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C:\Users\Farme\Desktop\Actuarial\Writings\International\"/>
    </mc:Choice>
  </mc:AlternateContent>
  <xr:revisionPtr revIDLastSave="0" documentId="13_ncr:1_{392AD75D-B8E6-4301-9CB2-EE7092F78279}" xr6:coauthVersionLast="47" xr6:coauthVersionMax="47" xr10:uidLastSave="{00000000-0000-0000-0000-000000000000}"/>
  <bookViews>
    <workbookView xWindow="-110" yWindow="-110" windowWidth="19420" windowHeight="10300" firstSheet="13" activeTab="14" xr2:uid="{3B8CB409-150B-45D6-A398-57715C7219A9}"/>
  </bookViews>
  <sheets>
    <sheet name="Input" sheetId="7" r:id="rId1"/>
    <sheet name="Summary_Exhibits" sheetId="14" r:id="rId2"/>
    <sheet name="Summary_Calculations" sheetId="13" r:id="rId3"/>
    <sheet name="By_Age" sheetId="11" r:id="rId4"/>
    <sheet name="Existing_Cohort" sheetId="1" r:id="rId5"/>
    <sheet name="New_Cohort" sheetId="9" r:id="rId6"/>
    <sheet name="Newborn_Analysis" sheetId="10" r:id="rId7"/>
    <sheet name="Mortality_Projection" sheetId="8" r:id="rId8"/>
    <sheet name="Data -&gt;" sheetId="2" r:id="rId9"/>
    <sheet name="Mortality_Rates" sheetId="5" r:id="rId10"/>
    <sheet name="UN_PopulationProj_Stats" sheetId="17" r:id="rId11"/>
    <sheet name="UN_PopulationProj_ByAge" sheetId="18" r:id="rId12"/>
    <sheet name="HIST_CHN_Population_Males" sheetId="3" r:id="rId13"/>
    <sheet name="HIST_CHN_Population_Females" sheetId="4" r:id="rId14"/>
    <sheet name="CBO_US_Demographics_Proj" sheetId="12" r:id="rId15"/>
    <sheet name="SSA" sheetId="15" r:id="rId16"/>
  </sheets>
  <definedNames>
    <definedName name="sc_ProfSource">Summary_Calculations!$D$6:$AZ$9</definedName>
    <definedName name="se_ProfileDest">Summary_Exhibits!$C$106:$C$109</definedName>
  </definedNames>
  <calcPr calcId="191029"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8" i="14" l="1"/>
  <c r="D10" i="7"/>
  <c r="B276" i="14"/>
  <c r="C84" i="14"/>
  <c r="O111" i="5"/>
  <c r="N111" i="5"/>
  <c r="BK7" i="8"/>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D4" i="1"/>
  <c r="E4" i="1" s="1"/>
  <c r="F4" i="1" s="1"/>
  <c r="G4" i="1" s="1"/>
  <c r="H4" i="1" s="1"/>
  <c r="I4" i="1" s="1"/>
  <c r="J4" i="1" s="1"/>
  <c r="K4" i="1" s="1"/>
  <c r="L4" i="1" s="1"/>
  <c r="M4" i="1" s="1"/>
  <c r="N4" i="1" s="1"/>
  <c r="O4" i="1" s="1"/>
  <c r="P4" i="1" s="1"/>
  <c r="Q4" i="1" s="1"/>
  <c r="R4" i="1" s="1"/>
  <c r="S4" i="1" s="1"/>
  <c r="T4" i="1" s="1"/>
  <c r="U4" i="1" s="1"/>
  <c r="V4" i="1" s="1"/>
  <c r="W4" i="1" s="1"/>
  <c r="X4" i="1" s="1"/>
  <c r="Y4" i="1" s="1"/>
  <c r="Z4" i="1" s="1"/>
  <c r="AA4" i="1" s="1"/>
  <c r="AB4" i="1" s="1"/>
  <c r="AC4" i="1" s="1"/>
  <c r="AD4" i="1" s="1"/>
  <c r="AE4" i="1" s="1"/>
  <c r="AF4" i="1" s="1"/>
  <c r="AG4" i="1" s="1"/>
  <c r="AH4" i="1" s="1"/>
  <c r="AI4" i="1" s="1"/>
  <c r="AJ4" i="1" s="1"/>
  <c r="AK4" i="1" s="1"/>
  <c r="AL4" i="1" s="1"/>
  <c r="AM4" i="1" s="1"/>
  <c r="AN4" i="1" s="1"/>
  <c r="AO4" i="1" s="1"/>
  <c r="AP4" i="1" s="1"/>
  <c r="AQ4" i="1" s="1"/>
  <c r="AR4" i="1" s="1"/>
  <c r="AS4" i="1" s="1"/>
  <c r="AT4" i="1" s="1"/>
  <c r="AU4" i="1" s="1"/>
  <c r="AV4" i="1" s="1"/>
  <c r="AW4" i="1" s="1"/>
  <c r="AX4" i="1" s="1"/>
  <c r="AY4" i="1" s="1"/>
  <c r="AZ4" i="1" s="1"/>
  <c r="BA4" i="1" s="1"/>
  <c r="C6" i="8"/>
  <c r="D23" i="13"/>
  <c r="E23" i="13" s="1"/>
  <c r="F23" i="13" s="1"/>
  <c r="G23" i="13" s="1"/>
  <c r="H23" i="13" s="1"/>
  <c r="I23" i="13" s="1"/>
  <c r="J23" i="13" s="1"/>
  <c r="K23" i="13" s="1"/>
  <c r="L23" i="13" s="1"/>
  <c r="M23" i="13" s="1"/>
  <c r="N23" i="13" s="1"/>
  <c r="O23" i="13" s="1"/>
  <c r="P23" i="13" s="1"/>
  <c r="Q23" i="13" s="1"/>
  <c r="R23" i="13" s="1"/>
  <c r="S23" i="13" s="1"/>
  <c r="T23" i="13" s="1"/>
  <c r="U23" i="13" s="1"/>
  <c r="V23" i="13" s="1"/>
  <c r="W23" i="13" s="1"/>
  <c r="X23" i="13" s="1"/>
  <c r="Y23" i="13" s="1"/>
  <c r="Z23" i="13" s="1"/>
  <c r="AA23" i="13" s="1"/>
  <c r="AB23" i="13" s="1"/>
  <c r="AC23" i="13" s="1"/>
  <c r="AD23" i="13" s="1"/>
  <c r="AE23" i="13" s="1"/>
  <c r="AF23" i="13" s="1"/>
  <c r="AG23" i="13" s="1"/>
  <c r="AH23" i="13" s="1"/>
  <c r="AI23" i="13" s="1"/>
  <c r="AJ23" i="13" s="1"/>
  <c r="AK23" i="13" s="1"/>
  <c r="AL23" i="13" s="1"/>
  <c r="AM23" i="13" s="1"/>
  <c r="AN23" i="13" s="1"/>
  <c r="AO23" i="13" s="1"/>
  <c r="AP23" i="13" s="1"/>
  <c r="AQ23" i="13" s="1"/>
  <c r="AR23" i="13" s="1"/>
  <c r="AS23" i="13" s="1"/>
  <c r="AT23" i="13" s="1"/>
  <c r="AU23" i="13" s="1"/>
  <c r="AV23" i="13" s="1"/>
  <c r="AW23" i="13" s="1"/>
  <c r="AX23" i="13" s="1"/>
  <c r="AY23" i="13" s="1"/>
  <c r="AZ23" i="13" s="1"/>
  <c r="AY84" i="14"/>
  <c r="AX84" i="14"/>
  <c r="AW84" i="14"/>
  <c r="AV84" i="14"/>
  <c r="AU84" i="14"/>
  <c r="AT84" i="14"/>
  <c r="AS84" i="14"/>
  <c r="AR84" i="14"/>
  <c r="AQ84" i="14"/>
  <c r="AP84" i="14"/>
  <c r="AO84" i="14"/>
  <c r="AN84" i="14"/>
  <c r="AM84" i="14"/>
  <c r="AL84" i="14"/>
  <c r="AK84" i="14"/>
  <c r="AJ84" i="14"/>
  <c r="AI84" i="14"/>
  <c r="AH84" i="14"/>
  <c r="AG84" i="14"/>
  <c r="AF84" i="14"/>
  <c r="AE84" i="14"/>
  <c r="AD84" i="14"/>
  <c r="AC84" i="14"/>
  <c r="AB84" i="14"/>
  <c r="AA84" i="14"/>
  <c r="Z84" i="14"/>
  <c r="Y84" i="14"/>
  <c r="X84" i="14"/>
  <c r="W84" i="14"/>
  <c r="V84" i="14"/>
  <c r="U84" i="14"/>
  <c r="T84" i="14"/>
  <c r="S84" i="14"/>
  <c r="R84" i="14"/>
  <c r="Q84" i="14"/>
  <c r="P84" i="14"/>
  <c r="O84" i="14"/>
  <c r="N84" i="14"/>
  <c r="M84" i="14"/>
  <c r="L84" i="14"/>
  <c r="K84" i="14"/>
  <c r="J84" i="14"/>
  <c r="I84" i="14"/>
  <c r="H84" i="14"/>
  <c r="G84" i="14"/>
  <c r="F84" i="14"/>
  <c r="E84" i="14"/>
  <c r="D84" i="14"/>
  <c r="D226" i="14" l="1"/>
  <c r="C226" i="14"/>
  <c r="C270" i="14"/>
  <c r="C269" i="14"/>
  <c r="C268" i="14"/>
  <c r="C335" i="14"/>
  <c r="C334" i="14"/>
  <c r="C359" i="14"/>
  <c r="D358" i="14"/>
  <c r="E358" i="14" s="1"/>
  <c r="F358" i="14" s="1"/>
  <c r="G358" i="14" s="1"/>
  <c r="H358" i="14" s="1"/>
  <c r="I358" i="14" s="1"/>
  <c r="J358" i="14" s="1"/>
  <c r="K358" i="14" s="1"/>
  <c r="L358" i="14" s="1"/>
  <c r="E354" i="14"/>
  <c r="E353" i="14"/>
  <c r="E352" i="14"/>
  <c r="C354" i="14"/>
  <c r="C353" i="14"/>
  <c r="C352" i="14"/>
  <c r="B351" i="14"/>
  <c r="B350" i="14"/>
  <c r="D340" i="14"/>
  <c r="E340" i="14" s="1"/>
  <c r="F340" i="14" s="1"/>
  <c r="G340" i="14" s="1"/>
  <c r="H340" i="14" s="1"/>
  <c r="I340" i="14" s="1"/>
  <c r="J340" i="14" s="1"/>
  <c r="K340" i="14" s="1"/>
  <c r="L340" i="14" s="1"/>
  <c r="M340" i="14" s="1"/>
  <c r="N340" i="14" s="1"/>
  <c r="O340" i="14" s="1"/>
  <c r="P340" i="14" s="1"/>
  <c r="Q340" i="14" s="1"/>
  <c r="R340" i="14" s="1"/>
  <c r="S340" i="14" s="1"/>
  <c r="T340" i="14" s="1"/>
  <c r="U340" i="14" s="1"/>
  <c r="V340" i="14" s="1"/>
  <c r="W340" i="14" s="1"/>
  <c r="X340" i="14" s="1"/>
  <c r="Y340" i="14" s="1"/>
  <c r="Z340" i="14" s="1"/>
  <c r="AA340" i="14" s="1"/>
  <c r="AB340" i="14" s="1"/>
  <c r="AC340" i="14" s="1"/>
  <c r="AD340" i="14" s="1"/>
  <c r="AE340" i="14" s="1"/>
  <c r="AF340" i="14" s="1"/>
  <c r="AG340" i="14" s="1"/>
  <c r="AH340" i="14" s="1"/>
  <c r="AI340" i="14" s="1"/>
  <c r="AJ340" i="14" s="1"/>
  <c r="AK340" i="14" s="1"/>
  <c r="AL340" i="14" s="1"/>
  <c r="AM340" i="14" s="1"/>
  <c r="AN340" i="14" s="1"/>
  <c r="AO340" i="14" s="1"/>
  <c r="AP340" i="14" s="1"/>
  <c r="AQ340" i="14" s="1"/>
  <c r="AR340" i="14" s="1"/>
  <c r="AS340" i="14" s="1"/>
  <c r="AT340" i="14" s="1"/>
  <c r="AU340" i="14" s="1"/>
  <c r="AV340" i="14" s="1"/>
  <c r="AW340" i="14" s="1"/>
  <c r="AX340" i="14" s="1"/>
  <c r="AY340" i="14" s="1"/>
  <c r="B344" i="14"/>
  <c r="B353" i="14" s="1"/>
  <c r="B345" i="14"/>
  <c r="B354" i="14" s="1"/>
  <c r="B343" i="14"/>
  <c r="B352" i="14" s="1"/>
  <c r="D298" i="14"/>
  <c r="E298" i="14" s="1"/>
  <c r="F298" i="14" s="1"/>
  <c r="G298" i="14" s="1"/>
  <c r="H298" i="14" s="1"/>
  <c r="I298" i="14" s="1"/>
  <c r="J298" i="14" s="1"/>
  <c r="K298" i="14" s="1"/>
  <c r="L298" i="14" s="1"/>
  <c r="M298" i="14" s="1"/>
  <c r="N298" i="14" s="1"/>
  <c r="O298" i="14" s="1"/>
  <c r="P298" i="14" s="1"/>
  <c r="Q298" i="14" s="1"/>
  <c r="R298" i="14" s="1"/>
  <c r="S298" i="14" s="1"/>
  <c r="T298" i="14" s="1"/>
  <c r="U298" i="14" s="1"/>
  <c r="V298" i="14" s="1"/>
  <c r="W298" i="14" s="1"/>
  <c r="X298" i="14" s="1"/>
  <c r="Y298" i="14" s="1"/>
  <c r="Z298" i="14" s="1"/>
  <c r="AA298" i="14" s="1"/>
  <c r="AB298" i="14" s="1"/>
  <c r="AC298" i="14" s="1"/>
  <c r="AD298" i="14" s="1"/>
  <c r="AE298" i="14" s="1"/>
  <c r="AF298" i="14" s="1"/>
  <c r="AG298" i="14" s="1"/>
  <c r="AH298" i="14" s="1"/>
  <c r="AI298" i="14" s="1"/>
  <c r="AJ298" i="14" s="1"/>
  <c r="AK298" i="14" s="1"/>
  <c r="AL298" i="14" s="1"/>
  <c r="AM298" i="14" s="1"/>
  <c r="AN298" i="14" s="1"/>
  <c r="AO298" i="14" s="1"/>
  <c r="AP298" i="14" s="1"/>
  <c r="AQ298" i="14" s="1"/>
  <c r="AR298" i="14" s="1"/>
  <c r="AS298" i="14" s="1"/>
  <c r="AT298" i="14" s="1"/>
  <c r="AU298" i="14" s="1"/>
  <c r="AV298" i="14" s="1"/>
  <c r="AW298" i="14" s="1"/>
  <c r="AX298" i="14" s="1"/>
  <c r="AY298" i="14" s="1"/>
  <c r="E335" i="14"/>
  <c r="E334" i="14"/>
  <c r="B328" i="14"/>
  <c r="B335" i="14" s="1"/>
  <c r="B327" i="14"/>
  <c r="B334" i="14" s="1"/>
  <c r="D324" i="14"/>
  <c r="E324" i="14" s="1"/>
  <c r="F324" i="14" s="1"/>
  <c r="G324" i="14" s="1"/>
  <c r="H324" i="14" s="1"/>
  <c r="I324" i="14" s="1"/>
  <c r="J324" i="14" s="1"/>
  <c r="K324" i="14" s="1"/>
  <c r="L324" i="14" s="1"/>
  <c r="M324" i="14" s="1"/>
  <c r="N324" i="14" s="1"/>
  <c r="O324" i="14" s="1"/>
  <c r="P324" i="14" s="1"/>
  <c r="Q324" i="14" s="1"/>
  <c r="R324" i="14" s="1"/>
  <c r="S324" i="14" s="1"/>
  <c r="T324" i="14" s="1"/>
  <c r="U324" i="14" s="1"/>
  <c r="V324" i="14" s="1"/>
  <c r="W324" i="14" s="1"/>
  <c r="X324" i="14" s="1"/>
  <c r="Y324" i="14" s="1"/>
  <c r="Z324" i="14" s="1"/>
  <c r="AA324" i="14" s="1"/>
  <c r="AB324" i="14" s="1"/>
  <c r="AC324" i="14" s="1"/>
  <c r="AD324" i="14" s="1"/>
  <c r="AE324" i="14" s="1"/>
  <c r="AF324" i="14" s="1"/>
  <c r="AG324" i="14" s="1"/>
  <c r="AH324" i="14" s="1"/>
  <c r="AI324" i="14" s="1"/>
  <c r="AJ324" i="14" s="1"/>
  <c r="AK324" i="14" s="1"/>
  <c r="AL324" i="14" s="1"/>
  <c r="AM324" i="14" s="1"/>
  <c r="AN324" i="14" s="1"/>
  <c r="AO324" i="14" s="1"/>
  <c r="AP324" i="14" s="1"/>
  <c r="AQ324" i="14" s="1"/>
  <c r="AR324" i="14" s="1"/>
  <c r="AS324" i="14" s="1"/>
  <c r="AT324" i="14" s="1"/>
  <c r="AU324" i="14" s="1"/>
  <c r="AV324" i="14" s="1"/>
  <c r="AW324" i="14" s="1"/>
  <c r="AX324" i="14" s="1"/>
  <c r="AY324" i="14" s="1"/>
  <c r="C274" i="14"/>
  <c r="D273" i="14"/>
  <c r="D274" i="14" s="1"/>
  <c r="E270" i="14"/>
  <c r="E269" i="14"/>
  <c r="E268" i="14"/>
  <c r="B268" i="14"/>
  <c r="B269" i="14"/>
  <c r="B270" i="14"/>
  <c r="D258" i="14"/>
  <c r="D325" i="14" s="1"/>
  <c r="D342" i="14" s="1"/>
  <c r="E258" i="14"/>
  <c r="E325" i="14" s="1"/>
  <c r="E342" i="14" s="1"/>
  <c r="F258" i="14"/>
  <c r="F325" i="14" s="1"/>
  <c r="F342" i="14" s="1"/>
  <c r="G258" i="14"/>
  <c r="G325" i="14" s="1"/>
  <c r="G342" i="14" s="1"/>
  <c r="H258" i="14"/>
  <c r="H325" i="14" s="1"/>
  <c r="H342" i="14" s="1"/>
  <c r="I258" i="14"/>
  <c r="I325" i="14" s="1"/>
  <c r="I342" i="14" s="1"/>
  <c r="J258" i="14"/>
  <c r="J325" i="14" s="1"/>
  <c r="J342" i="14" s="1"/>
  <c r="K258" i="14"/>
  <c r="K325" i="14" s="1"/>
  <c r="K342" i="14" s="1"/>
  <c r="L258" i="14"/>
  <c r="L325" i="14" s="1"/>
  <c r="L342" i="14" s="1"/>
  <c r="M258" i="14"/>
  <c r="M325" i="14" s="1"/>
  <c r="M342" i="14" s="1"/>
  <c r="N258" i="14"/>
  <c r="N325" i="14" s="1"/>
  <c r="N342" i="14" s="1"/>
  <c r="O258" i="14"/>
  <c r="O325" i="14" s="1"/>
  <c r="O342" i="14" s="1"/>
  <c r="P258" i="14"/>
  <c r="P325" i="14" s="1"/>
  <c r="P342" i="14" s="1"/>
  <c r="Q258" i="14"/>
  <c r="Q325" i="14" s="1"/>
  <c r="Q342" i="14" s="1"/>
  <c r="R258" i="14"/>
  <c r="R325" i="14" s="1"/>
  <c r="R342" i="14" s="1"/>
  <c r="S258" i="14"/>
  <c r="S325" i="14" s="1"/>
  <c r="S342" i="14" s="1"/>
  <c r="T258" i="14"/>
  <c r="T325" i="14" s="1"/>
  <c r="T342" i="14" s="1"/>
  <c r="U258" i="14"/>
  <c r="U325" i="14" s="1"/>
  <c r="U342" i="14" s="1"/>
  <c r="V258" i="14"/>
  <c r="V325" i="14" s="1"/>
  <c r="V342" i="14" s="1"/>
  <c r="W258" i="14"/>
  <c r="W325" i="14" s="1"/>
  <c r="W342" i="14" s="1"/>
  <c r="X258" i="14"/>
  <c r="X325" i="14" s="1"/>
  <c r="X342" i="14" s="1"/>
  <c r="Y258" i="14"/>
  <c r="Y325" i="14" s="1"/>
  <c r="Y342" i="14" s="1"/>
  <c r="Z258" i="14"/>
  <c r="Z325" i="14" s="1"/>
  <c r="Z342" i="14" s="1"/>
  <c r="AA258" i="14"/>
  <c r="AA325" i="14" s="1"/>
  <c r="AA342" i="14" s="1"/>
  <c r="AB258" i="14"/>
  <c r="AB325" i="14" s="1"/>
  <c r="AB342" i="14" s="1"/>
  <c r="AC258" i="14"/>
  <c r="AC325" i="14" s="1"/>
  <c r="AC342" i="14" s="1"/>
  <c r="AD258" i="14"/>
  <c r="AD325" i="14" s="1"/>
  <c r="AD342" i="14" s="1"/>
  <c r="AE258" i="14"/>
  <c r="AE325" i="14" s="1"/>
  <c r="AE342" i="14" s="1"/>
  <c r="C351" i="14" s="1"/>
  <c r="AF258" i="14"/>
  <c r="AF325" i="14" s="1"/>
  <c r="AF342" i="14" s="1"/>
  <c r="AG258" i="14"/>
  <c r="AG325" i="14" s="1"/>
  <c r="AG342" i="14" s="1"/>
  <c r="AH258" i="14"/>
  <c r="AH325" i="14" s="1"/>
  <c r="AH342" i="14" s="1"/>
  <c r="AI258" i="14"/>
  <c r="AI325" i="14" s="1"/>
  <c r="AI342" i="14" s="1"/>
  <c r="AJ258" i="14"/>
  <c r="AJ325" i="14" s="1"/>
  <c r="AJ342" i="14" s="1"/>
  <c r="AK258" i="14"/>
  <c r="AK325" i="14" s="1"/>
  <c r="AK342" i="14" s="1"/>
  <c r="AL258" i="14"/>
  <c r="AL325" i="14" s="1"/>
  <c r="AL342" i="14" s="1"/>
  <c r="AM258" i="14"/>
  <c r="AM325" i="14" s="1"/>
  <c r="AM342" i="14" s="1"/>
  <c r="AN258" i="14"/>
  <c r="AN325" i="14" s="1"/>
  <c r="AN342" i="14" s="1"/>
  <c r="AO258" i="14"/>
  <c r="AO325" i="14" s="1"/>
  <c r="AO342" i="14" s="1"/>
  <c r="AP258" i="14"/>
  <c r="AP325" i="14" s="1"/>
  <c r="AP342" i="14" s="1"/>
  <c r="AQ258" i="14"/>
  <c r="AQ325" i="14" s="1"/>
  <c r="AQ342" i="14" s="1"/>
  <c r="AR258" i="14"/>
  <c r="AR325" i="14" s="1"/>
  <c r="AR342" i="14" s="1"/>
  <c r="AS258" i="14"/>
  <c r="AS325" i="14" s="1"/>
  <c r="AS342" i="14" s="1"/>
  <c r="AT258" i="14"/>
  <c r="AT325" i="14" s="1"/>
  <c r="AT342" i="14" s="1"/>
  <c r="AU258" i="14"/>
  <c r="AU325" i="14" s="1"/>
  <c r="AU342" i="14" s="1"/>
  <c r="AV258" i="14"/>
  <c r="AV325" i="14" s="1"/>
  <c r="AV342" i="14" s="1"/>
  <c r="AW258" i="14"/>
  <c r="AW325" i="14" s="1"/>
  <c r="AW342" i="14" s="1"/>
  <c r="AX258" i="14"/>
  <c r="AX325" i="14" s="1"/>
  <c r="AX342" i="14" s="1"/>
  <c r="AY258" i="14"/>
  <c r="AY325" i="14" s="1"/>
  <c r="E333" i="14" s="1"/>
  <c r="C258" i="14"/>
  <c r="C325" i="14" s="1"/>
  <c r="D255" i="14"/>
  <c r="E255" i="14" s="1"/>
  <c r="F255" i="14" s="1"/>
  <c r="G255" i="14" s="1"/>
  <c r="H255" i="14" s="1"/>
  <c r="I255" i="14" s="1"/>
  <c r="J255" i="14" s="1"/>
  <c r="K255" i="14" s="1"/>
  <c r="L255" i="14" s="1"/>
  <c r="M255" i="14" s="1"/>
  <c r="N255" i="14" s="1"/>
  <c r="O255" i="14" s="1"/>
  <c r="P255" i="14" s="1"/>
  <c r="Q255" i="14" s="1"/>
  <c r="R255" i="14" s="1"/>
  <c r="S255" i="14" s="1"/>
  <c r="T255" i="14" s="1"/>
  <c r="U255" i="14" s="1"/>
  <c r="V255" i="14" s="1"/>
  <c r="W255" i="14" s="1"/>
  <c r="X255" i="14" s="1"/>
  <c r="Y255" i="14" s="1"/>
  <c r="Z255" i="14" s="1"/>
  <c r="AA255" i="14" s="1"/>
  <c r="AB255" i="14" s="1"/>
  <c r="AC255" i="14" s="1"/>
  <c r="AD255" i="14" s="1"/>
  <c r="AE255" i="14" s="1"/>
  <c r="AF255" i="14" s="1"/>
  <c r="AG255" i="14" s="1"/>
  <c r="AH255" i="14" s="1"/>
  <c r="AI255" i="14" s="1"/>
  <c r="AJ255" i="14" s="1"/>
  <c r="AK255" i="14" s="1"/>
  <c r="AL255" i="14" s="1"/>
  <c r="AM255" i="14" s="1"/>
  <c r="AN255" i="14" s="1"/>
  <c r="AO255" i="14" s="1"/>
  <c r="AP255" i="14" s="1"/>
  <c r="AQ255" i="14" s="1"/>
  <c r="AR255" i="14" s="1"/>
  <c r="AS255" i="14" s="1"/>
  <c r="AT255" i="14" s="1"/>
  <c r="AU255" i="14" s="1"/>
  <c r="AV255" i="14" s="1"/>
  <c r="AW255" i="14" s="1"/>
  <c r="AX255" i="14" s="1"/>
  <c r="AY255" i="14" s="1"/>
  <c r="C41" i="14"/>
  <c r="C42" i="14"/>
  <c r="C40" i="14"/>
  <c r="AY113" i="14"/>
  <c r="AY143" i="14" s="1"/>
  <c r="AY299" i="14" s="1"/>
  <c r="AX113" i="14"/>
  <c r="AX143" i="14" s="1"/>
  <c r="AX299" i="14" s="1"/>
  <c r="AW113" i="14"/>
  <c r="AW143" i="14" s="1"/>
  <c r="AW299" i="14" s="1"/>
  <c r="AV113" i="14"/>
  <c r="AV143" i="14" s="1"/>
  <c r="AV299" i="14" s="1"/>
  <c r="AU113" i="14"/>
  <c r="AU143" i="14" s="1"/>
  <c r="AU299" i="14" s="1"/>
  <c r="AT113" i="14"/>
  <c r="AT143" i="14" s="1"/>
  <c r="AT299" i="14" s="1"/>
  <c r="AS113" i="14"/>
  <c r="AS143" i="14" s="1"/>
  <c r="AS299" i="14" s="1"/>
  <c r="AR113" i="14"/>
  <c r="AR143" i="14" s="1"/>
  <c r="AR299" i="14" s="1"/>
  <c r="AQ113" i="14"/>
  <c r="AQ143" i="14" s="1"/>
  <c r="AQ299" i="14" s="1"/>
  <c r="AP113" i="14"/>
  <c r="AP143" i="14" s="1"/>
  <c r="AP299" i="14" s="1"/>
  <c r="AO113" i="14"/>
  <c r="AO143" i="14" s="1"/>
  <c r="AO299" i="14" s="1"/>
  <c r="AN113" i="14"/>
  <c r="AN143" i="14" s="1"/>
  <c r="AN299" i="14" s="1"/>
  <c r="AM113" i="14"/>
  <c r="AM143" i="14" s="1"/>
  <c r="AM299" i="14" s="1"/>
  <c r="AL113" i="14"/>
  <c r="AL143" i="14" s="1"/>
  <c r="AL299" i="14" s="1"/>
  <c r="AK113" i="14"/>
  <c r="AK167" i="14" s="1"/>
  <c r="AJ113" i="14"/>
  <c r="AJ143" i="14" s="1"/>
  <c r="AJ299" i="14" s="1"/>
  <c r="AI113" i="14"/>
  <c r="AI143" i="14" s="1"/>
  <c r="AI299" i="14" s="1"/>
  <c r="AH113" i="14"/>
  <c r="AH143" i="14" s="1"/>
  <c r="AH299" i="14" s="1"/>
  <c r="AG113" i="14"/>
  <c r="AG143" i="14" s="1"/>
  <c r="AG299" i="14" s="1"/>
  <c r="AF113" i="14"/>
  <c r="AF167" i="14" s="1"/>
  <c r="AE113" i="14"/>
  <c r="AE167" i="14" s="1"/>
  <c r="AD113" i="14"/>
  <c r="AD143" i="14" s="1"/>
  <c r="AD299" i="14" s="1"/>
  <c r="AC113" i="14"/>
  <c r="AC167" i="14" s="1"/>
  <c r="AB113" i="14"/>
  <c r="AB143" i="14" s="1"/>
  <c r="AB299" i="14" s="1"/>
  <c r="AA113" i="14"/>
  <c r="AA143" i="14" s="1"/>
  <c r="AA299" i="14" s="1"/>
  <c r="Z113" i="14"/>
  <c r="Z143" i="14" s="1"/>
  <c r="Z299" i="14" s="1"/>
  <c r="Y113" i="14"/>
  <c r="Y167" i="14" s="1"/>
  <c r="X113" i="14"/>
  <c r="X143" i="14" s="1"/>
  <c r="X299" i="14" s="1"/>
  <c r="W113" i="14"/>
  <c r="W143" i="14" s="1"/>
  <c r="W299" i="14" s="1"/>
  <c r="V113" i="14"/>
  <c r="V167" i="14" s="1"/>
  <c r="U113" i="14"/>
  <c r="U167" i="14" s="1"/>
  <c r="T113" i="14"/>
  <c r="T143" i="14" s="1"/>
  <c r="T299" i="14" s="1"/>
  <c r="S113" i="14"/>
  <c r="S143" i="14" s="1"/>
  <c r="S299" i="14" s="1"/>
  <c r="R113" i="14"/>
  <c r="R143" i="14" s="1"/>
  <c r="R299" i="14" s="1"/>
  <c r="Q113" i="14"/>
  <c r="Q167" i="14" s="1"/>
  <c r="P113" i="14"/>
  <c r="P167" i="14" s="1"/>
  <c r="O113" i="14"/>
  <c r="O167" i="14" s="1"/>
  <c r="N113" i="14"/>
  <c r="N143" i="14" s="1"/>
  <c r="N299" i="14" s="1"/>
  <c r="M113" i="14"/>
  <c r="M167" i="14" s="1"/>
  <c r="L113" i="14"/>
  <c r="L143" i="14" s="1"/>
  <c r="L299" i="14" s="1"/>
  <c r="K113" i="14"/>
  <c r="K143" i="14" s="1"/>
  <c r="K299" i="14" s="1"/>
  <c r="J113" i="14"/>
  <c r="J143" i="14" s="1"/>
  <c r="J299" i="14" s="1"/>
  <c r="I113" i="14"/>
  <c r="I143" i="14" s="1"/>
  <c r="I299" i="14" s="1"/>
  <c r="H113" i="14"/>
  <c r="H143" i="14" s="1"/>
  <c r="H299" i="14" s="1"/>
  <c r="G113" i="14"/>
  <c r="G143" i="14" s="1"/>
  <c r="G299" i="14" s="1"/>
  <c r="F113" i="14"/>
  <c r="F167" i="14" s="1"/>
  <c r="E113" i="14"/>
  <c r="E167" i="14" s="1"/>
  <c r="D113" i="14"/>
  <c r="D143" i="14" s="1"/>
  <c r="D299" i="14" s="1"/>
  <c r="C113" i="14"/>
  <c r="C143" i="14" s="1"/>
  <c r="C299" i="14" s="1"/>
  <c r="AY112" i="14"/>
  <c r="AX112" i="14"/>
  <c r="AW112" i="14"/>
  <c r="AV112" i="14"/>
  <c r="AU112" i="14"/>
  <c r="AT112" i="14"/>
  <c r="AS112" i="14"/>
  <c r="AR112" i="14"/>
  <c r="AQ112" i="14"/>
  <c r="AP112" i="14"/>
  <c r="AO112" i="14"/>
  <c r="AN112" i="14"/>
  <c r="AM112" i="14"/>
  <c r="AL112" i="14"/>
  <c r="AK112" i="14"/>
  <c r="AJ112" i="14"/>
  <c r="AI112" i="14"/>
  <c r="AH112" i="14"/>
  <c r="AG112" i="14"/>
  <c r="AF112" i="14"/>
  <c r="AE112" i="14"/>
  <c r="AD112" i="14"/>
  <c r="AC112" i="14"/>
  <c r="AB112" i="14"/>
  <c r="AA112" i="14"/>
  <c r="Z112" i="14"/>
  <c r="Y112" i="14"/>
  <c r="X112" i="14"/>
  <c r="W112" i="14"/>
  <c r="V112" i="14"/>
  <c r="U112" i="14"/>
  <c r="T112" i="14"/>
  <c r="S112" i="14"/>
  <c r="R112" i="14"/>
  <c r="Q112" i="14"/>
  <c r="P112" i="14"/>
  <c r="O112" i="14"/>
  <c r="N112" i="14"/>
  <c r="M112" i="14"/>
  <c r="L112" i="14"/>
  <c r="K112" i="14"/>
  <c r="J112" i="14"/>
  <c r="I112" i="14"/>
  <c r="H112" i="14"/>
  <c r="G112" i="14"/>
  <c r="F112" i="14"/>
  <c r="E112" i="14"/>
  <c r="D112" i="14"/>
  <c r="C112" i="14"/>
  <c r="AY111" i="14"/>
  <c r="AX111" i="14"/>
  <c r="AW111" i="14"/>
  <c r="AV111" i="14"/>
  <c r="AU111" i="14"/>
  <c r="AT111" i="14"/>
  <c r="AS111" i="14"/>
  <c r="AR111" i="14"/>
  <c r="AQ111" i="14"/>
  <c r="AP111" i="14"/>
  <c r="AO111" i="14"/>
  <c r="AN111" i="14"/>
  <c r="AM111" i="14"/>
  <c r="AL111" i="14"/>
  <c r="AK111" i="14"/>
  <c r="AJ111" i="14"/>
  <c r="AI111" i="14"/>
  <c r="AH111" i="14"/>
  <c r="AG111" i="14"/>
  <c r="AF111" i="14"/>
  <c r="AE111" i="14"/>
  <c r="AD111" i="14"/>
  <c r="AC111" i="14"/>
  <c r="AB111" i="14"/>
  <c r="AA111" i="14"/>
  <c r="Z111" i="14"/>
  <c r="Y111" i="14"/>
  <c r="X111" i="14"/>
  <c r="W111" i="14"/>
  <c r="V111" i="14"/>
  <c r="U111" i="14"/>
  <c r="T111" i="14"/>
  <c r="S111" i="14"/>
  <c r="R111" i="14"/>
  <c r="Q111" i="14"/>
  <c r="P111" i="14"/>
  <c r="O111" i="14"/>
  <c r="N111" i="14"/>
  <c r="M111" i="14"/>
  <c r="L111" i="14"/>
  <c r="K111" i="14"/>
  <c r="J111" i="14"/>
  <c r="I111" i="14"/>
  <c r="H111" i="14"/>
  <c r="G111" i="14"/>
  <c r="F111" i="14"/>
  <c r="E111" i="14"/>
  <c r="D111" i="14"/>
  <c r="C111" i="14"/>
  <c r="C142" i="14"/>
  <c r="D141" i="14"/>
  <c r="E141" i="14" s="1"/>
  <c r="F141" i="14" s="1"/>
  <c r="G141" i="14" s="1"/>
  <c r="H141" i="14" s="1"/>
  <c r="I141" i="14" s="1"/>
  <c r="J141" i="14" s="1"/>
  <c r="K141" i="14" s="1"/>
  <c r="L141" i="14" s="1"/>
  <c r="M141" i="14" s="1"/>
  <c r="N141" i="14" s="1"/>
  <c r="O141" i="14" s="1"/>
  <c r="P141" i="14" s="1"/>
  <c r="Q141" i="14" s="1"/>
  <c r="R141" i="14" s="1"/>
  <c r="S141" i="14" s="1"/>
  <c r="T141" i="14" s="1"/>
  <c r="U141" i="14" s="1"/>
  <c r="V141" i="14" s="1"/>
  <c r="W141" i="14" s="1"/>
  <c r="X141" i="14" s="1"/>
  <c r="Y141" i="14" s="1"/>
  <c r="Z141" i="14" s="1"/>
  <c r="AA141" i="14" s="1"/>
  <c r="AB141" i="14" s="1"/>
  <c r="AC141" i="14" s="1"/>
  <c r="AD141" i="14" s="1"/>
  <c r="AE141" i="14" s="1"/>
  <c r="AF141" i="14" s="1"/>
  <c r="AG141" i="14" s="1"/>
  <c r="AH141" i="14" s="1"/>
  <c r="AI141" i="14" s="1"/>
  <c r="AJ141" i="14" s="1"/>
  <c r="AK141" i="14" s="1"/>
  <c r="AL141" i="14" s="1"/>
  <c r="AM141" i="14" s="1"/>
  <c r="AN141" i="14" s="1"/>
  <c r="AO141" i="14" s="1"/>
  <c r="AP141" i="14" s="1"/>
  <c r="AQ141" i="14" s="1"/>
  <c r="AR141" i="14" s="1"/>
  <c r="AS141" i="14" s="1"/>
  <c r="AT141" i="14" s="1"/>
  <c r="AU141" i="14" s="1"/>
  <c r="AV141" i="14" s="1"/>
  <c r="AW141" i="14" s="1"/>
  <c r="AX141" i="14" s="1"/>
  <c r="AY141" i="14" s="1"/>
  <c r="AY142" i="14" s="1"/>
  <c r="D168" i="14"/>
  <c r="E168" i="14"/>
  <c r="F168" i="14"/>
  <c r="G168" i="14"/>
  <c r="H168" i="14"/>
  <c r="I168" i="14"/>
  <c r="J168" i="14"/>
  <c r="K168" i="14"/>
  <c r="L168" i="14"/>
  <c r="M168" i="14"/>
  <c r="N168" i="14"/>
  <c r="O168" i="14"/>
  <c r="P168" i="14"/>
  <c r="Q168" i="14"/>
  <c r="R168" i="14"/>
  <c r="S168" i="14"/>
  <c r="T168" i="14"/>
  <c r="U168" i="14"/>
  <c r="V168" i="14"/>
  <c r="W168" i="14"/>
  <c r="X168" i="14"/>
  <c r="Y168" i="14"/>
  <c r="Z168" i="14"/>
  <c r="AA168" i="14"/>
  <c r="AB168" i="14"/>
  <c r="AC168" i="14"/>
  <c r="AD168" i="14"/>
  <c r="AE168" i="14"/>
  <c r="AF168" i="14"/>
  <c r="AG168" i="14"/>
  <c r="AH168" i="14"/>
  <c r="AI168" i="14"/>
  <c r="AJ168" i="14"/>
  <c r="AK168" i="14"/>
  <c r="AL168" i="14"/>
  <c r="AM168" i="14"/>
  <c r="AN168" i="14"/>
  <c r="AO168" i="14"/>
  <c r="AP168" i="14"/>
  <c r="AQ168" i="14"/>
  <c r="AR168" i="14"/>
  <c r="AS168" i="14"/>
  <c r="AT168" i="14"/>
  <c r="AU168" i="14"/>
  <c r="AV168" i="14"/>
  <c r="AW168" i="14"/>
  <c r="AX168" i="14"/>
  <c r="AY168" i="14"/>
  <c r="C168" i="14"/>
  <c r="D165" i="14"/>
  <c r="E165" i="14" s="1"/>
  <c r="F165" i="14" s="1"/>
  <c r="G165" i="14" s="1"/>
  <c r="H165" i="14" s="1"/>
  <c r="I165" i="14" s="1"/>
  <c r="J165" i="14" s="1"/>
  <c r="K165" i="14" s="1"/>
  <c r="L165" i="14" s="1"/>
  <c r="M165" i="14" s="1"/>
  <c r="N165" i="14" s="1"/>
  <c r="O165" i="14" s="1"/>
  <c r="P165" i="14" s="1"/>
  <c r="Q165" i="14" s="1"/>
  <c r="R165" i="14" s="1"/>
  <c r="S165" i="14" s="1"/>
  <c r="T165" i="14" s="1"/>
  <c r="U165" i="14" s="1"/>
  <c r="V165" i="14" s="1"/>
  <c r="W165" i="14" s="1"/>
  <c r="X165" i="14" s="1"/>
  <c r="Y165" i="14" s="1"/>
  <c r="Z165" i="14" s="1"/>
  <c r="AA165" i="14" s="1"/>
  <c r="AB165" i="14" s="1"/>
  <c r="AC165" i="14" s="1"/>
  <c r="AD165" i="14" s="1"/>
  <c r="AE165" i="14" s="1"/>
  <c r="AF165" i="14" s="1"/>
  <c r="AG165" i="14" s="1"/>
  <c r="AH165" i="14" s="1"/>
  <c r="AI165" i="14" s="1"/>
  <c r="AJ165" i="14" s="1"/>
  <c r="AK165" i="14" s="1"/>
  <c r="AL165" i="14" s="1"/>
  <c r="AM165" i="14" s="1"/>
  <c r="AN165" i="14" s="1"/>
  <c r="AO165" i="14" s="1"/>
  <c r="AP165" i="14" s="1"/>
  <c r="AQ165" i="14" s="1"/>
  <c r="AR165" i="14" s="1"/>
  <c r="AS165" i="14" s="1"/>
  <c r="AT165" i="14" s="1"/>
  <c r="AU165" i="14" s="1"/>
  <c r="AV165" i="14" s="1"/>
  <c r="AW165" i="14" s="1"/>
  <c r="AX165" i="14" s="1"/>
  <c r="AY165" i="14" s="1"/>
  <c r="AY300" i="14" l="1"/>
  <c r="AY166" i="14"/>
  <c r="C300" i="14"/>
  <c r="C166" i="14"/>
  <c r="C267" i="14"/>
  <c r="D359" i="14"/>
  <c r="C333" i="14"/>
  <c r="C342" i="14"/>
  <c r="AY342" i="14"/>
  <c r="E351" i="14" s="1"/>
  <c r="E267" i="14"/>
  <c r="E273" i="14"/>
  <c r="E359" i="14" s="1"/>
  <c r="AG167" i="14"/>
  <c r="AO167" i="14"/>
  <c r="AW167" i="14"/>
  <c r="Q143" i="14"/>
  <c r="Q299" i="14" s="1"/>
  <c r="I167" i="14"/>
  <c r="Y143" i="14"/>
  <c r="Y299" i="14" s="1"/>
  <c r="X167" i="14"/>
  <c r="U143" i="14"/>
  <c r="U299" i="14" s="1"/>
  <c r="AC143" i="14"/>
  <c r="AC299" i="14" s="1"/>
  <c r="AF143" i="14"/>
  <c r="AF299" i="14" s="1"/>
  <c r="H167" i="14"/>
  <c r="AE143" i="14"/>
  <c r="AE299" i="14" s="1"/>
  <c r="O143" i="14"/>
  <c r="O299" i="14" s="1"/>
  <c r="J167" i="14"/>
  <c r="AH167" i="14"/>
  <c r="P143" i="14"/>
  <c r="P299" i="14" s="1"/>
  <c r="AN167" i="14"/>
  <c r="G167" i="14"/>
  <c r="R167" i="14"/>
  <c r="AV167" i="14"/>
  <c r="W167" i="14"/>
  <c r="AM167" i="14"/>
  <c r="AX167" i="14"/>
  <c r="AY167" i="14"/>
  <c r="Z167" i="14"/>
  <c r="AP167" i="14"/>
  <c r="V143" i="14"/>
  <c r="V299" i="14" s="1"/>
  <c r="N167" i="14"/>
  <c r="F143" i="14"/>
  <c r="F299" i="14" s="1"/>
  <c r="AT167" i="14"/>
  <c r="AU167" i="14"/>
  <c r="E143" i="14"/>
  <c r="E299" i="14" s="1"/>
  <c r="AK143" i="14"/>
  <c r="AK299" i="14" s="1"/>
  <c r="M143" i="14"/>
  <c r="M299" i="14" s="1"/>
  <c r="AL167" i="14"/>
  <c r="AD167" i="14"/>
  <c r="AA167" i="14"/>
  <c r="K167" i="14"/>
  <c r="AQ167" i="14"/>
  <c r="C167" i="14"/>
  <c r="S167" i="14"/>
  <c r="AI167" i="14"/>
  <c r="D167" i="14"/>
  <c r="L167" i="14"/>
  <c r="T167" i="14"/>
  <c r="AB167" i="14"/>
  <c r="AJ167" i="14"/>
  <c r="AR167" i="14"/>
  <c r="AS167" i="14"/>
  <c r="D142" i="14"/>
  <c r="L142" i="14"/>
  <c r="T142" i="14"/>
  <c r="AB142" i="14"/>
  <c r="AJ142" i="14"/>
  <c r="AR142" i="14"/>
  <c r="E142" i="14"/>
  <c r="M142" i="14"/>
  <c r="U142" i="14"/>
  <c r="AC142" i="14"/>
  <c r="AK142" i="14"/>
  <c r="AS142" i="14"/>
  <c r="F142" i="14"/>
  <c r="N142" i="14"/>
  <c r="V142" i="14"/>
  <c r="AD142" i="14"/>
  <c r="AL142" i="14"/>
  <c r="AT142" i="14"/>
  <c r="G142" i="14"/>
  <c r="O142" i="14"/>
  <c r="W142" i="14"/>
  <c r="AE142" i="14"/>
  <c r="AM142" i="14"/>
  <c r="AU142" i="14"/>
  <c r="H142" i="14"/>
  <c r="P142" i="14"/>
  <c r="X142" i="14"/>
  <c r="AF142" i="14"/>
  <c r="AN142" i="14"/>
  <c r="AV142" i="14"/>
  <c r="I142" i="14"/>
  <c r="Q142" i="14"/>
  <c r="Y142" i="14"/>
  <c r="AG142" i="14"/>
  <c r="AO142" i="14"/>
  <c r="AW142" i="14"/>
  <c r="J142" i="14"/>
  <c r="R142" i="14"/>
  <c r="Z142" i="14"/>
  <c r="AH142" i="14"/>
  <c r="AP142" i="14"/>
  <c r="AX142" i="14"/>
  <c r="K142" i="14"/>
  <c r="S142" i="14"/>
  <c r="AA142" i="14"/>
  <c r="AI142" i="14"/>
  <c r="AQ142" i="14"/>
  <c r="D248" i="14"/>
  <c r="E248" i="14" s="1"/>
  <c r="D247" i="14"/>
  <c r="E247" i="14" s="1"/>
  <c r="D246" i="14"/>
  <c r="E246" i="14" s="1"/>
  <c r="D245" i="14"/>
  <c r="E245" i="14" s="1"/>
  <c r="D244" i="14"/>
  <c r="E244" i="14" s="1"/>
  <c r="D240" i="14"/>
  <c r="E240" i="14" s="1"/>
  <c r="D236" i="14"/>
  <c r="E236" i="14" s="1"/>
  <c r="D237" i="14"/>
  <c r="E237" i="14" s="1"/>
  <c r="D238" i="14"/>
  <c r="E238" i="14" s="1"/>
  <c r="D239" i="14"/>
  <c r="E239" i="14" s="1"/>
  <c r="E4" i="13"/>
  <c r="F4" i="13" s="1"/>
  <c r="G4" i="13" s="1"/>
  <c r="H4" i="13" s="1"/>
  <c r="I4" i="13" s="1"/>
  <c r="J4" i="13" s="1"/>
  <c r="K4" i="13" s="1"/>
  <c r="L4" i="13" s="1"/>
  <c r="M4" i="13" s="1"/>
  <c r="N4" i="13" s="1"/>
  <c r="O4" i="13" s="1"/>
  <c r="P4" i="13" s="1"/>
  <c r="Q4" i="13" s="1"/>
  <c r="R4" i="13" s="1"/>
  <c r="S4" i="13" s="1"/>
  <c r="T4" i="13" s="1"/>
  <c r="U4" i="13" s="1"/>
  <c r="V4" i="13" s="1"/>
  <c r="W4" i="13" s="1"/>
  <c r="X4" i="13" s="1"/>
  <c r="Y4" i="13" s="1"/>
  <c r="Z4" i="13" s="1"/>
  <c r="AA4" i="13" s="1"/>
  <c r="AB4" i="13" s="1"/>
  <c r="AC4" i="13" s="1"/>
  <c r="AD4" i="13" s="1"/>
  <c r="AE4" i="13" s="1"/>
  <c r="AF4" i="13" s="1"/>
  <c r="AG4" i="13" s="1"/>
  <c r="AH4" i="13" s="1"/>
  <c r="AI4" i="13" s="1"/>
  <c r="AJ4" i="13" s="1"/>
  <c r="AK4" i="13" s="1"/>
  <c r="AL4" i="13" s="1"/>
  <c r="AM4" i="13" s="1"/>
  <c r="AN4" i="13" s="1"/>
  <c r="AO4" i="13" s="1"/>
  <c r="AP4" i="13" s="1"/>
  <c r="AQ4" i="13" s="1"/>
  <c r="AR4" i="13" s="1"/>
  <c r="AS4" i="13" s="1"/>
  <c r="AT4" i="13" s="1"/>
  <c r="AU4" i="13" s="1"/>
  <c r="AV4" i="13" s="1"/>
  <c r="AW4" i="13" s="1"/>
  <c r="AX4" i="13" s="1"/>
  <c r="AY4" i="13" s="1"/>
  <c r="AZ4" i="13" s="1"/>
  <c r="E5" i="13"/>
  <c r="F5" i="13" s="1"/>
  <c r="G5" i="13" s="1"/>
  <c r="H5" i="13" s="1"/>
  <c r="I5" i="13" s="1"/>
  <c r="J5" i="13" s="1"/>
  <c r="K5" i="13" s="1"/>
  <c r="L5" i="13" s="1"/>
  <c r="M5" i="13" s="1"/>
  <c r="N5" i="13" s="1"/>
  <c r="O5" i="13" s="1"/>
  <c r="P5" i="13" s="1"/>
  <c r="Q5" i="13" s="1"/>
  <c r="R5" i="13" s="1"/>
  <c r="S5" i="13" s="1"/>
  <c r="T5" i="13" s="1"/>
  <c r="U5" i="13" s="1"/>
  <c r="V5" i="13" s="1"/>
  <c r="W5" i="13" s="1"/>
  <c r="X5" i="13" s="1"/>
  <c r="Y5" i="13" s="1"/>
  <c r="Z5" i="13" s="1"/>
  <c r="AA5" i="13" s="1"/>
  <c r="AB5" i="13" s="1"/>
  <c r="AC5" i="13" s="1"/>
  <c r="AD5" i="13" s="1"/>
  <c r="AE5" i="13" s="1"/>
  <c r="AF5" i="13" s="1"/>
  <c r="AG5" i="13" s="1"/>
  <c r="AH5" i="13" s="1"/>
  <c r="AI5" i="13" s="1"/>
  <c r="AJ5" i="13" s="1"/>
  <c r="AK5" i="13" s="1"/>
  <c r="AL5" i="13" s="1"/>
  <c r="AM5" i="13" s="1"/>
  <c r="AN5" i="13" s="1"/>
  <c r="AO5" i="13" s="1"/>
  <c r="AP5" i="13" s="1"/>
  <c r="AQ5" i="13" s="1"/>
  <c r="AR5" i="13" s="1"/>
  <c r="AS5" i="13" s="1"/>
  <c r="AT5" i="13" s="1"/>
  <c r="AU5" i="13" s="1"/>
  <c r="AV5" i="13" s="1"/>
  <c r="AW5" i="13" s="1"/>
  <c r="AX5" i="13" s="1"/>
  <c r="AY5" i="13" s="1"/>
  <c r="AZ5" i="13" s="1"/>
  <c r="D85" i="14"/>
  <c r="D257" i="14" s="1"/>
  <c r="D326" i="14" s="1"/>
  <c r="D341" i="14" s="1"/>
  <c r="E85" i="14"/>
  <c r="E257" i="14" s="1"/>
  <c r="E326" i="14" s="1"/>
  <c r="E341" i="14" s="1"/>
  <c r="F85" i="14"/>
  <c r="F257" i="14" s="1"/>
  <c r="F326" i="14" s="1"/>
  <c r="F341" i="14" s="1"/>
  <c r="G85" i="14"/>
  <c r="G257" i="14" s="1"/>
  <c r="G326" i="14" s="1"/>
  <c r="G341" i="14" s="1"/>
  <c r="H85" i="14"/>
  <c r="H257" i="14" s="1"/>
  <c r="H326" i="14" s="1"/>
  <c r="H341" i="14" s="1"/>
  <c r="I85" i="14"/>
  <c r="I257" i="14" s="1"/>
  <c r="I326" i="14" s="1"/>
  <c r="I341" i="14" s="1"/>
  <c r="J85" i="14"/>
  <c r="J257" i="14" s="1"/>
  <c r="J326" i="14" s="1"/>
  <c r="J341" i="14" s="1"/>
  <c r="K85" i="14"/>
  <c r="K257" i="14" s="1"/>
  <c r="K326" i="14" s="1"/>
  <c r="K341" i="14" s="1"/>
  <c r="L85" i="14"/>
  <c r="L257" i="14" s="1"/>
  <c r="L326" i="14" s="1"/>
  <c r="L341" i="14" s="1"/>
  <c r="M85" i="14"/>
  <c r="M257" i="14" s="1"/>
  <c r="M326" i="14" s="1"/>
  <c r="M341" i="14" s="1"/>
  <c r="N85" i="14"/>
  <c r="N257" i="14" s="1"/>
  <c r="N326" i="14" s="1"/>
  <c r="N341" i="14" s="1"/>
  <c r="O85" i="14"/>
  <c r="O257" i="14" s="1"/>
  <c r="O326" i="14" s="1"/>
  <c r="O341" i="14" s="1"/>
  <c r="P85" i="14"/>
  <c r="P257" i="14" s="1"/>
  <c r="P326" i="14" s="1"/>
  <c r="P341" i="14" s="1"/>
  <c r="Q85" i="14"/>
  <c r="Q257" i="14" s="1"/>
  <c r="Q326" i="14" s="1"/>
  <c r="Q341" i="14" s="1"/>
  <c r="R85" i="14"/>
  <c r="R257" i="14" s="1"/>
  <c r="R326" i="14" s="1"/>
  <c r="R341" i="14" s="1"/>
  <c r="S85" i="14"/>
  <c r="S257" i="14" s="1"/>
  <c r="S326" i="14" s="1"/>
  <c r="S341" i="14" s="1"/>
  <c r="T85" i="14"/>
  <c r="T257" i="14" s="1"/>
  <c r="T326" i="14" s="1"/>
  <c r="T341" i="14" s="1"/>
  <c r="U85" i="14"/>
  <c r="U257" i="14" s="1"/>
  <c r="U326" i="14" s="1"/>
  <c r="U341" i="14" s="1"/>
  <c r="V85" i="14"/>
  <c r="V257" i="14" s="1"/>
  <c r="V326" i="14" s="1"/>
  <c r="V341" i="14" s="1"/>
  <c r="W85" i="14"/>
  <c r="W257" i="14" s="1"/>
  <c r="W326" i="14" s="1"/>
  <c r="W341" i="14" s="1"/>
  <c r="X85" i="14"/>
  <c r="X257" i="14" s="1"/>
  <c r="X326" i="14" s="1"/>
  <c r="X341" i="14" s="1"/>
  <c r="Y85" i="14"/>
  <c r="Y257" i="14" s="1"/>
  <c r="Y326" i="14" s="1"/>
  <c r="Y341" i="14" s="1"/>
  <c r="Z85" i="14"/>
  <c r="Z257" i="14" s="1"/>
  <c r="Z326" i="14" s="1"/>
  <c r="Z341" i="14" s="1"/>
  <c r="AA85" i="14"/>
  <c r="AA257" i="14" s="1"/>
  <c r="AA326" i="14" s="1"/>
  <c r="AA341" i="14" s="1"/>
  <c r="AB85" i="14"/>
  <c r="AB257" i="14" s="1"/>
  <c r="AB326" i="14" s="1"/>
  <c r="AB341" i="14" s="1"/>
  <c r="AC85" i="14"/>
  <c r="AC257" i="14" s="1"/>
  <c r="AC326" i="14" s="1"/>
  <c r="AC341" i="14" s="1"/>
  <c r="AD85" i="14"/>
  <c r="AD257" i="14" s="1"/>
  <c r="AD326" i="14" s="1"/>
  <c r="AD341" i="14" s="1"/>
  <c r="AE85" i="14"/>
  <c r="AE257" i="14" s="1"/>
  <c r="AF85" i="14"/>
  <c r="AF257" i="14" s="1"/>
  <c r="AF326" i="14" s="1"/>
  <c r="AF341" i="14" s="1"/>
  <c r="AG85" i="14"/>
  <c r="AG257" i="14" s="1"/>
  <c r="AG326" i="14" s="1"/>
  <c r="AG341" i="14" s="1"/>
  <c r="AH85" i="14"/>
  <c r="AH257" i="14" s="1"/>
  <c r="AH326" i="14" s="1"/>
  <c r="AH341" i="14" s="1"/>
  <c r="AI85" i="14"/>
  <c r="AI257" i="14" s="1"/>
  <c r="AI326" i="14" s="1"/>
  <c r="AI341" i="14" s="1"/>
  <c r="AJ85" i="14"/>
  <c r="AJ257" i="14" s="1"/>
  <c r="AJ326" i="14" s="1"/>
  <c r="AJ341" i="14" s="1"/>
  <c r="AK85" i="14"/>
  <c r="AK257" i="14" s="1"/>
  <c r="AK326" i="14" s="1"/>
  <c r="AK341" i="14" s="1"/>
  <c r="AL85" i="14"/>
  <c r="AL257" i="14" s="1"/>
  <c r="AL326" i="14" s="1"/>
  <c r="AL341" i="14" s="1"/>
  <c r="AM85" i="14"/>
  <c r="AM257" i="14" s="1"/>
  <c r="AM326" i="14" s="1"/>
  <c r="AM341" i="14" s="1"/>
  <c r="AN85" i="14"/>
  <c r="AN257" i="14" s="1"/>
  <c r="AN326" i="14" s="1"/>
  <c r="AN341" i="14" s="1"/>
  <c r="AO85" i="14"/>
  <c r="AO257" i="14" s="1"/>
  <c r="AO326" i="14" s="1"/>
  <c r="AO341" i="14" s="1"/>
  <c r="AP85" i="14"/>
  <c r="AP257" i="14" s="1"/>
  <c r="AP326" i="14" s="1"/>
  <c r="AP341" i="14" s="1"/>
  <c r="AQ85" i="14"/>
  <c r="AQ257" i="14" s="1"/>
  <c r="AQ326" i="14" s="1"/>
  <c r="AQ341" i="14" s="1"/>
  <c r="AR85" i="14"/>
  <c r="AR257" i="14" s="1"/>
  <c r="AR326" i="14" s="1"/>
  <c r="AR341" i="14" s="1"/>
  <c r="AS85" i="14"/>
  <c r="AS257" i="14" s="1"/>
  <c r="AS326" i="14" s="1"/>
  <c r="AS341" i="14" s="1"/>
  <c r="AT85" i="14"/>
  <c r="AT257" i="14" s="1"/>
  <c r="AT326" i="14" s="1"/>
  <c r="AT341" i="14" s="1"/>
  <c r="AU85" i="14"/>
  <c r="AU257" i="14" s="1"/>
  <c r="AU326" i="14" s="1"/>
  <c r="AU341" i="14" s="1"/>
  <c r="AV85" i="14"/>
  <c r="AV257" i="14" s="1"/>
  <c r="AV326" i="14" s="1"/>
  <c r="AV341" i="14" s="1"/>
  <c r="AW85" i="14"/>
  <c r="AW257" i="14" s="1"/>
  <c r="AW326" i="14" s="1"/>
  <c r="AW341" i="14" s="1"/>
  <c r="AX85" i="14"/>
  <c r="AX257" i="14" s="1"/>
  <c r="AX326" i="14" s="1"/>
  <c r="AX341" i="14" s="1"/>
  <c r="AY85" i="14"/>
  <c r="AY257" i="14" s="1"/>
  <c r="C85" i="14"/>
  <c r="C257" i="14" s="1"/>
  <c r="C326" i="14" s="1"/>
  <c r="C341" i="14" s="1"/>
  <c r="C79" i="14"/>
  <c r="C80" i="14"/>
  <c r="C78" i="14"/>
  <c r="D79" i="14"/>
  <c r="D80" i="14"/>
  <c r="D17" i="13"/>
  <c r="E17" i="13" s="1"/>
  <c r="F17" i="13" s="1"/>
  <c r="G17" i="13" s="1"/>
  <c r="H17" i="13" s="1"/>
  <c r="I17" i="13" s="1"/>
  <c r="J17" i="13" s="1"/>
  <c r="K17" i="13" s="1"/>
  <c r="L17" i="13" s="1"/>
  <c r="M17" i="13" s="1"/>
  <c r="N17" i="13" s="1"/>
  <c r="O17" i="13" s="1"/>
  <c r="P17" i="13" s="1"/>
  <c r="Q17" i="13" s="1"/>
  <c r="R17" i="13" s="1"/>
  <c r="S17" i="13" s="1"/>
  <c r="T17" i="13" s="1"/>
  <c r="U17" i="13" s="1"/>
  <c r="V17" i="13" s="1"/>
  <c r="W17" i="13" s="1"/>
  <c r="X17" i="13" s="1"/>
  <c r="Y17" i="13" s="1"/>
  <c r="Z17" i="13" s="1"/>
  <c r="AA17" i="13" s="1"/>
  <c r="AB17" i="13" s="1"/>
  <c r="AC17" i="13" s="1"/>
  <c r="AD17" i="13" s="1"/>
  <c r="AE17" i="13" s="1"/>
  <c r="AF17" i="13" s="1"/>
  <c r="AG17" i="13" s="1"/>
  <c r="AH17" i="13" s="1"/>
  <c r="AI17" i="13" s="1"/>
  <c r="AJ17" i="13" s="1"/>
  <c r="AK17" i="13" s="1"/>
  <c r="AL17" i="13" s="1"/>
  <c r="AM17" i="13" s="1"/>
  <c r="AN17" i="13" s="1"/>
  <c r="AO17" i="13" s="1"/>
  <c r="AP17" i="13" s="1"/>
  <c r="AQ17" i="13" s="1"/>
  <c r="AR17" i="13" s="1"/>
  <c r="AS17" i="13" s="1"/>
  <c r="AT17" i="13" s="1"/>
  <c r="AU17" i="13" s="1"/>
  <c r="AV17" i="13" s="1"/>
  <c r="AW17" i="13" s="1"/>
  <c r="AX17" i="13" s="1"/>
  <c r="AY17" i="13" s="1"/>
  <c r="AZ17" i="13" s="1"/>
  <c r="B9" i="9"/>
  <c r="C6" i="5"/>
  <c r="B6" i="5"/>
  <c r="Q6" i="5"/>
  <c r="P6" i="5"/>
  <c r="M111" i="5"/>
  <c r="L111" i="5"/>
  <c r="J111" i="5"/>
  <c r="I111" i="5"/>
  <c r="H111" i="5"/>
  <c r="G111" i="5"/>
  <c r="F111"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O127" i="5"/>
  <c r="O128" i="5" s="1"/>
  <c r="O129" i="5" s="1"/>
  <c r="O130" i="5" s="1"/>
  <c r="O131" i="5" s="1"/>
  <c r="O132" i="5" s="1"/>
  <c r="O133" i="5" s="1"/>
  <c r="O134" i="5" s="1"/>
  <c r="O135" i="5" s="1"/>
  <c r="O136" i="5" s="1"/>
  <c r="O137" i="5" s="1"/>
  <c r="O138" i="5" s="1"/>
  <c r="O139" i="5" s="1"/>
  <c r="O140" i="5" s="1"/>
  <c r="O141" i="5" s="1"/>
  <c r="O142" i="5" s="1"/>
  <c r="O143" i="5" s="1"/>
  <c r="O144" i="5" s="1"/>
  <c r="O145" i="5" s="1"/>
  <c r="O146" i="5" s="1"/>
  <c r="O147" i="5" s="1"/>
  <c r="O148" i="5" s="1"/>
  <c r="O149" i="5" s="1"/>
  <c r="O150" i="5" s="1"/>
  <c r="O151" i="5" s="1"/>
  <c r="O152" i="5" s="1"/>
  <c r="O153" i="5" s="1"/>
  <c r="O154" i="5" s="1"/>
  <c r="O155" i="5" s="1"/>
  <c r="O156" i="5" s="1"/>
  <c r="O157" i="5" s="1"/>
  <c r="O158" i="5" s="1"/>
  <c r="O159" i="5" s="1"/>
  <c r="O160" i="5" s="1"/>
  <c r="O161" i="5" s="1"/>
  <c r="O162" i="5" s="1"/>
  <c r="O163" i="5" s="1"/>
  <c r="O164" i="5" s="1"/>
  <c r="O165" i="5" s="1"/>
  <c r="O166" i="5" s="1"/>
  <c r="O167" i="5" s="1"/>
  <c r="O168" i="5" s="1"/>
  <c r="O169" i="5" s="1"/>
  <c r="O170" i="5" s="1"/>
  <c r="O171" i="5" s="1"/>
  <c r="O172" i="5" s="1"/>
  <c r="O173" i="5" s="1"/>
  <c r="O174" i="5" s="1"/>
  <c r="O175" i="5" s="1"/>
  <c r="O176" i="5" s="1"/>
  <c r="O177" i="5" s="1"/>
  <c r="O178" i="5" s="1"/>
  <c r="O179" i="5" s="1"/>
  <c r="O180" i="5" s="1"/>
  <c r="O181" i="5" s="1"/>
  <c r="O182" i="5" s="1"/>
  <c r="O183" i="5" s="1"/>
  <c r="O184" i="5" s="1"/>
  <c r="O185" i="5" s="1"/>
  <c r="O186" i="5" s="1"/>
  <c r="O187" i="5" s="1"/>
  <c r="O188" i="5" s="1"/>
  <c r="O189" i="5" s="1"/>
  <c r="O190" i="5" s="1"/>
  <c r="O191" i="5" s="1"/>
  <c r="O192" i="5" s="1"/>
  <c r="O193" i="5" s="1"/>
  <c r="O194" i="5" s="1"/>
  <c r="O195" i="5" s="1"/>
  <c r="O196" i="5" s="1"/>
  <c r="O197" i="5" s="1"/>
  <c r="O198" i="5" s="1"/>
  <c r="O199" i="5" s="1"/>
  <c r="O200" i="5" s="1"/>
  <c r="O201" i="5" s="1"/>
  <c r="O202" i="5" s="1"/>
  <c r="O203" i="5" s="1"/>
  <c r="O204" i="5" s="1"/>
  <c r="O205" i="5" s="1"/>
  <c r="O206" i="5" s="1"/>
  <c r="O207" i="5" s="1"/>
  <c r="O208" i="5" s="1"/>
  <c r="O209" i="5" s="1"/>
  <c r="O210" i="5" s="1"/>
  <c r="O211" i="5" s="1"/>
  <c r="O212" i="5" s="1"/>
  <c r="O213" i="5" s="1"/>
  <c r="O214" i="5" s="1"/>
  <c r="O215" i="5" s="1"/>
  <c r="O216" i="5" s="1"/>
  <c r="O217" i="5" s="1"/>
  <c r="O218" i="5" s="1"/>
  <c r="O219" i="5" s="1"/>
  <c r="O220" i="5" s="1"/>
  <c r="O221" i="5" s="1"/>
  <c r="O222" i="5" s="1"/>
  <c r="O223" i="5" s="1"/>
  <c r="O224" i="5" s="1"/>
  <c r="O225" i="5" s="1"/>
  <c r="O226" i="5" s="1"/>
  <c r="O227" i="5" s="1"/>
  <c r="O228" i="5" s="1"/>
  <c r="O229" i="5" s="1"/>
  <c r="O230" i="5" s="1"/>
  <c r="O231" i="5" s="1"/>
  <c r="O232" i="5" s="1"/>
  <c r="N127" i="5"/>
  <c r="N128" i="5" s="1"/>
  <c r="N129" i="5" s="1"/>
  <c r="N130" i="5" s="1"/>
  <c r="N131" i="5" s="1"/>
  <c r="N132" i="5" s="1"/>
  <c r="N133" i="5" s="1"/>
  <c r="N134" i="5" s="1"/>
  <c r="N135" i="5" s="1"/>
  <c r="N136" i="5" s="1"/>
  <c r="N137" i="5" s="1"/>
  <c r="N138" i="5" s="1"/>
  <c r="N139" i="5" s="1"/>
  <c r="N140" i="5" s="1"/>
  <c r="N141" i="5" s="1"/>
  <c r="N142" i="5" s="1"/>
  <c r="N143" i="5" s="1"/>
  <c r="N144" i="5" s="1"/>
  <c r="N145" i="5" s="1"/>
  <c r="N146" i="5" s="1"/>
  <c r="N147" i="5" s="1"/>
  <c r="N148" i="5" s="1"/>
  <c r="N149" i="5" s="1"/>
  <c r="N150" i="5" s="1"/>
  <c r="N151" i="5" s="1"/>
  <c r="N152" i="5" s="1"/>
  <c r="N153" i="5" s="1"/>
  <c r="N154" i="5" s="1"/>
  <c r="N155" i="5" s="1"/>
  <c r="N156" i="5" s="1"/>
  <c r="N157" i="5" s="1"/>
  <c r="N158" i="5" s="1"/>
  <c r="N159" i="5" s="1"/>
  <c r="N160" i="5" s="1"/>
  <c r="N161" i="5" s="1"/>
  <c r="N162" i="5" s="1"/>
  <c r="N163" i="5" s="1"/>
  <c r="N164" i="5" s="1"/>
  <c r="N165" i="5" s="1"/>
  <c r="N166" i="5" s="1"/>
  <c r="N167" i="5" s="1"/>
  <c r="N168" i="5" s="1"/>
  <c r="N169" i="5" s="1"/>
  <c r="N170" i="5" s="1"/>
  <c r="N171" i="5" s="1"/>
  <c r="N172" i="5" s="1"/>
  <c r="N173" i="5" s="1"/>
  <c r="N174" i="5" s="1"/>
  <c r="N175" i="5" s="1"/>
  <c r="N176" i="5" s="1"/>
  <c r="N177" i="5" s="1"/>
  <c r="N178" i="5" s="1"/>
  <c r="N179" i="5" s="1"/>
  <c r="N180" i="5" s="1"/>
  <c r="N181" i="5" s="1"/>
  <c r="N182" i="5" s="1"/>
  <c r="N183" i="5" s="1"/>
  <c r="N184" i="5" s="1"/>
  <c r="N185" i="5" s="1"/>
  <c r="N186" i="5" s="1"/>
  <c r="N187" i="5" s="1"/>
  <c r="N188" i="5" s="1"/>
  <c r="N189" i="5" s="1"/>
  <c r="N190" i="5" s="1"/>
  <c r="N191" i="5" s="1"/>
  <c r="N192" i="5" s="1"/>
  <c r="N193" i="5" s="1"/>
  <c r="N194" i="5" s="1"/>
  <c r="N195" i="5" s="1"/>
  <c r="N196" i="5" s="1"/>
  <c r="N197" i="5" s="1"/>
  <c r="N198" i="5" s="1"/>
  <c r="N199" i="5" s="1"/>
  <c r="N200" i="5" s="1"/>
  <c r="N201" i="5" s="1"/>
  <c r="N202" i="5" s="1"/>
  <c r="N203" i="5" s="1"/>
  <c r="N204" i="5" s="1"/>
  <c r="N205" i="5" s="1"/>
  <c r="N206" i="5" s="1"/>
  <c r="N207" i="5" s="1"/>
  <c r="N208" i="5" s="1"/>
  <c r="N209" i="5" s="1"/>
  <c r="N210" i="5" s="1"/>
  <c r="N211" i="5" s="1"/>
  <c r="N212" i="5" s="1"/>
  <c r="N213" i="5" s="1"/>
  <c r="N214" i="5" s="1"/>
  <c r="N215" i="5" s="1"/>
  <c r="N216" i="5" s="1"/>
  <c r="N217" i="5" s="1"/>
  <c r="N218" i="5" s="1"/>
  <c r="N219" i="5" s="1"/>
  <c r="N220" i="5" s="1"/>
  <c r="N221" i="5" s="1"/>
  <c r="N222" i="5" s="1"/>
  <c r="N223" i="5" s="1"/>
  <c r="N224" i="5" s="1"/>
  <c r="N225" i="5" s="1"/>
  <c r="N226" i="5" s="1"/>
  <c r="N227" i="5" s="1"/>
  <c r="N228" i="5" s="1"/>
  <c r="N229" i="5" s="1"/>
  <c r="N230" i="5" s="1"/>
  <c r="N231" i="5" s="1"/>
  <c r="N232" i="5" s="1"/>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s="1"/>
  <c r="K6" i="5"/>
  <c r="K127" i="5" s="1"/>
  <c r="K128" i="5" s="1"/>
  <c r="J127" i="5"/>
  <c r="J128" i="5" s="1"/>
  <c r="C127" i="5"/>
  <c r="C128" i="5" s="1"/>
  <c r="C129" i="5" s="1"/>
  <c r="C130" i="5" s="1"/>
  <c r="C131" i="5" s="1"/>
  <c r="C132" i="5" s="1"/>
  <c r="C133" i="5" s="1"/>
  <c r="C134" i="5" s="1"/>
  <c r="C135" i="5" s="1"/>
  <c r="C136" i="5" s="1"/>
  <c r="C137" i="5" s="1"/>
  <c r="C138" i="5" s="1"/>
  <c r="C139" i="5" s="1"/>
  <c r="C140" i="5" s="1"/>
  <c r="C141" i="5" s="1"/>
  <c r="C142" i="5" s="1"/>
  <c r="C143" i="5" s="1"/>
  <c r="C144" i="5" s="1"/>
  <c r="C145" i="5" s="1"/>
  <c r="C146" i="5" s="1"/>
  <c r="C147" i="5" s="1"/>
  <c r="C148" i="5" s="1"/>
  <c r="C149" i="5" s="1"/>
  <c r="C150" i="5" s="1"/>
  <c r="C151" i="5" s="1"/>
  <c r="C152" i="5" s="1"/>
  <c r="C153" i="5" s="1"/>
  <c r="C154" i="5" s="1"/>
  <c r="C155" i="5" s="1"/>
  <c r="C156" i="5" s="1"/>
  <c r="C157" i="5" s="1"/>
  <c r="C158" i="5" s="1"/>
  <c r="C159" i="5" s="1"/>
  <c r="C160" i="5" s="1"/>
  <c r="C161" i="5" s="1"/>
  <c r="C162" i="5" s="1"/>
  <c r="C163" i="5" s="1"/>
  <c r="C164" i="5" s="1"/>
  <c r="C165" i="5" s="1"/>
  <c r="C166" i="5" s="1"/>
  <c r="C167" i="5" s="1"/>
  <c r="C168" i="5" s="1"/>
  <c r="C169" i="5" s="1"/>
  <c r="C170" i="5" s="1"/>
  <c r="C171" i="5" s="1"/>
  <c r="C172" i="5" s="1"/>
  <c r="C173" i="5" s="1"/>
  <c r="C174" i="5" s="1"/>
  <c r="C175" i="5" s="1"/>
  <c r="C176" i="5" s="1"/>
  <c r="C177" i="5" s="1"/>
  <c r="C178" i="5" s="1"/>
  <c r="C179" i="5" s="1"/>
  <c r="C180" i="5" s="1"/>
  <c r="C181" i="5" s="1"/>
  <c r="C182" i="5" s="1"/>
  <c r="C183" i="5" s="1"/>
  <c r="C184" i="5" s="1"/>
  <c r="C185" i="5" s="1"/>
  <c r="C186" i="5" s="1"/>
  <c r="C187" i="5" s="1"/>
  <c r="C188" i="5" s="1"/>
  <c r="C189" i="5" s="1"/>
  <c r="C190" i="5" s="1"/>
  <c r="C191" i="5" s="1"/>
  <c r="C192" i="5" s="1"/>
  <c r="C193" i="5" s="1"/>
  <c r="C194" i="5" s="1"/>
  <c r="C195" i="5" s="1"/>
  <c r="C196" i="5" s="1"/>
  <c r="C197" i="5" s="1"/>
  <c r="C198" i="5" s="1"/>
  <c r="C199" i="5" s="1"/>
  <c r="C200" i="5" s="1"/>
  <c r="C201" i="5" s="1"/>
  <c r="C202" i="5" s="1"/>
  <c r="C203" i="5" s="1"/>
  <c r="C204" i="5" s="1"/>
  <c r="C205" i="5" s="1"/>
  <c r="C206" i="5" s="1"/>
  <c r="C207" i="5" s="1"/>
  <c r="C208" i="5" s="1"/>
  <c r="C209" i="5" s="1"/>
  <c r="C210" i="5" s="1"/>
  <c r="C211" i="5" s="1"/>
  <c r="C212" i="5" s="1"/>
  <c r="C213" i="5" s="1"/>
  <c r="C214" i="5" s="1"/>
  <c r="C215" i="5" s="1"/>
  <c r="C216" i="5" s="1"/>
  <c r="C217" i="5" s="1"/>
  <c r="C218" i="5" s="1"/>
  <c r="C219" i="5" s="1"/>
  <c r="C220" i="5" s="1"/>
  <c r="C221" i="5" s="1"/>
  <c r="C222" i="5" s="1"/>
  <c r="C223" i="5" s="1"/>
  <c r="C224" i="5" s="1"/>
  <c r="C225" i="5" s="1"/>
  <c r="C226" i="5" s="1"/>
  <c r="C227" i="5" s="1"/>
  <c r="C228" i="5" s="1"/>
  <c r="C229" i="5" s="1"/>
  <c r="C230" i="5" s="1"/>
  <c r="C231" i="5" s="1"/>
  <c r="B127" i="5"/>
  <c r="B128" i="5" s="1"/>
  <c r="B129" i="5" s="1"/>
  <c r="B130" i="5" s="1"/>
  <c r="B131" i="5" s="1"/>
  <c r="B132" i="5" s="1"/>
  <c r="B133" i="5" s="1"/>
  <c r="B134" i="5" s="1"/>
  <c r="B135" i="5" s="1"/>
  <c r="B136" i="5" s="1"/>
  <c r="B137" i="5" s="1"/>
  <c r="B138" i="5" s="1"/>
  <c r="B139" i="5" s="1"/>
  <c r="B140" i="5" s="1"/>
  <c r="B141" i="5" s="1"/>
  <c r="B142" i="5" s="1"/>
  <c r="B143" i="5" s="1"/>
  <c r="B144" i="5" s="1"/>
  <c r="B145" i="5" s="1"/>
  <c r="B146" i="5" s="1"/>
  <c r="B147" i="5" s="1"/>
  <c r="B148" i="5" s="1"/>
  <c r="B149" i="5" s="1"/>
  <c r="B150" i="5" s="1"/>
  <c r="B151" i="5" s="1"/>
  <c r="B152" i="5" s="1"/>
  <c r="B153" i="5" s="1"/>
  <c r="B154" i="5" s="1"/>
  <c r="B155" i="5" s="1"/>
  <c r="B156" i="5" s="1"/>
  <c r="B157" i="5" s="1"/>
  <c r="B158" i="5" s="1"/>
  <c r="B159" i="5" s="1"/>
  <c r="B160" i="5" s="1"/>
  <c r="B161" i="5" s="1"/>
  <c r="B162" i="5" s="1"/>
  <c r="B163" i="5" s="1"/>
  <c r="B164" i="5" s="1"/>
  <c r="B165" i="5" s="1"/>
  <c r="B166" i="5" s="1"/>
  <c r="B167" i="5" s="1"/>
  <c r="B168" i="5" s="1"/>
  <c r="B169" i="5" s="1"/>
  <c r="B170" i="5" s="1"/>
  <c r="B171" i="5" s="1"/>
  <c r="B172" i="5" s="1"/>
  <c r="B173" i="5" s="1"/>
  <c r="B174" i="5" s="1"/>
  <c r="B175" i="5" s="1"/>
  <c r="B176" i="5" s="1"/>
  <c r="B177" i="5" s="1"/>
  <c r="B178" i="5" s="1"/>
  <c r="B179" i="5" s="1"/>
  <c r="B180" i="5" s="1"/>
  <c r="B181" i="5" s="1"/>
  <c r="B182" i="5" s="1"/>
  <c r="B183" i="5" s="1"/>
  <c r="B184" i="5" s="1"/>
  <c r="B185" i="5" s="1"/>
  <c r="B186" i="5" s="1"/>
  <c r="B187" i="5" s="1"/>
  <c r="B188" i="5" s="1"/>
  <c r="B189" i="5" s="1"/>
  <c r="B190" i="5" s="1"/>
  <c r="B191" i="5" s="1"/>
  <c r="B192" i="5" s="1"/>
  <c r="B193" i="5" s="1"/>
  <c r="B194" i="5" s="1"/>
  <c r="B195" i="5" s="1"/>
  <c r="B196" i="5" s="1"/>
  <c r="B197" i="5" s="1"/>
  <c r="B198" i="5" s="1"/>
  <c r="B199" i="5" s="1"/>
  <c r="B200" i="5" s="1"/>
  <c r="B201" i="5" s="1"/>
  <c r="B202" i="5" s="1"/>
  <c r="B203" i="5" s="1"/>
  <c r="B204" i="5" s="1"/>
  <c r="B205" i="5" s="1"/>
  <c r="B206" i="5" s="1"/>
  <c r="B207" i="5" s="1"/>
  <c r="B208" i="5" s="1"/>
  <c r="B209" i="5" s="1"/>
  <c r="B210" i="5" s="1"/>
  <c r="B211" i="5" s="1"/>
  <c r="B212" i="5" s="1"/>
  <c r="B213" i="5" s="1"/>
  <c r="B214" i="5" s="1"/>
  <c r="B215" i="5" s="1"/>
  <c r="B216" i="5" s="1"/>
  <c r="B217" i="5" s="1"/>
  <c r="B218" i="5" s="1"/>
  <c r="B219" i="5" s="1"/>
  <c r="B220" i="5" s="1"/>
  <c r="B221" i="5" s="1"/>
  <c r="B222" i="5" s="1"/>
  <c r="B223" i="5" s="1"/>
  <c r="B224" i="5" s="1"/>
  <c r="B225" i="5" s="1"/>
  <c r="B226" i="5" s="1"/>
  <c r="B227" i="5" s="1"/>
  <c r="B228" i="5" s="1"/>
  <c r="B229" i="5" s="1"/>
  <c r="B230" i="5" s="1"/>
  <c r="B231" i="5" s="1"/>
  <c r="A13" i="14"/>
  <c r="C13" i="14" s="1"/>
  <c r="D10" i="14"/>
  <c r="E10" i="14" s="1"/>
  <c r="C11" i="14"/>
  <c r="B11" i="14"/>
  <c r="E128" i="5"/>
  <c r="E129" i="5" s="1"/>
  <c r="E130" i="5" s="1"/>
  <c r="E131" i="5" s="1"/>
  <c r="E132" i="5" s="1"/>
  <c r="E133" i="5" s="1"/>
  <c r="E134" i="5" s="1"/>
  <c r="E135" i="5" s="1"/>
  <c r="E136" i="5" s="1"/>
  <c r="E137" i="5" s="1"/>
  <c r="E138" i="5" s="1"/>
  <c r="E139" i="5" s="1"/>
  <c r="E140" i="5" s="1"/>
  <c r="E141" i="5" s="1"/>
  <c r="E142" i="5" s="1"/>
  <c r="E143" i="5" s="1"/>
  <c r="E144" i="5" s="1"/>
  <c r="E145" i="5" s="1"/>
  <c r="E146" i="5" s="1"/>
  <c r="E147" i="5" s="1"/>
  <c r="E148" i="5" s="1"/>
  <c r="E149" i="5" s="1"/>
  <c r="E150" i="5" s="1"/>
  <c r="E151" i="5" s="1"/>
  <c r="E152" i="5" s="1"/>
  <c r="E153" i="5" s="1"/>
  <c r="E154" i="5" s="1"/>
  <c r="E155" i="5" s="1"/>
  <c r="E156" i="5" s="1"/>
  <c r="E157" i="5" s="1"/>
  <c r="E158" i="5" s="1"/>
  <c r="E159" i="5" s="1"/>
  <c r="E160" i="5" s="1"/>
  <c r="E161" i="5" s="1"/>
  <c r="E162" i="5" s="1"/>
  <c r="E163" i="5" s="1"/>
  <c r="E164" i="5" s="1"/>
  <c r="E165" i="5" s="1"/>
  <c r="E166" i="5" s="1"/>
  <c r="E167" i="5" s="1"/>
  <c r="E168" i="5" s="1"/>
  <c r="E169" i="5" s="1"/>
  <c r="E170" i="5" s="1"/>
  <c r="E171" i="5" s="1"/>
  <c r="E172" i="5" s="1"/>
  <c r="E173" i="5" s="1"/>
  <c r="E174" i="5" s="1"/>
  <c r="E175" i="5" s="1"/>
  <c r="E176" i="5" s="1"/>
  <c r="E177" i="5" s="1"/>
  <c r="E178" i="5" s="1"/>
  <c r="E179" i="5" s="1"/>
  <c r="E180" i="5" s="1"/>
  <c r="E181" i="5" s="1"/>
  <c r="E182" i="5" s="1"/>
  <c r="E183" i="5" s="1"/>
  <c r="E184" i="5" s="1"/>
  <c r="E185" i="5" s="1"/>
  <c r="E186" i="5" s="1"/>
  <c r="E187" i="5" s="1"/>
  <c r="E188" i="5" s="1"/>
  <c r="E189" i="5" s="1"/>
  <c r="E190" i="5" s="1"/>
  <c r="E191" i="5" s="1"/>
  <c r="E192" i="5" s="1"/>
  <c r="E193" i="5" s="1"/>
  <c r="E194" i="5" s="1"/>
  <c r="E195" i="5" s="1"/>
  <c r="E196" i="5" s="1"/>
  <c r="E197" i="5" s="1"/>
  <c r="E198" i="5" s="1"/>
  <c r="E199" i="5" s="1"/>
  <c r="E200" i="5" s="1"/>
  <c r="E201" i="5" s="1"/>
  <c r="E202" i="5" s="1"/>
  <c r="E203" i="5" s="1"/>
  <c r="E204" i="5" s="1"/>
  <c r="E205" i="5" s="1"/>
  <c r="E206" i="5" s="1"/>
  <c r="E207" i="5" s="1"/>
  <c r="E208" i="5" s="1"/>
  <c r="E209" i="5" s="1"/>
  <c r="E210" i="5" s="1"/>
  <c r="E211" i="5" s="1"/>
  <c r="E212" i="5" s="1"/>
  <c r="E213" i="5" s="1"/>
  <c r="E214" i="5" s="1"/>
  <c r="E215" i="5" s="1"/>
  <c r="E216" i="5" s="1"/>
  <c r="E217" i="5" s="1"/>
  <c r="E218" i="5" s="1"/>
  <c r="E219" i="5" s="1"/>
  <c r="E220" i="5" s="1"/>
  <c r="E221" i="5" s="1"/>
  <c r="E222" i="5" s="1"/>
  <c r="E223" i="5" s="1"/>
  <c r="E224" i="5" s="1"/>
  <c r="E225" i="5" s="1"/>
  <c r="E226" i="5" s="1"/>
  <c r="E227" i="5" s="1"/>
  <c r="E228" i="5" s="1"/>
  <c r="E229" i="5" s="1"/>
  <c r="E230" i="5" s="1"/>
  <c r="E231" i="5" s="1"/>
  <c r="E232" i="5" s="1"/>
  <c r="B209" i="1"/>
  <c r="B210" i="1" s="1"/>
  <c r="B211" i="1" s="1"/>
  <c r="B212" i="1" s="1"/>
  <c r="B213" i="1" s="1"/>
  <c r="B214" i="1" s="1"/>
  <c r="B215" i="1" s="1"/>
  <c r="B216" i="1" s="1"/>
  <c r="B217" i="1" s="1"/>
  <c r="B218" i="1" s="1"/>
  <c r="B219" i="1" s="1"/>
  <c r="B220" i="1" s="1"/>
  <c r="B221" i="1" s="1"/>
  <c r="B222" i="1" s="1"/>
  <c r="B223" i="1" s="1"/>
  <c r="B224" i="1" s="1"/>
  <c r="B225" i="1" s="1"/>
  <c r="B226" i="1" s="1"/>
  <c r="B227" i="1" s="1"/>
  <c r="B228" i="1" s="1"/>
  <c r="B229" i="1" s="1"/>
  <c r="B230" i="1" s="1"/>
  <c r="B231" i="1" s="1"/>
  <c r="B232" i="1" s="1"/>
  <c r="B233" i="1" s="1"/>
  <c r="B234" i="1" s="1"/>
  <c r="B235" i="1" s="1"/>
  <c r="B236" i="1" s="1"/>
  <c r="B237" i="1" s="1"/>
  <c r="B238" i="1" s="1"/>
  <c r="B239" i="1" s="1"/>
  <c r="B240" i="1" s="1"/>
  <c r="B241" i="1" s="1"/>
  <c r="B242" i="1" s="1"/>
  <c r="B243" i="1" s="1"/>
  <c r="B244" i="1" s="1"/>
  <c r="B245" i="1" s="1"/>
  <c r="B246" i="1" s="1"/>
  <c r="B247" i="1" s="1"/>
  <c r="B248" i="1" s="1"/>
  <c r="B249" i="1" s="1"/>
  <c r="B250" i="1" s="1"/>
  <c r="B251" i="1" s="1"/>
  <c r="B252" i="1" s="1"/>
  <c r="B253" i="1" s="1"/>
  <c r="B254" i="1" s="1"/>
  <c r="B255" i="1" s="1"/>
  <c r="B256" i="1" s="1"/>
  <c r="B257" i="1" s="1"/>
  <c r="B258" i="1" s="1"/>
  <c r="B259" i="1" s="1"/>
  <c r="B260" i="1" s="1"/>
  <c r="B261" i="1" s="1"/>
  <c r="B262" i="1" s="1"/>
  <c r="B263" i="1" s="1"/>
  <c r="B264" i="1" s="1"/>
  <c r="B265" i="1" s="1"/>
  <c r="B266" i="1" s="1"/>
  <c r="B267" i="1" s="1"/>
  <c r="B268" i="1" s="1"/>
  <c r="B269" i="1" s="1"/>
  <c r="B270" i="1" s="1"/>
  <c r="B271" i="1" s="1"/>
  <c r="B272" i="1" s="1"/>
  <c r="B273" i="1" s="1"/>
  <c r="B274" i="1" s="1"/>
  <c r="B275" i="1" s="1"/>
  <c r="B276" i="1" s="1"/>
  <c r="B277" i="1" s="1"/>
  <c r="B278" i="1" s="1"/>
  <c r="B279" i="1" s="1"/>
  <c r="B280" i="1" s="1"/>
  <c r="B281" i="1" s="1"/>
  <c r="B282" i="1" s="1"/>
  <c r="B283" i="1" s="1"/>
  <c r="B284" i="1" s="1"/>
  <c r="B285" i="1" s="1"/>
  <c r="B286" i="1" s="1"/>
  <c r="B287" i="1" s="1"/>
  <c r="B288" i="1" s="1"/>
  <c r="B289" i="1" s="1"/>
  <c r="B290" i="1" s="1"/>
  <c r="B291" i="1" s="1"/>
  <c r="B292" i="1" s="1"/>
  <c r="B293" i="1" s="1"/>
  <c r="B294" i="1" s="1"/>
  <c r="B295" i="1" s="1"/>
  <c r="B296" i="1" s="1"/>
  <c r="B297" i="1" s="1"/>
  <c r="B298" i="1" s="1"/>
  <c r="B299" i="1" s="1"/>
  <c r="B300" i="1" s="1"/>
  <c r="B301" i="1" s="1"/>
  <c r="B302" i="1" s="1"/>
  <c r="B303" i="1" s="1"/>
  <c r="B304" i="1" s="1"/>
  <c r="B305" i="1" s="1"/>
  <c r="B306" i="1" s="1"/>
  <c r="B307" i="1" s="1"/>
  <c r="A10" i="9"/>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G8" i="9"/>
  <c r="H8" i="9" s="1"/>
  <c r="I8" i="9" s="1"/>
  <c r="J8" i="9" s="1"/>
  <c r="K8" i="9" s="1"/>
  <c r="L8" i="9" s="1"/>
  <c r="M8" i="9" s="1"/>
  <c r="N8" i="9" s="1"/>
  <c r="O8" i="9" s="1"/>
  <c r="P8" i="9" s="1"/>
  <c r="Q8" i="9" s="1"/>
  <c r="R8" i="9" s="1"/>
  <c r="S8" i="9" s="1"/>
  <c r="T8" i="9" s="1"/>
  <c r="U8" i="9" s="1"/>
  <c r="V8" i="9" s="1"/>
  <c r="W8" i="9" s="1"/>
  <c r="X8" i="9" s="1"/>
  <c r="Y8" i="9" s="1"/>
  <c r="Z8" i="9" s="1"/>
  <c r="AA8" i="9" s="1"/>
  <c r="AB8" i="9" s="1"/>
  <c r="AC8" i="9" s="1"/>
  <c r="AD8" i="9" s="1"/>
  <c r="AE8" i="9" s="1"/>
  <c r="AF8" i="9" s="1"/>
  <c r="AG8" i="9" s="1"/>
  <c r="AH8" i="9" s="1"/>
  <c r="AI8" i="9" s="1"/>
  <c r="AJ8" i="9" s="1"/>
  <c r="AK8" i="9" s="1"/>
  <c r="AL8" i="9" s="1"/>
  <c r="AM8" i="9" s="1"/>
  <c r="AN8" i="9" s="1"/>
  <c r="AO8" i="9" s="1"/>
  <c r="AP8" i="9" s="1"/>
  <c r="AQ8" i="9" s="1"/>
  <c r="AR8" i="9" s="1"/>
  <c r="AS8" i="9" s="1"/>
  <c r="AT8" i="9" s="1"/>
  <c r="AU8" i="9" s="1"/>
  <c r="C9" i="10"/>
  <c r="B9" i="10"/>
  <c r="C8" i="10"/>
  <c r="B8" i="10"/>
  <c r="C7" i="10"/>
  <c r="B7" i="10"/>
  <c r="C6" i="10"/>
  <c r="B6" i="10"/>
  <c r="C12" i="14" s="1"/>
  <c r="C15" i="10"/>
  <c r="B15" i="10"/>
  <c r="C14" i="10"/>
  <c r="B14" i="10"/>
  <c r="C13" i="10"/>
  <c r="B13" i="10"/>
  <c r="C12" i="10"/>
  <c r="B12" i="10"/>
  <c r="C11" i="10"/>
  <c r="B11" i="10"/>
  <c r="C10" i="10"/>
  <c r="B10" i="10"/>
  <c r="D16" i="7"/>
  <c r="C17" i="10"/>
  <c r="C18" i="10"/>
  <c r="C19" i="10"/>
  <c r="C20" i="10"/>
  <c r="C21" i="10"/>
  <c r="C22" i="10"/>
  <c r="C23" i="10"/>
  <c r="C24" i="10"/>
  <c r="C25" i="10"/>
  <c r="C16" i="10"/>
  <c r="A24" i="10"/>
  <c r="A23" i="10" s="1"/>
  <c r="A22" i="10" s="1"/>
  <c r="A21" i="10" s="1"/>
  <c r="A20" i="10" s="1"/>
  <c r="A19" i="10" s="1"/>
  <c r="A18" i="10" s="1"/>
  <c r="A17" i="10" s="1"/>
  <c r="A16" i="10" s="1"/>
  <c r="A15" i="10" s="1"/>
  <c r="A14" i="10" s="1"/>
  <c r="A13" i="10" s="1"/>
  <c r="A12" i="10" s="1"/>
  <c r="A11" i="10" s="1"/>
  <c r="A10" i="10" s="1"/>
  <c r="A9" i="10" s="1"/>
  <c r="A8" i="10" s="1"/>
  <c r="A7" i="10" s="1"/>
  <c r="A6" i="10" s="1"/>
  <c r="B16" i="10"/>
  <c r="B17" i="10"/>
  <c r="B18" i="10"/>
  <c r="B19" i="10"/>
  <c r="B20" i="10"/>
  <c r="B21" i="10"/>
  <c r="B22" i="10"/>
  <c r="B23" i="10"/>
  <c r="B24" i="10"/>
  <c r="B25" i="10"/>
  <c r="C5" i="1"/>
  <c r="F7" i="8"/>
  <c r="G7" i="8" s="1"/>
  <c r="H7" i="8" s="1"/>
  <c r="I7" i="8" s="1"/>
  <c r="J7" i="8" s="1"/>
  <c r="K7" i="8" s="1"/>
  <c r="L7" i="8" s="1"/>
  <c r="M7" i="8" s="1"/>
  <c r="N7" i="8" s="1"/>
  <c r="O7" i="8" s="1"/>
  <c r="P7" i="8" s="1"/>
  <c r="Q7" i="8" s="1"/>
  <c r="R7" i="8" s="1"/>
  <c r="S7" i="8" s="1"/>
  <c r="T7" i="8" s="1"/>
  <c r="U7" i="8" s="1"/>
  <c r="V7" i="8" s="1"/>
  <c r="W7" i="8" s="1"/>
  <c r="X7" i="8" s="1"/>
  <c r="Y7" i="8" s="1"/>
  <c r="Z7" i="8" s="1"/>
  <c r="AA7" i="8" s="1"/>
  <c r="AB7" i="8" s="1"/>
  <c r="AC7" i="8" s="1"/>
  <c r="AD7" i="8" s="1"/>
  <c r="AE7" i="8" s="1"/>
  <c r="AF7" i="8" s="1"/>
  <c r="AG7" i="8" s="1"/>
  <c r="AH7" i="8" s="1"/>
  <c r="AI7" i="8" s="1"/>
  <c r="AJ7" i="8" s="1"/>
  <c r="AK7" i="8" s="1"/>
  <c r="AL7" i="8" s="1"/>
  <c r="AM7" i="8" s="1"/>
  <c r="AN7" i="8" s="1"/>
  <c r="AO7" i="8" s="1"/>
  <c r="AP7" i="8" s="1"/>
  <c r="E7" i="8"/>
  <c r="C5" i="8"/>
  <c r="D8" i="8"/>
  <c r="C4" i="8"/>
  <c r="C3" i="8"/>
  <c r="C110" i="8"/>
  <c r="C10" i="8"/>
  <c r="C111" i="8" s="1"/>
  <c r="A7" i="5"/>
  <c r="A8" i="5" s="1"/>
  <c r="P8" i="5" s="1"/>
  <c r="B8" i="5" s="1"/>
  <c r="G127" i="5" l="1"/>
  <c r="S127" i="5"/>
  <c r="Q7" i="5"/>
  <c r="C7" i="5" s="1"/>
  <c r="P7" i="5"/>
  <c r="B7" i="5" s="1"/>
  <c r="A9" i="5"/>
  <c r="Q8" i="5"/>
  <c r="F127" i="5"/>
  <c r="F128" i="5" s="1"/>
  <c r="F129" i="5" s="1"/>
  <c r="R127" i="5"/>
  <c r="R128" i="5" s="1"/>
  <c r="R129" i="5" s="1"/>
  <c r="E11" i="14"/>
  <c r="D25" i="10"/>
  <c r="E25" i="10" s="1"/>
  <c r="D17" i="10"/>
  <c r="F17" i="10" s="1"/>
  <c r="D9" i="10"/>
  <c r="F9" i="10" s="1"/>
  <c r="D19" i="10"/>
  <c r="F19" i="10" s="1"/>
  <c r="D24" i="10"/>
  <c r="E24" i="10" s="1"/>
  <c r="D16" i="10"/>
  <c r="F16" i="10" s="1"/>
  <c r="D8" i="10"/>
  <c r="F8" i="10" s="1"/>
  <c r="D23" i="10"/>
  <c r="F23" i="10" s="1"/>
  <c r="D15" i="10"/>
  <c r="F15" i="10" s="1"/>
  <c r="D7" i="10"/>
  <c r="E7" i="10" s="1"/>
  <c r="D11" i="10"/>
  <c r="F11" i="10" s="1"/>
  <c r="D22" i="10"/>
  <c r="E22" i="10" s="1"/>
  <c r="D14" i="10"/>
  <c r="F14" i="10" s="1"/>
  <c r="D6" i="10"/>
  <c r="F6" i="10" s="1"/>
  <c r="D12" i="10"/>
  <c r="E12" i="10" s="1"/>
  <c r="D18" i="10"/>
  <c r="E18" i="10" s="1"/>
  <c r="D21" i="10"/>
  <c r="F21" i="10" s="1"/>
  <c r="D13" i="10"/>
  <c r="F13" i="10" s="1"/>
  <c r="D20" i="10"/>
  <c r="F20" i="10" s="1"/>
  <c r="D10" i="10"/>
  <c r="E10" i="10" s="1"/>
  <c r="C44" i="14"/>
  <c r="AH300" i="14"/>
  <c r="AH166" i="14"/>
  <c r="AU300" i="14"/>
  <c r="AU166" i="14"/>
  <c r="AI300" i="14"/>
  <c r="AI166" i="14"/>
  <c r="AV300" i="14"/>
  <c r="AV166" i="14"/>
  <c r="N300" i="14"/>
  <c r="N166" i="14"/>
  <c r="AR300" i="14"/>
  <c r="AR166" i="14"/>
  <c r="AA300" i="14"/>
  <c r="AA166" i="14"/>
  <c r="J300" i="14"/>
  <c r="J166" i="14"/>
  <c r="AN300" i="14"/>
  <c r="AN166" i="14"/>
  <c r="F300" i="14"/>
  <c r="F166" i="14"/>
  <c r="AJ300" i="14"/>
  <c r="AJ166" i="14"/>
  <c r="S300" i="14"/>
  <c r="S166" i="14"/>
  <c r="AW300" i="14"/>
  <c r="AW166" i="14"/>
  <c r="AF300" i="14"/>
  <c r="AF166" i="14"/>
  <c r="O300" i="14"/>
  <c r="O166" i="14"/>
  <c r="AS300" i="14"/>
  <c r="AS166" i="14"/>
  <c r="AB300" i="14"/>
  <c r="AB166" i="14"/>
  <c r="AX300" i="14"/>
  <c r="AX166" i="14"/>
  <c r="AG300" i="14"/>
  <c r="AG166" i="14"/>
  <c r="P300" i="14"/>
  <c r="P166" i="14"/>
  <c r="AT300" i="14"/>
  <c r="AT166" i="14"/>
  <c r="AC300" i="14"/>
  <c r="AC166" i="14"/>
  <c r="L300" i="14"/>
  <c r="L166" i="14"/>
  <c r="AP300" i="14"/>
  <c r="AP166" i="14"/>
  <c r="Y300" i="14"/>
  <c r="Y166" i="14"/>
  <c r="H300" i="14"/>
  <c r="H166" i="14"/>
  <c r="AL300" i="14"/>
  <c r="AL166" i="14"/>
  <c r="U300" i="14"/>
  <c r="U166" i="14"/>
  <c r="D300" i="14"/>
  <c r="D166" i="14"/>
  <c r="Q300" i="14"/>
  <c r="Q166" i="14"/>
  <c r="AD300" i="14"/>
  <c r="AD166" i="14"/>
  <c r="M300" i="14"/>
  <c r="M166" i="14"/>
  <c r="AQ300" i="14"/>
  <c r="AQ166" i="14"/>
  <c r="Z300" i="14"/>
  <c r="Z166" i="14"/>
  <c r="I300" i="14"/>
  <c r="I166" i="14"/>
  <c r="AM300" i="14"/>
  <c r="AM166" i="14"/>
  <c r="V300" i="14"/>
  <c r="V166" i="14"/>
  <c r="E300" i="14"/>
  <c r="E166" i="14"/>
  <c r="R300" i="14"/>
  <c r="R166" i="14"/>
  <c r="AE300" i="14"/>
  <c r="AE166" i="14"/>
  <c r="W300" i="14"/>
  <c r="W166" i="14"/>
  <c r="K300" i="14"/>
  <c r="K166" i="14"/>
  <c r="AO300" i="14"/>
  <c r="AO166" i="14"/>
  <c r="X300" i="14"/>
  <c r="X166" i="14"/>
  <c r="G300" i="14"/>
  <c r="G166" i="14"/>
  <c r="AK300" i="14"/>
  <c r="AK166" i="14"/>
  <c r="T300" i="14"/>
  <c r="T166" i="14"/>
  <c r="AE326" i="14"/>
  <c r="AE341" i="14" s="1"/>
  <c r="C350" i="14" s="1"/>
  <c r="D351" i="14" s="1"/>
  <c r="C266" i="14"/>
  <c r="F273" i="14"/>
  <c r="F359" i="14" s="1"/>
  <c r="E274" i="14"/>
  <c r="E266" i="14"/>
  <c r="AY326" i="14"/>
  <c r="AY341" i="14" s="1"/>
  <c r="E350" i="14" s="1"/>
  <c r="F245" i="14"/>
  <c r="G245" i="14" s="1"/>
  <c r="F244" i="14"/>
  <c r="G244" i="14" s="1"/>
  <c r="F246" i="14"/>
  <c r="G246" i="14" s="1"/>
  <c r="E78" i="14"/>
  <c r="E80" i="14"/>
  <c r="E79" i="14"/>
  <c r="K129" i="5"/>
  <c r="K130" i="5" s="1"/>
  <c r="K131" i="5" s="1"/>
  <c r="K132" i="5" s="1"/>
  <c r="K133" i="5" s="1"/>
  <c r="K134" i="5" s="1"/>
  <c r="K135" i="5" s="1"/>
  <c r="K136" i="5" s="1"/>
  <c r="K137" i="5" s="1"/>
  <c r="K138" i="5" s="1"/>
  <c r="K139" i="5" s="1"/>
  <c r="K140" i="5" s="1"/>
  <c r="K141" i="5" s="1"/>
  <c r="K142" i="5" s="1"/>
  <c r="K143" i="5" s="1"/>
  <c r="K144" i="5" s="1"/>
  <c r="K145" i="5" s="1"/>
  <c r="K146" i="5" s="1"/>
  <c r="K147" i="5" s="1"/>
  <c r="K148" i="5" s="1"/>
  <c r="K149" i="5" s="1"/>
  <c r="K150" i="5" s="1"/>
  <c r="K151" i="5" s="1"/>
  <c r="K152" i="5" s="1"/>
  <c r="K153" i="5" s="1"/>
  <c r="K154" i="5" s="1"/>
  <c r="K155" i="5" s="1"/>
  <c r="K156" i="5" s="1"/>
  <c r="K157" i="5" s="1"/>
  <c r="K158" i="5" s="1"/>
  <c r="K159" i="5" s="1"/>
  <c r="K160" i="5" s="1"/>
  <c r="K161" i="5" s="1"/>
  <c r="K162" i="5" s="1"/>
  <c r="K163" i="5" s="1"/>
  <c r="K164" i="5" s="1"/>
  <c r="K165" i="5" s="1"/>
  <c r="K166" i="5" s="1"/>
  <c r="K167" i="5" s="1"/>
  <c r="K168" i="5" s="1"/>
  <c r="K169" i="5" s="1"/>
  <c r="K170" i="5" s="1"/>
  <c r="K171" i="5" s="1"/>
  <c r="K172" i="5" s="1"/>
  <c r="K173" i="5" s="1"/>
  <c r="K174" i="5" s="1"/>
  <c r="K175" i="5" s="1"/>
  <c r="K176" i="5" s="1"/>
  <c r="K177" i="5" s="1"/>
  <c r="K178" i="5" s="1"/>
  <c r="K179" i="5" s="1"/>
  <c r="K180" i="5" s="1"/>
  <c r="K181" i="5" s="1"/>
  <c r="K182" i="5" s="1"/>
  <c r="K183" i="5" s="1"/>
  <c r="K184" i="5" s="1"/>
  <c r="K185" i="5" s="1"/>
  <c r="K186" i="5" s="1"/>
  <c r="K187" i="5" s="1"/>
  <c r="K188" i="5" s="1"/>
  <c r="K189" i="5" s="1"/>
  <c r="K190" i="5" s="1"/>
  <c r="K191" i="5" s="1"/>
  <c r="K192" i="5" s="1"/>
  <c r="K193" i="5" s="1"/>
  <c r="K194" i="5" s="1"/>
  <c r="K195" i="5" s="1"/>
  <c r="K196" i="5" s="1"/>
  <c r="K197" i="5" s="1"/>
  <c r="K198" i="5" s="1"/>
  <c r="K199" i="5" s="1"/>
  <c r="K200" i="5" s="1"/>
  <c r="K201" i="5" s="1"/>
  <c r="K202" i="5" s="1"/>
  <c r="K203" i="5" s="1"/>
  <c r="K204" i="5" s="1"/>
  <c r="K205" i="5" s="1"/>
  <c r="K206" i="5" s="1"/>
  <c r="K207" i="5" s="1"/>
  <c r="K208" i="5" s="1"/>
  <c r="K209" i="5" s="1"/>
  <c r="K210" i="5" s="1"/>
  <c r="K211" i="5" s="1"/>
  <c r="K212" i="5" s="1"/>
  <c r="K213" i="5" s="1"/>
  <c r="K214" i="5" s="1"/>
  <c r="K215" i="5" s="1"/>
  <c r="K216" i="5" s="1"/>
  <c r="K217" i="5" s="1"/>
  <c r="K218" i="5" s="1"/>
  <c r="K219" i="5" s="1"/>
  <c r="K220" i="5" s="1"/>
  <c r="K221" i="5" s="1"/>
  <c r="K222" i="5" s="1"/>
  <c r="K223" i="5" s="1"/>
  <c r="K224" i="5" s="1"/>
  <c r="K225" i="5" s="1"/>
  <c r="K226" i="5" s="1"/>
  <c r="K227" i="5" s="1"/>
  <c r="K228" i="5" s="1"/>
  <c r="K229" i="5" s="1"/>
  <c r="K230" i="5" s="1"/>
  <c r="K231" i="5" s="1"/>
  <c r="K232" i="5" s="1"/>
  <c r="J129" i="5"/>
  <c r="J130" i="5"/>
  <c r="J131" i="5" s="1"/>
  <c r="J132" i="5" s="1"/>
  <c r="J133" i="5" s="1"/>
  <c r="J134" i="5" s="1"/>
  <c r="J135" i="5" s="1"/>
  <c r="J136" i="5" s="1"/>
  <c r="J137" i="5" s="1"/>
  <c r="J138" i="5" s="1"/>
  <c r="J139" i="5" s="1"/>
  <c r="J140" i="5" s="1"/>
  <c r="J141" i="5" s="1"/>
  <c r="J142" i="5" s="1"/>
  <c r="J143" i="5" s="1"/>
  <c r="J144" i="5" s="1"/>
  <c r="J145" i="5" s="1"/>
  <c r="J146" i="5" s="1"/>
  <c r="J147" i="5" s="1"/>
  <c r="J148" i="5" s="1"/>
  <c r="J149" i="5" s="1"/>
  <c r="J150" i="5" s="1"/>
  <c r="J151" i="5" s="1"/>
  <c r="J152" i="5" s="1"/>
  <c r="J153" i="5" s="1"/>
  <c r="J154" i="5" s="1"/>
  <c r="J155" i="5" s="1"/>
  <c r="J156" i="5" s="1"/>
  <c r="J157" i="5" s="1"/>
  <c r="J158" i="5" s="1"/>
  <c r="J159" i="5" s="1"/>
  <c r="J160" i="5" s="1"/>
  <c r="J161" i="5" s="1"/>
  <c r="J162" i="5" s="1"/>
  <c r="J163" i="5" s="1"/>
  <c r="J164" i="5" s="1"/>
  <c r="J165" i="5" s="1"/>
  <c r="J166" i="5" s="1"/>
  <c r="J167" i="5" s="1"/>
  <c r="J168" i="5" s="1"/>
  <c r="J169" i="5" s="1"/>
  <c r="J170" i="5" s="1"/>
  <c r="J171" i="5" s="1"/>
  <c r="J172" i="5" s="1"/>
  <c r="J173" i="5" s="1"/>
  <c r="J174" i="5" s="1"/>
  <c r="J175" i="5" s="1"/>
  <c r="J176" i="5" s="1"/>
  <c r="J177" i="5" s="1"/>
  <c r="J178" i="5" s="1"/>
  <c r="J179" i="5" s="1"/>
  <c r="J180" i="5" s="1"/>
  <c r="J181" i="5" s="1"/>
  <c r="J182" i="5" s="1"/>
  <c r="J183" i="5" s="1"/>
  <c r="J184" i="5" s="1"/>
  <c r="J185" i="5" s="1"/>
  <c r="J186" i="5" s="1"/>
  <c r="J187" i="5" s="1"/>
  <c r="J188" i="5" s="1"/>
  <c r="J189" i="5" s="1"/>
  <c r="J190" i="5" s="1"/>
  <c r="J191" i="5" s="1"/>
  <c r="J192" i="5" s="1"/>
  <c r="J193" i="5" s="1"/>
  <c r="J194" i="5" s="1"/>
  <c r="J195" i="5" s="1"/>
  <c r="J196" i="5" s="1"/>
  <c r="J197" i="5" s="1"/>
  <c r="J198" i="5" s="1"/>
  <c r="J199" i="5" s="1"/>
  <c r="J200" i="5" s="1"/>
  <c r="J201" i="5" s="1"/>
  <c r="J202" i="5" s="1"/>
  <c r="J203" i="5" s="1"/>
  <c r="J204" i="5" s="1"/>
  <c r="J205" i="5" s="1"/>
  <c r="J206" i="5" s="1"/>
  <c r="J207" i="5" s="1"/>
  <c r="J208" i="5" s="1"/>
  <c r="J209" i="5" s="1"/>
  <c r="J210" i="5" s="1"/>
  <c r="J211" i="5" s="1"/>
  <c r="J212" i="5" s="1"/>
  <c r="J213" i="5" s="1"/>
  <c r="J214" i="5" s="1"/>
  <c r="J215" i="5" s="1"/>
  <c r="J216" i="5" s="1"/>
  <c r="J217" i="5" s="1"/>
  <c r="J218" i="5" s="1"/>
  <c r="J219" i="5" s="1"/>
  <c r="J220" i="5" s="1"/>
  <c r="J221" i="5" s="1"/>
  <c r="J222" i="5" s="1"/>
  <c r="J223" i="5" s="1"/>
  <c r="J224" i="5" s="1"/>
  <c r="J225" i="5" s="1"/>
  <c r="J226" i="5" s="1"/>
  <c r="J227" i="5" s="1"/>
  <c r="J228" i="5" s="1"/>
  <c r="J229" i="5" s="1"/>
  <c r="J230" i="5" s="1"/>
  <c r="J231" i="5" s="1"/>
  <c r="J232" i="5" s="1"/>
  <c r="B232" i="5"/>
  <c r="B125" i="5" s="1"/>
  <c r="C227" i="14" s="1"/>
  <c r="C232" i="5"/>
  <c r="C125" i="5" s="1"/>
  <c r="D227" i="14" s="1"/>
  <c r="O125" i="5"/>
  <c r="D229" i="14" s="1"/>
  <c r="D11" i="14"/>
  <c r="E12" i="14"/>
  <c r="A14" i="14"/>
  <c r="E13" i="14"/>
  <c r="D13" i="14"/>
  <c r="D12" i="14"/>
  <c r="C16" i="14"/>
  <c r="F10" i="14"/>
  <c r="B109" i="9"/>
  <c r="AV8" i="9"/>
  <c r="A40" i="9"/>
  <c r="AQ7" i="8"/>
  <c r="B10" i="9"/>
  <c r="B110" i="9" s="1"/>
  <c r="A6" i="11"/>
  <c r="B59" i="9"/>
  <c r="E8" i="8"/>
  <c r="C11" i="8"/>
  <c r="E17" i="10" l="1"/>
  <c r="G17" i="10" s="1"/>
  <c r="C8" i="5"/>
  <c r="E13" i="10"/>
  <c r="G13" i="10" s="1"/>
  <c r="S128" i="5"/>
  <c r="S129" i="5" s="1"/>
  <c r="A10" i="5"/>
  <c r="Q9" i="5"/>
  <c r="P9" i="5"/>
  <c r="E20" i="10"/>
  <c r="G20" i="10" s="1"/>
  <c r="G128" i="5"/>
  <c r="G129" i="5" s="1"/>
  <c r="F7" i="10"/>
  <c r="G7" i="10" s="1"/>
  <c r="E9" i="10"/>
  <c r="G9" i="10" s="1"/>
  <c r="E21" i="10"/>
  <c r="E15" i="10"/>
  <c r="G15" i="10" s="1"/>
  <c r="F25" i="10"/>
  <c r="G25" i="10" s="1"/>
  <c r="E16" i="10"/>
  <c r="G16" i="10" s="1"/>
  <c r="E19" i="10"/>
  <c r="G19" i="10" s="1"/>
  <c r="F22" i="10"/>
  <c r="G22" i="10" s="1"/>
  <c r="E14" i="10"/>
  <c r="G14" i="10" s="1"/>
  <c r="F10" i="10"/>
  <c r="G10" i="10" s="1"/>
  <c r="E11" i="10"/>
  <c r="G11" i="10" s="1"/>
  <c r="E6" i="10"/>
  <c r="G6" i="10" s="1"/>
  <c r="E8" i="10"/>
  <c r="G8" i="10" s="1"/>
  <c r="F24" i="10"/>
  <c r="G24" i="10" s="1"/>
  <c r="F18" i="10"/>
  <c r="G18" i="10" s="1"/>
  <c r="E23" i="10"/>
  <c r="E14" i="14"/>
  <c r="E15" i="14" s="1"/>
  <c r="F12" i="10"/>
  <c r="G12" i="10" s="1"/>
  <c r="C332" i="14"/>
  <c r="D334" i="14" s="1"/>
  <c r="D352" i="14"/>
  <c r="D353" i="14"/>
  <c r="D354" i="14"/>
  <c r="F354" i="14"/>
  <c r="F353" i="14"/>
  <c r="F352" i="14"/>
  <c r="F351" i="14"/>
  <c r="E332" i="14"/>
  <c r="G273" i="14"/>
  <c r="G359" i="14" s="1"/>
  <c r="F274" i="14"/>
  <c r="F267" i="14"/>
  <c r="F269" i="14"/>
  <c r="F268" i="14"/>
  <c r="F270" i="14"/>
  <c r="D267" i="14"/>
  <c r="D270" i="14"/>
  <c r="D269" i="14"/>
  <c r="D268" i="14"/>
  <c r="C14" i="14"/>
  <c r="C15" i="14" s="1"/>
  <c r="J125" i="5"/>
  <c r="C228" i="14" s="1"/>
  <c r="D14" i="14"/>
  <c r="D15" i="14" s="1"/>
  <c r="N125" i="5"/>
  <c r="C229" i="14" s="1"/>
  <c r="K125" i="5"/>
  <c r="D228" i="14" s="1"/>
  <c r="D16" i="14"/>
  <c r="F14" i="14"/>
  <c r="E16" i="14"/>
  <c r="F12" i="14"/>
  <c r="F13" i="14"/>
  <c r="G10" i="14"/>
  <c r="F11" i="14"/>
  <c r="C31" i="10"/>
  <c r="B60" i="9"/>
  <c r="E60" i="9" s="1"/>
  <c r="AW8" i="9"/>
  <c r="A41" i="9"/>
  <c r="AR7" i="8"/>
  <c r="A7" i="11"/>
  <c r="B11" i="9"/>
  <c r="B111" i="9" s="1"/>
  <c r="E10" i="9"/>
  <c r="F8" i="8"/>
  <c r="C112" i="8"/>
  <c r="C12" i="8"/>
  <c r="D5" i="1"/>
  <c r="B108" i="1"/>
  <c r="B109" i="1" s="1"/>
  <c r="B110" i="1" s="1"/>
  <c r="B111" i="1" s="1"/>
  <c r="B112" i="1" s="1"/>
  <c r="B113" i="1" s="1"/>
  <c r="B114" i="1" s="1"/>
  <c r="B115" i="1" s="1"/>
  <c r="B116" i="1" s="1"/>
  <c r="B117" i="1" s="1"/>
  <c r="B118" i="1" s="1"/>
  <c r="B119" i="1" s="1"/>
  <c r="B120" i="1" s="1"/>
  <c r="B121" i="1" s="1"/>
  <c r="B122" i="1" s="1"/>
  <c r="B123" i="1" s="1"/>
  <c r="B124" i="1" s="1"/>
  <c r="B125" i="1" s="1"/>
  <c r="B126" i="1" s="1"/>
  <c r="B127" i="1" s="1"/>
  <c r="B128" i="1" s="1"/>
  <c r="B129" i="1" s="1"/>
  <c r="B130" i="1" s="1"/>
  <c r="B131" i="1" s="1"/>
  <c r="B132" i="1" s="1"/>
  <c r="B133" i="1" s="1"/>
  <c r="B134" i="1" s="1"/>
  <c r="B135" i="1" s="1"/>
  <c r="B136" i="1" s="1"/>
  <c r="B137" i="1" s="1"/>
  <c r="B138" i="1" s="1"/>
  <c r="B139" i="1" s="1"/>
  <c r="B140" i="1" s="1"/>
  <c r="B141" i="1" s="1"/>
  <c r="B142" i="1" s="1"/>
  <c r="B143" i="1" s="1"/>
  <c r="B144" i="1" s="1"/>
  <c r="B145" i="1" s="1"/>
  <c r="B146" i="1" s="1"/>
  <c r="B147" i="1" s="1"/>
  <c r="B148" i="1" s="1"/>
  <c r="B149" i="1" s="1"/>
  <c r="B150" i="1" s="1"/>
  <c r="B151" i="1" s="1"/>
  <c r="B152" i="1" s="1"/>
  <c r="B153" i="1" s="1"/>
  <c r="B154" i="1" s="1"/>
  <c r="B155" i="1" s="1"/>
  <c r="B156" i="1" s="1"/>
  <c r="B157" i="1" s="1"/>
  <c r="B158" i="1" s="1"/>
  <c r="B159" i="1" s="1"/>
  <c r="B160" i="1" s="1"/>
  <c r="B161" i="1" s="1"/>
  <c r="B162" i="1" s="1"/>
  <c r="B163" i="1" s="1"/>
  <c r="B164" i="1" s="1"/>
  <c r="B165" i="1" s="1"/>
  <c r="B166" i="1" s="1"/>
  <c r="B167" i="1" s="1"/>
  <c r="B168" i="1" s="1"/>
  <c r="B169" i="1" s="1"/>
  <c r="B170" i="1" s="1"/>
  <c r="B171" i="1" s="1"/>
  <c r="B172" i="1" s="1"/>
  <c r="B173" i="1" s="1"/>
  <c r="B174" i="1" s="1"/>
  <c r="B175" i="1" s="1"/>
  <c r="B176" i="1" s="1"/>
  <c r="B177" i="1" s="1"/>
  <c r="B178" i="1" s="1"/>
  <c r="B179" i="1" s="1"/>
  <c r="B180" i="1" s="1"/>
  <c r="B181" i="1" s="1"/>
  <c r="B182" i="1" s="1"/>
  <c r="B183" i="1" s="1"/>
  <c r="B184" i="1" s="1"/>
  <c r="B185" i="1" s="1"/>
  <c r="B186" i="1" s="1"/>
  <c r="B187" i="1" s="1"/>
  <c r="B188" i="1" s="1"/>
  <c r="B189" i="1" s="1"/>
  <c r="B190" i="1" s="1"/>
  <c r="B191" i="1" s="1"/>
  <c r="B192" i="1" s="1"/>
  <c r="B193" i="1" s="1"/>
  <c r="B194" i="1" s="1"/>
  <c r="B195" i="1" s="1"/>
  <c r="B196" i="1" s="1"/>
  <c r="B197" i="1" s="1"/>
  <c r="B198" i="1" s="1"/>
  <c r="B199" i="1" s="1"/>
  <c r="B200" i="1" s="1"/>
  <c r="B201" i="1" s="1"/>
  <c r="B202" i="1" s="1"/>
  <c r="B203" i="1" s="1"/>
  <c r="B204" i="1" s="1"/>
  <c r="B205" i="1" s="1"/>
  <c r="B206" i="1" s="1"/>
  <c r="B7" i="1"/>
  <c r="B8" i="1" s="1"/>
  <c r="G21" i="10" l="1"/>
  <c r="E29" i="10" s="1"/>
  <c r="D28" i="10"/>
  <c r="G130" i="5"/>
  <c r="R130" i="5"/>
  <c r="B9" i="5"/>
  <c r="F130" i="5"/>
  <c r="A11" i="5"/>
  <c r="P10" i="5"/>
  <c r="B10" i="5" s="1"/>
  <c r="Q10" i="5"/>
  <c r="C10" i="5" s="1"/>
  <c r="S130" i="5"/>
  <c r="C9" i="5"/>
  <c r="D31" i="10"/>
  <c r="E31" i="10" s="1"/>
  <c r="C28" i="10"/>
  <c r="G23" i="10"/>
  <c r="D335" i="14"/>
  <c r="D333" i="14"/>
  <c r="F335" i="14"/>
  <c r="F333" i="14"/>
  <c r="F334" i="14"/>
  <c r="G274" i="14"/>
  <c r="H273" i="14"/>
  <c r="H359" i="14" s="1"/>
  <c r="F15" i="14"/>
  <c r="G12" i="14"/>
  <c r="G13" i="14"/>
  <c r="G14" i="14"/>
  <c r="F16" i="14"/>
  <c r="H10" i="14"/>
  <c r="G11" i="14"/>
  <c r="C308" i="1"/>
  <c r="E5" i="1"/>
  <c r="AX8" i="9"/>
  <c r="A42" i="9"/>
  <c r="E110" i="9"/>
  <c r="AS7" i="8"/>
  <c r="A8" i="11"/>
  <c r="B12" i="9"/>
  <c r="B112" i="9" s="1"/>
  <c r="F11" i="9"/>
  <c r="E11" i="9"/>
  <c r="B61" i="9"/>
  <c r="C208" i="1"/>
  <c r="B9" i="1"/>
  <c r="G8" i="8"/>
  <c r="C113" i="8"/>
  <c r="C13" i="8"/>
  <c r="E30" i="10" l="1"/>
  <c r="C30" i="10" s="1"/>
  <c r="CX5" i="11"/>
  <c r="A12" i="5"/>
  <c r="P11" i="5"/>
  <c r="B11" i="5" s="1"/>
  <c r="Q11" i="5"/>
  <c r="C11" i="5" s="1"/>
  <c r="E28" i="10"/>
  <c r="C45" i="14" s="1"/>
  <c r="S131" i="5"/>
  <c r="F31" i="10"/>
  <c r="G131" i="5"/>
  <c r="F131" i="5"/>
  <c r="F132" i="5" s="1"/>
  <c r="R131" i="5"/>
  <c r="F28" i="10"/>
  <c r="C47" i="14" s="1"/>
  <c r="B5" i="11"/>
  <c r="I273" i="14"/>
  <c r="I359" i="14" s="1"/>
  <c r="H274" i="14"/>
  <c r="C29" i="10"/>
  <c r="B6" i="9" s="1"/>
  <c r="D29" i="10"/>
  <c r="G16" i="14"/>
  <c r="G15" i="14"/>
  <c r="H13" i="14"/>
  <c r="H12" i="14"/>
  <c r="H14" i="14"/>
  <c r="H11" i="14"/>
  <c r="I10" i="14"/>
  <c r="C210" i="1"/>
  <c r="C209" i="1"/>
  <c r="F5" i="1"/>
  <c r="AY8" i="9"/>
  <c r="A43" i="9"/>
  <c r="AT7" i="8"/>
  <c r="A9" i="11"/>
  <c r="F61" i="9"/>
  <c r="E61" i="9"/>
  <c r="B13" i="9"/>
  <c r="B113" i="9" s="1"/>
  <c r="G12" i="9"/>
  <c r="F12" i="9"/>
  <c r="E12" i="9"/>
  <c r="B62" i="9"/>
  <c r="B10" i="1"/>
  <c r="H8" i="8"/>
  <c r="C14" i="8"/>
  <c r="C114" i="8"/>
  <c r="D30" i="10" l="1"/>
  <c r="F30" i="10" s="1"/>
  <c r="C5" i="11"/>
  <c r="D5" i="11"/>
  <c r="R132" i="5"/>
  <c r="S132" i="5"/>
  <c r="G132" i="5"/>
  <c r="A13" i="5"/>
  <c r="Q12" i="5"/>
  <c r="C12" i="5" s="1"/>
  <c r="P12" i="5"/>
  <c r="B12" i="5" s="1"/>
  <c r="J273" i="14"/>
  <c r="J359" i="14" s="1"/>
  <c r="I274" i="14"/>
  <c r="F29" i="10"/>
  <c r="B5" i="9"/>
  <c r="H15" i="14"/>
  <c r="I13" i="14"/>
  <c r="I12" i="14"/>
  <c r="I14" i="14"/>
  <c r="H16" i="14"/>
  <c r="J10" i="14"/>
  <c r="I11" i="14"/>
  <c r="C211" i="1"/>
  <c r="G5" i="1"/>
  <c r="E111" i="9"/>
  <c r="AZ8" i="9"/>
  <c r="BA8" i="9" s="1"/>
  <c r="BB8" i="9" s="1"/>
  <c r="BC8" i="9" s="1"/>
  <c r="BD8" i="9" s="1"/>
  <c r="A44" i="9"/>
  <c r="AU7" i="8"/>
  <c r="A10" i="11"/>
  <c r="F111" i="9"/>
  <c r="B14" i="9"/>
  <c r="B114" i="9" s="1"/>
  <c r="F13" i="9"/>
  <c r="E13" i="9"/>
  <c r="G13" i="9"/>
  <c r="H13" i="9"/>
  <c r="B63" i="9"/>
  <c r="F62" i="9"/>
  <c r="E62" i="9"/>
  <c r="G62" i="9"/>
  <c r="B11" i="1"/>
  <c r="I8" i="8"/>
  <c r="C15" i="8"/>
  <c r="C115" i="8"/>
  <c r="G133" i="5" l="1"/>
  <c r="E5" i="11"/>
  <c r="F133" i="5"/>
  <c r="S133" i="5"/>
  <c r="A14" i="5"/>
  <c r="Q13" i="5"/>
  <c r="C13" i="5" s="1"/>
  <c r="P13" i="5"/>
  <c r="B13" i="5" s="1"/>
  <c r="R133" i="5"/>
  <c r="K273" i="14"/>
  <c r="K359" i="14" s="1"/>
  <c r="J274" i="14"/>
  <c r="I15" i="14"/>
  <c r="J13" i="14"/>
  <c r="J12" i="14"/>
  <c r="J14" i="14"/>
  <c r="I16" i="14"/>
  <c r="K10" i="14"/>
  <c r="J11" i="14"/>
  <c r="C212" i="1"/>
  <c r="H5" i="1"/>
  <c r="E112" i="9"/>
  <c r="A45" i="9"/>
  <c r="A46" i="9" s="1"/>
  <c r="A47" i="9" s="1"/>
  <c r="A48" i="9" s="1"/>
  <c r="A49" i="9" s="1"/>
  <c r="A50" i="9" s="1"/>
  <c r="AV7" i="8"/>
  <c r="A11" i="11"/>
  <c r="F112" i="9"/>
  <c r="G112" i="9"/>
  <c r="B15" i="9"/>
  <c r="B115" i="9" s="1"/>
  <c r="I14" i="9"/>
  <c r="F14" i="9"/>
  <c r="H14" i="9"/>
  <c r="G14" i="9"/>
  <c r="E14" i="9"/>
  <c r="B64" i="9"/>
  <c r="E63" i="9"/>
  <c r="H63" i="9"/>
  <c r="G63" i="9"/>
  <c r="F63" i="9"/>
  <c r="B12" i="1"/>
  <c r="J8" i="8"/>
  <c r="C16" i="8"/>
  <c r="C116" i="8"/>
  <c r="F5" i="11" l="1"/>
  <c r="A15" i="5"/>
  <c r="P14" i="5"/>
  <c r="B14" i="5" s="1"/>
  <c r="Q14" i="5"/>
  <c r="C14" i="5" s="1"/>
  <c r="S134" i="5"/>
  <c r="F134" i="5"/>
  <c r="G134" i="5"/>
  <c r="R134" i="5"/>
  <c r="L273" i="14"/>
  <c r="K274" i="14"/>
  <c r="K14" i="14"/>
  <c r="K13" i="14"/>
  <c r="K12" i="14"/>
  <c r="J15" i="14"/>
  <c r="J16" i="14"/>
  <c r="K11" i="14"/>
  <c r="L10" i="14"/>
  <c r="C213" i="1"/>
  <c r="I5" i="1"/>
  <c r="F113" i="9"/>
  <c r="H113" i="9"/>
  <c r="E113" i="9"/>
  <c r="A51" i="9"/>
  <c r="AW7" i="8"/>
  <c r="A12" i="11"/>
  <c r="G113" i="9"/>
  <c r="I64" i="9"/>
  <c r="H64" i="9"/>
  <c r="G64" i="9"/>
  <c r="E64" i="9"/>
  <c r="F64" i="9"/>
  <c r="B16" i="9"/>
  <c r="B116" i="9" s="1"/>
  <c r="E15" i="9"/>
  <c r="F15" i="9"/>
  <c r="J15" i="9"/>
  <c r="I15" i="9"/>
  <c r="H15" i="9"/>
  <c r="G15" i="9"/>
  <c r="B65" i="9"/>
  <c r="B13" i="1"/>
  <c r="K8" i="8"/>
  <c r="C17" i="8"/>
  <c r="C117" i="8"/>
  <c r="G5" i="11" l="1"/>
  <c r="S135" i="5"/>
  <c r="R135" i="5"/>
  <c r="A16" i="5"/>
  <c r="P15" i="5"/>
  <c r="B15" i="5" s="1"/>
  <c r="Q15" i="5"/>
  <c r="C15" i="5" s="1"/>
  <c r="G135" i="5"/>
  <c r="G136" i="5" s="1"/>
  <c r="F135" i="5"/>
  <c r="F136" i="5" s="1"/>
  <c r="L274" i="14"/>
  <c r="L359" i="14"/>
  <c r="K16" i="14"/>
  <c r="K15" i="14"/>
  <c r="L12" i="14"/>
  <c r="L14" i="14"/>
  <c r="L13" i="14"/>
  <c r="L11" i="14"/>
  <c r="M10" i="14"/>
  <c r="C214" i="1"/>
  <c r="J5" i="1"/>
  <c r="F114" i="9"/>
  <c r="E114" i="9"/>
  <c r="H114" i="9"/>
  <c r="I114" i="9"/>
  <c r="A52" i="9"/>
  <c r="AX7" i="8"/>
  <c r="A13" i="11"/>
  <c r="G114" i="9"/>
  <c r="J65" i="9"/>
  <c r="G65" i="9"/>
  <c r="E65" i="9"/>
  <c r="I65" i="9"/>
  <c r="H65" i="9"/>
  <c r="F65" i="9"/>
  <c r="B17" i="9"/>
  <c r="B117" i="9" s="1"/>
  <c r="G16" i="9"/>
  <c r="I16" i="9"/>
  <c r="H16" i="9"/>
  <c r="K16" i="9"/>
  <c r="J16" i="9"/>
  <c r="E16" i="9"/>
  <c r="F16" i="9"/>
  <c r="B66" i="9"/>
  <c r="B14" i="1"/>
  <c r="L8" i="8"/>
  <c r="C118" i="8"/>
  <c r="C18" i="8"/>
  <c r="S136" i="5" l="1"/>
  <c r="R136" i="5"/>
  <c r="H5" i="11"/>
  <c r="A17" i="5"/>
  <c r="Q16" i="5"/>
  <c r="C16" i="5" s="1"/>
  <c r="P16" i="5"/>
  <c r="B16" i="5" s="1"/>
  <c r="S137" i="5"/>
  <c r="L15" i="14"/>
  <c r="M12" i="14"/>
  <c r="M14" i="14"/>
  <c r="M13" i="14"/>
  <c r="L16" i="14"/>
  <c r="M11" i="14"/>
  <c r="N10" i="14"/>
  <c r="C215" i="1"/>
  <c r="K5" i="1"/>
  <c r="F115" i="9"/>
  <c r="H115" i="9"/>
  <c r="A53" i="9"/>
  <c r="AY7" i="8"/>
  <c r="A14" i="11"/>
  <c r="I115" i="9"/>
  <c r="J115" i="9"/>
  <c r="G115" i="9"/>
  <c r="E115" i="9"/>
  <c r="B18" i="9"/>
  <c r="B118" i="9" s="1"/>
  <c r="H17" i="9"/>
  <c r="K17" i="9"/>
  <c r="J17" i="9"/>
  <c r="F17" i="9"/>
  <c r="E17" i="9"/>
  <c r="L17" i="9"/>
  <c r="I17" i="9"/>
  <c r="G17" i="9"/>
  <c r="B67" i="9"/>
  <c r="F66" i="9"/>
  <c r="G66" i="9"/>
  <c r="E66" i="9"/>
  <c r="H66" i="9"/>
  <c r="K66" i="9"/>
  <c r="I66" i="9"/>
  <c r="J66" i="9"/>
  <c r="B15" i="1"/>
  <c r="M8" i="8"/>
  <c r="C19" i="8"/>
  <c r="C119" i="8"/>
  <c r="R137" i="5" l="1"/>
  <c r="I5" i="11"/>
  <c r="A18" i="5"/>
  <c r="Q17" i="5"/>
  <c r="C17" i="5" s="1"/>
  <c r="P17" i="5"/>
  <c r="B17" i="5" s="1"/>
  <c r="R138" i="5"/>
  <c r="F137" i="5"/>
  <c r="F138" i="5" s="1"/>
  <c r="G137" i="5"/>
  <c r="N12" i="14"/>
  <c r="N13" i="14"/>
  <c r="N14" i="14"/>
  <c r="M16" i="14"/>
  <c r="M15" i="14"/>
  <c r="N11" i="14"/>
  <c r="O10" i="14"/>
  <c r="C216" i="1"/>
  <c r="L5" i="1"/>
  <c r="J116" i="9"/>
  <c r="G116" i="9"/>
  <c r="E116" i="9"/>
  <c r="A54" i="9"/>
  <c r="AZ7" i="8"/>
  <c r="A15" i="11"/>
  <c r="K116" i="9"/>
  <c r="I116" i="9"/>
  <c r="F116" i="9"/>
  <c r="H116" i="9"/>
  <c r="G67" i="9"/>
  <c r="I67" i="9"/>
  <c r="H67" i="9"/>
  <c r="L67" i="9"/>
  <c r="K67" i="9"/>
  <c r="E67" i="9"/>
  <c r="J67" i="9"/>
  <c r="F67" i="9"/>
  <c r="B19" i="9"/>
  <c r="B119" i="9" s="1"/>
  <c r="H18" i="9"/>
  <c r="L18" i="9"/>
  <c r="K18" i="9"/>
  <c r="G18" i="9"/>
  <c r="M18" i="9"/>
  <c r="J18" i="9"/>
  <c r="I18" i="9"/>
  <c r="E18" i="9"/>
  <c r="F18" i="9"/>
  <c r="B68" i="9"/>
  <c r="B16" i="1"/>
  <c r="N8" i="8"/>
  <c r="C120" i="8"/>
  <c r="C20" i="8"/>
  <c r="J5" i="11" l="1"/>
  <c r="A19" i="5"/>
  <c r="P18" i="5"/>
  <c r="B18" i="5" s="1"/>
  <c r="Q18" i="5"/>
  <c r="C18" i="5" s="1"/>
  <c r="F139" i="5"/>
  <c r="R139" i="5"/>
  <c r="G138" i="5"/>
  <c r="S138" i="5"/>
  <c r="N15" i="14"/>
  <c r="O12" i="14"/>
  <c r="O13" i="14"/>
  <c r="O14" i="14"/>
  <c r="N16" i="14"/>
  <c r="O11" i="14"/>
  <c r="P10" i="14"/>
  <c r="C217" i="1"/>
  <c r="M5" i="1"/>
  <c r="F117" i="9"/>
  <c r="I117" i="9"/>
  <c r="J117" i="9"/>
  <c r="E117" i="9"/>
  <c r="A55" i="9"/>
  <c r="BA7" i="8"/>
  <c r="A16" i="11"/>
  <c r="H117" i="9"/>
  <c r="L117" i="9"/>
  <c r="G117" i="9"/>
  <c r="K117" i="9"/>
  <c r="G68" i="9"/>
  <c r="J68" i="9"/>
  <c r="I68" i="9"/>
  <c r="K68" i="9"/>
  <c r="L68" i="9"/>
  <c r="H68" i="9"/>
  <c r="E68" i="9"/>
  <c r="M68" i="9"/>
  <c r="F68" i="9"/>
  <c r="B20" i="9"/>
  <c r="B120" i="9" s="1"/>
  <c r="G19" i="9"/>
  <c r="L19" i="9"/>
  <c r="K19" i="9"/>
  <c r="H19" i="9"/>
  <c r="N19" i="9"/>
  <c r="J19" i="9"/>
  <c r="M19" i="9"/>
  <c r="I19" i="9"/>
  <c r="F19" i="9"/>
  <c r="E19" i="9"/>
  <c r="B69" i="9"/>
  <c r="B17" i="1"/>
  <c r="O8" i="8"/>
  <c r="C21" i="8"/>
  <c r="C121" i="8"/>
  <c r="K5" i="11" l="1"/>
  <c r="S139" i="5"/>
  <c r="A20" i="5"/>
  <c r="P19" i="5"/>
  <c r="B19" i="5" s="1"/>
  <c r="Q19" i="5"/>
  <c r="C19" i="5" s="1"/>
  <c r="R140" i="5"/>
  <c r="F140" i="5"/>
  <c r="G139" i="5"/>
  <c r="O15" i="14"/>
  <c r="P12" i="14"/>
  <c r="P13" i="14"/>
  <c r="P14" i="14"/>
  <c r="O16" i="14"/>
  <c r="Q10" i="14"/>
  <c r="P11" i="14"/>
  <c r="C218" i="1"/>
  <c r="N5" i="1"/>
  <c r="G118" i="9"/>
  <c r="H118" i="9"/>
  <c r="L118" i="9"/>
  <c r="I118" i="9"/>
  <c r="J118" i="9"/>
  <c r="F118" i="9"/>
  <c r="A56" i="9"/>
  <c r="BB7" i="8"/>
  <c r="A17" i="11"/>
  <c r="K118" i="9"/>
  <c r="M118" i="9"/>
  <c r="E118" i="9"/>
  <c r="N69" i="9"/>
  <c r="F69" i="9"/>
  <c r="J69" i="9"/>
  <c r="I69" i="9"/>
  <c r="G69" i="9"/>
  <c r="E69" i="9"/>
  <c r="M69" i="9"/>
  <c r="L69" i="9"/>
  <c r="K69" i="9"/>
  <c r="H69" i="9"/>
  <c r="B21" i="9"/>
  <c r="B121" i="9" s="1"/>
  <c r="M20" i="9"/>
  <c r="E20" i="9"/>
  <c r="K20" i="9"/>
  <c r="J20" i="9"/>
  <c r="G20" i="9"/>
  <c r="H20" i="9"/>
  <c r="F20" i="9"/>
  <c r="O20" i="9"/>
  <c r="N20" i="9"/>
  <c r="L20" i="9"/>
  <c r="I20" i="9"/>
  <c r="B70" i="9"/>
  <c r="B18" i="1"/>
  <c r="P8" i="8"/>
  <c r="C22" i="8"/>
  <c r="C122" i="8"/>
  <c r="L5" i="11" l="1"/>
  <c r="A21" i="5"/>
  <c r="Q20" i="5"/>
  <c r="C20" i="5" s="1"/>
  <c r="P20" i="5"/>
  <c r="B20" i="5" s="1"/>
  <c r="G140" i="5"/>
  <c r="S140" i="5"/>
  <c r="S141" i="5" s="1"/>
  <c r="P15" i="14"/>
  <c r="Q13" i="14"/>
  <c r="Q14" i="14"/>
  <c r="Q12" i="14"/>
  <c r="P16" i="14"/>
  <c r="R10" i="14"/>
  <c r="Q11" i="14"/>
  <c r="C219" i="1"/>
  <c r="O5" i="1"/>
  <c r="G119" i="9"/>
  <c r="I119" i="9"/>
  <c r="M119" i="9"/>
  <c r="A57" i="9"/>
  <c r="A58" i="9" s="1"/>
  <c r="BC7" i="8"/>
  <c r="A18" i="11"/>
  <c r="K119" i="9"/>
  <c r="H119" i="9"/>
  <c r="N119" i="9"/>
  <c r="F119" i="9"/>
  <c r="L119" i="9"/>
  <c r="J119" i="9"/>
  <c r="E119" i="9"/>
  <c r="B22" i="9"/>
  <c r="B122" i="9" s="1"/>
  <c r="J21" i="9"/>
  <c r="I21" i="9"/>
  <c r="H21" i="9"/>
  <c r="N21" i="9"/>
  <c r="E21" i="9"/>
  <c r="L21" i="9"/>
  <c r="K21" i="9"/>
  <c r="G21" i="9"/>
  <c r="P21" i="9"/>
  <c r="O21" i="9"/>
  <c r="M21" i="9"/>
  <c r="F21" i="9"/>
  <c r="B71" i="9"/>
  <c r="L70" i="9"/>
  <c r="I70" i="9"/>
  <c r="H70" i="9"/>
  <c r="J70" i="9"/>
  <c r="G70" i="9"/>
  <c r="O70" i="9"/>
  <c r="M70" i="9"/>
  <c r="K70" i="9"/>
  <c r="N70" i="9"/>
  <c r="F70" i="9"/>
  <c r="E70" i="9"/>
  <c r="B19" i="1"/>
  <c r="Q8" i="8"/>
  <c r="C123" i="8"/>
  <c r="C23" i="8"/>
  <c r="M5" i="11" l="1"/>
  <c r="G141" i="5"/>
  <c r="A22" i="5"/>
  <c r="P21" i="5"/>
  <c r="B21" i="5" s="1"/>
  <c r="Q21" i="5"/>
  <c r="C21" i="5" s="1"/>
  <c r="F141" i="5"/>
  <c r="F142" i="5" s="1"/>
  <c r="R141" i="5"/>
  <c r="Q16" i="14"/>
  <c r="R13" i="14"/>
  <c r="R12" i="14"/>
  <c r="R14" i="14"/>
  <c r="Q15" i="14"/>
  <c r="S10" i="14"/>
  <c r="R11" i="14"/>
  <c r="C220" i="1"/>
  <c r="P5" i="1"/>
  <c r="I120" i="9"/>
  <c r="M120" i="9"/>
  <c r="H120" i="9"/>
  <c r="F120" i="9"/>
  <c r="N120" i="9"/>
  <c r="K120" i="9"/>
  <c r="G120" i="9"/>
  <c r="BD7" i="8"/>
  <c r="A19" i="11"/>
  <c r="L120" i="9"/>
  <c r="J120" i="9"/>
  <c r="E120" i="9"/>
  <c r="O120" i="9"/>
  <c r="I71" i="9"/>
  <c r="P71" i="9"/>
  <c r="G71" i="9"/>
  <c r="O71" i="9"/>
  <c r="F71" i="9"/>
  <c r="K71" i="9"/>
  <c r="J71" i="9"/>
  <c r="L71" i="9"/>
  <c r="H71" i="9"/>
  <c r="E71" i="9"/>
  <c r="N71" i="9"/>
  <c r="M71" i="9"/>
  <c r="B23" i="9"/>
  <c r="B123" i="9" s="1"/>
  <c r="N22" i="9"/>
  <c r="F22" i="9"/>
  <c r="P22" i="9"/>
  <c r="G22" i="9"/>
  <c r="O22" i="9"/>
  <c r="E22" i="9"/>
  <c r="K22" i="9"/>
  <c r="M22" i="9"/>
  <c r="L22" i="9"/>
  <c r="J22" i="9"/>
  <c r="H22" i="9"/>
  <c r="I22" i="9"/>
  <c r="Q22" i="9"/>
  <c r="B72" i="9"/>
  <c r="B20" i="1"/>
  <c r="R8" i="8"/>
  <c r="C24" i="8"/>
  <c r="C124" i="8"/>
  <c r="N5" i="11" l="1"/>
  <c r="G142" i="5"/>
  <c r="A23" i="5"/>
  <c r="P22" i="5"/>
  <c r="B22" i="5" s="1"/>
  <c r="Q22" i="5"/>
  <c r="C22" i="5" s="1"/>
  <c r="S142" i="5"/>
  <c r="R142" i="5"/>
  <c r="R143" i="5" s="1"/>
  <c r="R15" i="14"/>
  <c r="R16" i="14"/>
  <c r="S13" i="14"/>
  <c r="S14" i="14"/>
  <c r="S12" i="14"/>
  <c r="S11" i="14"/>
  <c r="T10" i="14"/>
  <c r="C221" i="1"/>
  <c r="Q5" i="1"/>
  <c r="K121" i="9"/>
  <c r="P121" i="9"/>
  <c r="H121" i="9"/>
  <c r="E121" i="9"/>
  <c r="L121" i="9"/>
  <c r="J121" i="9"/>
  <c r="BE7" i="8"/>
  <c r="A20" i="11"/>
  <c r="N121" i="9"/>
  <c r="G121" i="9"/>
  <c r="F121" i="9"/>
  <c r="I121" i="9"/>
  <c r="O121" i="9"/>
  <c r="M121" i="9"/>
  <c r="B24" i="9"/>
  <c r="B124" i="9" s="1"/>
  <c r="Q23" i="9"/>
  <c r="I23" i="9"/>
  <c r="L23" i="9"/>
  <c r="K23" i="9"/>
  <c r="P23" i="9"/>
  <c r="G23" i="9"/>
  <c r="O23" i="9"/>
  <c r="N23" i="9"/>
  <c r="M23" i="9"/>
  <c r="H23" i="9"/>
  <c r="E23" i="9"/>
  <c r="R23" i="9"/>
  <c r="J23" i="9"/>
  <c r="F23" i="9"/>
  <c r="B73" i="9"/>
  <c r="M72" i="9"/>
  <c r="E72" i="9"/>
  <c r="N72" i="9"/>
  <c r="L72" i="9"/>
  <c r="J72" i="9"/>
  <c r="I72" i="9"/>
  <c r="Q72" i="9"/>
  <c r="F72" i="9"/>
  <c r="P72" i="9"/>
  <c r="O72" i="9"/>
  <c r="H72" i="9"/>
  <c r="G72" i="9"/>
  <c r="K72" i="9"/>
  <c r="B21" i="1"/>
  <c r="S8" i="8"/>
  <c r="C125" i="8"/>
  <c r="C25" i="8"/>
  <c r="O5" i="11" l="1"/>
  <c r="A24" i="5"/>
  <c r="Q23" i="5"/>
  <c r="C23" i="5" s="1"/>
  <c r="P23" i="5"/>
  <c r="B23" i="5" s="1"/>
  <c r="R144" i="5"/>
  <c r="S143" i="5"/>
  <c r="S144" i="5" s="1"/>
  <c r="F143" i="5"/>
  <c r="F144" i="5" s="1"/>
  <c r="G143" i="5"/>
  <c r="G144" i="5" s="1"/>
  <c r="T12" i="14"/>
  <c r="T13" i="14"/>
  <c r="T14" i="14"/>
  <c r="S16" i="14"/>
  <c r="S15" i="14"/>
  <c r="U10" i="14"/>
  <c r="T11" i="14"/>
  <c r="C222" i="1"/>
  <c r="R5" i="1"/>
  <c r="L122" i="9"/>
  <c r="P122" i="9"/>
  <c r="F122" i="9"/>
  <c r="I122" i="9"/>
  <c r="J122" i="9"/>
  <c r="G122" i="9"/>
  <c r="K122" i="9"/>
  <c r="O122" i="9"/>
  <c r="E122" i="9"/>
  <c r="BF7" i="8"/>
  <c r="A21" i="11"/>
  <c r="M122" i="9"/>
  <c r="Q122" i="9"/>
  <c r="N122" i="9"/>
  <c r="H122" i="9"/>
  <c r="P73" i="9"/>
  <c r="H73" i="9"/>
  <c r="J73" i="9"/>
  <c r="R73" i="9"/>
  <c r="I73" i="9"/>
  <c r="K73" i="9"/>
  <c r="G73" i="9"/>
  <c r="O73" i="9"/>
  <c r="E73" i="9"/>
  <c r="N73" i="9"/>
  <c r="M73" i="9"/>
  <c r="Q73" i="9"/>
  <c r="L73" i="9"/>
  <c r="F73" i="9"/>
  <c r="B25" i="9"/>
  <c r="B125" i="9" s="1"/>
  <c r="S24" i="9"/>
  <c r="K24" i="9"/>
  <c r="P24" i="9"/>
  <c r="G24" i="9"/>
  <c r="O24" i="9"/>
  <c r="F24" i="9"/>
  <c r="L24" i="9"/>
  <c r="Q24" i="9"/>
  <c r="N24" i="9"/>
  <c r="M24" i="9"/>
  <c r="I24" i="9"/>
  <c r="J24" i="9"/>
  <c r="H24" i="9"/>
  <c r="E24" i="9"/>
  <c r="R24" i="9"/>
  <c r="B74" i="9"/>
  <c r="B22" i="1"/>
  <c r="T8" i="8"/>
  <c r="C26" i="8"/>
  <c r="C126" i="8"/>
  <c r="P5" i="11" l="1"/>
  <c r="A25" i="5"/>
  <c r="Q24" i="5"/>
  <c r="C24" i="5" s="1"/>
  <c r="P24" i="5"/>
  <c r="B24" i="5" s="1"/>
  <c r="G145" i="5"/>
  <c r="S145" i="5"/>
  <c r="R145" i="5"/>
  <c r="U12" i="14"/>
  <c r="U13" i="14"/>
  <c r="U14" i="14"/>
  <c r="T16" i="14"/>
  <c r="T15" i="14"/>
  <c r="U11" i="14"/>
  <c r="V10" i="14"/>
  <c r="C223" i="1"/>
  <c r="S5" i="1"/>
  <c r="Q123" i="9"/>
  <c r="O123" i="9"/>
  <c r="L123" i="9"/>
  <c r="M123" i="9"/>
  <c r="P123" i="9"/>
  <c r="I123" i="9"/>
  <c r="R123" i="9"/>
  <c r="BG7" i="8"/>
  <c r="A22" i="11"/>
  <c r="E123" i="9"/>
  <c r="N123" i="9"/>
  <c r="H123" i="9"/>
  <c r="G123" i="9"/>
  <c r="F123" i="9"/>
  <c r="K123" i="9"/>
  <c r="J123" i="9"/>
  <c r="B26" i="9"/>
  <c r="B126" i="9" s="1"/>
  <c r="T25" i="9"/>
  <c r="L25" i="9"/>
  <c r="S25" i="9"/>
  <c r="J25" i="9"/>
  <c r="R25" i="9"/>
  <c r="I25" i="9"/>
  <c r="O25" i="9"/>
  <c r="F25" i="9"/>
  <c r="P25" i="9"/>
  <c r="N25" i="9"/>
  <c r="M25" i="9"/>
  <c r="H25" i="9"/>
  <c r="G25" i="9"/>
  <c r="Q25" i="9"/>
  <c r="K25" i="9"/>
  <c r="E25" i="9"/>
  <c r="B75" i="9"/>
  <c r="R74" i="9"/>
  <c r="J74" i="9"/>
  <c r="N74" i="9"/>
  <c r="E74" i="9"/>
  <c r="M74" i="9"/>
  <c r="H74" i="9"/>
  <c r="S74" i="9"/>
  <c r="G74" i="9"/>
  <c r="O74" i="9"/>
  <c r="K74" i="9"/>
  <c r="I74" i="9"/>
  <c r="F74" i="9"/>
  <c r="Q74" i="9"/>
  <c r="P74" i="9"/>
  <c r="L74" i="9"/>
  <c r="B23" i="1"/>
  <c r="U8" i="8"/>
  <c r="C27" i="8"/>
  <c r="C127" i="8"/>
  <c r="Q5" i="11" l="1"/>
  <c r="A26" i="5"/>
  <c r="Q25" i="5"/>
  <c r="C25" i="5" s="1"/>
  <c r="P25" i="5"/>
  <c r="B25" i="5" s="1"/>
  <c r="F145" i="5"/>
  <c r="F146" i="5" s="1"/>
  <c r="V11" i="14"/>
  <c r="V12" i="14"/>
  <c r="V13" i="14"/>
  <c r="V14" i="14"/>
  <c r="U16" i="14"/>
  <c r="U15" i="14"/>
  <c r="C224" i="1"/>
  <c r="T5" i="1"/>
  <c r="S124" i="9"/>
  <c r="Q124" i="9"/>
  <c r="M124" i="9"/>
  <c r="F124" i="9"/>
  <c r="E124" i="9"/>
  <c r="R124" i="9"/>
  <c r="G124" i="9"/>
  <c r="H124" i="9"/>
  <c r="BH7" i="8"/>
  <c r="BI7" i="8" s="1"/>
  <c r="BJ7" i="8" s="1"/>
  <c r="A23" i="11"/>
  <c r="N124" i="9"/>
  <c r="I124" i="9"/>
  <c r="L124" i="9"/>
  <c r="P124" i="9"/>
  <c r="K124" i="9"/>
  <c r="J124" i="9"/>
  <c r="O124" i="9"/>
  <c r="S75" i="9"/>
  <c r="K75" i="9"/>
  <c r="Q75" i="9"/>
  <c r="H75" i="9"/>
  <c r="P75" i="9"/>
  <c r="G75" i="9"/>
  <c r="R75" i="9"/>
  <c r="E75" i="9"/>
  <c r="O75" i="9"/>
  <c r="L75" i="9"/>
  <c r="N75" i="9"/>
  <c r="M75" i="9"/>
  <c r="J75" i="9"/>
  <c r="F75" i="9"/>
  <c r="T75" i="9"/>
  <c r="I75" i="9"/>
  <c r="B27" i="9"/>
  <c r="B127" i="9" s="1"/>
  <c r="T26" i="9"/>
  <c r="L26" i="9"/>
  <c r="M26" i="9"/>
  <c r="U26" i="9"/>
  <c r="K26" i="9"/>
  <c r="Q26" i="9"/>
  <c r="H26" i="9"/>
  <c r="O26" i="9"/>
  <c r="N26" i="9"/>
  <c r="J26" i="9"/>
  <c r="G26" i="9"/>
  <c r="S26" i="9"/>
  <c r="F26" i="9"/>
  <c r="P26" i="9"/>
  <c r="I26" i="9"/>
  <c r="E26" i="9"/>
  <c r="R26" i="9"/>
  <c r="B76" i="9"/>
  <c r="B24" i="1"/>
  <c r="V8" i="8"/>
  <c r="C128" i="8"/>
  <c r="C28" i="8"/>
  <c r="R5" i="11" l="1"/>
  <c r="A27" i="5"/>
  <c r="P26" i="5"/>
  <c r="B26" i="5" s="1"/>
  <c r="Q26" i="5"/>
  <c r="C26" i="5" s="1"/>
  <c r="G146" i="5"/>
  <c r="G147" i="5" s="1"/>
  <c r="F147" i="5"/>
  <c r="S146" i="5"/>
  <c r="R146" i="5"/>
  <c r="V15" i="14"/>
  <c r="V16" i="14"/>
  <c r="C225" i="1"/>
  <c r="U5" i="1"/>
  <c r="G125" i="9"/>
  <c r="P125" i="9"/>
  <c r="K125" i="9"/>
  <c r="T125" i="9"/>
  <c r="F125" i="9"/>
  <c r="S125" i="9"/>
  <c r="R125" i="9"/>
  <c r="J125" i="9"/>
  <c r="M125" i="9"/>
  <c r="I125" i="9"/>
  <c r="E125" i="9"/>
  <c r="A24" i="11"/>
  <c r="Q125" i="9"/>
  <c r="O125" i="9"/>
  <c r="L125" i="9"/>
  <c r="N125" i="9"/>
  <c r="H125" i="9"/>
  <c r="S76" i="9"/>
  <c r="K76" i="9"/>
  <c r="T76" i="9"/>
  <c r="J76" i="9"/>
  <c r="R76" i="9"/>
  <c r="I76" i="9"/>
  <c r="N76" i="9"/>
  <c r="M76" i="9"/>
  <c r="U76" i="9"/>
  <c r="G76" i="9"/>
  <c r="Q76" i="9"/>
  <c r="P76" i="9"/>
  <c r="O76" i="9"/>
  <c r="H76" i="9"/>
  <c r="F76" i="9"/>
  <c r="E76" i="9"/>
  <c r="L76" i="9"/>
  <c r="B28" i="9"/>
  <c r="B128" i="9" s="1"/>
  <c r="S27" i="9"/>
  <c r="K27" i="9"/>
  <c r="N27" i="9"/>
  <c r="E27" i="9"/>
  <c r="V27" i="9"/>
  <c r="M27" i="9"/>
  <c r="R27" i="9"/>
  <c r="I27" i="9"/>
  <c r="L27" i="9"/>
  <c r="J27" i="9"/>
  <c r="H27" i="9"/>
  <c r="T27" i="9"/>
  <c r="F27" i="9"/>
  <c r="Q27" i="9"/>
  <c r="U27" i="9"/>
  <c r="P27" i="9"/>
  <c r="O27" i="9"/>
  <c r="G27" i="9"/>
  <c r="B77" i="9"/>
  <c r="B25" i="1"/>
  <c r="W8" i="8"/>
  <c r="C29" i="8"/>
  <c r="C129" i="8"/>
  <c r="S5" i="11" l="1"/>
  <c r="R147" i="5"/>
  <c r="A28" i="5"/>
  <c r="P27" i="5"/>
  <c r="B27" i="5" s="1"/>
  <c r="Q27" i="5"/>
  <c r="C27" i="5" s="1"/>
  <c r="G148" i="5"/>
  <c r="S147" i="5"/>
  <c r="C226" i="1"/>
  <c r="V5" i="1"/>
  <c r="P126" i="9"/>
  <c r="Q126" i="9"/>
  <c r="L126" i="9"/>
  <c r="U126" i="9"/>
  <c r="F126" i="9"/>
  <c r="I126" i="9"/>
  <c r="J126" i="9"/>
  <c r="T126" i="9"/>
  <c r="S126" i="9"/>
  <c r="E126" i="9"/>
  <c r="O126" i="9"/>
  <c r="R126" i="9"/>
  <c r="A25" i="11"/>
  <c r="M126" i="9"/>
  <c r="K126" i="9"/>
  <c r="G126" i="9"/>
  <c r="H126" i="9"/>
  <c r="N126" i="9"/>
  <c r="R77" i="9"/>
  <c r="J77" i="9"/>
  <c r="U77" i="9"/>
  <c r="L77" i="9"/>
  <c r="T77" i="9"/>
  <c r="K77" i="9"/>
  <c r="V77" i="9"/>
  <c r="H77" i="9"/>
  <c r="S77" i="9"/>
  <c r="G77" i="9"/>
  <c r="O77" i="9"/>
  <c r="Q77" i="9"/>
  <c r="P77" i="9"/>
  <c r="M77" i="9"/>
  <c r="I77" i="9"/>
  <c r="N77" i="9"/>
  <c r="F77" i="9"/>
  <c r="E77" i="9"/>
  <c r="B29" i="9"/>
  <c r="B129" i="9" s="1"/>
  <c r="Q28" i="9"/>
  <c r="I28" i="9"/>
  <c r="W28" i="9"/>
  <c r="N28" i="9"/>
  <c r="E28" i="9"/>
  <c r="V28" i="9"/>
  <c r="M28" i="9"/>
  <c r="S28" i="9"/>
  <c r="J28" i="9"/>
  <c r="H28" i="9"/>
  <c r="U28" i="9"/>
  <c r="G28" i="9"/>
  <c r="T28" i="9"/>
  <c r="F28" i="9"/>
  <c r="P28" i="9"/>
  <c r="O28" i="9"/>
  <c r="R28" i="9"/>
  <c r="L28" i="9"/>
  <c r="K28" i="9"/>
  <c r="B78" i="9"/>
  <c r="B26" i="1"/>
  <c r="X8" i="8"/>
  <c r="C30" i="8"/>
  <c r="C130" i="8"/>
  <c r="T5" i="11" l="1"/>
  <c r="A29" i="5"/>
  <c r="Q28" i="5"/>
  <c r="C28" i="5" s="1"/>
  <c r="P28" i="5"/>
  <c r="B28" i="5" s="1"/>
  <c r="R148" i="5"/>
  <c r="R149" i="5" s="1"/>
  <c r="S148" i="5"/>
  <c r="S149" i="5" s="1"/>
  <c r="F148" i="5"/>
  <c r="F149" i="5" s="1"/>
  <c r="C227" i="1"/>
  <c r="W5" i="1"/>
  <c r="E127" i="9"/>
  <c r="F127" i="9"/>
  <c r="N127" i="9"/>
  <c r="S127" i="9"/>
  <c r="I127" i="9"/>
  <c r="M127" i="9"/>
  <c r="Q127" i="9"/>
  <c r="L127" i="9"/>
  <c r="R127" i="9"/>
  <c r="U127" i="9"/>
  <c r="A26" i="11"/>
  <c r="K127" i="9"/>
  <c r="V127" i="9"/>
  <c r="P127" i="9"/>
  <c r="J127" i="9"/>
  <c r="T127" i="9"/>
  <c r="H127" i="9"/>
  <c r="G127" i="9"/>
  <c r="O127" i="9"/>
  <c r="B30" i="9"/>
  <c r="B130" i="9" s="1"/>
  <c r="S29" i="9"/>
  <c r="K29" i="9"/>
  <c r="X29" i="9"/>
  <c r="O29" i="9"/>
  <c r="F29" i="9"/>
  <c r="N29" i="9"/>
  <c r="W29" i="9"/>
  <c r="M29" i="9"/>
  <c r="T29" i="9"/>
  <c r="I29" i="9"/>
  <c r="U29" i="9"/>
  <c r="E29" i="9"/>
  <c r="R29" i="9"/>
  <c r="Q29" i="9"/>
  <c r="L29" i="9"/>
  <c r="J29" i="9"/>
  <c r="V29" i="9"/>
  <c r="P29" i="9"/>
  <c r="H29" i="9"/>
  <c r="G29" i="9"/>
  <c r="B79" i="9"/>
  <c r="P78" i="9"/>
  <c r="H78" i="9"/>
  <c r="U78" i="9"/>
  <c r="L78" i="9"/>
  <c r="T78" i="9"/>
  <c r="K78" i="9"/>
  <c r="O78" i="9"/>
  <c r="N78" i="9"/>
  <c r="V78" i="9"/>
  <c r="I78" i="9"/>
  <c r="W78" i="9"/>
  <c r="E78" i="9"/>
  <c r="S78" i="9"/>
  <c r="R78" i="9"/>
  <c r="M78" i="9"/>
  <c r="J78" i="9"/>
  <c r="Q78" i="9"/>
  <c r="G78" i="9"/>
  <c r="F78" i="9"/>
  <c r="B27" i="1"/>
  <c r="Y8" i="8"/>
  <c r="C31" i="8"/>
  <c r="C131" i="8"/>
  <c r="U5" i="11" l="1"/>
  <c r="A30" i="5"/>
  <c r="P29" i="5"/>
  <c r="B29" i="5" s="1"/>
  <c r="Q29" i="5"/>
  <c r="C29" i="5" s="1"/>
  <c r="R150" i="5"/>
  <c r="S150" i="5"/>
  <c r="G149" i="5"/>
  <c r="C228" i="1"/>
  <c r="X5" i="1"/>
  <c r="I128" i="9"/>
  <c r="H128" i="9"/>
  <c r="Q128" i="9"/>
  <c r="V128" i="9"/>
  <c r="J128" i="9"/>
  <c r="N128" i="9"/>
  <c r="M128" i="9"/>
  <c r="O128" i="9"/>
  <c r="K128" i="9"/>
  <c r="S128" i="9"/>
  <c r="E128" i="9"/>
  <c r="L128" i="9"/>
  <c r="F128" i="9"/>
  <c r="U128" i="9"/>
  <c r="A27" i="11"/>
  <c r="W128" i="9"/>
  <c r="R128" i="9"/>
  <c r="P128" i="9"/>
  <c r="T128" i="9"/>
  <c r="G128" i="9"/>
  <c r="U79" i="9"/>
  <c r="M79" i="9"/>
  <c r="E79" i="9"/>
  <c r="T79" i="9"/>
  <c r="K79" i="9"/>
  <c r="S79" i="9"/>
  <c r="J79" i="9"/>
  <c r="V79" i="9"/>
  <c r="H79" i="9"/>
  <c r="R79" i="9"/>
  <c r="G79" i="9"/>
  <c r="O79" i="9"/>
  <c r="X79" i="9"/>
  <c r="W79" i="9"/>
  <c r="Q79" i="9"/>
  <c r="N79" i="9"/>
  <c r="L79" i="9"/>
  <c r="F79" i="9"/>
  <c r="P79" i="9"/>
  <c r="I79" i="9"/>
  <c r="B31" i="9"/>
  <c r="B131" i="9" s="1"/>
  <c r="W30" i="9"/>
  <c r="O30" i="9"/>
  <c r="G30" i="9"/>
  <c r="V30" i="9"/>
  <c r="M30" i="9"/>
  <c r="U30" i="9"/>
  <c r="L30" i="9"/>
  <c r="Q30" i="9"/>
  <c r="E30" i="9"/>
  <c r="P30" i="9"/>
  <c r="X30" i="9"/>
  <c r="J30" i="9"/>
  <c r="S30" i="9"/>
  <c r="R30" i="9"/>
  <c r="N30" i="9"/>
  <c r="I30" i="9"/>
  <c r="H30" i="9"/>
  <c r="Y30" i="9"/>
  <c r="T30" i="9"/>
  <c r="K30" i="9"/>
  <c r="F30" i="9"/>
  <c r="B80" i="9"/>
  <c r="B28" i="1"/>
  <c r="Z8" i="8"/>
  <c r="C32" i="8"/>
  <c r="C132" i="8"/>
  <c r="V5" i="11" l="1"/>
  <c r="A31" i="5"/>
  <c r="P30" i="5"/>
  <c r="B30" i="5" s="1"/>
  <c r="Q30" i="5"/>
  <c r="C30" i="5" s="1"/>
  <c r="F150" i="5"/>
  <c r="F151" i="5" s="1"/>
  <c r="G150" i="5"/>
  <c r="G151" i="5" s="1"/>
  <c r="C229" i="1"/>
  <c r="Y5" i="1"/>
  <c r="K129" i="9"/>
  <c r="R129" i="9"/>
  <c r="V129" i="9"/>
  <c r="X129" i="9"/>
  <c r="L129" i="9"/>
  <c r="Q129" i="9"/>
  <c r="J129" i="9"/>
  <c r="I129" i="9"/>
  <c r="E129" i="9"/>
  <c r="M129" i="9"/>
  <c r="S129" i="9"/>
  <c r="A28" i="11"/>
  <c r="F129" i="9"/>
  <c r="H129" i="9"/>
  <c r="G129" i="9"/>
  <c r="T129" i="9"/>
  <c r="W129" i="9"/>
  <c r="U129" i="9"/>
  <c r="O129" i="9"/>
  <c r="P129" i="9"/>
  <c r="N129" i="9"/>
  <c r="Y80" i="9"/>
  <c r="Q80" i="9"/>
  <c r="I80" i="9"/>
  <c r="S80" i="9"/>
  <c r="J80" i="9"/>
  <c r="R80" i="9"/>
  <c r="H80" i="9"/>
  <c r="X80" i="9"/>
  <c r="M80" i="9"/>
  <c r="W80" i="9"/>
  <c r="L80" i="9"/>
  <c r="T80" i="9"/>
  <c r="F80" i="9"/>
  <c r="V80" i="9"/>
  <c r="U80" i="9"/>
  <c r="P80" i="9"/>
  <c r="N80" i="9"/>
  <c r="K80" i="9"/>
  <c r="O80" i="9"/>
  <c r="G80" i="9"/>
  <c r="E80" i="9"/>
  <c r="B32" i="9"/>
  <c r="B132" i="9" s="1"/>
  <c r="Z31" i="9"/>
  <c r="R31" i="9"/>
  <c r="J31" i="9"/>
  <c r="T31" i="9"/>
  <c r="K31" i="9"/>
  <c r="S31" i="9"/>
  <c r="I31" i="9"/>
  <c r="U31" i="9"/>
  <c r="G31" i="9"/>
  <c r="Q31" i="9"/>
  <c r="F31" i="9"/>
  <c r="Y31" i="9"/>
  <c r="N31" i="9"/>
  <c r="P31" i="9"/>
  <c r="O31" i="9"/>
  <c r="M31" i="9"/>
  <c r="H31" i="9"/>
  <c r="X31" i="9"/>
  <c r="E31" i="9"/>
  <c r="W31" i="9"/>
  <c r="V31" i="9"/>
  <c r="L31" i="9"/>
  <c r="B81" i="9"/>
  <c r="B29" i="1"/>
  <c r="AA8" i="8"/>
  <c r="C33" i="8"/>
  <c r="C133" i="8"/>
  <c r="W5" i="11" l="1"/>
  <c r="R151" i="5"/>
  <c r="A32" i="5"/>
  <c r="Q31" i="5"/>
  <c r="C31" i="5" s="1"/>
  <c r="P31" i="5"/>
  <c r="B31" i="5" s="1"/>
  <c r="S151" i="5"/>
  <c r="S152" i="5" s="1"/>
  <c r="C230" i="1"/>
  <c r="Z5" i="1"/>
  <c r="P130" i="9"/>
  <c r="U130" i="9"/>
  <c r="G130" i="9"/>
  <c r="T130" i="9"/>
  <c r="X130" i="9"/>
  <c r="H130" i="9"/>
  <c r="E130" i="9"/>
  <c r="O130" i="9"/>
  <c r="L130" i="9"/>
  <c r="I130" i="9"/>
  <c r="N130" i="9"/>
  <c r="W130" i="9"/>
  <c r="Q130" i="9"/>
  <c r="A29" i="11"/>
  <c r="K130" i="9"/>
  <c r="J130" i="9"/>
  <c r="S130" i="9"/>
  <c r="R130" i="9"/>
  <c r="M130" i="9"/>
  <c r="V130" i="9"/>
  <c r="F130" i="9"/>
  <c r="Y130" i="9"/>
  <c r="T81" i="9"/>
  <c r="L81" i="9"/>
  <c r="Y81" i="9"/>
  <c r="P81" i="9"/>
  <c r="G81" i="9"/>
  <c r="X81" i="9"/>
  <c r="O81" i="9"/>
  <c r="F81" i="9"/>
  <c r="Q81" i="9"/>
  <c r="N81" i="9"/>
  <c r="V81" i="9"/>
  <c r="J81" i="9"/>
  <c r="U81" i="9"/>
  <c r="S81" i="9"/>
  <c r="R81" i="9"/>
  <c r="K81" i="9"/>
  <c r="I81" i="9"/>
  <c r="M81" i="9"/>
  <c r="H81" i="9"/>
  <c r="E81" i="9"/>
  <c r="Z81" i="9"/>
  <c r="W81" i="9"/>
  <c r="B33" i="9"/>
  <c r="B133" i="9" s="1"/>
  <c r="T32" i="9"/>
  <c r="L32" i="9"/>
  <c r="Y32" i="9"/>
  <c r="P32" i="9"/>
  <c r="G32" i="9"/>
  <c r="X32" i="9"/>
  <c r="O32" i="9"/>
  <c r="F32" i="9"/>
  <c r="V32" i="9"/>
  <c r="J32" i="9"/>
  <c r="U32" i="9"/>
  <c r="I32" i="9"/>
  <c r="Q32" i="9"/>
  <c r="N32" i="9"/>
  <c r="M32" i="9"/>
  <c r="K32" i="9"/>
  <c r="Z32" i="9"/>
  <c r="E32" i="9"/>
  <c r="W32" i="9"/>
  <c r="AA32" i="9"/>
  <c r="S32" i="9"/>
  <c r="R32" i="9"/>
  <c r="H32" i="9"/>
  <c r="B82" i="9"/>
  <c r="B30" i="1"/>
  <c r="AB8" i="8"/>
  <c r="C34" i="8"/>
  <c r="C134" i="8"/>
  <c r="R152" i="5" l="1"/>
  <c r="G152" i="5"/>
  <c r="F152" i="5"/>
  <c r="X5" i="11"/>
  <c r="A33" i="5"/>
  <c r="Q32" i="5"/>
  <c r="C32" i="5" s="1"/>
  <c r="P32" i="5"/>
  <c r="B32" i="5" s="1"/>
  <c r="C231" i="1"/>
  <c r="AA5" i="1"/>
  <c r="E131" i="9"/>
  <c r="I131" i="9"/>
  <c r="F131" i="9"/>
  <c r="U131" i="9"/>
  <c r="P131" i="9"/>
  <c r="L131" i="9"/>
  <c r="R131" i="9"/>
  <c r="O131" i="9"/>
  <c r="G131" i="9"/>
  <c r="J131" i="9"/>
  <c r="N131" i="9"/>
  <c r="Q131" i="9"/>
  <c r="W131" i="9"/>
  <c r="S131" i="9"/>
  <c r="X131" i="9"/>
  <c r="A30" i="11"/>
  <c r="T131" i="9"/>
  <c r="V131" i="9"/>
  <c r="M131" i="9"/>
  <c r="Y131" i="9"/>
  <c r="K131" i="9"/>
  <c r="H131" i="9"/>
  <c r="Z131" i="9"/>
  <c r="B34" i="9"/>
  <c r="B134" i="9" s="1"/>
  <c r="U33" i="9"/>
  <c r="M33" i="9"/>
  <c r="E33" i="9"/>
  <c r="T33" i="9"/>
  <c r="K33" i="9"/>
  <c r="AB33" i="9"/>
  <c r="S33" i="9"/>
  <c r="J33" i="9"/>
  <c r="X33" i="9"/>
  <c r="L33" i="9"/>
  <c r="W33" i="9"/>
  <c r="I33" i="9"/>
  <c r="Q33" i="9"/>
  <c r="F33" i="9"/>
  <c r="N33" i="9"/>
  <c r="AA33" i="9"/>
  <c r="H33" i="9"/>
  <c r="Z33" i="9"/>
  <c r="G33" i="9"/>
  <c r="V33" i="9"/>
  <c r="R33" i="9"/>
  <c r="O33" i="9"/>
  <c r="Y33" i="9"/>
  <c r="P33" i="9"/>
  <c r="B83" i="9"/>
  <c r="V82" i="9"/>
  <c r="N82" i="9"/>
  <c r="F82" i="9"/>
  <c r="U82" i="9"/>
  <c r="L82" i="9"/>
  <c r="T82" i="9"/>
  <c r="K82" i="9"/>
  <c r="R82" i="9"/>
  <c r="G82" i="9"/>
  <c r="Q82" i="9"/>
  <c r="E82" i="9"/>
  <c r="Y82" i="9"/>
  <c r="M82" i="9"/>
  <c r="S82" i="9"/>
  <c r="P82" i="9"/>
  <c r="O82" i="9"/>
  <c r="AA82" i="9"/>
  <c r="I82" i="9"/>
  <c r="Z82" i="9"/>
  <c r="H82" i="9"/>
  <c r="X82" i="9"/>
  <c r="W82" i="9"/>
  <c r="J82" i="9"/>
  <c r="B31" i="1"/>
  <c r="AC8" i="8"/>
  <c r="C35" i="8"/>
  <c r="C135" i="8"/>
  <c r="Y5" i="11" l="1"/>
  <c r="A34" i="5"/>
  <c r="Q33" i="5"/>
  <c r="C33" i="5" s="1"/>
  <c r="P33" i="5"/>
  <c r="B33" i="5" s="1"/>
  <c r="F153" i="5"/>
  <c r="F154" i="5" s="1"/>
  <c r="S153" i="5"/>
  <c r="S154" i="5" s="1"/>
  <c r="R153" i="5"/>
  <c r="R154" i="5" s="1"/>
  <c r="G153" i="5"/>
  <c r="C232" i="1"/>
  <c r="AB5" i="1"/>
  <c r="G132" i="9"/>
  <c r="O132" i="9"/>
  <c r="K132" i="9"/>
  <c r="S132" i="9"/>
  <c r="T132" i="9"/>
  <c r="X132" i="9"/>
  <c r="M132" i="9"/>
  <c r="H132" i="9"/>
  <c r="Z132" i="9"/>
  <c r="E132" i="9"/>
  <c r="F132" i="9"/>
  <c r="Q132" i="9"/>
  <c r="N132" i="9"/>
  <c r="V132" i="9"/>
  <c r="AA132" i="9"/>
  <c r="A31" i="11"/>
  <c r="R132" i="9"/>
  <c r="W132" i="9"/>
  <c r="I132" i="9"/>
  <c r="U132" i="9"/>
  <c r="L132" i="9"/>
  <c r="Y132" i="9"/>
  <c r="J132" i="9"/>
  <c r="P132" i="9"/>
  <c r="W83" i="9"/>
  <c r="O83" i="9"/>
  <c r="G83" i="9"/>
  <c r="Z83" i="9"/>
  <c r="Q83" i="9"/>
  <c r="H83" i="9"/>
  <c r="Y83" i="9"/>
  <c r="P83" i="9"/>
  <c r="F83" i="9"/>
  <c r="T83" i="9"/>
  <c r="I83" i="9"/>
  <c r="S83" i="9"/>
  <c r="E83" i="9"/>
  <c r="AA83" i="9"/>
  <c r="M83" i="9"/>
  <c r="N83" i="9"/>
  <c r="L83" i="9"/>
  <c r="K83" i="9"/>
  <c r="X83" i="9"/>
  <c r="V83" i="9"/>
  <c r="U83" i="9"/>
  <c r="R83" i="9"/>
  <c r="J83" i="9"/>
  <c r="AB83" i="9"/>
  <c r="B35" i="9"/>
  <c r="B135" i="9" s="1"/>
  <c r="AC34" i="9"/>
  <c r="U34" i="9"/>
  <c r="M34" i="9"/>
  <c r="E34" i="9"/>
  <c r="X34" i="9"/>
  <c r="O34" i="9"/>
  <c r="F34" i="9"/>
  <c r="W34" i="9"/>
  <c r="N34" i="9"/>
  <c r="Y34" i="9"/>
  <c r="K34" i="9"/>
  <c r="V34" i="9"/>
  <c r="J34" i="9"/>
  <c r="R34" i="9"/>
  <c r="G34" i="9"/>
  <c r="AA34" i="9"/>
  <c r="H34" i="9"/>
  <c r="Z34" i="9"/>
  <c r="T34" i="9"/>
  <c r="Q34" i="9"/>
  <c r="P34" i="9"/>
  <c r="AB34" i="9"/>
  <c r="S34" i="9"/>
  <c r="L34" i="9"/>
  <c r="I34" i="9"/>
  <c r="B84" i="9"/>
  <c r="B32" i="1"/>
  <c r="AD8" i="8"/>
  <c r="C36" i="8"/>
  <c r="C136" i="8"/>
  <c r="Z5" i="11" l="1"/>
  <c r="A35" i="5"/>
  <c r="P34" i="5"/>
  <c r="Q34" i="5"/>
  <c r="C34" i="5" s="1"/>
  <c r="G154" i="5"/>
  <c r="G155" i="5" s="1"/>
  <c r="C233" i="1"/>
  <c r="AC5" i="1"/>
  <c r="U133" i="9"/>
  <c r="Q133" i="9"/>
  <c r="T133" i="9"/>
  <c r="N133" i="9"/>
  <c r="E133" i="9"/>
  <c r="S133" i="9"/>
  <c r="I133" i="9"/>
  <c r="K133" i="9"/>
  <c r="O133" i="9"/>
  <c r="J133" i="9"/>
  <c r="Y133" i="9"/>
  <c r="AA133" i="9"/>
  <c r="A32" i="11"/>
  <c r="W133" i="9"/>
  <c r="F133" i="9"/>
  <c r="AB133" i="9"/>
  <c r="H133" i="9"/>
  <c r="P133" i="9"/>
  <c r="V133" i="9"/>
  <c r="R133" i="9"/>
  <c r="X133" i="9"/>
  <c r="L133" i="9"/>
  <c r="M133" i="9"/>
  <c r="Z133" i="9"/>
  <c r="G133" i="9"/>
  <c r="B36" i="9"/>
  <c r="B136" i="9" s="1"/>
  <c r="AB35" i="9"/>
  <c r="T35" i="9"/>
  <c r="L35" i="9"/>
  <c r="Z35" i="9"/>
  <c r="Q35" i="9"/>
  <c r="H35" i="9"/>
  <c r="Y35" i="9"/>
  <c r="P35" i="9"/>
  <c r="G35" i="9"/>
  <c r="W35" i="9"/>
  <c r="K35" i="9"/>
  <c r="V35" i="9"/>
  <c r="J35" i="9"/>
  <c r="AD35" i="9"/>
  <c r="R35" i="9"/>
  <c r="E35" i="9"/>
  <c r="U35" i="9"/>
  <c r="S35" i="9"/>
  <c r="O35" i="9"/>
  <c r="M35" i="9"/>
  <c r="AC35" i="9"/>
  <c r="I35" i="9"/>
  <c r="N35" i="9"/>
  <c r="F35" i="9"/>
  <c r="AA35" i="9"/>
  <c r="X35" i="9"/>
  <c r="B85" i="9"/>
  <c r="W84" i="9"/>
  <c r="O84" i="9"/>
  <c r="G84" i="9"/>
  <c r="AC84" i="9"/>
  <c r="T84" i="9"/>
  <c r="K84" i="9"/>
  <c r="AB84" i="9"/>
  <c r="S84" i="9"/>
  <c r="J84" i="9"/>
  <c r="U84" i="9"/>
  <c r="H84" i="9"/>
  <c r="R84" i="9"/>
  <c r="F84" i="9"/>
  <c r="Z84" i="9"/>
  <c r="N84" i="9"/>
  <c r="L84" i="9"/>
  <c r="AA84" i="9"/>
  <c r="I84" i="9"/>
  <c r="Y84" i="9"/>
  <c r="E84" i="9"/>
  <c r="V84" i="9"/>
  <c r="Q84" i="9"/>
  <c r="P84" i="9"/>
  <c r="M84" i="9"/>
  <c r="X84" i="9"/>
  <c r="B33" i="1"/>
  <c r="AE8" i="8"/>
  <c r="C137" i="8"/>
  <c r="C37" i="8"/>
  <c r="S155" i="5" l="1"/>
  <c r="AA5" i="11"/>
  <c r="A36" i="5"/>
  <c r="P35" i="5"/>
  <c r="B35" i="5" s="1"/>
  <c r="Q35" i="5"/>
  <c r="B34" i="5"/>
  <c r="R155" i="5"/>
  <c r="R156" i="5" s="1"/>
  <c r="F155" i="5"/>
  <c r="C234" i="1"/>
  <c r="AD5" i="1"/>
  <c r="H134" i="9"/>
  <c r="O134" i="9"/>
  <c r="M134" i="9"/>
  <c r="L134" i="9"/>
  <c r="S134" i="9"/>
  <c r="R134" i="9"/>
  <c r="G134" i="9"/>
  <c r="U134" i="9"/>
  <c r="W134" i="9"/>
  <c r="AB134" i="9"/>
  <c r="T134" i="9"/>
  <c r="AC134" i="9"/>
  <c r="Y134" i="9"/>
  <c r="I134" i="9"/>
  <c r="AA134" i="9"/>
  <c r="Z134" i="9"/>
  <c r="A33" i="11"/>
  <c r="A34" i="11" s="1"/>
  <c r="P134" i="9"/>
  <c r="N134" i="9"/>
  <c r="K134" i="9"/>
  <c r="F134" i="9"/>
  <c r="X134" i="9"/>
  <c r="Q134" i="9"/>
  <c r="V134" i="9"/>
  <c r="E134" i="9"/>
  <c r="J134" i="9"/>
  <c r="B37" i="9"/>
  <c r="B38" i="9" s="1"/>
  <c r="Z36" i="9"/>
  <c r="R36" i="9"/>
  <c r="J36" i="9"/>
  <c r="AB36" i="9"/>
  <c r="S36" i="9"/>
  <c r="I36" i="9"/>
  <c r="AA36" i="9"/>
  <c r="Q36" i="9"/>
  <c r="H36" i="9"/>
  <c r="V36" i="9"/>
  <c r="K36" i="9"/>
  <c r="U36" i="9"/>
  <c r="G36" i="9"/>
  <c r="AC36" i="9"/>
  <c r="O36" i="9"/>
  <c r="N36" i="9"/>
  <c r="AE36" i="9"/>
  <c r="M36" i="9"/>
  <c r="AD36" i="9"/>
  <c r="L36" i="9"/>
  <c r="X36" i="9"/>
  <c r="E36" i="9"/>
  <c r="W36" i="9"/>
  <c r="Y36" i="9"/>
  <c r="T36" i="9"/>
  <c r="P36" i="9"/>
  <c r="F36" i="9"/>
  <c r="B86" i="9"/>
  <c r="AD85" i="9"/>
  <c r="V85" i="9"/>
  <c r="N85" i="9"/>
  <c r="F85" i="9"/>
  <c r="W85" i="9"/>
  <c r="M85" i="9"/>
  <c r="U85" i="9"/>
  <c r="L85" i="9"/>
  <c r="S85" i="9"/>
  <c r="H85" i="9"/>
  <c r="AC85" i="9"/>
  <c r="R85" i="9"/>
  <c r="G85" i="9"/>
  <c r="Z85" i="9"/>
  <c r="O85" i="9"/>
  <c r="Y85" i="9"/>
  <c r="E85" i="9"/>
  <c r="X85" i="9"/>
  <c r="T85" i="9"/>
  <c r="P85" i="9"/>
  <c r="K85" i="9"/>
  <c r="AA85" i="9"/>
  <c r="Q85" i="9"/>
  <c r="J85" i="9"/>
  <c r="I85" i="9"/>
  <c r="AB85" i="9"/>
  <c r="B34" i="1"/>
  <c r="AF8" i="8"/>
  <c r="C38" i="8"/>
  <c r="C138" i="8"/>
  <c r="AB5" i="11" l="1"/>
  <c r="C35" i="5"/>
  <c r="G156" i="5"/>
  <c r="S156" i="5"/>
  <c r="F156" i="5"/>
  <c r="A37" i="5"/>
  <c r="Q36" i="5"/>
  <c r="C36" i="5" s="1"/>
  <c r="P36" i="5"/>
  <c r="C235" i="1"/>
  <c r="AE5" i="1"/>
  <c r="B88" i="9"/>
  <c r="AB88" i="9" s="1"/>
  <c r="B138" i="9"/>
  <c r="Q135" i="9"/>
  <c r="AA135" i="9"/>
  <c r="P135" i="9"/>
  <c r="N135" i="9"/>
  <c r="Y135" i="9"/>
  <c r="Z135" i="9"/>
  <c r="K135" i="9"/>
  <c r="R135" i="9"/>
  <c r="AB135" i="9"/>
  <c r="H135" i="9"/>
  <c r="V135" i="9"/>
  <c r="J135" i="9"/>
  <c r="W135" i="9"/>
  <c r="F135" i="9"/>
  <c r="I135" i="9"/>
  <c r="E135" i="9"/>
  <c r="AD135" i="9"/>
  <c r="A35" i="11"/>
  <c r="M38" i="9"/>
  <c r="L38" i="9"/>
  <c r="K38" i="9"/>
  <c r="Z38" i="9"/>
  <c r="AA38" i="9"/>
  <c r="V38" i="9"/>
  <c r="AG38" i="9"/>
  <c r="X38" i="9"/>
  <c r="J38" i="9"/>
  <c r="Y38" i="9"/>
  <c r="P38" i="9"/>
  <c r="U38" i="9"/>
  <c r="N38" i="9"/>
  <c r="Q38" i="9"/>
  <c r="H38" i="9"/>
  <c r="AF38" i="9"/>
  <c r="AC38" i="9"/>
  <c r="I38" i="9"/>
  <c r="W38" i="9"/>
  <c r="E38" i="9"/>
  <c r="B39" i="9"/>
  <c r="G38" i="9"/>
  <c r="AD38" i="9"/>
  <c r="AE38" i="9"/>
  <c r="AB38" i="9"/>
  <c r="F38" i="9"/>
  <c r="O38" i="9"/>
  <c r="R38" i="9"/>
  <c r="T38" i="9"/>
  <c r="S38" i="9"/>
  <c r="B137" i="9"/>
  <c r="O135" i="9"/>
  <c r="M135" i="9"/>
  <c r="T135" i="9"/>
  <c r="G135" i="9"/>
  <c r="S135" i="9"/>
  <c r="L135" i="9"/>
  <c r="X135" i="9"/>
  <c r="AC135" i="9"/>
  <c r="U135" i="9"/>
  <c r="B87" i="9"/>
  <c r="AE37" i="9"/>
  <c r="W37" i="9"/>
  <c r="O37" i="9"/>
  <c r="G37" i="9"/>
  <c r="AB37" i="9"/>
  <c r="S37" i="9"/>
  <c r="J37" i="9"/>
  <c r="AA37" i="9"/>
  <c r="R37" i="9"/>
  <c r="I37" i="9"/>
  <c r="AF37" i="9"/>
  <c r="T37" i="9"/>
  <c r="F37" i="9"/>
  <c r="AD37" i="9"/>
  <c r="Q37" i="9"/>
  <c r="E37" i="9"/>
  <c r="Y37" i="9"/>
  <c r="M37" i="9"/>
  <c r="Z37" i="9"/>
  <c r="H37" i="9"/>
  <c r="X37" i="9"/>
  <c r="V37" i="9"/>
  <c r="P37" i="9"/>
  <c r="N37" i="9"/>
  <c r="L37" i="9"/>
  <c r="K37" i="9"/>
  <c r="AC37" i="9"/>
  <c r="U37" i="9"/>
  <c r="AB86" i="9"/>
  <c r="T86" i="9"/>
  <c r="L86" i="9"/>
  <c r="X86" i="9"/>
  <c r="O86" i="9"/>
  <c r="F86" i="9"/>
  <c r="W86" i="9"/>
  <c r="N86" i="9"/>
  <c r="E86" i="9"/>
  <c r="AD86" i="9"/>
  <c r="R86" i="9"/>
  <c r="G86" i="9"/>
  <c r="AC86" i="9"/>
  <c r="Q86" i="9"/>
  <c r="AA86" i="9"/>
  <c r="P86" i="9"/>
  <c r="Y86" i="9"/>
  <c r="K86" i="9"/>
  <c r="U86" i="9"/>
  <c r="S86" i="9"/>
  <c r="M86" i="9"/>
  <c r="I86" i="9"/>
  <c r="AE86" i="9"/>
  <c r="H86" i="9"/>
  <c r="Z86" i="9"/>
  <c r="J86" i="9"/>
  <c r="V86" i="9"/>
  <c r="B35" i="1"/>
  <c r="AG8" i="8"/>
  <c r="C39" i="8"/>
  <c r="C139" i="8"/>
  <c r="AC5" i="11" l="1"/>
  <c r="B36" i="5"/>
  <c r="R157" i="5"/>
  <c r="F157" i="5"/>
  <c r="S157" i="5"/>
  <c r="S158" i="5" s="1"/>
  <c r="G157" i="5"/>
  <c r="G158" i="5" s="1"/>
  <c r="A38" i="5"/>
  <c r="P37" i="5"/>
  <c r="B37" i="5" s="1"/>
  <c r="Q37" i="5"/>
  <c r="C37" i="5" s="1"/>
  <c r="AC88" i="9"/>
  <c r="AC138" i="9" s="1"/>
  <c r="F88" i="9"/>
  <c r="F138" i="9" s="1"/>
  <c r="J88" i="9"/>
  <c r="J138" i="9" s="1"/>
  <c r="V88" i="9"/>
  <c r="V138" i="9" s="1"/>
  <c r="AD88" i="9"/>
  <c r="AD138" i="9" s="1"/>
  <c r="C236" i="1"/>
  <c r="AF5" i="1"/>
  <c r="I88" i="9"/>
  <c r="I138" i="9" s="1"/>
  <c r="L88" i="9"/>
  <c r="L138" i="9" s="1"/>
  <c r="Y88" i="9"/>
  <c r="Y138" i="9" s="1"/>
  <c r="U88" i="9"/>
  <c r="U138" i="9" s="1"/>
  <c r="AF88" i="9"/>
  <c r="AF138" i="9" s="1"/>
  <c r="N88" i="9"/>
  <c r="N138" i="9" s="1"/>
  <c r="G88" i="9"/>
  <c r="G138" i="9" s="1"/>
  <c r="X88" i="9"/>
  <c r="X138" i="9" s="1"/>
  <c r="K88" i="9"/>
  <c r="K138" i="9" s="1"/>
  <c r="Z88" i="9"/>
  <c r="Z138" i="9" s="1"/>
  <c r="E88" i="9"/>
  <c r="E138" i="9" s="1"/>
  <c r="O88" i="9"/>
  <c r="O138" i="9" s="1"/>
  <c r="M88" i="9"/>
  <c r="M138" i="9" s="1"/>
  <c r="AE88" i="9"/>
  <c r="AE138" i="9" s="1"/>
  <c r="P88" i="9"/>
  <c r="P138" i="9" s="1"/>
  <c r="AB138" i="9"/>
  <c r="T88" i="9"/>
  <c r="T138" i="9" s="1"/>
  <c r="Q88" i="9"/>
  <c r="Q138" i="9" s="1"/>
  <c r="AG88" i="9"/>
  <c r="AG138" i="9" s="1"/>
  <c r="AA88" i="9"/>
  <c r="AA138" i="9" s="1"/>
  <c r="S88" i="9"/>
  <c r="S138" i="9" s="1"/>
  <c r="W88" i="9"/>
  <c r="W138" i="9" s="1"/>
  <c r="R88" i="9"/>
  <c r="R138" i="9" s="1"/>
  <c r="H88" i="9"/>
  <c r="H138" i="9" s="1"/>
  <c r="B89" i="9"/>
  <c r="Q89" i="9" s="1"/>
  <c r="B139" i="9"/>
  <c r="P136" i="9"/>
  <c r="AA136" i="9"/>
  <c r="F136" i="9"/>
  <c r="X136" i="9"/>
  <c r="L136" i="9"/>
  <c r="H136" i="9"/>
  <c r="Q136" i="9"/>
  <c r="O136" i="9"/>
  <c r="AD136" i="9"/>
  <c r="T136" i="9"/>
  <c r="N136" i="9"/>
  <c r="I136" i="9"/>
  <c r="S136" i="9"/>
  <c r="Y136" i="9"/>
  <c r="E136" i="9"/>
  <c r="A36" i="11"/>
  <c r="Z39" i="9"/>
  <c r="R39" i="9"/>
  <c r="W39" i="9"/>
  <c r="G39" i="9"/>
  <c r="L39" i="9"/>
  <c r="AD39" i="9"/>
  <c r="Y39" i="9"/>
  <c r="AH39" i="9"/>
  <c r="J39" i="9"/>
  <c r="AG39" i="9"/>
  <c r="V39" i="9"/>
  <c r="F39" i="9"/>
  <c r="AA39" i="9"/>
  <c r="K39" i="9"/>
  <c r="X39" i="9"/>
  <c r="AB39" i="9"/>
  <c r="Q39" i="9"/>
  <c r="AF39" i="9"/>
  <c r="AE39" i="9"/>
  <c r="M39" i="9"/>
  <c r="E39" i="9"/>
  <c r="S39" i="9"/>
  <c r="AC39" i="9"/>
  <c r="T39" i="9"/>
  <c r="B40" i="9"/>
  <c r="P39" i="9"/>
  <c r="U39" i="9"/>
  <c r="O39" i="9"/>
  <c r="N39" i="9"/>
  <c r="I39" i="9"/>
  <c r="H39" i="9"/>
  <c r="G136" i="9"/>
  <c r="AC136" i="9"/>
  <c r="J136" i="9"/>
  <c r="AB136" i="9"/>
  <c r="W136" i="9"/>
  <c r="AE136" i="9"/>
  <c r="R136" i="9"/>
  <c r="K136" i="9"/>
  <c r="M136" i="9"/>
  <c r="U136" i="9"/>
  <c r="Z136" i="9"/>
  <c r="V136" i="9"/>
  <c r="Y87" i="9"/>
  <c r="Q87" i="9"/>
  <c r="I87" i="9"/>
  <c r="X87" i="9"/>
  <c r="O87" i="9"/>
  <c r="F87" i="9"/>
  <c r="AF87" i="9"/>
  <c r="W87" i="9"/>
  <c r="N87" i="9"/>
  <c r="E87" i="9"/>
  <c r="AB87" i="9"/>
  <c r="P87" i="9"/>
  <c r="AA87" i="9"/>
  <c r="M87" i="9"/>
  <c r="Z87" i="9"/>
  <c r="L87" i="9"/>
  <c r="U87" i="9"/>
  <c r="J87" i="9"/>
  <c r="S87" i="9"/>
  <c r="R87" i="9"/>
  <c r="K87" i="9"/>
  <c r="AD87" i="9"/>
  <c r="G87" i="9"/>
  <c r="AC87" i="9"/>
  <c r="AE87" i="9"/>
  <c r="V87" i="9"/>
  <c r="T87" i="9"/>
  <c r="H87" i="9"/>
  <c r="B36" i="1"/>
  <c r="AH8" i="8"/>
  <c r="C40" i="8"/>
  <c r="C140" i="8"/>
  <c r="R158" i="5" l="1"/>
  <c r="F158" i="5"/>
  <c r="AD5" i="11"/>
  <c r="A39" i="5"/>
  <c r="Q38" i="5"/>
  <c r="C38" i="5" s="1"/>
  <c r="P38" i="5"/>
  <c r="B38" i="5" s="1"/>
  <c r="G159" i="5"/>
  <c r="C237" i="1"/>
  <c r="AG5" i="1"/>
  <c r="T89" i="9"/>
  <c r="T139" i="9" s="1"/>
  <c r="F89" i="9"/>
  <c r="F139" i="9" s="1"/>
  <c r="L89" i="9"/>
  <c r="L139" i="9" s="1"/>
  <c r="I89" i="9"/>
  <c r="I139" i="9" s="1"/>
  <c r="W89" i="9"/>
  <c r="W139" i="9" s="1"/>
  <c r="AD89" i="9"/>
  <c r="AD139" i="9" s="1"/>
  <c r="AC89" i="9"/>
  <c r="AC139" i="9" s="1"/>
  <c r="AF89" i="9"/>
  <c r="AF139" i="9" s="1"/>
  <c r="V89" i="9"/>
  <c r="V139" i="9" s="1"/>
  <c r="R89" i="9"/>
  <c r="R139" i="9" s="1"/>
  <c r="U89" i="9"/>
  <c r="U139" i="9" s="1"/>
  <c r="X89" i="9"/>
  <c r="X139" i="9" s="1"/>
  <c r="K89" i="9"/>
  <c r="K139" i="9" s="1"/>
  <c r="AB89" i="9"/>
  <c r="AB139" i="9" s="1"/>
  <c r="M89" i="9"/>
  <c r="M139" i="9" s="1"/>
  <c r="P89" i="9"/>
  <c r="P139" i="9" s="1"/>
  <c r="J89" i="9"/>
  <c r="J139" i="9" s="1"/>
  <c r="O89" i="9"/>
  <c r="O139" i="9" s="1"/>
  <c r="E89" i="9"/>
  <c r="E139" i="9" s="1"/>
  <c r="H89" i="9"/>
  <c r="H139" i="9" s="1"/>
  <c r="G89" i="9"/>
  <c r="G139" i="9" s="1"/>
  <c r="AA89" i="9"/>
  <c r="AA139" i="9" s="1"/>
  <c r="AG89" i="9"/>
  <c r="AG139" i="9" s="1"/>
  <c r="B90" i="9"/>
  <c r="U90" i="9" s="1"/>
  <c r="B140" i="9"/>
  <c r="AE89" i="9"/>
  <c r="AE139" i="9" s="1"/>
  <c r="N89" i="9"/>
  <c r="N139" i="9" s="1"/>
  <c r="Y89" i="9"/>
  <c r="Y139" i="9" s="1"/>
  <c r="AH89" i="9"/>
  <c r="AH139" i="9" s="1"/>
  <c r="S89" i="9"/>
  <c r="S139" i="9" s="1"/>
  <c r="Z89" i="9"/>
  <c r="Z139" i="9" s="1"/>
  <c r="Q139" i="9"/>
  <c r="Q137" i="9"/>
  <c r="U137" i="9"/>
  <c r="W137" i="9"/>
  <c r="Z137" i="9"/>
  <c r="AD137" i="9"/>
  <c r="K137" i="9"/>
  <c r="V137" i="9"/>
  <c r="E137" i="9"/>
  <c r="AE137" i="9"/>
  <c r="N137" i="9"/>
  <c r="L137" i="9"/>
  <c r="G137" i="9"/>
  <c r="M137" i="9"/>
  <c r="R137" i="9"/>
  <c r="X137" i="9"/>
  <c r="AC137" i="9"/>
  <c r="AF137" i="9"/>
  <c r="F137" i="9"/>
  <c r="AB137" i="9"/>
  <c r="I137" i="9"/>
  <c r="A37" i="11"/>
  <c r="AG40" i="9"/>
  <c r="N40" i="9"/>
  <c r="F40" i="9"/>
  <c r="J40" i="9"/>
  <c r="Q40" i="9"/>
  <c r="E40" i="9"/>
  <c r="P40" i="9"/>
  <c r="AH40" i="9"/>
  <c r="Z40" i="9"/>
  <c r="Y40" i="9"/>
  <c r="AF40" i="9"/>
  <c r="U40" i="9"/>
  <c r="T40" i="9"/>
  <c r="X40" i="9"/>
  <c r="S40" i="9"/>
  <c r="I40" i="9"/>
  <c r="AI40" i="9"/>
  <c r="B41" i="9"/>
  <c r="H40" i="9"/>
  <c r="R40" i="9"/>
  <c r="AC40" i="9"/>
  <c r="AD40" i="9"/>
  <c r="K40" i="9"/>
  <c r="W40" i="9"/>
  <c r="AE40" i="9"/>
  <c r="M40" i="9"/>
  <c r="L40" i="9"/>
  <c r="G40" i="9"/>
  <c r="O40" i="9"/>
  <c r="AB40" i="9"/>
  <c r="AA40" i="9"/>
  <c r="V40" i="9"/>
  <c r="S137" i="9"/>
  <c r="Y137" i="9"/>
  <c r="T137" i="9"/>
  <c r="O137" i="9"/>
  <c r="J137" i="9"/>
  <c r="H137" i="9"/>
  <c r="AA137" i="9"/>
  <c r="P137" i="9"/>
  <c r="B37" i="1"/>
  <c r="AI8" i="8"/>
  <c r="C41" i="8"/>
  <c r="C141" i="8"/>
  <c r="R159" i="5" l="1"/>
  <c r="F159" i="5"/>
  <c r="S159" i="5"/>
  <c r="AE5" i="11"/>
  <c r="A40" i="5"/>
  <c r="Q39" i="5"/>
  <c r="C39" i="5" s="1"/>
  <c r="P39" i="5"/>
  <c r="B39" i="5" s="1"/>
  <c r="C238" i="1"/>
  <c r="AH5" i="1"/>
  <c r="AE90" i="9"/>
  <c r="AE140" i="9" s="1"/>
  <c r="W90" i="9"/>
  <c r="W140" i="9" s="1"/>
  <c r="R90" i="9"/>
  <c r="R140" i="9" s="1"/>
  <c r="J90" i="9"/>
  <c r="J140" i="9" s="1"/>
  <c r="AI90" i="9"/>
  <c r="AI140" i="9" s="1"/>
  <c r="M90" i="9"/>
  <c r="M140" i="9" s="1"/>
  <c r="E90" i="9"/>
  <c r="E140" i="9" s="1"/>
  <c r="P90" i="9"/>
  <c r="P140" i="9" s="1"/>
  <c r="B91" i="9"/>
  <c r="J91" i="9" s="1"/>
  <c r="B141" i="9"/>
  <c r="AA90" i="9"/>
  <c r="AA140" i="9" s="1"/>
  <c r="AD90" i="9"/>
  <c r="AD140" i="9" s="1"/>
  <c r="AB90" i="9"/>
  <c r="AB140" i="9" s="1"/>
  <c r="AG90" i="9"/>
  <c r="AG140" i="9" s="1"/>
  <c r="S90" i="9"/>
  <c r="S140" i="9" s="1"/>
  <c r="Y90" i="9"/>
  <c r="Y140" i="9" s="1"/>
  <c r="T90" i="9"/>
  <c r="T140" i="9" s="1"/>
  <c r="N90" i="9"/>
  <c r="N140" i="9" s="1"/>
  <c r="G90" i="9"/>
  <c r="G140" i="9" s="1"/>
  <c r="L90" i="9"/>
  <c r="L140" i="9" s="1"/>
  <c r="H90" i="9"/>
  <c r="H140" i="9" s="1"/>
  <c r="F90" i="9"/>
  <c r="F140" i="9" s="1"/>
  <c r="I90" i="9"/>
  <c r="I140" i="9" s="1"/>
  <c r="O90" i="9"/>
  <c r="O140" i="9" s="1"/>
  <c r="V90" i="9"/>
  <c r="V140" i="9" s="1"/>
  <c r="AF90" i="9"/>
  <c r="AF140" i="9" s="1"/>
  <c r="X90" i="9"/>
  <c r="X140" i="9" s="1"/>
  <c r="AH90" i="9"/>
  <c r="AH140" i="9" s="1"/>
  <c r="AC90" i="9"/>
  <c r="AC140" i="9" s="1"/>
  <c r="U140" i="9"/>
  <c r="Q90" i="9"/>
  <c r="Q140" i="9" s="1"/>
  <c r="K90" i="9"/>
  <c r="K140" i="9" s="1"/>
  <c r="Z90" i="9"/>
  <c r="Z140" i="9" s="1"/>
  <c r="A38" i="11"/>
  <c r="AH41" i="9"/>
  <c r="Z41" i="9"/>
  <c r="AD41" i="9"/>
  <c r="B42" i="9"/>
  <c r="M41" i="9"/>
  <c r="E41" i="9"/>
  <c r="AI41" i="9"/>
  <c r="S41" i="9"/>
  <c r="R41" i="9"/>
  <c r="J41" i="9"/>
  <c r="X41" i="9"/>
  <c r="O41" i="9"/>
  <c r="T41" i="9"/>
  <c r="Q41" i="9"/>
  <c r="AG41" i="9"/>
  <c r="K41" i="9"/>
  <c r="P41" i="9"/>
  <c r="AC41" i="9"/>
  <c r="AJ41" i="9"/>
  <c r="Y41" i="9"/>
  <c r="H41" i="9"/>
  <c r="N41" i="9"/>
  <c r="W41" i="9"/>
  <c r="L41" i="9"/>
  <c r="AF41" i="9"/>
  <c r="AE41" i="9"/>
  <c r="U41" i="9"/>
  <c r="AB41" i="9"/>
  <c r="I41" i="9"/>
  <c r="G41" i="9"/>
  <c r="V41" i="9"/>
  <c r="F41" i="9"/>
  <c r="AA41" i="9"/>
  <c r="B38" i="1"/>
  <c r="AJ8" i="8"/>
  <c r="C42" i="8"/>
  <c r="C142" i="8"/>
  <c r="AF5" i="11" l="1"/>
  <c r="S160" i="5"/>
  <c r="A41" i="5"/>
  <c r="Q40" i="5"/>
  <c r="C40" i="5" s="1"/>
  <c r="P40" i="5"/>
  <c r="B40" i="5" s="1"/>
  <c r="G160" i="5"/>
  <c r="G161" i="5" s="1"/>
  <c r="R160" i="5"/>
  <c r="R161" i="5" s="1"/>
  <c r="F160" i="5"/>
  <c r="F161" i="5" s="1"/>
  <c r="AF91" i="9"/>
  <c r="AF141" i="9" s="1"/>
  <c r="M91" i="9"/>
  <c r="M141" i="9" s="1"/>
  <c r="C239" i="1"/>
  <c r="AI5" i="1"/>
  <c r="K91" i="9"/>
  <c r="K141" i="9" s="1"/>
  <c r="L91" i="9"/>
  <c r="L141" i="9" s="1"/>
  <c r="E91" i="9"/>
  <c r="E141" i="9" s="1"/>
  <c r="AH91" i="9"/>
  <c r="AH141" i="9" s="1"/>
  <c r="S91" i="9"/>
  <c r="S141" i="9" s="1"/>
  <c r="Y91" i="9"/>
  <c r="Y141" i="9" s="1"/>
  <c r="AC91" i="9"/>
  <c r="AC141" i="9" s="1"/>
  <c r="AB91" i="9"/>
  <c r="AB141" i="9" s="1"/>
  <c r="I91" i="9"/>
  <c r="I141" i="9" s="1"/>
  <c r="P91" i="9"/>
  <c r="P141" i="9" s="1"/>
  <c r="Q91" i="9"/>
  <c r="Q141" i="9" s="1"/>
  <c r="AG91" i="9"/>
  <c r="AG141" i="9" s="1"/>
  <c r="AE91" i="9"/>
  <c r="AE141" i="9" s="1"/>
  <c r="U91" i="9"/>
  <c r="U141" i="9" s="1"/>
  <c r="AI91" i="9"/>
  <c r="AI141" i="9" s="1"/>
  <c r="N91" i="9"/>
  <c r="N141" i="9" s="1"/>
  <c r="H91" i="9"/>
  <c r="H141" i="9" s="1"/>
  <c r="AA91" i="9"/>
  <c r="AA141" i="9" s="1"/>
  <c r="T91" i="9"/>
  <c r="T141" i="9" s="1"/>
  <c r="Z91" i="9"/>
  <c r="Z141" i="9" s="1"/>
  <c r="AJ91" i="9"/>
  <c r="AJ141" i="9" s="1"/>
  <c r="F91" i="9"/>
  <c r="F141" i="9" s="1"/>
  <c r="O91" i="9"/>
  <c r="O141" i="9" s="1"/>
  <c r="R91" i="9"/>
  <c r="R141" i="9" s="1"/>
  <c r="B92" i="9"/>
  <c r="P92" i="9" s="1"/>
  <c r="B142" i="9"/>
  <c r="X91" i="9"/>
  <c r="X141" i="9" s="1"/>
  <c r="W91" i="9"/>
  <c r="W141" i="9" s="1"/>
  <c r="V91" i="9"/>
  <c r="V141" i="9" s="1"/>
  <c r="AD91" i="9"/>
  <c r="AD141" i="9" s="1"/>
  <c r="G91" i="9"/>
  <c r="G141" i="9" s="1"/>
  <c r="J141" i="9"/>
  <c r="A39" i="11"/>
  <c r="V42" i="9"/>
  <c r="AD42" i="9"/>
  <c r="S42" i="9"/>
  <c r="T42" i="9"/>
  <c r="I42" i="9"/>
  <c r="Z42" i="9"/>
  <c r="W42" i="9"/>
  <c r="G42" i="9"/>
  <c r="AG42" i="9"/>
  <c r="F42" i="9"/>
  <c r="N42" i="9"/>
  <c r="R42" i="9"/>
  <c r="AI42" i="9"/>
  <c r="P42" i="9"/>
  <c r="J42" i="9"/>
  <c r="AE42" i="9"/>
  <c r="AJ42" i="9"/>
  <c r="Y42" i="9"/>
  <c r="AF42" i="9"/>
  <c r="AC42" i="9"/>
  <c r="AB42" i="9"/>
  <c r="AH42" i="9"/>
  <c r="K42" i="9"/>
  <c r="H42" i="9"/>
  <c r="AK42" i="9"/>
  <c r="O42" i="9"/>
  <c r="Q42" i="9"/>
  <c r="X42" i="9"/>
  <c r="M42" i="9"/>
  <c r="L42" i="9"/>
  <c r="AA42" i="9"/>
  <c r="B43" i="9"/>
  <c r="U42" i="9"/>
  <c r="E42" i="9"/>
  <c r="B39" i="1"/>
  <c r="AK8" i="8"/>
  <c r="C43" i="8"/>
  <c r="C143" i="8"/>
  <c r="S161" i="5" l="1"/>
  <c r="AG5" i="11"/>
  <c r="A42" i="5"/>
  <c r="Q41" i="5"/>
  <c r="C41" i="5" s="1"/>
  <c r="P41" i="5"/>
  <c r="B41" i="5" s="1"/>
  <c r="R162" i="5"/>
  <c r="G162" i="5"/>
  <c r="S162" i="5"/>
  <c r="AJ92" i="9"/>
  <c r="AJ142" i="9" s="1"/>
  <c r="G92" i="9"/>
  <c r="G142" i="9" s="1"/>
  <c r="AD92" i="9"/>
  <c r="AD142" i="9" s="1"/>
  <c r="L92" i="9"/>
  <c r="L142" i="9" s="1"/>
  <c r="I92" i="9"/>
  <c r="I142" i="9" s="1"/>
  <c r="T92" i="9"/>
  <c r="T142" i="9" s="1"/>
  <c r="F92" i="9"/>
  <c r="F142" i="9" s="1"/>
  <c r="Q92" i="9"/>
  <c r="Q142" i="9" s="1"/>
  <c r="V92" i="9"/>
  <c r="V142" i="9" s="1"/>
  <c r="AA92" i="9"/>
  <c r="AA142" i="9" s="1"/>
  <c r="AF92" i="9"/>
  <c r="AF142" i="9" s="1"/>
  <c r="AB92" i="9"/>
  <c r="AB142" i="9" s="1"/>
  <c r="AI92" i="9"/>
  <c r="AI142" i="9" s="1"/>
  <c r="AG92" i="9"/>
  <c r="AG142" i="9" s="1"/>
  <c r="N92" i="9"/>
  <c r="N142" i="9" s="1"/>
  <c r="AE92" i="9"/>
  <c r="AE142" i="9" s="1"/>
  <c r="U92" i="9"/>
  <c r="U142" i="9" s="1"/>
  <c r="AK92" i="9"/>
  <c r="AK142" i="9" s="1"/>
  <c r="W92" i="9"/>
  <c r="W142" i="9" s="1"/>
  <c r="R92" i="9"/>
  <c r="R142" i="9" s="1"/>
  <c r="AC92" i="9"/>
  <c r="AC142" i="9" s="1"/>
  <c r="J92" i="9"/>
  <c r="J142" i="9" s="1"/>
  <c r="K92" i="9"/>
  <c r="K142" i="9" s="1"/>
  <c r="O92" i="9"/>
  <c r="O142" i="9" s="1"/>
  <c r="C240" i="1"/>
  <c r="AJ5" i="1"/>
  <c r="S92" i="9"/>
  <c r="S142" i="9" s="1"/>
  <c r="Z92" i="9"/>
  <c r="Z142" i="9" s="1"/>
  <c r="H92" i="9"/>
  <c r="H142" i="9" s="1"/>
  <c r="M92" i="9"/>
  <c r="M142" i="9" s="1"/>
  <c r="X92" i="9"/>
  <c r="X142" i="9" s="1"/>
  <c r="B93" i="9"/>
  <c r="E93" i="9" s="1"/>
  <c r="B143" i="9"/>
  <c r="P142" i="9"/>
  <c r="AH92" i="9"/>
  <c r="AH142" i="9" s="1"/>
  <c r="E92" i="9"/>
  <c r="E142" i="9" s="1"/>
  <c r="Y92" i="9"/>
  <c r="Y142" i="9" s="1"/>
  <c r="A40" i="11"/>
  <c r="AH43" i="9"/>
  <c r="K43" i="9"/>
  <c r="G43" i="9"/>
  <c r="Y43" i="9"/>
  <c r="L43" i="9"/>
  <c r="O43" i="9"/>
  <c r="S43" i="9"/>
  <c r="X43" i="9"/>
  <c r="AD43" i="9"/>
  <c r="AK43" i="9"/>
  <c r="R43" i="9"/>
  <c r="Z43" i="9"/>
  <c r="AL43" i="9"/>
  <c r="H43" i="9"/>
  <c r="AE43" i="9"/>
  <c r="T43" i="9"/>
  <c r="AA43" i="9"/>
  <c r="AC43" i="9"/>
  <c r="J43" i="9"/>
  <c r="AG43" i="9"/>
  <c r="F43" i="9"/>
  <c r="W43" i="9"/>
  <c r="M43" i="9"/>
  <c r="E43" i="9"/>
  <c r="N43" i="9"/>
  <c r="U43" i="9"/>
  <c r="AJ43" i="9"/>
  <c r="Q43" i="9"/>
  <c r="AF43" i="9"/>
  <c r="V43" i="9"/>
  <c r="AB43" i="9"/>
  <c r="P43" i="9"/>
  <c r="B44" i="9"/>
  <c r="I43" i="9"/>
  <c r="AI43" i="9"/>
  <c r="B40" i="1"/>
  <c r="AL8" i="8"/>
  <c r="C44" i="8"/>
  <c r="C144" i="8"/>
  <c r="AH5" i="11" l="1"/>
  <c r="A43" i="5"/>
  <c r="Q42" i="5"/>
  <c r="C42" i="5" s="1"/>
  <c r="P42" i="5"/>
  <c r="B42" i="5" s="1"/>
  <c r="F162" i="5"/>
  <c r="F93" i="9"/>
  <c r="F143" i="9" s="1"/>
  <c r="C241" i="1"/>
  <c r="AK5" i="1"/>
  <c r="AB93" i="9"/>
  <c r="AB143" i="9" s="1"/>
  <c r="AE93" i="9"/>
  <c r="AE143" i="9" s="1"/>
  <c r="N93" i="9"/>
  <c r="N143" i="9" s="1"/>
  <c r="V93" i="9"/>
  <c r="V143" i="9" s="1"/>
  <c r="I93" i="9"/>
  <c r="I143" i="9" s="1"/>
  <c r="T93" i="9"/>
  <c r="T143" i="9" s="1"/>
  <c r="AD93" i="9"/>
  <c r="AD143" i="9" s="1"/>
  <c r="AL93" i="9"/>
  <c r="AL143" i="9" s="1"/>
  <c r="H93" i="9"/>
  <c r="H143" i="9" s="1"/>
  <c r="AK93" i="9"/>
  <c r="AK143" i="9" s="1"/>
  <c r="L93" i="9"/>
  <c r="L143" i="9" s="1"/>
  <c r="J93" i="9"/>
  <c r="J143" i="9" s="1"/>
  <c r="AJ93" i="9"/>
  <c r="AJ143" i="9" s="1"/>
  <c r="AA93" i="9"/>
  <c r="AA143" i="9" s="1"/>
  <c r="X93" i="9"/>
  <c r="X143" i="9" s="1"/>
  <c r="AF93" i="9"/>
  <c r="AF143" i="9" s="1"/>
  <c r="AC93" i="9"/>
  <c r="AC143" i="9" s="1"/>
  <c r="AH93" i="9"/>
  <c r="AH143" i="9" s="1"/>
  <c r="P93" i="9"/>
  <c r="P143" i="9" s="1"/>
  <c r="K93" i="9"/>
  <c r="K143" i="9" s="1"/>
  <c r="S93" i="9"/>
  <c r="S143" i="9" s="1"/>
  <c r="U93" i="9"/>
  <c r="U143" i="9" s="1"/>
  <c r="Y93" i="9"/>
  <c r="Y143" i="9" s="1"/>
  <c r="Q93" i="9"/>
  <c r="Q143" i="9" s="1"/>
  <c r="R93" i="9"/>
  <c r="R143" i="9" s="1"/>
  <c r="AI93" i="9"/>
  <c r="AI143" i="9" s="1"/>
  <c r="G93" i="9"/>
  <c r="G143" i="9" s="1"/>
  <c r="M93" i="9"/>
  <c r="M143" i="9" s="1"/>
  <c r="Z93" i="9"/>
  <c r="Z143" i="9" s="1"/>
  <c r="O93" i="9"/>
  <c r="O143" i="9" s="1"/>
  <c r="W93" i="9"/>
  <c r="W143" i="9" s="1"/>
  <c r="AG93" i="9"/>
  <c r="AG143" i="9" s="1"/>
  <c r="E143" i="9"/>
  <c r="B94" i="9"/>
  <c r="I94" i="9" s="1"/>
  <c r="B144" i="9"/>
  <c r="A41" i="11"/>
  <c r="O44" i="9"/>
  <c r="W44" i="9"/>
  <c r="S44" i="9"/>
  <c r="AI44" i="9"/>
  <c r="N44" i="9"/>
  <c r="AB44" i="9"/>
  <c r="AF44" i="9"/>
  <c r="L44" i="9"/>
  <c r="X44" i="9"/>
  <c r="AA44" i="9"/>
  <c r="P44" i="9"/>
  <c r="J44" i="9"/>
  <c r="AM44" i="9"/>
  <c r="H44" i="9"/>
  <c r="U44" i="9"/>
  <c r="AJ44" i="9"/>
  <c r="AE44" i="9"/>
  <c r="B45" i="9"/>
  <c r="E44" i="9"/>
  <c r="T44" i="9"/>
  <c r="AD44" i="9"/>
  <c r="G44" i="9"/>
  <c r="AC44" i="9"/>
  <c r="AH44" i="9"/>
  <c r="AG44" i="9"/>
  <c r="AL44" i="9"/>
  <c r="R44" i="9"/>
  <c r="Y44" i="9"/>
  <c r="V44" i="9"/>
  <c r="M44" i="9"/>
  <c r="Q44" i="9"/>
  <c r="F44" i="9"/>
  <c r="K44" i="9"/>
  <c r="I44" i="9"/>
  <c r="AK44" i="9"/>
  <c r="Z44" i="9"/>
  <c r="B41" i="1"/>
  <c r="AM8" i="8"/>
  <c r="C145" i="8"/>
  <c r="C45" i="8"/>
  <c r="AI5" i="11" l="1"/>
  <c r="A44" i="5"/>
  <c r="Q43" i="5"/>
  <c r="C43" i="5" s="1"/>
  <c r="P43" i="5"/>
  <c r="B43" i="5" s="1"/>
  <c r="F163" i="5"/>
  <c r="F164" i="5" s="1"/>
  <c r="S163" i="5"/>
  <c r="R163" i="5"/>
  <c r="R164" i="5" s="1"/>
  <c r="G163" i="5"/>
  <c r="C242" i="1"/>
  <c r="AL5" i="1"/>
  <c r="AA94" i="9"/>
  <c r="AA144" i="9" s="1"/>
  <c r="X94" i="9"/>
  <c r="X144" i="9" s="1"/>
  <c r="AF94" i="9"/>
  <c r="AF144" i="9" s="1"/>
  <c r="AL94" i="9"/>
  <c r="AL144" i="9" s="1"/>
  <c r="Y94" i="9"/>
  <c r="Y144" i="9" s="1"/>
  <c r="J94" i="9"/>
  <c r="J144" i="9" s="1"/>
  <c r="O94" i="9"/>
  <c r="O144" i="9" s="1"/>
  <c r="AM94" i="9"/>
  <c r="AM144" i="9" s="1"/>
  <c r="T94" i="9"/>
  <c r="T144" i="9" s="1"/>
  <c r="AD94" i="9"/>
  <c r="AD144" i="9" s="1"/>
  <c r="AG94" i="9"/>
  <c r="AG144" i="9" s="1"/>
  <c r="K94" i="9"/>
  <c r="K144" i="9" s="1"/>
  <c r="G94" i="9"/>
  <c r="G144" i="9" s="1"/>
  <c r="V94" i="9"/>
  <c r="V144" i="9" s="1"/>
  <c r="AB94" i="9"/>
  <c r="AB144" i="9" s="1"/>
  <c r="H94" i="9"/>
  <c r="H144" i="9" s="1"/>
  <c r="L94" i="9"/>
  <c r="L144" i="9" s="1"/>
  <c r="AE94" i="9"/>
  <c r="AE144" i="9" s="1"/>
  <c r="AH94" i="9"/>
  <c r="AH144" i="9" s="1"/>
  <c r="AK94" i="9"/>
  <c r="AK144" i="9" s="1"/>
  <c r="S94" i="9"/>
  <c r="S144" i="9" s="1"/>
  <c r="Z94" i="9"/>
  <c r="Z144" i="9" s="1"/>
  <c r="AJ94" i="9"/>
  <c r="AJ144" i="9" s="1"/>
  <c r="P94" i="9"/>
  <c r="P144" i="9" s="1"/>
  <c r="R94" i="9"/>
  <c r="R144" i="9" s="1"/>
  <c r="B95" i="9"/>
  <c r="G95" i="9" s="1"/>
  <c r="B145" i="9"/>
  <c r="W94" i="9"/>
  <c r="W144" i="9" s="1"/>
  <c r="AI94" i="9"/>
  <c r="AI144" i="9" s="1"/>
  <c r="E94" i="9"/>
  <c r="E144" i="9" s="1"/>
  <c r="N94" i="9"/>
  <c r="N144" i="9" s="1"/>
  <c r="Q94" i="9"/>
  <c r="Q144" i="9" s="1"/>
  <c r="M94" i="9"/>
  <c r="M144" i="9" s="1"/>
  <c r="U94" i="9"/>
  <c r="U144" i="9" s="1"/>
  <c r="AC94" i="9"/>
  <c r="AC144" i="9" s="1"/>
  <c r="F94" i="9"/>
  <c r="F144" i="9" s="1"/>
  <c r="I144" i="9"/>
  <c r="A42" i="11"/>
  <c r="B46" i="9"/>
  <c r="M45" i="9"/>
  <c r="AI45" i="9"/>
  <c r="W45" i="9"/>
  <c r="AN45" i="9"/>
  <c r="N45" i="9"/>
  <c r="E45" i="9"/>
  <c r="AA45" i="9"/>
  <c r="G45" i="9"/>
  <c r="X45" i="9"/>
  <c r="L45" i="9"/>
  <c r="AE45" i="9"/>
  <c r="K45" i="9"/>
  <c r="S45" i="9"/>
  <c r="V45" i="9"/>
  <c r="H45" i="9"/>
  <c r="R45" i="9"/>
  <c r="AH45" i="9"/>
  <c r="F45" i="9"/>
  <c r="AM45" i="9"/>
  <c r="AJ45" i="9"/>
  <c r="Z45" i="9"/>
  <c r="Q45" i="9"/>
  <c r="AL45" i="9"/>
  <c r="AK45" i="9"/>
  <c r="AB45" i="9"/>
  <c r="J45" i="9"/>
  <c r="P45" i="9"/>
  <c r="AG45" i="9"/>
  <c r="AC45" i="9"/>
  <c r="T45" i="9"/>
  <c r="Y45" i="9"/>
  <c r="O45" i="9"/>
  <c r="AF45" i="9"/>
  <c r="U45" i="9"/>
  <c r="I45" i="9"/>
  <c r="AD45" i="9"/>
  <c r="B42" i="1"/>
  <c r="AN8" i="8"/>
  <c r="C146" i="8"/>
  <c r="C46" i="8"/>
  <c r="AJ5" i="11" l="1"/>
  <c r="S164" i="5"/>
  <c r="A45" i="5"/>
  <c r="Q44" i="5"/>
  <c r="C44" i="5" s="1"/>
  <c r="P44" i="5"/>
  <c r="B44" i="5" s="1"/>
  <c r="F165" i="5"/>
  <c r="G164" i="5"/>
  <c r="AO8" i="8"/>
  <c r="T95" i="9"/>
  <c r="T145" i="9" s="1"/>
  <c r="AE95" i="9"/>
  <c r="AE145" i="9" s="1"/>
  <c r="O95" i="9"/>
  <c r="O145" i="9" s="1"/>
  <c r="U95" i="9"/>
  <c r="U145" i="9" s="1"/>
  <c r="C243" i="1"/>
  <c r="AM5" i="1"/>
  <c r="Y95" i="9"/>
  <c r="Y145" i="9" s="1"/>
  <c r="L95" i="9"/>
  <c r="L145" i="9" s="1"/>
  <c r="AC95" i="9"/>
  <c r="AC145" i="9" s="1"/>
  <c r="AJ95" i="9"/>
  <c r="AJ145" i="9" s="1"/>
  <c r="AL95" i="9"/>
  <c r="AL145" i="9" s="1"/>
  <c r="R95" i="9"/>
  <c r="R145" i="9" s="1"/>
  <c r="Q95" i="9"/>
  <c r="Q145" i="9" s="1"/>
  <c r="J95" i="9"/>
  <c r="J145" i="9" s="1"/>
  <c r="AD95" i="9"/>
  <c r="AD145" i="9" s="1"/>
  <c r="I95" i="9"/>
  <c r="I145" i="9" s="1"/>
  <c r="AB95" i="9"/>
  <c r="AB145" i="9" s="1"/>
  <c r="AA95" i="9"/>
  <c r="AA145" i="9" s="1"/>
  <c r="V95" i="9"/>
  <c r="V145" i="9" s="1"/>
  <c r="H95" i="9"/>
  <c r="H145" i="9" s="1"/>
  <c r="AN95" i="9"/>
  <c r="AN145" i="9" s="1"/>
  <c r="S95" i="9"/>
  <c r="S145" i="9" s="1"/>
  <c r="N95" i="9"/>
  <c r="N145" i="9" s="1"/>
  <c r="AG95" i="9"/>
  <c r="AG145" i="9" s="1"/>
  <c r="M95" i="9"/>
  <c r="M145" i="9" s="1"/>
  <c r="K95" i="9"/>
  <c r="K145" i="9" s="1"/>
  <c r="F95" i="9"/>
  <c r="F145" i="9" s="1"/>
  <c r="E95" i="9"/>
  <c r="E145" i="9" s="1"/>
  <c r="AK95" i="9"/>
  <c r="AK145" i="9" s="1"/>
  <c r="AM95" i="9"/>
  <c r="AM145" i="9" s="1"/>
  <c r="AH95" i="9"/>
  <c r="AH145" i="9" s="1"/>
  <c r="P95" i="9"/>
  <c r="P145" i="9" s="1"/>
  <c r="X95" i="9"/>
  <c r="X145" i="9" s="1"/>
  <c r="W95" i="9"/>
  <c r="W145" i="9" s="1"/>
  <c r="B96" i="9"/>
  <c r="S96" i="9" s="1"/>
  <c r="B146" i="9"/>
  <c r="AF95" i="9"/>
  <c r="AF145" i="9" s="1"/>
  <c r="Z95" i="9"/>
  <c r="Z145" i="9" s="1"/>
  <c r="AI95" i="9"/>
  <c r="AI145" i="9" s="1"/>
  <c r="G145" i="9"/>
  <c r="A43" i="11"/>
  <c r="J46" i="9"/>
  <c r="I46" i="9"/>
  <c r="S46" i="9"/>
  <c r="AB46" i="9"/>
  <c r="AK46" i="9"/>
  <c r="K46" i="9"/>
  <c r="T46" i="9"/>
  <c r="AC46" i="9"/>
  <c r="AL46" i="9"/>
  <c r="L46" i="9"/>
  <c r="U46" i="9"/>
  <c r="AD46" i="9"/>
  <c r="AM46" i="9"/>
  <c r="G46" i="9"/>
  <c r="P46" i="9"/>
  <c r="Y46" i="9"/>
  <c r="AI46" i="9"/>
  <c r="B47" i="9"/>
  <c r="O46" i="9"/>
  <c r="AG46" i="9"/>
  <c r="Q46" i="9"/>
  <c r="AJ46" i="9"/>
  <c r="V46" i="9"/>
  <c r="AN46" i="9"/>
  <c r="H46" i="9"/>
  <c r="AA46" i="9"/>
  <c r="E46" i="9"/>
  <c r="W46" i="9"/>
  <c r="AO46" i="9"/>
  <c r="F46" i="9"/>
  <c r="X46" i="9"/>
  <c r="M46" i="9"/>
  <c r="AE46" i="9"/>
  <c r="N46" i="9"/>
  <c r="AF46" i="9"/>
  <c r="R46" i="9"/>
  <c r="AH46" i="9"/>
  <c r="Z46" i="9"/>
  <c r="B43" i="1"/>
  <c r="C47" i="8"/>
  <c r="C147" i="8"/>
  <c r="AK5" i="11" l="1"/>
  <c r="S165" i="5"/>
  <c r="A46" i="5"/>
  <c r="P45" i="5"/>
  <c r="B45" i="5" s="1"/>
  <c r="Q45" i="5"/>
  <c r="C45" i="5" s="1"/>
  <c r="G165" i="5"/>
  <c r="F166" i="5"/>
  <c r="R165" i="5"/>
  <c r="R166" i="5" s="1"/>
  <c r="AP8" i="8"/>
  <c r="C244" i="1"/>
  <c r="AN5" i="1"/>
  <c r="Z96" i="9"/>
  <c r="Z146" i="9" s="1"/>
  <c r="AK96" i="9"/>
  <c r="AK146" i="9" s="1"/>
  <c r="W96" i="9"/>
  <c r="W146" i="9" s="1"/>
  <c r="G96" i="9"/>
  <c r="G146" i="9" s="1"/>
  <c r="AJ96" i="9"/>
  <c r="AJ146" i="9" s="1"/>
  <c r="K96" i="9"/>
  <c r="K146" i="9" s="1"/>
  <c r="AC96" i="9"/>
  <c r="AC146" i="9" s="1"/>
  <c r="AE96" i="9"/>
  <c r="AE146" i="9" s="1"/>
  <c r="H96" i="9"/>
  <c r="H146" i="9" s="1"/>
  <c r="B97" i="9"/>
  <c r="AF97" i="9" s="1"/>
  <c r="B147" i="9"/>
  <c r="Q96" i="9"/>
  <c r="Q146" i="9" s="1"/>
  <c r="R96" i="9"/>
  <c r="R146" i="9" s="1"/>
  <c r="O96" i="9"/>
  <c r="O146" i="9" s="1"/>
  <c r="AH96" i="9"/>
  <c r="AH146" i="9" s="1"/>
  <c r="T96" i="9"/>
  <c r="T146" i="9" s="1"/>
  <c r="AO96" i="9"/>
  <c r="AO146" i="9" s="1"/>
  <c r="N96" i="9"/>
  <c r="N146" i="9" s="1"/>
  <c r="V96" i="9"/>
  <c r="V146" i="9" s="1"/>
  <c r="AN96" i="9"/>
  <c r="AN146" i="9" s="1"/>
  <c r="L96" i="9"/>
  <c r="L146" i="9" s="1"/>
  <c r="E96" i="9"/>
  <c r="E146" i="9" s="1"/>
  <c r="AL96" i="9"/>
  <c r="AL146" i="9" s="1"/>
  <c r="I96" i="9"/>
  <c r="I146" i="9" s="1"/>
  <c r="AF96" i="9"/>
  <c r="AF146" i="9" s="1"/>
  <c r="AI96" i="9"/>
  <c r="AI146" i="9" s="1"/>
  <c r="J96" i="9"/>
  <c r="J146" i="9" s="1"/>
  <c r="AB96" i="9"/>
  <c r="AB146" i="9" s="1"/>
  <c r="F96" i="9"/>
  <c r="F146" i="9" s="1"/>
  <c r="AM96" i="9"/>
  <c r="AM146" i="9" s="1"/>
  <c r="Y96" i="9"/>
  <c r="Y146" i="9" s="1"/>
  <c r="AG96" i="9"/>
  <c r="AG146" i="9" s="1"/>
  <c r="X96" i="9"/>
  <c r="X146" i="9" s="1"/>
  <c r="AA96" i="9"/>
  <c r="AA146" i="9" s="1"/>
  <c r="AD96" i="9"/>
  <c r="AD146" i="9" s="1"/>
  <c r="M96" i="9"/>
  <c r="M146" i="9" s="1"/>
  <c r="U96" i="9"/>
  <c r="U146" i="9" s="1"/>
  <c r="P96" i="9"/>
  <c r="P146" i="9" s="1"/>
  <c r="S146" i="9"/>
  <c r="A44" i="11"/>
  <c r="M47" i="9"/>
  <c r="K47" i="9"/>
  <c r="U47" i="9"/>
  <c r="AA47" i="9"/>
  <c r="E47" i="9"/>
  <c r="AB47" i="9"/>
  <c r="AC47" i="9"/>
  <c r="F47" i="9"/>
  <c r="AE47" i="9"/>
  <c r="I47" i="9"/>
  <c r="AH47" i="9"/>
  <c r="W47" i="9"/>
  <c r="N47" i="9"/>
  <c r="AM47" i="9"/>
  <c r="Q47" i="9"/>
  <c r="AP47" i="9"/>
  <c r="Z47" i="9"/>
  <c r="V47" i="9"/>
  <c r="B48" i="9"/>
  <c r="Y47" i="9"/>
  <c r="T47" i="9"/>
  <c r="AD47" i="9"/>
  <c r="H47" i="9"/>
  <c r="AG47" i="9"/>
  <c r="AL47" i="9"/>
  <c r="P47" i="9"/>
  <c r="AO47" i="9"/>
  <c r="AI47" i="9"/>
  <c r="AJ47" i="9"/>
  <c r="AK47" i="9"/>
  <c r="G47" i="9"/>
  <c r="X47" i="9"/>
  <c r="J47" i="9"/>
  <c r="L47" i="9"/>
  <c r="AN47" i="9"/>
  <c r="S47" i="9"/>
  <c r="O47" i="9"/>
  <c r="AF47" i="9"/>
  <c r="R47" i="9"/>
  <c r="B44" i="1"/>
  <c r="C148" i="8"/>
  <c r="C48" i="8"/>
  <c r="AL5" i="11" l="1"/>
  <c r="F97" i="9"/>
  <c r="F147" i="9" s="1"/>
  <c r="A47" i="5"/>
  <c r="P46" i="5"/>
  <c r="Q46" i="5"/>
  <c r="C46" i="5" s="1"/>
  <c r="F167" i="5"/>
  <c r="G166" i="5"/>
  <c r="G167" i="5" s="1"/>
  <c r="S166" i="5"/>
  <c r="R167" i="5"/>
  <c r="X97" i="9"/>
  <c r="X147" i="9" s="1"/>
  <c r="K97" i="9"/>
  <c r="K147" i="9" s="1"/>
  <c r="AL97" i="9"/>
  <c r="AL147" i="9" s="1"/>
  <c r="P97" i="9"/>
  <c r="P147" i="9" s="1"/>
  <c r="AM97" i="9"/>
  <c r="AM147" i="9" s="1"/>
  <c r="L97" i="9"/>
  <c r="L147" i="9" s="1"/>
  <c r="AQ8" i="8"/>
  <c r="O97" i="9"/>
  <c r="O147" i="9" s="1"/>
  <c r="AA97" i="9"/>
  <c r="AA147" i="9" s="1"/>
  <c r="N97" i="9"/>
  <c r="N147" i="9" s="1"/>
  <c r="Q97" i="9"/>
  <c r="Q147" i="9" s="1"/>
  <c r="J97" i="9"/>
  <c r="J147" i="9" s="1"/>
  <c r="E97" i="9"/>
  <c r="E147" i="9" s="1"/>
  <c r="G97" i="9"/>
  <c r="G147" i="9" s="1"/>
  <c r="AO97" i="9"/>
  <c r="AO147" i="9" s="1"/>
  <c r="S97" i="9"/>
  <c r="S147" i="9" s="1"/>
  <c r="Y97" i="9"/>
  <c r="Y147" i="9" s="1"/>
  <c r="C245" i="1"/>
  <c r="AO5" i="1"/>
  <c r="AE97" i="9"/>
  <c r="AE147" i="9" s="1"/>
  <c r="AK97" i="9"/>
  <c r="AK147" i="9" s="1"/>
  <c r="H97" i="9"/>
  <c r="H147" i="9" s="1"/>
  <c r="V97" i="9"/>
  <c r="V147" i="9" s="1"/>
  <c r="AD97" i="9"/>
  <c r="AD147" i="9" s="1"/>
  <c r="AG97" i="9"/>
  <c r="AG147" i="9" s="1"/>
  <c r="AI97" i="9"/>
  <c r="AI147" i="9" s="1"/>
  <c r="AJ97" i="9"/>
  <c r="AJ147" i="9" s="1"/>
  <c r="R97" i="9"/>
  <c r="R147" i="9" s="1"/>
  <c r="AC97" i="9"/>
  <c r="AC147" i="9" s="1"/>
  <c r="I97" i="9"/>
  <c r="I147" i="9" s="1"/>
  <c r="Z97" i="9"/>
  <c r="Z147" i="9" s="1"/>
  <c r="AH97" i="9"/>
  <c r="AH147" i="9" s="1"/>
  <c r="AP97" i="9"/>
  <c r="AP147" i="9" s="1"/>
  <c r="U97" i="9"/>
  <c r="U147" i="9" s="1"/>
  <c r="AN97" i="9"/>
  <c r="AN147" i="9" s="1"/>
  <c r="AF147" i="9"/>
  <c r="W97" i="9"/>
  <c r="W147" i="9" s="1"/>
  <c r="T97" i="9"/>
  <c r="T147" i="9" s="1"/>
  <c r="AB97" i="9"/>
  <c r="AB147" i="9" s="1"/>
  <c r="M97" i="9"/>
  <c r="M147" i="9" s="1"/>
  <c r="B98" i="9"/>
  <c r="F98" i="9" s="1"/>
  <c r="B148" i="9"/>
  <c r="A45" i="11"/>
  <c r="S48" i="9"/>
  <c r="E48" i="9"/>
  <c r="AD48" i="9"/>
  <c r="X48" i="9"/>
  <c r="P48" i="9"/>
  <c r="Z48" i="9"/>
  <c r="AK48" i="9"/>
  <c r="H48" i="9"/>
  <c r="AN48" i="9"/>
  <c r="AP48" i="9"/>
  <c r="O48" i="9"/>
  <c r="V48" i="9"/>
  <c r="AA48" i="9"/>
  <c r="M48" i="9"/>
  <c r="AL48" i="9"/>
  <c r="B49" i="9"/>
  <c r="AM48" i="9"/>
  <c r="F48" i="9"/>
  <c r="N48" i="9"/>
  <c r="K48" i="9"/>
  <c r="AG48" i="9"/>
  <c r="J48" i="9"/>
  <c r="AI48" i="9"/>
  <c r="U48" i="9"/>
  <c r="I48" i="9"/>
  <c r="G48" i="9"/>
  <c r="T48" i="9"/>
  <c r="AJ48" i="9"/>
  <c r="R48" i="9"/>
  <c r="AQ48" i="9"/>
  <c r="AC48" i="9"/>
  <c r="AF48" i="9"/>
  <c r="Y48" i="9"/>
  <c r="L48" i="9"/>
  <c r="Q48" i="9"/>
  <c r="AH48" i="9"/>
  <c r="AE48" i="9"/>
  <c r="AB48" i="9"/>
  <c r="W48" i="9"/>
  <c r="AO48" i="9"/>
  <c r="B45" i="1"/>
  <c r="C49" i="8"/>
  <c r="C149" i="8"/>
  <c r="S167" i="5" l="1"/>
  <c r="AM5" i="11"/>
  <c r="B46" i="5"/>
  <c r="A48" i="5"/>
  <c r="Q47" i="5"/>
  <c r="C47" i="5" s="1"/>
  <c r="P47" i="5"/>
  <c r="B47" i="5" s="1"/>
  <c r="AR8" i="8"/>
  <c r="AP98" i="9"/>
  <c r="AP148" i="9" s="1"/>
  <c r="Z98" i="9"/>
  <c r="Z148" i="9" s="1"/>
  <c r="T98" i="9"/>
  <c r="T148" i="9" s="1"/>
  <c r="AE98" i="9"/>
  <c r="AE148" i="9" s="1"/>
  <c r="N98" i="9"/>
  <c r="N148" i="9" s="1"/>
  <c r="AO98" i="9"/>
  <c r="AO148" i="9" s="1"/>
  <c r="O98" i="9"/>
  <c r="O148" i="9" s="1"/>
  <c r="C246" i="1"/>
  <c r="AP5" i="1"/>
  <c r="AB98" i="9"/>
  <c r="AB148" i="9" s="1"/>
  <c r="R98" i="9"/>
  <c r="R148" i="9" s="1"/>
  <c r="S98" i="9"/>
  <c r="S148" i="9" s="1"/>
  <c r="AM98" i="9"/>
  <c r="AM148" i="9" s="1"/>
  <c r="AK98" i="9"/>
  <c r="AK148" i="9" s="1"/>
  <c r="Q98" i="9"/>
  <c r="Q148" i="9" s="1"/>
  <c r="Y98" i="9"/>
  <c r="Y148" i="9" s="1"/>
  <c r="AC98" i="9"/>
  <c r="AC148" i="9" s="1"/>
  <c r="AG98" i="9"/>
  <c r="AG148" i="9" s="1"/>
  <c r="AJ98" i="9"/>
  <c r="AJ148" i="9" s="1"/>
  <c r="U98" i="9"/>
  <c r="U148" i="9" s="1"/>
  <c r="AF98" i="9"/>
  <c r="AF148" i="9" s="1"/>
  <c r="I98" i="9"/>
  <c r="I148" i="9" s="1"/>
  <c r="X98" i="9"/>
  <c r="X148" i="9" s="1"/>
  <c r="J98" i="9"/>
  <c r="J148" i="9" s="1"/>
  <c r="M98" i="9"/>
  <c r="M148" i="9" s="1"/>
  <c r="AQ98" i="9"/>
  <c r="AQ148" i="9" s="1"/>
  <c r="P98" i="9"/>
  <c r="P148" i="9" s="1"/>
  <c r="K98" i="9"/>
  <c r="K148" i="9" s="1"/>
  <c r="AL98" i="9"/>
  <c r="AL148" i="9" s="1"/>
  <c r="E98" i="9"/>
  <c r="E148" i="9" s="1"/>
  <c r="G98" i="9"/>
  <c r="G148" i="9" s="1"/>
  <c r="AN98" i="9"/>
  <c r="AN148" i="9" s="1"/>
  <c r="AI98" i="9"/>
  <c r="AI148" i="9" s="1"/>
  <c r="AD98" i="9"/>
  <c r="AD148" i="9" s="1"/>
  <c r="H98" i="9"/>
  <c r="H148" i="9" s="1"/>
  <c r="AA98" i="9"/>
  <c r="AA148" i="9" s="1"/>
  <c r="W98" i="9"/>
  <c r="W148" i="9" s="1"/>
  <c r="V98" i="9"/>
  <c r="V148" i="9" s="1"/>
  <c r="L98" i="9"/>
  <c r="L148" i="9" s="1"/>
  <c r="AH98" i="9"/>
  <c r="AH148" i="9" s="1"/>
  <c r="B99" i="9"/>
  <c r="S99" i="9" s="1"/>
  <c r="B149" i="9"/>
  <c r="F148" i="9"/>
  <c r="A46" i="11"/>
  <c r="B50" i="9"/>
  <c r="F49" i="9"/>
  <c r="AE49" i="9"/>
  <c r="Q49" i="9"/>
  <c r="R49" i="9"/>
  <c r="E49" i="9"/>
  <c r="H49" i="9"/>
  <c r="P49" i="9"/>
  <c r="AI49" i="9"/>
  <c r="L49" i="9"/>
  <c r="AN49" i="9"/>
  <c r="I49" i="9"/>
  <c r="AQ49" i="9"/>
  <c r="AC49" i="9"/>
  <c r="N49" i="9"/>
  <c r="AM49" i="9"/>
  <c r="Y49" i="9"/>
  <c r="AH49" i="9"/>
  <c r="Z49" i="9"/>
  <c r="V49" i="9"/>
  <c r="AG49" i="9"/>
  <c r="S49" i="9"/>
  <c r="AP49" i="9"/>
  <c r="AD49" i="9"/>
  <c r="AO49" i="9"/>
  <c r="AL49" i="9"/>
  <c r="X49" i="9"/>
  <c r="J49" i="9"/>
  <c r="T49" i="9"/>
  <c r="AB49" i="9"/>
  <c r="AA49" i="9"/>
  <c r="W49" i="9"/>
  <c r="AK49" i="9"/>
  <c r="G49" i="9"/>
  <c r="AF49" i="9"/>
  <c r="K49" i="9"/>
  <c r="AJ49" i="9"/>
  <c r="AR49" i="9"/>
  <c r="O49" i="9"/>
  <c r="U49" i="9"/>
  <c r="M49" i="9"/>
  <c r="B46" i="1"/>
  <c r="C50" i="8"/>
  <c r="C150" i="8"/>
  <c r="G168" i="5" l="1"/>
  <c r="S168" i="5"/>
  <c r="AN5" i="11"/>
  <c r="F168" i="5"/>
  <c r="A49" i="5"/>
  <c r="Q48" i="5"/>
  <c r="C48" i="5" s="1"/>
  <c r="P48" i="5"/>
  <c r="B48" i="5" s="1"/>
  <c r="R168" i="5"/>
  <c r="R169" i="5" s="1"/>
  <c r="AS8" i="8"/>
  <c r="C247" i="1"/>
  <c r="AQ5" i="1"/>
  <c r="G99" i="9"/>
  <c r="G149" i="9" s="1"/>
  <c r="L99" i="9"/>
  <c r="L149" i="9" s="1"/>
  <c r="K99" i="9"/>
  <c r="K149" i="9" s="1"/>
  <c r="E99" i="9"/>
  <c r="E149" i="9" s="1"/>
  <c r="AF99" i="9"/>
  <c r="AF149" i="9" s="1"/>
  <c r="AO99" i="9"/>
  <c r="AO149" i="9" s="1"/>
  <c r="AP99" i="9"/>
  <c r="AP149" i="9" s="1"/>
  <c r="AD99" i="9"/>
  <c r="AD149" i="9" s="1"/>
  <c r="AH99" i="9"/>
  <c r="AH149" i="9" s="1"/>
  <c r="T99" i="9"/>
  <c r="T149" i="9" s="1"/>
  <c r="M99" i="9"/>
  <c r="M149" i="9" s="1"/>
  <c r="H99" i="9"/>
  <c r="H149" i="9" s="1"/>
  <c r="Y99" i="9"/>
  <c r="Y149" i="9" s="1"/>
  <c r="AJ99" i="9"/>
  <c r="AJ149" i="9" s="1"/>
  <c r="AB99" i="9"/>
  <c r="AB149" i="9" s="1"/>
  <c r="AG99" i="9"/>
  <c r="AG149" i="9" s="1"/>
  <c r="AM99" i="9"/>
  <c r="AM149" i="9" s="1"/>
  <c r="Z99" i="9"/>
  <c r="Z149" i="9" s="1"/>
  <c r="V99" i="9"/>
  <c r="V149" i="9" s="1"/>
  <c r="P99" i="9"/>
  <c r="P149" i="9" s="1"/>
  <c r="W99" i="9"/>
  <c r="W149" i="9" s="1"/>
  <c r="Q99" i="9"/>
  <c r="Q149" i="9" s="1"/>
  <c r="AI99" i="9"/>
  <c r="AI149" i="9" s="1"/>
  <c r="N99" i="9"/>
  <c r="N149" i="9" s="1"/>
  <c r="O99" i="9"/>
  <c r="O149" i="9" s="1"/>
  <c r="I99" i="9"/>
  <c r="I149" i="9" s="1"/>
  <c r="F99" i="9"/>
  <c r="F149" i="9" s="1"/>
  <c r="AA99" i="9"/>
  <c r="AA149" i="9" s="1"/>
  <c r="X99" i="9"/>
  <c r="X149" i="9" s="1"/>
  <c r="AE99" i="9"/>
  <c r="AE149" i="9" s="1"/>
  <c r="AC99" i="9"/>
  <c r="AC149" i="9" s="1"/>
  <c r="AQ99" i="9"/>
  <c r="AQ149" i="9" s="1"/>
  <c r="R99" i="9"/>
  <c r="R149" i="9" s="1"/>
  <c r="B100" i="9"/>
  <c r="G100" i="9" s="1"/>
  <c r="B150" i="9"/>
  <c r="U99" i="9"/>
  <c r="U149" i="9" s="1"/>
  <c r="J99" i="9"/>
  <c r="J149" i="9" s="1"/>
  <c r="AK99" i="9"/>
  <c r="AK149" i="9" s="1"/>
  <c r="AR99" i="9"/>
  <c r="AR149" i="9" s="1"/>
  <c r="AN99" i="9"/>
  <c r="AN149" i="9" s="1"/>
  <c r="AL99" i="9"/>
  <c r="AL149" i="9" s="1"/>
  <c r="S149" i="9"/>
  <c r="A47" i="11"/>
  <c r="J50" i="9"/>
  <c r="K50" i="9"/>
  <c r="T50" i="9"/>
  <c r="AC50" i="9"/>
  <c r="AL50" i="9"/>
  <c r="B51" i="9"/>
  <c r="L50" i="9"/>
  <c r="U50" i="9"/>
  <c r="AD50" i="9"/>
  <c r="AM50" i="9"/>
  <c r="M50" i="9"/>
  <c r="V50" i="9"/>
  <c r="AE50" i="9"/>
  <c r="AN50" i="9"/>
  <c r="E50" i="9"/>
  <c r="N50" i="9"/>
  <c r="W50" i="9"/>
  <c r="AF50" i="9"/>
  <c r="AO50" i="9"/>
  <c r="H50" i="9"/>
  <c r="Q50" i="9"/>
  <c r="AA50" i="9"/>
  <c r="AJ50" i="9"/>
  <c r="AS50" i="9"/>
  <c r="O50" i="9"/>
  <c r="AK50" i="9"/>
  <c r="P50" i="9"/>
  <c r="AQ50" i="9"/>
  <c r="S50" i="9"/>
  <c r="AR50" i="9"/>
  <c r="F50" i="9"/>
  <c r="AB50" i="9"/>
  <c r="X50" i="9"/>
  <c r="Y50" i="9"/>
  <c r="G50" i="9"/>
  <c r="AG50" i="9"/>
  <c r="I50" i="9"/>
  <c r="AI50" i="9"/>
  <c r="AP50" i="9"/>
  <c r="AH50" i="9"/>
  <c r="Z50" i="9"/>
  <c r="R50" i="9"/>
  <c r="B47" i="1"/>
  <c r="C151" i="8"/>
  <c r="C51" i="8"/>
  <c r="F169" i="5" l="1"/>
  <c r="AO5" i="11"/>
  <c r="S169" i="5"/>
  <c r="G169" i="5"/>
  <c r="A50" i="5"/>
  <c r="Q49" i="5"/>
  <c r="C49" i="5" s="1"/>
  <c r="P49" i="5"/>
  <c r="B49" i="5" s="1"/>
  <c r="AT8" i="8"/>
  <c r="Y100" i="9"/>
  <c r="Y150" i="9" s="1"/>
  <c r="T100" i="9"/>
  <c r="T150" i="9" s="1"/>
  <c r="C248" i="1"/>
  <c r="AR5" i="1"/>
  <c r="X100" i="9"/>
  <c r="X150" i="9" s="1"/>
  <c r="AR100" i="9"/>
  <c r="AR150" i="9" s="1"/>
  <c r="AO100" i="9"/>
  <c r="AO150" i="9" s="1"/>
  <c r="H100" i="9"/>
  <c r="H150" i="9" s="1"/>
  <c r="P100" i="9"/>
  <c r="P150" i="9" s="1"/>
  <c r="M100" i="9"/>
  <c r="M150" i="9" s="1"/>
  <c r="AC100" i="9"/>
  <c r="AC150" i="9" s="1"/>
  <c r="AM100" i="9"/>
  <c r="AM150" i="9" s="1"/>
  <c r="J100" i="9"/>
  <c r="J150" i="9" s="1"/>
  <c r="AI100" i="9"/>
  <c r="AI150" i="9" s="1"/>
  <c r="R100" i="9"/>
  <c r="R150" i="9" s="1"/>
  <c r="V100" i="9"/>
  <c r="V150" i="9" s="1"/>
  <c r="AH100" i="9"/>
  <c r="AH150" i="9" s="1"/>
  <c r="F100" i="9"/>
  <c r="F150" i="9" s="1"/>
  <c r="AQ100" i="9"/>
  <c r="AQ150" i="9" s="1"/>
  <c r="AK100" i="9"/>
  <c r="AK150" i="9" s="1"/>
  <c r="AG100" i="9"/>
  <c r="AG150" i="9" s="1"/>
  <c r="AA100" i="9"/>
  <c r="AA150" i="9" s="1"/>
  <c r="B101" i="9"/>
  <c r="AT101" i="9" s="1"/>
  <c r="B151" i="9"/>
  <c r="AT51" i="9"/>
  <c r="AS100" i="9"/>
  <c r="AS150" i="9" s="1"/>
  <c r="S100" i="9"/>
  <c r="S150" i="9" s="1"/>
  <c r="Q100" i="9"/>
  <c r="Q150" i="9" s="1"/>
  <c r="AE100" i="9"/>
  <c r="AE150" i="9" s="1"/>
  <c r="N100" i="9"/>
  <c r="N150" i="9" s="1"/>
  <c r="K100" i="9"/>
  <c r="K150" i="9" s="1"/>
  <c r="I100" i="9"/>
  <c r="I150" i="9" s="1"/>
  <c r="E100" i="9"/>
  <c r="E150" i="9" s="1"/>
  <c r="W100" i="9"/>
  <c r="W150" i="9" s="1"/>
  <c r="AJ100" i="9"/>
  <c r="AJ150" i="9" s="1"/>
  <c r="AP100" i="9"/>
  <c r="AP150" i="9" s="1"/>
  <c r="AL100" i="9"/>
  <c r="AL150" i="9" s="1"/>
  <c r="AN100" i="9"/>
  <c r="AN150" i="9" s="1"/>
  <c r="O100" i="9"/>
  <c r="O150" i="9" s="1"/>
  <c r="U100" i="9"/>
  <c r="U150" i="9" s="1"/>
  <c r="Z100" i="9"/>
  <c r="Z150" i="9" s="1"/>
  <c r="L100" i="9"/>
  <c r="L150" i="9" s="1"/>
  <c r="AD100" i="9"/>
  <c r="AD150" i="9" s="1"/>
  <c r="AB100" i="9"/>
  <c r="AB150" i="9" s="1"/>
  <c r="AF100" i="9"/>
  <c r="AF150" i="9" s="1"/>
  <c r="G150" i="9"/>
  <c r="A48" i="11"/>
  <c r="F51" i="9"/>
  <c r="U51" i="9"/>
  <c r="AR51" i="9"/>
  <c r="AA51" i="9"/>
  <c r="AS51" i="9"/>
  <c r="E51" i="9"/>
  <c r="AB51" i="9"/>
  <c r="K51" i="9"/>
  <c r="AC51" i="9"/>
  <c r="S51" i="9"/>
  <c r="AK51" i="9"/>
  <c r="AJ51" i="9"/>
  <c r="AQ51" i="9"/>
  <c r="M51" i="9"/>
  <c r="L51" i="9"/>
  <c r="T51" i="9"/>
  <c r="AI51" i="9"/>
  <c r="AP51" i="9"/>
  <c r="Q51" i="9"/>
  <c r="AM51" i="9"/>
  <c r="N51" i="9"/>
  <c r="AH51" i="9"/>
  <c r="I51" i="9"/>
  <c r="AE51" i="9"/>
  <c r="Z51" i="9"/>
  <c r="AN51" i="9"/>
  <c r="W51" i="9"/>
  <c r="V51" i="9"/>
  <c r="R51" i="9"/>
  <c r="AF51" i="9"/>
  <c r="O51" i="9"/>
  <c r="B52" i="9"/>
  <c r="J51" i="9"/>
  <c r="X51" i="9"/>
  <c r="G51" i="9"/>
  <c r="AO51" i="9"/>
  <c r="P51" i="9"/>
  <c r="AL51" i="9"/>
  <c r="AG51" i="9"/>
  <c r="H51" i="9"/>
  <c r="AD51" i="9"/>
  <c r="Y51" i="9"/>
  <c r="B48" i="1"/>
  <c r="C52" i="8"/>
  <c r="C152" i="8"/>
  <c r="R170" i="5" l="1"/>
  <c r="AP5" i="11"/>
  <c r="A51" i="5"/>
  <c r="P50" i="5"/>
  <c r="B50" i="5" s="1"/>
  <c r="Q50" i="5"/>
  <c r="C50" i="5" s="1"/>
  <c r="R171" i="5"/>
  <c r="S170" i="5"/>
  <c r="S171" i="5" s="1"/>
  <c r="F236" i="14"/>
  <c r="G236" i="14" s="1"/>
  <c r="G170" i="5"/>
  <c r="F170" i="5"/>
  <c r="O101" i="9"/>
  <c r="O151" i="9" s="1"/>
  <c r="AQ101" i="9"/>
  <c r="AQ151" i="9" s="1"/>
  <c r="AN101" i="9"/>
  <c r="AN151" i="9" s="1"/>
  <c r="AS101" i="9"/>
  <c r="AS151" i="9" s="1"/>
  <c r="W101" i="9"/>
  <c r="W151" i="9" s="1"/>
  <c r="I101" i="9"/>
  <c r="I151" i="9" s="1"/>
  <c r="AL101" i="9"/>
  <c r="AL151" i="9" s="1"/>
  <c r="N101" i="9"/>
  <c r="N151" i="9" s="1"/>
  <c r="AP101" i="9"/>
  <c r="AP151" i="9" s="1"/>
  <c r="R101" i="9"/>
  <c r="R151" i="9" s="1"/>
  <c r="AK101" i="9"/>
  <c r="AK151" i="9" s="1"/>
  <c r="AI101" i="9"/>
  <c r="AI151" i="9" s="1"/>
  <c r="V101" i="9"/>
  <c r="V151" i="9" s="1"/>
  <c r="H101" i="9"/>
  <c r="H151" i="9" s="1"/>
  <c r="AC101" i="9"/>
  <c r="AC151" i="9" s="1"/>
  <c r="AH101" i="9"/>
  <c r="AH151" i="9" s="1"/>
  <c r="J101" i="9"/>
  <c r="J151" i="9" s="1"/>
  <c r="AM101" i="9"/>
  <c r="AM151" i="9" s="1"/>
  <c r="U101" i="9"/>
  <c r="U151" i="9" s="1"/>
  <c r="Y101" i="9"/>
  <c r="Y151" i="9" s="1"/>
  <c r="AO101" i="9"/>
  <c r="AO151" i="9" s="1"/>
  <c r="AA101" i="9"/>
  <c r="AA151" i="9" s="1"/>
  <c r="M101" i="9"/>
  <c r="M151" i="9" s="1"/>
  <c r="AG101" i="9"/>
  <c r="AG151" i="9" s="1"/>
  <c r="AE101" i="9"/>
  <c r="AE151" i="9" s="1"/>
  <c r="Q101" i="9"/>
  <c r="Q151" i="9" s="1"/>
  <c r="AB101" i="9"/>
  <c r="AB151" i="9" s="1"/>
  <c r="X101" i="9"/>
  <c r="X151" i="9" s="1"/>
  <c r="S101" i="9"/>
  <c r="S151" i="9" s="1"/>
  <c r="G101" i="9"/>
  <c r="G151" i="9" s="1"/>
  <c r="L101" i="9"/>
  <c r="L151" i="9" s="1"/>
  <c r="AU8" i="8"/>
  <c r="K101" i="9"/>
  <c r="K151" i="9" s="1"/>
  <c r="AF101" i="9"/>
  <c r="AF151" i="9" s="1"/>
  <c r="AD101" i="9"/>
  <c r="AD151" i="9" s="1"/>
  <c r="Z101" i="9"/>
  <c r="Z151" i="9" s="1"/>
  <c r="AR101" i="9"/>
  <c r="AR151" i="9" s="1"/>
  <c r="F101" i="9"/>
  <c r="F151" i="9" s="1"/>
  <c r="T101" i="9"/>
  <c r="T151" i="9" s="1"/>
  <c r="P101" i="9"/>
  <c r="P151" i="9" s="1"/>
  <c r="AJ101" i="9"/>
  <c r="AJ151" i="9" s="1"/>
  <c r="C249" i="1"/>
  <c r="AS5" i="1"/>
  <c r="E101" i="9"/>
  <c r="E151" i="9" s="1"/>
  <c r="AT151" i="9"/>
  <c r="B102" i="9"/>
  <c r="Z102" i="9" s="1"/>
  <c r="AT52" i="9"/>
  <c r="B152" i="9"/>
  <c r="AU52" i="9"/>
  <c r="A49" i="11"/>
  <c r="B53" i="9"/>
  <c r="J52" i="9"/>
  <c r="AI52" i="9"/>
  <c r="M52" i="9"/>
  <c r="AD52" i="9"/>
  <c r="P52" i="9"/>
  <c r="AO52" i="9"/>
  <c r="AP52" i="9"/>
  <c r="W52" i="9"/>
  <c r="K52" i="9"/>
  <c r="Q52" i="9"/>
  <c r="N52" i="9"/>
  <c r="V52" i="9"/>
  <c r="R52" i="9"/>
  <c r="AQ52" i="9"/>
  <c r="U52" i="9"/>
  <c r="AL52" i="9"/>
  <c r="X52" i="9"/>
  <c r="AE52" i="9"/>
  <c r="S52" i="9"/>
  <c r="Y52" i="9"/>
  <c r="AA52" i="9"/>
  <c r="Z52" i="9"/>
  <c r="L52" i="9"/>
  <c r="AC52" i="9"/>
  <c r="G52" i="9"/>
  <c r="AF52" i="9"/>
  <c r="AS52" i="9"/>
  <c r="F52" i="9"/>
  <c r="AM52" i="9"/>
  <c r="H52" i="9"/>
  <c r="AG52" i="9"/>
  <c r="AH52" i="9"/>
  <c r="T52" i="9"/>
  <c r="AK52" i="9"/>
  <c r="O52" i="9"/>
  <c r="AN52" i="9"/>
  <c r="AB52" i="9"/>
  <c r="I52" i="9"/>
  <c r="AJ52" i="9"/>
  <c r="AR52" i="9"/>
  <c r="E52" i="9"/>
  <c r="B49" i="1"/>
  <c r="C153" i="8"/>
  <c r="C53" i="8"/>
  <c r="F171" i="5" l="1"/>
  <c r="G171" i="5"/>
  <c r="AQ5" i="11"/>
  <c r="AJ102" i="9"/>
  <c r="AJ152" i="9" s="1"/>
  <c r="A52" i="5"/>
  <c r="P51" i="5"/>
  <c r="B51" i="5" s="1"/>
  <c r="Q51" i="5"/>
  <c r="C51" i="5" s="1"/>
  <c r="W102" i="9"/>
  <c r="W152" i="9" s="1"/>
  <c r="AN102" i="9"/>
  <c r="AN152" i="9" s="1"/>
  <c r="H102" i="9"/>
  <c r="H152" i="9" s="1"/>
  <c r="AB102" i="9"/>
  <c r="AB152" i="9" s="1"/>
  <c r="P102" i="9"/>
  <c r="P152" i="9" s="1"/>
  <c r="J102" i="9"/>
  <c r="J152" i="9" s="1"/>
  <c r="X102" i="9"/>
  <c r="X152" i="9" s="1"/>
  <c r="I102" i="9"/>
  <c r="I152" i="9" s="1"/>
  <c r="AV8" i="8"/>
  <c r="Q102" i="9"/>
  <c r="Q152" i="9" s="1"/>
  <c r="AL102" i="9"/>
  <c r="AL152" i="9" s="1"/>
  <c r="AI102" i="9"/>
  <c r="AI152" i="9" s="1"/>
  <c r="F102" i="9"/>
  <c r="F152" i="9" s="1"/>
  <c r="AF102" i="9"/>
  <c r="AF152" i="9" s="1"/>
  <c r="AH102" i="9"/>
  <c r="AH152" i="9" s="1"/>
  <c r="AQ102" i="9"/>
  <c r="AQ152" i="9" s="1"/>
  <c r="R102" i="9"/>
  <c r="R152" i="9" s="1"/>
  <c r="C250" i="1"/>
  <c r="AT5" i="1"/>
  <c r="V102" i="9"/>
  <c r="V152" i="9" s="1"/>
  <c r="AD102" i="9"/>
  <c r="AD152" i="9" s="1"/>
  <c r="AK102" i="9"/>
  <c r="AK152" i="9" s="1"/>
  <c r="AR102" i="9"/>
  <c r="AR152" i="9" s="1"/>
  <c r="T102" i="9"/>
  <c r="T152" i="9" s="1"/>
  <c r="AP102" i="9"/>
  <c r="AP152" i="9" s="1"/>
  <c r="L102" i="9"/>
  <c r="L152" i="9" s="1"/>
  <c r="AM102" i="9"/>
  <c r="AM152" i="9" s="1"/>
  <c r="Z152" i="9"/>
  <c r="AT102" i="9"/>
  <c r="AT152" i="9" s="1"/>
  <c r="AU102" i="9"/>
  <c r="AU152" i="9" s="1"/>
  <c r="M102" i="9"/>
  <c r="M152" i="9" s="1"/>
  <c r="AE102" i="9"/>
  <c r="AE152" i="9" s="1"/>
  <c r="AC102" i="9"/>
  <c r="AC152" i="9" s="1"/>
  <c r="AA102" i="9"/>
  <c r="AA152" i="9" s="1"/>
  <c r="AO102" i="9"/>
  <c r="AO152" i="9" s="1"/>
  <c r="AS102" i="9"/>
  <c r="AS152" i="9" s="1"/>
  <c r="U102" i="9"/>
  <c r="U152" i="9" s="1"/>
  <c r="S102" i="9"/>
  <c r="S152" i="9" s="1"/>
  <c r="O102" i="9"/>
  <c r="O152" i="9" s="1"/>
  <c r="AG102" i="9"/>
  <c r="AG152" i="9" s="1"/>
  <c r="B103" i="9"/>
  <c r="W103" i="9" s="1"/>
  <c r="B153" i="9"/>
  <c r="AU53" i="9"/>
  <c r="AT53" i="9"/>
  <c r="AV53" i="9"/>
  <c r="N102" i="9"/>
  <c r="N152" i="9" s="1"/>
  <c r="K102" i="9"/>
  <c r="K152" i="9" s="1"/>
  <c r="G102" i="9"/>
  <c r="G152" i="9" s="1"/>
  <c r="E102" i="9"/>
  <c r="E152" i="9" s="1"/>
  <c r="Y102" i="9"/>
  <c r="Y152" i="9" s="1"/>
  <c r="A50" i="11"/>
  <c r="J53" i="9"/>
  <c r="R53" i="9"/>
  <c r="Z53" i="9"/>
  <c r="AH53" i="9"/>
  <c r="AP53" i="9"/>
  <c r="K53" i="9"/>
  <c r="S53" i="9"/>
  <c r="AA53" i="9"/>
  <c r="AI53" i="9"/>
  <c r="AQ53" i="9"/>
  <c r="L53" i="9"/>
  <c r="T53" i="9"/>
  <c r="AB53" i="9"/>
  <c r="AJ53" i="9"/>
  <c r="AR53" i="9"/>
  <c r="U53" i="9"/>
  <c r="AC53" i="9"/>
  <c r="AK53" i="9"/>
  <c r="AS53" i="9"/>
  <c r="H53" i="9"/>
  <c r="P53" i="9"/>
  <c r="X53" i="9"/>
  <c r="AF53" i="9"/>
  <c r="AN53" i="9"/>
  <c r="E53" i="9"/>
  <c r="V53" i="9"/>
  <c r="AO53" i="9"/>
  <c r="F53" i="9"/>
  <c r="W53" i="9"/>
  <c r="AG53" i="9"/>
  <c r="G53" i="9"/>
  <c r="Y53" i="9"/>
  <c r="B54" i="9"/>
  <c r="I53" i="9"/>
  <c r="AD53" i="9"/>
  <c r="M53" i="9"/>
  <c r="AE53" i="9"/>
  <c r="N53" i="9"/>
  <c r="O53" i="9"/>
  <c r="AL53" i="9"/>
  <c r="Q53" i="9"/>
  <c r="AM53" i="9"/>
  <c r="B50" i="1"/>
  <c r="C54" i="8"/>
  <c r="C154" i="8"/>
  <c r="S172" i="5" l="1"/>
  <c r="AR5" i="11"/>
  <c r="G172" i="5"/>
  <c r="F172" i="5"/>
  <c r="A53" i="5"/>
  <c r="Q52" i="5"/>
  <c r="C52" i="5" s="1"/>
  <c r="P52" i="5"/>
  <c r="B52" i="5" s="1"/>
  <c r="R172" i="5"/>
  <c r="R173" i="5" s="1"/>
  <c r="AR103" i="9"/>
  <c r="AR153" i="9" s="1"/>
  <c r="AW8" i="8"/>
  <c r="T103" i="9"/>
  <c r="T153" i="9" s="1"/>
  <c r="C251" i="1"/>
  <c r="AU5" i="1"/>
  <c r="J103" i="9"/>
  <c r="J153" i="9" s="1"/>
  <c r="G103" i="9"/>
  <c r="G153" i="9" s="1"/>
  <c r="AD103" i="9"/>
  <c r="AD153" i="9" s="1"/>
  <c r="X103" i="9"/>
  <c r="X153" i="9" s="1"/>
  <c r="AM103" i="9"/>
  <c r="AM153" i="9" s="1"/>
  <c r="V103" i="9"/>
  <c r="V153" i="9" s="1"/>
  <c r="AC103" i="9"/>
  <c r="AC153" i="9" s="1"/>
  <c r="N103" i="9"/>
  <c r="N153" i="9" s="1"/>
  <c r="AH103" i="9"/>
  <c r="AH153" i="9" s="1"/>
  <c r="AS103" i="9"/>
  <c r="AS153" i="9" s="1"/>
  <c r="Y103" i="9"/>
  <c r="Y153" i="9" s="1"/>
  <c r="AK103" i="9"/>
  <c r="AK153" i="9" s="1"/>
  <c r="AG103" i="9"/>
  <c r="AG153" i="9" s="1"/>
  <c r="E103" i="9"/>
  <c r="E153" i="9" s="1"/>
  <c r="AQ103" i="9"/>
  <c r="AQ153" i="9" s="1"/>
  <c r="AL103" i="9"/>
  <c r="AL153" i="9" s="1"/>
  <c r="AJ103" i="9"/>
  <c r="AJ153" i="9" s="1"/>
  <c r="F103" i="9"/>
  <c r="F153" i="9" s="1"/>
  <c r="U103" i="9"/>
  <c r="U153" i="9" s="1"/>
  <c r="AB103" i="9"/>
  <c r="AB153" i="9" s="1"/>
  <c r="Z103" i="9"/>
  <c r="Z153" i="9" s="1"/>
  <c r="AO103" i="9"/>
  <c r="AO153" i="9" s="1"/>
  <c r="AN103" i="9"/>
  <c r="AN153" i="9" s="1"/>
  <c r="R103" i="9"/>
  <c r="R153" i="9" s="1"/>
  <c r="P103" i="9"/>
  <c r="P153" i="9" s="1"/>
  <c r="L103" i="9"/>
  <c r="L153" i="9" s="1"/>
  <c r="AF103" i="9"/>
  <c r="AF153" i="9" s="1"/>
  <c r="H103" i="9"/>
  <c r="H153" i="9" s="1"/>
  <c r="AE103" i="9"/>
  <c r="AE153" i="9" s="1"/>
  <c r="AI103" i="9"/>
  <c r="AI153" i="9" s="1"/>
  <c r="AP103" i="9"/>
  <c r="AP153" i="9" s="1"/>
  <c r="S103" i="9"/>
  <c r="S153" i="9" s="1"/>
  <c r="AA103" i="9"/>
  <c r="AA153" i="9" s="1"/>
  <c r="B104" i="9"/>
  <c r="AP104" i="9" s="1"/>
  <c r="B154" i="9"/>
  <c r="AT54" i="9"/>
  <c r="AU54" i="9"/>
  <c r="AV54" i="9"/>
  <c r="AW54" i="9"/>
  <c r="AT103" i="9"/>
  <c r="AT153" i="9" s="1"/>
  <c r="AU103" i="9"/>
  <c r="AU153" i="9" s="1"/>
  <c r="AV103" i="9"/>
  <c r="AV153" i="9" s="1"/>
  <c r="W153" i="9"/>
  <c r="K103" i="9"/>
  <c r="K153" i="9" s="1"/>
  <c r="M103" i="9"/>
  <c r="M153" i="9" s="1"/>
  <c r="I103" i="9"/>
  <c r="I153" i="9" s="1"/>
  <c r="Q103" i="9"/>
  <c r="Q153" i="9" s="1"/>
  <c r="O103" i="9"/>
  <c r="O153" i="9" s="1"/>
  <c r="A51" i="11"/>
  <c r="AJ104" i="9"/>
  <c r="F54" i="9"/>
  <c r="N54" i="9"/>
  <c r="V54" i="9"/>
  <c r="AD54" i="9"/>
  <c r="AL54" i="9"/>
  <c r="G54" i="9"/>
  <c r="O54" i="9"/>
  <c r="W54" i="9"/>
  <c r="AE54" i="9"/>
  <c r="AM54" i="9"/>
  <c r="B55" i="9"/>
  <c r="H54" i="9"/>
  <c r="P54" i="9"/>
  <c r="X54" i="9"/>
  <c r="AF54" i="9"/>
  <c r="AN54" i="9"/>
  <c r="I54" i="9"/>
  <c r="Q54" i="9"/>
  <c r="Y54" i="9"/>
  <c r="AG54" i="9"/>
  <c r="AO54" i="9"/>
  <c r="L54" i="9"/>
  <c r="T54" i="9"/>
  <c r="AB54" i="9"/>
  <c r="AJ54" i="9"/>
  <c r="AR54" i="9"/>
  <c r="S54" i="9"/>
  <c r="AP54" i="9"/>
  <c r="K54" i="9"/>
  <c r="U54" i="9"/>
  <c r="AQ54" i="9"/>
  <c r="Z54" i="9"/>
  <c r="AS54" i="9"/>
  <c r="AH54" i="9"/>
  <c r="E54" i="9"/>
  <c r="AA54" i="9"/>
  <c r="J54" i="9"/>
  <c r="AC54" i="9"/>
  <c r="M54" i="9"/>
  <c r="AI54" i="9"/>
  <c r="R54" i="9"/>
  <c r="AK54" i="9"/>
  <c r="B51" i="1"/>
  <c r="C55" i="8"/>
  <c r="C155" i="8"/>
  <c r="AS5" i="11" l="1"/>
  <c r="A54" i="5"/>
  <c r="P53" i="5"/>
  <c r="B53" i="5" s="1"/>
  <c r="Q53" i="5"/>
  <c r="C53" i="5" s="1"/>
  <c r="S173" i="5"/>
  <c r="F173" i="5"/>
  <c r="F174" i="5" s="1"/>
  <c r="G173" i="5"/>
  <c r="AO104" i="9"/>
  <c r="AO154" i="9" s="1"/>
  <c r="AX8" i="8"/>
  <c r="V104" i="9"/>
  <c r="V154" i="9" s="1"/>
  <c r="W104" i="9"/>
  <c r="W154" i="9" s="1"/>
  <c r="AN104" i="9"/>
  <c r="AN154" i="9" s="1"/>
  <c r="AB104" i="9"/>
  <c r="AB154" i="9" s="1"/>
  <c r="AM104" i="9"/>
  <c r="AM154" i="9" s="1"/>
  <c r="T104" i="9"/>
  <c r="T154" i="9" s="1"/>
  <c r="P104" i="9"/>
  <c r="P154" i="9" s="1"/>
  <c r="AH104" i="9"/>
  <c r="AH154" i="9" s="1"/>
  <c r="AF104" i="9"/>
  <c r="AF154" i="9" s="1"/>
  <c r="Z104" i="9"/>
  <c r="Z154" i="9" s="1"/>
  <c r="C252" i="1"/>
  <c r="AV5" i="1"/>
  <c r="AD104" i="9"/>
  <c r="AD154" i="9" s="1"/>
  <c r="AS104" i="9"/>
  <c r="AS154" i="9" s="1"/>
  <c r="L104" i="9"/>
  <c r="L154" i="9" s="1"/>
  <c r="AG104" i="9"/>
  <c r="AG154" i="9" s="1"/>
  <c r="G104" i="9"/>
  <c r="G154" i="9" s="1"/>
  <c r="AK104" i="9"/>
  <c r="AK154" i="9" s="1"/>
  <c r="AA104" i="9"/>
  <c r="AA154" i="9" s="1"/>
  <c r="Y104" i="9"/>
  <c r="Y154" i="9" s="1"/>
  <c r="N104" i="9"/>
  <c r="N154" i="9" s="1"/>
  <c r="AC104" i="9"/>
  <c r="AC154" i="9" s="1"/>
  <c r="S104" i="9"/>
  <c r="S154" i="9" s="1"/>
  <c r="Q104" i="9"/>
  <c r="Q154" i="9" s="1"/>
  <c r="AE104" i="9"/>
  <c r="AE154" i="9" s="1"/>
  <c r="E104" i="9"/>
  <c r="E154" i="9" s="1"/>
  <c r="K104" i="9"/>
  <c r="K154" i="9" s="1"/>
  <c r="I104" i="9"/>
  <c r="I154" i="9" s="1"/>
  <c r="H104" i="9"/>
  <c r="H154" i="9" s="1"/>
  <c r="AR104" i="9"/>
  <c r="AR154" i="9" s="1"/>
  <c r="AU104" i="9"/>
  <c r="AU154" i="9" s="1"/>
  <c r="AT104" i="9"/>
  <c r="AT154" i="9" s="1"/>
  <c r="AV104" i="9"/>
  <c r="AV154" i="9" s="1"/>
  <c r="AW104" i="9"/>
  <c r="AW154" i="9" s="1"/>
  <c r="AL104" i="9"/>
  <c r="AL154" i="9" s="1"/>
  <c r="X104" i="9"/>
  <c r="X154" i="9" s="1"/>
  <c r="U104" i="9"/>
  <c r="U154" i="9" s="1"/>
  <c r="AQ104" i="9"/>
  <c r="AQ154" i="9" s="1"/>
  <c r="R104" i="9"/>
  <c r="R154" i="9" s="1"/>
  <c r="O104" i="9"/>
  <c r="O154" i="9" s="1"/>
  <c r="F104" i="9"/>
  <c r="F154" i="9" s="1"/>
  <c r="M104" i="9"/>
  <c r="M154" i="9" s="1"/>
  <c r="AI104" i="9"/>
  <c r="AI154" i="9" s="1"/>
  <c r="J104" i="9"/>
  <c r="J154" i="9" s="1"/>
  <c r="B105" i="9"/>
  <c r="AM105" i="9" s="1"/>
  <c r="B155" i="9"/>
  <c r="AT55" i="9"/>
  <c r="AU55" i="9"/>
  <c r="AV55" i="9"/>
  <c r="AW55" i="9"/>
  <c r="AX55" i="9"/>
  <c r="AP154" i="9"/>
  <c r="AJ154" i="9"/>
  <c r="A52" i="11"/>
  <c r="J55" i="9"/>
  <c r="R55" i="9"/>
  <c r="Z55" i="9"/>
  <c r="AH55" i="9"/>
  <c r="AP55" i="9"/>
  <c r="K55" i="9"/>
  <c r="S55" i="9"/>
  <c r="AA55" i="9"/>
  <c r="AI55" i="9"/>
  <c r="AQ55" i="9"/>
  <c r="L55" i="9"/>
  <c r="T55" i="9"/>
  <c r="AB55" i="9"/>
  <c r="AJ55" i="9"/>
  <c r="AR55" i="9"/>
  <c r="E55" i="9"/>
  <c r="M55" i="9"/>
  <c r="U55" i="9"/>
  <c r="AC55" i="9"/>
  <c r="AK55" i="9"/>
  <c r="AS55" i="9"/>
  <c r="H55" i="9"/>
  <c r="P55" i="9"/>
  <c r="X55" i="9"/>
  <c r="AF55" i="9"/>
  <c r="AN55" i="9"/>
  <c r="Q55" i="9"/>
  <c r="AM55" i="9"/>
  <c r="V55" i="9"/>
  <c r="AO55" i="9"/>
  <c r="W55" i="9"/>
  <c r="AE55" i="9"/>
  <c r="F55" i="9"/>
  <c r="Y55" i="9"/>
  <c r="B56" i="9"/>
  <c r="I55" i="9"/>
  <c r="G55" i="9"/>
  <c r="AD55" i="9"/>
  <c r="N55" i="9"/>
  <c r="AG55" i="9"/>
  <c r="O55" i="9"/>
  <c r="AL55" i="9"/>
  <c r="B52" i="1"/>
  <c r="C56" i="8"/>
  <c r="C156" i="8"/>
  <c r="AT5" i="11" l="1"/>
  <c r="A55" i="5"/>
  <c r="P54" i="5"/>
  <c r="B54" i="5" s="1"/>
  <c r="Q54" i="5"/>
  <c r="C54" i="5" s="1"/>
  <c r="R174" i="5"/>
  <c r="S174" i="5"/>
  <c r="G174" i="5"/>
  <c r="AY8" i="8"/>
  <c r="N105" i="9"/>
  <c r="N155" i="9" s="1"/>
  <c r="AB105" i="9"/>
  <c r="AB155" i="9" s="1"/>
  <c r="C253" i="1"/>
  <c r="AW5" i="1"/>
  <c r="H105" i="9"/>
  <c r="H155" i="9" s="1"/>
  <c r="V105" i="9"/>
  <c r="V155" i="9" s="1"/>
  <c r="AQ105" i="9"/>
  <c r="AQ155" i="9" s="1"/>
  <c r="E105" i="9"/>
  <c r="E155" i="9" s="1"/>
  <c r="T105" i="9"/>
  <c r="T155" i="9" s="1"/>
  <c r="AG105" i="9"/>
  <c r="AG155" i="9" s="1"/>
  <c r="Y105" i="9"/>
  <c r="Y155" i="9" s="1"/>
  <c r="AT105" i="9"/>
  <c r="AT155" i="9" s="1"/>
  <c r="AU105" i="9"/>
  <c r="AU155" i="9" s="1"/>
  <c r="AV105" i="9"/>
  <c r="AV155" i="9" s="1"/>
  <c r="AW105" i="9"/>
  <c r="AW155" i="9" s="1"/>
  <c r="AX105" i="9"/>
  <c r="AX155" i="9" s="1"/>
  <c r="AC105" i="9"/>
  <c r="AC155" i="9" s="1"/>
  <c r="Q105" i="9"/>
  <c r="Q155" i="9" s="1"/>
  <c r="F105" i="9"/>
  <c r="F155" i="9" s="1"/>
  <c r="K105" i="9"/>
  <c r="K155" i="9" s="1"/>
  <c r="I105" i="9"/>
  <c r="I155" i="9" s="1"/>
  <c r="AJ105" i="9"/>
  <c r="AJ155" i="9" s="1"/>
  <c r="Z105" i="9"/>
  <c r="Z155" i="9" s="1"/>
  <c r="O105" i="9"/>
  <c r="O155" i="9" s="1"/>
  <c r="AA105" i="9"/>
  <c r="AA155" i="9" s="1"/>
  <c r="AF105" i="9"/>
  <c r="AF155" i="9" s="1"/>
  <c r="AM155" i="9"/>
  <c r="AI105" i="9"/>
  <c r="AI155" i="9" s="1"/>
  <c r="AR105" i="9"/>
  <c r="AR155" i="9" s="1"/>
  <c r="J105" i="9"/>
  <c r="J155" i="9" s="1"/>
  <c r="X105" i="9"/>
  <c r="X155" i="9" s="1"/>
  <c r="AL105" i="9"/>
  <c r="AL155" i="9" s="1"/>
  <c r="AK105" i="9"/>
  <c r="AK155" i="9" s="1"/>
  <c r="AP105" i="9"/>
  <c r="AP155" i="9" s="1"/>
  <c r="AE105" i="9"/>
  <c r="AE155" i="9" s="1"/>
  <c r="S105" i="9"/>
  <c r="S155" i="9" s="1"/>
  <c r="AH105" i="9"/>
  <c r="AH155" i="9" s="1"/>
  <c r="W105" i="9"/>
  <c r="W155" i="9" s="1"/>
  <c r="AS105" i="9"/>
  <c r="AS155" i="9" s="1"/>
  <c r="AN105" i="9"/>
  <c r="AN155" i="9" s="1"/>
  <c r="M105" i="9"/>
  <c r="M155" i="9" s="1"/>
  <c r="R105" i="9"/>
  <c r="R155" i="9" s="1"/>
  <c r="G105" i="9"/>
  <c r="G155" i="9" s="1"/>
  <c r="B106" i="9"/>
  <c r="AC106" i="9" s="1"/>
  <c r="B156" i="9"/>
  <c r="AT56" i="9"/>
  <c r="AU56" i="9"/>
  <c r="AV56" i="9"/>
  <c r="AW56" i="9"/>
  <c r="AX56" i="9"/>
  <c r="AY56" i="9"/>
  <c r="L105" i="9"/>
  <c r="L155" i="9" s="1"/>
  <c r="U105" i="9"/>
  <c r="U155" i="9" s="1"/>
  <c r="AO105" i="9"/>
  <c r="AO155" i="9" s="1"/>
  <c r="P105" i="9"/>
  <c r="P155" i="9" s="1"/>
  <c r="AD105" i="9"/>
  <c r="AD155" i="9" s="1"/>
  <c r="A53" i="11"/>
  <c r="A54" i="11" s="1"/>
  <c r="F56" i="9"/>
  <c r="N56" i="9"/>
  <c r="V56" i="9"/>
  <c r="AD56" i="9"/>
  <c r="AL56" i="9"/>
  <c r="G56" i="9"/>
  <c r="O56" i="9"/>
  <c r="W56" i="9"/>
  <c r="AE56" i="9"/>
  <c r="AM56" i="9"/>
  <c r="B57" i="9"/>
  <c r="B58" i="9" s="1"/>
  <c r="H56" i="9"/>
  <c r="P56" i="9"/>
  <c r="X56" i="9"/>
  <c r="AF56" i="9"/>
  <c r="AN56" i="9"/>
  <c r="I56" i="9"/>
  <c r="Q56" i="9"/>
  <c r="Y56" i="9"/>
  <c r="AG56" i="9"/>
  <c r="AO56" i="9"/>
  <c r="L56" i="9"/>
  <c r="T56" i="9"/>
  <c r="AB56" i="9"/>
  <c r="AJ56" i="9"/>
  <c r="AR56" i="9"/>
  <c r="R56" i="9"/>
  <c r="AK56" i="9"/>
  <c r="S56" i="9"/>
  <c r="AP56" i="9"/>
  <c r="U56" i="9"/>
  <c r="AQ56" i="9"/>
  <c r="J56" i="9"/>
  <c r="AC56" i="9"/>
  <c r="Z56" i="9"/>
  <c r="AS56" i="9"/>
  <c r="E56" i="9"/>
  <c r="AA56" i="9"/>
  <c r="K56" i="9"/>
  <c r="AH56" i="9"/>
  <c r="M56" i="9"/>
  <c r="AI56" i="9"/>
  <c r="B53" i="1"/>
  <c r="C57" i="8"/>
  <c r="C157" i="8"/>
  <c r="AU5" i="11" l="1"/>
  <c r="G175" i="5"/>
  <c r="A56" i="5"/>
  <c r="P55" i="5"/>
  <c r="B55" i="5" s="1"/>
  <c r="Q55" i="5"/>
  <c r="C55" i="5" s="1"/>
  <c r="S175" i="5"/>
  <c r="S176" i="5" s="1"/>
  <c r="F175" i="5"/>
  <c r="F176" i="5" s="1"/>
  <c r="R175" i="5"/>
  <c r="R176" i="5" s="1"/>
  <c r="AZ8" i="8"/>
  <c r="B108" i="9"/>
  <c r="B158" i="9"/>
  <c r="C254" i="1"/>
  <c r="AX5" i="1"/>
  <c r="K108" i="9"/>
  <c r="S108" i="9"/>
  <c r="AA108" i="9"/>
  <c r="AI108" i="9"/>
  <c r="AQ108" i="9"/>
  <c r="AY108" i="9"/>
  <c r="AH108" i="9"/>
  <c r="L108" i="9"/>
  <c r="T108" i="9"/>
  <c r="AB108" i="9"/>
  <c r="AJ108" i="9"/>
  <c r="AR108" i="9"/>
  <c r="AZ108" i="9"/>
  <c r="O108" i="9"/>
  <c r="AM108" i="9"/>
  <c r="X108" i="9"/>
  <c r="Q108" i="9"/>
  <c r="AG108" i="9"/>
  <c r="R108" i="9"/>
  <c r="AX108" i="9"/>
  <c r="E108" i="9"/>
  <c r="M108" i="9"/>
  <c r="U108" i="9"/>
  <c r="AC108" i="9"/>
  <c r="AK108" i="9"/>
  <c r="AS108" i="9"/>
  <c r="BA108" i="9"/>
  <c r="W108" i="9"/>
  <c r="P108" i="9"/>
  <c r="AN108" i="9"/>
  <c r="I108" i="9"/>
  <c r="AW108" i="9"/>
  <c r="J108" i="9"/>
  <c r="AP108" i="9"/>
  <c r="F108" i="9"/>
  <c r="N108" i="9"/>
  <c r="V108" i="9"/>
  <c r="AD108" i="9"/>
  <c r="AL108" i="9"/>
  <c r="AT108" i="9"/>
  <c r="G108" i="9"/>
  <c r="AE108" i="9"/>
  <c r="AU108" i="9"/>
  <c r="H108" i="9"/>
  <c r="AF108" i="9"/>
  <c r="AV108" i="9"/>
  <c r="Y108" i="9"/>
  <c r="AO108" i="9"/>
  <c r="Z108" i="9"/>
  <c r="P106" i="9"/>
  <c r="P156" i="9" s="1"/>
  <c r="AG106" i="9"/>
  <c r="AG156" i="9" s="1"/>
  <c r="W106" i="9"/>
  <c r="W156" i="9" s="1"/>
  <c r="AJ106" i="9"/>
  <c r="AJ156" i="9" s="1"/>
  <c r="O106" i="9"/>
  <c r="O156" i="9" s="1"/>
  <c r="AR106" i="9"/>
  <c r="AR156" i="9" s="1"/>
  <c r="J58" i="9"/>
  <c r="R58" i="9"/>
  <c r="Z58" i="9"/>
  <c r="AH58" i="9"/>
  <c r="AP58" i="9"/>
  <c r="AX58" i="9"/>
  <c r="N58" i="9"/>
  <c r="G58" i="9"/>
  <c r="AE58" i="9"/>
  <c r="AU58" i="9"/>
  <c r="X58" i="9"/>
  <c r="Q58" i="9"/>
  <c r="AG58" i="9"/>
  <c r="K58" i="9"/>
  <c r="S58" i="9"/>
  <c r="AA58" i="9"/>
  <c r="AI58" i="9"/>
  <c r="AQ58" i="9"/>
  <c r="AY58" i="9"/>
  <c r="M58" i="9"/>
  <c r="AC58" i="9"/>
  <c r="AS58" i="9"/>
  <c r="W58" i="9"/>
  <c r="AM58" i="9"/>
  <c r="AV58" i="9"/>
  <c r="Y58" i="9"/>
  <c r="L58" i="9"/>
  <c r="T58" i="9"/>
  <c r="AB58" i="9"/>
  <c r="AJ58" i="9"/>
  <c r="AR58" i="9"/>
  <c r="AZ58" i="9"/>
  <c r="E58" i="9"/>
  <c r="U58" i="9"/>
  <c r="AK58" i="9"/>
  <c r="BA58" i="9"/>
  <c r="BA158" i="9" s="1"/>
  <c r="F58" i="9"/>
  <c r="V58" i="9"/>
  <c r="AD58" i="9"/>
  <c r="AL58" i="9"/>
  <c r="AT58" i="9"/>
  <c r="O58" i="9"/>
  <c r="AN58" i="9"/>
  <c r="I58" i="9"/>
  <c r="AO58" i="9"/>
  <c r="H58" i="9"/>
  <c r="P58" i="9"/>
  <c r="AF58" i="9"/>
  <c r="AW58" i="9"/>
  <c r="I106" i="9"/>
  <c r="I156" i="9" s="1"/>
  <c r="N106" i="9"/>
  <c r="N156" i="9" s="1"/>
  <c r="T106" i="9"/>
  <c r="T156" i="9" s="1"/>
  <c r="G106" i="9"/>
  <c r="G156" i="9" s="1"/>
  <c r="Y106" i="9"/>
  <c r="Y156" i="9" s="1"/>
  <c r="F106" i="9"/>
  <c r="F156" i="9" s="1"/>
  <c r="L106" i="9"/>
  <c r="L156" i="9" s="1"/>
  <c r="AF106" i="9"/>
  <c r="AF156" i="9" s="1"/>
  <c r="AB106" i="9"/>
  <c r="AB156" i="9" s="1"/>
  <c r="AN106" i="9"/>
  <c r="AN156" i="9" s="1"/>
  <c r="AP106" i="9"/>
  <c r="AP156" i="9" s="1"/>
  <c r="AS106" i="9"/>
  <c r="AS156" i="9" s="1"/>
  <c r="S106" i="9"/>
  <c r="S156" i="9" s="1"/>
  <c r="Q106" i="9"/>
  <c r="Q156" i="9" s="1"/>
  <c r="AM106" i="9"/>
  <c r="AM156" i="9" s="1"/>
  <c r="AK106" i="9"/>
  <c r="AK156" i="9" s="1"/>
  <c r="K106" i="9"/>
  <c r="K156" i="9" s="1"/>
  <c r="AH106" i="9"/>
  <c r="AH156" i="9" s="1"/>
  <c r="AE106" i="9"/>
  <c r="AE156" i="9" s="1"/>
  <c r="AT106" i="9"/>
  <c r="AT156" i="9" s="1"/>
  <c r="AU106" i="9"/>
  <c r="AU156" i="9" s="1"/>
  <c r="AV106" i="9"/>
  <c r="AV156" i="9" s="1"/>
  <c r="AW106" i="9"/>
  <c r="AW156" i="9" s="1"/>
  <c r="AX106" i="9"/>
  <c r="AX156" i="9" s="1"/>
  <c r="AY106" i="9"/>
  <c r="AY156" i="9" s="1"/>
  <c r="J106" i="9"/>
  <c r="J156" i="9" s="1"/>
  <c r="X106" i="9"/>
  <c r="X156" i="9" s="1"/>
  <c r="AL106" i="9"/>
  <c r="AL156" i="9" s="1"/>
  <c r="U106" i="9"/>
  <c r="U156" i="9" s="1"/>
  <c r="AQ106" i="9"/>
  <c r="AQ156" i="9" s="1"/>
  <c r="B107" i="9"/>
  <c r="AU107" i="9" s="1"/>
  <c r="B157" i="9"/>
  <c r="AT57" i="9"/>
  <c r="AU57" i="9"/>
  <c r="AV57" i="9"/>
  <c r="AW57" i="9"/>
  <c r="AX57" i="9"/>
  <c r="AY57" i="9"/>
  <c r="AZ57" i="9"/>
  <c r="Z106" i="9"/>
  <c r="Z156" i="9" s="1"/>
  <c r="AO106" i="9"/>
  <c r="AO156" i="9" s="1"/>
  <c r="AD106" i="9"/>
  <c r="AD156" i="9" s="1"/>
  <c r="M106" i="9"/>
  <c r="M156" i="9" s="1"/>
  <c r="AI106" i="9"/>
  <c r="AI156" i="9" s="1"/>
  <c r="AC156" i="9"/>
  <c r="H106" i="9"/>
  <c r="H156" i="9" s="1"/>
  <c r="R106" i="9"/>
  <c r="R156" i="9" s="1"/>
  <c r="V106" i="9"/>
  <c r="V156" i="9" s="1"/>
  <c r="E106" i="9"/>
  <c r="E156" i="9" s="1"/>
  <c r="AA106" i="9"/>
  <c r="AA156" i="9" s="1"/>
  <c r="J57" i="9"/>
  <c r="R57" i="9"/>
  <c r="Z57" i="9"/>
  <c r="AH57" i="9"/>
  <c r="AP57" i="9"/>
  <c r="K57" i="9"/>
  <c r="S57" i="9"/>
  <c r="AA57" i="9"/>
  <c r="AI57" i="9"/>
  <c r="AQ57" i="9"/>
  <c r="L57" i="9"/>
  <c r="T57" i="9"/>
  <c r="AB57" i="9"/>
  <c r="AJ57" i="9"/>
  <c r="AR57" i="9"/>
  <c r="E57" i="9"/>
  <c r="M57" i="9"/>
  <c r="U57" i="9"/>
  <c r="AC57" i="9"/>
  <c r="AK57" i="9"/>
  <c r="AS57" i="9"/>
  <c r="H57" i="9"/>
  <c r="P57" i="9"/>
  <c r="X57" i="9"/>
  <c r="AF57" i="9"/>
  <c r="AN57" i="9"/>
  <c r="O57" i="9"/>
  <c r="AL57" i="9"/>
  <c r="Q57" i="9"/>
  <c r="AM57" i="9"/>
  <c r="V57" i="9"/>
  <c r="AO57" i="9"/>
  <c r="G57" i="9"/>
  <c r="AD57" i="9"/>
  <c r="W57" i="9"/>
  <c r="F57" i="9"/>
  <c r="Y57" i="9"/>
  <c r="I57" i="9"/>
  <c r="AE57" i="9"/>
  <c r="N57" i="9"/>
  <c r="AG57" i="9"/>
  <c r="B54" i="1"/>
  <c r="C158" i="8"/>
  <c r="C58" i="8"/>
  <c r="AD158" i="9" l="1"/>
  <c r="AV5" i="11"/>
  <c r="A57" i="5"/>
  <c r="Q56" i="5"/>
  <c r="C56" i="5" s="1"/>
  <c r="P56" i="5"/>
  <c r="G176" i="5"/>
  <c r="G177" i="5" s="1"/>
  <c r="BA8" i="8"/>
  <c r="V158" i="9"/>
  <c r="P107" i="9"/>
  <c r="P157" i="9" s="1"/>
  <c r="AW158" i="9"/>
  <c r="AT158" i="9"/>
  <c r="AM158" i="9"/>
  <c r="AL158" i="9"/>
  <c r="AR158" i="9"/>
  <c r="W158" i="9"/>
  <c r="N158" i="9"/>
  <c r="H158" i="9"/>
  <c r="AX158" i="9"/>
  <c r="S158" i="9"/>
  <c r="AJ158" i="9"/>
  <c r="AS158" i="9"/>
  <c r="G158" i="9"/>
  <c r="P158" i="9"/>
  <c r="K158" i="9"/>
  <c r="T158" i="9"/>
  <c r="Q158" i="9"/>
  <c r="J158" i="9"/>
  <c r="AK158" i="9"/>
  <c r="Z158" i="9"/>
  <c r="E158" i="9"/>
  <c r="AV158" i="9"/>
  <c r="AI158" i="9"/>
  <c r="AE158" i="9"/>
  <c r="AF158" i="9"/>
  <c r="AZ158" i="9"/>
  <c r="AA158" i="9"/>
  <c r="C255" i="1"/>
  <c r="AY5" i="1"/>
  <c r="AB158" i="9"/>
  <c r="AG158" i="9"/>
  <c r="AP158" i="9"/>
  <c r="AO158" i="9"/>
  <c r="F158" i="9"/>
  <c r="AC158" i="9"/>
  <c r="I158" i="9"/>
  <c r="M158" i="9"/>
  <c r="AH158" i="9"/>
  <c r="AN158" i="9"/>
  <c r="L158" i="9"/>
  <c r="AY158" i="9"/>
  <c r="X158" i="9"/>
  <c r="O158" i="9"/>
  <c r="U158" i="9"/>
  <c r="Y158" i="9"/>
  <c r="AQ158" i="9"/>
  <c r="AU158" i="9"/>
  <c r="R158" i="9"/>
  <c r="AH107" i="9"/>
  <c r="AH157" i="9" s="1"/>
  <c r="I107" i="9"/>
  <c r="I157" i="9" s="1"/>
  <c r="N107" i="9"/>
  <c r="N157" i="9" s="1"/>
  <c r="F107" i="9"/>
  <c r="F157" i="9" s="1"/>
  <c r="U107" i="9"/>
  <c r="U157" i="9" s="1"/>
  <c r="AJ107" i="9"/>
  <c r="AJ157" i="9" s="1"/>
  <c r="K107" i="9"/>
  <c r="K157" i="9" s="1"/>
  <c r="M107" i="9"/>
  <c r="M157" i="9" s="1"/>
  <c r="AR107" i="9"/>
  <c r="AR157" i="9" s="1"/>
  <c r="AP107" i="9"/>
  <c r="AP157" i="9" s="1"/>
  <c r="AF107" i="9"/>
  <c r="AF157" i="9" s="1"/>
  <c r="AD107" i="9"/>
  <c r="AD157" i="9" s="1"/>
  <c r="AB107" i="9"/>
  <c r="AB157" i="9" s="1"/>
  <c r="R107" i="9"/>
  <c r="R157" i="9" s="1"/>
  <c r="H107" i="9"/>
  <c r="H157" i="9" s="1"/>
  <c r="G107" i="9"/>
  <c r="G157" i="9" s="1"/>
  <c r="T107" i="9"/>
  <c r="T157" i="9" s="1"/>
  <c r="AO107" i="9"/>
  <c r="AO157" i="9" s="1"/>
  <c r="AZ107" i="9"/>
  <c r="AZ157" i="9" s="1"/>
  <c r="AL107" i="9"/>
  <c r="AL157" i="9" s="1"/>
  <c r="W107" i="9"/>
  <c r="W157" i="9" s="1"/>
  <c r="AQ107" i="9"/>
  <c r="AQ157" i="9" s="1"/>
  <c r="AG107" i="9"/>
  <c r="AG157" i="9" s="1"/>
  <c r="AY107" i="9"/>
  <c r="AY157" i="9" s="1"/>
  <c r="O107" i="9"/>
  <c r="O157" i="9" s="1"/>
  <c r="E107" i="9"/>
  <c r="E157" i="9" s="1"/>
  <c r="AA107" i="9"/>
  <c r="AA157" i="9" s="1"/>
  <c r="Y107" i="9"/>
  <c r="Y157" i="9" s="1"/>
  <c r="AV107" i="9"/>
  <c r="AV157" i="9" s="1"/>
  <c r="AK107" i="9"/>
  <c r="AK157" i="9" s="1"/>
  <c r="V107" i="9"/>
  <c r="V157" i="9" s="1"/>
  <c r="S107" i="9"/>
  <c r="S157" i="9" s="1"/>
  <c r="Q107" i="9"/>
  <c r="Q157" i="9" s="1"/>
  <c r="AT107" i="9"/>
  <c r="AT157" i="9" s="1"/>
  <c r="AU157" i="9"/>
  <c r="AX107" i="9"/>
  <c r="AX157" i="9" s="1"/>
  <c r="AE107" i="9"/>
  <c r="AE157" i="9" s="1"/>
  <c r="AS107" i="9"/>
  <c r="AS157" i="9" s="1"/>
  <c r="L107" i="9"/>
  <c r="L157" i="9" s="1"/>
  <c r="Z107" i="9"/>
  <c r="Z157" i="9" s="1"/>
  <c r="AN107" i="9"/>
  <c r="AN157" i="9" s="1"/>
  <c r="AW107" i="9"/>
  <c r="AW157" i="9" s="1"/>
  <c r="AC107" i="9"/>
  <c r="AC157" i="9" s="1"/>
  <c r="AM107" i="9"/>
  <c r="AM157" i="9" s="1"/>
  <c r="AI107" i="9"/>
  <c r="AI157" i="9" s="1"/>
  <c r="J107" i="9"/>
  <c r="J157" i="9" s="1"/>
  <c r="X107" i="9"/>
  <c r="X157" i="9" s="1"/>
  <c r="B55" i="1"/>
  <c r="C59" i="8"/>
  <c r="C159" i="8"/>
  <c r="AW5" i="11" l="1"/>
  <c r="B56" i="5"/>
  <c r="A58" i="5"/>
  <c r="Q57" i="5"/>
  <c r="C57" i="5" s="1"/>
  <c r="P57" i="5"/>
  <c r="B57" i="5" s="1"/>
  <c r="S177" i="5"/>
  <c r="S178" i="5" s="1"/>
  <c r="R177" i="5"/>
  <c r="F177" i="5"/>
  <c r="BB8" i="8"/>
  <c r="C256" i="1"/>
  <c r="AZ5" i="1"/>
  <c r="BA5" i="1" s="1"/>
  <c r="B56" i="1"/>
  <c r="C60" i="8"/>
  <c r="C160" i="8"/>
  <c r="AX5" i="11" l="1"/>
  <c r="G178" i="5"/>
  <c r="A59" i="5"/>
  <c r="P58" i="5"/>
  <c r="B58" i="5" s="1"/>
  <c r="Q58" i="5"/>
  <c r="C58" i="5" s="1"/>
  <c r="F178" i="5"/>
  <c r="R178" i="5"/>
  <c r="BC8" i="8"/>
  <c r="C257" i="1"/>
  <c r="B57" i="1"/>
  <c r="C61" i="8"/>
  <c r="C161" i="8"/>
  <c r="AY5" i="11" l="1"/>
  <c r="R179" i="5"/>
  <c r="G179" i="5"/>
  <c r="F179" i="5"/>
  <c r="A60" i="5"/>
  <c r="Q59" i="5"/>
  <c r="C59" i="5" s="1"/>
  <c r="P59" i="5"/>
  <c r="B59" i="5" s="1"/>
  <c r="S179" i="5"/>
  <c r="S180" i="5" s="1"/>
  <c r="BD8" i="8"/>
  <c r="C258" i="1"/>
  <c r="B58" i="1"/>
  <c r="C62" i="8"/>
  <c r="C162" i="8"/>
  <c r="F180" i="5" l="1"/>
  <c r="R180" i="5"/>
  <c r="G180" i="5"/>
  <c r="AZ5" i="11"/>
  <c r="A61" i="5"/>
  <c r="Q60" i="5"/>
  <c r="C60" i="5" s="1"/>
  <c r="P60" i="5"/>
  <c r="F181" i="5" s="1"/>
  <c r="BE8" i="8"/>
  <c r="C259" i="1"/>
  <c r="B59" i="1"/>
  <c r="C63" i="8"/>
  <c r="C163" i="8"/>
  <c r="S181" i="5" l="1"/>
  <c r="G181" i="5"/>
  <c r="BA5" i="11"/>
  <c r="G182" i="5"/>
  <c r="B60" i="5"/>
  <c r="F237" i="14"/>
  <c r="G237" i="14" s="1"/>
  <c r="A62" i="5"/>
  <c r="P61" i="5"/>
  <c r="B61" i="5" s="1"/>
  <c r="Q61" i="5"/>
  <c r="C61" i="5" s="1"/>
  <c r="R181" i="5"/>
  <c r="BF8" i="8"/>
  <c r="C260" i="1"/>
  <c r="B60" i="1"/>
  <c r="C164" i="8"/>
  <c r="C64" i="8"/>
  <c r="R182" i="5" l="1"/>
  <c r="F182" i="5"/>
  <c r="BB5" i="11"/>
  <c r="A63" i="5"/>
  <c r="P62" i="5"/>
  <c r="B62" i="5" s="1"/>
  <c r="Q62" i="5"/>
  <c r="C62" i="5" s="1"/>
  <c r="S182" i="5"/>
  <c r="BG8" i="8"/>
  <c r="C261" i="1"/>
  <c r="B61" i="1"/>
  <c r="C65" i="8"/>
  <c r="C165" i="8"/>
  <c r="G183" i="5" l="1"/>
  <c r="F183" i="5"/>
  <c r="R183" i="5"/>
  <c r="S183" i="5"/>
  <c r="BC5" i="11"/>
  <c r="A64" i="5"/>
  <c r="Q63" i="5"/>
  <c r="C63" i="5" s="1"/>
  <c r="P63" i="5"/>
  <c r="B63" i="5" s="1"/>
  <c r="BH8" i="8"/>
  <c r="C262" i="1"/>
  <c r="B62" i="1"/>
  <c r="C66" i="8"/>
  <c r="C166" i="8"/>
  <c r="G184" i="5" l="1"/>
  <c r="F184" i="5"/>
  <c r="BD5" i="11"/>
  <c r="A65" i="5"/>
  <c r="Q64" i="5"/>
  <c r="C64" i="5" s="1"/>
  <c r="P64" i="5"/>
  <c r="B64" i="5" s="1"/>
  <c r="S184" i="5"/>
  <c r="S185" i="5" s="1"/>
  <c r="R184" i="5"/>
  <c r="R185" i="5" s="1"/>
  <c r="BI8" i="8"/>
  <c r="C263" i="1"/>
  <c r="B63" i="1"/>
  <c r="C67" i="8"/>
  <c r="C167" i="8"/>
  <c r="G185" i="5" l="1"/>
  <c r="BE5" i="11"/>
  <c r="A66" i="5"/>
  <c r="Q65" i="5"/>
  <c r="C65" i="5" s="1"/>
  <c r="P65" i="5"/>
  <c r="B65" i="5" s="1"/>
  <c r="F185" i="5"/>
  <c r="F186" i="5" s="1"/>
  <c r="BJ8" i="8"/>
  <c r="BK8" i="8" s="1"/>
  <c r="C264" i="1"/>
  <c r="B64" i="1"/>
  <c r="C68" i="8"/>
  <c r="C168" i="8"/>
  <c r="BF5" i="11" l="1"/>
  <c r="S186" i="5"/>
  <c r="R186" i="5"/>
  <c r="A67" i="5"/>
  <c r="P66" i="5"/>
  <c r="Q66" i="5"/>
  <c r="C66" i="5" s="1"/>
  <c r="F187" i="5"/>
  <c r="G186" i="5"/>
  <c r="C265" i="1"/>
  <c r="B65" i="1"/>
  <c r="C69" i="8"/>
  <c r="C169" i="8"/>
  <c r="BG5" i="11" l="1"/>
  <c r="B66" i="5"/>
  <c r="A68" i="5"/>
  <c r="Q67" i="5"/>
  <c r="C67" i="5" s="1"/>
  <c r="P67" i="5"/>
  <c r="B67" i="5" s="1"/>
  <c r="R187" i="5"/>
  <c r="G187" i="5"/>
  <c r="S187" i="5"/>
  <c r="S188" i="5" s="1"/>
  <c r="C266" i="1"/>
  <c r="B66" i="1"/>
  <c r="C70" i="8"/>
  <c r="C170" i="8"/>
  <c r="BH5" i="11" l="1"/>
  <c r="A69" i="5"/>
  <c r="Q68" i="5"/>
  <c r="C68" i="5" s="1"/>
  <c r="P68" i="5"/>
  <c r="B68" i="5" s="1"/>
  <c r="F188" i="5"/>
  <c r="F189" i="5" s="1"/>
  <c r="G188" i="5"/>
  <c r="R188" i="5"/>
  <c r="C267" i="1"/>
  <c r="B67" i="1"/>
  <c r="C171" i="8"/>
  <c r="C71" i="8"/>
  <c r="BI5" i="11" l="1"/>
  <c r="A70" i="5"/>
  <c r="P69" i="5"/>
  <c r="B69" i="5" s="1"/>
  <c r="Q69" i="5"/>
  <c r="C69" i="5" s="1"/>
  <c r="R189" i="5"/>
  <c r="R190" i="5" s="1"/>
  <c r="F190" i="5"/>
  <c r="S189" i="5"/>
  <c r="S190" i="5" s="1"/>
  <c r="G189" i="5"/>
  <c r="G190" i="5" s="1"/>
  <c r="C268" i="1"/>
  <c r="B68" i="1"/>
  <c r="C72" i="8"/>
  <c r="C172" i="8"/>
  <c r="BJ5" i="11" l="1"/>
  <c r="A71" i="5"/>
  <c r="Q70" i="5"/>
  <c r="C70" i="5" s="1"/>
  <c r="P70" i="5"/>
  <c r="R191" i="5" s="1"/>
  <c r="C269" i="1"/>
  <c r="B69" i="1"/>
  <c r="C73" i="8"/>
  <c r="C173" i="8"/>
  <c r="BK5" i="11" l="1"/>
  <c r="A72" i="5"/>
  <c r="P71" i="5"/>
  <c r="B71" i="5" s="1"/>
  <c r="Q71" i="5"/>
  <c r="C71" i="5" s="1"/>
  <c r="F191" i="5"/>
  <c r="F192" i="5" s="1"/>
  <c r="S191" i="5"/>
  <c r="B70" i="5"/>
  <c r="F238" i="14"/>
  <c r="G238" i="14" s="1"/>
  <c r="G191" i="5"/>
  <c r="C270" i="1"/>
  <c r="B70" i="1"/>
  <c r="C74" i="8"/>
  <c r="C174" i="8"/>
  <c r="G192" i="5" l="1"/>
  <c r="BL5" i="11"/>
  <c r="S192" i="5"/>
  <c r="A73" i="5"/>
  <c r="Q72" i="5"/>
  <c r="C72" i="5" s="1"/>
  <c r="P72" i="5"/>
  <c r="B72" i="5" s="1"/>
  <c r="F193" i="5"/>
  <c r="R192" i="5"/>
  <c r="C271" i="1"/>
  <c r="B71" i="1"/>
  <c r="C75" i="8"/>
  <c r="C175" i="8"/>
  <c r="BM5" i="11" l="1"/>
  <c r="S193" i="5"/>
  <c r="A74" i="5"/>
  <c r="Q73" i="5"/>
  <c r="C73" i="5" s="1"/>
  <c r="P73" i="5"/>
  <c r="B73" i="5" s="1"/>
  <c r="G193" i="5"/>
  <c r="R193" i="5"/>
  <c r="R194" i="5" s="1"/>
  <c r="C272" i="1"/>
  <c r="B72" i="1"/>
  <c r="C76" i="8"/>
  <c r="C176" i="8"/>
  <c r="BN5" i="11" l="1"/>
  <c r="A75" i="5"/>
  <c r="P74" i="5"/>
  <c r="B74" i="5" s="1"/>
  <c r="Q74" i="5"/>
  <c r="C74" i="5" s="1"/>
  <c r="F194" i="5"/>
  <c r="F195" i="5" s="1"/>
  <c r="G194" i="5"/>
  <c r="G195" i="5" s="1"/>
  <c r="S194" i="5"/>
  <c r="S195" i="5" s="1"/>
  <c r="C273" i="1"/>
  <c r="B73" i="1"/>
  <c r="C177" i="8"/>
  <c r="C77" i="8"/>
  <c r="R195" i="5" l="1"/>
  <c r="BO5" i="11"/>
  <c r="A76" i="5"/>
  <c r="Q75" i="5"/>
  <c r="C75" i="5" s="1"/>
  <c r="P75" i="5"/>
  <c r="B75" i="5" s="1"/>
  <c r="C274" i="1"/>
  <c r="B74" i="1"/>
  <c r="C78" i="8"/>
  <c r="C178" i="8"/>
  <c r="F196" i="5" l="1"/>
  <c r="G196" i="5"/>
  <c r="S196" i="5"/>
  <c r="R196" i="5"/>
  <c r="BP5" i="11"/>
  <c r="R197" i="5"/>
  <c r="S197" i="5"/>
  <c r="A77" i="5"/>
  <c r="Q76" i="5"/>
  <c r="P76" i="5"/>
  <c r="F197" i="5"/>
  <c r="G197" i="5"/>
  <c r="C275" i="1"/>
  <c r="B75" i="1"/>
  <c r="C79" i="8"/>
  <c r="C179" i="8"/>
  <c r="BQ5" i="11" l="1"/>
  <c r="B76" i="5"/>
  <c r="C76" i="5"/>
  <c r="A78" i="5"/>
  <c r="P77" i="5"/>
  <c r="B77" i="5" s="1"/>
  <c r="Q77" i="5"/>
  <c r="C77" i="5" s="1"/>
  <c r="R198" i="5"/>
  <c r="C276" i="1"/>
  <c r="B76" i="1"/>
  <c r="C180" i="8"/>
  <c r="C80" i="8"/>
  <c r="F198" i="5" l="1"/>
  <c r="S198" i="5"/>
  <c r="BR5" i="11"/>
  <c r="A79" i="5"/>
  <c r="Q78" i="5"/>
  <c r="S199" i="5" s="1"/>
  <c r="P78" i="5"/>
  <c r="G198" i="5"/>
  <c r="C277" i="1"/>
  <c r="B77" i="1"/>
  <c r="C81" i="8"/>
  <c r="C181" i="8"/>
  <c r="BS5" i="11" l="1"/>
  <c r="G199" i="5"/>
  <c r="B78" i="5"/>
  <c r="C78" i="5"/>
  <c r="R199" i="5"/>
  <c r="A80" i="5"/>
  <c r="P79" i="5"/>
  <c r="B79" i="5" s="1"/>
  <c r="Q79" i="5"/>
  <c r="C79" i="5" s="1"/>
  <c r="F199" i="5"/>
  <c r="C278" i="1"/>
  <c r="B78" i="1"/>
  <c r="C82" i="8"/>
  <c r="C182" i="8"/>
  <c r="S200" i="5" l="1"/>
  <c r="R200" i="5"/>
  <c r="R201" i="5" s="1"/>
  <c r="BT5" i="11"/>
  <c r="F200" i="5"/>
  <c r="G200" i="5"/>
  <c r="A81" i="5"/>
  <c r="Q80" i="5"/>
  <c r="S201" i="5" s="1"/>
  <c r="P80" i="5"/>
  <c r="B80" i="5" s="1"/>
  <c r="C279" i="1"/>
  <c r="B79" i="1"/>
  <c r="C83" i="8"/>
  <c r="C183" i="8"/>
  <c r="G201" i="5" l="1"/>
  <c r="BU5" i="11"/>
  <c r="C80" i="5"/>
  <c r="F247" i="14"/>
  <c r="G247" i="14" s="1"/>
  <c r="A82" i="5"/>
  <c r="Q81" i="5"/>
  <c r="C81" i="5" s="1"/>
  <c r="P81" i="5"/>
  <c r="B81" i="5" s="1"/>
  <c r="F201" i="5"/>
  <c r="F202" i="5" s="1"/>
  <c r="F239" i="14"/>
  <c r="G239" i="14" s="1"/>
  <c r="C280" i="1"/>
  <c r="B80" i="1"/>
  <c r="C84" i="8"/>
  <c r="C184" i="8"/>
  <c r="R202" i="5" l="1"/>
  <c r="BV5" i="11"/>
  <c r="S202" i="5"/>
  <c r="G202" i="5"/>
  <c r="A83" i="5"/>
  <c r="P82" i="5"/>
  <c r="B82" i="5" s="1"/>
  <c r="Q82" i="5"/>
  <c r="C82" i="5" s="1"/>
  <c r="C281" i="1"/>
  <c r="B81" i="1"/>
  <c r="C85" i="8"/>
  <c r="C185" i="8"/>
  <c r="S203" i="5" l="1"/>
  <c r="G203" i="5"/>
  <c r="BW5" i="11"/>
  <c r="G204" i="5"/>
  <c r="R203" i="5"/>
  <c r="S204" i="5"/>
  <c r="A84" i="5"/>
  <c r="P83" i="5"/>
  <c r="B83" i="5" s="1"/>
  <c r="Q83" i="5"/>
  <c r="C83" i="5" s="1"/>
  <c r="F203" i="5"/>
  <c r="C282" i="1"/>
  <c r="B82" i="1"/>
  <c r="C86" i="8"/>
  <c r="C186" i="8"/>
  <c r="R204" i="5" l="1"/>
  <c r="BX5" i="11"/>
  <c r="A85" i="5"/>
  <c r="Q84" i="5"/>
  <c r="C84" i="5" s="1"/>
  <c r="P84" i="5"/>
  <c r="B84" i="5" s="1"/>
  <c r="S205" i="5"/>
  <c r="R205" i="5"/>
  <c r="G205" i="5"/>
  <c r="F204" i="5"/>
  <c r="C283" i="1"/>
  <c r="B83" i="1"/>
  <c r="C87" i="8"/>
  <c r="C187" i="8"/>
  <c r="F205" i="5" l="1"/>
  <c r="BY5" i="11"/>
  <c r="A86" i="5"/>
  <c r="P85" i="5"/>
  <c r="B85" i="5" s="1"/>
  <c r="Q85" i="5"/>
  <c r="C85" i="5" s="1"/>
  <c r="C284" i="1"/>
  <c r="B84" i="1"/>
  <c r="C88" i="8"/>
  <c r="C188" i="8"/>
  <c r="G206" i="5" l="1"/>
  <c r="F206" i="5"/>
  <c r="BZ5" i="11"/>
  <c r="A87" i="5"/>
  <c r="Q86" i="5"/>
  <c r="P86" i="5"/>
  <c r="F207" i="5" s="1"/>
  <c r="G207" i="5"/>
  <c r="S206" i="5"/>
  <c r="R206" i="5"/>
  <c r="C285" i="1"/>
  <c r="B85" i="1"/>
  <c r="C89" i="8"/>
  <c r="C189" i="8"/>
  <c r="R207" i="5" l="1"/>
  <c r="CA5" i="11"/>
  <c r="R208" i="5"/>
  <c r="C86" i="5"/>
  <c r="F208" i="5"/>
  <c r="B86" i="5"/>
  <c r="S207" i="5"/>
  <c r="S208" i="5" s="1"/>
  <c r="A88" i="5"/>
  <c r="P87" i="5"/>
  <c r="B87" i="5" s="1"/>
  <c r="Q87" i="5"/>
  <c r="C87" i="5" s="1"/>
  <c r="C286" i="1"/>
  <c r="B86" i="1"/>
  <c r="C90" i="8"/>
  <c r="C190" i="8"/>
  <c r="G208" i="5" l="1"/>
  <c r="CB5" i="11"/>
  <c r="A89" i="5"/>
  <c r="Q88" i="5"/>
  <c r="C88" i="5" s="1"/>
  <c r="P88" i="5"/>
  <c r="R209" i="5" s="1"/>
  <c r="G209" i="5"/>
  <c r="C287" i="1"/>
  <c r="B87" i="1"/>
  <c r="C91" i="8"/>
  <c r="C191" i="8"/>
  <c r="CC5" i="11" l="1"/>
  <c r="S209" i="5"/>
  <c r="F209" i="5"/>
  <c r="B88" i="5"/>
  <c r="A90" i="5"/>
  <c r="Q89" i="5"/>
  <c r="G210" i="5" s="1"/>
  <c r="P89" i="5"/>
  <c r="B89" i="5" s="1"/>
  <c r="C288" i="1"/>
  <c r="B88" i="1"/>
  <c r="C92" i="8"/>
  <c r="C192" i="8"/>
  <c r="CD5" i="11" l="1"/>
  <c r="A91" i="5"/>
  <c r="P90" i="5"/>
  <c r="Q90" i="5"/>
  <c r="C90" i="5" s="1"/>
  <c r="F210" i="5"/>
  <c r="F211" i="5" s="1"/>
  <c r="G211" i="5"/>
  <c r="S210" i="5"/>
  <c r="S211" i="5" s="1"/>
  <c r="C89" i="5"/>
  <c r="F248" i="14"/>
  <c r="G248" i="14" s="1"/>
  <c r="R210" i="5"/>
  <c r="R211" i="5" s="1"/>
  <c r="C289" i="1"/>
  <c r="B89" i="1"/>
  <c r="C93" i="8"/>
  <c r="C193" i="8"/>
  <c r="CE5" i="11" l="1"/>
  <c r="B90" i="5"/>
  <c r="F240" i="14"/>
  <c r="G240" i="14" s="1"/>
  <c r="A92" i="5"/>
  <c r="P91" i="5"/>
  <c r="B91" i="5" s="1"/>
  <c r="Q91" i="5"/>
  <c r="C91" i="5" s="1"/>
  <c r="C290" i="1"/>
  <c r="B90" i="1"/>
  <c r="C94" i="8"/>
  <c r="C194" i="8"/>
  <c r="CF5" i="11" l="1"/>
  <c r="A93" i="5"/>
  <c r="Q92" i="5"/>
  <c r="C92" i="5" s="1"/>
  <c r="P92" i="5"/>
  <c r="B92" i="5" s="1"/>
  <c r="S212" i="5"/>
  <c r="S213" i="5" s="1"/>
  <c r="F212" i="5"/>
  <c r="F213" i="5" s="1"/>
  <c r="G212" i="5"/>
  <c r="G213" i="5" s="1"/>
  <c r="R212" i="5"/>
  <c r="R213" i="5" s="1"/>
  <c r="C291" i="1"/>
  <c r="B91" i="1"/>
  <c r="C95" i="8"/>
  <c r="C195" i="8"/>
  <c r="CG5" i="11" l="1"/>
  <c r="A94" i="5"/>
  <c r="P93" i="5"/>
  <c r="B93" i="5" s="1"/>
  <c r="Q93" i="5"/>
  <c r="C93" i="5" s="1"/>
  <c r="C292" i="1"/>
  <c r="B92" i="1"/>
  <c r="C96" i="8"/>
  <c r="C196" i="8"/>
  <c r="G214" i="5" l="1"/>
  <c r="CH5" i="11"/>
  <c r="A95" i="5"/>
  <c r="P94" i="5"/>
  <c r="B94" i="5" s="1"/>
  <c r="Q94" i="5"/>
  <c r="C94" i="5" s="1"/>
  <c r="R214" i="5"/>
  <c r="F214" i="5"/>
  <c r="S214" i="5"/>
  <c r="S215" i="5" s="1"/>
  <c r="C293" i="1"/>
  <c r="B93" i="1"/>
  <c r="C97" i="8"/>
  <c r="C197" i="8"/>
  <c r="CI5" i="11" l="1"/>
  <c r="G215" i="5"/>
  <c r="A96" i="5"/>
  <c r="Q95" i="5"/>
  <c r="C95" i="5" s="1"/>
  <c r="P95" i="5"/>
  <c r="B95" i="5" s="1"/>
  <c r="S216" i="5"/>
  <c r="F215" i="5"/>
  <c r="F216" i="5" s="1"/>
  <c r="R215" i="5"/>
  <c r="R216" i="5" s="1"/>
  <c r="C294" i="1"/>
  <c r="B94" i="1"/>
  <c r="C98" i="8"/>
  <c r="C198" i="8"/>
  <c r="G216" i="5" l="1"/>
  <c r="CJ5" i="11"/>
  <c r="A97" i="5"/>
  <c r="Q96" i="5"/>
  <c r="C96" i="5" s="1"/>
  <c r="P96" i="5"/>
  <c r="B96" i="5" s="1"/>
  <c r="C295" i="1"/>
  <c r="B95" i="1"/>
  <c r="C99" i="8"/>
  <c r="C199" i="8"/>
  <c r="R217" i="5" l="1"/>
  <c r="CK5" i="11"/>
  <c r="A98" i="5"/>
  <c r="Q97" i="5"/>
  <c r="C97" i="5" s="1"/>
  <c r="P97" i="5"/>
  <c r="B97" i="5" s="1"/>
  <c r="G217" i="5"/>
  <c r="G218" i="5" s="1"/>
  <c r="S217" i="5"/>
  <c r="F217" i="5"/>
  <c r="F218" i="5" s="1"/>
  <c r="C296" i="1"/>
  <c r="B96" i="1"/>
  <c r="C100" i="8"/>
  <c r="C200" i="8"/>
  <c r="CL5" i="11" l="1"/>
  <c r="A99" i="5"/>
  <c r="P98" i="5"/>
  <c r="B98" i="5" s="1"/>
  <c r="Q98" i="5"/>
  <c r="C98" i="5" s="1"/>
  <c r="G219" i="5"/>
  <c r="R218" i="5"/>
  <c r="R219" i="5" s="1"/>
  <c r="S218" i="5"/>
  <c r="S219" i="5" s="1"/>
  <c r="C297" i="1"/>
  <c r="B97" i="1"/>
  <c r="C101" i="8"/>
  <c r="C201" i="8"/>
  <c r="CM5" i="11" l="1"/>
  <c r="A100" i="5"/>
  <c r="P99" i="5"/>
  <c r="B99" i="5" s="1"/>
  <c r="Q99" i="5"/>
  <c r="C99" i="5" s="1"/>
  <c r="S220" i="5"/>
  <c r="F219" i="5"/>
  <c r="F220" i="5" s="1"/>
  <c r="G220" i="5"/>
  <c r="C298" i="1"/>
  <c r="B98" i="1"/>
  <c r="C102" i="8"/>
  <c r="C202" i="8"/>
  <c r="CN5" i="11" l="1"/>
  <c r="R220" i="5"/>
  <c r="A101" i="5"/>
  <c r="Q100" i="5"/>
  <c r="C100" i="5" s="1"/>
  <c r="P100" i="5"/>
  <c r="B100" i="5" s="1"/>
  <c r="C299" i="1"/>
  <c r="B99" i="1"/>
  <c r="C103" i="8"/>
  <c r="C203" i="8"/>
  <c r="G221" i="5" l="1"/>
  <c r="CO5" i="11"/>
  <c r="S221" i="5"/>
  <c r="F221" i="5"/>
  <c r="R221" i="5"/>
  <c r="A102" i="5"/>
  <c r="P101" i="5"/>
  <c r="B101" i="5" s="1"/>
  <c r="Q101" i="5"/>
  <c r="C101" i="5" s="1"/>
  <c r="C300" i="1"/>
  <c r="B100" i="1"/>
  <c r="C104" i="8"/>
  <c r="C204" i="8"/>
  <c r="F222" i="5" l="1"/>
  <c r="G222" i="5"/>
  <c r="CP5" i="11"/>
  <c r="A103" i="5"/>
  <c r="Q102" i="5"/>
  <c r="C102" i="5" s="1"/>
  <c r="P102" i="5"/>
  <c r="B102" i="5" s="1"/>
  <c r="R222" i="5"/>
  <c r="S222" i="5"/>
  <c r="C301" i="1"/>
  <c r="B101" i="1"/>
  <c r="C105" i="8"/>
  <c r="C205" i="8"/>
  <c r="F223" i="5" l="1"/>
  <c r="S223" i="5"/>
  <c r="CQ5" i="11"/>
  <c r="A104" i="5"/>
  <c r="Q103" i="5"/>
  <c r="C103" i="5" s="1"/>
  <c r="P103" i="5"/>
  <c r="B103" i="5" s="1"/>
  <c r="G223" i="5"/>
  <c r="G224" i="5" s="1"/>
  <c r="R223" i="5"/>
  <c r="R224" i="5" s="1"/>
  <c r="C302" i="1"/>
  <c r="B102" i="1"/>
  <c r="C106" i="8"/>
  <c r="C206" i="8"/>
  <c r="CR5" i="11" l="1"/>
  <c r="A105" i="5"/>
  <c r="Q104" i="5"/>
  <c r="C104" i="5" s="1"/>
  <c r="P104" i="5"/>
  <c r="B104" i="5" s="1"/>
  <c r="S224" i="5"/>
  <c r="S225" i="5" s="1"/>
  <c r="F224" i="5"/>
  <c r="F225" i="5" s="1"/>
  <c r="C303" i="1"/>
  <c r="B103" i="1"/>
  <c r="C107" i="8"/>
  <c r="C207" i="8"/>
  <c r="CS5" i="11" l="1"/>
  <c r="R225" i="5"/>
  <c r="G225" i="5"/>
  <c r="A106" i="5"/>
  <c r="Q105" i="5"/>
  <c r="C105" i="5" s="1"/>
  <c r="P105" i="5"/>
  <c r="B105" i="5" s="1"/>
  <c r="C304" i="1"/>
  <c r="B104" i="1"/>
  <c r="C108" i="8"/>
  <c r="C208" i="8"/>
  <c r="F226" i="5" l="1"/>
  <c r="CT5" i="11"/>
  <c r="A107" i="5"/>
  <c r="Q106" i="5"/>
  <c r="C106" i="5" s="1"/>
  <c r="P106" i="5"/>
  <c r="B106" i="5" s="1"/>
  <c r="G226" i="5"/>
  <c r="G227" i="5" s="1"/>
  <c r="R226" i="5"/>
  <c r="R227" i="5" s="1"/>
  <c r="S226" i="5"/>
  <c r="S227" i="5" s="1"/>
  <c r="C305" i="1"/>
  <c r="B105" i="1"/>
  <c r="C109" i="8"/>
  <c r="C210" i="8" s="1"/>
  <c r="C209" i="8"/>
  <c r="F227" i="5" l="1"/>
  <c r="CU5" i="11"/>
  <c r="A108" i="5"/>
  <c r="Q107" i="5"/>
  <c r="C107" i="5" s="1"/>
  <c r="P107" i="5"/>
  <c r="B107" i="5" s="1"/>
  <c r="C306" i="1"/>
  <c r="G228" i="5" l="1"/>
  <c r="CV5" i="11"/>
  <c r="A109" i="5"/>
  <c r="Q108" i="5"/>
  <c r="C108" i="5" s="1"/>
  <c r="P108" i="5"/>
  <c r="B108" i="5" s="1"/>
  <c r="R228" i="5"/>
  <c r="R229" i="5" s="1"/>
  <c r="F228" i="5"/>
  <c r="F229" i="5" s="1"/>
  <c r="G229" i="5"/>
  <c r="S228" i="5"/>
  <c r="S229" i="5" s="1"/>
  <c r="C24" i="13"/>
  <c r="C307" i="1"/>
  <c r="A110" i="5" l="1"/>
  <c r="P109" i="5"/>
  <c r="B109" i="5" s="1"/>
  <c r="Q109" i="5"/>
  <c r="C109" i="5" s="1"/>
  <c r="C26" i="13"/>
  <c r="D28" i="13"/>
  <c r="CW5" i="11"/>
  <c r="G230" i="5" l="1"/>
  <c r="A111" i="5"/>
  <c r="P110" i="5"/>
  <c r="B110" i="5" s="1"/>
  <c r="Q110" i="5"/>
  <c r="C110" i="5" s="1"/>
  <c r="S230" i="5"/>
  <c r="R230" i="5"/>
  <c r="R231" i="5" s="1"/>
  <c r="G231" i="5"/>
  <c r="F230" i="5"/>
  <c r="F231" i="5" s="1"/>
  <c r="CZ5" i="11"/>
  <c r="S231" i="5" l="1"/>
  <c r="A112" i="5"/>
  <c r="A113" i="5" s="1"/>
  <c r="A114" i="5" s="1"/>
  <c r="A115" i="5" s="1"/>
  <c r="A116" i="5" s="1"/>
  <c r="A117" i="5" s="1"/>
  <c r="A118" i="5" s="1"/>
  <c r="A119" i="5" s="1"/>
  <c r="Q111" i="5"/>
  <c r="C111" i="5" s="1"/>
  <c r="P111" i="5"/>
  <c r="B111" i="5" s="1"/>
  <c r="BK9" i="8" l="1"/>
  <c r="BK11" i="8"/>
  <c r="BK10" i="8"/>
  <c r="BK13" i="8"/>
  <c r="BK12" i="8"/>
  <c r="BK14" i="8"/>
  <c r="BK15" i="8"/>
  <c r="BK16" i="8"/>
  <c r="BK17" i="8"/>
  <c r="BK18" i="8"/>
  <c r="BK19" i="8"/>
  <c r="BK20" i="8"/>
  <c r="BK21" i="8"/>
  <c r="BK22" i="8"/>
  <c r="BK23" i="8"/>
  <c r="BK24" i="8"/>
  <c r="BK25" i="8"/>
  <c r="BK26" i="8"/>
  <c r="BK27" i="8"/>
  <c r="BK28" i="8"/>
  <c r="BK29" i="8"/>
  <c r="BK30" i="8"/>
  <c r="BK31" i="8"/>
  <c r="BK32" i="8"/>
  <c r="BK33" i="8"/>
  <c r="BK34" i="8"/>
  <c r="BK35" i="8"/>
  <c r="BK36" i="8"/>
  <c r="BK38" i="8"/>
  <c r="BK37" i="8"/>
  <c r="BK39" i="8"/>
  <c r="BK40" i="8"/>
  <c r="BK41" i="8"/>
  <c r="BK42" i="8"/>
  <c r="BK43" i="8"/>
  <c r="BK44" i="8"/>
  <c r="BK45" i="8"/>
  <c r="BK46" i="8"/>
  <c r="BK47" i="8"/>
  <c r="BK48" i="8"/>
  <c r="BK50" i="8"/>
  <c r="BK49" i="8"/>
  <c r="BK51" i="8"/>
  <c r="BK52" i="8"/>
  <c r="BK53" i="8"/>
  <c r="BK54" i="8"/>
  <c r="BK55" i="8"/>
  <c r="BK56" i="8"/>
  <c r="BK57" i="8"/>
  <c r="BK58" i="8"/>
  <c r="BK60" i="8"/>
  <c r="BK59" i="8"/>
  <c r="BK61" i="8"/>
  <c r="BK62" i="8"/>
  <c r="BK63" i="8"/>
  <c r="BK64" i="8"/>
  <c r="BK65" i="8"/>
  <c r="BK66" i="8"/>
  <c r="BK67" i="8"/>
  <c r="BK68" i="8"/>
  <c r="BK70" i="8"/>
  <c r="BK69" i="8"/>
  <c r="BK71" i="8"/>
  <c r="BK72" i="8"/>
  <c r="BK73" i="8"/>
  <c r="BK74" i="8"/>
  <c r="BK75" i="8"/>
  <c r="BK76" i="8"/>
  <c r="BK77" i="8"/>
  <c r="BK78" i="8"/>
  <c r="BK79" i="8"/>
  <c r="BK80" i="8"/>
  <c r="BK81" i="8"/>
  <c r="BK82" i="8"/>
  <c r="BK83" i="8"/>
  <c r="BK84" i="8"/>
  <c r="BK85" i="8"/>
  <c r="BK86" i="8"/>
  <c r="BK87" i="8"/>
  <c r="BK88" i="8"/>
  <c r="BK89" i="8"/>
  <c r="BK90" i="8"/>
  <c r="BK91" i="8"/>
  <c r="BK92" i="8"/>
  <c r="BK94" i="8"/>
  <c r="BK93" i="8"/>
  <c r="BK95" i="8"/>
  <c r="BK96" i="8"/>
  <c r="BK97" i="8"/>
  <c r="BK98" i="8"/>
  <c r="BK99" i="8"/>
  <c r="BK100" i="8"/>
  <c r="BK101" i="8"/>
  <c r="BK102" i="8"/>
  <c r="BK103" i="8"/>
  <c r="BK104" i="8"/>
  <c r="BK105" i="8"/>
  <c r="BK106" i="8"/>
  <c r="BK107" i="8"/>
  <c r="BK108" i="8"/>
  <c r="BK109" i="8"/>
  <c r="BK110" i="8"/>
  <c r="BK111" i="8"/>
  <c r="BK112" i="8"/>
  <c r="BK114" i="8"/>
  <c r="BK113" i="8"/>
  <c r="BK115" i="8"/>
  <c r="BK116" i="8"/>
  <c r="BK117" i="8"/>
  <c r="BK118" i="8"/>
  <c r="BK119" i="8"/>
  <c r="BK120" i="8"/>
  <c r="BK121" i="8"/>
  <c r="BK122" i="8"/>
  <c r="BK123" i="8"/>
  <c r="BK124" i="8"/>
  <c r="BK125" i="8"/>
  <c r="BK126" i="8"/>
  <c r="BK127" i="8"/>
  <c r="BK128" i="8"/>
  <c r="BK129" i="8"/>
  <c r="BK130" i="8"/>
  <c r="BK131" i="8"/>
  <c r="BK132" i="8"/>
  <c r="BK133" i="8"/>
  <c r="BK134" i="8"/>
  <c r="BK135" i="8"/>
  <c r="BK136" i="8"/>
  <c r="BK137" i="8"/>
  <c r="BK138" i="8"/>
  <c r="BK139" i="8"/>
  <c r="BK140" i="8"/>
  <c r="BK141" i="8"/>
  <c r="BK142" i="8"/>
  <c r="BK143" i="8"/>
  <c r="BK144" i="8"/>
  <c r="BK145" i="8"/>
  <c r="BK146" i="8"/>
  <c r="BK147" i="8"/>
  <c r="BK148" i="8"/>
  <c r="BK149" i="8"/>
  <c r="BK150" i="8"/>
  <c r="BK151" i="8"/>
  <c r="BK152" i="8"/>
  <c r="BK153" i="8"/>
  <c r="BK154" i="8"/>
  <c r="BK155" i="8"/>
  <c r="BK156" i="8"/>
  <c r="BK157" i="8"/>
  <c r="BK158" i="8"/>
  <c r="BK159" i="8"/>
  <c r="BK160" i="8"/>
  <c r="BK161" i="8"/>
  <c r="BK162" i="8"/>
  <c r="BK163" i="8"/>
  <c r="BK164" i="8"/>
  <c r="BK165" i="8"/>
  <c r="BK166" i="8"/>
  <c r="BK167" i="8"/>
  <c r="BK168" i="8"/>
  <c r="BK169" i="8"/>
  <c r="BK170" i="8"/>
  <c r="BK171" i="8"/>
  <c r="BK172" i="8"/>
  <c r="BK173" i="8"/>
  <c r="BK174" i="8"/>
  <c r="BK175" i="8"/>
  <c r="BK176" i="8"/>
  <c r="BK177" i="8"/>
  <c r="BK178" i="8"/>
  <c r="BK179" i="8"/>
  <c r="BK181" i="8"/>
  <c r="BK180" i="8"/>
  <c r="BK183" i="8"/>
  <c r="BK182" i="8"/>
  <c r="BK184" i="8"/>
  <c r="BK185" i="8"/>
  <c r="BK186" i="8"/>
  <c r="BK187" i="8"/>
  <c r="BK188" i="8"/>
  <c r="BK189" i="8"/>
  <c r="BK191" i="8"/>
  <c r="BK190" i="8"/>
  <c r="BK192" i="8"/>
  <c r="BK193" i="8"/>
  <c r="BK194" i="8"/>
  <c r="BK195" i="8"/>
  <c r="BK196" i="8"/>
  <c r="BK197" i="8"/>
  <c r="BK198" i="8"/>
  <c r="BK199" i="8"/>
  <c r="BK200" i="8"/>
  <c r="BK201" i="8"/>
  <c r="BK202" i="8"/>
  <c r="BK203" i="8"/>
  <c r="BK204" i="8"/>
  <c r="BK205" i="8"/>
  <c r="BK206" i="8"/>
  <c r="BK207" i="8"/>
  <c r="BK208" i="8"/>
  <c r="BK209" i="8"/>
  <c r="BK210" i="8"/>
  <c r="BI11" i="8"/>
  <c r="AZ11" i="8"/>
  <c r="BE11" i="8"/>
  <c r="AT11" i="8"/>
  <c r="AL11" i="8"/>
  <c r="P11" i="8"/>
  <c r="BJ11" i="8"/>
  <c r="BB11" i="8"/>
  <c r="S9" i="8"/>
  <c r="R9" i="8"/>
  <c r="BC9" i="8"/>
  <c r="AS9" i="8"/>
  <c r="AD9" i="8"/>
  <c r="U9" i="8"/>
  <c r="G9" i="8"/>
  <c r="L11" i="8"/>
  <c r="N11" i="8"/>
  <c r="AO11" i="8"/>
  <c r="AP9" i="8"/>
  <c r="AE9" i="8"/>
  <c r="AC11" i="8"/>
  <c r="BC11" i="8"/>
  <c r="AN11" i="8"/>
  <c r="Z9" i="8"/>
  <c r="AN9" i="8"/>
  <c r="AR11" i="8"/>
  <c r="W11" i="8"/>
  <c r="AM11" i="8"/>
  <c r="BA9" i="8"/>
  <c r="T9" i="8"/>
  <c r="M11" i="8"/>
  <c r="AG11" i="8"/>
  <c r="J11" i="8"/>
  <c r="E9" i="8"/>
  <c r="AZ9" i="8"/>
  <c r="BD11" i="8"/>
  <c r="Z11" i="8"/>
  <c r="AH9" i="8"/>
  <c r="L9" i="8"/>
  <c r="BA11" i="8"/>
  <c r="AJ11" i="8"/>
  <c r="AU11" i="8"/>
  <c r="AH11" i="8"/>
  <c r="R11" i="8"/>
  <c r="I11" i="8"/>
  <c r="BF11" i="8"/>
  <c r="AV11" i="8"/>
  <c r="K9" i="8"/>
  <c r="BE9" i="8"/>
  <c r="W9" i="8"/>
  <c r="M9" i="8"/>
  <c r="I9" i="8"/>
  <c r="AM9" i="8"/>
  <c r="AO9" i="8"/>
  <c r="Y11" i="8"/>
  <c r="BG9" i="8"/>
  <c r="AT9" i="8"/>
  <c r="AV9" i="8"/>
  <c r="BB9" i="8"/>
  <c r="BH11" i="8"/>
  <c r="Q11" i="8"/>
  <c r="BG11" i="8"/>
  <c r="Y9" i="8"/>
  <c r="P9" i="8"/>
  <c r="F9" i="8"/>
  <c r="AQ11" i="8"/>
  <c r="H11" i="8"/>
  <c r="AQ9" i="8"/>
  <c r="O9" i="8"/>
  <c r="BH9" i="8"/>
  <c r="K11" i="8"/>
  <c r="AA11" i="8"/>
  <c r="AX9" i="8"/>
  <c r="AF9" i="8"/>
  <c r="E11" i="8"/>
  <c r="S11" i="8"/>
  <c r="AE11" i="8"/>
  <c r="D9" i="8"/>
  <c r="H9" i="8"/>
  <c r="AS11" i="8"/>
  <c r="T11" i="8"/>
  <c r="AI11" i="8"/>
  <c r="X11" i="8"/>
  <c r="AX11" i="8"/>
  <c r="AW11" i="8"/>
  <c r="AD11" i="8"/>
  <c r="F11" i="8"/>
  <c r="BF9" i="8"/>
  <c r="AU9" i="8"/>
  <c r="BD9" i="8"/>
  <c r="AW9" i="8"/>
  <c r="AC9" i="8"/>
  <c r="Q9" i="8"/>
  <c r="BI9" i="8"/>
  <c r="AK11" i="8"/>
  <c r="AF11" i="8"/>
  <c r="G11" i="8"/>
  <c r="AK9" i="8"/>
  <c r="BJ9" i="8"/>
  <c r="O11" i="8"/>
  <c r="AY9" i="8"/>
  <c r="AJ9" i="8"/>
  <c r="V9" i="8"/>
  <c r="U11" i="8"/>
  <c r="AP11" i="8"/>
  <c r="J9" i="8"/>
  <c r="X9" i="8"/>
  <c r="AL9" i="8"/>
  <c r="AB11" i="8"/>
  <c r="V11" i="8"/>
  <c r="AI9" i="8"/>
  <c r="N9" i="8"/>
  <c r="AR9" i="8"/>
  <c r="D11" i="8"/>
  <c r="AY11" i="8"/>
  <c r="AA9" i="8"/>
  <c r="AG9" i="8"/>
  <c r="AB9" i="8"/>
  <c r="BD10" i="8"/>
  <c r="AM10" i="8"/>
  <c r="AP10" i="8"/>
  <c r="AO10" i="8"/>
  <c r="BG10" i="8"/>
  <c r="AI10" i="8"/>
  <c r="K10" i="8"/>
  <c r="V10" i="8"/>
  <c r="AV10" i="8"/>
  <c r="W10" i="8"/>
  <c r="AD10" i="8"/>
  <c r="AC10" i="8"/>
  <c r="AR10" i="8"/>
  <c r="M10" i="8"/>
  <c r="AT10" i="8"/>
  <c r="U10" i="8"/>
  <c r="AN10" i="8"/>
  <c r="G10" i="8"/>
  <c r="T10" i="8"/>
  <c r="S10" i="8"/>
  <c r="Z10" i="8"/>
  <c r="BB10" i="8"/>
  <c r="BA10" i="8"/>
  <c r="AK10" i="8"/>
  <c r="AF10" i="8"/>
  <c r="AU10" i="8"/>
  <c r="J10" i="8"/>
  <c r="I10" i="8"/>
  <c r="BF10" i="8"/>
  <c r="L10" i="8"/>
  <c r="AJ10" i="8"/>
  <c r="X10" i="8"/>
  <c r="AE10" i="8"/>
  <c r="AL10" i="8"/>
  <c r="AX10" i="8"/>
  <c r="AQ10" i="8"/>
  <c r="AG10" i="8"/>
  <c r="AW10" i="8"/>
  <c r="P10" i="8"/>
  <c r="O10" i="8"/>
  <c r="R10" i="8"/>
  <c r="F10" i="8"/>
  <c r="Y10" i="8"/>
  <c r="AS10" i="8"/>
  <c r="AA10" i="8"/>
  <c r="H10" i="8"/>
  <c r="BJ10" i="8"/>
  <c r="BI10" i="8"/>
  <c r="BH10" i="8"/>
  <c r="E10" i="8"/>
  <c r="N10" i="8"/>
  <c r="D10" i="8"/>
  <c r="BC10" i="8"/>
  <c r="AZ10" i="8"/>
  <c r="AY10" i="8"/>
  <c r="AB10" i="8"/>
  <c r="BE10" i="8"/>
  <c r="AH10" i="8"/>
  <c r="Q10" i="8"/>
  <c r="J12" i="8"/>
  <c r="BJ12" i="8"/>
  <c r="F12" i="8"/>
  <c r="AV12" i="8"/>
  <c r="K12" i="8"/>
  <c r="BD12" i="8"/>
  <c r="N12" i="8"/>
  <c r="O13" i="8"/>
  <c r="AD13" i="8"/>
  <c r="BD13" i="8"/>
  <c r="K13" i="8"/>
  <c r="BI13" i="8"/>
  <c r="AV13" i="8"/>
  <c r="I13" i="8"/>
  <c r="AW12" i="8"/>
  <c r="AZ12" i="8"/>
  <c r="BI12" i="8"/>
  <c r="P12" i="8"/>
  <c r="BB12" i="8"/>
  <c r="M12" i="8"/>
  <c r="U12" i="8"/>
  <c r="G13" i="8"/>
  <c r="N13" i="8"/>
  <c r="AR13" i="8"/>
  <c r="AZ13" i="8"/>
  <c r="AO13" i="8"/>
  <c r="T13" i="8"/>
  <c r="AB13" i="8"/>
  <c r="BF12" i="8"/>
  <c r="AG12" i="8"/>
  <c r="AN12" i="8"/>
  <c r="AY12" i="8"/>
  <c r="AS12" i="8"/>
  <c r="AF12" i="8"/>
  <c r="AE12" i="8"/>
  <c r="O12" i="8"/>
  <c r="BJ13" i="8"/>
  <c r="BE13" i="8"/>
  <c r="AH13" i="8"/>
  <c r="BE12" i="8"/>
  <c r="AM12" i="8"/>
  <c r="AR12" i="8"/>
  <c r="AQ12" i="8"/>
  <c r="AU13" i="8"/>
  <c r="BB13" i="8"/>
  <c r="BA13" i="8"/>
  <c r="R13" i="8"/>
  <c r="AF13" i="8"/>
  <c r="AX13" i="8"/>
  <c r="AX12" i="8"/>
  <c r="AO12" i="8"/>
  <c r="AC12" i="8"/>
  <c r="X12" i="8"/>
  <c r="BC12" i="8"/>
  <c r="AM13" i="8"/>
  <c r="AS13" i="8"/>
  <c r="U13" i="8"/>
  <c r="Q13" i="8"/>
  <c r="J13" i="8"/>
  <c r="AP12" i="8"/>
  <c r="Q12" i="8"/>
  <c r="S12" i="8"/>
  <c r="E12" i="8"/>
  <c r="AT12" i="8"/>
  <c r="AE13" i="8"/>
  <c r="AI13" i="8"/>
  <c r="AQ13" i="8"/>
  <c r="BH13" i="8"/>
  <c r="AA13" i="8"/>
  <c r="AH12" i="8"/>
  <c r="AD12" i="8"/>
  <c r="G12" i="8"/>
  <c r="BA12" i="8"/>
  <c r="V12" i="8"/>
  <c r="W13" i="8"/>
  <c r="Y13" i="8"/>
  <c r="AK13" i="8"/>
  <c r="P13" i="8"/>
  <c r="BF13" i="8"/>
  <c r="Z12" i="8"/>
  <c r="T12" i="8"/>
  <c r="AL12" i="8"/>
  <c r="D12" i="8"/>
  <c r="AJ12" i="8"/>
  <c r="AA12" i="8"/>
  <c r="BC13" i="8"/>
  <c r="L13" i="8"/>
  <c r="BG13" i="8"/>
  <c r="L12" i="8"/>
  <c r="AT13" i="8"/>
  <c r="S13" i="8"/>
  <c r="AC13" i="8"/>
  <c r="R12" i="8"/>
  <c r="BG12" i="8"/>
  <c r="AL13" i="8"/>
  <c r="D13" i="8"/>
  <c r="E13" i="8"/>
  <c r="Y12" i="8"/>
  <c r="W12" i="8"/>
  <c r="V13" i="8"/>
  <c r="AY13" i="8"/>
  <c r="Z13" i="8"/>
  <c r="I12" i="8"/>
  <c r="AK12" i="8"/>
  <c r="F13" i="8"/>
  <c r="AJ13" i="8"/>
  <c r="AP13" i="8"/>
  <c r="H12" i="8"/>
  <c r="AU12" i="8"/>
  <c r="M13" i="8"/>
  <c r="H13" i="8"/>
  <c r="BH12" i="8"/>
  <c r="AI12" i="8"/>
  <c r="AG13" i="8"/>
  <c r="AN13" i="8"/>
  <c r="AB12" i="8"/>
  <c r="X13" i="8"/>
  <c r="AW13" i="8"/>
  <c r="AJ14" i="8"/>
  <c r="BG14" i="8"/>
  <c r="R14" i="8"/>
  <c r="AC14" i="8"/>
  <c r="M14" i="8"/>
  <c r="BC14" i="8"/>
  <c r="AO14" i="8"/>
  <c r="AB14" i="8"/>
  <c r="AQ14" i="8"/>
  <c r="H14" i="8"/>
  <c r="Q14" i="8"/>
  <c r="AS14" i="8"/>
  <c r="E14" i="8"/>
  <c r="U14" i="8"/>
  <c r="T14" i="8"/>
  <c r="AA14" i="8"/>
  <c r="BF14" i="8"/>
  <c r="G14" i="8"/>
  <c r="Y14" i="8"/>
  <c r="W14" i="8"/>
  <c r="BE14" i="8"/>
  <c r="L14" i="8"/>
  <c r="K14" i="8"/>
  <c r="AL14" i="8"/>
  <c r="AV14" i="8"/>
  <c r="J14" i="8"/>
  <c r="AP14" i="8"/>
  <c r="BD14" i="8"/>
  <c r="D14" i="8"/>
  <c r="BJ14" i="8"/>
  <c r="F14" i="8"/>
  <c r="Z14" i="8"/>
  <c r="BA14" i="8"/>
  <c r="V14" i="8"/>
  <c r="AK14" i="8"/>
  <c r="BH14" i="8"/>
  <c r="AY14" i="8"/>
  <c r="AX14" i="8"/>
  <c r="BI14" i="8"/>
  <c r="P14" i="8"/>
  <c r="X14" i="8"/>
  <c r="O14" i="8"/>
  <c r="N14" i="8"/>
  <c r="AZ14" i="8"/>
  <c r="AI14" i="8"/>
  <c r="AN14" i="8"/>
  <c r="AW14" i="8"/>
  <c r="AT14" i="8"/>
  <c r="AU14" i="8"/>
  <c r="I14" i="8"/>
  <c r="AG14" i="8"/>
  <c r="AR14" i="8"/>
  <c r="S14" i="8"/>
  <c r="AD14" i="8"/>
  <c r="AM14" i="8"/>
  <c r="AE14" i="8"/>
  <c r="AH14" i="8"/>
  <c r="BB14" i="8"/>
  <c r="AF14" i="8"/>
  <c r="I15" i="8"/>
  <c r="BC15" i="8"/>
  <c r="AR15" i="8"/>
  <c r="AL15" i="8"/>
  <c r="AJ15" i="8"/>
  <c r="AY15" i="8"/>
  <c r="AU15" i="8"/>
  <c r="AV15" i="8"/>
  <c r="AS15" i="8"/>
  <c r="AH15" i="8"/>
  <c r="T15" i="8"/>
  <c r="N15" i="8"/>
  <c r="AC15" i="8"/>
  <c r="R15" i="8"/>
  <c r="BE15" i="8"/>
  <c r="AF15" i="8"/>
  <c r="AI15" i="8"/>
  <c r="V15" i="8"/>
  <c r="E15" i="8"/>
  <c r="BG15" i="8"/>
  <c r="G15" i="8"/>
  <c r="O15" i="8"/>
  <c r="AW15" i="8"/>
  <c r="P15" i="8"/>
  <c r="W15" i="8"/>
  <c r="L15" i="8"/>
  <c r="AZ15" i="8"/>
  <c r="J15" i="8"/>
  <c r="AT15" i="8"/>
  <c r="AA15" i="8"/>
  <c r="AO15" i="8"/>
  <c r="H15" i="8"/>
  <c r="M15" i="8"/>
  <c r="AE15" i="8"/>
  <c r="AK15" i="8"/>
  <c r="AM15" i="8"/>
  <c r="BJ15" i="8"/>
  <c r="Z15" i="8"/>
  <c r="AG15" i="8"/>
  <c r="BD15" i="8"/>
  <c r="BA15" i="8"/>
  <c r="K15" i="8"/>
  <c r="S15" i="8"/>
  <c r="AD15" i="8"/>
  <c r="AX15" i="8"/>
  <c r="Y15" i="8"/>
  <c r="AN15" i="8"/>
  <c r="U15" i="8"/>
  <c r="AQ15" i="8"/>
  <c r="D15" i="8"/>
  <c r="AP15" i="8"/>
  <c r="AB15" i="8"/>
  <c r="Q15" i="8"/>
  <c r="X15" i="8"/>
  <c r="BB15" i="8"/>
  <c r="BF15" i="8"/>
  <c r="BH15" i="8"/>
  <c r="BI15" i="8"/>
  <c r="F15" i="8"/>
  <c r="N16" i="8"/>
  <c r="AK16" i="8"/>
  <c r="AJ16" i="8"/>
  <c r="BF16" i="8"/>
  <c r="AE16" i="8"/>
  <c r="I16" i="8"/>
  <c r="AY16" i="8"/>
  <c r="F16" i="8"/>
  <c r="U16" i="8"/>
  <c r="D16" i="8"/>
  <c r="P16" i="8"/>
  <c r="K16" i="8"/>
  <c r="AO16" i="8"/>
  <c r="BD16" i="8"/>
  <c r="BJ16" i="8"/>
  <c r="BA16" i="8"/>
  <c r="BH16" i="8"/>
  <c r="BG16" i="8"/>
  <c r="AV16" i="8"/>
  <c r="AQ16" i="8"/>
  <c r="S16" i="8"/>
  <c r="J16" i="8"/>
  <c r="BB16" i="8"/>
  <c r="AS16" i="8"/>
  <c r="AX16" i="8"/>
  <c r="AW16" i="8"/>
  <c r="Z16" i="8"/>
  <c r="W16" i="8"/>
  <c r="BE16" i="8"/>
  <c r="Y16" i="8"/>
  <c r="AT16" i="8"/>
  <c r="AC16" i="8"/>
  <c r="AN16" i="8"/>
  <c r="AM16" i="8"/>
  <c r="AU16" i="8"/>
  <c r="AP16" i="8"/>
  <c r="AI16" i="8"/>
  <c r="X16" i="8"/>
  <c r="AL16" i="8"/>
  <c r="M16" i="8"/>
  <c r="AB16" i="8"/>
  <c r="AA16" i="8"/>
  <c r="AF16" i="8"/>
  <c r="AG16" i="8"/>
  <c r="O16" i="8"/>
  <c r="AD16" i="8"/>
  <c r="E16" i="8"/>
  <c r="R16" i="8"/>
  <c r="Q16" i="8"/>
  <c r="L16" i="8"/>
  <c r="D13" i="1" s="1"/>
  <c r="BC13" i="1" s="1"/>
  <c r="AZ16" i="8"/>
  <c r="AH16" i="8"/>
  <c r="V16" i="8"/>
  <c r="BI16" i="8"/>
  <c r="H16" i="8"/>
  <c r="G16" i="8"/>
  <c r="AR16" i="8"/>
  <c r="T16" i="8"/>
  <c r="BC16" i="8"/>
  <c r="F17" i="8"/>
  <c r="AY17" i="8"/>
  <c r="W17" i="8"/>
  <c r="BD17" i="8"/>
  <c r="D17" i="8"/>
  <c r="AQ17" i="8"/>
  <c r="M17" i="8"/>
  <c r="AL17" i="8"/>
  <c r="BJ17" i="8"/>
  <c r="AI17" i="8"/>
  <c r="BF17" i="8"/>
  <c r="AO17" i="8"/>
  <c r="BA17" i="8"/>
  <c r="T17" i="8"/>
  <c r="AW17" i="8"/>
  <c r="AJ17" i="8"/>
  <c r="AA17" i="8"/>
  <c r="AH17" i="8"/>
  <c r="I17" i="8"/>
  <c r="U17" i="8"/>
  <c r="E17" i="8"/>
  <c r="AC17" i="8"/>
  <c r="AU17" i="8"/>
  <c r="S17" i="8"/>
  <c r="R17" i="8"/>
  <c r="BB17" i="8"/>
  <c r="BE17" i="8"/>
  <c r="AZ17" i="8"/>
  <c r="G17" i="8"/>
  <c r="Y17" i="8"/>
  <c r="K17" i="8"/>
  <c r="BC17" i="8"/>
  <c r="AR17" i="8"/>
  <c r="AM17" i="8"/>
  <c r="AD17" i="8"/>
  <c r="AK17" i="8"/>
  <c r="Q17" i="8"/>
  <c r="AX17" i="8"/>
  <c r="AS17" i="8"/>
  <c r="AF17" i="8"/>
  <c r="X17" i="8"/>
  <c r="H17" i="8"/>
  <c r="AV17" i="8"/>
  <c r="O17" i="8"/>
  <c r="BG17" i="8"/>
  <c r="AP17" i="8"/>
  <c r="AG17" i="8"/>
  <c r="V17" i="8"/>
  <c r="AN17" i="8"/>
  <c r="AB17" i="8"/>
  <c r="AT17" i="8"/>
  <c r="Z17" i="8"/>
  <c r="L17" i="8"/>
  <c r="D14" i="1" s="1"/>
  <c r="BI17" i="8"/>
  <c r="P17" i="8"/>
  <c r="J17" i="8"/>
  <c r="AE17" i="8"/>
  <c r="N17" i="8"/>
  <c r="BH17" i="8"/>
  <c r="BD18" i="8"/>
  <c r="AM18" i="8"/>
  <c r="AL18" i="8"/>
  <c r="Q18" i="8"/>
  <c r="AY18" i="8"/>
  <c r="T18" i="8"/>
  <c r="K18" i="8"/>
  <c r="AR18" i="8"/>
  <c r="AN18" i="8"/>
  <c r="R18" i="8"/>
  <c r="AO18" i="8"/>
  <c r="AC18" i="8"/>
  <c r="AF18" i="8"/>
  <c r="F18" i="8"/>
  <c r="AS18" i="8"/>
  <c r="AH18" i="8"/>
  <c r="X18" i="8"/>
  <c r="BG18" i="8"/>
  <c r="AD18" i="8"/>
  <c r="J18" i="8"/>
  <c r="P18" i="8"/>
  <c r="BF18" i="8"/>
  <c r="U18" i="8"/>
  <c r="H18" i="8"/>
  <c r="AK18" i="8"/>
  <c r="BJ18" i="8"/>
  <c r="I18" i="8"/>
  <c r="AX18" i="8"/>
  <c r="AA18" i="8"/>
  <c r="AI18" i="8"/>
  <c r="AV18" i="8"/>
  <c r="W18" i="8"/>
  <c r="AB18" i="8"/>
  <c r="E18" i="8"/>
  <c r="AG18" i="8"/>
  <c r="BI18" i="8"/>
  <c r="V18" i="8"/>
  <c r="AQ18" i="8"/>
  <c r="G18" i="8"/>
  <c r="AT18" i="8"/>
  <c r="M18" i="8"/>
  <c r="BB18" i="8"/>
  <c r="BC18" i="8"/>
  <c r="Z18" i="8"/>
  <c r="S18" i="8"/>
  <c r="AE18" i="8"/>
  <c r="D18" i="8"/>
  <c r="AZ18" i="8"/>
  <c r="O18" i="8"/>
  <c r="AW18" i="8"/>
  <c r="L18" i="8"/>
  <c r="BA18" i="8"/>
  <c r="BH18" i="8"/>
  <c r="AJ18" i="8"/>
  <c r="BE18" i="8"/>
  <c r="AU18" i="8"/>
  <c r="N18" i="8"/>
  <c r="AP18" i="8"/>
  <c r="Y18" i="8"/>
  <c r="U19" i="8"/>
  <c r="AZ19" i="8"/>
  <c r="BB19" i="8"/>
  <c r="AO19" i="8"/>
  <c r="X19" i="8"/>
  <c r="AU19" i="8"/>
  <c r="Z19" i="8"/>
  <c r="E19" i="8"/>
  <c r="AF19" i="8"/>
  <c r="AL19" i="8"/>
  <c r="Q19" i="8"/>
  <c r="BI19" i="8"/>
  <c r="BC19" i="8"/>
  <c r="AN19" i="8"/>
  <c r="BG19" i="8"/>
  <c r="AQ19" i="8"/>
  <c r="Y19" i="8"/>
  <c r="AD19" i="8"/>
  <c r="AS19" i="8"/>
  <c r="AG19" i="8"/>
  <c r="G19" i="8"/>
  <c r="AX19" i="8"/>
  <c r="AK19" i="8"/>
  <c r="W19" i="8"/>
  <c r="BE19" i="8"/>
  <c r="AA19" i="8"/>
  <c r="AC19" i="8"/>
  <c r="K19" i="8"/>
  <c r="AM19" i="8"/>
  <c r="AW19" i="8"/>
  <c r="M19" i="8"/>
  <c r="AB19" i="8"/>
  <c r="AP19" i="8"/>
  <c r="S19" i="8"/>
  <c r="F19" i="8"/>
  <c r="AT19" i="8"/>
  <c r="AV19" i="8"/>
  <c r="L19" i="8"/>
  <c r="BF19" i="8"/>
  <c r="N19" i="8"/>
  <c r="BH19" i="8"/>
  <c r="V19" i="8"/>
  <c r="R19" i="8"/>
  <c r="P19" i="8"/>
  <c r="BA19" i="8"/>
  <c r="AR19" i="8"/>
  <c r="J19" i="8"/>
  <c r="BD19" i="8"/>
  <c r="O19" i="8"/>
  <c r="AJ19" i="8"/>
  <c r="AY19" i="8"/>
  <c r="BJ19" i="8"/>
  <c r="AI19" i="8"/>
  <c r="T19" i="8"/>
  <c r="AE19" i="8"/>
  <c r="AH19" i="8"/>
  <c r="D19" i="8"/>
  <c r="I19" i="8"/>
  <c r="H19" i="8"/>
  <c r="BF20" i="8"/>
  <c r="AO20" i="8"/>
  <c r="AL20" i="8"/>
  <c r="AK20" i="8"/>
  <c r="AZ20" i="8"/>
  <c r="AD20" i="8"/>
  <c r="V20" i="8"/>
  <c r="AM20" i="8"/>
  <c r="Q20" i="8"/>
  <c r="P20" i="8"/>
  <c r="S20" i="8"/>
  <c r="BJ20" i="8"/>
  <c r="AH20" i="8"/>
  <c r="F20" i="8"/>
  <c r="AY20" i="8"/>
  <c r="G20" i="8"/>
  <c r="Z20" i="8"/>
  <c r="AJ20" i="8"/>
  <c r="AE20" i="8"/>
  <c r="AR20" i="8"/>
  <c r="I20" i="8"/>
  <c r="X20" i="8"/>
  <c r="H20" i="8"/>
  <c r="BH20" i="8"/>
  <c r="AT20" i="8"/>
  <c r="AI20" i="8"/>
  <c r="AQ20" i="8"/>
  <c r="AV20" i="8"/>
  <c r="N20" i="8"/>
  <c r="BA20" i="8"/>
  <c r="AX20" i="8"/>
  <c r="AG20" i="8"/>
  <c r="AB20" i="8"/>
  <c r="AA20" i="8"/>
  <c r="AF20" i="8"/>
  <c r="BC20" i="8"/>
  <c r="AN20" i="8"/>
  <c r="BI20" i="8"/>
  <c r="AP20" i="8"/>
  <c r="O20" i="8"/>
  <c r="AC20" i="8"/>
  <c r="T20" i="8"/>
  <c r="AW20" i="8"/>
  <c r="E20" i="8"/>
  <c r="BB20" i="8"/>
  <c r="Y20" i="8"/>
  <c r="BD20" i="8"/>
  <c r="W20" i="8"/>
  <c r="R20" i="8"/>
  <c r="D20" i="8"/>
  <c r="M20" i="8"/>
  <c r="U20" i="8"/>
  <c r="J20" i="8"/>
  <c r="BG20" i="8"/>
  <c r="AS20" i="8"/>
  <c r="BE20" i="8"/>
  <c r="AU20" i="8"/>
  <c r="L20" i="8"/>
  <c r="D17" i="1" s="1"/>
  <c r="K20" i="8"/>
  <c r="O21" i="8"/>
  <c r="AD21" i="8"/>
  <c r="S21" i="8"/>
  <c r="BI21" i="8"/>
  <c r="Y21" i="8"/>
  <c r="R21" i="8"/>
  <c r="Q21" i="8"/>
  <c r="BJ21" i="8"/>
  <c r="BA21" i="8"/>
  <c r="AZ21" i="8"/>
  <c r="BG21" i="8"/>
  <c r="AK21" i="8"/>
  <c r="AI21" i="8"/>
  <c r="P21" i="8"/>
  <c r="BC21" i="8"/>
  <c r="BB21" i="8"/>
  <c r="AQ21" i="8"/>
  <c r="AP21" i="8"/>
  <c r="AR21" i="8"/>
  <c r="X21" i="8"/>
  <c r="AH21" i="8"/>
  <c r="M21" i="8"/>
  <c r="AU21" i="8"/>
  <c r="AL21" i="8"/>
  <c r="AG21" i="8"/>
  <c r="V21" i="8"/>
  <c r="T21" i="8"/>
  <c r="D21" i="8"/>
  <c r="AS21" i="8"/>
  <c r="N21" i="8"/>
  <c r="BF21" i="8"/>
  <c r="L21" i="8"/>
  <c r="W21" i="8"/>
  <c r="AY21" i="8"/>
  <c r="AN21" i="8"/>
  <c r="AX21" i="8"/>
  <c r="G21" i="8"/>
  <c r="F21" i="8"/>
  <c r="I21" i="8"/>
  <c r="AO21" i="8"/>
  <c r="E21" i="8"/>
  <c r="AB21" i="8"/>
  <c r="AW21" i="8"/>
  <c r="AF21" i="8"/>
  <c r="Z21" i="8"/>
  <c r="BE21" i="8"/>
  <c r="BH21" i="8"/>
  <c r="AV21" i="8"/>
  <c r="AM21" i="8"/>
  <c r="U21" i="8"/>
  <c r="H21" i="8"/>
  <c r="AA21" i="8"/>
  <c r="AE21" i="8"/>
  <c r="K21" i="8"/>
  <c r="J21" i="8"/>
  <c r="BD21" i="8"/>
  <c r="AT21" i="8"/>
  <c r="AC21" i="8"/>
  <c r="AJ21" i="8"/>
  <c r="BH22" i="8"/>
  <c r="BG22" i="8"/>
  <c r="AV22" i="8"/>
  <c r="AU22" i="8"/>
  <c r="BA22" i="8"/>
  <c r="AE22" i="8"/>
  <c r="BJ22" i="8"/>
  <c r="BC22" i="8"/>
  <c r="AI22" i="8"/>
  <c r="R22" i="8"/>
  <c r="BI22" i="8"/>
  <c r="S22" i="8"/>
  <c r="O22" i="8"/>
  <c r="J22" i="8"/>
  <c r="AQ22" i="8"/>
  <c r="F22" i="8"/>
  <c r="AF22" i="8"/>
  <c r="V22" i="8"/>
  <c r="T22" i="8"/>
  <c r="AA22" i="8"/>
  <c r="BD22" i="8"/>
  <c r="Q22" i="8"/>
  <c r="BB22" i="8"/>
  <c r="L22" i="8"/>
  <c r="X22" i="8"/>
  <c r="N22" i="8"/>
  <c r="U22" i="8"/>
  <c r="D22" i="8"/>
  <c r="BE22" i="8"/>
  <c r="AW22" i="8"/>
  <c r="AO22" i="8"/>
  <c r="AZ22" i="8"/>
  <c r="AY22" i="8"/>
  <c r="AL22" i="8"/>
  <c r="AK22" i="8"/>
  <c r="AG22" i="8"/>
  <c r="AS22" i="8"/>
  <c r="AC22" i="8"/>
  <c r="AP22" i="8"/>
  <c r="AR22" i="8"/>
  <c r="Z22" i="8"/>
  <c r="Y22" i="8"/>
  <c r="AD22" i="8"/>
  <c r="H22" i="8"/>
  <c r="AJ22" i="8"/>
  <c r="P22" i="8"/>
  <c r="AX22" i="8"/>
  <c r="W22" i="8"/>
  <c r="AB22" i="8"/>
  <c r="E22" i="8"/>
  <c r="AN22" i="8"/>
  <c r="AT22" i="8"/>
  <c r="G22" i="8"/>
  <c r="K22" i="8"/>
  <c r="M22" i="8"/>
  <c r="I22" i="8"/>
  <c r="BF22" i="8"/>
  <c r="AH22" i="8"/>
  <c r="AM22" i="8"/>
  <c r="BE23" i="8"/>
  <c r="AN23" i="8"/>
  <c r="AE23" i="8"/>
  <c r="AD23" i="8"/>
  <c r="AS23" i="8"/>
  <c r="BF23" i="8"/>
  <c r="N23" i="8"/>
  <c r="AI23" i="8"/>
  <c r="P23" i="8"/>
  <c r="K23" i="8"/>
  <c r="J23" i="8"/>
  <c r="L23" i="8"/>
  <c r="E23" i="8"/>
  <c r="AT23" i="8"/>
  <c r="AB23" i="8"/>
  <c r="AG23" i="8"/>
  <c r="AV23" i="8"/>
  <c r="AM23" i="8"/>
  <c r="BI23" i="8"/>
  <c r="BG23" i="8"/>
  <c r="BC23" i="8"/>
  <c r="M23" i="8"/>
  <c r="X23" i="8"/>
  <c r="G23" i="8"/>
  <c r="AR23" i="8"/>
  <c r="R23" i="8"/>
  <c r="H23" i="8"/>
  <c r="BJ23" i="8"/>
  <c r="Z23" i="8"/>
  <c r="AJ23" i="8"/>
  <c r="BA23" i="8"/>
  <c r="AZ23" i="8"/>
  <c r="F23" i="8"/>
  <c r="BB23" i="8"/>
  <c r="BD23" i="8"/>
  <c r="AP23" i="8"/>
  <c r="W23" i="8"/>
  <c r="O23" i="8"/>
  <c r="AW23" i="8"/>
  <c r="AF23" i="8"/>
  <c r="U23" i="8"/>
  <c r="T23" i="8"/>
  <c r="AA23" i="8"/>
  <c r="AL23" i="8"/>
  <c r="AX23" i="8"/>
  <c r="AH23" i="8"/>
  <c r="AO23" i="8"/>
  <c r="Y23" i="8"/>
  <c r="AC23" i="8"/>
  <c r="AK23" i="8"/>
  <c r="Q23" i="8"/>
  <c r="AY23" i="8"/>
  <c r="V23" i="8"/>
  <c r="I23" i="8"/>
  <c r="S23" i="8"/>
  <c r="D23" i="8"/>
  <c r="AQ23" i="8"/>
  <c r="BH23" i="8"/>
  <c r="AU23" i="8"/>
  <c r="BJ24" i="8"/>
  <c r="BA24" i="8"/>
  <c r="BF24" i="8"/>
  <c r="BE24" i="8"/>
  <c r="AZ24" i="8"/>
  <c r="Q24" i="8"/>
  <c r="T24" i="8"/>
  <c r="AO24" i="8"/>
  <c r="AT24" i="8"/>
  <c r="AI24" i="8"/>
  <c r="AE24" i="8"/>
  <c r="BH24" i="8"/>
  <c r="AL24" i="8"/>
  <c r="M24" i="8"/>
  <c r="Y24" i="8"/>
  <c r="AY24" i="8"/>
  <c r="AQ24" i="8"/>
  <c r="P24" i="8"/>
  <c r="V24" i="8"/>
  <c r="AH24" i="8"/>
  <c r="W24" i="8"/>
  <c r="AC24" i="8"/>
  <c r="BD24" i="8"/>
  <c r="AB24" i="8"/>
  <c r="F24" i="8"/>
  <c r="X24" i="8"/>
  <c r="BC24" i="8"/>
  <c r="BB24" i="8"/>
  <c r="AK24" i="8"/>
  <c r="AV24" i="8"/>
  <c r="AU24" i="8"/>
  <c r="AM24" i="8"/>
  <c r="AW24" i="8"/>
  <c r="AN24" i="8"/>
  <c r="H24" i="8"/>
  <c r="U24" i="8"/>
  <c r="AJ24" i="8"/>
  <c r="S24" i="8"/>
  <c r="AA24" i="8"/>
  <c r="Z24" i="8"/>
  <c r="K24" i="8"/>
  <c r="AD24" i="8"/>
  <c r="BI24" i="8"/>
  <c r="O24" i="8"/>
  <c r="AG24" i="8"/>
  <c r="BG24" i="8"/>
  <c r="J24" i="8"/>
  <c r="AS24" i="8"/>
  <c r="D24" i="8"/>
  <c r="R24" i="8"/>
  <c r="G24" i="8"/>
  <c r="N24" i="8"/>
  <c r="AR24" i="8"/>
  <c r="AX24" i="8"/>
  <c r="AP24" i="8"/>
  <c r="E24" i="8"/>
  <c r="L24" i="8"/>
  <c r="D21" i="1" s="1"/>
  <c r="AF24" i="8"/>
  <c r="I24" i="8"/>
  <c r="S25" i="8"/>
  <c r="Z25" i="8"/>
  <c r="BJ25" i="8"/>
  <c r="BI25" i="8"/>
  <c r="L25" i="8"/>
  <c r="E25" i="8"/>
  <c r="P25" i="8"/>
  <c r="AX25" i="8"/>
  <c r="AN25" i="8"/>
  <c r="AR25" i="8"/>
  <c r="AU25" i="8"/>
  <c r="AH25" i="8"/>
  <c r="AD25" i="8"/>
  <c r="X25" i="8"/>
  <c r="D25" i="8"/>
  <c r="R25" i="8"/>
  <c r="T25" i="8"/>
  <c r="F25" i="8"/>
  <c r="AJ25" i="8"/>
  <c r="AQ25" i="8"/>
  <c r="I25" i="8"/>
  <c r="H25" i="8"/>
  <c r="BD25" i="8"/>
  <c r="O25" i="8"/>
  <c r="AI25" i="8"/>
  <c r="AW25" i="8"/>
  <c r="AS25" i="8"/>
  <c r="V25" i="8"/>
  <c r="AA25" i="8"/>
  <c r="Q25" i="8"/>
  <c r="G25" i="8"/>
  <c r="W25" i="8"/>
  <c r="K25" i="8"/>
  <c r="BA25" i="8"/>
  <c r="AZ25" i="8"/>
  <c r="AC25" i="8"/>
  <c r="BE25" i="8"/>
  <c r="AG25" i="8"/>
  <c r="AV25" i="8"/>
  <c r="AO25" i="8"/>
  <c r="AT25" i="8"/>
  <c r="N25" i="8"/>
  <c r="BG25" i="8"/>
  <c r="AE25" i="8"/>
  <c r="AB25" i="8"/>
  <c r="AF25" i="8"/>
  <c r="AY25" i="8"/>
  <c r="U25" i="8"/>
  <c r="M25" i="8"/>
  <c r="AK25" i="8"/>
  <c r="J25" i="8"/>
  <c r="BH25" i="8"/>
  <c r="BC25" i="8"/>
  <c r="BF25" i="8"/>
  <c r="AM25" i="8"/>
  <c r="AL25" i="8"/>
  <c r="AP25" i="8"/>
  <c r="Y25" i="8"/>
  <c r="BB25" i="8"/>
  <c r="BD26" i="8"/>
  <c r="AE26" i="8"/>
  <c r="AJ26" i="8"/>
  <c r="AI26" i="8"/>
  <c r="T26" i="8"/>
  <c r="AX26" i="8"/>
  <c r="AO26" i="8"/>
  <c r="BH26" i="8"/>
  <c r="G26" i="8"/>
  <c r="M26" i="8"/>
  <c r="Q26" i="8"/>
  <c r="U26" i="8"/>
  <c r="BC26" i="8"/>
  <c r="AR26" i="8"/>
  <c r="AP26" i="8"/>
  <c r="AM26" i="8"/>
  <c r="BB26" i="8"/>
  <c r="I26" i="8"/>
  <c r="W26" i="8"/>
  <c r="AH26" i="8"/>
  <c r="BG26" i="8"/>
  <c r="BF26" i="8"/>
  <c r="BA26" i="8"/>
  <c r="AG26" i="8"/>
  <c r="BI26" i="8"/>
  <c r="AT26" i="8"/>
  <c r="AL26" i="8"/>
  <c r="R26" i="8"/>
  <c r="AB26" i="8"/>
  <c r="AV26" i="8"/>
  <c r="O26" i="8"/>
  <c r="Z26" i="8"/>
  <c r="Y26" i="8"/>
  <c r="E26" i="8"/>
  <c r="AD26" i="8"/>
  <c r="F26" i="8"/>
  <c r="AA26" i="8"/>
  <c r="AN26" i="8"/>
  <c r="N26" i="8"/>
  <c r="AZ26" i="8"/>
  <c r="BJ26" i="8"/>
  <c r="AF26" i="8"/>
  <c r="D26" i="8"/>
  <c r="AK26" i="8"/>
  <c r="AC26" i="8"/>
  <c r="X26" i="8"/>
  <c r="L26" i="8"/>
  <c r="S26" i="8"/>
  <c r="AW26" i="8"/>
  <c r="P26" i="8"/>
  <c r="V26" i="8"/>
  <c r="AY26" i="8"/>
  <c r="AQ26" i="8"/>
  <c r="H26" i="8"/>
  <c r="BE26" i="8"/>
  <c r="K26" i="8"/>
  <c r="AU26" i="8"/>
  <c r="AS26" i="8"/>
  <c r="J26" i="8"/>
  <c r="BI27" i="8"/>
  <c r="AZ27" i="8"/>
  <c r="AY27" i="8"/>
  <c r="AX27" i="8"/>
  <c r="G27" i="8"/>
  <c r="AQ27" i="8"/>
  <c r="P27" i="8"/>
  <c r="W27" i="8"/>
  <c r="AB27" i="8"/>
  <c r="AD27" i="8"/>
  <c r="J27" i="8"/>
  <c r="BC27" i="8"/>
  <c r="AK27" i="8"/>
  <c r="S27" i="8"/>
  <c r="N27" i="8"/>
  <c r="O27" i="8"/>
  <c r="AC27" i="8"/>
  <c r="I27" i="8"/>
  <c r="AT27" i="8"/>
  <c r="V27" i="8"/>
  <c r="BH27" i="8"/>
  <c r="BG27" i="8"/>
  <c r="Z27" i="8"/>
  <c r="M27" i="8"/>
  <c r="AA27" i="8"/>
  <c r="K27" i="8"/>
  <c r="AG27" i="8"/>
  <c r="E27" i="8"/>
  <c r="BJ27" i="8"/>
  <c r="BF27" i="8"/>
  <c r="BA27" i="8"/>
  <c r="AR27" i="8"/>
  <c r="AO27" i="8"/>
  <c r="AN27" i="8"/>
  <c r="AU27" i="8"/>
  <c r="Y27" i="8"/>
  <c r="BD27" i="8"/>
  <c r="AH27" i="8"/>
  <c r="AS27" i="8"/>
  <c r="AE27" i="8"/>
  <c r="AF27" i="8"/>
  <c r="AV27" i="8"/>
  <c r="L27" i="8"/>
  <c r="R27" i="8"/>
  <c r="BE27" i="8"/>
  <c r="D27" i="8"/>
  <c r="H27" i="8"/>
  <c r="AP27" i="8"/>
  <c r="U27" i="8"/>
  <c r="AW27" i="8"/>
  <c r="X27" i="8"/>
  <c r="AL27" i="8"/>
  <c r="AJ27" i="8"/>
  <c r="Q27" i="8"/>
  <c r="F27" i="8"/>
  <c r="T27" i="8"/>
  <c r="AM27" i="8"/>
  <c r="BB27" i="8"/>
  <c r="AI27" i="8"/>
  <c r="BF28" i="8"/>
  <c r="AG28" i="8"/>
  <c r="AJ28" i="8"/>
  <c r="AI28" i="8"/>
  <c r="AM28" i="8"/>
  <c r="AK28" i="8"/>
  <c r="AA28" i="8"/>
  <c r="AC28" i="8"/>
  <c r="AP28" i="8"/>
  <c r="I28" i="8"/>
  <c r="M28" i="8"/>
  <c r="F28" i="8"/>
  <c r="AV28" i="8"/>
  <c r="AH28" i="8"/>
  <c r="D28" i="8"/>
  <c r="AF28" i="8"/>
  <c r="AE28" i="8"/>
  <c r="AO28" i="8"/>
  <c r="BB28" i="8"/>
  <c r="P28" i="8"/>
  <c r="AU28" i="8"/>
  <c r="Q28" i="8"/>
  <c r="L28" i="8"/>
  <c r="D25" i="1" s="1"/>
  <c r="BJ28" i="8"/>
  <c r="BD28" i="8"/>
  <c r="BC28" i="8"/>
  <c r="BI28" i="8"/>
  <c r="AB28" i="8"/>
  <c r="H28" i="8"/>
  <c r="AW28" i="8"/>
  <c r="AS28" i="8"/>
  <c r="AZ28" i="8"/>
  <c r="G28" i="8"/>
  <c r="AX28" i="8"/>
  <c r="Y28" i="8"/>
  <c r="X28" i="8"/>
  <c r="W28" i="8"/>
  <c r="U28" i="8"/>
  <c r="S28" i="8"/>
  <c r="AN28" i="8"/>
  <c r="AQ28" i="8"/>
  <c r="N28" i="8"/>
  <c r="AY28" i="8"/>
  <c r="AD28" i="8"/>
  <c r="BE28" i="8"/>
  <c r="BA28" i="8"/>
  <c r="O28" i="8"/>
  <c r="Z28" i="8"/>
  <c r="AR28" i="8"/>
  <c r="AL28" i="8"/>
  <c r="R28" i="8"/>
  <c r="V28" i="8"/>
  <c r="T28" i="8"/>
  <c r="K28" i="8"/>
  <c r="J28" i="8"/>
  <c r="E28" i="8"/>
  <c r="AT28" i="8"/>
  <c r="BG28" i="8"/>
  <c r="BH28" i="8"/>
  <c r="O29" i="8"/>
  <c r="AL29" i="8"/>
  <c r="AW29" i="8"/>
  <c r="AK29" i="8"/>
  <c r="AJ29" i="8"/>
  <c r="AV29" i="8"/>
  <c r="AS29" i="8"/>
  <c r="BG29" i="8"/>
  <c r="K29" i="8"/>
  <c r="AT29" i="8"/>
  <c r="AX29" i="8"/>
  <c r="AH29" i="8"/>
  <c r="J29" i="8"/>
  <c r="AD29" i="8"/>
  <c r="AN29" i="8"/>
  <c r="M29" i="8"/>
  <c r="U29" i="8"/>
  <c r="V29" i="8"/>
  <c r="AB29" i="8"/>
  <c r="AZ29" i="8"/>
  <c r="AR29" i="8"/>
  <c r="F29" i="8"/>
  <c r="R29" i="8"/>
  <c r="AG29" i="8"/>
  <c r="BB29" i="8"/>
  <c r="BE29" i="8"/>
  <c r="Z29" i="8"/>
  <c r="G29" i="8"/>
  <c r="N29" i="8"/>
  <c r="Q29" i="8"/>
  <c r="E29" i="8"/>
  <c r="P29" i="8"/>
  <c r="AF29" i="8"/>
  <c r="Y29" i="8"/>
  <c r="BJ29" i="8"/>
  <c r="BI29" i="8"/>
  <c r="BH29" i="8"/>
  <c r="BD29" i="8"/>
  <c r="X29" i="8"/>
  <c r="BC29" i="8"/>
  <c r="AY29" i="8"/>
  <c r="AA29" i="8"/>
  <c r="AQ29" i="8"/>
  <c r="AU29" i="8"/>
  <c r="AO29" i="8"/>
  <c r="BA29" i="8"/>
  <c r="BF29" i="8"/>
  <c r="AM29" i="8"/>
  <c r="AC29" i="8"/>
  <c r="AI29" i="8"/>
  <c r="D29" i="8"/>
  <c r="AE29" i="8"/>
  <c r="S29" i="8"/>
  <c r="T29" i="8"/>
  <c r="AP29" i="8"/>
  <c r="W29" i="8"/>
  <c r="I29" i="8"/>
  <c r="H29" i="8"/>
  <c r="L29" i="8"/>
  <c r="D26" i="1" s="1"/>
  <c r="BH30" i="8"/>
  <c r="AY30" i="8"/>
  <c r="AT30" i="8"/>
  <c r="AG30" i="8"/>
  <c r="AC30" i="8"/>
  <c r="AX30" i="8"/>
  <c r="BF30" i="8"/>
  <c r="AN30" i="8"/>
  <c r="M30" i="8"/>
  <c r="O30" i="8"/>
  <c r="E30" i="8"/>
  <c r="AJ30" i="8"/>
  <c r="AP30" i="8"/>
  <c r="AW30" i="8"/>
  <c r="BG30" i="8"/>
  <c r="J30" i="8"/>
  <c r="AD30" i="8"/>
  <c r="V30" i="8"/>
  <c r="BA30" i="8"/>
  <c r="Y30" i="8"/>
  <c r="L30" i="8"/>
  <c r="S30" i="8"/>
  <c r="BJ30" i="8"/>
  <c r="BI30" i="8"/>
  <c r="BD30" i="8"/>
  <c r="AU30" i="8"/>
  <c r="U30" i="8"/>
  <c r="AZ30" i="8"/>
  <c r="AQ30" i="8"/>
  <c r="AH30" i="8"/>
  <c r="W30" i="8"/>
  <c r="I30" i="8"/>
  <c r="AE30" i="8"/>
  <c r="R30" i="8"/>
  <c r="AM30" i="8"/>
  <c r="AR30" i="8"/>
  <c r="AA30" i="8"/>
  <c r="X30" i="8"/>
  <c r="BE30" i="8"/>
  <c r="Z30" i="8"/>
  <c r="K30" i="8"/>
  <c r="N30" i="8"/>
  <c r="AL30" i="8"/>
  <c r="AV30" i="8"/>
  <c r="AB30" i="8"/>
  <c r="BB30" i="8"/>
  <c r="Q30" i="8"/>
  <c r="G30" i="8"/>
  <c r="T30" i="8"/>
  <c r="AI30" i="8"/>
  <c r="AF30" i="8"/>
  <c r="H30" i="8"/>
  <c r="BC30" i="8"/>
  <c r="AK30" i="8"/>
  <c r="AO30" i="8"/>
  <c r="D30" i="8"/>
  <c r="AS30" i="8"/>
  <c r="P30" i="8"/>
  <c r="F30" i="8"/>
  <c r="BE31" i="8"/>
  <c r="H31" i="8"/>
  <c r="AM31" i="8"/>
  <c r="AL31" i="8"/>
  <c r="BB31" i="8"/>
  <c r="M31" i="8"/>
  <c r="J31" i="8"/>
  <c r="AS31" i="8"/>
  <c r="AN31" i="8"/>
  <c r="R31" i="8"/>
  <c r="AE31" i="8"/>
  <c r="V31" i="8"/>
  <c r="AG31" i="8"/>
  <c r="G31" i="8"/>
  <c r="BC31" i="8"/>
  <c r="D31" i="8"/>
  <c r="X31" i="8"/>
  <c r="BG31" i="8"/>
  <c r="AT31" i="8"/>
  <c r="Q31" i="8"/>
  <c r="E31" i="8"/>
  <c r="N31" i="8"/>
  <c r="T31" i="8"/>
  <c r="BI31" i="8"/>
  <c r="BH31" i="8"/>
  <c r="BA31" i="8"/>
  <c r="BD31" i="8"/>
  <c r="AY31" i="8"/>
  <c r="O31" i="8"/>
  <c r="AQ31" i="8"/>
  <c r="AW31" i="8"/>
  <c r="AV31" i="8"/>
  <c r="AC31" i="8"/>
  <c r="AB31" i="8"/>
  <c r="AJ31" i="8"/>
  <c r="AZ31" i="8"/>
  <c r="AP31" i="8"/>
  <c r="AR31" i="8"/>
  <c r="AO31" i="8"/>
  <c r="S31" i="8"/>
  <c r="U31" i="8"/>
  <c r="BF31" i="8"/>
  <c r="AF31" i="8"/>
  <c r="F31" i="8"/>
  <c r="L31" i="8"/>
  <c r="Y31" i="8"/>
  <c r="AK31" i="8"/>
  <c r="AI31" i="8"/>
  <c r="Z31" i="8"/>
  <c r="P31" i="8"/>
  <c r="AA31" i="8"/>
  <c r="AD31" i="8"/>
  <c r="I31" i="8"/>
  <c r="AU31" i="8"/>
  <c r="K31" i="8"/>
  <c r="W31" i="8"/>
  <c r="AX31" i="8"/>
  <c r="AH31" i="8"/>
  <c r="BJ31" i="8"/>
  <c r="V32" i="8"/>
  <c r="U32" i="8"/>
  <c r="AP32" i="8"/>
  <c r="AZ32" i="8"/>
  <c r="AY32" i="8"/>
  <c r="H32" i="8"/>
  <c r="Z32" i="8"/>
  <c r="F32" i="8"/>
  <c r="BC32" i="8"/>
  <c r="P32" i="8"/>
  <c r="D32" i="8"/>
  <c r="BJ32" i="8"/>
  <c r="BD32" i="8"/>
  <c r="AB32" i="8"/>
  <c r="Y32" i="8"/>
  <c r="BB32" i="8"/>
  <c r="AR32" i="8"/>
  <c r="O32" i="8"/>
  <c r="BF32" i="8"/>
  <c r="AT32" i="8"/>
  <c r="AH32" i="8"/>
  <c r="BE32" i="8"/>
  <c r="R32" i="8"/>
  <c r="BH32" i="8"/>
  <c r="AK32" i="8"/>
  <c r="K32" i="8"/>
  <c r="AW32" i="8"/>
  <c r="AC32" i="8"/>
  <c r="AF32" i="8"/>
  <c r="AA32" i="8"/>
  <c r="N32" i="8"/>
  <c r="M32" i="8"/>
  <c r="J32" i="8"/>
  <c r="T32" i="8"/>
  <c r="AI32" i="8"/>
  <c r="BG32" i="8"/>
  <c r="AO32" i="8"/>
  <c r="E32" i="8"/>
  <c r="AV32" i="8"/>
  <c r="S32" i="8"/>
  <c r="BI32" i="8"/>
  <c r="AQ32" i="8"/>
  <c r="AX32" i="8"/>
  <c r="AN32" i="8"/>
  <c r="BA32" i="8"/>
  <c r="AG32" i="8"/>
  <c r="AE32" i="8"/>
  <c r="AM32" i="8"/>
  <c r="AS32" i="8"/>
  <c r="W32" i="8"/>
  <c r="I32" i="8"/>
  <c r="AL32" i="8"/>
  <c r="X32" i="8"/>
  <c r="AJ32" i="8"/>
  <c r="AU32" i="8"/>
  <c r="AD32" i="8"/>
  <c r="L32" i="8"/>
  <c r="Q32" i="8"/>
  <c r="G32" i="8"/>
  <c r="S33" i="8"/>
  <c r="J33" i="8"/>
  <c r="O33" i="8"/>
  <c r="E33" i="8"/>
  <c r="AG33" i="8"/>
  <c r="AT33" i="8"/>
  <c r="X33" i="8"/>
  <c r="AW33" i="8"/>
  <c r="Y33" i="8"/>
  <c r="I33" i="8"/>
  <c r="BG33" i="8"/>
  <c r="AM33" i="8"/>
  <c r="AL33" i="8"/>
  <c r="AO33" i="8"/>
  <c r="AY33" i="8"/>
  <c r="AC33" i="8"/>
  <c r="AN33" i="8"/>
  <c r="T33" i="8"/>
  <c r="AH33" i="8"/>
  <c r="P33" i="8"/>
  <c r="AZ33" i="8"/>
  <c r="U33" i="8"/>
  <c r="AI33" i="8"/>
  <c r="G33" i="8"/>
  <c r="F33" i="8"/>
  <c r="AE33" i="8"/>
  <c r="AA33" i="8"/>
  <c r="AU33" i="8"/>
  <c r="BB33" i="8"/>
  <c r="L33" i="8"/>
  <c r="K33" i="8"/>
  <c r="BI33" i="8"/>
  <c r="BH33" i="8"/>
  <c r="BE33" i="8"/>
  <c r="N33" i="8"/>
  <c r="AD33" i="8"/>
  <c r="AR33" i="8"/>
  <c r="BF33" i="8"/>
  <c r="AV33" i="8"/>
  <c r="BA33" i="8"/>
  <c r="W33" i="8"/>
  <c r="AX33" i="8"/>
  <c r="BC33" i="8"/>
  <c r="AF33" i="8"/>
  <c r="BD33" i="8"/>
  <c r="AP33" i="8"/>
  <c r="AB33" i="8"/>
  <c r="M33" i="8"/>
  <c r="BJ33" i="8"/>
  <c r="AQ33" i="8"/>
  <c r="Q33" i="8"/>
  <c r="V33" i="8"/>
  <c r="H33" i="8"/>
  <c r="Z33" i="8"/>
  <c r="D33" i="8"/>
  <c r="AJ33" i="8"/>
  <c r="R33" i="8"/>
  <c r="AK33" i="8"/>
  <c r="AS33" i="8"/>
  <c r="BD34" i="8"/>
  <c r="AU34" i="8"/>
  <c r="AH34" i="8"/>
  <c r="AG34" i="8"/>
  <c r="N34" i="8"/>
  <c r="AB34" i="8"/>
  <c r="BH34" i="8"/>
  <c r="Z34" i="8"/>
  <c r="AE34" i="8"/>
  <c r="L34" i="8"/>
  <c r="AJ34" i="8"/>
  <c r="R34" i="8"/>
  <c r="AF34" i="8"/>
  <c r="BJ34" i="8"/>
  <c r="AA34" i="8"/>
  <c r="X34" i="8"/>
  <c r="AD34" i="8"/>
  <c r="F34" i="8"/>
  <c r="G34" i="8"/>
  <c r="AP34" i="8"/>
  <c r="BG34" i="8"/>
  <c r="BA34" i="8"/>
  <c r="S34" i="8"/>
  <c r="AQ34" i="8"/>
  <c r="AX34" i="8"/>
  <c r="D34" i="8"/>
  <c r="AV34" i="8"/>
  <c r="AM34" i="8"/>
  <c r="V34" i="8"/>
  <c r="U34" i="8"/>
  <c r="BE34" i="8"/>
  <c r="I34" i="8"/>
  <c r="BF34" i="8"/>
  <c r="AL34" i="8"/>
  <c r="AN34" i="8"/>
  <c r="K34" i="8"/>
  <c r="AT34" i="8"/>
  <c r="AK34" i="8"/>
  <c r="W34" i="8"/>
  <c r="AZ34" i="8"/>
  <c r="Q34" i="8"/>
  <c r="Y34" i="8"/>
  <c r="O34" i="8"/>
  <c r="T34" i="8"/>
  <c r="AY34" i="8"/>
  <c r="AS34" i="8"/>
  <c r="P34" i="8"/>
  <c r="J34" i="8"/>
  <c r="AI34" i="8"/>
  <c r="E34" i="8"/>
  <c r="H34" i="8"/>
  <c r="BB34" i="8"/>
  <c r="AW34" i="8"/>
  <c r="M34" i="8"/>
  <c r="AO34" i="8"/>
  <c r="BC34" i="8"/>
  <c r="AR34" i="8"/>
  <c r="AC34" i="8"/>
  <c r="BI34" i="8"/>
  <c r="E35" i="8"/>
  <c r="D35" i="8"/>
  <c r="BF35" i="8"/>
  <c r="AU35" i="8"/>
  <c r="N35" i="8"/>
  <c r="AD35" i="8"/>
  <c r="V35" i="8"/>
  <c r="BI35" i="8"/>
  <c r="BH35" i="8"/>
  <c r="BG35" i="8"/>
  <c r="AV35" i="8"/>
  <c r="O35" i="8"/>
  <c r="AY35" i="8"/>
  <c r="I35" i="8"/>
  <c r="BJ35" i="8"/>
  <c r="BA35" i="8"/>
  <c r="AZ35" i="8"/>
  <c r="AW35" i="8"/>
  <c r="AL35" i="8"/>
  <c r="BD35" i="8"/>
  <c r="AF35" i="8"/>
  <c r="AN35" i="8"/>
  <c r="AP35" i="8"/>
  <c r="AS35" i="8"/>
  <c r="AR35" i="8"/>
  <c r="AM35" i="8"/>
  <c r="Z35" i="8"/>
  <c r="AO35" i="8"/>
  <c r="K35" i="8"/>
  <c r="AH35" i="8"/>
  <c r="S35" i="8"/>
  <c r="AK35" i="8"/>
  <c r="AJ35" i="8"/>
  <c r="AA35" i="8"/>
  <c r="P35" i="8"/>
  <c r="W35" i="8"/>
  <c r="AX35" i="8"/>
  <c r="R35" i="8"/>
  <c r="AC35" i="8"/>
  <c r="AB35" i="8"/>
  <c r="Q35" i="8"/>
  <c r="F35" i="8"/>
  <c r="H35" i="8"/>
  <c r="AE35" i="8"/>
  <c r="X35" i="8"/>
  <c r="U35" i="8"/>
  <c r="T35" i="8"/>
  <c r="G35" i="8"/>
  <c r="BE35" i="8"/>
  <c r="BB35" i="8"/>
  <c r="J35" i="8"/>
  <c r="BC35" i="8"/>
  <c r="M35" i="8"/>
  <c r="L35" i="8"/>
  <c r="AI35" i="8"/>
  <c r="Y35" i="8"/>
  <c r="AG35" i="8"/>
  <c r="AT35" i="8"/>
  <c r="AQ35" i="8"/>
  <c r="I36" i="8"/>
  <c r="AC36" i="8"/>
  <c r="E36" i="8"/>
  <c r="AV36" i="8"/>
  <c r="AM36" i="8"/>
  <c r="BE36" i="8"/>
  <c r="AR36" i="8"/>
  <c r="AQ36" i="8"/>
  <c r="AI36" i="8"/>
  <c r="AU36" i="8"/>
  <c r="AK36" i="8"/>
  <c r="D36" i="8"/>
  <c r="BF36" i="8"/>
  <c r="AW36" i="8"/>
  <c r="AF36" i="8"/>
  <c r="AE36" i="8"/>
  <c r="O36" i="8"/>
  <c r="AB36" i="8"/>
  <c r="BH36" i="8"/>
  <c r="X36" i="8"/>
  <c r="AX36" i="8"/>
  <c r="AO36" i="8"/>
  <c r="V36" i="8"/>
  <c r="U36" i="8"/>
  <c r="BC36" i="8"/>
  <c r="G36" i="8"/>
  <c r="BD36" i="8"/>
  <c r="AL36" i="8"/>
  <c r="AP36" i="8"/>
  <c r="AG36" i="8"/>
  <c r="L36" i="8"/>
  <c r="K36" i="8"/>
  <c r="AJ36" i="8"/>
  <c r="AT36" i="8"/>
  <c r="P36" i="8"/>
  <c r="W36" i="8"/>
  <c r="AH36" i="8"/>
  <c r="Y36" i="8"/>
  <c r="BJ36" i="8"/>
  <c r="AD36" i="8"/>
  <c r="N36" i="8"/>
  <c r="AA36" i="8"/>
  <c r="BI36" i="8"/>
  <c r="Z36" i="8"/>
  <c r="Q36" i="8"/>
  <c r="AN36" i="8"/>
  <c r="AZ36" i="8"/>
  <c r="AY36" i="8"/>
  <c r="F36" i="8"/>
  <c r="AS36" i="8"/>
  <c r="R36" i="8"/>
  <c r="H36" i="8"/>
  <c r="T36" i="8"/>
  <c r="BG36" i="8"/>
  <c r="J36" i="8"/>
  <c r="BB36" i="8"/>
  <c r="BA36" i="8"/>
  <c r="M36" i="8"/>
  <c r="S36" i="8"/>
  <c r="BC37" i="8"/>
  <c r="BB37" i="8"/>
  <c r="AW37" i="8"/>
  <c r="AV37" i="8"/>
  <c r="BH37" i="8"/>
  <c r="AF37" i="8"/>
  <c r="AN37" i="8"/>
  <c r="BD37" i="8"/>
  <c r="T38" i="8"/>
  <c r="S38" i="8"/>
  <c r="AD38" i="8"/>
  <c r="AX38" i="8"/>
  <c r="AV38" i="8"/>
  <c r="F38" i="8"/>
  <c r="BI38" i="8"/>
  <c r="AU37" i="8"/>
  <c r="AT37" i="8"/>
  <c r="AK37" i="8"/>
  <c r="AJ37" i="8"/>
  <c r="AP37" i="8"/>
  <c r="K37" i="8"/>
  <c r="AQ37" i="8"/>
  <c r="S37" i="8"/>
  <c r="L38" i="8"/>
  <c r="K38" i="8"/>
  <c r="BA38" i="8"/>
  <c r="H38" i="8"/>
  <c r="AC38" i="8"/>
  <c r="BE38" i="8"/>
  <c r="W38" i="8"/>
  <c r="V37" i="8"/>
  <c r="D37" i="8"/>
  <c r="J37" i="8"/>
  <c r="AZ38" i="8"/>
  <c r="AF38" i="8"/>
  <c r="P38" i="8"/>
  <c r="O38" i="8"/>
  <c r="N37" i="8"/>
  <c r="AS37" i="8"/>
  <c r="AR37" i="8"/>
  <c r="AR38" i="8"/>
  <c r="V38" i="8"/>
  <c r="BC38" i="8"/>
  <c r="BF38" i="8"/>
  <c r="M37" i="8"/>
  <c r="AB37" i="8"/>
  <c r="AJ38" i="8"/>
  <c r="J38" i="8"/>
  <c r="AG38" i="8"/>
  <c r="BJ37" i="8"/>
  <c r="BG37" i="8"/>
  <c r="AI37" i="8"/>
  <c r="AY37" i="8"/>
  <c r="AO37" i="8"/>
  <c r="AA38" i="8"/>
  <c r="BJ38" i="8"/>
  <c r="R38" i="8"/>
  <c r="Y38" i="8"/>
  <c r="AM37" i="8"/>
  <c r="AL37" i="8"/>
  <c r="AA37" i="8"/>
  <c r="Z37" i="8"/>
  <c r="X37" i="8"/>
  <c r="AX37" i="8"/>
  <c r="AH37" i="8"/>
  <c r="BA37" i="8"/>
  <c r="D38" i="8"/>
  <c r="BB38" i="8"/>
  <c r="AO38" i="8"/>
  <c r="AW38" i="8"/>
  <c r="M38" i="8"/>
  <c r="Q38" i="8"/>
  <c r="AM38" i="8"/>
  <c r="AE37" i="8"/>
  <c r="AD37" i="8"/>
  <c r="Q37" i="8"/>
  <c r="P37" i="8"/>
  <c r="I37" i="8"/>
  <c r="AC37" i="8"/>
  <c r="U37" i="8"/>
  <c r="BH38" i="8"/>
  <c r="BG38" i="8"/>
  <c r="AP38" i="8"/>
  <c r="AE38" i="8"/>
  <c r="AH38" i="8"/>
  <c r="AU38" i="8"/>
  <c r="BD38" i="8"/>
  <c r="AK38" i="8"/>
  <c r="W37" i="8"/>
  <c r="E37" i="8"/>
  <c r="AZ37" i="8"/>
  <c r="BI37" i="8"/>
  <c r="AY38" i="8"/>
  <c r="U38" i="8"/>
  <c r="Z38" i="8"/>
  <c r="X38" i="8"/>
  <c r="O37" i="8"/>
  <c r="BE37" i="8"/>
  <c r="AG37" i="8"/>
  <c r="T37" i="8"/>
  <c r="AQ38" i="8"/>
  <c r="I38" i="8"/>
  <c r="G38" i="8"/>
  <c r="AL38" i="8"/>
  <c r="G37" i="8"/>
  <c r="F37" i="8"/>
  <c r="Y37" i="8"/>
  <c r="L37" i="8"/>
  <c r="R37" i="8"/>
  <c r="AI38" i="8"/>
  <c r="AN38" i="8"/>
  <c r="AT38" i="8"/>
  <c r="AS38" i="8"/>
  <c r="BF37" i="8"/>
  <c r="H37" i="8"/>
  <c r="AB38" i="8"/>
  <c r="N38" i="8"/>
  <c r="E38" i="8"/>
  <c r="Q39" i="8"/>
  <c r="H39" i="8"/>
  <c r="W39" i="8"/>
  <c r="BC39" i="8"/>
  <c r="L39" i="8"/>
  <c r="V39" i="8"/>
  <c r="U39" i="8"/>
  <c r="AT40" i="8"/>
  <c r="AS40" i="8"/>
  <c r="AF40" i="8"/>
  <c r="S40" i="8"/>
  <c r="Q40" i="8"/>
  <c r="Z40" i="8"/>
  <c r="W40" i="8"/>
  <c r="AJ40" i="8"/>
  <c r="BD39" i="8"/>
  <c r="AT39" i="8"/>
  <c r="AD39" i="8"/>
  <c r="T39" i="8"/>
  <c r="AC40" i="8"/>
  <c r="AN40" i="8"/>
  <c r="AR40" i="8"/>
  <c r="BE39" i="8"/>
  <c r="AK39" i="8"/>
  <c r="AQ39" i="8"/>
  <c r="R39" i="8"/>
  <c r="V40" i="8"/>
  <c r="AX40" i="8"/>
  <c r="L40" i="8"/>
  <c r="AQ40" i="8"/>
  <c r="AW39" i="8"/>
  <c r="AA39" i="8"/>
  <c r="AB39" i="8"/>
  <c r="AH39" i="8"/>
  <c r="N40" i="8"/>
  <c r="R40" i="8"/>
  <c r="AV40" i="8"/>
  <c r="AH40" i="8"/>
  <c r="AF39" i="8"/>
  <c r="N39" i="8"/>
  <c r="AC39" i="8"/>
  <c r="AM39" i="8"/>
  <c r="E40" i="8"/>
  <c r="AB40" i="8"/>
  <c r="BE40" i="8"/>
  <c r="X39" i="8"/>
  <c r="D39" i="8"/>
  <c r="G39" i="8"/>
  <c r="BJ40" i="8"/>
  <c r="AZ40" i="8"/>
  <c r="BC40" i="8"/>
  <c r="P40" i="8"/>
  <c r="Y39" i="8"/>
  <c r="AS39" i="8"/>
  <c r="AE39" i="8"/>
  <c r="BJ39" i="8"/>
  <c r="BA40" i="8"/>
  <c r="AE40" i="8"/>
  <c r="AI40" i="8"/>
  <c r="X40" i="8"/>
  <c r="I39" i="8"/>
  <c r="BG39" i="8"/>
  <c r="BF39" i="8"/>
  <c r="AI39" i="8"/>
  <c r="AY39" i="8"/>
  <c r="F39" i="8"/>
  <c r="BH39" i="8"/>
  <c r="AL40" i="8"/>
  <c r="AK40" i="8"/>
  <c r="T40" i="8"/>
  <c r="I40" i="8"/>
  <c r="AW40" i="8"/>
  <c r="G40" i="8"/>
  <c r="BD40" i="8"/>
  <c r="AU39" i="8"/>
  <c r="BI39" i="8"/>
  <c r="AL39" i="8"/>
  <c r="AD40" i="8"/>
  <c r="J40" i="8"/>
  <c r="AG40" i="8"/>
  <c r="O40" i="8"/>
  <c r="AV39" i="8"/>
  <c r="AJ39" i="8"/>
  <c r="K39" i="8"/>
  <c r="BB39" i="8"/>
  <c r="U40" i="8"/>
  <c r="H40" i="8"/>
  <c r="Y40" i="8"/>
  <c r="AN39" i="8"/>
  <c r="Z39" i="8"/>
  <c r="AX39" i="8"/>
  <c r="S39" i="8"/>
  <c r="M40" i="8"/>
  <c r="BH40" i="8"/>
  <c r="D40" i="8"/>
  <c r="AO39" i="8"/>
  <c r="O39" i="8"/>
  <c r="J39" i="8"/>
  <c r="BA39" i="8"/>
  <c r="F40" i="8"/>
  <c r="AY40" i="8"/>
  <c r="AA40" i="8"/>
  <c r="AM40" i="8"/>
  <c r="AG39" i="8"/>
  <c r="E39" i="8"/>
  <c r="AZ39" i="8"/>
  <c r="AP39" i="8"/>
  <c r="BI40" i="8"/>
  <c r="AO40" i="8"/>
  <c r="K40" i="8"/>
  <c r="BG40" i="8"/>
  <c r="P39" i="8"/>
  <c r="M39" i="8"/>
  <c r="AR39" i="8"/>
  <c r="BB40" i="8"/>
  <c r="AP40" i="8"/>
  <c r="AU40" i="8"/>
  <c r="BF40" i="8"/>
  <c r="BG41" i="8"/>
  <c r="AX41" i="8"/>
  <c r="AK41" i="8"/>
  <c r="AJ41" i="8"/>
  <c r="AR41" i="8"/>
  <c r="H41" i="8"/>
  <c r="AF41" i="8"/>
  <c r="Q41" i="8"/>
  <c r="AH41" i="8"/>
  <c r="O41" i="8"/>
  <c r="I41" i="8"/>
  <c r="U41" i="8"/>
  <c r="AM41" i="8"/>
  <c r="AI41" i="8"/>
  <c r="E41" i="8"/>
  <c r="AZ41" i="8"/>
  <c r="AN41" i="8"/>
  <c r="R41" i="8"/>
  <c r="BC41" i="8"/>
  <c r="AO41" i="8"/>
  <c r="S41" i="8"/>
  <c r="M41" i="8"/>
  <c r="V41" i="8"/>
  <c r="K41" i="8"/>
  <c r="BD41" i="8"/>
  <c r="F41" i="8"/>
  <c r="AU41" i="8"/>
  <c r="AT41" i="8"/>
  <c r="AD41" i="8"/>
  <c r="BB41" i="8"/>
  <c r="AY41" i="8"/>
  <c r="AP41" i="8"/>
  <c r="Y41" i="8"/>
  <c r="X41" i="8"/>
  <c r="AC41" i="8"/>
  <c r="AV41" i="8"/>
  <c r="BI41" i="8"/>
  <c r="P41" i="8"/>
  <c r="AQ41" i="8"/>
  <c r="N41" i="8"/>
  <c r="AB41" i="8"/>
  <c r="Z41" i="8"/>
  <c r="D41" i="8"/>
  <c r="G41" i="8"/>
  <c r="AA41" i="8"/>
  <c r="AG41" i="8"/>
  <c r="AE41" i="8"/>
  <c r="BH41" i="8"/>
  <c r="J41" i="8"/>
  <c r="W41" i="8"/>
  <c r="L41" i="8"/>
  <c r="D38" i="1" s="1"/>
  <c r="T41" i="8"/>
  <c r="BE41" i="8"/>
  <c r="AS41" i="8"/>
  <c r="AW41" i="8"/>
  <c r="BA41" i="8"/>
  <c r="BF41" i="8"/>
  <c r="BJ41" i="8"/>
  <c r="AL41" i="8"/>
  <c r="BD42" i="8"/>
  <c r="AU42" i="8"/>
  <c r="AP42" i="8"/>
  <c r="AO42" i="8"/>
  <c r="BB42" i="8"/>
  <c r="K42" i="8"/>
  <c r="N42" i="8"/>
  <c r="Q42" i="8"/>
  <c r="AV42" i="8"/>
  <c r="AM42" i="8"/>
  <c r="AD42" i="8"/>
  <c r="AC42" i="8"/>
  <c r="AJ42" i="8"/>
  <c r="AS42" i="8"/>
  <c r="AH42" i="8"/>
  <c r="AK42" i="8"/>
  <c r="O42" i="8"/>
  <c r="BH42" i="8"/>
  <c r="AR42" i="8"/>
  <c r="P42" i="8"/>
  <c r="AB42" i="8"/>
  <c r="Y42" i="8"/>
  <c r="H42" i="8"/>
  <c r="BI42" i="8"/>
  <c r="AT42" i="8"/>
  <c r="BF42" i="8"/>
  <c r="BC42" i="8"/>
  <c r="AZ42" i="8"/>
  <c r="R42" i="8"/>
  <c r="AA42" i="8"/>
  <c r="AQ42" i="8"/>
  <c r="AN42" i="8"/>
  <c r="AE42" i="8"/>
  <c r="T42" i="8"/>
  <c r="S42" i="8"/>
  <c r="U42" i="8"/>
  <c r="Z42" i="8"/>
  <c r="V42" i="8"/>
  <c r="AI42" i="8"/>
  <c r="AF42" i="8"/>
  <c r="W42" i="8"/>
  <c r="J42" i="8"/>
  <c r="I42" i="8"/>
  <c r="AW42" i="8"/>
  <c r="E42" i="8"/>
  <c r="BA42" i="8"/>
  <c r="X42" i="8"/>
  <c r="AL42" i="8"/>
  <c r="AG42" i="8"/>
  <c r="M42" i="8"/>
  <c r="G42" i="8"/>
  <c r="F42" i="8"/>
  <c r="L42" i="8"/>
  <c r="BG42" i="8"/>
  <c r="BJ42" i="8"/>
  <c r="AX42" i="8"/>
  <c r="D42" i="8"/>
  <c r="AY42" i="8"/>
  <c r="BE42" i="8"/>
  <c r="BI43" i="8"/>
  <c r="BH43" i="8"/>
  <c r="BE43" i="8"/>
  <c r="BD43" i="8"/>
  <c r="AD43" i="8"/>
  <c r="AP43" i="8"/>
  <c r="AM43" i="8"/>
  <c r="BB43" i="8"/>
  <c r="AI43" i="8"/>
  <c r="G43" i="8"/>
  <c r="AY43" i="8"/>
  <c r="AK43" i="8"/>
  <c r="Y43" i="8"/>
  <c r="AE43" i="8"/>
  <c r="BG43" i="8"/>
  <c r="AB43" i="8"/>
  <c r="N43" i="8"/>
  <c r="AO43" i="8"/>
  <c r="S43" i="8"/>
  <c r="T43" i="8"/>
  <c r="BC43" i="8"/>
  <c r="AW43" i="8"/>
  <c r="BF43" i="8"/>
  <c r="L43" i="8"/>
  <c r="AQ43" i="8"/>
  <c r="AA43" i="8"/>
  <c r="R43" i="8"/>
  <c r="E43" i="8"/>
  <c r="K43" i="8"/>
  <c r="H43" i="8"/>
  <c r="AN43" i="8"/>
  <c r="BA43" i="8"/>
  <c r="AZ43" i="8"/>
  <c r="AU43" i="8"/>
  <c r="AT43" i="8"/>
  <c r="J43" i="8"/>
  <c r="Z43" i="8"/>
  <c r="AF43" i="8"/>
  <c r="Q43" i="8"/>
  <c r="AS43" i="8"/>
  <c r="AR43" i="8"/>
  <c r="AH43" i="8"/>
  <c r="AX43" i="8"/>
  <c r="P43" i="8"/>
  <c r="AJ43" i="8"/>
  <c r="X43" i="8"/>
  <c r="BJ43" i="8"/>
  <c r="AC43" i="8"/>
  <c r="O43" i="8"/>
  <c r="I43" i="8"/>
  <c r="U43" i="8"/>
  <c r="AG43" i="8"/>
  <c r="V43" i="8"/>
  <c r="M43" i="8"/>
  <c r="W43" i="8"/>
  <c r="F43" i="8"/>
  <c r="D43" i="8"/>
  <c r="AV43" i="8"/>
  <c r="AL43" i="8"/>
  <c r="AP44" i="8"/>
  <c r="AG44" i="8"/>
  <c r="T44" i="8"/>
  <c r="S44" i="8"/>
  <c r="V44" i="8"/>
  <c r="AS44" i="8"/>
  <c r="BA44" i="8"/>
  <c r="BD44" i="8"/>
  <c r="AH44" i="8"/>
  <c r="Y44" i="8"/>
  <c r="H44" i="8"/>
  <c r="G44" i="8"/>
  <c r="D44" i="8"/>
  <c r="X44" i="8"/>
  <c r="M44" i="8"/>
  <c r="Z44" i="8"/>
  <c r="Q44" i="8"/>
  <c r="BH44" i="8"/>
  <c r="AV44" i="8"/>
  <c r="AU44" i="8"/>
  <c r="E44" i="8"/>
  <c r="AQ44" i="8"/>
  <c r="R44" i="8"/>
  <c r="I44" i="8"/>
  <c r="AB44" i="8"/>
  <c r="P44" i="8"/>
  <c r="AE44" i="8"/>
  <c r="AF44" i="8"/>
  <c r="J44" i="8"/>
  <c r="BI44" i="8"/>
  <c r="L44" i="8"/>
  <c r="BG44" i="8"/>
  <c r="BE44" i="8"/>
  <c r="AZ44" i="8"/>
  <c r="AY44" i="8"/>
  <c r="F44" i="8"/>
  <c r="AT44" i="8"/>
  <c r="BB44" i="8"/>
  <c r="AJ44" i="8"/>
  <c r="BF44" i="8"/>
  <c r="AW44" i="8"/>
  <c r="AN44" i="8"/>
  <c r="AM44" i="8"/>
  <c r="BC44" i="8"/>
  <c r="AA44" i="8"/>
  <c r="N44" i="8"/>
  <c r="O44" i="8"/>
  <c r="AX44" i="8"/>
  <c r="AO44" i="8"/>
  <c r="AD44" i="8"/>
  <c r="AC44" i="8"/>
  <c r="AK44" i="8"/>
  <c r="K44" i="8"/>
  <c r="U44" i="8"/>
  <c r="AI44" i="8"/>
  <c r="AR44" i="8"/>
  <c r="BJ44" i="8"/>
  <c r="AL44" i="8"/>
  <c r="W44" i="8"/>
  <c r="AM45" i="8"/>
  <c r="AL45" i="8"/>
  <c r="Y45" i="8"/>
  <c r="AQ45" i="8"/>
  <c r="AB45" i="8"/>
  <c r="E45" i="8"/>
  <c r="AF45" i="8"/>
  <c r="Q45" i="8"/>
  <c r="AE45" i="8"/>
  <c r="AD45" i="8"/>
  <c r="M45" i="8"/>
  <c r="K45" i="8"/>
  <c r="I45" i="8"/>
  <c r="BH45" i="8"/>
  <c r="BG45" i="8"/>
  <c r="W45" i="8"/>
  <c r="V45" i="8"/>
  <c r="AG45" i="8"/>
  <c r="BA45" i="8"/>
  <c r="AV45" i="8"/>
  <c r="AO45" i="8"/>
  <c r="S45" i="8"/>
  <c r="O45" i="8"/>
  <c r="N45" i="8"/>
  <c r="BD45" i="8"/>
  <c r="U45" i="8"/>
  <c r="AA45" i="8"/>
  <c r="T45" i="8"/>
  <c r="BF45" i="8"/>
  <c r="G45" i="8"/>
  <c r="F45" i="8"/>
  <c r="AR45" i="8"/>
  <c r="AW45" i="8"/>
  <c r="H45" i="8"/>
  <c r="D45" i="8"/>
  <c r="R45" i="8"/>
  <c r="BJ45" i="8"/>
  <c r="BE45" i="8"/>
  <c r="AH45" i="8"/>
  <c r="AC45" i="8"/>
  <c r="BI45" i="8"/>
  <c r="AJ45" i="8"/>
  <c r="J45" i="8"/>
  <c r="BC45" i="8"/>
  <c r="BB45" i="8"/>
  <c r="AS45" i="8"/>
  <c r="X45" i="8"/>
  <c r="P45" i="8"/>
  <c r="AP45" i="8"/>
  <c r="AY45" i="8"/>
  <c r="AN45" i="8"/>
  <c r="AU45" i="8"/>
  <c r="AT45" i="8"/>
  <c r="AI45" i="8"/>
  <c r="L45" i="8"/>
  <c r="AX45" i="8"/>
  <c r="Z45" i="8"/>
  <c r="AK45" i="8"/>
  <c r="AZ45" i="8"/>
  <c r="BH46" i="8"/>
  <c r="BG46" i="8"/>
  <c r="AX46" i="8"/>
  <c r="BI46" i="8"/>
  <c r="Z46" i="8"/>
  <c r="AE46" i="8"/>
  <c r="V46" i="8"/>
  <c r="AH46" i="8"/>
  <c r="AQ46" i="8"/>
  <c r="AM46" i="8"/>
  <c r="AU46" i="8"/>
  <c r="N46" i="8"/>
  <c r="AJ46" i="8"/>
  <c r="R46" i="8"/>
  <c r="W46" i="8"/>
  <c r="BB46" i="8"/>
  <c r="AA46" i="8"/>
  <c r="Q46" i="8"/>
  <c r="I46" i="8"/>
  <c r="S46" i="8"/>
  <c r="G46" i="8"/>
  <c r="AT46" i="8"/>
  <c r="L46" i="8"/>
  <c r="P46" i="8"/>
  <c r="AK46" i="8"/>
  <c r="AP46" i="8"/>
  <c r="D46" i="8"/>
  <c r="F46" i="8"/>
  <c r="BA46" i="8"/>
  <c r="O46" i="8"/>
  <c r="AZ46" i="8"/>
  <c r="AY46" i="8"/>
  <c r="AN46" i="8"/>
  <c r="AW46" i="8"/>
  <c r="BD46" i="8"/>
  <c r="J46" i="8"/>
  <c r="BE46" i="8"/>
  <c r="AG46" i="8"/>
  <c r="AR46" i="8"/>
  <c r="AD46" i="8"/>
  <c r="AO46" i="8"/>
  <c r="AF46" i="8"/>
  <c r="AI46" i="8"/>
  <c r="AC46" i="8"/>
  <c r="Y46" i="8"/>
  <c r="AB46" i="8"/>
  <c r="H46" i="8"/>
  <c r="E46" i="8"/>
  <c r="M46" i="8"/>
  <c r="T46" i="8"/>
  <c r="AV46" i="8"/>
  <c r="BC46" i="8"/>
  <c r="U46" i="8"/>
  <c r="K46" i="8"/>
  <c r="AL46" i="8"/>
  <c r="X46" i="8"/>
  <c r="BJ46" i="8"/>
  <c r="BF46" i="8"/>
  <c r="AS46" i="8"/>
  <c r="BE47" i="8"/>
  <c r="AV47" i="8"/>
  <c r="AI47" i="8"/>
  <c r="V47" i="8"/>
  <c r="BJ47" i="8"/>
  <c r="AK47" i="8"/>
  <c r="AP47" i="8"/>
  <c r="AY47" i="8"/>
  <c r="AO47" i="8"/>
  <c r="AF47" i="8"/>
  <c r="AQ47" i="8"/>
  <c r="BF47" i="8"/>
  <c r="T47" i="8"/>
  <c r="AG47" i="8"/>
  <c r="BA47" i="8"/>
  <c r="K47" i="8"/>
  <c r="AJ47" i="8"/>
  <c r="Y47" i="8"/>
  <c r="AE47" i="8"/>
  <c r="G47" i="8"/>
  <c r="H47" i="8"/>
  <c r="BB47" i="8"/>
  <c r="AL47" i="8"/>
  <c r="AA47" i="8"/>
  <c r="I47" i="8"/>
  <c r="AR47" i="8"/>
  <c r="AB47" i="8"/>
  <c r="BD47" i="8"/>
  <c r="AH47" i="8"/>
  <c r="BG47" i="8"/>
  <c r="S47" i="8"/>
  <c r="AW47" i="8"/>
  <c r="AN47" i="8"/>
  <c r="W47" i="8"/>
  <c r="L47" i="8"/>
  <c r="AU47" i="8"/>
  <c r="J47" i="8"/>
  <c r="E47" i="8"/>
  <c r="AT47" i="8"/>
  <c r="M47" i="8"/>
  <c r="AC47" i="8"/>
  <c r="AM47" i="8"/>
  <c r="X47" i="8"/>
  <c r="N47" i="8"/>
  <c r="BI47" i="8"/>
  <c r="P47" i="8"/>
  <c r="U47" i="8"/>
  <c r="BH47" i="8"/>
  <c r="D47" i="8"/>
  <c r="Q47" i="8"/>
  <c r="AX47" i="8"/>
  <c r="AZ47" i="8"/>
  <c r="BC47" i="8"/>
  <c r="AD47" i="8"/>
  <c r="R47" i="8"/>
  <c r="Z47" i="8"/>
  <c r="AS47" i="8"/>
  <c r="O47" i="8"/>
  <c r="F47" i="8"/>
  <c r="V48" i="8"/>
  <c r="U48" i="8"/>
  <c r="H48" i="8"/>
  <c r="G48" i="8"/>
  <c r="I48" i="8"/>
  <c r="AQ48" i="8"/>
  <c r="AH48" i="8"/>
  <c r="F48" i="8"/>
  <c r="Z48" i="8"/>
  <c r="AO48" i="8"/>
  <c r="K48" i="8"/>
  <c r="BI48" i="8"/>
  <c r="BG48" i="8"/>
  <c r="W48" i="8"/>
  <c r="AZ48" i="8"/>
  <c r="BA48" i="8"/>
  <c r="AW48" i="8"/>
  <c r="AU48" i="8"/>
  <c r="J48" i="8"/>
  <c r="AT48" i="8"/>
  <c r="AN48" i="8"/>
  <c r="BE48" i="8"/>
  <c r="AE48" i="8"/>
  <c r="AL48" i="8"/>
  <c r="AB48" i="8"/>
  <c r="AP48" i="8"/>
  <c r="L48" i="8"/>
  <c r="AD48" i="8"/>
  <c r="R48" i="8"/>
  <c r="X48" i="8"/>
  <c r="T48" i="8"/>
  <c r="N48" i="8"/>
  <c r="M48" i="8"/>
  <c r="BF48" i="8"/>
  <c r="AV48" i="8"/>
  <c r="BD48" i="8"/>
  <c r="S48" i="8"/>
  <c r="BC48" i="8"/>
  <c r="E48" i="8"/>
  <c r="P48" i="8"/>
  <c r="AI48" i="8"/>
  <c r="BJ48" i="8"/>
  <c r="BH48" i="8"/>
  <c r="AJ48" i="8"/>
  <c r="O48" i="8"/>
  <c r="BB48" i="8"/>
  <c r="AX48" i="8"/>
  <c r="D48" i="8"/>
  <c r="AF48" i="8"/>
  <c r="AS48" i="8"/>
  <c r="AM48" i="8"/>
  <c r="Y48" i="8"/>
  <c r="AG48" i="8"/>
  <c r="AK48" i="8"/>
  <c r="AA48" i="8"/>
  <c r="AR48" i="8"/>
  <c r="AC48" i="8"/>
  <c r="Q48" i="8"/>
  <c r="AY48" i="8"/>
  <c r="BE49" i="8"/>
  <c r="S49" i="8"/>
  <c r="J49" i="8"/>
  <c r="BF49" i="8"/>
  <c r="AZ49" i="8"/>
  <c r="H49" i="8"/>
  <c r="Y49" i="8"/>
  <c r="D49" i="8"/>
  <c r="V50" i="8"/>
  <c r="M50" i="8"/>
  <c r="BI50" i="8"/>
  <c r="AU50" i="8"/>
  <c r="AG50" i="8"/>
  <c r="Z50" i="8"/>
  <c r="Q50" i="8"/>
  <c r="BJ49" i="8"/>
  <c r="AU49" i="8"/>
  <c r="P49" i="8"/>
  <c r="Q49" i="8"/>
  <c r="BF50" i="8"/>
  <c r="X50" i="8"/>
  <c r="S50" i="8"/>
  <c r="AG49" i="8"/>
  <c r="V49" i="8"/>
  <c r="G49" i="8"/>
  <c r="BJ50" i="8"/>
  <c r="BG50" i="8"/>
  <c r="Y50" i="8"/>
  <c r="AQ50" i="8"/>
  <c r="AR49" i="8"/>
  <c r="L49" i="8"/>
  <c r="BC49" i="8"/>
  <c r="BB50" i="8"/>
  <c r="AN50" i="8"/>
  <c r="AS50" i="8"/>
  <c r="R50" i="8"/>
  <c r="AS49" i="8"/>
  <c r="AE49" i="8"/>
  <c r="AB49" i="8"/>
  <c r="AT50" i="8"/>
  <c r="AE50" i="8"/>
  <c r="I50" i="8"/>
  <c r="G50" i="8"/>
  <c r="AJ49" i="8"/>
  <c r="AQ49" i="8"/>
  <c r="BI49" i="8"/>
  <c r="N49" i="8"/>
  <c r="AF50" i="8"/>
  <c r="T50" i="8"/>
  <c r="AA50" i="8"/>
  <c r="AA49" i="8"/>
  <c r="U49" i="8"/>
  <c r="AL49" i="8"/>
  <c r="AV49" i="8"/>
  <c r="W50" i="8"/>
  <c r="BH50" i="8"/>
  <c r="AY50" i="8"/>
  <c r="AW49" i="8"/>
  <c r="K49" i="8"/>
  <c r="BG49" i="8"/>
  <c r="AT49" i="8"/>
  <c r="AK49" i="8"/>
  <c r="BH49" i="8"/>
  <c r="E49" i="8"/>
  <c r="AP49" i="8"/>
  <c r="N50" i="8"/>
  <c r="D50" i="8"/>
  <c r="AV50" i="8"/>
  <c r="AI50" i="8"/>
  <c r="P50" i="8"/>
  <c r="AR50" i="8"/>
  <c r="AP50" i="8"/>
  <c r="AO49" i="8"/>
  <c r="AF49" i="8"/>
  <c r="AC49" i="8"/>
  <c r="AN49" i="8"/>
  <c r="F50" i="8"/>
  <c r="AJ50" i="8"/>
  <c r="AZ50" i="8"/>
  <c r="AM50" i="8"/>
  <c r="BA49" i="8"/>
  <c r="AH49" i="8"/>
  <c r="AY49" i="8"/>
  <c r="AM49" i="8"/>
  <c r="AW50" i="8"/>
  <c r="J50" i="8"/>
  <c r="AC50" i="8"/>
  <c r="H50" i="8"/>
  <c r="BB49" i="8"/>
  <c r="W49" i="8"/>
  <c r="AD49" i="8"/>
  <c r="X49" i="8"/>
  <c r="AX50" i="8"/>
  <c r="K50" i="8"/>
  <c r="O50" i="8"/>
  <c r="AK50" i="8"/>
  <c r="AI49" i="8"/>
  <c r="M49" i="8"/>
  <c r="O49" i="8"/>
  <c r="T49" i="8"/>
  <c r="AO50" i="8"/>
  <c r="BE50" i="8"/>
  <c r="BC50" i="8"/>
  <c r="AB50" i="8"/>
  <c r="Z49" i="8"/>
  <c r="BD49" i="8"/>
  <c r="F49" i="8"/>
  <c r="AL50" i="8"/>
  <c r="U50" i="8"/>
  <c r="AH50" i="8"/>
  <c r="BD50" i="8"/>
  <c r="R49" i="8"/>
  <c r="I49" i="8"/>
  <c r="AX49" i="8"/>
  <c r="AD50" i="8"/>
  <c r="L50" i="8"/>
  <c r="BA50" i="8"/>
  <c r="E50" i="8"/>
  <c r="BG51" i="8"/>
  <c r="AT51" i="8"/>
  <c r="Z51" i="8"/>
  <c r="AV51" i="8"/>
  <c r="BH51" i="8"/>
  <c r="AR51" i="8"/>
  <c r="BD51" i="8"/>
  <c r="F51" i="8"/>
  <c r="AQ51" i="8"/>
  <c r="H51" i="8"/>
  <c r="BI51" i="8"/>
  <c r="AP51" i="8"/>
  <c r="R51" i="8"/>
  <c r="AW51" i="8"/>
  <c r="T51" i="8"/>
  <c r="AA51" i="8"/>
  <c r="AL51" i="8"/>
  <c r="AO51" i="8"/>
  <c r="S51" i="8"/>
  <c r="AM51" i="8"/>
  <c r="AZ51" i="8"/>
  <c r="BE51" i="8"/>
  <c r="K51" i="8"/>
  <c r="M51" i="8"/>
  <c r="AN51" i="8"/>
  <c r="BC51" i="8"/>
  <c r="N51" i="8"/>
  <c r="J51" i="8"/>
  <c r="V51" i="8"/>
  <c r="AY51" i="8"/>
  <c r="AK51" i="8"/>
  <c r="Q51" i="8"/>
  <c r="AH51" i="8"/>
  <c r="L51" i="8"/>
  <c r="U51" i="8"/>
  <c r="D51" i="8"/>
  <c r="AC51" i="8"/>
  <c r="AB51" i="8"/>
  <c r="BA51" i="8"/>
  <c r="AU51" i="8"/>
  <c r="BF51" i="8"/>
  <c r="AI51" i="8"/>
  <c r="BJ51" i="8"/>
  <c r="AF51" i="8"/>
  <c r="E51" i="8"/>
  <c r="I51" i="8"/>
  <c r="AX51" i="8"/>
  <c r="O51" i="8"/>
  <c r="AG51" i="8"/>
  <c r="BB51" i="8"/>
  <c r="X51" i="8"/>
  <c r="P51" i="8"/>
  <c r="AS51" i="8"/>
  <c r="Y51" i="8"/>
  <c r="AE51" i="8"/>
  <c r="AD51" i="8"/>
  <c r="AJ51" i="8"/>
  <c r="W51" i="8"/>
  <c r="G51" i="8"/>
  <c r="P52" i="8"/>
  <c r="E52" i="8"/>
  <c r="BA52" i="8"/>
  <c r="AA52" i="8"/>
  <c r="AU52" i="8"/>
  <c r="BF52" i="8"/>
  <c r="BC52" i="8"/>
  <c r="BH52" i="8"/>
  <c r="AB52" i="8"/>
  <c r="J52" i="8"/>
  <c r="Y52" i="8"/>
  <c r="BD52" i="8"/>
  <c r="AO52" i="8"/>
  <c r="Q52" i="8"/>
  <c r="AQ52" i="8"/>
  <c r="U52" i="8"/>
  <c r="BI52" i="8"/>
  <c r="AT52" i="8"/>
  <c r="W52" i="8"/>
  <c r="AZ52" i="8"/>
  <c r="AH52" i="8"/>
  <c r="AS52" i="8"/>
  <c r="X52" i="8"/>
  <c r="D52" i="8"/>
  <c r="K52" i="8"/>
  <c r="S52" i="8"/>
  <c r="H52" i="8"/>
  <c r="BG52" i="8"/>
  <c r="AM52" i="8"/>
  <c r="O52" i="8"/>
  <c r="AD52" i="8"/>
  <c r="AI52" i="8"/>
  <c r="AR52" i="8"/>
  <c r="AX52" i="8"/>
  <c r="AW52" i="8"/>
  <c r="G52" i="8"/>
  <c r="AY52" i="8"/>
  <c r="L52" i="8"/>
  <c r="BE52" i="8"/>
  <c r="AV52" i="8"/>
  <c r="AP52" i="8"/>
  <c r="AE52" i="8"/>
  <c r="BJ52" i="8"/>
  <c r="AK52" i="8"/>
  <c r="R52" i="8"/>
  <c r="AC52" i="8"/>
  <c r="T52" i="8"/>
  <c r="AN52" i="8"/>
  <c r="AG52" i="8"/>
  <c r="V52" i="8"/>
  <c r="Z52" i="8"/>
  <c r="BB52" i="8"/>
  <c r="F52" i="8"/>
  <c r="AF52" i="8"/>
  <c r="M52" i="8"/>
  <c r="AJ52" i="8"/>
  <c r="N52" i="8"/>
  <c r="AL52" i="8"/>
  <c r="I52" i="8"/>
  <c r="U53" i="8"/>
  <c r="J53" i="8"/>
  <c r="AP53" i="8"/>
  <c r="AD53" i="8"/>
  <c r="AW53" i="8"/>
  <c r="BE53" i="8"/>
  <c r="AM53" i="8"/>
  <c r="AT53" i="8"/>
  <c r="D53" i="8"/>
  <c r="AV53" i="8"/>
  <c r="BD53" i="8"/>
  <c r="F53" i="8"/>
  <c r="BG53" i="8"/>
  <c r="BA53" i="8"/>
  <c r="AA53" i="8"/>
  <c r="Z53" i="8"/>
  <c r="AR53" i="8"/>
  <c r="AL53" i="8"/>
  <c r="O53" i="8"/>
  <c r="G53" i="8"/>
  <c r="N53" i="8"/>
  <c r="AB53" i="8"/>
  <c r="AZ53" i="8"/>
  <c r="BF53" i="8"/>
  <c r="AC53" i="8"/>
  <c r="BB53" i="8"/>
  <c r="L53" i="8"/>
  <c r="BH53" i="8"/>
  <c r="M53" i="8"/>
  <c r="BC53" i="8"/>
  <c r="AE53" i="8"/>
  <c r="P53" i="8"/>
  <c r="AF53" i="8"/>
  <c r="X53" i="8"/>
  <c r="H53" i="8"/>
  <c r="E53" i="8"/>
  <c r="Q53" i="8"/>
  <c r="K53" i="8"/>
  <c r="AI53" i="8"/>
  <c r="BI53" i="8"/>
  <c r="AJ53" i="8"/>
  <c r="AN53" i="8"/>
  <c r="W53" i="8"/>
  <c r="BJ53" i="8"/>
  <c r="AU53" i="8"/>
  <c r="AY53" i="8"/>
  <c r="AH53" i="8"/>
  <c r="T53" i="8"/>
  <c r="AS53" i="8"/>
  <c r="R53" i="8"/>
  <c r="AX53" i="8"/>
  <c r="V53" i="8"/>
  <c r="AK53" i="8"/>
  <c r="I53" i="8"/>
  <c r="AG53" i="8"/>
  <c r="AQ53" i="8"/>
  <c r="S53" i="8"/>
  <c r="AO53" i="8"/>
  <c r="Y53" i="8"/>
  <c r="BF54" i="8"/>
  <c r="AZ54" i="8"/>
  <c r="AO54" i="8"/>
  <c r="T54" i="8"/>
  <c r="BB54" i="8"/>
  <c r="AB54" i="8"/>
  <c r="AM54" i="8"/>
  <c r="AJ54" i="8"/>
  <c r="AC54" i="8"/>
  <c r="BA54" i="8"/>
  <c r="AL54" i="8"/>
  <c r="AA54" i="8"/>
  <c r="X54" i="8"/>
  <c r="N54" i="8"/>
  <c r="D54" i="8"/>
  <c r="Z54" i="8"/>
  <c r="AR54" i="8"/>
  <c r="AU54" i="8"/>
  <c r="R54" i="8"/>
  <c r="BD54" i="8"/>
  <c r="AI54" i="8"/>
  <c r="BE54" i="8"/>
  <c r="BH54" i="8"/>
  <c r="S54" i="8"/>
  <c r="L54" i="8"/>
  <c r="AK54" i="8"/>
  <c r="BI54" i="8"/>
  <c r="AE54" i="8"/>
  <c r="AV54" i="8"/>
  <c r="I54" i="8"/>
  <c r="AX54" i="8"/>
  <c r="AQ54" i="8"/>
  <c r="AF54" i="8"/>
  <c r="H54" i="8"/>
  <c r="Q54" i="8"/>
  <c r="K54" i="8"/>
  <c r="P54" i="8"/>
  <c r="BJ54" i="8"/>
  <c r="AP54" i="8"/>
  <c r="AG54" i="8"/>
  <c r="W54" i="8"/>
  <c r="AN54" i="8"/>
  <c r="AH54" i="8"/>
  <c r="BC54" i="8"/>
  <c r="Y54" i="8"/>
  <c r="M54" i="8"/>
  <c r="O54" i="8"/>
  <c r="E54" i="8"/>
  <c r="AW54" i="8"/>
  <c r="BG54" i="8"/>
  <c r="F54" i="8"/>
  <c r="AD54" i="8"/>
  <c r="V54" i="8"/>
  <c r="J54" i="8"/>
  <c r="AS54" i="8"/>
  <c r="AT54" i="8"/>
  <c r="AY54" i="8"/>
  <c r="G54" i="8"/>
  <c r="U54" i="8"/>
  <c r="BC55" i="8"/>
  <c r="AV55" i="8"/>
  <c r="AB55" i="8"/>
  <c r="BB55" i="8"/>
  <c r="AQ55" i="8"/>
  <c r="AP55" i="8"/>
  <c r="AJ55" i="8"/>
  <c r="X55" i="8"/>
  <c r="AC55" i="8"/>
  <c r="J55" i="8"/>
  <c r="AY55" i="8"/>
  <c r="T55" i="8"/>
  <c r="BF55" i="8"/>
  <c r="AI55" i="8"/>
  <c r="K55" i="8"/>
  <c r="AR55" i="8"/>
  <c r="BJ55" i="8"/>
  <c r="O55" i="8"/>
  <c r="AG55" i="8"/>
  <c r="AN55" i="8"/>
  <c r="G55" i="8"/>
  <c r="V55" i="8"/>
  <c r="AA55" i="8"/>
  <c r="AZ55" i="8"/>
  <c r="AK55" i="8"/>
  <c r="H55" i="8"/>
  <c r="L55" i="8"/>
  <c r="AW55" i="8"/>
  <c r="AU55" i="8"/>
  <c r="AL55" i="8"/>
  <c r="S55" i="8"/>
  <c r="R55" i="8"/>
  <c r="AF55" i="8"/>
  <c r="Q55" i="8"/>
  <c r="E55" i="8"/>
  <c r="Z55" i="8"/>
  <c r="AM55" i="8"/>
  <c r="F55" i="8"/>
  <c r="AO55" i="8"/>
  <c r="BH55" i="8"/>
  <c r="Y55" i="8"/>
  <c r="AE55" i="8"/>
  <c r="BG55" i="8"/>
  <c r="AD55" i="8"/>
  <c r="P55" i="8"/>
  <c r="W55" i="8"/>
  <c r="AS55" i="8"/>
  <c r="M55" i="8"/>
  <c r="D55" i="8"/>
  <c r="BD55" i="8"/>
  <c r="AH55" i="8"/>
  <c r="AX55" i="8"/>
  <c r="BA55" i="8"/>
  <c r="AT55" i="8"/>
  <c r="U55" i="8"/>
  <c r="N55" i="8"/>
  <c r="BE55" i="8"/>
  <c r="I55" i="8"/>
  <c r="BI55" i="8"/>
  <c r="T56" i="8"/>
  <c r="P56" i="8"/>
  <c r="F56" i="8"/>
  <c r="AU56" i="8"/>
  <c r="BB56" i="8"/>
  <c r="N56" i="8"/>
  <c r="Q56" i="8"/>
  <c r="BI56" i="8"/>
  <c r="V56" i="8"/>
  <c r="E56" i="8"/>
  <c r="AS56" i="8"/>
  <c r="BJ56" i="8"/>
  <c r="AK56" i="8"/>
  <c r="M56" i="8"/>
  <c r="AN56" i="8"/>
  <c r="AZ56" i="8"/>
  <c r="BA56" i="8"/>
  <c r="BE56" i="8"/>
  <c r="BD56" i="8"/>
  <c r="AR56" i="8"/>
  <c r="K56" i="8"/>
  <c r="AC56" i="8"/>
  <c r="R56" i="8"/>
  <c r="AJ56" i="8"/>
  <c r="AH56" i="8"/>
  <c r="AF56" i="8"/>
  <c r="H56" i="8"/>
  <c r="AB56" i="8"/>
  <c r="O56" i="8"/>
  <c r="I56" i="8"/>
  <c r="AM56" i="8"/>
  <c r="L56" i="8"/>
  <c r="G56" i="8"/>
  <c r="BG56" i="8"/>
  <c r="AI56" i="8"/>
  <c r="AX56" i="8"/>
  <c r="AL56" i="8"/>
  <c r="S56" i="8"/>
  <c r="D56" i="8"/>
  <c r="AV56" i="8"/>
  <c r="AD56" i="8"/>
  <c r="BH56" i="8"/>
  <c r="AY56" i="8"/>
  <c r="J56" i="8"/>
  <c r="AE56" i="8"/>
  <c r="AP56" i="8"/>
  <c r="W56" i="8"/>
  <c r="AW56" i="8"/>
  <c r="AO56" i="8"/>
  <c r="AQ56" i="8"/>
  <c r="AG56" i="8"/>
  <c r="U56" i="8"/>
  <c r="AA56" i="8"/>
  <c r="X56" i="8"/>
  <c r="AT56" i="8"/>
  <c r="BC56" i="8"/>
  <c r="Y56" i="8"/>
  <c r="BF56" i="8"/>
  <c r="Z56" i="8"/>
  <c r="AU57" i="8"/>
  <c r="M57" i="8"/>
  <c r="E57" i="8"/>
  <c r="AL57" i="8"/>
  <c r="H57" i="8"/>
  <c r="AH57" i="8"/>
  <c r="BE57" i="8"/>
  <c r="AC57" i="8"/>
  <c r="AI57" i="8"/>
  <c r="D57" i="8"/>
  <c r="AW57" i="8"/>
  <c r="T57" i="8"/>
  <c r="W57" i="8"/>
  <c r="BG57" i="8"/>
  <c r="AD57" i="8"/>
  <c r="BI57" i="8"/>
  <c r="G57" i="8"/>
  <c r="AR57" i="8"/>
  <c r="AG57" i="8"/>
  <c r="U57" i="8"/>
  <c r="BJ57" i="8"/>
  <c r="AX57" i="8"/>
  <c r="AF57" i="8"/>
  <c r="AP57" i="8"/>
  <c r="BC57" i="8"/>
  <c r="Y57" i="8"/>
  <c r="L57" i="8"/>
  <c r="AY57" i="8"/>
  <c r="AJ57" i="8"/>
  <c r="O57" i="8"/>
  <c r="F57" i="8"/>
  <c r="V57" i="8"/>
  <c r="Q57" i="8"/>
  <c r="BD57" i="8"/>
  <c r="AK57" i="8"/>
  <c r="X57" i="8"/>
  <c r="AZ57" i="8"/>
  <c r="AN57" i="8"/>
  <c r="S57" i="8"/>
  <c r="I57" i="8"/>
  <c r="Z57" i="8"/>
  <c r="AE57" i="8"/>
  <c r="BB57" i="8"/>
  <c r="BF57" i="8"/>
  <c r="N57" i="8"/>
  <c r="BH57" i="8"/>
  <c r="R57" i="8"/>
  <c r="AV57" i="8"/>
  <c r="AT57" i="8"/>
  <c r="AS57" i="8"/>
  <c r="AQ57" i="8"/>
  <c r="AM57" i="8"/>
  <c r="J57" i="8"/>
  <c r="AB57" i="8"/>
  <c r="P57" i="8"/>
  <c r="AO57" i="8"/>
  <c r="K57" i="8"/>
  <c r="BA57" i="8"/>
  <c r="AA57" i="8"/>
  <c r="V58" i="8"/>
  <c r="H58" i="8"/>
  <c r="AY58" i="8"/>
  <c r="AA58" i="8"/>
  <c r="AV58" i="8"/>
  <c r="AO58" i="8"/>
  <c r="BD58" i="8"/>
  <c r="F58" i="8"/>
  <c r="AB58" i="8"/>
  <c r="J58" i="8"/>
  <c r="U58" i="8"/>
  <c r="BJ58" i="8"/>
  <c r="BA58" i="8"/>
  <c r="AQ58" i="8"/>
  <c r="O58" i="8"/>
  <c r="AW58" i="8"/>
  <c r="D58" i="8"/>
  <c r="AR58" i="8"/>
  <c r="AK58" i="8"/>
  <c r="AC58" i="8"/>
  <c r="T58" i="8"/>
  <c r="AI58" i="8"/>
  <c r="X58" i="8"/>
  <c r="I58" i="8"/>
  <c r="S58" i="8"/>
  <c r="Z58" i="8"/>
  <c r="AX58" i="8"/>
  <c r="AP58" i="8"/>
  <c r="AD58" i="8"/>
  <c r="G58" i="8"/>
  <c r="K58" i="8"/>
  <c r="W58" i="8"/>
  <c r="N58" i="8"/>
  <c r="BI58" i="8"/>
  <c r="AN58" i="8"/>
  <c r="M58" i="8"/>
  <c r="AE58" i="8"/>
  <c r="E58" i="8"/>
  <c r="AS58" i="8"/>
  <c r="AZ58" i="8"/>
  <c r="BH58" i="8"/>
  <c r="AJ58" i="8"/>
  <c r="AU58" i="8"/>
  <c r="BE58" i="8"/>
  <c r="BB58" i="8"/>
  <c r="AH58" i="8"/>
  <c r="L58" i="8"/>
  <c r="BG58" i="8"/>
  <c r="AT58" i="8"/>
  <c r="Y58" i="8"/>
  <c r="BC58" i="8"/>
  <c r="AG58" i="8"/>
  <c r="AL58" i="8"/>
  <c r="P58" i="8"/>
  <c r="AF58" i="8"/>
  <c r="BF58" i="8"/>
  <c r="Q58" i="8"/>
  <c r="AM58" i="8"/>
  <c r="R58" i="8"/>
  <c r="BG59" i="8"/>
  <c r="AW59" i="8"/>
  <c r="AM59" i="8"/>
  <c r="F59" i="8"/>
  <c r="AL59" i="8"/>
  <c r="AT59" i="8"/>
  <c r="G59" i="8"/>
  <c r="BC59" i="8"/>
  <c r="P60" i="8"/>
  <c r="BJ60" i="8"/>
  <c r="AQ60" i="8"/>
  <c r="AD60" i="8"/>
  <c r="L60" i="8"/>
  <c r="U60" i="8"/>
  <c r="V60" i="8"/>
  <c r="AE59" i="8"/>
  <c r="U59" i="8"/>
  <c r="AX59" i="8"/>
  <c r="AJ59" i="8"/>
  <c r="BB60" i="8"/>
  <c r="E60" i="8"/>
  <c r="N60" i="8"/>
  <c r="V59" i="8"/>
  <c r="L59" i="8"/>
  <c r="AG59" i="8"/>
  <c r="BI59" i="8"/>
  <c r="AS60" i="8"/>
  <c r="F60" i="8"/>
  <c r="AM60" i="8"/>
  <c r="AA59" i="8"/>
  <c r="M59" i="8"/>
  <c r="AO59" i="8"/>
  <c r="R59" i="8"/>
  <c r="AV60" i="8"/>
  <c r="AJ60" i="8"/>
  <c r="AO60" i="8"/>
  <c r="AU60" i="8"/>
  <c r="BH60" i="8"/>
  <c r="S59" i="8"/>
  <c r="AP59" i="8"/>
  <c r="AU59" i="8"/>
  <c r="BH59" i="8"/>
  <c r="AA60" i="8"/>
  <c r="AC60" i="8"/>
  <c r="Y60" i="8"/>
  <c r="BG60" i="8"/>
  <c r="K59" i="8"/>
  <c r="AC59" i="8"/>
  <c r="AF59" i="8"/>
  <c r="N59" i="8"/>
  <c r="W59" i="8"/>
  <c r="R60" i="8"/>
  <c r="BC60" i="8"/>
  <c r="J60" i="8"/>
  <c r="BF59" i="8"/>
  <c r="Q59" i="8"/>
  <c r="I59" i="8"/>
  <c r="BD59" i="8"/>
  <c r="I60" i="8"/>
  <c r="AP60" i="8"/>
  <c r="AY60" i="8"/>
  <c r="AY59" i="8"/>
  <c r="AN59" i="8"/>
  <c r="AD59" i="8"/>
  <c r="AZ59" i="8"/>
  <c r="Z59" i="8"/>
  <c r="Y59" i="8"/>
  <c r="BJ59" i="8"/>
  <c r="T59" i="8"/>
  <c r="H60" i="8"/>
  <c r="BA60" i="8"/>
  <c r="AE60" i="8"/>
  <c r="S60" i="8"/>
  <c r="AW60" i="8"/>
  <c r="AT60" i="8"/>
  <c r="AH60" i="8"/>
  <c r="AQ59" i="8"/>
  <c r="O59" i="8"/>
  <c r="H59" i="8"/>
  <c r="X59" i="8"/>
  <c r="AR60" i="8"/>
  <c r="T60" i="8"/>
  <c r="AB60" i="8"/>
  <c r="W60" i="8"/>
  <c r="AI59" i="8"/>
  <c r="BA59" i="8"/>
  <c r="AS59" i="8"/>
  <c r="BD60" i="8"/>
  <c r="AI60" i="8"/>
  <c r="O60" i="8"/>
  <c r="K60" i="8"/>
  <c r="BF60" i="8"/>
  <c r="BB59" i="8"/>
  <c r="J59" i="8"/>
  <c r="AH59" i="8"/>
  <c r="Z60" i="8"/>
  <c r="AZ60" i="8"/>
  <c r="M60" i="8"/>
  <c r="D59" i="8"/>
  <c r="AB59" i="8"/>
  <c r="AR59" i="8"/>
  <c r="AN60" i="8"/>
  <c r="Q60" i="8"/>
  <c r="D60" i="8"/>
  <c r="AL60" i="8"/>
  <c r="BE59" i="8"/>
  <c r="P59" i="8"/>
  <c r="AF60" i="8"/>
  <c r="G60" i="8"/>
  <c r="AX60" i="8"/>
  <c r="BI60" i="8"/>
  <c r="AV59" i="8"/>
  <c r="E59" i="8"/>
  <c r="AK59" i="8"/>
  <c r="X60" i="8"/>
  <c r="BE60" i="8"/>
  <c r="AG60" i="8"/>
  <c r="AK60" i="8"/>
  <c r="U61" i="8"/>
  <c r="T61" i="8"/>
  <c r="AQ61" i="8"/>
  <c r="BJ61" i="8"/>
  <c r="AF61" i="8"/>
  <c r="AA61" i="8"/>
  <c r="AP61" i="8"/>
  <c r="E61" i="8"/>
  <c r="W61" i="8"/>
  <c r="AE61" i="8"/>
  <c r="AO61" i="8"/>
  <c r="BI61" i="8"/>
  <c r="AH61" i="8"/>
  <c r="AI61" i="8"/>
  <c r="Y61" i="8"/>
  <c r="BA61" i="8"/>
  <c r="X61" i="8"/>
  <c r="S61" i="8"/>
  <c r="BF61" i="8"/>
  <c r="AR61" i="8"/>
  <c r="AL61" i="8"/>
  <c r="AD61" i="8"/>
  <c r="Z61" i="8"/>
  <c r="AK61" i="8"/>
  <c r="D61" i="8"/>
  <c r="AV61" i="8"/>
  <c r="AU61" i="8"/>
  <c r="AB61" i="8"/>
  <c r="BC61" i="8"/>
  <c r="G61" i="8"/>
  <c r="P61" i="8"/>
  <c r="M61" i="8"/>
  <c r="BD61" i="8"/>
  <c r="AG61" i="8"/>
  <c r="R61" i="8"/>
  <c r="BE61" i="8"/>
  <c r="F61" i="8"/>
  <c r="O61" i="8"/>
  <c r="AT61" i="8"/>
  <c r="AW61" i="8"/>
  <c r="BG61" i="8"/>
  <c r="BH61" i="8"/>
  <c r="L61" i="8"/>
  <c r="K61" i="8"/>
  <c r="AN61" i="8"/>
  <c r="AZ61" i="8"/>
  <c r="AX61" i="8"/>
  <c r="BB61" i="8"/>
  <c r="AM61" i="8"/>
  <c r="AS61" i="8"/>
  <c r="N61" i="8"/>
  <c r="H61" i="8"/>
  <c r="Q61" i="8"/>
  <c r="AJ61" i="8"/>
  <c r="V61" i="8"/>
  <c r="J61" i="8"/>
  <c r="AC61" i="8"/>
  <c r="I61" i="8"/>
  <c r="AY61" i="8"/>
  <c r="BF62" i="8"/>
  <c r="AW62" i="8"/>
  <c r="AM62" i="8"/>
  <c r="P62" i="8"/>
  <c r="BJ62" i="8"/>
  <c r="V62" i="8"/>
  <c r="AA62" i="8"/>
  <c r="L62" i="8"/>
  <c r="AP62" i="8"/>
  <c r="S62" i="8"/>
  <c r="AF62" i="8"/>
  <c r="X62" i="8"/>
  <c r="AH62" i="8"/>
  <c r="G62" i="8"/>
  <c r="AI62" i="8"/>
  <c r="BD62" i="8"/>
  <c r="Z62" i="8"/>
  <c r="BH62" i="8"/>
  <c r="AK62" i="8"/>
  <c r="R62" i="8"/>
  <c r="AV62" i="8"/>
  <c r="AE62" i="8"/>
  <c r="M62" i="8"/>
  <c r="J62" i="8"/>
  <c r="AL62" i="8"/>
  <c r="O62" i="8"/>
  <c r="BE62" i="8"/>
  <c r="AB62" i="8"/>
  <c r="AQ62" i="8"/>
  <c r="AZ62" i="8"/>
  <c r="AX62" i="8"/>
  <c r="AO62" i="8"/>
  <c r="AC62" i="8"/>
  <c r="F62" i="8"/>
  <c r="AT62" i="8"/>
  <c r="AN62" i="8"/>
  <c r="BC62" i="8"/>
  <c r="H62" i="8"/>
  <c r="AG62" i="8"/>
  <c r="AU62" i="8"/>
  <c r="N62" i="8"/>
  <c r="AR62" i="8"/>
  <c r="Y62" i="8"/>
  <c r="T62" i="8"/>
  <c r="BB62" i="8"/>
  <c r="Q62" i="8"/>
  <c r="U62" i="8"/>
  <c r="D62" i="8"/>
  <c r="W62" i="8"/>
  <c r="I62" i="8"/>
  <c r="E62" i="8"/>
  <c r="BA62" i="8"/>
  <c r="BI62" i="8"/>
  <c r="BG62" i="8"/>
  <c r="AJ62" i="8"/>
  <c r="K62" i="8"/>
  <c r="AY62" i="8"/>
  <c r="AS62" i="8"/>
  <c r="AD62" i="8"/>
  <c r="O63" i="8"/>
  <c r="N63" i="8"/>
  <c r="AQ63" i="8"/>
  <c r="D63" i="8"/>
  <c r="P63" i="8"/>
  <c r="Y63" i="8"/>
  <c r="AJ63" i="8"/>
  <c r="AR64" i="8"/>
  <c r="AQ64" i="8"/>
  <c r="AC64" i="8"/>
  <c r="F64" i="8"/>
  <c r="AD64" i="8"/>
  <c r="AH64" i="8"/>
  <c r="V64" i="8"/>
  <c r="E64" i="8"/>
  <c r="BD63" i="8"/>
  <c r="BG63" i="8"/>
  <c r="M63" i="8"/>
  <c r="S63" i="8"/>
  <c r="AA64" i="8"/>
  <c r="AS64" i="8"/>
  <c r="BB64" i="8"/>
  <c r="BC63" i="8"/>
  <c r="AR63" i="8"/>
  <c r="AS63" i="8"/>
  <c r="AO63" i="8"/>
  <c r="T64" i="8"/>
  <c r="BF64" i="8"/>
  <c r="M64" i="8"/>
  <c r="AU64" i="8"/>
  <c r="AT63" i="8"/>
  <c r="BH63" i="8"/>
  <c r="AX63" i="8"/>
  <c r="BE63" i="8"/>
  <c r="K64" i="8"/>
  <c r="O64" i="8"/>
  <c r="I64" i="8"/>
  <c r="AM63" i="8"/>
  <c r="X63" i="8"/>
  <c r="Q63" i="8"/>
  <c r="AN63" i="8"/>
  <c r="D64" i="8"/>
  <c r="AL64" i="8"/>
  <c r="AK64" i="8"/>
  <c r="AT64" i="8"/>
  <c r="AD63" i="8"/>
  <c r="AF63" i="8"/>
  <c r="E63" i="8"/>
  <c r="BH64" i="8"/>
  <c r="AW64" i="8"/>
  <c r="BD64" i="8"/>
  <c r="W64" i="8"/>
  <c r="V63" i="8"/>
  <c r="R63" i="8"/>
  <c r="AW63" i="8"/>
  <c r="AZ64" i="8"/>
  <c r="P64" i="8"/>
  <c r="BJ64" i="8"/>
  <c r="AF64" i="8"/>
  <c r="G63" i="8"/>
  <c r="F63" i="8"/>
  <c r="AG63" i="8"/>
  <c r="AP63" i="8"/>
  <c r="AY63" i="8"/>
  <c r="AZ63" i="8"/>
  <c r="T63" i="8"/>
  <c r="AJ64" i="8"/>
  <c r="AI64" i="8"/>
  <c r="Q64" i="8"/>
  <c r="BE64" i="8"/>
  <c r="N64" i="8"/>
  <c r="J64" i="8"/>
  <c r="AX64" i="8"/>
  <c r="BJ63" i="8"/>
  <c r="U63" i="8"/>
  <c r="AA63" i="8"/>
  <c r="AB64" i="8"/>
  <c r="G64" i="8"/>
  <c r="BC64" i="8"/>
  <c r="U64" i="8"/>
  <c r="BB63" i="8"/>
  <c r="K63" i="8"/>
  <c r="H63" i="8"/>
  <c r="BI63" i="8"/>
  <c r="S64" i="8"/>
  <c r="AE64" i="8"/>
  <c r="AG64" i="8"/>
  <c r="AU63" i="8"/>
  <c r="AH63" i="8"/>
  <c r="AC63" i="8"/>
  <c r="J63" i="8"/>
  <c r="L64" i="8"/>
  <c r="AV64" i="8"/>
  <c r="AO64" i="8"/>
  <c r="H64" i="8"/>
  <c r="AL63" i="8"/>
  <c r="AV63" i="8"/>
  <c r="Z63" i="8"/>
  <c r="AI63" i="8"/>
  <c r="BI64" i="8"/>
  <c r="Y64" i="8"/>
  <c r="X64" i="8"/>
  <c r="AE63" i="8"/>
  <c r="L63" i="8"/>
  <c r="AB63" i="8"/>
  <c r="I63" i="8"/>
  <c r="BG64" i="8"/>
  <c r="Z64" i="8"/>
  <c r="R64" i="8"/>
  <c r="AN64" i="8"/>
  <c r="W63" i="8"/>
  <c r="BA63" i="8"/>
  <c r="BF63" i="8"/>
  <c r="AK63" i="8"/>
  <c r="AY64" i="8"/>
  <c r="AM64" i="8"/>
  <c r="AP64" i="8"/>
  <c r="BA64" i="8"/>
  <c r="BE65" i="8"/>
  <c r="AV65" i="8"/>
  <c r="AH65" i="8"/>
  <c r="BF65" i="8"/>
  <c r="AA65" i="8"/>
  <c r="T65" i="8"/>
  <c r="AI65" i="8"/>
  <c r="R65" i="8"/>
  <c r="AL65" i="8"/>
  <c r="AD65" i="8"/>
  <c r="AY65" i="8"/>
  <c r="X65" i="8"/>
  <c r="N65" i="8"/>
  <c r="Z65" i="8"/>
  <c r="P65" i="8"/>
  <c r="AZ65" i="8"/>
  <c r="AK65" i="8"/>
  <c r="H65" i="8"/>
  <c r="AE65" i="8"/>
  <c r="W65" i="8"/>
  <c r="G65" i="8"/>
  <c r="BB65" i="8"/>
  <c r="BC65" i="8"/>
  <c r="AJ65" i="8"/>
  <c r="BD65" i="8"/>
  <c r="K65" i="8"/>
  <c r="AT65" i="8"/>
  <c r="O65" i="8"/>
  <c r="AW65" i="8"/>
  <c r="AN65" i="8"/>
  <c r="V65" i="8"/>
  <c r="AP65" i="8"/>
  <c r="M65" i="8"/>
  <c r="BJ65" i="8"/>
  <c r="BI65" i="8"/>
  <c r="BG65" i="8"/>
  <c r="AO65" i="8"/>
  <c r="AF65" i="8"/>
  <c r="L65" i="8"/>
  <c r="AB65" i="8"/>
  <c r="AS65" i="8"/>
  <c r="AG65" i="8"/>
  <c r="BA65" i="8"/>
  <c r="S65" i="8"/>
  <c r="BH65" i="8"/>
  <c r="Y65" i="8"/>
  <c r="AQ65" i="8"/>
  <c r="AU65" i="8"/>
  <c r="AC65" i="8"/>
  <c r="Q65" i="8"/>
  <c r="J65" i="8"/>
  <c r="F65" i="8"/>
  <c r="I65" i="8"/>
  <c r="U65" i="8"/>
  <c r="D65" i="8"/>
  <c r="AX65" i="8"/>
  <c r="AR65" i="8"/>
  <c r="AM65" i="8"/>
  <c r="E65" i="8"/>
  <c r="BJ66" i="8"/>
  <c r="BI66" i="8"/>
  <c r="BG66" i="8"/>
  <c r="AJ66" i="8"/>
  <c r="AI66" i="8"/>
  <c r="BE66" i="8"/>
  <c r="BH66" i="8"/>
  <c r="AH66" i="8"/>
  <c r="AS66" i="8"/>
  <c r="AM66" i="8"/>
  <c r="AN66" i="8"/>
  <c r="AU66" i="8"/>
  <c r="AL66" i="8"/>
  <c r="AA66" i="8"/>
  <c r="X66" i="8"/>
  <c r="R66" i="8"/>
  <c r="AC66" i="8"/>
  <c r="BC66" i="8"/>
  <c r="AF66" i="8"/>
  <c r="V66" i="8"/>
  <c r="G66" i="8"/>
  <c r="W66" i="8"/>
  <c r="O66" i="8"/>
  <c r="M66" i="8"/>
  <c r="Y66" i="8"/>
  <c r="AX66" i="8"/>
  <c r="F66" i="8"/>
  <c r="AV66" i="8"/>
  <c r="I66" i="8"/>
  <c r="AP66" i="8"/>
  <c r="BB66" i="8"/>
  <c r="BA66" i="8"/>
  <c r="AW66" i="8"/>
  <c r="Z66" i="8"/>
  <c r="AZ66" i="8"/>
  <c r="AG66" i="8"/>
  <c r="S66" i="8"/>
  <c r="AB66" i="8"/>
  <c r="AT66" i="8"/>
  <c r="P66" i="8"/>
  <c r="L66" i="8"/>
  <c r="T66" i="8"/>
  <c r="AK66" i="8"/>
  <c r="D66" i="8"/>
  <c r="BD66" i="8"/>
  <c r="AD66" i="8"/>
  <c r="Q66" i="8"/>
  <c r="J66" i="8"/>
  <c r="AR66" i="8"/>
  <c r="U66" i="8"/>
  <c r="AO66" i="8"/>
  <c r="H66" i="8"/>
  <c r="N66" i="8"/>
  <c r="BF66" i="8"/>
  <c r="AY66" i="8"/>
  <c r="AQ66" i="8"/>
  <c r="E66" i="8"/>
  <c r="K66" i="8"/>
  <c r="AE66" i="8"/>
  <c r="BG67" i="8"/>
  <c r="AX67" i="8"/>
  <c r="AF67" i="8"/>
  <c r="AZ67" i="8"/>
  <c r="W67" i="8"/>
  <c r="AN67" i="8"/>
  <c r="AB67" i="8"/>
  <c r="M67" i="8"/>
  <c r="AH67" i="8"/>
  <c r="X67" i="8"/>
  <c r="F67" i="8"/>
  <c r="Y67" i="8"/>
  <c r="Z67" i="8"/>
  <c r="H67" i="8"/>
  <c r="AM67" i="8"/>
  <c r="AA67" i="8"/>
  <c r="AO67" i="8"/>
  <c r="AJ67" i="8"/>
  <c r="N67" i="8"/>
  <c r="S67" i="8"/>
  <c r="AE67" i="8"/>
  <c r="AS67" i="8"/>
  <c r="D67" i="8"/>
  <c r="BB67" i="8"/>
  <c r="AW67" i="8"/>
  <c r="AC67" i="8"/>
  <c r="AR67" i="8"/>
  <c r="BI67" i="8"/>
  <c r="AT67" i="8"/>
  <c r="AY67" i="8"/>
  <c r="AP67" i="8"/>
  <c r="V67" i="8"/>
  <c r="AL67" i="8"/>
  <c r="G67" i="8"/>
  <c r="P67" i="8"/>
  <c r="BD67" i="8"/>
  <c r="E67" i="8"/>
  <c r="AQ67" i="8"/>
  <c r="L67" i="8"/>
  <c r="D64" i="1" s="1"/>
  <c r="BH67" i="8"/>
  <c r="AG67" i="8"/>
  <c r="AI67" i="8"/>
  <c r="BA67" i="8"/>
  <c r="BJ67" i="8"/>
  <c r="BC67" i="8"/>
  <c r="R67" i="8"/>
  <c r="AV67" i="8"/>
  <c r="O67" i="8"/>
  <c r="J67" i="8"/>
  <c r="T67" i="8"/>
  <c r="AD67" i="8"/>
  <c r="K67" i="8"/>
  <c r="U67" i="8"/>
  <c r="Q67" i="8"/>
  <c r="AU67" i="8"/>
  <c r="BF67" i="8"/>
  <c r="I67" i="8"/>
  <c r="AK67" i="8"/>
  <c r="BE67" i="8"/>
  <c r="BD68" i="8"/>
  <c r="AU68" i="8"/>
  <c r="AK68" i="8"/>
  <c r="N68" i="8"/>
  <c r="BJ68" i="8"/>
  <c r="AC68" i="8"/>
  <c r="AP68" i="8"/>
  <c r="V68" i="8"/>
  <c r="BG68" i="8"/>
  <c r="BI68" i="8"/>
  <c r="AQ68" i="8"/>
  <c r="BC68" i="8"/>
  <c r="Z68" i="8"/>
  <c r="BA68" i="8"/>
  <c r="BE68" i="8"/>
  <c r="AV68" i="8"/>
  <c r="AM68" i="8"/>
  <c r="AA68" i="8"/>
  <c r="D68" i="8"/>
  <c r="AX68" i="8"/>
  <c r="J68" i="8"/>
  <c r="K68" i="8"/>
  <c r="BH68" i="8"/>
  <c r="AN68" i="8"/>
  <c r="AE68" i="8"/>
  <c r="Q68" i="8"/>
  <c r="AY68" i="8"/>
  <c r="AH68" i="8"/>
  <c r="AZ68" i="8"/>
  <c r="AO68" i="8"/>
  <c r="BB68" i="8"/>
  <c r="AF68" i="8"/>
  <c r="W68" i="8"/>
  <c r="E68" i="8"/>
  <c r="AI68" i="8"/>
  <c r="T68" i="8"/>
  <c r="AB68" i="8"/>
  <c r="AL68" i="8"/>
  <c r="X68" i="8"/>
  <c r="O68" i="8"/>
  <c r="BF68" i="8"/>
  <c r="U68" i="8"/>
  <c r="F68" i="8"/>
  <c r="AR68" i="8"/>
  <c r="AD68" i="8"/>
  <c r="P68" i="8"/>
  <c r="G68" i="8"/>
  <c r="AT68" i="8"/>
  <c r="I68" i="8"/>
  <c r="AS68" i="8"/>
  <c r="Y68" i="8"/>
  <c r="R68" i="8"/>
  <c r="H68" i="8"/>
  <c r="AJ68" i="8"/>
  <c r="AG68" i="8"/>
  <c r="M68" i="8"/>
  <c r="AW68" i="8"/>
  <c r="S68" i="8"/>
  <c r="L68" i="8"/>
  <c r="D65" i="1" s="1"/>
  <c r="BF70" i="8"/>
  <c r="AW70" i="8"/>
  <c r="AK70" i="8"/>
  <c r="N70" i="8"/>
  <c r="AR70" i="8"/>
  <c r="F70" i="8"/>
  <c r="AI70" i="8"/>
  <c r="BB70" i="8"/>
  <c r="AS69" i="8"/>
  <c r="AR69" i="8"/>
  <c r="AF69" i="8"/>
  <c r="BJ69" i="8"/>
  <c r="AU69" i="8"/>
  <c r="AL69" i="8"/>
  <c r="AX69" i="8"/>
  <c r="Z69" i="8"/>
  <c r="AX70" i="8"/>
  <c r="AO70" i="8"/>
  <c r="AA70" i="8"/>
  <c r="D70" i="8"/>
  <c r="AD70" i="8"/>
  <c r="AV70" i="8"/>
  <c r="AF70" i="8"/>
  <c r="BA70" i="8"/>
  <c r="AK69" i="8"/>
  <c r="AJ69" i="8"/>
  <c r="V69" i="8"/>
  <c r="AV69" i="8"/>
  <c r="AG69" i="8"/>
  <c r="N69" i="8"/>
  <c r="W69" i="8"/>
  <c r="Z70" i="8"/>
  <c r="BD70" i="8"/>
  <c r="AE70" i="8"/>
  <c r="U70" i="8"/>
  <c r="M69" i="8"/>
  <c r="AO69" i="8"/>
  <c r="AT69" i="8"/>
  <c r="AQ69" i="8"/>
  <c r="I70" i="8"/>
  <c r="S70" i="8"/>
  <c r="AM70" i="8"/>
  <c r="E69" i="8"/>
  <c r="AE69" i="8"/>
  <c r="AM69" i="8"/>
  <c r="G69" i="8"/>
  <c r="BG70" i="8"/>
  <c r="AQ70" i="8"/>
  <c r="AL70" i="8"/>
  <c r="BH69" i="8"/>
  <c r="S69" i="8"/>
  <c r="AN69" i="8"/>
  <c r="AU70" i="8"/>
  <c r="BH70" i="8"/>
  <c r="W70" i="8"/>
  <c r="G70" i="8"/>
  <c r="AZ69" i="8"/>
  <c r="I69" i="8"/>
  <c r="BE69" i="8"/>
  <c r="AA69" i="8"/>
  <c r="AP70" i="8"/>
  <c r="AG70" i="8"/>
  <c r="O70" i="8"/>
  <c r="BI70" i="8"/>
  <c r="P70" i="8"/>
  <c r="V70" i="8"/>
  <c r="AB70" i="8"/>
  <c r="AZ70" i="8"/>
  <c r="AC69" i="8"/>
  <c r="AB69" i="8"/>
  <c r="J69" i="8"/>
  <c r="AH69" i="8"/>
  <c r="Q69" i="8"/>
  <c r="BD69" i="8"/>
  <c r="AW69" i="8"/>
  <c r="AH70" i="8"/>
  <c r="Y70" i="8"/>
  <c r="E70" i="8"/>
  <c r="AS70" i="8"/>
  <c r="M70" i="8"/>
  <c r="AN70" i="8"/>
  <c r="BJ70" i="8"/>
  <c r="U69" i="8"/>
  <c r="T69" i="8"/>
  <c r="AY69" i="8"/>
  <c r="R69" i="8"/>
  <c r="AD69" i="8"/>
  <c r="AI69" i="8"/>
  <c r="H69" i="8"/>
  <c r="Q70" i="8"/>
  <c r="BC70" i="8"/>
  <c r="T70" i="8"/>
  <c r="L69" i="8"/>
  <c r="F69" i="8"/>
  <c r="K69" i="8"/>
  <c r="R70" i="8"/>
  <c r="AT70" i="8"/>
  <c r="AC70" i="8"/>
  <c r="H70" i="8"/>
  <c r="D69" i="8"/>
  <c r="BF69" i="8"/>
  <c r="Y69" i="8"/>
  <c r="J70" i="8"/>
  <c r="AJ70" i="8"/>
  <c r="AY70" i="8"/>
  <c r="L70" i="8"/>
  <c r="BI69" i="8"/>
  <c r="BB69" i="8"/>
  <c r="P69" i="8"/>
  <c r="O69" i="8"/>
  <c r="BC69" i="8"/>
  <c r="BE70" i="8"/>
  <c r="X70" i="8"/>
  <c r="K70" i="8"/>
  <c r="BA69" i="8"/>
  <c r="AP69" i="8"/>
  <c r="BG69" i="8"/>
  <c r="X69" i="8"/>
  <c r="BC71" i="8"/>
  <c r="BB71" i="8"/>
  <c r="AP71" i="8"/>
  <c r="S71" i="8"/>
  <c r="AQ71" i="8"/>
  <c r="K71" i="8"/>
  <c r="Y71" i="8"/>
  <c r="AS71" i="8"/>
  <c r="AU71" i="8"/>
  <c r="AT71" i="8"/>
  <c r="AF71" i="8"/>
  <c r="I71" i="8"/>
  <c r="AA71" i="8"/>
  <c r="BA71" i="8"/>
  <c r="D71" i="8"/>
  <c r="AK71" i="8"/>
  <c r="O71" i="8"/>
  <c r="AY71" i="8"/>
  <c r="AN71" i="8"/>
  <c r="BH71" i="8"/>
  <c r="F71" i="8"/>
  <c r="Z71" i="8"/>
  <c r="E71" i="8"/>
  <c r="AZ71" i="8"/>
  <c r="BE71" i="8"/>
  <c r="AW71" i="8"/>
  <c r="AM71" i="8"/>
  <c r="AL71" i="8"/>
  <c r="T71" i="8"/>
  <c r="BF71" i="8"/>
  <c r="M71" i="8"/>
  <c r="AH71" i="8"/>
  <c r="X71" i="8"/>
  <c r="AJ71" i="8"/>
  <c r="AE71" i="8"/>
  <c r="AD71" i="8"/>
  <c r="J71" i="8"/>
  <c r="AR71" i="8"/>
  <c r="BD71" i="8"/>
  <c r="H71" i="8"/>
  <c r="U71" i="8"/>
  <c r="W71" i="8"/>
  <c r="V71" i="8"/>
  <c r="BI71" i="8"/>
  <c r="AB71" i="8"/>
  <c r="L71" i="8"/>
  <c r="AX71" i="8"/>
  <c r="R71" i="8"/>
  <c r="N71" i="8"/>
  <c r="P71" i="8"/>
  <c r="AG71" i="8"/>
  <c r="G71" i="8"/>
  <c r="AO71" i="8"/>
  <c r="BG71" i="8"/>
  <c r="Q71" i="8"/>
  <c r="BJ71" i="8"/>
  <c r="AC71" i="8"/>
  <c r="AI71" i="8"/>
  <c r="AV71" i="8"/>
  <c r="T72" i="8"/>
  <c r="S72" i="8"/>
  <c r="BD72" i="8"/>
  <c r="M72" i="8"/>
  <c r="AM72" i="8"/>
  <c r="BI72" i="8"/>
  <c r="F72" i="8"/>
  <c r="L72" i="8"/>
  <c r="K72" i="8"/>
  <c r="AT72" i="8"/>
  <c r="W72" i="8"/>
  <c r="AS72" i="8"/>
  <c r="AG72" i="8"/>
  <c r="AV72" i="8"/>
  <c r="AZ72" i="8"/>
  <c r="AK72" i="8"/>
  <c r="AN72" i="8"/>
  <c r="H72" i="8"/>
  <c r="AQ72" i="8"/>
  <c r="BC72" i="8"/>
  <c r="BJ72" i="8"/>
  <c r="V72" i="8"/>
  <c r="AJ72" i="8"/>
  <c r="O72" i="8"/>
  <c r="J72" i="8"/>
  <c r="G72" i="8"/>
  <c r="AB72" i="8"/>
  <c r="E72" i="8"/>
  <c r="BA72" i="8"/>
  <c r="AW72" i="8"/>
  <c r="D72" i="8"/>
  <c r="BE72" i="8"/>
  <c r="AH72" i="8"/>
  <c r="I72" i="8"/>
  <c r="U72" i="8"/>
  <c r="P72" i="8"/>
  <c r="AF72" i="8"/>
  <c r="BH72" i="8"/>
  <c r="BG72" i="8"/>
  <c r="AU72" i="8"/>
  <c r="X72" i="8"/>
  <c r="BB72" i="8"/>
  <c r="AP72" i="8"/>
  <c r="BF72" i="8"/>
  <c r="AD72" i="8"/>
  <c r="AY72" i="8"/>
  <c r="N72" i="8"/>
  <c r="R72" i="8"/>
  <c r="AE72" i="8"/>
  <c r="AR72" i="8"/>
  <c r="Y72" i="8"/>
  <c r="Z72" i="8"/>
  <c r="AX72" i="8"/>
  <c r="AI72" i="8"/>
  <c r="AO72" i="8"/>
  <c r="AL72" i="8"/>
  <c r="AA72" i="8"/>
  <c r="AC72" i="8"/>
  <c r="Q72" i="8"/>
  <c r="V74" i="8"/>
  <c r="U74" i="8"/>
  <c r="BC74" i="8"/>
  <c r="X74" i="8"/>
  <c r="AJ74" i="8"/>
  <c r="AA74" i="8"/>
  <c r="AE74" i="8"/>
  <c r="AO73" i="8"/>
  <c r="AF73" i="8"/>
  <c r="T73" i="8"/>
  <c r="AY73" i="8"/>
  <c r="BF73" i="8"/>
  <c r="AI73" i="8"/>
  <c r="V73" i="8"/>
  <c r="M73" i="8"/>
  <c r="N74" i="8"/>
  <c r="M74" i="8"/>
  <c r="AQ74" i="8"/>
  <c r="L74" i="8"/>
  <c r="R74" i="8"/>
  <c r="AW74" i="8"/>
  <c r="P74" i="8"/>
  <c r="AG73" i="8"/>
  <c r="X73" i="8"/>
  <c r="J73" i="8"/>
  <c r="AM73" i="8"/>
  <c r="F73" i="8"/>
  <c r="E73" i="8"/>
  <c r="AU73" i="8"/>
  <c r="BB74" i="8"/>
  <c r="AU74" i="8"/>
  <c r="S74" i="8"/>
  <c r="T74" i="8"/>
  <c r="BJ73" i="8"/>
  <c r="G73" i="8"/>
  <c r="D73" i="8"/>
  <c r="AT74" i="8"/>
  <c r="AI74" i="8"/>
  <c r="D74" i="8"/>
  <c r="AP74" i="8"/>
  <c r="BD73" i="8"/>
  <c r="AB73" i="8"/>
  <c r="K73" i="8"/>
  <c r="U73" i="8"/>
  <c r="AL74" i="8"/>
  <c r="Y74" i="8"/>
  <c r="AX74" i="8"/>
  <c r="AO74" i="8"/>
  <c r="AV73" i="8"/>
  <c r="R73" i="8"/>
  <c r="AQ73" i="8"/>
  <c r="O73" i="8"/>
  <c r="AC74" i="8"/>
  <c r="AH74" i="8"/>
  <c r="BF74" i="8"/>
  <c r="AW73" i="8"/>
  <c r="AD73" i="8"/>
  <c r="L73" i="8"/>
  <c r="BA73" i="8"/>
  <c r="F74" i="8"/>
  <c r="E74" i="8"/>
  <c r="AG74" i="8"/>
  <c r="AZ74" i="8"/>
  <c r="AF74" i="8"/>
  <c r="Z74" i="8"/>
  <c r="I74" i="8"/>
  <c r="Y73" i="8"/>
  <c r="P73" i="8"/>
  <c r="BH73" i="8"/>
  <c r="AC73" i="8"/>
  <c r="BG73" i="8"/>
  <c r="BC73" i="8"/>
  <c r="AT73" i="8"/>
  <c r="BJ74" i="8"/>
  <c r="BI74" i="8"/>
  <c r="BE74" i="8"/>
  <c r="W74" i="8"/>
  <c r="AM74" i="8"/>
  <c r="Q74" i="8"/>
  <c r="AV74" i="8"/>
  <c r="J74" i="8"/>
  <c r="Q73" i="8"/>
  <c r="H73" i="8"/>
  <c r="AX73" i="8"/>
  <c r="S73" i="8"/>
  <c r="AR73" i="8"/>
  <c r="AH73" i="8"/>
  <c r="AK73" i="8"/>
  <c r="BA74" i="8"/>
  <c r="K74" i="8"/>
  <c r="BG74" i="8"/>
  <c r="H74" i="8"/>
  <c r="I73" i="8"/>
  <c r="AL73" i="8"/>
  <c r="Z73" i="8"/>
  <c r="AJ73" i="8"/>
  <c r="AS74" i="8"/>
  <c r="BD74" i="8"/>
  <c r="AB74" i="8"/>
  <c r="BH74" i="8"/>
  <c r="AZ73" i="8"/>
  <c r="AS73" i="8"/>
  <c r="BB73" i="8"/>
  <c r="AK74" i="8"/>
  <c r="AR74" i="8"/>
  <c r="G74" i="8"/>
  <c r="BE73" i="8"/>
  <c r="AP73" i="8"/>
  <c r="AA73" i="8"/>
  <c r="AE73" i="8"/>
  <c r="AD74" i="8"/>
  <c r="O74" i="8"/>
  <c r="AY74" i="8"/>
  <c r="AN74" i="8"/>
  <c r="AN73" i="8"/>
  <c r="BI73" i="8"/>
  <c r="W73" i="8"/>
  <c r="N73" i="8"/>
  <c r="BG75" i="8"/>
  <c r="AX75" i="8"/>
  <c r="AN75" i="8"/>
  <c r="P75" i="8"/>
  <c r="AT75" i="8"/>
  <c r="BE75" i="8"/>
  <c r="AO75" i="8"/>
  <c r="BD75" i="8"/>
  <c r="AY75" i="8"/>
  <c r="AP75" i="8"/>
  <c r="AD75" i="8"/>
  <c r="F75" i="8"/>
  <c r="AE75" i="8"/>
  <c r="I75" i="8"/>
  <c r="O75" i="8"/>
  <c r="BC75" i="8"/>
  <c r="AM75" i="8"/>
  <c r="BA75" i="8"/>
  <c r="S75" i="8"/>
  <c r="AV75" i="8"/>
  <c r="Y75" i="8"/>
  <c r="AF75" i="8"/>
  <c r="BJ75" i="8"/>
  <c r="Q75" i="8"/>
  <c r="AU75" i="8"/>
  <c r="BF75" i="8"/>
  <c r="AB75" i="8"/>
  <c r="X75" i="8"/>
  <c r="D75" i="8"/>
  <c r="AQ75" i="8"/>
  <c r="AH75" i="8"/>
  <c r="T75" i="8"/>
  <c r="BI75" i="8"/>
  <c r="M75" i="8"/>
  <c r="BB75" i="8"/>
  <c r="AK75" i="8"/>
  <c r="E75" i="8"/>
  <c r="AI75" i="8"/>
  <c r="Z75" i="8"/>
  <c r="H75" i="8"/>
  <c r="AW75" i="8"/>
  <c r="AR75" i="8"/>
  <c r="W75" i="8"/>
  <c r="AJ75" i="8"/>
  <c r="AA75" i="8"/>
  <c r="R75" i="8"/>
  <c r="BH75" i="8"/>
  <c r="AS75" i="8"/>
  <c r="AG75" i="8"/>
  <c r="J75" i="8"/>
  <c r="AC75" i="8"/>
  <c r="V75" i="8"/>
  <c r="K75" i="8"/>
  <c r="AL75" i="8"/>
  <c r="L75" i="8"/>
  <c r="N75" i="8"/>
  <c r="AZ75" i="8"/>
  <c r="G75" i="8"/>
  <c r="U75" i="8"/>
  <c r="BD76" i="8"/>
  <c r="AU76" i="8"/>
  <c r="AI76" i="8"/>
  <c r="BB76" i="8"/>
  <c r="E76" i="8"/>
  <c r="AW76" i="8"/>
  <c r="J76" i="8"/>
  <c r="F76" i="8"/>
  <c r="AV76" i="8"/>
  <c r="AM76" i="8"/>
  <c r="Y76" i="8"/>
  <c r="AR76" i="8"/>
  <c r="AJ76" i="8"/>
  <c r="Z76" i="8"/>
  <c r="AD76" i="8"/>
  <c r="BG76" i="8"/>
  <c r="S76" i="8"/>
  <c r="AA76" i="8"/>
  <c r="G76" i="8"/>
  <c r="BF76" i="8"/>
  <c r="N76" i="8"/>
  <c r="H76" i="8"/>
  <c r="U76" i="8"/>
  <c r="R76" i="8"/>
  <c r="I76" i="8"/>
  <c r="AS76" i="8"/>
  <c r="T76" i="8"/>
  <c r="AO76" i="8"/>
  <c r="AN76" i="8"/>
  <c r="AE76" i="8"/>
  <c r="M76" i="8"/>
  <c r="AH76" i="8"/>
  <c r="AZ76" i="8"/>
  <c r="AT76" i="8"/>
  <c r="AC76" i="8"/>
  <c r="BH76" i="8"/>
  <c r="AF76" i="8"/>
  <c r="W76" i="8"/>
  <c r="BA76" i="8"/>
  <c r="V76" i="8"/>
  <c r="AK76" i="8"/>
  <c r="Q76" i="8"/>
  <c r="AB76" i="8"/>
  <c r="X76" i="8"/>
  <c r="O76" i="8"/>
  <c r="AQ76" i="8"/>
  <c r="L76" i="8"/>
  <c r="AP76" i="8"/>
  <c r="P76" i="8"/>
  <c r="AG76" i="8"/>
  <c r="D76" i="8"/>
  <c r="BI76" i="8"/>
  <c r="BE76" i="8"/>
  <c r="AL76" i="8"/>
  <c r="BJ76" i="8"/>
  <c r="BC76" i="8"/>
  <c r="K76" i="8"/>
  <c r="AY76" i="8"/>
  <c r="AX76" i="8"/>
  <c r="U77" i="8"/>
  <c r="T77" i="8"/>
  <c r="H77" i="8"/>
  <c r="AW77" i="8"/>
  <c r="Y77" i="8"/>
  <c r="AO77" i="8"/>
  <c r="W77" i="8"/>
  <c r="M77" i="8"/>
  <c r="L77" i="8"/>
  <c r="BF77" i="8"/>
  <c r="AM77" i="8"/>
  <c r="AT77" i="8"/>
  <c r="O77" i="8"/>
  <c r="V77" i="8"/>
  <c r="AZ77" i="8"/>
  <c r="Z77" i="8"/>
  <c r="J77" i="8"/>
  <c r="AY77" i="8"/>
  <c r="AS77" i="8"/>
  <c r="AN77" i="8"/>
  <c r="AU77" i="8"/>
  <c r="AH77" i="8"/>
  <c r="AJ77" i="8"/>
  <c r="F77" i="8"/>
  <c r="AP77" i="8"/>
  <c r="AC77" i="8"/>
  <c r="R77" i="8"/>
  <c r="N77" i="8"/>
  <c r="X77" i="8"/>
  <c r="E77" i="8"/>
  <c r="D77" i="8"/>
  <c r="AV77" i="8"/>
  <c r="AA77" i="8"/>
  <c r="AE77" i="8"/>
  <c r="AI77" i="8"/>
  <c r="BD77" i="8"/>
  <c r="BI77" i="8"/>
  <c r="BH77" i="8"/>
  <c r="BJ77" i="8"/>
  <c r="AL77" i="8"/>
  <c r="Q77" i="8"/>
  <c r="K77" i="8"/>
  <c r="I77" i="8"/>
  <c r="BC77" i="8"/>
  <c r="BA77" i="8"/>
  <c r="AX77" i="8"/>
  <c r="G77" i="8"/>
  <c r="BE77" i="8"/>
  <c r="AR77" i="8"/>
  <c r="P77" i="8"/>
  <c r="AQ77" i="8"/>
  <c r="BB77" i="8"/>
  <c r="AK77" i="8"/>
  <c r="AD77" i="8"/>
  <c r="AF77" i="8"/>
  <c r="AG77" i="8"/>
  <c r="AB77" i="8"/>
  <c r="BG77" i="8"/>
  <c r="S77" i="8"/>
  <c r="BF78" i="8"/>
  <c r="AW78" i="8"/>
  <c r="AI78" i="8"/>
  <c r="BB78" i="8"/>
  <c r="F78" i="8"/>
  <c r="AK78" i="8"/>
  <c r="G78" i="8"/>
  <c r="AV78" i="8"/>
  <c r="AP78" i="8"/>
  <c r="M78" i="8"/>
  <c r="BD78" i="8"/>
  <c r="AC78" i="8"/>
  <c r="Y78" i="8"/>
  <c r="V78" i="8"/>
  <c r="BJ78" i="8"/>
  <c r="Q78" i="8"/>
  <c r="L78" i="8"/>
  <c r="AJ78" i="8"/>
  <c r="I78" i="8"/>
  <c r="AE78" i="8"/>
  <c r="E78" i="8"/>
  <c r="P78" i="8"/>
  <c r="BC78" i="8"/>
  <c r="AM78" i="8"/>
  <c r="BI78" i="8"/>
  <c r="BE78" i="8"/>
  <c r="K78" i="8"/>
  <c r="D78" i="8"/>
  <c r="AY78" i="8"/>
  <c r="AX78" i="8"/>
  <c r="AO78" i="8"/>
  <c r="W78" i="8"/>
  <c r="AR78" i="8"/>
  <c r="S78" i="8"/>
  <c r="AN78" i="8"/>
  <c r="BH78" i="8"/>
  <c r="AU78" i="8"/>
  <c r="AG78" i="8"/>
  <c r="AF78" i="8"/>
  <c r="N78" i="8"/>
  <c r="AT78" i="8"/>
  <c r="AH78" i="8"/>
  <c r="BA78" i="8"/>
  <c r="AL78" i="8"/>
  <c r="AB78" i="8"/>
  <c r="Z78" i="8"/>
  <c r="AQ78" i="8"/>
  <c r="T78" i="8"/>
  <c r="AA78" i="8"/>
  <c r="R78" i="8"/>
  <c r="BG78" i="8"/>
  <c r="H78" i="8"/>
  <c r="J78" i="8"/>
  <c r="U78" i="8"/>
  <c r="AZ78" i="8"/>
  <c r="O78" i="8"/>
  <c r="AS78" i="8"/>
  <c r="X78" i="8"/>
  <c r="AD78" i="8"/>
  <c r="AR80" i="8"/>
  <c r="AQ80" i="8"/>
  <c r="W80" i="8"/>
  <c r="AP80" i="8"/>
  <c r="AL80" i="8"/>
  <c r="BI80" i="8"/>
  <c r="P80" i="8"/>
  <c r="AH80" i="8"/>
  <c r="BJ79" i="8"/>
  <c r="BH79" i="8"/>
  <c r="AJ79" i="8"/>
  <c r="Q79" i="8"/>
  <c r="L79" i="8"/>
  <c r="BD79" i="8"/>
  <c r="AZ79" i="8"/>
  <c r="AB80" i="8"/>
  <c r="BA80" i="8"/>
  <c r="AM80" i="8"/>
  <c r="N80" i="8"/>
  <c r="AT79" i="8"/>
  <c r="P79" i="8"/>
  <c r="AC79" i="8"/>
  <c r="AP79" i="8"/>
  <c r="T80" i="8"/>
  <c r="AO80" i="8"/>
  <c r="X80" i="8"/>
  <c r="BJ80" i="8"/>
  <c r="AL79" i="8"/>
  <c r="D79" i="8"/>
  <c r="BI79" i="8"/>
  <c r="AQ79" i="8"/>
  <c r="L80" i="8"/>
  <c r="K80" i="8"/>
  <c r="AE80" i="8"/>
  <c r="BF80" i="8"/>
  <c r="AW80" i="8"/>
  <c r="AE79" i="8"/>
  <c r="R79" i="8"/>
  <c r="M79" i="8"/>
  <c r="U79" i="8"/>
  <c r="BC80" i="8"/>
  <c r="AN80" i="8"/>
  <c r="Z80" i="8"/>
  <c r="W79" i="8"/>
  <c r="H79" i="8"/>
  <c r="K79" i="8"/>
  <c r="T79" i="8"/>
  <c r="BG80" i="8"/>
  <c r="I80" i="8"/>
  <c r="BD80" i="8"/>
  <c r="AT80" i="8"/>
  <c r="N79" i="8"/>
  <c r="AK79" i="8"/>
  <c r="BE79" i="8"/>
  <c r="AZ80" i="8"/>
  <c r="AG80" i="8"/>
  <c r="G80" i="8"/>
  <c r="Q80" i="8"/>
  <c r="G79" i="8"/>
  <c r="AV79" i="8"/>
  <c r="AF79" i="8"/>
  <c r="J79" i="8"/>
  <c r="AJ80" i="8"/>
  <c r="AI80" i="8"/>
  <c r="M80" i="8"/>
  <c r="AF80" i="8"/>
  <c r="BE80" i="8"/>
  <c r="AD80" i="8"/>
  <c r="O80" i="8"/>
  <c r="BC79" i="8"/>
  <c r="BB79" i="8"/>
  <c r="AX79" i="8"/>
  <c r="Z79" i="8"/>
  <c r="E79" i="8"/>
  <c r="AR79" i="8"/>
  <c r="Y79" i="8"/>
  <c r="AO79" i="8"/>
  <c r="AA80" i="8"/>
  <c r="V80" i="8"/>
  <c r="AX80" i="8"/>
  <c r="AU79" i="8"/>
  <c r="AN79" i="8"/>
  <c r="AY79" i="8"/>
  <c r="BA79" i="8"/>
  <c r="S80" i="8"/>
  <c r="J80" i="8"/>
  <c r="AC80" i="8"/>
  <c r="AM79" i="8"/>
  <c r="AB79" i="8"/>
  <c r="AG79" i="8"/>
  <c r="X79" i="8"/>
  <c r="F80" i="8"/>
  <c r="H80" i="8"/>
  <c r="AD79" i="8"/>
  <c r="BG79" i="8"/>
  <c r="AI79" i="8"/>
  <c r="D80" i="8"/>
  <c r="U80" i="8"/>
  <c r="R80" i="8"/>
  <c r="AU80" i="8"/>
  <c r="V79" i="8"/>
  <c r="AW79" i="8"/>
  <c r="I79" i="8"/>
  <c r="BH80" i="8"/>
  <c r="AS80" i="8"/>
  <c r="Y80" i="8"/>
  <c r="AV80" i="8"/>
  <c r="O79" i="8"/>
  <c r="BF79" i="8"/>
  <c r="AS79" i="8"/>
  <c r="S79" i="8"/>
  <c r="AY80" i="8"/>
  <c r="BB80" i="8"/>
  <c r="E80" i="8"/>
  <c r="AK80" i="8"/>
  <c r="F79" i="8"/>
  <c r="AA79" i="8"/>
  <c r="AH79" i="8"/>
  <c r="Q81" i="8"/>
  <c r="H81" i="8"/>
  <c r="AT81" i="8"/>
  <c r="AA81" i="8"/>
  <c r="M81" i="8"/>
  <c r="AR81" i="8"/>
  <c r="G81" i="8"/>
  <c r="AT82" i="8"/>
  <c r="AS82" i="8"/>
  <c r="AG82" i="8"/>
  <c r="AZ82" i="8"/>
  <c r="H82" i="8"/>
  <c r="D82" i="8"/>
  <c r="O82" i="8"/>
  <c r="AH82" i="8"/>
  <c r="BD81" i="8"/>
  <c r="Z81" i="8"/>
  <c r="L81" i="8"/>
  <c r="AP81" i="8"/>
  <c r="AC82" i="8"/>
  <c r="AF82" i="8"/>
  <c r="R82" i="8"/>
  <c r="AV81" i="8"/>
  <c r="N81" i="8"/>
  <c r="AD81" i="8"/>
  <c r="AI81" i="8"/>
  <c r="U82" i="8"/>
  <c r="T82" i="8"/>
  <c r="AV82" i="8"/>
  <c r="AN81" i="8"/>
  <c r="D81" i="8"/>
  <c r="BB81" i="8"/>
  <c r="AC81" i="8"/>
  <c r="M82" i="8"/>
  <c r="J82" i="8"/>
  <c r="Q82" i="8"/>
  <c r="AF81" i="8"/>
  <c r="BG81" i="8"/>
  <c r="BJ81" i="8"/>
  <c r="AM81" i="8"/>
  <c r="E82" i="8"/>
  <c r="BE82" i="8"/>
  <c r="AI82" i="8"/>
  <c r="X81" i="8"/>
  <c r="AU81" i="8"/>
  <c r="BA81" i="8"/>
  <c r="BJ82" i="8"/>
  <c r="BC82" i="8"/>
  <c r="AR82" i="8"/>
  <c r="P82" i="8"/>
  <c r="P81" i="8"/>
  <c r="AK81" i="8"/>
  <c r="V81" i="8"/>
  <c r="BB82" i="8"/>
  <c r="AQ82" i="8"/>
  <c r="Z82" i="8"/>
  <c r="AJ82" i="8"/>
  <c r="I81" i="8"/>
  <c r="BH81" i="8"/>
  <c r="AJ81" i="8"/>
  <c r="O81" i="8"/>
  <c r="AS81" i="8"/>
  <c r="U81" i="8"/>
  <c r="BC81" i="8"/>
  <c r="AL82" i="8"/>
  <c r="AK82" i="8"/>
  <c r="W82" i="8"/>
  <c r="AP82" i="8"/>
  <c r="BF82" i="8"/>
  <c r="AW82" i="8"/>
  <c r="L82" i="8"/>
  <c r="AX81" i="8"/>
  <c r="E81" i="8"/>
  <c r="AQ81" i="8"/>
  <c r="AD82" i="8"/>
  <c r="K82" i="8"/>
  <c r="AN82" i="8"/>
  <c r="BH82" i="8"/>
  <c r="BE81" i="8"/>
  <c r="AL81" i="8"/>
  <c r="AZ81" i="8"/>
  <c r="T81" i="8"/>
  <c r="V82" i="8"/>
  <c r="AY82" i="8"/>
  <c r="Y82" i="8"/>
  <c r="BD82" i="8"/>
  <c r="AW81" i="8"/>
  <c r="AB81" i="8"/>
  <c r="AH81" i="8"/>
  <c r="K81" i="8"/>
  <c r="N82" i="8"/>
  <c r="AO82" i="8"/>
  <c r="G82" i="8"/>
  <c r="AX82" i="8"/>
  <c r="AO81" i="8"/>
  <c r="R81" i="8"/>
  <c r="S81" i="8"/>
  <c r="W81" i="8"/>
  <c r="F82" i="8"/>
  <c r="AE82" i="8"/>
  <c r="BG82" i="8"/>
  <c r="AU82" i="8"/>
  <c r="AG81" i="8"/>
  <c r="F81" i="8"/>
  <c r="AY81" i="8"/>
  <c r="J81" i="8"/>
  <c r="BI82" i="8"/>
  <c r="S82" i="8"/>
  <c r="X82" i="8"/>
  <c r="AB82" i="8"/>
  <c r="Y81" i="8"/>
  <c r="BF81" i="8"/>
  <c r="AE81" i="8"/>
  <c r="BI81" i="8"/>
  <c r="BA82" i="8"/>
  <c r="I82" i="8"/>
  <c r="AM82" i="8"/>
  <c r="AA82" i="8"/>
  <c r="BG83" i="8"/>
  <c r="AX83" i="8"/>
  <c r="AL83" i="8"/>
  <c r="N83" i="8"/>
  <c r="BA83" i="8"/>
  <c r="M83" i="8"/>
  <c r="AM83" i="8"/>
  <c r="AC83" i="8"/>
  <c r="AY83" i="8"/>
  <c r="AP83" i="8"/>
  <c r="AB83" i="8"/>
  <c r="D83" i="8"/>
  <c r="AG83" i="8"/>
  <c r="AR83" i="8"/>
  <c r="H83" i="8"/>
  <c r="W83" i="8"/>
  <c r="BD83" i="8"/>
  <c r="AF83" i="8"/>
  <c r="BC83" i="8"/>
  <c r="J83" i="8"/>
  <c r="Y83" i="8"/>
  <c r="AN83" i="8"/>
  <c r="K83" i="8"/>
  <c r="AJ83" i="8"/>
  <c r="AE83" i="8"/>
  <c r="AS83" i="8"/>
  <c r="BF83" i="8"/>
  <c r="AV83" i="8"/>
  <c r="E83" i="8"/>
  <c r="BJ83" i="8"/>
  <c r="AQ83" i="8"/>
  <c r="AH83" i="8"/>
  <c r="P83" i="8"/>
  <c r="BE83" i="8"/>
  <c r="T83" i="8"/>
  <c r="U83" i="8"/>
  <c r="BI83" i="8"/>
  <c r="V83" i="8"/>
  <c r="AI83" i="8"/>
  <c r="Z83" i="8"/>
  <c r="F83" i="8"/>
  <c r="AU83" i="8"/>
  <c r="AZ83" i="8"/>
  <c r="AO83" i="8"/>
  <c r="G83" i="8"/>
  <c r="AA83" i="8"/>
  <c r="R83" i="8"/>
  <c r="AK83" i="8"/>
  <c r="L83" i="8"/>
  <c r="S83" i="8"/>
  <c r="AT83" i="8"/>
  <c r="Q83" i="8"/>
  <c r="BB83" i="8"/>
  <c r="BH83" i="8"/>
  <c r="O83" i="8"/>
  <c r="I83" i="8"/>
  <c r="X83" i="8"/>
  <c r="AW83" i="8"/>
  <c r="AD83" i="8"/>
  <c r="AQ84" i="8"/>
  <c r="AS84" i="8"/>
  <c r="W84" i="8"/>
  <c r="BH84" i="8"/>
  <c r="T84" i="8"/>
  <c r="AO84" i="8"/>
  <c r="D84" i="8"/>
  <c r="R84" i="8"/>
  <c r="AI84" i="8"/>
  <c r="AG84" i="8"/>
  <c r="O84" i="8"/>
  <c r="AT84" i="8"/>
  <c r="J84" i="8"/>
  <c r="E84" i="8"/>
  <c r="AK84" i="8"/>
  <c r="H84" i="8"/>
  <c r="I84" i="8"/>
  <c r="N84" i="8"/>
  <c r="BB84" i="8"/>
  <c r="BI84" i="8"/>
  <c r="AM84" i="8"/>
  <c r="BG84" i="8"/>
  <c r="AR84" i="8"/>
  <c r="AU84" i="8"/>
  <c r="M84" i="8"/>
  <c r="BC84" i="8"/>
  <c r="K84" i="8"/>
  <c r="F84" i="8"/>
  <c r="V84" i="8"/>
  <c r="AA84" i="8"/>
  <c r="X84" i="8"/>
  <c r="G84" i="8"/>
  <c r="AD84" i="8"/>
  <c r="AZ84" i="8"/>
  <c r="Y84" i="8"/>
  <c r="BE84" i="8"/>
  <c r="BF84" i="8"/>
  <c r="P84" i="8"/>
  <c r="BJ84" i="8"/>
  <c r="S84" i="8"/>
  <c r="AB84" i="8"/>
  <c r="AN84" i="8"/>
  <c r="BD84" i="8"/>
  <c r="AX84" i="8"/>
  <c r="AV84" i="8"/>
  <c r="L84" i="8"/>
  <c r="BA84" i="8"/>
  <c r="AP84" i="8"/>
  <c r="AJ84" i="8"/>
  <c r="AW84" i="8"/>
  <c r="AC84" i="8"/>
  <c r="AH84" i="8"/>
  <c r="U84" i="8"/>
  <c r="Z84" i="8"/>
  <c r="Q84" i="8"/>
  <c r="AY84" i="8"/>
  <c r="AF84" i="8"/>
  <c r="AE84" i="8"/>
  <c r="AL84" i="8"/>
  <c r="P85" i="8"/>
  <c r="G85" i="8"/>
  <c r="AW85" i="8"/>
  <c r="S85" i="8"/>
  <c r="N85" i="8"/>
  <c r="K85" i="8"/>
  <c r="T85" i="8"/>
  <c r="H85" i="8"/>
  <c r="BH85" i="8"/>
  <c r="BC85" i="8"/>
  <c r="AX85" i="8"/>
  <c r="AA85" i="8"/>
  <c r="AQ85" i="8"/>
  <c r="AJ85" i="8"/>
  <c r="Z85" i="8"/>
  <c r="AY85" i="8"/>
  <c r="BD85" i="8"/>
  <c r="AU85" i="8"/>
  <c r="AL85" i="8"/>
  <c r="Q85" i="8"/>
  <c r="AC85" i="8"/>
  <c r="L85" i="8"/>
  <c r="BA85" i="8"/>
  <c r="AO85" i="8"/>
  <c r="AV85" i="8"/>
  <c r="AM85" i="8"/>
  <c r="AB85" i="8"/>
  <c r="E85" i="8"/>
  <c r="M85" i="8"/>
  <c r="AZ85" i="8"/>
  <c r="J85" i="8"/>
  <c r="AT85" i="8"/>
  <c r="AN85" i="8"/>
  <c r="AE85" i="8"/>
  <c r="R85" i="8"/>
  <c r="BI85" i="8"/>
  <c r="BF85" i="8"/>
  <c r="I85" i="8"/>
  <c r="Y85" i="8"/>
  <c r="AP85" i="8"/>
  <c r="AF85" i="8"/>
  <c r="W85" i="8"/>
  <c r="F85" i="8"/>
  <c r="AS85" i="8"/>
  <c r="AR85" i="8"/>
  <c r="BB85" i="8"/>
  <c r="V85" i="8"/>
  <c r="X85" i="8"/>
  <c r="O85" i="8"/>
  <c r="BG85" i="8"/>
  <c r="AG85" i="8"/>
  <c r="AD85" i="8"/>
  <c r="AI85" i="8"/>
  <c r="U85" i="8"/>
  <c r="AK85" i="8"/>
  <c r="BE85" i="8"/>
  <c r="BJ85" i="8"/>
  <c r="AH85" i="8"/>
  <c r="D85" i="8"/>
  <c r="AK86" i="8"/>
  <c r="AJ86" i="8"/>
  <c r="W86" i="8"/>
  <c r="AT86" i="8"/>
  <c r="AO86" i="8"/>
  <c r="R86" i="8"/>
  <c r="AX86" i="8"/>
  <c r="AC86" i="8"/>
  <c r="AB86" i="8"/>
  <c r="K86" i="8"/>
  <c r="AD86" i="8"/>
  <c r="AA86" i="8"/>
  <c r="AL86" i="8"/>
  <c r="G86" i="8"/>
  <c r="U86" i="8"/>
  <c r="T86" i="8"/>
  <c r="BB86" i="8"/>
  <c r="P86" i="8"/>
  <c r="O86" i="8"/>
  <c r="AM86" i="8"/>
  <c r="AW86" i="8"/>
  <c r="M86" i="8"/>
  <c r="L86" i="8"/>
  <c r="AP86" i="8"/>
  <c r="BD86" i="8"/>
  <c r="BJ86" i="8"/>
  <c r="Q86" i="8"/>
  <c r="F86" i="8"/>
  <c r="E86" i="8"/>
  <c r="D86" i="8"/>
  <c r="AF86" i="8"/>
  <c r="AN86" i="8"/>
  <c r="AV86" i="8"/>
  <c r="BG86" i="8"/>
  <c r="AI86" i="8"/>
  <c r="BI86" i="8"/>
  <c r="BH86" i="8"/>
  <c r="BC86" i="8"/>
  <c r="V86" i="8"/>
  <c r="Z86" i="8"/>
  <c r="X86" i="8"/>
  <c r="I86" i="8"/>
  <c r="AH86" i="8"/>
  <c r="BA86" i="8"/>
  <c r="AZ86" i="8"/>
  <c r="AQ86" i="8"/>
  <c r="J86" i="8"/>
  <c r="N86" i="8"/>
  <c r="AU86" i="8"/>
  <c r="AY86" i="8"/>
  <c r="AE86" i="8"/>
  <c r="AS86" i="8"/>
  <c r="AR86" i="8"/>
  <c r="AG86" i="8"/>
  <c r="BF86" i="8"/>
  <c r="BE86" i="8"/>
  <c r="S86" i="8"/>
  <c r="H86" i="8"/>
  <c r="Y86" i="8"/>
  <c r="R87" i="8"/>
  <c r="M87" i="8"/>
  <c r="AI87" i="8"/>
  <c r="J87" i="8"/>
  <c r="BH87" i="8"/>
  <c r="AK87" i="8"/>
  <c r="BA87" i="8"/>
  <c r="AT87" i="8"/>
  <c r="H87" i="8"/>
  <c r="AR87" i="8"/>
  <c r="BE87" i="8"/>
  <c r="AV87" i="8"/>
  <c r="AA87" i="8"/>
  <c r="AM87" i="8"/>
  <c r="V87" i="8"/>
  <c r="G87" i="8"/>
  <c r="AD87" i="8"/>
  <c r="BF87" i="8"/>
  <c r="AW87" i="8"/>
  <c r="AL87" i="8"/>
  <c r="O87" i="8"/>
  <c r="W87" i="8"/>
  <c r="AJ87" i="8"/>
  <c r="BD87" i="8"/>
  <c r="U87" i="8"/>
  <c r="AX87" i="8"/>
  <c r="AO87" i="8"/>
  <c r="AB87" i="8"/>
  <c r="E87" i="8"/>
  <c r="K87" i="8"/>
  <c r="N87" i="8"/>
  <c r="BI87" i="8"/>
  <c r="T87" i="8"/>
  <c r="AP87" i="8"/>
  <c r="AG87" i="8"/>
  <c r="P87" i="8"/>
  <c r="BC87" i="8"/>
  <c r="BB87" i="8"/>
  <c r="AF87" i="8"/>
  <c r="AE87" i="8"/>
  <c r="S87" i="8"/>
  <c r="AH87" i="8"/>
  <c r="Y87" i="8"/>
  <c r="F87" i="8"/>
  <c r="AQ87" i="8"/>
  <c r="AN87" i="8"/>
  <c r="D87" i="8"/>
  <c r="AZ87" i="8"/>
  <c r="Z87" i="8"/>
  <c r="Q87" i="8"/>
  <c r="BG87" i="8"/>
  <c r="AC87" i="8"/>
  <c r="X87" i="8"/>
  <c r="BJ87" i="8"/>
  <c r="AY87" i="8"/>
  <c r="I87" i="8"/>
  <c r="AU87" i="8"/>
  <c r="L87" i="8"/>
  <c r="AS87" i="8"/>
  <c r="O88" i="8"/>
  <c r="N88" i="8"/>
  <c r="AP88" i="8"/>
  <c r="AX88" i="8"/>
  <c r="BF88" i="8"/>
  <c r="AB88" i="8"/>
  <c r="R88" i="8"/>
  <c r="G88" i="8"/>
  <c r="F88" i="8"/>
  <c r="AF88" i="8"/>
  <c r="AJ88" i="8"/>
  <c r="AH88" i="8"/>
  <c r="AA88" i="8"/>
  <c r="Q88" i="8"/>
  <c r="AT88" i="8"/>
  <c r="AY88" i="8"/>
  <c r="AS88" i="8"/>
  <c r="AL88" i="8"/>
  <c r="AN88" i="8"/>
  <c r="D88" i="8"/>
  <c r="BI88" i="8"/>
  <c r="AE88" i="8"/>
  <c r="AD88" i="8"/>
  <c r="Z88" i="8"/>
  <c r="S88" i="8"/>
  <c r="W88" i="8"/>
  <c r="AZ88" i="8"/>
  <c r="I88" i="8"/>
  <c r="AI88" i="8"/>
  <c r="BJ88" i="8"/>
  <c r="BA88" i="8"/>
  <c r="T88" i="8"/>
  <c r="X88" i="8"/>
  <c r="M88" i="8"/>
  <c r="AV88" i="8"/>
  <c r="P88" i="8"/>
  <c r="BC88" i="8"/>
  <c r="BB88" i="8"/>
  <c r="AQ88" i="8"/>
  <c r="J88" i="8"/>
  <c r="H88" i="8"/>
  <c r="BG88" i="8"/>
  <c r="AW88" i="8"/>
  <c r="E88" i="8"/>
  <c r="AU88" i="8"/>
  <c r="AG88" i="8"/>
  <c r="BD88" i="8"/>
  <c r="AC88" i="8"/>
  <c r="BH88" i="8"/>
  <c r="AM88" i="8"/>
  <c r="U88" i="8"/>
  <c r="AK88" i="8"/>
  <c r="AR88" i="8"/>
  <c r="K88" i="8"/>
  <c r="Y88" i="8"/>
  <c r="AO88" i="8"/>
  <c r="V88" i="8"/>
  <c r="L88" i="8"/>
  <c r="BE88" i="8"/>
  <c r="T89" i="8"/>
  <c r="S89" i="8"/>
  <c r="BE89" i="8"/>
  <c r="W89" i="8"/>
  <c r="V89" i="8"/>
  <c r="X89" i="8"/>
  <c r="BJ89" i="8"/>
  <c r="BD90" i="8"/>
  <c r="AQ90" i="8"/>
  <c r="T90" i="8"/>
  <c r="AH90" i="8"/>
  <c r="BB90" i="8"/>
  <c r="M90" i="8"/>
  <c r="BF90" i="8"/>
  <c r="L89" i="8"/>
  <c r="D89" i="8"/>
  <c r="BF89" i="8"/>
  <c r="AK89" i="8"/>
  <c r="AW89" i="8"/>
  <c r="AP89" i="8"/>
  <c r="AS89" i="8"/>
  <c r="BD89" i="8"/>
  <c r="AW90" i="8"/>
  <c r="AN90" i="8"/>
  <c r="U90" i="8"/>
  <c r="AX90" i="8"/>
  <c r="D90" i="8"/>
  <c r="G90" i="8"/>
  <c r="AL90" i="8"/>
  <c r="AY90" i="8"/>
  <c r="BH89" i="8"/>
  <c r="BG89" i="8"/>
  <c r="AV89" i="8"/>
  <c r="Y89" i="8"/>
  <c r="AG89" i="8"/>
  <c r="R89" i="8"/>
  <c r="N89" i="8"/>
  <c r="BC89" i="8"/>
  <c r="AO90" i="8"/>
  <c r="AF90" i="8"/>
  <c r="K90" i="8"/>
  <c r="AJ90" i="8"/>
  <c r="BI90" i="8"/>
  <c r="AR90" i="8"/>
  <c r="L90" i="8"/>
  <c r="AS90" i="8"/>
  <c r="AZ89" i="8"/>
  <c r="AY89" i="8"/>
  <c r="AL89" i="8"/>
  <c r="O89" i="8"/>
  <c r="U89" i="8"/>
  <c r="BB89" i="8"/>
  <c r="AN89" i="8"/>
  <c r="M89" i="8"/>
  <c r="AG90" i="8"/>
  <c r="X90" i="8"/>
  <c r="BJ90" i="8"/>
  <c r="V90" i="8"/>
  <c r="AU90" i="8"/>
  <c r="O90" i="8"/>
  <c r="AC90" i="8"/>
  <c r="AR89" i="8"/>
  <c r="AQ89" i="8"/>
  <c r="Z89" i="8"/>
  <c r="E89" i="8"/>
  <c r="G89" i="8"/>
  <c r="AC89" i="8"/>
  <c r="AF89" i="8"/>
  <c r="J89" i="8"/>
  <c r="Y90" i="8"/>
  <c r="P90" i="8"/>
  <c r="AZ90" i="8"/>
  <c r="F90" i="8"/>
  <c r="AI90" i="8"/>
  <c r="BG90" i="8"/>
  <c r="AA90" i="8"/>
  <c r="AJ89" i="8"/>
  <c r="AI89" i="8"/>
  <c r="P89" i="8"/>
  <c r="BA89" i="8"/>
  <c r="AX89" i="8"/>
  <c r="AO89" i="8"/>
  <c r="AE89" i="8"/>
  <c r="Q90" i="8"/>
  <c r="H90" i="8"/>
  <c r="AP90" i="8"/>
  <c r="BH90" i="8"/>
  <c r="S90" i="8"/>
  <c r="AM90" i="8"/>
  <c r="Z90" i="8"/>
  <c r="AB89" i="8"/>
  <c r="AA89" i="8"/>
  <c r="F89" i="8"/>
  <c r="AM89" i="8"/>
  <c r="AH89" i="8"/>
  <c r="AT89" i="8"/>
  <c r="AD89" i="8"/>
  <c r="I90" i="8"/>
  <c r="BA90" i="8"/>
  <c r="AD90" i="8"/>
  <c r="AT90" i="8"/>
  <c r="E90" i="8"/>
  <c r="N90" i="8"/>
  <c r="W90" i="8"/>
  <c r="K89" i="8"/>
  <c r="AU89" i="8"/>
  <c r="I89" i="8"/>
  <c r="H89" i="8"/>
  <c r="Q89" i="8"/>
  <c r="BI89" i="8"/>
  <c r="BE90" i="8"/>
  <c r="AV90" i="8"/>
  <c r="AE90" i="8"/>
  <c r="J90" i="8"/>
  <c r="R90" i="8"/>
  <c r="AB90" i="8"/>
  <c r="AK90" i="8"/>
  <c r="BC90" i="8"/>
  <c r="K92" i="8"/>
  <c r="BA92" i="8"/>
  <c r="AD92" i="8"/>
  <c r="BD92" i="8"/>
  <c r="BC92" i="8"/>
  <c r="BB92" i="8"/>
  <c r="G92" i="8"/>
  <c r="AL91" i="8"/>
  <c r="AK91" i="8"/>
  <c r="Z91" i="8"/>
  <c r="AW91" i="8"/>
  <c r="BH91" i="8"/>
  <c r="AA91" i="8"/>
  <c r="X91" i="8"/>
  <c r="BF92" i="8"/>
  <c r="AO92" i="8"/>
  <c r="T92" i="8"/>
  <c r="AR92" i="8"/>
  <c r="AV92" i="8"/>
  <c r="Y92" i="8"/>
  <c r="AM92" i="8"/>
  <c r="AD91" i="8"/>
  <c r="AC91" i="8"/>
  <c r="P91" i="8"/>
  <c r="AG91" i="8"/>
  <c r="AR91" i="8"/>
  <c r="BD91" i="8"/>
  <c r="W91" i="8"/>
  <c r="BG92" i="8"/>
  <c r="AX92" i="8"/>
  <c r="AE92" i="8"/>
  <c r="H92" i="8"/>
  <c r="AB92" i="8"/>
  <c r="X92" i="8"/>
  <c r="AW92" i="8"/>
  <c r="AK92" i="8"/>
  <c r="V91" i="8"/>
  <c r="U91" i="8"/>
  <c r="D91" i="8"/>
  <c r="S91" i="8"/>
  <c r="AF91" i="8"/>
  <c r="AH91" i="8"/>
  <c r="T91" i="8"/>
  <c r="AY92" i="8"/>
  <c r="AP92" i="8"/>
  <c r="U92" i="8"/>
  <c r="BH92" i="8"/>
  <c r="N92" i="8"/>
  <c r="E92" i="8"/>
  <c r="V92" i="8"/>
  <c r="AJ92" i="8"/>
  <c r="N91" i="8"/>
  <c r="M91" i="8"/>
  <c r="BE91" i="8"/>
  <c r="G91" i="8"/>
  <c r="R91" i="8"/>
  <c r="I91" i="8"/>
  <c r="K91" i="8"/>
  <c r="AQ92" i="8"/>
  <c r="AH92" i="8"/>
  <c r="I92" i="8"/>
  <c r="AT92" i="8"/>
  <c r="BE92" i="8"/>
  <c r="BI92" i="8"/>
  <c r="W92" i="8"/>
  <c r="AL92" i="8"/>
  <c r="F91" i="8"/>
  <c r="E91" i="8"/>
  <c r="AU91" i="8"/>
  <c r="BG91" i="8"/>
  <c r="AN91" i="8"/>
  <c r="BC91" i="8"/>
  <c r="AY91" i="8"/>
  <c r="AI92" i="8"/>
  <c r="Z92" i="8"/>
  <c r="BJ92" i="8"/>
  <c r="AF92" i="8"/>
  <c r="AS92" i="8"/>
  <c r="AG92" i="8"/>
  <c r="Q92" i="8"/>
  <c r="BJ91" i="8"/>
  <c r="BI91" i="8"/>
  <c r="BF91" i="8"/>
  <c r="AI91" i="8"/>
  <c r="AQ91" i="8"/>
  <c r="L91" i="8"/>
  <c r="H91" i="8"/>
  <c r="AX91" i="8"/>
  <c r="AA92" i="8"/>
  <c r="R92" i="8"/>
  <c r="AZ92" i="8"/>
  <c r="P92" i="8"/>
  <c r="AC92" i="8"/>
  <c r="F92" i="8"/>
  <c r="M92" i="8"/>
  <c r="BB91" i="8"/>
  <c r="BA91" i="8"/>
  <c r="AV91" i="8"/>
  <c r="Y91" i="8"/>
  <c r="AE91" i="8"/>
  <c r="AM91" i="8"/>
  <c r="AB91" i="8"/>
  <c r="AP91" i="8"/>
  <c r="S92" i="8"/>
  <c r="J92" i="8"/>
  <c r="AN92" i="8"/>
  <c r="D92" i="8"/>
  <c r="O92" i="8"/>
  <c r="AU92" i="8"/>
  <c r="L92" i="8"/>
  <c r="AT91" i="8"/>
  <c r="AS91" i="8"/>
  <c r="AJ91" i="8"/>
  <c r="O91" i="8"/>
  <c r="Q91" i="8"/>
  <c r="J91" i="8"/>
  <c r="AZ91" i="8"/>
  <c r="AO91" i="8"/>
  <c r="AK94" i="8"/>
  <c r="AJ94" i="8"/>
  <c r="S94" i="8"/>
  <c r="BD94" i="8"/>
  <c r="BC94" i="8"/>
  <c r="V94" i="8"/>
  <c r="AV94" i="8"/>
  <c r="BD93" i="8"/>
  <c r="AU93" i="8"/>
  <c r="AJ93" i="8"/>
  <c r="M93" i="8"/>
  <c r="K93" i="8"/>
  <c r="AH93" i="8"/>
  <c r="U93" i="8"/>
  <c r="AL93" i="8"/>
  <c r="AC94" i="8"/>
  <c r="AB94" i="8"/>
  <c r="I94" i="8"/>
  <c r="AP94" i="8"/>
  <c r="AM94" i="8"/>
  <c r="BG94" i="8"/>
  <c r="P94" i="8"/>
  <c r="AV93" i="8"/>
  <c r="AM93" i="8"/>
  <c r="Z93" i="8"/>
  <c r="BG93" i="8"/>
  <c r="BB93" i="8"/>
  <c r="J93" i="8"/>
  <c r="S93" i="8"/>
  <c r="AK93" i="8"/>
  <c r="U94" i="8"/>
  <c r="T94" i="8"/>
  <c r="BJ94" i="8"/>
  <c r="Z94" i="8"/>
  <c r="Y94" i="8"/>
  <c r="AG94" i="8"/>
  <c r="O94" i="8"/>
  <c r="AN93" i="8"/>
  <c r="AE93" i="8"/>
  <c r="N93" i="8"/>
  <c r="AQ93" i="8"/>
  <c r="AP93" i="8"/>
  <c r="BI93" i="8"/>
  <c r="R93" i="8"/>
  <c r="AG93" i="8"/>
  <c r="M94" i="8"/>
  <c r="L94" i="8"/>
  <c r="AX94" i="8"/>
  <c r="N94" i="8"/>
  <c r="K94" i="8"/>
  <c r="Q94" i="8"/>
  <c r="G94" i="8"/>
  <c r="AF93" i="8"/>
  <c r="W93" i="8"/>
  <c r="D93" i="8"/>
  <c r="AC93" i="8"/>
  <c r="AB93" i="8"/>
  <c r="AD93" i="8"/>
  <c r="I93" i="8"/>
  <c r="E94" i="8"/>
  <c r="D94" i="8"/>
  <c r="AN94" i="8"/>
  <c r="BB94" i="8"/>
  <c r="AW94" i="8"/>
  <c r="BF94" i="8"/>
  <c r="AU94" i="8"/>
  <c r="X93" i="8"/>
  <c r="O93" i="8"/>
  <c r="BE93" i="8"/>
  <c r="Q93" i="8"/>
  <c r="L93" i="8"/>
  <c r="D90" i="1" s="1"/>
  <c r="AZ93" i="8"/>
  <c r="F93" i="8"/>
  <c r="BI94" i="8"/>
  <c r="BH94" i="8"/>
  <c r="AY94" i="8"/>
  <c r="AD94" i="8"/>
  <c r="AL94" i="8"/>
  <c r="AF94" i="8"/>
  <c r="AA94" i="8"/>
  <c r="AH94" i="8"/>
  <c r="P93" i="8"/>
  <c r="G93" i="8"/>
  <c r="AS93" i="8"/>
  <c r="BA93" i="8"/>
  <c r="AR93" i="8"/>
  <c r="V93" i="8"/>
  <c r="BJ93" i="8"/>
  <c r="BA94" i="8"/>
  <c r="AZ94" i="8"/>
  <c r="AO94" i="8"/>
  <c r="R94" i="8"/>
  <c r="X94" i="8"/>
  <c r="F94" i="8"/>
  <c r="BE94" i="8"/>
  <c r="AQ94" i="8"/>
  <c r="H93" i="8"/>
  <c r="BF93" i="8"/>
  <c r="AI93" i="8"/>
  <c r="AO93" i="8"/>
  <c r="T93" i="8"/>
  <c r="AY93" i="8"/>
  <c r="E93" i="8"/>
  <c r="AS94" i="8"/>
  <c r="AR94" i="8"/>
  <c r="AE94" i="8"/>
  <c r="H94" i="8"/>
  <c r="J94" i="8"/>
  <c r="AT94" i="8"/>
  <c r="W94" i="8"/>
  <c r="AI94" i="8"/>
  <c r="BC93" i="8"/>
  <c r="AT93" i="8"/>
  <c r="Y93" i="8"/>
  <c r="AA93" i="8"/>
  <c r="BH93" i="8"/>
  <c r="AX93" i="8"/>
  <c r="AW93" i="8"/>
  <c r="BE95" i="8"/>
  <c r="AT95" i="8"/>
  <c r="W95" i="8"/>
  <c r="U95" i="8"/>
  <c r="P95" i="8"/>
  <c r="AC95" i="8"/>
  <c r="AU95" i="8"/>
  <c r="BF95" i="8"/>
  <c r="AW95" i="8"/>
  <c r="AJ95" i="8"/>
  <c r="M95" i="8"/>
  <c r="G95" i="8"/>
  <c r="BB95" i="8"/>
  <c r="BG95" i="8"/>
  <c r="AR95" i="8"/>
  <c r="AX95" i="8"/>
  <c r="AO95" i="8"/>
  <c r="X95" i="8"/>
  <c r="BA95" i="8"/>
  <c r="AZ95" i="8"/>
  <c r="AD95" i="8"/>
  <c r="T95" i="8"/>
  <c r="AQ95" i="8"/>
  <c r="AP95" i="8"/>
  <c r="AG95" i="8"/>
  <c r="N95" i="8"/>
  <c r="AM95" i="8"/>
  <c r="AL95" i="8"/>
  <c r="F95" i="8"/>
  <c r="AB95" i="8"/>
  <c r="AF95" i="8"/>
  <c r="AH95" i="8"/>
  <c r="Y95" i="8"/>
  <c r="D95" i="8"/>
  <c r="AA95" i="8"/>
  <c r="V95" i="8"/>
  <c r="BJ95" i="8"/>
  <c r="S95" i="8"/>
  <c r="Z95" i="8"/>
  <c r="Q95" i="8"/>
  <c r="BC95" i="8"/>
  <c r="K95" i="8"/>
  <c r="H95" i="8"/>
  <c r="AE95" i="8"/>
  <c r="O95" i="8"/>
  <c r="R95" i="8"/>
  <c r="I95" i="8"/>
  <c r="AS95" i="8"/>
  <c r="AY95" i="8"/>
  <c r="BI95" i="8"/>
  <c r="AV95" i="8"/>
  <c r="L95" i="8"/>
  <c r="J95" i="8"/>
  <c r="BD95" i="8"/>
  <c r="AI95" i="8"/>
  <c r="AK95" i="8"/>
  <c r="AN95" i="8"/>
  <c r="BH95" i="8"/>
  <c r="E95" i="8"/>
  <c r="W96" i="8"/>
  <c r="V96" i="8"/>
  <c r="I96" i="8"/>
  <c r="AJ96" i="8"/>
  <c r="AI96" i="8"/>
  <c r="AG96" i="8"/>
  <c r="M96" i="8"/>
  <c r="O96" i="8"/>
  <c r="N96" i="8"/>
  <c r="BH96" i="8"/>
  <c r="X96" i="8"/>
  <c r="U96" i="8"/>
  <c r="BF96" i="8"/>
  <c r="L96" i="8"/>
  <c r="G96" i="8"/>
  <c r="F96" i="8"/>
  <c r="AX96" i="8"/>
  <c r="J96" i="8"/>
  <c r="E96" i="8"/>
  <c r="AF96" i="8"/>
  <c r="K96" i="8"/>
  <c r="BJ96" i="8"/>
  <c r="BI96" i="8"/>
  <c r="AN96" i="8"/>
  <c r="AV96" i="8"/>
  <c r="AS96" i="8"/>
  <c r="BE96" i="8"/>
  <c r="BA96" i="8"/>
  <c r="BC96" i="8"/>
  <c r="BB96" i="8"/>
  <c r="AY96" i="8"/>
  <c r="AB96" i="8"/>
  <c r="AH96" i="8"/>
  <c r="Z96" i="8"/>
  <c r="BD96" i="8"/>
  <c r="AR96" i="8"/>
  <c r="AU96" i="8"/>
  <c r="AT96" i="8"/>
  <c r="AO96" i="8"/>
  <c r="R96" i="8"/>
  <c r="T96" i="8"/>
  <c r="BG96" i="8"/>
  <c r="AA96" i="8"/>
  <c r="AQ96" i="8"/>
  <c r="AM96" i="8"/>
  <c r="AL96" i="8"/>
  <c r="AC96" i="8"/>
  <c r="H96" i="8"/>
  <c r="D96" i="8"/>
  <c r="AP96" i="8"/>
  <c r="Y96" i="8"/>
  <c r="AK96" i="8"/>
  <c r="AE96" i="8"/>
  <c r="AD96" i="8"/>
  <c r="S96" i="8"/>
  <c r="AZ96" i="8"/>
  <c r="AW96" i="8"/>
  <c r="P96" i="8"/>
  <c r="Q96" i="8"/>
  <c r="AB97" i="8"/>
  <c r="AA97" i="8"/>
  <c r="BC97" i="8"/>
  <c r="G97" i="8"/>
  <c r="AF97" i="8"/>
  <c r="AM97" i="8"/>
  <c r="P97" i="8"/>
  <c r="T97" i="8"/>
  <c r="S97" i="8"/>
  <c r="AS97" i="8"/>
  <c r="BI97" i="8"/>
  <c r="R97" i="8"/>
  <c r="H97" i="8"/>
  <c r="O97" i="8"/>
  <c r="L97" i="8"/>
  <c r="K97" i="8"/>
  <c r="AG97" i="8"/>
  <c r="AU97" i="8"/>
  <c r="F97" i="8"/>
  <c r="Y97" i="8"/>
  <c r="I97" i="8"/>
  <c r="D97" i="8"/>
  <c r="BD97" i="8"/>
  <c r="W97" i="8"/>
  <c r="AE97" i="8"/>
  <c r="BE97" i="8"/>
  <c r="AD97" i="8"/>
  <c r="BA97" i="8"/>
  <c r="BH97" i="8"/>
  <c r="BG97" i="8"/>
  <c r="AT97" i="8"/>
  <c r="M97" i="8"/>
  <c r="Q97" i="8"/>
  <c r="AL97" i="8"/>
  <c r="BF97" i="8"/>
  <c r="AP97" i="8"/>
  <c r="AZ97" i="8"/>
  <c r="AY97" i="8"/>
  <c r="AH97" i="8"/>
  <c r="AW97" i="8"/>
  <c r="E97" i="8"/>
  <c r="J97" i="8"/>
  <c r="AC97" i="8"/>
  <c r="AO97" i="8"/>
  <c r="AR97" i="8"/>
  <c r="AQ97" i="8"/>
  <c r="X97" i="8"/>
  <c r="AK97" i="8"/>
  <c r="BJ97" i="8"/>
  <c r="AX97" i="8"/>
  <c r="BB97" i="8"/>
  <c r="AN97" i="8"/>
  <c r="AJ97" i="8"/>
  <c r="AI97" i="8"/>
  <c r="N97" i="8"/>
  <c r="U97" i="8"/>
  <c r="AV97" i="8"/>
  <c r="Z97" i="8"/>
  <c r="V97" i="8"/>
  <c r="BD98" i="8"/>
  <c r="AY98" i="8"/>
  <c r="AB98" i="8"/>
  <c r="BF98" i="8"/>
  <c r="AQ98" i="8"/>
  <c r="AI98" i="8"/>
  <c r="BA98" i="8"/>
  <c r="BE98" i="8"/>
  <c r="AV98" i="8"/>
  <c r="AM98" i="8"/>
  <c r="R98" i="8"/>
  <c r="AR98" i="8"/>
  <c r="V98" i="8"/>
  <c r="E98" i="8"/>
  <c r="AP98" i="8"/>
  <c r="AW98" i="8"/>
  <c r="AN98" i="8"/>
  <c r="AC98" i="8"/>
  <c r="F98" i="8"/>
  <c r="AD98" i="8"/>
  <c r="BC98" i="8"/>
  <c r="AA98" i="8"/>
  <c r="AZ98" i="8"/>
  <c r="AO98" i="8"/>
  <c r="AF98" i="8"/>
  <c r="S98" i="8"/>
  <c r="BJ98" i="8"/>
  <c r="N98" i="8"/>
  <c r="AJ98" i="8"/>
  <c r="Z98" i="8"/>
  <c r="AU98" i="8"/>
  <c r="AG98" i="8"/>
  <c r="X98" i="8"/>
  <c r="G98" i="8"/>
  <c r="AT98" i="8"/>
  <c r="BG98" i="8"/>
  <c r="L98" i="8"/>
  <c r="W98" i="8"/>
  <c r="Y98" i="8"/>
  <c r="P98" i="8"/>
  <c r="BH98" i="8"/>
  <c r="AH98" i="8"/>
  <c r="AS98" i="8"/>
  <c r="AK98" i="8"/>
  <c r="U98" i="8"/>
  <c r="Q98" i="8"/>
  <c r="H98" i="8"/>
  <c r="AX98" i="8"/>
  <c r="T98" i="8"/>
  <c r="AE98" i="8"/>
  <c r="J98" i="8"/>
  <c r="M98" i="8"/>
  <c r="I98" i="8"/>
  <c r="BI98" i="8"/>
  <c r="AL98" i="8"/>
  <c r="D98" i="8"/>
  <c r="O98" i="8"/>
  <c r="BB98" i="8"/>
  <c r="K98" i="8"/>
  <c r="AC99" i="8"/>
  <c r="AE99" i="8"/>
  <c r="I99" i="8"/>
  <c r="U99" i="8"/>
  <c r="Q99" i="8"/>
  <c r="AJ99" i="8"/>
  <c r="M99" i="8"/>
  <c r="BE99" i="8"/>
  <c r="G99" i="8"/>
  <c r="J99" i="8"/>
  <c r="F99" i="8"/>
  <c r="E99" i="8"/>
  <c r="AG99" i="8"/>
  <c r="AO99" i="8"/>
  <c r="AF99" i="8"/>
  <c r="AI99" i="8"/>
  <c r="AZ99" i="8"/>
  <c r="BJ99" i="8"/>
  <c r="BI99" i="8"/>
  <c r="BD99" i="8"/>
  <c r="W99" i="8"/>
  <c r="AA99" i="8"/>
  <c r="H99" i="8"/>
  <c r="D99" i="8"/>
  <c r="AX99" i="8"/>
  <c r="BB99" i="8"/>
  <c r="BA99" i="8"/>
  <c r="AR99" i="8"/>
  <c r="K99" i="8"/>
  <c r="O99" i="8"/>
  <c r="AV99" i="8"/>
  <c r="BH99" i="8"/>
  <c r="AW99" i="8"/>
  <c r="AT99" i="8"/>
  <c r="AS99" i="8"/>
  <c r="AH99" i="8"/>
  <c r="BG99" i="8"/>
  <c r="BF99" i="8"/>
  <c r="T99" i="8"/>
  <c r="Z99" i="8"/>
  <c r="AN99" i="8"/>
  <c r="AL99" i="8"/>
  <c r="AK99" i="8"/>
  <c r="X99" i="8"/>
  <c r="AU99" i="8"/>
  <c r="AP99" i="8"/>
  <c r="AM99" i="8"/>
  <c r="Y99" i="8"/>
  <c r="AD99" i="8"/>
  <c r="L99" i="8"/>
  <c r="AB99" i="8"/>
  <c r="S99" i="8"/>
  <c r="V99" i="8"/>
  <c r="BC99" i="8"/>
  <c r="P99" i="8"/>
  <c r="R99" i="8"/>
  <c r="N99" i="8"/>
  <c r="AQ99" i="8"/>
  <c r="AY99" i="8"/>
  <c r="BG100" i="8"/>
  <c r="AX100" i="8"/>
  <c r="AM100" i="8"/>
  <c r="P100" i="8"/>
  <c r="X100" i="8"/>
  <c r="BA100" i="8"/>
  <c r="E100" i="8"/>
  <c r="AZ100" i="8"/>
  <c r="AY100" i="8"/>
  <c r="AP100" i="8"/>
  <c r="AC100" i="8"/>
  <c r="F100" i="8"/>
  <c r="L100" i="8"/>
  <c r="AF100" i="8"/>
  <c r="AG100" i="8"/>
  <c r="AT100" i="8"/>
  <c r="S100" i="8"/>
  <c r="AV100" i="8"/>
  <c r="M100" i="8"/>
  <c r="BJ100" i="8"/>
  <c r="BI100" i="8"/>
  <c r="BB100" i="8"/>
  <c r="AE100" i="8"/>
  <c r="BF100" i="8"/>
  <c r="AB100" i="8"/>
  <c r="T100" i="8"/>
  <c r="BE100" i="8"/>
  <c r="AQ100" i="8"/>
  <c r="AH100" i="8"/>
  <c r="Q100" i="8"/>
  <c r="BD100" i="8"/>
  <c r="BC100" i="8"/>
  <c r="H100" i="8"/>
  <c r="D100" i="8"/>
  <c r="AU100" i="8"/>
  <c r="AI100" i="8"/>
  <c r="Z100" i="8"/>
  <c r="G100" i="8"/>
  <c r="AR100" i="8"/>
  <c r="AO100" i="8"/>
  <c r="AS100" i="8"/>
  <c r="W100" i="8"/>
  <c r="AA100" i="8"/>
  <c r="R100" i="8"/>
  <c r="BH100" i="8"/>
  <c r="AD100" i="8"/>
  <c r="Y100" i="8"/>
  <c r="I100" i="8"/>
  <c r="V100" i="8"/>
  <c r="J100" i="8"/>
  <c r="N100" i="8"/>
  <c r="U100" i="8"/>
  <c r="K100" i="8"/>
  <c r="AL100" i="8"/>
  <c r="AK100" i="8"/>
  <c r="O100" i="8"/>
  <c r="AW100" i="8"/>
  <c r="AN100" i="8"/>
  <c r="AJ100" i="8"/>
  <c r="I101" i="8"/>
  <c r="BG101" i="8"/>
  <c r="BD101" i="8"/>
  <c r="AH101" i="8"/>
  <c r="AZ101" i="8"/>
  <c r="E101" i="8"/>
  <c r="BF101" i="8"/>
  <c r="AV101" i="8"/>
  <c r="AO101" i="8"/>
  <c r="R101" i="8"/>
  <c r="AX101" i="8"/>
  <c r="AN101" i="8"/>
  <c r="L101" i="8"/>
  <c r="Z101" i="8"/>
  <c r="BH101" i="8"/>
  <c r="AF101" i="8"/>
  <c r="BA101" i="8"/>
  <c r="N101" i="8"/>
  <c r="X101" i="8"/>
  <c r="O101" i="8"/>
  <c r="AQ101" i="8"/>
  <c r="AY101" i="8"/>
  <c r="AW101" i="8"/>
  <c r="AJ101" i="8"/>
  <c r="T101" i="8"/>
  <c r="P101" i="8"/>
  <c r="G101" i="8"/>
  <c r="AG101" i="8"/>
  <c r="AK101" i="8"/>
  <c r="AB101" i="8"/>
  <c r="F101" i="8"/>
  <c r="S101" i="8"/>
  <c r="H101" i="8"/>
  <c r="BB101" i="8"/>
  <c r="U101" i="8"/>
  <c r="Y101" i="8"/>
  <c r="D101" i="8"/>
  <c r="BJ101" i="8"/>
  <c r="Q101" i="8"/>
  <c r="BC101" i="8"/>
  <c r="AR101" i="8"/>
  <c r="K101" i="8"/>
  <c r="BI101" i="8"/>
  <c r="AI101" i="8"/>
  <c r="AU101" i="8"/>
  <c r="BE101" i="8"/>
  <c r="AP101" i="8"/>
  <c r="AM101" i="8"/>
  <c r="V101" i="8"/>
  <c r="AL101" i="8"/>
  <c r="AD101" i="8"/>
  <c r="AE101" i="8"/>
  <c r="AA101" i="8"/>
  <c r="AS101" i="8"/>
  <c r="AT101" i="8"/>
  <c r="W101" i="8"/>
  <c r="M101" i="8"/>
  <c r="J101" i="8"/>
  <c r="AC101" i="8"/>
  <c r="U102" i="8"/>
  <c r="T102" i="8"/>
  <c r="G102" i="8"/>
  <c r="AN102" i="8"/>
  <c r="AI102" i="8"/>
  <c r="AQ102" i="8"/>
  <c r="S102" i="8"/>
  <c r="M102" i="8"/>
  <c r="L102" i="8"/>
  <c r="BF102" i="8"/>
  <c r="X102" i="8"/>
  <c r="W102" i="8"/>
  <c r="O102" i="8"/>
  <c r="R102" i="8"/>
  <c r="BA102" i="8"/>
  <c r="AW102" i="8"/>
  <c r="AH102" i="8"/>
  <c r="K102" i="8"/>
  <c r="AR102" i="8"/>
  <c r="P102" i="8"/>
  <c r="N102" i="8"/>
  <c r="AT102" i="8"/>
  <c r="AK102" i="8"/>
  <c r="AA102" i="8"/>
  <c r="H102" i="8"/>
  <c r="AE102" i="8"/>
  <c r="AB102" i="8"/>
  <c r="BB102" i="8"/>
  <c r="AD102" i="8"/>
  <c r="E102" i="8"/>
  <c r="D102" i="8"/>
  <c r="AV102" i="8"/>
  <c r="J102" i="8"/>
  <c r="I102" i="8"/>
  <c r="AF102" i="8"/>
  <c r="BJ102" i="8"/>
  <c r="BI102" i="8"/>
  <c r="BH102" i="8"/>
  <c r="BG102" i="8"/>
  <c r="AL102" i="8"/>
  <c r="AX102" i="8"/>
  <c r="BE102" i="8"/>
  <c r="AP102" i="8"/>
  <c r="BD102" i="8"/>
  <c r="AZ102" i="8"/>
  <c r="Z102" i="8"/>
  <c r="AG102" i="8"/>
  <c r="BC102" i="8"/>
  <c r="AS102" i="8"/>
  <c r="AM102" i="8"/>
  <c r="V102" i="8"/>
  <c r="AO102" i="8"/>
  <c r="AJ102" i="8"/>
  <c r="F102" i="8"/>
  <c r="AU102" i="8"/>
  <c r="AC102" i="8"/>
  <c r="Q102" i="8"/>
  <c r="AY102" i="8"/>
  <c r="Y102" i="8"/>
  <c r="R103" i="8"/>
  <c r="I103" i="8"/>
  <c r="AE103" i="8"/>
  <c r="AU103" i="8"/>
  <c r="F103" i="8"/>
  <c r="AN103" i="8"/>
  <c r="AA103" i="8"/>
  <c r="J103" i="8"/>
  <c r="BB103" i="8"/>
  <c r="U103" i="8"/>
  <c r="AI103" i="8"/>
  <c r="AS103" i="8"/>
  <c r="M103" i="8"/>
  <c r="P103" i="8"/>
  <c r="V103" i="8"/>
  <c r="AK103" i="8"/>
  <c r="AL103" i="8"/>
  <c r="BC103" i="8"/>
  <c r="AG103" i="8"/>
  <c r="W103" i="8"/>
  <c r="N103" i="8"/>
  <c r="AZ103" i="8"/>
  <c r="AH103" i="8"/>
  <c r="BA103" i="8"/>
  <c r="AT103" i="8"/>
  <c r="AQ103" i="8"/>
  <c r="BI103" i="8"/>
  <c r="AB103" i="8"/>
  <c r="BE103" i="8"/>
  <c r="AR103" i="8"/>
  <c r="K103" i="8"/>
  <c r="S103" i="8"/>
  <c r="X103" i="8"/>
  <c r="AM103" i="8"/>
  <c r="BH103" i="8"/>
  <c r="BF103" i="8"/>
  <c r="AW103" i="8"/>
  <c r="AF103" i="8"/>
  <c r="AY103" i="8"/>
  <c r="E103" i="8"/>
  <c r="BG103" i="8"/>
  <c r="H103" i="8"/>
  <c r="BD103" i="8"/>
  <c r="AX103" i="8"/>
  <c r="AO103" i="8"/>
  <c r="BJ103" i="8"/>
  <c r="D103" i="8"/>
  <c r="AP103" i="8"/>
  <c r="L103" i="8"/>
  <c r="AV103" i="8"/>
  <c r="AD103" i="8"/>
  <c r="Y103" i="8"/>
  <c r="G103" i="8"/>
  <c r="AJ103" i="8"/>
  <c r="AC103" i="8"/>
  <c r="Z103" i="8"/>
  <c r="Q103" i="8"/>
  <c r="T103" i="8"/>
  <c r="O103" i="8"/>
  <c r="O104" i="8"/>
  <c r="N104" i="8"/>
  <c r="BF104" i="8"/>
  <c r="T104" i="8"/>
  <c r="AG104" i="8"/>
  <c r="X104" i="8"/>
  <c r="AO104" i="8"/>
  <c r="BJ104" i="8"/>
  <c r="AJ104" i="8"/>
  <c r="BD104" i="8"/>
  <c r="M104" i="8"/>
  <c r="BB104" i="8"/>
  <c r="Z104" i="8"/>
  <c r="AI104" i="8"/>
  <c r="Y104" i="8"/>
  <c r="AU104" i="8"/>
  <c r="AK104" i="8"/>
  <c r="AF104" i="8"/>
  <c r="AY104" i="8"/>
  <c r="AL104" i="8"/>
  <c r="D104" i="8"/>
  <c r="AC104" i="8"/>
  <c r="BE104" i="8"/>
  <c r="AE104" i="8"/>
  <c r="Q104" i="8"/>
  <c r="BI104" i="8"/>
  <c r="AP104" i="8"/>
  <c r="V104" i="8"/>
  <c r="AH104" i="8"/>
  <c r="AQ104" i="8"/>
  <c r="G104" i="8"/>
  <c r="F104" i="8"/>
  <c r="AV104" i="8"/>
  <c r="H104" i="8"/>
  <c r="S104" i="8"/>
  <c r="AZ104" i="8"/>
  <c r="AN104" i="8"/>
  <c r="BG104" i="8"/>
  <c r="BH104" i="8"/>
  <c r="AB104" i="8"/>
  <c r="BC104" i="8"/>
  <c r="AW104" i="8"/>
  <c r="AR104" i="8"/>
  <c r="I104" i="8"/>
  <c r="AT104" i="8"/>
  <c r="P104" i="8"/>
  <c r="BA104" i="8"/>
  <c r="U104" i="8"/>
  <c r="AM104" i="8"/>
  <c r="AA104" i="8"/>
  <c r="R104" i="8"/>
  <c r="L104" i="8"/>
  <c r="AD104" i="8"/>
  <c r="AX104" i="8"/>
  <c r="J104" i="8"/>
  <c r="W104" i="8"/>
  <c r="E104" i="8"/>
  <c r="AS104" i="8"/>
  <c r="K104" i="8"/>
  <c r="BH105" i="8"/>
  <c r="BG105" i="8"/>
  <c r="AP105" i="8"/>
  <c r="I105" i="8"/>
  <c r="AC105" i="8"/>
  <c r="AM105" i="8"/>
  <c r="Y105" i="8"/>
  <c r="M105" i="8"/>
  <c r="AZ105" i="8"/>
  <c r="AY105" i="8"/>
  <c r="AF105" i="8"/>
  <c r="BI105" i="8"/>
  <c r="O105" i="8"/>
  <c r="R105" i="8"/>
  <c r="BD105" i="8"/>
  <c r="F105" i="8"/>
  <c r="AR105" i="8"/>
  <c r="AQ105" i="8"/>
  <c r="V105" i="8"/>
  <c r="AU105" i="8"/>
  <c r="BF105" i="8"/>
  <c r="BC105" i="8"/>
  <c r="X105" i="8"/>
  <c r="G105" i="8"/>
  <c r="AJ105" i="8"/>
  <c r="AI105" i="8"/>
  <c r="J105" i="8"/>
  <c r="AG105" i="8"/>
  <c r="AT105" i="8"/>
  <c r="AH105" i="8"/>
  <c r="N105" i="8"/>
  <c r="AB105" i="8"/>
  <c r="AA105" i="8"/>
  <c r="BA105" i="8"/>
  <c r="Q105" i="8"/>
  <c r="AD105" i="8"/>
  <c r="H105" i="8"/>
  <c r="AW105" i="8"/>
  <c r="T105" i="8"/>
  <c r="S105" i="8"/>
  <c r="AO105" i="8"/>
  <c r="E105" i="8"/>
  <c r="P105" i="8"/>
  <c r="Z105" i="8"/>
  <c r="AV105" i="8"/>
  <c r="L105" i="8"/>
  <c r="K105" i="8"/>
  <c r="AE105" i="8"/>
  <c r="BE105" i="8"/>
  <c r="AN105" i="8"/>
  <c r="AX105" i="8"/>
  <c r="AL105" i="8"/>
  <c r="D105" i="8"/>
  <c r="BB105" i="8"/>
  <c r="U105" i="8"/>
  <c r="AS105" i="8"/>
  <c r="W105" i="8"/>
  <c r="BJ105" i="8"/>
  <c r="AK105" i="8"/>
  <c r="BE106" i="8"/>
  <c r="AV106" i="8"/>
  <c r="AK106" i="8"/>
  <c r="N106" i="8"/>
  <c r="AB106" i="8"/>
  <c r="G106" i="8"/>
  <c r="AL106" i="8"/>
  <c r="U106" i="8"/>
  <c r="AW106" i="8"/>
  <c r="AN106" i="8"/>
  <c r="AA106" i="8"/>
  <c r="D106" i="8"/>
  <c r="L106" i="8"/>
  <c r="AY106" i="8"/>
  <c r="AI106" i="8"/>
  <c r="S106" i="8"/>
  <c r="M106" i="8"/>
  <c r="BA106" i="8"/>
  <c r="AO106" i="8"/>
  <c r="AF106" i="8"/>
  <c r="O106" i="8"/>
  <c r="BH106" i="8"/>
  <c r="BC106" i="8"/>
  <c r="W106" i="8"/>
  <c r="AH106" i="8"/>
  <c r="K106" i="8"/>
  <c r="AQ106" i="8"/>
  <c r="BJ106" i="8"/>
  <c r="P106" i="8"/>
  <c r="AD106" i="8"/>
  <c r="AC106" i="8"/>
  <c r="BI106" i="8"/>
  <c r="H106" i="8"/>
  <c r="AT106" i="8"/>
  <c r="T106" i="8"/>
  <c r="V106" i="8"/>
  <c r="AG106" i="8"/>
  <c r="X106" i="8"/>
  <c r="E106" i="8"/>
  <c r="AR106" i="8"/>
  <c r="F106" i="8"/>
  <c r="Y106" i="8"/>
  <c r="BF106" i="8"/>
  <c r="AM106" i="8"/>
  <c r="Q106" i="8"/>
  <c r="R106" i="8"/>
  <c r="I106" i="8"/>
  <c r="BG106" i="8"/>
  <c r="AJ106" i="8"/>
  <c r="BB106" i="8"/>
  <c r="AZ106" i="8"/>
  <c r="AS106" i="8"/>
  <c r="AX106" i="8"/>
  <c r="BD106" i="8"/>
  <c r="AU106" i="8"/>
  <c r="Z106" i="8"/>
  <c r="AP106" i="8"/>
  <c r="AE106" i="8"/>
  <c r="J106" i="8"/>
  <c r="BJ107" i="8"/>
  <c r="BI107" i="8"/>
  <c r="AZ107" i="8"/>
  <c r="S107" i="8"/>
  <c r="Y107" i="8"/>
  <c r="Q107" i="8"/>
  <c r="W107" i="8"/>
  <c r="AH107" i="8"/>
  <c r="AV107" i="8"/>
  <c r="AY107" i="8"/>
  <c r="H107" i="8"/>
  <c r="BB107" i="8"/>
  <c r="BA107" i="8"/>
  <c r="AP107" i="8"/>
  <c r="I107" i="8"/>
  <c r="K107" i="8"/>
  <c r="BG107" i="8"/>
  <c r="AU107" i="8"/>
  <c r="AG107" i="8"/>
  <c r="AT107" i="8"/>
  <c r="AS107" i="8"/>
  <c r="AF107" i="8"/>
  <c r="BE107" i="8"/>
  <c r="BD107" i="8"/>
  <c r="AI107" i="8"/>
  <c r="AX107" i="8"/>
  <c r="X107" i="8"/>
  <c r="AW107" i="8"/>
  <c r="V107" i="8"/>
  <c r="L107" i="8"/>
  <c r="AL107" i="8"/>
  <c r="AK107" i="8"/>
  <c r="T107" i="8"/>
  <c r="AQ107" i="8"/>
  <c r="AN107" i="8"/>
  <c r="P107" i="8"/>
  <c r="R107" i="8"/>
  <c r="AD107" i="8"/>
  <c r="AC107" i="8"/>
  <c r="J107" i="8"/>
  <c r="AA107" i="8"/>
  <c r="Z107" i="8"/>
  <c r="O107" i="8"/>
  <c r="N107" i="8"/>
  <c r="M107" i="8"/>
  <c r="AO107" i="8"/>
  <c r="BC107" i="8"/>
  <c r="BH107" i="8"/>
  <c r="D107" i="8"/>
  <c r="G107" i="8"/>
  <c r="F107" i="8"/>
  <c r="E107" i="8"/>
  <c r="AE107" i="8"/>
  <c r="AM107" i="8"/>
  <c r="AJ107" i="8"/>
  <c r="BF107" i="8"/>
  <c r="AR107" i="8"/>
  <c r="U107" i="8"/>
  <c r="AB107" i="8"/>
  <c r="BG108" i="8"/>
  <c r="AX108" i="8"/>
  <c r="AK108" i="8"/>
  <c r="N108" i="8"/>
  <c r="V108" i="8"/>
  <c r="AS108" i="8"/>
  <c r="AD108" i="8"/>
  <c r="AW108" i="8"/>
  <c r="AF108" i="8"/>
  <c r="K108" i="8"/>
  <c r="F108" i="8"/>
  <c r="BF108" i="8"/>
  <c r="BJ108" i="8"/>
  <c r="AY108" i="8"/>
  <c r="AP108" i="8"/>
  <c r="Y108" i="8"/>
  <c r="D108" i="8"/>
  <c r="H108" i="8"/>
  <c r="U108" i="8"/>
  <c r="T108" i="8"/>
  <c r="AR108" i="8"/>
  <c r="AA108" i="8"/>
  <c r="AB108" i="8"/>
  <c r="M108" i="8"/>
  <c r="AT108" i="8"/>
  <c r="G108" i="8"/>
  <c r="BE108" i="8"/>
  <c r="AV108" i="8"/>
  <c r="AU108" i="8"/>
  <c r="AC108" i="8"/>
  <c r="AQ108" i="8"/>
  <c r="AH108" i="8"/>
  <c r="O108" i="8"/>
  <c r="BB108" i="8"/>
  <c r="BA108" i="8"/>
  <c r="BI108" i="8"/>
  <c r="BH108" i="8"/>
  <c r="AO108" i="8"/>
  <c r="R108" i="8"/>
  <c r="BD108" i="8"/>
  <c r="P108" i="8"/>
  <c r="J108" i="8"/>
  <c r="L108" i="8"/>
  <c r="AJ108" i="8"/>
  <c r="AE108" i="8"/>
  <c r="X108" i="8"/>
  <c r="BC108" i="8"/>
  <c r="AI108" i="8"/>
  <c r="Z108" i="8"/>
  <c r="E108" i="8"/>
  <c r="AN108" i="8"/>
  <c r="AM108" i="8"/>
  <c r="AG108" i="8"/>
  <c r="Q108" i="8"/>
  <c r="W108" i="8"/>
  <c r="S108" i="8"/>
  <c r="I108" i="8"/>
  <c r="AZ108" i="8"/>
  <c r="AL108" i="8"/>
  <c r="BD109" i="8"/>
  <c r="AU109" i="8"/>
  <c r="AP109" i="8"/>
  <c r="S109" i="8"/>
  <c r="U109" i="8"/>
  <c r="M109" i="8"/>
  <c r="AL109" i="8"/>
  <c r="BG109" i="8"/>
  <c r="P109" i="8"/>
  <c r="F109" i="8"/>
  <c r="AO109" i="8"/>
  <c r="AC109" i="8"/>
  <c r="Q109" i="8"/>
  <c r="AV109" i="8"/>
  <c r="AM109" i="8"/>
  <c r="AD109" i="8"/>
  <c r="I109" i="8"/>
  <c r="E109" i="8"/>
  <c r="BE109" i="8"/>
  <c r="AR109" i="8"/>
  <c r="BB109" i="8"/>
  <c r="Y109" i="8"/>
  <c r="AB109" i="8"/>
  <c r="Z109" i="8"/>
  <c r="AW109" i="8"/>
  <c r="R109" i="8"/>
  <c r="AZ109" i="8"/>
  <c r="N109" i="8"/>
  <c r="AN109" i="8"/>
  <c r="AE109" i="8"/>
  <c r="T109" i="8"/>
  <c r="BA109" i="8"/>
  <c r="AX109" i="8"/>
  <c r="AG109" i="8"/>
  <c r="D109" i="8"/>
  <c r="BH109" i="8"/>
  <c r="V109" i="8"/>
  <c r="AY109" i="8"/>
  <c r="AA109" i="8"/>
  <c r="H109" i="8"/>
  <c r="BF109" i="8"/>
  <c r="AI109" i="8"/>
  <c r="AF109" i="8"/>
  <c r="W109" i="8"/>
  <c r="J109" i="8"/>
  <c r="AK109" i="8"/>
  <c r="AJ109" i="8"/>
  <c r="L109" i="8"/>
  <c r="AQ109" i="8"/>
  <c r="X109" i="8"/>
  <c r="O109" i="8"/>
  <c r="BI109" i="8"/>
  <c r="AS109" i="8"/>
  <c r="G109" i="8"/>
  <c r="K109" i="8"/>
  <c r="BJ109" i="8"/>
  <c r="AT109" i="8"/>
  <c r="BC109" i="8"/>
  <c r="AH109" i="8"/>
  <c r="AS110" i="8"/>
  <c r="AR110" i="8"/>
  <c r="AI110" i="8"/>
  <c r="AX110" i="8"/>
  <c r="F110" i="8"/>
  <c r="Q110" i="8"/>
  <c r="BB110" i="8"/>
  <c r="I110" i="8"/>
  <c r="T110" i="8"/>
  <c r="S110" i="8"/>
  <c r="M110" i="8"/>
  <c r="BJ110" i="8"/>
  <c r="AQ110" i="8"/>
  <c r="AH110" i="8"/>
  <c r="AA110" i="8"/>
  <c r="BE110" i="8"/>
  <c r="W110" i="8"/>
  <c r="BA110" i="8"/>
  <c r="R110" i="8"/>
  <c r="Z110" i="8"/>
  <c r="AK110" i="8"/>
  <c r="AJ110" i="8"/>
  <c r="Y110" i="8"/>
  <c r="AL110" i="8"/>
  <c r="AW110" i="8"/>
  <c r="BC110" i="8"/>
  <c r="P110" i="8"/>
  <c r="BD110" i="8"/>
  <c r="J110" i="8"/>
  <c r="L110" i="8"/>
  <c r="G110" i="8"/>
  <c r="E110" i="8"/>
  <c r="D110" i="8"/>
  <c r="AP110" i="8"/>
  <c r="BI110" i="8"/>
  <c r="BH110" i="8"/>
  <c r="AF110" i="8"/>
  <c r="AM110" i="8"/>
  <c r="AZ110" i="8"/>
  <c r="AU110" i="8"/>
  <c r="AO110" i="8"/>
  <c r="AC110" i="8"/>
  <c r="AB110" i="8"/>
  <c r="O110" i="8"/>
  <c r="V110" i="8"/>
  <c r="AG110" i="8"/>
  <c r="AE110" i="8"/>
  <c r="AY110" i="8"/>
  <c r="U110" i="8"/>
  <c r="H110" i="8"/>
  <c r="K110" i="8"/>
  <c r="AT110" i="8"/>
  <c r="BG110" i="8"/>
  <c r="AV110" i="8"/>
  <c r="AN110" i="8"/>
  <c r="X110" i="8"/>
  <c r="BF110" i="8"/>
  <c r="N110" i="8"/>
  <c r="AD110" i="8"/>
  <c r="R111" i="8"/>
  <c r="I111" i="8"/>
  <c r="AY111" i="8"/>
  <c r="E111" i="8"/>
  <c r="P111" i="8"/>
  <c r="AQ111" i="8"/>
  <c r="AV111" i="8"/>
  <c r="J111" i="8"/>
  <c r="BJ111" i="8"/>
  <c r="AM111" i="8"/>
  <c r="BG111" i="8"/>
  <c r="D111" i="8"/>
  <c r="V111" i="8"/>
  <c r="AR111" i="8"/>
  <c r="BE111" i="8"/>
  <c r="AZ111" i="8"/>
  <c r="AC111" i="8"/>
  <c r="AS111" i="8"/>
  <c r="BB111" i="8"/>
  <c r="AL111" i="8"/>
  <c r="W111" i="8"/>
  <c r="BF111" i="8"/>
  <c r="AW111" i="8"/>
  <c r="AN111" i="8"/>
  <c r="S111" i="8"/>
  <c r="AE111" i="8"/>
  <c r="AB111" i="8"/>
  <c r="X111" i="8"/>
  <c r="N111" i="8"/>
  <c r="AX111" i="8"/>
  <c r="AO111" i="8"/>
  <c r="AD111" i="8"/>
  <c r="G111" i="8"/>
  <c r="O111" i="8"/>
  <c r="K111" i="8"/>
  <c r="AK111" i="8"/>
  <c r="M111" i="8"/>
  <c r="AP111" i="8"/>
  <c r="AG111" i="8"/>
  <c r="T111" i="8"/>
  <c r="AU111" i="8"/>
  <c r="BH111" i="8"/>
  <c r="BA111" i="8"/>
  <c r="AJ111" i="8"/>
  <c r="L111" i="8"/>
  <c r="AH111" i="8"/>
  <c r="Y111" i="8"/>
  <c r="H111" i="8"/>
  <c r="AI111" i="8"/>
  <c r="AT111" i="8"/>
  <c r="AA111" i="8"/>
  <c r="BD111" i="8"/>
  <c r="Z111" i="8"/>
  <c r="Q111" i="8"/>
  <c r="BI111" i="8"/>
  <c r="U111" i="8"/>
  <c r="AF111" i="8"/>
  <c r="F111" i="8"/>
  <c r="BC111" i="8"/>
  <c r="G112" i="8"/>
  <c r="F112" i="8"/>
  <c r="AH112" i="8"/>
  <c r="BF112" i="8"/>
  <c r="AN112" i="8"/>
  <c r="H112" i="8"/>
  <c r="E112" i="8"/>
  <c r="BJ112" i="8"/>
  <c r="BE112" i="8"/>
  <c r="X112" i="8"/>
  <c r="AP112" i="8"/>
  <c r="S112" i="8"/>
  <c r="AZ112" i="8"/>
  <c r="AJ112" i="8"/>
  <c r="BC112" i="8"/>
  <c r="BB112" i="8"/>
  <c r="AS112" i="8"/>
  <c r="L112" i="8"/>
  <c r="AB112" i="8"/>
  <c r="BI112" i="8"/>
  <c r="T112" i="8"/>
  <c r="U112" i="8"/>
  <c r="AU112" i="8"/>
  <c r="AT112" i="8"/>
  <c r="AI112" i="8"/>
  <c r="BH112" i="8"/>
  <c r="P112" i="8"/>
  <c r="AK112" i="8"/>
  <c r="AX112" i="8"/>
  <c r="AG112" i="8"/>
  <c r="AM112" i="8"/>
  <c r="AL112" i="8"/>
  <c r="Y112" i="8"/>
  <c r="AV112" i="8"/>
  <c r="BG112" i="8"/>
  <c r="K112" i="8"/>
  <c r="J112" i="8"/>
  <c r="Z112" i="8"/>
  <c r="AE112" i="8"/>
  <c r="AD112" i="8"/>
  <c r="M112" i="8"/>
  <c r="AF112" i="8"/>
  <c r="AQ112" i="8"/>
  <c r="BA112" i="8"/>
  <c r="AW112" i="8"/>
  <c r="W112" i="8"/>
  <c r="V112" i="8"/>
  <c r="BD112" i="8"/>
  <c r="R112" i="8"/>
  <c r="AC112" i="8"/>
  <c r="AY112" i="8"/>
  <c r="I112" i="8"/>
  <c r="O112" i="8"/>
  <c r="N112" i="8"/>
  <c r="AR112" i="8"/>
  <c r="D112" i="8"/>
  <c r="Q112" i="8"/>
  <c r="AA112" i="8"/>
  <c r="AO112" i="8"/>
  <c r="AJ113" i="8"/>
  <c r="AI113" i="8"/>
  <c r="R113" i="8"/>
  <c r="BE113" i="8"/>
  <c r="BD113" i="8"/>
  <c r="W113" i="8"/>
  <c r="AG113" i="8"/>
  <c r="BE114" i="8"/>
  <c r="AV114" i="8"/>
  <c r="AI114" i="8"/>
  <c r="BF114" i="8"/>
  <c r="BA114" i="8"/>
  <c r="AE114" i="8"/>
  <c r="AC114" i="8"/>
  <c r="AQ114" i="8"/>
  <c r="AB113" i="8"/>
  <c r="AA113" i="8"/>
  <c r="H113" i="8"/>
  <c r="AS113" i="8"/>
  <c r="AP113" i="8"/>
  <c r="AT113" i="8"/>
  <c r="U113" i="8"/>
  <c r="AW114" i="8"/>
  <c r="AN114" i="8"/>
  <c r="W114" i="8"/>
  <c r="AP114" i="8"/>
  <c r="AM114" i="8"/>
  <c r="G114" i="8"/>
  <c r="BI114" i="8"/>
  <c r="AK114" i="8"/>
  <c r="T113" i="8"/>
  <c r="S113" i="8"/>
  <c r="BI113" i="8"/>
  <c r="AE113" i="8"/>
  <c r="Z113" i="8"/>
  <c r="V113" i="8"/>
  <c r="J113" i="8"/>
  <c r="AO114" i="8"/>
  <c r="AF114" i="8"/>
  <c r="M114" i="8"/>
  <c r="AB114" i="8"/>
  <c r="AA114" i="8"/>
  <c r="AY114" i="8"/>
  <c r="T114" i="8"/>
  <c r="E114" i="8"/>
  <c r="AR113" i="8"/>
  <c r="AX113" i="8"/>
  <c r="O113" i="8"/>
  <c r="E113" i="8"/>
  <c r="F113" i="8"/>
  <c r="BD114" i="8"/>
  <c r="AH114" i="8"/>
  <c r="K114" i="8"/>
  <c r="U114" i="8"/>
  <c r="L113" i="8"/>
  <c r="AN113" i="8"/>
  <c r="BC113" i="8"/>
  <c r="AU113" i="8"/>
  <c r="BF113" i="8"/>
  <c r="X114" i="8"/>
  <c r="V114" i="8"/>
  <c r="BH114" i="8"/>
  <c r="D114" i="8"/>
  <c r="D113" i="8"/>
  <c r="AD113" i="8"/>
  <c r="AO113" i="8"/>
  <c r="AK113" i="8"/>
  <c r="BB113" i="8"/>
  <c r="P114" i="8"/>
  <c r="L114" i="8"/>
  <c r="AJ114" i="8"/>
  <c r="BJ114" i="8"/>
  <c r="BG113" i="8"/>
  <c r="AW113" i="8"/>
  <c r="Y113" i="8"/>
  <c r="P113" i="8"/>
  <c r="BA113" i="8"/>
  <c r="H114" i="8"/>
  <c r="N114" i="8"/>
  <c r="O114" i="8"/>
  <c r="S114" i="8"/>
  <c r="AY113" i="8"/>
  <c r="AM113" i="8"/>
  <c r="M113" i="8"/>
  <c r="AL113" i="8"/>
  <c r="AZ113" i="8"/>
  <c r="AV113" i="8"/>
  <c r="I114" i="8"/>
  <c r="J114" i="8"/>
  <c r="AQ113" i="8"/>
  <c r="X113" i="8"/>
  <c r="BC114" i="8"/>
  <c r="BG114" i="8"/>
  <c r="K113" i="8"/>
  <c r="AF113" i="8"/>
  <c r="AS114" i="8"/>
  <c r="AD114" i="8"/>
  <c r="BJ113" i="8"/>
  <c r="AH113" i="8"/>
  <c r="BB114" i="8"/>
  <c r="F114" i="8"/>
  <c r="AC113" i="8"/>
  <c r="I113" i="8"/>
  <c r="AR114" i="8"/>
  <c r="AU114" i="8"/>
  <c r="Q113" i="8"/>
  <c r="AG114" i="8"/>
  <c r="AZ114" i="8"/>
  <c r="R114" i="8"/>
  <c r="G113" i="8"/>
  <c r="Y114" i="8"/>
  <c r="AL114" i="8"/>
  <c r="AX114" i="8"/>
  <c r="BH113" i="8"/>
  <c r="N113" i="8"/>
  <c r="Q114" i="8"/>
  <c r="Z114" i="8"/>
  <c r="AT114" i="8"/>
  <c r="N115" i="8"/>
  <c r="M115" i="8"/>
  <c r="BG115" i="8"/>
  <c r="Y115" i="8"/>
  <c r="X115" i="8"/>
  <c r="BE115" i="8"/>
  <c r="AU115" i="8"/>
  <c r="F115" i="8"/>
  <c r="E115" i="8"/>
  <c r="AW115" i="8"/>
  <c r="K115" i="8"/>
  <c r="J115" i="8"/>
  <c r="AG115" i="8"/>
  <c r="AH115" i="8"/>
  <c r="BJ115" i="8"/>
  <c r="BI115" i="8"/>
  <c r="BH115" i="8"/>
  <c r="AM115" i="8"/>
  <c r="AY115" i="8"/>
  <c r="AR115" i="8"/>
  <c r="L115" i="8"/>
  <c r="AF115" i="8"/>
  <c r="BB115" i="8"/>
  <c r="BA115" i="8"/>
  <c r="AX115" i="8"/>
  <c r="AA115" i="8"/>
  <c r="AI115" i="8"/>
  <c r="T115" i="8"/>
  <c r="BF115" i="8"/>
  <c r="AE115" i="8"/>
  <c r="AT115" i="8"/>
  <c r="AS115" i="8"/>
  <c r="AN115" i="8"/>
  <c r="Q115" i="8"/>
  <c r="W115" i="8"/>
  <c r="AQ115" i="8"/>
  <c r="O115" i="8"/>
  <c r="Z115" i="8"/>
  <c r="AL115" i="8"/>
  <c r="AK115" i="8"/>
  <c r="AB115" i="8"/>
  <c r="G115" i="8"/>
  <c r="I115" i="8"/>
  <c r="S115" i="8"/>
  <c r="BD115" i="8"/>
  <c r="AD115" i="8"/>
  <c r="AC115" i="8"/>
  <c r="R115" i="8"/>
  <c r="BC115" i="8"/>
  <c r="AZ115" i="8"/>
  <c r="AP115" i="8"/>
  <c r="D115" i="8"/>
  <c r="V115" i="8"/>
  <c r="U115" i="8"/>
  <c r="H115" i="8"/>
  <c r="AO115" i="8"/>
  <c r="AJ115" i="8"/>
  <c r="P115" i="8"/>
  <c r="AV115" i="8"/>
  <c r="AI116" i="8"/>
  <c r="Z116" i="8"/>
  <c r="BB116" i="8"/>
  <c r="H116" i="8"/>
  <c r="U116" i="8"/>
  <c r="AU116" i="8"/>
  <c r="AE116" i="8"/>
  <c r="AA116" i="8"/>
  <c r="R116" i="8"/>
  <c r="AR116" i="8"/>
  <c r="BJ116" i="8"/>
  <c r="G116" i="8"/>
  <c r="AB116" i="8"/>
  <c r="Y116" i="8"/>
  <c r="S116" i="8"/>
  <c r="J116" i="8"/>
  <c r="AF116" i="8"/>
  <c r="AV116" i="8"/>
  <c r="BD116" i="8"/>
  <c r="D116" i="8"/>
  <c r="P116" i="8"/>
  <c r="K116" i="8"/>
  <c r="BC116" i="8"/>
  <c r="V116" i="8"/>
  <c r="AJ116" i="8"/>
  <c r="AD116" i="8"/>
  <c r="AO116" i="8"/>
  <c r="O116" i="8"/>
  <c r="BF116" i="8"/>
  <c r="AS116" i="8"/>
  <c r="L116" i="8"/>
  <c r="T116" i="8"/>
  <c r="I116" i="8"/>
  <c r="Q116" i="8"/>
  <c r="N116" i="8"/>
  <c r="BG116" i="8"/>
  <c r="AX116" i="8"/>
  <c r="AG116" i="8"/>
  <c r="AZ116" i="8"/>
  <c r="F116" i="8"/>
  <c r="BA116" i="8"/>
  <c r="AT116" i="8"/>
  <c r="BI116" i="8"/>
  <c r="AY116" i="8"/>
  <c r="AP116" i="8"/>
  <c r="W116" i="8"/>
  <c r="AL116" i="8"/>
  <c r="AW116" i="8"/>
  <c r="AC116" i="8"/>
  <c r="AN116" i="8"/>
  <c r="BH116" i="8"/>
  <c r="AQ116" i="8"/>
  <c r="AH116" i="8"/>
  <c r="M116" i="8"/>
  <c r="X116" i="8"/>
  <c r="AK116" i="8"/>
  <c r="E116" i="8"/>
  <c r="AM116" i="8"/>
  <c r="BE116" i="8"/>
  <c r="AF117" i="8"/>
  <c r="W117" i="8"/>
  <c r="F117" i="8"/>
  <c r="AI117" i="8"/>
  <c r="AT117" i="8"/>
  <c r="M117" i="8"/>
  <c r="V117" i="8"/>
  <c r="X117" i="8"/>
  <c r="O117" i="8"/>
  <c r="BG117" i="8"/>
  <c r="U117" i="8"/>
  <c r="AH117" i="8"/>
  <c r="BE117" i="8"/>
  <c r="Z117" i="8"/>
  <c r="P117" i="8"/>
  <c r="G117" i="8"/>
  <c r="AW117" i="8"/>
  <c r="I117" i="8"/>
  <c r="T117" i="8"/>
  <c r="AJ117" i="8"/>
  <c r="Y117" i="8"/>
  <c r="H117" i="8"/>
  <c r="BH117" i="8"/>
  <c r="AK117" i="8"/>
  <c r="BI117" i="8"/>
  <c r="D117" i="8"/>
  <c r="L117" i="8"/>
  <c r="BB117" i="8"/>
  <c r="BC117" i="8"/>
  <c r="AX117" i="8"/>
  <c r="AA117" i="8"/>
  <c r="AS117" i="8"/>
  <c r="AP117" i="8"/>
  <c r="BA117" i="8"/>
  <c r="AZ117" i="8"/>
  <c r="BD117" i="8"/>
  <c r="AU117" i="8"/>
  <c r="AL117" i="8"/>
  <c r="Q117" i="8"/>
  <c r="AG117" i="8"/>
  <c r="N117" i="8"/>
  <c r="AC117" i="8"/>
  <c r="AR117" i="8"/>
  <c r="AV117" i="8"/>
  <c r="AM117" i="8"/>
  <c r="AB117" i="8"/>
  <c r="E117" i="8"/>
  <c r="S117" i="8"/>
  <c r="BF117" i="8"/>
  <c r="J117" i="8"/>
  <c r="AQ117" i="8"/>
  <c r="AN117" i="8"/>
  <c r="AE117" i="8"/>
  <c r="R117" i="8"/>
  <c r="AY117" i="8"/>
  <c r="BJ117" i="8"/>
  <c r="AO117" i="8"/>
  <c r="AD117" i="8"/>
  <c r="K117" i="8"/>
  <c r="AB118" i="8"/>
  <c r="AH118" i="8"/>
  <c r="AO118" i="8"/>
  <c r="T118" i="8"/>
  <c r="R118" i="8"/>
  <c r="X118" i="8"/>
  <c r="M118" i="8"/>
  <c r="L118" i="8"/>
  <c r="AP118" i="8"/>
  <c r="F118" i="8"/>
  <c r="Q118" i="8"/>
  <c r="AM118" i="8"/>
  <c r="H118" i="8"/>
  <c r="E118" i="8"/>
  <c r="D118" i="8"/>
  <c r="AF118" i="8"/>
  <c r="BF118" i="8"/>
  <c r="AX118" i="8"/>
  <c r="O118" i="8"/>
  <c r="AN118" i="8"/>
  <c r="BI118" i="8"/>
  <c r="BH118" i="8"/>
  <c r="BC118" i="8"/>
  <c r="V118" i="8"/>
  <c r="AT118" i="8"/>
  <c r="Z118" i="8"/>
  <c r="S118" i="8"/>
  <c r="AA118" i="8"/>
  <c r="BA118" i="8"/>
  <c r="AZ118" i="8"/>
  <c r="AQ118" i="8"/>
  <c r="J118" i="8"/>
  <c r="AD118" i="8"/>
  <c r="G118" i="8"/>
  <c r="AY118" i="8"/>
  <c r="AL118" i="8"/>
  <c r="AS118" i="8"/>
  <c r="AR118" i="8"/>
  <c r="AG118" i="8"/>
  <c r="BJ118" i="8"/>
  <c r="P118" i="8"/>
  <c r="AW118" i="8"/>
  <c r="BE118" i="8"/>
  <c r="AI118" i="8"/>
  <c r="AK118" i="8"/>
  <c r="AJ118" i="8"/>
  <c r="W118" i="8"/>
  <c r="AV118" i="8"/>
  <c r="BG118" i="8"/>
  <c r="Y118" i="8"/>
  <c r="N118" i="8"/>
  <c r="AC118" i="8"/>
  <c r="K118" i="8"/>
  <c r="AU118" i="8"/>
  <c r="BD118" i="8"/>
  <c r="U118" i="8"/>
  <c r="BB118" i="8"/>
  <c r="AE118" i="8"/>
  <c r="I118" i="8"/>
  <c r="R119" i="8"/>
  <c r="I119" i="8"/>
  <c r="AU119" i="8"/>
  <c r="S119" i="8"/>
  <c r="N119" i="8"/>
  <c r="AF119" i="8"/>
  <c r="AN119" i="8"/>
  <c r="AV119" i="8"/>
  <c r="AQ119" i="8"/>
  <c r="AY119" i="8"/>
  <c r="AW119" i="8"/>
  <c r="O119" i="8"/>
  <c r="L119" i="8"/>
  <c r="V119" i="8"/>
  <c r="AO119" i="8"/>
  <c r="E119" i="8"/>
  <c r="BB119" i="8"/>
  <c r="AP119" i="8"/>
  <c r="P119" i="8"/>
  <c r="BD119" i="8"/>
  <c r="AZ119" i="8"/>
  <c r="Y119" i="8"/>
  <c r="AS119" i="8"/>
  <c r="G119" i="8"/>
  <c r="Z119" i="8"/>
  <c r="BG119" i="8"/>
  <c r="AD119" i="8"/>
  <c r="AT119" i="8"/>
  <c r="J119" i="8"/>
  <c r="BH119" i="8"/>
  <c r="AK119" i="8"/>
  <c r="BC119" i="8"/>
  <c r="BJ119" i="8"/>
  <c r="H119" i="8"/>
  <c r="AM119" i="8"/>
  <c r="BE119" i="8"/>
  <c r="AA119" i="8"/>
  <c r="AJ119" i="8"/>
  <c r="X119" i="8"/>
  <c r="BF119" i="8"/>
  <c r="AL119" i="8"/>
  <c r="AC119" i="8"/>
  <c r="W119" i="8"/>
  <c r="AX119" i="8"/>
  <c r="AB119" i="8"/>
  <c r="M119" i="8"/>
  <c r="D119" i="8"/>
  <c r="U119" i="8"/>
  <c r="AG119" i="8"/>
  <c r="BI119" i="8"/>
  <c r="AI119" i="8"/>
  <c r="T119" i="8"/>
  <c r="AH119" i="8"/>
  <c r="F119" i="8"/>
  <c r="AR119" i="8"/>
  <c r="K119" i="8"/>
  <c r="Q119" i="8"/>
  <c r="AE119" i="8"/>
  <c r="BA119" i="8"/>
  <c r="BC120" i="8"/>
  <c r="BB120" i="8"/>
  <c r="AQ120" i="8"/>
  <c r="J120" i="8"/>
  <c r="L120" i="8"/>
  <c r="S120" i="8"/>
  <c r="AH120" i="8"/>
  <c r="H120" i="8"/>
  <c r="AM120" i="8"/>
  <c r="AR120" i="8"/>
  <c r="AK120" i="8"/>
  <c r="Y120" i="8"/>
  <c r="AE120" i="8"/>
  <c r="AB120" i="8"/>
  <c r="R120" i="8"/>
  <c r="W120" i="8"/>
  <c r="AZ120" i="8"/>
  <c r="M120" i="8"/>
  <c r="AY120" i="8"/>
  <c r="O120" i="8"/>
  <c r="N120" i="8"/>
  <c r="BD120" i="8"/>
  <c r="AI120" i="8"/>
  <c r="AF120" i="8"/>
  <c r="X120" i="8"/>
  <c r="AW120" i="8"/>
  <c r="BA120" i="8"/>
  <c r="T120" i="8"/>
  <c r="Z120" i="8"/>
  <c r="AS120" i="8"/>
  <c r="Q120" i="8"/>
  <c r="AU120" i="8"/>
  <c r="AT120" i="8"/>
  <c r="AG120" i="8"/>
  <c r="BF120" i="8"/>
  <c r="BE120" i="8"/>
  <c r="BI120" i="8"/>
  <c r="AC120" i="8"/>
  <c r="E120" i="8"/>
  <c r="AL120" i="8"/>
  <c r="U120" i="8"/>
  <c r="AO120" i="8"/>
  <c r="D120" i="8"/>
  <c r="AD120" i="8"/>
  <c r="K120" i="8"/>
  <c r="AA120" i="8"/>
  <c r="BH120" i="8"/>
  <c r="V120" i="8"/>
  <c r="P120" i="8"/>
  <c r="BG120" i="8"/>
  <c r="AP120" i="8"/>
  <c r="AV120" i="8"/>
  <c r="AX120" i="8"/>
  <c r="G120" i="8"/>
  <c r="F120" i="8"/>
  <c r="AN120" i="8"/>
  <c r="I120" i="8"/>
  <c r="BJ120" i="8"/>
  <c r="AJ120" i="8"/>
  <c r="T121" i="8"/>
  <c r="S121" i="8"/>
  <c r="BE121" i="8"/>
  <c r="AC121" i="8"/>
  <c r="X121" i="8"/>
  <c r="AW121" i="8"/>
  <c r="Q121" i="8"/>
  <c r="D121" i="8"/>
  <c r="AK121" i="8"/>
  <c r="BD121" i="8"/>
  <c r="AT121" i="8"/>
  <c r="BG121" i="8"/>
  <c r="Y121" i="8"/>
  <c r="AF121" i="8"/>
  <c r="AG121" i="8"/>
  <c r="AY121" i="8"/>
  <c r="O121" i="8"/>
  <c r="W121" i="8"/>
  <c r="AP121" i="8"/>
  <c r="AR121" i="8"/>
  <c r="Z121" i="8"/>
  <c r="I121" i="8"/>
  <c r="N121" i="8"/>
  <c r="AI121" i="8"/>
  <c r="BC121" i="8"/>
  <c r="R121" i="8"/>
  <c r="AB121" i="8"/>
  <c r="F121" i="8"/>
  <c r="AN121" i="8"/>
  <c r="BJ121" i="8"/>
  <c r="L121" i="8"/>
  <c r="K121" i="8"/>
  <c r="AU121" i="8"/>
  <c r="M121" i="8"/>
  <c r="J121" i="8"/>
  <c r="AD121" i="8"/>
  <c r="BI121" i="8"/>
  <c r="BF121" i="8"/>
  <c r="BA121" i="8"/>
  <c r="AS121" i="8"/>
  <c r="BH121" i="8"/>
  <c r="AV121" i="8"/>
  <c r="AM121" i="8"/>
  <c r="U121" i="8"/>
  <c r="AZ121" i="8"/>
  <c r="AL121" i="8"/>
  <c r="H121" i="8"/>
  <c r="V121" i="8"/>
  <c r="AQ121" i="8"/>
  <c r="E121" i="8"/>
  <c r="AX121" i="8"/>
  <c r="AH121" i="8"/>
  <c r="AJ121" i="8"/>
  <c r="P121" i="8"/>
  <c r="BB121" i="8"/>
  <c r="AE121" i="8"/>
  <c r="AA121" i="8"/>
  <c r="AO121" i="8"/>
  <c r="G121" i="8"/>
  <c r="BE122" i="8"/>
  <c r="AV122" i="8"/>
  <c r="AE122" i="8"/>
  <c r="J122" i="8"/>
  <c r="F122" i="8"/>
  <c r="BH122" i="8"/>
  <c r="E122" i="8"/>
  <c r="AB122" i="8"/>
  <c r="AF122" i="8"/>
  <c r="K122" i="8"/>
  <c r="AL122" i="8"/>
  <c r="AK122" i="8"/>
  <c r="O122" i="8"/>
  <c r="M122" i="8"/>
  <c r="S122" i="8"/>
  <c r="AG122" i="8"/>
  <c r="X122" i="8"/>
  <c r="BJ122" i="8"/>
  <c r="Z122" i="8"/>
  <c r="W122" i="8"/>
  <c r="BG122" i="8"/>
  <c r="AU122" i="8"/>
  <c r="Y122" i="8"/>
  <c r="P122" i="8"/>
  <c r="AZ122" i="8"/>
  <c r="L122" i="8"/>
  <c r="G122" i="8"/>
  <c r="AI122" i="8"/>
  <c r="D122" i="8"/>
  <c r="I122" i="8"/>
  <c r="AD122" i="8"/>
  <c r="AR122" i="8"/>
  <c r="AS122" i="8"/>
  <c r="BD122" i="8"/>
  <c r="V122" i="8"/>
  <c r="AC122" i="8"/>
  <c r="AW122" i="8"/>
  <c r="AN122" i="8"/>
  <c r="U122" i="8"/>
  <c r="BB122" i="8"/>
  <c r="AY122" i="8"/>
  <c r="AM122" i="8"/>
  <c r="BF122" i="8"/>
  <c r="AA122" i="8"/>
  <c r="AO122" i="8"/>
  <c r="Q122" i="8"/>
  <c r="H122" i="8"/>
  <c r="AP122" i="8"/>
  <c r="AX122" i="8"/>
  <c r="BI122" i="8"/>
  <c r="N122" i="8"/>
  <c r="AT122" i="8"/>
  <c r="BA122" i="8"/>
  <c r="AJ122" i="8"/>
  <c r="BC122" i="8"/>
  <c r="AQ122" i="8"/>
  <c r="T122" i="8"/>
  <c r="R122" i="8"/>
  <c r="AH122" i="8"/>
  <c r="V123" i="8"/>
  <c r="U123" i="8"/>
  <c r="D123" i="8"/>
  <c r="W123" i="8"/>
  <c r="T123" i="8"/>
  <c r="BH123" i="8"/>
  <c r="BD123" i="8"/>
  <c r="F123" i="8"/>
  <c r="AU123" i="8"/>
  <c r="AZ123" i="8"/>
  <c r="R123" i="8"/>
  <c r="BJ123" i="8"/>
  <c r="BF123" i="8"/>
  <c r="AG123" i="8"/>
  <c r="AP123" i="8"/>
  <c r="BA123" i="8"/>
  <c r="Y123" i="8"/>
  <c r="AR123" i="8"/>
  <c r="K123" i="8"/>
  <c r="AS123" i="8"/>
  <c r="O123" i="8"/>
  <c r="AA123" i="8"/>
  <c r="J123" i="8"/>
  <c r="AL123" i="8"/>
  <c r="Z123" i="8"/>
  <c r="AX123" i="8"/>
  <c r="AF123" i="8"/>
  <c r="AC123" i="8"/>
  <c r="AM123" i="8"/>
  <c r="X123" i="8"/>
  <c r="N123" i="8"/>
  <c r="M123" i="8"/>
  <c r="BE123" i="8"/>
  <c r="I123" i="8"/>
  <c r="H123" i="8"/>
  <c r="AO123" i="8"/>
  <c r="BC123" i="8"/>
  <c r="E123" i="8"/>
  <c r="AW123" i="8"/>
  <c r="Q123" i="8"/>
  <c r="BI123" i="8"/>
  <c r="AI123" i="8"/>
  <c r="AB123" i="8"/>
  <c r="L123" i="8"/>
  <c r="BB123" i="8"/>
  <c r="AV123" i="8"/>
  <c r="S123" i="8"/>
  <c r="AE123" i="8"/>
  <c r="AT123" i="8"/>
  <c r="AJ123" i="8"/>
  <c r="G123" i="8"/>
  <c r="AN123" i="8"/>
  <c r="AK123" i="8"/>
  <c r="AY123" i="8"/>
  <c r="AQ123" i="8"/>
  <c r="AD123" i="8"/>
  <c r="P123" i="8"/>
  <c r="AH123" i="8"/>
  <c r="BG123" i="8"/>
  <c r="S124" i="8"/>
  <c r="J124" i="8"/>
  <c r="AN124" i="8"/>
  <c r="BH124" i="8"/>
  <c r="Q124" i="8"/>
  <c r="BC124" i="8"/>
  <c r="O124" i="8"/>
  <c r="BF124" i="8"/>
  <c r="AO124" i="8"/>
  <c r="T124" i="8"/>
  <c r="AF124" i="8"/>
  <c r="BE124" i="8"/>
  <c r="L124" i="8"/>
  <c r="BB124" i="8"/>
  <c r="BG124" i="8"/>
  <c r="AX124" i="8"/>
  <c r="AE124" i="8"/>
  <c r="H124" i="8"/>
  <c r="P124" i="8"/>
  <c r="AL124" i="8"/>
  <c r="AW124" i="8"/>
  <c r="AS124" i="8"/>
  <c r="AP124" i="8"/>
  <c r="AV124" i="8"/>
  <c r="N124" i="8"/>
  <c r="AR124" i="8"/>
  <c r="AH124" i="8"/>
  <c r="AJ124" i="8"/>
  <c r="BD124" i="8"/>
  <c r="AM124" i="8"/>
  <c r="Z124" i="8"/>
  <c r="V124" i="8"/>
  <c r="AK124" i="8"/>
  <c r="R124" i="8"/>
  <c r="F124" i="8"/>
  <c r="M124" i="8"/>
  <c r="K124" i="8"/>
  <c r="BA124" i="8"/>
  <c r="AD124" i="8"/>
  <c r="AT124" i="8"/>
  <c r="E124" i="8"/>
  <c r="AC124" i="8"/>
  <c r="G124" i="8"/>
  <c r="AY124" i="8"/>
  <c r="U124" i="8"/>
  <c r="D124" i="8"/>
  <c r="Y124" i="8"/>
  <c r="AQ124" i="8"/>
  <c r="I124" i="8"/>
  <c r="BI124" i="8"/>
  <c r="AB124" i="8"/>
  <c r="AI124" i="8"/>
  <c r="BJ124" i="8"/>
  <c r="AU124" i="8"/>
  <c r="X124" i="8"/>
  <c r="AA124" i="8"/>
  <c r="AZ124" i="8"/>
  <c r="AG124" i="8"/>
  <c r="W124" i="8"/>
  <c r="P125" i="8"/>
  <c r="G125" i="8"/>
  <c r="AS125" i="8"/>
  <c r="E125" i="8"/>
  <c r="R125" i="8"/>
  <c r="T125" i="8"/>
  <c r="I125" i="8"/>
  <c r="AT125" i="8"/>
  <c r="AQ125" i="8"/>
  <c r="AL125" i="8"/>
  <c r="AO125" i="8"/>
  <c r="AU125" i="8"/>
  <c r="M125" i="8"/>
  <c r="AY125" i="8"/>
  <c r="AH125" i="8"/>
  <c r="AV125" i="8"/>
  <c r="Z125" i="8"/>
  <c r="Q125" i="8"/>
  <c r="AZ125" i="8"/>
  <c r="AN125" i="8"/>
  <c r="AE125" i="8"/>
  <c r="AW125" i="8"/>
  <c r="AX125" i="8"/>
  <c r="AA125" i="8"/>
  <c r="AF125" i="8"/>
  <c r="D125" i="8"/>
  <c r="AR125" i="8"/>
  <c r="J125" i="8"/>
  <c r="X125" i="8"/>
  <c r="BE125" i="8"/>
  <c r="AD125" i="8"/>
  <c r="BA125" i="8"/>
  <c r="H125" i="8"/>
  <c r="BF125" i="8"/>
  <c r="AI125" i="8"/>
  <c r="BG125" i="8"/>
  <c r="BJ125" i="8"/>
  <c r="AK125" i="8"/>
  <c r="F125" i="8"/>
  <c r="BC125" i="8"/>
  <c r="Y125" i="8"/>
  <c r="K125" i="8"/>
  <c r="BD125" i="8"/>
  <c r="AJ125" i="8"/>
  <c r="AC125" i="8"/>
  <c r="L125" i="8"/>
  <c r="AM125" i="8"/>
  <c r="BI125" i="8"/>
  <c r="V125" i="8"/>
  <c r="AB125" i="8"/>
  <c r="N125" i="8"/>
  <c r="BH125" i="8"/>
  <c r="BB125" i="8"/>
  <c r="W125" i="8"/>
  <c r="AG125" i="8"/>
  <c r="U125" i="8"/>
  <c r="O125" i="8"/>
  <c r="S125" i="8"/>
  <c r="AP125" i="8"/>
  <c r="BI126" i="8"/>
  <c r="BH126" i="8"/>
  <c r="AY126" i="8"/>
  <c r="AD126" i="8"/>
  <c r="AP126" i="8"/>
  <c r="X126" i="8"/>
  <c r="AG126" i="8"/>
  <c r="Y126" i="8"/>
  <c r="AR126" i="8"/>
  <c r="H126" i="8"/>
  <c r="Q126" i="8"/>
  <c r="BG126" i="8"/>
  <c r="AJ126" i="8"/>
  <c r="S126" i="8"/>
  <c r="BE126" i="8"/>
  <c r="G126" i="8"/>
  <c r="AC126" i="8"/>
  <c r="I126" i="8"/>
  <c r="AQ126" i="8"/>
  <c r="BB126" i="8"/>
  <c r="U126" i="8"/>
  <c r="AF126" i="8"/>
  <c r="AI126" i="8"/>
  <c r="L126" i="8"/>
  <c r="P126" i="8"/>
  <c r="J126" i="8"/>
  <c r="E126" i="8"/>
  <c r="D126" i="8"/>
  <c r="BD126" i="8"/>
  <c r="AV126" i="8"/>
  <c r="BA126" i="8"/>
  <c r="AZ126" i="8"/>
  <c r="AO126" i="8"/>
  <c r="R126" i="8"/>
  <c r="Z126" i="8"/>
  <c r="AM126" i="8"/>
  <c r="F126" i="8"/>
  <c r="W126" i="8"/>
  <c r="AS126" i="8"/>
  <c r="AE126" i="8"/>
  <c r="N126" i="8"/>
  <c r="V126" i="8"/>
  <c r="AK126" i="8"/>
  <c r="BF126" i="8"/>
  <c r="AL126" i="8"/>
  <c r="AB126" i="8"/>
  <c r="AT126" i="8"/>
  <c r="K126" i="8"/>
  <c r="T126" i="8"/>
  <c r="BJ126" i="8"/>
  <c r="AA126" i="8"/>
  <c r="AW126" i="8"/>
  <c r="M126" i="8"/>
  <c r="AX126" i="8"/>
  <c r="O126" i="8"/>
  <c r="AU126" i="8"/>
  <c r="AN126" i="8"/>
  <c r="BC126" i="8"/>
  <c r="AH126" i="8"/>
  <c r="R127" i="8"/>
  <c r="I127" i="8"/>
  <c r="AS127" i="8"/>
  <c r="BA127" i="8"/>
  <c r="BH127" i="8"/>
  <c r="F127" i="8"/>
  <c r="AU127" i="8"/>
  <c r="AT127" i="8"/>
  <c r="W127" i="8"/>
  <c r="AA127" i="8"/>
  <c r="AD127" i="8"/>
  <c r="V127" i="8"/>
  <c r="BF127" i="8"/>
  <c r="AW127" i="8"/>
  <c r="M127" i="8"/>
  <c r="BJ127" i="8"/>
  <c r="T127" i="8"/>
  <c r="AX127" i="8"/>
  <c r="AO127" i="8"/>
  <c r="BG127" i="8"/>
  <c r="AK127" i="8"/>
  <c r="S127" i="8"/>
  <c r="AP127" i="8"/>
  <c r="N127" i="8"/>
  <c r="AN127" i="8"/>
  <c r="G127" i="8"/>
  <c r="P127" i="8"/>
  <c r="Y127" i="8"/>
  <c r="AC127" i="8"/>
  <c r="BI127" i="8"/>
  <c r="Q127" i="8"/>
  <c r="O127" i="8"/>
  <c r="AE127" i="8"/>
  <c r="J127" i="8"/>
  <c r="BD127" i="8"/>
  <c r="AI127" i="8"/>
  <c r="AM127" i="8"/>
  <c r="AF127" i="8"/>
  <c r="AZ127" i="8"/>
  <c r="AR127" i="8"/>
  <c r="BE127" i="8"/>
  <c r="H127" i="8"/>
  <c r="AJ127" i="8"/>
  <c r="K127" i="8"/>
  <c r="E127" i="8"/>
  <c r="X127" i="8"/>
  <c r="BB127" i="8"/>
  <c r="AV127" i="8"/>
  <c r="AG127" i="8"/>
  <c r="AQ127" i="8"/>
  <c r="U127" i="8"/>
  <c r="AH127" i="8"/>
  <c r="D127" i="8"/>
  <c r="AB127" i="8"/>
  <c r="AY127" i="8"/>
  <c r="Z127" i="8"/>
  <c r="BC127" i="8"/>
  <c r="L127" i="8"/>
  <c r="AL127" i="8"/>
  <c r="O128" i="8"/>
  <c r="N128" i="8"/>
  <c r="BH128" i="8"/>
  <c r="Z128" i="8"/>
  <c r="Y128" i="8"/>
  <c r="AV128" i="8"/>
  <c r="BG128" i="8"/>
  <c r="BI128" i="8"/>
  <c r="AZ128" i="8"/>
  <c r="AQ128" i="8"/>
  <c r="BB128" i="8"/>
  <c r="AJ128" i="8"/>
  <c r="P128" i="8"/>
  <c r="AT128" i="8"/>
  <c r="R128" i="8"/>
  <c r="BE128" i="8"/>
  <c r="E128" i="8"/>
  <c r="AM128" i="8"/>
  <c r="AC128" i="8"/>
  <c r="H128" i="8"/>
  <c r="AF128" i="8"/>
  <c r="D128" i="8"/>
  <c r="AD128" i="8"/>
  <c r="BD128" i="8"/>
  <c r="AH128" i="8"/>
  <c r="W128" i="8"/>
  <c r="I128" i="8"/>
  <c r="AK128" i="8"/>
  <c r="AG128" i="8"/>
  <c r="G128" i="8"/>
  <c r="F128" i="8"/>
  <c r="AX128" i="8"/>
  <c r="L128" i="8"/>
  <c r="K128" i="8"/>
  <c r="U128" i="8"/>
  <c r="BF128" i="8"/>
  <c r="BJ128" i="8"/>
  <c r="AN128" i="8"/>
  <c r="AR128" i="8"/>
  <c r="Q128" i="8"/>
  <c r="BC128" i="8"/>
  <c r="AY128" i="8"/>
  <c r="AB128" i="8"/>
  <c r="T128" i="8"/>
  <c r="M128" i="8"/>
  <c r="AU128" i="8"/>
  <c r="AO128" i="8"/>
  <c r="X128" i="8"/>
  <c r="AS128" i="8"/>
  <c r="AL128" i="8"/>
  <c r="J128" i="8"/>
  <c r="AI128" i="8"/>
  <c r="AE128" i="8"/>
  <c r="S128" i="8"/>
  <c r="BA128" i="8"/>
  <c r="AW128" i="8"/>
  <c r="V128" i="8"/>
  <c r="AP128" i="8"/>
  <c r="AA128" i="8"/>
  <c r="T129" i="8"/>
  <c r="S129" i="8"/>
  <c r="AS129" i="8"/>
  <c r="AW129" i="8"/>
  <c r="BF129" i="8"/>
  <c r="Q129" i="8"/>
  <c r="Z129" i="8"/>
  <c r="D129" i="8"/>
  <c r="W129" i="8"/>
  <c r="BB129" i="8"/>
  <c r="E129" i="8"/>
  <c r="BH129" i="8"/>
  <c r="AT129" i="8"/>
  <c r="G129" i="8"/>
  <c r="AN129" i="8"/>
  <c r="AY129" i="8"/>
  <c r="BA129" i="8"/>
  <c r="F129" i="8"/>
  <c r="BI129" i="8"/>
  <c r="AR129" i="8"/>
  <c r="X129" i="8"/>
  <c r="AL129" i="8"/>
  <c r="AV129" i="8"/>
  <c r="BE129" i="8"/>
  <c r="AI129" i="8"/>
  <c r="Y129" i="8"/>
  <c r="R129" i="8"/>
  <c r="AA129" i="8"/>
  <c r="I129" i="8"/>
  <c r="AU129" i="8"/>
  <c r="L129" i="8"/>
  <c r="K129" i="8"/>
  <c r="AG129" i="8"/>
  <c r="AK129" i="8"/>
  <c r="AF129" i="8"/>
  <c r="AP129" i="8"/>
  <c r="O129" i="8"/>
  <c r="BD129" i="8"/>
  <c r="U129" i="8"/>
  <c r="P129" i="8"/>
  <c r="BG129" i="8"/>
  <c r="M129" i="8"/>
  <c r="AD129" i="8"/>
  <c r="BJ129" i="8"/>
  <c r="AZ129" i="8"/>
  <c r="AH129" i="8"/>
  <c r="AX129" i="8"/>
  <c r="J129" i="8"/>
  <c r="AQ129" i="8"/>
  <c r="AM129" i="8"/>
  <c r="AO129" i="8"/>
  <c r="AJ129" i="8"/>
  <c r="N129" i="8"/>
  <c r="V129" i="8"/>
  <c r="AE129" i="8"/>
  <c r="AB129" i="8"/>
  <c r="BC129" i="8"/>
  <c r="H129" i="8"/>
  <c r="AC129" i="8"/>
  <c r="BE130" i="8"/>
  <c r="AV130" i="8"/>
  <c r="AM130" i="8"/>
  <c r="R130" i="8"/>
  <c r="AH130" i="8"/>
  <c r="W130" i="8"/>
  <c r="AS130" i="8"/>
  <c r="BF130" i="8"/>
  <c r="AO130" i="8"/>
  <c r="AF130" i="8"/>
  <c r="AZ130" i="8"/>
  <c r="AP130" i="8"/>
  <c r="L130" i="8"/>
  <c r="G130" i="8"/>
  <c r="AU130" i="8"/>
  <c r="K130" i="8"/>
  <c r="P130" i="8"/>
  <c r="V130" i="8"/>
  <c r="AI130" i="8"/>
  <c r="AQ130" i="8"/>
  <c r="Q130" i="8"/>
  <c r="AX130" i="8"/>
  <c r="U130" i="8"/>
  <c r="AA130" i="8"/>
  <c r="BI130" i="8"/>
  <c r="AL130" i="8"/>
  <c r="E130" i="8"/>
  <c r="AE130" i="8"/>
  <c r="BD130" i="8"/>
  <c r="AB130" i="8"/>
  <c r="AR130" i="8"/>
  <c r="AD130" i="8"/>
  <c r="AW130" i="8"/>
  <c r="AN130" i="8"/>
  <c r="AC130" i="8"/>
  <c r="F130" i="8"/>
  <c r="T130" i="8"/>
  <c r="BG130" i="8"/>
  <c r="M130" i="8"/>
  <c r="BC130" i="8"/>
  <c r="S130" i="8"/>
  <c r="D130" i="8"/>
  <c r="AK130" i="8"/>
  <c r="AG130" i="8"/>
  <c r="X130" i="8"/>
  <c r="AJ130" i="8"/>
  <c r="N130" i="8"/>
  <c r="Y130" i="8"/>
  <c r="BH130" i="8"/>
  <c r="BB130" i="8"/>
  <c r="H130" i="8"/>
  <c r="J130" i="8"/>
  <c r="Z130" i="8"/>
  <c r="I130" i="8"/>
  <c r="BJ130" i="8"/>
  <c r="BA130" i="8"/>
  <c r="AY130" i="8"/>
  <c r="AT130" i="8"/>
  <c r="O130" i="8"/>
  <c r="V131" i="8"/>
  <c r="U131" i="8"/>
  <c r="BC131" i="8"/>
  <c r="G131" i="8"/>
  <c r="R131" i="8"/>
  <c r="Y131" i="8"/>
  <c r="AM131" i="8"/>
  <c r="E131" i="8"/>
  <c r="AU131" i="8"/>
  <c r="T131" i="8"/>
  <c r="BJ131" i="8"/>
  <c r="BD131" i="8"/>
  <c r="AE131" i="8"/>
  <c r="AB131" i="8"/>
  <c r="O131" i="8"/>
  <c r="BB131" i="8"/>
  <c r="AR131" i="8"/>
  <c r="Q131" i="8"/>
  <c r="P131" i="8"/>
  <c r="H131" i="8"/>
  <c r="AS131" i="8"/>
  <c r="BH131" i="8"/>
  <c r="AN131" i="8"/>
  <c r="AL131" i="8"/>
  <c r="X131" i="8"/>
  <c r="AV131" i="8"/>
  <c r="J131" i="8"/>
  <c r="AD131" i="8"/>
  <c r="L131" i="8"/>
  <c r="AF131" i="8"/>
  <c r="BE131" i="8"/>
  <c r="N131" i="8"/>
  <c r="M131" i="8"/>
  <c r="AQ131" i="8"/>
  <c r="BG131" i="8"/>
  <c r="D131" i="8"/>
  <c r="AY131" i="8"/>
  <c r="AJ131" i="8"/>
  <c r="F131" i="8"/>
  <c r="AG131" i="8"/>
  <c r="AZ131" i="8"/>
  <c r="AA131" i="8"/>
  <c r="BI131" i="8"/>
  <c r="W131" i="8"/>
  <c r="AP131" i="8"/>
  <c r="BA131" i="8"/>
  <c r="K131" i="8"/>
  <c r="I131" i="8"/>
  <c r="AT131" i="8"/>
  <c r="AH131" i="8"/>
  <c r="AW131" i="8"/>
  <c r="AX131" i="8"/>
  <c r="BF131" i="8"/>
  <c r="AK131" i="8"/>
  <c r="AI131" i="8"/>
  <c r="Z131" i="8"/>
  <c r="AC131" i="8"/>
  <c r="S131" i="8"/>
  <c r="AO131" i="8"/>
  <c r="S132" i="8"/>
  <c r="J132" i="8"/>
  <c r="AV132" i="8"/>
  <c r="T132" i="8"/>
  <c r="AE132" i="8"/>
  <c r="X132" i="8"/>
  <c r="AK132" i="8"/>
  <c r="AW132" i="8"/>
  <c r="BD132" i="8"/>
  <c r="W132" i="8"/>
  <c r="AM132" i="8"/>
  <c r="AR132" i="8"/>
  <c r="AZ132" i="8"/>
  <c r="AY132" i="8"/>
  <c r="AC132" i="8"/>
  <c r="AD132" i="8"/>
  <c r="V132" i="8"/>
  <c r="AH132" i="8"/>
  <c r="BJ132" i="8"/>
  <c r="AJ132" i="8"/>
  <c r="E132" i="8"/>
  <c r="Z132" i="8"/>
  <c r="BE132" i="8"/>
  <c r="I132" i="8"/>
  <c r="AA132" i="8"/>
  <c r="BH132" i="8"/>
  <c r="AS132" i="8"/>
  <c r="AU132" i="8"/>
  <c r="K132" i="8"/>
  <c r="BI132" i="8"/>
  <c r="AL132" i="8"/>
  <c r="D132" i="8"/>
  <c r="O132" i="8"/>
  <c r="BA132" i="8"/>
  <c r="AG132" i="8"/>
  <c r="BF132" i="8"/>
  <c r="AB132" i="8"/>
  <c r="AN132" i="8"/>
  <c r="Y132" i="8"/>
  <c r="BG132" i="8"/>
  <c r="AX132" i="8"/>
  <c r="P132" i="8"/>
  <c r="U132" i="8"/>
  <c r="M132" i="8"/>
  <c r="AP132" i="8"/>
  <c r="F132" i="8"/>
  <c r="BC132" i="8"/>
  <c r="H132" i="8"/>
  <c r="AQ132" i="8"/>
  <c r="Q132" i="8"/>
  <c r="N132" i="8"/>
  <c r="AO132" i="8"/>
  <c r="AI132" i="8"/>
  <c r="G132" i="8"/>
  <c r="AT132" i="8"/>
  <c r="L132" i="8"/>
  <c r="D129" i="1" s="1"/>
  <c r="R132" i="8"/>
  <c r="AF132" i="8"/>
  <c r="BB132" i="8"/>
  <c r="BD133" i="8"/>
  <c r="AU133" i="8"/>
  <c r="AH133" i="8"/>
  <c r="BG133" i="8"/>
  <c r="BF133" i="8"/>
  <c r="T133" i="8"/>
  <c r="J133" i="8"/>
  <c r="D133" i="8"/>
  <c r="AN133" i="8"/>
  <c r="AE133" i="8"/>
  <c r="AC133" i="8"/>
  <c r="AD133" i="8"/>
  <c r="BI133" i="8"/>
  <c r="AF133" i="8"/>
  <c r="W133" i="8"/>
  <c r="Q133" i="8"/>
  <c r="AZ133" i="8"/>
  <c r="X133" i="8"/>
  <c r="BE133" i="8"/>
  <c r="Y133" i="8"/>
  <c r="G133" i="8"/>
  <c r="AO133" i="8"/>
  <c r="AY133" i="8"/>
  <c r="BB133" i="8"/>
  <c r="U133" i="8"/>
  <c r="E133" i="8"/>
  <c r="I133" i="8"/>
  <c r="BC133" i="8"/>
  <c r="K133" i="8"/>
  <c r="AT133" i="8"/>
  <c r="F133" i="8"/>
  <c r="AV133" i="8"/>
  <c r="AM133" i="8"/>
  <c r="V133" i="8"/>
  <c r="AS133" i="8"/>
  <c r="AP133" i="8"/>
  <c r="BH133" i="8"/>
  <c r="AW133" i="8"/>
  <c r="BJ133" i="8"/>
  <c r="L133" i="8"/>
  <c r="D130" i="1" s="1"/>
  <c r="AB133" i="8"/>
  <c r="AI133" i="8"/>
  <c r="BA133" i="8"/>
  <c r="N133" i="8"/>
  <c r="AK133" i="8"/>
  <c r="O133" i="8"/>
  <c r="AQ133" i="8"/>
  <c r="AX133" i="8"/>
  <c r="AJ133" i="8"/>
  <c r="P133" i="8"/>
  <c r="AG133" i="8"/>
  <c r="Z133" i="8"/>
  <c r="R133" i="8"/>
  <c r="H133" i="8"/>
  <c r="AA133" i="8"/>
  <c r="S133" i="8"/>
  <c r="AR133" i="8"/>
  <c r="M133" i="8"/>
  <c r="AL133" i="8"/>
  <c r="BI134" i="8"/>
  <c r="BH134" i="8"/>
  <c r="BG134" i="8"/>
  <c r="AL134" i="8"/>
  <c r="BB134" i="8"/>
  <c r="BJ134" i="8"/>
  <c r="W134" i="8"/>
  <c r="AG134" i="8"/>
  <c r="AR134" i="8"/>
  <c r="P134" i="8"/>
  <c r="O134" i="8"/>
  <c r="I134" i="8"/>
  <c r="AJ134" i="8"/>
  <c r="F134" i="8"/>
  <c r="AY134" i="8"/>
  <c r="AB134" i="8"/>
  <c r="BD134" i="8"/>
  <c r="AF134" i="8"/>
  <c r="T134" i="8"/>
  <c r="AP134" i="8"/>
  <c r="H134" i="8"/>
  <c r="AU134" i="8"/>
  <c r="M134" i="8"/>
  <c r="BF134" i="8"/>
  <c r="AE134" i="8"/>
  <c r="AV134" i="8"/>
  <c r="BE134" i="8"/>
  <c r="BA134" i="8"/>
  <c r="AZ134" i="8"/>
  <c r="AW134" i="8"/>
  <c r="Z134" i="8"/>
  <c r="AN134" i="8"/>
  <c r="AH134" i="8"/>
  <c r="AX134" i="8"/>
  <c r="S134" i="8"/>
  <c r="AS134" i="8"/>
  <c r="AM134" i="8"/>
  <c r="X134" i="8"/>
  <c r="V134" i="8"/>
  <c r="AK134" i="8"/>
  <c r="AA134" i="8"/>
  <c r="J134" i="8"/>
  <c r="AT134" i="8"/>
  <c r="AC134" i="8"/>
  <c r="Q134" i="8"/>
  <c r="BC134" i="8"/>
  <c r="R134" i="8"/>
  <c r="U134" i="8"/>
  <c r="G134" i="8"/>
  <c r="AO134" i="8"/>
  <c r="L134" i="8"/>
  <c r="AD134" i="8"/>
  <c r="Y134" i="8"/>
  <c r="AQ134" i="8"/>
  <c r="E134" i="8"/>
  <c r="D134" i="8"/>
  <c r="N134" i="8"/>
  <c r="K134" i="8"/>
  <c r="AI134" i="8"/>
  <c r="R135" i="8"/>
  <c r="I135" i="8"/>
  <c r="AE135" i="8"/>
  <c r="AK135" i="8"/>
  <c r="T135" i="8"/>
  <c r="AC135" i="8"/>
  <c r="AI135" i="8"/>
  <c r="BE135" i="8"/>
  <c r="K135" i="8"/>
  <c r="AN135" i="8"/>
  <c r="N135" i="8"/>
  <c r="BF135" i="8"/>
  <c r="AF135" i="8"/>
  <c r="AZ135" i="8"/>
  <c r="AU135" i="8"/>
  <c r="AX135" i="8"/>
  <c r="AO135" i="8"/>
  <c r="AL135" i="8"/>
  <c r="O135" i="8"/>
  <c r="E135" i="8"/>
  <c r="AP135" i="8"/>
  <c r="L135" i="8"/>
  <c r="X135" i="8"/>
  <c r="AV135" i="8"/>
  <c r="AH135" i="8"/>
  <c r="BA135" i="8"/>
  <c r="H135" i="8"/>
  <c r="AJ135" i="8"/>
  <c r="Q135" i="8"/>
  <c r="AY135" i="8"/>
  <c r="BG135" i="8"/>
  <c r="J135" i="8"/>
  <c r="BB135" i="8"/>
  <c r="U135" i="8"/>
  <c r="W135" i="8"/>
  <c r="BI135" i="8"/>
  <c r="BD135" i="8"/>
  <c r="S135" i="8"/>
  <c r="AR135" i="8"/>
  <c r="G135" i="8"/>
  <c r="AB135" i="8"/>
  <c r="AW135" i="8"/>
  <c r="BC135" i="8"/>
  <c r="P135" i="8"/>
  <c r="F135" i="8"/>
  <c r="V135" i="8"/>
  <c r="AM135" i="8"/>
  <c r="BH135" i="8"/>
  <c r="AG135" i="8"/>
  <c r="AA135" i="8"/>
  <c r="AD135" i="8"/>
  <c r="BJ135" i="8"/>
  <c r="Y135" i="8"/>
  <c r="M135" i="8"/>
  <c r="D135" i="8"/>
  <c r="Z135" i="8"/>
  <c r="AQ135" i="8"/>
  <c r="AT135" i="8"/>
  <c r="AS135" i="8"/>
  <c r="W136" i="8"/>
  <c r="V136" i="8"/>
  <c r="E136" i="8"/>
  <c r="AN136" i="8"/>
  <c r="AI136" i="8"/>
  <c r="BI136" i="8"/>
  <c r="BA136" i="8"/>
  <c r="O136" i="8"/>
  <c r="N136" i="8"/>
  <c r="BF136" i="8"/>
  <c r="X136" i="8"/>
  <c r="U136" i="8"/>
  <c r="AG136" i="8"/>
  <c r="AO136" i="8"/>
  <c r="G136" i="8"/>
  <c r="F136" i="8"/>
  <c r="AV136" i="8"/>
  <c r="J136" i="8"/>
  <c r="I136" i="8"/>
  <c r="BH136" i="8"/>
  <c r="AQ136" i="8"/>
  <c r="BJ136" i="8"/>
  <c r="BG136" i="8"/>
  <c r="AJ136" i="8"/>
  <c r="AX136" i="8"/>
  <c r="BD136" i="8"/>
  <c r="AC136" i="8"/>
  <c r="AP136" i="8"/>
  <c r="BC136" i="8"/>
  <c r="BB136" i="8"/>
  <c r="AW136" i="8"/>
  <c r="Z136" i="8"/>
  <c r="AH136" i="8"/>
  <c r="AF136" i="8"/>
  <c r="BE136" i="8"/>
  <c r="S136" i="8"/>
  <c r="AU136" i="8"/>
  <c r="AT136" i="8"/>
  <c r="AK136" i="8"/>
  <c r="P136" i="8"/>
  <c r="T136" i="8"/>
  <c r="K136" i="8"/>
  <c r="Y136" i="8"/>
  <c r="L136" i="8"/>
  <c r="AM136" i="8"/>
  <c r="AL136" i="8"/>
  <c r="AA136" i="8"/>
  <c r="D136" i="8"/>
  <c r="H136" i="8"/>
  <c r="AS136" i="8"/>
  <c r="AR136" i="8"/>
  <c r="M136" i="8"/>
  <c r="AE136" i="8"/>
  <c r="AD136" i="8"/>
  <c r="Q136" i="8"/>
  <c r="AZ136" i="8"/>
  <c r="AY136" i="8"/>
  <c r="AB136" i="8"/>
  <c r="R136" i="8"/>
  <c r="AQ137" i="8"/>
  <c r="AK137" i="8"/>
  <c r="AL137" i="8"/>
  <c r="H137" i="8"/>
  <c r="AI137" i="8"/>
  <c r="W137" i="8"/>
  <c r="N137" i="8"/>
  <c r="AB137" i="8"/>
  <c r="AA137" i="8"/>
  <c r="BA137" i="8"/>
  <c r="G137" i="8"/>
  <c r="AH137" i="8"/>
  <c r="BC137" i="8"/>
  <c r="AT137" i="8"/>
  <c r="T137" i="8"/>
  <c r="S137" i="8"/>
  <c r="AO137" i="8"/>
  <c r="BI137" i="8"/>
  <c r="R137" i="8"/>
  <c r="AC137" i="8"/>
  <c r="AX137" i="8"/>
  <c r="L137" i="8"/>
  <c r="K137" i="8"/>
  <c r="AE137" i="8"/>
  <c r="AU137" i="8"/>
  <c r="F137" i="8"/>
  <c r="AM137" i="8"/>
  <c r="AS137" i="8"/>
  <c r="D137" i="8"/>
  <c r="BB137" i="8"/>
  <c r="U137" i="8"/>
  <c r="AG137" i="8"/>
  <c r="AN137" i="8"/>
  <c r="AD137" i="8"/>
  <c r="Y137" i="8"/>
  <c r="BH137" i="8"/>
  <c r="BG137" i="8"/>
  <c r="AP137" i="8"/>
  <c r="I137" i="8"/>
  <c r="Q137" i="8"/>
  <c r="P137" i="8"/>
  <c r="Z137" i="8"/>
  <c r="O137" i="8"/>
  <c r="AZ137" i="8"/>
  <c r="AY137" i="8"/>
  <c r="AF137" i="8"/>
  <c r="AW137" i="8"/>
  <c r="E137" i="8"/>
  <c r="BE137" i="8"/>
  <c r="BD137" i="8"/>
  <c r="M137" i="8"/>
  <c r="AR137" i="8"/>
  <c r="V137" i="8"/>
  <c r="BJ137" i="8"/>
  <c r="X137" i="8"/>
  <c r="AJ137" i="8"/>
  <c r="J137" i="8"/>
  <c r="AV137" i="8"/>
  <c r="BF137" i="8"/>
  <c r="BE138" i="8"/>
  <c r="AV138" i="8"/>
  <c r="AK138" i="8"/>
  <c r="N138" i="8"/>
  <c r="AR138" i="8"/>
  <c r="AB138" i="8"/>
  <c r="AY138" i="8"/>
  <c r="AC138" i="8"/>
  <c r="AW138" i="8"/>
  <c r="AN138" i="8"/>
  <c r="AA138" i="8"/>
  <c r="D138" i="8"/>
  <c r="AD138" i="8"/>
  <c r="G138" i="8"/>
  <c r="K138" i="8"/>
  <c r="W138" i="8"/>
  <c r="Y138" i="8"/>
  <c r="BF138" i="8"/>
  <c r="AS138" i="8"/>
  <c r="AI138" i="8"/>
  <c r="H138" i="8"/>
  <c r="T138" i="8"/>
  <c r="AE138" i="8"/>
  <c r="BC138" i="8"/>
  <c r="BG138" i="8"/>
  <c r="F138" i="8"/>
  <c r="BA138" i="8"/>
  <c r="BB138" i="8"/>
  <c r="BD138" i="8"/>
  <c r="AU138" i="8"/>
  <c r="Z138" i="8"/>
  <c r="AZ138" i="8"/>
  <c r="AL138" i="8"/>
  <c r="AO138" i="8"/>
  <c r="AF138" i="8"/>
  <c r="O138" i="8"/>
  <c r="BJ138" i="8"/>
  <c r="R138" i="8"/>
  <c r="AQ138" i="8"/>
  <c r="AP138" i="8"/>
  <c r="U138" i="8"/>
  <c r="AG138" i="8"/>
  <c r="X138" i="8"/>
  <c r="E138" i="8"/>
  <c r="AX138" i="8"/>
  <c r="BI138" i="8"/>
  <c r="V138" i="8"/>
  <c r="J138" i="8"/>
  <c r="P138" i="8"/>
  <c r="AH138" i="8"/>
  <c r="AM138" i="8"/>
  <c r="Q138" i="8"/>
  <c r="AT138" i="8"/>
  <c r="M138" i="8"/>
  <c r="I138" i="8"/>
  <c r="AJ138" i="8"/>
  <c r="S138" i="8"/>
  <c r="BH138" i="8"/>
  <c r="L138" i="8"/>
  <c r="BJ139" i="8"/>
  <c r="BI139" i="8"/>
  <c r="AZ139" i="8"/>
  <c r="S139" i="8"/>
  <c r="AA139" i="8"/>
  <c r="L139" i="8"/>
  <c r="X139" i="8"/>
  <c r="AN139" i="8"/>
  <c r="S140" i="8"/>
  <c r="J140" i="8"/>
  <c r="AT140" i="8"/>
  <c r="P140" i="8"/>
  <c r="M140" i="8"/>
  <c r="AS140" i="8"/>
  <c r="Q140" i="8"/>
  <c r="AS139" i="8"/>
  <c r="AF139" i="8"/>
  <c r="BF139" i="8"/>
  <c r="W139" i="8"/>
  <c r="BF140" i="8"/>
  <c r="X140" i="8"/>
  <c r="V140" i="8"/>
  <c r="U140" i="8"/>
  <c r="AK139" i="8"/>
  <c r="T139" i="8"/>
  <c r="AR139" i="8"/>
  <c r="AV139" i="8"/>
  <c r="AX140" i="8"/>
  <c r="N140" i="8"/>
  <c r="AM140" i="8"/>
  <c r="AZ140" i="8"/>
  <c r="AC139" i="8"/>
  <c r="J139" i="8"/>
  <c r="AB139" i="8"/>
  <c r="K139" i="8"/>
  <c r="L140" i="8"/>
  <c r="AF140" i="8"/>
  <c r="V139" i="8"/>
  <c r="AY139" i="8"/>
  <c r="P139" i="8"/>
  <c r="R139" i="8"/>
  <c r="AH140" i="8"/>
  <c r="BH140" i="8"/>
  <c r="BJ140" i="8"/>
  <c r="M139" i="8"/>
  <c r="BE139" i="8"/>
  <c r="D139" i="8"/>
  <c r="AI140" i="8"/>
  <c r="E140" i="8"/>
  <c r="AR140" i="8"/>
  <c r="AG140" i="8"/>
  <c r="F139" i="8"/>
  <c r="AQ139" i="8"/>
  <c r="Z139" i="8"/>
  <c r="AX139" i="8"/>
  <c r="R140" i="8"/>
  <c r="AD140" i="8"/>
  <c r="I140" i="8"/>
  <c r="BB139" i="8"/>
  <c r="BA139" i="8"/>
  <c r="AP139" i="8"/>
  <c r="I139" i="8"/>
  <c r="O139" i="8"/>
  <c r="BC139" i="8"/>
  <c r="BD139" i="8"/>
  <c r="AM139" i="8"/>
  <c r="K140" i="8"/>
  <c r="BE140" i="8"/>
  <c r="AJ140" i="8"/>
  <c r="BB140" i="8"/>
  <c r="AV140" i="8"/>
  <c r="G140" i="8"/>
  <c r="H140" i="8"/>
  <c r="AT139" i="8"/>
  <c r="BG139" i="8"/>
  <c r="AH139" i="8"/>
  <c r="AI139" i="8"/>
  <c r="AU140" i="8"/>
  <c r="AN140" i="8"/>
  <c r="AL140" i="8"/>
  <c r="AL139" i="8"/>
  <c r="AU139" i="8"/>
  <c r="H139" i="8"/>
  <c r="BG140" i="8"/>
  <c r="AK140" i="8"/>
  <c r="AB140" i="8"/>
  <c r="F140" i="8"/>
  <c r="AD139" i="8"/>
  <c r="AG139" i="8"/>
  <c r="AW139" i="8"/>
  <c r="AY140" i="8"/>
  <c r="AP140" i="8"/>
  <c r="Y140" i="8"/>
  <c r="D140" i="8"/>
  <c r="T140" i="8"/>
  <c r="AW140" i="8"/>
  <c r="U139" i="8"/>
  <c r="Q139" i="8"/>
  <c r="Y139" i="8"/>
  <c r="AQ140" i="8"/>
  <c r="O140" i="8"/>
  <c r="BC140" i="8"/>
  <c r="BI140" i="8"/>
  <c r="BA140" i="8"/>
  <c r="N139" i="8"/>
  <c r="AO139" i="8"/>
  <c r="BH139" i="8"/>
  <c r="G139" i="8"/>
  <c r="Z140" i="8"/>
  <c r="AO140" i="8"/>
  <c r="W140" i="8"/>
  <c r="E139" i="8"/>
  <c r="AE139" i="8"/>
  <c r="AJ139" i="8"/>
  <c r="AA140" i="8"/>
  <c r="BD140" i="8"/>
  <c r="AC140" i="8"/>
  <c r="AE140" i="8"/>
  <c r="BI141" i="8"/>
  <c r="H141" i="8"/>
  <c r="AZ141" i="8"/>
  <c r="S141" i="8"/>
  <c r="Y141" i="8"/>
  <c r="F141" i="8"/>
  <c r="AX141" i="8"/>
  <c r="V141" i="8"/>
  <c r="BE141" i="8"/>
  <c r="AU141" i="8"/>
  <c r="BF141" i="8"/>
  <c r="BC141" i="8"/>
  <c r="AT141" i="8"/>
  <c r="AV141" i="8"/>
  <c r="T141" i="8"/>
  <c r="AQ141" i="8"/>
  <c r="D141" i="8"/>
  <c r="AN141" i="8"/>
  <c r="AA141" i="8"/>
  <c r="AS141" i="8"/>
  <c r="W141" i="8"/>
  <c r="AY141" i="8"/>
  <c r="L141" i="8"/>
  <c r="AR141" i="8"/>
  <c r="O141" i="8"/>
  <c r="AO141" i="8"/>
  <c r="BB141" i="8"/>
  <c r="BG141" i="8"/>
  <c r="AI141" i="8"/>
  <c r="P141" i="8"/>
  <c r="AK141" i="8"/>
  <c r="R141" i="8"/>
  <c r="BA141" i="8"/>
  <c r="BD141" i="8"/>
  <c r="AP141" i="8"/>
  <c r="I141" i="8"/>
  <c r="K141" i="8"/>
  <c r="AW141" i="8"/>
  <c r="Q141" i="8"/>
  <c r="BJ141" i="8"/>
  <c r="AD141" i="8"/>
  <c r="AB141" i="8"/>
  <c r="E141" i="8"/>
  <c r="AM141" i="8"/>
  <c r="AL141" i="8"/>
  <c r="N141" i="8"/>
  <c r="AE141" i="8"/>
  <c r="J141" i="8"/>
  <c r="Z141" i="8"/>
  <c r="AJ141" i="8"/>
  <c r="AF141" i="8"/>
  <c r="M141" i="8"/>
  <c r="U141" i="8"/>
  <c r="X141" i="8"/>
  <c r="BH141" i="8"/>
  <c r="G141" i="8"/>
  <c r="AC141" i="8"/>
  <c r="AH141" i="8"/>
  <c r="AG141" i="8"/>
  <c r="R142" i="8"/>
  <c r="BH142" i="8"/>
  <c r="AK142" i="8"/>
  <c r="E142" i="8"/>
  <c r="M142" i="8"/>
  <c r="W142" i="8"/>
  <c r="V142" i="8"/>
  <c r="BE142" i="8"/>
  <c r="O142" i="8"/>
  <c r="AC142" i="8"/>
  <c r="BB142" i="8"/>
  <c r="AW142" i="8"/>
  <c r="F142" i="8"/>
  <c r="K142" i="8"/>
  <c r="X142" i="8"/>
  <c r="AX142" i="8"/>
  <c r="P142" i="8"/>
  <c r="AZ142" i="8"/>
  <c r="N142" i="8"/>
  <c r="AP142" i="8"/>
  <c r="G142" i="8"/>
  <c r="D142" i="8"/>
  <c r="AQ142" i="8"/>
  <c r="AH142" i="8"/>
  <c r="Y142" i="8"/>
  <c r="AF142" i="8"/>
  <c r="L142" i="8"/>
  <c r="Q142" i="8"/>
  <c r="T142" i="8"/>
  <c r="BC142" i="8"/>
  <c r="J142" i="8"/>
  <c r="AV142" i="8"/>
  <c r="AA142" i="8"/>
  <c r="BI142" i="8"/>
  <c r="AY142" i="8"/>
  <c r="AR142" i="8"/>
  <c r="BD142" i="8"/>
  <c r="AL142" i="8"/>
  <c r="AS142" i="8"/>
  <c r="U142" i="8"/>
  <c r="BF142" i="8"/>
  <c r="AB142" i="8"/>
  <c r="AE142" i="8"/>
  <c r="AN142" i="8"/>
  <c r="AO142" i="8"/>
  <c r="BJ142" i="8"/>
  <c r="S142" i="8"/>
  <c r="I142" i="8"/>
  <c r="AG142" i="8"/>
  <c r="AT142" i="8"/>
  <c r="AD142" i="8"/>
  <c r="H142" i="8"/>
  <c r="BG142" i="8"/>
  <c r="BA142" i="8"/>
  <c r="AM142" i="8"/>
  <c r="Z142" i="8"/>
  <c r="AU142" i="8"/>
  <c r="AI142" i="8"/>
  <c r="AJ142" i="8"/>
  <c r="O143" i="8"/>
  <c r="N143" i="8"/>
  <c r="AP143" i="8"/>
  <c r="BF143" i="8"/>
  <c r="Z143" i="8"/>
  <c r="S143" i="8"/>
  <c r="R143" i="8"/>
  <c r="G143" i="8"/>
  <c r="F143" i="8"/>
  <c r="AF143" i="8"/>
  <c r="AR143" i="8"/>
  <c r="H143" i="8"/>
  <c r="AN143" i="8"/>
  <c r="D143" i="8"/>
  <c r="AU143" i="8"/>
  <c r="AG143" i="8"/>
  <c r="AX143" i="8"/>
  <c r="AI143" i="8"/>
  <c r="AM143" i="8"/>
  <c r="U143" i="8"/>
  <c r="AH143" i="8"/>
  <c r="X143" i="8"/>
  <c r="AK143" i="8"/>
  <c r="K143" i="8"/>
  <c r="L143" i="8"/>
  <c r="BH143" i="8"/>
  <c r="V143" i="8"/>
  <c r="Q143" i="8"/>
  <c r="AY143" i="8"/>
  <c r="BJ143" i="8"/>
  <c r="BA143" i="8"/>
  <c r="T143" i="8"/>
  <c r="AB143" i="8"/>
  <c r="AW143" i="8"/>
  <c r="M143" i="8"/>
  <c r="BI143" i="8"/>
  <c r="BC143" i="8"/>
  <c r="BB143" i="8"/>
  <c r="AQ143" i="8"/>
  <c r="J143" i="8"/>
  <c r="P143" i="8"/>
  <c r="AA143" i="8"/>
  <c r="AJ143" i="8"/>
  <c r="BD143" i="8"/>
  <c r="AT143" i="8"/>
  <c r="BG143" i="8"/>
  <c r="I143" i="8"/>
  <c r="AO143" i="8"/>
  <c r="AL143" i="8"/>
  <c r="AS143" i="8"/>
  <c r="BE143" i="8"/>
  <c r="AE143" i="8"/>
  <c r="AD143" i="8"/>
  <c r="AC143" i="8"/>
  <c r="Y143" i="8"/>
  <c r="W143" i="8"/>
  <c r="AZ143" i="8"/>
  <c r="AV143" i="8"/>
  <c r="E143" i="8"/>
  <c r="T144" i="8"/>
  <c r="S144" i="8"/>
  <c r="BE144" i="8"/>
  <c r="AD144" i="8"/>
  <c r="I144" i="8"/>
  <c r="AF144" i="8"/>
  <c r="J144" i="8"/>
  <c r="D144" i="8"/>
  <c r="BC144" i="8"/>
  <c r="U144" i="8"/>
  <c r="BG144" i="8"/>
  <c r="Y144" i="8"/>
  <c r="G144" i="8"/>
  <c r="AG144" i="8"/>
  <c r="AY144" i="8"/>
  <c r="O144" i="8"/>
  <c r="AT144" i="8"/>
  <c r="AM144" i="8"/>
  <c r="AQ144" i="8"/>
  <c r="E144" i="8"/>
  <c r="X144" i="8"/>
  <c r="AH144" i="8"/>
  <c r="AI144" i="8"/>
  <c r="BD144" i="8"/>
  <c r="H144" i="8"/>
  <c r="AA144" i="8"/>
  <c r="AP144" i="8"/>
  <c r="BJ144" i="8"/>
  <c r="L144" i="8"/>
  <c r="K144" i="8"/>
  <c r="AU144" i="8"/>
  <c r="N144" i="8"/>
  <c r="AS144" i="8"/>
  <c r="BA144" i="8"/>
  <c r="AX144" i="8"/>
  <c r="BF144" i="8"/>
  <c r="AK144" i="8"/>
  <c r="W144" i="8"/>
  <c r="BB144" i="8"/>
  <c r="BH144" i="8"/>
  <c r="AV144" i="8"/>
  <c r="AO144" i="8"/>
  <c r="AN144" i="8"/>
  <c r="AZ144" i="8"/>
  <c r="AL144" i="8"/>
  <c r="AC144" i="8"/>
  <c r="Q144" i="8"/>
  <c r="AR144" i="8"/>
  <c r="Z144" i="8"/>
  <c r="M144" i="8"/>
  <c r="V144" i="8"/>
  <c r="AJ144" i="8"/>
  <c r="P144" i="8"/>
  <c r="AW144" i="8"/>
  <c r="R144" i="8"/>
  <c r="AB144" i="8"/>
  <c r="F144" i="8"/>
  <c r="AE144" i="8"/>
  <c r="BI144" i="8"/>
  <c r="BD145" i="8"/>
  <c r="AQ145" i="8"/>
  <c r="T145" i="8"/>
  <c r="Z145" i="8"/>
  <c r="D145" i="8"/>
  <c r="S145" i="8"/>
  <c r="AK145" i="8"/>
  <c r="BE145" i="8"/>
  <c r="AV145" i="8"/>
  <c r="AE145" i="8"/>
  <c r="J145" i="8"/>
  <c r="L145" i="8"/>
  <c r="BI145" i="8"/>
  <c r="AU145" i="8"/>
  <c r="AI145" i="8"/>
  <c r="AW145" i="8"/>
  <c r="AN145" i="8"/>
  <c r="U145" i="8"/>
  <c r="BC145" i="8"/>
  <c r="AT145" i="8"/>
  <c r="AS145" i="8"/>
  <c r="O145" i="8"/>
  <c r="AC145" i="8"/>
  <c r="AF145" i="8"/>
  <c r="N145" i="8"/>
  <c r="X145" i="8"/>
  <c r="AA145" i="8"/>
  <c r="E145" i="8"/>
  <c r="Y145" i="8"/>
  <c r="P145" i="8"/>
  <c r="AZ145" i="8"/>
  <c r="M145" i="8"/>
  <c r="BH145" i="8"/>
  <c r="BG145" i="8"/>
  <c r="G145" i="8"/>
  <c r="Q145" i="8"/>
  <c r="H145" i="8"/>
  <c r="AP145" i="8"/>
  <c r="BB145" i="8"/>
  <c r="AR145" i="8"/>
  <c r="AH145" i="8"/>
  <c r="AX145" i="8"/>
  <c r="I145" i="8"/>
  <c r="BA145" i="8"/>
  <c r="AD145" i="8"/>
  <c r="AL145" i="8"/>
  <c r="V145" i="8"/>
  <c r="AY145" i="8"/>
  <c r="AJ145" i="8"/>
  <c r="AO145" i="8"/>
  <c r="K145" i="8"/>
  <c r="AM145" i="8"/>
  <c r="AB145" i="8"/>
  <c r="W145" i="8"/>
  <c r="R145" i="8"/>
  <c r="AG145" i="8"/>
  <c r="BJ145" i="8"/>
  <c r="F145" i="8"/>
  <c r="BF145" i="8"/>
  <c r="F146" i="8"/>
  <c r="E146" i="8"/>
  <c r="AU146" i="8"/>
  <c r="AY146" i="8"/>
  <c r="AO146" i="8"/>
  <c r="AW146" i="8"/>
  <c r="L146" i="8"/>
  <c r="BJ146" i="8"/>
  <c r="BI146" i="8"/>
  <c r="BF146" i="8"/>
  <c r="AI146" i="8"/>
  <c r="AM146" i="8"/>
  <c r="S146" i="8"/>
  <c r="Q146" i="8"/>
  <c r="R146" i="8"/>
  <c r="BB146" i="8"/>
  <c r="BA146" i="8"/>
  <c r="AV146" i="8"/>
  <c r="Y146" i="8"/>
  <c r="W146" i="8"/>
  <c r="BH146" i="8"/>
  <c r="AX146" i="8"/>
  <c r="K146" i="8"/>
  <c r="AT146" i="8"/>
  <c r="AS146" i="8"/>
  <c r="AJ146" i="8"/>
  <c r="O146" i="8"/>
  <c r="I146" i="8"/>
  <c r="AP146" i="8"/>
  <c r="H146" i="8"/>
  <c r="BD146" i="8"/>
  <c r="AL146" i="8"/>
  <c r="AK146" i="8"/>
  <c r="Z146" i="8"/>
  <c r="AZ146" i="8"/>
  <c r="AQ146" i="8"/>
  <c r="T146" i="8"/>
  <c r="AR146" i="8"/>
  <c r="AD146" i="8"/>
  <c r="AC146" i="8"/>
  <c r="P146" i="8"/>
  <c r="AN146" i="8"/>
  <c r="AA146" i="8"/>
  <c r="AF146" i="8"/>
  <c r="AH146" i="8"/>
  <c r="V146" i="8"/>
  <c r="U146" i="8"/>
  <c r="D146" i="8"/>
  <c r="X146" i="8"/>
  <c r="G146" i="8"/>
  <c r="BC146" i="8"/>
  <c r="AE146" i="8"/>
  <c r="N146" i="8"/>
  <c r="M146" i="8"/>
  <c r="BE146" i="8"/>
  <c r="J146" i="8"/>
  <c r="BG146" i="8"/>
  <c r="AB146" i="8"/>
  <c r="AG146" i="8"/>
  <c r="S147" i="8"/>
  <c r="J147" i="8"/>
  <c r="AN147" i="8"/>
  <c r="AV147" i="8"/>
  <c r="BD147" i="8"/>
  <c r="BC147" i="8"/>
  <c r="BI147" i="8"/>
  <c r="BF147" i="8"/>
  <c r="T147" i="8"/>
  <c r="P147" i="8"/>
  <c r="AT147" i="8"/>
  <c r="AX147" i="8"/>
  <c r="H147" i="8"/>
  <c r="BE147" i="8"/>
  <c r="Y147" i="8"/>
  <c r="AY147" i="8"/>
  <c r="U147" i="8"/>
  <c r="BH147" i="8"/>
  <c r="AS147" i="8"/>
  <c r="AQ147" i="8"/>
  <c r="I147" i="8"/>
  <c r="AR147" i="8"/>
  <c r="AG147" i="8"/>
  <c r="Z147" i="8"/>
  <c r="W147" i="8"/>
  <c r="AF147" i="8"/>
  <c r="R147" i="8"/>
  <c r="G147" i="8"/>
  <c r="E147" i="8"/>
  <c r="K147" i="8"/>
  <c r="BA147" i="8"/>
  <c r="AD147" i="8"/>
  <c r="AJ147" i="8"/>
  <c r="AL147" i="8"/>
  <c r="AB147" i="8"/>
  <c r="BB147" i="8"/>
  <c r="AO147" i="8"/>
  <c r="V147" i="8"/>
  <c r="AU147" i="8"/>
  <c r="BG147" i="8"/>
  <c r="AE147" i="8"/>
  <c r="F147" i="8"/>
  <c r="O147" i="8"/>
  <c r="AP147" i="8"/>
  <c r="AW147" i="8"/>
  <c r="AM147" i="8"/>
  <c r="M147" i="8"/>
  <c r="AH147" i="8"/>
  <c r="AK147" i="8"/>
  <c r="Q147" i="8"/>
  <c r="L147" i="8"/>
  <c r="AI147" i="8"/>
  <c r="BJ147" i="8"/>
  <c r="X147" i="8"/>
  <c r="AC147" i="8"/>
  <c r="AA147" i="8"/>
  <c r="AZ147" i="8"/>
  <c r="D147" i="8"/>
  <c r="N147" i="8"/>
  <c r="P148" i="8"/>
  <c r="G148" i="8"/>
  <c r="AS148" i="8"/>
  <c r="F148" i="8"/>
  <c r="U148" i="8"/>
  <c r="I148" i="8"/>
  <c r="AZ148" i="8"/>
  <c r="BC148" i="8"/>
  <c r="Y148" i="8"/>
  <c r="AK148" i="8"/>
  <c r="K148" i="8"/>
  <c r="BD148" i="8"/>
  <c r="AJ148" i="8"/>
  <c r="AG148" i="8"/>
  <c r="AY148" i="8"/>
  <c r="AV148" i="8"/>
  <c r="Z148" i="8"/>
  <c r="BJ148" i="8"/>
  <c r="BB148" i="8"/>
  <c r="AQ148" i="8"/>
  <c r="AE148" i="8"/>
  <c r="AX148" i="8"/>
  <c r="AL148" i="8"/>
  <c r="AP148" i="8"/>
  <c r="AF148" i="8"/>
  <c r="W148" i="8"/>
  <c r="AH148" i="8"/>
  <c r="R148" i="8"/>
  <c r="O148" i="8"/>
  <c r="T148" i="8"/>
  <c r="AD148" i="8"/>
  <c r="H148" i="8"/>
  <c r="BF148" i="8"/>
  <c r="AI148" i="8"/>
  <c r="BI148" i="8"/>
  <c r="BA148" i="8"/>
  <c r="BH148" i="8"/>
  <c r="J148" i="8"/>
  <c r="AT148" i="8"/>
  <c r="AW148" i="8"/>
  <c r="AB148" i="8"/>
  <c r="AU148" i="8"/>
  <c r="M148" i="8"/>
  <c r="Q148" i="8"/>
  <c r="AR148" i="8"/>
  <c r="AM148" i="8"/>
  <c r="S148" i="8"/>
  <c r="V148" i="8"/>
  <c r="AN148" i="8"/>
  <c r="N148" i="8"/>
  <c r="E148" i="8"/>
  <c r="AC148" i="8"/>
  <c r="D148" i="8"/>
  <c r="BG148" i="8"/>
  <c r="AA148" i="8"/>
  <c r="X148" i="8"/>
  <c r="BE148" i="8"/>
  <c r="AO148" i="8"/>
  <c r="L148" i="8"/>
  <c r="BI149" i="8"/>
  <c r="BH149" i="8"/>
  <c r="AY149" i="8"/>
  <c r="AD149" i="8"/>
  <c r="AT149" i="8"/>
  <c r="N149" i="8"/>
  <c r="Z149" i="8"/>
  <c r="AV149" i="8"/>
  <c r="AR149" i="8"/>
  <c r="AE149" i="8"/>
  <c r="P149" i="8"/>
  <c r="X149" i="8"/>
  <c r="AJ149" i="8"/>
  <c r="S149" i="8"/>
  <c r="BD149" i="8"/>
  <c r="Y149" i="8"/>
  <c r="AC149" i="8"/>
  <c r="AB149" i="8"/>
  <c r="AU149" i="8"/>
  <c r="AL149" i="8"/>
  <c r="W149" i="8"/>
  <c r="BJ149" i="8"/>
  <c r="G149" i="8"/>
  <c r="M149" i="8"/>
  <c r="Q149" i="8"/>
  <c r="AA149" i="8"/>
  <c r="D149" i="8"/>
  <c r="BF149" i="8"/>
  <c r="F149" i="8"/>
  <c r="BA149" i="8"/>
  <c r="AZ149" i="8"/>
  <c r="AO149" i="8"/>
  <c r="R149" i="8"/>
  <c r="AF149" i="8"/>
  <c r="BC149" i="8"/>
  <c r="AW149" i="8"/>
  <c r="AP149" i="8"/>
  <c r="AS149" i="8"/>
  <c r="H149" i="8"/>
  <c r="AI149" i="8"/>
  <c r="J149" i="8"/>
  <c r="AK149" i="8"/>
  <c r="BG149" i="8"/>
  <c r="O149" i="8"/>
  <c r="I149" i="8"/>
  <c r="AM149" i="8"/>
  <c r="U149" i="8"/>
  <c r="T149" i="8"/>
  <c r="AG149" i="8"/>
  <c r="V149" i="8"/>
  <c r="K149" i="8"/>
  <c r="L149" i="8"/>
  <c r="AX149" i="8"/>
  <c r="BB149" i="8"/>
  <c r="BE149" i="8"/>
  <c r="E149" i="8"/>
  <c r="AN149" i="8"/>
  <c r="AH149" i="8"/>
  <c r="AQ149" i="8"/>
  <c r="BF150" i="8"/>
  <c r="AW150" i="8"/>
  <c r="AJ150" i="8"/>
  <c r="M150" i="8"/>
  <c r="O150" i="8"/>
  <c r="AF150" i="8"/>
  <c r="E150" i="8"/>
  <c r="AV150" i="8"/>
  <c r="AX150" i="8"/>
  <c r="AO150" i="8"/>
  <c r="X150" i="8"/>
  <c r="BH150" i="8"/>
  <c r="BA150" i="8"/>
  <c r="L150" i="8"/>
  <c r="BB150" i="8"/>
  <c r="AU150" i="8"/>
  <c r="Q150" i="8"/>
  <c r="P150" i="8"/>
  <c r="AL150" i="8"/>
  <c r="I150" i="8"/>
  <c r="BG150" i="8"/>
  <c r="F150" i="8"/>
  <c r="BD150" i="8"/>
  <c r="AQ150" i="8"/>
  <c r="BJ150" i="8"/>
  <c r="AT150" i="8"/>
  <c r="AC150" i="8"/>
  <c r="AB150" i="8"/>
  <c r="AP150" i="8"/>
  <c r="AG150" i="8"/>
  <c r="N150" i="8"/>
  <c r="AR150" i="8"/>
  <c r="AK150" i="8"/>
  <c r="AM150" i="8"/>
  <c r="V150" i="8"/>
  <c r="AN150" i="8"/>
  <c r="AH150" i="8"/>
  <c r="Y150" i="8"/>
  <c r="D150" i="8"/>
  <c r="AD150" i="8"/>
  <c r="S150" i="8"/>
  <c r="G150" i="8"/>
  <c r="AA150" i="8"/>
  <c r="Z150" i="8"/>
  <c r="BC150" i="8"/>
  <c r="AY150" i="8"/>
  <c r="U150" i="8"/>
  <c r="R150" i="8"/>
  <c r="AS150" i="8"/>
  <c r="AE150" i="8"/>
  <c r="T150" i="8"/>
  <c r="J150" i="8"/>
  <c r="AI150" i="8"/>
  <c r="K150" i="8"/>
  <c r="BI150" i="8"/>
  <c r="BE150" i="8"/>
  <c r="W150" i="8"/>
  <c r="AZ150" i="8"/>
  <c r="H150" i="8"/>
  <c r="AM151" i="8"/>
  <c r="AL151" i="8"/>
  <c r="AC151" i="8"/>
  <c r="H151" i="8"/>
  <c r="L151" i="8"/>
  <c r="AG151" i="8"/>
  <c r="X151" i="8"/>
  <c r="Q151" i="8"/>
  <c r="W151" i="8"/>
  <c r="I151" i="8"/>
  <c r="AH151" i="8"/>
  <c r="U151" i="8"/>
  <c r="O151" i="8"/>
  <c r="N151" i="8"/>
  <c r="AA151" i="8"/>
  <c r="E151" i="8"/>
  <c r="G151" i="8"/>
  <c r="AX151" i="8"/>
  <c r="AV151" i="8"/>
  <c r="BG151" i="8"/>
  <c r="BJ151" i="8"/>
  <c r="AN151" i="8"/>
  <c r="AF151" i="8"/>
  <c r="AS151" i="8"/>
  <c r="BC151" i="8"/>
  <c r="AY151" i="8"/>
  <c r="AP151" i="8"/>
  <c r="AI151" i="8"/>
  <c r="AT151" i="8"/>
  <c r="R151" i="8"/>
  <c r="Z151" i="8"/>
  <c r="AR151" i="8"/>
  <c r="AE151" i="8"/>
  <c r="AD151" i="8"/>
  <c r="S151" i="8"/>
  <c r="BE151" i="8"/>
  <c r="AZ151" i="8"/>
  <c r="K151" i="8"/>
  <c r="Y151" i="8"/>
  <c r="V151" i="8"/>
  <c r="AQ151" i="8"/>
  <c r="AK151" i="8"/>
  <c r="BH151" i="8"/>
  <c r="P151" i="8"/>
  <c r="T151" i="8"/>
  <c r="F151" i="8"/>
  <c r="M151" i="8"/>
  <c r="AJ151" i="8"/>
  <c r="BI151" i="8"/>
  <c r="BD151" i="8"/>
  <c r="D151" i="8"/>
  <c r="BB151" i="8"/>
  <c r="AB151" i="8"/>
  <c r="J151" i="8"/>
  <c r="BA151" i="8"/>
  <c r="AU151" i="8"/>
  <c r="AO151" i="8"/>
  <c r="AW151" i="8"/>
  <c r="BF151" i="8"/>
  <c r="T152" i="8"/>
  <c r="S152" i="8"/>
  <c r="AS152" i="8"/>
  <c r="BA152" i="8"/>
  <c r="AC152" i="8"/>
  <c r="F152" i="8"/>
  <c r="R152" i="8"/>
  <c r="BD152" i="8"/>
  <c r="Y152" i="8"/>
  <c r="AK152" i="8"/>
  <c r="BH152" i="8"/>
  <c r="AT152" i="8"/>
  <c r="I152" i="8"/>
  <c r="E152" i="8"/>
  <c r="BE152" i="8"/>
  <c r="AZ152" i="8"/>
  <c r="AH152" i="8"/>
  <c r="AW152" i="8"/>
  <c r="BF152" i="8"/>
  <c r="AQ152" i="8"/>
  <c r="AN152" i="8"/>
  <c r="AO152" i="8"/>
  <c r="AP152" i="8"/>
  <c r="AJ152" i="8"/>
  <c r="N152" i="8"/>
  <c r="O152" i="8"/>
  <c r="AF152" i="8"/>
  <c r="AA152" i="8"/>
  <c r="J152" i="8"/>
  <c r="AL152" i="8"/>
  <c r="L152" i="8"/>
  <c r="K152" i="8"/>
  <c r="AG152" i="8"/>
  <c r="AM152" i="8"/>
  <c r="G152" i="8"/>
  <c r="BJ152" i="8"/>
  <c r="BI152" i="8"/>
  <c r="D152" i="8"/>
  <c r="W152" i="8"/>
  <c r="AV152" i="8"/>
  <c r="Q152" i="8"/>
  <c r="BG152" i="8"/>
  <c r="M152" i="8"/>
  <c r="AD152" i="8"/>
  <c r="AY152" i="8"/>
  <c r="BB152" i="8"/>
  <c r="H152" i="8"/>
  <c r="AX152" i="8"/>
  <c r="AR152" i="8"/>
  <c r="X152" i="8"/>
  <c r="AE152" i="8"/>
  <c r="V152" i="8"/>
  <c r="AI152" i="8"/>
  <c r="Z152" i="8"/>
  <c r="P152" i="8"/>
  <c r="AB152" i="8"/>
  <c r="BC152" i="8"/>
  <c r="AU152" i="8"/>
  <c r="U152" i="8"/>
  <c r="BD153" i="8"/>
  <c r="I153" i="8"/>
  <c r="AZ153" i="8"/>
  <c r="AB153" i="8"/>
  <c r="AJ153" i="8"/>
  <c r="D153" i="8"/>
  <c r="AI153" i="8"/>
  <c r="BC153" i="8"/>
  <c r="AW153" i="8"/>
  <c r="F153" i="8"/>
  <c r="AA153" i="8"/>
  <c r="AE153" i="8"/>
  <c r="AN153" i="8"/>
  <c r="BB153" i="8"/>
  <c r="E153" i="8"/>
  <c r="Y153" i="8"/>
  <c r="P153" i="8"/>
  <c r="AY153" i="8"/>
  <c r="AR153" i="8"/>
  <c r="BI153" i="8"/>
  <c r="Q153" i="8"/>
  <c r="AL153" i="8"/>
  <c r="BA153" i="8"/>
  <c r="M153" i="8"/>
  <c r="AV153" i="8"/>
  <c r="BF153" i="8"/>
  <c r="AM153" i="8"/>
  <c r="R153" i="8"/>
  <c r="V153" i="8"/>
  <c r="AS153" i="8"/>
  <c r="BH153" i="8"/>
  <c r="AU153" i="8"/>
  <c r="BG153" i="8"/>
  <c r="AC153" i="8"/>
  <c r="J153" i="8"/>
  <c r="O153" i="8"/>
  <c r="AX153" i="8"/>
  <c r="S153" i="8"/>
  <c r="AT153" i="8"/>
  <c r="AH153" i="8"/>
  <c r="AO153" i="8"/>
  <c r="AF153" i="8"/>
  <c r="G153" i="8"/>
  <c r="AK153" i="8"/>
  <c r="AD153" i="8"/>
  <c r="AQ153" i="8"/>
  <c r="U153" i="8"/>
  <c r="AG153" i="8"/>
  <c r="X153" i="8"/>
  <c r="BJ153" i="8"/>
  <c r="W153" i="8"/>
  <c r="L153" i="8"/>
  <c r="N153" i="8"/>
  <c r="T153" i="8"/>
  <c r="K153" i="8"/>
  <c r="AP153" i="8"/>
  <c r="H153" i="8"/>
  <c r="Z153" i="8"/>
  <c r="BE153" i="8"/>
  <c r="BI154" i="8"/>
  <c r="BH154" i="8"/>
  <c r="AO154" i="8"/>
  <c r="R154" i="8"/>
  <c r="AT154" i="8"/>
  <c r="J154" i="8"/>
  <c r="G154" i="8"/>
  <c r="AM154" i="8"/>
  <c r="AS154" i="8"/>
  <c r="BG154" i="8"/>
  <c r="N154" i="8"/>
  <c r="X154" i="8"/>
  <c r="AJ154" i="8"/>
  <c r="I154" i="8"/>
  <c r="AW154" i="8"/>
  <c r="V154" i="8"/>
  <c r="BJ154" i="8"/>
  <c r="AH154" i="8"/>
  <c r="U154" i="8"/>
  <c r="T154" i="8"/>
  <c r="Q154" i="8"/>
  <c r="K154" i="8"/>
  <c r="O154" i="8"/>
  <c r="L154" i="8"/>
  <c r="AN154" i="8"/>
  <c r="BE154" i="8"/>
  <c r="AP154" i="8"/>
  <c r="AY154" i="8"/>
  <c r="BF154" i="8"/>
  <c r="AI154" i="8"/>
  <c r="BA154" i="8"/>
  <c r="AZ154" i="8"/>
  <c r="AE154" i="8"/>
  <c r="H154" i="8"/>
  <c r="AF154" i="8"/>
  <c r="AL154" i="8"/>
  <c r="W154" i="8"/>
  <c r="Y154" i="8"/>
  <c r="AR154" i="8"/>
  <c r="S154" i="8"/>
  <c r="P154" i="8"/>
  <c r="BC154" i="8"/>
  <c r="AK154" i="8"/>
  <c r="AU154" i="8"/>
  <c r="BD154" i="8"/>
  <c r="AC154" i="8"/>
  <c r="AB154" i="8"/>
  <c r="AG154" i="8"/>
  <c r="AA154" i="8"/>
  <c r="BB154" i="8"/>
  <c r="AX154" i="8"/>
  <c r="F154" i="8"/>
  <c r="M154" i="8"/>
  <c r="D154" i="8"/>
  <c r="AV154" i="8"/>
  <c r="E154" i="8"/>
  <c r="AD154" i="8"/>
  <c r="Z154" i="8"/>
  <c r="AQ154" i="8"/>
  <c r="R155" i="8"/>
  <c r="I155" i="8"/>
  <c r="AS155" i="8"/>
  <c r="BG155" i="8"/>
  <c r="AA155" i="8"/>
  <c r="V155" i="8"/>
  <c r="BB155" i="8"/>
  <c r="AT155" i="8"/>
  <c r="AC155" i="8"/>
  <c r="BA155" i="8"/>
  <c r="F155" i="8"/>
  <c r="BF155" i="8"/>
  <c r="AJ155" i="8"/>
  <c r="O155" i="8"/>
  <c r="AL155" i="8"/>
  <c r="AX155" i="8"/>
  <c r="X155" i="8"/>
  <c r="AV155" i="8"/>
  <c r="AK155" i="8"/>
  <c r="AG155" i="8"/>
  <c r="AR155" i="8"/>
  <c r="AY155" i="8"/>
  <c r="S155" i="8"/>
  <c r="Y155" i="8"/>
  <c r="AD155" i="8"/>
  <c r="U155" i="8"/>
  <c r="Q155" i="8"/>
  <c r="P155" i="8"/>
  <c r="AZ155" i="8"/>
  <c r="J155" i="8"/>
  <c r="BD155" i="8"/>
  <c r="AI155" i="8"/>
  <c r="AQ155" i="8"/>
  <c r="G155" i="8"/>
  <c r="AM155" i="8"/>
  <c r="AF155" i="8"/>
  <c r="BE155" i="8"/>
  <c r="W155" i="8"/>
  <c r="AN155" i="8"/>
  <c r="AW155" i="8"/>
  <c r="M155" i="8"/>
  <c r="AE155" i="8"/>
  <c r="K155" i="8"/>
  <c r="AO155" i="8"/>
  <c r="BH155" i="8"/>
  <c r="E155" i="8"/>
  <c r="L155" i="8"/>
  <c r="AP155" i="8"/>
  <c r="N155" i="8"/>
  <c r="AB155" i="8"/>
  <c r="BJ155" i="8"/>
  <c r="AH155" i="8"/>
  <c r="D155" i="8"/>
  <c r="H155" i="8"/>
  <c r="T155" i="8"/>
  <c r="Z155" i="8"/>
  <c r="BC155" i="8"/>
  <c r="AU155" i="8"/>
  <c r="BI155" i="8"/>
  <c r="O156" i="8"/>
  <c r="N156" i="8"/>
  <c r="BH156" i="8"/>
  <c r="AA156" i="8"/>
  <c r="E156" i="8"/>
  <c r="AK156" i="8"/>
  <c r="AW156" i="8"/>
  <c r="BJ156" i="8"/>
  <c r="BD156" i="8"/>
  <c r="BG156" i="8"/>
  <c r="BB156" i="8"/>
  <c r="AY156" i="8"/>
  <c r="D156" i="8"/>
  <c r="AH156" i="8"/>
  <c r="AU156" i="8"/>
  <c r="AO156" i="8"/>
  <c r="Z156" i="8"/>
  <c r="BF156" i="8"/>
  <c r="AM156" i="8"/>
  <c r="AL156" i="8"/>
  <c r="H156" i="8"/>
  <c r="T156" i="8"/>
  <c r="AG156" i="8"/>
  <c r="AD156" i="8"/>
  <c r="BE156" i="8"/>
  <c r="AJ156" i="8"/>
  <c r="V156" i="8"/>
  <c r="AQ156" i="8"/>
  <c r="P156" i="8"/>
  <c r="G156" i="8"/>
  <c r="F156" i="8"/>
  <c r="AX156" i="8"/>
  <c r="M156" i="8"/>
  <c r="AR156" i="8"/>
  <c r="Q156" i="8"/>
  <c r="J156" i="8"/>
  <c r="BI156" i="8"/>
  <c r="AN156" i="8"/>
  <c r="X156" i="8"/>
  <c r="AZ156" i="8"/>
  <c r="BC156" i="8"/>
  <c r="AB156" i="8"/>
  <c r="AP156" i="8"/>
  <c r="AF156" i="8"/>
  <c r="AT156" i="8"/>
  <c r="R156" i="8"/>
  <c r="AV156" i="8"/>
  <c r="AI156" i="8"/>
  <c r="AC156" i="8"/>
  <c r="L156" i="8"/>
  <c r="U156" i="8"/>
  <c r="AE156" i="8"/>
  <c r="S156" i="8"/>
  <c r="AS156" i="8"/>
  <c r="BA156" i="8"/>
  <c r="W156" i="8"/>
  <c r="I156" i="8"/>
  <c r="Y156" i="8"/>
  <c r="K156" i="8"/>
  <c r="BH157" i="8"/>
  <c r="BG157" i="8"/>
  <c r="AT157" i="8"/>
  <c r="M157" i="8"/>
  <c r="I157" i="8"/>
  <c r="E157" i="8"/>
  <c r="H157" i="8"/>
  <c r="P157" i="8"/>
  <c r="AQ157" i="8"/>
  <c r="X157" i="8"/>
  <c r="AP157" i="8"/>
  <c r="AW157" i="8"/>
  <c r="AI157" i="8"/>
  <c r="V157" i="8"/>
  <c r="BE157" i="8"/>
  <c r="AB157" i="8"/>
  <c r="AA157" i="8"/>
  <c r="BC157" i="8"/>
  <c r="F157" i="8"/>
  <c r="T157" i="8"/>
  <c r="AS157" i="8"/>
  <c r="BI157" i="8"/>
  <c r="AD157" i="8"/>
  <c r="L157" i="8"/>
  <c r="AM157" i="8"/>
  <c r="BF157" i="8"/>
  <c r="BD157" i="8"/>
  <c r="Y157" i="8"/>
  <c r="AF157" i="8"/>
  <c r="AZ157" i="8"/>
  <c r="AY157" i="8"/>
  <c r="AH157" i="8"/>
  <c r="BB157" i="8"/>
  <c r="BJ157" i="8"/>
  <c r="AK157" i="8"/>
  <c r="AV157" i="8"/>
  <c r="AX157" i="8"/>
  <c r="AR157" i="8"/>
  <c r="AN157" i="8"/>
  <c r="O157" i="8"/>
  <c r="AU157" i="8"/>
  <c r="AJ157" i="8"/>
  <c r="N157" i="8"/>
  <c r="Z157" i="8"/>
  <c r="AL157" i="8"/>
  <c r="J157" i="8"/>
  <c r="AE157" i="8"/>
  <c r="AC157" i="8"/>
  <c r="S157" i="8"/>
  <c r="BA157" i="8"/>
  <c r="G157" i="8"/>
  <c r="K157" i="8"/>
  <c r="AG157" i="8"/>
  <c r="AO157" i="8"/>
  <c r="R157" i="8"/>
  <c r="D157" i="8"/>
  <c r="W157" i="8"/>
  <c r="U157" i="8"/>
  <c r="Q157" i="8"/>
  <c r="BE158" i="8"/>
  <c r="AV158" i="8"/>
  <c r="AM158" i="8"/>
  <c r="R158" i="8"/>
  <c r="V158" i="8"/>
  <c r="BB158" i="8"/>
  <c r="O158" i="8"/>
  <c r="AW158" i="8"/>
  <c r="AC158" i="8"/>
  <c r="F158" i="8"/>
  <c r="AD158" i="8"/>
  <c r="AH158" i="8"/>
  <c r="BA158" i="8"/>
  <c r="D158" i="8"/>
  <c r="E158" i="8"/>
  <c r="AG158" i="8"/>
  <c r="AK158" i="8"/>
  <c r="AT158" i="8"/>
  <c r="Y158" i="8"/>
  <c r="BH158" i="8"/>
  <c r="Z158" i="8"/>
  <c r="Q158" i="8"/>
  <c r="AX158" i="8"/>
  <c r="BF158" i="8"/>
  <c r="BC158" i="8"/>
  <c r="I158" i="8"/>
  <c r="BI158" i="8"/>
  <c r="AL158" i="8"/>
  <c r="AZ158" i="8"/>
  <c r="AP158" i="8"/>
  <c r="AA158" i="8"/>
  <c r="AR158" i="8"/>
  <c r="BD158" i="8"/>
  <c r="AY158" i="8"/>
  <c r="AB158" i="8"/>
  <c r="AJ158" i="8"/>
  <c r="T158" i="8"/>
  <c r="AE158" i="8"/>
  <c r="AI158" i="8"/>
  <c r="M158" i="8"/>
  <c r="AN158" i="8"/>
  <c r="J158" i="8"/>
  <c r="BJ158" i="8"/>
  <c r="AO158" i="8"/>
  <c r="AF158" i="8"/>
  <c r="S158" i="8"/>
  <c r="BG158" i="8"/>
  <c r="N158" i="8"/>
  <c r="X158" i="8"/>
  <c r="G158" i="8"/>
  <c r="AQ158" i="8"/>
  <c r="AS158" i="8"/>
  <c r="P158" i="8"/>
  <c r="W158" i="8"/>
  <c r="U158" i="8"/>
  <c r="L158" i="8"/>
  <c r="H158" i="8"/>
  <c r="K158" i="8"/>
  <c r="AU158" i="8"/>
  <c r="BJ159" i="8"/>
  <c r="BI159" i="8"/>
  <c r="BD159" i="8"/>
  <c r="W159" i="8"/>
  <c r="S159" i="8"/>
  <c r="AU159" i="8"/>
  <c r="AV159" i="8"/>
  <c r="AA159" i="8"/>
  <c r="BF159" i="8"/>
  <c r="AL159" i="8"/>
  <c r="AJ159" i="8"/>
  <c r="AN159" i="8"/>
  <c r="O159" i="8"/>
  <c r="AB159" i="8"/>
  <c r="AD159" i="8"/>
  <c r="L159" i="8"/>
  <c r="R159" i="8"/>
  <c r="BH159" i="8"/>
  <c r="V159" i="8"/>
  <c r="BC159" i="8"/>
  <c r="BE159" i="8"/>
  <c r="BG159" i="8"/>
  <c r="N159" i="8"/>
  <c r="AQ159" i="8"/>
  <c r="AM159" i="8"/>
  <c r="AE159" i="8"/>
  <c r="AG159" i="8"/>
  <c r="I159" i="8"/>
  <c r="BB159" i="8"/>
  <c r="BA159" i="8"/>
  <c r="AR159" i="8"/>
  <c r="K159" i="8"/>
  <c r="G159" i="8"/>
  <c r="Y159" i="8"/>
  <c r="D159" i="8"/>
  <c r="Z159" i="8"/>
  <c r="AT159" i="8"/>
  <c r="AS159" i="8"/>
  <c r="AH159" i="8"/>
  <c r="AX159" i="8"/>
  <c r="AO159" i="8"/>
  <c r="AF159" i="8"/>
  <c r="J159" i="8"/>
  <c r="AK159" i="8"/>
  <c r="X159" i="8"/>
  <c r="AC159" i="8"/>
  <c r="T159" i="8"/>
  <c r="AP159" i="8"/>
  <c r="U159" i="8"/>
  <c r="H159" i="8"/>
  <c r="P159" i="8"/>
  <c r="M159" i="8"/>
  <c r="AW159" i="8"/>
  <c r="AY159" i="8"/>
  <c r="F159" i="8"/>
  <c r="E159" i="8"/>
  <c r="AI159" i="8"/>
  <c r="Q159" i="8"/>
  <c r="AZ159" i="8"/>
  <c r="BG160" i="8"/>
  <c r="AX160" i="8"/>
  <c r="AM160" i="8"/>
  <c r="P160" i="8"/>
  <c r="AF160" i="8"/>
  <c r="N160" i="8"/>
  <c r="I160" i="8"/>
  <c r="AS160" i="8"/>
  <c r="AN160" i="8"/>
  <c r="AR160" i="8"/>
  <c r="AH160" i="8"/>
  <c r="AU160" i="8"/>
  <c r="X160" i="8"/>
  <c r="AI160" i="8"/>
  <c r="G160" i="8"/>
  <c r="BC160" i="8"/>
  <c r="W160" i="8"/>
  <c r="AA160" i="8"/>
  <c r="BH160" i="8"/>
  <c r="AK160" i="8"/>
  <c r="AZ160" i="8"/>
  <c r="J160" i="8"/>
  <c r="E160" i="8"/>
  <c r="O160" i="8"/>
  <c r="M160" i="8"/>
  <c r="BI160" i="8"/>
  <c r="BJ160" i="8"/>
  <c r="BE160" i="8"/>
  <c r="AW160" i="8"/>
  <c r="AT160" i="8"/>
  <c r="AE160" i="8"/>
  <c r="AY160" i="8"/>
  <c r="AP160" i="8"/>
  <c r="AC160" i="8"/>
  <c r="F160" i="8"/>
  <c r="T160" i="8"/>
  <c r="Y160" i="8"/>
  <c r="AQ160" i="8"/>
  <c r="Q160" i="8"/>
  <c r="D160" i="8"/>
  <c r="L160" i="8"/>
  <c r="AO160" i="8"/>
  <c r="Z160" i="8"/>
  <c r="AG160" i="8"/>
  <c r="BD160" i="8"/>
  <c r="R160" i="8"/>
  <c r="U160" i="8"/>
  <c r="AD160" i="8"/>
  <c r="S160" i="8"/>
  <c r="AV160" i="8"/>
  <c r="H160" i="8"/>
  <c r="K160" i="8"/>
  <c r="AL160" i="8"/>
  <c r="BB160" i="8"/>
  <c r="V160" i="8"/>
  <c r="BF160" i="8"/>
  <c r="AB160" i="8"/>
  <c r="AJ160" i="8"/>
  <c r="BA160" i="8"/>
  <c r="AN161" i="8"/>
  <c r="AE161" i="8"/>
  <c r="L161" i="8"/>
  <c r="AD161" i="8"/>
  <c r="AJ161" i="8"/>
  <c r="E161" i="8"/>
  <c r="I161" i="8"/>
  <c r="S161" i="8"/>
  <c r="X161" i="8"/>
  <c r="AQ161" i="8"/>
  <c r="D161" i="8"/>
  <c r="Y161" i="8"/>
  <c r="P161" i="8"/>
  <c r="AG161" i="8"/>
  <c r="AI161" i="8"/>
  <c r="AK161" i="8"/>
  <c r="BB161" i="8"/>
  <c r="AS161" i="8"/>
  <c r="Z161" i="8"/>
  <c r="AR161" i="8"/>
  <c r="AC161" i="8"/>
  <c r="BF161" i="8"/>
  <c r="BD161" i="8"/>
  <c r="AH161" i="8"/>
  <c r="Q161" i="8"/>
  <c r="J161" i="8"/>
  <c r="AV161" i="8"/>
  <c r="V161" i="8"/>
  <c r="AZ161" i="8"/>
  <c r="AP161" i="8"/>
  <c r="AF161" i="8"/>
  <c r="W161" i="8"/>
  <c r="BA161" i="8"/>
  <c r="R161" i="8"/>
  <c r="N161" i="8"/>
  <c r="AW161" i="8"/>
  <c r="AO161" i="8"/>
  <c r="O161" i="8"/>
  <c r="AY161" i="8"/>
  <c r="F161" i="8"/>
  <c r="G161" i="8"/>
  <c r="BG161" i="8"/>
  <c r="AX161" i="8"/>
  <c r="H161" i="8"/>
  <c r="U161" i="8"/>
  <c r="M161" i="8"/>
  <c r="AL161" i="8"/>
  <c r="BC161" i="8"/>
  <c r="K161" i="8"/>
  <c r="BJ161" i="8"/>
  <c r="AB161" i="8"/>
  <c r="AU161" i="8"/>
  <c r="BH161" i="8"/>
  <c r="BE161" i="8"/>
  <c r="T161" i="8"/>
  <c r="AM161" i="8"/>
  <c r="AT161" i="8"/>
  <c r="AA161" i="8"/>
  <c r="BI161" i="8"/>
  <c r="BI162" i="8"/>
  <c r="BH162" i="8"/>
  <c r="BG162" i="8"/>
  <c r="AL162" i="8"/>
  <c r="BD162" i="8"/>
  <c r="AF162" i="8"/>
  <c r="AU162" i="8"/>
  <c r="AO162" i="8"/>
  <c r="AS162" i="8"/>
  <c r="AR162" i="8"/>
  <c r="AM162" i="8"/>
  <c r="AD162" i="8"/>
  <c r="AN162" i="8"/>
  <c r="AK162" i="8"/>
  <c r="AA162" i="8"/>
  <c r="F162" i="8"/>
  <c r="Y162" i="8"/>
  <c r="AC162" i="8"/>
  <c r="AB162" i="8"/>
  <c r="BE162" i="8"/>
  <c r="BB162" i="8"/>
  <c r="U162" i="8"/>
  <c r="G162" i="8"/>
  <c r="AG162" i="8"/>
  <c r="R162" i="8"/>
  <c r="L162" i="8"/>
  <c r="AE162" i="8"/>
  <c r="AT162" i="8"/>
  <c r="E162" i="8"/>
  <c r="AV162" i="8"/>
  <c r="AX162" i="8"/>
  <c r="X162" i="8"/>
  <c r="BA162" i="8"/>
  <c r="AZ162" i="8"/>
  <c r="AW162" i="8"/>
  <c r="Z162" i="8"/>
  <c r="AP162" i="8"/>
  <c r="J162" i="8"/>
  <c r="V162" i="8"/>
  <c r="H162" i="8"/>
  <c r="P162" i="8"/>
  <c r="BC162" i="8"/>
  <c r="I162" i="8"/>
  <c r="AJ162" i="8"/>
  <c r="N162" i="8"/>
  <c r="AI162" i="8"/>
  <c r="Q162" i="8"/>
  <c r="AY162" i="8"/>
  <c r="AH162" i="8"/>
  <c r="T162" i="8"/>
  <c r="AQ162" i="8"/>
  <c r="W162" i="8"/>
  <c r="M162" i="8"/>
  <c r="BF162" i="8"/>
  <c r="K162" i="8"/>
  <c r="BJ162" i="8"/>
  <c r="D162" i="8"/>
  <c r="O162" i="8"/>
  <c r="S162" i="8"/>
  <c r="R163" i="8"/>
  <c r="I163" i="8"/>
  <c r="AE163" i="8"/>
  <c r="AM163" i="8"/>
  <c r="G163" i="8"/>
  <c r="S163" i="8"/>
  <c r="F163" i="8"/>
  <c r="AR163" i="8"/>
  <c r="M163" i="8"/>
  <c r="BJ163" i="8"/>
  <c r="BF163" i="8"/>
  <c r="AF163" i="8"/>
  <c r="AV163" i="8"/>
  <c r="X163" i="8"/>
  <c r="AX163" i="8"/>
  <c r="V163" i="8"/>
  <c r="AD163" i="8"/>
  <c r="BI163" i="8"/>
  <c r="AP163" i="8"/>
  <c r="L163" i="8"/>
  <c r="H163" i="8"/>
  <c r="O163" i="8"/>
  <c r="AH163" i="8"/>
  <c r="BA163" i="8"/>
  <c r="AU163" i="8"/>
  <c r="BG163" i="8"/>
  <c r="Q163" i="8"/>
  <c r="BC163" i="8"/>
  <c r="AY163" i="8"/>
  <c r="J163" i="8"/>
  <c r="BB163" i="8"/>
  <c r="U163" i="8"/>
  <c r="AA163" i="8"/>
  <c r="AT163" i="8"/>
  <c r="AI163" i="8"/>
  <c r="D163" i="8"/>
  <c r="BE163" i="8"/>
  <c r="K163" i="8"/>
  <c r="T163" i="8"/>
  <c r="BH163" i="8"/>
  <c r="AW163" i="8"/>
  <c r="BD163" i="8"/>
  <c r="AZ163" i="8"/>
  <c r="AL163" i="8"/>
  <c r="AO163" i="8"/>
  <c r="AN163" i="8"/>
  <c r="W163" i="8"/>
  <c r="AK163" i="8"/>
  <c r="AG163" i="8"/>
  <c r="AB163" i="8"/>
  <c r="AS163" i="8"/>
  <c r="AJ163" i="8"/>
  <c r="Y163" i="8"/>
  <c r="N163" i="8"/>
  <c r="P163" i="8"/>
  <c r="Z163" i="8"/>
  <c r="AQ163" i="8"/>
  <c r="AC163" i="8"/>
  <c r="E163" i="8"/>
  <c r="BC164" i="8"/>
  <c r="BB164" i="8"/>
  <c r="AW164" i="8"/>
  <c r="Z164" i="8"/>
  <c r="AN164" i="8"/>
  <c r="H164" i="8"/>
  <c r="AY164" i="8"/>
  <c r="AH164" i="8"/>
  <c r="AM164" i="8"/>
  <c r="AA164" i="8"/>
  <c r="S164" i="8"/>
  <c r="AF164" i="8"/>
  <c r="AD164" i="8"/>
  <c r="BA164" i="8"/>
  <c r="BI164" i="8"/>
  <c r="T164" i="8"/>
  <c r="V164" i="8"/>
  <c r="E164" i="8"/>
  <c r="AC164" i="8"/>
  <c r="L164" i="8"/>
  <c r="N164" i="8"/>
  <c r="Y164" i="8"/>
  <c r="M164" i="8"/>
  <c r="F164" i="8"/>
  <c r="K164" i="8"/>
  <c r="BE164" i="8"/>
  <c r="BJ164" i="8"/>
  <c r="AJ164" i="8"/>
  <c r="AB164" i="8"/>
  <c r="AX164" i="8"/>
  <c r="AU164" i="8"/>
  <c r="AT164" i="8"/>
  <c r="AK164" i="8"/>
  <c r="P164" i="8"/>
  <c r="X164" i="8"/>
  <c r="AQ164" i="8"/>
  <c r="R164" i="8"/>
  <c r="AG164" i="8"/>
  <c r="AL164" i="8"/>
  <c r="D164" i="8"/>
  <c r="J164" i="8"/>
  <c r="BD164" i="8"/>
  <c r="AE164" i="8"/>
  <c r="Q164" i="8"/>
  <c r="AS164" i="8"/>
  <c r="W164" i="8"/>
  <c r="AO164" i="8"/>
  <c r="AI164" i="8"/>
  <c r="O164" i="8"/>
  <c r="BF164" i="8"/>
  <c r="I164" i="8"/>
  <c r="BH164" i="8"/>
  <c r="G164" i="8"/>
  <c r="AV164" i="8"/>
  <c r="AR164" i="8"/>
  <c r="AP164" i="8"/>
  <c r="BG164" i="8"/>
  <c r="AZ164" i="8"/>
  <c r="U164" i="8"/>
  <c r="BH165" i="8"/>
  <c r="BG165" i="8"/>
  <c r="AP165" i="8"/>
  <c r="I165" i="8"/>
  <c r="G165" i="8"/>
  <c r="E165" i="8"/>
  <c r="R165" i="8"/>
  <c r="AM165" i="8"/>
  <c r="AQ165" i="8"/>
  <c r="AL165" i="8"/>
  <c r="AH165" i="8"/>
  <c r="P165" i="8"/>
  <c r="AI165" i="8"/>
  <c r="X165" i="8"/>
  <c r="N165" i="8"/>
  <c r="AA165" i="8"/>
  <c r="H165" i="8"/>
  <c r="F165" i="8"/>
  <c r="M165" i="8"/>
  <c r="S165" i="8"/>
  <c r="AW165" i="8"/>
  <c r="AD165" i="8"/>
  <c r="AE165" i="8"/>
  <c r="AS165" i="8"/>
  <c r="AN165" i="8"/>
  <c r="D165" i="8"/>
  <c r="U165" i="8"/>
  <c r="Y165" i="8"/>
  <c r="AU165" i="8"/>
  <c r="AZ165" i="8"/>
  <c r="AY165" i="8"/>
  <c r="AF165" i="8"/>
  <c r="AX165" i="8"/>
  <c r="BJ165" i="8"/>
  <c r="BF165" i="8"/>
  <c r="AC165" i="8"/>
  <c r="Q165" i="8"/>
  <c r="AR165" i="8"/>
  <c r="V165" i="8"/>
  <c r="AT165" i="8"/>
  <c r="O165" i="8"/>
  <c r="AJ165" i="8"/>
  <c r="J165" i="8"/>
  <c r="Z165" i="8"/>
  <c r="BC165" i="8"/>
  <c r="AB165" i="8"/>
  <c r="BA165" i="8"/>
  <c r="BD165" i="8"/>
  <c r="T165" i="8"/>
  <c r="AO165" i="8"/>
  <c r="BI165" i="8"/>
  <c r="AV165" i="8"/>
  <c r="L165" i="8"/>
  <c r="K165" i="8"/>
  <c r="AK165" i="8"/>
  <c r="AG165" i="8"/>
  <c r="BB165" i="8"/>
  <c r="W165" i="8"/>
  <c r="BE165" i="8"/>
  <c r="Q166" i="8"/>
  <c r="H166" i="8"/>
  <c r="AT166" i="8"/>
  <c r="G166" i="8"/>
  <c r="W166" i="8"/>
  <c r="AM166" i="8"/>
  <c r="AZ166" i="8"/>
  <c r="BD166" i="8"/>
  <c r="AU166" i="8"/>
  <c r="Z166" i="8"/>
  <c r="AP166" i="8"/>
  <c r="AR166" i="8"/>
  <c r="BE166" i="8"/>
  <c r="AK166" i="8"/>
  <c r="AH166" i="8"/>
  <c r="V166" i="8"/>
  <c r="AB166" i="8"/>
  <c r="AW166" i="8"/>
  <c r="AA166" i="8"/>
  <c r="T166" i="8"/>
  <c r="J166" i="8"/>
  <c r="AF166" i="8"/>
  <c r="AY166" i="8"/>
  <c r="AC166" i="8"/>
  <c r="M166" i="8"/>
  <c r="AG166" i="8"/>
  <c r="E166" i="8"/>
  <c r="BI166" i="8"/>
  <c r="L166" i="8"/>
  <c r="P166" i="8"/>
  <c r="U166" i="8"/>
  <c r="S166" i="8"/>
  <c r="I166" i="8"/>
  <c r="BG166" i="8"/>
  <c r="AJ166" i="8"/>
  <c r="BJ166" i="8"/>
  <c r="BH166" i="8"/>
  <c r="K166" i="8"/>
  <c r="AD166" i="8"/>
  <c r="AX166" i="8"/>
  <c r="AE166" i="8"/>
  <c r="AV166" i="8"/>
  <c r="N166" i="8"/>
  <c r="AL166" i="8"/>
  <c r="AN166" i="8"/>
  <c r="D166" i="8"/>
  <c r="BA166" i="8"/>
  <c r="R166" i="8"/>
  <c r="AO166" i="8"/>
  <c r="O166" i="8"/>
  <c r="F166" i="8"/>
  <c r="BC166" i="8"/>
  <c r="X166" i="8"/>
  <c r="AI166" i="8"/>
  <c r="AS166" i="8"/>
  <c r="Y166" i="8"/>
  <c r="BF166" i="8"/>
  <c r="AQ166" i="8"/>
  <c r="BB166" i="8"/>
  <c r="V167" i="8"/>
  <c r="U167" i="8"/>
  <c r="AY167" i="8"/>
  <c r="R167" i="8"/>
  <c r="X167" i="8"/>
  <c r="AX167" i="8"/>
  <c r="AI167" i="8"/>
  <c r="F167" i="8"/>
  <c r="AE167" i="8"/>
  <c r="AQ167" i="8"/>
  <c r="BI167" i="8"/>
  <c r="S167" i="8"/>
  <c r="W167" i="8"/>
  <c r="G167" i="8"/>
  <c r="BB167" i="8"/>
  <c r="AP167" i="8"/>
  <c r="AG167" i="8"/>
  <c r="AW167" i="8"/>
  <c r="AS167" i="8"/>
  <c r="BH167" i="8"/>
  <c r="P167" i="8"/>
  <c r="Y167" i="8"/>
  <c r="AL167" i="8"/>
  <c r="T167" i="8"/>
  <c r="BF167" i="8"/>
  <c r="BD167" i="8"/>
  <c r="AC167" i="8"/>
  <c r="AH167" i="8"/>
  <c r="L167" i="8"/>
  <c r="N167" i="8"/>
  <c r="M167" i="8"/>
  <c r="AO167" i="8"/>
  <c r="D167" i="8"/>
  <c r="BE167" i="8"/>
  <c r="O167" i="8"/>
  <c r="AA167" i="8"/>
  <c r="E167" i="8"/>
  <c r="BG167" i="8"/>
  <c r="AM167" i="8"/>
  <c r="AB167" i="8"/>
  <c r="BJ167" i="8"/>
  <c r="AZ167" i="8"/>
  <c r="AU167" i="8"/>
  <c r="H167" i="8"/>
  <c r="BA167" i="8"/>
  <c r="I167" i="8"/>
  <c r="AR167" i="8"/>
  <c r="Z167" i="8"/>
  <c r="AT167" i="8"/>
  <c r="AF167" i="8"/>
  <c r="Q167" i="8"/>
  <c r="K167" i="8"/>
  <c r="AK167" i="8"/>
  <c r="AV167" i="8"/>
  <c r="AJ167" i="8"/>
  <c r="AD167" i="8"/>
  <c r="J167" i="8"/>
  <c r="AN167" i="8"/>
  <c r="BC167" i="8"/>
  <c r="S168" i="8"/>
  <c r="J168" i="8"/>
  <c r="AT168" i="8"/>
  <c r="Q168" i="8"/>
  <c r="BB168" i="8"/>
  <c r="BJ168" i="8"/>
  <c r="AN168" i="8"/>
  <c r="BF168" i="8"/>
  <c r="X168" i="8"/>
  <c r="T168" i="8"/>
  <c r="AF168" i="8"/>
  <c r="BG168" i="8"/>
  <c r="AK168" i="8"/>
  <c r="AD168" i="8"/>
  <c r="M168" i="8"/>
  <c r="AP168" i="8"/>
  <c r="D168" i="8"/>
  <c r="I168" i="8"/>
  <c r="H168" i="8"/>
  <c r="AH168" i="8"/>
  <c r="BI168" i="8"/>
  <c r="BA168" i="8"/>
  <c r="F168" i="8"/>
  <c r="AI168" i="8"/>
  <c r="E168" i="8"/>
  <c r="AS168" i="8"/>
  <c r="AM168" i="8"/>
  <c r="AV168" i="8"/>
  <c r="R168" i="8"/>
  <c r="AE168" i="8"/>
  <c r="G168" i="8"/>
  <c r="K168" i="8"/>
  <c r="BE168" i="8"/>
  <c r="AJ168" i="8"/>
  <c r="BH168" i="8"/>
  <c r="AL168" i="8"/>
  <c r="W168" i="8"/>
  <c r="AB168" i="8"/>
  <c r="AU168" i="8"/>
  <c r="AR168" i="8"/>
  <c r="AW168" i="8"/>
  <c r="AX168" i="8"/>
  <c r="N168" i="8"/>
  <c r="AG168" i="8"/>
  <c r="L168" i="8"/>
  <c r="AY168" i="8"/>
  <c r="Y168" i="8"/>
  <c r="P168" i="8"/>
  <c r="AZ168" i="8"/>
  <c r="AQ168" i="8"/>
  <c r="O168" i="8"/>
  <c r="BC168" i="8"/>
  <c r="V168" i="8"/>
  <c r="Z168" i="8"/>
  <c r="AC168" i="8"/>
  <c r="AA168" i="8"/>
  <c r="BD168" i="8"/>
  <c r="U168" i="8"/>
  <c r="AO168" i="8"/>
  <c r="P169" i="8"/>
  <c r="G169" i="8"/>
  <c r="AY169" i="8"/>
  <c r="N169" i="8"/>
  <c r="BA169" i="8"/>
  <c r="AH169" i="8"/>
  <c r="BG169" i="8"/>
  <c r="BF169" i="8"/>
  <c r="D169" i="8"/>
  <c r="E169" i="8"/>
  <c r="AF169" i="8"/>
  <c r="J169" i="8"/>
  <c r="AJ169" i="8"/>
  <c r="AK169" i="8"/>
  <c r="O169" i="8"/>
  <c r="AB169" i="8"/>
  <c r="V169" i="8"/>
  <c r="H169" i="8"/>
  <c r="BJ169" i="8"/>
  <c r="AO169" i="8"/>
  <c r="BE169" i="8"/>
  <c r="AI169" i="8"/>
  <c r="BH169" i="8"/>
  <c r="U169" i="8"/>
  <c r="BC169" i="8"/>
  <c r="AZ169" i="8"/>
  <c r="AC169" i="8"/>
  <c r="AQ169" i="8"/>
  <c r="Q169" i="8"/>
  <c r="Y169" i="8"/>
  <c r="AW169" i="8"/>
  <c r="BD169" i="8"/>
  <c r="AU169" i="8"/>
  <c r="AP169" i="8"/>
  <c r="S169" i="8"/>
  <c r="AA169" i="8"/>
  <c r="AX169" i="8"/>
  <c r="AG169" i="8"/>
  <c r="F169" i="8"/>
  <c r="AV169" i="8"/>
  <c r="AM169" i="8"/>
  <c r="AD169" i="8"/>
  <c r="I169" i="8"/>
  <c r="M169" i="8"/>
  <c r="Z169" i="8"/>
  <c r="AS169" i="8"/>
  <c r="K169" i="8"/>
  <c r="AN169" i="8"/>
  <c r="AE169" i="8"/>
  <c r="T169" i="8"/>
  <c r="BB169" i="8"/>
  <c r="AL169" i="8"/>
  <c r="W169" i="8"/>
  <c r="AR169" i="8"/>
  <c r="AT169" i="8"/>
  <c r="X169" i="8"/>
  <c r="BI169" i="8"/>
  <c r="R169" i="8"/>
  <c r="L169" i="8"/>
  <c r="BI170" i="8"/>
  <c r="BH170" i="8"/>
  <c r="BE170" i="8"/>
  <c r="X170" i="8"/>
  <c r="Z170" i="8"/>
  <c r="AQ170" i="8"/>
  <c r="F170" i="8"/>
  <c r="BG170" i="8"/>
  <c r="BA170" i="8"/>
  <c r="AZ170" i="8"/>
  <c r="AU170" i="8"/>
  <c r="N170" i="8"/>
  <c r="J170" i="8"/>
  <c r="S170" i="8"/>
  <c r="AV170" i="8"/>
  <c r="BF170" i="8"/>
  <c r="AB170" i="8"/>
  <c r="AA170" i="8"/>
  <c r="AP170" i="8"/>
  <c r="T170" i="8"/>
  <c r="K170" i="8"/>
  <c r="G170" i="8"/>
  <c r="M170" i="8"/>
  <c r="L170" i="8"/>
  <c r="AT170" i="8"/>
  <c r="AF170" i="8"/>
  <c r="V170" i="8"/>
  <c r="AH170" i="8"/>
  <c r="P170" i="8"/>
  <c r="H170" i="8"/>
  <c r="AS170" i="8"/>
  <c r="AR170" i="8"/>
  <c r="AI170" i="8"/>
  <c r="BC170" i="8"/>
  <c r="AY170" i="8"/>
  <c r="AM170" i="8"/>
  <c r="AD170" i="8"/>
  <c r="AW170" i="8"/>
  <c r="AK170" i="8"/>
  <c r="AJ170" i="8"/>
  <c r="Y170" i="8"/>
  <c r="AO170" i="8"/>
  <c r="AG170" i="8"/>
  <c r="I170" i="8"/>
  <c r="W170" i="8"/>
  <c r="AC170" i="8"/>
  <c r="O170" i="8"/>
  <c r="Q170" i="8"/>
  <c r="BJ170" i="8"/>
  <c r="U170" i="8"/>
  <c r="BD170" i="8"/>
  <c r="AX170" i="8"/>
  <c r="R170" i="8"/>
  <c r="BB170" i="8"/>
  <c r="AE170" i="8"/>
  <c r="E170" i="8"/>
  <c r="D170" i="8"/>
  <c r="AN170" i="8"/>
  <c r="AL170" i="8"/>
  <c r="R171" i="8"/>
  <c r="I171" i="8"/>
  <c r="AY171" i="8"/>
  <c r="L171" i="8"/>
  <c r="AU171" i="8"/>
  <c r="D171" i="8"/>
  <c r="AA171" i="8"/>
  <c r="J171" i="8"/>
  <c r="BJ171" i="8"/>
  <c r="AM171" i="8"/>
  <c r="BA171" i="8"/>
  <c r="AE171" i="8"/>
  <c r="AT171" i="8"/>
  <c r="V171" i="8"/>
  <c r="AX171" i="8"/>
  <c r="AD171" i="8"/>
  <c r="K171" i="8"/>
  <c r="E171" i="8"/>
  <c r="AP171" i="8"/>
  <c r="T171" i="8"/>
  <c r="AV171" i="8"/>
  <c r="AS171" i="8"/>
  <c r="AH171" i="8"/>
  <c r="H171" i="8"/>
  <c r="AF171" i="8"/>
  <c r="O171" i="8"/>
  <c r="Z171" i="8"/>
  <c r="BI171" i="8"/>
  <c r="N171" i="8"/>
  <c r="AI171" i="8"/>
  <c r="BE171" i="8"/>
  <c r="AZ171" i="8"/>
  <c r="AC171" i="8"/>
  <c r="AK171" i="8"/>
  <c r="M171" i="8"/>
  <c r="P171" i="8"/>
  <c r="BG171" i="8"/>
  <c r="BF171" i="8"/>
  <c r="AW171" i="8"/>
  <c r="AN171" i="8"/>
  <c r="S171" i="8"/>
  <c r="W171" i="8"/>
  <c r="BH171" i="8"/>
  <c r="AR171" i="8"/>
  <c r="BC171" i="8"/>
  <c r="AO171" i="8"/>
  <c r="G171" i="8"/>
  <c r="AJ171" i="8"/>
  <c r="U171" i="8"/>
  <c r="AG171" i="8"/>
  <c r="BB171" i="8"/>
  <c r="F171" i="8"/>
  <c r="AQ171" i="8"/>
  <c r="Y171" i="8"/>
  <c r="AL171" i="8"/>
  <c r="BD171" i="8"/>
  <c r="Q171" i="8"/>
  <c r="X171" i="8"/>
  <c r="AB171" i="8"/>
  <c r="O172" i="8"/>
  <c r="N172" i="8"/>
  <c r="AR172" i="8"/>
  <c r="AX172" i="8"/>
  <c r="AB172" i="8"/>
  <c r="AZ172" i="8"/>
  <c r="D172" i="8"/>
  <c r="G172" i="8"/>
  <c r="F172" i="8"/>
  <c r="AH172" i="8"/>
  <c r="AJ172" i="8"/>
  <c r="J172" i="8"/>
  <c r="Q172" i="8"/>
  <c r="E172" i="8"/>
  <c r="AU172" i="8"/>
  <c r="AI172" i="8"/>
  <c r="AW172" i="8"/>
  <c r="AG172" i="8"/>
  <c r="AL172" i="8"/>
  <c r="AK172" i="8"/>
  <c r="S172" i="8"/>
  <c r="AN172" i="8"/>
  <c r="AE172" i="8"/>
  <c r="M172" i="8"/>
  <c r="K172" i="8"/>
  <c r="W172" i="8"/>
  <c r="BD172" i="8"/>
  <c r="AV172" i="8"/>
  <c r="BH172" i="8"/>
  <c r="BJ172" i="8"/>
  <c r="BE172" i="8"/>
  <c r="X172" i="8"/>
  <c r="T172" i="8"/>
  <c r="BA172" i="8"/>
  <c r="BF172" i="8"/>
  <c r="BI172" i="8"/>
  <c r="BC172" i="8"/>
  <c r="BB172" i="8"/>
  <c r="AS172" i="8"/>
  <c r="L172" i="8"/>
  <c r="H172" i="8"/>
  <c r="AA172" i="8"/>
  <c r="R172" i="8"/>
  <c r="AP172" i="8"/>
  <c r="AT172" i="8"/>
  <c r="AY172" i="8"/>
  <c r="AQ172" i="8"/>
  <c r="AO172" i="8"/>
  <c r="AM172" i="8"/>
  <c r="Y172" i="8"/>
  <c r="AC172" i="8"/>
  <c r="AF172" i="8"/>
  <c r="AD172" i="8"/>
  <c r="U172" i="8"/>
  <c r="BG172" i="8"/>
  <c r="P172" i="8"/>
  <c r="V172" i="8"/>
  <c r="I172" i="8"/>
  <c r="Z172" i="8"/>
  <c r="BH173" i="8"/>
  <c r="BG173" i="8"/>
  <c r="AX173" i="8"/>
  <c r="AC173" i="8"/>
  <c r="AG173" i="8"/>
  <c r="I173" i="8"/>
  <c r="X173" i="8"/>
  <c r="BA173" i="8"/>
  <c r="AZ173" i="8"/>
  <c r="AY173" i="8"/>
  <c r="AN173" i="8"/>
  <c r="Q173" i="8"/>
  <c r="U173" i="8"/>
  <c r="AP173" i="8"/>
  <c r="BE173" i="8"/>
  <c r="AO173" i="8"/>
  <c r="AA173" i="8"/>
  <c r="AH173" i="8"/>
  <c r="AL173" i="8"/>
  <c r="BI173" i="8"/>
  <c r="J173" i="8"/>
  <c r="M173" i="8"/>
  <c r="L173" i="8"/>
  <c r="K173" i="8"/>
  <c r="F173" i="8"/>
  <c r="AF173" i="8"/>
  <c r="D173" i="8"/>
  <c r="AM173" i="8"/>
  <c r="AU173" i="8"/>
  <c r="BD173" i="8"/>
  <c r="AR173" i="8"/>
  <c r="AQ173" i="8"/>
  <c r="AD173" i="8"/>
  <c r="G173" i="8"/>
  <c r="E173" i="8"/>
  <c r="P173" i="8"/>
  <c r="AE173" i="8"/>
  <c r="AK173" i="8"/>
  <c r="AJ173" i="8"/>
  <c r="AI173" i="8"/>
  <c r="R173" i="8"/>
  <c r="AV173" i="8"/>
  <c r="AT173" i="8"/>
  <c r="BF173" i="8"/>
  <c r="W173" i="8"/>
  <c r="AB173" i="8"/>
  <c r="H173" i="8"/>
  <c r="Z173" i="8"/>
  <c r="O173" i="8"/>
  <c r="T173" i="8"/>
  <c r="S173" i="8"/>
  <c r="V173" i="8"/>
  <c r="N173" i="8"/>
  <c r="AW173" i="8"/>
  <c r="AS173" i="8"/>
  <c r="BB173" i="8"/>
  <c r="BJ173" i="8"/>
  <c r="Y173" i="8"/>
  <c r="BC173" i="8"/>
  <c r="BE174" i="8"/>
  <c r="AV174" i="8"/>
  <c r="AI174" i="8"/>
  <c r="BI174" i="8"/>
  <c r="R174" i="8"/>
  <c r="F174" i="8"/>
  <c r="AJ174" i="8"/>
  <c r="AX174" i="8"/>
  <c r="AW174" i="8"/>
  <c r="AN174" i="8"/>
  <c r="W174" i="8"/>
  <c r="AU174" i="8"/>
  <c r="D174" i="8"/>
  <c r="BG174" i="8"/>
  <c r="AL174" i="8"/>
  <c r="AB174" i="8"/>
  <c r="E174" i="8"/>
  <c r="BA174" i="8"/>
  <c r="Q174" i="8"/>
  <c r="AH174" i="8"/>
  <c r="BJ174" i="8"/>
  <c r="N174" i="8"/>
  <c r="I174" i="8"/>
  <c r="V174" i="8"/>
  <c r="AP174" i="8"/>
  <c r="AY174" i="8"/>
  <c r="BD174" i="8"/>
  <c r="AS174" i="8"/>
  <c r="AD174" i="8"/>
  <c r="J174" i="8"/>
  <c r="AO174" i="8"/>
  <c r="AF174" i="8"/>
  <c r="M174" i="8"/>
  <c r="AE174" i="8"/>
  <c r="AQ174" i="8"/>
  <c r="AK174" i="8"/>
  <c r="T174" i="8"/>
  <c r="U174" i="8"/>
  <c r="AG174" i="8"/>
  <c r="X174" i="8"/>
  <c r="BB174" i="8"/>
  <c r="S174" i="8"/>
  <c r="AA174" i="8"/>
  <c r="K174" i="8"/>
  <c r="O174" i="8"/>
  <c r="Y174" i="8"/>
  <c r="P174" i="8"/>
  <c r="AR174" i="8"/>
  <c r="G174" i="8"/>
  <c r="BF174" i="8"/>
  <c r="H174" i="8"/>
  <c r="BH174" i="8"/>
  <c r="AC174" i="8"/>
  <c r="BC174" i="8"/>
  <c r="AT174" i="8"/>
  <c r="AM174" i="8"/>
  <c r="L174" i="8"/>
  <c r="Z174" i="8"/>
  <c r="AZ174" i="8"/>
  <c r="BJ175" i="8"/>
  <c r="BI175" i="8"/>
  <c r="BH175" i="8"/>
  <c r="AM175" i="8"/>
  <c r="BE175" i="8"/>
  <c r="W175" i="8"/>
  <c r="J175" i="8"/>
  <c r="AH175" i="8"/>
  <c r="BB175" i="8"/>
  <c r="BA175" i="8"/>
  <c r="AX175" i="8"/>
  <c r="AA175" i="8"/>
  <c r="AQ175" i="8"/>
  <c r="AZ175" i="8"/>
  <c r="AU175" i="8"/>
  <c r="AG175" i="8"/>
  <c r="AC175" i="8"/>
  <c r="BF175" i="8"/>
  <c r="T175" i="8"/>
  <c r="U175" i="8"/>
  <c r="AR175" i="8"/>
  <c r="AY175" i="8"/>
  <c r="M175" i="8"/>
  <c r="AF175" i="8"/>
  <c r="L175" i="8"/>
  <c r="E175" i="8"/>
  <c r="P175" i="8"/>
  <c r="AJ175" i="8"/>
  <c r="AT175" i="8"/>
  <c r="AS175" i="8"/>
  <c r="AN175" i="8"/>
  <c r="Q175" i="8"/>
  <c r="AE175" i="8"/>
  <c r="Z175" i="8"/>
  <c r="K175" i="8"/>
  <c r="Y175" i="8"/>
  <c r="AL175" i="8"/>
  <c r="AK175" i="8"/>
  <c r="AB175" i="8"/>
  <c r="G175" i="8"/>
  <c r="O175" i="8"/>
  <c r="AV175" i="8"/>
  <c r="S175" i="8"/>
  <c r="AD175" i="8"/>
  <c r="R175" i="8"/>
  <c r="AP175" i="8"/>
  <c r="I175" i="8"/>
  <c r="V175" i="8"/>
  <c r="H175" i="8"/>
  <c r="X175" i="8"/>
  <c r="BD175" i="8"/>
  <c r="N175" i="8"/>
  <c r="BG175" i="8"/>
  <c r="D175" i="8"/>
  <c r="AI175" i="8"/>
  <c r="F175" i="8"/>
  <c r="AW175" i="8"/>
  <c r="AO175" i="8"/>
  <c r="BC175" i="8"/>
  <c r="S176" i="8"/>
  <c r="J176" i="8"/>
  <c r="AF176" i="8"/>
  <c r="AN176" i="8"/>
  <c r="AL176" i="8"/>
  <c r="Y176" i="8"/>
  <c r="AV176" i="8"/>
  <c r="K176" i="8"/>
  <c r="BC176" i="8"/>
  <c r="V176" i="8"/>
  <c r="AB176" i="8"/>
  <c r="T176" i="8"/>
  <c r="AW176" i="8"/>
  <c r="AJ176" i="8"/>
  <c r="AY176" i="8"/>
  <c r="W176" i="8"/>
  <c r="AM176" i="8"/>
  <c r="X176" i="8"/>
  <c r="AH176" i="8"/>
  <c r="AC176" i="8"/>
  <c r="AK176" i="8"/>
  <c r="H176" i="8"/>
  <c r="AI176" i="8"/>
  <c r="BB176" i="8"/>
  <c r="E176" i="8"/>
  <c r="BJ176" i="8"/>
  <c r="R176" i="8"/>
  <c r="BD176" i="8"/>
  <c r="BA176" i="8"/>
  <c r="BF176" i="8"/>
  <c r="AS176" i="8"/>
  <c r="L176" i="8"/>
  <c r="N176" i="8"/>
  <c r="D176" i="8"/>
  <c r="P176" i="8"/>
  <c r="AT176" i="8"/>
  <c r="BG176" i="8"/>
  <c r="AX176" i="8"/>
  <c r="AG176" i="8"/>
  <c r="BE176" i="8"/>
  <c r="BI176" i="8"/>
  <c r="AU176" i="8"/>
  <c r="AZ176" i="8"/>
  <c r="AE176" i="8"/>
  <c r="AP176" i="8"/>
  <c r="AO176" i="8"/>
  <c r="Q176" i="8"/>
  <c r="AD176" i="8"/>
  <c r="AQ176" i="8"/>
  <c r="M176" i="8"/>
  <c r="U176" i="8"/>
  <c r="G176" i="8"/>
  <c r="Z176" i="8"/>
  <c r="O176" i="8"/>
  <c r="I176" i="8"/>
  <c r="AA176" i="8"/>
  <c r="AR176" i="8"/>
  <c r="BH176" i="8"/>
  <c r="F176" i="8"/>
  <c r="P177" i="8"/>
  <c r="G177" i="8"/>
  <c r="AW177" i="8"/>
  <c r="L177" i="8"/>
  <c r="BE177" i="8"/>
  <c r="D177" i="8"/>
  <c r="AS177" i="8"/>
  <c r="H177" i="8"/>
  <c r="BH177" i="8"/>
  <c r="AK177" i="8"/>
  <c r="BA177" i="8"/>
  <c r="AI177" i="8"/>
  <c r="AG177" i="8"/>
  <c r="AQ177" i="8"/>
  <c r="AM177" i="8"/>
  <c r="E177" i="8"/>
  <c r="AH177" i="8"/>
  <c r="N177" i="8"/>
  <c r="AN177" i="8"/>
  <c r="R177" i="8"/>
  <c r="BF177" i="8"/>
  <c r="AY177" i="8"/>
  <c r="W177" i="8"/>
  <c r="AP177" i="8"/>
  <c r="AZ177" i="8"/>
  <c r="X177" i="8"/>
  <c r="BG177" i="8"/>
  <c r="T177" i="8"/>
  <c r="AT177" i="8"/>
  <c r="BC177" i="8"/>
  <c r="AX177" i="8"/>
  <c r="AA177" i="8"/>
  <c r="AO177" i="8"/>
  <c r="S177" i="8"/>
  <c r="BI177" i="8"/>
  <c r="AR177" i="8"/>
  <c r="BD177" i="8"/>
  <c r="AU177" i="8"/>
  <c r="AL177" i="8"/>
  <c r="Q177" i="8"/>
  <c r="Y177" i="8"/>
  <c r="BJ177" i="8"/>
  <c r="V177" i="8"/>
  <c r="U177" i="8"/>
  <c r="AV177" i="8"/>
  <c r="AB177" i="8"/>
  <c r="K177" i="8"/>
  <c r="AC177" i="8"/>
  <c r="AE177" i="8"/>
  <c r="BB177" i="8"/>
  <c r="J177" i="8"/>
  <c r="M177" i="8"/>
  <c r="AF177" i="8"/>
  <c r="F177" i="8"/>
  <c r="AJ177" i="8"/>
  <c r="I177" i="8"/>
  <c r="O177" i="8"/>
  <c r="Z177" i="8"/>
  <c r="AD177" i="8"/>
  <c r="BI178" i="8"/>
  <c r="BH178" i="8"/>
  <c r="BC178" i="8"/>
  <c r="V178" i="8"/>
  <c r="X178" i="8"/>
  <c r="AW178" i="8"/>
  <c r="F178" i="8"/>
  <c r="R178" i="8"/>
  <c r="BA178" i="8"/>
  <c r="AZ178" i="8"/>
  <c r="AQ178" i="8"/>
  <c r="J178" i="8"/>
  <c r="H178" i="8"/>
  <c r="AA178" i="8"/>
  <c r="BF178" i="8"/>
  <c r="O178" i="8"/>
  <c r="Q178" i="8"/>
  <c r="Z178" i="8"/>
  <c r="T178" i="8"/>
  <c r="I178" i="8"/>
  <c r="G178" i="8"/>
  <c r="M178" i="8"/>
  <c r="AP178" i="8"/>
  <c r="AH178" i="8"/>
  <c r="AD178" i="8"/>
  <c r="D178" i="8"/>
  <c r="AL178" i="8"/>
  <c r="AN178" i="8"/>
  <c r="AS178" i="8"/>
  <c r="AR178" i="8"/>
  <c r="AG178" i="8"/>
  <c r="AY178" i="8"/>
  <c r="BE178" i="8"/>
  <c r="AU178" i="8"/>
  <c r="AV178" i="8"/>
  <c r="N178" i="8"/>
  <c r="AK178" i="8"/>
  <c r="AJ178" i="8"/>
  <c r="W178" i="8"/>
  <c r="AM178" i="8"/>
  <c r="AI178" i="8"/>
  <c r="S178" i="8"/>
  <c r="AT178" i="8"/>
  <c r="AC178" i="8"/>
  <c r="AB178" i="8"/>
  <c r="K178" i="8"/>
  <c r="Y178" i="8"/>
  <c r="AO178" i="8"/>
  <c r="U178" i="8"/>
  <c r="BB178" i="8"/>
  <c r="BD178" i="8"/>
  <c r="BJ178" i="8"/>
  <c r="L178" i="8"/>
  <c r="AX178" i="8"/>
  <c r="AE178" i="8"/>
  <c r="E178" i="8"/>
  <c r="AF178" i="8"/>
  <c r="P178" i="8"/>
  <c r="BG178" i="8"/>
  <c r="R179" i="8"/>
  <c r="I179" i="8"/>
  <c r="AU179" i="8"/>
  <c r="H179" i="8"/>
  <c r="BA179" i="8"/>
  <c r="AT179" i="8"/>
  <c r="AD179" i="8"/>
  <c r="BE179" i="8"/>
  <c r="AA179" i="8"/>
  <c r="M179" i="8"/>
  <c r="AC179" i="8"/>
  <c r="BF179" i="8"/>
  <c r="AL179" i="8"/>
  <c r="U179" i="8"/>
  <c r="D179" i="8"/>
  <c r="W179" i="8"/>
  <c r="AX179" i="8"/>
  <c r="AB179" i="8"/>
  <c r="G179" i="8"/>
  <c r="AS179" i="8"/>
  <c r="AG179" i="8"/>
  <c r="AZ179" i="8"/>
  <c r="BJ179" i="8"/>
  <c r="BD179" i="8"/>
  <c r="Y179" i="8"/>
  <c r="AJ179" i="8"/>
  <c r="AN179" i="8"/>
  <c r="Q179" i="8"/>
  <c r="V179" i="8"/>
  <c r="L179" i="8"/>
  <c r="J179" i="8"/>
  <c r="BH179" i="8"/>
  <c r="AK179" i="8"/>
  <c r="AY179" i="8"/>
  <c r="AE179" i="8"/>
  <c r="S179" i="8"/>
  <c r="X179" i="8"/>
  <c r="AV179" i="8"/>
  <c r="AI179" i="8"/>
  <c r="AQ179" i="8"/>
  <c r="AW179" i="8"/>
  <c r="O179" i="8"/>
  <c r="AR179" i="8"/>
  <c r="AO179" i="8"/>
  <c r="E179" i="8"/>
  <c r="T179" i="8"/>
  <c r="BI179" i="8"/>
  <c r="AP179" i="8"/>
  <c r="P179" i="8"/>
  <c r="BB179" i="8"/>
  <c r="K179" i="8"/>
  <c r="AH179" i="8"/>
  <c r="F179" i="8"/>
  <c r="AF179" i="8"/>
  <c r="BC179" i="8"/>
  <c r="Z179" i="8"/>
  <c r="BG179" i="8"/>
  <c r="N179" i="8"/>
  <c r="AM179" i="8"/>
  <c r="BH181" i="8"/>
  <c r="BG181" i="8"/>
  <c r="AV181" i="8"/>
  <c r="Y181" i="8"/>
  <c r="AS181" i="8"/>
  <c r="I181" i="8"/>
  <c r="AG181" i="8"/>
  <c r="BC181" i="8"/>
  <c r="O180" i="8"/>
  <c r="N180" i="8"/>
  <c r="AP180" i="8"/>
  <c r="E180" i="8"/>
  <c r="M180" i="8"/>
  <c r="AA180" i="8"/>
  <c r="AN180" i="8"/>
  <c r="AO181" i="8"/>
  <c r="BA180" i="8"/>
  <c r="AV180" i="8"/>
  <c r="Y180" i="8"/>
  <c r="AI181" i="8"/>
  <c r="BJ181" i="8"/>
  <c r="AP181" i="8"/>
  <c r="BC180" i="8"/>
  <c r="AQ180" i="8"/>
  <c r="AH180" i="8"/>
  <c r="AS180" i="8"/>
  <c r="AB181" i="8"/>
  <c r="AA181" i="8"/>
  <c r="AT181" i="8"/>
  <c r="V181" i="8"/>
  <c r="AU180" i="8"/>
  <c r="AG180" i="8"/>
  <c r="R180" i="8"/>
  <c r="Q180" i="8"/>
  <c r="BE181" i="8"/>
  <c r="J181" i="8"/>
  <c r="N181" i="8"/>
  <c r="AL180" i="8"/>
  <c r="AW180" i="8"/>
  <c r="AK180" i="8"/>
  <c r="H180" i="8"/>
  <c r="K181" i="8"/>
  <c r="R181" i="8"/>
  <c r="BD181" i="8"/>
  <c r="AE180" i="8"/>
  <c r="K180" i="8"/>
  <c r="AY180" i="8"/>
  <c r="X180" i="8"/>
  <c r="D181" i="8"/>
  <c r="AK181" i="8"/>
  <c r="AC181" i="8"/>
  <c r="G181" i="8"/>
  <c r="V180" i="8"/>
  <c r="S180" i="8"/>
  <c r="BE180" i="8"/>
  <c r="AZ181" i="8"/>
  <c r="AY181" i="8"/>
  <c r="AL181" i="8"/>
  <c r="O181" i="8"/>
  <c r="AE181" i="8"/>
  <c r="BB181" i="8"/>
  <c r="AN181" i="8"/>
  <c r="BA181" i="8"/>
  <c r="G180" i="8"/>
  <c r="F180" i="8"/>
  <c r="AF180" i="8"/>
  <c r="BH180" i="8"/>
  <c r="AX180" i="8"/>
  <c r="BF180" i="8"/>
  <c r="AJ180" i="8"/>
  <c r="AR181" i="8"/>
  <c r="AQ181" i="8"/>
  <c r="Z181" i="8"/>
  <c r="E181" i="8"/>
  <c r="Q181" i="8"/>
  <c r="X181" i="8"/>
  <c r="AM181" i="8"/>
  <c r="BJ180" i="8"/>
  <c r="T180" i="8"/>
  <c r="AB180" i="8"/>
  <c r="P180" i="8"/>
  <c r="AJ181" i="8"/>
  <c r="P181" i="8"/>
  <c r="AX181" i="8"/>
  <c r="U181" i="8"/>
  <c r="BB180" i="8"/>
  <c r="J180" i="8"/>
  <c r="L180" i="8"/>
  <c r="Z180" i="8"/>
  <c r="F181" i="8"/>
  <c r="AD181" i="8"/>
  <c r="M181" i="8"/>
  <c r="AT180" i="8"/>
  <c r="BI180" i="8"/>
  <c r="BG180" i="8"/>
  <c r="AR180" i="8"/>
  <c r="T181" i="8"/>
  <c r="S181" i="8"/>
  <c r="AF181" i="8"/>
  <c r="AH181" i="8"/>
  <c r="AM180" i="8"/>
  <c r="U180" i="8"/>
  <c r="D180" i="8"/>
  <c r="BD180" i="8"/>
  <c r="L181" i="8"/>
  <c r="D178" i="1" s="1"/>
  <c r="AU181" i="8"/>
  <c r="AW181" i="8"/>
  <c r="H181" i="8"/>
  <c r="AD180" i="8"/>
  <c r="AI180" i="8"/>
  <c r="I180" i="8"/>
  <c r="BF181" i="8"/>
  <c r="BI181" i="8"/>
  <c r="W181" i="8"/>
  <c r="W180" i="8"/>
  <c r="AZ180" i="8"/>
  <c r="AC180" i="8"/>
  <c r="AO180" i="8"/>
  <c r="BI182" i="8"/>
  <c r="AG182" i="8"/>
  <c r="X182" i="8"/>
  <c r="BD182" i="8"/>
  <c r="AT182" i="8"/>
  <c r="F182" i="8"/>
  <c r="AJ182" i="8"/>
  <c r="BC182" i="8"/>
  <c r="BE183" i="8"/>
  <c r="AT183" i="8"/>
  <c r="W183" i="8"/>
  <c r="AA183" i="8"/>
  <c r="U183" i="8"/>
  <c r="AV183" i="8"/>
  <c r="AE183" i="8"/>
  <c r="G183" i="8"/>
  <c r="Q182" i="8"/>
  <c r="H182" i="8"/>
  <c r="S182" i="8"/>
  <c r="AH182" i="8"/>
  <c r="AX183" i="8"/>
  <c r="X183" i="8"/>
  <c r="BJ183" i="8"/>
  <c r="AD183" i="8"/>
  <c r="BH182" i="8"/>
  <c r="BE182" i="8"/>
  <c r="AW182" i="8"/>
  <c r="AK182" i="8"/>
  <c r="W182" i="8"/>
  <c r="AP183" i="8"/>
  <c r="AR183" i="8"/>
  <c r="BH183" i="8"/>
  <c r="AZ182" i="8"/>
  <c r="AQ182" i="8"/>
  <c r="AA182" i="8"/>
  <c r="V182" i="8"/>
  <c r="AH183" i="8"/>
  <c r="D183" i="8"/>
  <c r="V183" i="8"/>
  <c r="S183" i="8"/>
  <c r="AX182" i="8"/>
  <c r="AE182" i="8"/>
  <c r="G182" i="8"/>
  <c r="BG182" i="8"/>
  <c r="Q183" i="8"/>
  <c r="L183" i="8"/>
  <c r="D180" i="1" s="1"/>
  <c r="O183" i="8"/>
  <c r="AY182" i="8"/>
  <c r="U182" i="8"/>
  <c r="AV182" i="8"/>
  <c r="L182" i="8"/>
  <c r="R183" i="8"/>
  <c r="AS183" i="8"/>
  <c r="BI183" i="8"/>
  <c r="AU183" i="8"/>
  <c r="AO182" i="8"/>
  <c r="AF182" i="8"/>
  <c r="O182" i="8"/>
  <c r="Z182" i="8"/>
  <c r="BF182" i="8"/>
  <c r="J183" i="8"/>
  <c r="AI183" i="8"/>
  <c r="AQ183" i="8"/>
  <c r="AF183" i="8"/>
  <c r="BA182" i="8"/>
  <c r="Y182" i="8"/>
  <c r="P182" i="8"/>
  <c r="AP182" i="8"/>
  <c r="AB182" i="8"/>
  <c r="AM182" i="8"/>
  <c r="D182" i="8"/>
  <c r="R182" i="8"/>
  <c r="BF183" i="8"/>
  <c r="AW183" i="8"/>
  <c r="AJ183" i="8"/>
  <c r="M183" i="8"/>
  <c r="K183" i="8"/>
  <c r="E183" i="8"/>
  <c r="H183" i="8"/>
  <c r="AS182" i="8"/>
  <c r="AD182" i="8"/>
  <c r="N182" i="8"/>
  <c r="BB182" i="8"/>
  <c r="AO183" i="8"/>
  <c r="BB183" i="8"/>
  <c r="AL183" i="8"/>
  <c r="BG183" i="8"/>
  <c r="I182" i="8"/>
  <c r="T182" i="8"/>
  <c r="AG183" i="8"/>
  <c r="N183" i="8"/>
  <c r="AN183" i="8"/>
  <c r="P183" i="8"/>
  <c r="AY183" i="8"/>
  <c r="BJ182" i="8"/>
  <c r="J182" i="8"/>
  <c r="M182" i="8"/>
  <c r="Y183" i="8"/>
  <c r="AB183" i="8"/>
  <c r="AK183" i="8"/>
  <c r="AR182" i="8"/>
  <c r="AU182" i="8"/>
  <c r="AL182" i="8"/>
  <c r="Z183" i="8"/>
  <c r="BC183" i="8"/>
  <c r="F183" i="8"/>
  <c r="AC183" i="8"/>
  <c r="AN182" i="8"/>
  <c r="AC182" i="8"/>
  <c r="E182" i="8"/>
  <c r="I183" i="8"/>
  <c r="BA183" i="8"/>
  <c r="AZ183" i="8"/>
  <c r="K182" i="8"/>
  <c r="AI182" i="8"/>
  <c r="BD183" i="8"/>
  <c r="AM183" i="8"/>
  <c r="T183" i="8"/>
  <c r="BC184" i="8"/>
  <c r="BB184" i="8"/>
  <c r="AY184" i="8"/>
  <c r="AB184" i="8"/>
  <c r="AJ184" i="8"/>
  <c r="T184" i="8"/>
  <c r="AW184" i="8"/>
  <c r="Z184" i="8"/>
  <c r="T185" i="8"/>
  <c r="S185" i="8"/>
  <c r="AS185" i="8"/>
  <c r="AW185" i="8"/>
  <c r="AM185" i="8"/>
  <c r="BJ185" i="8"/>
  <c r="BB185" i="8"/>
  <c r="AU184" i="8"/>
  <c r="AT184" i="8"/>
  <c r="AO184" i="8"/>
  <c r="R184" i="8"/>
  <c r="X184" i="8"/>
  <c r="BE184" i="8"/>
  <c r="Q184" i="8"/>
  <c r="AH184" i="8"/>
  <c r="L185" i="8"/>
  <c r="K185" i="8"/>
  <c r="AG185" i="8"/>
  <c r="AK185" i="8"/>
  <c r="Q185" i="8"/>
  <c r="AD185" i="8"/>
  <c r="AC185" i="8"/>
  <c r="AK184" i="8"/>
  <c r="AV184" i="8"/>
  <c r="AY185" i="8"/>
  <c r="AX185" i="8"/>
  <c r="AU185" i="8"/>
  <c r="O185" i="8"/>
  <c r="O184" i="8"/>
  <c r="BH184" i="8"/>
  <c r="U184" i="8"/>
  <c r="AF184" i="8"/>
  <c r="L184" i="8"/>
  <c r="AQ185" i="8"/>
  <c r="AL185" i="8"/>
  <c r="Y185" i="8"/>
  <c r="J185" i="8"/>
  <c r="G184" i="8"/>
  <c r="AX184" i="8"/>
  <c r="BF184" i="8"/>
  <c r="AR184" i="8"/>
  <c r="AI185" i="8"/>
  <c r="R185" i="8"/>
  <c r="BI184" i="8"/>
  <c r="AZ184" i="8"/>
  <c r="AA184" i="8"/>
  <c r="AB185" i="8"/>
  <c r="BC185" i="8"/>
  <c r="BE185" i="8"/>
  <c r="BI185" i="8"/>
  <c r="AM184" i="8"/>
  <c r="AL184" i="8"/>
  <c r="AC184" i="8"/>
  <c r="H184" i="8"/>
  <c r="J184" i="8"/>
  <c r="AG184" i="8"/>
  <c r="M184" i="8"/>
  <c r="P184" i="8"/>
  <c r="D185" i="8"/>
  <c r="BD185" i="8"/>
  <c r="W185" i="8"/>
  <c r="U185" i="8"/>
  <c r="AV185" i="8"/>
  <c r="AP185" i="8"/>
  <c r="BA185" i="8"/>
  <c r="AE184" i="8"/>
  <c r="AD184" i="8"/>
  <c r="S184" i="8"/>
  <c r="BA184" i="8"/>
  <c r="BG184" i="8"/>
  <c r="E184" i="8"/>
  <c r="AS184" i="8"/>
  <c r="BH185" i="8"/>
  <c r="BG185" i="8"/>
  <c r="AT185" i="8"/>
  <c r="M185" i="8"/>
  <c r="G185" i="8"/>
  <c r="Z185" i="8"/>
  <c r="E185" i="8"/>
  <c r="P185" i="8"/>
  <c r="W184" i="8"/>
  <c r="V184" i="8"/>
  <c r="I184" i="8"/>
  <c r="AQ184" i="8"/>
  <c r="BD184" i="8"/>
  <c r="AZ185" i="8"/>
  <c r="AH185" i="8"/>
  <c r="BF185" i="8"/>
  <c r="AE185" i="8"/>
  <c r="N184" i="8"/>
  <c r="Y184" i="8"/>
  <c r="AR185" i="8"/>
  <c r="X185" i="8"/>
  <c r="AN185" i="8"/>
  <c r="AO185" i="8"/>
  <c r="F184" i="8"/>
  <c r="K184" i="8"/>
  <c r="D184" i="8"/>
  <c r="AJ185" i="8"/>
  <c r="N185" i="8"/>
  <c r="V185" i="8"/>
  <c r="AF185" i="8"/>
  <c r="I185" i="8"/>
  <c r="BJ184" i="8"/>
  <c r="AN184" i="8"/>
  <c r="AP184" i="8"/>
  <c r="AI184" i="8"/>
  <c r="AA185" i="8"/>
  <c r="H185" i="8"/>
  <c r="F185" i="8"/>
  <c r="BE186" i="8"/>
  <c r="AV186" i="8"/>
  <c r="AM186" i="8"/>
  <c r="R186" i="8"/>
  <c r="AH186" i="8"/>
  <c r="N186" i="8"/>
  <c r="AA186" i="8"/>
  <c r="AR186" i="8"/>
  <c r="AW186" i="8"/>
  <c r="AN186" i="8"/>
  <c r="AC186" i="8"/>
  <c r="F186" i="8"/>
  <c r="T186" i="8"/>
  <c r="AQ186" i="8"/>
  <c r="BG186" i="8"/>
  <c r="AD186" i="8"/>
  <c r="AO186" i="8"/>
  <c r="AF186" i="8"/>
  <c r="S186" i="8"/>
  <c r="AU186" i="8"/>
  <c r="D186" i="8"/>
  <c r="M186" i="8"/>
  <c r="W186" i="8"/>
  <c r="V186" i="8"/>
  <c r="AG186" i="8"/>
  <c r="X186" i="8"/>
  <c r="G186" i="8"/>
  <c r="AI186" i="8"/>
  <c r="BC186" i="8"/>
  <c r="AP186" i="8"/>
  <c r="Z186" i="8"/>
  <c r="Y186" i="8"/>
  <c r="P186" i="8"/>
  <c r="BH186" i="8"/>
  <c r="U186" i="8"/>
  <c r="AK186" i="8"/>
  <c r="L186" i="8"/>
  <c r="D183" i="1" s="1"/>
  <c r="J186" i="8"/>
  <c r="Q186" i="8"/>
  <c r="H186" i="8"/>
  <c r="AX186" i="8"/>
  <c r="E186" i="8"/>
  <c r="O186" i="8"/>
  <c r="AS186" i="8"/>
  <c r="BF186" i="8"/>
  <c r="I186" i="8"/>
  <c r="BI186" i="8"/>
  <c r="AL186" i="8"/>
  <c r="BJ186" i="8"/>
  <c r="BB186" i="8"/>
  <c r="K186" i="8"/>
  <c r="AZ186" i="8"/>
  <c r="BD186" i="8"/>
  <c r="AY186" i="8"/>
  <c r="AB186" i="8"/>
  <c r="AT186" i="8"/>
  <c r="AJ186" i="8"/>
  <c r="AE186" i="8"/>
  <c r="BA186" i="8"/>
  <c r="N187" i="8"/>
  <c r="M187" i="8"/>
  <c r="AQ187" i="8"/>
  <c r="D187" i="8"/>
  <c r="AY187" i="8"/>
  <c r="G187" i="8"/>
  <c r="Z187" i="8"/>
  <c r="F187" i="8"/>
  <c r="E187" i="8"/>
  <c r="AG187" i="8"/>
  <c r="BG187" i="8"/>
  <c r="AI187" i="8"/>
  <c r="AX187" i="8"/>
  <c r="Y187" i="8"/>
  <c r="BJ187" i="8"/>
  <c r="BI187" i="8"/>
  <c r="BD187" i="8"/>
  <c r="W187" i="8"/>
  <c r="AU187" i="8"/>
  <c r="O187" i="8"/>
  <c r="T187" i="8"/>
  <c r="AO187" i="8"/>
  <c r="BB187" i="8"/>
  <c r="BA187" i="8"/>
  <c r="AR187" i="8"/>
  <c r="K187" i="8"/>
  <c r="AE187" i="8"/>
  <c r="BF187" i="8"/>
  <c r="AP187" i="8"/>
  <c r="AN187" i="8"/>
  <c r="AT187" i="8"/>
  <c r="AS187" i="8"/>
  <c r="AH187" i="8"/>
  <c r="BH187" i="8"/>
  <c r="Q187" i="8"/>
  <c r="AB187" i="8"/>
  <c r="J187" i="8"/>
  <c r="AM187" i="8"/>
  <c r="AL187" i="8"/>
  <c r="AK187" i="8"/>
  <c r="X187" i="8"/>
  <c r="AV187" i="8"/>
  <c r="AZ187" i="8"/>
  <c r="H187" i="8"/>
  <c r="S187" i="8"/>
  <c r="AD187" i="8"/>
  <c r="AC187" i="8"/>
  <c r="L187" i="8"/>
  <c r="AF187" i="8"/>
  <c r="AJ187" i="8"/>
  <c r="BE187" i="8"/>
  <c r="AW187" i="8"/>
  <c r="V187" i="8"/>
  <c r="U187" i="8"/>
  <c r="BC187" i="8"/>
  <c r="R187" i="8"/>
  <c r="P187" i="8"/>
  <c r="AA187" i="8"/>
  <c r="I187" i="8"/>
  <c r="AP188" i="8"/>
  <c r="W188" i="8"/>
  <c r="AQ188" i="8"/>
  <c r="Q188" i="8"/>
  <c r="BA188" i="8"/>
  <c r="AN188" i="8"/>
  <c r="AI188" i="8"/>
  <c r="Z188" i="8"/>
  <c r="G188" i="8"/>
  <c r="AS188" i="8"/>
  <c r="AG188" i="8"/>
  <c r="V188" i="8"/>
  <c r="D188" i="8"/>
  <c r="AA188" i="8"/>
  <c r="R188" i="8"/>
  <c r="BH188" i="8"/>
  <c r="AE188" i="8"/>
  <c r="M188" i="8"/>
  <c r="Y188" i="8"/>
  <c r="AJ188" i="8"/>
  <c r="S188" i="8"/>
  <c r="J188" i="8"/>
  <c r="AV188" i="8"/>
  <c r="O188" i="8"/>
  <c r="AZ188" i="8"/>
  <c r="BC188" i="8"/>
  <c r="X188" i="8"/>
  <c r="K188" i="8"/>
  <c r="BI188" i="8"/>
  <c r="AL188" i="8"/>
  <c r="BD188" i="8"/>
  <c r="AF188" i="8"/>
  <c r="U188" i="8"/>
  <c r="T188" i="8"/>
  <c r="BF188" i="8"/>
  <c r="AW188" i="8"/>
  <c r="AB188" i="8"/>
  <c r="AR188" i="8"/>
  <c r="L188" i="8"/>
  <c r="AO188" i="8"/>
  <c r="H188" i="8"/>
  <c r="BG188" i="8"/>
  <c r="AX188" i="8"/>
  <c r="AM188" i="8"/>
  <c r="P188" i="8"/>
  <c r="AD188" i="8"/>
  <c r="AU188" i="8"/>
  <c r="E188" i="8"/>
  <c r="I188" i="8"/>
  <c r="AY188" i="8"/>
  <c r="AC188" i="8"/>
  <c r="F188" i="8"/>
  <c r="N188" i="8"/>
  <c r="AK188" i="8"/>
  <c r="BJ188" i="8"/>
  <c r="AH188" i="8"/>
  <c r="BE188" i="8"/>
  <c r="AT188" i="8"/>
  <c r="BB188" i="8"/>
  <c r="BD189" i="8"/>
  <c r="AU189" i="8"/>
  <c r="AH189" i="8"/>
  <c r="BF189" i="8"/>
  <c r="AX189" i="8"/>
  <c r="R189" i="8"/>
  <c r="AI189" i="8"/>
  <c r="S189" i="8"/>
  <c r="AV189" i="8"/>
  <c r="AM189" i="8"/>
  <c r="V189" i="8"/>
  <c r="AP189" i="8"/>
  <c r="AD189" i="8"/>
  <c r="BI189" i="8"/>
  <c r="T189" i="8"/>
  <c r="AZ189" i="8"/>
  <c r="AT189" i="8"/>
  <c r="P189" i="8"/>
  <c r="AG189" i="8"/>
  <c r="I189" i="8"/>
  <c r="AS189" i="8"/>
  <c r="BB189" i="8"/>
  <c r="AA189" i="8"/>
  <c r="BH189" i="8"/>
  <c r="AR189" i="8"/>
  <c r="M189" i="8"/>
  <c r="AN189" i="8"/>
  <c r="AE189" i="8"/>
  <c r="L189" i="8"/>
  <c r="AB189" i="8"/>
  <c r="J189" i="8"/>
  <c r="AK189" i="8"/>
  <c r="Y189" i="8"/>
  <c r="E189" i="8"/>
  <c r="AF189" i="8"/>
  <c r="W189" i="8"/>
  <c r="BA189" i="8"/>
  <c r="N189" i="8"/>
  <c r="AW189" i="8"/>
  <c r="Q189" i="8"/>
  <c r="AY189" i="8"/>
  <c r="X189" i="8"/>
  <c r="O189" i="8"/>
  <c r="AQ189" i="8"/>
  <c r="BE189" i="8"/>
  <c r="AC189" i="8"/>
  <c r="AJ189" i="8"/>
  <c r="G189" i="8"/>
  <c r="AO189" i="8"/>
  <c r="D189" i="8"/>
  <c r="H189" i="8"/>
  <c r="U189" i="8"/>
  <c r="BJ189" i="8"/>
  <c r="F189" i="8"/>
  <c r="BC189" i="8"/>
  <c r="K189" i="8"/>
  <c r="AL189" i="8"/>
  <c r="Z189" i="8"/>
  <c r="BG189" i="8"/>
  <c r="BI190" i="8"/>
  <c r="BH190" i="8"/>
  <c r="BG190" i="8"/>
  <c r="AL190" i="8"/>
  <c r="BB190" i="8"/>
  <c r="AD190" i="8"/>
  <c r="AP190" i="8"/>
  <c r="AH190" i="8"/>
  <c r="AP191" i="8"/>
  <c r="AG191" i="8"/>
  <c r="L191" i="8"/>
  <c r="X191" i="8"/>
  <c r="AB191" i="8"/>
  <c r="AU191" i="8"/>
  <c r="AC191" i="8"/>
  <c r="AI191" i="8"/>
  <c r="BA190" i="8"/>
  <c r="AZ190" i="8"/>
  <c r="AW190" i="8"/>
  <c r="Z190" i="8"/>
  <c r="AN190" i="8"/>
  <c r="H190" i="8"/>
  <c r="N190" i="8"/>
  <c r="AX190" i="8"/>
  <c r="AS190" i="8"/>
  <c r="AR190" i="8"/>
  <c r="AM190" i="8"/>
  <c r="P190" i="8"/>
  <c r="X190" i="8"/>
  <c r="BE190" i="8"/>
  <c r="AI190" i="8"/>
  <c r="W190" i="8"/>
  <c r="Z191" i="8"/>
  <c r="Q191" i="8"/>
  <c r="AQ191" i="8"/>
  <c r="AY191" i="8"/>
  <c r="BI191" i="8"/>
  <c r="BD191" i="8"/>
  <c r="D191" i="8"/>
  <c r="AK190" i="8"/>
  <c r="AJ190" i="8"/>
  <c r="AA190" i="8"/>
  <c r="F190" i="8"/>
  <c r="J190" i="8"/>
  <c r="AG190" i="8"/>
  <c r="V190" i="8"/>
  <c r="R191" i="8"/>
  <c r="I191" i="8"/>
  <c r="AE191" i="8"/>
  <c r="AK191" i="8"/>
  <c r="AS191" i="8"/>
  <c r="P191" i="8"/>
  <c r="M191" i="8"/>
  <c r="AC190" i="8"/>
  <c r="AB190" i="8"/>
  <c r="Q190" i="8"/>
  <c r="BC190" i="8"/>
  <c r="AU190" i="8"/>
  <c r="BD190" i="8"/>
  <c r="R190" i="8"/>
  <c r="J191" i="8"/>
  <c r="BB191" i="8"/>
  <c r="U191" i="8"/>
  <c r="W191" i="8"/>
  <c r="AA191" i="8"/>
  <c r="BC191" i="8"/>
  <c r="AD191" i="8"/>
  <c r="U190" i="8"/>
  <c r="T190" i="8"/>
  <c r="G190" i="8"/>
  <c r="AO190" i="8"/>
  <c r="AE190" i="8"/>
  <c r="AF190" i="8"/>
  <c r="S190" i="8"/>
  <c r="BE191" i="8"/>
  <c r="AR191" i="8"/>
  <c r="K191" i="8"/>
  <c r="G191" i="8"/>
  <c r="E191" i="8"/>
  <c r="O191" i="8"/>
  <c r="BG191" i="8"/>
  <c r="M190" i="8"/>
  <c r="L190" i="8"/>
  <c r="BF190" i="8"/>
  <c r="Y190" i="8"/>
  <c r="I190" i="8"/>
  <c r="AQ190" i="8"/>
  <c r="BJ190" i="8"/>
  <c r="BF191" i="8"/>
  <c r="AW191" i="8"/>
  <c r="AF191" i="8"/>
  <c r="AZ191" i="8"/>
  <c r="BJ191" i="8"/>
  <c r="AV191" i="8"/>
  <c r="AN191" i="8"/>
  <c r="AM191" i="8"/>
  <c r="E190" i="8"/>
  <c r="D190" i="8"/>
  <c r="AV190" i="8"/>
  <c r="K190" i="8"/>
  <c r="AT190" i="8"/>
  <c r="O190" i="8"/>
  <c r="AY190" i="8"/>
  <c r="AX191" i="8"/>
  <c r="AO191" i="8"/>
  <c r="V191" i="8"/>
  <c r="AL191" i="8"/>
  <c r="AT191" i="8"/>
  <c r="T191" i="8"/>
  <c r="N191" i="8"/>
  <c r="AJ191" i="8"/>
  <c r="AH191" i="8"/>
  <c r="Y191" i="8"/>
  <c r="BA191" i="8"/>
  <c r="H191" i="8"/>
  <c r="F191" i="8"/>
  <c r="S191" i="8"/>
  <c r="BH191" i="8"/>
  <c r="G192" i="8"/>
  <c r="F192" i="8"/>
  <c r="AV192" i="8"/>
  <c r="I192" i="8"/>
  <c r="BH192" i="8"/>
  <c r="AC192" i="8"/>
  <c r="AR192" i="8"/>
  <c r="BJ192" i="8"/>
  <c r="BG192" i="8"/>
  <c r="AJ192" i="8"/>
  <c r="AX192" i="8"/>
  <c r="AP192" i="8"/>
  <c r="BD192" i="8"/>
  <c r="AG192" i="8"/>
  <c r="BC192" i="8"/>
  <c r="BB192" i="8"/>
  <c r="AW192" i="8"/>
  <c r="Z192" i="8"/>
  <c r="AH192" i="8"/>
  <c r="X192" i="8"/>
  <c r="AB192" i="8"/>
  <c r="AF192" i="8"/>
  <c r="AU192" i="8"/>
  <c r="AT192" i="8"/>
  <c r="AK192" i="8"/>
  <c r="P192" i="8"/>
  <c r="T192" i="8"/>
  <c r="AO192" i="8"/>
  <c r="BA192" i="8"/>
  <c r="R192" i="8"/>
  <c r="AM192" i="8"/>
  <c r="AL192" i="8"/>
  <c r="AA192" i="8"/>
  <c r="D192" i="8"/>
  <c r="H192" i="8"/>
  <c r="M192" i="8"/>
  <c r="S192" i="8"/>
  <c r="AS192" i="8"/>
  <c r="AE192" i="8"/>
  <c r="AD192" i="8"/>
  <c r="Q192" i="8"/>
  <c r="AY192" i="8"/>
  <c r="BI192" i="8"/>
  <c r="AN192" i="8"/>
  <c r="K192" i="8"/>
  <c r="W192" i="8"/>
  <c r="V192" i="8"/>
  <c r="E192" i="8"/>
  <c r="AI192" i="8"/>
  <c r="AQ192" i="8"/>
  <c r="L192" i="8"/>
  <c r="AZ192" i="8"/>
  <c r="O192" i="8"/>
  <c r="N192" i="8"/>
  <c r="BF192" i="8"/>
  <c r="U192" i="8"/>
  <c r="Y192" i="8"/>
  <c r="BE192" i="8"/>
  <c r="J192" i="8"/>
  <c r="L193" i="8"/>
  <c r="K193" i="8"/>
  <c r="AE193" i="8"/>
  <c r="BI193" i="8"/>
  <c r="BE193" i="8"/>
  <c r="G193" i="8"/>
  <c r="N193" i="8"/>
  <c r="AG194" i="8"/>
  <c r="X194" i="8"/>
  <c r="E194" i="8"/>
  <c r="AS194" i="8"/>
  <c r="AM194" i="8"/>
  <c r="V194" i="8"/>
  <c r="J194" i="8"/>
  <c r="D193" i="8"/>
  <c r="BB193" i="8"/>
  <c r="U193" i="8"/>
  <c r="AU193" i="8"/>
  <c r="AM193" i="8"/>
  <c r="AX193" i="8"/>
  <c r="AK193" i="8"/>
  <c r="Y194" i="8"/>
  <c r="P194" i="8"/>
  <c r="BF194" i="8"/>
  <c r="AE194" i="8"/>
  <c r="U194" i="8"/>
  <c r="AQ194" i="8"/>
  <c r="G194" i="8"/>
  <c r="BH193" i="8"/>
  <c r="BG193" i="8"/>
  <c r="AP193" i="8"/>
  <c r="I193" i="8"/>
  <c r="AG193" i="8"/>
  <c r="W193" i="8"/>
  <c r="Z193" i="8"/>
  <c r="AW193" i="8"/>
  <c r="Q194" i="8"/>
  <c r="H194" i="8"/>
  <c r="AT194" i="8"/>
  <c r="S194" i="8"/>
  <c r="BB194" i="8"/>
  <c r="M194" i="8"/>
  <c r="AI194" i="8"/>
  <c r="AZ193" i="8"/>
  <c r="AY193" i="8"/>
  <c r="AF193" i="8"/>
  <c r="BJ193" i="8"/>
  <c r="Q193" i="8"/>
  <c r="BD193" i="8"/>
  <c r="AT193" i="8"/>
  <c r="Y193" i="8"/>
  <c r="I194" i="8"/>
  <c r="BG194" i="8"/>
  <c r="AJ194" i="8"/>
  <c r="BH194" i="8"/>
  <c r="AL194" i="8"/>
  <c r="AC194" i="8"/>
  <c r="AH194" i="8"/>
  <c r="AR193" i="8"/>
  <c r="AQ193" i="8"/>
  <c r="V193" i="8"/>
  <c r="AV193" i="8"/>
  <c r="E193" i="8"/>
  <c r="AD193" i="8"/>
  <c r="M193" i="8"/>
  <c r="P193" i="8"/>
  <c r="BD194" i="8"/>
  <c r="AU194" i="8"/>
  <c r="Z194" i="8"/>
  <c r="AR194" i="8"/>
  <c r="T194" i="8"/>
  <c r="AB194" i="8"/>
  <c r="F194" i="8"/>
  <c r="AJ193" i="8"/>
  <c r="AI193" i="8"/>
  <c r="J193" i="8"/>
  <c r="AH193" i="8"/>
  <c r="BF193" i="8"/>
  <c r="H193" i="8"/>
  <c r="AS193" i="8"/>
  <c r="BE194" i="8"/>
  <c r="AV194" i="8"/>
  <c r="AK194" i="8"/>
  <c r="N194" i="8"/>
  <c r="AD194" i="8"/>
  <c r="AY194" i="8"/>
  <c r="BJ194" i="8"/>
  <c r="AZ194" i="8"/>
  <c r="AB193" i="8"/>
  <c r="AA193" i="8"/>
  <c r="BA193" i="8"/>
  <c r="R193" i="8"/>
  <c r="AN193" i="8"/>
  <c r="BC193" i="8"/>
  <c r="AL193" i="8"/>
  <c r="AW194" i="8"/>
  <c r="AN194" i="8"/>
  <c r="AA194" i="8"/>
  <c r="D194" i="8"/>
  <c r="R194" i="8"/>
  <c r="W194" i="8"/>
  <c r="L194" i="8"/>
  <c r="AP194" i="8"/>
  <c r="T193" i="8"/>
  <c r="S193" i="8"/>
  <c r="AO193" i="8"/>
  <c r="F193" i="8"/>
  <c r="X193" i="8"/>
  <c r="AC193" i="8"/>
  <c r="O193" i="8"/>
  <c r="AO194" i="8"/>
  <c r="AF194" i="8"/>
  <c r="O194" i="8"/>
  <c r="BI194" i="8"/>
  <c r="BC194" i="8"/>
  <c r="AX194" i="8"/>
  <c r="K194" i="8"/>
  <c r="BA194" i="8"/>
  <c r="N195" i="8"/>
  <c r="M195" i="8"/>
  <c r="AO195" i="8"/>
  <c r="BE195" i="8"/>
  <c r="AI195" i="8"/>
  <c r="H195" i="8"/>
  <c r="X195" i="8"/>
  <c r="F195" i="8"/>
  <c r="E195" i="8"/>
  <c r="AE195" i="8"/>
  <c r="AQ195" i="8"/>
  <c r="Q195" i="8"/>
  <c r="AW195" i="8"/>
  <c r="BG195" i="8"/>
  <c r="BJ195" i="8"/>
  <c r="BI195" i="8"/>
  <c r="AZ195" i="8"/>
  <c r="S195" i="8"/>
  <c r="AA195" i="8"/>
  <c r="AN195" i="8"/>
  <c r="G195" i="8"/>
  <c r="AX195" i="8"/>
  <c r="BB195" i="8"/>
  <c r="BA195" i="8"/>
  <c r="AP195" i="8"/>
  <c r="I195" i="8"/>
  <c r="O195" i="8"/>
  <c r="L195" i="8"/>
  <c r="AV195" i="8"/>
  <c r="Z195" i="8"/>
  <c r="AT195" i="8"/>
  <c r="AS195" i="8"/>
  <c r="AF195" i="8"/>
  <c r="BF195" i="8"/>
  <c r="BD195" i="8"/>
  <c r="AM195" i="8"/>
  <c r="D195" i="8"/>
  <c r="AG195" i="8"/>
  <c r="AL195" i="8"/>
  <c r="AK195" i="8"/>
  <c r="T195" i="8"/>
  <c r="AR195" i="8"/>
  <c r="AJ195" i="8"/>
  <c r="K195" i="8"/>
  <c r="AU195" i="8"/>
  <c r="AD195" i="8"/>
  <c r="AC195" i="8"/>
  <c r="J195" i="8"/>
  <c r="AB195" i="8"/>
  <c r="R195" i="8"/>
  <c r="BH195" i="8"/>
  <c r="Y195" i="8"/>
  <c r="V195" i="8"/>
  <c r="U195" i="8"/>
  <c r="AY195" i="8"/>
  <c r="P195" i="8"/>
  <c r="BC195" i="8"/>
  <c r="AH195" i="8"/>
  <c r="W195" i="8"/>
  <c r="AZ196" i="8"/>
  <c r="AP196" i="8"/>
  <c r="Y196" i="8"/>
  <c r="D196" i="8"/>
  <c r="L196" i="8"/>
  <c r="G196" i="8"/>
  <c r="AM196" i="8"/>
  <c r="AQ196" i="8"/>
  <c r="AH196" i="8"/>
  <c r="O196" i="8"/>
  <c r="BE196" i="8"/>
  <c r="BC196" i="8"/>
  <c r="AD196" i="8"/>
  <c r="T196" i="8"/>
  <c r="AI196" i="8"/>
  <c r="Z196" i="8"/>
  <c r="E196" i="8"/>
  <c r="AO196" i="8"/>
  <c r="AG196" i="8"/>
  <c r="F196" i="8"/>
  <c r="I196" i="8"/>
  <c r="AA196" i="8"/>
  <c r="R196" i="8"/>
  <c r="BF196" i="8"/>
  <c r="AC196" i="8"/>
  <c r="Q196" i="8"/>
  <c r="AX196" i="8"/>
  <c r="H196" i="8"/>
  <c r="BJ196" i="8"/>
  <c r="S196" i="8"/>
  <c r="J196" i="8"/>
  <c r="AU196" i="8"/>
  <c r="M196" i="8"/>
  <c r="BA196" i="8"/>
  <c r="W196" i="8"/>
  <c r="AW196" i="8"/>
  <c r="BB196" i="8"/>
  <c r="K196" i="8"/>
  <c r="BG196" i="8"/>
  <c r="AJ196" i="8"/>
  <c r="BD196" i="8"/>
  <c r="AF196" i="8"/>
  <c r="AL196" i="8"/>
  <c r="AS196" i="8"/>
  <c r="AT196" i="8"/>
  <c r="BH196" i="8"/>
  <c r="AV196" i="8"/>
  <c r="X196" i="8"/>
  <c r="AN196" i="8"/>
  <c r="P196" i="8"/>
  <c r="V196" i="8"/>
  <c r="AR196" i="8"/>
  <c r="BI196" i="8"/>
  <c r="AY196" i="8"/>
  <c r="AK196" i="8"/>
  <c r="N196" i="8"/>
  <c r="AB196" i="8"/>
  <c r="AE196" i="8"/>
  <c r="U196" i="8"/>
  <c r="BE197" i="8"/>
  <c r="AL197" i="8"/>
  <c r="N197" i="8"/>
  <c r="P197" i="8"/>
  <c r="AN197" i="8"/>
  <c r="BA197" i="8"/>
  <c r="AH197" i="8"/>
  <c r="BG197" i="8"/>
  <c r="AV197" i="8"/>
  <c r="AC197" i="8"/>
  <c r="BI197" i="8"/>
  <c r="AS197" i="8"/>
  <c r="Q197" i="8"/>
  <c r="W197" i="8"/>
  <c r="AR197" i="8"/>
  <c r="AY197" i="8"/>
  <c r="AM197" i="8"/>
  <c r="T197" i="8"/>
  <c r="AW197" i="8"/>
  <c r="AE197" i="8"/>
  <c r="BC197" i="8"/>
  <c r="I197" i="8"/>
  <c r="F197" i="8"/>
  <c r="AQ197" i="8"/>
  <c r="AD197" i="8"/>
  <c r="J197" i="8"/>
  <c r="AJ197" i="8"/>
  <c r="O197" i="8"/>
  <c r="AB197" i="8"/>
  <c r="H197" i="8"/>
  <c r="V197" i="8"/>
  <c r="AI197" i="8"/>
  <c r="U197" i="8"/>
  <c r="BJ197" i="8"/>
  <c r="X197" i="8"/>
  <c r="BH197" i="8"/>
  <c r="E197" i="8"/>
  <c r="AZ197" i="8"/>
  <c r="AA197" i="8"/>
  <c r="L197" i="8"/>
  <c r="AX197" i="8"/>
  <c r="M197" i="8"/>
  <c r="AO197" i="8"/>
  <c r="BB197" i="8"/>
  <c r="G197" i="8"/>
  <c r="S197" i="8"/>
  <c r="BD197" i="8"/>
  <c r="AK197" i="8"/>
  <c r="AT197" i="8"/>
  <c r="R197" i="8"/>
  <c r="Z197" i="8"/>
  <c r="AP197" i="8"/>
  <c r="K197" i="8"/>
  <c r="AU197" i="8"/>
  <c r="Y197" i="8"/>
  <c r="AF197" i="8"/>
  <c r="BF197" i="8"/>
  <c r="D197" i="8"/>
  <c r="AG197" i="8"/>
  <c r="BJ198" i="8"/>
  <c r="AZ198" i="8"/>
  <c r="AB198" i="8"/>
  <c r="U198" i="8"/>
  <c r="AS198" i="8"/>
  <c r="AU198" i="8"/>
  <c r="L198" i="8"/>
  <c r="BD198" i="8"/>
  <c r="BA198" i="8"/>
  <c r="AQ198" i="8"/>
  <c r="N198" i="8"/>
  <c r="E198" i="8"/>
  <c r="V198" i="8"/>
  <c r="J198" i="8"/>
  <c r="K198" i="8"/>
  <c r="AV198" i="8"/>
  <c r="AR198" i="8"/>
  <c r="AH198" i="8"/>
  <c r="AX198" i="8"/>
  <c r="BB198" i="8"/>
  <c r="BF198" i="8"/>
  <c r="AP198" i="8"/>
  <c r="AE198" i="8"/>
  <c r="AN198" i="8"/>
  <c r="AI198" i="8"/>
  <c r="Y198" i="8"/>
  <c r="AL198" i="8"/>
  <c r="AJ198" i="8"/>
  <c r="AD198" i="8"/>
  <c r="I198" i="8"/>
  <c r="R198" i="8"/>
  <c r="AF198" i="8"/>
  <c r="Z198" i="8"/>
  <c r="O198" i="8"/>
  <c r="AA198" i="8"/>
  <c r="T198" i="8"/>
  <c r="BE198" i="8"/>
  <c r="AO198" i="8"/>
  <c r="X198" i="8"/>
  <c r="Q198" i="8"/>
  <c r="F198" i="8"/>
  <c r="M198" i="8"/>
  <c r="D198" i="8"/>
  <c r="AC198" i="8"/>
  <c r="BH198" i="8"/>
  <c r="P198" i="8"/>
  <c r="G198" i="8"/>
  <c r="AY198" i="8"/>
  <c r="BC198" i="8"/>
  <c r="AT198" i="8"/>
  <c r="AW198" i="8"/>
  <c r="BG198" i="8"/>
  <c r="H198" i="8"/>
  <c r="BI198" i="8"/>
  <c r="AM198" i="8"/>
  <c r="AK198" i="8"/>
  <c r="W198" i="8"/>
  <c r="S198" i="8"/>
  <c r="AG198" i="8"/>
  <c r="BB199" i="8"/>
  <c r="U199" i="8"/>
  <c r="AZ199" i="8"/>
  <c r="Q199" i="8"/>
  <c r="Z199" i="8"/>
  <c r="BD199" i="8"/>
  <c r="AI199" i="8"/>
  <c r="AT199" i="8"/>
  <c r="M199" i="8"/>
  <c r="AN199" i="8"/>
  <c r="F199" i="8"/>
  <c r="J199" i="8"/>
  <c r="AF199" i="8"/>
  <c r="AH199" i="8"/>
  <c r="BG199" i="8"/>
  <c r="E199" i="8"/>
  <c r="AD199" i="8"/>
  <c r="BH199" i="8"/>
  <c r="AR199" i="8"/>
  <c r="G199" i="8"/>
  <c r="AX199" i="8"/>
  <c r="AW199" i="8"/>
  <c r="BA199" i="8"/>
  <c r="T199" i="8"/>
  <c r="AP199" i="8"/>
  <c r="Y199" i="8"/>
  <c r="X199" i="8"/>
  <c r="AL199" i="8"/>
  <c r="BC199" i="8"/>
  <c r="BF199" i="8"/>
  <c r="AO199" i="8"/>
  <c r="K199" i="8"/>
  <c r="AA199" i="8"/>
  <c r="I199" i="8"/>
  <c r="W199" i="8"/>
  <c r="O199" i="8"/>
  <c r="AU199" i="8"/>
  <c r="AV199" i="8"/>
  <c r="AE199" i="8"/>
  <c r="BI199" i="8"/>
  <c r="P199" i="8"/>
  <c r="BE199" i="8"/>
  <c r="AY199" i="8"/>
  <c r="R199" i="8"/>
  <c r="AM199" i="8"/>
  <c r="AK199" i="8"/>
  <c r="V199" i="8"/>
  <c r="AQ199" i="8"/>
  <c r="D199" i="8"/>
  <c r="AG199" i="8"/>
  <c r="S199" i="8"/>
  <c r="N199" i="8"/>
  <c r="BJ199" i="8"/>
  <c r="AC199" i="8"/>
  <c r="L199" i="8"/>
  <c r="AB199" i="8"/>
  <c r="AS199" i="8"/>
  <c r="H199" i="8"/>
  <c r="AJ199" i="8"/>
  <c r="AH200" i="8"/>
  <c r="AZ200" i="8"/>
  <c r="AF200" i="8"/>
  <c r="BF200" i="8"/>
  <c r="N200" i="8"/>
  <c r="P200" i="8"/>
  <c r="AR200" i="8"/>
  <c r="V200" i="8"/>
  <c r="AN200" i="8"/>
  <c r="E200" i="8"/>
  <c r="AI200" i="8"/>
  <c r="X200" i="8"/>
  <c r="AG200" i="8"/>
  <c r="AB200" i="8"/>
  <c r="AA200" i="8"/>
  <c r="BA200" i="8"/>
  <c r="H200" i="8"/>
  <c r="BE200" i="8"/>
  <c r="M200" i="8"/>
  <c r="BC200" i="8"/>
  <c r="T200" i="8"/>
  <c r="S200" i="8"/>
  <c r="AO200" i="8"/>
  <c r="AW200" i="8"/>
  <c r="AM200" i="8"/>
  <c r="AD200" i="8"/>
  <c r="AS200" i="8"/>
  <c r="L200" i="8"/>
  <c r="K200" i="8"/>
  <c r="AE200" i="8"/>
  <c r="AK200" i="8"/>
  <c r="Q200" i="8"/>
  <c r="AC200" i="8"/>
  <c r="Z200" i="8"/>
  <c r="D200" i="8"/>
  <c r="BB200" i="8"/>
  <c r="U200" i="8"/>
  <c r="W200" i="8"/>
  <c r="BJ200" i="8"/>
  <c r="AV200" i="8"/>
  <c r="Y200" i="8"/>
  <c r="BH200" i="8"/>
  <c r="BG200" i="8"/>
  <c r="AP200" i="8"/>
  <c r="I200" i="8"/>
  <c r="G200" i="8"/>
  <c r="F200" i="8"/>
  <c r="O200" i="8"/>
  <c r="AY200" i="8"/>
  <c r="AX200" i="8"/>
  <c r="AU200" i="8"/>
  <c r="AQ200" i="8"/>
  <c r="AL200" i="8"/>
  <c r="BI200" i="8"/>
  <c r="BD200" i="8"/>
  <c r="AJ200" i="8"/>
  <c r="J200" i="8"/>
  <c r="R200" i="8"/>
  <c r="AT200" i="8"/>
  <c r="Q201" i="8"/>
  <c r="H201" i="8"/>
  <c r="AT201" i="8"/>
  <c r="G201" i="8"/>
  <c r="S201" i="8"/>
  <c r="AQ201" i="8"/>
  <c r="BH201" i="8"/>
  <c r="I201" i="8"/>
  <c r="BG201" i="8"/>
  <c r="AJ201" i="8"/>
  <c r="BJ201" i="8"/>
  <c r="BB201" i="8"/>
  <c r="K201" i="8"/>
  <c r="AS201" i="8"/>
  <c r="AW201" i="8"/>
  <c r="D201" i="8"/>
  <c r="BA201" i="8"/>
  <c r="AO201" i="8"/>
  <c r="AY201" i="8"/>
  <c r="AC201" i="8"/>
  <c r="L201" i="8"/>
  <c r="AG201" i="8"/>
  <c r="E201" i="8"/>
  <c r="BC201" i="8"/>
  <c r="W201" i="8"/>
  <c r="P201" i="8"/>
  <c r="BF201" i="8"/>
  <c r="AM201" i="8"/>
  <c r="BI201" i="8"/>
  <c r="BD201" i="8"/>
  <c r="AU201" i="8"/>
  <c r="Z201" i="8"/>
  <c r="AX201" i="8"/>
  <c r="AL201" i="8"/>
  <c r="AP201" i="8"/>
  <c r="AR201" i="8"/>
  <c r="BE201" i="8"/>
  <c r="AV201" i="8"/>
  <c r="AK201" i="8"/>
  <c r="N201" i="8"/>
  <c r="AH201" i="8"/>
  <c r="R201" i="8"/>
  <c r="J201" i="8"/>
  <c r="V201" i="8"/>
  <c r="AN201" i="8"/>
  <c r="AA201" i="8"/>
  <c r="T201" i="8"/>
  <c r="AE201" i="8"/>
  <c r="M201" i="8"/>
  <c r="AF201" i="8"/>
  <c r="O201" i="8"/>
  <c r="F201" i="8"/>
  <c r="AD201" i="8"/>
  <c r="X201" i="8"/>
  <c r="AI201" i="8"/>
  <c r="AZ201" i="8"/>
  <c r="Y201" i="8"/>
  <c r="U201" i="8"/>
  <c r="AB201" i="8"/>
  <c r="AK202" i="8"/>
  <c r="AV202" i="8"/>
  <c r="AQ202" i="8"/>
  <c r="AC202" i="8"/>
  <c r="AH202" i="8"/>
  <c r="W202" i="8"/>
  <c r="U202" i="8"/>
  <c r="R202" i="8"/>
  <c r="AX202" i="8"/>
  <c r="M202" i="8"/>
  <c r="D202" i="8"/>
  <c r="L202" i="8"/>
  <c r="F202" i="8"/>
  <c r="E202" i="8"/>
  <c r="AE202" i="8"/>
  <c r="BG202" i="8"/>
  <c r="AI202" i="8"/>
  <c r="AW202" i="8"/>
  <c r="AA202" i="8"/>
  <c r="BJ202" i="8"/>
  <c r="BI202" i="8"/>
  <c r="AZ202" i="8"/>
  <c r="S202" i="8"/>
  <c r="AU202" i="8"/>
  <c r="O202" i="8"/>
  <c r="K202" i="8"/>
  <c r="G202" i="8"/>
  <c r="BB202" i="8"/>
  <c r="BA202" i="8"/>
  <c r="AP202" i="8"/>
  <c r="I202" i="8"/>
  <c r="AG202" i="8"/>
  <c r="AR202" i="8"/>
  <c r="Z202" i="8"/>
  <c r="AN202" i="8"/>
  <c r="AT202" i="8"/>
  <c r="AS202" i="8"/>
  <c r="AF202" i="8"/>
  <c r="BH202" i="8"/>
  <c r="Q202" i="8"/>
  <c r="X202" i="8"/>
  <c r="Y202" i="8"/>
  <c r="AM202" i="8"/>
  <c r="AL202" i="8"/>
  <c r="T202" i="8"/>
  <c r="BD202" i="8"/>
  <c r="BF202" i="8"/>
  <c r="AD202" i="8"/>
  <c r="J202" i="8"/>
  <c r="AJ202" i="8"/>
  <c r="H202" i="8"/>
  <c r="V202" i="8"/>
  <c r="AY202" i="8"/>
  <c r="P202" i="8"/>
  <c r="BE202" i="8"/>
  <c r="N202" i="8"/>
  <c r="AO202" i="8"/>
  <c r="BC202" i="8"/>
  <c r="AB202" i="8"/>
  <c r="BG203" i="8"/>
  <c r="AX203" i="8"/>
  <c r="AK203" i="8"/>
  <c r="N203" i="8"/>
  <c r="AD203" i="8"/>
  <c r="AM203" i="8"/>
  <c r="V203" i="8"/>
  <c r="AC203" i="8"/>
  <c r="AY203" i="8"/>
  <c r="AP203" i="8"/>
  <c r="Y203" i="8"/>
  <c r="D203" i="8"/>
  <c r="P203" i="8"/>
  <c r="I203" i="8"/>
  <c r="AW203" i="8"/>
  <c r="AB203" i="8"/>
  <c r="R203" i="8"/>
  <c r="AE203" i="8"/>
  <c r="H203" i="8"/>
  <c r="J203" i="8"/>
  <c r="AT203" i="8"/>
  <c r="AZ203" i="8"/>
  <c r="AO203" i="8"/>
  <c r="BE203" i="8"/>
  <c r="BH203" i="8"/>
  <c r="W203" i="8"/>
  <c r="X203" i="8"/>
  <c r="L203" i="8"/>
  <c r="D200" i="1" s="1"/>
  <c r="T203" i="8"/>
  <c r="AQ203" i="8"/>
  <c r="AH203" i="8"/>
  <c r="O203" i="8"/>
  <c r="BI203" i="8"/>
  <c r="BA203" i="8"/>
  <c r="BJ203" i="8"/>
  <c r="G203" i="8"/>
  <c r="AN203" i="8"/>
  <c r="AI203" i="8"/>
  <c r="Z203" i="8"/>
  <c r="E203" i="8"/>
  <c r="AS203" i="8"/>
  <c r="AG203" i="8"/>
  <c r="AL203" i="8"/>
  <c r="AV203" i="8"/>
  <c r="AA203" i="8"/>
  <c r="BD203" i="8"/>
  <c r="M203" i="8"/>
  <c r="F203" i="8"/>
  <c r="S203" i="8"/>
  <c r="Q203" i="8"/>
  <c r="BC203" i="8"/>
  <c r="K203" i="8"/>
  <c r="AJ203" i="8"/>
  <c r="AF203" i="8"/>
  <c r="U203" i="8"/>
  <c r="BF203" i="8"/>
  <c r="AU203" i="8"/>
  <c r="AR203" i="8"/>
  <c r="BB203" i="8"/>
  <c r="BD204" i="8"/>
  <c r="AU204" i="8"/>
  <c r="AP204" i="8"/>
  <c r="S204" i="8"/>
  <c r="AA204" i="8"/>
  <c r="BB204" i="8"/>
  <c r="AK204" i="8"/>
  <c r="BH204" i="8"/>
  <c r="AV204" i="8"/>
  <c r="AM204" i="8"/>
  <c r="AD204" i="8"/>
  <c r="I204" i="8"/>
  <c r="M204" i="8"/>
  <c r="Z204" i="8"/>
  <c r="V204" i="8"/>
  <c r="BG204" i="8"/>
  <c r="Q204" i="8"/>
  <c r="P204" i="8"/>
  <c r="AY204" i="8"/>
  <c r="AW204" i="8"/>
  <c r="AS204" i="8"/>
  <c r="BJ204" i="8"/>
  <c r="BE204" i="8"/>
  <c r="AI204" i="8"/>
  <c r="BC204" i="8"/>
  <c r="AC204" i="8"/>
  <c r="K204" i="8"/>
  <c r="F204" i="8"/>
  <c r="AN204" i="8"/>
  <c r="AE204" i="8"/>
  <c r="T204" i="8"/>
  <c r="BF204" i="8"/>
  <c r="AX204" i="8"/>
  <c r="D204" i="8"/>
  <c r="U204" i="8"/>
  <c r="AT204" i="8"/>
  <c r="AF204" i="8"/>
  <c r="W204" i="8"/>
  <c r="J204" i="8"/>
  <c r="AR204" i="8"/>
  <c r="AH204" i="8"/>
  <c r="BA204" i="8"/>
  <c r="R204" i="8"/>
  <c r="X204" i="8"/>
  <c r="O204" i="8"/>
  <c r="BI204" i="8"/>
  <c r="AB204" i="8"/>
  <c r="L204" i="8"/>
  <c r="Y204" i="8"/>
  <c r="G204" i="8"/>
  <c r="N204" i="8"/>
  <c r="AJ204" i="8"/>
  <c r="H204" i="8"/>
  <c r="AO204" i="8"/>
  <c r="AG204" i="8"/>
  <c r="E204" i="8"/>
  <c r="AZ204" i="8"/>
  <c r="AQ204" i="8"/>
  <c r="AL204" i="8"/>
  <c r="BI205" i="8"/>
  <c r="BH205" i="8"/>
  <c r="BE205" i="8"/>
  <c r="X205" i="8"/>
  <c r="Z205" i="8"/>
  <c r="AQ205" i="8"/>
  <c r="W205" i="8"/>
  <c r="BF205" i="8"/>
  <c r="AS205" i="8"/>
  <c r="AI205" i="8"/>
  <c r="AW205" i="8"/>
  <c r="V205" i="8"/>
  <c r="AK205" i="8"/>
  <c r="Y205" i="8"/>
  <c r="AE205" i="8"/>
  <c r="BG205" i="8"/>
  <c r="AB205" i="8"/>
  <c r="AA205" i="8"/>
  <c r="AM205" i="8"/>
  <c r="U205" i="8"/>
  <c r="BD205" i="8"/>
  <c r="AV205" i="8"/>
  <c r="AX205" i="8"/>
  <c r="M205" i="8"/>
  <c r="AT205" i="8"/>
  <c r="AD205" i="8"/>
  <c r="AG205" i="8"/>
  <c r="E205" i="8"/>
  <c r="AH205" i="8"/>
  <c r="H205" i="8"/>
  <c r="AF205" i="8"/>
  <c r="BA205" i="8"/>
  <c r="AZ205" i="8"/>
  <c r="AU205" i="8"/>
  <c r="N205" i="8"/>
  <c r="J205" i="8"/>
  <c r="S205" i="8"/>
  <c r="BJ205" i="8"/>
  <c r="AY205" i="8"/>
  <c r="AR205" i="8"/>
  <c r="BC205" i="8"/>
  <c r="AP205" i="8"/>
  <c r="P205" i="8"/>
  <c r="AJ205" i="8"/>
  <c r="AO205" i="8"/>
  <c r="R205" i="8"/>
  <c r="AC205" i="8"/>
  <c r="O205" i="8"/>
  <c r="I205" i="8"/>
  <c r="Q205" i="8"/>
  <c r="T205" i="8"/>
  <c r="K205" i="8"/>
  <c r="G205" i="8"/>
  <c r="L205" i="8"/>
  <c r="BB205" i="8"/>
  <c r="AL205" i="8"/>
  <c r="D205" i="8"/>
  <c r="AN205" i="8"/>
  <c r="F205" i="8"/>
  <c r="R206" i="8"/>
  <c r="I206" i="8"/>
  <c r="AY206" i="8"/>
  <c r="L206" i="8"/>
  <c r="AS206" i="8"/>
  <c r="M206" i="8"/>
  <c r="AR206" i="8"/>
  <c r="J206" i="8"/>
  <c r="BJ206" i="8"/>
  <c r="AM206" i="8"/>
  <c r="BA206" i="8"/>
  <c r="AA206" i="8"/>
  <c r="AV206" i="8"/>
  <c r="AQ206" i="8"/>
  <c r="BE206" i="8"/>
  <c r="AZ206" i="8"/>
  <c r="AC206" i="8"/>
  <c r="AK206" i="8"/>
  <c r="E206" i="8"/>
  <c r="P206" i="8"/>
  <c r="AF206" i="8"/>
  <c r="BF206" i="8"/>
  <c r="AW206" i="8"/>
  <c r="AN206" i="8"/>
  <c r="S206" i="8"/>
  <c r="W206" i="8"/>
  <c r="BH206" i="8"/>
  <c r="AU206" i="8"/>
  <c r="V206" i="8"/>
  <c r="AX206" i="8"/>
  <c r="AO206" i="8"/>
  <c r="AD206" i="8"/>
  <c r="G206" i="8"/>
  <c r="K206" i="8"/>
  <c r="AJ206" i="8"/>
  <c r="O206" i="8"/>
  <c r="U206" i="8"/>
  <c r="AP206" i="8"/>
  <c r="AG206" i="8"/>
  <c r="T206" i="8"/>
  <c r="BB206" i="8"/>
  <c r="AT206" i="8"/>
  <c r="N206" i="8"/>
  <c r="BD206" i="8"/>
  <c r="AE206" i="8"/>
  <c r="AH206" i="8"/>
  <c r="Y206" i="8"/>
  <c r="H206" i="8"/>
  <c r="AL206" i="8"/>
  <c r="AB206" i="8"/>
  <c r="BG206" i="8"/>
  <c r="D206" i="8"/>
  <c r="Z206" i="8"/>
  <c r="Q206" i="8"/>
  <c r="BI206" i="8"/>
  <c r="X206" i="8"/>
  <c r="F206" i="8"/>
  <c r="AI206" i="8"/>
  <c r="BC206" i="8"/>
  <c r="O207" i="8"/>
  <c r="N207" i="8"/>
  <c r="AR207" i="8"/>
  <c r="AX207" i="8"/>
  <c r="BH207" i="8"/>
  <c r="BG207" i="8"/>
  <c r="AW207" i="8"/>
  <c r="G207" i="8"/>
  <c r="F207" i="8"/>
  <c r="AH207" i="8"/>
  <c r="AJ207" i="8"/>
  <c r="AP207" i="8"/>
  <c r="S207" i="8"/>
  <c r="AV207" i="8"/>
  <c r="Y207" i="8"/>
  <c r="AC207" i="8"/>
  <c r="P207" i="8"/>
  <c r="V207" i="8"/>
  <c r="AB207" i="8"/>
  <c r="BJ207" i="8"/>
  <c r="BE207" i="8"/>
  <c r="X207" i="8"/>
  <c r="T207" i="8"/>
  <c r="Z207" i="8"/>
  <c r="BF207" i="8"/>
  <c r="K207" i="8"/>
  <c r="BB207" i="8"/>
  <c r="AS207" i="8"/>
  <c r="H207" i="8"/>
  <c r="R207" i="8"/>
  <c r="AF207" i="8"/>
  <c r="AT207" i="8"/>
  <c r="AI207" i="8"/>
  <c r="BI207" i="8"/>
  <c r="AO207" i="8"/>
  <c r="Q207" i="8"/>
  <c r="AM207" i="8"/>
  <c r="AK207" i="8"/>
  <c r="AN207" i="8"/>
  <c r="BD207" i="8"/>
  <c r="J207" i="8"/>
  <c r="BC207" i="8"/>
  <c r="L207" i="8"/>
  <c r="D207" i="8"/>
  <c r="AU207" i="8"/>
  <c r="AY207" i="8"/>
  <c r="BA207" i="8"/>
  <c r="AL207" i="8"/>
  <c r="AQ207" i="8"/>
  <c r="W207" i="8"/>
  <c r="E207" i="8"/>
  <c r="AE207" i="8"/>
  <c r="AD207" i="8"/>
  <c r="M207" i="8"/>
  <c r="U207" i="8"/>
  <c r="AA207" i="8"/>
  <c r="AZ207" i="8"/>
  <c r="AG207" i="8"/>
  <c r="I207" i="8"/>
  <c r="T208" i="8"/>
  <c r="S208" i="8"/>
  <c r="BI208" i="8"/>
  <c r="V208" i="8"/>
  <c r="X208" i="8"/>
  <c r="AF208" i="8"/>
  <c r="BC208" i="8"/>
  <c r="D208" i="8"/>
  <c r="AU208" i="8"/>
  <c r="Z208" i="8"/>
  <c r="AN208" i="8"/>
  <c r="AT208" i="8"/>
  <c r="E208" i="8"/>
  <c r="L208" i="8"/>
  <c r="K208" i="8"/>
  <c r="AW208" i="8"/>
  <c r="F208" i="8"/>
  <c r="BE208" i="8"/>
  <c r="AE208" i="8"/>
  <c r="AK208" i="8"/>
  <c r="BJ208" i="8"/>
  <c r="AM208" i="8"/>
  <c r="AO208" i="8"/>
  <c r="M208" i="8"/>
  <c r="AY208" i="8"/>
  <c r="Q208" i="8"/>
  <c r="BD208" i="8"/>
  <c r="AD208" i="8"/>
  <c r="P208" i="8"/>
  <c r="BH208" i="8"/>
  <c r="BG208" i="8"/>
  <c r="AX208" i="8"/>
  <c r="AC208" i="8"/>
  <c r="AG208" i="8"/>
  <c r="W208" i="8"/>
  <c r="Y208" i="8"/>
  <c r="BB208" i="8"/>
  <c r="AZ208" i="8"/>
  <c r="U208" i="8"/>
  <c r="AR208" i="8"/>
  <c r="N208" i="8"/>
  <c r="AJ208" i="8"/>
  <c r="AI208" i="8"/>
  <c r="R208" i="8"/>
  <c r="AV208" i="8"/>
  <c r="BF208" i="8"/>
  <c r="AS208" i="8"/>
  <c r="J208" i="8"/>
  <c r="AB208" i="8"/>
  <c r="AA208" i="8"/>
  <c r="H208" i="8"/>
  <c r="AH208" i="8"/>
  <c r="AP208" i="8"/>
  <c r="O208" i="8"/>
  <c r="I208" i="8"/>
  <c r="AL208" i="8"/>
  <c r="AQ208" i="8"/>
  <c r="G208" i="8"/>
  <c r="BA208" i="8"/>
  <c r="Q209" i="8"/>
  <c r="H209" i="8"/>
  <c r="AH209" i="8"/>
  <c r="BH209" i="8"/>
  <c r="BF209" i="8"/>
  <c r="AQ209" i="8"/>
  <c r="AY209" i="8"/>
  <c r="BG209" i="8"/>
  <c r="S209" i="8"/>
  <c r="E209" i="8"/>
  <c r="I209" i="8"/>
  <c r="BC209" i="8"/>
  <c r="V209" i="8"/>
  <c r="AT209" i="8"/>
  <c r="AL209" i="8"/>
  <c r="G209" i="8"/>
  <c r="AA209" i="8"/>
  <c r="W209" i="8"/>
  <c r="D209" i="8"/>
  <c r="AC209" i="8"/>
  <c r="AF209" i="8"/>
  <c r="BJ209" i="8"/>
  <c r="AG209" i="8"/>
  <c r="AJ209" i="8"/>
  <c r="P209" i="8"/>
  <c r="U209" i="8"/>
  <c r="BD209" i="8"/>
  <c r="AS209" i="8"/>
  <c r="L209" i="8"/>
  <c r="AD209" i="8"/>
  <c r="T209" i="8"/>
  <c r="AP209" i="8"/>
  <c r="Z209" i="8"/>
  <c r="AI209" i="8"/>
  <c r="R209" i="8"/>
  <c r="F209" i="8"/>
  <c r="AN209" i="8"/>
  <c r="AU209" i="8"/>
  <c r="BA209" i="8"/>
  <c r="AO209" i="8"/>
  <c r="AE209" i="8"/>
  <c r="O209" i="8"/>
  <c r="X209" i="8"/>
  <c r="AM209" i="8"/>
  <c r="AR209" i="8"/>
  <c r="N209" i="8"/>
  <c r="BE209" i="8"/>
  <c r="AV209" i="8"/>
  <c r="BI209" i="8"/>
  <c r="AK209" i="8"/>
  <c r="AX209" i="8"/>
  <c r="AW209" i="8"/>
  <c r="K209" i="8"/>
  <c r="M209" i="8"/>
  <c r="AB209" i="8"/>
  <c r="BB209" i="8"/>
  <c r="AZ209" i="8"/>
  <c r="Y209" i="8"/>
  <c r="J209" i="8"/>
  <c r="V210" i="8"/>
  <c r="U210" i="8"/>
  <c r="H210" i="8"/>
  <c r="AR210" i="8"/>
  <c r="AJ210" i="8"/>
  <c r="AY210" i="8"/>
  <c r="AH210" i="8"/>
  <c r="AA210" i="8"/>
  <c r="AN210" i="8"/>
  <c r="K210" i="8"/>
  <c r="AL210" i="8"/>
  <c r="O210" i="8"/>
  <c r="BD210" i="8"/>
  <c r="N210" i="8"/>
  <c r="M210" i="8"/>
  <c r="BG210" i="8"/>
  <c r="AF210" i="8"/>
  <c r="T210" i="8"/>
  <c r="Y210" i="8"/>
  <c r="AG210" i="8"/>
  <c r="P210" i="8"/>
  <c r="AV210" i="8"/>
  <c r="BA210" i="8"/>
  <c r="S210" i="8"/>
  <c r="AS210" i="8"/>
  <c r="AZ210" i="8"/>
  <c r="G210" i="8"/>
  <c r="AP210" i="8"/>
  <c r="AC210" i="8"/>
  <c r="D210" i="8"/>
  <c r="F210" i="8"/>
  <c r="E210" i="8"/>
  <c r="AW210" i="8"/>
  <c r="BC210" i="8"/>
  <c r="X210" i="8"/>
  <c r="AX210" i="8"/>
  <c r="AU210" i="8"/>
  <c r="AE210" i="8"/>
  <c r="AB210" i="8"/>
  <c r="R210" i="8"/>
  <c r="AO210" i="8"/>
  <c r="BJ210" i="8"/>
  <c r="BI210" i="8"/>
  <c r="BH210" i="8"/>
  <c r="AM210" i="8"/>
  <c r="BE210" i="8"/>
  <c r="AI210" i="8"/>
  <c r="L210" i="8"/>
  <c r="W210" i="8"/>
  <c r="BB210" i="8"/>
  <c r="AQ210" i="8"/>
  <c r="J210" i="8"/>
  <c r="AT210" i="8"/>
  <c r="Q210" i="8"/>
  <c r="I210" i="8"/>
  <c r="AK210" i="8"/>
  <c r="Z210" i="8"/>
  <c r="AD210" i="8"/>
  <c r="BF210" i="8"/>
  <c r="G232" i="5"/>
  <c r="G125" i="5" s="1"/>
  <c r="F232" i="5"/>
  <c r="F125" i="5" s="1"/>
  <c r="S232" i="5"/>
  <c r="S125" i="5" s="1"/>
  <c r="D230" i="14" s="1"/>
  <c r="R232" i="5"/>
  <c r="R125" i="5" s="1"/>
  <c r="C230" i="14" s="1"/>
  <c r="D135" i="1" l="1"/>
  <c r="BC135" i="1" s="1"/>
  <c r="D149" i="1"/>
  <c r="D181" i="1"/>
  <c r="D111" i="1"/>
  <c r="D195" i="1"/>
  <c r="E195" i="1" s="1"/>
  <c r="F195" i="1" s="1"/>
  <c r="G195" i="1" s="1"/>
  <c r="H195" i="1" s="1"/>
  <c r="I195" i="1" s="1"/>
  <c r="J195" i="1" s="1"/>
  <c r="K195" i="1" s="1"/>
  <c r="L195" i="1" s="1"/>
  <c r="M195" i="1" s="1"/>
  <c r="N195" i="1" s="1"/>
  <c r="O195" i="1" s="1"/>
  <c r="P195" i="1" s="1"/>
  <c r="Q195" i="1" s="1"/>
  <c r="R195" i="1" s="1"/>
  <c r="S195" i="1" s="1"/>
  <c r="T195" i="1" s="1"/>
  <c r="U195" i="1" s="1"/>
  <c r="V195" i="1" s="1"/>
  <c r="W195" i="1" s="1"/>
  <c r="X195" i="1" s="1"/>
  <c r="Y195" i="1" s="1"/>
  <c r="Z195" i="1" s="1"/>
  <c r="AA195" i="1" s="1"/>
  <c r="AB195" i="1" s="1"/>
  <c r="AC195" i="1" s="1"/>
  <c r="AD195" i="1" s="1"/>
  <c r="AE195" i="1" s="1"/>
  <c r="AF195" i="1" s="1"/>
  <c r="AG195" i="1" s="1"/>
  <c r="AH195" i="1" s="1"/>
  <c r="AI195" i="1" s="1"/>
  <c r="AJ195" i="1" s="1"/>
  <c r="AK195" i="1" s="1"/>
  <c r="AL195" i="1" s="1"/>
  <c r="AM195" i="1" s="1"/>
  <c r="AN195" i="1" s="1"/>
  <c r="AO195" i="1" s="1"/>
  <c r="AP195" i="1" s="1"/>
  <c r="AQ195" i="1" s="1"/>
  <c r="AR195" i="1" s="1"/>
  <c r="AS195" i="1" s="1"/>
  <c r="AT195" i="1" s="1"/>
  <c r="AU195" i="1" s="1"/>
  <c r="AV195" i="1" s="1"/>
  <c r="AW195" i="1" s="1"/>
  <c r="AX195" i="1" s="1"/>
  <c r="AY195" i="1" s="1"/>
  <c r="AZ195" i="1" s="1"/>
  <c r="BA195" i="1" s="1"/>
  <c r="D184" i="1"/>
  <c r="D121" i="1"/>
  <c r="E121" i="1" s="1"/>
  <c r="F121" i="1" s="1"/>
  <c r="G121" i="1" s="1"/>
  <c r="H121" i="1" s="1"/>
  <c r="I121" i="1" s="1"/>
  <c r="J121" i="1" s="1"/>
  <c r="K121" i="1" s="1"/>
  <c r="L121" i="1" s="1"/>
  <c r="M121" i="1" s="1"/>
  <c r="N121" i="1" s="1"/>
  <c r="O121" i="1" s="1"/>
  <c r="P121" i="1" s="1"/>
  <c r="Q121" i="1" s="1"/>
  <c r="R121" i="1" s="1"/>
  <c r="S121" i="1" s="1"/>
  <c r="T121" i="1" s="1"/>
  <c r="U121" i="1" s="1"/>
  <c r="V121" i="1" s="1"/>
  <c r="W121" i="1" s="1"/>
  <c r="X121" i="1" s="1"/>
  <c r="Y121" i="1" s="1"/>
  <c r="Z121" i="1" s="1"/>
  <c r="AA121" i="1" s="1"/>
  <c r="AB121" i="1" s="1"/>
  <c r="AC121" i="1" s="1"/>
  <c r="AD121" i="1" s="1"/>
  <c r="AE121" i="1" s="1"/>
  <c r="AF121" i="1" s="1"/>
  <c r="AG121" i="1" s="1"/>
  <c r="AH121" i="1" s="1"/>
  <c r="AI121" i="1" s="1"/>
  <c r="AJ121" i="1" s="1"/>
  <c r="AK121" i="1" s="1"/>
  <c r="AL121" i="1" s="1"/>
  <c r="AM121" i="1" s="1"/>
  <c r="AN121" i="1" s="1"/>
  <c r="AO121" i="1" s="1"/>
  <c r="AP121" i="1" s="1"/>
  <c r="AQ121" i="1" s="1"/>
  <c r="AR121" i="1" s="1"/>
  <c r="AS121" i="1" s="1"/>
  <c r="AT121" i="1" s="1"/>
  <c r="AU121" i="1" s="1"/>
  <c r="AV121" i="1" s="1"/>
  <c r="AW121" i="1" s="1"/>
  <c r="AX121" i="1" s="1"/>
  <c r="AY121" i="1" s="1"/>
  <c r="AZ121" i="1" s="1"/>
  <c r="BA121" i="1" s="1"/>
  <c r="D67" i="1"/>
  <c r="E67" i="1" s="1"/>
  <c r="F67" i="1" s="1"/>
  <c r="G67" i="1" s="1"/>
  <c r="H67" i="1" s="1"/>
  <c r="I67" i="1" s="1"/>
  <c r="J67" i="1" s="1"/>
  <c r="K67" i="1" s="1"/>
  <c r="L67" i="1" s="1"/>
  <c r="M67" i="1" s="1"/>
  <c r="N67" i="1" s="1"/>
  <c r="O67" i="1" s="1"/>
  <c r="P67" i="1" s="1"/>
  <c r="Q67" i="1" s="1"/>
  <c r="R67" i="1" s="1"/>
  <c r="S67" i="1" s="1"/>
  <c r="T67" i="1" s="1"/>
  <c r="U67" i="1" s="1"/>
  <c r="V67" i="1" s="1"/>
  <c r="W67" i="1" s="1"/>
  <c r="X67" i="1" s="1"/>
  <c r="Y67" i="1" s="1"/>
  <c r="Z67" i="1" s="1"/>
  <c r="AA67" i="1" s="1"/>
  <c r="AB67" i="1" s="1"/>
  <c r="AC67" i="1" s="1"/>
  <c r="AD67" i="1" s="1"/>
  <c r="AE67" i="1" s="1"/>
  <c r="AF67" i="1" s="1"/>
  <c r="AG67" i="1" s="1"/>
  <c r="AH67" i="1" s="1"/>
  <c r="AI67" i="1" s="1"/>
  <c r="AJ67" i="1" s="1"/>
  <c r="AK67" i="1" s="1"/>
  <c r="AL67" i="1" s="1"/>
  <c r="AM67" i="1" s="1"/>
  <c r="AN67" i="1" s="1"/>
  <c r="AO67" i="1" s="1"/>
  <c r="AP67" i="1" s="1"/>
  <c r="AQ67" i="1" s="1"/>
  <c r="AR67" i="1" s="1"/>
  <c r="AS67" i="1" s="1"/>
  <c r="AT67" i="1" s="1"/>
  <c r="AU67" i="1" s="1"/>
  <c r="AV67" i="1" s="1"/>
  <c r="AW67" i="1" s="1"/>
  <c r="AX67" i="1" s="1"/>
  <c r="AY67" i="1" s="1"/>
  <c r="AZ67" i="1" s="1"/>
  <c r="BA67" i="1" s="1"/>
  <c r="D56" i="1"/>
  <c r="D40" i="1"/>
  <c r="BC40" i="1" s="1"/>
  <c r="D30" i="1"/>
  <c r="E30" i="1" s="1"/>
  <c r="F30" i="1" s="1"/>
  <c r="G30" i="1" s="1"/>
  <c r="H30" i="1" s="1"/>
  <c r="I30" i="1" s="1"/>
  <c r="J30" i="1" s="1"/>
  <c r="K30" i="1" s="1"/>
  <c r="L30" i="1" s="1"/>
  <c r="M30" i="1" s="1"/>
  <c r="N30" i="1" s="1"/>
  <c r="O30" i="1" s="1"/>
  <c r="P30" i="1" s="1"/>
  <c r="Q30" i="1" s="1"/>
  <c r="R30" i="1" s="1"/>
  <c r="S30" i="1" s="1"/>
  <c r="T30" i="1" s="1"/>
  <c r="U30" i="1" s="1"/>
  <c r="V30" i="1" s="1"/>
  <c r="W30" i="1" s="1"/>
  <c r="X30" i="1" s="1"/>
  <c r="Y30" i="1" s="1"/>
  <c r="Z30" i="1" s="1"/>
  <c r="AA30" i="1" s="1"/>
  <c r="AB30" i="1" s="1"/>
  <c r="AC30" i="1" s="1"/>
  <c r="AD30" i="1" s="1"/>
  <c r="AE30" i="1" s="1"/>
  <c r="AF30" i="1" s="1"/>
  <c r="AG30" i="1" s="1"/>
  <c r="AH30" i="1" s="1"/>
  <c r="AI30" i="1" s="1"/>
  <c r="AJ30" i="1" s="1"/>
  <c r="AK30" i="1" s="1"/>
  <c r="AL30" i="1" s="1"/>
  <c r="AM30" i="1" s="1"/>
  <c r="AN30" i="1" s="1"/>
  <c r="AO30" i="1" s="1"/>
  <c r="AP30" i="1" s="1"/>
  <c r="AQ30" i="1" s="1"/>
  <c r="AR30" i="1" s="1"/>
  <c r="AS30" i="1" s="1"/>
  <c r="AT30" i="1" s="1"/>
  <c r="AU30" i="1" s="1"/>
  <c r="AV30" i="1" s="1"/>
  <c r="AW30" i="1" s="1"/>
  <c r="AX30" i="1" s="1"/>
  <c r="AY30" i="1" s="1"/>
  <c r="AZ30" i="1" s="1"/>
  <c r="BA30" i="1" s="1"/>
  <c r="D29" i="1"/>
  <c r="E29" i="1" s="1"/>
  <c r="F29" i="1" s="1"/>
  <c r="G29" i="1" s="1"/>
  <c r="H29" i="1" s="1"/>
  <c r="I29" i="1" s="1"/>
  <c r="J29" i="1" s="1"/>
  <c r="K29" i="1" s="1"/>
  <c r="L29" i="1" s="1"/>
  <c r="M29" i="1" s="1"/>
  <c r="N29" i="1" s="1"/>
  <c r="O29" i="1" s="1"/>
  <c r="P29" i="1" s="1"/>
  <c r="Q29" i="1" s="1"/>
  <c r="R29" i="1" s="1"/>
  <c r="S29" i="1" s="1"/>
  <c r="T29" i="1" s="1"/>
  <c r="U29" i="1" s="1"/>
  <c r="V29" i="1" s="1"/>
  <c r="W29" i="1" s="1"/>
  <c r="X29" i="1" s="1"/>
  <c r="Y29" i="1" s="1"/>
  <c r="Z29" i="1" s="1"/>
  <c r="AA29" i="1" s="1"/>
  <c r="AB29" i="1" s="1"/>
  <c r="AC29" i="1" s="1"/>
  <c r="AD29" i="1" s="1"/>
  <c r="AE29" i="1" s="1"/>
  <c r="AF29" i="1" s="1"/>
  <c r="AG29" i="1" s="1"/>
  <c r="AH29" i="1" s="1"/>
  <c r="AI29" i="1" s="1"/>
  <c r="AJ29" i="1" s="1"/>
  <c r="AK29" i="1" s="1"/>
  <c r="AL29" i="1" s="1"/>
  <c r="AM29" i="1" s="1"/>
  <c r="AN29" i="1" s="1"/>
  <c r="AO29" i="1" s="1"/>
  <c r="AP29" i="1" s="1"/>
  <c r="AQ29" i="1" s="1"/>
  <c r="AR29" i="1" s="1"/>
  <c r="AS29" i="1" s="1"/>
  <c r="AT29" i="1" s="1"/>
  <c r="AU29" i="1" s="1"/>
  <c r="AV29" i="1" s="1"/>
  <c r="AW29" i="1" s="1"/>
  <c r="AX29" i="1" s="1"/>
  <c r="AY29" i="1" s="1"/>
  <c r="AZ29" i="1" s="1"/>
  <c r="BA29" i="1" s="1"/>
  <c r="D198" i="1"/>
  <c r="E198" i="1" s="1"/>
  <c r="F198" i="1" s="1"/>
  <c r="G198" i="1" s="1"/>
  <c r="H198" i="1" s="1"/>
  <c r="I198" i="1" s="1"/>
  <c r="J198" i="1" s="1"/>
  <c r="K198" i="1" s="1"/>
  <c r="L198" i="1" s="1"/>
  <c r="M198" i="1" s="1"/>
  <c r="N198" i="1" s="1"/>
  <c r="O198" i="1" s="1"/>
  <c r="P198" i="1" s="1"/>
  <c r="Q198" i="1" s="1"/>
  <c r="R198" i="1" s="1"/>
  <c r="S198" i="1" s="1"/>
  <c r="T198" i="1" s="1"/>
  <c r="U198" i="1" s="1"/>
  <c r="V198" i="1" s="1"/>
  <c r="W198" i="1" s="1"/>
  <c r="X198" i="1" s="1"/>
  <c r="Y198" i="1" s="1"/>
  <c r="Z198" i="1" s="1"/>
  <c r="AA198" i="1" s="1"/>
  <c r="AB198" i="1" s="1"/>
  <c r="AC198" i="1" s="1"/>
  <c r="AD198" i="1" s="1"/>
  <c r="AE198" i="1" s="1"/>
  <c r="AF198" i="1" s="1"/>
  <c r="AG198" i="1" s="1"/>
  <c r="AH198" i="1" s="1"/>
  <c r="AI198" i="1" s="1"/>
  <c r="AJ198" i="1" s="1"/>
  <c r="AK198" i="1" s="1"/>
  <c r="AL198" i="1" s="1"/>
  <c r="AM198" i="1" s="1"/>
  <c r="AN198" i="1" s="1"/>
  <c r="AO198" i="1" s="1"/>
  <c r="AP198" i="1" s="1"/>
  <c r="AQ198" i="1" s="1"/>
  <c r="AR198" i="1" s="1"/>
  <c r="AS198" i="1" s="1"/>
  <c r="AT198" i="1" s="1"/>
  <c r="AU198" i="1" s="1"/>
  <c r="AV198" i="1" s="1"/>
  <c r="AW198" i="1" s="1"/>
  <c r="AX198" i="1" s="1"/>
  <c r="AY198" i="1" s="1"/>
  <c r="AZ198" i="1" s="1"/>
  <c r="BA198" i="1" s="1"/>
  <c r="D182" i="1"/>
  <c r="D161" i="1"/>
  <c r="E161" i="1" s="1"/>
  <c r="F161" i="1" s="1"/>
  <c r="G161" i="1" s="1"/>
  <c r="H161" i="1" s="1"/>
  <c r="I161" i="1" s="1"/>
  <c r="J161" i="1" s="1"/>
  <c r="K161" i="1" s="1"/>
  <c r="L161" i="1" s="1"/>
  <c r="M161" i="1" s="1"/>
  <c r="N161" i="1" s="1"/>
  <c r="O161" i="1" s="1"/>
  <c r="P161" i="1" s="1"/>
  <c r="Q161" i="1" s="1"/>
  <c r="R161" i="1" s="1"/>
  <c r="S161" i="1" s="1"/>
  <c r="T161" i="1" s="1"/>
  <c r="U161" i="1" s="1"/>
  <c r="V161" i="1" s="1"/>
  <c r="W161" i="1" s="1"/>
  <c r="X161" i="1" s="1"/>
  <c r="Y161" i="1" s="1"/>
  <c r="Z161" i="1" s="1"/>
  <c r="AA161" i="1" s="1"/>
  <c r="AB161" i="1" s="1"/>
  <c r="AC161" i="1" s="1"/>
  <c r="AD161" i="1" s="1"/>
  <c r="AE161" i="1" s="1"/>
  <c r="AF161" i="1" s="1"/>
  <c r="AG161" i="1" s="1"/>
  <c r="AH161" i="1" s="1"/>
  <c r="AI161" i="1" s="1"/>
  <c r="AJ161" i="1" s="1"/>
  <c r="AK161" i="1" s="1"/>
  <c r="AL161" i="1" s="1"/>
  <c r="AM161" i="1" s="1"/>
  <c r="AN161" i="1" s="1"/>
  <c r="AO161" i="1" s="1"/>
  <c r="AP161" i="1" s="1"/>
  <c r="AQ161" i="1" s="1"/>
  <c r="AR161" i="1" s="1"/>
  <c r="AS161" i="1" s="1"/>
  <c r="AT161" i="1" s="1"/>
  <c r="AU161" i="1" s="1"/>
  <c r="AV161" i="1" s="1"/>
  <c r="AW161" i="1" s="1"/>
  <c r="AX161" i="1" s="1"/>
  <c r="AY161" i="1" s="1"/>
  <c r="AZ161" i="1" s="1"/>
  <c r="BA161" i="1" s="1"/>
  <c r="D119" i="1"/>
  <c r="E119" i="1" s="1"/>
  <c r="F119" i="1" s="1"/>
  <c r="G119" i="1" s="1"/>
  <c r="H119" i="1" s="1"/>
  <c r="I119" i="1" s="1"/>
  <c r="J119" i="1" s="1"/>
  <c r="K119" i="1" s="1"/>
  <c r="L119" i="1" s="1"/>
  <c r="M119" i="1" s="1"/>
  <c r="N119" i="1" s="1"/>
  <c r="O119" i="1" s="1"/>
  <c r="P119" i="1" s="1"/>
  <c r="Q119" i="1" s="1"/>
  <c r="R119" i="1" s="1"/>
  <c r="S119" i="1" s="1"/>
  <c r="T119" i="1" s="1"/>
  <c r="U119" i="1" s="1"/>
  <c r="V119" i="1" s="1"/>
  <c r="W119" i="1" s="1"/>
  <c r="X119" i="1" s="1"/>
  <c r="Y119" i="1" s="1"/>
  <c r="Z119" i="1" s="1"/>
  <c r="AA119" i="1" s="1"/>
  <c r="AB119" i="1" s="1"/>
  <c r="AC119" i="1" s="1"/>
  <c r="AD119" i="1" s="1"/>
  <c r="AE119" i="1" s="1"/>
  <c r="AF119" i="1" s="1"/>
  <c r="AG119" i="1" s="1"/>
  <c r="AH119" i="1" s="1"/>
  <c r="AI119" i="1" s="1"/>
  <c r="AJ119" i="1" s="1"/>
  <c r="AK119" i="1" s="1"/>
  <c r="AL119" i="1" s="1"/>
  <c r="AM119" i="1" s="1"/>
  <c r="AN119" i="1" s="1"/>
  <c r="AO119" i="1" s="1"/>
  <c r="AP119" i="1" s="1"/>
  <c r="AQ119" i="1" s="1"/>
  <c r="AR119" i="1" s="1"/>
  <c r="AS119" i="1" s="1"/>
  <c r="AT119" i="1" s="1"/>
  <c r="AU119" i="1" s="1"/>
  <c r="AV119" i="1" s="1"/>
  <c r="AW119" i="1" s="1"/>
  <c r="AX119" i="1" s="1"/>
  <c r="AY119" i="1" s="1"/>
  <c r="AZ119" i="1" s="1"/>
  <c r="BA119" i="1" s="1"/>
  <c r="D107" i="1"/>
  <c r="E107" i="1" s="1"/>
  <c r="F107" i="1" s="1"/>
  <c r="G107" i="1" s="1"/>
  <c r="H107" i="1" s="1"/>
  <c r="I107" i="1" s="1"/>
  <c r="J107" i="1" s="1"/>
  <c r="K107" i="1" s="1"/>
  <c r="L107" i="1" s="1"/>
  <c r="M107" i="1" s="1"/>
  <c r="N107" i="1" s="1"/>
  <c r="O107" i="1" s="1"/>
  <c r="P107" i="1" s="1"/>
  <c r="Q107" i="1" s="1"/>
  <c r="R107" i="1" s="1"/>
  <c r="S107" i="1" s="1"/>
  <c r="T107" i="1" s="1"/>
  <c r="U107" i="1" s="1"/>
  <c r="V107" i="1" s="1"/>
  <c r="W107" i="1" s="1"/>
  <c r="X107" i="1" s="1"/>
  <c r="Y107" i="1" s="1"/>
  <c r="Z107" i="1" s="1"/>
  <c r="AA107" i="1" s="1"/>
  <c r="AB107" i="1" s="1"/>
  <c r="AC107" i="1" s="1"/>
  <c r="AD107" i="1" s="1"/>
  <c r="AE107" i="1" s="1"/>
  <c r="AF107" i="1" s="1"/>
  <c r="AG107" i="1" s="1"/>
  <c r="AH107" i="1" s="1"/>
  <c r="AI107" i="1" s="1"/>
  <c r="AJ107" i="1" s="1"/>
  <c r="AK107" i="1" s="1"/>
  <c r="AL107" i="1" s="1"/>
  <c r="AM107" i="1" s="1"/>
  <c r="AN107" i="1" s="1"/>
  <c r="AO107" i="1" s="1"/>
  <c r="AP107" i="1" s="1"/>
  <c r="AQ107" i="1" s="1"/>
  <c r="AR107" i="1" s="1"/>
  <c r="AS107" i="1" s="1"/>
  <c r="AT107" i="1" s="1"/>
  <c r="AU107" i="1" s="1"/>
  <c r="AV107" i="1" s="1"/>
  <c r="AW107" i="1" s="1"/>
  <c r="AX107" i="1" s="1"/>
  <c r="AY107" i="1" s="1"/>
  <c r="AZ107" i="1" s="1"/>
  <c r="BA107" i="1" s="1"/>
  <c r="D22" i="1"/>
  <c r="BC22" i="1" s="1"/>
  <c r="D169" i="1"/>
  <c r="E169" i="1" s="1"/>
  <c r="F169" i="1" s="1"/>
  <c r="G169" i="1" s="1"/>
  <c r="H169" i="1" s="1"/>
  <c r="I169" i="1" s="1"/>
  <c r="J169" i="1" s="1"/>
  <c r="K169" i="1" s="1"/>
  <c r="L169" i="1" s="1"/>
  <c r="M169" i="1" s="1"/>
  <c r="N169" i="1" s="1"/>
  <c r="O169" i="1" s="1"/>
  <c r="P169" i="1" s="1"/>
  <c r="Q169" i="1" s="1"/>
  <c r="R169" i="1" s="1"/>
  <c r="S169" i="1" s="1"/>
  <c r="T169" i="1" s="1"/>
  <c r="U169" i="1" s="1"/>
  <c r="V169" i="1" s="1"/>
  <c r="W169" i="1" s="1"/>
  <c r="X169" i="1" s="1"/>
  <c r="Y169" i="1" s="1"/>
  <c r="Z169" i="1" s="1"/>
  <c r="AA169" i="1" s="1"/>
  <c r="AB169" i="1" s="1"/>
  <c r="AC169" i="1" s="1"/>
  <c r="AD169" i="1" s="1"/>
  <c r="AE169" i="1" s="1"/>
  <c r="AF169" i="1" s="1"/>
  <c r="AG169" i="1" s="1"/>
  <c r="AH169" i="1" s="1"/>
  <c r="AI169" i="1" s="1"/>
  <c r="AJ169" i="1" s="1"/>
  <c r="AK169" i="1" s="1"/>
  <c r="AL169" i="1" s="1"/>
  <c r="AM169" i="1" s="1"/>
  <c r="AN169" i="1" s="1"/>
  <c r="AO169" i="1" s="1"/>
  <c r="AP169" i="1" s="1"/>
  <c r="AQ169" i="1" s="1"/>
  <c r="AR169" i="1" s="1"/>
  <c r="AS169" i="1" s="1"/>
  <c r="AT169" i="1" s="1"/>
  <c r="AU169" i="1" s="1"/>
  <c r="AV169" i="1" s="1"/>
  <c r="AW169" i="1" s="1"/>
  <c r="AX169" i="1" s="1"/>
  <c r="AY169" i="1" s="1"/>
  <c r="AZ169" i="1" s="1"/>
  <c r="BA169" i="1" s="1"/>
  <c r="D47" i="1"/>
  <c r="E47" i="1" s="1"/>
  <c r="F47" i="1" s="1"/>
  <c r="G47" i="1" s="1"/>
  <c r="H47" i="1" s="1"/>
  <c r="I47" i="1" s="1"/>
  <c r="J47" i="1" s="1"/>
  <c r="K47" i="1" s="1"/>
  <c r="L47" i="1" s="1"/>
  <c r="M47" i="1" s="1"/>
  <c r="N47" i="1" s="1"/>
  <c r="O47" i="1" s="1"/>
  <c r="P47" i="1" s="1"/>
  <c r="Q47" i="1" s="1"/>
  <c r="R47" i="1" s="1"/>
  <c r="S47" i="1" s="1"/>
  <c r="T47" i="1" s="1"/>
  <c r="U47" i="1" s="1"/>
  <c r="V47" i="1" s="1"/>
  <c r="W47" i="1" s="1"/>
  <c r="X47" i="1" s="1"/>
  <c r="Y47" i="1" s="1"/>
  <c r="Z47" i="1" s="1"/>
  <c r="AA47" i="1" s="1"/>
  <c r="AB47" i="1" s="1"/>
  <c r="AC47" i="1" s="1"/>
  <c r="AD47" i="1" s="1"/>
  <c r="AE47" i="1" s="1"/>
  <c r="AF47" i="1" s="1"/>
  <c r="AG47" i="1" s="1"/>
  <c r="AH47" i="1" s="1"/>
  <c r="AI47" i="1" s="1"/>
  <c r="AJ47" i="1" s="1"/>
  <c r="AK47" i="1" s="1"/>
  <c r="AL47" i="1" s="1"/>
  <c r="AM47" i="1" s="1"/>
  <c r="AN47" i="1" s="1"/>
  <c r="AO47" i="1" s="1"/>
  <c r="AP47" i="1" s="1"/>
  <c r="AQ47" i="1" s="1"/>
  <c r="AR47" i="1" s="1"/>
  <c r="AS47" i="1" s="1"/>
  <c r="AT47" i="1" s="1"/>
  <c r="AU47" i="1" s="1"/>
  <c r="AV47" i="1" s="1"/>
  <c r="AW47" i="1" s="1"/>
  <c r="AX47" i="1" s="1"/>
  <c r="AY47" i="1" s="1"/>
  <c r="AZ47" i="1" s="1"/>
  <c r="BA47" i="1" s="1"/>
  <c r="D187" i="1"/>
  <c r="E187" i="1" s="1"/>
  <c r="F187" i="1" s="1"/>
  <c r="G187" i="1" s="1"/>
  <c r="H187" i="1" s="1"/>
  <c r="I187" i="1" s="1"/>
  <c r="J187" i="1" s="1"/>
  <c r="K187" i="1" s="1"/>
  <c r="L187" i="1" s="1"/>
  <c r="M187" i="1" s="1"/>
  <c r="N187" i="1" s="1"/>
  <c r="O187" i="1" s="1"/>
  <c r="P187" i="1" s="1"/>
  <c r="Q187" i="1" s="1"/>
  <c r="R187" i="1" s="1"/>
  <c r="S187" i="1" s="1"/>
  <c r="T187" i="1" s="1"/>
  <c r="U187" i="1" s="1"/>
  <c r="V187" i="1" s="1"/>
  <c r="W187" i="1" s="1"/>
  <c r="X187" i="1" s="1"/>
  <c r="Y187" i="1" s="1"/>
  <c r="Z187" i="1" s="1"/>
  <c r="AA187" i="1" s="1"/>
  <c r="AB187" i="1" s="1"/>
  <c r="AC187" i="1" s="1"/>
  <c r="AD187" i="1" s="1"/>
  <c r="AE187" i="1" s="1"/>
  <c r="AF187" i="1" s="1"/>
  <c r="AG187" i="1" s="1"/>
  <c r="AH187" i="1" s="1"/>
  <c r="AI187" i="1" s="1"/>
  <c r="AJ187" i="1" s="1"/>
  <c r="AK187" i="1" s="1"/>
  <c r="AL187" i="1" s="1"/>
  <c r="AM187" i="1" s="1"/>
  <c r="AN187" i="1" s="1"/>
  <c r="AO187" i="1" s="1"/>
  <c r="AP187" i="1" s="1"/>
  <c r="AQ187" i="1" s="1"/>
  <c r="AR187" i="1" s="1"/>
  <c r="AS187" i="1" s="1"/>
  <c r="AT187" i="1" s="1"/>
  <c r="AU187" i="1" s="1"/>
  <c r="AV187" i="1" s="1"/>
  <c r="AW187" i="1" s="1"/>
  <c r="AX187" i="1" s="1"/>
  <c r="AY187" i="1" s="1"/>
  <c r="AZ187" i="1" s="1"/>
  <c r="BA187" i="1" s="1"/>
  <c r="D120" i="1"/>
  <c r="E120" i="1" s="1"/>
  <c r="F120" i="1" s="1"/>
  <c r="G120" i="1" s="1"/>
  <c r="H120" i="1" s="1"/>
  <c r="I120" i="1" s="1"/>
  <c r="J120" i="1" s="1"/>
  <c r="K120" i="1" s="1"/>
  <c r="L120" i="1" s="1"/>
  <c r="M120" i="1" s="1"/>
  <c r="N120" i="1" s="1"/>
  <c r="O120" i="1" s="1"/>
  <c r="P120" i="1" s="1"/>
  <c r="Q120" i="1" s="1"/>
  <c r="R120" i="1" s="1"/>
  <c r="S120" i="1" s="1"/>
  <c r="T120" i="1" s="1"/>
  <c r="U120" i="1" s="1"/>
  <c r="V120" i="1" s="1"/>
  <c r="W120" i="1" s="1"/>
  <c r="X120" i="1" s="1"/>
  <c r="Y120" i="1" s="1"/>
  <c r="Z120" i="1" s="1"/>
  <c r="AA120" i="1" s="1"/>
  <c r="AB120" i="1" s="1"/>
  <c r="AC120" i="1" s="1"/>
  <c r="AD120" i="1" s="1"/>
  <c r="AE120" i="1" s="1"/>
  <c r="AF120" i="1" s="1"/>
  <c r="AG120" i="1" s="1"/>
  <c r="AH120" i="1" s="1"/>
  <c r="AI120" i="1" s="1"/>
  <c r="AJ120" i="1" s="1"/>
  <c r="AK120" i="1" s="1"/>
  <c r="AL120" i="1" s="1"/>
  <c r="AM120" i="1" s="1"/>
  <c r="AN120" i="1" s="1"/>
  <c r="AO120" i="1" s="1"/>
  <c r="AP120" i="1" s="1"/>
  <c r="AQ120" i="1" s="1"/>
  <c r="AR120" i="1" s="1"/>
  <c r="AS120" i="1" s="1"/>
  <c r="AT120" i="1" s="1"/>
  <c r="AU120" i="1" s="1"/>
  <c r="AV120" i="1" s="1"/>
  <c r="AW120" i="1" s="1"/>
  <c r="AX120" i="1" s="1"/>
  <c r="AY120" i="1" s="1"/>
  <c r="AZ120" i="1" s="1"/>
  <c r="BA120" i="1" s="1"/>
  <c r="D193" i="1"/>
  <c r="E193" i="1" s="1"/>
  <c r="F193" i="1" s="1"/>
  <c r="G193" i="1" s="1"/>
  <c r="H193" i="1" s="1"/>
  <c r="I193" i="1" s="1"/>
  <c r="J193" i="1" s="1"/>
  <c r="K193" i="1" s="1"/>
  <c r="L193" i="1" s="1"/>
  <c r="M193" i="1" s="1"/>
  <c r="N193" i="1" s="1"/>
  <c r="O193" i="1" s="1"/>
  <c r="P193" i="1" s="1"/>
  <c r="Q193" i="1" s="1"/>
  <c r="R193" i="1" s="1"/>
  <c r="S193" i="1" s="1"/>
  <c r="T193" i="1" s="1"/>
  <c r="U193" i="1" s="1"/>
  <c r="V193" i="1" s="1"/>
  <c r="W193" i="1" s="1"/>
  <c r="X193" i="1" s="1"/>
  <c r="Y193" i="1" s="1"/>
  <c r="Z193" i="1" s="1"/>
  <c r="AA193" i="1" s="1"/>
  <c r="AB193" i="1" s="1"/>
  <c r="AC193" i="1" s="1"/>
  <c r="AD193" i="1" s="1"/>
  <c r="AE193" i="1" s="1"/>
  <c r="AF193" i="1" s="1"/>
  <c r="AG193" i="1" s="1"/>
  <c r="AH193" i="1" s="1"/>
  <c r="AI193" i="1" s="1"/>
  <c r="AJ193" i="1" s="1"/>
  <c r="AK193" i="1" s="1"/>
  <c r="AL193" i="1" s="1"/>
  <c r="AM193" i="1" s="1"/>
  <c r="AN193" i="1" s="1"/>
  <c r="AO193" i="1" s="1"/>
  <c r="AP193" i="1" s="1"/>
  <c r="AQ193" i="1" s="1"/>
  <c r="AR193" i="1" s="1"/>
  <c r="AS193" i="1" s="1"/>
  <c r="AT193" i="1" s="1"/>
  <c r="AU193" i="1" s="1"/>
  <c r="AV193" i="1" s="1"/>
  <c r="AW193" i="1" s="1"/>
  <c r="AX193" i="1" s="1"/>
  <c r="AY193" i="1" s="1"/>
  <c r="AZ193" i="1" s="1"/>
  <c r="BA193" i="1" s="1"/>
  <c r="D157" i="1"/>
  <c r="D134" i="1"/>
  <c r="D102" i="1"/>
  <c r="D83" i="1"/>
  <c r="E83" i="1" s="1"/>
  <c r="F83" i="1" s="1"/>
  <c r="G83" i="1" s="1"/>
  <c r="H83" i="1" s="1"/>
  <c r="I83" i="1" s="1"/>
  <c r="J83" i="1" s="1"/>
  <c r="K83" i="1" s="1"/>
  <c r="L83" i="1" s="1"/>
  <c r="M83" i="1" s="1"/>
  <c r="N83" i="1" s="1"/>
  <c r="O83" i="1" s="1"/>
  <c r="P83" i="1" s="1"/>
  <c r="Q83" i="1" s="1"/>
  <c r="R83" i="1" s="1"/>
  <c r="S83" i="1" s="1"/>
  <c r="T83" i="1" s="1"/>
  <c r="U83" i="1" s="1"/>
  <c r="V83" i="1" s="1"/>
  <c r="W83" i="1" s="1"/>
  <c r="X83" i="1" s="1"/>
  <c r="Y83" i="1" s="1"/>
  <c r="Z83" i="1" s="1"/>
  <c r="AA83" i="1" s="1"/>
  <c r="AB83" i="1" s="1"/>
  <c r="AC83" i="1" s="1"/>
  <c r="AD83" i="1" s="1"/>
  <c r="AE83" i="1" s="1"/>
  <c r="AF83" i="1" s="1"/>
  <c r="AG83" i="1" s="1"/>
  <c r="AH83" i="1" s="1"/>
  <c r="AI83" i="1" s="1"/>
  <c r="AJ83" i="1" s="1"/>
  <c r="AK83" i="1" s="1"/>
  <c r="AL83" i="1" s="1"/>
  <c r="AM83" i="1" s="1"/>
  <c r="AN83" i="1" s="1"/>
  <c r="AO83" i="1" s="1"/>
  <c r="AP83" i="1" s="1"/>
  <c r="AQ83" i="1" s="1"/>
  <c r="AR83" i="1" s="1"/>
  <c r="AS83" i="1" s="1"/>
  <c r="AT83" i="1" s="1"/>
  <c r="AU83" i="1" s="1"/>
  <c r="AV83" i="1" s="1"/>
  <c r="AW83" i="1" s="1"/>
  <c r="AX83" i="1" s="1"/>
  <c r="AY83" i="1" s="1"/>
  <c r="AZ83" i="1" s="1"/>
  <c r="BA83" i="1" s="1"/>
  <c r="D43" i="1"/>
  <c r="E43" i="1" s="1"/>
  <c r="F43" i="1" s="1"/>
  <c r="G43" i="1" s="1"/>
  <c r="H43" i="1" s="1"/>
  <c r="I43" i="1" s="1"/>
  <c r="J43" i="1" s="1"/>
  <c r="K43" i="1" s="1"/>
  <c r="L43" i="1" s="1"/>
  <c r="M43" i="1" s="1"/>
  <c r="N43" i="1" s="1"/>
  <c r="O43" i="1" s="1"/>
  <c r="P43" i="1" s="1"/>
  <c r="Q43" i="1" s="1"/>
  <c r="R43" i="1" s="1"/>
  <c r="S43" i="1" s="1"/>
  <c r="T43" i="1" s="1"/>
  <c r="U43" i="1" s="1"/>
  <c r="V43" i="1" s="1"/>
  <c r="W43" i="1" s="1"/>
  <c r="X43" i="1" s="1"/>
  <c r="Y43" i="1" s="1"/>
  <c r="Z43" i="1" s="1"/>
  <c r="AA43" i="1" s="1"/>
  <c r="AB43" i="1" s="1"/>
  <c r="AC43" i="1" s="1"/>
  <c r="AD43" i="1" s="1"/>
  <c r="AE43" i="1" s="1"/>
  <c r="AF43" i="1" s="1"/>
  <c r="AG43" i="1" s="1"/>
  <c r="AH43" i="1" s="1"/>
  <c r="AI43" i="1" s="1"/>
  <c r="AJ43" i="1" s="1"/>
  <c r="AK43" i="1" s="1"/>
  <c r="AL43" i="1" s="1"/>
  <c r="AM43" i="1" s="1"/>
  <c r="AN43" i="1" s="1"/>
  <c r="AO43" i="1" s="1"/>
  <c r="AP43" i="1" s="1"/>
  <c r="AQ43" i="1" s="1"/>
  <c r="AR43" i="1" s="1"/>
  <c r="AS43" i="1" s="1"/>
  <c r="AT43" i="1" s="1"/>
  <c r="AU43" i="1" s="1"/>
  <c r="AV43" i="1" s="1"/>
  <c r="AW43" i="1" s="1"/>
  <c r="AX43" i="1" s="1"/>
  <c r="AY43" i="1" s="1"/>
  <c r="AZ43" i="1" s="1"/>
  <c r="BA43" i="1" s="1"/>
  <c r="D20" i="1"/>
  <c r="E20" i="1" s="1"/>
  <c r="F20" i="1" s="1"/>
  <c r="G20" i="1" s="1"/>
  <c r="H20" i="1" s="1"/>
  <c r="I20" i="1" s="1"/>
  <c r="J20" i="1" s="1"/>
  <c r="K20" i="1" s="1"/>
  <c r="L20" i="1" s="1"/>
  <c r="M20" i="1" s="1"/>
  <c r="N20" i="1" s="1"/>
  <c r="O20" i="1" s="1"/>
  <c r="P20" i="1" s="1"/>
  <c r="Q20" i="1" s="1"/>
  <c r="R20" i="1" s="1"/>
  <c r="S20" i="1" s="1"/>
  <c r="T20" i="1" s="1"/>
  <c r="U20" i="1" s="1"/>
  <c r="V20" i="1" s="1"/>
  <c r="W20" i="1" s="1"/>
  <c r="X20" i="1" s="1"/>
  <c r="Y20" i="1" s="1"/>
  <c r="Z20" i="1" s="1"/>
  <c r="AA20" i="1" s="1"/>
  <c r="AB20" i="1" s="1"/>
  <c r="AC20" i="1" s="1"/>
  <c r="AD20" i="1" s="1"/>
  <c r="AE20" i="1" s="1"/>
  <c r="AF20" i="1" s="1"/>
  <c r="AG20" i="1" s="1"/>
  <c r="AH20" i="1" s="1"/>
  <c r="AI20" i="1" s="1"/>
  <c r="AJ20" i="1" s="1"/>
  <c r="AK20" i="1" s="1"/>
  <c r="AL20" i="1" s="1"/>
  <c r="AM20" i="1" s="1"/>
  <c r="AN20" i="1" s="1"/>
  <c r="AO20" i="1" s="1"/>
  <c r="AP20" i="1" s="1"/>
  <c r="AQ20" i="1" s="1"/>
  <c r="AR20" i="1" s="1"/>
  <c r="AS20" i="1" s="1"/>
  <c r="AT20" i="1" s="1"/>
  <c r="AU20" i="1" s="1"/>
  <c r="AV20" i="1" s="1"/>
  <c r="AW20" i="1" s="1"/>
  <c r="AX20" i="1" s="1"/>
  <c r="AY20" i="1" s="1"/>
  <c r="AZ20" i="1" s="1"/>
  <c r="BA20" i="1" s="1"/>
  <c r="D15" i="1"/>
  <c r="BC15" i="1" s="1"/>
  <c r="D126" i="1"/>
  <c r="D118" i="1"/>
  <c r="BC118" i="1" s="1"/>
  <c r="D116" i="1"/>
  <c r="E116" i="1" s="1"/>
  <c r="F116" i="1" s="1"/>
  <c r="G116" i="1" s="1"/>
  <c r="H116" i="1" s="1"/>
  <c r="I116" i="1" s="1"/>
  <c r="J116" i="1" s="1"/>
  <c r="K116" i="1" s="1"/>
  <c r="L116" i="1" s="1"/>
  <c r="M116" i="1" s="1"/>
  <c r="N116" i="1" s="1"/>
  <c r="O116" i="1" s="1"/>
  <c r="P116" i="1" s="1"/>
  <c r="Q116" i="1" s="1"/>
  <c r="R116" i="1" s="1"/>
  <c r="S116" i="1" s="1"/>
  <c r="T116" i="1" s="1"/>
  <c r="U116" i="1" s="1"/>
  <c r="V116" i="1" s="1"/>
  <c r="W116" i="1" s="1"/>
  <c r="X116" i="1" s="1"/>
  <c r="Y116" i="1" s="1"/>
  <c r="Z116" i="1" s="1"/>
  <c r="AA116" i="1" s="1"/>
  <c r="AB116" i="1" s="1"/>
  <c r="AC116" i="1" s="1"/>
  <c r="AD116" i="1" s="1"/>
  <c r="AE116" i="1" s="1"/>
  <c r="AF116" i="1" s="1"/>
  <c r="AG116" i="1" s="1"/>
  <c r="AH116" i="1" s="1"/>
  <c r="AI116" i="1" s="1"/>
  <c r="AJ116" i="1" s="1"/>
  <c r="AK116" i="1" s="1"/>
  <c r="AL116" i="1" s="1"/>
  <c r="AM116" i="1" s="1"/>
  <c r="AN116" i="1" s="1"/>
  <c r="AO116" i="1" s="1"/>
  <c r="AP116" i="1" s="1"/>
  <c r="AQ116" i="1" s="1"/>
  <c r="AR116" i="1" s="1"/>
  <c r="AS116" i="1" s="1"/>
  <c r="AT116" i="1" s="1"/>
  <c r="AU116" i="1" s="1"/>
  <c r="AV116" i="1" s="1"/>
  <c r="AW116" i="1" s="1"/>
  <c r="AX116" i="1" s="1"/>
  <c r="AY116" i="1" s="1"/>
  <c r="AZ116" i="1" s="1"/>
  <c r="BA116" i="1" s="1"/>
  <c r="D110" i="1"/>
  <c r="D86" i="1"/>
  <c r="E86" i="1" s="1"/>
  <c r="F86" i="1" s="1"/>
  <c r="G86" i="1" s="1"/>
  <c r="H86" i="1" s="1"/>
  <c r="I86" i="1" s="1"/>
  <c r="J86" i="1" s="1"/>
  <c r="K86" i="1" s="1"/>
  <c r="L86" i="1" s="1"/>
  <c r="M86" i="1" s="1"/>
  <c r="N86" i="1" s="1"/>
  <c r="O86" i="1" s="1"/>
  <c r="P86" i="1" s="1"/>
  <c r="Q86" i="1" s="1"/>
  <c r="R86" i="1" s="1"/>
  <c r="S86" i="1" s="1"/>
  <c r="T86" i="1" s="1"/>
  <c r="U86" i="1" s="1"/>
  <c r="V86" i="1" s="1"/>
  <c r="W86" i="1" s="1"/>
  <c r="X86" i="1" s="1"/>
  <c r="Y86" i="1" s="1"/>
  <c r="Z86" i="1" s="1"/>
  <c r="AA86" i="1" s="1"/>
  <c r="AB86" i="1" s="1"/>
  <c r="AC86" i="1" s="1"/>
  <c r="AD86" i="1" s="1"/>
  <c r="AE86" i="1" s="1"/>
  <c r="AF86" i="1" s="1"/>
  <c r="AG86" i="1" s="1"/>
  <c r="AH86" i="1" s="1"/>
  <c r="AI86" i="1" s="1"/>
  <c r="AJ86" i="1" s="1"/>
  <c r="AK86" i="1" s="1"/>
  <c r="AL86" i="1" s="1"/>
  <c r="AM86" i="1" s="1"/>
  <c r="AN86" i="1" s="1"/>
  <c r="AO86" i="1" s="1"/>
  <c r="AP86" i="1" s="1"/>
  <c r="AQ86" i="1" s="1"/>
  <c r="AR86" i="1" s="1"/>
  <c r="AS86" i="1" s="1"/>
  <c r="AT86" i="1" s="1"/>
  <c r="AU86" i="1" s="1"/>
  <c r="AV86" i="1" s="1"/>
  <c r="AW86" i="1" s="1"/>
  <c r="AX86" i="1" s="1"/>
  <c r="AY86" i="1" s="1"/>
  <c r="AZ86" i="1" s="1"/>
  <c r="BA86" i="1" s="1"/>
  <c r="D85" i="1"/>
  <c r="E85" i="1" s="1"/>
  <c r="F85" i="1" s="1"/>
  <c r="G85" i="1" s="1"/>
  <c r="H85" i="1" s="1"/>
  <c r="I85" i="1" s="1"/>
  <c r="J85" i="1" s="1"/>
  <c r="K85" i="1" s="1"/>
  <c r="L85" i="1" s="1"/>
  <c r="M85" i="1" s="1"/>
  <c r="N85" i="1" s="1"/>
  <c r="O85" i="1" s="1"/>
  <c r="P85" i="1" s="1"/>
  <c r="Q85" i="1" s="1"/>
  <c r="R85" i="1" s="1"/>
  <c r="S85" i="1" s="1"/>
  <c r="T85" i="1" s="1"/>
  <c r="U85" i="1" s="1"/>
  <c r="V85" i="1" s="1"/>
  <c r="W85" i="1" s="1"/>
  <c r="X85" i="1" s="1"/>
  <c r="Y85" i="1" s="1"/>
  <c r="Z85" i="1" s="1"/>
  <c r="AA85" i="1" s="1"/>
  <c r="AB85" i="1" s="1"/>
  <c r="AC85" i="1" s="1"/>
  <c r="AD85" i="1" s="1"/>
  <c r="AE85" i="1" s="1"/>
  <c r="AF85" i="1" s="1"/>
  <c r="AG85" i="1" s="1"/>
  <c r="AH85" i="1" s="1"/>
  <c r="AI85" i="1" s="1"/>
  <c r="AJ85" i="1" s="1"/>
  <c r="AK85" i="1" s="1"/>
  <c r="AL85" i="1" s="1"/>
  <c r="AM85" i="1" s="1"/>
  <c r="AN85" i="1" s="1"/>
  <c r="AO85" i="1" s="1"/>
  <c r="AP85" i="1" s="1"/>
  <c r="AQ85" i="1" s="1"/>
  <c r="AR85" i="1" s="1"/>
  <c r="AS85" i="1" s="1"/>
  <c r="AT85" i="1" s="1"/>
  <c r="AU85" i="1" s="1"/>
  <c r="AV85" i="1" s="1"/>
  <c r="AW85" i="1" s="1"/>
  <c r="AX85" i="1" s="1"/>
  <c r="AY85" i="1" s="1"/>
  <c r="AZ85" i="1" s="1"/>
  <c r="BA85" i="1" s="1"/>
  <c r="D81" i="1"/>
  <c r="E81" i="1" s="1"/>
  <c r="F81" i="1" s="1"/>
  <c r="G81" i="1" s="1"/>
  <c r="H81" i="1" s="1"/>
  <c r="I81" i="1" s="1"/>
  <c r="J81" i="1" s="1"/>
  <c r="K81" i="1" s="1"/>
  <c r="L81" i="1" s="1"/>
  <c r="M81" i="1" s="1"/>
  <c r="N81" i="1" s="1"/>
  <c r="O81" i="1" s="1"/>
  <c r="P81" i="1" s="1"/>
  <c r="Q81" i="1" s="1"/>
  <c r="R81" i="1" s="1"/>
  <c r="S81" i="1" s="1"/>
  <c r="T81" i="1" s="1"/>
  <c r="U81" i="1" s="1"/>
  <c r="V81" i="1" s="1"/>
  <c r="W81" i="1" s="1"/>
  <c r="X81" i="1" s="1"/>
  <c r="Y81" i="1" s="1"/>
  <c r="Z81" i="1" s="1"/>
  <c r="AA81" i="1" s="1"/>
  <c r="AB81" i="1" s="1"/>
  <c r="AC81" i="1" s="1"/>
  <c r="AD81" i="1" s="1"/>
  <c r="AE81" i="1" s="1"/>
  <c r="AF81" i="1" s="1"/>
  <c r="AG81" i="1" s="1"/>
  <c r="AH81" i="1" s="1"/>
  <c r="AI81" i="1" s="1"/>
  <c r="AJ81" i="1" s="1"/>
  <c r="AK81" i="1" s="1"/>
  <c r="AL81" i="1" s="1"/>
  <c r="AM81" i="1" s="1"/>
  <c r="AN81" i="1" s="1"/>
  <c r="AO81" i="1" s="1"/>
  <c r="AP81" i="1" s="1"/>
  <c r="AQ81" i="1" s="1"/>
  <c r="AR81" i="1" s="1"/>
  <c r="AS81" i="1" s="1"/>
  <c r="AT81" i="1" s="1"/>
  <c r="AU81" i="1" s="1"/>
  <c r="AV81" i="1" s="1"/>
  <c r="AW81" i="1" s="1"/>
  <c r="AX81" i="1" s="1"/>
  <c r="AY81" i="1" s="1"/>
  <c r="AZ81" i="1" s="1"/>
  <c r="BA81" i="1" s="1"/>
  <c r="D80" i="1"/>
  <c r="E80" i="1" s="1"/>
  <c r="F80" i="1" s="1"/>
  <c r="G80" i="1" s="1"/>
  <c r="H80" i="1" s="1"/>
  <c r="I80" i="1" s="1"/>
  <c r="J80" i="1" s="1"/>
  <c r="K80" i="1" s="1"/>
  <c r="L80" i="1" s="1"/>
  <c r="M80" i="1" s="1"/>
  <c r="N80" i="1" s="1"/>
  <c r="O80" i="1" s="1"/>
  <c r="P80" i="1" s="1"/>
  <c r="Q80" i="1" s="1"/>
  <c r="R80" i="1" s="1"/>
  <c r="S80" i="1" s="1"/>
  <c r="T80" i="1" s="1"/>
  <c r="U80" i="1" s="1"/>
  <c r="V80" i="1" s="1"/>
  <c r="W80" i="1" s="1"/>
  <c r="X80" i="1" s="1"/>
  <c r="Y80" i="1" s="1"/>
  <c r="Z80" i="1" s="1"/>
  <c r="AA80" i="1" s="1"/>
  <c r="AB80" i="1" s="1"/>
  <c r="AC80" i="1" s="1"/>
  <c r="AD80" i="1" s="1"/>
  <c r="AE80" i="1" s="1"/>
  <c r="AF80" i="1" s="1"/>
  <c r="AG80" i="1" s="1"/>
  <c r="AH80" i="1" s="1"/>
  <c r="AI80" i="1" s="1"/>
  <c r="AJ80" i="1" s="1"/>
  <c r="AK80" i="1" s="1"/>
  <c r="AL80" i="1" s="1"/>
  <c r="AM80" i="1" s="1"/>
  <c r="AN80" i="1" s="1"/>
  <c r="AO80" i="1" s="1"/>
  <c r="AP80" i="1" s="1"/>
  <c r="AQ80" i="1" s="1"/>
  <c r="AR80" i="1" s="1"/>
  <c r="AS80" i="1" s="1"/>
  <c r="AT80" i="1" s="1"/>
  <c r="AU80" i="1" s="1"/>
  <c r="AV80" i="1" s="1"/>
  <c r="AW80" i="1" s="1"/>
  <c r="AX80" i="1" s="1"/>
  <c r="AY80" i="1" s="1"/>
  <c r="AZ80" i="1" s="1"/>
  <c r="BA80" i="1" s="1"/>
  <c r="D49" i="1"/>
  <c r="E49" i="1" s="1"/>
  <c r="F49" i="1" s="1"/>
  <c r="G49" i="1" s="1"/>
  <c r="H49" i="1" s="1"/>
  <c r="I49" i="1" s="1"/>
  <c r="J49" i="1" s="1"/>
  <c r="K49" i="1" s="1"/>
  <c r="L49" i="1" s="1"/>
  <c r="M49" i="1" s="1"/>
  <c r="N49" i="1" s="1"/>
  <c r="O49" i="1" s="1"/>
  <c r="P49" i="1" s="1"/>
  <c r="Q49" i="1" s="1"/>
  <c r="R49" i="1" s="1"/>
  <c r="S49" i="1" s="1"/>
  <c r="T49" i="1" s="1"/>
  <c r="U49" i="1" s="1"/>
  <c r="V49" i="1" s="1"/>
  <c r="W49" i="1" s="1"/>
  <c r="X49" i="1" s="1"/>
  <c r="Y49" i="1" s="1"/>
  <c r="Z49" i="1" s="1"/>
  <c r="AA49" i="1" s="1"/>
  <c r="AB49" i="1" s="1"/>
  <c r="AC49" i="1" s="1"/>
  <c r="AD49" i="1" s="1"/>
  <c r="AE49" i="1" s="1"/>
  <c r="AF49" i="1" s="1"/>
  <c r="AG49" i="1" s="1"/>
  <c r="AH49" i="1" s="1"/>
  <c r="AI49" i="1" s="1"/>
  <c r="AJ49" i="1" s="1"/>
  <c r="AK49" i="1" s="1"/>
  <c r="AL49" i="1" s="1"/>
  <c r="AM49" i="1" s="1"/>
  <c r="AN49" i="1" s="1"/>
  <c r="AO49" i="1" s="1"/>
  <c r="AP49" i="1" s="1"/>
  <c r="AQ49" i="1" s="1"/>
  <c r="AR49" i="1" s="1"/>
  <c r="AS49" i="1" s="1"/>
  <c r="AT49" i="1" s="1"/>
  <c r="AU49" i="1" s="1"/>
  <c r="AV49" i="1" s="1"/>
  <c r="AW49" i="1" s="1"/>
  <c r="AX49" i="1" s="1"/>
  <c r="AY49" i="1" s="1"/>
  <c r="AZ49" i="1" s="1"/>
  <c r="BA49" i="1" s="1"/>
  <c r="D46" i="1"/>
  <c r="E46" i="1" s="1"/>
  <c r="F46" i="1" s="1"/>
  <c r="G46" i="1" s="1"/>
  <c r="H46" i="1" s="1"/>
  <c r="I46" i="1" s="1"/>
  <c r="J46" i="1" s="1"/>
  <c r="K46" i="1" s="1"/>
  <c r="L46" i="1" s="1"/>
  <c r="M46" i="1" s="1"/>
  <c r="N46" i="1" s="1"/>
  <c r="O46" i="1" s="1"/>
  <c r="P46" i="1" s="1"/>
  <c r="Q46" i="1" s="1"/>
  <c r="R46" i="1" s="1"/>
  <c r="S46" i="1" s="1"/>
  <c r="T46" i="1" s="1"/>
  <c r="U46" i="1" s="1"/>
  <c r="V46" i="1" s="1"/>
  <c r="W46" i="1" s="1"/>
  <c r="X46" i="1" s="1"/>
  <c r="Y46" i="1" s="1"/>
  <c r="Z46" i="1" s="1"/>
  <c r="AA46" i="1" s="1"/>
  <c r="AB46" i="1" s="1"/>
  <c r="AC46" i="1" s="1"/>
  <c r="AD46" i="1" s="1"/>
  <c r="AE46" i="1" s="1"/>
  <c r="AF46" i="1" s="1"/>
  <c r="AG46" i="1" s="1"/>
  <c r="AH46" i="1" s="1"/>
  <c r="AI46" i="1" s="1"/>
  <c r="AJ46" i="1" s="1"/>
  <c r="AK46" i="1" s="1"/>
  <c r="AL46" i="1" s="1"/>
  <c r="AM46" i="1" s="1"/>
  <c r="AN46" i="1" s="1"/>
  <c r="AO46" i="1" s="1"/>
  <c r="AP46" i="1" s="1"/>
  <c r="AQ46" i="1" s="1"/>
  <c r="AR46" i="1" s="1"/>
  <c r="AS46" i="1" s="1"/>
  <c r="AT46" i="1" s="1"/>
  <c r="AU46" i="1" s="1"/>
  <c r="AV46" i="1" s="1"/>
  <c r="AW46" i="1" s="1"/>
  <c r="AX46" i="1" s="1"/>
  <c r="AY46" i="1" s="1"/>
  <c r="AZ46" i="1" s="1"/>
  <c r="BA46" i="1" s="1"/>
  <c r="D36" i="1"/>
  <c r="E36" i="1" s="1"/>
  <c r="F36" i="1" s="1"/>
  <c r="G36" i="1" s="1"/>
  <c r="H36" i="1" s="1"/>
  <c r="I36" i="1" s="1"/>
  <c r="J36" i="1" s="1"/>
  <c r="K36" i="1" s="1"/>
  <c r="L36" i="1" s="1"/>
  <c r="M36" i="1" s="1"/>
  <c r="N36" i="1" s="1"/>
  <c r="O36" i="1" s="1"/>
  <c r="P36" i="1" s="1"/>
  <c r="Q36" i="1" s="1"/>
  <c r="R36" i="1" s="1"/>
  <c r="S36" i="1" s="1"/>
  <c r="T36" i="1" s="1"/>
  <c r="U36" i="1" s="1"/>
  <c r="V36" i="1" s="1"/>
  <c r="W36" i="1" s="1"/>
  <c r="X36" i="1" s="1"/>
  <c r="Y36" i="1" s="1"/>
  <c r="Z36" i="1" s="1"/>
  <c r="AA36" i="1" s="1"/>
  <c r="AB36" i="1" s="1"/>
  <c r="AC36" i="1" s="1"/>
  <c r="AD36" i="1" s="1"/>
  <c r="AE36" i="1" s="1"/>
  <c r="AF36" i="1" s="1"/>
  <c r="AG36" i="1" s="1"/>
  <c r="AH36" i="1" s="1"/>
  <c r="AI36" i="1" s="1"/>
  <c r="AJ36" i="1" s="1"/>
  <c r="AK36" i="1" s="1"/>
  <c r="AL36" i="1" s="1"/>
  <c r="AM36" i="1" s="1"/>
  <c r="AN36" i="1" s="1"/>
  <c r="AO36" i="1" s="1"/>
  <c r="AP36" i="1" s="1"/>
  <c r="AQ36" i="1" s="1"/>
  <c r="AR36" i="1" s="1"/>
  <c r="AS36" i="1" s="1"/>
  <c r="AT36" i="1" s="1"/>
  <c r="AU36" i="1" s="1"/>
  <c r="AV36" i="1" s="1"/>
  <c r="AW36" i="1" s="1"/>
  <c r="AX36" i="1" s="1"/>
  <c r="AY36" i="1" s="1"/>
  <c r="AZ36" i="1" s="1"/>
  <c r="BA36" i="1" s="1"/>
  <c r="D28" i="1"/>
  <c r="E28" i="1" s="1"/>
  <c r="F28" i="1" s="1"/>
  <c r="G28" i="1" s="1"/>
  <c r="H28" i="1" s="1"/>
  <c r="I28" i="1" s="1"/>
  <c r="J28" i="1" s="1"/>
  <c r="K28" i="1" s="1"/>
  <c r="L28" i="1" s="1"/>
  <c r="M28" i="1" s="1"/>
  <c r="N28" i="1" s="1"/>
  <c r="O28" i="1" s="1"/>
  <c r="P28" i="1" s="1"/>
  <c r="Q28" i="1" s="1"/>
  <c r="R28" i="1" s="1"/>
  <c r="S28" i="1" s="1"/>
  <c r="T28" i="1" s="1"/>
  <c r="U28" i="1" s="1"/>
  <c r="V28" i="1" s="1"/>
  <c r="W28" i="1" s="1"/>
  <c r="X28" i="1" s="1"/>
  <c r="Y28" i="1" s="1"/>
  <c r="Z28" i="1" s="1"/>
  <c r="AA28" i="1" s="1"/>
  <c r="AB28" i="1" s="1"/>
  <c r="AC28" i="1" s="1"/>
  <c r="AD28" i="1" s="1"/>
  <c r="AE28" i="1" s="1"/>
  <c r="AF28" i="1" s="1"/>
  <c r="AG28" i="1" s="1"/>
  <c r="AH28" i="1" s="1"/>
  <c r="AI28" i="1" s="1"/>
  <c r="AJ28" i="1" s="1"/>
  <c r="AK28" i="1" s="1"/>
  <c r="AL28" i="1" s="1"/>
  <c r="AM28" i="1" s="1"/>
  <c r="AN28" i="1" s="1"/>
  <c r="AO28" i="1" s="1"/>
  <c r="AP28" i="1" s="1"/>
  <c r="AQ28" i="1" s="1"/>
  <c r="AR28" i="1" s="1"/>
  <c r="AS28" i="1" s="1"/>
  <c r="AT28" i="1" s="1"/>
  <c r="AU28" i="1" s="1"/>
  <c r="AV28" i="1" s="1"/>
  <c r="AW28" i="1" s="1"/>
  <c r="AX28" i="1" s="1"/>
  <c r="AY28" i="1" s="1"/>
  <c r="AZ28" i="1" s="1"/>
  <c r="BA28" i="1" s="1"/>
  <c r="D191" i="1"/>
  <c r="E191" i="1" s="1"/>
  <c r="F191" i="1" s="1"/>
  <c r="G191" i="1" s="1"/>
  <c r="H191" i="1" s="1"/>
  <c r="I191" i="1" s="1"/>
  <c r="J191" i="1" s="1"/>
  <c r="K191" i="1" s="1"/>
  <c r="L191" i="1" s="1"/>
  <c r="M191" i="1" s="1"/>
  <c r="N191" i="1" s="1"/>
  <c r="O191" i="1" s="1"/>
  <c r="P191" i="1" s="1"/>
  <c r="Q191" i="1" s="1"/>
  <c r="R191" i="1" s="1"/>
  <c r="S191" i="1" s="1"/>
  <c r="T191" i="1" s="1"/>
  <c r="U191" i="1" s="1"/>
  <c r="V191" i="1" s="1"/>
  <c r="W191" i="1" s="1"/>
  <c r="X191" i="1" s="1"/>
  <c r="Y191" i="1" s="1"/>
  <c r="Z191" i="1" s="1"/>
  <c r="AA191" i="1" s="1"/>
  <c r="AB191" i="1" s="1"/>
  <c r="AC191" i="1" s="1"/>
  <c r="AD191" i="1" s="1"/>
  <c r="AE191" i="1" s="1"/>
  <c r="AF191" i="1" s="1"/>
  <c r="AG191" i="1" s="1"/>
  <c r="AH191" i="1" s="1"/>
  <c r="AI191" i="1" s="1"/>
  <c r="AJ191" i="1" s="1"/>
  <c r="AK191" i="1" s="1"/>
  <c r="AL191" i="1" s="1"/>
  <c r="AM191" i="1" s="1"/>
  <c r="AN191" i="1" s="1"/>
  <c r="AO191" i="1" s="1"/>
  <c r="AP191" i="1" s="1"/>
  <c r="AQ191" i="1" s="1"/>
  <c r="AR191" i="1" s="1"/>
  <c r="AS191" i="1" s="1"/>
  <c r="AT191" i="1" s="1"/>
  <c r="AU191" i="1" s="1"/>
  <c r="AV191" i="1" s="1"/>
  <c r="AW191" i="1" s="1"/>
  <c r="AX191" i="1" s="1"/>
  <c r="AY191" i="1" s="1"/>
  <c r="AZ191" i="1" s="1"/>
  <c r="BA191" i="1" s="1"/>
  <c r="D125" i="1"/>
  <c r="E125" i="1" s="1"/>
  <c r="F125" i="1" s="1"/>
  <c r="G125" i="1" s="1"/>
  <c r="H125" i="1" s="1"/>
  <c r="I125" i="1" s="1"/>
  <c r="J125" i="1" s="1"/>
  <c r="K125" i="1" s="1"/>
  <c r="L125" i="1" s="1"/>
  <c r="M125" i="1" s="1"/>
  <c r="N125" i="1" s="1"/>
  <c r="O125" i="1" s="1"/>
  <c r="P125" i="1" s="1"/>
  <c r="Q125" i="1" s="1"/>
  <c r="R125" i="1" s="1"/>
  <c r="S125" i="1" s="1"/>
  <c r="T125" i="1" s="1"/>
  <c r="U125" i="1" s="1"/>
  <c r="V125" i="1" s="1"/>
  <c r="W125" i="1" s="1"/>
  <c r="X125" i="1" s="1"/>
  <c r="Y125" i="1" s="1"/>
  <c r="Z125" i="1" s="1"/>
  <c r="AA125" i="1" s="1"/>
  <c r="AB125" i="1" s="1"/>
  <c r="AC125" i="1" s="1"/>
  <c r="AD125" i="1" s="1"/>
  <c r="AE125" i="1" s="1"/>
  <c r="AF125" i="1" s="1"/>
  <c r="AG125" i="1" s="1"/>
  <c r="AH125" i="1" s="1"/>
  <c r="AI125" i="1" s="1"/>
  <c r="AJ125" i="1" s="1"/>
  <c r="AK125" i="1" s="1"/>
  <c r="AL125" i="1" s="1"/>
  <c r="AM125" i="1" s="1"/>
  <c r="AN125" i="1" s="1"/>
  <c r="AO125" i="1" s="1"/>
  <c r="AP125" i="1" s="1"/>
  <c r="AQ125" i="1" s="1"/>
  <c r="AR125" i="1" s="1"/>
  <c r="AS125" i="1" s="1"/>
  <c r="AT125" i="1" s="1"/>
  <c r="AU125" i="1" s="1"/>
  <c r="AV125" i="1" s="1"/>
  <c r="AW125" i="1" s="1"/>
  <c r="AX125" i="1" s="1"/>
  <c r="AY125" i="1" s="1"/>
  <c r="AZ125" i="1" s="1"/>
  <c r="BA125" i="1" s="1"/>
  <c r="D97" i="1"/>
  <c r="E97" i="1" s="1"/>
  <c r="F97" i="1" s="1"/>
  <c r="G97" i="1" s="1"/>
  <c r="H97" i="1" s="1"/>
  <c r="I97" i="1" s="1"/>
  <c r="J97" i="1" s="1"/>
  <c r="K97" i="1" s="1"/>
  <c r="L97" i="1" s="1"/>
  <c r="M97" i="1" s="1"/>
  <c r="N97" i="1" s="1"/>
  <c r="O97" i="1" s="1"/>
  <c r="P97" i="1" s="1"/>
  <c r="Q97" i="1" s="1"/>
  <c r="R97" i="1" s="1"/>
  <c r="S97" i="1" s="1"/>
  <c r="T97" i="1" s="1"/>
  <c r="U97" i="1" s="1"/>
  <c r="V97" i="1" s="1"/>
  <c r="W97" i="1" s="1"/>
  <c r="X97" i="1" s="1"/>
  <c r="Y97" i="1" s="1"/>
  <c r="Z97" i="1" s="1"/>
  <c r="AA97" i="1" s="1"/>
  <c r="AB97" i="1" s="1"/>
  <c r="AC97" i="1" s="1"/>
  <c r="AD97" i="1" s="1"/>
  <c r="AE97" i="1" s="1"/>
  <c r="AF97" i="1" s="1"/>
  <c r="AG97" i="1" s="1"/>
  <c r="AH97" i="1" s="1"/>
  <c r="AI97" i="1" s="1"/>
  <c r="AJ97" i="1" s="1"/>
  <c r="AK97" i="1" s="1"/>
  <c r="AL97" i="1" s="1"/>
  <c r="AM97" i="1" s="1"/>
  <c r="AN97" i="1" s="1"/>
  <c r="AO97" i="1" s="1"/>
  <c r="AP97" i="1" s="1"/>
  <c r="AQ97" i="1" s="1"/>
  <c r="AR97" i="1" s="1"/>
  <c r="AS97" i="1" s="1"/>
  <c r="AT97" i="1" s="1"/>
  <c r="AU97" i="1" s="1"/>
  <c r="AV97" i="1" s="1"/>
  <c r="AW97" i="1" s="1"/>
  <c r="AX97" i="1" s="1"/>
  <c r="AY97" i="1" s="1"/>
  <c r="AZ97" i="1" s="1"/>
  <c r="BA97" i="1" s="1"/>
  <c r="D92" i="1"/>
  <c r="E92" i="1" s="1"/>
  <c r="F92" i="1" s="1"/>
  <c r="G92" i="1" s="1"/>
  <c r="H92" i="1" s="1"/>
  <c r="I92" i="1" s="1"/>
  <c r="J92" i="1" s="1"/>
  <c r="K92" i="1" s="1"/>
  <c r="L92" i="1" s="1"/>
  <c r="M92" i="1" s="1"/>
  <c r="N92" i="1" s="1"/>
  <c r="O92" i="1" s="1"/>
  <c r="P92" i="1" s="1"/>
  <c r="Q92" i="1" s="1"/>
  <c r="R92" i="1" s="1"/>
  <c r="S92" i="1" s="1"/>
  <c r="T92" i="1" s="1"/>
  <c r="U92" i="1" s="1"/>
  <c r="V92" i="1" s="1"/>
  <c r="W92" i="1" s="1"/>
  <c r="X92" i="1" s="1"/>
  <c r="Y92" i="1" s="1"/>
  <c r="Z92" i="1" s="1"/>
  <c r="AA92" i="1" s="1"/>
  <c r="AB92" i="1" s="1"/>
  <c r="AC92" i="1" s="1"/>
  <c r="AD92" i="1" s="1"/>
  <c r="AE92" i="1" s="1"/>
  <c r="AF92" i="1" s="1"/>
  <c r="AG92" i="1" s="1"/>
  <c r="AH92" i="1" s="1"/>
  <c r="AI92" i="1" s="1"/>
  <c r="AJ92" i="1" s="1"/>
  <c r="AK92" i="1" s="1"/>
  <c r="AL92" i="1" s="1"/>
  <c r="AM92" i="1" s="1"/>
  <c r="AN92" i="1" s="1"/>
  <c r="AO92" i="1" s="1"/>
  <c r="AP92" i="1" s="1"/>
  <c r="AQ92" i="1" s="1"/>
  <c r="AR92" i="1" s="1"/>
  <c r="AS92" i="1" s="1"/>
  <c r="AT92" i="1" s="1"/>
  <c r="AU92" i="1" s="1"/>
  <c r="AV92" i="1" s="1"/>
  <c r="AW92" i="1" s="1"/>
  <c r="AX92" i="1" s="1"/>
  <c r="AY92" i="1" s="1"/>
  <c r="AZ92" i="1" s="1"/>
  <c r="BA92" i="1" s="1"/>
  <c r="D61" i="1"/>
  <c r="E61" i="1" s="1"/>
  <c r="F61" i="1" s="1"/>
  <c r="G61" i="1" s="1"/>
  <c r="H61" i="1" s="1"/>
  <c r="I61" i="1" s="1"/>
  <c r="J61" i="1" s="1"/>
  <c r="K61" i="1" s="1"/>
  <c r="L61" i="1" s="1"/>
  <c r="M61" i="1" s="1"/>
  <c r="N61" i="1" s="1"/>
  <c r="O61" i="1" s="1"/>
  <c r="P61" i="1" s="1"/>
  <c r="Q61" i="1" s="1"/>
  <c r="R61" i="1" s="1"/>
  <c r="S61" i="1" s="1"/>
  <c r="T61" i="1" s="1"/>
  <c r="U61" i="1" s="1"/>
  <c r="V61" i="1" s="1"/>
  <c r="W61" i="1" s="1"/>
  <c r="X61" i="1" s="1"/>
  <c r="Y61" i="1" s="1"/>
  <c r="Z61" i="1" s="1"/>
  <c r="AA61" i="1" s="1"/>
  <c r="AB61" i="1" s="1"/>
  <c r="AC61" i="1" s="1"/>
  <c r="AD61" i="1" s="1"/>
  <c r="AE61" i="1" s="1"/>
  <c r="AF61" i="1" s="1"/>
  <c r="AG61" i="1" s="1"/>
  <c r="AH61" i="1" s="1"/>
  <c r="AI61" i="1" s="1"/>
  <c r="AJ61" i="1" s="1"/>
  <c r="AK61" i="1" s="1"/>
  <c r="AL61" i="1" s="1"/>
  <c r="AM61" i="1" s="1"/>
  <c r="AN61" i="1" s="1"/>
  <c r="AO61" i="1" s="1"/>
  <c r="AP61" i="1" s="1"/>
  <c r="AQ61" i="1" s="1"/>
  <c r="AR61" i="1" s="1"/>
  <c r="AS61" i="1" s="1"/>
  <c r="AT61" i="1" s="1"/>
  <c r="AU61" i="1" s="1"/>
  <c r="AV61" i="1" s="1"/>
  <c r="AW61" i="1" s="1"/>
  <c r="AX61" i="1" s="1"/>
  <c r="AY61" i="1" s="1"/>
  <c r="AZ61" i="1" s="1"/>
  <c r="BA61" i="1" s="1"/>
  <c r="D206" i="1"/>
  <c r="D173" i="1"/>
  <c r="D159" i="1"/>
  <c r="E159" i="1" s="1"/>
  <c r="F159" i="1" s="1"/>
  <c r="G159" i="1" s="1"/>
  <c r="H159" i="1" s="1"/>
  <c r="I159" i="1" s="1"/>
  <c r="J159" i="1" s="1"/>
  <c r="K159" i="1" s="1"/>
  <c r="L159" i="1" s="1"/>
  <c r="M159" i="1" s="1"/>
  <c r="N159" i="1" s="1"/>
  <c r="O159" i="1" s="1"/>
  <c r="P159" i="1" s="1"/>
  <c r="Q159" i="1" s="1"/>
  <c r="R159" i="1" s="1"/>
  <c r="S159" i="1" s="1"/>
  <c r="T159" i="1" s="1"/>
  <c r="U159" i="1" s="1"/>
  <c r="V159" i="1" s="1"/>
  <c r="W159" i="1" s="1"/>
  <c r="X159" i="1" s="1"/>
  <c r="Y159" i="1" s="1"/>
  <c r="Z159" i="1" s="1"/>
  <c r="AA159" i="1" s="1"/>
  <c r="AB159" i="1" s="1"/>
  <c r="AC159" i="1" s="1"/>
  <c r="AD159" i="1" s="1"/>
  <c r="AE159" i="1" s="1"/>
  <c r="AF159" i="1" s="1"/>
  <c r="AG159" i="1" s="1"/>
  <c r="AH159" i="1" s="1"/>
  <c r="AI159" i="1" s="1"/>
  <c r="AJ159" i="1" s="1"/>
  <c r="AK159" i="1" s="1"/>
  <c r="AL159" i="1" s="1"/>
  <c r="AM159" i="1" s="1"/>
  <c r="AN159" i="1" s="1"/>
  <c r="AO159" i="1" s="1"/>
  <c r="AP159" i="1" s="1"/>
  <c r="AQ159" i="1" s="1"/>
  <c r="AR159" i="1" s="1"/>
  <c r="AS159" i="1" s="1"/>
  <c r="AT159" i="1" s="1"/>
  <c r="AU159" i="1" s="1"/>
  <c r="AV159" i="1" s="1"/>
  <c r="AW159" i="1" s="1"/>
  <c r="AX159" i="1" s="1"/>
  <c r="AY159" i="1" s="1"/>
  <c r="AZ159" i="1" s="1"/>
  <c r="BA159" i="1" s="1"/>
  <c r="D152" i="1"/>
  <c r="E152" i="1" s="1"/>
  <c r="F152" i="1" s="1"/>
  <c r="G152" i="1" s="1"/>
  <c r="H152" i="1" s="1"/>
  <c r="I152" i="1" s="1"/>
  <c r="J152" i="1" s="1"/>
  <c r="K152" i="1" s="1"/>
  <c r="L152" i="1" s="1"/>
  <c r="M152" i="1" s="1"/>
  <c r="N152" i="1" s="1"/>
  <c r="O152" i="1" s="1"/>
  <c r="P152" i="1" s="1"/>
  <c r="Q152" i="1" s="1"/>
  <c r="R152" i="1" s="1"/>
  <c r="S152" i="1" s="1"/>
  <c r="T152" i="1" s="1"/>
  <c r="U152" i="1" s="1"/>
  <c r="V152" i="1" s="1"/>
  <c r="W152" i="1" s="1"/>
  <c r="X152" i="1" s="1"/>
  <c r="Y152" i="1" s="1"/>
  <c r="Z152" i="1" s="1"/>
  <c r="AA152" i="1" s="1"/>
  <c r="AB152" i="1" s="1"/>
  <c r="AC152" i="1" s="1"/>
  <c r="AD152" i="1" s="1"/>
  <c r="AE152" i="1" s="1"/>
  <c r="AF152" i="1" s="1"/>
  <c r="AG152" i="1" s="1"/>
  <c r="AH152" i="1" s="1"/>
  <c r="AI152" i="1" s="1"/>
  <c r="AJ152" i="1" s="1"/>
  <c r="AK152" i="1" s="1"/>
  <c r="AL152" i="1" s="1"/>
  <c r="AM152" i="1" s="1"/>
  <c r="AN152" i="1" s="1"/>
  <c r="AO152" i="1" s="1"/>
  <c r="AP152" i="1" s="1"/>
  <c r="AQ152" i="1" s="1"/>
  <c r="AR152" i="1" s="1"/>
  <c r="AS152" i="1" s="1"/>
  <c r="AT152" i="1" s="1"/>
  <c r="AU152" i="1" s="1"/>
  <c r="AV152" i="1" s="1"/>
  <c r="AW152" i="1" s="1"/>
  <c r="AX152" i="1" s="1"/>
  <c r="AY152" i="1" s="1"/>
  <c r="AZ152" i="1" s="1"/>
  <c r="BA152" i="1" s="1"/>
  <c r="D87" i="1"/>
  <c r="E87" i="1" s="1"/>
  <c r="F87" i="1" s="1"/>
  <c r="G87" i="1" s="1"/>
  <c r="H87" i="1" s="1"/>
  <c r="I87" i="1" s="1"/>
  <c r="J87" i="1" s="1"/>
  <c r="K87" i="1" s="1"/>
  <c r="L87" i="1" s="1"/>
  <c r="M87" i="1" s="1"/>
  <c r="N87" i="1" s="1"/>
  <c r="O87" i="1" s="1"/>
  <c r="P87" i="1" s="1"/>
  <c r="Q87" i="1" s="1"/>
  <c r="R87" i="1" s="1"/>
  <c r="S87" i="1" s="1"/>
  <c r="T87" i="1" s="1"/>
  <c r="U87" i="1" s="1"/>
  <c r="V87" i="1" s="1"/>
  <c r="W87" i="1" s="1"/>
  <c r="X87" i="1" s="1"/>
  <c r="Y87" i="1" s="1"/>
  <c r="Z87" i="1" s="1"/>
  <c r="AA87" i="1" s="1"/>
  <c r="AB87" i="1" s="1"/>
  <c r="AC87" i="1" s="1"/>
  <c r="AD87" i="1" s="1"/>
  <c r="AE87" i="1" s="1"/>
  <c r="AF87" i="1" s="1"/>
  <c r="AG87" i="1" s="1"/>
  <c r="AH87" i="1" s="1"/>
  <c r="AI87" i="1" s="1"/>
  <c r="AJ87" i="1" s="1"/>
  <c r="AK87" i="1" s="1"/>
  <c r="AL87" i="1" s="1"/>
  <c r="AM87" i="1" s="1"/>
  <c r="AN87" i="1" s="1"/>
  <c r="AO87" i="1" s="1"/>
  <c r="AP87" i="1" s="1"/>
  <c r="AQ87" i="1" s="1"/>
  <c r="AR87" i="1" s="1"/>
  <c r="AS87" i="1" s="1"/>
  <c r="AT87" i="1" s="1"/>
  <c r="AU87" i="1" s="1"/>
  <c r="AV87" i="1" s="1"/>
  <c r="AW87" i="1" s="1"/>
  <c r="AX87" i="1" s="1"/>
  <c r="AY87" i="1" s="1"/>
  <c r="AZ87" i="1" s="1"/>
  <c r="BA87" i="1" s="1"/>
  <c r="D74" i="1"/>
  <c r="E74" i="1" s="1"/>
  <c r="F74" i="1" s="1"/>
  <c r="G74" i="1" s="1"/>
  <c r="H74" i="1" s="1"/>
  <c r="I74" i="1" s="1"/>
  <c r="J74" i="1" s="1"/>
  <c r="K74" i="1" s="1"/>
  <c r="L74" i="1" s="1"/>
  <c r="M74" i="1" s="1"/>
  <c r="N74" i="1" s="1"/>
  <c r="O74" i="1" s="1"/>
  <c r="P74" i="1" s="1"/>
  <c r="Q74" i="1" s="1"/>
  <c r="R74" i="1" s="1"/>
  <c r="S74" i="1" s="1"/>
  <c r="T74" i="1" s="1"/>
  <c r="U74" i="1" s="1"/>
  <c r="V74" i="1" s="1"/>
  <c r="W74" i="1" s="1"/>
  <c r="X74" i="1" s="1"/>
  <c r="Y74" i="1" s="1"/>
  <c r="Z74" i="1" s="1"/>
  <c r="AA74" i="1" s="1"/>
  <c r="AB74" i="1" s="1"/>
  <c r="AC74" i="1" s="1"/>
  <c r="AD74" i="1" s="1"/>
  <c r="AE74" i="1" s="1"/>
  <c r="AF74" i="1" s="1"/>
  <c r="AG74" i="1" s="1"/>
  <c r="AH74" i="1" s="1"/>
  <c r="AI74" i="1" s="1"/>
  <c r="AJ74" i="1" s="1"/>
  <c r="AK74" i="1" s="1"/>
  <c r="AL74" i="1" s="1"/>
  <c r="AM74" i="1" s="1"/>
  <c r="AN74" i="1" s="1"/>
  <c r="AO74" i="1" s="1"/>
  <c r="AP74" i="1" s="1"/>
  <c r="AQ74" i="1" s="1"/>
  <c r="AR74" i="1" s="1"/>
  <c r="AS74" i="1" s="1"/>
  <c r="AT74" i="1" s="1"/>
  <c r="AU74" i="1" s="1"/>
  <c r="AV74" i="1" s="1"/>
  <c r="AW74" i="1" s="1"/>
  <c r="AX74" i="1" s="1"/>
  <c r="AY74" i="1" s="1"/>
  <c r="AZ74" i="1" s="1"/>
  <c r="BA74" i="1" s="1"/>
  <c r="D72" i="1"/>
  <c r="E72" i="1" s="1"/>
  <c r="F72" i="1" s="1"/>
  <c r="G72" i="1" s="1"/>
  <c r="H72" i="1" s="1"/>
  <c r="I72" i="1" s="1"/>
  <c r="J72" i="1" s="1"/>
  <c r="K72" i="1" s="1"/>
  <c r="L72" i="1" s="1"/>
  <c r="M72" i="1" s="1"/>
  <c r="N72" i="1" s="1"/>
  <c r="O72" i="1" s="1"/>
  <c r="P72" i="1" s="1"/>
  <c r="Q72" i="1" s="1"/>
  <c r="R72" i="1" s="1"/>
  <c r="S72" i="1" s="1"/>
  <c r="T72" i="1" s="1"/>
  <c r="U72" i="1" s="1"/>
  <c r="V72" i="1" s="1"/>
  <c r="W72" i="1" s="1"/>
  <c r="X72" i="1" s="1"/>
  <c r="Y72" i="1" s="1"/>
  <c r="Z72" i="1" s="1"/>
  <c r="AA72" i="1" s="1"/>
  <c r="AB72" i="1" s="1"/>
  <c r="AC72" i="1" s="1"/>
  <c r="AD72" i="1" s="1"/>
  <c r="AE72" i="1" s="1"/>
  <c r="AF72" i="1" s="1"/>
  <c r="AG72" i="1" s="1"/>
  <c r="AH72" i="1" s="1"/>
  <c r="AI72" i="1" s="1"/>
  <c r="AJ72" i="1" s="1"/>
  <c r="AK72" i="1" s="1"/>
  <c r="AL72" i="1" s="1"/>
  <c r="AM72" i="1" s="1"/>
  <c r="AN72" i="1" s="1"/>
  <c r="AO72" i="1" s="1"/>
  <c r="AP72" i="1" s="1"/>
  <c r="AQ72" i="1" s="1"/>
  <c r="AR72" i="1" s="1"/>
  <c r="AS72" i="1" s="1"/>
  <c r="AT72" i="1" s="1"/>
  <c r="AU72" i="1" s="1"/>
  <c r="AV72" i="1" s="1"/>
  <c r="AW72" i="1" s="1"/>
  <c r="AX72" i="1" s="1"/>
  <c r="AY72" i="1" s="1"/>
  <c r="AZ72" i="1" s="1"/>
  <c r="BA72" i="1" s="1"/>
  <c r="D69" i="1"/>
  <c r="E69" i="1" s="1"/>
  <c r="F69" i="1" s="1"/>
  <c r="G69" i="1" s="1"/>
  <c r="H69" i="1" s="1"/>
  <c r="I69" i="1" s="1"/>
  <c r="J69" i="1" s="1"/>
  <c r="K69" i="1" s="1"/>
  <c r="L69" i="1" s="1"/>
  <c r="M69" i="1" s="1"/>
  <c r="N69" i="1" s="1"/>
  <c r="O69" i="1" s="1"/>
  <c r="P69" i="1" s="1"/>
  <c r="Q69" i="1" s="1"/>
  <c r="R69" i="1" s="1"/>
  <c r="S69" i="1" s="1"/>
  <c r="T69" i="1" s="1"/>
  <c r="U69" i="1" s="1"/>
  <c r="V69" i="1" s="1"/>
  <c r="W69" i="1" s="1"/>
  <c r="X69" i="1" s="1"/>
  <c r="Y69" i="1" s="1"/>
  <c r="Z69" i="1" s="1"/>
  <c r="AA69" i="1" s="1"/>
  <c r="AB69" i="1" s="1"/>
  <c r="AC69" i="1" s="1"/>
  <c r="AD69" i="1" s="1"/>
  <c r="AE69" i="1" s="1"/>
  <c r="AF69" i="1" s="1"/>
  <c r="AG69" i="1" s="1"/>
  <c r="AH69" i="1" s="1"/>
  <c r="AI69" i="1" s="1"/>
  <c r="AJ69" i="1" s="1"/>
  <c r="AK69" i="1" s="1"/>
  <c r="AL69" i="1" s="1"/>
  <c r="AM69" i="1" s="1"/>
  <c r="AN69" i="1" s="1"/>
  <c r="AO69" i="1" s="1"/>
  <c r="AP69" i="1" s="1"/>
  <c r="AQ69" i="1" s="1"/>
  <c r="AR69" i="1" s="1"/>
  <c r="AS69" i="1" s="1"/>
  <c r="AT69" i="1" s="1"/>
  <c r="AU69" i="1" s="1"/>
  <c r="AV69" i="1" s="1"/>
  <c r="AW69" i="1" s="1"/>
  <c r="AX69" i="1" s="1"/>
  <c r="AY69" i="1" s="1"/>
  <c r="AZ69" i="1" s="1"/>
  <c r="BA69" i="1" s="1"/>
  <c r="D53" i="1"/>
  <c r="BC53" i="1" s="1"/>
  <c r="D52" i="1"/>
  <c r="BC52" i="1" s="1"/>
  <c r="D44" i="1"/>
  <c r="E44" i="1" s="1"/>
  <c r="F44" i="1" s="1"/>
  <c r="G44" i="1" s="1"/>
  <c r="H44" i="1" s="1"/>
  <c r="I44" i="1" s="1"/>
  <c r="J44" i="1" s="1"/>
  <c r="K44" i="1" s="1"/>
  <c r="L44" i="1" s="1"/>
  <c r="M44" i="1" s="1"/>
  <c r="N44" i="1" s="1"/>
  <c r="O44" i="1" s="1"/>
  <c r="P44" i="1" s="1"/>
  <c r="Q44" i="1" s="1"/>
  <c r="R44" i="1" s="1"/>
  <c r="S44" i="1" s="1"/>
  <c r="T44" i="1" s="1"/>
  <c r="U44" i="1" s="1"/>
  <c r="V44" i="1" s="1"/>
  <c r="W44" i="1" s="1"/>
  <c r="X44" i="1" s="1"/>
  <c r="Y44" i="1" s="1"/>
  <c r="Z44" i="1" s="1"/>
  <c r="AA44" i="1" s="1"/>
  <c r="AB44" i="1" s="1"/>
  <c r="AC44" i="1" s="1"/>
  <c r="AD44" i="1" s="1"/>
  <c r="AE44" i="1" s="1"/>
  <c r="AF44" i="1" s="1"/>
  <c r="AG44" i="1" s="1"/>
  <c r="AH44" i="1" s="1"/>
  <c r="AI44" i="1" s="1"/>
  <c r="AJ44" i="1" s="1"/>
  <c r="AK44" i="1" s="1"/>
  <c r="AL44" i="1" s="1"/>
  <c r="AM44" i="1" s="1"/>
  <c r="AN44" i="1" s="1"/>
  <c r="AO44" i="1" s="1"/>
  <c r="AP44" i="1" s="1"/>
  <c r="AQ44" i="1" s="1"/>
  <c r="AR44" i="1" s="1"/>
  <c r="AS44" i="1" s="1"/>
  <c r="AT44" i="1" s="1"/>
  <c r="AU44" i="1" s="1"/>
  <c r="AV44" i="1" s="1"/>
  <c r="AW44" i="1" s="1"/>
  <c r="AX44" i="1" s="1"/>
  <c r="AY44" i="1" s="1"/>
  <c r="AZ44" i="1" s="1"/>
  <c r="BA44" i="1" s="1"/>
  <c r="D31" i="1"/>
  <c r="E31" i="1" s="1"/>
  <c r="F31" i="1" s="1"/>
  <c r="G31" i="1" s="1"/>
  <c r="H31" i="1" s="1"/>
  <c r="I31" i="1" s="1"/>
  <c r="J31" i="1" s="1"/>
  <c r="K31" i="1" s="1"/>
  <c r="L31" i="1" s="1"/>
  <c r="M31" i="1" s="1"/>
  <c r="N31" i="1" s="1"/>
  <c r="O31" i="1" s="1"/>
  <c r="P31" i="1" s="1"/>
  <c r="Q31" i="1" s="1"/>
  <c r="R31" i="1" s="1"/>
  <c r="S31" i="1" s="1"/>
  <c r="T31" i="1" s="1"/>
  <c r="U31" i="1" s="1"/>
  <c r="V31" i="1" s="1"/>
  <c r="W31" i="1" s="1"/>
  <c r="X31" i="1" s="1"/>
  <c r="Y31" i="1" s="1"/>
  <c r="Z31" i="1" s="1"/>
  <c r="AA31" i="1" s="1"/>
  <c r="AB31" i="1" s="1"/>
  <c r="AC31" i="1" s="1"/>
  <c r="AD31" i="1" s="1"/>
  <c r="AE31" i="1" s="1"/>
  <c r="AF31" i="1" s="1"/>
  <c r="AG31" i="1" s="1"/>
  <c r="AH31" i="1" s="1"/>
  <c r="AI31" i="1" s="1"/>
  <c r="AJ31" i="1" s="1"/>
  <c r="AK31" i="1" s="1"/>
  <c r="AL31" i="1" s="1"/>
  <c r="AM31" i="1" s="1"/>
  <c r="AN31" i="1" s="1"/>
  <c r="AO31" i="1" s="1"/>
  <c r="AP31" i="1" s="1"/>
  <c r="AQ31" i="1" s="1"/>
  <c r="AR31" i="1" s="1"/>
  <c r="AS31" i="1" s="1"/>
  <c r="AT31" i="1" s="1"/>
  <c r="AU31" i="1" s="1"/>
  <c r="AV31" i="1" s="1"/>
  <c r="AW31" i="1" s="1"/>
  <c r="AX31" i="1" s="1"/>
  <c r="AY31" i="1" s="1"/>
  <c r="AZ31" i="1" s="1"/>
  <c r="BA31" i="1" s="1"/>
  <c r="D11" i="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 r="AE11" i="1" s="1"/>
  <c r="AF11" i="1" s="1"/>
  <c r="AG11" i="1" s="1"/>
  <c r="AH11" i="1" s="1"/>
  <c r="AI11" i="1" s="1"/>
  <c r="AJ11" i="1" s="1"/>
  <c r="AK11" i="1" s="1"/>
  <c r="AL11" i="1" s="1"/>
  <c r="AM11" i="1" s="1"/>
  <c r="AN11" i="1" s="1"/>
  <c r="AO11" i="1" s="1"/>
  <c r="AP11" i="1" s="1"/>
  <c r="AQ11" i="1" s="1"/>
  <c r="AR11" i="1" s="1"/>
  <c r="AS11" i="1" s="1"/>
  <c r="AT11" i="1" s="1"/>
  <c r="AU11" i="1" s="1"/>
  <c r="AV11" i="1" s="1"/>
  <c r="AW11" i="1" s="1"/>
  <c r="AX11" i="1" s="1"/>
  <c r="AY11" i="1" s="1"/>
  <c r="AZ11" i="1" s="1"/>
  <c r="BA11" i="1" s="1"/>
  <c r="D143" i="1"/>
  <c r="D137" i="1"/>
  <c r="E137" i="1" s="1"/>
  <c r="F137" i="1" s="1"/>
  <c r="G137" i="1" s="1"/>
  <c r="H137" i="1" s="1"/>
  <c r="I137" i="1" s="1"/>
  <c r="J137" i="1" s="1"/>
  <c r="K137" i="1" s="1"/>
  <c r="L137" i="1" s="1"/>
  <c r="M137" i="1" s="1"/>
  <c r="N137" i="1" s="1"/>
  <c r="O137" i="1" s="1"/>
  <c r="P137" i="1" s="1"/>
  <c r="Q137" i="1" s="1"/>
  <c r="R137" i="1" s="1"/>
  <c r="S137" i="1" s="1"/>
  <c r="T137" i="1" s="1"/>
  <c r="U137" i="1" s="1"/>
  <c r="V137" i="1" s="1"/>
  <c r="W137" i="1" s="1"/>
  <c r="X137" i="1" s="1"/>
  <c r="Y137" i="1" s="1"/>
  <c r="Z137" i="1" s="1"/>
  <c r="AA137" i="1" s="1"/>
  <c r="AB137" i="1" s="1"/>
  <c r="AC137" i="1" s="1"/>
  <c r="AD137" i="1" s="1"/>
  <c r="AE137" i="1" s="1"/>
  <c r="AF137" i="1" s="1"/>
  <c r="AG137" i="1" s="1"/>
  <c r="AH137" i="1" s="1"/>
  <c r="AI137" i="1" s="1"/>
  <c r="AJ137" i="1" s="1"/>
  <c r="AK137" i="1" s="1"/>
  <c r="AL137" i="1" s="1"/>
  <c r="AM137" i="1" s="1"/>
  <c r="AN137" i="1" s="1"/>
  <c r="AO137" i="1" s="1"/>
  <c r="AP137" i="1" s="1"/>
  <c r="AQ137" i="1" s="1"/>
  <c r="AR137" i="1" s="1"/>
  <c r="AS137" i="1" s="1"/>
  <c r="AT137" i="1" s="1"/>
  <c r="AU137" i="1" s="1"/>
  <c r="AV137" i="1" s="1"/>
  <c r="AW137" i="1" s="1"/>
  <c r="AX137" i="1" s="1"/>
  <c r="AY137" i="1" s="1"/>
  <c r="AZ137" i="1" s="1"/>
  <c r="BA137" i="1" s="1"/>
  <c r="D70" i="1"/>
  <c r="E70" i="1" s="1"/>
  <c r="F70" i="1" s="1"/>
  <c r="G70" i="1" s="1"/>
  <c r="H70" i="1" s="1"/>
  <c r="I70" i="1" s="1"/>
  <c r="J70" i="1" s="1"/>
  <c r="K70" i="1" s="1"/>
  <c r="L70" i="1" s="1"/>
  <c r="M70" i="1" s="1"/>
  <c r="N70" i="1" s="1"/>
  <c r="O70" i="1" s="1"/>
  <c r="P70" i="1" s="1"/>
  <c r="Q70" i="1" s="1"/>
  <c r="R70" i="1" s="1"/>
  <c r="S70" i="1" s="1"/>
  <c r="T70" i="1" s="1"/>
  <c r="U70" i="1" s="1"/>
  <c r="V70" i="1" s="1"/>
  <c r="W70" i="1" s="1"/>
  <c r="X70" i="1" s="1"/>
  <c r="Y70" i="1" s="1"/>
  <c r="Z70" i="1" s="1"/>
  <c r="AA70" i="1" s="1"/>
  <c r="AB70" i="1" s="1"/>
  <c r="AC70" i="1" s="1"/>
  <c r="AD70" i="1" s="1"/>
  <c r="AE70" i="1" s="1"/>
  <c r="AF70" i="1" s="1"/>
  <c r="AG70" i="1" s="1"/>
  <c r="AH70" i="1" s="1"/>
  <c r="AI70" i="1" s="1"/>
  <c r="AJ70" i="1" s="1"/>
  <c r="AK70" i="1" s="1"/>
  <c r="AL70" i="1" s="1"/>
  <c r="AM70" i="1" s="1"/>
  <c r="AN70" i="1" s="1"/>
  <c r="AO70" i="1" s="1"/>
  <c r="AP70" i="1" s="1"/>
  <c r="AQ70" i="1" s="1"/>
  <c r="AR70" i="1" s="1"/>
  <c r="AS70" i="1" s="1"/>
  <c r="AT70" i="1" s="1"/>
  <c r="AU70" i="1" s="1"/>
  <c r="AV70" i="1" s="1"/>
  <c r="AW70" i="1" s="1"/>
  <c r="AX70" i="1" s="1"/>
  <c r="AY70" i="1" s="1"/>
  <c r="AZ70" i="1" s="1"/>
  <c r="BA70" i="1" s="1"/>
  <c r="D196" i="1"/>
  <c r="E196" i="1" s="1"/>
  <c r="F196" i="1" s="1"/>
  <c r="G196" i="1" s="1"/>
  <c r="H196" i="1" s="1"/>
  <c r="I196" i="1" s="1"/>
  <c r="J196" i="1" s="1"/>
  <c r="K196" i="1" s="1"/>
  <c r="L196" i="1" s="1"/>
  <c r="M196" i="1" s="1"/>
  <c r="N196" i="1" s="1"/>
  <c r="O196" i="1" s="1"/>
  <c r="P196" i="1" s="1"/>
  <c r="Q196" i="1" s="1"/>
  <c r="R196" i="1" s="1"/>
  <c r="S196" i="1" s="1"/>
  <c r="T196" i="1" s="1"/>
  <c r="U196" i="1" s="1"/>
  <c r="V196" i="1" s="1"/>
  <c r="W196" i="1" s="1"/>
  <c r="X196" i="1" s="1"/>
  <c r="Y196" i="1" s="1"/>
  <c r="Z196" i="1" s="1"/>
  <c r="AA196" i="1" s="1"/>
  <c r="AB196" i="1" s="1"/>
  <c r="AC196" i="1" s="1"/>
  <c r="AD196" i="1" s="1"/>
  <c r="AE196" i="1" s="1"/>
  <c r="AF196" i="1" s="1"/>
  <c r="AG196" i="1" s="1"/>
  <c r="AH196" i="1" s="1"/>
  <c r="AI196" i="1" s="1"/>
  <c r="AJ196" i="1" s="1"/>
  <c r="AK196" i="1" s="1"/>
  <c r="AL196" i="1" s="1"/>
  <c r="AM196" i="1" s="1"/>
  <c r="AN196" i="1" s="1"/>
  <c r="AO196" i="1" s="1"/>
  <c r="AP196" i="1" s="1"/>
  <c r="AQ196" i="1" s="1"/>
  <c r="AR196" i="1" s="1"/>
  <c r="AS196" i="1" s="1"/>
  <c r="AT196" i="1" s="1"/>
  <c r="AU196" i="1" s="1"/>
  <c r="AV196" i="1" s="1"/>
  <c r="AW196" i="1" s="1"/>
  <c r="AX196" i="1" s="1"/>
  <c r="AY196" i="1" s="1"/>
  <c r="AZ196" i="1" s="1"/>
  <c r="BA196" i="1" s="1"/>
  <c r="D24" i="1"/>
  <c r="BC24" i="1" s="1"/>
  <c r="D192" i="1"/>
  <c r="E192" i="1" s="1"/>
  <c r="F192" i="1" s="1"/>
  <c r="G192" i="1" s="1"/>
  <c r="H192" i="1" s="1"/>
  <c r="I192" i="1" s="1"/>
  <c r="J192" i="1" s="1"/>
  <c r="K192" i="1" s="1"/>
  <c r="L192" i="1" s="1"/>
  <c r="M192" i="1" s="1"/>
  <c r="N192" i="1" s="1"/>
  <c r="O192" i="1" s="1"/>
  <c r="P192" i="1" s="1"/>
  <c r="Q192" i="1" s="1"/>
  <c r="R192" i="1" s="1"/>
  <c r="S192" i="1" s="1"/>
  <c r="T192" i="1" s="1"/>
  <c r="U192" i="1" s="1"/>
  <c r="V192" i="1" s="1"/>
  <c r="W192" i="1" s="1"/>
  <c r="X192" i="1" s="1"/>
  <c r="Y192" i="1" s="1"/>
  <c r="Z192" i="1" s="1"/>
  <c r="AA192" i="1" s="1"/>
  <c r="AB192" i="1" s="1"/>
  <c r="AC192" i="1" s="1"/>
  <c r="AD192" i="1" s="1"/>
  <c r="AE192" i="1" s="1"/>
  <c r="AF192" i="1" s="1"/>
  <c r="AG192" i="1" s="1"/>
  <c r="AH192" i="1" s="1"/>
  <c r="AI192" i="1" s="1"/>
  <c r="AJ192" i="1" s="1"/>
  <c r="AK192" i="1" s="1"/>
  <c r="AL192" i="1" s="1"/>
  <c r="AM192" i="1" s="1"/>
  <c r="AN192" i="1" s="1"/>
  <c r="AO192" i="1" s="1"/>
  <c r="AP192" i="1" s="1"/>
  <c r="AQ192" i="1" s="1"/>
  <c r="AR192" i="1" s="1"/>
  <c r="AS192" i="1" s="1"/>
  <c r="AT192" i="1" s="1"/>
  <c r="AU192" i="1" s="1"/>
  <c r="AV192" i="1" s="1"/>
  <c r="AW192" i="1" s="1"/>
  <c r="AX192" i="1" s="1"/>
  <c r="AY192" i="1" s="1"/>
  <c r="AZ192" i="1" s="1"/>
  <c r="BA192" i="1" s="1"/>
  <c r="D168" i="1"/>
  <c r="BC168" i="1" s="1"/>
  <c r="D77" i="1"/>
  <c r="BC77" i="1" s="1"/>
  <c r="D55" i="1"/>
  <c r="E55" i="1" s="1"/>
  <c r="F55" i="1" s="1"/>
  <c r="G55" i="1" s="1"/>
  <c r="H55" i="1" s="1"/>
  <c r="I55" i="1" s="1"/>
  <c r="J55" i="1" s="1"/>
  <c r="K55" i="1" s="1"/>
  <c r="L55" i="1" s="1"/>
  <c r="M55" i="1" s="1"/>
  <c r="N55" i="1" s="1"/>
  <c r="O55" i="1" s="1"/>
  <c r="P55" i="1" s="1"/>
  <c r="Q55" i="1" s="1"/>
  <c r="R55" i="1" s="1"/>
  <c r="S55" i="1" s="1"/>
  <c r="T55" i="1" s="1"/>
  <c r="U55" i="1" s="1"/>
  <c r="V55" i="1" s="1"/>
  <c r="W55" i="1" s="1"/>
  <c r="X55" i="1" s="1"/>
  <c r="Y55" i="1" s="1"/>
  <c r="Z55" i="1" s="1"/>
  <c r="AA55" i="1" s="1"/>
  <c r="AB55" i="1" s="1"/>
  <c r="AC55" i="1" s="1"/>
  <c r="AD55" i="1" s="1"/>
  <c r="AE55" i="1" s="1"/>
  <c r="AF55" i="1" s="1"/>
  <c r="AG55" i="1" s="1"/>
  <c r="AH55" i="1" s="1"/>
  <c r="AI55" i="1" s="1"/>
  <c r="AJ55" i="1" s="1"/>
  <c r="AK55" i="1" s="1"/>
  <c r="AL55" i="1" s="1"/>
  <c r="AM55" i="1" s="1"/>
  <c r="AN55" i="1" s="1"/>
  <c r="AO55" i="1" s="1"/>
  <c r="AP55" i="1" s="1"/>
  <c r="AQ55" i="1" s="1"/>
  <c r="AR55" i="1" s="1"/>
  <c r="AS55" i="1" s="1"/>
  <c r="AT55" i="1" s="1"/>
  <c r="AU55" i="1" s="1"/>
  <c r="AV55" i="1" s="1"/>
  <c r="AW55" i="1" s="1"/>
  <c r="AX55" i="1" s="1"/>
  <c r="AY55" i="1" s="1"/>
  <c r="AZ55" i="1" s="1"/>
  <c r="BA55" i="1" s="1"/>
  <c r="D9" i="1"/>
  <c r="E9" i="1" s="1"/>
  <c r="F9" i="1" s="1"/>
  <c r="G9" i="1" s="1"/>
  <c r="H9" i="1" s="1"/>
  <c r="I9" i="1" s="1"/>
  <c r="J9" i="1" s="1"/>
  <c r="K9" i="1" s="1"/>
  <c r="L9" i="1" s="1"/>
  <c r="M9" i="1" s="1"/>
  <c r="N9" i="1" s="1"/>
  <c r="O9" i="1" s="1"/>
  <c r="P9" i="1" s="1"/>
  <c r="Q9" i="1" s="1"/>
  <c r="R9" i="1" s="1"/>
  <c r="S9" i="1" s="1"/>
  <c r="T9" i="1" s="1"/>
  <c r="U9" i="1" s="1"/>
  <c r="V9" i="1" s="1"/>
  <c r="W9" i="1" s="1"/>
  <c r="X9" i="1" s="1"/>
  <c r="Y9" i="1" s="1"/>
  <c r="Z9" i="1" s="1"/>
  <c r="AA9" i="1" s="1"/>
  <c r="AB9" i="1" s="1"/>
  <c r="AC9" i="1" s="1"/>
  <c r="AD9" i="1" s="1"/>
  <c r="AE9" i="1" s="1"/>
  <c r="AF9" i="1" s="1"/>
  <c r="AG9" i="1" s="1"/>
  <c r="AH9" i="1" s="1"/>
  <c r="AI9" i="1" s="1"/>
  <c r="AJ9" i="1" s="1"/>
  <c r="AK9" i="1" s="1"/>
  <c r="AL9" i="1" s="1"/>
  <c r="AM9" i="1" s="1"/>
  <c r="AN9" i="1" s="1"/>
  <c r="AO9" i="1" s="1"/>
  <c r="AP9" i="1" s="1"/>
  <c r="AQ9" i="1" s="1"/>
  <c r="AR9" i="1" s="1"/>
  <c r="AS9" i="1" s="1"/>
  <c r="AT9" i="1" s="1"/>
  <c r="AU9" i="1" s="1"/>
  <c r="AV9" i="1" s="1"/>
  <c r="AW9" i="1" s="1"/>
  <c r="AX9" i="1" s="1"/>
  <c r="AY9" i="1" s="1"/>
  <c r="AZ9" i="1" s="1"/>
  <c r="BA9" i="1" s="1"/>
  <c r="D201" i="1"/>
  <c r="E201" i="1" s="1"/>
  <c r="F201" i="1" s="1"/>
  <c r="G201" i="1" s="1"/>
  <c r="H201" i="1" s="1"/>
  <c r="I201" i="1" s="1"/>
  <c r="J201" i="1" s="1"/>
  <c r="K201" i="1" s="1"/>
  <c r="L201" i="1" s="1"/>
  <c r="M201" i="1" s="1"/>
  <c r="N201" i="1" s="1"/>
  <c r="O201" i="1" s="1"/>
  <c r="P201" i="1" s="1"/>
  <c r="Q201" i="1" s="1"/>
  <c r="R201" i="1" s="1"/>
  <c r="S201" i="1" s="1"/>
  <c r="T201" i="1" s="1"/>
  <c r="U201" i="1" s="1"/>
  <c r="V201" i="1" s="1"/>
  <c r="W201" i="1" s="1"/>
  <c r="X201" i="1" s="1"/>
  <c r="Y201" i="1" s="1"/>
  <c r="Z201" i="1" s="1"/>
  <c r="AA201" i="1" s="1"/>
  <c r="AB201" i="1" s="1"/>
  <c r="AC201" i="1" s="1"/>
  <c r="AD201" i="1" s="1"/>
  <c r="AE201" i="1" s="1"/>
  <c r="AF201" i="1" s="1"/>
  <c r="AG201" i="1" s="1"/>
  <c r="AH201" i="1" s="1"/>
  <c r="AI201" i="1" s="1"/>
  <c r="AJ201" i="1" s="1"/>
  <c r="AK201" i="1" s="1"/>
  <c r="AL201" i="1" s="1"/>
  <c r="AM201" i="1" s="1"/>
  <c r="AN201" i="1" s="1"/>
  <c r="AO201" i="1" s="1"/>
  <c r="AP201" i="1" s="1"/>
  <c r="AQ201" i="1" s="1"/>
  <c r="AR201" i="1" s="1"/>
  <c r="AS201" i="1" s="1"/>
  <c r="AT201" i="1" s="1"/>
  <c r="AU201" i="1" s="1"/>
  <c r="AV201" i="1" s="1"/>
  <c r="AW201" i="1" s="1"/>
  <c r="AX201" i="1" s="1"/>
  <c r="AY201" i="1" s="1"/>
  <c r="AZ201" i="1" s="1"/>
  <c r="BA201" i="1" s="1"/>
  <c r="D189" i="1"/>
  <c r="BC189" i="1" s="1"/>
  <c r="D171" i="1"/>
  <c r="D132" i="1"/>
  <c r="E132" i="1" s="1"/>
  <c r="F132" i="1" s="1"/>
  <c r="G132" i="1" s="1"/>
  <c r="H132" i="1" s="1"/>
  <c r="I132" i="1" s="1"/>
  <c r="J132" i="1" s="1"/>
  <c r="K132" i="1" s="1"/>
  <c r="L132" i="1" s="1"/>
  <c r="M132" i="1" s="1"/>
  <c r="N132" i="1" s="1"/>
  <c r="O132" i="1" s="1"/>
  <c r="P132" i="1" s="1"/>
  <c r="Q132" i="1" s="1"/>
  <c r="R132" i="1" s="1"/>
  <c r="S132" i="1" s="1"/>
  <c r="T132" i="1" s="1"/>
  <c r="U132" i="1" s="1"/>
  <c r="V132" i="1" s="1"/>
  <c r="W132" i="1" s="1"/>
  <c r="X132" i="1" s="1"/>
  <c r="Y132" i="1" s="1"/>
  <c r="Z132" i="1" s="1"/>
  <c r="AA132" i="1" s="1"/>
  <c r="AB132" i="1" s="1"/>
  <c r="AC132" i="1" s="1"/>
  <c r="AD132" i="1" s="1"/>
  <c r="AE132" i="1" s="1"/>
  <c r="AF132" i="1" s="1"/>
  <c r="AG132" i="1" s="1"/>
  <c r="AH132" i="1" s="1"/>
  <c r="AI132" i="1" s="1"/>
  <c r="AJ132" i="1" s="1"/>
  <c r="AK132" i="1" s="1"/>
  <c r="AL132" i="1" s="1"/>
  <c r="AM132" i="1" s="1"/>
  <c r="AN132" i="1" s="1"/>
  <c r="AO132" i="1" s="1"/>
  <c r="AP132" i="1" s="1"/>
  <c r="AQ132" i="1" s="1"/>
  <c r="AR132" i="1" s="1"/>
  <c r="AS132" i="1" s="1"/>
  <c r="AT132" i="1" s="1"/>
  <c r="AU132" i="1" s="1"/>
  <c r="AV132" i="1" s="1"/>
  <c r="AW132" i="1" s="1"/>
  <c r="AX132" i="1" s="1"/>
  <c r="AY132" i="1" s="1"/>
  <c r="AZ132" i="1" s="1"/>
  <c r="BA132" i="1" s="1"/>
  <c r="D95" i="1"/>
  <c r="E95" i="1" s="1"/>
  <c r="F95" i="1" s="1"/>
  <c r="G95" i="1" s="1"/>
  <c r="H95" i="1" s="1"/>
  <c r="I95" i="1" s="1"/>
  <c r="J95" i="1" s="1"/>
  <c r="K95" i="1" s="1"/>
  <c r="L95" i="1" s="1"/>
  <c r="M95" i="1" s="1"/>
  <c r="N95" i="1" s="1"/>
  <c r="O95" i="1" s="1"/>
  <c r="P95" i="1" s="1"/>
  <c r="Q95" i="1" s="1"/>
  <c r="R95" i="1" s="1"/>
  <c r="S95" i="1" s="1"/>
  <c r="T95" i="1" s="1"/>
  <c r="U95" i="1" s="1"/>
  <c r="V95" i="1" s="1"/>
  <c r="W95" i="1" s="1"/>
  <c r="X95" i="1" s="1"/>
  <c r="Y95" i="1" s="1"/>
  <c r="Z95" i="1" s="1"/>
  <c r="AA95" i="1" s="1"/>
  <c r="AB95" i="1" s="1"/>
  <c r="AC95" i="1" s="1"/>
  <c r="AD95" i="1" s="1"/>
  <c r="AE95" i="1" s="1"/>
  <c r="AF95" i="1" s="1"/>
  <c r="AG95" i="1" s="1"/>
  <c r="AH95" i="1" s="1"/>
  <c r="AI95" i="1" s="1"/>
  <c r="AJ95" i="1" s="1"/>
  <c r="AK95" i="1" s="1"/>
  <c r="AL95" i="1" s="1"/>
  <c r="AM95" i="1" s="1"/>
  <c r="AN95" i="1" s="1"/>
  <c r="AO95" i="1" s="1"/>
  <c r="AP95" i="1" s="1"/>
  <c r="AQ95" i="1" s="1"/>
  <c r="AR95" i="1" s="1"/>
  <c r="AS95" i="1" s="1"/>
  <c r="AT95" i="1" s="1"/>
  <c r="AU95" i="1" s="1"/>
  <c r="AV95" i="1" s="1"/>
  <c r="AW95" i="1" s="1"/>
  <c r="AX95" i="1" s="1"/>
  <c r="AY95" i="1" s="1"/>
  <c r="AZ95" i="1" s="1"/>
  <c r="BA95" i="1" s="1"/>
  <c r="D75" i="1"/>
  <c r="E75" i="1" s="1"/>
  <c r="F75" i="1" s="1"/>
  <c r="G75" i="1" s="1"/>
  <c r="H75" i="1" s="1"/>
  <c r="I75" i="1" s="1"/>
  <c r="J75" i="1" s="1"/>
  <c r="K75" i="1" s="1"/>
  <c r="L75" i="1" s="1"/>
  <c r="M75" i="1" s="1"/>
  <c r="N75" i="1" s="1"/>
  <c r="O75" i="1" s="1"/>
  <c r="P75" i="1" s="1"/>
  <c r="Q75" i="1" s="1"/>
  <c r="R75" i="1" s="1"/>
  <c r="S75" i="1" s="1"/>
  <c r="T75" i="1" s="1"/>
  <c r="U75" i="1" s="1"/>
  <c r="V75" i="1" s="1"/>
  <c r="W75" i="1" s="1"/>
  <c r="X75" i="1" s="1"/>
  <c r="Y75" i="1" s="1"/>
  <c r="Z75" i="1" s="1"/>
  <c r="AA75" i="1" s="1"/>
  <c r="AB75" i="1" s="1"/>
  <c r="AC75" i="1" s="1"/>
  <c r="AD75" i="1" s="1"/>
  <c r="AE75" i="1" s="1"/>
  <c r="AF75" i="1" s="1"/>
  <c r="AG75" i="1" s="1"/>
  <c r="AH75" i="1" s="1"/>
  <c r="AI75" i="1" s="1"/>
  <c r="AJ75" i="1" s="1"/>
  <c r="AK75" i="1" s="1"/>
  <c r="AL75" i="1" s="1"/>
  <c r="AM75" i="1" s="1"/>
  <c r="AN75" i="1" s="1"/>
  <c r="AO75" i="1" s="1"/>
  <c r="AP75" i="1" s="1"/>
  <c r="AQ75" i="1" s="1"/>
  <c r="AR75" i="1" s="1"/>
  <c r="AS75" i="1" s="1"/>
  <c r="AT75" i="1" s="1"/>
  <c r="AU75" i="1" s="1"/>
  <c r="AV75" i="1" s="1"/>
  <c r="AW75" i="1" s="1"/>
  <c r="AX75" i="1" s="1"/>
  <c r="AY75" i="1" s="1"/>
  <c r="AZ75" i="1" s="1"/>
  <c r="BA75" i="1" s="1"/>
  <c r="D73" i="1"/>
  <c r="BC73" i="1" s="1"/>
  <c r="D68" i="1"/>
  <c r="E68" i="1" s="1"/>
  <c r="F68" i="1" s="1"/>
  <c r="G68" i="1" s="1"/>
  <c r="H68" i="1" s="1"/>
  <c r="I68" i="1" s="1"/>
  <c r="J68" i="1" s="1"/>
  <c r="K68" i="1" s="1"/>
  <c r="L68" i="1" s="1"/>
  <c r="M68" i="1" s="1"/>
  <c r="N68" i="1" s="1"/>
  <c r="O68" i="1" s="1"/>
  <c r="P68" i="1" s="1"/>
  <c r="Q68" i="1" s="1"/>
  <c r="R68" i="1" s="1"/>
  <c r="S68" i="1" s="1"/>
  <c r="T68" i="1" s="1"/>
  <c r="U68" i="1" s="1"/>
  <c r="V68" i="1" s="1"/>
  <c r="W68" i="1" s="1"/>
  <c r="X68" i="1" s="1"/>
  <c r="Y68" i="1" s="1"/>
  <c r="Z68" i="1" s="1"/>
  <c r="AA68" i="1" s="1"/>
  <c r="AB68" i="1" s="1"/>
  <c r="AC68" i="1" s="1"/>
  <c r="AD68" i="1" s="1"/>
  <c r="AE68" i="1" s="1"/>
  <c r="AF68" i="1" s="1"/>
  <c r="AG68" i="1" s="1"/>
  <c r="AH68" i="1" s="1"/>
  <c r="AI68" i="1" s="1"/>
  <c r="AJ68" i="1" s="1"/>
  <c r="AK68" i="1" s="1"/>
  <c r="AL68" i="1" s="1"/>
  <c r="AM68" i="1" s="1"/>
  <c r="AN68" i="1" s="1"/>
  <c r="AO68" i="1" s="1"/>
  <c r="AP68" i="1" s="1"/>
  <c r="AQ68" i="1" s="1"/>
  <c r="AR68" i="1" s="1"/>
  <c r="AS68" i="1" s="1"/>
  <c r="AT68" i="1" s="1"/>
  <c r="AU68" i="1" s="1"/>
  <c r="AV68" i="1" s="1"/>
  <c r="AW68" i="1" s="1"/>
  <c r="AX68" i="1" s="1"/>
  <c r="AY68" i="1" s="1"/>
  <c r="AZ68" i="1" s="1"/>
  <c r="BA68" i="1" s="1"/>
  <c r="D48" i="1"/>
  <c r="E48" i="1" s="1"/>
  <c r="F48" i="1" s="1"/>
  <c r="G48" i="1" s="1"/>
  <c r="H48" i="1" s="1"/>
  <c r="I48" i="1" s="1"/>
  <c r="J48" i="1" s="1"/>
  <c r="K48" i="1" s="1"/>
  <c r="L48" i="1" s="1"/>
  <c r="M48" i="1" s="1"/>
  <c r="N48" i="1" s="1"/>
  <c r="O48" i="1" s="1"/>
  <c r="P48" i="1" s="1"/>
  <c r="Q48" i="1" s="1"/>
  <c r="R48" i="1" s="1"/>
  <c r="S48" i="1" s="1"/>
  <c r="T48" i="1" s="1"/>
  <c r="U48" i="1" s="1"/>
  <c r="V48" i="1" s="1"/>
  <c r="W48" i="1" s="1"/>
  <c r="X48" i="1" s="1"/>
  <c r="Y48" i="1" s="1"/>
  <c r="Z48" i="1" s="1"/>
  <c r="AA48" i="1" s="1"/>
  <c r="AB48" i="1" s="1"/>
  <c r="AC48" i="1" s="1"/>
  <c r="AD48" i="1" s="1"/>
  <c r="AE48" i="1" s="1"/>
  <c r="AF48" i="1" s="1"/>
  <c r="AG48" i="1" s="1"/>
  <c r="AH48" i="1" s="1"/>
  <c r="AI48" i="1" s="1"/>
  <c r="AJ48" i="1" s="1"/>
  <c r="AK48" i="1" s="1"/>
  <c r="AL48" i="1" s="1"/>
  <c r="AM48" i="1" s="1"/>
  <c r="AN48" i="1" s="1"/>
  <c r="AO48" i="1" s="1"/>
  <c r="AP48" i="1" s="1"/>
  <c r="AQ48" i="1" s="1"/>
  <c r="AR48" i="1" s="1"/>
  <c r="AS48" i="1" s="1"/>
  <c r="AT48" i="1" s="1"/>
  <c r="AU48" i="1" s="1"/>
  <c r="AV48" i="1" s="1"/>
  <c r="AW48" i="1" s="1"/>
  <c r="AX48" i="1" s="1"/>
  <c r="AY48" i="1" s="1"/>
  <c r="AZ48" i="1" s="1"/>
  <c r="BA48" i="1" s="1"/>
  <c r="D39" i="1"/>
  <c r="E39" i="1" s="1"/>
  <c r="F39" i="1" s="1"/>
  <c r="G39" i="1" s="1"/>
  <c r="H39" i="1" s="1"/>
  <c r="I39" i="1" s="1"/>
  <c r="J39" i="1" s="1"/>
  <c r="K39" i="1" s="1"/>
  <c r="L39" i="1" s="1"/>
  <c r="M39" i="1" s="1"/>
  <c r="N39" i="1" s="1"/>
  <c r="O39" i="1" s="1"/>
  <c r="P39" i="1" s="1"/>
  <c r="Q39" i="1" s="1"/>
  <c r="R39" i="1" s="1"/>
  <c r="S39" i="1" s="1"/>
  <c r="T39" i="1" s="1"/>
  <c r="U39" i="1" s="1"/>
  <c r="V39" i="1" s="1"/>
  <c r="W39" i="1" s="1"/>
  <c r="X39" i="1" s="1"/>
  <c r="Y39" i="1" s="1"/>
  <c r="Z39" i="1" s="1"/>
  <c r="AA39" i="1" s="1"/>
  <c r="AB39" i="1" s="1"/>
  <c r="AC39" i="1" s="1"/>
  <c r="AD39" i="1" s="1"/>
  <c r="AE39" i="1" s="1"/>
  <c r="AF39" i="1" s="1"/>
  <c r="AG39" i="1" s="1"/>
  <c r="AH39" i="1" s="1"/>
  <c r="AI39" i="1" s="1"/>
  <c r="AJ39" i="1" s="1"/>
  <c r="AK39" i="1" s="1"/>
  <c r="AL39" i="1" s="1"/>
  <c r="AM39" i="1" s="1"/>
  <c r="AN39" i="1" s="1"/>
  <c r="AO39" i="1" s="1"/>
  <c r="AP39" i="1" s="1"/>
  <c r="AQ39" i="1" s="1"/>
  <c r="AR39" i="1" s="1"/>
  <c r="AS39" i="1" s="1"/>
  <c r="AT39" i="1" s="1"/>
  <c r="AU39" i="1" s="1"/>
  <c r="AV39" i="1" s="1"/>
  <c r="AW39" i="1" s="1"/>
  <c r="AX39" i="1" s="1"/>
  <c r="AY39" i="1" s="1"/>
  <c r="AZ39" i="1" s="1"/>
  <c r="BA39" i="1" s="1"/>
  <c r="D34" i="1"/>
  <c r="E34" i="1" s="1"/>
  <c r="F34" i="1" s="1"/>
  <c r="G34" i="1" s="1"/>
  <c r="H34" i="1" s="1"/>
  <c r="I34" i="1" s="1"/>
  <c r="J34" i="1" s="1"/>
  <c r="K34" i="1" s="1"/>
  <c r="L34" i="1" s="1"/>
  <c r="M34" i="1" s="1"/>
  <c r="N34" i="1" s="1"/>
  <c r="O34" i="1" s="1"/>
  <c r="P34" i="1" s="1"/>
  <c r="Q34" i="1" s="1"/>
  <c r="R34" i="1" s="1"/>
  <c r="S34" i="1" s="1"/>
  <c r="T34" i="1" s="1"/>
  <c r="U34" i="1" s="1"/>
  <c r="V34" i="1" s="1"/>
  <c r="W34" i="1" s="1"/>
  <c r="X34" i="1" s="1"/>
  <c r="Y34" i="1" s="1"/>
  <c r="Z34" i="1" s="1"/>
  <c r="AA34" i="1" s="1"/>
  <c r="AB34" i="1" s="1"/>
  <c r="AC34" i="1" s="1"/>
  <c r="AD34" i="1" s="1"/>
  <c r="AE34" i="1" s="1"/>
  <c r="AF34" i="1" s="1"/>
  <c r="AG34" i="1" s="1"/>
  <c r="AH34" i="1" s="1"/>
  <c r="AI34" i="1" s="1"/>
  <c r="AJ34" i="1" s="1"/>
  <c r="AK34" i="1" s="1"/>
  <c r="AL34" i="1" s="1"/>
  <c r="AM34" i="1" s="1"/>
  <c r="AN34" i="1" s="1"/>
  <c r="AO34" i="1" s="1"/>
  <c r="AP34" i="1" s="1"/>
  <c r="AQ34" i="1" s="1"/>
  <c r="AR34" i="1" s="1"/>
  <c r="AS34" i="1" s="1"/>
  <c r="AT34" i="1" s="1"/>
  <c r="AU34" i="1" s="1"/>
  <c r="AV34" i="1" s="1"/>
  <c r="AW34" i="1" s="1"/>
  <c r="AX34" i="1" s="1"/>
  <c r="AY34" i="1" s="1"/>
  <c r="AZ34" i="1" s="1"/>
  <c r="BA34" i="1" s="1"/>
  <c r="D10" i="1"/>
  <c r="BC10" i="1" s="1"/>
  <c r="D164" i="1"/>
  <c r="E164" i="1" s="1"/>
  <c r="F164" i="1" s="1"/>
  <c r="G164" i="1" s="1"/>
  <c r="H164" i="1" s="1"/>
  <c r="I164" i="1" s="1"/>
  <c r="J164" i="1" s="1"/>
  <c r="K164" i="1" s="1"/>
  <c r="L164" i="1" s="1"/>
  <c r="M164" i="1" s="1"/>
  <c r="N164" i="1" s="1"/>
  <c r="O164" i="1" s="1"/>
  <c r="P164" i="1" s="1"/>
  <c r="Q164" i="1" s="1"/>
  <c r="R164" i="1" s="1"/>
  <c r="S164" i="1" s="1"/>
  <c r="T164" i="1" s="1"/>
  <c r="U164" i="1" s="1"/>
  <c r="V164" i="1" s="1"/>
  <c r="W164" i="1" s="1"/>
  <c r="X164" i="1" s="1"/>
  <c r="Y164" i="1" s="1"/>
  <c r="Z164" i="1" s="1"/>
  <c r="AA164" i="1" s="1"/>
  <c r="AB164" i="1" s="1"/>
  <c r="AC164" i="1" s="1"/>
  <c r="AD164" i="1" s="1"/>
  <c r="AE164" i="1" s="1"/>
  <c r="AF164" i="1" s="1"/>
  <c r="AG164" i="1" s="1"/>
  <c r="AH164" i="1" s="1"/>
  <c r="AI164" i="1" s="1"/>
  <c r="AJ164" i="1" s="1"/>
  <c r="AK164" i="1" s="1"/>
  <c r="AL164" i="1" s="1"/>
  <c r="AM164" i="1" s="1"/>
  <c r="AN164" i="1" s="1"/>
  <c r="AO164" i="1" s="1"/>
  <c r="AP164" i="1" s="1"/>
  <c r="AQ164" i="1" s="1"/>
  <c r="AR164" i="1" s="1"/>
  <c r="AS164" i="1" s="1"/>
  <c r="AT164" i="1" s="1"/>
  <c r="AU164" i="1" s="1"/>
  <c r="AV164" i="1" s="1"/>
  <c r="AW164" i="1" s="1"/>
  <c r="AX164" i="1" s="1"/>
  <c r="AY164" i="1" s="1"/>
  <c r="AZ164" i="1" s="1"/>
  <c r="BA164" i="1" s="1"/>
  <c r="D123" i="1"/>
  <c r="D19" i="1"/>
  <c r="E19" i="1" s="1"/>
  <c r="F19" i="1" s="1"/>
  <c r="G19" i="1" s="1"/>
  <c r="H19" i="1" s="1"/>
  <c r="I19" i="1" s="1"/>
  <c r="J19" i="1" s="1"/>
  <c r="K19" i="1" s="1"/>
  <c r="L19" i="1" s="1"/>
  <c r="M19" i="1" s="1"/>
  <c r="N19" i="1" s="1"/>
  <c r="O19" i="1" s="1"/>
  <c r="P19" i="1" s="1"/>
  <c r="Q19" i="1" s="1"/>
  <c r="R19" i="1" s="1"/>
  <c r="S19" i="1" s="1"/>
  <c r="T19" i="1" s="1"/>
  <c r="U19" i="1" s="1"/>
  <c r="V19" i="1" s="1"/>
  <c r="W19" i="1" s="1"/>
  <c r="X19" i="1" s="1"/>
  <c r="Y19" i="1" s="1"/>
  <c r="Z19" i="1" s="1"/>
  <c r="AA19" i="1" s="1"/>
  <c r="AB19" i="1" s="1"/>
  <c r="AC19" i="1" s="1"/>
  <c r="AD19" i="1" s="1"/>
  <c r="AE19" i="1" s="1"/>
  <c r="AF19" i="1" s="1"/>
  <c r="AG19" i="1" s="1"/>
  <c r="AH19" i="1" s="1"/>
  <c r="AI19" i="1" s="1"/>
  <c r="AJ19" i="1" s="1"/>
  <c r="AK19" i="1" s="1"/>
  <c r="AL19" i="1" s="1"/>
  <c r="AM19" i="1" s="1"/>
  <c r="AN19" i="1" s="1"/>
  <c r="AO19" i="1" s="1"/>
  <c r="AP19" i="1" s="1"/>
  <c r="AQ19" i="1" s="1"/>
  <c r="AR19" i="1" s="1"/>
  <c r="AS19" i="1" s="1"/>
  <c r="AT19" i="1" s="1"/>
  <c r="AU19" i="1" s="1"/>
  <c r="AV19" i="1" s="1"/>
  <c r="AW19" i="1" s="1"/>
  <c r="AX19" i="1" s="1"/>
  <c r="AY19" i="1" s="1"/>
  <c r="AZ19" i="1" s="1"/>
  <c r="BA19" i="1" s="1"/>
  <c r="D147" i="1"/>
  <c r="E147" i="1" s="1"/>
  <c r="F147" i="1" s="1"/>
  <c r="G147" i="1" s="1"/>
  <c r="H147" i="1" s="1"/>
  <c r="I147" i="1" s="1"/>
  <c r="J147" i="1" s="1"/>
  <c r="K147" i="1" s="1"/>
  <c r="L147" i="1" s="1"/>
  <c r="M147" i="1" s="1"/>
  <c r="N147" i="1" s="1"/>
  <c r="O147" i="1" s="1"/>
  <c r="P147" i="1" s="1"/>
  <c r="Q147" i="1" s="1"/>
  <c r="R147" i="1" s="1"/>
  <c r="S147" i="1" s="1"/>
  <c r="T147" i="1" s="1"/>
  <c r="U147" i="1" s="1"/>
  <c r="V147" i="1" s="1"/>
  <c r="W147" i="1" s="1"/>
  <c r="X147" i="1" s="1"/>
  <c r="Y147" i="1" s="1"/>
  <c r="Z147" i="1" s="1"/>
  <c r="AA147" i="1" s="1"/>
  <c r="AB147" i="1" s="1"/>
  <c r="AC147" i="1" s="1"/>
  <c r="AD147" i="1" s="1"/>
  <c r="AE147" i="1" s="1"/>
  <c r="AF147" i="1" s="1"/>
  <c r="AG147" i="1" s="1"/>
  <c r="AH147" i="1" s="1"/>
  <c r="AI147" i="1" s="1"/>
  <c r="AJ147" i="1" s="1"/>
  <c r="AK147" i="1" s="1"/>
  <c r="AL147" i="1" s="1"/>
  <c r="AM147" i="1" s="1"/>
  <c r="AN147" i="1" s="1"/>
  <c r="AO147" i="1" s="1"/>
  <c r="AP147" i="1" s="1"/>
  <c r="AQ147" i="1" s="1"/>
  <c r="AR147" i="1" s="1"/>
  <c r="AS147" i="1" s="1"/>
  <c r="AT147" i="1" s="1"/>
  <c r="AU147" i="1" s="1"/>
  <c r="AV147" i="1" s="1"/>
  <c r="AW147" i="1" s="1"/>
  <c r="AX147" i="1" s="1"/>
  <c r="AY147" i="1" s="1"/>
  <c r="AZ147" i="1" s="1"/>
  <c r="BA147" i="1" s="1"/>
  <c r="D194" i="1"/>
  <c r="E194" i="1" s="1"/>
  <c r="F194" i="1" s="1"/>
  <c r="G194" i="1" s="1"/>
  <c r="H194" i="1" s="1"/>
  <c r="I194" i="1" s="1"/>
  <c r="J194" i="1" s="1"/>
  <c r="K194" i="1" s="1"/>
  <c r="L194" i="1" s="1"/>
  <c r="M194" i="1" s="1"/>
  <c r="N194" i="1" s="1"/>
  <c r="O194" i="1" s="1"/>
  <c r="P194" i="1" s="1"/>
  <c r="Q194" i="1" s="1"/>
  <c r="R194" i="1" s="1"/>
  <c r="S194" i="1" s="1"/>
  <c r="T194" i="1" s="1"/>
  <c r="U194" i="1" s="1"/>
  <c r="V194" i="1" s="1"/>
  <c r="W194" i="1" s="1"/>
  <c r="X194" i="1" s="1"/>
  <c r="Y194" i="1" s="1"/>
  <c r="Z194" i="1" s="1"/>
  <c r="AA194" i="1" s="1"/>
  <c r="AB194" i="1" s="1"/>
  <c r="AC194" i="1" s="1"/>
  <c r="AD194" i="1" s="1"/>
  <c r="AE194" i="1" s="1"/>
  <c r="AF194" i="1" s="1"/>
  <c r="AG194" i="1" s="1"/>
  <c r="AH194" i="1" s="1"/>
  <c r="AI194" i="1" s="1"/>
  <c r="AJ194" i="1" s="1"/>
  <c r="AK194" i="1" s="1"/>
  <c r="AL194" i="1" s="1"/>
  <c r="AM194" i="1" s="1"/>
  <c r="AN194" i="1" s="1"/>
  <c r="AO194" i="1" s="1"/>
  <c r="AP194" i="1" s="1"/>
  <c r="AQ194" i="1" s="1"/>
  <c r="AR194" i="1" s="1"/>
  <c r="AS194" i="1" s="1"/>
  <c r="AT194" i="1" s="1"/>
  <c r="AU194" i="1" s="1"/>
  <c r="AV194" i="1" s="1"/>
  <c r="AW194" i="1" s="1"/>
  <c r="AX194" i="1" s="1"/>
  <c r="AY194" i="1" s="1"/>
  <c r="AZ194" i="1" s="1"/>
  <c r="BA194" i="1" s="1"/>
  <c r="D176" i="1"/>
  <c r="BC176" i="1" s="1"/>
  <c r="D174" i="1"/>
  <c r="D163" i="1"/>
  <c r="E163" i="1" s="1"/>
  <c r="F163" i="1" s="1"/>
  <c r="G163" i="1" s="1"/>
  <c r="H163" i="1" s="1"/>
  <c r="I163" i="1" s="1"/>
  <c r="J163" i="1" s="1"/>
  <c r="K163" i="1" s="1"/>
  <c r="L163" i="1" s="1"/>
  <c r="M163" i="1" s="1"/>
  <c r="N163" i="1" s="1"/>
  <c r="O163" i="1" s="1"/>
  <c r="P163" i="1" s="1"/>
  <c r="Q163" i="1" s="1"/>
  <c r="R163" i="1" s="1"/>
  <c r="S163" i="1" s="1"/>
  <c r="T163" i="1" s="1"/>
  <c r="U163" i="1" s="1"/>
  <c r="V163" i="1" s="1"/>
  <c r="W163" i="1" s="1"/>
  <c r="X163" i="1" s="1"/>
  <c r="Y163" i="1" s="1"/>
  <c r="Z163" i="1" s="1"/>
  <c r="AA163" i="1" s="1"/>
  <c r="AB163" i="1" s="1"/>
  <c r="AC163" i="1" s="1"/>
  <c r="AD163" i="1" s="1"/>
  <c r="AE163" i="1" s="1"/>
  <c r="AF163" i="1" s="1"/>
  <c r="AG163" i="1" s="1"/>
  <c r="AH163" i="1" s="1"/>
  <c r="AI163" i="1" s="1"/>
  <c r="AJ163" i="1" s="1"/>
  <c r="AK163" i="1" s="1"/>
  <c r="AL163" i="1" s="1"/>
  <c r="AM163" i="1" s="1"/>
  <c r="AN163" i="1" s="1"/>
  <c r="AO163" i="1" s="1"/>
  <c r="AP163" i="1" s="1"/>
  <c r="AQ163" i="1" s="1"/>
  <c r="AR163" i="1" s="1"/>
  <c r="AS163" i="1" s="1"/>
  <c r="AT163" i="1" s="1"/>
  <c r="AU163" i="1" s="1"/>
  <c r="AV163" i="1" s="1"/>
  <c r="AW163" i="1" s="1"/>
  <c r="AX163" i="1" s="1"/>
  <c r="AY163" i="1" s="1"/>
  <c r="AZ163" i="1" s="1"/>
  <c r="BA163" i="1" s="1"/>
  <c r="D154" i="1"/>
  <c r="D150" i="1"/>
  <c r="D145" i="1"/>
  <c r="E145" i="1" s="1"/>
  <c r="F145" i="1" s="1"/>
  <c r="G145" i="1" s="1"/>
  <c r="H145" i="1" s="1"/>
  <c r="I145" i="1" s="1"/>
  <c r="J145" i="1" s="1"/>
  <c r="K145" i="1" s="1"/>
  <c r="L145" i="1" s="1"/>
  <c r="M145" i="1" s="1"/>
  <c r="N145" i="1" s="1"/>
  <c r="O145" i="1" s="1"/>
  <c r="P145" i="1" s="1"/>
  <c r="Q145" i="1" s="1"/>
  <c r="R145" i="1" s="1"/>
  <c r="S145" i="1" s="1"/>
  <c r="T145" i="1" s="1"/>
  <c r="U145" i="1" s="1"/>
  <c r="V145" i="1" s="1"/>
  <c r="W145" i="1" s="1"/>
  <c r="X145" i="1" s="1"/>
  <c r="Y145" i="1" s="1"/>
  <c r="Z145" i="1" s="1"/>
  <c r="AA145" i="1" s="1"/>
  <c r="AB145" i="1" s="1"/>
  <c r="AC145" i="1" s="1"/>
  <c r="AD145" i="1" s="1"/>
  <c r="AE145" i="1" s="1"/>
  <c r="AF145" i="1" s="1"/>
  <c r="AG145" i="1" s="1"/>
  <c r="AH145" i="1" s="1"/>
  <c r="AI145" i="1" s="1"/>
  <c r="AJ145" i="1" s="1"/>
  <c r="AK145" i="1" s="1"/>
  <c r="AL145" i="1" s="1"/>
  <c r="AM145" i="1" s="1"/>
  <c r="AN145" i="1" s="1"/>
  <c r="AO145" i="1" s="1"/>
  <c r="AP145" i="1" s="1"/>
  <c r="AQ145" i="1" s="1"/>
  <c r="AR145" i="1" s="1"/>
  <c r="AS145" i="1" s="1"/>
  <c r="AT145" i="1" s="1"/>
  <c r="AU145" i="1" s="1"/>
  <c r="AV145" i="1" s="1"/>
  <c r="AW145" i="1" s="1"/>
  <c r="AX145" i="1" s="1"/>
  <c r="AY145" i="1" s="1"/>
  <c r="AZ145" i="1" s="1"/>
  <c r="BA145" i="1" s="1"/>
  <c r="D142" i="1"/>
  <c r="BC142" i="1" s="1"/>
  <c r="D136" i="1"/>
  <c r="E136" i="1" s="1"/>
  <c r="F136" i="1" s="1"/>
  <c r="G136" i="1" s="1"/>
  <c r="H136" i="1" s="1"/>
  <c r="I136" i="1" s="1"/>
  <c r="J136" i="1" s="1"/>
  <c r="K136" i="1" s="1"/>
  <c r="L136" i="1" s="1"/>
  <c r="M136" i="1" s="1"/>
  <c r="N136" i="1" s="1"/>
  <c r="O136" i="1" s="1"/>
  <c r="P136" i="1" s="1"/>
  <c r="Q136" i="1" s="1"/>
  <c r="R136" i="1" s="1"/>
  <c r="S136" i="1" s="1"/>
  <c r="T136" i="1" s="1"/>
  <c r="U136" i="1" s="1"/>
  <c r="V136" i="1" s="1"/>
  <c r="W136" i="1" s="1"/>
  <c r="X136" i="1" s="1"/>
  <c r="Y136" i="1" s="1"/>
  <c r="Z136" i="1" s="1"/>
  <c r="AA136" i="1" s="1"/>
  <c r="AB136" i="1" s="1"/>
  <c r="AC136" i="1" s="1"/>
  <c r="AD136" i="1" s="1"/>
  <c r="AE136" i="1" s="1"/>
  <c r="AF136" i="1" s="1"/>
  <c r="AG136" i="1" s="1"/>
  <c r="AH136" i="1" s="1"/>
  <c r="AI136" i="1" s="1"/>
  <c r="AJ136" i="1" s="1"/>
  <c r="AK136" i="1" s="1"/>
  <c r="AL136" i="1" s="1"/>
  <c r="AM136" i="1" s="1"/>
  <c r="AN136" i="1" s="1"/>
  <c r="AO136" i="1" s="1"/>
  <c r="AP136" i="1" s="1"/>
  <c r="AQ136" i="1" s="1"/>
  <c r="AR136" i="1" s="1"/>
  <c r="AS136" i="1" s="1"/>
  <c r="AT136" i="1" s="1"/>
  <c r="AU136" i="1" s="1"/>
  <c r="AV136" i="1" s="1"/>
  <c r="AW136" i="1" s="1"/>
  <c r="AX136" i="1" s="1"/>
  <c r="AY136" i="1" s="1"/>
  <c r="AZ136" i="1" s="1"/>
  <c r="BA136" i="1" s="1"/>
  <c r="D124" i="1"/>
  <c r="E124" i="1" s="1"/>
  <c r="F124" i="1" s="1"/>
  <c r="G124" i="1" s="1"/>
  <c r="H124" i="1" s="1"/>
  <c r="I124" i="1" s="1"/>
  <c r="J124" i="1" s="1"/>
  <c r="K124" i="1" s="1"/>
  <c r="L124" i="1" s="1"/>
  <c r="M124" i="1" s="1"/>
  <c r="N124" i="1" s="1"/>
  <c r="O124" i="1" s="1"/>
  <c r="P124" i="1" s="1"/>
  <c r="Q124" i="1" s="1"/>
  <c r="R124" i="1" s="1"/>
  <c r="S124" i="1" s="1"/>
  <c r="T124" i="1" s="1"/>
  <c r="U124" i="1" s="1"/>
  <c r="V124" i="1" s="1"/>
  <c r="W124" i="1" s="1"/>
  <c r="X124" i="1" s="1"/>
  <c r="Y124" i="1" s="1"/>
  <c r="Z124" i="1" s="1"/>
  <c r="AA124" i="1" s="1"/>
  <c r="AB124" i="1" s="1"/>
  <c r="AC124" i="1" s="1"/>
  <c r="AD124" i="1" s="1"/>
  <c r="AE124" i="1" s="1"/>
  <c r="AF124" i="1" s="1"/>
  <c r="AG124" i="1" s="1"/>
  <c r="AH124" i="1" s="1"/>
  <c r="AI124" i="1" s="1"/>
  <c r="AJ124" i="1" s="1"/>
  <c r="AK124" i="1" s="1"/>
  <c r="AL124" i="1" s="1"/>
  <c r="AM124" i="1" s="1"/>
  <c r="AN124" i="1" s="1"/>
  <c r="AO124" i="1" s="1"/>
  <c r="AP124" i="1" s="1"/>
  <c r="AQ124" i="1" s="1"/>
  <c r="AR124" i="1" s="1"/>
  <c r="AS124" i="1" s="1"/>
  <c r="AT124" i="1" s="1"/>
  <c r="AU124" i="1" s="1"/>
  <c r="AV124" i="1" s="1"/>
  <c r="AW124" i="1" s="1"/>
  <c r="AX124" i="1" s="1"/>
  <c r="AY124" i="1" s="1"/>
  <c r="AZ124" i="1" s="1"/>
  <c r="BA124" i="1" s="1"/>
  <c r="D106" i="1"/>
  <c r="E106" i="1" s="1"/>
  <c r="F106" i="1" s="1"/>
  <c r="G106" i="1" s="1"/>
  <c r="H106" i="1" s="1"/>
  <c r="I106" i="1" s="1"/>
  <c r="J106" i="1" s="1"/>
  <c r="K106" i="1" s="1"/>
  <c r="L106" i="1" s="1"/>
  <c r="M106" i="1" s="1"/>
  <c r="N106" i="1" s="1"/>
  <c r="O106" i="1" s="1"/>
  <c r="P106" i="1" s="1"/>
  <c r="Q106" i="1" s="1"/>
  <c r="R106" i="1" s="1"/>
  <c r="S106" i="1" s="1"/>
  <c r="T106" i="1" s="1"/>
  <c r="U106" i="1" s="1"/>
  <c r="V106" i="1" s="1"/>
  <c r="W106" i="1" s="1"/>
  <c r="X106" i="1" s="1"/>
  <c r="Y106" i="1" s="1"/>
  <c r="Z106" i="1" s="1"/>
  <c r="AA106" i="1" s="1"/>
  <c r="AB106" i="1" s="1"/>
  <c r="AC106" i="1" s="1"/>
  <c r="AD106" i="1" s="1"/>
  <c r="AE106" i="1" s="1"/>
  <c r="AF106" i="1" s="1"/>
  <c r="AG106" i="1" s="1"/>
  <c r="AH106" i="1" s="1"/>
  <c r="AI106" i="1" s="1"/>
  <c r="AJ106" i="1" s="1"/>
  <c r="AK106" i="1" s="1"/>
  <c r="AL106" i="1" s="1"/>
  <c r="AM106" i="1" s="1"/>
  <c r="AN106" i="1" s="1"/>
  <c r="AO106" i="1" s="1"/>
  <c r="AP106" i="1" s="1"/>
  <c r="AQ106" i="1" s="1"/>
  <c r="AR106" i="1" s="1"/>
  <c r="AS106" i="1" s="1"/>
  <c r="AT106" i="1" s="1"/>
  <c r="AU106" i="1" s="1"/>
  <c r="AV106" i="1" s="1"/>
  <c r="AW106" i="1" s="1"/>
  <c r="AX106" i="1" s="1"/>
  <c r="AY106" i="1" s="1"/>
  <c r="AZ106" i="1" s="1"/>
  <c r="BA106" i="1" s="1"/>
  <c r="D105" i="1"/>
  <c r="E105" i="1" s="1"/>
  <c r="F105" i="1" s="1"/>
  <c r="G105" i="1" s="1"/>
  <c r="H105" i="1" s="1"/>
  <c r="I105" i="1" s="1"/>
  <c r="J105" i="1" s="1"/>
  <c r="K105" i="1" s="1"/>
  <c r="L105" i="1" s="1"/>
  <c r="M105" i="1" s="1"/>
  <c r="N105" i="1" s="1"/>
  <c r="O105" i="1" s="1"/>
  <c r="P105" i="1" s="1"/>
  <c r="Q105" i="1" s="1"/>
  <c r="R105" i="1" s="1"/>
  <c r="S105" i="1" s="1"/>
  <c r="T105" i="1" s="1"/>
  <c r="U105" i="1" s="1"/>
  <c r="V105" i="1" s="1"/>
  <c r="W105" i="1" s="1"/>
  <c r="X105" i="1" s="1"/>
  <c r="Y105" i="1" s="1"/>
  <c r="Z105" i="1" s="1"/>
  <c r="AA105" i="1" s="1"/>
  <c r="AB105" i="1" s="1"/>
  <c r="AC105" i="1" s="1"/>
  <c r="AD105" i="1" s="1"/>
  <c r="AE105" i="1" s="1"/>
  <c r="AF105" i="1" s="1"/>
  <c r="AG105" i="1" s="1"/>
  <c r="AH105" i="1" s="1"/>
  <c r="AI105" i="1" s="1"/>
  <c r="AJ105" i="1" s="1"/>
  <c r="AK105" i="1" s="1"/>
  <c r="AL105" i="1" s="1"/>
  <c r="AM105" i="1" s="1"/>
  <c r="AN105" i="1" s="1"/>
  <c r="AO105" i="1" s="1"/>
  <c r="AP105" i="1" s="1"/>
  <c r="AQ105" i="1" s="1"/>
  <c r="AR105" i="1" s="1"/>
  <c r="AS105" i="1" s="1"/>
  <c r="AT105" i="1" s="1"/>
  <c r="AU105" i="1" s="1"/>
  <c r="AV105" i="1" s="1"/>
  <c r="AW105" i="1" s="1"/>
  <c r="AX105" i="1" s="1"/>
  <c r="AY105" i="1" s="1"/>
  <c r="AZ105" i="1" s="1"/>
  <c r="BA105" i="1" s="1"/>
  <c r="D104" i="1"/>
  <c r="E104" i="1" s="1"/>
  <c r="F104" i="1" s="1"/>
  <c r="G104" i="1" s="1"/>
  <c r="H104" i="1" s="1"/>
  <c r="I104" i="1" s="1"/>
  <c r="J104" i="1" s="1"/>
  <c r="K104" i="1" s="1"/>
  <c r="L104" i="1" s="1"/>
  <c r="M104" i="1" s="1"/>
  <c r="N104" i="1" s="1"/>
  <c r="O104" i="1" s="1"/>
  <c r="P104" i="1" s="1"/>
  <c r="Q104" i="1" s="1"/>
  <c r="R104" i="1" s="1"/>
  <c r="S104" i="1" s="1"/>
  <c r="T104" i="1" s="1"/>
  <c r="U104" i="1" s="1"/>
  <c r="V104" i="1" s="1"/>
  <c r="W104" i="1" s="1"/>
  <c r="X104" i="1" s="1"/>
  <c r="Y104" i="1" s="1"/>
  <c r="Z104" i="1" s="1"/>
  <c r="AA104" i="1" s="1"/>
  <c r="AB104" i="1" s="1"/>
  <c r="AC104" i="1" s="1"/>
  <c r="AD104" i="1" s="1"/>
  <c r="AE104" i="1" s="1"/>
  <c r="AF104" i="1" s="1"/>
  <c r="AG104" i="1" s="1"/>
  <c r="AH104" i="1" s="1"/>
  <c r="AI104" i="1" s="1"/>
  <c r="AJ104" i="1" s="1"/>
  <c r="AK104" i="1" s="1"/>
  <c r="AL104" i="1" s="1"/>
  <c r="AM104" i="1" s="1"/>
  <c r="AN104" i="1" s="1"/>
  <c r="AO104" i="1" s="1"/>
  <c r="AP104" i="1" s="1"/>
  <c r="AQ104" i="1" s="1"/>
  <c r="AR104" i="1" s="1"/>
  <c r="AS104" i="1" s="1"/>
  <c r="AT104" i="1" s="1"/>
  <c r="AU104" i="1" s="1"/>
  <c r="AV104" i="1" s="1"/>
  <c r="AW104" i="1" s="1"/>
  <c r="AX104" i="1" s="1"/>
  <c r="AY104" i="1" s="1"/>
  <c r="AZ104" i="1" s="1"/>
  <c r="BA104" i="1" s="1"/>
  <c r="D89" i="1"/>
  <c r="E89" i="1" s="1"/>
  <c r="F89" i="1" s="1"/>
  <c r="G89" i="1" s="1"/>
  <c r="H89" i="1" s="1"/>
  <c r="I89" i="1" s="1"/>
  <c r="J89" i="1" s="1"/>
  <c r="K89" i="1" s="1"/>
  <c r="L89" i="1" s="1"/>
  <c r="M89" i="1" s="1"/>
  <c r="N89" i="1" s="1"/>
  <c r="O89" i="1" s="1"/>
  <c r="P89" i="1" s="1"/>
  <c r="Q89" i="1" s="1"/>
  <c r="R89" i="1" s="1"/>
  <c r="S89" i="1" s="1"/>
  <c r="T89" i="1" s="1"/>
  <c r="U89" i="1" s="1"/>
  <c r="V89" i="1" s="1"/>
  <c r="W89" i="1" s="1"/>
  <c r="X89" i="1" s="1"/>
  <c r="Y89" i="1" s="1"/>
  <c r="Z89" i="1" s="1"/>
  <c r="AA89" i="1" s="1"/>
  <c r="AB89" i="1" s="1"/>
  <c r="AC89" i="1" s="1"/>
  <c r="AD89" i="1" s="1"/>
  <c r="AE89" i="1" s="1"/>
  <c r="AF89" i="1" s="1"/>
  <c r="AG89" i="1" s="1"/>
  <c r="AH89" i="1" s="1"/>
  <c r="AI89" i="1" s="1"/>
  <c r="AJ89" i="1" s="1"/>
  <c r="AK89" i="1" s="1"/>
  <c r="AL89" i="1" s="1"/>
  <c r="AM89" i="1" s="1"/>
  <c r="AN89" i="1" s="1"/>
  <c r="AO89" i="1" s="1"/>
  <c r="AP89" i="1" s="1"/>
  <c r="AQ89" i="1" s="1"/>
  <c r="AR89" i="1" s="1"/>
  <c r="AS89" i="1" s="1"/>
  <c r="AT89" i="1" s="1"/>
  <c r="AU89" i="1" s="1"/>
  <c r="AV89" i="1" s="1"/>
  <c r="AW89" i="1" s="1"/>
  <c r="AX89" i="1" s="1"/>
  <c r="AY89" i="1" s="1"/>
  <c r="AZ89" i="1" s="1"/>
  <c r="BA89" i="1" s="1"/>
  <c r="D88" i="1"/>
  <c r="E88" i="1" s="1"/>
  <c r="F88" i="1" s="1"/>
  <c r="G88" i="1" s="1"/>
  <c r="H88" i="1" s="1"/>
  <c r="I88" i="1" s="1"/>
  <c r="J88" i="1" s="1"/>
  <c r="K88" i="1" s="1"/>
  <c r="L88" i="1" s="1"/>
  <c r="M88" i="1" s="1"/>
  <c r="N88" i="1" s="1"/>
  <c r="O88" i="1" s="1"/>
  <c r="P88" i="1" s="1"/>
  <c r="Q88" i="1" s="1"/>
  <c r="R88" i="1" s="1"/>
  <c r="S88" i="1" s="1"/>
  <c r="T88" i="1" s="1"/>
  <c r="U88" i="1" s="1"/>
  <c r="V88" i="1" s="1"/>
  <c r="W88" i="1" s="1"/>
  <c r="X88" i="1" s="1"/>
  <c r="Y88" i="1" s="1"/>
  <c r="Z88" i="1" s="1"/>
  <c r="AA88" i="1" s="1"/>
  <c r="AB88" i="1" s="1"/>
  <c r="AC88" i="1" s="1"/>
  <c r="AD88" i="1" s="1"/>
  <c r="AE88" i="1" s="1"/>
  <c r="AF88" i="1" s="1"/>
  <c r="AG88" i="1" s="1"/>
  <c r="AH88" i="1" s="1"/>
  <c r="AI88" i="1" s="1"/>
  <c r="AJ88" i="1" s="1"/>
  <c r="AK88" i="1" s="1"/>
  <c r="AL88" i="1" s="1"/>
  <c r="AM88" i="1" s="1"/>
  <c r="AN88" i="1" s="1"/>
  <c r="AO88" i="1" s="1"/>
  <c r="AP88" i="1" s="1"/>
  <c r="AQ88" i="1" s="1"/>
  <c r="AR88" i="1" s="1"/>
  <c r="AS88" i="1" s="1"/>
  <c r="AT88" i="1" s="1"/>
  <c r="AU88" i="1" s="1"/>
  <c r="AV88" i="1" s="1"/>
  <c r="AW88" i="1" s="1"/>
  <c r="AX88" i="1" s="1"/>
  <c r="AY88" i="1" s="1"/>
  <c r="AZ88" i="1" s="1"/>
  <c r="BA88" i="1" s="1"/>
  <c r="D84" i="1"/>
  <c r="E84" i="1" s="1"/>
  <c r="F84" i="1" s="1"/>
  <c r="G84" i="1" s="1"/>
  <c r="H84" i="1" s="1"/>
  <c r="I84" i="1" s="1"/>
  <c r="J84" i="1" s="1"/>
  <c r="K84" i="1" s="1"/>
  <c r="L84" i="1" s="1"/>
  <c r="M84" i="1" s="1"/>
  <c r="N84" i="1" s="1"/>
  <c r="O84" i="1" s="1"/>
  <c r="P84" i="1" s="1"/>
  <c r="Q84" i="1" s="1"/>
  <c r="R84" i="1" s="1"/>
  <c r="S84" i="1" s="1"/>
  <c r="T84" i="1" s="1"/>
  <c r="U84" i="1" s="1"/>
  <c r="V84" i="1" s="1"/>
  <c r="W84" i="1" s="1"/>
  <c r="X84" i="1" s="1"/>
  <c r="Y84" i="1" s="1"/>
  <c r="Z84" i="1" s="1"/>
  <c r="AA84" i="1" s="1"/>
  <c r="AB84" i="1" s="1"/>
  <c r="AC84" i="1" s="1"/>
  <c r="AD84" i="1" s="1"/>
  <c r="AE84" i="1" s="1"/>
  <c r="AF84" i="1" s="1"/>
  <c r="AG84" i="1" s="1"/>
  <c r="AH84" i="1" s="1"/>
  <c r="AI84" i="1" s="1"/>
  <c r="AJ84" i="1" s="1"/>
  <c r="AK84" i="1" s="1"/>
  <c r="AL84" i="1" s="1"/>
  <c r="AM84" i="1" s="1"/>
  <c r="AN84" i="1" s="1"/>
  <c r="AO84" i="1" s="1"/>
  <c r="AP84" i="1" s="1"/>
  <c r="AQ84" i="1" s="1"/>
  <c r="AR84" i="1" s="1"/>
  <c r="AS84" i="1" s="1"/>
  <c r="AT84" i="1" s="1"/>
  <c r="AU84" i="1" s="1"/>
  <c r="AV84" i="1" s="1"/>
  <c r="AW84" i="1" s="1"/>
  <c r="AX84" i="1" s="1"/>
  <c r="AY84" i="1" s="1"/>
  <c r="AZ84" i="1" s="1"/>
  <c r="BA84" i="1" s="1"/>
  <c r="D63" i="1"/>
  <c r="E63" i="1" s="1"/>
  <c r="F63" i="1" s="1"/>
  <c r="G63" i="1" s="1"/>
  <c r="H63" i="1" s="1"/>
  <c r="I63" i="1" s="1"/>
  <c r="J63" i="1" s="1"/>
  <c r="K63" i="1" s="1"/>
  <c r="L63" i="1" s="1"/>
  <c r="M63" i="1" s="1"/>
  <c r="N63" i="1" s="1"/>
  <c r="O63" i="1" s="1"/>
  <c r="P63" i="1" s="1"/>
  <c r="Q63" i="1" s="1"/>
  <c r="R63" i="1" s="1"/>
  <c r="S63" i="1" s="1"/>
  <c r="T63" i="1" s="1"/>
  <c r="U63" i="1" s="1"/>
  <c r="V63" i="1" s="1"/>
  <c r="W63" i="1" s="1"/>
  <c r="X63" i="1" s="1"/>
  <c r="Y63" i="1" s="1"/>
  <c r="Z63" i="1" s="1"/>
  <c r="AA63" i="1" s="1"/>
  <c r="AB63" i="1" s="1"/>
  <c r="AC63" i="1" s="1"/>
  <c r="AD63" i="1" s="1"/>
  <c r="AE63" i="1" s="1"/>
  <c r="AF63" i="1" s="1"/>
  <c r="AG63" i="1" s="1"/>
  <c r="AH63" i="1" s="1"/>
  <c r="AI63" i="1" s="1"/>
  <c r="AJ63" i="1" s="1"/>
  <c r="AK63" i="1" s="1"/>
  <c r="AL63" i="1" s="1"/>
  <c r="AM63" i="1" s="1"/>
  <c r="AN63" i="1" s="1"/>
  <c r="AO63" i="1" s="1"/>
  <c r="AP63" i="1" s="1"/>
  <c r="AQ63" i="1" s="1"/>
  <c r="AR63" i="1" s="1"/>
  <c r="AS63" i="1" s="1"/>
  <c r="AT63" i="1" s="1"/>
  <c r="AU63" i="1" s="1"/>
  <c r="AV63" i="1" s="1"/>
  <c r="AW63" i="1" s="1"/>
  <c r="AX63" i="1" s="1"/>
  <c r="AY63" i="1" s="1"/>
  <c r="AZ63" i="1" s="1"/>
  <c r="BA63" i="1" s="1"/>
  <c r="D35" i="1"/>
  <c r="E35" i="1" s="1"/>
  <c r="F35" i="1" s="1"/>
  <c r="G35" i="1" s="1"/>
  <c r="H35" i="1" s="1"/>
  <c r="I35" i="1" s="1"/>
  <c r="J35" i="1" s="1"/>
  <c r="K35" i="1" s="1"/>
  <c r="L35" i="1" s="1"/>
  <c r="M35" i="1" s="1"/>
  <c r="N35" i="1" s="1"/>
  <c r="O35" i="1" s="1"/>
  <c r="P35" i="1" s="1"/>
  <c r="Q35" i="1" s="1"/>
  <c r="R35" i="1" s="1"/>
  <c r="S35" i="1" s="1"/>
  <c r="T35" i="1" s="1"/>
  <c r="U35" i="1" s="1"/>
  <c r="V35" i="1" s="1"/>
  <c r="W35" i="1" s="1"/>
  <c r="X35" i="1" s="1"/>
  <c r="Y35" i="1" s="1"/>
  <c r="Z35" i="1" s="1"/>
  <c r="AA35" i="1" s="1"/>
  <c r="AB35" i="1" s="1"/>
  <c r="AC35" i="1" s="1"/>
  <c r="AD35" i="1" s="1"/>
  <c r="AE35" i="1" s="1"/>
  <c r="AF35" i="1" s="1"/>
  <c r="AG35" i="1" s="1"/>
  <c r="AH35" i="1" s="1"/>
  <c r="AI35" i="1" s="1"/>
  <c r="AJ35" i="1" s="1"/>
  <c r="AK35" i="1" s="1"/>
  <c r="AL35" i="1" s="1"/>
  <c r="AM35" i="1" s="1"/>
  <c r="AN35" i="1" s="1"/>
  <c r="AO35" i="1" s="1"/>
  <c r="AP35" i="1" s="1"/>
  <c r="AQ35" i="1" s="1"/>
  <c r="AR35" i="1" s="1"/>
  <c r="AS35" i="1" s="1"/>
  <c r="AT35" i="1" s="1"/>
  <c r="AU35" i="1" s="1"/>
  <c r="AV35" i="1" s="1"/>
  <c r="AW35" i="1" s="1"/>
  <c r="AX35" i="1" s="1"/>
  <c r="AY35" i="1" s="1"/>
  <c r="AZ35" i="1" s="1"/>
  <c r="BA35" i="1" s="1"/>
  <c r="D32" i="1"/>
  <c r="E32" i="1" s="1"/>
  <c r="F32" i="1" s="1"/>
  <c r="G32" i="1" s="1"/>
  <c r="H32" i="1" s="1"/>
  <c r="I32" i="1" s="1"/>
  <c r="J32" i="1" s="1"/>
  <c r="K32" i="1" s="1"/>
  <c r="L32" i="1" s="1"/>
  <c r="M32" i="1" s="1"/>
  <c r="N32" i="1" s="1"/>
  <c r="O32" i="1" s="1"/>
  <c r="P32" i="1" s="1"/>
  <c r="Q32" i="1" s="1"/>
  <c r="R32" i="1" s="1"/>
  <c r="S32" i="1" s="1"/>
  <c r="T32" i="1" s="1"/>
  <c r="U32" i="1" s="1"/>
  <c r="V32" i="1" s="1"/>
  <c r="W32" i="1" s="1"/>
  <c r="X32" i="1" s="1"/>
  <c r="Y32" i="1" s="1"/>
  <c r="Z32" i="1" s="1"/>
  <c r="AA32" i="1" s="1"/>
  <c r="AB32" i="1" s="1"/>
  <c r="AC32" i="1" s="1"/>
  <c r="AD32" i="1" s="1"/>
  <c r="AE32" i="1" s="1"/>
  <c r="AF32" i="1" s="1"/>
  <c r="AG32" i="1" s="1"/>
  <c r="AH32" i="1" s="1"/>
  <c r="AI32" i="1" s="1"/>
  <c r="AJ32" i="1" s="1"/>
  <c r="AK32" i="1" s="1"/>
  <c r="AL32" i="1" s="1"/>
  <c r="AM32" i="1" s="1"/>
  <c r="AN32" i="1" s="1"/>
  <c r="AO32" i="1" s="1"/>
  <c r="AP32" i="1" s="1"/>
  <c r="AQ32" i="1" s="1"/>
  <c r="AR32" i="1" s="1"/>
  <c r="AS32" i="1" s="1"/>
  <c r="AT32" i="1" s="1"/>
  <c r="AU32" i="1" s="1"/>
  <c r="AV32" i="1" s="1"/>
  <c r="AW32" i="1" s="1"/>
  <c r="AX32" i="1" s="1"/>
  <c r="AY32" i="1" s="1"/>
  <c r="AZ32" i="1" s="1"/>
  <c r="BA32" i="1" s="1"/>
  <c r="D27" i="1"/>
  <c r="E27" i="1" s="1"/>
  <c r="F27" i="1" s="1"/>
  <c r="G27" i="1" s="1"/>
  <c r="H27" i="1" s="1"/>
  <c r="I27" i="1" s="1"/>
  <c r="J27" i="1" s="1"/>
  <c r="K27" i="1" s="1"/>
  <c r="L27" i="1" s="1"/>
  <c r="M27" i="1" s="1"/>
  <c r="N27" i="1" s="1"/>
  <c r="O27" i="1" s="1"/>
  <c r="P27" i="1" s="1"/>
  <c r="Q27" i="1" s="1"/>
  <c r="R27" i="1" s="1"/>
  <c r="S27" i="1" s="1"/>
  <c r="T27" i="1" s="1"/>
  <c r="U27" i="1" s="1"/>
  <c r="V27" i="1" s="1"/>
  <c r="W27" i="1" s="1"/>
  <c r="X27" i="1" s="1"/>
  <c r="Y27" i="1" s="1"/>
  <c r="Z27" i="1" s="1"/>
  <c r="AA27" i="1" s="1"/>
  <c r="AB27" i="1" s="1"/>
  <c r="AC27" i="1" s="1"/>
  <c r="AD27" i="1" s="1"/>
  <c r="AE27" i="1" s="1"/>
  <c r="AF27" i="1" s="1"/>
  <c r="AG27" i="1" s="1"/>
  <c r="AH27" i="1" s="1"/>
  <c r="AI27" i="1" s="1"/>
  <c r="AJ27" i="1" s="1"/>
  <c r="AK27" i="1" s="1"/>
  <c r="AL27" i="1" s="1"/>
  <c r="AM27" i="1" s="1"/>
  <c r="AN27" i="1" s="1"/>
  <c r="AO27" i="1" s="1"/>
  <c r="AP27" i="1" s="1"/>
  <c r="AQ27" i="1" s="1"/>
  <c r="AR27" i="1" s="1"/>
  <c r="AS27" i="1" s="1"/>
  <c r="AT27" i="1" s="1"/>
  <c r="AU27" i="1" s="1"/>
  <c r="AV27" i="1" s="1"/>
  <c r="AW27" i="1" s="1"/>
  <c r="AX27" i="1" s="1"/>
  <c r="AY27" i="1" s="1"/>
  <c r="AZ27" i="1" s="1"/>
  <c r="BA27" i="1" s="1"/>
  <c r="D18" i="1"/>
  <c r="E18" i="1" s="1"/>
  <c r="F18" i="1" s="1"/>
  <c r="G18" i="1" s="1"/>
  <c r="H18" i="1" s="1"/>
  <c r="I18" i="1" s="1"/>
  <c r="J18" i="1" s="1"/>
  <c r="K18" i="1" s="1"/>
  <c r="L18" i="1" s="1"/>
  <c r="M18" i="1" s="1"/>
  <c r="N18" i="1" s="1"/>
  <c r="O18" i="1" s="1"/>
  <c r="P18" i="1" s="1"/>
  <c r="Q18" i="1" s="1"/>
  <c r="R18" i="1" s="1"/>
  <c r="S18" i="1" s="1"/>
  <c r="T18" i="1" s="1"/>
  <c r="U18" i="1" s="1"/>
  <c r="V18" i="1" s="1"/>
  <c r="W18" i="1" s="1"/>
  <c r="X18" i="1" s="1"/>
  <c r="Y18" i="1" s="1"/>
  <c r="Z18" i="1" s="1"/>
  <c r="AA18" i="1" s="1"/>
  <c r="AB18" i="1" s="1"/>
  <c r="AC18" i="1" s="1"/>
  <c r="AD18" i="1" s="1"/>
  <c r="AE18" i="1" s="1"/>
  <c r="AF18" i="1" s="1"/>
  <c r="AG18" i="1" s="1"/>
  <c r="AH18" i="1" s="1"/>
  <c r="AI18" i="1" s="1"/>
  <c r="AJ18" i="1" s="1"/>
  <c r="AK18" i="1" s="1"/>
  <c r="AL18" i="1" s="1"/>
  <c r="AM18" i="1" s="1"/>
  <c r="AN18" i="1" s="1"/>
  <c r="AO18" i="1" s="1"/>
  <c r="AP18" i="1" s="1"/>
  <c r="AQ18" i="1" s="1"/>
  <c r="AR18" i="1" s="1"/>
  <c r="AS18" i="1" s="1"/>
  <c r="AT18" i="1" s="1"/>
  <c r="AU18" i="1" s="1"/>
  <c r="AV18" i="1" s="1"/>
  <c r="AW18" i="1" s="1"/>
  <c r="AX18" i="1" s="1"/>
  <c r="AY18" i="1" s="1"/>
  <c r="AZ18" i="1" s="1"/>
  <c r="BA18" i="1" s="1"/>
  <c r="D16" i="1"/>
  <c r="BC16" i="1" s="1"/>
  <c r="D12" i="1"/>
  <c r="BC12" i="1" s="1"/>
  <c r="D7" i="1"/>
  <c r="E7" i="1" s="1"/>
  <c r="F7" i="1" s="1"/>
  <c r="G7" i="1" s="1"/>
  <c r="H7" i="1" s="1"/>
  <c r="I7" i="1" s="1"/>
  <c r="J7" i="1" s="1"/>
  <c r="K7" i="1" s="1"/>
  <c r="L7" i="1" s="1"/>
  <c r="M7" i="1" s="1"/>
  <c r="N7" i="1" s="1"/>
  <c r="O7" i="1" s="1"/>
  <c r="P7" i="1" s="1"/>
  <c r="Q7" i="1" s="1"/>
  <c r="R7" i="1" s="1"/>
  <c r="S7" i="1" s="1"/>
  <c r="T7" i="1" s="1"/>
  <c r="U7" i="1" s="1"/>
  <c r="V7" i="1" s="1"/>
  <c r="W7" i="1" s="1"/>
  <c r="X7" i="1" s="1"/>
  <c r="Y7" i="1" s="1"/>
  <c r="Z7" i="1" s="1"/>
  <c r="AA7" i="1" s="1"/>
  <c r="AB7" i="1" s="1"/>
  <c r="AC7" i="1" s="1"/>
  <c r="AD7" i="1" s="1"/>
  <c r="AE7" i="1" s="1"/>
  <c r="AF7" i="1" s="1"/>
  <c r="AG7" i="1" s="1"/>
  <c r="AH7" i="1" s="1"/>
  <c r="AI7" i="1" s="1"/>
  <c r="AJ7" i="1" s="1"/>
  <c r="AK7" i="1" s="1"/>
  <c r="AL7" i="1" s="1"/>
  <c r="AM7" i="1" s="1"/>
  <c r="AN7" i="1" s="1"/>
  <c r="AO7" i="1" s="1"/>
  <c r="AP7" i="1" s="1"/>
  <c r="AQ7" i="1" s="1"/>
  <c r="AR7" i="1" s="1"/>
  <c r="AS7" i="1" s="1"/>
  <c r="AT7" i="1" s="1"/>
  <c r="AU7" i="1" s="1"/>
  <c r="AV7" i="1" s="1"/>
  <c r="AW7" i="1" s="1"/>
  <c r="AX7" i="1" s="1"/>
  <c r="AY7" i="1" s="1"/>
  <c r="AZ7" i="1" s="1"/>
  <c r="BA7" i="1" s="1"/>
  <c r="D204" i="1"/>
  <c r="E204" i="1" s="1"/>
  <c r="F204" i="1" s="1"/>
  <c r="G204" i="1" s="1"/>
  <c r="H204" i="1" s="1"/>
  <c r="I204" i="1" s="1"/>
  <c r="J204" i="1" s="1"/>
  <c r="K204" i="1" s="1"/>
  <c r="L204" i="1" s="1"/>
  <c r="M204" i="1" s="1"/>
  <c r="N204" i="1" s="1"/>
  <c r="O204" i="1" s="1"/>
  <c r="P204" i="1" s="1"/>
  <c r="Q204" i="1" s="1"/>
  <c r="R204" i="1" s="1"/>
  <c r="S204" i="1" s="1"/>
  <c r="T204" i="1" s="1"/>
  <c r="U204" i="1" s="1"/>
  <c r="V204" i="1" s="1"/>
  <c r="W204" i="1" s="1"/>
  <c r="X204" i="1" s="1"/>
  <c r="Y204" i="1" s="1"/>
  <c r="Z204" i="1" s="1"/>
  <c r="AA204" i="1" s="1"/>
  <c r="AB204" i="1" s="1"/>
  <c r="AC204" i="1" s="1"/>
  <c r="AD204" i="1" s="1"/>
  <c r="AE204" i="1" s="1"/>
  <c r="AF204" i="1" s="1"/>
  <c r="AG204" i="1" s="1"/>
  <c r="AH204" i="1" s="1"/>
  <c r="AI204" i="1" s="1"/>
  <c r="AJ204" i="1" s="1"/>
  <c r="AK204" i="1" s="1"/>
  <c r="AL204" i="1" s="1"/>
  <c r="AM204" i="1" s="1"/>
  <c r="AN204" i="1" s="1"/>
  <c r="AO204" i="1" s="1"/>
  <c r="AP204" i="1" s="1"/>
  <c r="AQ204" i="1" s="1"/>
  <c r="AR204" i="1" s="1"/>
  <c r="AS204" i="1" s="1"/>
  <c r="AT204" i="1" s="1"/>
  <c r="AU204" i="1" s="1"/>
  <c r="AV204" i="1" s="1"/>
  <c r="AW204" i="1" s="1"/>
  <c r="AX204" i="1" s="1"/>
  <c r="AY204" i="1" s="1"/>
  <c r="AZ204" i="1" s="1"/>
  <c r="BA204" i="1" s="1"/>
  <c r="D207" i="1"/>
  <c r="E207" i="1" s="1"/>
  <c r="F207" i="1" s="1"/>
  <c r="G207" i="1" s="1"/>
  <c r="H207" i="1" s="1"/>
  <c r="I207" i="1" s="1"/>
  <c r="J207" i="1" s="1"/>
  <c r="K207" i="1" s="1"/>
  <c r="L207" i="1" s="1"/>
  <c r="M207" i="1" s="1"/>
  <c r="N207" i="1" s="1"/>
  <c r="O207" i="1" s="1"/>
  <c r="P207" i="1" s="1"/>
  <c r="Q207" i="1" s="1"/>
  <c r="R207" i="1" s="1"/>
  <c r="S207" i="1" s="1"/>
  <c r="T207" i="1" s="1"/>
  <c r="U207" i="1" s="1"/>
  <c r="V207" i="1" s="1"/>
  <c r="W207" i="1" s="1"/>
  <c r="X207" i="1" s="1"/>
  <c r="Y207" i="1" s="1"/>
  <c r="Z207" i="1" s="1"/>
  <c r="AA207" i="1" s="1"/>
  <c r="AB207" i="1" s="1"/>
  <c r="AC207" i="1" s="1"/>
  <c r="AD207" i="1" s="1"/>
  <c r="AE207" i="1" s="1"/>
  <c r="AF207" i="1" s="1"/>
  <c r="AG207" i="1" s="1"/>
  <c r="AH207" i="1" s="1"/>
  <c r="AI207" i="1" s="1"/>
  <c r="AJ207" i="1" s="1"/>
  <c r="AK207" i="1" s="1"/>
  <c r="AL207" i="1" s="1"/>
  <c r="AM207" i="1" s="1"/>
  <c r="AN207" i="1" s="1"/>
  <c r="AO207" i="1" s="1"/>
  <c r="AP207" i="1" s="1"/>
  <c r="AQ207" i="1" s="1"/>
  <c r="AR207" i="1" s="1"/>
  <c r="AS207" i="1" s="1"/>
  <c r="AT207" i="1" s="1"/>
  <c r="AU207" i="1" s="1"/>
  <c r="AV207" i="1" s="1"/>
  <c r="AW207" i="1" s="1"/>
  <c r="AX207" i="1" s="1"/>
  <c r="AY207" i="1" s="1"/>
  <c r="AZ207" i="1" s="1"/>
  <c r="BA207" i="1" s="1"/>
  <c r="D205" i="1"/>
  <c r="D203" i="1"/>
  <c r="E203" i="1" s="1"/>
  <c r="F203" i="1" s="1"/>
  <c r="G203" i="1" s="1"/>
  <c r="H203" i="1" s="1"/>
  <c r="I203" i="1" s="1"/>
  <c r="J203" i="1" s="1"/>
  <c r="K203" i="1" s="1"/>
  <c r="L203" i="1" s="1"/>
  <c r="M203" i="1" s="1"/>
  <c r="N203" i="1" s="1"/>
  <c r="O203" i="1" s="1"/>
  <c r="P203" i="1" s="1"/>
  <c r="Q203" i="1" s="1"/>
  <c r="R203" i="1" s="1"/>
  <c r="S203" i="1" s="1"/>
  <c r="T203" i="1" s="1"/>
  <c r="U203" i="1" s="1"/>
  <c r="V203" i="1" s="1"/>
  <c r="W203" i="1" s="1"/>
  <c r="X203" i="1" s="1"/>
  <c r="Y203" i="1" s="1"/>
  <c r="Z203" i="1" s="1"/>
  <c r="AA203" i="1" s="1"/>
  <c r="AB203" i="1" s="1"/>
  <c r="AC203" i="1" s="1"/>
  <c r="AD203" i="1" s="1"/>
  <c r="AE203" i="1" s="1"/>
  <c r="AF203" i="1" s="1"/>
  <c r="AG203" i="1" s="1"/>
  <c r="AH203" i="1" s="1"/>
  <c r="AI203" i="1" s="1"/>
  <c r="AJ203" i="1" s="1"/>
  <c r="AK203" i="1" s="1"/>
  <c r="AL203" i="1" s="1"/>
  <c r="AM203" i="1" s="1"/>
  <c r="AN203" i="1" s="1"/>
  <c r="AO203" i="1" s="1"/>
  <c r="AP203" i="1" s="1"/>
  <c r="AQ203" i="1" s="1"/>
  <c r="AR203" i="1" s="1"/>
  <c r="AS203" i="1" s="1"/>
  <c r="AT203" i="1" s="1"/>
  <c r="AU203" i="1" s="1"/>
  <c r="AV203" i="1" s="1"/>
  <c r="AW203" i="1" s="1"/>
  <c r="AX203" i="1" s="1"/>
  <c r="AY203" i="1" s="1"/>
  <c r="AZ203" i="1" s="1"/>
  <c r="BA203" i="1" s="1"/>
  <c r="D172" i="1"/>
  <c r="E172" i="1" s="1"/>
  <c r="F172" i="1" s="1"/>
  <c r="G172" i="1" s="1"/>
  <c r="H172" i="1" s="1"/>
  <c r="I172" i="1" s="1"/>
  <c r="J172" i="1" s="1"/>
  <c r="K172" i="1" s="1"/>
  <c r="L172" i="1" s="1"/>
  <c r="M172" i="1" s="1"/>
  <c r="N172" i="1" s="1"/>
  <c r="O172" i="1" s="1"/>
  <c r="P172" i="1" s="1"/>
  <c r="Q172" i="1" s="1"/>
  <c r="R172" i="1" s="1"/>
  <c r="S172" i="1" s="1"/>
  <c r="T172" i="1" s="1"/>
  <c r="U172" i="1" s="1"/>
  <c r="V172" i="1" s="1"/>
  <c r="W172" i="1" s="1"/>
  <c r="X172" i="1" s="1"/>
  <c r="Y172" i="1" s="1"/>
  <c r="Z172" i="1" s="1"/>
  <c r="AA172" i="1" s="1"/>
  <c r="AB172" i="1" s="1"/>
  <c r="AC172" i="1" s="1"/>
  <c r="AD172" i="1" s="1"/>
  <c r="AE172" i="1" s="1"/>
  <c r="AF172" i="1" s="1"/>
  <c r="AG172" i="1" s="1"/>
  <c r="AH172" i="1" s="1"/>
  <c r="AI172" i="1" s="1"/>
  <c r="AJ172" i="1" s="1"/>
  <c r="AK172" i="1" s="1"/>
  <c r="AL172" i="1" s="1"/>
  <c r="AM172" i="1" s="1"/>
  <c r="AN172" i="1" s="1"/>
  <c r="AO172" i="1" s="1"/>
  <c r="AP172" i="1" s="1"/>
  <c r="AQ172" i="1" s="1"/>
  <c r="AR172" i="1" s="1"/>
  <c r="AS172" i="1" s="1"/>
  <c r="AT172" i="1" s="1"/>
  <c r="AU172" i="1" s="1"/>
  <c r="AV172" i="1" s="1"/>
  <c r="AW172" i="1" s="1"/>
  <c r="AX172" i="1" s="1"/>
  <c r="AY172" i="1" s="1"/>
  <c r="AZ172" i="1" s="1"/>
  <c r="BA172" i="1" s="1"/>
  <c r="D170" i="1"/>
  <c r="E170" i="1" s="1"/>
  <c r="F170" i="1" s="1"/>
  <c r="G170" i="1" s="1"/>
  <c r="H170" i="1" s="1"/>
  <c r="I170" i="1" s="1"/>
  <c r="J170" i="1" s="1"/>
  <c r="K170" i="1" s="1"/>
  <c r="L170" i="1" s="1"/>
  <c r="M170" i="1" s="1"/>
  <c r="N170" i="1" s="1"/>
  <c r="O170" i="1" s="1"/>
  <c r="P170" i="1" s="1"/>
  <c r="Q170" i="1" s="1"/>
  <c r="R170" i="1" s="1"/>
  <c r="S170" i="1" s="1"/>
  <c r="T170" i="1" s="1"/>
  <c r="U170" i="1" s="1"/>
  <c r="V170" i="1" s="1"/>
  <c r="W170" i="1" s="1"/>
  <c r="X170" i="1" s="1"/>
  <c r="Y170" i="1" s="1"/>
  <c r="Z170" i="1" s="1"/>
  <c r="AA170" i="1" s="1"/>
  <c r="AB170" i="1" s="1"/>
  <c r="AC170" i="1" s="1"/>
  <c r="AD170" i="1" s="1"/>
  <c r="AE170" i="1" s="1"/>
  <c r="AF170" i="1" s="1"/>
  <c r="AG170" i="1" s="1"/>
  <c r="AH170" i="1" s="1"/>
  <c r="AI170" i="1" s="1"/>
  <c r="AJ170" i="1" s="1"/>
  <c r="AK170" i="1" s="1"/>
  <c r="AL170" i="1" s="1"/>
  <c r="AM170" i="1" s="1"/>
  <c r="AN170" i="1" s="1"/>
  <c r="AO170" i="1" s="1"/>
  <c r="AP170" i="1" s="1"/>
  <c r="AQ170" i="1" s="1"/>
  <c r="AR170" i="1" s="1"/>
  <c r="AS170" i="1" s="1"/>
  <c r="AT170" i="1" s="1"/>
  <c r="AU170" i="1" s="1"/>
  <c r="AV170" i="1" s="1"/>
  <c r="AW170" i="1" s="1"/>
  <c r="AX170" i="1" s="1"/>
  <c r="AY170" i="1" s="1"/>
  <c r="AZ170" i="1" s="1"/>
  <c r="BA170" i="1" s="1"/>
  <c r="D167" i="1"/>
  <c r="D166" i="1"/>
  <c r="E166" i="1" s="1"/>
  <c r="F166" i="1" s="1"/>
  <c r="G166" i="1" s="1"/>
  <c r="H166" i="1" s="1"/>
  <c r="I166" i="1" s="1"/>
  <c r="J166" i="1" s="1"/>
  <c r="K166" i="1" s="1"/>
  <c r="L166" i="1" s="1"/>
  <c r="M166" i="1" s="1"/>
  <c r="N166" i="1" s="1"/>
  <c r="O166" i="1" s="1"/>
  <c r="P166" i="1" s="1"/>
  <c r="Q166" i="1" s="1"/>
  <c r="R166" i="1" s="1"/>
  <c r="S166" i="1" s="1"/>
  <c r="T166" i="1" s="1"/>
  <c r="U166" i="1" s="1"/>
  <c r="V166" i="1" s="1"/>
  <c r="W166" i="1" s="1"/>
  <c r="X166" i="1" s="1"/>
  <c r="Y166" i="1" s="1"/>
  <c r="Z166" i="1" s="1"/>
  <c r="AA166" i="1" s="1"/>
  <c r="AB166" i="1" s="1"/>
  <c r="AC166" i="1" s="1"/>
  <c r="AD166" i="1" s="1"/>
  <c r="AE166" i="1" s="1"/>
  <c r="AF166" i="1" s="1"/>
  <c r="AG166" i="1" s="1"/>
  <c r="AH166" i="1" s="1"/>
  <c r="AI166" i="1" s="1"/>
  <c r="AJ166" i="1" s="1"/>
  <c r="AK166" i="1" s="1"/>
  <c r="AL166" i="1" s="1"/>
  <c r="AM166" i="1" s="1"/>
  <c r="AN166" i="1" s="1"/>
  <c r="AO166" i="1" s="1"/>
  <c r="AP166" i="1" s="1"/>
  <c r="AQ166" i="1" s="1"/>
  <c r="AR166" i="1" s="1"/>
  <c r="AS166" i="1" s="1"/>
  <c r="AT166" i="1" s="1"/>
  <c r="AU166" i="1" s="1"/>
  <c r="AV166" i="1" s="1"/>
  <c r="AW166" i="1" s="1"/>
  <c r="AX166" i="1" s="1"/>
  <c r="AY166" i="1" s="1"/>
  <c r="AZ166" i="1" s="1"/>
  <c r="BA166" i="1" s="1"/>
  <c r="D158" i="1"/>
  <c r="E158" i="1" s="1"/>
  <c r="F158" i="1" s="1"/>
  <c r="G158" i="1" s="1"/>
  <c r="H158" i="1" s="1"/>
  <c r="I158" i="1" s="1"/>
  <c r="J158" i="1" s="1"/>
  <c r="K158" i="1" s="1"/>
  <c r="L158" i="1" s="1"/>
  <c r="M158" i="1" s="1"/>
  <c r="N158" i="1" s="1"/>
  <c r="O158" i="1" s="1"/>
  <c r="P158" i="1" s="1"/>
  <c r="Q158" i="1" s="1"/>
  <c r="R158" i="1" s="1"/>
  <c r="S158" i="1" s="1"/>
  <c r="T158" i="1" s="1"/>
  <c r="U158" i="1" s="1"/>
  <c r="V158" i="1" s="1"/>
  <c r="W158" i="1" s="1"/>
  <c r="X158" i="1" s="1"/>
  <c r="Y158" i="1" s="1"/>
  <c r="Z158" i="1" s="1"/>
  <c r="AA158" i="1" s="1"/>
  <c r="AB158" i="1" s="1"/>
  <c r="AC158" i="1" s="1"/>
  <c r="AD158" i="1" s="1"/>
  <c r="AE158" i="1" s="1"/>
  <c r="AF158" i="1" s="1"/>
  <c r="AG158" i="1" s="1"/>
  <c r="AH158" i="1" s="1"/>
  <c r="AI158" i="1" s="1"/>
  <c r="AJ158" i="1" s="1"/>
  <c r="AK158" i="1" s="1"/>
  <c r="AL158" i="1" s="1"/>
  <c r="AM158" i="1" s="1"/>
  <c r="AN158" i="1" s="1"/>
  <c r="AO158" i="1" s="1"/>
  <c r="AP158" i="1" s="1"/>
  <c r="AQ158" i="1" s="1"/>
  <c r="AR158" i="1" s="1"/>
  <c r="AS158" i="1" s="1"/>
  <c r="AT158" i="1" s="1"/>
  <c r="AU158" i="1" s="1"/>
  <c r="AV158" i="1" s="1"/>
  <c r="AW158" i="1" s="1"/>
  <c r="AX158" i="1" s="1"/>
  <c r="AY158" i="1" s="1"/>
  <c r="AZ158" i="1" s="1"/>
  <c r="BA158" i="1" s="1"/>
  <c r="D153" i="1"/>
  <c r="D151" i="1"/>
  <c r="BC151" i="1" s="1"/>
  <c r="D140" i="1"/>
  <c r="D138" i="1"/>
  <c r="E138" i="1" s="1"/>
  <c r="F138" i="1" s="1"/>
  <c r="G138" i="1" s="1"/>
  <c r="H138" i="1" s="1"/>
  <c r="I138" i="1" s="1"/>
  <c r="J138" i="1" s="1"/>
  <c r="K138" i="1" s="1"/>
  <c r="L138" i="1" s="1"/>
  <c r="M138" i="1" s="1"/>
  <c r="N138" i="1" s="1"/>
  <c r="O138" i="1" s="1"/>
  <c r="P138" i="1" s="1"/>
  <c r="Q138" i="1" s="1"/>
  <c r="R138" i="1" s="1"/>
  <c r="S138" i="1" s="1"/>
  <c r="T138" i="1" s="1"/>
  <c r="U138" i="1" s="1"/>
  <c r="V138" i="1" s="1"/>
  <c r="W138" i="1" s="1"/>
  <c r="X138" i="1" s="1"/>
  <c r="Y138" i="1" s="1"/>
  <c r="Z138" i="1" s="1"/>
  <c r="AA138" i="1" s="1"/>
  <c r="AB138" i="1" s="1"/>
  <c r="AC138" i="1" s="1"/>
  <c r="AD138" i="1" s="1"/>
  <c r="AE138" i="1" s="1"/>
  <c r="AF138" i="1" s="1"/>
  <c r="AG138" i="1" s="1"/>
  <c r="AH138" i="1" s="1"/>
  <c r="AI138" i="1" s="1"/>
  <c r="AJ138" i="1" s="1"/>
  <c r="AK138" i="1" s="1"/>
  <c r="AL138" i="1" s="1"/>
  <c r="AM138" i="1" s="1"/>
  <c r="AN138" i="1" s="1"/>
  <c r="AO138" i="1" s="1"/>
  <c r="AP138" i="1" s="1"/>
  <c r="AQ138" i="1" s="1"/>
  <c r="AR138" i="1" s="1"/>
  <c r="AS138" i="1" s="1"/>
  <c r="AT138" i="1" s="1"/>
  <c r="AU138" i="1" s="1"/>
  <c r="AV138" i="1" s="1"/>
  <c r="AW138" i="1" s="1"/>
  <c r="AX138" i="1" s="1"/>
  <c r="AY138" i="1" s="1"/>
  <c r="AZ138" i="1" s="1"/>
  <c r="BA138" i="1" s="1"/>
  <c r="D128" i="1"/>
  <c r="E128" i="1" s="1"/>
  <c r="F128" i="1" s="1"/>
  <c r="G128" i="1" s="1"/>
  <c r="H128" i="1" s="1"/>
  <c r="I128" i="1" s="1"/>
  <c r="J128" i="1" s="1"/>
  <c r="K128" i="1" s="1"/>
  <c r="L128" i="1" s="1"/>
  <c r="M128" i="1" s="1"/>
  <c r="N128" i="1" s="1"/>
  <c r="O128" i="1" s="1"/>
  <c r="P128" i="1" s="1"/>
  <c r="Q128" i="1" s="1"/>
  <c r="R128" i="1" s="1"/>
  <c r="S128" i="1" s="1"/>
  <c r="T128" i="1" s="1"/>
  <c r="U128" i="1" s="1"/>
  <c r="V128" i="1" s="1"/>
  <c r="W128" i="1" s="1"/>
  <c r="X128" i="1" s="1"/>
  <c r="Y128" i="1" s="1"/>
  <c r="Z128" i="1" s="1"/>
  <c r="AA128" i="1" s="1"/>
  <c r="AB128" i="1" s="1"/>
  <c r="AC128" i="1" s="1"/>
  <c r="AD128" i="1" s="1"/>
  <c r="AE128" i="1" s="1"/>
  <c r="AF128" i="1" s="1"/>
  <c r="AG128" i="1" s="1"/>
  <c r="AH128" i="1" s="1"/>
  <c r="AI128" i="1" s="1"/>
  <c r="AJ128" i="1" s="1"/>
  <c r="AK128" i="1" s="1"/>
  <c r="AL128" i="1" s="1"/>
  <c r="AM128" i="1" s="1"/>
  <c r="AN128" i="1" s="1"/>
  <c r="AO128" i="1" s="1"/>
  <c r="AP128" i="1" s="1"/>
  <c r="AQ128" i="1" s="1"/>
  <c r="AR128" i="1" s="1"/>
  <c r="AS128" i="1" s="1"/>
  <c r="AT128" i="1" s="1"/>
  <c r="AU128" i="1" s="1"/>
  <c r="AV128" i="1" s="1"/>
  <c r="AW128" i="1" s="1"/>
  <c r="AX128" i="1" s="1"/>
  <c r="AY128" i="1" s="1"/>
  <c r="AZ128" i="1" s="1"/>
  <c r="BA128" i="1" s="1"/>
  <c r="D112" i="1"/>
  <c r="D100" i="1"/>
  <c r="E100" i="1" s="1"/>
  <c r="F100" i="1" s="1"/>
  <c r="G100" i="1" s="1"/>
  <c r="H100" i="1" s="1"/>
  <c r="I100" i="1" s="1"/>
  <c r="J100" i="1" s="1"/>
  <c r="K100" i="1" s="1"/>
  <c r="L100" i="1" s="1"/>
  <c r="M100" i="1" s="1"/>
  <c r="N100" i="1" s="1"/>
  <c r="O100" i="1" s="1"/>
  <c r="P100" i="1" s="1"/>
  <c r="Q100" i="1" s="1"/>
  <c r="R100" i="1" s="1"/>
  <c r="S100" i="1" s="1"/>
  <c r="T100" i="1" s="1"/>
  <c r="U100" i="1" s="1"/>
  <c r="V100" i="1" s="1"/>
  <c r="W100" i="1" s="1"/>
  <c r="X100" i="1" s="1"/>
  <c r="Y100" i="1" s="1"/>
  <c r="Z100" i="1" s="1"/>
  <c r="AA100" i="1" s="1"/>
  <c r="AB100" i="1" s="1"/>
  <c r="AC100" i="1" s="1"/>
  <c r="AD100" i="1" s="1"/>
  <c r="AE100" i="1" s="1"/>
  <c r="AF100" i="1" s="1"/>
  <c r="AG100" i="1" s="1"/>
  <c r="AH100" i="1" s="1"/>
  <c r="AI100" i="1" s="1"/>
  <c r="AJ100" i="1" s="1"/>
  <c r="AK100" i="1" s="1"/>
  <c r="AL100" i="1" s="1"/>
  <c r="AM100" i="1" s="1"/>
  <c r="AN100" i="1" s="1"/>
  <c r="AO100" i="1" s="1"/>
  <c r="AP100" i="1" s="1"/>
  <c r="AQ100" i="1" s="1"/>
  <c r="AR100" i="1" s="1"/>
  <c r="AS100" i="1" s="1"/>
  <c r="AT100" i="1" s="1"/>
  <c r="AU100" i="1" s="1"/>
  <c r="AV100" i="1" s="1"/>
  <c r="AW100" i="1" s="1"/>
  <c r="AX100" i="1" s="1"/>
  <c r="AY100" i="1" s="1"/>
  <c r="AZ100" i="1" s="1"/>
  <c r="BA100" i="1" s="1"/>
  <c r="D93" i="1"/>
  <c r="E93" i="1" s="1"/>
  <c r="F93" i="1" s="1"/>
  <c r="G93" i="1" s="1"/>
  <c r="H93" i="1" s="1"/>
  <c r="I93" i="1" s="1"/>
  <c r="J93" i="1" s="1"/>
  <c r="K93" i="1" s="1"/>
  <c r="L93" i="1" s="1"/>
  <c r="M93" i="1" s="1"/>
  <c r="N93" i="1" s="1"/>
  <c r="O93" i="1" s="1"/>
  <c r="P93" i="1" s="1"/>
  <c r="Q93" i="1" s="1"/>
  <c r="R93" i="1" s="1"/>
  <c r="S93" i="1" s="1"/>
  <c r="T93" i="1" s="1"/>
  <c r="U93" i="1" s="1"/>
  <c r="V93" i="1" s="1"/>
  <c r="W93" i="1" s="1"/>
  <c r="X93" i="1" s="1"/>
  <c r="Y93" i="1" s="1"/>
  <c r="Z93" i="1" s="1"/>
  <c r="AA93" i="1" s="1"/>
  <c r="AB93" i="1" s="1"/>
  <c r="AC93" i="1" s="1"/>
  <c r="AD93" i="1" s="1"/>
  <c r="AE93" i="1" s="1"/>
  <c r="AF93" i="1" s="1"/>
  <c r="AG93" i="1" s="1"/>
  <c r="AH93" i="1" s="1"/>
  <c r="AI93" i="1" s="1"/>
  <c r="AJ93" i="1" s="1"/>
  <c r="AK93" i="1" s="1"/>
  <c r="AL93" i="1" s="1"/>
  <c r="AM93" i="1" s="1"/>
  <c r="AN93" i="1" s="1"/>
  <c r="AO93" i="1" s="1"/>
  <c r="AP93" i="1" s="1"/>
  <c r="AQ93" i="1" s="1"/>
  <c r="AR93" i="1" s="1"/>
  <c r="AS93" i="1" s="1"/>
  <c r="AT93" i="1" s="1"/>
  <c r="AU93" i="1" s="1"/>
  <c r="AV93" i="1" s="1"/>
  <c r="AW93" i="1" s="1"/>
  <c r="AX93" i="1" s="1"/>
  <c r="AY93" i="1" s="1"/>
  <c r="AZ93" i="1" s="1"/>
  <c r="BA93" i="1" s="1"/>
  <c r="D91" i="1"/>
  <c r="E91" i="1" s="1"/>
  <c r="F91" i="1" s="1"/>
  <c r="G91" i="1" s="1"/>
  <c r="H91" i="1" s="1"/>
  <c r="I91" i="1" s="1"/>
  <c r="J91" i="1" s="1"/>
  <c r="K91" i="1" s="1"/>
  <c r="L91" i="1" s="1"/>
  <c r="M91" i="1" s="1"/>
  <c r="N91" i="1" s="1"/>
  <c r="O91" i="1" s="1"/>
  <c r="P91" i="1" s="1"/>
  <c r="Q91" i="1" s="1"/>
  <c r="R91" i="1" s="1"/>
  <c r="S91" i="1" s="1"/>
  <c r="T91" i="1" s="1"/>
  <c r="U91" i="1" s="1"/>
  <c r="V91" i="1" s="1"/>
  <c r="W91" i="1" s="1"/>
  <c r="X91" i="1" s="1"/>
  <c r="Y91" i="1" s="1"/>
  <c r="Z91" i="1" s="1"/>
  <c r="AA91" i="1" s="1"/>
  <c r="AB91" i="1" s="1"/>
  <c r="AC91" i="1" s="1"/>
  <c r="AD91" i="1" s="1"/>
  <c r="AE91" i="1" s="1"/>
  <c r="AF91" i="1" s="1"/>
  <c r="AG91" i="1" s="1"/>
  <c r="AH91" i="1" s="1"/>
  <c r="AI91" i="1" s="1"/>
  <c r="AJ91" i="1" s="1"/>
  <c r="AK91" i="1" s="1"/>
  <c r="AL91" i="1" s="1"/>
  <c r="AM91" i="1" s="1"/>
  <c r="AN91" i="1" s="1"/>
  <c r="AO91" i="1" s="1"/>
  <c r="AP91" i="1" s="1"/>
  <c r="AQ91" i="1" s="1"/>
  <c r="AR91" i="1" s="1"/>
  <c r="AS91" i="1" s="1"/>
  <c r="AT91" i="1" s="1"/>
  <c r="AU91" i="1" s="1"/>
  <c r="AV91" i="1" s="1"/>
  <c r="AW91" i="1" s="1"/>
  <c r="AX91" i="1" s="1"/>
  <c r="AY91" i="1" s="1"/>
  <c r="AZ91" i="1" s="1"/>
  <c r="BA91" i="1" s="1"/>
  <c r="D71" i="1"/>
  <c r="E71" i="1" s="1"/>
  <c r="F71" i="1" s="1"/>
  <c r="G71" i="1" s="1"/>
  <c r="H71" i="1" s="1"/>
  <c r="I71" i="1" s="1"/>
  <c r="J71" i="1" s="1"/>
  <c r="K71" i="1" s="1"/>
  <c r="L71" i="1" s="1"/>
  <c r="M71" i="1" s="1"/>
  <c r="N71" i="1" s="1"/>
  <c r="O71" i="1" s="1"/>
  <c r="P71" i="1" s="1"/>
  <c r="Q71" i="1" s="1"/>
  <c r="R71" i="1" s="1"/>
  <c r="S71" i="1" s="1"/>
  <c r="T71" i="1" s="1"/>
  <c r="U71" i="1" s="1"/>
  <c r="V71" i="1" s="1"/>
  <c r="W71" i="1" s="1"/>
  <c r="X71" i="1" s="1"/>
  <c r="Y71" i="1" s="1"/>
  <c r="Z71" i="1" s="1"/>
  <c r="AA71" i="1" s="1"/>
  <c r="AB71" i="1" s="1"/>
  <c r="AC71" i="1" s="1"/>
  <c r="AD71" i="1" s="1"/>
  <c r="AE71" i="1" s="1"/>
  <c r="AF71" i="1" s="1"/>
  <c r="AG71" i="1" s="1"/>
  <c r="AH71" i="1" s="1"/>
  <c r="AI71" i="1" s="1"/>
  <c r="AJ71" i="1" s="1"/>
  <c r="AK71" i="1" s="1"/>
  <c r="AL71" i="1" s="1"/>
  <c r="AM71" i="1" s="1"/>
  <c r="AN71" i="1" s="1"/>
  <c r="AO71" i="1" s="1"/>
  <c r="AP71" i="1" s="1"/>
  <c r="AQ71" i="1" s="1"/>
  <c r="AR71" i="1" s="1"/>
  <c r="AS71" i="1" s="1"/>
  <c r="AT71" i="1" s="1"/>
  <c r="AU71" i="1" s="1"/>
  <c r="AV71" i="1" s="1"/>
  <c r="AW71" i="1" s="1"/>
  <c r="AX71" i="1" s="1"/>
  <c r="AY71" i="1" s="1"/>
  <c r="AZ71" i="1" s="1"/>
  <c r="BA71" i="1" s="1"/>
  <c r="D57" i="1"/>
  <c r="E57" i="1" s="1"/>
  <c r="F57" i="1" s="1"/>
  <c r="G57" i="1" s="1"/>
  <c r="H57" i="1" s="1"/>
  <c r="I57" i="1" s="1"/>
  <c r="J57" i="1" s="1"/>
  <c r="K57" i="1" s="1"/>
  <c r="L57" i="1" s="1"/>
  <c r="M57" i="1" s="1"/>
  <c r="N57" i="1" s="1"/>
  <c r="O57" i="1" s="1"/>
  <c r="P57" i="1" s="1"/>
  <c r="Q57" i="1" s="1"/>
  <c r="R57" i="1" s="1"/>
  <c r="S57" i="1" s="1"/>
  <c r="T57" i="1" s="1"/>
  <c r="U57" i="1" s="1"/>
  <c r="V57" i="1" s="1"/>
  <c r="W57" i="1" s="1"/>
  <c r="X57" i="1" s="1"/>
  <c r="Y57" i="1" s="1"/>
  <c r="Z57" i="1" s="1"/>
  <c r="AA57" i="1" s="1"/>
  <c r="AB57" i="1" s="1"/>
  <c r="AC57" i="1" s="1"/>
  <c r="AD57" i="1" s="1"/>
  <c r="AE57" i="1" s="1"/>
  <c r="AF57" i="1" s="1"/>
  <c r="AG57" i="1" s="1"/>
  <c r="AH57" i="1" s="1"/>
  <c r="AI57" i="1" s="1"/>
  <c r="AJ57" i="1" s="1"/>
  <c r="AK57" i="1" s="1"/>
  <c r="AL57" i="1" s="1"/>
  <c r="AM57" i="1" s="1"/>
  <c r="AN57" i="1" s="1"/>
  <c r="AO57" i="1" s="1"/>
  <c r="AP57" i="1" s="1"/>
  <c r="AQ57" i="1" s="1"/>
  <c r="AR57" i="1" s="1"/>
  <c r="AS57" i="1" s="1"/>
  <c r="AT57" i="1" s="1"/>
  <c r="AU57" i="1" s="1"/>
  <c r="AV57" i="1" s="1"/>
  <c r="AW57" i="1" s="1"/>
  <c r="AX57" i="1" s="1"/>
  <c r="AY57" i="1" s="1"/>
  <c r="AZ57" i="1" s="1"/>
  <c r="BA57" i="1" s="1"/>
  <c r="D54" i="1"/>
  <c r="E54" i="1" s="1"/>
  <c r="F54" i="1" s="1"/>
  <c r="G54" i="1" s="1"/>
  <c r="H54" i="1" s="1"/>
  <c r="I54" i="1" s="1"/>
  <c r="J54" i="1" s="1"/>
  <c r="K54" i="1" s="1"/>
  <c r="L54" i="1" s="1"/>
  <c r="M54" i="1" s="1"/>
  <c r="N54" i="1" s="1"/>
  <c r="O54" i="1" s="1"/>
  <c r="P54" i="1" s="1"/>
  <c r="Q54" i="1" s="1"/>
  <c r="R54" i="1" s="1"/>
  <c r="S54" i="1" s="1"/>
  <c r="T54" i="1" s="1"/>
  <c r="U54" i="1" s="1"/>
  <c r="V54" i="1" s="1"/>
  <c r="W54" i="1" s="1"/>
  <c r="X54" i="1" s="1"/>
  <c r="Y54" i="1" s="1"/>
  <c r="Z54" i="1" s="1"/>
  <c r="AA54" i="1" s="1"/>
  <c r="AB54" i="1" s="1"/>
  <c r="AC54" i="1" s="1"/>
  <c r="AD54" i="1" s="1"/>
  <c r="AE54" i="1" s="1"/>
  <c r="AF54" i="1" s="1"/>
  <c r="AG54" i="1" s="1"/>
  <c r="AH54" i="1" s="1"/>
  <c r="AI54" i="1" s="1"/>
  <c r="AJ54" i="1" s="1"/>
  <c r="AK54" i="1" s="1"/>
  <c r="AL54" i="1" s="1"/>
  <c r="AM54" i="1" s="1"/>
  <c r="AN54" i="1" s="1"/>
  <c r="AO54" i="1" s="1"/>
  <c r="AP54" i="1" s="1"/>
  <c r="AQ54" i="1" s="1"/>
  <c r="AR54" i="1" s="1"/>
  <c r="AS54" i="1" s="1"/>
  <c r="AT54" i="1" s="1"/>
  <c r="AU54" i="1" s="1"/>
  <c r="AV54" i="1" s="1"/>
  <c r="AW54" i="1" s="1"/>
  <c r="AX54" i="1" s="1"/>
  <c r="AY54" i="1" s="1"/>
  <c r="AZ54" i="1" s="1"/>
  <c r="BA54" i="1" s="1"/>
  <c r="D42" i="1"/>
  <c r="E42" i="1" s="1"/>
  <c r="F42" i="1" s="1"/>
  <c r="G42" i="1" s="1"/>
  <c r="H42" i="1" s="1"/>
  <c r="I42" i="1" s="1"/>
  <c r="J42" i="1" s="1"/>
  <c r="K42" i="1" s="1"/>
  <c r="L42" i="1" s="1"/>
  <c r="M42" i="1" s="1"/>
  <c r="N42" i="1" s="1"/>
  <c r="O42" i="1" s="1"/>
  <c r="P42" i="1" s="1"/>
  <c r="Q42" i="1" s="1"/>
  <c r="R42" i="1" s="1"/>
  <c r="S42" i="1" s="1"/>
  <c r="T42" i="1" s="1"/>
  <c r="U42" i="1" s="1"/>
  <c r="V42" i="1" s="1"/>
  <c r="W42" i="1" s="1"/>
  <c r="X42" i="1" s="1"/>
  <c r="Y42" i="1" s="1"/>
  <c r="Z42" i="1" s="1"/>
  <c r="AA42" i="1" s="1"/>
  <c r="AB42" i="1" s="1"/>
  <c r="AC42" i="1" s="1"/>
  <c r="AD42" i="1" s="1"/>
  <c r="AE42" i="1" s="1"/>
  <c r="AF42" i="1" s="1"/>
  <c r="AG42" i="1" s="1"/>
  <c r="AH42" i="1" s="1"/>
  <c r="AI42" i="1" s="1"/>
  <c r="AJ42" i="1" s="1"/>
  <c r="AK42" i="1" s="1"/>
  <c r="AL42" i="1" s="1"/>
  <c r="AM42" i="1" s="1"/>
  <c r="AN42" i="1" s="1"/>
  <c r="AO42" i="1" s="1"/>
  <c r="AP42" i="1" s="1"/>
  <c r="AQ42" i="1" s="1"/>
  <c r="AR42" i="1" s="1"/>
  <c r="AS42" i="1" s="1"/>
  <c r="AT42" i="1" s="1"/>
  <c r="AU42" i="1" s="1"/>
  <c r="AV42" i="1" s="1"/>
  <c r="AW42" i="1" s="1"/>
  <c r="AX42" i="1" s="1"/>
  <c r="AY42" i="1" s="1"/>
  <c r="AZ42" i="1" s="1"/>
  <c r="BA42" i="1" s="1"/>
  <c r="D202" i="1"/>
  <c r="BC202" i="1" s="1"/>
  <c r="D188" i="1"/>
  <c r="D179" i="1"/>
  <c r="E179" i="1" s="1"/>
  <c r="F179" i="1" s="1"/>
  <c r="G179" i="1" s="1"/>
  <c r="H179" i="1" s="1"/>
  <c r="I179" i="1" s="1"/>
  <c r="J179" i="1" s="1"/>
  <c r="K179" i="1" s="1"/>
  <c r="L179" i="1" s="1"/>
  <c r="M179" i="1" s="1"/>
  <c r="N179" i="1" s="1"/>
  <c r="O179" i="1" s="1"/>
  <c r="P179" i="1" s="1"/>
  <c r="Q179" i="1" s="1"/>
  <c r="R179" i="1" s="1"/>
  <c r="S179" i="1" s="1"/>
  <c r="T179" i="1" s="1"/>
  <c r="U179" i="1" s="1"/>
  <c r="V179" i="1" s="1"/>
  <c r="W179" i="1" s="1"/>
  <c r="X179" i="1" s="1"/>
  <c r="Y179" i="1" s="1"/>
  <c r="Z179" i="1" s="1"/>
  <c r="AA179" i="1" s="1"/>
  <c r="AB179" i="1" s="1"/>
  <c r="AC179" i="1" s="1"/>
  <c r="AD179" i="1" s="1"/>
  <c r="AE179" i="1" s="1"/>
  <c r="AF179" i="1" s="1"/>
  <c r="AG179" i="1" s="1"/>
  <c r="AH179" i="1" s="1"/>
  <c r="AI179" i="1" s="1"/>
  <c r="AJ179" i="1" s="1"/>
  <c r="AK179" i="1" s="1"/>
  <c r="AL179" i="1" s="1"/>
  <c r="AM179" i="1" s="1"/>
  <c r="AN179" i="1" s="1"/>
  <c r="AO179" i="1" s="1"/>
  <c r="AP179" i="1" s="1"/>
  <c r="AQ179" i="1" s="1"/>
  <c r="AR179" i="1" s="1"/>
  <c r="AS179" i="1" s="1"/>
  <c r="AT179" i="1" s="1"/>
  <c r="AU179" i="1" s="1"/>
  <c r="AV179" i="1" s="1"/>
  <c r="AW179" i="1" s="1"/>
  <c r="AX179" i="1" s="1"/>
  <c r="AY179" i="1" s="1"/>
  <c r="AZ179" i="1" s="1"/>
  <c r="BA179" i="1" s="1"/>
  <c r="D165" i="1"/>
  <c r="D160" i="1"/>
  <c r="D156" i="1"/>
  <c r="D141" i="1"/>
  <c r="BC141" i="1" s="1"/>
  <c r="D139" i="1"/>
  <c r="E139" i="1" s="1"/>
  <c r="F139" i="1" s="1"/>
  <c r="G139" i="1" s="1"/>
  <c r="H139" i="1" s="1"/>
  <c r="I139" i="1" s="1"/>
  <c r="J139" i="1" s="1"/>
  <c r="K139" i="1" s="1"/>
  <c r="L139" i="1" s="1"/>
  <c r="M139" i="1" s="1"/>
  <c r="N139" i="1" s="1"/>
  <c r="O139" i="1" s="1"/>
  <c r="P139" i="1" s="1"/>
  <c r="Q139" i="1" s="1"/>
  <c r="R139" i="1" s="1"/>
  <c r="S139" i="1" s="1"/>
  <c r="T139" i="1" s="1"/>
  <c r="U139" i="1" s="1"/>
  <c r="V139" i="1" s="1"/>
  <c r="W139" i="1" s="1"/>
  <c r="X139" i="1" s="1"/>
  <c r="Y139" i="1" s="1"/>
  <c r="Z139" i="1" s="1"/>
  <c r="AA139" i="1" s="1"/>
  <c r="AB139" i="1" s="1"/>
  <c r="AC139" i="1" s="1"/>
  <c r="AD139" i="1" s="1"/>
  <c r="AE139" i="1" s="1"/>
  <c r="AF139" i="1" s="1"/>
  <c r="AG139" i="1" s="1"/>
  <c r="AH139" i="1" s="1"/>
  <c r="AI139" i="1" s="1"/>
  <c r="AJ139" i="1" s="1"/>
  <c r="AK139" i="1" s="1"/>
  <c r="AL139" i="1" s="1"/>
  <c r="AM139" i="1" s="1"/>
  <c r="AN139" i="1" s="1"/>
  <c r="AO139" i="1" s="1"/>
  <c r="AP139" i="1" s="1"/>
  <c r="AQ139" i="1" s="1"/>
  <c r="AR139" i="1" s="1"/>
  <c r="AS139" i="1" s="1"/>
  <c r="AT139" i="1" s="1"/>
  <c r="AU139" i="1" s="1"/>
  <c r="AV139" i="1" s="1"/>
  <c r="AW139" i="1" s="1"/>
  <c r="AX139" i="1" s="1"/>
  <c r="AY139" i="1" s="1"/>
  <c r="AZ139" i="1" s="1"/>
  <c r="BA139" i="1" s="1"/>
  <c r="D131" i="1"/>
  <c r="D122" i="1"/>
  <c r="E122" i="1" s="1"/>
  <c r="F122" i="1" s="1"/>
  <c r="G122" i="1" s="1"/>
  <c r="H122" i="1" s="1"/>
  <c r="I122" i="1" s="1"/>
  <c r="J122" i="1" s="1"/>
  <c r="K122" i="1" s="1"/>
  <c r="L122" i="1" s="1"/>
  <c r="M122" i="1" s="1"/>
  <c r="N122" i="1" s="1"/>
  <c r="O122" i="1" s="1"/>
  <c r="P122" i="1" s="1"/>
  <c r="Q122" i="1" s="1"/>
  <c r="R122" i="1" s="1"/>
  <c r="S122" i="1" s="1"/>
  <c r="T122" i="1" s="1"/>
  <c r="U122" i="1" s="1"/>
  <c r="V122" i="1" s="1"/>
  <c r="W122" i="1" s="1"/>
  <c r="X122" i="1" s="1"/>
  <c r="Y122" i="1" s="1"/>
  <c r="Z122" i="1" s="1"/>
  <c r="AA122" i="1" s="1"/>
  <c r="AB122" i="1" s="1"/>
  <c r="AC122" i="1" s="1"/>
  <c r="AD122" i="1" s="1"/>
  <c r="AE122" i="1" s="1"/>
  <c r="AF122" i="1" s="1"/>
  <c r="AG122" i="1" s="1"/>
  <c r="AH122" i="1" s="1"/>
  <c r="AI122" i="1" s="1"/>
  <c r="AJ122" i="1" s="1"/>
  <c r="AK122" i="1" s="1"/>
  <c r="AL122" i="1" s="1"/>
  <c r="AM122" i="1" s="1"/>
  <c r="AN122" i="1" s="1"/>
  <c r="AO122" i="1" s="1"/>
  <c r="AP122" i="1" s="1"/>
  <c r="AQ122" i="1" s="1"/>
  <c r="AR122" i="1" s="1"/>
  <c r="AS122" i="1" s="1"/>
  <c r="AT122" i="1" s="1"/>
  <c r="AU122" i="1" s="1"/>
  <c r="AV122" i="1" s="1"/>
  <c r="AW122" i="1" s="1"/>
  <c r="AX122" i="1" s="1"/>
  <c r="AY122" i="1" s="1"/>
  <c r="AZ122" i="1" s="1"/>
  <c r="BA122" i="1" s="1"/>
  <c r="D117" i="1"/>
  <c r="E117" i="1" s="1"/>
  <c r="F117" i="1" s="1"/>
  <c r="G117" i="1" s="1"/>
  <c r="H117" i="1" s="1"/>
  <c r="I117" i="1" s="1"/>
  <c r="J117" i="1" s="1"/>
  <c r="K117" i="1" s="1"/>
  <c r="L117" i="1" s="1"/>
  <c r="M117" i="1" s="1"/>
  <c r="N117" i="1" s="1"/>
  <c r="O117" i="1" s="1"/>
  <c r="P117" i="1" s="1"/>
  <c r="Q117" i="1" s="1"/>
  <c r="R117" i="1" s="1"/>
  <c r="S117" i="1" s="1"/>
  <c r="T117" i="1" s="1"/>
  <c r="U117" i="1" s="1"/>
  <c r="V117" i="1" s="1"/>
  <c r="W117" i="1" s="1"/>
  <c r="X117" i="1" s="1"/>
  <c r="Y117" i="1" s="1"/>
  <c r="Z117" i="1" s="1"/>
  <c r="AA117" i="1" s="1"/>
  <c r="AB117" i="1" s="1"/>
  <c r="AC117" i="1" s="1"/>
  <c r="AD117" i="1" s="1"/>
  <c r="AE117" i="1" s="1"/>
  <c r="AF117" i="1" s="1"/>
  <c r="AG117" i="1" s="1"/>
  <c r="AH117" i="1" s="1"/>
  <c r="AI117" i="1" s="1"/>
  <c r="AJ117" i="1" s="1"/>
  <c r="AK117" i="1" s="1"/>
  <c r="AL117" i="1" s="1"/>
  <c r="AM117" i="1" s="1"/>
  <c r="AN117" i="1" s="1"/>
  <c r="AO117" i="1" s="1"/>
  <c r="AP117" i="1" s="1"/>
  <c r="AQ117" i="1" s="1"/>
  <c r="AR117" i="1" s="1"/>
  <c r="AS117" i="1" s="1"/>
  <c r="AT117" i="1" s="1"/>
  <c r="AU117" i="1" s="1"/>
  <c r="AV117" i="1" s="1"/>
  <c r="AW117" i="1" s="1"/>
  <c r="AX117" i="1" s="1"/>
  <c r="AY117" i="1" s="1"/>
  <c r="AZ117" i="1" s="1"/>
  <c r="BA117" i="1" s="1"/>
  <c r="D82" i="1"/>
  <c r="E82" i="1" s="1"/>
  <c r="F82" i="1" s="1"/>
  <c r="G82" i="1" s="1"/>
  <c r="H82" i="1" s="1"/>
  <c r="I82" i="1" s="1"/>
  <c r="J82" i="1" s="1"/>
  <c r="K82" i="1" s="1"/>
  <c r="L82" i="1" s="1"/>
  <c r="M82" i="1" s="1"/>
  <c r="N82" i="1" s="1"/>
  <c r="O82" i="1" s="1"/>
  <c r="P82" i="1" s="1"/>
  <c r="Q82" i="1" s="1"/>
  <c r="R82" i="1" s="1"/>
  <c r="S82" i="1" s="1"/>
  <c r="T82" i="1" s="1"/>
  <c r="U82" i="1" s="1"/>
  <c r="V82" i="1" s="1"/>
  <c r="W82" i="1" s="1"/>
  <c r="X82" i="1" s="1"/>
  <c r="Y82" i="1" s="1"/>
  <c r="Z82" i="1" s="1"/>
  <c r="AA82" i="1" s="1"/>
  <c r="AB82" i="1" s="1"/>
  <c r="AC82" i="1" s="1"/>
  <c r="AD82" i="1" s="1"/>
  <c r="AE82" i="1" s="1"/>
  <c r="AF82" i="1" s="1"/>
  <c r="AG82" i="1" s="1"/>
  <c r="AH82" i="1" s="1"/>
  <c r="AI82" i="1" s="1"/>
  <c r="AJ82" i="1" s="1"/>
  <c r="AK82" i="1" s="1"/>
  <c r="AL82" i="1" s="1"/>
  <c r="AM82" i="1" s="1"/>
  <c r="AN82" i="1" s="1"/>
  <c r="AO82" i="1" s="1"/>
  <c r="AP82" i="1" s="1"/>
  <c r="AQ82" i="1" s="1"/>
  <c r="AR82" i="1" s="1"/>
  <c r="AS82" i="1" s="1"/>
  <c r="AT82" i="1" s="1"/>
  <c r="AU82" i="1" s="1"/>
  <c r="AV82" i="1" s="1"/>
  <c r="AW82" i="1" s="1"/>
  <c r="AX82" i="1" s="1"/>
  <c r="AY82" i="1" s="1"/>
  <c r="AZ82" i="1" s="1"/>
  <c r="BA82" i="1" s="1"/>
  <c r="D78" i="1"/>
  <c r="E78" i="1" s="1"/>
  <c r="F78" i="1" s="1"/>
  <c r="G78" i="1" s="1"/>
  <c r="H78" i="1" s="1"/>
  <c r="I78" i="1" s="1"/>
  <c r="J78" i="1" s="1"/>
  <c r="K78" i="1" s="1"/>
  <c r="L78" i="1" s="1"/>
  <c r="M78" i="1" s="1"/>
  <c r="N78" i="1" s="1"/>
  <c r="O78" i="1" s="1"/>
  <c r="P78" i="1" s="1"/>
  <c r="Q78" i="1" s="1"/>
  <c r="R78" i="1" s="1"/>
  <c r="S78" i="1" s="1"/>
  <c r="T78" i="1" s="1"/>
  <c r="U78" i="1" s="1"/>
  <c r="V78" i="1" s="1"/>
  <c r="W78" i="1" s="1"/>
  <c r="X78" i="1" s="1"/>
  <c r="Y78" i="1" s="1"/>
  <c r="Z78" i="1" s="1"/>
  <c r="AA78" i="1" s="1"/>
  <c r="AB78" i="1" s="1"/>
  <c r="AC78" i="1" s="1"/>
  <c r="AD78" i="1" s="1"/>
  <c r="AE78" i="1" s="1"/>
  <c r="AF78" i="1" s="1"/>
  <c r="AG78" i="1" s="1"/>
  <c r="AH78" i="1" s="1"/>
  <c r="AI78" i="1" s="1"/>
  <c r="AJ78" i="1" s="1"/>
  <c r="AK78" i="1" s="1"/>
  <c r="AL78" i="1" s="1"/>
  <c r="AM78" i="1" s="1"/>
  <c r="AN78" i="1" s="1"/>
  <c r="AO78" i="1" s="1"/>
  <c r="AP78" i="1" s="1"/>
  <c r="AQ78" i="1" s="1"/>
  <c r="AR78" i="1" s="1"/>
  <c r="AS78" i="1" s="1"/>
  <c r="AT78" i="1" s="1"/>
  <c r="AU78" i="1" s="1"/>
  <c r="AV78" i="1" s="1"/>
  <c r="AW78" i="1" s="1"/>
  <c r="AX78" i="1" s="1"/>
  <c r="AY78" i="1" s="1"/>
  <c r="AZ78" i="1" s="1"/>
  <c r="BA78" i="1" s="1"/>
  <c r="D60" i="1"/>
  <c r="E60" i="1" s="1"/>
  <c r="F60" i="1" s="1"/>
  <c r="G60" i="1" s="1"/>
  <c r="H60" i="1" s="1"/>
  <c r="I60" i="1" s="1"/>
  <c r="J60" i="1" s="1"/>
  <c r="K60" i="1" s="1"/>
  <c r="L60" i="1" s="1"/>
  <c r="M60" i="1" s="1"/>
  <c r="N60" i="1" s="1"/>
  <c r="O60" i="1" s="1"/>
  <c r="P60" i="1" s="1"/>
  <c r="Q60" i="1" s="1"/>
  <c r="R60" i="1" s="1"/>
  <c r="S60" i="1" s="1"/>
  <c r="T60" i="1" s="1"/>
  <c r="U60" i="1" s="1"/>
  <c r="V60" i="1" s="1"/>
  <c r="W60" i="1" s="1"/>
  <c r="X60" i="1" s="1"/>
  <c r="Y60" i="1" s="1"/>
  <c r="Z60" i="1" s="1"/>
  <c r="AA60" i="1" s="1"/>
  <c r="AB60" i="1" s="1"/>
  <c r="AC60" i="1" s="1"/>
  <c r="AD60" i="1" s="1"/>
  <c r="AE60" i="1" s="1"/>
  <c r="AF60" i="1" s="1"/>
  <c r="AG60" i="1" s="1"/>
  <c r="AH60" i="1" s="1"/>
  <c r="AI60" i="1" s="1"/>
  <c r="AJ60" i="1" s="1"/>
  <c r="AK60" i="1" s="1"/>
  <c r="AL60" i="1" s="1"/>
  <c r="AM60" i="1" s="1"/>
  <c r="AN60" i="1" s="1"/>
  <c r="AO60" i="1" s="1"/>
  <c r="AP60" i="1" s="1"/>
  <c r="AQ60" i="1" s="1"/>
  <c r="AR60" i="1" s="1"/>
  <c r="AS60" i="1" s="1"/>
  <c r="AT60" i="1" s="1"/>
  <c r="AU60" i="1" s="1"/>
  <c r="AV60" i="1" s="1"/>
  <c r="AW60" i="1" s="1"/>
  <c r="AX60" i="1" s="1"/>
  <c r="AY60" i="1" s="1"/>
  <c r="AZ60" i="1" s="1"/>
  <c r="BA60" i="1" s="1"/>
  <c r="D23" i="1"/>
  <c r="E23" i="1" s="1"/>
  <c r="F23" i="1" s="1"/>
  <c r="G23" i="1" s="1"/>
  <c r="H23" i="1" s="1"/>
  <c r="I23" i="1" s="1"/>
  <c r="J23" i="1" s="1"/>
  <c r="K23" i="1" s="1"/>
  <c r="L23" i="1" s="1"/>
  <c r="M23" i="1" s="1"/>
  <c r="N23" i="1" s="1"/>
  <c r="O23" i="1" s="1"/>
  <c r="P23" i="1" s="1"/>
  <c r="Q23" i="1" s="1"/>
  <c r="R23" i="1" s="1"/>
  <c r="S23" i="1" s="1"/>
  <c r="T23" i="1" s="1"/>
  <c r="U23" i="1" s="1"/>
  <c r="V23" i="1" s="1"/>
  <c r="W23" i="1" s="1"/>
  <c r="X23" i="1" s="1"/>
  <c r="Y23" i="1" s="1"/>
  <c r="Z23" i="1" s="1"/>
  <c r="AA23" i="1" s="1"/>
  <c r="AB23" i="1" s="1"/>
  <c r="AC23" i="1" s="1"/>
  <c r="AD23" i="1" s="1"/>
  <c r="AE23" i="1" s="1"/>
  <c r="AF23" i="1" s="1"/>
  <c r="AG23" i="1" s="1"/>
  <c r="AH23" i="1" s="1"/>
  <c r="AI23" i="1" s="1"/>
  <c r="AJ23" i="1" s="1"/>
  <c r="AK23" i="1" s="1"/>
  <c r="AL23" i="1" s="1"/>
  <c r="AM23" i="1" s="1"/>
  <c r="AN23" i="1" s="1"/>
  <c r="AO23" i="1" s="1"/>
  <c r="AP23" i="1" s="1"/>
  <c r="AQ23" i="1" s="1"/>
  <c r="AR23" i="1" s="1"/>
  <c r="AS23" i="1" s="1"/>
  <c r="AT23" i="1" s="1"/>
  <c r="AU23" i="1" s="1"/>
  <c r="AV23" i="1" s="1"/>
  <c r="AW23" i="1" s="1"/>
  <c r="AX23" i="1" s="1"/>
  <c r="AY23" i="1" s="1"/>
  <c r="AZ23" i="1" s="1"/>
  <c r="BA23" i="1" s="1"/>
  <c r="D197" i="1"/>
  <c r="E197" i="1" s="1"/>
  <c r="F197" i="1" s="1"/>
  <c r="G197" i="1" s="1"/>
  <c r="H197" i="1" s="1"/>
  <c r="I197" i="1" s="1"/>
  <c r="J197" i="1" s="1"/>
  <c r="K197" i="1" s="1"/>
  <c r="L197" i="1" s="1"/>
  <c r="M197" i="1" s="1"/>
  <c r="N197" i="1" s="1"/>
  <c r="O197" i="1" s="1"/>
  <c r="P197" i="1" s="1"/>
  <c r="Q197" i="1" s="1"/>
  <c r="R197" i="1" s="1"/>
  <c r="S197" i="1" s="1"/>
  <c r="T197" i="1" s="1"/>
  <c r="U197" i="1" s="1"/>
  <c r="V197" i="1" s="1"/>
  <c r="W197" i="1" s="1"/>
  <c r="X197" i="1" s="1"/>
  <c r="Y197" i="1" s="1"/>
  <c r="Z197" i="1" s="1"/>
  <c r="AA197" i="1" s="1"/>
  <c r="AB197" i="1" s="1"/>
  <c r="AC197" i="1" s="1"/>
  <c r="AD197" i="1" s="1"/>
  <c r="AE197" i="1" s="1"/>
  <c r="AF197" i="1" s="1"/>
  <c r="AG197" i="1" s="1"/>
  <c r="AH197" i="1" s="1"/>
  <c r="AI197" i="1" s="1"/>
  <c r="AJ197" i="1" s="1"/>
  <c r="AK197" i="1" s="1"/>
  <c r="AL197" i="1" s="1"/>
  <c r="AM197" i="1" s="1"/>
  <c r="AN197" i="1" s="1"/>
  <c r="AO197" i="1" s="1"/>
  <c r="AP197" i="1" s="1"/>
  <c r="AQ197" i="1" s="1"/>
  <c r="AR197" i="1" s="1"/>
  <c r="AS197" i="1" s="1"/>
  <c r="AT197" i="1" s="1"/>
  <c r="AU197" i="1" s="1"/>
  <c r="AV197" i="1" s="1"/>
  <c r="AW197" i="1" s="1"/>
  <c r="AX197" i="1" s="1"/>
  <c r="AY197" i="1" s="1"/>
  <c r="AZ197" i="1" s="1"/>
  <c r="BA197" i="1" s="1"/>
  <c r="D190" i="1"/>
  <c r="D186" i="1"/>
  <c r="D177" i="1"/>
  <c r="D162" i="1"/>
  <c r="BC162" i="1" s="1"/>
  <c r="D144" i="1"/>
  <c r="E144" i="1" s="1"/>
  <c r="F144" i="1" s="1"/>
  <c r="G144" i="1" s="1"/>
  <c r="H144" i="1" s="1"/>
  <c r="I144" i="1" s="1"/>
  <c r="J144" i="1" s="1"/>
  <c r="K144" i="1" s="1"/>
  <c r="L144" i="1" s="1"/>
  <c r="M144" i="1" s="1"/>
  <c r="N144" i="1" s="1"/>
  <c r="O144" i="1" s="1"/>
  <c r="P144" i="1" s="1"/>
  <c r="Q144" i="1" s="1"/>
  <c r="R144" i="1" s="1"/>
  <c r="S144" i="1" s="1"/>
  <c r="T144" i="1" s="1"/>
  <c r="U144" i="1" s="1"/>
  <c r="V144" i="1" s="1"/>
  <c r="W144" i="1" s="1"/>
  <c r="X144" i="1" s="1"/>
  <c r="Y144" i="1" s="1"/>
  <c r="Z144" i="1" s="1"/>
  <c r="AA144" i="1" s="1"/>
  <c r="AB144" i="1" s="1"/>
  <c r="AC144" i="1" s="1"/>
  <c r="AD144" i="1" s="1"/>
  <c r="AE144" i="1" s="1"/>
  <c r="AF144" i="1" s="1"/>
  <c r="AG144" i="1" s="1"/>
  <c r="AH144" i="1" s="1"/>
  <c r="AI144" i="1" s="1"/>
  <c r="AJ144" i="1" s="1"/>
  <c r="AK144" i="1" s="1"/>
  <c r="AL144" i="1" s="1"/>
  <c r="AM144" i="1" s="1"/>
  <c r="AN144" i="1" s="1"/>
  <c r="AO144" i="1" s="1"/>
  <c r="AP144" i="1" s="1"/>
  <c r="AQ144" i="1" s="1"/>
  <c r="AR144" i="1" s="1"/>
  <c r="AS144" i="1" s="1"/>
  <c r="AT144" i="1" s="1"/>
  <c r="AU144" i="1" s="1"/>
  <c r="AV144" i="1" s="1"/>
  <c r="AW144" i="1" s="1"/>
  <c r="AX144" i="1" s="1"/>
  <c r="AY144" i="1" s="1"/>
  <c r="AZ144" i="1" s="1"/>
  <c r="BA144" i="1" s="1"/>
  <c r="D133" i="1"/>
  <c r="E133" i="1" s="1"/>
  <c r="F133" i="1" s="1"/>
  <c r="G133" i="1" s="1"/>
  <c r="H133" i="1" s="1"/>
  <c r="I133" i="1" s="1"/>
  <c r="J133" i="1" s="1"/>
  <c r="K133" i="1" s="1"/>
  <c r="L133" i="1" s="1"/>
  <c r="M133" i="1" s="1"/>
  <c r="N133" i="1" s="1"/>
  <c r="O133" i="1" s="1"/>
  <c r="P133" i="1" s="1"/>
  <c r="Q133" i="1" s="1"/>
  <c r="R133" i="1" s="1"/>
  <c r="S133" i="1" s="1"/>
  <c r="T133" i="1" s="1"/>
  <c r="U133" i="1" s="1"/>
  <c r="V133" i="1" s="1"/>
  <c r="W133" i="1" s="1"/>
  <c r="X133" i="1" s="1"/>
  <c r="Y133" i="1" s="1"/>
  <c r="Z133" i="1" s="1"/>
  <c r="AA133" i="1" s="1"/>
  <c r="AB133" i="1" s="1"/>
  <c r="AC133" i="1" s="1"/>
  <c r="AD133" i="1" s="1"/>
  <c r="AE133" i="1" s="1"/>
  <c r="AF133" i="1" s="1"/>
  <c r="AG133" i="1" s="1"/>
  <c r="AH133" i="1" s="1"/>
  <c r="AI133" i="1" s="1"/>
  <c r="AJ133" i="1" s="1"/>
  <c r="AK133" i="1" s="1"/>
  <c r="AL133" i="1" s="1"/>
  <c r="AM133" i="1" s="1"/>
  <c r="AN133" i="1" s="1"/>
  <c r="AO133" i="1" s="1"/>
  <c r="AP133" i="1" s="1"/>
  <c r="AQ133" i="1" s="1"/>
  <c r="AR133" i="1" s="1"/>
  <c r="AS133" i="1" s="1"/>
  <c r="AT133" i="1" s="1"/>
  <c r="AU133" i="1" s="1"/>
  <c r="AV133" i="1" s="1"/>
  <c r="AW133" i="1" s="1"/>
  <c r="AX133" i="1" s="1"/>
  <c r="AY133" i="1" s="1"/>
  <c r="AZ133" i="1" s="1"/>
  <c r="BA133" i="1" s="1"/>
  <c r="D101" i="1"/>
  <c r="E101" i="1" s="1"/>
  <c r="F101" i="1" s="1"/>
  <c r="G101" i="1" s="1"/>
  <c r="H101" i="1" s="1"/>
  <c r="I101" i="1" s="1"/>
  <c r="J101" i="1" s="1"/>
  <c r="K101" i="1" s="1"/>
  <c r="L101" i="1" s="1"/>
  <c r="M101" i="1" s="1"/>
  <c r="N101" i="1" s="1"/>
  <c r="O101" i="1" s="1"/>
  <c r="P101" i="1" s="1"/>
  <c r="Q101" i="1" s="1"/>
  <c r="R101" i="1" s="1"/>
  <c r="S101" i="1" s="1"/>
  <c r="T101" i="1" s="1"/>
  <c r="U101" i="1" s="1"/>
  <c r="V101" i="1" s="1"/>
  <c r="W101" i="1" s="1"/>
  <c r="X101" i="1" s="1"/>
  <c r="Y101" i="1" s="1"/>
  <c r="Z101" i="1" s="1"/>
  <c r="AA101" i="1" s="1"/>
  <c r="AB101" i="1" s="1"/>
  <c r="AC101" i="1" s="1"/>
  <c r="AD101" i="1" s="1"/>
  <c r="AE101" i="1" s="1"/>
  <c r="AF101" i="1" s="1"/>
  <c r="AG101" i="1" s="1"/>
  <c r="AH101" i="1" s="1"/>
  <c r="AI101" i="1" s="1"/>
  <c r="AJ101" i="1" s="1"/>
  <c r="AK101" i="1" s="1"/>
  <c r="AL101" i="1" s="1"/>
  <c r="AM101" i="1" s="1"/>
  <c r="AN101" i="1" s="1"/>
  <c r="AO101" i="1" s="1"/>
  <c r="AP101" i="1" s="1"/>
  <c r="AQ101" i="1" s="1"/>
  <c r="AR101" i="1" s="1"/>
  <c r="AS101" i="1" s="1"/>
  <c r="AT101" i="1" s="1"/>
  <c r="AU101" i="1" s="1"/>
  <c r="AV101" i="1" s="1"/>
  <c r="AW101" i="1" s="1"/>
  <c r="AX101" i="1" s="1"/>
  <c r="AY101" i="1" s="1"/>
  <c r="AZ101" i="1" s="1"/>
  <c r="BA101" i="1" s="1"/>
  <c r="D98" i="1"/>
  <c r="E98" i="1" s="1"/>
  <c r="F98" i="1" s="1"/>
  <c r="G98" i="1" s="1"/>
  <c r="H98" i="1" s="1"/>
  <c r="I98" i="1" s="1"/>
  <c r="J98" i="1" s="1"/>
  <c r="K98" i="1" s="1"/>
  <c r="L98" i="1" s="1"/>
  <c r="M98" i="1" s="1"/>
  <c r="N98" i="1" s="1"/>
  <c r="O98" i="1" s="1"/>
  <c r="P98" i="1" s="1"/>
  <c r="Q98" i="1" s="1"/>
  <c r="R98" i="1" s="1"/>
  <c r="S98" i="1" s="1"/>
  <c r="T98" i="1" s="1"/>
  <c r="U98" i="1" s="1"/>
  <c r="V98" i="1" s="1"/>
  <c r="W98" i="1" s="1"/>
  <c r="X98" i="1" s="1"/>
  <c r="Y98" i="1" s="1"/>
  <c r="Z98" i="1" s="1"/>
  <c r="AA98" i="1" s="1"/>
  <c r="AB98" i="1" s="1"/>
  <c r="AC98" i="1" s="1"/>
  <c r="AD98" i="1" s="1"/>
  <c r="AE98" i="1" s="1"/>
  <c r="AF98" i="1" s="1"/>
  <c r="AG98" i="1" s="1"/>
  <c r="AH98" i="1" s="1"/>
  <c r="AI98" i="1" s="1"/>
  <c r="AJ98" i="1" s="1"/>
  <c r="AK98" i="1" s="1"/>
  <c r="AL98" i="1" s="1"/>
  <c r="AM98" i="1" s="1"/>
  <c r="AN98" i="1" s="1"/>
  <c r="AO98" i="1" s="1"/>
  <c r="AP98" i="1" s="1"/>
  <c r="AQ98" i="1" s="1"/>
  <c r="AR98" i="1" s="1"/>
  <c r="AS98" i="1" s="1"/>
  <c r="AT98" i="1" s="1"/>
  <c r="AU98" i="1" s="1"/>
  <c r="AV98" i="1" s="1"/>
  <c r="AW98" i="1" s="1"/>
  <c r="AX98" i="1" s="1"/>
  <c r="AY98" i="1" s="1"/>
  <c r="AZ98" i="1" s="1"/>
  <c r="BA98" i="1" s="1"/>
  <c r="D66" i="1"/>
  <c r="E66" i="1" s="1"/>
  <c r="F66" i="1" s="1"/>
  <c r="G66" i="1" s="1"/>
  <c r="H66" i="1" s="1"/>
  <c r="I66" i="1" s="1"/>
  <c r="J66" i="1" s="1"/>
  <c r="K66" i="1" s="1"/>
  <c r="L66" i="1" s="1"/>
  <c r="M66" i="1" s="1"/>
  <c r="N66" i="1" s="1"/>
  <c r="O66" i="1" s="1"/>
  <c r="P66" i="1" s="1"/>
  <c r="Q66" i="1" s="1"/>
  <c r="R66" i="1" s="1"/>
  <c r="S66" i="1" s="1"/>
  <c r="T66" i="1" s="1"/>
  <c r="U66" i="1" s="1"/>
  <c r="V66" i="1" s="1"/>
  <c r="W66" i="1" s="1"/>
  <c r="X66" i="1" s="1"/>
  <c r="Y66" i="1" s="1"/>
  <c r="Z66" i="1" s="1"/>
  <c r="AA66" i="1" s="1"/>
  <c r="AB66" i="1" s="1"/>
  <c r="AC66" i="1" s="1"/>
  <c r="AD66" i="1" s="1"/>
  <c r="AE66" i="1" s="1"/>
  <c r="AF66" i="1" s="1"/>
  <c r="AG66" i="1" s="1"/>
  <c r="AH66" i="1" s="1"/>
  <c r="AI66" i="1" s="1"/>
  <c r="AJ66" i="1" s="1"/>
  <c r="AK66" i="1" s="1"/>
  <c r="AL66" i="1" s="1"/>
  <c r="AM66" i="1" s="1"/>
  <c r="AN66" i="1" s="1"/>
  <c r="AO66" i="1" s="1"/>
  <c r="AP66" i="1" s="1"/>
  <c r="AQ66" i="1" s="1"/>
  <c r="AR66" i="1" s="1"/>
  <c r="AS66" i="1" s="1"/>
  <c r="AT66" i="1" s="1"/>
  <c r="AU66" i="1" s="1"/>
  <c r="AV66" i="1" s="1"/>
  <c r="AW66" i="1" s="1"/>
  <c r="AX66" i="1" s="1"/>
  <c r="AY66" i="1" s="1"/>
  <c r="AZ66" i="1" s="1"/>
  <c r="BA66" i="1" s="1"/>
  <c r="D185" i="1"/>
  <c r="E185" i="1" s="1"/>
  <c r="F185" i="1" s="1"/>
  <c r="G185" i="1" s="1"/>
  <c r="H185" i="1" s="1"/>
  <c r="I185" i="1" s="1"/>
  <c r="J185" i="1" s="1"/>
  <c r="K185" i="1" s="1"/>
  <c r="L185" i="1" s="1"/>
  <c r="M185" i="1" s="1"/>
  <c r="N185" i="1" s="1"/>
  <c r="O185" i="1" s="1"/>
  <c r="P185" i="1" s="1"/>
  <c r="Q185" i="1" s="1"/>
  <c r="R185" i="1" s="1"/>
  <c r="S185" i="1" s="1"/>
  <c r="T185" i="1" s="1"/>
  <c r="U185" i="1" s="1"/>
  <c r="V185" i="1" s="1"/>
  <c r="W185" i="1" s="1"/>
  <c r="X185" i="1" s="1"/>
  <c r="Y185" i="1" s="1"/>
  <c r="Z185" i="1" s="1"/>
  <c r="AA185" i="1" s="1"/>
  <c r="AB185" i="1" s="1"/>
  <c r="AC185" i="1" s="1"/>
  <c r="AD185" i="1" s="1"/>
  <c r="AE185" i="1" s="1"/>
  <c r="AF185" i="1" s="1"/>
  <c r="AG185" i="1" s="1"/>
  <c r="AH185" i="1" s="1"/>
  <c r="AI185" i="1" s="1"/>
  <c r="AJ185" i="1" s="1"/>
  <c r="AK185" i="1" s="1"/>
  <c r="AL185" i="1" s="1"/>
  <c r="AM185" i="1" s="1"/>
  <c r="AN185" i="1" s="1"/>
  <c r="AO185" i="1" s="1"/>
  <c r="AP185" i="1" s="1"/>
  <c r="AQ185" i="1" s="1"/>
  <c r="AR185" i="1" s="1"/>
  <c r="AS185" i="1" s="1"/>
  <c r="AT185" i="1" s="1"/>
  <c r="AU185" i="1" s="1"/>
  <c r="AV185" i="1" s="1"/>
  <c r="AW185" i="1" s="1"/>
  <c r="AX185" i="1" s="1"/>
  <c r="AY185" i="1" s="1"/>
  <c r="AZ185" i="1" s="1"/>
  <c r="BA185" i="1" s="1"/>
  <c r="D175" i="1"/>
  <c r="E175" i="1" s="1"/>
  <c r="F175" i="1" s="1"/>
  <c r="G175" i="1" s="1"/>
  <c r="H175" i="1" s="1"/>
  <c r="I175" i="1" s="1"/>
  <c r="J175" i="1" s="1"/>
  <c r="K175" i="1" s="1"/>
  <c r="L175" i="1" s="1"/>
  <c r="M175" i="1" s="1"/>
  <c r="N175" i="1" s="1"/>
  <c r="O175" i="1" s="1"/>
  <c r="P175" i="1" s="1"/>
  <c r="Q175" i="1" s="1"/>
  <c r="R175" i="1" s="1"/>
  <c r="S175" i="1" s="1"/>
  <c r="T175" i="1" s="1"/>
  <c r="U175" i="1" s="1"/>
  <c r="V175" i="1" s="1"/>
  <c r="W175" i="1" s="1"/>
  <c r="X175" i="1" s="1"/>
  <c r="Y175" i="1" s="1"/>
  <c r="Z175" i="1" s="1"/>
  <c r="AA175" i="1" s="1"/>
  <c r="AB175" i="1" s="1"/>
  <c r="AC175" i="1" s="1"/>
  <c r="AD175" i="1" s="1"/>
  <c r="AE175" i="1" s="1"/>
  <c r="AF175" i="1" s="1"/>
  <c r="AG175" i="1" s="1"/>
  <c r="AH175" i="1" s="1"/>
  <c r="AI175" i="1" s="1"/>
  <c r="AJ175" i="1" s="1"/>
  <c r="AK175" i="1" s="1"/>
  <c r="AL175" i="1" s="1"/>
  <c r="AM175" i="1" s="1"/>
  <c r="AN175" i="1" s="1"/>
  <c r="AO175" i="1" s="1"/>
  <c r="AP175" i="1" s="1"/>
  <c r="AQ175" i="1" s="1"/>
  <c r="AR175" i="1" s="1"/>
  <c r="AS175" i="1" s="1"/>
  <c r="AT175" i="1" s="1"/>
  <c r="AU175" i="1" s="1"/>
  <c r="AV175" i="1" s="1"/>
  <c r="AW175" i="1" s="1"/>
  <c r="AX175" i="1" s="1"/>
  <c r="AY175" i="1" s="1"/>
  <c r="AZ175" i="1" s="1"/>
  <c r="BA175" i="1" s="1"/>
  <c r="D146" i="1"/>
  <c r="D127" i="1"/>
  <c r="D113" i="1"/>
  <c r="E113" i="1" s="1"/>
  <c r="F113" i="1" s="1"/>
  <c r="G113" i="1" s="1"/>
  <c r="H113" i="1" s="1"/>
  <c r="I113" i="1" s="1"/>
  <c r="J113" i="1" s="1"/>
  <c r="K113" i="1" s="1"/>
  <c r="L113" i="1" s="1"/>
  <c r="M113" i="1" s="1"/>
  <c r="N113" i="1" s="1"/>
  <c r="O113" i="1" s="1"/>
  <c r="P113" i="1" s="1"/>
  <c r="Q113" i="1" s="1"/>
  <c r="R113" i="1" s="1"/>
  <c r="S113" i="1" s="1"/>
  <c r="T113" i="1" s="1"/>
  <c r="U113" i="1" s="1"/>
  <c r="V113" i="1" s="1"/>
  <c r="W113" i="1" s="1"/>
  <c r="X113" i="1" s="1"/>
  <c r="Y113" i="1" s="1"/>
  <c r="Z113" i="1" s="1"/>
  <c r="AA113" i="1" s="1"/>
  <c r="AB113" i="1" s="1"/>
  <c r="AC113" i="1" s="1"/>
  <c r="AD113" i="1" s="1"/>
  <c r="AE113" i="1" s="1"/>
  <c r="AF113" i="1" s="1"/>
  <c r="AG113" i="1" s="1"/>
  <c r="AH113" i="1" s="1"/>
  <c r="AI113" i="1" s="1"/>
  <c r="AJ113" i="1" s="1"/>
  <c r="AK113" i="1" s="1"/>
  <c r="AL113" i="1" s="1"/>
  <c r="AM113" i="1" s="1"/>
  <c r="AN113" i="1" s="1"/>
  <c r="AO113" i="1" s="1"/>
  <c r="AP113" i="1" s="1"/>
  <c r="AQ113" i="1" s="1"/>
  <c r="AR113" i="1" s="1"/>
  <c r="AS113" i="1" s="1"/>
  <c r="AT113" i="1" s="1"/>
  <c r="AU113" i="1" s="1"/>
  <c r="AV113" i="1" s="1"/>
  <c r="AW113" i="1" s="1"/>
  <c r="AX113" i="1" s="1"/>
  <c r="AY113" i="1" s="1"/>
  <c r="AZ113" i="1" s="1"/>
  <c r="BA113" i="1" s="1"/>
  <c r="D103" i="1"/>
  <c r="E103" i="1" s="1"/>
  <c r="F103" i="1" s="1"/>
  <c r="G103" i="1" s="1"/>
  <c r="H103" i="1" s="1"/>
  <c r="I103" i="1" s="1"/>
  <c r="J103" i="1" s="1"/>
  <c r="K103" i="1" s="1"/>
  <c r="L103" i="1" s="1"/>
  <c r="M103" i="1" s="1"/>
  <c r="N103" i="1" s="1"/>
  <c r="O103" i="1" s="1"/>
  <c r="P103" i="1" s="1"/>
  <c r="Q103" i="1" s="1"/>
  <c r="R103" i="1" s="1"/>
  <c r="S103" i="1" s="1"/>
  <c r="T103" i="1" s="1"/>
  <c r="U103" i="1" s="1"/>
  <c r="V103" i="1" s="1"/>
  <c r="W103" i="1" s="1"/>
  <c r="X103" i="1" s="1"/>
  <c r="Y103" i="1" s="1"/>
  <c r="Z103" i="1" s="1"/>
  <c r="AA103" i="1" s="1"/>
  <c r="AB103" i="1" s="1"/>
  <c r="AC103" i="1" s="1"/>
  <c r="AD103" i="1" s="1"/>
  <c r="AE103" i="1" s="1"/>
  <c r="AF103" i="1" s="1"/>
  <c r="AG103" i="1" s="1"/>
  <c r="AH103" i="1" s="1"/>
  <c r="AI103" i="1" s="1"/>
  <c r="AJ103" i="1" s="1"/>
  <c r="AK103" i="1" s="1"/>
  <c r="AL103" i="1" s="1"/>
  <c r="AM103" i="1" s="1"/>
  <c r="AN103" i="1" s="1"/>
  <c r="AO103" i="1" s="1"/>
  <c r="AP103" i="1" s="1"/>
  <c r="AQ103" i="1" s="1"/>
  <c r="AR103" i="1" s="1"/>
  <c r="AS103" i="1" s="1"/>
  <c r="AT103" i="1" s="1"/>
  <c r="AU103" i="1" s="1"/>
  <c r="AV103" i="1" s="1"/>
  <c r="AW103" i="1" s="1"/>
  <c r="AX103" i="1" s="1"/>
  <c r="AY103" i="1" s="1"/>
  <c r="AZ103" i="1" s="1"/>
  <c r="BA103" i="1" s="1"/>
  <c r="D99" i="1"/>
  <c r="E99" i="1" s="1"/>
  <c r="F99" i="1" s="1"/>
  <c r="G99" i="1" s="1"/>
  <c r="H99" i="1" s="1"/>
  <c r="I99" i="1" s="1"/>
  <c r="J99" i="1" s="1"/>
  <c r="K99" i="1" s="1"/>
  <c r="L99" i="1" s="1"/>
  <c r="M99" i="1" s="1"/>
  <c r="N99" i="1" s="1"/>
  <c r="O99" i="1" s="1"/>
  <c r="P99" i="1" s="1"/>
  <c r="Q99" i="1" s="1"/>
  <c r="R99" i="1" s="1"/>
  <c r="S99" i="1" s="1"/>
  <c r="T99" i="1" s="1"/>
  <c r="U99" i="1" s="1"/>
  <c r="V99" i="1" s="1"/>
  <c r="W99" i="1" s="1"/>
  <c r="X99" i="1" s="1"/>
  <c r="Y99" i="1" s="1"/>
  <c r="Z99" i="1" s="1"/>
  <c r="AA99" i="1" s="1"/>
  <c r="AB99" i="1" s="1"/>
  <c r="AC99" i="1" s="1"/>
  <c r="AD99" i="1" s="1"/>
  <c r="AE99" i="1" s="1"/>
  <c r="AF99" i="1" s="1"/>
  <c r="AG99" i="1" s="1"/>
  <c r="AH99" i="1" s="1"/>
  <c r="AI99" i="1" s="1"/>
  <c r="AJ99" i="1" s="1"/>
  <c r="AK99" i="1" s="1"/>
  <c r="AL99" i="1" s="1"/>
  <c r="AM99" i="1" s="1"/>
  <c r="AN99" i="1" s="1"/>
  <c r="AO99" i="1" s="1"/>
  <c r="AP99" i="1" s="1"/>
  <c r="AQ99" i="1" s="1"/>
  <c r="AR99" i="1" s="1"/>
  <c r="AS99" i="1" s="1"/>
  <c r="AT99" i="1" s="1"/>
  <c r="AU99" i="1" s="1"/>
  <c r="AV99" i="1" s="1"/>
  <c r="AW99" i="1" s="1"/>
  <c r="AX99" i="1" s="1"/>
  <c r="AY99" i="1" s="1"/>
  <c r="AZ99" i="1" s="1"/>
  <c r="BA99" i="1" s="1"/>
  <c r="D96" i="1"/>
  <c r="E96" i="1" s="1"/>
  <c r="F96" i="1" s="1"/>
  <c r="G96" i="1" s="1"/>
  <c r="H96" i="1" s="1"/>
  <c r="I96" i="1" s="1"/>
  <c r="J96" i="1" s="1"/>
  <c r="K96" i="1" s="1"/>
  <c r="L96" i="1" s="1"/>
  <c r="M96" i="1" s="1"/>
  <c r="N96" i="1" s="1"/>
  <c r="O96" i="1" s="1"/>
  <c r="P96" i="1" s="1"/>
  <c r="Q96" i="1" s="1"/>
  <c r="R96" i="1" s="1"/>
  <c r="S96" i="1" s="1"/>
  <c r="T96" i="1" s="1"/>
  <c r="U96" i="1" s="1"/>
  <c r="V96" i="1" s="1"/>
  <c r="W96" i="1" s="1"/>
  <c r="X96" i="1" s="1"/>
  <c r="Y96" i="1" s="1"/>
  <c r="Z96" i="1" s="1"/>
  <c r="AA96" i="1" s="1"/>
  <c r="AB96" i="1" s="1"/>
  <c r="AC96" i="1" s="1"/>
  <c r="AD96" i="1" s="1"/>
  <c r="AE96" i="1" s="1"/>
  <c r="AF96" i="1" s="1"/>
  <c r="AG96" i="1" s="1"/>
  <c r="AH96" i="1" s="1"/>
  <c r="AI96" i="1" s="1"/>
  <c r="AJ96" i="1" s="1"/>
  <c r="AK96" i="1" s="1"/>
  <c r="AL96" i="1" s="1"/>
  <c r="AM96" i="1" s="1"/>
  <c r="AN96" i="1" s="1"/>
  <c r="AO96" i="1" s="1"/>
  <c r="AP96" i="1" s="1"/>
  <c r="AQ96" i="1" s="1"/>
  <c r="AR96" i="1" s="1"/>
  <c r="AS96" i="1" s="1"/>
  <c r="AT96" i="1" s="1"/>
  <c r="AU96" i="1" s="1"/>
  <c r="AV96" i="1" s="1"/>
  <c r="AW96" i="1" s="1"/>
  <c r="AX96" i="1" s="1"/>
  <c r="AY96" i="1" s="1"/>
  <c r="AZ96" i="1" s="1"/>
  <c r="BA96" i="1" s="1"/>
  <c r="D51" i="1"/>
  <c r="E51" i="1" s="1"/>
  <c r="F51" i="1" s="1"/>
  <c r="G51" i="1" s="1"/>
  <c r="H51" i="1" s="1"/>
  <c r="I51" i="1" s="1"/>
  <c r="J51" i="1" s="1"/>
  <c r="K51" i="1" s="1"/>
  <c r="L51" i="1" s="1"/>
  <c r="M51" i="1" s="1"/>
  <c r="N51" i="1" s="1"/>
  <c r="O51" i="1" s="1"/>
  <c r="P51" i="1" s="1"/>
  <c r="Q51" i="1" s="1"/>
  <c r="R51" i="1" s="1"/>
  <c r="S51" i="1" s="1"/>
  <c r="T51" i="1" s="1"/>
  <c r="U51" i="1" s="1"/>
  <c r="V51" i="1" s="1"/>
  <c r="W51" i="1" s="1"/>
  <c r="X51" i="1" s="1"/>
  <c r="Y51" i="1" s="1"/>
  <c r="Z51" i="1" s="1"/>
  <c r="AA51" i="1" s="1"/>
  <c r="AB51" i="1" s="1"/>
  <c r="AC51" i="1" s="1"/>
  <c r="AD51" i="1" s="1"/>
  <c r="AE51" i="1" s="1"/>
  <c r="AF51" i="1" s="1"/>
  <c r="AG51" i="1" s="1"/>
  <c r="AH51" i="1" s="1"/>
  <c r="AI51" i="1" s="1"/>
  <c r="AJ51" i="1" s="1"/>
  <c r="AK51" i="1" s="1"/>
  <c r="AL51" i="1" s="1"/>
  <c r="AM51" i="1" s="1"/>
  <c r="AN51" i="1" s="1"/>
  <c r="AO51" i="1" s="1"/>
  <c r="AP51" i="1" s="1"/>
  <c r="AQ51" i="1" s="1"/>
  <c r="AR51" i="1" s="1"/>
  <c r="AS51" i="1" s="1"/>
  <c r="AT51" i="1" s="1"/>
  <c r="AU51" i="1" s="1"/>
  <c r="AV51" i="1" s="1"/>
  <c r="AW51" i="1" s="1"/>
  <c r="AX51" i="1" s="1"/>
  <c r="AY51" i="1" s="1"/>
  <c r="AZ51" i="1" s="1"/>
  <c r="BA51" i="1" s="1"/>
  <c r="D45" i="1"/>
  <c r="E45" i="1" s="1"/>
  <c r="F45" i="1" s="1"/>
  <c r="G45" i="1" s="1"/>
  <c r="H45" i="1" s="1"/>
  <c r="I45" i="1" s="1"/>
  <c r="J45" i="1" s="1"/>
  <c r="K45" i="1" s="1"/>
  <c r="L45" i="1" s="1"/>
  <c r="M45" i="1" s="1"/>
  <c r="N45" i="1" s="1"/>
  <c r="O45" i="1" s="1"/>
  <c r="P45" i="1" s="1"/>
  <c r="Q45" i="1" s="1"/>
  <c r="R45" i="1" s="1"/>
  <c r="S45" i="1" s="1"/>
  <c r="T45" i="1" s="1"/>
  <c r="U45" i="1" s="1"/>
  <c r="V45" i="1" s="1"/>
  <c r="W45" i="1" s="1"/>
  <c r="X45" i="1" s="1"/>
  <c r="Y45" i="1" s="1"/>
  <c r="Z45" i="1" s="1"/>
  <c r="AA45" i="1" s="1"/>
  <c r="AB45" i="1" s="1"/>
  <c r="AC45" i="1" s="1"/>
  <c r="AD45" i="1" s="1"/>
  <c r="AE45" i="1" s="1"/>
  <c r="AF45" i="1" s="1"/>
  <c r="AG45" i="1" s="1"/>
  <c r="AH45" i="1" s="1"/>
  <c r="AI45" i="1" s="1"/>
  <c r="AJ45" i="1" s="1"/>
  <c r="AK45" i="1" s="1"/>
  <c r="AL45" i="1" s="1"/>
  <c r="AM45" i="1" s="1"/>
  <c r="AN45" i="1" s="1"/>
  <c r="AO45" i="1" s="1"/>
  <c r="AP45" i="1" s="1"/>
  <c r="AQ45" i="1" s="1"/>
  <c r="AR45" i="1" s="1"/>
  <c r="AS45" i="1" s="1"/>
  <c r="AT45" i="1" s="1"/>
  <c r="AU45" i="1" s="1"/>
  <c r="AV45" i="1" s="1"/>
  <c r="AW45" i="1" s="1"/>
  <c r="AX45" i="1" s="1"/>
  <c r="AY45" i="1" s="1"/>
  <c r="AZ45" i="1" s="1"/>
  <c r="BA45" i="1" s="1"/>
  <c r="D41" i="1"/>
  <c r="E41" i="1" s="1"/>
  <c r="F41" i="1" s="1"/>
  <c r="G41" i="1" s="1"/>
  <c r="H41" i="1" s="1"/>
  <c r="I41" i="1" s="1"/>
  <c r="J41" i="1" s="1"/>
  <c r="K41" i="1" s="1"/>
  <c r="L41" i="1" s="1"/>
  <c r="M41" i="1" s="1"/>
  <c r="N41" i="1" s="1"/>
  <c r="O41" i="1" s="1"/>
  <c r="P41" i="1" s="1"/>
  <c r="Q41" i="1" s="1"/>
  <c r="R41" i="1" s="1"/>
  <c r="S41" i="1" s="1"/>
  <c r="T41" i="1" s="1"/>
  <c r="U41" i="1" s="1"/>
  <c r="V41" i="1" s="1"/>
  <c r="W41" i="1" s="1"/>
  <c r="X41" i="1" s="1"/>
  <c r="Y41" i="1" s="1"/>
  <c r="Z41" i="1" s="1"/>
  <c r="AA41" i="1" s="1"/>
  <c r="AB41" i="1" s="1"/>
  <c r="AC41" i="1" s="1"/>
  <c r="AD41" i="1" s="1"/>
  <c r="AE41" i="1" s="1"/>
  <c r="AF41" i="1" s="1"/>
  <c r="AG41" i="1" s="1"/>
  <c r="AH41" i="1" s="1"/>
  <c r="AI41" i="1" s="1"/>
  <c r="AJ41" i="1" s="1"/>
  <c r="AK41" i="1" s="1"/>
  <c r="AL41" i="1" s="1"/>
  <c r="AM41" i="1" s="1"/>
  <c r="AN41" i="1" s="1"/>
  <c r="AO41" i="1" s="1"/>
  <c r="AP41" i="1" s="1"/>
  <c r="AQ41" i="1" s="1"/>
  <c r="AR41" i="1" s="1"/>
  <c r="AS41" i="1" s="1"/>
  <c r="AT41" i="1" s="1"/>
  <c r="AU41" i="1" s="1"/>
  <c r="AV41" i="1" s="1"/>
  <c r="AW41" i="1" s="1"/>
  <c r="AX41" i="1" s="1"/>
  <c r="AY41" i="1" s="1"/>
  <c r="AZ41" i="1" s="1"/>
  <c r="BA41" i="1" s="1"/>
  <c r="D33" i="1"/>
  <c r="E33" i="1" s="1"/>
  <c r="F33" i="1" s="1"/>
  <c r="G33" i="1" s="1"/>
  <c r="H33" i="1" s="1"/>
  <c r="I33" i="1" s="1"/>
  <c r="J33" i="1" s="1"/>
  <c r="K33" i="1" s="1"/>
  <c r="L33" i="1" s="1"/>
  <c r="M33" i="1" s="1"/>
  <c r="N33" i="1" s="1"/>
  <c r="O33" i="1" s="1"/>
  <c r="P33" i="1" s="1"/>
  <c r="Q33" i="1" s="1"/>
  <c r="R33" i="1" s="1"/>
  <c r="S33" i="1" s="1"/>
  <c r="T33" i="1" s="1"/>
  <c r="U33" i="1" s="1"/>
  <c r="V33" i="1" s="1"/>
  <c r="W33" i="1" s="1"/>
  <c r="X33" i="1" s="1"/>
  <c r="Y33" i="1" s="1"/>
  <c r="Z33" i="1" s="1"/>
  <c r="AA33" i="1" s="1"/>
  <c r="AB33" i="1" s="1"/>
  <c r="AC33" i="1" s="1"/>
  <c r="AD33" i="1" s="1"/>
  <c r="AE33" i="1" s="1"/>
  <c r="AF33" i="1" s="1"/>
  <c r="AG33" i="1" s="1"/>
  <c r="AH33" i="1" s="1"/>
  <c r="AI33" i="1" s="1"/>
  <c r="AJ33" i="1" s="1"/>
  <c r="AK33" i="1" s="1"/>
  <c r="AL33" i="1" s="1"/>
  <c r="AM33" i="1" s="1"/>
  <c r="AN33" i="1" s="1"/>
  <c r="AO33" i="1" s="1"/>
  <c r="AP33" i="1" s="1"/>
  <c r="AQ33" i="1" s="1"/>
  <c r="AR33" i="1" s="1"/>
  <c r="AS33" i="1" s="1"/>
  <c r="AT33" i="1" s="1"/>
  <c r="AU33" i="1" s="1"/>
  <c r="AV33" i="1" s="1"/>
  <c r="AW33" i="1" s="1"/>
  <c r="AX33" i="1" s="1"/>
  <c r="AY33" i="1" s="1"/>
  <c r="AZ33" i="1" s="1"/>
  <c r="BA33" i="1" s="1"/>
  <c r="D8" i="1"/>
  <c r="E8" i="1" s="1"/>
  <c r="F8" i="1" s="1"/>
  <c r="G8" i="1" s="1"/>
  <c r="H8" i="1" s="1"/>
  <c r="I8" i="1" s="1"/>
  <c r="J8" i="1" s="1"/>
  <c r="K8" i="1" s="1"/>
  <c r="L8" i="1" s="1"/>
  <c r="M8" i="1" s="1"/>
  <c r="N8" i="1" s="1"/>
  <c r="O8" i="1" s="1"/>
  <c r="P8" i="1" s="1"/>
  <c r="Q8" i="1" s="1"/>
  <c r="R8" i="1" s="1"/>
  <c r="S8" i="1" s="1"/>
  <c r="T8" i="1" s="1"/>
  <c r="U8" i="1" s="1"/>
  <c r="V8" i="1" s="1"/>
  <c r="W8" i="1" s="1"/>
  <c r="X8" i="1" s="1"/>
  <c r="Y8" i="1" s="1"/>
  <c r="Z8" i="1" s="1"/>
  <c r="AA8" i="1" s="1"/>
  <c r="AB8" i="1" s="1"/>
  <c r="AC8" i="1" s="1"/>
  <c r="AD8" i="1" s="1"/>
  <c r="AE8" i="1" s="1"/>
  <c r="AF8" i="1" s="1"/>
  <c r="AG8" i="1" s="1"/>
  <c r="AH8" i="1" s="1"/>
  <c r="AI8" i="1" s="1"/>
  <c r="AJ8" i="1" s="1"/>
  <c r="AK8" i="1" s="1"/>
  <c r="AL8" i="1" s="1"/>
  <c r="AM8" i="1" s="1"/>
  <c r="AN8" i="1" s="1"/>
  <c r="AO8" i="1" s="1"/>
  <c r="AP8" i="1" s="1"/>
  <c r="AQ8" i="1" s="1"/>
  <c r="AR8" i="1" s="1"/>
  <c r="AS8" i="1" s="1"/>
  <c r="AT8" i="1" s="1"/>
  <c r="AU8" i="1" s="1"/>
  <c r="AV8" i="1" s="1"/>
  <c r="AW8" i="1" s="1"/>
  <c r="AX8" i="1" s="1"/>
  <c r="AY8" i="1" s="1"/>
  <c r="AZ8" i="1" s="1"/>
  <c r="BA8" i="1" s="1"/>
  <c r="D199" i="1"/>
  <c r="E199" i="1" s="1"/>
  <c r="F199" i="1" s="1"/>
  <c r="G199" i="1" s="1"/>
  <c r="H199" i="1" s="1"/>
  <c r="I199" i="1" s="1"/>
  <c r="J199" i="1" s="1"/>
  <c r="K199" i="1" s="1"/>
  <c r="L199" i="1" s="1"/>
  <c r="M199" i="1" s="1"/>
  <c r="N199" i="1" s="1"/>
  <c r="O199" i="1" s="1"/>
  <c r="P199" i="1" s="1"/>
  <c r="Q199" i="1" s="1"/>
  <c r="R199" i="1" s="1"/>
  <c r="S199" i="1" s="1"/>
  <c r="T199" i="1" s="1"/>
  <c r="U199" i="1" s="1"/>
  <c r="V199" i="1" s="1"/>
  <c r="W199" i="1" s="1"/>
  <c r="X199" i="1" s="1"/>
  <c r="Y199" i="1" s="1"/>
  <c r="Z199" i="1" s="1"/>
  <c r="AA199" i="1" s="1"/>
  <c r="AB199" i="1" s="1"/>
  <c r="AC199" i="1" s="1"/>
  <c r="AD199" i="1" s="1"/>
  <c r="AE199" i="1" s="1"/>
  <c r="AF199" i="1" s="1"/>
  <c r="AG199" i="1" s="1"/>
  <c r="AH199" i="1" s="1"/>
  <c r="AI199" i="1" s="1"/>
  <c r="AJ199" i="1" s="1"/>
  <c r="AK199" i="1" s="1"/>
  <c r="AL199" i="1" s="1"/>
  <c r="AM199" i="1" s="1"/>
  <c r="AN199" i="1" s="1"/>
  <c r="AO199" i="1" s="1"/>
  <c r="AP199" i="1" s="1"/>
  <c r="AQ199" i="1" s="1"/>
  <c r="AR199" i="1" s="1"/>
  <c r="AS199" i="1" s="1"/>
  <c r="AT199" i="1" s="1"/>
  <c r="AU199" i="1" s="1"/>
  <c r="AV199" i="1" s="1"/>
  <c r="AW199" i="1" s="1"/>
  <c r="AX199" i="1" s="1"/>
  <c r="AY199" i="1" s="1"/>
  <c r="AZ199" i="1" s="1"/>
  <c r="BA199" i="1" s="1"/>
  <c r="D155" i="1"/>
  <c r="E155" i="1" s="1"/>
  <c r="F155" i="1" s="1"/>
  <c r="G155" i="1" s="1"/>
  <c r="H155" i="1" s="1"/>
  <c r="I155" i="1" s="1"/>
  <c r="J155" i="1" s="1"/>
  <c r="K155" i="1" s="1"/>
  <c r="L155" i="1" s="1"/>
  <c r="M155" i="1" s="1"/>
  <c r="N155" i="1" s="1"/>
  <c r="O155" i="1" s="1"/>
  <c r="P155" i="1" s="1"/>
  <c r="Q155" i="1" s="1"/>
  <c r="R155" i="1" s="1"/>
  <c r="S155" i="1" s="1"/>
  <c r="T155" i="1" s="1"/>
  <c r="U155" i="1" s="1"/>
  <c r="V155" i="1" s="1"/>
  <c r="W155" i="1" s="1"/>
  <c r="X155" i="1" s="1"/>
  <c r="Y155" i="1" s="1"/>
  <c r="Z155" i="1" s="1"/>
  <c r="AA155" i="1" s="1"/>
  <c r="AB155" i="1" s="1"/>
  <c r="AC155" i="1" s="1"/>
  <c r="AD155" i="1" s="1"/>
  <c r="AE155" i="1" s="1"/>
  <c r="AF155" i="1" s="1"/>
  <c r="AG155" i="1" s="1"/>
  <c r="AH155" i="1" s="1"/>
  <c r="AI155" i="1" s="1"/>
  <c r="AJ155" i="1" s="1"/>
  <c r="AK155" i="1" s="1"/>
  <c r="AL155" i="1" s="1"/>
  <c r="AM155" i="1" s="1"/>
  <c r="AN155" i="1" s="1"/>
  <c r="AO155" i="1" s="1"/>
  <c r="AP155" i="1" s="1"/>
  <c r="AQ155" i="1" s="1"/>
  <c r="AR155" i="1" s="1"/>
  <c r="AS155" i="1" s="1"/>
  <c r="AT155" i="1" s="1"/>
  <c r="AU155" i="1" s="1"/>
  <c r="AV155" i="1" s="1"/>
  <c r="AW155" i="1" s="1"/>
  <c r="AX155" i="1" s="1"/>
  <c r="AY155" i="1" s="1"/>
  <c r="AZ155" i="1" s="1"/>
  <c r="BA155" i="1" s="1"/>
  <c r="D148" i="1"/>
  <c r="E148" i="1" s="1"/>
  <c r="F148" i="1" s="1"/>
  <c r="G148" i="1" s="1"/>
  <c r="H148" i="1" s="1"/>
  <c r="I148" i="1" s="1"/>
  <c r="J148" i="1" s="1"/>
  <c r="K148" i="1" s="1"/>
  <c r="L148" i="1" s="1"/>
  <c r="M148" i="1" s="1"/>
  <c r="N148" i="1" s="1"/>
  <c r="O148" i="1" s="1"/>
  <c r="P148" i="1" s="1"/>
  <c r="Q148" i="1" s="1"/>
  <c r="R148" i="1" s="1"/>
  <c r="S148" i="1" s="1"/>
  <c r="T148" i="1" s="1"/>
  <c r="U148" i="1" s="1"/>
  <c r="V148" i="1" s="1"/>
  <c r="W148" i="1" s="1"/>
  <c r="X148" i="1" s="1"/>
  <c r="Y148" i="1" s="1"/>
  <c r="Z148" i="1" s="1"/>
  <c r="AA148" i="1" s="1"/>
  <c r="AB148" i="1" s="1"/>
  <c r="AC148" i="1" s="1"/>
  <c r="AD148" i="1" s="1"/>
  <c r="AE148" i="1" s="1"/>
  <c r="AF148" i="1" s="1"/>
  <c r="AG148" i="1" s="1"/>
  <c r="AH148" i="1" s="1"/>
  <c r="AI148" i="1" s="1"/>
  <c r="AJ148" i="1" s="1"/>
  <c r="AK148" i="1" s="1"/>
  <c r="AL148" i="1" s="1"/>
  <c r="AM148" i="1" s="1"/>
  <c r="AN148" i="1" s="1"/>
  <c r="AO148" i="1" s="1"/>
  <c r="AP148" i="1" s="1"/>
  <c r="AQ148" i="1" s="1"/>
  <c r="AR148" i="1" s="1"/>
  <c r="AS148" i="1" s="1"/>
  <c r="AT148" i="1" s="1"/>
  <c r="AU148" i="1" s="1"/>
  <c r="AV148" i="1" s="1"/>
  <c r="AW148" i="1" s="1"/>
  <c r="AX148" i="1" s="1"/>
  <c r="AY148" i="1" s="1"/>
  <c r="AZ148" i="1" s="1"/>
  <c r="BA148" i="1" s="1"/>
  <c r="D115" i="1"/>
  <c r="E115" i="1" s="1"/>
  <c r="F115" i="1" s="1"/>
  <c r="G115" i="1" s="1"/>
  <c r="H115" i="1" s="1"/>
  <c r="I115" i="1" s="1"/>
  <c r="J115" i="1" s="1"/>
  <c r="K115" i="1" s="1"/>
  <c r="L115" i="1" s="1"/>
  <c r="M115" i="1" s="1"/>
  <c r="N115" i="1" s="1"/>
  <c r="O115" i="1" s="1"/>
  <c r="P115" i="1" s="1"/>
  <c r="Q115" i="1" s="1"/>
  <c r="R115" i="1" s="1"/>
  <c r="S115" i="1" s="1"/>
  <c r="T115" i="1" s="1"/>
  <c r="U115" i="1" s="1"/>
  <c r="V115" i="1" s="1"/>
  <c r="W115" i="1" s="1"/>
  <c r="X115" i="1" s="1"/>
  <c r="Y115" i="1" s="1"/>
  <c r="Z115" i="1" s="1"/>
  <c r="AA115" i="1" s="1"/>
  <c r="AB115" i="1" s="1"/>
  <c r="AC115" i="1" s="1"/>
  <c r="AD115" i="1" s="1"/>
  <c r="AE115" i="1" s="1"/>
  <c r="AF115" i="1" s="1"/>
  <c r="AG115" i="1" s="1"/>
  <c r="AH115" i="1" s="1"/>
  <c r="AI115" i="1" s="1"/>
  <c r="AJ115" i="1" s="1"/>
  <c r="AK115" i="1" s="1"/>
  <c r="AL115" i="1" s="1"/>
  <c r="AM115" i="1" s="1"/>
  <c r="AN115" i="1" s="1"/>
  <c r="AO115" i="1" s="1"/>
  <c r="AP115" i="1" s="1"/>
  <c r="AQ115" i="1" s="1"/>
  <c r="AR115" i="1" s="1"/>
  <c r="AS115" i="1" s="1"/>
  <c r="AT115" i="1" s="1"/>
  <c r="AU115" i="1" s="1"/>
  <c r="AV115" i="1" s="1"/>
  <c r="AW115" i="1" s="1"/>
  <c r="AX115" i="1" s="1"/>
  <c r="AY115" i="1" s="1"/>
  <c r="AZ115" i="1" s="1"/>
  <c r="BA115" i="1" s="1"/>
  <c r="D114" i="1"/>
  <c r="D109" i="1"/>
  <c r="D108" i="1"/>
  <c r="D94" i="1"/>
  <c r="BC94" i="1" s="1"/>
  <c r="D79" i="1"/>
  <c r="E79" i="1" s="1"/>
  <c r="F79" i="1" s="1"/>
  <c r="G79" i="1" s="1"/>
  <c r="H79" i="1" s="1"/>
  <c r="I79" i="1" s="1"/>
  <c r="J79" i="1" s="1"/>
  <c r="K79" i="1" s="1"/>
  <c r="L79" i="1" s="1"/>
  <c r="M79" i="1" s="1"/>
  <c r="N79" i="1" s="1"/>
  <c r="O79" i="1" s="1"/>
  <c r="P79" i="1" s="1"/>
  <c r="Q79" i="1" s="1"/>
  <c r="R79" i="1" s="1"/>
  <c r="S79" i="1" s="1"/>
  <c r="T79" i="1" s="1"/>
  <c r="U79" i="1" s="1"/>
  <c r="V79" i="1" s="1"/>
  <c r="W79" i="1" s="1"/>
  <c r="X79" i="1" s="1"/>
  <c r="Y79" i="1" s="1"/>
  <c r="Z79" i="1" s="1"/>
  <c r="AA79" i="1" s="1"/>
  <c r="AB79" i="1" s="1"/>
  <c r="AC79" i="1" s="1"/>
  <c r="AD79" i="1" s="1"/>
  <c r="AE79" i="1" s="1"/>
  <c r="AF79" i="1" s="1"/>
  <c r="AG79" i="1" s="1"/>
  <c r="AH79" i="1" s="1"/>
  <c r="AI79" i="1" s="1"/>
  <c r="AJ79" i="1" s="1"/>
  <c r="AK79" i="1" s="1"/>
  <c r="AL79" i="1" s="1"/>
  <c r="AM79" i="1" s="1"/>
  <c r="AN79" i="1" s="1"/>
  <c r="AO79" i="1" s="1"/>
  <c r="AP79" i="1" s="1"/>
  <c r="AQ79" i="1" s="1"/>
  <c r="AR79" i="1" s="1"/>
  <c r="AS79" i="1" s="1"/>
  <c r="AT79" i="1" s="1"/>
  <c r="AU79" i="1" s="1"/>
  <c r="AV79" i="1" s="1"/>
  <c r="AW79" i="1" s="1"/>
  <c r="AX79" i="1" s="1"/>
  <c r="AY79" i="1" s="1"/>
  <c r="AZ79" i="1" s="1"/>
  <c r="BA79" i="1" s="1"/>
  <c r="D76" i="1"/>
  <c r="E76" i="1" s="1"/>
  <c r="F76" i="1" s="1"/>
  <c r="G76" i="1" s="1"/>
  <c r="H76" i="1" s="1"/>
  <c r="I76" i="1" s="1"/>
  <c r="J76" i="1" s="1"/>
  <c r="K76" i="1" s="1"/>
  <c r="L76" i="1" s="1"/>
  <c r="M76" i="1" s="1"/>
  <c r="N76" i="1" s="1"/>
  <c r="O76" i="1" s="1"/>
  <c r="P76" i="1" s="1"/>
  <c r="Q76" i="1" s="1"/>
  <c r="R76" i="1" s="1"/>
  <c r="S76" i="1" s="1"/>
  <c r="T76" i="1" s="1"/>
  <c r="U76" i="1" s="1"/>
  <c r="V76" i="1" s="1"/>
  <c r="W76" i="1" s="1"/>
  <c r="X76" i="1" s="1"/>
  <c r="Y76" i="1" s="1"/>
  <c r="Z76" i="1" s="1"/>
  <c r="AA76" i="1" s="1"/>
  <c r="AB76" i="1" s="1"/>
  <c r="AC76" i="1" s="1"/>
  <c r="AD76" i="1" s="1"/>
  <c r="AE76" i="1" s="1"/>
  <c r="AF76" i="1" s="1"/>
  <c r="AG76" i="1" s="1"/>
  <c r="AH76" i="1" s="1"/>
  <c r="AI76" i="1" s="1"/>
  <c r="AJ76" i="1" s="1"/>
  <c r="AK76" i="1" s="1"/>
  <c r="AL76" i="1" s="1"/>
  <c r="AM76" i="1" s="1"/>
  <c r="AN76" i="1" s="1"/>
  <c r="AO76" i="1" s="1"/>
  <c r="AP76" i="1" s="1"/>
  <c r="AQ76" i="1" s="1"/>
  <c r="AR76" i="1" s="1"/>
  <c r="AS76" i="1" s="1"/>
  <c r="AT76" i="1" s="1"/>
  <c r="AU76" i="1" s="1"/>
  <c r="AV76" i="1" s="1"/>
  <c r="AW76" i="1" s="1"/>
  <c r="AX76" i="1" s="1"/>
  <c r="AY76" i="1" s="1"/>
  <c r="AZ76" i="1" s="1"/>
  <c r="BA76" i="1" s="1"/>
  <c r="D62" i="1"/>
  <c r="E62" i="1" s="1"/>
  <c r="F62" i="1" s="1"/>
  <c r="G62" i="1" s="1"/>
  <c r="H62" i="1" s="1"/>
  <c r="I62" i="1" s="1"/>
  <c r="J62" i="1" s="1"/>
  <c r="K62" i="1" s="1"/>
  <c r="L62" i="1" s="1"/>
  <c r="M62" i="1" s="1"/>
  <c r="N62" i="1" s="1"/>
  <c r="O62" i="1" s="1"/>
  <c r="P62" i="1" s="1"/>
  <c r="Q62" i="1" s="1"/>
  <c r="R62" i="1" s="1"/>
  <c r="S62" i="1" s="1"/>
  <c r="T62" i="1" s="1"/>
  <c r="U62" i="1" s="1"/>
  <c r="V62" i="1" s="1"/>
  <c r="W62" i="1" s="1"/>
  <c r="X62" i="1" s="1"/>
  <c r="Y62" i="1" s="1"/>
  <c r="Z62" i="1" s="1"/>
  <c r="AA62" i="1" s="1"/>
  <c r="AB62" i="1" s="1"/>
  <c r="AC62" i="1" s="1"/>
  <c r="AD62" i="1" s="1"/>
  <c r="AE62" i="1" s="1"/>
  <c r="AF62" i="1" s="1"/>
  <c r="AG62" i="1" s="1"/>
  <c r="AH62" i="1" s="1"/>
  <c r="AI62" i="1" s="1"/>
  <c r="AJ62" i="1" s="1"/>
  <c r="AK62" i="1" s="1"/>
  <c r="AL62" i="1" s="1"/>
  <c r="AM62" i="1" s="1"/>
  <c r="AN62" i="1" s="1"/>
  <c r="AO62" i="1" s="1"/>
  <c r="AP62" i="1" s="1"/>
  <c r="AQ62" i="1" s="1"/>
  <c r="AR62" i="1" s="1"/>
  <c r="AS62" i="1" s="1"/>
  <c r="AT62" i="1" s="1"/>
  <c r="AU62" i="1" s="1"/>
  <c r="AV62" i="1" s="1"/>
  <c r="AW62" i="1" s="1"/>
  <c r="AX62" i="1" s="1"/>
  <c r="AY62" i="1" s="1"/>
  <c r="AZ62" i="1" s="1"/>
  <c r="BA62" i="1" s="1"/>
  <c r="D59" i="1"/>
  <c r="E59" i="1" s="1"/>
  <c r="F59" i="1" s="1"/>
  <c r="G59" i="1" s="1"/>
  <c r="H59" i="1" s="1"/>
  <c r="I59" i="1" s="1"/>
  <c r="J59" i="1" s="1"/>
  <c r="K59" i="1" s="1"/>
  <c r="L59" i="1" s="1"/>
  <c r="M59" i="1" s="1"/>
  <c r="N59" i="1" s="1"/>
  <c r="O59" i="1" s="1"/>
  <c r="P59" i="1" s="1"/>
  <c r="Q59" i="1" s="1"/>
  <c r="R59" i="1" s="1"/>
  <c r="S59" i="1" s="1"/>
  <c r="T59" i="1" s="1"/>
  <c r="U59" i="1" s="1"/>
  <c r="V59" i="1" s="1"/>
  <c r="W59" i="1" s="1"/>
  <c r="X59" i="1" s="1"/>
  <c r="Y59" i="1" s="1"/>
  <c r="Z59" i="1" s="1"/>
  <c r="AA59" i="1" s="1"/>
  <c r="AB59" i="1" s="1"/>
  <c r="AC59" i="1" s="1"/>
  <c r="AD59" i="1" s="1"/>
  <c r="AE59" i="1" s="1"/>
  <c r="AF59" i="1" s="1"/>
  <c r="AG59" i="1" s="1"/>
  <c r="AH59" i="1" s="1"/>
  <c r="AI59" i="1" s="1"/>
  <c r="AJ59" i="1" s="1"/>
  <c r="AK59" i="1" s="1"/>
  <c r="AL59" i="1" s="1"/>
  <c r="AM59" i="1" s="1"/>
  <c r="AN59" i="1" s="1"/>
  <c r="AO59" i="1" s="1"/>
  <c r="AP59" i="1" s="1"/>
  <c r="AQ59" i="1" s="1"/>
  <c r="AR59" i="1" s="1"/>
  <c r="AS59" i="1" s="1"/>
  <c r="AT59" i="1" s="1"/>
  <c r="AU59" i="1" s="1"/>
  <c r="AV59" i="1" s="1"/>
  <c r="AW59" i="1" s="1"/>
  <c r="AX59" i="1" s="1"/>
  <c r="AY59" i="1" s="1"/>
  <c r="AZ59" i="1" s="1"/>
  <c r="BA59" i="1" s="1"/>
  <c r="D58" i="1"/>
  <c r="E58" i="1" s="1"/>
  <c r="F58" i="1" s="1"/>
  <c r="G58" i="1" s="1"/>
  <c r="H58" i="1" s="1"/>
  <c r="I58" i="1" s="1"/>
  <c r="J58" i="1" s="1"/>
  <c r="K58" i="1" s="1"/>
  <c r="L58" i="1" s="1"/>
  <c r="M58" i="1" s="1"/>
  <c r="N58" i="1" s="1"/>
  <c r="O58" i="1" s="1"/>
  <c r="P58" i="1" s="1"/>
  <c r="Q58" i="1" s="1"/>
  <c r="R58" i="1" s="1"/>
  <c r="S58" i="1" s="1"/>
  <c r="T58" i="1" s="1"/>
  <c r="U58" i="1" s="1"/>
  <c r="V58" i="1" s="1"/>
  <c r="W58" i="1" s="1"/>
  <c r="X58" i="1" s="1"/>
  <c r="Y58" i="1" s="1"/>
  <c r="Z58" i="1" s="1"/>
  <c r="AA58" i="1" s="1"/>
  <c r="AB58" i="1" s="1"/>
  <c r="AC58" i="1" s="1"/>
  <c r="AD58" i="1" s="1"/>
  <c r="AE58" i="1" s="1"/>
  <c r="AF58" i="1" s="1"/>
  <c r="AG58" i="1" s="1"/>
  <c r="AH58" i="1" s="1"/>
  <c r="AI58" i="1" s="1"/>
  <c r="AJ58" i="1" s="1"/>
  <c r="AK58" i="1" s="1"/>
  <c r="AL58" i="1" s="1"/>
  <c r="AM58" i="1" s="1"/>
  <c r="AN58" i="1" s="1"/>
  <c r="AO58" i="1" s="1"/>
  <c r="AP58" i="1" s="1"/>
  <c r="AQ58" i="1" s="1"/>
  <c r="AR58" i="1" s="1"/>
  <c r="AS58" i="1" s="1"/>
  <c r="AT58" i="1" s="1"/>
  <c r="AU58" i="1" s="1"/>
  <c r="AV58" i="1" s="1"/>
  <c r="AW58" i="1" s="1"/>
  <c r="AX58" i="1" s="1"/>
  <c r="AY58" i="1" s="1"/>
  <c r="AZ58" i="1" s="1"/>
  <c r="BA58" i="1" s="1"/>
  <c r="D50" i="1"/>
  <c r="E50" i="1" s="1"/>
  <c r="F50" i="1" s="1"/>
  <c r="G50" i="1" s="1"/>
  <c r="H50" i="1" s="1"/>
  <c r="I50" i="1" s="1"/>
  <c r="J50" i="1" s="1"/>
  <c r="K50" i="1" s="1"/>
  <c r="L50" i="1" s="1"/>
  <c r="M50" i="1" s="1"/>
  <c r="N50" i="1" s="1"/>
  <c r="O50" i="1" s="1"/>
  <c r="P50" i="1" s="1"/>
  <c r="Q50" i="1" s="1"/>
  <c r="R50" i="1" s="1"/>
  <c r="S50" i="1" s="1"/>
  <c r="T50" i="1" s="1"/>
  <c r="U50" i="1" s="1"/>
  <c r="V50" i="1" s="1"/>
  <c r="W50" i="1" s="1"/>
  <c r="X50" i="1" s="1"/>
  <c r="Y50" i="1" s="1"/>
  <c r="Z50" i="1" s="1"/>
  <c r="AA50" i="1" s="1"/>
  <c r="AB50" i="1" s="1"/>
  <c r="AC50" i="1" s="1"/>
  <c r="AD50" i="1" s="1"/>
  <c r="AE50" i="1" s="1"/>
  <c r="AF50" i="1" s="1"/>
  <c r="AG50" i="1" s="1"/>
  <c r="AH50" i="1" s="1"/>
  <c r="AI50" i="1" s="1"/>
  <c r="AJ50" i="1" s="1"/>
  <c r="AK50" i="1" s="1"/>
  <c r="AL50" i="1" s="1"/>
  <c r="AM50" i="1" s="1"/>
  <c r="AN50" i="1" s="1"/>
  <c r="AO50" i="1" s="1"/>
  <c r="AP50" i="1" s="1"/>
  <c r="AQ50" i="1" s="1"/>
  <c r="AR50" i="1" s="1"/>
  <c r="AS50" i="1" s="1"/>
  <c r="AT50" i="1" s="1"/>
  <c r="AU50" i="1" s="1"/>
  <c r="AV50" i="1" s="1"/>
  <c r="AW50" i="1" s="1"/>
  <c r="AX50" i="1" s="1"/>
  <c r="AY50" i="1" s="1"/>
  <c r="AZ50" i="1" s="1"/>
  <c r="BA50" i="1" s="1"/>
  <c r="D37" i="1"/>
  <c r="E37" i="1" s="1"/>
  <c r="F37" i="1" s="1"/>
  <c r="G37" i="1" s="1"/>
  <c r="H37" i="1" s="1"/>
  <c r="I37" i="1" s="1"/>
  <c r="J37" i="1" s="1"/>
  <c r="K37" i="1" s="1"/>
  <c r="L37" i="1" s="1"/>
  <c r="M37" i="1" s="1"/>
  <c r="N37" i="1" s="1"/>
  <c r="O37" i="1" s="1"/>
  <c r="P37" i="1" s="1"/>
  <c r="Q37" i="1" s="1"/>
  <c r="R37" i="1" s="1"/>
  <c r="S37" i="1" s="1"/>
  <c r="T37" i="1" s="1"/>
  <c r="U37" i="1" s="1"/>
  <c r="V37" i="1" s="1"/>
  <c r="W37" i="1" s="1"/>
  <c r="X37" i="1" s="1"/>
  <c r="Y37" i="1" s="1"/>
  <c r="Z37" i="1" s="1"/>
  <c r="AA37" i="1" s="1"/>
  <c r="AB37" i="1" s="1"/>
  <c r="AC37" i="1" s="1"/>
  <c r="AD37" i="1" s="1"/>
  <c r="AE37" i="1" s="1"/>
  <c r="AF37" i="1" s="1"/>
  <c r="AG37" i="1" s="1"/>
  <c r="AH37" i="1" s="1"/>
  <c r="AI37" i="1" s="1"/>
  <c r="AJ37" i="1" s="1"/>
  <c r="AK37" i="1" s="1"/>
  <c r="AL37" i="1" s="1"/>
  <c r="AM37" i="1" s="1"/>
  <c r="AN37" i="1" s="1"/>
  <c r="AO37" i="1" s="1"/>
  <c r="AP37" i="1" s="1"/>
  <c r="AQ37" i="1" s="1"/>
  <c r="AR37" i="1" s="1"/>
  <c r="AS37" i="1" s="1"/>
  <c r="AT37" i="1" s="1"/>
  <c r="AU37" i="1" s="1"/>
  <c r="AV37" i="1" s="1"/>
  <c r="AW37" i="1" s="1"/>
  <c r="AX37" i="1" s="1"/>
  <c r="AY37" i="1" s="1"/>
  <c r="AZ37" i="1" s="1"/>
  <c r="BA37" i="1" s="1"/>
  <c r="E102" i="1"/>
  <c r="F102" i="1" s="1"/>
  <c r="G102" i="1" s="1"/>
  <c r="H102" i="1" s="1"/>
  <c r="I102" i="1" s="1"/>
  <c r="J102" i="1" s="1"/>
  <c r="K102" i="1" s="1"/>
  <c r="L102" i="1" s="1"/>
  <c r="M102" i="1" s="1"/>
  <c r="N102" i="1" s="1"/>
  <c r="O102" i="1" s="1"/>
  <c r="P102" i="1" s="1"/>
  <c r="Q102" i="1" s="1"/>
  <c r="R102" i="1" s="1"/>
  <c r="S102" i="1" s="1"/>
  <c r="T102" i="1" s="1"/>
  <c r="U102" i="1" s="1"/>
  <c r="V102" i="1" s="1"/>
  <c r="W102" i="1" s="1"/>
  <c r="X102" i="1" s="1"/>
  <c r="Y102" i="1" s="1"/>
  <c r="Z102" i="1" s="1"/>
  <c r="AA102" i="1" s="1"/>
  <c r="AB102" i="1" s="1"/>
  <c r="AC102" i="1" s="1"/>
  <c r="AD102" i="1" s="1"/>
  <c r="AE102" i="1" s="1"/>
  <c r="AF102" i="1" s="1"/>
  <c r="AG102" i="1" s="1"/>
  <c r="AH102" i="1" s="1"/>
  <c r="AI102" i="1" s="1"/>
  <c r="AJ102" i="1" s="1"/>
  <c r="AK102" i="1" s="1"/>
  <c r="AL102" i="1" s="1"/>
  <c r="AM102" i="1" s="1"/>
  <c r="AN102" i="1" s="1"/>
  <c r="AO102" i="1" s="1"/>
  <c r="AP102" i="1" s="1"/>
  <c r="AQ102" i="1" s="1"/>
  <c r="AR102" i="1" s="1"/>
  <c r="AS102" i="1" s="1"/>
  <c r="AT102" i="1" s="1"/>
  <c r="AU102" i="1" s="1"/>
  <c r="AV102" i="1" s="1"/>
  <c r="AW102" i="1" s="1"/>
  <c r="AX102" i="1" s="1"/>
  <c r="AY102" i="1" s="1"/>
  <c r="AZ102" i="1" s="1"/>
  <c r="BA102" i="1" s="1"/>
  <c r="E64" i="1"/>
  <c r="F64" i="1" s="1"/>
  <c r="G64" i="1" s="1"/>
  <c r="H64" i="1" s="1"/>
  <c r="I64" i="1" s="1"/>
  <c r="J64" i="1" s="1"/>
  <c r="K64" i="1" s="1"/>
  <c r="L64" i="1" s="1"/>
  <c r="M64" i="1" s="1"/>
  <c r="N64" i="1" s="1"/>
  <c r="O64" i="1" s="1"/>
  <c r="P64" i="1" s="1"/>
  <c r="Q64" i="1" s="1"/>
  <c r="R64" i="1" s="1"/>
  <c r="S64" i="1" s="1"/>
  <c r="T64" i="1" s="1"/>
  <c r="U64" i="1" s="1"/>
  <c r="V64" i="1" s="1"/>
  <c r="W64" i="1" s="1"/>
  <c r="X64" i="1" s="1"/>
  <c r="Y64" i="1" s="1"/>
  <c r="Z64" i="1" s="1"/>
  <c r="AA64" i="1" s="1"/>
  <c r="AB64" i="1" s="1"/>
  <c r="AC64" i="1" s="1"/>
  <c r="AD64" i="1" s="1"/>
  <c r="AE64" i="1" s="1"/>
  <c r="AF64" i="1" s="1"/>
  <c r="AG64" i="1" s="1"/>
  <c r="AH64" i="1" s="1"/>
  <c r="AI64" i="1" s="1"/>
  <c r="AJ64" i="1" s="1"/>
  <c r="AK64" i="1" s="1"/>
  <c r="AL64" i="1" s="1"/>
  <c r="AM64" i="1" s="1"/>
  <c r="AN64" i="1" s="1"/>
  <c r="AO64" i="1" s="1"/>
  <c r="AP64" i="1" s="1"/>
  <c r="AQ64" i="1" s="1"/>
  <c r="AR64" i="1" s="1"/>
  <c r="AS64" i="1" s="1"/>
  <c r="AT64" i="1" s="1"/>
  <c r="AU64" i="1" s="1"/>
  <c r="AV64" i="1" s="1"/>
  <c r="AW64" i="1" s="1"/>
  <c r="AX64" i="1" s="1"/>
  <c r="AY64" i="1" s="1"/>
  <c r="AZ64" i="1" s="1"/>
  <c r="BA64" i="1" s="1"/>
  <c r="E13" i="1"/>
  <c r="F13" i="1" s="1"/>
  <c r="G13" i="1" s="1"/>
  <c r="H13" i="1" s="1"/>
  <c r="I13" i="1" s="1"/>
  <c r="J13" i="1" s="1"/>
  <c r="K13" i="1" s="1"/>
  <c r="L13" i="1" s="1"/>
  <c r="M13" i="1" s="1"/>
  <c r="N13" i="1" s="1"/>
  <c r="O13" i="1" s="1"/>
  <c r="P13" i="1" s="1"/>
  <c r="Q13" i="1" s="1"/>
  <c r="R13" i="1" s="1"/>
  <c r="S13" i="1" s="1"/>
  <c r="T13" i="1" s="1"/>
  <c r="U13" i="1" s="1"/>
  <c r="V13" i="1" s="1"/>
  <c r="W13" i="1" s="1"/>
  <c r="X13" i="1" s="1"/>
  <c r="Y13" i="1" s="1"/>
  <c r="Z13" i="1" s="1"/>
  <c r="AA13" i="1" s="1"/>
  <c r="AB13" i="1" s="1"/>
  <c r="AC13" i="1" s="1"/>
  <c r="AD13" i="1" s="1"/>
  <c r="AE13" i="1" s="1"/>
  <c r="AF13" i="1" s="1"/>
  <c r="AG13" i="1" s="1"/>
  <c r="AH13" i="1" s="1"/>
  <c r="AI13" i="1" s="1"/>
  <c r="AJ13" i="1" s="1"/>
  <c r="AK13" i="1" s="1"/>
  <c r="AL13" i="1" s="1"/>
  <c r="AM13" i="1" s="1"/>
  <c r="AN13" i="1" s="1"/>
  <c r="AO13" i="1" s="1"/>
  <c r="AP13" i="1" s="1"/>
  <c r="AQ13" i="1" s="1"/>
  <c r="AR13" i="1" s="1"/>
  <c r="AS13" i="1" s="1"/>
  <c r="AT13" i="1" s="1"/>
  <c r="AU13" i="1" s="1"/>
  <c r="AV13" i="1" s="1"/>
  <c r="AW13" i="1" s="1"/>
  <c r="AX13" i="1" s="1"/>
  <c r="AY13" i="1" s="1"/>
  <c r="AZ13" i="1" s="1"/>
  <c r="BA13" i="1" s="1"/>
  <c r="E90" i="1"/>
  <c r="F90" i="1" s="1"/>
  <c r="G90" i="1" s="1"/>
  <c r="H90" i="1" s="1"/>
  <c r="I90" i="1" s="1"/>
  <c r="J90" i="1" s="1"/>
  <c r="K90" i="1" s="1"/>
  <c r="L90" i="1" s="1"/>
  <c r="M90" i="1" s="1"/>
  <c r="N90" i="1" s="1"/>
  <c r="O90" i="1" s="1"/>
  <c r="P90" i="1" s="1"/>
  <c r="Q90" i="1" s="1"/>
  <c r="R90" i="1" s="1"/>
  <c r="S90" i="1" s="1"/>
  <c r="T90" i="1" s="1"/>
  <c r="U90" i="1" s="1"/>
  <c r="V90" i="1" s="1"/>
  <c r="W90" i="1" s="1"/>
  <c r="X90" i="1" s="1"/>
  <c r="Y90" i="1" s="1"/>
  <c r="Z90" i="1" s="1"/>
  <c r="AA90" i="1" s="1"/>
  <c r="AB90" i="1" s="1"/>
  <c r="AC90" i="1" s="1"/>
  <c r="AD90" i="1" s="1"/>
  <c r="AE90" i="1" s="1"/>
  <c r="AF90" i="1" s="1"/>
  <c r="AG90" i="1" s="1"/>
  <c r="AH90" i="1" s="1"/>
  <c r="AI90" i="1" s="1"/>
  <c r="AJ90" i="1" s="1"/>
  <c r="AK90" i="1" s="1"/>
  <c r="AL90" i="1" s="1"/>
  <c r="AM90" i="1" s="1"/>
  <c r="AN90" i="1" s="1"/>
  <c r="AO90" i="1" s="1"/>
  <c r="AP90" i="1" s="1"/>
  <c r="AQ90" i="1" s="1"/>
  <c r="AR90" i="1" s="1"/>
  <c r="AS90" i="1" s="1"/>
  <c r="AT90" i="1" s="1"/>
  <c r="AU90" i="1" s="1"/>
  <c r="AV90" i="1" s="1"/>
  <c r="AW90" i="1" s="1"/>
  <c r="AX90" i="1" s="1"/>
  <c r="AY90" i="1" s="1"/>
  <c r="AZ90" i="1" s="1"/>
  <c r="BA90" i="1" s="1"/>
  <c r="E38" i="1"/>
  <c r="F38" i="1" s="1"/>
  <c r="G38" i="1" s="1"/>
  <c r="H38" i="1" s="1"/>
  <c r="I38" i="1" s="1"/>
  <c r="J38" i="1" s="1"/>
  <c r="K38" i="1" s="1"/>
  <c r="L38" i="1" s="1"/>
  <c r="M38" i="1" s="1"/>
  <c r="N38" i="1" s="1"/>
  <c r="O38" i="1" s="1"/>
  <c r="P38" i="1" s="1"/>
  <c r="Q38" i="1" s="1"/>
  <c r="R38" i="1" s="1"/>
  <c r="S38" i="1" s="1"/>
  <c r="T38" i="1" s="1"/>
  <c r="U38" i="1" s="1"/>
  <c r="V38" i="1" s="1"/>
  <c r="W38" i="1" s="1"/>
  <c r="X38" i="1" s="1"/>
  <c r="Y38" i="1" s="1"/>
  <c r="Z38" i="1" s="1"/>
  <c r="AA38" i="1" s="1"/>
  <c r="AB38" i="1" s="1"/>
  <c r="AC38" i="1" s="1"/>
  <c r="AD38" i="1" s="1"/>
  <c r="AE38" i="1" s="1"/>
  <c r="AF38" i="1" s="1"/>
  <c r="AG38" i="1" s="1"/>
  <c r="AH38" i="1" s="1"/>
  <c r="AI38" i="1" s="1"/>
  <c r="AJ38" i="1" s="1"/>
  <c r="AK38" i="1" s="1"/>
  <c r="AL38" i="1" s="1"/>
  <c r="AM38" i="1" s="1"/>
  <c r="AN38" i="1" s="1"/>
  <c r="AO38" i="1" s="1"/>
  <c r="AP38" i="1" s="1"/>
  <c r="AQ38" i="1" s="1"/>
  <c r="AR38" i="1" s="1"/>
  <c r="AS38" i="1" s="1"/>
  <c r="AT38" i="1" s="1"/>
  <c r="AU38" i="1" s="1"/>
  <c r="AV38" i="1" s="1"/>
  <c r="AW38" i="1" s="1"/>
  <c r="AX38" i="1" s="1"/>
  <c r="AY38" i="1" s="1"/>
  <c r="AZ38" i="1" s="1"/>
  <c r="BA38" i="1" s="1"/>
  <c r="BC64" i="1"/>
  <c r="E65" i="1"/>
  <c r="F65" i="1" s="1"/>
  <c r="G65" i="1" s="1"/>
  <c r="H65" i="1" s="1"/>
  <c r="I65" i="1" s="1"/>
  <c r="J65" i="1" s="1"/>
  <c r="K65" i="1" s="1"/>
  <c r="L65" i="1" s="1"/>
  <c r="M65" i="1" s="1"/>
  <c r="N65" i="1" s="1"/>
  <c r="O65" i="1" s="1"/>
  <c r="P65" i="1" s="1"/>
  <c r="Q65" i="1" s="1"/>
  <c r="R65" i="1" s="1"/>
  <c r="S65" i="1" s="1"/>
  <c r="T65" i="1" s="1"/>
  <c r="U65" i="1" s="1"/>
  <c r="V65" i="1" s="1"/>
  <c r="W65" i="1" s="1"/>
  <c r="X65" i="1" s="1"/>
  <c r="Y65" i="1" s="1"/>
  <c r="Z65" i="1" s="1"/>
  <c r="AA65" i="1" s="1"/>
  <c r="AB65" i="1" s="1"/>
  <c r="AC65" i="1" s="1"/>
  <c r="AD65" i="1" s="1"/>
  <c r="AE65" i="1" s="1"/>
  <c r="AF65" i="1" s="1"/>
  <c r="AG65" i="1" s="1"/>
  <c r="AH65" i="1" s="1"/>
  <c r="AI65" i="1" s="1"/>
  <c r="AJ65" i="1" s="1"/>
  <c r="AK65" i="1" s="1"/>
  <c r="AL65" i="1" s="1"/>
  <c r="AM65" i="1" s="1"/>
  <c r="AN65" i="1" s="1"/>
  <c r="AO65" i="1" s="1"/>
  <c r="AP65" i="1" s="1"/>
  <c r="AQ65" i="1" s="1"/>
  <c r="AR65" i="1" s="1"/>
  <c r="AS65" i="1" s="1"/>
  <c r="AT65" i="1" s="1"/>
  <c r="AU65" i="1" s="1"/>
  <c r="AV65" i="1" s="1"/>
  <c r="AW65" i="1" s="1"/>
  <c r="AX65" i="1" s="1"/>
  <c r="AY65" i="1" s="1"/>
  <c r="AZ65" i="1" s="1"/>
  <c r="BA65" i="1" s="1"/>
  <c r="E183" i="1"/>
  <c r="F183" i="1" s="1"/>
  <c r="G183" i="1" s="1"/>
  <c r="H183" i="1" s="1"/>
  <c r="I183" i="1" s="1"/>
  <c r="J183" i="1" s="1"/>
  <c r="K183" i="1" s="1"/>
  <c r="L183" i="1" s="1"/>
  <c r="M183" i="1" s="1"/>
  <c r="N183" i="1" s="1"/>
  <c r="O183" i="1" s="1"/>
  <c r="P183" i="1" s="1"/>
  <c r="Q183" i="1" s="1"/>
  <c r="R183" i="1" s="1"/>
  <c r="S183" i="1" s="1"/>
  <c r="T183" i="1" s="1"/>
  <c r="U183" i="1" s="1"/>
  <c r="V183" i="1" s="1"/>
  <c r="W183" i="1" s="1"/>
  <c r="X183" i="1" s="1"/>
  <c r="Y183" i="1" s="1"/>
  <c r="Z183" i="1" s="1"/>
  <c r="AA183" i="1" s="1"/>
  <c r="AB183" i="1" s="1"/>
  <c r="AC183" i="1" s="1"/>
  <c r="AD183" i="1" s="1"/>
  <c r="AE183" i="1" s="1"/>
  <c r="AF183" i="1" s="1"/>
  <c r="AG183" i="1" s="1"/>
  <c r="AH183" i="1" s="1"/>
  <c r="AI183" i="1" s="1"/>
  <c r="AJ183" i="1" s="1"/>
  <c r="AK183" i="1" s="1"/>
  <c r="AL183" i="1" s="1"/>
  <c r="AM183" i="1" s="1"/>
  <c r="AN183" i="1" s="1"/>
  <c r="AO183" i="1" s="1"/>
  <c r="AP183" i="1" s="1"/>
  <c r="AQ183" i="1" s="1"/>
  <c r="AR183" i="1" s="1"/>
  <c r="AS183" i="1" s="1"/>
  <c r="AT183" i="1" s="1"/>
  <c r="AU183" i="1" s="1"/>
  <c r="AV183" i="1" s="1"/>
  <c r="AW183" i="1" s="1"/>
  <c r="AX183" i="1" s="1"/>
  <c r="AY183" i="1" s="1"/>
  <c r="AZ183" i="1" s="1"/>
  <c r="BA183" i="1" s="1"/>
  <c r="E56" i="1"/>
  <c r="F56" i="1" s="1"/>
  <c r="G56" i="1" s="1"/>
  <c r="H56" i="1" s="1"/>
  <c r="I56" i="1" s="1"/>
  <c r="J56" i="1" s="1"/>
  <c r="K56" i="1" s="1"/>
  <c r="L56" i="1" s="1"/>
  <c r="M56" i="1" s="1"/>
  <c r="N56" i="1" s="1"/>
  <c r="O56" i="1" s="1"/>
  <c r="P56" i="1" s="1"/>
  <c r="Q56" i="1" s="1"/>
  <c r="R56" i="1" s="1"/>
  <c r="S56" i="1" s="1"/>
  <c r="T56" i="1" s="1"/>
  <c r="U56" i="1" s="1"/>
  <c r="V56" i="1" s="1"/>
  <c r="W56" i="1" s="1"/>
  <c r="X56" i="1" s="1"/>
  <c r="Y56" i="1" s="1"/>
  <c r="Z56" i="1" s="1"/>
  <c r="AA56" i="1" s="1"/>
  <c r="AB56" i="1" s="1"/>
  <c r="AC56" i="1" s="1"/>
  <c r="AD56" i="1" s="1"/>
  <c r="AE56" i="1" s="1"/>
  <c r="AF56" i="1" s="1"/>
  <c r="AG56" i="1" s="1"/>
  <c r="AH56" i="1" s="1"/>
  <c r="AI56" i="1" s="1"/>
  <c r="AJ56" i="1" s="1"/>
  <c r="AK56" i="1" s="1"/>
  <c r="AL56" i="1" s="1"/>
  <c r="AM56" i="1" s="1"/>
  <c r="AN56" i="1" s="1"/>
  <c r="AO56" i="1" s="1"/>
  <c r="AP56" i="1" s="1"/>
  <c r="AQ56" i="1" s="1"/>
  <c r="AR56" i="1" s="1"/>
  <c r="AS56" i="1" s="1"/>
  <c r="AT56" i="1" s="1"/>
  <c r="AU56" i="1" s="1"/>
  <c r="AV56" i="1" s="1"/>
  <c r="AW56" i="1" s="1"/>
  <c r="AX56" i="1" s="1"/>
  <c r="AY56" i="1" s="1"/>
  <c r="AZ56" i="1" s="1"/>
  <c r="BA56" i="1" s="1"/>
  <c r="E26" i="1"/>
  <c r="F26" i="1" s="1"/>
  <c r="G26" i="1" s="1"/>
  <c r="H26" i="1" s="1"/>
  <c r="I26" i="1" s="1"/>
  <c r="J26" i="1" s="1"/>
  <c r="K26" i="1" s="1"/>
  <c r="L26" i="1" s="1"/>
  <c r="M26" i="1" s="1"/>
  <c r="N26" i="1" s="1"/>
  <c r="O26" i="1" s="1"/>
  <c r="P26" i="1" s="1"/>
  <c r="Q26" i="1" s="1"/>
  <c r="R26" i="1" s="1"/>
  <c r="S26" i="1" s="1"/>
  <c r="T26" i="1" s="1"/>
  <c r="U26" i="1" s="1"/>
  <c r="V26" i="1" s="1"/>
  <c r="W26" i="1" s="1"/>
  <c r="X26" i="1" s="1"/>
  <c r="Y26" i="1" s="1"/>
  <c r="Z26" i="1" s="1"/>
  <c r="AA26" i="1" s="1"/>
  <c r="AB26" i="1" s="1"/>
  <c r="AC26" i="1" s="1"/>
  <c r="AD26" i="1" s="1"/>
  <c r="AE26" i="1" s="1"/>
  <c r="AF26" i="1" s="1"/>
  <c r="AG26" i="1" s="1"/>
  <c r="AH26" i="1" s="1"/>
  <c r="AI26" i="1" s="1"/>
  <c r="AJ26" i="1" s="1"/>
  <c r="AK26" i="1" s="1"/>
  <c r="AL26" i="1" s="1"/>
  <c r="AM26" i="1" s="1"/>
  <c r="AN26" i="1" s="1"/>
  <c r="AO26" i="1" s="1"/>
  <c r="AP26" i="1" s="1"/>
  <c r="AQ26" i="1" s="1"/>
  <c r="AR26" i="1" s="1"/>
  <c r="AS26" i="1" s="1"/>
  <c r="AT26" i="1" s="1"/>
  <c r="AU26" i="1" s="1"/>
  <c r="AV26" i="1" s="1"/>
  <c r="AW26" i="1" s="1"/>
  <c r="AX26" i="1" s="1"/>
  <c r="AY26" i="1" s="1"/>
  <c r="AZ26" i="1" s="1"/>
  <c r="BA26" i="1" s="1"/>
  <c r="E25" i="1"/>
  <c r="F25" i="1" s="1"/>
  <c r="G25" i="1" s="1"/>
  <c r="H25" i="1" s="1"/>
  <c r="I25" i="1" s="1"/>
  <c r="J25" i="1" s="1"/>
  <c r="K25" i="1" s="1"/>
  <c r="L25" i="1" s="1"/>
  <c r="M25" i="1" s="1"/>
  <c r="N25" i="1" s="1"/>
  <c r="O25" i="1" s="1"/>
  <c r="P25" i="1" s="1"/>
  <c r="Q25" i="1" s="1"/>
  <c r="R25" i="1" s="1"/>
  <c r="S25" i="1" s="1"/>
  <c r="T25" i="1" s="1"/>
  <c r="U25" i="1" s="1"/>
  <c r="V25" i="1" s="1"/>
  <c r="W25" i="1" s="1"/>
  <c r="X25" i="1" s="1"/>
  <c r="Y25" i="1" s="1"/>
  <c r="Z25" i="1" s="1"/>
  <c r="AA25" i="1" s="1"/>
  <c r="AB25" i="1" s="1"/>
  <c r="AC25" i="1" s="1"/>
  <c r="AD25" i="1" s="1"/>
  <c r="AE25" i="1" s="1"/>
  <c r="AF25" i="1" s="1"/>
  <c r="AG25" i="1" s="1"/>
  <c r="AH25" i="1" s="1"/>
  <c r="AI25" i="1" s="1"/>
  <c r="AJ25" i="1" s="1"/>
  <c r="AK25" i="1" s="1"/>
  <c r="AL25" i="1" s="1"/>
  <c r="AM25" i="1" s="1"/>
  <c r="AN25" i="1" s="1"/>
  <c r="AO25" i="1" s="1"/>
  <c r="AP25" i="1" s="1"/>
  <c r="AQ25" i="1" s="1"/>
  <c r="AR25" i="1" s="1"/>
  <c r="AS25" i="1" s="1"/>
  <c r="AT25" i="1" s="1"/>
  <c r="AU25" i="1" s="1"/>
  <c r="AV25" i="1" s="1"/>
  <c r="AW25" i="1" s="1"/>
  <c r="AX25" i="1" s="1"/>
  <c r="AY25" i="1" s="1"/>
  <c r="AZ25" i="1" s="1"/>
  <c r="BA25" i="1" s="1"/>
  <c r="E14" i="1"/>
  <c r="F14" i="1" s="1"/>
  <c r="G14" i="1" s="1"/>
  <c r="H14" i="1" s="1"/>
  <c r="I14" i="1" s="1"/>
  <c r="J14" i="1" s="1"/>
  <c r="K14" i="1" s="1"/>
  <c r="L14" i="1" s="1"/>
  <c r="M14" i="1" s="1"/>
  <c r="N14" i="1" s="1"/>
  <c r="O14" i="1" s="1"/>
  <c r="P14" i="1" s="1"/>
  <c r="Q14" i="1" s="1"/>
  <c r="R14" i="1" s="1"/>
  <c r="S14" i="1" s="1"/>
  <c r="T14" i="1" s="1"/>
  <c r="U14" i="1" s="1"/>
  <c r="V14" i="1" s="1"/>
  <c r="W14" i="1" s="1"/>
  <c r="X14" i="1" s="1"/>
  <c r="Y14" i="1" s="1"/>
  <c r="Z14" i="1" s="1"/>
  <c r="AA14" i="1" s="1"/>
  <c r="AB14" i="1" s="1"/>
  <c r="AC14" i="1" s="1"/>
  <c r="AD14" i="1" s="1"/>
  <c r="AE14" i="1" s="1"/>
  <c r="AF14" i="1" s="1"/>
  <c r="AG14" i="1" s="1"/>
  <c r="AH14" i="1" s="1"/>
  <c r="AI14" i="1" s="1"/>
  <c r="AJ14" i="1" s="1"/>
  <c r="AK14" i="1" s="1"/>
  <c r="AL14" i="1" s="1"/>
  <c r="AM14" i="1" s="1"/>
  <c r="AN14" i="1" s="1"/>
  <c r="AO14" i="1" s="1"/>
  <c r="AP14" i="1" s="1"/>
  <c r="AQ14" i="1" s="1"/>
  <c r="AR14" i="1" s="1"/>
  <c r="AS14" i="1" s="1"/>
  <c r="AT14" i="1" s="1"/>
  <c r="AU14" i="1" s="1"/>
  <c r="AV14" i="1" s="1"/>
  <c r="AW14" i="1" s="1"/>
  <c r="AX14" i="1" s="1"/>
  <c r="AY14" i="1" s="1"/>
  <c r="AZ14" i="1" s="1"/>
  <c r="BA14" i="1" s="1"/>
  <c r="E110" i="1"/>
  <c r="F110" i="1" s="1"/>
  <c r="G110" i="1" s="1"/>
  <c r="H110" i="1" s="1"/>
  <c r="I110" i="1" s="1"/>
  <c r="J110" i="1" s="1"/>
  <c r="K110" i="1" s="1"/>
  <c r="L110" i="1" s="1"/>
  <c r="M110" i="1" s="1"/>
  <c r="N110" i="1" s="1"/>
  <c r="O110" i="1" s="1"/>
  <c r="P110" i="1" s="1"/>
  <c r="Q110" i="1" s="1"/>
  <c r="R110" i="1" s="1"/>
  <c r="S110" i="1" s="1"/>
  <c r="T110" i="1" s="1"/>
  <c r="U110" i="1" s="1"/>
  <c r="V110" i="1" s="1"/>
  <c r="W110" i="1" s="1"/>
  <c r="X110" i="1" s="1"/>
  <c r="Y110" i="1" s="1"/>
  <c r="Z110" i="1" s="1"/>
  <c r="AA110" i="1" s="1"/>
  <c r="AB110" i="1" s="1"/>
  <c r="AC110" i="1" s="1"/>
  <c r="AD110" i="1" s="1"/>
  <c r="AE110" i="1" s="1"/>
  <c r="AF110" i="1" s="1"/>
  <c r="AG110" i="1" s="1"/>
  <c r="AH110" i="1" s="1"/>
  <c r="AI110" i="1" s="1"/>
  <c r="AJ110" i="1" s="1"/>
  <c r="AK110" i="1" s="1"/>
  <c r="AL110" i="1" s="1"/>
  <c r="AM110" i="1" s="1"/>
  <c r="AN110" i="1" s="1"/>
  <c r="AO110" i="1" s="1"/>
  <c r="AP110" i="1" s="1"/>
  <c r="AQ110" i="1" s="1"/>
  <c r="AR110" i="1" s="1"/>
  <c r="AS110" i="1" s="1"/>
  <c r="AT110" i="1" s="1"/>
  <c r="AU110" i="1" s="1"/>
  <c r="AV110" i="1" s="1"/>
  <c r="AW110" i="1" s="1"/>
  <c r="AX110" i="1" s="1"/>
  <c r="AY110" i="1" s="1"/>
  <c r="AZ110" i="1" s="1"/>
  <c r="BA110" i="1" s="1"/>
  <c r="E21" i="1"/>
  <c r="F21" i="1" s="1"/>
  <c r="G21" i="1" s="1"/>
  <c r="H21" i="1" s="1"/>
  <c r="I21" i="1" s="1"/>
  <c r="J21" i="1" s="1"/>
  <c r="K21" i="1" s="1"/>
  <c r="L21" i="1" s="1"/>
  <c r="M21" i="1" s="1"/>
  <c r="N21" i="1" s="1"/>
  <c r="O21" i="1" s="1"/>
  <c r="P21" i="1" s="1"/>
  <c r="Q21" i="1" s="1"/>
  <c r="R21" i="1" s="1"/>
  <c r="S21" i="1" s="1"/>
  <c r="T21" i="1" s="1"/>
  <c r="U21" i="1" s="1"/>
  <c r="V21" i="1" s="1"/>
  <c r="W21" i="1" s="1"/>
  <c r="X21" i="1" s="1"/>
  <c r="Y21" i="1" s="1"/>
  <c r="Z21" i="1" s="1"/>
  <c r="AA21" i="1" s="1"/>
  <c r="AB21" i="1" s="1"/>
  <c r="AC21" i="1" s="1"/>
  <c r="AD21" i="1" s="1"/>
  <c r="AE21" i="1" s="1"/>
  <c r="AF21" i="1" s="1"/>
  <c r="AG21" i="1" s="1"/>
  <c r="AH21" i="1" s="1"/>
  <c r="AI21" i="1" s="1"/>
  <c r="AJ21" i="1" s="1"/>
  <c r="AK21" i="1" s="1"/>
  <c r="AL21" i="1" s="1"/>
  <c r="AM21" i="1" s="1"/>
  <c r="AN21" i="1" s="1"/>
  <c r="AO21" i="1" s="1"/>
  <c r="AP21" i="1" s="1"/>
  <c r="AQ21" i="1" s="1"/>
  <c r="AR21" i="1" s="1"/>
  <c r="AS21" i="1" s="1"/>
  <c r="AT21" i="1" s="1"/>
  <c r="AU21" i="1" s="1"/>
  <c r="AV21" i="1" s="1"/>
  <c r="AW21" i="1" s="1"/>
  <c r="AX21" i="1" s="1"/>
  <c r="AY21" i="1" s="1"/>
  <c r="AZ21" i="1" s="1"/>
  <c r="BA21" i="1" s="1"/>
  <c r="BC28" i="1"/>
  <c r="E17" i="1"/>
  <c r="F17" i="1" s="1"/>
  <c r="G17" i="1" s="1"/>
  <c r="H17" i="1" s="1"/>
  <c r="I17" i="1" s="1"/>
  <c r="J17" i="1" s="1"/>
  <c r="K17" i="1" s="1"/>
  <c r="L17" i="1" s="1"/>
  <c r="M17" i="1" s="1"/>
  <c r="N17" i="1" s="1"/>
  <c r="O17" i="1" s="1"/>
  <c r="P17" i="1" s="1"/>
  <c r="Q17" i="1" s="1"/>
  <c r="R17" i="1" s="1"/>
  <c r="S17" i="1" s="1"/>
  <c r="T17" i="1" s="1"/>
  <c r="U17" i="1" s="1"/>
  <c r="V17" i="1" s="1"/>
  <c r="W17" i="1" s="1"/>
  <c r="X17" i="1" s="1"/>
  <c r="Y17" i="1" s="1"/>
  <c r="Z17" i="1" s="1"/>
  <c r="AA17" i="1" s="1"/>
  <c r="AB17" i="1" s="1"/>
  <c r="AC17" i="1" s="1"/>
  <c r="AD17" i="1" s="1"/>
  <c r="AE17" i="1" s="1"/>
  <c r="AF17" i="1" s="1"/>
  <c r="AG17" i="1" s="1"/>
  <c r="AH17" i="1" s="1"/>
  <c r="AI17" i="1" s="1"/>
  <c r="AJ17" i="1" s="1"/>
  <c r="AK17" i="1" s="1"/>
  <c r="AL17" i="1" s="1"/>
  <c r="AM17" i="1" s="1"/>
  <c r="AN17" i="1" s="1"/>
  <c r="AO17" i="1" s="1"/>
  <c r="AP17" i="1" s="1"/>
  <c r="AQ17" i="1" s="1"/>
  <c r="AR17" i="1" s="1"/>
  <c r="AS17" i="1" s="1"/>
  <c r="AT17" i="1" s="1"/>
  <c r="AU17" i="1" s="1"/>
  <c r="AV17" i="1" s="1"/>
  <c r="AW17" i="1" s="1"/>
  <c r="AX17" i="1" s="1"/>
  <c r="AY17" i="1" s="1"/>
  <c r="AZ17" i="1" s="1"/>
  <c r="BA17" i="1" s="1"/>
  <c r="BC107" i="1"/>
  <c r="D3" i="1"/>
  <c r="D6" i="1"/>
  <c r="E6" i="1" s="1"/>
  <c r="F6" i="1" s="1"/>
  <c r="G6" i="1" s="1"/>
  <c r="H6" i="1" s="1"/>
  <c r="I6" i="1" s="1"/>
  <c r="J6" i="1" s="1"/>
  <c r="K6" i="1" s="1"/>
  <c r="L6" i="1" s="1"/>
  <c r="M6" i="1" s="1"/>
  <c r="N6" i="1" s="1"/>
  <c r="O6" i="1" s="1"/>
  <c r="P6" i="1" s="1"/>
  <c r="Q6" i="1" s="1"/>
  <c r="R6" i="1" s="1"/>
  <c r="S6" i="1" s="1"/>
  <c r="T6" i="1" s="1"/>
  <c r="U6" i="1" s="1"/>
  <c r="V6" i="1" s="1"/>
  <c r="W6" i="1" s="1"/>
  <c r="X6" i="1" s="1"/>
  <c r="Y6" i="1" s="1"/>
  <c r="Z6" i="1" s="1"/>
  <c r="AA6" i="1" s="1"/>
  <c r="AB6" i="1" s="1"/>
  <c r="AC6" i="1" s="1"/>
  <c r="AD6" i="1" s="1"/>
  <c r="AE6" i="1" s="1"/>
  <c r="AF6" i="1" s="1"/>
  <c r="AG6" i="1" s="1"/>
  <c r="AH6" i="1" s="1"/>
  <c r="AI6" i="1" s="1"/>
  <c r="AJ6" i="1" s="1"/>
  <c r="AK6" i="1" s="1"/>
  <c r="AL6" i="1" s="1"/>
  <c r="AM6" i="1" s="1"/>
  <c r="AN6" i="1" s="1"/>
  <c r="AO6" i="1" s="1"/>
  <c r="AP6" i="1" s="1"/>
  <c r="AQ6" i="1" s="1"/>
  <c r="AR6" i="1" s="1"/>
  <c r="AS6" i="1" s="1"/>
  <c r="AT6" i="1" s="1"/>
  <c r="AU6" i="1" s="1"/>
  <c r="AV6" i="1" s="1"/>
  <c r="AW6" i="1" s="1"/>
  <c r="AX6" i="1" s="1"/>
  <c r="AY6" i="1" s="1"/>
  <c r="AZ6" i="1" s="1"/>
  <c r="BA6" i="1" s="1"/>
  <c r="BA3" i="1" s="1"/>
  <c r="E178" i="1"/>
  <c r="F178" i="1" s="1"/>
  <c r="G178" i="1" s="1"/>
  <c r="H178" i="1" s="1"/>
  <c r="I178" i="1" s="1"/>
  <c r="J178" i="1" s="1"/>
  <c r="K178" i="1" s="1"/>
  <c r="L178" i="1" s="1"/>
  <c r="M178" i="1" s="1"/>
  <c r="N178" i="1" s="1"/>
  <c r="O178" i="1" s="1"/>
  <c r="P178" i="1" s="1"/>
  <c r="Q178" i="1" s="1"/>
  <c r="R178" i="1" s="1"/>
  <c r="S178" i="1" s="1"/>
  <c r="T178" i="1" s="1"/>
  <c r="U178" i="1" s="1"/>
  <c r="V178" i="1" s="1"/>
  <c r="W178" i="1" s="1"/>
  <c r="X178" i="1" s="1"/>
  <c r="Y178" i="1" s="1"/>
  <c r="Z178" i="1" s="1"/>
  <c r="AA178" i="1" s="1"/>
  <c r="AB178" i="1" s="1"/>
  <c r="AC178" i="1" s="1"/>
  <c r="AD178" i="1" s="1"/>
  <c r="AE178" i="1" s="1"/>
  <c r="AF178" i="1" s="1"/>
  <c r="AG178" i="1" s="1"/>
  <c r="AH178" i="1" s="1"/>
  <c r="AI178" i="1" s="1"/>
  <c r="AJ178" i="1" s="1"/>
  <c r="AK178" i="1" s="1"/>
  <c r="AL178" i="1" s="1"/>
  <c r="AM178" i="1" s="1"/>
  <c r="AN178" i="1" s="1"/>
  <c r="AO178" i="1" s="1"/>
  <c r="AP178" i="1" s="1"/>
  <c r="AQ178" i="1" s="1"/>
  <c r="AR178" i="1" s="1"/>
  <c r="AS178" i="1" s="1"/>
  <c r="AT178" i="1" s="1"/>
  <c r="AU178" i="1" s="1"/>
  <c r="AV178" i="1" s="1"/>
  <c r="AW178" i="1" s="1"/>
  <c r="AX178" i="1" s="1"/>
  <c r="AY178" i="1" s="1"/>
  <c r="AZ178" i="1" s="1"/>
  <c r="BA178" i="1" s="1"/>
  <c r="BC102" i="1"/>
  <c r="BC120" i="1" l="1"/>
  <c r="BC18" i="1"/>
  <c r="E135" i="1"/>
  <c r="F135" i="1" s="1"/>
  <c r="G135" i="1" s="1"/>
  <c r="H135" i="1" s="1"/>
  <c r="I135" i="1" s="1"/>
  <c r="J135" i="1" s="1"/>
  <c r="K135" i="1" s="1"/>
  <c r="L135" i="1" s="1"/>
  <c r="M135" i="1" s="1"/>
  <c r="N135" i="1" s="1"/>
  <c r="O135" i="1" s="1"/>
  <c r="P135" i="1" s="1"/>
  <c r="Q135" i="1" s="1"/>
  <c r="R135" i="1" s="1"/>
  <c r="S135" i="1" s="1"/>
  <c r="T135" i="1" s="1"/>
  <c r="U135" i="1" s="1"/>
  <c r="V135" i="1" s="1"/>
  <c r="W135" i="1" s="1"/>
  <c r="X135" i="1" s="1"/>
  <c r="Y135" i="1" s="1"/>
  <c r="Z135" i="1" s="1"/>
  <c r="AA135" i="1" s="1"/>
  <c r="AB135" i="1" s="1"/>
  <c r="AC135" i="1" s="1"/>
  <c r="AD135" i="1" s="1"/>
  <c r="AE135" i="1" s="1"/>
  <c r="AF135" i="1" s="1"/>
  <c r="AG135" i="1" s="1"/>
  <c r="AH135" i="1" s="1"/>
  <c r="AI135" i="1" s="1"/>
  <c r="AJ135" i="1" s="1"/>
  <c r="AK135" i="1" s="1"/>
  <c r="AL135" i="1" s="1"/>
  <c r="AM135" i="1" s="1"/>
  <c r="AN135" i="1" s="1"/>
  <c r="AO135" i="1" s="1"/>
  <c r="AP135" i="1" s="1"/>
  <c r="AQ135" i="1" s="1"/>
  <c r="AR135" i="1" s="1"/>
  <c r="AS135" i="1" s="1"/>
  <c r="AT135" i="1" s="1"/>
  <c r="AU135" i="1" s="1"/>
  <c r="AV135" i="1" s="1"/>
  <c r="AW135" i="1" s="1"/>
  <c r="AX135" i="1" s="1"/>
  <c r="AY135" i="1" s="1"/>
  <c r="AZ135" i="1" s="1"/>
  <c r="BA135" i="1" s="1"/>
  <c r="E73" i="1"/>
  <c r="F73" i="1" s="1"/>
  <c r="G73" i="1" s="1"/>
  <c r="H73" i="1" s="1"/>
  <c r="I73" i="1" s="1"/>
  <c r="J73" i="1" s="1"/>
  <c r="K73" i="1" s="1"/>
  <c r="L73" i="1" s="1"/>
  <c r="M73" i="1" s="1"/>
  <c r="N73" i="1" s="1"/>
  <c r="O73" i="1" s="1"/>
  <c r="P73" i="1" s="1"/>
  <c r="Q73" i="1" s="1"/>
  <c r="R73" i="1" s="1"/>
  <c r="S73" i="1" s="1"/>
  <c r="T73" i="1" s="1"/>
  <c r="U73" i="1" s="1"/>
  <c r="V73" i="1" s="1"/>
  <c r="W73" i="1" s="1"/>
  <c r="X73" i="1" s="1"/>
  <c r="Y73" i="1" s="1"/>
  <c r="Z73" i="1" s="1"/>
  <c r="AA73" i="1" s="1"/>
  <c r="AB73" i="1" s="1"/>
  <c r="AC73" i="1" s="1"/>
  <c r="AD73" i="1" s="1"/>
  <c r="AE73" i="1" s="1"/>
  <c r="AF73" i="1" s="1"/>
  <c r="AG73" i="1" s="1"/>
  <c r="AH73" i="1" s="1"/>
  <c r="AI73" i="1" s="1"/>
  <c r="AJ73" i="1" s="1"/>
  <c r="AK73" i="1" s="1"/>
  <c r="AL73" i="1" s="1"/>
  <c r="AM73" i="1" s="1"/>
  <c r="AN73" i="1" s="1"/>
  <c r="AO73" i="1" s="1"/>
  <c r="AP73" i="1" s="1"/>
  <c r="AQ73" i="1" s="1"/>
  <c r="AR73" i="1" s="1"/>
  <c r="AS73" i="1" s="1"/>
  <c r="AT73" i="1" s="1"/>
  <c r="AU73" i="1" s="1"/>
  <c r="AV73" i="1" s="1"/>
  <c r="AW73" i="1" s="1"/>
  <c r="AX73" i="1" s="1"/>
  <c r="AY73" i="1" s="1"/>
  <c r="AZ73" i="1" s="1"/>
  <c r="BA73" i="1" s="1"/>
  <c r="E53" i="1"/>
  <c r="F53" i="1" s="1"/>
  <c r="G53" i="1" s="1"/>
  <c r="H53" i="1" s="1"/>
  <c r="I53" i="1" s="1"/>
  <c r="J53" i="1" s="1"/>
  <c r="K53" i="1" s="1"/>
  <c r="L53" i="1" s="1"/>
  <c r="M53" i="1" s="1"/>
  <c r="N53" i="1" s="1"/>
  <c r="O53" i="1" s="1"/>
  <c r="P53" i="1" s="1"/>
  <c r="Q53" i="1" s="1"/>
  <c r="R53" i="1" s="1"/>
  <c r="S53" i="1" s="1"/>
  <c r="T53" i="1" s="1"/>
  <c r="U53" i="1" s="1"/>
  <c r="V53" i="1" s="1"/>
  <c r="W53" i="1" s="1"/>
  <c r="X53" i="1" s="1"/>
  <c r="Y53" i="1" s="1"/>
  <c r="Z53" i="1" s="1"/>
  <c r="AA53" i="1" s="1"/>
  <c r="AB53" i="1" s="1"/>
  <c r="AC53" i="1" s="1"/>
  <c r="AD53" i="1" s="1"/>
  <c r="AE53" i="1" s="1"/>
  <c r="AF53" i="1" s="1"/>
  <c r="AG53" i="1" s="1"/>
  <c r="AH53" i="1" s="1"/>
  <c r="AI53" i="1" s="1"/>
  <c r="AJ53" i="1" s="1"/>
  <c r="AK53" i="1" s="1"/>
  <c r="AL53" i="1" s="1"/>
  <c r="AM53" i="1" s="1"/>
  <c r="AN53" i="1" s="1"/>
  <c r="AO53" i="1" s="1"/>
  <c r="AP53" i="1" s="1"/>
  <c r="AQ53" i="1" s="1"/>
  <c r="AR53" i="1" s="1"/>
  <c r="AS53" i="1" s="1"/>
  <c r="AT53" i="1" s="1"/>
  <c r="AU53" i="1" s="1"/>
  <c r="AV53" i="1" s="1"/>
  <c r="AW53" i="1" s="1"/>
  <c r="AX53" i="1" s="1"/>
  <c r="AY53" i="1" s="1"/>
  <c r="AZ53" i="1" s="1"/>
  <c r="BA53" i="1" s="1"/>
  <c r="E118" i="1"/>
  <c r="F118" i="1" s="1"/>
  <c r="G118" i="1" s="1"/>
  <c r="H118" i="1" s="1"/>
  <c r="I118" i="1" s="1"/>
  <c r="J118" i="1" s="1"/>
  <c r="K118" i="1" s="1"/>
  <c r="L118" i="1" s="1"/>
  <c r="M118" i="1" s="1"/>
  <c r="N118" i="1" s="1"/>
  <c r="O118" i="1" s="1"/>
  <c r="P118" i="1" s="1"/>
  <c r="Q118" i="1" s="1"/>
  <c r="R118" i="1" s="1"/>
  <c r="S118" i="1" s="1"/>
  <c r="T118" i="1" s="1"/>
  <c r="U118" i="1" s="1"/>
  <c r="V118" i="1" s="1"/>
  <c r="W118" i="1" s="1"/>
  <c r="X118" i="1" s="1"/>
  <c r="Y118" i="1" s="1"/>
  <c r="Z118" i="1" s="1"/>
  <c r="AA118" i="1" s="1"/>
  <c r="AB118" i="1" s="1"/>
  <c r="AC118" i="1" s="1"/>
  <c r="AD118" i="1" s="1"/>
  <c r="AE118" i="1" s="1"/>
  <c r="AF118" i="1" s="1"/>
  <c r="AG118" i="1" s="1"/>
  <c r="AH118" i="1" s="1"/>
  <c r="AI118" i="1" s="1"/>
  <c r="AJ118" i="1" s="1"/>
  <c r="AK118" i="1" s="1"/>
  <c r="AL118" i="1" s="1"/>
  <c r="AM118" i="1" s="1"/>
  <c r="AN118" i="1" s="1"/>
  <c r="AO118" i="1" s="1"/>
  <c r="AP118" i="1" s="1"/>
  <c r="AQ118" i="1" s="1"/>
  <c r="AR118" i="1" s="1"/>
  <c r="AS118" i="1" s="1"/>
  <c r="AT118" i="1" s="1"/>
  <c r="AU118" i="1" s="1"/>
  <c r="AV118" i="1" s="1"/>
  <c r="AW118" i="1" s="1"/>
  <c r="AX118" i="1" s="1"/>
  <c r="AY118" i="1" s="1"/>
  <c r="AZ118" i="1" s="1"/>
  <c r="BA118" i="1" s="1"/>
  <c r="BC46" i="1"/>
  <c r="BC82" i="1"/>
  <c r="E94" i="1"/>
  <c r="F94" i="1" s="1"/>
  <c r="G94" i="1" s="1"/>
  <c r="H94" i="1" s="1"/>
  <c r="I94" i="1" s="1"/>
  <c r="J94" i="1" s="1"/>
  <c r="K94" i="1" s="1"/>
  <c r="L94" i="1" s="1"/>
  <c r="M94" i="1" s="1"/>
  <c r="N94" i="1" s="1"/>
  <c r="O94" i="1" s="1"/>
  <c r="P94" i="1" s="1"/>
  <c r="Q94" i="1" s="1"/>
  <c r="R94" i="1" s="1"/>
  <c r="S94" i="1" s="1"/>
  <c r="T94" i="1" s="1"/>
  <c r="U94" i="1" s="1"/>
  <c r="V94" i="1" s="1"/>
  <c r="W94" i="1" s="1"/>
  <c r="X94" i="1" s="1"/>
  <c r="Y94" i="1" s="1"/>
  <c r="Z94" i="1" s="1"/>
  <c r="AA94" i="1" s="1"/>
  <c r="AB94" i="1" s="1"/>
  <c r="AC94" i="1" s="1"/>
  <c r="AD94" i="1" s="1"/>
  <c r="AE94" i="1" s="1"/>
  <c r="AF94" i="1" s="1"/>
  <c r="AG94" i="1" s="1"/>
  <c r="AH94" i="1" s="1"/>
  <c r="AI94" i="1" s="1"/>
  <c r="AJ94" i="1" s="1"/>
  <c r="AK94" i="1" s="1"/>
  <c r="AL94" i="1" s="1"/>
  <c r="AM94" i="1" s="1"/>
  <c r="AN94" i="1" s="1"/>
  <c r="AO94" i="1" s="1"/>
  <c r="AP94" i="1" s="1"/>
  <c r="AQ94" i="1" s="1"/>
  <c r="AR94" i="1" s="1"/>
  <c r="AS94" i="1" s="1"/>
  <c r="AT94" i="1" s="1"/>
  <c r="AU94" i="1" s="1"/>
  <c r="AV94" i="1" s="1"/>
  <c r="AW94" i="1" s="1"/>
  <c r="AX94" i="1" s="1"/>
  <c r="AY94" i="1" s="1"/>
  <c r="AZ94" i="1" s="1"/>
  <c r="BA94" i="1" s="1"/>
  <c r="BC121" i="1"/>
  <c r="BC71" i="1"/>
  <c r="BC41" i="1"/>
  <c r="D242" i="1"/>
  <c r="BC242" i="1" s="1"/>
  <c r="BC39" i="1"/>
  <c r="D263" i="1"/>
  <c r="BF6" i="11" s="1"/>
  <c r="BC93" i="1"/>
  <c r="BC204" i="1"/>
  <c r="BC201" i="1"/>
  <c r="BC117" i="1"/>
  <c r="BC54" i="1"/>
  <c r="E22" i="1"/>
  <c r="F22" i="1" s="1"/>
  <c r="G22" i="1" s="1"/>
  <c r="H22" i="1" s="1"/>
  <c r="I22" i="1" s="1"/>
  <c r="J22" i="1" s="1"/>
  <c r="K22" i="1" s="1"/>
  <c r="L22" i="1" s="1"/>
  <c r="M22" i="1" s="1"/>
  <c r="N22" i="1" s="1"/>
  <c r="O22" i="1" s="1"/>
  <c r="P22" i="1" s="1"/>
  <c r="Q22" i="1" s="1"/>
  <c r="R22" i="1" s="1"/>
  <c r="S22" i="1" s="1"/>
  <c r="T22" i="1" s="1"/>
  <c r="U22" i="1" s="1"/>
  <c r="V22" i="1" s="1"/>
  <c r="W22" i="1" s="1"/>
  <c r="X22" i="1" s="1"/>
  <c r="Y22" i="1" s="1"/>
  <c r="Z22" i="1" s="1"/>
  <c r="AA22" i="1" s="1"/>
  <c r="AB22" i="1" s="1"/>
  <c r="AC22" i="1" s="1"/>
  <c r="AD22" i="1" s="1"/>
  <c r="AE22" i="1" s="1"/>
  <c r="AF22" i="1" s="1"/>
  <c r="AG22" i="1" s="1"/>
  <c r="AH22" i="1" s="1"/>
  <c r="AI22" i="1" s="1"/>
  <c r="AJ22" i="1" s="1"/>
  <c r="AK22" i="1" s="1"/>
  <c r="AL22" i="1" s="1"/>
  <c r="AM22" i="1" s="1"/>
  <c r="AN22" i="1" s="1"/>
  <c r="AO22" i="1" s="1"/>
  <c r="AP22" i="1" s="1"/>
  <c r="AQ22" i="1" s="1"/>
  <c r="AR22" i="1" s="1"/>
  <c r="AS22" i="1" s="1"/>
  <c r="AT22" i="1" s="1"/>
  <c r="AU22" i="1" s="1"/>
  <c r="AV22" i="1" s="1"/>
  <c r="AW22" i="1" s="1"/>
  <c r="AX22" i="1" s="1"/>
  <c r="AY22" i="1" s="1"/>
  <c r="AZ22" i="1" s="1"/>
  <c r="BA22" i="1" s="1"/>
  <c r="BC95" i="1"/>
  <c r="BC83" i="1"/>
  <c r="E168" i="1"/>
  <c r="F168" i="1" s="1"/>
  <c r="G168" i="1" s="1"/>
  <c r="H168" i="1" s="1"/>
  <c r="I168" i="1" s="1"/>
  <c r="J168" i="1" s="1"/>
  <c r="K168" i="1" s="1"/>
  <c r="L168" i="1" s="1"/>
  <c r="M168" i="1" s="1"/>
  <c r="N168" i="1" s="1"/>
  <c r="O168" i="1" s="1"/>
  <c r="P168" i="1" s="1"/>
  <c r="Q168" i="1" s="1"/>
  <c r="R168" i="1" s="1"/>
  <c r="S168" i="1" s="1"/>
  <c r="T168" i="1" s="1"/>
  <c r="U168" i="1" s="1"/>
  <c r="V168" i="1" s="1"/>
  <c r="W168" i="1" s="1"/>
  <c r="X168" i="1" s="1"/>
  <c r="Y168" i="1" s="1"/>
  <c r="Z168" i="1" s="1"/>
  <c r="AA168" i="1" s="1"/>
  <c r="AB168" i="1" s="1"/>
  <c r="AC168" i="1" s="1"/>
  <c r="AD168" i="1" s="1"/>
  <c r="AE168" i="1" s="1"/>
  <c r="AF168" i="1" s="1"/>
  <c r="AG168" i="1" s="1"/>
  <c r="AH168" i="1" s="1"/>
  <c r="AI168" i="1" s="1"/>
  <c r="AJ168" i="1" s="1"/>
  <c r="AK168" i="1" s="1"/>
  <c r="AL168" i="1" s="1"/>
  <c r="AM168" i="1" s="1"/>
  <c r="AN168" i="1" s="1"/>
  <c r="AO168" i="1" s="1"/>
  <c r="AP168" i="1" s="1"/>
  <c r="AQ168" i="1" s="1"/>
  <c r="AR168" i="1" s="1"/>
  <c r="AS168" i="1" s="1"/>
  <c r="AT168" i="1" s="1"/>
  <c r="AU168" i="1" s="1"/>
  <c r="AV168" i="1" s="1"/>
  <c r="AW168" i="1" s="1"/>
  <c r="AX168" i="1" s="1"/>
  <c r="AY168" i="1" s="1"/>
  <c r="AZ168" i="1" s="1"/>
  <c r="BA168" i="1" s="1"/>
  <c r="E40" i="1"/>
  <c r="F40" i="1" s="1"/>
  <c r="G40" i="1" s="1"/>
  <c r="H40" i="1" s="1"/>
  <c r="I40" i="1" s="1"/>
  <c r="J40" i="1" s="1"/>
  <c r="K40" i="1" s="1"/>
  <c r="L40" i="1" s="1"/>
  <c r="M40" i="1" s="1"/>
  <c r="N40" i="1" s="1"/>
  <c r="O40" i="1" s="1"/>
  <c r="P40" i="1" s="1"/>
  <c r="Q40" i="1" s="1"/>
  <c r="R40" i="1" s="1"/>
  <c r="S40" i="1" s="1"/>
  <c r="T40" i="1" s="1"/>
  <c r="U40" i="1" s="1"/>
  <c r="V40" i="1" s="1"/>
  <c r="W40" i="1" s="1"/>
  <c r="X40" i="1" s="1"/>
  <c r="Y40" i="1" s="1"/>
  <c r="Z40" i="1" s="1"/>
  <c r="AA40" i="1" s="1"/>
  <c r="AB40" i="1" s="1"/>
  <c r="AC40" i="1" s="1"/>
  <c r="AD40" i="1" s="1"/>
  <c r="AE40" i="1" s="1"/>
  <c r="AF40" i="1" s="1"/>
  <c r="AG40" i="1" s="1"/>
  <c r="AH40" i="1" s="1"/>
  <c r="AI40" i="1" s="1"/>
  <c r="AJ40" i="1" s="1"/>
  <c r="AK40" i="1" s="1"/>
  <c r="AL40" i="1" s="1"/>
  <c r="AM40" i="1" s="1"/>
  <c r="AN40" i="1" s="1"/>
  <c r="AO40" i="1" s="1"/>
  <c r="AP40" i="1" s="1"/>
  <c r="AQ40" i="1" s="1"/>
  <c r="AR40" i="1" s="1"/>
  <c r="AS40" i="1" s="1"/>
  <c r="AT40" i="1" s="1"/>
  <c r="AU40" i="1" s="1"/>
  <c r="AV40" i="1" s="1"/>
  <c r="AW40" i="1" s="1"/>
  <c r="AX40" i="1" s="1"/>
  <c r="AY40" i="1" s="1"/>
  <c r="AZ40" i="1" s="1"/>
  <c r="BA40" i="1" s="1"/>
  <c r="BC60" i="1"/>
  <c r="D236" i="1"/>
  <c r="AE6" i="11" s="1"/>
  <c r="E151" i="1"/>
  <c r="F151" i="1" s="1"/>
  <c r="G151" i="1" s="1"/>
  <c r="H151" i="1" s="1"/>
  <c r="I151" i="1" s="1"/>
  <c r="J151" i="1" s="1"/>
  <c r="K151" i="1" s="1"/>
  <c r="L151" i="1" s="1"/>
  <c r="M151" i="1" s="1"/>
  <c r="N151" i="1" s="1"/>
  <c r="O151" i="1" s="1"/>
  <c r="P151" i="1" s="1"/>
  <c r="Q151" i="1" s="1"/>
  <c r="R151" i="1" s="1"/>
  <c r="S151" i="1" s="1"/>
  <c r="T151" i="1" s="1"/>
  <c r="U151" i="1" s="1"/>
  <c r="V151" i="1" s="1"/>
  <c r="W151" i="1" s="1"/>
  <c r="X151" i="1" s="1"/>
  <c r="Y151" i="1" s="1"/>
  <c r="Z151" i="1" s="1"/>
  <c r="AA151" i="1" s="1"/>
  <c r="AB151" i="1" s="1"/>
  <c r="AC151" i="1" s="1"/>
  <c r="AD151" i="1" s="1"/>
  <c r="AE151" i="1" s="1"/>
  <c r="AF151" i="1" s="1"/>
  <c r="AG151" i="1" s="1"/>
  <c r="AH151" i="1" s="1"/>
  <c r="AI151" i="1" s="1"/>
  <c r="AJ151" i="1" s="1"/>
  <c r="AK151" i="1" s="1"/>
  <c r="AL151" i="1" s="1"/>
  <c r="AM151" i="1" s="1"/>
  <c r="AN151" i="1" s="1"/>
  <c r="AO151" i="1" s="1"/>
  <c r="AP151" i="1" s="1"/>
  <c r="AQ151" i="1" s="1"/>
  <c r="AR151" i="1" s="1"/>
  <c r="AS151" i="1" s="1"/>
  <c r="AT151" i="1" s="1"/>
  <c r="AU151" i="1" s="1"/>
  <c r="AV151" i="1" s="1"/>
  <c r="AW151" i="1" s="1"/>
  <c r="AX151" i="1" s="1"/>
  <c r="AY151" i="1" s="1"/>
  <c r="AZ151" i="1" s="1"/>
  <c r="BA151" i="1" s="1"/>
  <c r="BC33" i="1"/>
  <c r="E52" i="1"/>
  <c r="F52" i="1" s="1"/>
  <c r="G52" i="1" s="1"/>
  <c r="H52" i="1" s="1"/>
  <c r="I52" i="1" s="1"/>
  <c r="J52" i="1" s="1"/>
  <c r="K52" i="1" s="1"/>
  <c r="L52" i="1" s="1"/>
  <c r="M52" i="1" s="1"/>
  <c r="N52" i="1" s="1"/>
  <c r="O52" i="1" s="1"/>
  <c r="P52" i="1" s="1"/>
  <c r="Q52" i="1" s="1"/>
  <c r="R52" i="1" s="1"/>
  <c r="S52" i="1" s="1"/>
  <c r="T52" i="1" s="1"/>
  <c r="U52" i="1" s="1"/>
  <c r="V52" i="1" s="1"/>
  <c r="W52" i="1" s="1"/>
  <c r="X52" i="1" s="1"/>
  <c r="Y52" i="1" s="1"/>
  <c r="Z52" i="1" s="1"/>
  <c r="AA52" i="1" s="1"/>
  <c r="AB52" i="1" s="1"/>
  <c r="AC52" i="1" s="1"/>
  <c r="AD52" i="1" s="1"/>
  <c r="AE52" i="1" s="1"/>
  <c r="AF52" i="1" s="1"/>
  <c r="AG52" i="1" s="1"/>
  <c r="AH52" i="1" s="1"/>
  <c r="AI52" i="1" s="1"/>
  <c r="AJ52" i="1" s="1"/>
  <c r="AK52" i="1" s="1"/>
  <c r="AL52" i="1" s="1"/>
  <c r="AM52" i="1" s="1"/>
  <c r="AN52" i="1" s="1"/>
  <c r="AO52" i="1" s="1"/>
  <c r="AP52" i="1" s="1"/>
  <c r="AQ52" i="1" s="1"/>
  <c r="AR52" i="1" s="1"/>
  <c r="AS52" i="1" s="1"/>
  <c r="AT52" i="1" s="1"/>
  <c r="AU52" i="1" s="1"/>
  <c r="AV52" i="1" s="1"/>
  <c r="AW52" i="1" s="1"/>
  <c r="AX52" i="1" s="1"/>
  <c r="AY52" i="1" s="1"/>
  <c r="AZ52" i="1" s="1"/>
  <c r="BA52" i="1" s="1"/>
  <c r="E15" i="1"/>
  <c r="F15" i="1" s="1"/>
  <c r="G15" i="1" s="1"/>
  <c r="H15" i="1" s="1"/>
  <c r="I15" i="1" s="1"/>
  <c r="J15" i="1" s="1"/>
  <c r="K15" i="1" s="1"/>
  <c r="L15" i="1" s="1"/>
  <c r="M15" i="1" s="1"/>
  <c r="N15" i="1" s="1"/>
  <c r="O15" i="1" s="1"/>
  <c r="P15" i="1" s="1"/>
  <c r="Q15" i="1" s="1"/>
  <c r="R15" i="1" s="1"/>
  <c r="S15" i="1" s="1"/>
  <c r="T15" i="1" s="1"/>
  <c r="U15" i="1" s="1"/>
  <c r="V15" i="1" s="1"/>
  <c r="W15" i="1" s="1"/>
  <c r="X15" i="1" s="1"/>
  <c r="Y15" i="1" s="1"/>
  <c r="Z15" i="1" s="1"/>
  <c r="AA15" i="1" s="1"/>
  <c r="AB15" i="1" s="1"/>
  <c r="AC15" i="1" s="1"/>
  <c r="AD15" i="1" s="1"/>
  <c r="AE15" i="1" s="1"/>
  <c r="AF15" i="1" s="1"/>
  <c r="AG15" i="1" s="1"/>
  <c r="AH15" i="1" s="1"/>
  <c r="AI15" i="1" s="1"/>
  <c r="AJ15" i="1" s="1"/>
  <c r="AK15" i="1" s="1"/>
  <c r="AL15" i="1" s="1"/>
  <c r="AM15" i="1" s="1"/>
  <c r="AN15" i="1" s="1"/>
  <c r="AO15" i="1" s="1"/>
  <c r="AP15" i="1" s="1"/>
  <c r="AQ15" i="1" s="1"/>
  <c r="AR15" i="1" s="1"/>
  <c r="AS15" i="1" s="1"/>
  <c r="AT15" i="1" s="1"/>
  <c r="AU15" i="1" s="1"/>
  <c r="AV15" i="1" s="1"/>
  <c r="AW15" i="1" s="1"/>
  <c r="AX15" i="1" s="1"/>
  <c r="AY15" i="1" s="1"/>
  <c r="AZ15" i="1" s="1"/>
  <c r="BA15" i="1" s="1"/>
  <c r="E141" i="1"/>
  <c r="F141" i="1" s="1"/>
  <c r="G141" i="1" s="1"/>
  <c r="H141" i="1" s="1"/>
  <c r="I141" i="1" s="1"/>
  <c r="J141" i="1" s="1"/>
  <c r="K141" i="1" s="1"/>
  <c r="L141" i="1" s="1"/>
  <c r="M141" i="1" s="1"/>
  <c r="N141" i="1" s="1"/>
  <c r="O141" i="1" s="1"/>
  <c r="P141" i="1" s="1"/>
  <c r="Q141" i="1" s="1"/>
  <c r="R141" i="1" s="1"/>
  <c r="S141" i="1" s="1"/>
  <c r="T141" i="1" s="1"/>
  <c r="U141" i="1" s="1"/>
  <c r="V141" i="1" s="1"/>
  <c r="W141" i="1" s="1"/>
  <c r="X141" i="1" s="1"/>
  <c r="Y141" i="1" s="1"/>
  <c r="Z141" i="1" s="1"/>
  <c r="AA141" i="1" s="1"/>
  <c r="AB141" i="1" s="1"/>
  <c r="AC141" i="1" s="1"/>
  <c r="AD141" i="1" s="1"/>
  <c r="AE141" i="1" s="1"/>
  <c r="AF141" i="1" s="1"/>
  <c r="AG141" i="1" s="1"/>
  <c r="AH141" i="1" s="1"/>
  <c r="AI141" i="1" s="1"/>
  <c r="AJ141" i="1" s="1"/>
  <c r="AK141" i="1" s="1"/>
  <c r="AL141" i="1" s="1"/>
  <c r="AM141" i="1" s="1"/>
  <c r="AN141" i="1" s="1"/>
  <c r="AO141" i="1" s="1"/>
  <c r="AP141" i="1" s="1"/>
  <c r="AQ141" i="1" s="1"/>
  <c r="AR141" i="1" s="1"/>
  <c r="AS141" i="1" s="1"/>
  <c r="AT141" i="1" s="1"/>
  <c r="AU141" i="1" s="1"/>
  <c r="AV141" i="1" s="1"/>
  <c r="AW141" i="1" s="1"/>
  <c r="AX141" i="1" s="1"/>
  <c r="AY141" i="1" s="1"/>
  <c r="AZ141" i="1" s="1"/>
  <c r="BA141" i="1" s="1"/>
  <c r="C9" i="9"/>
  <c r="E9" i="9" s="1"/>
  <c r="E77" i="1"/>
  <c r="F77" i="1" s="1"/>
  <c r="G77" i="1" s="1"/>
  <c r="H77" i="1" s="1"/>
  <c r="I77" i="1" s="1"/>
  <c r="J77" i="1" s="1"/>
  <c r="K77" i="1" s="1"/>
  <c r="L77" i="1" s="1"/>
  <c r="M77" i="1" s="1"/>
  <c r="N77" i="1" s="1"/>
  <c r="O77" i="1" s="1"/>
  <c r="P77" i="1" s="1"/>
  <c r="Q77" i="1" s="1"/>
  <c r="R77" i="1" s="1"/>
  <c r="S77" i="1" s="1"/>
  <c r="T77" i="1" s="1"/>
  <c r="U77" i="1" s="1"/>
  <c r="V77" i="1" s="1"/>
  <c r="W77" i="1" s="1"/>
  <c r="X77" i="1" s="1"/>
  <c r="Y77" i="1" s="1"/>
  <c r="Z77" i="1" s="1"/>
  <c r="AA77" i="1" s="1"/>
  <c r="AB77" i="1" s="1"/>
  <c r="AC77" i="1" s="1"/>
  <c r="AD77" i="1" s="1"/>
  <c r="AE77" i="1" s="1"/>
  <c r="AF77" i="1" s="1"/>
  <c r="AG77" i="1" s="1"/>
  <c r="AH77" i="1" s="1"/>
  <c r="AI77" i="1" s="1"/>
  <c r="AJ77" i="1" s="1"/>
  <c r="AK77" i="1" s="1"/>
  <c r="AL77" i="1" s="1"/>
  <c r="AM77" i="1" s="1"/>
  <c r="AN77" i="1" s="1"/>
  <c r="AO77" i="1" s="1"/>
  <c r="AP77" i="1" s="1"/>
  <c r="AQ77" i="1" s="1"/>
  <c r="AR77" i="1" s="1"/>
  <c r="AS77" i="1" s="1"/>
  <c r="AT77" i="1" s="1"/>
  <c r="AU77" i="1" s="1"/>
  <c r="AV77" i="1" s="1"/>
  <c r="AW77" i="1" s="1"/>
  <c r="AX77" i="1" s="1"/>
  <c r="AY77" i="1" s="1"/>
  <c r="AZ77" i="1" s="1"/>
  <c r="BA77" i="1" s="1"/>
  <c r="E12" i="1"/>
  <c r="F12" i="1" s="1"/>
  <c r="G12" i="1" s="1"/>
  <c r="H12" i="1" s="1"/>
  <c r="I12" i="1" s="1"/>
  <c r="J12" i="1" s="1"/>
  <c r="K12" i="1" s="1"/>
  <c r="L12" i="1" s="1"/>
  <c r="M12" i="1" s="1"/>
  <c r="N12" i="1" s="1"/>
  <c r="O12" i="1" s="1"/>
  <c r="P12" i="1" s="1"/>
  <c r="Q12" i="1" s="1"/>
  <c r="R12" i="1" s="1"/>
  <c r="S12" i="1" s="1"/>
  <c r="T12" i="1" s="1"/>
  <c r="U12" i="1" s="1"/>
  <c r="V12" i="1" s="1"/>
  <c r="W12" i="1" s="1"/>
  <c r="X12" i="1" s="1"/>
  <c r="Y12" i="1" s="1"/>
  <c r="Z12" i="1" s="1"/>
  <c r="AA12" i="1" s="1"/>
  <c r="AB12" i="1" s="1"/>
  <c r="AC12" i="1" s="1"/>
  <c r="AD12" i="1" s="1"/>
  <c r="AE12" i="1" s="1"/>
  <c r="AF12" i="1" s="1"/>
  <c r="AG12" i="1" s="1"/>
  <c r="AH12" i="1" s="1"/>
  <c r="AI12" i="1" s="1"/>
  <c r="AJ12" i="1" s="1"/>
  <c r="AK12" i="1" s="1"/>
  <c r="AL12" i="1" s="1"/>
  <c r="AM12" i="1" s="1"/>
  <c r="AN12" i="1" s="1"/>
  <c r="AO12" i="1" s="1"/>
  <c r="AP12" i="1" s="1"/>
  <c r="AQ12" i="1" s="1"/>
  <c r="AR12" i="1" s="1"/>
  <c r="AS12" i="1" s="1"/>
  <c r="AT12" i="1" s="1"/>
  <c r="AU12" i="1" s="1"/>
  <c r="AV12" i="1" s="1"/>
  <c r="AW12" i="1" s="1"/>
  <c r="AX12" i="1" s="1"/>
  <c r="AY12" i="1" s="1"/>
  <c r="AZ12" i="1" s="1"/>
  <c r="BA12" i="1" s="1"/>
  <c r="BC96" i="1"/>
  <c r="BC59" i="1"/>
  <c r="BC148" i="1"/>
  <c r="E142" i="1"/>
  <c r="F142" i="1" s="1"/>
  <c r="G142" i="1" s="1"/>
  <c r="H142" i="1" s="1"/>
  <c r="I142" i="1" s="1"/>
  <c r="J142" i="1" s="1"/>
  <c r="K142" i="1" s="1"/>
  <c r="L142" i="1" s="1"/>
  <c r="M142" i="1" s="1"/>
  <c r="N142" i="1" s="1"/>
  <c r="O142" i="1" s="1"/>
  <c r="P142" i="1" s="1"/>
  <c r="Q142" i="1" s="1"/>
  <c r="R142" i="1" s="1"/>
  <c r="S142" i="1" s="1"/>
  <c r="T142" i="1" s="1"/>
  <c r="U142" i="1" s="1"/>
  <c r="V142" i="1" s="1"/>
  <c r="W142" i="1" s="1"/>
  <c r="X142" i="1" s="1"/>
  <c r="Y142" i="1" s="1"/>
  <c r="Z142" i="1" s="1"/>
  <c r="AA142" i="1" s="1"/>
  <c r="AB142" i="1" s="1"/>
  <c r="AC142" i="1" s="1"/>
  <c r="AD142" i="1" s="1"/>
  <c r="AE142" i="1" s="1"/>
  <c r="AF142" i="1" s="1"/>
  <c r="AG142" i="1" s="1"/>
  <c r="AH142" i="1" s="1"/>
  <c r="AI142" i="1" s="1"/>
  <c r="AJ142" i="1" s="1"/>
  <c r="AK142" i="1" s="1"/>
  <c r="AL142" i="1" s="1"/>
  <c r="AM142" i="1" s="1"/>
  <c r="AN142" i="1" s="1"/>
  <c r="AO142" i="1" s="1"/>
  <c r="AP142" i="1" s="1"/>
  <c r="AQ142" i="1" s="1"/>
  <c r="AR142" i="1" s="1"/>
  <c r="AS142" i="1" s="1"/>
  <c r="AT142" i="1" s="1"/>
  <c r="AU142" i="1" s="1"/>
  <c r="AV142" i="1" s="1"/>
  <c r="AW142" i="1" s="1"/>
  <c r="AX142" i="1" s="1"/>
  <c r="AY142" i="1" s="1"/>
  <c r="AZ142" i="1" s="1"/>
  <c r="BA142" i="1" s="1"/>
  <c r="BC68" i="1"/>
  <c r="BC62" i="1"/>
  <c r="BC145" i="1"/>
  <c r="D243" i="1"/>
  <c r="AL6" i="11" s="1"/>
  <c r="E202" i="1"/>
  <c r="F202" i="1" s="1"/>
  <c r="G202" i="1" s="1"/>
  <c r="H202" i="1" s="1"/>
  <c r="I202" i="1" s="1"/>
  <c r="J202" i="1" s="1"/>
  <c r="K202" i="1" s="1"/>
  <c r="L202" i="1" s="1"/>
  <c r="M202" i="1" s="1"/>
  <c r="N202" i="1" s="1"/>
  <c r="O202" i="1" s="1"/>
  <c r="P202" i="1" s="1"/>
  <c r="Q202" i="1" s="1"/>
  <c r="R202" i="1" s="1"/>
  <c r="S202" i="1" s="1"/>
  <c r="T202" i="1" s="1"/>
  <c r="U202" i="1" s="1"/>
  <c r="V202" i="1" s="1"/>
  <c r="W202" i="1" s="1"/>
  <c r="X202" i="1" s="1"/>
  <c r="Y202" i="1" s="1"/>
  <c r="Z202" i="1" s="1"/>
  <c r="AA202" i="1" s="1"/>
  <c r="AB202" i="1" s="1"/>
  <c r="AC202" i="1" s="1"/>
  <c r="AD202" i="1" s="1"/>
  <c r="AE202" i="1" s="1"/>
  <c r="AF202" i="1" s="1"/>
  <c r="AG202" i="1" s="1"/>
  <c r="AH202" i="1" s="1"/>
  <c r="AI202" i="1" s="1"/>
  <c r="AJ202" i="1" s="1"/>
  <c r="AK202" i="1" s="1"/>
  <c r="AL202" i="1" s="1"/>
  <c r="AM202" i="1" s="1"/>
  <c r="AN202" i="1" s="1"/>
  <c r="AO202" i="1" s="1"/>
  <c r="AP202" i="1" s="1"/>
  <c r="AQ202" i="1" s="1"/>
  <c r="AR202" i="1" s="1"/>
  <c r="AS202" i="1" s="1"/>
  <c r="AT202" i="1" s="1"/>
  <c r="AU202" i="1" s="1"/>
  <c r="AV202" i="1" s="1"/>
  <c r="AW202" i="1" s="1"/>
  <c r="AX202" i="1" s="1"/>
  <c r="AY202" i="1" s="1"/>
  <c r="AZ202" i="1" s="1"/>
  <c r="BA202" i="1" s="1"/>
  <c r="D218" i="1"/>
  <c r="BC218" i="1" s="1"/>
  <c r="BC84" i="1"/>
  <c r="E16" i="1"/>
  <c r="F16" i="1" s="1"/>
  <c r="G16" i="1" s="1"/>
  <c r="H16" i="1" s="1"/>
  <c r="I16" i="1" s="1"/>
  <c r="J16" i="1" s="1"/>
  <c r="K16" i="1" s="1"/>
  <c r="L16" i="1" s="1"/>
  <c r="M16" i="1" s="1"/>
  <c r="N16" i="1" s="1"/>
  <c r="O16" i="1" s="1"/>
  <c r="P16" i="1" s="1"/>
  <c r="Q16" i="1" s="1"/>
  <c r="R16" i="1" s="1"/>
  <c r="S16" i="1" s="1"/>
  <c r="T16" i="1" s="1"/>
  <c r="U16" i="1" s="1"/>
  <c r="V16" i="1" s="1"/>
  <c r="W16" i="1" s="1"/>
  <c r="X16" i="1" s="1"/>
  <c r="Y16" i="1" s="1"/>
  <c r="Z16" i="1" s="1"/>
  <c r="AA16" i="1" s="1"/>
  <c r="AB16" i="1" s="1"/>
  <c r="AC16" i="1" s="1"/>
  <c r="AD16" i="1" s="1"/>
  <c r="AE16" i="1" s="1"/>
  <c r="AF16" i="1" s="1"/>
  <c r="AG16" i="1" s="1"/>
  <c r="AH16" i="1" s="1"/>
  <c r="AI16" i="1" s="1"/>
  <c r="AJ16" i="1" s="1"/>
  <c r="AK16" i="1" s="1"/>
  <c r="AL16" i="1" s="1"/>
  <c r="AM16" i="1" s="1"/>
  <c r="AN16" i="1" s="1"/>
  <c r="AO16" i="1" s="1"/>
  <c r="AP16" i="1" s="1"/>
  <c r="AQ16" i="1" s="1"/>
  <c r="AR16" i="1" s="1"/>
  <c r="AS16" i="1" s="1"/>
  <c r="AT16" i="1" s="1"/>
  <c r="AU16" i="1" s="1"/>
  <c r="AV16" i="1" s="1"/>
  <c r="AW16" i="1" s="1"/>
  <c r="AX16" i="1" s="1"/>
  <c r="AY16" i="1" s="1"/>
  <c r="AZ16" i="1" s="1"/>
  <c r="BA16" i="1" s="1"/>
  <c r="E10" i="1"/>
  <c r="F10" i="1" s="1"/>
  <c r="G10" i="1" s="1"/>
  <c r="H10" i="1" s="1"/>
  <c r="I10" i="1" s="1"/>
  <c r="J10" i="1" s="1"/>
  <c r="K10" i="1" s="1"/>
  <c r="L10" i="1" s="1"/>
  <c r="M10" i="1" s="1"/>
  <c r="N10" i="1" s="1"/>
  <c r="O10" i="1" s="1"/>
  <c r="P10" i="1" s="1"/>
  <c r="Q10" i="1" s="1"/>
  <c r="R10" i="1" s="1"/>
  <c r="S10" i="1" s="1"/>
  <c r="T10" i="1" s="1"/>
  <c r="U10" i="1" s="1"/>
  <c r="V10" i="1" s="1"/>
  <c r="W10" i="1" s="1"/>
  <c r="X10" i="1" s="1"/>
  <c r="Y10" i="1" s="1"/>
  <c r="Z10" i="1" s="1"/>
  <c r="AA10" i="1" s="1"/>
  <c r="AB10" i="1" s="1"/>
  <c r="AC10" i="1" s="1"/>
  <c r="AD10" i="1" s="1"/>
  <c r="AE10" i="1" s="1"/>
  <c r="AF10" i="1" s="1"/>
  <c r="AG10" i="1" s="1"/>
  <c r="AH10" i="1" s="1"/>
  <c r="AI10" i="1" s="1"/>
  <c r="AJ10" i="1" s="1"/>
  <c r="AK10" i="1" s="1"/>
  <c r="AL10" i="1" s="1"/>
  <c r="AM10" i="1" s="1"/>
  <c r="AN10" i="1" s="1"/>
  <c r="AO10" i="1" s="1"/>
  <c r="AP10" i="1" s="1"/>
  <c r="AQ10" i="1" s="1"/>
  <c r="AR10" i="1" s="1"/>
  <c r="AS10" i="1" s="1"/>
  <c r="AT10" i="1" s="1"/>
  <c r="AU10" i="1" s="1"/>
  <c r="AV10" i="1" s="1"/>
  <c r="AW10" i="1" s="1"/>
  <c r="AX10" i="1" s="1"/>
  <c r="AY10" i="1" s="1"/>
  <c r="AZ10" i="1" s="1"/>
  <c r="BA10" i="1" s="1"/>
  <c r="E176" i="1"/>
  <c r="F176" i="1" s="1"/>
  <c r="G176" i="1" s="1"/>
  <c r="H176" i="1" s="1"/>
  <c r="I176" i="1" s="1"/>
  <c r="J176" i="1" s="1"/>
  <c r="K176" i="1" s="1"/>
  <c r="L176" i="1" s="1"/>
  <c r="M176" i="1" s="1"/>
  <c r="N176" i="1" s="1"/>
  <c r="O176" i="1" s="1"/>
  <c r="P176" i="1" s="1"/>
  <c r="Q176" i="1" s="1"/>
  <c r="R176" i="1" s="1"/>
  <c r="S176" i="1" s="1"/>
  <c r="T176" i="1" s="1"/>
  <c r="U176" i="1" s="1"/>
  <c r="V176" i="1" s="1"/>
  <c r="W176" i="1" s="1"/>
  <c r="X176" i="1" s="1"/>
  <c r="Y176" i="1" s="1"/>
  <c r="Z176" i="1" s="1"/>
  <c r="AA176" i="1" s="1"/>
  <c r="AB176" i="1" s="1"/>
  <c r="AC176" i="1" s="1"/>
  <c r="AD176" i="1" s="1"/>
  <c r="AE176" i="1" s="1"/>
  <c r="AF176" i="1" s="1"/>
  <c r="AG176" i="1" s="1"/>
  <c r="AH176" i="1" s="1"/>
  <c r="AI176" i="1" s="1"/>
  <c r="AJ176" i="1" s="1"/>
  <c r="AK176" i="1" s="1"/>
  <c r="AL176" i="1" s="1"/>
  <c r="AM176" i="1" s="1"/>
  <c r="AN176" i="1" s="1"/>
  <c r="AO176" i="1" s="1"/>
  <c r="AP176" i="1" s="1"/>
  <c r="AQ176" i="1" s="1"/>
  <c r="AR176" i="1" s="1"/>
  <c r="AS176" i="1" s="1"/>
  <c r="AT176" i="1" s="1"/>
  <c r="AU176" i="1" s="1"/>
  <c r="AV176" i="1" s="1"/>
  <c r="AW176" i="1" s="1"/>
  <c r="AX176" i="1" s="1"/>
  <c r="AY176" i="1" s="1"/>
  <c r="AZ176" i="1" s="1"/>
  <c r="BA176" i="1" s="1"/>
  <c r="E162" i="1"/>
  <c r="F162" i="1" s="1"/>
  <c r="G162" i="1" s="1"/>
  <c r="H162" i="1" s="1"/>
  <c r="I162" i="1" s="1"/>
  <c r="J162" i="1" s="1"/>
  <c r="K162" i="1" s="1"/>
  <c r="L162" i="1" s="1"/>
  <c r="M162" i="1" s="1"/>
  <c r="N162" i="1" s="1"/>
  <c r="O162" i="1" s="1"/>
  <c r="P162" i="1" s="1"/>
  <c r="Q162" i="1" s="1"/>
  <c r="R162" i="1" s="1"/>
  <c r="S162" i="1" s="1"/>
  <c r="T162" i="1" s="1"/>
  <c r="U162" i="1" s="1"/>
  <c r="V162" i="1" s="1"/>
  <c r="W162" i="1" s="1"/>
  <c r="X162" i="1" s="1"/>
  <c r="Y162" i="1" s="1"/>
  <c r="Z162" i="1" s="1"/>
  <c r="AA162" i="1" s="1"/>
  <c r="AB162" i="1" s="1"/>
  <c r="AC162" i="1" s="1"/>
  <c r="AD162" i="1" s="1"/>
  <c r="AE162" i="1" s="1"/>
  <c r="AF162" i="1" s="1"/>
  <c r="AG162" i="1" s="1"/>
  <c r="AH162" i="1" s="1"/>
  <c r="AI162" i="1" s="1"/>
  <c r="AJ162" i="1" s="1"/>
  <c r="AK162" i="1" s="1"/>
  <c r="AL162" i="1" s="1"/>
  <c r="AM162" i="1" s="1"/>
  <c r="AN162" i="1" s="1"/>
  <c r="AO162" i="1" s="1"/>
  <c r="AP162" i="1" s="1"/>
  <c r="AQ162" i="1" s="1"/>
  <c r="AR162" i="1" s="1"/>
  <c r="AS162" i="1" s="1"/>
  <c r="AT162" i="1" s="1"/>
  <c r="AU162" i="1" s="1"/>
  <c r="AV162" i="1" s="1"/>
  <c r="AW162" i="1" s="1"/>
  <c r="AX162" i="1" s="1"/>
  <c r="AY162" i="1" s="1"/>
  <c r="AZ162" i="1" s="1"/>
  <c r="BA162" i="1" s="1"/>
  <c r="BC34" i="1"/>
  <c r="BC57" i="1"/>
  <c r="E24" i="1"/>
  <c r="F24" i="1" s="1"/>
  <c r="G24" i="1" s="1"/>
  <c r="H24" i="1" s="1"/>
  <c r="I24" i="1" s="1"/>
  <c r="J24" i="1" s="1"/>
  <c r="K24" i="1" s="1"/>
  <c r="L24" i="1" s="1"/>
  <c r="M24" i="1" s="1"/>
  <c r="N24" i="1" s="1"/>
  <c r="O24" i="1" s="1"/>
  <c r="P24" i="1" s="1"/>
  <c r="Q24" i="1" s="1"/>
  <c r="R24" i="1" s="1"/>
  <c r="S24" i="1" s="1"/>
  <c r="T24" i="1" s="1"/>
  <c r="U24" i="1" s="1"/>
  <c r="V24" i="1" s="1"/>
  <c r="W24" i="1" s="1"/>
  <c r="X24" i="1" s="1"/>
  <c r="Y24" i="1" s="1"/>
  <c r="Z24" i="1" s="1"/>
  <c r="AA24" i="1" s="1"/>
  <c r="AB24" i="1" s="1"/>
  <c r="AC24" i="1" s="1"/>
  <c r="AD24" i="1" s="1"/>
  <c r="AE24" i="1" s="1"/>
  <c r="AF24" i="1" s="1"/>
  <c r="AG24" i="1" s="1"/>
  <c r="AH24" i="1" s="1"/>
  <c r="AI24" i="1" s="1"/>
  <c r="AJ24" i="1" s="1"/>
  <c r="AK24" i="1" s="1"/>
  <c r="AL24" i="1" s="1"/>
  <c r="AM24" i="1" s="1"/>
  <c r="AN24" i="1" s="1"/>
  <c r="AO24" i="1" s="1"/>
  <c r="AP24" i="1" s="1"/>
  <c r="AQ24" i="1" s="1"/>
  <c r="AR24" i="1" s="1"/>
  <c r="AS24" i="1" s="1"/>
  <c r="AT24" i="1" s="1"/>
  <c r="AU24" i="1" s="1"/>
  <c r="AV24" i="1" s="1"/>
  <c r="AW24" i="1" s="1"/>
  <c r="AX24" i="1" s="1"/>
  <c r="AY24" i="1" s="1"/>
  <c r="AZ24" i="1" s="1"/>
  <c r="BA24" i="1" s="1"/>
  <c r="E189" i="1"/>
  <c r="F189" i="1" s="1"/>
  <c r="G189" i="1" s="1"/>
  <c r="H189" i="1" s="1"/>
  <c r="I189" i="1" s="1"/>
  <c r="J189" i="1" s="1"/>
  <c r="K189" i="1" s="1"/>
  <c r="L189" i="1" s="1"/>
  <c r="M189" i="1" s="1"/>
  <c r="N189" i="1" s="1"/>
  <c r="O189" i="1" s="1"/>
  <c r="P189" i="1" s="1"/>
  <c r="Q189" i="1" s="1"/>
  <c r="R189" i="1" s="1"/>
  <c r="S189" i="1" s="1"/>
  <c r="T189" i="1" s="1"/>
  <c r="U189" i="1" s="1"/>
  <c r="V189" i="1" s="1"/>
  <c r="W189" i="1" s="1"/>
  <c r="X189" i="1" s="1"/>
  <c r="Y189" i="1" s="1"/>
  <c r="Z189" i="1" s="1"/>
  <c r="AA189" i="1" s="1"/>
  <c r="AB189" i="1" s="1"/>
  <c r="AC189" i="1" s="1"/>
  <c r="AD189" i="1" s="1"/>
  <c r="AE189" i="1" s="1"/>
  <c r="AF189" i="1" s="1"/>
  <c r="AG189" i="1" s="1"/>
  <c r="AH189" i="1" s="1"/>
  <c r="AI189" i="1" s="1"/>
  <c r="AJ189" i="1" s="1"/>
  <c r="AK189" i="1" s="1"/>
  <c r="AL189" i="1" s="1"/>
  <c r="AM189" i="1" s="1"/>
  <c r="AN189" i="1" s="1"/>
  <c r="AO189" i="1" s="1"/>
  <c r="AP189" i="1" s="1"/>
  <c r="AQ189" i="1" s="1"/>
  <c r="AR189" i="1" s="1"/>
  <c r="AS189" i="1" s="1"/>
  <c r="AT189" i="1" s="1"/>
  <c r="AU189" i="1" s="1"/>
  <c r="AV189" i="1" s="1"/>
  <c r="AW189" i="1" s="1"/>
  <c r="AX189" i="1" s="1"/>
  <c r="AY189" i="1" s="1"/>
  <c r="AZ189" i="1" s="1"/>
  <c r="BA189" i="1" s="1"/>
  <c r="BC50" i="1"/>
  <c r="BC123" i="1"/>
  <c r="E123" i="1"/>
  <c r="F123" i="1" s="1"/>
  <c r="G123" i="1" s="1"/>
  <c r="H123" i="1" s="1"/>
  <c r="I123" i="1" s="1"/>
  <c r="J123" i="1" s="1"/>
  <c r="K123" i="1" s="1"/>
  <c r="L123" i="1" s="1"/>
  <c r="M123" i="1" s="1"/>
  <c r="N123" i="1" s="1"/>
  <c r="O123" i="1" s="1"/>
  <c r="P123" i="1" s="1"/>
  <c r="Q123" i="1" s="1"/>
  <c r="R123" i="1" s="1"/>
  <c r="S123" i="1" s="1"/>
  <c r="T123" i="1" s="1"/>
  <c r="U123" i="1" s="1"/>
  <c r="V123" i="1" s="1"/>
  <c r="W123" i="1" s="1"/>
  <c r="X123" i="1" s="1"/>
  <c r="Y123" i="1" s="1"/>
  <c r="Z123" i="1" s="1"/>
  <c r="AA123" i="1" s="1"/>
  <c r="AB123" i="1" s="1"/>
  <c r="AC123" i="1" s="1"/>
  <c r="AD123" i="1" s="1"/>
  <c r="AE123" i="1" s="1"/>
  <c r="AF123" i="1" s="1"/>
  <c r="AG123" i="1" s="1"/>
  <c r="AH123" i="1" s="1"/>
  <c r="AI123" i="1" s="1"/>
  <c r="AJ123" i="1" s="1"/>
  <c r="AK123" i="1" s="1"/>
  <c r="AL123" i="1" s="1"/>
  <c r="AM123" i="1" s="1"/>
  <c r="AN123" i="1" s="1"/>
  <c r="AO123" i="1" s="1"/>
  <c r="AP123" i="1" s="1"/>
  <c r="AQ123" i="1" s="1"/>
  <c r="AR123" i="1" s="1"/>
  <c r="AS123" i="1" s="1"/>
  <c r="AT123" i="1" s="1"/>
  <c r="AU123" i="1" s="1"/>
  <c r="AV123" i="1" s="1"/>
  <c r="AW123" i="1" s="1"/>
  <c r="AX123" i="1" s="1"/>
  <c r="AY123" i="1" s="1"/>
  <c r="AZ123" i="1" s="1"/>
  <c r="BA123" i="1" s="1"/>
  <c r="BC181" i="1"/>
  <c r="E181" i="1"/>
  <c r="F181" i="1" s="1"/>
  <c r="G181" i="1" s="1"/>
  <c r="H181" i="1" s="1"/>
  <c r="I181" i="1" s="1"/>
  <c r="J181" i="1" s="1"/>
  <c r="K181" i="1" s="1"/>
  <c r="L181" i="1" s="1"/>
  <c r="M181" i="1" s="1"/>
  <c r="N181" i="1" s="1"/>
  <c r="O181" i="1" s="1"/>
  <c r="P181" i="1" s="1"/>
  <c r="Q181" i="1" s="1"/>
  <c r="R181" i="1" s="1"/>
  <c r="S181" i="1" s="1"/>
  <c r="T181" i="1" s="1"/>
  <c r="U181" i="1" s="1"/>
  <c r="V181" i="1" s="1"/>
  <c r="W181" i="1" s="1"/>
  <c r="X181" i="1" s="1"/>
  <c r="Y181" i="1" s="1"/>
  <c r="Z181" i="1" s="1"/>
  <c r="AA181" i="1" s="1"/>
  <c r="AB181" i="1" s="1"/>
  <c r="AC181" i="1" s="1"/>
  <c r="AD181" i="1" s="1"/>
  <c r="AE181" i="1" s="1"/>
  <c r="AF181" i="1" s="1"/>
  <c r="AG181" i="1" s="1"/>
  <c r="AH181" i="1" s="1"/>
  <c r="AI181" i="1" s="1"/>
  <c r="AJ181" i="1" s="1"/>
  <c r="AK181" i="1" s="1"/>
  <c r="AL181" i="1" s="1"/>
  <c r="AM181" i="1" s="1"/>
  <c r="AN181" i="1" s="1"/>
  <c r="AO181" i="1" s="1"/>
  <c r="AP181" i="1" s="1"/>
  <c r="AQ181" i="1" s="1"/>
  <c r="AR181" i="1" s="1"/>
  <c r="AS181" i="1" s="1"/>
  <c r="AT181" i="1" s="1"/>
  <c r="AU181" i="1" s="1"/>
  <c r="AV181" i="1" s="1"/>
  <c r="AW181" i="1" s="1"/>
  <c r="AX181" i="1" s="1"/>
  <c r="AY181" i="1" s="1"/>
  <c r="AZ181" i="1" s="1"/>
  <c r="BA181" i="1" s="1"/>
  <c r="BC160" i="1"/>
  <c r="E160" i="1"/>
  <c r="F160" i="1" s="1"/>
  <c r="G160" i="1" s="1"/>
  <c r="H160" i="1" s="1"/>
  <c r="I160" i="1" s="1"/>
  <c r="J160" i="1" s="1"/>
  <c r="K160" i="1" s="1"/>
  <c r="L160" i="1" s="1"/>
  <c r="M160" i="1" s="1"/>
  <c r="N160" i="1" s="1"/>
  <c r="O160" i="1" s="1"/>
  <c r="P160" i="1" s="1"/>
  <c r="Q160" i="1" s="1"/>
  <c r="R160" i="1" s="1"/>
  <c r="S160" i="1" s="1"/>
  <c r="T160" i="1" s="1"/>
  <c r="U160" i="1" s="1"/>
  <c r="V160" i="1" s="1"/>
  <c r="W160" i="1" s="1"/>
  <c r="X160" i="1" s="1"/>
  <c r="Y160" i="1" s="1"/>
  <c r="Z160" i="1" s="1"/>
  <c r="AA160" i="1" s="1"/>
  <c r="AB160" i="1" s="1"/>
  <c r="AC160" i="1" s="1"/>
  <c r="AD160" i="1" s="1"/>
  <c r="AE160" i="1" s="1"/>
  <c r="AF160" i="1" s="1"/>
  <c r="AG160" i="1" s="1"/>
  <c r="AH160" i="1" s="1"/>
  <c r="AI160" i="1" s="1"/>
  <c r="AJ160" i="1" s="1"/>
  <c r="AK160" i="1" s="1"/>
  <c r="AL160" i="1" s="1"/>
  <c r="AM160" i="1" s="1"/>
  <c r="AN160" i="1" s="1"/>
  <c r="AO160" i="1" s="1"/>
  <c r="AP160" i="1" s="1"/>
  <c r="AQ160" i="1" s="1"/>
  <c r="AR160" i="1" s="1"/>
  <c r="AS160" i="1" s="1"/>
  <c r="AT160" i="1" s="1"/>
  <c r="AU160" i="1" s="1"/>
  <c r="AV160" i="1" s="1"/>
  <c r="AW160" i="1" s="1"/>
  <c r="AX160" i="1" s="1"/>
  <c r="AY160" i="1" s="1"/>
  <c r="AZ160" i="1" s="1"/>
  <c r="BA160" i="1" s="1"/>
  <c r="BC205" i="1"/>
  <c r="E205" i="1"/>
  <c r="F205" i="1" s="1"/>
  <c r="G205" i="1" s="1"/>
  <c r="H205" i="1" s="1"/>
  <c r="I205" i="1" s="1"/>
  <c r="J205" i="1" s="1"/>
  <c r="K205" i="1" s="1"/>
  <c r="L205" i="1" s="1"/>
  <c r="M205" i="1" s="1"/>
  <c r="N205" i="1" s="1"/>
  <c r="O205" i="1" s="1"/>
  <c r="P205" i="1" s="1"/>
  <c r="Q205" i="1" s="1"/>
  <c r="R205" i="1" s="1"/>
  <c r="S205" i="1" s="1"/>
  <c r="T205" i="1" s="1"/>
  <c r="U205" i="1" s="1"/>
  <c r="V205" i="1" s="1"/>
  <c r="W205" i="1" s="1"/>
  <c r="X205" i="1" s="1"/>
  <c r="Y205" i="1" s="1"/>
  <c r="Z205" i="1" s="1"/>
  <c r="AA205" i="1" s="1"/>
  <c r="AB205" i="1" s="1"/>
  <c r="AC205" i="1" s="1"/>
  <c r="AD205" i="1" s="1"/>
  <c r="AE205" i="1" s="1"/>
  <c r="AF205" i="1" s="1"/>
  <c r="AG205" i="1" s="1"/>
  <c r="AH205" i="1" s="1"/>
  <c r="AI205" i="1" s="1"/>
  <c r="AJ205" i="1" s="1"/>
  <c r="AK205" i="1" s="1"/>
  <c r="AL205" i="1" s="1"/>
  <c r="AM205" i="1" s="1"/>
  <c r="AN205" i="1" s="1"/>
  <c r="AO205" i="1" s="1"/>
  <c r="AP205" i="1" s="1"/>
  <c r="AQ205" i="1" s="1"/>
  <c r="AR205" i="1" s="1"/>
  <c r="AS205" i="1" s="1"/>
  <c r="AT205" i="1" s="1"/>
  <c r="AU205" i="1" s="1"/>
  <c r="AV205" i="1" s="1"/>
  <c r="AW205" i="1" s="1"/>
  <c r="AX205" i="1" s="1"/>
  <c r="AY205" i="1" s="1"/>
  <c r="AZ205" i="1" s="1"/>
  <c r="BA205" i="1" s="1"/>
  <c r="BC149" i="1"/>
  <c r="E149" i="1"/>
  <c r="F149" i="1" s="1"/>
  <c r="G149" i="1" s="1"/>
  <c r="H149" i="1" s="1"/>
  <c r="I149" i="1" s="1"/>
  <c r="J149" i="1" s="1"/>
  <c r="K149" i="1" s="1"/>
  <c r="L149" i="1" s="1"/>
  <c r="M149" i="1" s="1"/>
  <c r="N149" i="1" s="1"/>
  <c r="O149" i="1" s="1"/>
  <c r="P149" i="1" s="1"/>
  <c r="Q149" i="1" s="1"/>
  <c r="R149" i="1" s="1"/>
  <c r="S149" i="1" s="1"/>
  <c r="T149" i="1" s="1"/>
  <c r="U149" i="1" s="1"/>
  <c r="V149" i="1" s="1"/>
  <c r="W149" i="1" s="1"/>
  <c r="X149" i="1" s="1"/>
  <c r="Y149" i="1" s="1"/>
  <c r="Z149" i="1" s="1"/>
  <c r="AA149" i="1" s="1"/>
  <c r="AB149" i="1" s="1"/>
  <c r="AC149" i="1" s="1"/>
  <c r="AD149" i="1" s="1"/>
  <c r="AE149" i="1" s="1"/>
  <c r="AF149" i="1" s="1"/>
  <c r="AG149" i="1" s="1"/>
  <c r="AH149" i="1" s="1"/>
  <c r="AI149" i="1" s="1"/>
  <c r="AJ149" i="1" s="1"/>
  <c r="AK149" i="1" s="1"/>
  <c r="AL149" i="1" s="1"/>
  <c r="AM149" i="1" s="1"/>
  <c r="AN149" i="1" s="1"/>
  <c r="AO149" i="1" s="1"/>
  <c r="AP149" i="1" s="1"/>
  <c r="AQ149" i="1" s="1"/>
  <c r="AR149" i="1" s="1"/>
  <c r="AS149" i="1" s="1"/>
  <c r="AT149" i="1" s="1"/>
  <c r="AU149" i="1" s="1"/>
  <c r="AV149" i="1" s="1"/>
  <c r="AW149" i="1" s="1"/>
  <c r="AX149" i="1" s="1"/>
  <c r="AY149" i="1" s="1"/>
  <c r="AZ149" i="1" s="1"/>
  <c r="BA149" i="1" s="1"/>
  <c r="BC111" i="1"/>
  <c r="E111" i="1"/>
  <c r="F111" i="1" s="1"/>
  <c r="G111" i="1" s="1"/>
  <c r="H111" i="1" s="1"/>
  <c r="I111" i="1" s="1"/>
  <c r="J111" i="1" s="1"/>
  <c r="K111" i="1" s="1"/>
  <c r="L111" i="1" s="1"/>
  <c r="M111" i="1" s="1"/>
  <c r="N111" i="1" s="1"/>
  <c r="O111" i="1" s="1"/>
  <c r="P111" i="1" s="1"/>
  <c r="Q111" i="1" s="1"/>
  <c r="R111" i="1" s="1"/>
  <c r="S111" i="1" s="1"/>
  <c r="T111" i="1" s="1"/>
  <c r="U111" i="1" s="1"/>
  <c r="V111" i="1" s="1"/>
  <c r="W111" i="1" s="1"/>
  <c r="X111" i="1" s="1"/>
  <c r="Y111" i="1" s="1"/>
  <c r="Z111" i="1" s="1"/>
  <c r="AA111" i="1" s="1"/>
  <c r="AB111" i="1" s="1"/>
  <c r="AC111" i="1" s="1"/>
  <c r="AD111" i="1" s="1"/>
  <c r="AE111" i="1" s="1"/>
  <c r="AF111" i="1" s="1"/>
  <c r="AG111" i="1" s="1"/>
  <c r="AH111" i="1" s="1"/>
  <c r="AI111" i="1" s="1"/>
  <c r="AJ111" i="1" s="1"/>
  <c r="AK111" i="1" s="1"/>
  <c r="AL111" i="1" s="1"/>
  <c r="AM111" i="1" s="1"/>
  <c r="AN111" i="1" s="1"/>
  <c r="AO111" i="1" s="1"/>
  <c r="AP111" i="1" s="1"/>
  <c r="AQ111" i="1" s="1"/>
  <c r="AR111" i="1" s="1"/>
  <c r="AS111" i="1" s="1"/>
  <c r="AT111" i="1" s="1"/>
  <c r="AU111" i="1" s="1"/>
  <c r="AV111" i="1" s="1"/>
  <c r="AW111" i="1" s="1"/>
  <c r="AX111" i="1" s="1"/>
  <c r="AY111" i="1" s="1"/>
  <c r="AZ111" i="1" s="1"/>
  <c r="BA111" i="1" s="1"/>
  <c r="BC153" i="1"/>
  <c r="E153" i="1"/>
  <c r="F153" i="1" s="1"/>
  <c r="G153" i="1" s="1"/>
  <c r="H153" i="1" s="1"/>
  <c r="I153" i="1" s="1"/>
  <c r="J153" i="1" s="1"/>
  <c r="K153" i="1" s="1"/>
  <c r="L153" i="1" s="1"/>
  <c r="M153" i="1" s="1"/>
  <c r="N153" i="1" s="1"/>
  <c r="O153" i="1" s="1"/>
  <c r="P153" i="1" s="1"/>
  <c r="Q153" i="1" s="1"/>
  <c r="R153" i="1" s="1"/>
  <c r="S153" i="1" s="1"/>
  <c r="T153" i="1" s="1"/>
  <c r="U153" i="1" s="1"/>
  <c r="V153" i="1" s="1"/>
  <c r="W153" i="1" s="1"/>
  <c r="X153" i="1" s="1"/>
  <c r="Y153" i="1" s="1"/>
  <c r="Z153" i="1" s="1"/>
  <c r="AA153" i="1" s="1"/>
  <c r="AB153" i="1" s="1"/>
  <c r="AC153" i="1" s="1"/>
  <c r="AD153" i="1" s="1"/>
  <c r="AE153" i="1" s="1"/>
  <c r="AF153" i="1" s="1"/>
  <c r="AG153" i="1" s="1"/>
  <c r="AH153" i="1" s="1"/>
  <c r="AI153" i="1" s="1"/>
  <c r="AJ153" i="1" s="1"/>
  <c r="AK153" i="1" s="1"/>
  <c r="AL153" i="1" s="1"/>
  <c r="AM153" i="1" s="1"/>
  <c r="AN153" i="1" s="1"/>
  <c r="AO153" i="1" s="1"/>
  <c r="AP153" i="1" s="1"/>
  <c r="AQ153" i="1" s="1"/>
  <c r="AR153" i="1" s="1"/>
  <c r="AS153" i="1" s="1"/>
  <c r="AT153" i="1" s="1"/>
  <c r="AU153" i="1" s="1"/>
  <c r="AV153" i="1" s="1"/>
  <c r="AW153" i="1" s="1"/>
  <c r="AX153" i="1" s="1"/>
  <c r="AY153" i="1" s="1"/>
  <c r="AZ153" i="1" s="1"/>
  <c r="BA153" i="1" s="1"/>
  <c r="BC190" i="1"/>
  <c r="E190" i="1"/>
  <c r="F190" i="1" s="1"/>
  <c r="G190" i="1" s="1"/>
  <c r="H190" i="1" s="1"/>
  <c r="I190" i="1" s="1"/>
  <c r="J190" i="1" s="1"/>
  <c r="K190" i="1" s="1"/>
  <c r="L190" i="1" s="1"/>
  <c r="M190" i="1" s="1"/>
  <c r="N190" i="1" s="1"/>
  <c r="O190" i="1" s="1"/>
  <c r="P190" i="1" s="1"/>
  <c r="Q190" i="1" s="1"/>
  <c r="R190" i="1" s="1"/>
  <c r="S190" i="1" s="1"/>
  <c r="T190" i="1" s="1"/>
  <c r="U190" i="1" s="1"/>
  <c r="V190" i="1" s="1"/>
  <c r="W190" i="1" s="1"/>
  <c r="X190" i="1" s="1"/>
  <c r="Y190" i="1" s="1"/>
  <c r="Z190" i="1" s="1"/>
  <c r="AA190" i="1" s="1"/>
  <c r="AB190" i="1" s="1"/>
  <c r="AC190" i="1" s="1"/>
  <c r="AD190" i="1" s="1"/>
  <c r="AE190" i="1" s="1"/>
  <c r="AF190" i="1" s="1"/>
  <c r="AG190" i="1" s="1"/>
  <c r="AH190" i="1" s="1"/>
  <c r="AI190" i="1" s="1"/>
  <c r="AJ190" i="1" s="1"/>
  <c r="AK190" i="1" s="1"/>
  <c r="AL190" i="1" s="1"/>
  <c r="AM190" i="1" s="1"/>
  <c r="AN190" i="1" s="1"/>
  <c r="AO190" i="1" s="1"/>
  <c r="AP190" i="1" s="1"/>
  <c r="AQ190" i="1" s="1"/>
  <c r="AR190" i="1" s="1"/>
  <c r="AS190" i="1" s="1"/>
  <c r="AT190" i="1" s="1"/>
  <c r="AU190" i="1" s="1"/>
  <c r="AV190" i="1" s="1"/>
  <c r="AW190" i="1" s="1"/>
  <c r="AX190" i="1" s="1"/>
  <c r="AY190" i="1" s="1"/>
  <c r="AZ190" i="1" s="1"/>
  <c r="BA190" i="1" s="1"/>
  <c r="BC156" i="1"/>
  <c r="E156" i="1"/>
  <c r="F156" i="1" s="1"/>
  <c r="G156" i="1" s="1"/>
  <c r="H156" i="1" s="1"/>
  <c r="I156" i="1" s="1"/>
  <c r="J156" i="1" s="1"/>
  <c r="K156" i="1" s="1"/>
  <c r="L156" i="1" s="1"/>
  <c r="M156" i="1" s="1"/>
  <c r="N156" i="1" s="1"/>
  <c r="O156" i="1" s="1"/>
  <c r="P156" i="1" s="1"/>
  <c r="Q156" i="1" s="1"/>
  <c r="R156" i="1" s="1"/>
  <c r="S156" i="1" s="1"/>
  <c r="T156" i="1" s="1"/>
  <c r="U156" i="1" s="1"/>
  <c r="V156" i="1" s="1"/>
  <c r="W156" i="1" s="1"/>
  <c r="X156" i="1" s="1"/>
  <c r="Y156" i="1" s="1"/>
  <c r="Z156" i="1" s="1"/>
  <c r="AA156" i="1" s="1"/>
  <c r="AB156" i="1" s="1"/>
  <c r="AC156" i="1" s="1"/>
  <c r="AD156" i="1" s="1"/>
  <c r="AE156" i="1" s="1"/>
  <c r="AF156" i="1" s="1"/>
  <c r="AG156" i="1" s="1"/>
  <c r="AH156" i="1" s="1"/>
  <c r="AI156" i="1" s="1"/>
  <c r="AJ156" i="1" s="1"/>
  <c r="AK156" i="1" s="1"/>
  <c r="AL156" i="1" s="1"/>
  <c r="AM156" i="1" s="1"/>
  <c r="AN156" i="1" s="1"/>
  <c r="AO156" i="1" s="1"/>
  <c r="AP156" i="1" s="1"/>
  <c r="AQ156" i="1" s="1"/>
  <c r="AR156" i="1" s="1"/>
  <c r="AS156" i="1" s="1"/>
  <c r="AT156" i="1" s="1"/>
  <c r="AU156" i="1" s="1"/>
  <c r="AV156" i="1" s="1"/>
  <c r="AW156" i="1" s="1"/>
  <c r="AX156" i="1" s="1"/>
  <c r="AY156" i="1" s="1"/>
  <c r="AZ156" i="1" s="1"/>
  <c r="BA156" i="1" s="1"/>
  <c r="BC184" i="1"/>
  <c r="E184" i="1"/>
  <c r="F184" i="1" s="1"/>
  <c r="G184" i="1" s="1"/>
  <c r="H184" i="1" s="1"/>
  <c r="I184" i="1" s="1"/>
  <c r="J184" i="1" s="1"/>
  <c r="K184" i="1" s="1"/>
  <c r="L184" i="1" s="1"/>
  <c r="M184" i="1" s="1"/>
  <c r="N184" i="1" s="1"/>
  <c r="O184" i="1" s="1"/>
  <c r="P184" i="1" s="1"/>
  <c r="Q184" i="1" s="1"/>
  <c r="R184" i="1" s="1"/>
  <c r="S184" i="1" s="1"/>
  <c r="T184" i="1" s="1"/>
  <c r="U184" i="1" s="1"/>
  <c r="V184" i="1" s="1"/>
  <c r="W184" i="1" s="1"/>
  <c r="X184" i="1" s="1"/>
  <c r="Y184" i="1" s="1"/>
  <c r="Z184" i="1" s="1"/>
  <c r="AA184" i="1" s="1"/>
  <c r="AB184" i="1" s="1"/>
  <c r="AC184" i="1" s="1"/>
  <c r="AD184" i="1" s="1"/>
  <c r="AE184" i="1" s="1"/>
  <c r="AF184" i="1" s="1"/>
  <c r="AG184" i="1" s="1"/>
  <c r="AH184" i="1" s="1"/>
  <c r="AI184" i="1" s="1"/>
  <c r="AJ184" i="1" s="1"/>
  <c r="AK184" i="1" s="1"/>
  <c r="AL184" i="1" s="1"/>
  <c r="AM184" i="1" s="1"/>
  <c r="AN184" i="1" s="1"/>
  <c r="AO184" i="1" s="1"/>
  <c r="AP184" i="1" s="1"/>
  <c r="AQ184" i="1" s="1"/>
  <c r="AR184" i="1" s="1"/>
  <c r="AS184" i="1" s="1"/>
  <c r="AT184" i="1" s="1"/>
  <c r="AU184" i="1" s="1"/>
  <c r="AV184" i="1" s="1"/>
  <c r="AW184" i="1" s="1"/>
  <c r="AX184" i="1" s="1"/>
  <c r="AY184" i="1" s="1"/>
  <c r="AZ184" i="1" s="1"/>
  <c r="BA184" i="1" s="1"/>
  <c r="BC191" i="1"/>
  <c r="BC180" i="1"/>
  <c r="E180" i="1"/>
  <c r="F180" i="1" s="1"/>
  <c r="G180" i="1" s="1"/>
  <c r="H180" i="1" s="1"/>
  <c r="I180" i="1" s="1"/>
  <c r="J180" i="1" s="1"/>
  <c r="K180" i="1" s="1"/>
  <c r="L180" i="1" s="1"/>
  <c r="M180" i="1" s="1"/>
  <c r="N180" i="1" s="1"/>
  <c r="O180" i="1" s="1"/>
  <c r="P180" i="1" s="1"/>
  <c r="Q180" i="1" s="1"/>
  <c r="R180" i="1" s="1"/>
  <c r="S180" i="1" s="1"/>
  <c r="T180" i="1" s="1"/>
  <c r="U180" i="1" s="1"/>
  <c r="V180" i="1" s="1"/>
  <c r="W180" i="1" s="1"/>
  <c r="X180" i="1" s="1"/>
  <c r="Y180" i="1" s="1"/>
  <c r="Z180" i="1" s="1"/>
  <c r="AA180" i="1" s="1"/>
  <c r="AB180" i="1" s="1"/>
  <c r="AC180" i="1" s="1"/>
  <c r="AD180" i="1" s="1"/>
  <c r="AE180" i="1" s="1"/>
  <c r="AF180" i="1" s="1"/>
  <c r="AG180" i="1" s="1"/>
  <c r="AH180" i="1" s="1"/>
  <c r="AI180" i="1" s="1"/>
  <c r="AJ180" i="1" s="1"/>
  <c r="AK180" i="1" s="1"/>
  <c r="AL180" i="1" s="1"/>
  <c r="AM180" i="1" s="1"/>
  <c r="AN180" i="1" s="1"/>
  <c r="AO180" i="1" s="1"/>
  <c r="AP180" i="1" s="1"/>
  <c r="AQ180" i="1" s="1"/>
  <c r="AR180" i="1" s="1"/>
  <c r="AS180" i="1" s="1"/>
  <c r="AT180" i="1" s="1"/>
  <c r="AU180" i="1" s="1"/>
  <c r="AV180" i="1" s="1"/>
  <c r="AW180" i="1" s="1"/>
  <c r="AX180" i="1" s="1"/>
  <c r="AY180" i="1" s="1"/>
  <c r="AZ180" i="1" s="1"/>
  <c r="BA180" i="1" s="1"/>
  <c r="BC155" i="1"/>
  <c r="BC165" i="1"/>
  <c r="E165" i="1"/>
  <c r="F165" i="1" s="1"/>
  <c r="G165" i="1" s="1"/>
  <c r="H165" i="1" s="1"/>
  <c r="I165" i="1" s="1"/>
  <c r="J165" i="1" s="1"/>
  <c r="K165" i="1" s="1"/>
  <c r="L165" i="1" s="1"/>
  <c r="M165" i="1" s="1"/>
  <c r="N165" i="1" s="1"/>
  <c r="O165" i="1" s="1"/>
  <c r="P165" i="1" s="1"/>
  <c r="Q165" i="1" s="1"/>
  <c r="R165" i="1" s="1"/>
  <c r="S165" i="1" s="1"/>
  <c r="T165" i="1" s="1"/>
  <c r="U165" i="1" s="1"/>
  <c r="V165" i="1" s="1"/>
  <c r="W165" i="1" s="1"/>
  <c r="X165" i="1" s="1"/>
  <c r="Y165" i="1" s="1"/>
  <c r="Z165" i="1" s="1"/>
  <c r="AA165" i="1" s="1"/>
  <c r="AB165" i="1" s="1"/>
  <c r="AC165" i="1" s="1"/>
  <c r="AD165" i="1" s="1"/>
  <c r="AE165" i="1" s="1"/>
  <c r="AF165" i="1" s="1"/>
  <c r="AG165" i="1" s="1"/>
  <c r="AH165" i="1" s="1"/>
  <c r="AI165" i="1" s="1"/>
  <c r="AJ165" i="1" s="1"/>
  <c r="AK165" i="1" s="1"/>
  <c r="AL165" i="1" s="1"/>
  <c r="AM165" i="1" s="1"/>
  <c r="AN165" i="1" s="1"/>
  <c r="AO165" i="1" s="1"/>
  <c r="AP165" i="1" s="1"/>
  <c r="AQ165" i="1" s="1"/>
  <c r="AR165" i="1" s="1"/>
  <c r="AS165" i="1" s="1"/>
  <c r="AT165" i="1" s="1"/>
  <c r="AU165" i="1" s="1"/>
  <c r="AV165" i="1" s="1"/>
  <c r="AW165" i="1" s="1"/>
  <c r="AX165" i="1" s="1"/>
  <c r="AY165" i="1" s="1"/>
  <c r="AZ165" i="1" s="1"/>
  <c r="BA165" i="1" s="1"/>
  <c r="BC104" i="1"/>
  <c r="BC146" i="1"/>
  <c r="E146" i="1"/>
  <c r="F146" i="1" s="1"/>
  <c r="G146" i="1" s="1"/>
  <c r="H146" i="1" s="1"/>
  <c r="I146" i="1" s="1"/>
  <c r="J146" i="1" s="1"/>
  <c r="K146" i="1" s="1"/>
  <c r="L146" i="1" s="1"/>
  <c r="M146" i="1" s="1"/>
  <c r="N146" i="1" s="1"/>
  <c r="O146" i="1" s="1"/>
  <c r="P146" i="1" s="1"/>
  <c r="Q146" i="1" s="1"/>
  <c r="R146" i="1" s="1"/>
  <c r="S146" i="1" s="1"/>
  <c r="T146" i="1" s="1"/>
  <c r="U146" i="1" s="1"/>
  <c r="V146" i="1" s="1"/>
  <c r="W146" i="1" s="1"/>
  <c r="X146" i="1" s="1"/>
  <c r="Y146" i="1" s="1"/>
  <c r="Z146" i="1" s="1"/>
  <c r="AA146" i="1" s="1"/>
  <c r="AB146" i="1" s="1"/>
  <c r="AC146" i="1" s="1"/>
  <c r="AD146" i="1" s="1"/>
  <c r="AE146" i="1" s="1"/>
  <c r="AF146" i="1" s="1"/>
  <c r="AG146" i="1" s="1"/>
  <c r="AH146" i="1" s="1"/>
  <c r="AI146" i="1" s="1"/>
  <c r="AJ146" i="1" s="1"/>
  <c r="AK146" i="1" s="1"/>
  <c r="AL146" i="1" s="1"/>
  <c r="AM146" i="1" s="1"/>
  <c r="AN146" i="1" s="1"/>
  <c r="AO146" i="1" s="1"/>
  <c r="AP146" i="1" s="1"/>
  <c r="AQ146" i="1" s="1"/>
  <c r="AR146" i="1" s="1"/>
  <c r="AS146" i="1" s="1"/>
  <c r="AT146" i="1" s="1"/>
  <c r="AU146" i="1" s="1"/>
  <c r="AV146" i="1" s="1"/>
  <c r="AW146" i="1" s="1"/>
  <c r="AX146" i="1" s="1"/>
  <c r="AY146" i="1" s="1"/>
  <c r="AZ146" i="1" s="1"/>
  <c r="BA146" i="1" s="1"/>
  <c r="BC115" i="1"/>
  <c r="BC170" i="1"/>
  <c r="BC6" i="1"/>
  <c r="BC109" i="1"/>
  <c r="E109" i="1"/>
  <c r="F109" i="1" s="1"/>
  <c r="G109" i="1" s="1"/>
  <c r="H109" i="1" s="1"/>
  <c r="I109" i="1" s="1"/>
  <c r="J109" i="1" s="1"/>
  <c r="K109" i="1" s="1"/>
  <c r="L109" i="1" s="1"/>
  <c r="M109" i="1" s="1"/>
  <c r="N109" i="1" s="1"/>
  <c r="O109" i="1" s="1"/>
  <c r="P109" i="1" s="1"/>
  <c r="Q109" i="1" s="1"/>
  <c r="R109" i="1" s="1"/>
  <c r="S109" i="1" s="1"/>
  <c r="T109" i="1" s="1"/>
  <c r="U109" i="1" s="1"/>
  <c r="V109" i="1" s="1"/>
  <c r="W109" i="1" s="1"/>
  <c r="X109" i="1" s="1"/>
  <c r="Y109" i="1" s="1"/>
  <c r="Z109" i="1" s="1"/>
  <c r="AA109" i="1" s="1"/>
  <c r="AB109" i="1" s="1"/>
  <c r="AC109" i="1" s="1"/>
  <c r="AD109" i="1" s="1"/>
  <c r="AE109" i="1" s="1"/>
  <c r="AF109" i="1" s="1"/>
  <c r="AG109" i="1" s="1"/>
  <c r="AH109" i="1" s="1"/>
  <c r="AI109" i="1" s="1"/>
  <c r="AJ109" i="1" s="1"/>
  <c r="AK109" i="1" s="1"/>
  <c r="AL109" i="1" s="1"/>
  <c r="AM109" i="1" s="1"/>
  <c r="AN109" i="1" s="1"/>
  <c r="AO109" i="1" s="1"/>
  <c r="AP109" i="1" s="1"/>
  <c r="AQ109" i="1" s="1"/>
  <c r="AR109" i="1" s="1"/>
  <c r="AS109" i="1" s="1"/>
  <c r="AT109" i="1" s="1"/>
  <c r="AU109" i="1" s="1"/>
  <c r="AV109" i="1" s="1"/>
  <c r="AW109" i="1" s="1"/>
  <c r="AX109" i="1" s="1"/>
  <c r="AY109" i="1" s="1"/>
  <c r="AZ109" i="1" s="1"/>
  <c r="BA109" i="1" s="1"/>
  <c r="BC144" i="1"/>
  <c r="BC186" i="1"/>
  <c r="E186" i="1"/>
  <c r="F186" i="1" s="1"/>
  <c r="G186" i="1" s="1"/>
  <c r="H186" i="1" s="1"/>
  <c r="I186" i="1" s="1"/>
  <c r="J186" i="1" s="1"/>
  <c r="K186" i="1" s="1"/>
  <c r="L186" i="1" s="1"/>
  <c r="M186" i="1" s="1"/>
  <c r="N186" i="1" s="1"/>
  <c r="O186" i="1" s="1"/>
  <c r="P186" i="1" s="1"/>
  <c r="Q186" i="1" s="1"/>
  <c r="R186" i="1" s="1"/>
  <c r="S186" i="1" s="1"/>
  <c r="T186" i="1" s="1"/>
  <c r="U186" i="1" s="1"/>
  <c r="V186" i="1" s="1"/>
  <c r="W186" i="1" s="1"/>
  <c r="X186" i="1" s="1"/>
  <c r="Y186" i="1" s="1"/>
  <c r="Z186" i="1" s="1"/>
  <c r="AA186" i="1" s="1"/>
  <c r="AB186" i="1" s="1"/>
  <c r="AC186" i="1" s="1"/>
  <c r="AD186" i="1" s="1"/>
  <c r="AE186" i="1" s="1"/>
  <c r="AF186" i="1" s="1"/>
  <c r="AG186" i="1" s="1"/>
  <c r="AH186" i="1" s="1"/>
  <c r="AI186" i="1" s="1"/>
  <c r="AJ186" i="1" s="1"/>
  <c r="AK186" i="1" s="1"/>
  <c r="AL186" i="1" s="1"/>
  <c r="AM186" i="1" s="1"/>
  <c r="AN186" i="1" s="1"/>
  <c r="AO186" i="1" s="1"/>
  <c r="AP186" i="1" s="1"/>
  <c r="AQ186" i="1" s="1"/>
  <c r="AR186" i="1" s="1"/>
  <c r="AS186" i="1" s="1"/>
  <c r="AT186" i="1" s="1"/>
  <c r="AU186" i="1" s="1"/>
  <c r="AV186" i="1" s="1"/>
  <c r="AW186" i="1" s="1"/>
  <c r="AX186" i="1" s="1"/>
  <c r="AY186" i="1" s="1"/>
  <c r="AZ186" i="1" s="1"/>
  <c r="BA186" i="1" s="1"/>
  <c r="BC108" i="1"/>
  <c r="E108" i="1"/>
  <c r="F108" i="1" s="1"/>
  <c r="G108" i="1" s="1"/>
  <c r="H108" i="1" s="1"/>
  <c r="I108" i="1" s="1"/>
  <c r="J108" i="1" s="1"/>
  <c r="K108" i="1" s="1"/>
  <c r="L108" i="1" s="1"/>
  <c r="M108" i="1" s="1"/>
  <c r="N108" i="1" s="1"/>
  <c r="O108" i="1" s="1"/>
  <c r="P108" i="1" s="1"/>
  <c r="Q108" i="1" s="1"/>
  <c r="R108" i="1" s="1"/>
  <c r="S108" i="1" s="1"/>
  <c r="T108" i="1" s="1"/>
  <c r="U108" i="1" s="1"/>
  <c r="V108" i="1" s="1"/>
  <c r="W108" i="1" s="1"/>
  <c r="X108" i="1" s="1"/>
  <c r="Y108" i="1" s="1"/>
  <c r="Z108" i="1" s="1"/>
  <c r="AA108" i="1" s="1"/>
  <c r="AB108" i="1" s="1"/>
  <c r="AC108" i="1" s="1"/>
  <c r="AD108" i="1" s="1"/>
  <c r="AE108" i="1" s="1"/>
  <c r="AF108" i="1" s="1"/>
  <c r="AG108" i="1" s="1"/>
  <c r="AH108" i="1" s="1"/>
  <c r="AI108" i="1" s="1"/>
  <c r="AJ108" i="1" s="1"/>
  <c r="AK108" i="1" s="1"/>
  <c r="AL108" i="1" s="1"/>
  <c r="AM108" i="1" s="1"/>
  <c r="AN108" i="1" s="1"/>
  <c r="AO108" i="1" s="1"/>
  <c r="AP108" i="1" s="1"/>
  <c r="AQ108" i="1" s="1"/>
  <c r="AR108" i="1" s="1"/>
  <c r="AS108" i="1" s="1"/>
  <c r="AT108" i="1" s="1"/>
  <c r="AU108" i="1" s="1"/>
  <c r="AV108" i="1" s="1"/>
  <c r="AW108" i="1" s="1"/>
  <c r="AX108" i="1" s="1"/>
  <c r="AY108" i="1" s="1"/>
  <c r="AZ108" i="1" s="1"/>
  <c r="BA108" i="1" s="1"/>
  <c r="BC112" i="1"/>
  <c r="E112" i="1"/>
  <c r="F112" i="1" s="1"/>
  <c r="G112" i="1" s="1"/>
  <c r="H112" i="1" s="1"/>
  <c r="I112" i="1" s="1"/>
  <c r="J112" i="1" s="1"/>
  <c r="K112" i="1" s="1"/>
  <c r="L112" i="1" s="1"/>
  <c r="M112" i="1" s="1"/>
  <c r="N112" i="1" s="1"/>
  <c r="O112" i="1" s="1"/>
  <c r="P112" i="1" s="1"/>
  <c r="Q112" i="1" s="1"/>
  <c r="R112" i="1" s="1"/>
  <c r="S112" i="1" s="1"/>
  <c r="T112" i="1" s="1"/>
  <c r="U112" i="1" s="1"/>
  <c r="V112" i="1" s="1"/>
  <c r="W112" i="1" s="1"/>
  <c r="X112" i="1" s="1"/>
  <c r="Y112" i="1" s="1"/>
  <c r="Z112" i="1" s="1"/>
  <c r="AA112" i="1" s="1"/>
  <c r="AB112" i="1" s="1"/>
  <c r="AC112" i="1" s="1"/>
  <c r="AD112" i="1" s="1"/>
  <c r="AE112" i="1" s="1"/>
  <c r="AF112" i="1" s="1"/>
  <c r="AG112" i="1" s="1"/>
  <c r="AH112" i="1" s="1"/>
  <c r="AI112" i="1" s="1"/>
  <c r="AJ112" i="1" s="1"/>
  <c r="AK112" i="1" s="1"/>
  <c r="AL112" i="1" s="1"/>
  <c r="AM112" i="1" s="1"/>
  <c r="AN112" i="1" s="1"/>
  <c r="AO112" i="1" s="1"/>
  <c r="AP112" i="1" s="1"/>
  <c r="AQ112" i="1" s="1"/>
  <c r="AR112" i="1" s="1"/>
  <c r="AS112" i="1" s="1"/>
  <c r="AT112" i="1" s="1"/>
  <c r="AU112" i="1" s="1"/>
  <c r="AV112" i="1" s="1"/>
  <c r="AW112" i="1" s="1"/>
  <c r="AX112" i="1" s="1"/>
  <c r="AY112" i="1" s="1"/>
  <c r="AZ112" i="1" s="1"/>
  <c r="BA112" i="1" s="1"/>
  <c r="BC61" i="1"/>
  <c r="BC173" i="1"/>
  <c r="E173" i="1"/>
  <c r="F173" i="1" s="1"/>
  <c r="G173" i="1" s="1"/>
  <c r="H173" i="1" s="1"/>
  <c r="I173" i="1" s="1"/>
  <c r="J173" i="1" s="1"/>
  <c r="K173" i="1" s="1"/>
  <c r="L173" i="1" s="1"/>
  <c r="M173" i="1" s="1"/>
  <c r="N173" i="1" s="1"/>
  <c r="O173" i="1" s="1"/>
  <c r="P173" i="1" s="1"/>
  <c r="Q173" i="1" s="1"/>
  <c r="R173" i="1" s="1"/>
  <c r="S173" i="1" s="1"/>
  <c r="T173" i="1" s="1"/>
  <c r="U173" i="1" s="1"/>
  <c r="V173" i="1" s="1"/>
  <c r="W173" i="1" s="1"/>
  <c r="X173" i="1" s="1"/>
  <c r="Y173" i="1" s="1"/>
  <c r="Z173" i="1" s="1"/>
  <c r="AA173" i="1" s="1"/>
  <c r="AB173" i="1" s="1"/>
  <c r="AC173" i="1" s="1"/>
  <c r="AD173" i="1" s="1"/>
  <c r="AE173" i="1" s="1"/>
  <c r="AF173" i="1" s="1"/>
  <c r="AG173" i="1" s="1"/>
  <c r="AH173" i="1" s="1"/>
  <c r="AI173" i="1" s="1"/>
  <c r="AJ173" i="1" s="1"/>
  <c r="AK173" i="1" s="1"/>
  <c r="AL173" i="1" s="1"/>
  <c r="AM173" i="1" s="1"/>
  <c r="AN173" i="1" s="1"/>
  <c r="AO173" i="1" s="1"/>
  <c r="AP173" i="1" s="1"/>
  <c r="AQ173" i="1" s="1"/>
  <c r="AR173" i="1" s="1"/>
  <c r="AS173" i="1" s="1"/>
  <c r="AT173" i="1" s="1"/>
  <c r="AU173" i="1" s="1"/>
  <c r="AV173" i="1" s="1"/>
  <c r="AW173" i="1" s="1"/>
  <c r="AX173" i="1" s="1"/>
  <c r="AY173" i="1" s="1"/>
  <c r="AZ173" i="1" s="1"/>
  <c r="BA173" i="1" s="1"/>
  <c r="BC126" i="1"/>
  <c r="E126" i="1"/>
  <c r="F126" i="1" s="1"/>
  <c r="G126" i="1" s="1"/>
  <c r="H126" i="1" s="1"/>
  <c r="I126" i="1" s="1"/>
  <c r="J126" i="1" s="1"/>
  <c r="K126" i="1" s="1"/>
  <c r="L126" i="1" s="1"/>
  <c r="M126" i="1" s="1"/>
  <c r="N126" i="1" s="1"/>
  <c r="O126" i="1" s="1"/>
  <c r="P126" i="1" s="1"/>
  <c r="Q126" i="1" s="1"/>
  <c r="R126" i="1" s="1"/>
  <c r="S126" i="1" s="1"/>
  <c r="T126" i="1" s="1"/>
  <c r="U126" i="1" s="1"/>
  <c r="V126" i="1" s="1"/>
  <c r="W126" i="1" s="1"/>
  <c r="X126" i="1" s="1"/>
  <c r="Y126" i="1" s="1"/>
  <c r="Z126" i="1" s="1"/>
  <c r="AA126" i="1" s="1"/>
  <c r="AB126" i="1" s="1"/>
  <c r="AC126" i="1" s="1"/>
  <c r="AD126" i="1" s="1"/>
  <c r="AE126" i="1" s="1"/>
  <c r="AF126" i="1" s="1"/>
  <c r="AG126" i="1" s="1"/>
  <c r="AH126" i="1" s="1"/>
  <c r="AI126" i="1" s="1"/>
  <c r="AJ126" i="1" s="1"/>
  <c r="AK126" i="1" s="1"/>
  <c r="AL126" i="1" s="1"/>
  <c r="AM126" i="1" s="1"/>
  <c r="AN126" i="1" s="1"/>
  <c r="AO126" i="1" s="1"/>
  <c r="AP126" i="1" s="1"/>
  <c r="AQ126" i="1" s="1"/>
  <c r="AR126" i="1" s="1"/>
  <c r="AS126" i="1" s="1"/>
  <c r="AT126" i="1" s="1"/>
  <c r="AU126" i="1" s="1"/>
  <c r="AV126" i="1" s="1"/>
  <c r="AW126" i="1" s="1"/>
  <c r="AX126" i="1" s="1"/>
  <c r="AY126" i="1" s="1"/>
  <c r="AZ126" i="1" s="1"/>
  <c r="BA126" i="1" s="1"/>
  <c r="BC171" i="1"/>
  <c r="E171" i="1"/>
  <c r="F171" i="1" s="1"/>
  <c r="G171" i="1" s="1"/>
  <c r="H171" i="1" s="1"/>
  <c r="I171" i="1" s="1"/>
  <c r="J171" i="1" s="1"/>
  <c r="K171" i="1" s="1"/>
  <c r="L171" i="1" s="1"/>
  <c r="M171" i="1" s="1"/>
  <c r="N171" i="1" s="1"/>
  <c r="O171" i="1" s="1"/>
  <c r="P171" i="1" s="1"/>
  <c r="Q171" i="1" s="1"/>
  <c r="R171" i="1" s="1"/>
  <c r="S171" i="1" s="1"/>
  <c r="T171" i="1" s="1"/>
  <c r="U171" i="1" s="1"/>
  <c r="V171" i="1" s="1"/>
  <c r="W171" i="1" s="1"/>
  <c r="X171" i="1" s="1"/>
  <c r="Y171" i="1" s="1"/>
  <c r="Z171" i="1" s="1"/>
  <c r="AA171" i="1" s="1"/>
  <c r="AB171" i="1" s="1"/>
  <c r="AC171" i="1" s="1"/>
  <c r="AD171" i="1" s="1"/>
  <c r="AE171" i="1" s="1"/>
  <c r="AF171" i="1" s="1"/>
  <c r="AG171" i="1" s="1"/>
  <c r="AH171" i="1" s="1"/>
  <c r="AI171" i="1" s="1"/>
  <c r="AJ171" i="1" s="1"/>
  <c r="AK171" i="1" s="1"/>
  <c r="AL171" i="1" s="1"/>
  <c r="AM171" i="1" s="1"/>
  <c r="AN171" i="1" s="1"/>
  <c r="AO171" i="1" s="1"/>
  <c r="AP171" i="1" s="1"/>
  <c r="AQ171" i="1" s="1"/>
  <c r="AR171" i="1" s="1"/>
  <c r="AS171" i="1" s="1"/>
  <c r="AT171" i="1" s="1"/>
  <c r="AU171" i="1" s="1"/>
  <c r="AV171" i="1" s="1"/>
  <c r="AW171" i="1" s="1"/>
  <c r="AX171" i="1" s="1"/>
  <c r="AY171" i="1" s="1"/>
  <c r="AZ171" i="1" s="1"/>
  <c r="BA171" i="1" s="1"/>
  <c r="BC206" i="1"/>
  <c r="E206" i="1"/>
  <c r="F206" i="1" s="1"/>
  <c r="G206" i="1" s="1"/>
  <c r="H206" i="1" s="1"/>
  <c r="I206" i="1" s="1"/>
  <c r="J206" i="1" s="1"/>
  <c r="K206" i="1" s="1"/>
  <c r="L206" i="1" s="1"/>
  <c r="M206" i="1" s="1"/>
  <c r="N206" i="1" s="1"/>
  <c r="O206" i="1" s="1"/>
  <c r="P206" i="1" s="1"/>
  <c r="Q206" i="1" s="1"/>
  <c r="R206" i="1" s="1"/>
  <c r="S206" i="1" s="1"/>
  <c r="T206" i="1" s="1"/>
  <c r="U206" i="1" s="1"/>
  <c r="V206" i="1" s="1"/>
  <c r="W206" i="1" s="1"/>
  <c r="X206" i="1" s="1"/>
  <c r="Y206" i="1" s="1"/>
  <c r="Z206" i="1" s="1"/>
  <c r="AA206" i="1" s="1"/>
  <c r="AB206" i="1" s="1"/>
  <c r="AC206" i="1" s="1"/>
  <c r="AD206" i="1" s="1"/>
  <c r="AE206" i="1" s="1"/>
  <c r="AF206" i="1" s="1"/>
  <c r="AG206" i="1" s="1"/>
  <c r="AH206" i="1" s="1"/>
  <c r="AI206" i="1" s="1"/>
  <c r="AJ206" i="1" s="1"/>
  <c r="AK206" i="1" s="1"/>
  <c r="AL206" i="1" s="1"/>
  <c r="AM206" i="1" s="1"/>
  <c r="AN206" i="1" s="1"/>
  <c r="AO206" i="1" s="1"/>
  <c r="AP206" i="1" s="1"/>
  <c r="AQ206" i="1" s="1"/>
  <c r="AR206" i="1" s="1"/>
  <c r="AS206" i="1" s="1"/>
  <c r="AT206" i="1" s="1"/>
  <c r="AU206" i="1" s="1"/>
  <c r="AV206" i="1" s="1"/>
  <c r="AW206" i="1" s="1"/>
  <c r="AX206" i="1" s="1"/>
  <c r="AY206" i="1" s="1"/>
  <c r="AZ206" i="1" s="1"/>
  <c r="BA206" i="1" s="1"/>
  <c r="BC177" i="1"/>
  <c r="E177" i="1"/>
  <c r="F177" i="1" s="1"/>
  <c r="G177" i="1" s="1"/>
  <c r="H177" i="1" s="1"/>
  <c r="I177" i="1" s="1"/>
  <c r="J177" i="1" s="1"/>
  <c r="K177" i="1" s="1"/>
  <c r="L177" i="1" s="1"/>
  <c r="M177" i="1" s="1"/>
  <c r="N177" i="1" s="1"/>
  <c r="O177" i="1" s="1"/>
  <c r="P177" i="1" s="1"/>
  <c r="Q177" i="1" s="1"/>
  <c r="R177" i="1" s="1"/>
  <c r="S177" i="1" s="1"/>
  <c r="T177" i="1" s="1"/>
  <c r="U177" i="1" s="1"/>
  <c r="V177" i="1" s="1"/>
  <c r="W177" i="1" s="1"/>
  <c r="X177" i="1" s="1"/>
  <c r="Y177" i="1" s="1"/>
  <c r="Z177" i="1" s="1"/>
  <c r="AA177" i="1" s="1"/>
  <c r="AB177" i="1" s="1"/>
  <c r="AC177" i="1" s="1"/>
  <c r="AD177" i="1" s="1"/>
  <c r="AE177" i="1" s="1"/>
  <c r="AF177" i="1" s="1"/>
  <c r="AG177" i="1" s="1"/>
  <c r="AH177" i="1" s="1"/>
  <c r="AI177" i="1" s="1"/>
  <c r="AJ177" i="1" s="1"/>
  <c r="AK177" i="1" s="1"/>
  <c r="AL177" i="1" s="1"/>
  <c r="AM177" i="1" s="1"/>
  <c r="AN177" i="1" s="1"/>
  <c r="AO177" i="1" s="1"/>
  <c r="AP177" i="1" s="1"/>
  <c r="AQ177" i="1" s="1"/>
  <c r="AR177" i="1" s="1"/>
  <c r="AS177" i="1" s="1"/>
  <c r="AT177" i="1" s="1"/>
  <c r="AU177" i="1" s="1"/>
  <c r="AV177" i="1" s="1"/>
  <c r="AW177" i="1" s="1"/>
  <c r="AX177" i="1" s="1"/>
  <c r="AY177" i="1" s="1"/>
  <c r="AZ177" i="1" s="1"/>
  <c r="BA177" i="1" s="1"/>
  <c r="BC154" i="1"/>
  <c r="E154" i="1"/>
  <c r="F154" i="1" s="1"/>
  <c r="G154" i="1" s="1"/>
  <c r="H154" i="1" s="1"/>
  <c r="I154" i="1" s="1"/>
  <c r="J154" i="1" s="1"/>
  <c r="K154" i="1" s="1"/>
  <c r="L154" i="1" s="1"/>
  <c r="M154" i="1" s="1"/>
  <c r="N154" i="1" s="1"/>
  <c r="O154" i="1" s="1"/>
  <c r="P154" i="1" s="1"/>
  <c r="Q154" i="1" s="1"/>
  <c r="R154" i="1" s="1"/>
  <c r="S154" i="1" s="1"/>
  <c r="T154" i="1" s="1"/>
  <c r="U154" i="1" s="1"/>
  <c r="V154" i="1" s="1"/>
  <c r="W154" i="1" s="1"/>
  <c r="X154" i="1" s="1"/>
  <c r="Y154" i="1" s="1"/>
  <c r="Z154" i="1" s="1"/>
  <c r="AA154" i="1" s="1"/>
  <c r="AB154" i="1" s="1"/>
  <c r="AC154" i="1" s="1"/>
  <c r="AD154" i="1" s="1"/>
  <c r="AE154" i="1" s="1"/>
  <c r="AF154" i="1" s="1"/>
  <c r="AG154" i="1" s="1"/>
  <c r="AH154" i="1" s="1"/>
  <c r="AI154" i="1" s="1"/>
  <c r="AJ154" i="1" s="1"/>
  <c r="AK154" i="1" s="1"/>
  <c r="AL154" i="1" s="1"/>
  <c r="AM154" i="1" s="1"/>
  <c r="AN154" i="1" s="1"/>
  <c r="AO154" i="1" s="1"/>
  <c r="AP154" i="1" s="1"/>
  <c r="AQ154" i="1" s="1"/>
  <c r="AR154" i="1" s="1"/>
  <c r="AS154" i="1" s="1"/>
  <c r="AT154" i="1" s="1"/>
  <c r="AU154" i="1" s="1"/>
  <c r="AV154" i="1" s="1"/>
  <c r="AW154" i="1" s="1"/>
  <c r="AX154" i="1" s="1"/>
  <c r="AY154" i="1" s="1"/>
  <c r="AZ154" i="1" s="1"/>
  <c r="BA154" i="1" s="1"/>
  <c r="BC143" i="1"/>
  <c r="E143" i="1"/>
  <c r="F143" i="1" s="1"/>
  <c r="G143" i="1" s="1"/>
  <c r="H143" i="1" s="1"/>
  <c r="I143" i="1" s="1"/>
  <c r="J143" i="1" s="1"/>
  <c r="K143" i="1" s="1"/>
  <c r="L143" i="1" s="1"/>
  <c r="M143" i="1" s="1"/>
  <c r="N143" i="1" s="1"/>
  <c r="O143" i="1" s="1"/>
  <c r="P143" i="1" s="1"/>
  <c r="Q143" i="1" s="1"/>
  <c r="R143" i="1" s="1"/>
  <c r="S143" i="1" s="1"/>
  <c r="T143" i="1" s="1"/>
  <c r="U143" i="1" s="1"/>
  <c r="V143" i="1" s="1"/>
  <c r="W143" i="1" s="1"/>
  <c r="X143" i="1" s="1"/>
  <c r="Y143" i="1" s="1"/>
  <c r="Z143" i="1" s="1"/>
  <c r="AA143" i="1" s="1"/>
  <c r="AB143" i="1" s="1"/>
  <c r="AC143" i="1" s="1"/>
  <c r="AD143" i="1" s="1"/>
  <c r="AE143" i="1" s="1"/>
  <c r="AF143" i="1" s="1"/>
  <c r="AG143" i="1" s="1"/>
  <c r="AH143" i="1" s="1"/>
  <c r="AI143" i="1" s="1"/>
  <c r="AJ143" i="1" s="1"/>
  <c r="AK143" i="1" s="1"/>
  <c r="AL143" i="1" s="1"/>
  <c r="AM143" i="1" s="1"/>
  <c r="AN143" i="1" s="1"/>
  <c r="AO143" i="1" s="1"/>
  <c r="AP143" i="1" s="1"/>
  <c r="AQ143" i="1" s="1"/>
  <c r="AR143" i="1" s="1"/>
  <c r="AS143" i="1" s="1"/>
  <c r="AT143" i="1" s="1"/>
  <c r="AU143" i="1" s="1"/>
  <c r="AV143" i="1" s="1"/>
  <c r="AW143" i="1" s="1"/>
  <c r="AX143" i="1" s="1"/>
  <c r="AY143" i="1" s="1"/>
  <c r="AZ143" i="1" s="1"/>
  <c r="BA143" i="1" s="1"/>
  <c r="BC157" i="1"/>
  <c r="E157" i="1"/>
  <c r="F157" i="1" s="1"/>
  <c r="G157" i="1" s="1"/>
  <c r="H157" i="1" s="1"/>
  <c r="I157" i="1" s="1"/>
  <c r="J157" i="1" s="1"/>
  <c r="K157" i="1" s="1"/>
  <c r="L157" i="1" s="1"/>
  <c r="M157" i="1" s="1"/>
  <c r="N157" i="1" s="1"/>
  <c r="O157" i="1" s="1"/>
  <c r="P157" i="1" s="1"/>
  <c r="Q157" i="1" s="1"/>
  <c r="R157" i="1" s="1"/>
  <c r="S157" i="1" s="1"/>
  <c r="T157" i="1" s="1"/>
  <c r="U157" i="1" s="1"/>
  <c r="V157" i="1" s="1"/>
  <c r="W157" i="1" s="1"/>
  <c r="X157" i="1" s="1"/>
  <c r="Y157" i="1" s="1"/>
  <c r="Z157" i="1" s="1"/>
  <c r="AA157" i="1" s="1"/>
  <c r="AB157" i="1" s="1"/>
  <c r="AC157" i="1" s="1"/>
  <c r="AD157" i="1" s="1"/>
  <c r="AE157" i="1" s="1"/>
  <c r="AF157" i="1" s="1"/>
  <c r="AG157" i="1" s="1"/>
  <c r="AH157" i="1" s="1"/>
  <c r="AI157" i="1" s="1"/>
  <c r="AJ157" i="1" s="1"/>
  <c r="AK157" i="1" s="1"/>
  <c r="AL157" i="1" s="1"/>
  <c r="AM157" i="1" s="1"/>
  <c r="AN157" i="1" s="1"/>
  <c r="AO157" i="1" s="1"/>
  <c r="AP157" i="1" s="1"/>
  <c r="AQ157" i="1" s="1"/>
  <c r="AR157" i="1" s="1"/>
  <c r="AS157" i="1" s="1"/>
  <c r="AT157" i="1" s="1"/>
  <c r="AU157" i="1" s="1"/>
  <c r="AV157" i="1" s="1"/>
  <c r="AW157" i="1" s="1"/>
  <c r="AX157" i="1" s="1"/>
  <c r="AY157" i="1" s="1"/>
  <c r="AZ157" i="1" s="1"/>
  <c r="BA157" i="1" s="1"/>
  <c r="BC200" i="1"/>
  <c r="E200" i="1"/>
  <c r="F200" i="1" s="1"/>
  <c r="G200" i="1" s="1"/>
  <c r="H200" i="1" s="1"/>
  <c r="I200" i="1" s="1"/>
  <c r="J200" i="1" s="1"/>
  <c r="K200" i="1" s="1"/>
  <c r="L200" i="1" s="1"/>
  <c r="M200" i="1" s="1"/>
  <c r="N200" i="1" s="1"/>
  <c r="O200" i="1" s="1"/>
  <c r="P200" i="1" s="1"/>
  <c r="Q200" i="1" s="1"/>
  <c r="R200" i="1" s="1"/>
  <c r="S200" i="1" s="1"/>
  <c r="T200" i="1" s="1"/>
  <c r="U200" i="1" s="1"/>
  <c r="V200" i="1" s="1"/>
  <c r="W200" i="1" s="1"/>
  <c r="X200" i="1" s="1"/>
  <c r="Y200" i="1" s="1"/>
  <c r="Z200" i="1" s="1"/>
  <c r="AA200" i="1" s="1"/>
  <c r="AB200" i="1" s="1"/>
  <c r="AC200" i="1" s="1"/>
  <c r="AD200" i="1" s="1"/>
  <c r="AE200" i="1" s="1"/>
  <c r="AF200" i="1" s="1"/>
  <c r="AG200" i="1" s="1"/>
  <c r="AH200" i="1" s="1"/>
  <c r="AI200" i="1" s="1"/>
  <c r="AJ200" i="1" s="1"/>
  <c r="AK200" i="1" s="1"/>
  <c r="AL200" i="1" s="1"/>
  <c r="AM200" i="1" s="1"/>
  <c r="AN200" i="1" s="1"/>
  <c r="AO200" i="1" s="1"/>
  <c r="AP200" i="1" s="1"/>
  <c r="AQ200" i="1" s="1"/>
  <c r="AR200" i="1" s="1"/>
  <c r="AS200" i="1" s="1"/>
  <c r="AT200" i="1" s="1"/>
  <c r="AU200" i="1" s="1"/>
  <c r="AV200" i="1" s="1"/>
  <c r="AW200" i="1" s="1"/>
  <c r="AX200" i="1" s="1"/>
  <c r="AY200" i="1" s="1"/>
  <c r="AZ200" i="1" s="1"/>
  <c r="BA200" i="1" s="1"/>
  <c r="BC188" i="1"/>
  <c r="E188" i="1"/>
  <c r="F188" i="1" s="1"/>
  <c r="G188" i="1" s="1"/>
  <c r="H188" i="1" s="1"/>
  <c r="I188" i="1" s="1"/>
  <c r="J188" i="1" s="1"/>
  <c r="K188" i="1" s="1"/>
  <c r="L188" i="1" s="1"/>
  <c r="M188" i="1" s="1"/>
  <c r="N188" i="1" s="1"/>
  <c r="O188" i="1" s="1"/>
  <c r="P188" i="1" s="1"/>
  <c r="Q188" i="1" s="1"/>
  <c r="R188" i="1" s="1"/>
  <c r="S188" i="1" s="1"/>
  <c r="T188" i="1" s="1"/>
  <c r="U188" i="1" s="1"/>
  <c r="V188" i="1" s="1"/>
  <c r="W188" i="1" s="1"/>
  <c r="X188" i="1" s="1"/>
  <c r="Y188" i="1" s="1"/>
  <c r="Z188" i="1" s="1"/>
  <c r="AA188" i="1" s="1"/>
  <c r="AB188" i="1" s="1"/>
  <c r="AC188" i="1" s="1"/>
  <c r="AD188" i="1" s="1"/>
  <c r="AE188" i="1" s="1"/>
  <c r="AF188" i="1" s="1"/>
  <c r="AG188" i="1" s="1"/>
  <c r="AH188" i="1" s="1"/>
  <c r="AI188" i="1" s="1"/>
  <c r="AJ188" i="1" s="1"/>
  <c r="AK188" i="1" s="1"/>
  <c r="AL188" i="1" s="1"/>
  <c r="AM188" i="1" s="1"/>
  <c r="AN188" i="1" s="1"/>
  <c r="AO188" i="1" s="1"/>
  <c r="AP188" i="1" s="1"/>
  <c r="AQ188" i="1" s="1"/>
  <c r="AR188" i="1" s="1"/>
  <c r="AS188" i="1" s="1"/>
  <c r="AT188" i="1" s="1"/>
  <c r="AU188" i="1" s="1"/>
  <c r="AV188" i="1" s="1"/>
  <c r="AW188" i="1" s="1"/>
  <c r="AX188" i="1" s="1"/>
  <c r="AY188" i="1" s="1"/>
  <c r="AZ188" i="1" s="1"/>
  <c r="BA188" i="1" s="1"/>
  <c r="BC129" i="1"/>
  <c r="E129" i="1"/>
  <c r="F129" i="1" s="1"/>
  <c r="G129" i="1" s="1"/>
  <c r="H129" i="1" s="1"/>
  <c r="I129" i="1" s="1"/>
  <c r="J129" i="1" s="1"/>
  <c r="K129" i="1" s="1"/>
  <c r="L129" i="1" s="1"/>
  <c r="M129" i="1" s="1"/>
  <c r="N129" i="1" s="1"/>
  <c r="O129" i="1" s="1"/>
  <c r="P129" i="1" s="1"/>
  <c r="Q129" i="1" s="1"/>
  <c r="R129" i="1" s="1"/>
  <c r="S129" i="1" s="1"/>
  <c r="T129" i="1" s="1"/>
  <c r="U129" i="1" s="1"/>
  <c r="V129" i="1" s="1"/>
  <c r="W129" i="1" s="1"/>
  <c r="X129" i="1" s="1"/>
  <c r="Y129" i="1" s="1"/>
  <c r="Z129" i="1" s="1"/>
  <c r="AA129" i="1" s="1"/>
  <c r="AB129" i="1" s="1"/>
  <c r="AC129" i="1" s="1"/>
  <c r="AD129" i="1" s="1"/>
  <c r="AE129" i="1" s="1"/>
  <c r="AF129" i="1" s="1"/>
  <c r="AG129" i="1" s="1"/>
  <c r="AH129" i="1" s="1"/>
  <c r="AI129" i="1" s="1"/>
  <c r="AJ129" i="1" s="1"/>
  <c r="AK129" i="1" s="1"/>
  <c r="AL129" i="1" s="1"/>
  <c r="AM129" i="1" s="1"/>
  <c r="AN129" i="1" s="1"/>
  <c r="AO129" i="1" s="1"/>
  <c r="AP129" i="1" s="1"/>
  <c r="AQ129" i="1" s="1"/>
  <c r="AR129" i="1" s="1"/>
  <c r="AS129" i="1" s="1"/>
  <c r="AT129" i="1" s="1"/>
  <c r="AU129" i="1" s="1"/>
  <c r="AV129" i="1" s="1"/>
  <c r="AW129" i="1" s="1"/>
  <c r="AX129" i="1" s="1"/>
  <c r="AY129" i="1" s="1"/>
  <c r="AZ129" i="1" s="1"/>
  <c r="BA129" i="1" s="1"/>
  <c r="BC134" i="1"/>
  <c r="E134" i="1"/>
  <c r="F134" i="1" s="1"/>
  <c r="G134" i="1" s="1"/>
  <c r="H134" i="1" s="1"/>
  <c r="I134" i="1" s="1"/>
  <c r="J134" i="1" s="1"/>
  <c r="K134" i="1" s="1"/>
  <c r="L134" i="1" s="1"/>
  <c r="M134" i="1" s="1"/>
  <c r="N134" i="1" s="1"/>
  <c r="O134" i="1" s="1"/>
  <c r="P134" i="1" s="1"/>
  <c r="Q134" i="1" s="1"/>
  <c r="R134" i="1" s="1"/>
  <c r="S134" i="1" s="1"/>
  <c r="T134" i="1" s="1"/>
  <c r="U134" i="1" s="1"/>
  <c r="V134" i="1" s="1"/>
  <c r="W134" i="1" s="1"/>
  <c r="X134" i="1" s="1"/>
  <c r="Y134" i="1" s="1"/>
  <c r="Z134" i="1" s="1"/>
  <c r="AA134" i="1" s="1"/>
  <c r="AB134" i="1" s="1"/>
  <c r="AC134" i="1" s="1"/>
  <c r="AD134" i="1" s="1"/>
  <c r="AE134" i="1" s="1"/>
  <c r="AF134" i="1" s="1"/>
  <c r="AG134" i="1" s="1"/>
  <c r="AH134" i="1" s="1"/>
  <c r="AI134" i="1" s="1"/>
  <c r="AJ134" i="1" s="1"/>
  <c r="AK134" i="1" s="1"/>
  <c r="AL134" i="1" s="1"/>
  <c r="AM134" i="1" s="1"/>
  <c r="AN134" i="1" s="1"/>
  <c r="AO134" i="1" s="1"/>
  <c r="AP134" i="1" s="1"/>
  <c r="AQ134" i="1" s="1"/>
  <c r="AR134" i="1" s="1"/>
  <c r="AS134" i="1" s="1"/>
  <c r="AT134" i="1" s="1"/>
  <c r="AU134" i="1" s="1"/>
  <c r="AV134" i="1" s="1"/>
  <c r="AW134" i="1" s="1"/>
  <c r="AX134" i="1" s="1"/>
  <c r="AY134" i="1" s="1"/>
  <c r="AZ134" i="1" s="1"/>
  <c r="BA134" i="1" s="1"/>
  <c r="BC130" i="1"/>
  <c r="E130" i="1"/>
  <c r="F130" i="1" s="1"/>
  <c r="G130" i="1" s="1"/>
  <c r="H130" i="1" s="1"/>
  <c r="I130" i="1" s="1"/>
  <c r="J130" i="1" s="1"/>
  <c r="K130" i="1" s="1"/>
  <c r="L130" i="1" s="1"/>
  <c r="M130" i="1" s="1"/>
  <c r="N130" i="1" s="1"/>
  <c r="O130" i="1" s="1"/>
  <c r="P130" i="1" s="1"/>
  <c r="Q130" i="1" s="1"/>
  <c r="R130" i="1" s="1"/>
  <c r="S130" i="1" s="1"/>
  <c r="T130" i="1" s="1"/>
  <c r="U130" i="1" s="1"/>
  <c r="V130" i="1" s="1"/>
  <c r="W130" i="1" s="1"/>
  <c r="X130" i="1" s="1"/>
  <c r="Y130" i="1" s="1"/>
  <c r="Z130" i="1" s="1"/>
  <c r="AA130" i="1" s="1"/>
  <c r="AB130" i="1" s="1"/>
  <c r="AC130" i="1" s="1"/>
  <c r="AD130" i="1" s="1"/>
  <c r="AE130" i="1" s="1"/>
  <c r="AF130" i="1" s="1"/>
  <c r="AG130" i="1" s="1"/>
  <c r="AH130" i="1" s="1"/>
  <c r="AI130" i="1" s="1"/>
  <c r="AJ130" i="1" s="1"/>
  <c r="AK130" i="1" s="1"/>
  <c r="AL130" i="1" s="1"/>
  <c r="AM130" i="1" s="1"/>
  <c r="AN130" i="1" s="1"/>
  <c r="AO130" i="1" s="1"/>
  <c r="AP130" i="1" s="1"/>
  <c r="AQ130" i="1" s="1"/>
  <c r="AR130" i="1" s="1"/>
  <c r="AS130" i="1" s="1"/>
  <c r="AT130" i="1" s="1"/>
  <c r="AU130" i="1" s="1"/>
  <c r="AV130" i="1" s="1"/>
  <c r="AW130" i="1" s="1"/>
  <c r="AX130" i="1" s="1"/>
  <c r="AY130" i="1" s="1"/>
  <c r="AZ130" i="1" s="1"/>
  <c r="BA130" i="1" s="1"/>
  <c r="BC127" i="1"/>
  <c r="E127" i="1"/>
  <c r="F127" i="1" s="1"/>
  <c r="G127" i="1" s="1"/>
  <c r="H127" i="1" s="1"/>
  <c r="I127" i="1" s="1"/>
  <c r="J127" i="1" s="1"/>
  <c r="K127" i="1" s="1"/>
  <c r="L127" i="1" s="1"/>
  <c r="M127" i="1" s="1"/>
  <c r="N127" i="1" s="1"/>
  <c r="O127" i="1" s="1"/>
  <c r="P127" i="1" s="1"/>
  <c r="Q127" i="1" s="1"/>
  <c r="R127" i="1" s="1"/>
  <c r="S127" i="1" s="1"/>
  <c r="T127" i="1" s="1"/>
  <c r="U127" i="1" s="1"/>
  <c r="V127" i="1" s="1"/>
  <c r="W127" i="1" s="1"/>
  <c r="X127" i="1" s="1"/>
  <c r="Y127" i="1" s="1"/>
  <c r="Z127" i="1" s="1"/>
  <c r="AA127" i="1" s="1"/>
  <c r="AB127" i="1" s="1"/>
  <c r="AC127" i="1" s="1"/>
  <c r="AD127" i="1" s="1"/>
  <c r="AE127" i="1" s="1"/>
  <c r="AF127" i="1" s="1"/>
  <c r="AG127" i="1" s="1"/>
  <c r="AH127" i="1" s="1"/>
  <c r="AI127" i="1" s="1"/>
  <c r="AJ127" i="1" s="1"/>
  <c r="AK127" i="1" s="1"/>
  <c r="AL127" i="1" s="1"/>
  <c r="AM127" i="1" s="1"/>
  <c r="AN127" i="1" s="1"/>
  <c r="AO127" i="1" s="1"/>
  <c r="AP127" i="1" s="1"/>
  <c r="AQ127" i="1" s="1"/>
  <c r="AR127" i="1" s="1"/>
  <c r="AS127" i="1" s="1"/>
  <c r="AT127" i="1" s="1"/>
  <c r="AU127" i="1" s="1"/>
  <c r="AV127" i="1" s="1"/>
  <c r="AW127" i="1" s="1"/>
  <c r="AX127" i="1" s="1"/>
  <c r="AY127" i="1" s="1"/>
  <c r="AZ127" i="1" s="1"/>
  <c r="BA127" i="1" s="1"/>
  <c r="BC114" i="1"/>
  <c r="E114" i="1"/>
  <c r="F114" i="1" s="1"/>
  <c r="G114" i="1" s="1"/>
  <c r="H114" i="1" s="1"/>
  <c r="I114" i="1" s="1"/>
  <c r="J114" i="1" s="1"/>
  <c r="K114" i="1" s="1"/>
  <c r="L114" i="1" s="1"/>
  <c r="M114" i="1" s="1"/>
  <c r="N114" i="1" s="1"/>
  <c r="O114" i="1" s="1"/>
  <c r="P114" i="1" s="1"/>
  <c r="Q114" i="1" s="1"/>
  <c r="R114" i="1" s="1"/>
  <c r="S114" i="1" s="1"/>
  <c r="T114" i="1" s="1"/>
  <c r="U114" i="1" s="1"/>
  <c r="V114" i="1" s="1"/>
  <c r="W114" i="1" s="1"/>
  <c r="X114" i="1" s="1"/>
  <c r="Y114" i="1" s="1"/>
  <c r="Z114" i="1" s="1"/>
  <c r="AA114" i="1" s="1"/>
  <c r="AB114" i="1" s="1"/>
  <c r="AC114" i="1" s="1"/>
  <c r="AD114" i="1" s="1"/>
  <c r="AE114" i="1" s="1"/>
  <c r="AF114" i="1" s="1"/>
  <c r="AG114" i="1" s="1"/>
  <c r="AH114" i="1" s="1"/>
  <c r="AI114" i="1" s="1"/>
  <c r="AJ114" i="1" s="1"/>
  <c r="AK114" i="1" s="1"/>
  <c r="AL114" i="1" s="1"/>
  <c r="AM114" i="1" s="1"/>
  <c r="AN114" i="1" s="1"/>
  <c r="AO114" i="1" s="1"/>
  <c r="AP114" i="1" s="1"/>
  <c r="AQ114" i="1" s="1"/>
  <c r="AR114" i="1" s="1"/>
  <c r="AS114" i="1" s="1"/>
  <c r="AT114" i="1" s="1"/>
  <c r="AU114" i="1" s="1"/>
  <c r="AV114" i="1" s="1"/>
  <c r="AW114" i="1" s="1"/>
  <c r="AX114" i="1" s="1"/>
  <c r="AY114" i="1" s="1"/>
  <c r="AZ114" i="1" s="1"/>
  <c r="BA114" i="1" s="1"/>
  <c r="BC150" i="1"/>
  <c r="E150" i="1"/>
  <c r="F150" i="1" s="1"/>
  <c r="G150" i="1" s="1"/>
  <c r="H150" i="1" s="1"/>
  <c r="I150" i="1" s="1"/>
  <c r="J150" i="1" s="1"/>
  <c r="K150" i="1" s="1"/>
  <c r="L150" i="1" s="1"/>
  <c r="M150" i="1" s="1"/>
  <c r="N150" i="1" s="1"/>
  <c r="O150" i="1" s="1"/>
  <c r="P150" i="1" s="1"/>
  <c r="Q150" i="1" s="1"/>
  <c r="R150" i="1" s="1"/>
  <c r="S150" i="1" s="1"/>
  <c r="T150" i="1" s="1"/>
  <c r="U150" i="1" s="1"/>
  <c r="V150" i="1" s="1"/>
  <c r="W150" i="1" s="1"/>
  <c r="X150" i="1" s="1"/>
  <c r="Y150" i="1" s="1"/>
  <c r="Z150" i="1" s="1"/>
  <c r="AA150" i="1" s="1"/>
  <c r="AB150" i="1" s="1"/>
  <c r="AC150" i="1" s="1"/>
  <c r="AD150" i="1" s="1"/>
  <c r="AE150" i="1" s="1"/>
  <c r="AF150" i="1" s="1"/>
  <c r="AG150" i="1" s="1"/>
  <c r="AH150" i="1" s="1"/>
  <c r="AI150" i="1" s="1"/>
  <c r="AJ150" i="1" s="1"/>
  <c r="AK150" i="1" s="1"/>
  <c r="AL150" i="1" s="1"/>
  <c r="AM150" i="1" s="1"/>
  <c r="AN150" i="1" s="1"/>
  <c r="AO150" i="1" s="1"/>
  <c r="AP150" i="1" s="1"/>
  <c r="AQ150" i="1" s="1"/>
  <c r="AR150" i="1" s="1"/>
  <c r="AS150" i="1" s="1"/>
  <c r="AT150" i="1" s="1"/>
  <c r="AU150" i="1" s="1"/>
  <c r="AV150" i="1" s="1"/>
  <c r="AW150" i="1" s="1"/>
  <c r="AX150" i="1" s="1"/>
  <c r="AY150" i="1" s="1"/>
  <c r="AZ150" i="1" s="1"/>
  <c r="BA150" i="1" s="1"/>
  <c r="BC167" i="1"/>
  <c r="E167" i="1"/>
  <c r="F167" i="1" s="1"/>
  <c r="G167" i="1" s="1"/>
  <c r="H167" i="1" s="1"/>
  <c r="I167" i="1" s="1"/>
  <c r="J167" i="1" s="1"/>
  <c r="K167" i="1" s="1"/>
  <c r="L167" i="1" s="1"/>
  <c r="M167" i="1" s="1"/>
  <c r="N167" i="1" s="1"/>
  <c r="O167" i="1" s="1"/>
  <c r="P167" i="1" s="1"/>
  <c r="Q167" i="1" s="1"/>
  <c r="R167" i="1" s="1"/>
  <c r="S167" i="1" s="1"/>
  <c r="T167" i="1" s="1"/>
  <c r="U167" i="1" s="1"/>
  <c r="V167" i="1" s="1"/>
  <c r="W167" i="1" s="1"/>
  <c r="X167" i="1" s="1"/>
  <c r="Y167" i="1" s="1"/>
  <c r="Z167" i="1" s="1"/>
  <c r="AA167" i="1" s="1"/>
  <c r="AB167" i="1" s="1"/>
  <c r="AC167" i="1" s="1"/>
  <c r="AD167" i="1" s="1"/>
  <c r="AE167" i="1" s="1"/>
  <c r="AF167" i="1" s="1"/>
  <c r="AG167" i="1" s="1"/>
  <c r="AH167" i="1" s="1"/>
  <c r="AI167" i="1" s="1"/>
  <c r="AJ167" i="1" s="1"/>
  <c r="AK167" i="1" s="1"/>
  <c r="AL167" i="1" s="1"/>
  <c r="AM167" i="1" s="1"/>
  <c r="AN167" i="1" s="1"/>
  <c r="AO167" i="1" s="1"/>
  <c r="AP167" i="1" s="1"/>
  <c r="AQ167" i="1" s="1"/>
  <c r="AR167" i="1" s="1"/>
  <c r="AS167" i="1" s="1"/>
  <c r="AT167" i="1" s="1"/>
  <c r="AU167" i="1" s="1"/>
  <c r="AV167" i="1" s="1"/>
  <c r="AW167" i="1" s="1"/>
  <c r="AX167" i="1" s="1"/>
  <c r="AY167" i="1" s="1"/>
  <c r="AZ167" i="1" s="1"/>
  <c r="BA167" i="1" s="1"/>
  <c r="BC131" i="1"/>
  <c r="E131" i="1"/>
  <c r="F131" i="1" s="1"/>
  <c r="G131" i="1" s="1"/>
  <c r="H131" i="1" s="1"/>
  <c r="I131" i="1" s="1"/>
  <c r="J131" i="1" s="1"/>
  <c r="K131" i="1" s="1"/>
  <c r="L131" i="1" s="1"/>
  <c r="M131" i="1" s="1"/>
  <c r="N131" i="1" s="1"/>
  <c r="O131" i="1" s="1"/>
  <c r="P131" i="1" s="1"/>
  <c r="Q131" i="1" s="1"/>
  <c r="R131" i="1" s="1"/>
  <c r="S131" i="1" s="1"/>
  <c r="T131" i="1" s="1"/>
  <c r="U131" i="1" s="1"/>
  <c r="V131" i="1" s="1"/>
  <c r="W131" i="1" s="1"/>
  <c r="X131" i="1" s="1"/>
  <c r="Y131" i="1" s="1"/>
  <c r="Z131" i="1" s="1"/>
  <c r="AA131" i="1" s="1"/>
  <c r="AB131" i="1" s="1"/>
  <c r="AC131" i="1" s="1"/>
  <c r="AD131" i="1" s="1"/>
  <c r="AE131" i="1" s="1"/>
  <c r="AF131" i="1" s="1"/>
  <c r="AG131" i="1" s="1"/>
  <c r="AH131" i="1" s="1"/>
  <c r="AI131" i="1" s="1"/>
  <c r="AJ131" i="1" s="1"/>
  <c r="AK131" i="1" s="1"/>
  <c r="AL131" i="1" s="1"/>
  <c r="AM131" i="1" s="1"/>
  <c r="AN131" i="1" s="1"/>
  <c r="AO131" i="1" s="1"/>
  <c r="AP131" i="1" s="1"/>
  <c r="AQ131" i="1" s="1"/>
  <c r="AR131" i="1" s="1"/>
  <c r="AS131" i="1" s="1"/>
  <c r="AT131" i="1" s="1"/>
  <c r="AU131" i="1" s="1"/>
  <c r="AV131" i="1" s="1"/>
  <c r="AW131" i="1" s="1"/>
  <c r="AX131" i="1" s="1"/>
  <c r="AY131" i="1" s="1"/>
  <c r="AZ131" i="1" s="1"/>
  <c r="BA131" i="1" s="1"/>
  <c r="BC182" i="1"/>
  <c r="E182" i="1"/>
  <c r="F182" i="1" s="1"/>
  <c r="G182" i="1" s="1"/>
  <c r="H182" i="1" s="1"/>
  <c r="I182" i="1" s="1"/>
  <c r="J182" i="1" s="1"/>
  <c r="K182" i="1" s="1"/>
  <c r="L182" i="1" s="1"/>
  <c r="M182" i="1" s="1"/>
  <c r="N182" i="1" s="1"/>
  <c r="O182" i="1" s="1"/>
  <c r="P182" i="1" s="1"/>
  <c r="Q182" i="1" s="1"/>
  <c r="R182" i="1" s="1"/>
  <c r="S182" i="1" s="1"/>
  <c r="T182" i="1" s="1"/>
  <c r="U182" i="1" s="1"/>
  <c r="V182" i="1" s="1"/>
  <c r="W182" i="1" s="1"/>
  <c r="X182" i="1" s="1"/>
  <c r="Y182" i="1" s="1"/>
  <c r="Z182" i="1" s="1"/>
  <c r="AA182" i="1" s="1"/>
  <c r="AB182" i="1" s="1"/>
  <c r="AC182" i="1" s="1"/>
  <c r="AD182" i="1" s="1"/>
  <c r="AE182" i="1" s="1"/>
  <c r="AF182" i="1" s="1"/>
  <c r="AG182" i="1" s="1"/>
  <c r="AH182" i="1" s="1"/>
  <c r="AI182" i="1" s="1"/>
  <c r="AJ182" i="1" s="1"/>
  <c r="AK182" i="1" s="1"/>
  <c r="AL182" i="1" s="1"/>
  <c r="AM182" i="1" s="1"/>
  <c r="AN182" i="1" s="1"/>
  <c r="AO182" i="1" s="1"/>
  <c r="AP182" i="1" s="1"/>
  <c r="AQ182" i="1" s="1"/>
  <c r="AR182" i="1" s="1"/>
  <c r="AS182" i="1" s="1"/>
  <c r="AT182" i="1" s="1"/>
  <c r="AU182" i="1" s="1"/>
  <c r="AV182" i="1" s="1"/>
  <c r="AW182" i="1" s="1"/>
  <c r="AX182" i="1" s="1"/>
  <c r="AY182" i="1" s="1"/>
  <c r="AZ182" i="1" s="1"/>
  <c r="BA182" i="1" s="1"/>
  <c r="BC174" i="1"/>
  <c r="E174" i="1"/>
  <c r="F174" i="1" s="1"/>
  <c r="G174" i="1" s="1"/>
  <c r="H174" i="1" s="1"/>
  <c r="I174" i="1" s="1"/>
  <c r="J174" i="1" s="1"/>
  <c r="K174" i="1" s="1"/>
  <c r="L174" i="1" s="1"/>
  <c r="M174" i="1" s="1"/>
  <c r="N174" i="1" s="1"/>
  <c r="O174" i="1" s="1"/>
  <c r="P174" i="1" s="1"/>
  <c r="Q174" i="1" s="1"/>
  <c r="R174" i="1" s="1"/>
  <c r="S174" i="1" s="1"/>
  <c r="T174" i="1" s="1"/>
  <c r="U174" i="1" s="1"/>
  <c r="V174" i="1" s="1"/>
  <c r="W174" i="1" s="1"/>
  <c r="X174" i="1" s="1"/>
  <c r="Y174" i="1" s="1"/>
  <c r="Z174" i="1" s="1"/>
  <c r="AA174" i="1" s="1"/>
  <c r="AB174" i="1" s="1"/>
  <c r="AC174" i="1" s="1"/>
  <c r="AD174" i="1" s="1"/>
  <c r="AE174" i="1" s="1"/>
  <c r="AF174" i="1" s="1"/>
  <c r="AG174" i="1" s="1"/>
  <c r="AH174" i="1" s="1"/>
  <c r="AI174" i="1" s="1"/>
  <c r="AJ174" i="1" s="1"/>
  <c r="AK174" i="1" s="1"/>
  <c r="AL174" i="1" s="1"/>
  <c r="AM174" i="1" s="1"/>
  <c r="AN174" i="1" s="1"/>
  <c r="AO174" i="1" s="1"/>
  <c r="AP174" i="1" s="1"/>
  <c r="AQ174" i="1" s="1"/>
  <c r="AR174" i="1" s="1"/>
  <c r="AS174" i="1" s="1"/>
  <c r="AT174" i="1" s="1"/>
  <c r="AU174" i="1" s="1"/>
  <c r="AV174" i="1" s="1"/>
  <c r="AW174" i="1" s="1"/>
  <c r="AX174" i="1" s="1"/>
  <c r="AY174" i="1" s="1"/>
  <c r="AZ174" i="1" s="1"/>
  <c r="BA174" i="1" s="1"/>
  <c r="BC140" i="1"/>
  <c r="E140" i="1"/>
  <c r="F140" i="1" s="1"/>
  <c r="G140" i="1" s="1"/>
  <c r="H140" i="1" s="1"/>
  <c r="I140" i="1" s="1"/>
  <c r="J140" i="1" s="1"/>
  <c r="K140" i="1" s="1"/>
  <c r="L140" i="1" s="1"/>
  <c r="M140" i="1" s="1"/>
  <c r="N140" i="1" s="1"/>
  <c r="O140" i="1" s="1"/>
  <c r="P140" i="1" s="1"/>
  <c r="Q140" i="1" s="1"/>
  <c r="R140" i="1" s="1"/>
  <c r="S140" i="1" s="1"/>
  <c r="T140" i="1" s="1"/>
  <c r="U140" i="1" s="1"/>
  <c r="V140" i="1" s="1"/>
  <c r="W140" i="1" s="1"/>
  <c r="X140" i="1" s="1"/>
  <c r="Y140" i="1" s="1"/>
  <c r="Z140" i="1" s="1"/>
  <c r="AA140" i="1" s="1"/>
  <c r="AB140" i="1" s="1"/>
  <c r="AC140" i="1" s="1"/>
  <c r="AD140" i="1" s="1"/>
  <c r="AE140" i="1" s="1"/>
  <c r="AF140" i="1" s="1"/>
  <c r="AG140" i="1" s="1"/>
  <c r="AH140" i="1" s="1"/>
  <c r="AI140" i="1" s="1"/>
  <c r="AJ140" i="1" s="1"/>
  <c r="AK140" i="1" s="1"/>
  <c r="AL140" i="1" s="1"/>
  <c r="AM140" i="1" s="1"/>
  <c r="AN140" i="1" s="1"/>
  <c r="AO140" i="1" s="1"/>
  <c r="AP140" i="1" s="1"/>
  <c r="AQ140" i="1" s="1"/>
  <c r="AR140" i="1" s="1"/>
  <c r="AS140" i="1" s="1"/>
  <c r="AT140" i="1" s="1"/>
  <c r="AU140" i="1" s="1"/>
  <c r="AV140" i="1" s="1"/>
  <c r="AW140" i="1" s="1"/>
  <c r="AX140" i="1" s="1"/>
  <c r="AY140" i="1" s="1"/>
  <c r="AZ140" i="1" s="1"/>
  <c r="BA140" i="1" s="1"/>
  <c r="BC91" i="1"/>
  <c r="BC90" i="1"/>
  <c r="BC81" i="1"/>
  <c r="BC29" i="1"/>
  <c r="BC87" i="1"/>
  <c r="D290" i="1"/>
  <c r="BC290" i="1" s="1"/>
  <c r="BC17" i="1"/>
  <c r="BC85" i="1"/>
  <c r="BC74" i="1"/>
  <c r="BC55" i="1"/>
  <c r="BC49" i="1"/>
  <c r="BC65" i="1"/>
  <c r="BC51" i="1"/>
  <c r="BC79" i="1"/>
  <c r="BC69" i="1"/>
  <c r="D288" i="1"/>
  <c r="BC288" i="1" s="1"/>
  <c r="D214" i="1"/>
  <c r="BC214" i="1" s="1"/>
  <c r="D234" i="1"/>
  <c r="AC6" i="11" s="1"/>
  <c r="D264" i="1"/>
  <c r="BC264" i="1" s="1"/>
  <c r="D308" i="1"/>
  <c r="BC308" i="1" s="1"/>
  <c r="D239" i="1"/>
  <c r="AH6" i="11" s="1"/>
  <c r="D304" i="1"/>
  <c r="CU6" i="11" s="1"/>
  <c r="D217" i="1"/>
  <c r="BC217" i="1" s="1"/>
  <c r="D297" i="1"/>
  <c r="BC297" i="1" s="1"/>
  <c r="D24" i="13"/>
  <c r="BC32" i="1"/>
  <c r="BC70" i="1"/>
  <c r="BC105" i="1"/>
  <c r="BC187" i="1"/>
  <c r="BC113" i="1"/>
  <c r="BC133" i="1"/>
  <c r="BC37" i="1"/>
  <c r="D246" i="1"/>
  <c r="BC246" i="1" s="1"/>
  <c r="D281" i="1"/>
  <c r="BC281" i="1" s="1"/>
  <c r="D305" i="1"/>
  <c r="BC305" i="1" s="1"/>
  <c r="BC47" i="1"/>
  <c r="BC14" i="1"/>
  <c r="BC42" i="1"/>
  <c r="D268" i="1"/>
  <c r="BK6" i="11" s="1"/>
  <c r="D232" i="1"/>
  <c r="BC232" i="1" s="1"/>
  <c r="D277" i="1"/>
  <c r="BC277" i="1" s="1"/>
  <c r="BC19" i="1"/>
  <c r="BC48" i="1"/>
  <c r="BC80" i="1"/>
  <c r="BC163" i="1"/>
  <c r="BC207" i="1"/>
  <c r="D282" i="1"/>
  <c r="BC282" i="1" s="1"/>
  <c r="D219" i="1"/>
  <c r="BC219" i="1" s="1"/>
  <c r="BC86" i="1"/>
  <c r="BC138" i="1"/>
  <c r="BC203" i="1"/>
  <c r="BC116" i="1"/>
  <c r="BC196" i="1"/>
  <c r="D230" i="1"/>
  <c r="BC230" i="1" s="1"/>
  <c r="D253" i="1"/>
  <c r="AV6" i="11" s="1"/>
  <c r="D238" i="1"/>
  <c r="BC238" i="1" s="1"/>
  <c r="D280" i="1"/>
  <c r="BC280" i="1" s="1"/>
  <c r="BC26" i="1"/>
  <c r="BC56" i="1"/>
  <c r="BC103" i="1"/>
  <c r="BC36" i="1"/>
  <c r="D223" i="1"/>
  <c r="BC223" i="1" s="1"/>
  <c r="D284" i="1"/>
  <c r="BC284" i="1" s="1"/>
  <c r="BC100" i="1"/>
  <c r="BC152" i="1"/>
  <c r="BC75" i="1"/>
  <c r="D228" i="1"/>
  <c r="BC228" i="1" s="1"/>
  <c r="D272" i="1"/>
  <c r="BC272" i="1" s="1"/>
  <c r="BC67" i="1"/>
  <c r="D224" i="1"/>
  <c r="BC224" i="1" s="1"/>
  <c r="BC76" i="1"/>
  <c r="D259" i="1"/>
  <c r="BC259" i="1" s="1"/>
  <c r="BC20" i="1"/>
  <c r="BC92" i="1"/>
  <c r="D229" i="1"/>
  <c r="BC229" i="1" s="1"/>
  <c r="D286" i="1"/>
  <c r="BC286" i="1" s="1"/>
  <c r="D296" i="1"/>
  <c r="BC296" i="1" s="1"/>
  <c r="D267" i="1"/>
  <c r="BJ6" i="11" s="1"/>
  <c r="BC99" i="1"/>
  <c r="BC137" i="1"/>
  <c r="BC179" i="1"/>
  <c r="D298" i="1"/>
  <c r="BC298" i="1" s="1"/>
  <c r="D212" i="1"/>
  <c r="G6" i="11" s="1"/>
  <c r="D274" i="1"/>
  <c r="BC274" i="1" s="1"/>
  <c r="BC122" i="1"/>
  <c r="BC183" i="1"/>
  <c r="D269" i="1"/>
  <c r="BC269" i="1" s="1"/>
  <c r="BC38" i="1"/>
  <c r="D221" i="1"/>
  <c r="P6" i="11" s="1"/>
  <c r="D276" i="1"/>
  <c r="BC276" i="1" s="1"/>
  <c r="D270" i="1"/>
  <c r="BM6" i="11" s="1"/>
  <c r="D260" i="1"/>
  <c r="BC6" i="11" s="1"/>
  <c r="D227" i="1"/>
  <c r="V6" i="11" s="1"/>
  <c r="D210" i="1"/>
  <c r="E6" i="11" s="1"/>
  <c r="D209" i="1"/>
  <c r="BC209" i="1" s="1"/>
  <c r="D250" i="1"/>
  <c r="AS6" i="11" s="1"/>
  <c r="D265" i="1"/>
  <c r="BC265" i="1" s="1"/>
  <c r="D247" i="1"/>
  <c r="BC247" i="1" s="1"/>
  <c r="D301" i="1"/>
  <c r="BC301" i="1" s="1"/>
  <c r="D292" i="1"/>
  <c r="BC292" i="1" s="1"/>
  <c r="BC158" i="1"/>
  <c r="D244" i="1"/>
  <c r="AM6" i="11" s="1"/>
  <c r="D216" i="1"/>
  <c r="K6" i="11" s="1"/>
  <c r="D261" i="1"/>
  <c r="BC261" i="1" s="1"/>
  <c r="D289" i="1"/>
  <c r="BC289" i="1" s="1"/>
  <c r="BC128" i="1"/>
  <c r="BC185" i="1"/>
  <c r="BC11" i="1"/>
  <c r="BC98" i="1"/>
  <c r="BC195" i="1"/>
  <c r="BC30" i="1"/>
  <c r="BC166" i="1"/>
  <c r="BC88" i="1"/>
  <c r="D303" i="1"/>
  <c r="BC303" i="1" s="1"/>
  <c r="D213" i="1"/>
  <c r="BC213" i="1" s="1"/>
  <c r="D252" i="1"/>
  <c r="BC252" i="1" s="1"/>
  <c r="BC197" i="1"/>
  <c r="BC35" i="1"/>
  <c r="D225" i="1"/>
  <c r="T6" i="11" s="1"/>
  <c r="E221" i="1"/>
  <c r="Q7" i="11" s="1"/>
  <c r="BC175" i="1"/>
  <c r="BC78" i="1"/>
  <c r="BC169" i="1"/>
  <c r="BC159" i="1"/>
  <c r="D235" i="1"/>
  <c r="AD6" i="11" s="1"/>
  <c r="D255" i="1"/>
  <c r="BC255" i="1" s="1"/>
  <c r="E305" i="1"/>
  <c r="CW7" i="11" s="1"/>
  <c r="D220" i="1"/>
  <c r="BC220" i="1" s="1"/>
  <c r="D273" i="1"/>
  <c r="BC273" i="1" s="1"/>
  <c r="D291" i="1"/>
  <c r="BC291" i="1" s="1"/>
  <c r="D266" i="1"/>
  <c r="BC266" i="1" s="1"/>
  <c r="BC72" i="1"/>
  <c r="BC106" i="1"/>
  <c r="D254" i="1"/>
  <c r="AW6" i="11" s="1"/>
  <c r="D287" i="1"/>
  <c r="CD6" i="11" s="1"/>
  <c r="D306" i="1"/>
  <c r="BC306" i="1" s="1"/>
  <c r="BC119" i="1"/>
  <c r="BC172" i="1"/>
  <c r="BC9" i="1"/>
  <c r="BC97" i="1"/>
  <c r="BC164" i="1"/>
  <c r="BC25" i="1"/>
  <c r="BC58" i="1"/>
  <c r="D285" i="1"/>
  <c r="CB6" i="11" s="1"/>
  <c r="D233" i="1"/>
  <c r="BC233" i="1" s="1"/>
  <c r="D279" i="1"/>
  <c r="BC279" i="1" s="1"/>
  <c r="D240" i="1"/>
  <c r="AI6" i="11" s="1"/>
  <c r="D300" i="1"/>
  <c r="CQ6" i="11" s="1"/>
  <c r="D294" i="1"/>
  <c r="BC294" i="1" s="1"/>
  <c r="D248" i="1"/>
  <c r="BC248" i="1" s="1"/>
  <c r="D299" i="1"/>
  <c r="BC299" i="1" s="1"/>
  <c r="BC124" i="1"/>
  <c r="D275" i="1"/>
  <c r="BC275" i="1" s="1"/>
  <c r="BC45" i="1"/>
  <c r="D237" i="1"/>
  <c r="BC237" i="1" s="1"/>
  <c r="D295" i="1"/>
  <c r="BC295" i="1" s="1"/>
  <c r="D208" i="1"/>
  <c r="BC208" i="1" s="1"/>
  <c r="D293" i="1"/>
  <c r="BC293" i="1" s="1"/>
  <c r="D262" i="1"/>
  <c r="BC262" i="1" s="1"/>
  <c r="D215" i="1"/>
  <c r="J6" i="11" s="1"/>
  <c r="D278" i="1"/>
  <c r="BC278" i="1" s="1"/>
  <c r="D258" i="1"/>
  <c r="BA6" i="11" s="1"/>
  <c r="D251" i="1"/>
  <c r="BC251" i="1" s="1"/>
  <c r="D257" i="1"/>
  <c r="BC257" i="1" s="1"/>
  <c r="D241" i="1"/>
  <c r="BC241" i="1" s="1"/>
  <c r="D226" i="1"/>
  <c r="BC226" i="1" s="1"/>
  <c r="D211" i="1"/>
  <c r="BC211" i="1" s="1"/>
  <c r="BC23" i="1"/>
  <c r="BC66" i="1"/>
  <c r="BC132" i="1"/>
  <c r="BC178" i="1"/>
  <c r="D307" i="1"/>
  <c r="BC307" i="1" s="1"/>
  <c r="D222" i="1"/>
  <c r="BC222" i="1" s="1"/>
  <c r="BC31" i="1"/>
  <c r="BC125" i="1"/>
  <c r="BC27" i="1"/>
  <c r="BC101" i="1"/>
  <c r="D245" i="1"/>
  <c r="AN6" i="11" s="1"/>
  <c r="D271" i="1"/>
  <c r="BC271" i="1" s="1"/>
  <c r="D302" i="1"/>
  <c r="BC302" i="1" s="1"/>
  <c r="BC139" i="1"/>
  <c r="BC199" i="1"/>
  <c r="BC21" i="1"/>
  <c r="BC110" i="1"/>
  <c r="BC8" i="1"/>
  <c r="BC89" i="1"/>
  <c r="BC193" i="1"/>
  <c r="D249" i="1"/>
  <c r="AR6" i="11" s="1"/>
  <c r="D231" i="1"/>
  <c r="Z6" i="11" s="1"/>
  <c r="D256" i="1"/>
  <c r="BC256" i="1" s="1"/>
  <c r="BC44" i="1"/>
  <c r="BC7" i="1"/>
  <c r="BC43" i="1"/>
  <c r="BC63" i="1"/>
  <c r="BC147" i="1"/>
  <c r="BC198" i="1"/>
  <c r="D283" i="1"/>
  <c r="BC283" i="1" s="1"/>
  <c r="BC136" i="1"/>
  <c r="BC194" i="1"/>
  <c r="E208" i="1"/>
  <c r="D7" i="11" s="1"/>
  <c r="BC192" i="1"/>
  <c r="BC161" i="1"/>
  <c r="BC263" i="1" l="1"/>
  <c r="E236" i="1"/>
  <c r="AF7" i="11" s="1"/>
  <c r="AK6" i="11"/>
  <c r="M6" i="11"/>
  <c r="E290" i="1"/>
  <c r="CH7" i="11" s="1"/>
  <c r="C59" i="9"/>
  <c r="E59" i="9" s="1"/>
  <c r="E6" i="9" s="1"/>
  <c r="E242" i="1"/>
  <c r="AL7" i="11" s="1"/>
  <c r="L6" i="11"/>
  <c r="BC236" i="1"/>
  <c r="AZ6" i="11"/>
  <c r="E263" i="1"/>
  <c r="BG7" i="11" s="1"/>
  <c r="BQ6" i="11"/>
  <c r="AA6" i="11"/>
  <c r="CC6" i="11"/>
  <c r="BU6" i="11"/>
  <c r="H6" i="11"/>
  <c r="CR6" i="11"/>
  <c r="BC260" i="1"/>
  <c r="BW6" i="11"/>
  <c r="CH6" i="11"/>
  <c r="O6" i="11"/>
  <c r="E243" i="1"/>
  <c r="AM7" i="11" s="1"/>
  <c r="E218" i="1"/>
  <c r="N7" i="11" s="1"/>
  <c r="BC243" i="1"/>
  <c r="BE6" i="11"/>
  <c r="I6" i="11"/>
  <c r="BR6" i="11"/>
  <c r="AB6" i="11"/>
  <c r="BH6" i="11"/>
  <c r="BC287" i="1"/>
  <c r="CF6" i="11"/>
  <c r="CO6" i="11"/>
  <c r="BY6" i="11"/>
  <c r="N6" i="11"/>
  <c r="BC235" i="1"/>
  <c r="CI6" i="11"/>
  <c r="BS6" i="11"/>
  <c r="C6" i="11"/>
  <c r="BC239" i="1"/>
  <c r="BT6" i="11"/>
  <c r="CA6" i="11"/>
  <c r="Y6" i="11"/>
  <c r="BC216" i="1"/>
  <c r="CP6" i="11"/>
  <c r="BC240" i="1"/>
  <c r="CK6" i="11"/>
  <c r="BV6" i="11"/>
  <c r="BC210" i="1"/>
  <c r="BC267" i="1"/>
  <c r="W6" i="11"/>
  <c r="AF6" i="11"/>
  <c r="CN6" i="11"/>
  <c r="AY6" i="11"/>
  <c r="U6" i="11"/>
  <c r="CX6" i="11"/>
  <c r="CE6" i="11"/>
  <c r="BG6" i="11"/>
  <c r="Q6" i="11"/>
  <c r="S6" i="11"/>
  <c r="CM6" i="11"/>
  <c r="BC225" i="1"/>
  <c r="CS6" i="11"/>
  <c r="X6" i="11"/>
  <c r="CL6" i="11"/>
  <c r="D6" i="11"/>
  <c r="BZ6" i="11"/>
  <c r="AJ6" i="11"/>
  <c r="BI6" i="11"/>
  <c r="BC258" i="1"/>
  <c r="R6" i="11"/>
  <c r="AQ6" i="11"/>
  <c r="C10" i="9"/>
  <c r="C60" i="9" s="1"/>
  <c r="F60" i="9" s="1"/>
  <c r="G60" i="9" s="1"/>
  <c r="H60" i="9" s="1"/>
  <c r="I60" i="9" s="1"/>
  <c r="J60" i="9" s="1"/>
  <c r="K60" i="9" s="1"/>
  <c r="L60" i="9" s="1"/>
  <c r="M60" i="9" s="1"/>
  <c r="N60" i="9" s="1"/>
  <c r="O60" i="9" s="1"/>
  <c r="P60" i="9" s="1"/>
  <c r="Q60" i="9" s="1"/>
  <c r="R60" i="9" s="1"/>
  <c r="S60" i="9" s="1"/>
  <c r="T60" i="9" s="1"/>
  <c r="U60" i="9" s="1"/>
  <c r="V60" i="9" s="1"/>
  <c r="W60" i="9" s="1"/>
  <c r="X60" i="9" s="1"/>
  <c r="Y60" i="9" s="1"/>
  <c r="Z60" i="9" s="1"/>
  <c r="AA60" i="9" s="1"/>
  <c r="AB60" i="9" s="1"/>
  <c r="AC60" i="9" s="1"/>
  <c r="AD60" i="9" s="1"/>
  <c r="AE60" i="9" s="1"/>
  <c r="AF60" i="9" s="1"/>
  <c r="AG60" i="9" s="1"/>
  <c r="AH60" i="9" s="1"/>
  <c r="AI60" i="9" s="1"/>
  <c r="AJ60" i="9" s="1"/>
  <c r="AK60" i="9" s="1"/>
  <c r="AL60" i="9" s="1"/>
  <c r="AM60" i="9" s="1"/>
  <c r="AN60" i="9" s="1"/>
  <c r="BO6" i="11"/>
  <c r="CV6" i="11"/>
  <c r="BC227" i="1"/>
  <c r="AT6" i="11"/>
  <c r="BN6" i="11"/>
  <c r="BB6" i="11"/>
  <c r="AG6" i="11"/>
  <c r="BL6" i="11"/>
  <c r="BC254" i="1"/>
  <c r="BC221" i="1"/>
  <c r="BC250" i="1"/>
  <c r="AP6" i="11"/>
  <c r="CW6" i="11"/>
  <c r="BP6" i="11"/>
  <c r="CG6" i="11"/>
  <c r="AU6" i="11"/>
  <c r="BD6" i="11"/>
  <c r="CT6" i="11"/>
  <c r="BC215" i="1"/>
  <c r="BC212" i="1"/>
  <c r="AX6" i="11"/>
  <c r="BC249" i="1"/>
  <c r="BC244" i="1"/>
  <c r="F6" i="11"/>
  <c r="BX6" i="11"/>
  <c r="CJ6" i="11"/>
  <c r="BC245" i="1"/>
  <c r="E293" i="1"/>
  <c r="CK7" i="11" s="1"/>
  <c r="E213" i="1"/>
  <c r="I7" i="11" s="1"/>
  <c r="AO6" i="11"/>
  <c r="E271" i="1"/>
  <c r="BO7" i="11" s="1"/>
  <c r="E222" i="1"/>
  <c r="R7" i="11" s="1"/>
  <c r="E211" i="1"/>
  <c r="G7" i="11" s="1"/>
  <c r="E251" i="1"/>
  <c r="AU7" i="11" s="1"/>
  <c r="E262" i="1"/>
  <c r="BF7" i="11" s="1"/>
  <c r="E254" i="1"/>
  <c r="AX7" i="11" s="1"/>
  <c r="E291" i="1"/>
  <c r="CI7" i="11" s="1"/>
  <c r="F290" i="1"/>
  <c r="CI8" i="11" s="1"/>
  <c r="E252" i="1"/>
  <c r="AV7" i="11" s="1"/>
  <c r="E261" i="1"/>
  <c r="BE7" i="11" s="1"/>
  <c r="E296" i="1"/>
  <c r="CN7" i="11" s="1"/>
  <c r="F236" i="1"/>
  <c r="AG8" i="11" s="1"/>
  <c r="E272" i="1"/>
  <c r="BP7" i="11" s="1"/>
  <c r="E226" i="1"/>
  <c r="V7" i="11" s="1"/>
  <c r="E255" i="1"/>
  <c r="AY7" i="11" s="1"/>
  <c r="E228" i="1"/>
  <c r="X7" i="11" s="1"/>
  <c r="E283" i="1"/>
  <c r="CA7" i="11" s="1"/>
  <c r="E256" i="1"/>
  <c r="AZ7" i="11" s="1"/>
  <c r="E294" i="1"/>
  <c r="CL7" i="11" s="1"/>
  <c r="E233" i="1"/>
  <c r="AC7" i="11" s="1"/>
  <c r="E301" i="1"/>
  <c r="CS7" i="11" s="1"/>
  <c r="E209" i="1"/>
  <c r="E7" i="11" s="1"/>
  <c r="E260" i="1"/>
  <c r="BD7" i="11" s="1"/>
  <c r="E269" i="1"/>
  <c r="BM7" i="11" s="1"/>
  <c r="E298" i="1"/>
  <c r="CP7" i="11" s="1"/>
  <c r="E223" i="1"/>
  <c r="S7" i="11" s="1"/>
  <c r="E238" i="1"/>
  <c r="AH7" i="11" s="1"/>
  <c r="E232" i="1"/>
  <c r="AB7" i="11" s="1"/>
  <c r="E281" i="1"/>
  <c r="BY7" i="11" s="1"/>
  <c r="F242" i="1"/>
  <c r="AM8" i="11" s="1"/>
  <c r="E217" i="1"/>
  <c r="M7" i="11" s="1"/>
  <c r="E264" i="1"/>
  <c r="BH7" i="11" s="1"/>
  <c r="E307" i="1"/>
  <c r="E273" i="1"/>
  <c r="BQ7" i="11" s="1"/>
  <c r="E286" i="1"/>
  <c r="CD7" i="11" s="1"/>
  <c r="BC234" i="1"/>
  <c r="BC304" i="1"/>
  <c r="BC300" i="1"/>
  <c r="BC253" i="1"/>
  <c r="BC231" i="1"/>
  <c r="E231" i="1"/>
  <c r="AA7" i="11" s="1"/>
  <c r="E300" i="1"/>
  <c r="CR7" i="11" s="1"/>
  <c r="E285" i="1"/>
  <c r="CC7" i="11" s="1"/>
  <c r="E247" i="1"/>
  <c r="AQ7" i="11" s="1"/>
  <c r="F263" i="1"/>
  <c r="BH8" i="11" s="1"/>
  <c r="E270" i="1"/>
  <c r="BN7" i="11" s="1"/>
  <c r="E253" i="1"/>
  <c r="AW7" i="11" s="1"/>
  <c r="E268" i="1"/>
  <c r="BL7" i="11" s="1"/>
  <c r="E246" i="1"/>
  <c r="AP7" i="11" s="1"/>
  <c r="E304" i="1"/>
  <c r="CV7" i="11" s="1"/>
  <c r="E234" i="1"/>
  <c r="AD7" i="11" s="1"/>
  <c r="E275" i="1"/>
  <c r="BS7" i="11" s="1"/>
  <c r="F221" i="1"/>
  <c r="R8" i="11" s="1"/>
  <c r="E241" i="1"/>
  <c r="AK7" i="11" s="1"/>
  <c r="E278" i="1"/>
  <c r="BV7" i="11" s="1"/>
  <c r="E306" i="1"/>
  <c r="E220" i="1"/>
  <c r="P7" i="11" s="1"/>
  <c r="E235" i="1"/>
  <c r="AE7" i="11" s="1"/>
  <c r="E225" i="1"/>
  <c r="U7" i="11" s="1"/>
  <c r="E303" i="1"/>
  <c r="CU7" i="11" s="1"/>
  <c r="E244" i="1"/>
  <c r="AN7" i="11" s="1"/>
  <c r="E229" i="1"/>
  <c r="Y7" i="11" s="1"/>
  <c r="E219" i="1"/>
  <c r="O7" i="11" s="1"/>
  <c r="E258" i="1"/>
  <c r="BB7" i="11" s="1"/>
  <c r="E216" i="1"/>
  <c r="L7" i="11" s="1"/>
  <c r="BC268" i="1"/>
  <c r="BC270" i="1"/>
  <c r="BC285" i="1"/>
  <c r="F208" i="1"/>
  <c r="E249" i="1"/>
  <c r="AS7" i="11" s="1"/>
  <c r="E295" i="1"/>
  <c r="CM7" i="11" s="1"/>
  <c r="E299" i="1"/>
  <c r="CQ7" i="11" s="1"/>
  <c r="E240" i="1"/>
  <c r="AJ7" i="11" s="1"/>
  <c r="E265" i="1"/>
  <c r="BI7" i="11" s="1"/>
  <c r="E210" i="1"/>
  <c r="F7" i="11" s="1"/>
  <c r="E276" i="1"/>
  <c r="BT7" i="11" s="1"/>
  <c r="E274" i="1"/>
  <c r="BR7" i="11" s="1"/>
  <c r="E224" i="1"/>
  <c r="T7" i="11" s="1"/>
  <c r="E230" i="1"/>
  <c r="Z7" i="11" s="1"/>
  <c r="F218" i="1"/>
  <c r="O8" i="11" s="1"/>
  <c r="E239" i="1"/>
  <c r="AI7" i="11" s="1"/>
  <c r="E214" i="1"/>
  <c r="J7" i="11" s="1"/>
  <c r="E245" i="1"/>
  <c r="AO7" i="11" s="1"/>
  <c r="F243" i="1"/>
  <c r="AN8" i="11" s="1"/>
  <c r="E259" i="1"/>
  <c r="BC7" i="11" s="1"/>
  <c r="E302" i="1"/>
  <c r="CT7" i="11" s="1"/>
  <c r="E257" i="1"/>
  <c r="BA7" i="11" s="1"/>
  <c r="E215" i="1"/>
  <c r="K7" i="11" s="1"/>
  <c r="E287" i="1"/>
  <c r="CE7" i="11" s="1"/>
  <c r="E266" i="1"/>
  <c r="BJ7" i="11" s="1"/>
  <c r="F305" i="1"/>
  <c r="E289" i="1"/>
  <c r="CG7" i="11" s="1"/>
  <c r="E267" i="1"/>
  <c r="BK7" i="11" s="1"/>
  <c r="E282" i="1"/>
  <c r="BZ7" i="11" s="1"/>
  <c r="E24" i="13"/>
  <c r="E237" i="1"/>
  <c r="AG7" i="11" s="1"/>
  <c r="E248" i="1"/>
  <c r="AR7" i="11" s="1"/>
  <c r="E279" i="1"/>
  <c r="BW7" i="11" s="1"/>
  <c r="E292" i="1"/>
  <c r="CJ7" i="11" s="1"/>
  <c r="E250" i="1"/>
  <c r="AT7" i="11" s="1"/>
  <c r="E227" i="1"/>
  <c r="W7" i="11" s="1"/>
  <c r="E212" i="1"/>
  <c r="H7" i="11" s="1"/>
  <c r="E284" i="1"/>
  <c r="CB7" i="11" s="1"/>
  <c r="E280" i="1"/>
  <c r="BX7" i="11" s="1"/>
  <c r="E277" i="1"/>
  <c r="BU7" i="11" s="1"/>
  <c r="E297" i="1"/>
  <c r="CO7" i="11" s="1"/>
  <c r="E308" i="1"/>
  <c r="E288" i="1"/>
  <c r="CF7" i="11" s="1"/>
  <c r="F9" i="9"/>
  <c r="E5" i="9"/>
  <c r="F24" i="13"/>
  <c r="C11" i="9"/>
  <c r="F59" i="9" l="1"/>
  <c r="G59" i="9" s="1"/>
  <c r="E109" i="9"/>
  <c r="E7" i="9" s="1"/>
  <c r="D25" i="13" s="1"/>
  <c r="D26" i="13" s="1"/>
  <c r="F10" i="9"/>
  <c r="F110" i="9" s="1"/>
  <c r="CX7" i="11"/>
  <c r="E8" i="13" s="1"/>
  <c r="E7" i="13"/>
  <c r="D7" i="13"/>
  <c r="D8" i="13"/>
  <c r="F282" i="1"/>
  <c r="CA8" i="11" s="1"/>
  <c r="F266" i="1"/>
  <c r="BK8" i="11" s="1"/>
  <c r="F302" i="1"/>
  <c r="CU8" i="11" s="1"/>
  <c r="F214" i="1"/>
  <c r="K8" i="11" s="1"/>
  <c r="F224" i="1"/>
  <c r="U8" i="11" s="1"/>
  <c r="F265" i="1"/>
  <c r="BJ8" i="11" s="1"/>
  <c r="F249" i="1"/>
  <c r="AT8" i="11" s="1"/>
  <c r="F273" i="1"/>
  <c r="BR8" i="11" s="1"/>
  <c r="G242" i="1"/>
  <c r="AN9" i="11" s="1"/>
  <c r="F223" i="1"/>
  <c r="T8" i="11" s="1"/>
  <c r="F209" i="1"/>
  <c r="F8" i="11" s="1"/>
  <c r="F256" i="1"/>
  <c r="BA8" i="11" s="1"/>
  <c r="F226" i="1"/>
  <c r="W8" i="11" s="1"/>
  <c r="F261" i="1"/>
  <c r="BF8" i="11" s="1"/>
  <c r="F254" i="1"/>
  <c r="AY8" i="11" s="1"/>
  <c r="F222" i="1"/>
  <c r="S8" i="11" s="1"/>
  <c r="F297" i="1"/>
  <c r="CP8" i="11" s="1"/>
  <c r="F212" i="1"/>
  <c r="I8" i="11" s="1"/>
  <c r="F279" i="1"/>
  <c r="BX8" i="11" s="1"/>
  <c r="F258" i="1"/>
  <c r="BC8" i="11" s="1"/>
  <c r="F303" i="1"/>
  <c r="CV8" i="11" s="1"/>
  <c r="F306" i="1"/>
  <c r="F275" i="1"/>
  <c r="BT8" i="11" s="1"/>
  <c r="F268" i="1"/>
  <c r="BM8" i="11" s="1"/>
  <c r="F247" i="1"/>
  <c r="AR8" i="11" s="1"/>
  <c r="F267" i="1"/>
  <c r="BL8" i="11" s="1"/>
  <c r="F287" i="1"/>
  <c r="CF8" i="11" s="1"/>
  <c r="F259" i="1"/>
  <c r="BD8" i="11" s="1"/>
  <c r="F239" i="1"/>
  <c r="AJ8" i="11" s="1"/>
  <c r="F274" i="1"/>
  <c r="BS8" i="11" s="1"/>
  <c r="F240" i="1"/>
  <c r="AK8" i="11" s="1"/>
  <c r="G208" i="1"/>
  <c r="F9" i="11" s="1"/>
  <c r="F307" i="1"/>
  <c r="F281" i="1"/>
  <c r="BZ8" i="11" s="1"/>
  <c r="F298" i="1"/>
  <c r="CQ8" i="11" s="1"/>
  <c r="F301" i="1"/>
  <c r="CT8" i="11" s="1"/>
  <c r="F283" i="1"/>
  <c r="CB8" i="11" s="1"/>
  <c r="F272" i="1"/>
  <c r="BQ8" i="11" s="1"/>
  <c r="F252" i="1"/>
  <c r="AW8" i="11" s="1"/>
  <c r="F262" i="1"/>
  <c r="BG8" i="11" s="1"/>
  <c r="F271" i="1"/>
  <c r="BP8" i="11" s="1"/>
  <c r="F277" i="1"/>
  <c r="BV8" i="11" s="1"/>
  <c r="F227" i="1"/>
  <c r="X8" i="11" s="1"/>
  <c r="F248" i="1"/>
  <c r="AS8" i="11" s="1"/>
  <c r="F219" i="1"/>
  <c r="P8" i="11" s="1"/>
  <c r="F225" i="1"/>
  <c r="V8" i="11" s="1"/>
  <c r="F278" i="1"/>
  <c r="BW8" i="11" s="1"/>
  <c r="F234" i="1"/>
  <c r="AE8" i="11" s="1"/>
  <c r="F253" i="1"/>
  <c r="AX8" i="11" s="1"/>
  <c r="F285" i="1"/>
  <c r="CD8" i="11" s="1"/>
  <c r="F289" i="1"/>
  <c r="CH8" i="11" s="1"/>
  <c r="F215" i="1"/>
  <c r="L8" i="11" s="1"/>
  <c r="G243" i="1"/>
  <c r="AO9" i="11" s="1"/>
  <c r="G218" i="1"/>
  <c r="P9" i="11" s="1"/>
  <c r="F276" i="1"/>
  <c r="BU8" i="11" s="1"/>
  <c r="F299" i="1"/>
  <c r="CR8" i="11" s="1"/>
  <c r="F264" i="1"/>
  <c r="BI8" i="11" s="1"/>
  <c r="F232" i="1"/>
  <c r="AC8" i="11" s="1"/>
  <c r="F269" i="1"/>
  <c r="BN8" i="11" s="1"/>
  <c r="F233" i="1"/>
  <c r="AD8" i="11" s="1"/>
  <c r="F228" i="1"/>
  <c r="Y8" i="11" s="1"/>
  <c r="G236" i="1"/>
  <c r="AH9" i="11" s="1"/>
  <c r="G290" i="1"/>
  <c r="CJ9" i="11" s="1"/>
  <c r="F251" i="1"/>
  <c r="AV8" i="11" s="1"/>
  <c r="F288" i="1"/>
  <c r="CG8" i="11" s="1"/>
  <c r="F280" i="1"/>
  <c r="BY8" i="11" s="1"/>
  <c r="F250" i="1"/>
  <c r="AU8" i="11" s="1"/>
  <c r="F237" i="1"/>
  <c r="AH8" i="11" s="1"/>
  <c r="F229" i="1"/>
  <c r="Z8" i="11" s="1"/>
  <c r="F235" i="1"/>
  <c r="AF8" i="11" s="1"/>
  <c r="F241" i="1"/>
  <c r="AL8" i="11" s="1"/>
  <c r="F304" i="1"/>
  <c r="CW8" i="11" s="1"/>
  <c r="F270" i="1"/>
  <c r="BO8" i="11" s="1"/>
  <c r="F300" i="1"/>
  <c r="CS8" i="11" s="1"/>
  <c r="F213" i="1"/>
  <c r="J8" i="11" s="1"/>
  <c r="G305" i="1"/>
  <c r="F257" i="1"/>
  <c r="BB8" i="11" s="1"/>
  <c r="F245" i="1"/>
  <c r="AP8" i="11" s="1"/>
  <c r="C12" i="9"/>
  <c r="F230" i="1"/>
  <c r="AA8" i="11" s="1"/>
  <c r="F210" i="1"/>
  <c r="G8" i="11" s="1"/>
  <c r="F295" i="1"/>
  <c r="CN8" i="11" s="1"/>
  <c r="F286" i="1"/>
  <c r="CE8" i="11" s="1"/>
  <c r="F217" i="1"/>
  <c r="N8" i="11" s="1"/>
  <c r="F238" i="1"/>
  <c r="AI8" i="11" s="1"/>
  <c r="F260" i="1"/>
  <c r="BE8" i="11" s="1"/>
  <c r="F294" i="1"/>
  <c r="CM8" i="11" s="1"/>
  <c r="F255" i="1"/>
  <c r="AZ8" i="11" s="1"/>
  <c r="F296" i="1"/>
  <c r="CO8" i="11" s="1"/>
  <c r="F291" i="1"/>
  <c r="CJ8" i="11" s="1"/>
  <c r="F211" i="1"/>
  <c r="H8" i="11" s="1"/>
  <c r="F308" i="1"/>
  <c r="F284" i="1"/>
  <c r="CC8" i="11" s="1"/>
  <c r="F292" i="1"/>
  <c r="CK8" i="11" s="1"/>
  <c r="F216" i="1"/>
  <c r="M8" i="11" s="1"/>
  <c r="F244" i="1"/>
  <c r="AO8" i="11" s="1"/>
  <c r="F220" i="1"/>
  <c r="Q8" i="11" s="1"/>
  <c r="G221" i="1"/>
  <c r="S9" i="11" s="1"/>
  <c r="F246" i="1"/>
  <c r="AQ8" i="11" s="1"/>
  <c r="G263" i="1"/>
  <c r="BI9" i="11" s="1"/>
  <c r="F231" i="1"/>
  <c r="AB8" i="11" s="1"/>
  <c r="F293" i="1"/>
  <c r="CL8" i="11" s="1"/>
  <c r="G24" i="13"/>
  <c r="G9" i="9"/>
  <c r="AO60" i="9"/>
  <c r="AP60" i="9" s="1"/>
  <c r="AQ60" i="9" s="1"/>
  <c r="AR60" i="9" s="1"/>
  <c r="AS60" i="9" s="1"/>
  <c r="AT60" i="9" s="1"/>
  <c r="AU60" i="9" s="1"/>
  <c r="AV60" i="9" s="1"/>
  <c r="AW60" i="9" s="1"/>
  <c r="AX60" i="9" s="1"/>
  <c r="AY60" i="9" s="1"/>
  <c r="AZ60" i="9" s="1"/>
  <c r="BA60" i="9" s="1"/>
  <c r="F6" i="9"/>
  <c r="G11" i="9"/>
  <c r="C61" i="9"/>
  <c r="G61" i="9" s="1"/>
  <c r="H61" i="9" s="1"/>
  <c r="I61" i="9" s="1"/>
  <c r="J61" i="9" s="1"/>
  <c r="K61" i="9" s="1"/>
  <c r="L61" i="9" s="1"/>
  <c r="M61" i="9" s="1"/>
  <c r="N61" i="9" s="1"/>
  <c r="O61" i="9" s="1"/>
  <c r="P61" i="9" s="1"/>
  <c r="Q61" i="9" s="1"/>
  <c r="R61" i="9" s="1"/>
  <c r="S61" i="9" s="1"/>
  <c r="T61" i="9" s="1"/>
  <c r="U61" i="9" s="1"/>
  <c r="V61" i="9" s="1"/>
  <c r="W61" i="9" s="1"/>
  <c r="X61" i="9" s="1"/>
  <c r="Y61" i="9" s="1"/>
  <c r="Z61" i="9" s="1"/>
  <c r="AA61" i="9" s="1"/>
  <c r="AB61" i="9" s="1"/>
  <c r="AC61" i="9" s="1"/>
  <c r="AD61" i="9" s="1"/>
  <c r="AE61" i="9" s="1"/>
  <c r="AF61" i="9" s="1"/>
  <c r="AG61" i="9" s="1"/>
  <c r="AH61" i="9" s="1"/>
  <c r="AI61" i="9" s="1"/>
  <c r="AJ61" i="9" s="1"/>
  <c r="AK61" i="9" s="1"/>
  <c r="AL61" i="9" s="1"/>
  <c r="AM61" i="9" s="1"/>
  <c r="AN61" i="9" s="1"/>
  <c r="AO61" i="9" s="1"/>
  <c r="E8" i="11"/>
  <c r="F109" i="9" l="1"/>
  <c r="D29" i="13" s="1"/>
  <c r="D20" i="13" s="1"/>
  <c r="D30" i="13"/>
  <c r="B6" i="11"/>
  <c r="D18" i="13" s="1"/>
  <c r="CX8" i="11"/>
  <c r="F8" i="13" s="1"/>
  <c r="G10" i="9"/>
  <c r="G110" i="9" s="1"/>
  <c r="C8" i="11" s="1"/>
  <c r="F5" i="9"/>
  <c r="F7" i="13"/>
  <c r="G231" i="1"/>
  <c r="AC9" i="11" s="1"/>
  <c r="G220" i="1"/>
  <c r="R9" i="11" s="1"/>
  <c r="G284" i="1"/>
  <c r="CD9" i="11" s="1"/>
  <c r="G296" i="1"/>
  <c r="CP9" i="11" s="1"/>
  <c r="G238" i="1"/>
  <c r="AJ9" i="11" s="1"/>
  <c r="G210" i="1"/>
  <c r="H9" i="11" s="1"/>
  <c r="H305" i="1"/>
  <c r="G304" i="1"/>
  <c r="G237" i="1"/>
  <c r="AI9" i="11" s="1"/>
  <c r="G251" i="1"/>
  <c r="AW9" i="11" s="1"/>
  <c r="G233" i="1"/>
  <c r="AE9" i="11" s="1"/>
  <c r="G299" i="1"/>
  <c r="CS9" i="11" s="1"/>
  <c r="G215" i="1"/>
  <c r="M9" i="11" s="1"/>
  <c r="G234" i="1"/>
  <c r="AF9" i="11" s="1"/>
  <c r="G248" i="1"/>
  <c r="AT9" i="11" s="1"/>
  <c r="G262" i="1"/>
  <c r="BH9" i="11" s="1"/>
  <c r="G301" i="1"/>
  <c r="CU9" i="11" s="1"/>
  <c r="H208" i="1"/>
  <c r="G10" i="11" s="1"/>
  <c r="G259" i="1"/>
  <c r="BE9" i="11" s="1"/>
  <c r="G268" i="1"/>
  <c r="BN9" i="11" s="1"/>
  <c r="G258" i="1"/>
  <c r="BD9" i="11" s="1"/>
  <c r="G222" i="1"/>
  <c r="T9" i="11" s="1"/>
  <c r="G256" i="1"/>
  <c r="BB9" i="11" s="1"/>
  <c r="G273" i="1"/>
  <c r="BS9" i="11" s="1"/>
  <c r="G214" i="1"/>
  <c r="L9" i="11" s="1"/>
  <c r="G244" i="1"/>
  <c r="AP9" i="11" s="1"/>
  <c r="G230" i="1"/>
  <c r="AB9" i="11" s="1"/>
  <c r="G250" i="1"/>
  <c r="AV9" i="11" s="1"/>
  <c r="G289" i="1"/>
  <c r="CI9" i="11" s="1"/>
  <c r="G252" i="1"/>
  <c r="AX9" i="11" s="1"/>
  <c r="G240" i="1"/>
  <c r="AL9" i="11" s="1"/>
  <c r="G275" i="1"/>
  <c r="BU9" i="11" s="1"/>
  <c r="G249" i="1"/>
  <c r="AU9" i="11" s="1"/>
  <c r="G255" i="1"/>
  <c r="BA9" i="11" s="1"/>
  <c r="G241" i="1"/>
  <c r="AM9" i="11" s="1"/>
  <c r="G276" i="1"/>
  <c r="BV9" i="11" s="1"/>
  <c r="G227" i="1"/>
  <c r="Y9" i="11" s="1"/>
  <c r="G298" i="1"/>
  <c r="CR9" i="11" s="1"/>
  <c r="G287" i="1"/>
  <c r="CG9" i="11" s="1"/>
  <c r="G279" i="1"/>
  <c r="BY9" i="11" s="1"/>
  <c r="G302" i="1"/>
  <c r="CV9" i="11" s="1"/>
  <c r="G246" i="1"/>
  <c r="AR9" i="11" s="1"/>
  <c r="G216" i="1"/>
  <c r="N9" i="11" s="1"/>
  <c r="G211" i="1"/>
  <c r="I9" i="11" s="1"/>
  <c r="G294" i="1"/>
  <c r="CN9" i="11" s="1"/>
  <c r="G286" i="1"/>
  <c r="CF9" i="11" s="1"/>
  <c r="G245" i="1"/>
  <c r="AQ9" i="11" s="1"/>
  <c r="G300" i="1"/>
  <c r="CT9" i="11" s="1"/>
  <c r="G235" i="1"/>
  <c r="AG9" i="11" s="1"/>
  <c r="G280" i="1"/>
  <c r="BZ9" i="11" s="1"/>
  <c r="H236" i="1"/>
  <c r="AI10" i="11" s="1"/>
  <c r="G232" i="1"/>
  <c r="AD9" i="11" s="1"/>
  <c r="H218" i="1"/>
  <c r="Q10" i="11" s="1"/>
  <c r="G285" i="1"/>
  <c r="CE9" i="11" s="1"/>
  <c r="G225" i="1"/>
  <c r="W9" i="11" s="1"/>
  <c r="G277" i="1"/>
  <c r="BW9" i="11" s="1"/>
  <c r="G272" i="1"/>
  <c r="BR9" i="11" s="1"/>
  <c r="G281" i="1"/>
  <c r="CA9" i="11" s="1"/>
  <c r="G274" i="1"/>
  <c r="BT9" i="11" s="1"/>
  <c r="G267" i="1"/>
  <c r="BM9" i="11" s="1"/>
  <c r="G306" i="1"/>
  <c r="G212" i="1"/>
  <c r="J9" i="11" s="1"/>
  <c r="G261" i="1"/>
  <c r="BG9" i="11" s="1"/>
  <c r="G223" i="1"/>
  <c r="U9" i="11" s="1"/>
  <c r="G265" i="1"/>
  <c r="BK9" i="11" s="1"/>
  <c r="G266" i="1"/>
  <c r="BL9" i="11" s="1"/>
  <c r="G217" i="1"/>
  <c r="O9" i="11" s="1"/>
  <c r="H290" i="1"/>
  <c r="CK10" i="11" s="1"/>
  <c r="G254" i="1"/>
  <c r="AZ9" i="11" s="1"/>
  <c r="H263" i="1"/>
  <c r="BJ10" i="11" s="1"/>
  <c r="G308" i="1"/>
  <c r="G213" i="1"/>
  <c r="K9" i="11" s="1"/>
  <c r="G269" i="1"/>
  <c r="BO9" i="11" s="1"/>
  <c r="G278" i="1"/>
  <c r="BX9" i="11" s="1"/>
  <c r="G209" i="1"/>
  <c r="G9" i="11" s="1"/>
  <c r="G293" i="1"/>
  <c r="CM9" i="11" s="1"/>
  <c r="H221" i="1"/>
  <c r="T10" i="11" s="1"/>
  <c r="G292" i="1"/>
  <c r="CL9" i="11" s="1"/>
  <c r="G291" i="1"/>
  <c r="CK9" i="11" s="1"/>
  <c r="G260" i="1"/>
  <c r="BF9" i="11" s="1"/>
  <c r="G295" i="1"/>
  <c r="CO9" i="11" s="1"/>
  <c r="G257" i="1"/>
  <c r="BC9" i="11" s="1"/>
  <c r="G270" i="1"/>
  <c r="BP9" i="11" s="1"/>
  <c r="G229" i="1"/>
  <c r="AA9" i="11" s="1"/>
  <c r="G288" i="1"/>
  <c r="CH9" i="11" s="1"/>
  <c r="G228" i="1"/>
  <c r="Z9" i="11" s="1"/>
  <c r="G264" i="1"/>
  <c r="BJ9" i="11" s="1"/>
  <c r="H243" i="1"/>
  <c r="AP10" i="11" s="1"/>
  <c r="G253" i="1"/>
  <c r="AY9" i="11" s="1"/>
  <c r="G219" i="1"/>
  <c r="Q9" i="11" s="1"/>
  <c r="G271" i="1"/>
  <c r="BQ9" i="11" s="1"/>
  <c r="G283" i="1"/>
  <c r="CC9" i="11" s="1"/>
  <c r="G307" i="1"/>
  <c r="G239" i="1"/>
  <c r="AK9" i="11" s="1"/>
  <c r="G247" i="1"/>
  <c r="AS9" i="11" s="1"/>
  <c r="G303" i="1"/>
  <c r="CW9" i="11" s="1"/>
  <c r="G297" i="1"/>
  <c r="CQ9" i="11" s="1"/>
  <c r="G226" i="1"/>
  <c r="X9" i="11" s="1"/>
  <c r="H242" i="1"/>
  <c r="AO10" i="11" s="1"/>
  <c r="G224" i="1"/>
  <c r="V9" i="11" s="1"/>
  <c r="G282" i="1"/>
  <c r="CB9" i="11" s="1"/>
  <c r="AP61" i="9"/>
  <c r="AQ61" i="9" s="1"/>
  <c r="AR61" i="9" s="1"/>
  <c r="AS61" i="9" s="1"/>
  <c r="AT61" i="9" s="1"/>
  <c r="G111" i="9"/>
  <c r="H11" i="9"/>
  <c r="H9" i="9"/>
  <c r="G109" i="9"/>
  <c r="C62" i="9"/>
  <c r="H62" i="9" s="1"/>
  <c r="I62" i="9" s="1"/>
  <c r="J62" i="9" s="1"/>
  <c r="K62" i="9" s="1"/>
  <c r="L62" i="9" s="1"/>
  <c r="M62" i="9" s="1"/>
  <c r="N62" i="9" s="1"/>
  <c r="O62" i="9" s="1"/>
  <c r="P62" i="9" s="1"/>
  <c r="Q62" i="9" s="1"/>
  <c r="R62" i="9" s="1"/>
  <c r="S62" i="9" s="1"/>
  <c r="T62" i="9" s="1"/>
  <c r="U62" i="9" s="1"/>
  <c r="V62" i="9" s="1"/>
  <c r="W62" i="9" s="1"/>
  <c r="X62" i="9" s="1"/>
  <c r="Y62" i="9" s="1"/>
  <c r="Z62" i="9" s="1"/>
  <c r="AA62" i="9" s="1"/>
  <c r="AB62" i="9" s="1"/>
  <c r="AC62" i="9" s="1"/>
  <c r="AD62" i="9" s="1"/>
  <c r="AE62" i="9" s="1"/>
  <c r="AF62" i="9" s="1"/>
  <c r="AG62" i="9" s="1"/>
  <c r="AH62" i="9" s="1"/>
  <c r="AI62" i="9" s="1"/>
  <c r="AJ62" i="9" s="1"/>
  <c r="AK62" i="9" s="1"/>
  <c r="AL62" i="9" s="1"/>
  <c r="AM62" i="9" s="1"/>
  <c r="AN62" i="9" s="1"/>
  <c r="AO62" i="9" s="1"/>
  <c r="AP62" i="9" s="1"/>
  <c r="H12" i="9"/>
  <c r="BB60" i="9"/>
  <c r="BC60" i="9" s="1"/>
  <c r="BD60" i="9" s="1"/>
  <c r="H59" i="9"/>
  <c r="G6" i="9"/>
  <c r="D21" i="13"/>
  <c r="B7" i="11"/>
  <c r="E30" i="13"/>
  <c r="E21" i="13" s="1"/>
  <c r="C7" i="11" l="1"/>
  <c r="E6" i="13" s="1"/>
  <c r="E29" i="13"/>
  <c r="E20" i="13" s="1"/>
  <c r="F7" i="9"/>
  <c r="E25" i="13" s="1"/>
  <c r="E26" i="13" s="1"/>
  <c r="D31" i="13"/>
  <c r="E28" i="13" s="1"/>
  <c r="D6" i="13"/>
  <c r="D9" i="13" s="1"/>
  <c r="D12" i="13" s="1"/>
  <c r="H10" i="9"/>
  <c r="I10" i="9" s="1"/>
  <c r="G5" i="9"/>
  <c r="CX9" i="11"/>
  <c r="G8" i="13" s="1"/>
  <c r="G7" i="13"/>
  <c r="H303" i="1"/>
  <c r="H229" i="1"/>
  <c r="AB10" i="11" s="1"/>
  <c r="H223" i="1"/>
  <c r="V10" i="11" s="1"/>
  <c r="H232" i="1"/>
  <c r="AE10" i="11" s="1"/>
  <c r="H279" i="1"/>
  <c r="BZ10" i="11" s="1"/>
  <c r="H273" i="1"/>
  <c r="BT10" i="11" s="1"/>
  <c r="H262" i="1"/>
  <c r="BI10" i="11" s="1"/>
  <c r="H271" i="1"/>
  <c r="BR10" i="11" s="1"/>
  <c r="H291" i="1"/>
  <c r="CL10" i="11" s="1"/>
  <c r="H217" i="1"/>
  <c r="P10" i="11" s="1"/>
  <c r="H225" i="1"/>
  <c r="X10" i="11" s="1"/>
  <c r="H287" i="1"/>
  <c r="CH10" i="11" s="1"/>
  <c r="H256" i="1"/>
  <c r="BC10" i="11" s="1"/>
  <c r="H284" i="1"/>
  <c r="CE10" i="11" s="1"/>
  <c r="H283" i="1"/>
  <c r="CD10" i="11" s="1"/>
  <c r="H260" i="1"/>
  <c r="BG10" i="11" s="1"/>
  <c r="I290" i="1"/>
  <c r="CL11" i="11" s="1"/>
  <c r="H267" i="1"/>
  <c r="BN10" i="11" s="1"/>
  <c r="H300" i="1"/>
  <c r="CU10" i="11" s="1"/>
  <c r="H276" i="1"/>
  <c r="BW10" i="11" s="1"/>
  <c r="H275" i="1"/>
  <c r="BV10" i="11" s="1"/>
  <c r="H268" i="1"/>
  <c r="BO10" i="11" s="1"/>
  <c r="H299" i="1"/>
  <c r="CT10" i="11" s="1"/>
  <c r="I242" i="1"/>
  <c r="AP11" i="11" s="1"/>
  <c r="H247" i="1"/>
  <c r="AT10" i="11" s="1"/>
  <c r="H270" i="1"/>
  <c r="BQ10" i="11" s="1"/>
  <c r="H308" i="1"/>
  <c r="H261" i="1"/>
  <c r="BH10" i="11" s="1"/>
  <c r="I236" i="1"/>
  <c r="AJ11" i="11" s="1"/>
  <c r="H216" i="1"/>
  <c r="O10" i="11" s="1"/>
  <c r="H241" i="1"/>
  <c r="AN10" i="11" s="1"/>
  <c r="H230" i="1"/>
  <c r="AC10" i="11" s="1"/>
  <c r="H259" i="1"/>
  <c r="BF10" i="11" s="1"/>
  <c r="H248" i="1"/>
  <c r="AU10" i="11" s="1"/>
  <c r="I305" i="1"/>
  <c r="H226" i="1"/>
  <c r="Y10" i="11" s="1"/>
  <c r="H239" i="1"/>
  <c r="AL10" i="11" s="1"/>
  <c r="H219" i="1"/>
  <c r="R10" i="11" s="1"/>
  <c r="H228" i="1"/>
  <c r="AA10" i="11" s="1"/>
  <c r="H257" i="1"/>
  <c r="BD10" i="11" s="1"/>
  <c r="H292" i="1"/>
  <c r="CM10" i="11" s="1"/>
  <c r="H278" i="1"/>
  <c r="BY10" i="11" s="1"/>
  <c r="I263" i="1"/>
  <c r="BK11" i="11" s="1"/>
  <c r="H266" i="1"/>
  <c r="BM10" i="11" s="1"/>
  <c r="H212" i="1"/>
  <c r="K10" i="11" s="1"/>
  <c r="H281" i="1"/>
  <c r="CB10" i="11" s="1"/>
  <c r="H285" i="1"/>
  <c r="CF10" i="11" s="1"/>
  <c r="H280" i="1"/>
  <c r="CA10" i="11" s="1"/>
  <c r="H286" i="1"/>
  <c r="CG10" i="11" s="1"/>
  <c r="H246" i="1"/>
  <c r="AS10" i="11" s="1"/>
  <c r="H298" i="1"/>
  <c r="CS10" i="11" s="1"/>
  <c r="H255" i="1"/>
  <c r="BB10" i="11" s="1"/>
  <c r="H252" i="1"/>
  <c r="AY10" i="11" s="1"/>
  <c r="H244" i="1"/>
  <c r="AQ10" i="11" s="1"/>
  <c r="H222" i="1"/>
  <c r="U10" i="11" s="1"/>
  <c r="I208" i="1"/>
  <c r="H11" i="11" s="1"/>
  <c r="H234" i="1"/>
  <c r="AG10" i="11" s="1"/>
  <c r="H251" i="1"/>
  <c r="AX10" i="11" s="1"/>
  <c r="H210" i="1"/>
  <c r="I10" i="11" s="1"/>
  <c r="H220" i="1"/>
  <c r="S10" i="11" s="1"/>
  <c r="H224" i="1"/>
  <c r="W10" i="11" s="1"/>
  <c r="I243" i="1"/>
  <c r="AQ11" i="11" s="1"/>
  <c r="H213" i="1"/>
  <c r="L10" i="11" s="1"/>
  <c r="H277" i="1"/>
  <c r="BX10" i="11" s="1"/>
  <c r="H211" i="1"/>
  <c r="J10" i="11" s="1"/>
  <c r="H250" i="1"/>
  <c r="AW10" i="11" s="1"/>
  <c r="H304" i="1"/>
  <c r="H264" i="1"/>
  <c r="BK10" i="11" s="1"/>
  <c r="H209" i="1"/>
  <c r="H10" i="11" s="1"/>
  <c r="H274" i="1"/>
  <c r="BU10" i="11" s="1"/>
  <c r="H245" i="1"/>
  <c r="AR10" i="11" s="1"/>
  <c r="H240" i="1"/>
  <c r="AM10" i="11" s="1"/>
  <c r="H233" i="1"/>
  <c r="AF10" i="11" s="1"/>
  <c r="H24" i="13"/>
  <c r="H293" i="1"/>
  <c r="CN10" i="11" s="1"/>
  <c r="H296" i="1"/>
  <c r="CQ10" i="11" s="1"/>
  <c r="C13" i="9"/>
  <c r="I13" i="9" s="1"/>
  <c r="J13" i="9" s="1"/>
  <c r="H282" i="1"/>
  <c r="CC10" i="11" s="1"/>
  <c r="H297" i="1"/>
  <c r="CR10" i="11" s="1"/>
  <c r="H307" i="1"/>
  <c r="H253" i="1"/>
  <c r="AZ10" i="11" s="1"/>
  <c r="H288" i="1"/>
  <c r="CI10" i="11" s="1"/>
  <c r="H295" i="1"/>
  <c r="CP10" i="11" s="1"/>
  <c r="I221" i="1"/>
  <c r="U11" i="11" s="1"/>
  <c r="H269" i="1"/>
  <c r="BP10" i="11" s="1"/>
  <c r="H254" i="1"/>
  <c r="BA10" i="11" s="1"/>
  <c r="H265" i="1"/>
  <c r="BL10" i="11" s="1"/>
  <c r="H306" i="1"/>
  <c r="H272" i="1"/>
  <c r="BS10" i="11" s="1"/>
  <c r="I218" i="1"/>
  <c r="R11" i="11" s="1"/>
  <c r="H235" i="1"/>
  <c r="AH10" i="11" s="1"/>
  <c r="H294" i="1"/>
  <c r="CO10" i="11" s="1"/>
  <c r="H302" i="1"/>
  <c r="CW10" i="11" s="1"/>
  <c r="H227" i="1"/>
  <c r="Z10" i="11" s="1"/>
  <c r="H249" i="1"/>
  <c r="AV10" i="11" s="1"/>
  <c r="H289" i="1"/>
  <c r="CJ10" i="11" s="1"/>
  <c r="H214" i="1"/>
  <c r="M10" i="11" s="1"/>
  <c r="H258" i="1"/>
  <c r="BE10" i="11" s="1"/>
  <c r="H301" i="1"/>
  <c r="CV10" i="11" s="1"/>
  <c r="H215" i="1"/>
  <c r="N10" i="11" s="1"/>
  <c r="H237" i="1"/>
  <c r="AJ10" i="11" s="1"/>
  <c r="H238" i="1"/>
  <c r="AK10" i="11" s="1"/>
  <c r="H231" i="1"/>
  <c r="AD10" i="11" s="1"/>
  <c r="H112" i="9"/>
  <c r="I12" i="9"/>
  <c r="AQ62" i="9"/>
  <c r="AR62" i="9" s="1"/>
  <c r="AS62" i="9" s="1"/>
  <c r="AT62" i="9" s="1"/>
  <c r="I59" i="9"/>
  <c r="H6" i="9"/>
  <c r="D8" i="11"/>
  <c r="G7" i="9"/>
  <c r="F25" i="13" s="1"/>
  <c r="F26" i="13" s="1"/>
  <c r="I11" i="9"/>
  <c r="H111" i="9"/>
  <c r="C9" i="11" s="1"/>
  <c r="AU61" i="9"/>
  <c r="C14" i="9"/>
  <c r="I9" i="9"/>
  <c r="H109" i="9"/>
  <c r="B8" i="11"/>
  <c r="F30" i="13"/>
  <c r="F21" i="13" s="1"/>
  <c r="E18" i="13" l="1"/>
  <c r="CZ7" i="11"/>
  <c r="H110" i="9"/>
  <c r="D9" i="11" s="1"/>
  <c r="E31" i="13"/>
  <c r="F28" i="13" s="1"/>
  <c r="CZ6" i="11"/>
  <c r="H5" i="9"/>
  <c r="CX10" i="11"/>
  <c r="H8" i="13" s="1"/>
  <c r="H7" i="13"/>
  <c r="I214" i="1"/>
  <c r="N11" i="11" s="1"/>
  <c r="I253" i="1"/>
  <c r="BA11" i="11" s="1"/>
  <c r="I220" i="1"/>
  <c r="T11" i="11" s="1"/>
  <c r="I257" i="1"/>
  <c r="BE11" i="11" s="1"/>
  <c r="J242" i="1"/>
  <c r="AQ12" i="11" s="1"/>
  <c r="I271" i="1"/>
  <c r="BS11" i="11" s="1"/>
  <c r="C63" i="9"/>
  <c r="I63" i="9" s="1"/>
  <c r="I6" i="9" s="1"/>
  <c r="I294" i="1"/>
  <c r="CP11" i="11" s="1"/>
  <c r="I307" i="1"/>
  <c r="I210" i="1"/>
  <c r="J11" i="11" s="1"/>
  <c r="I285" i="1"/>
  <c r="CG11" i="11" s="1"/>
  <c r="I241" i="1"/>
  <c r="AO11" i="11" s="1"/>
  <c r="I300" i="1"/>
  <c r="CV11" i="11" s="1"/>
  <c r="I262" i="1"/>
  <c r="BJ11" i="11" s="1"/>
  <c r="I293" i="1"/>
  <c r="CO11" i="11" s="1"/>
  <c r="I302" i="1"/>
  <c r="I269" i="1"/>
  <c r="BQ11" i="11" s="1"/>
  <c r="I240" i="1"/>
  <c r="AN11" i="11" s="1"/>
  <c r="J208" i="1"/>
  <c r="I280" i="1"/>
  <c r="CB11" i="11" s="1"/>
  <c r="I230" i="1"/>
  <c r="AD11" i="11" s="1"/>
  <c r="I276" i="1"/>
  <c r="BX11" i="11" s="1"/>
  <c r="I232" i="1"/>
  <c r="AF11" i="11" s="1"/>
  <c r="I296" i="1"/>
  <c r="CR11" i="11" s="1"/>
  <c r="I306" i="1"/>
  <c r="I245" i="1"/>
  <c r="AS11" i="11" s="1"/>
  <c r="I213" i="1"/>
  <c r="M11" i="11" s="1"/>
  <c r="I298" i="1"/>
  <c r="CT11" i="11" s="1"/>
  <c r="J263" i="1"/>
  <c r="BL12" i="11" s="1"/>
  <c r="J305" i="1"/>
  <c r="I299" i="1"/>
  <c r="CU11" i="11" s="1"/>
  <c r="I283" i="1"/>
  <c r="CE11" i="11" s="1"/>
  <c r="I223" i="1"/>
  <c r="W11" i="11" s="1"/>
  <c r="I231" i="1"/>
  <c r="AE11" i="11" s="1"/>
  <c r="I301" i="1"/>
  <c r="CW11" i="11" s="1"/>
  <c r="I249" i="1"/>
  <c r="AW11" i="11" s="1"/>
  <c r="I235" i="1"/>
  <c r="AI11" i="11" s="1"/>
  <c r="I265" i="1"/>
  <c r="BM11" i="11" s="1"/>
  <c r="I295" i="1"/>
  <c r="CQ11" i="11" s="1"/>
  <c r="I297" i="1"/>
  <c r="CS11" i="11" s="1"/>
  <c r="I274" i="1"/>
  <c r="BV11" i="11" s="1"/>
  <c r="I250" i="1"/>
  <c r="AX11" i="11" s="1"/>
  <c r="J243" i="1"/>
  <c r="AR12" i="11" s="1"/>
  <c r="I251" i="1"/>
  <c r="AY11" i="11" s="1"/>
  <c r="I244" i="1"/>
  <c r="AR11" i="11" s="1"/>
  <c r="I246" i="1"/>
  <c r="AT11" i="11" s="1"/>
  <c r="I281" i="1"/>
  <c r="CC11" i="11" s="1"/>
  <c r="I278" i="1"/>
  <c r="BZ11" i="11" s="1"/>
  <c r="I219" i="1"/>
  <c r="S11" i="11" s="1"/>
  <c r="I248" i="1"/>
  <c r="AV11" i="11" s="1"/>
  <c r="I216" i="1"/>
  <c r="P11" i="11" s="1"/>
  <c r="I270" i="1"/>
  <c r="BR11" i="11" s="1"/>
  <c r="I268" i="1"/>
  <c r="BP11" i="11" s="1"/>
  <c r="I267" i="1"/>
  <c r="BO11" i="11" s="1"/>
  <c r="I284" i="1"/>
  <c r="CF11" i="11" s="1"/>
  <c r="I217" i="1"/>
  <c r="Q11" i="11" s="1"/>
  <c r="I273" i="1"/>
  <c r="BU11" i="11" s="1"/>
  <c r="I229" i="1"/>
  <c r="AC11" i="11" s="1"/>
  <c r="I237" i="1"/>
  <c r="AK11" i="11" s="1"/>
  <c r="I277" i="1"/>
  <c r="BY11" i="11" s="1"/>
  <c r="I266" i="1"/>
  <c r="BN11" i="11" s="1"/>
  <c r="I261" i="1"/>
  <c r="BI11" i="11" s="1"/>
  <c r="I287" i="1"/>
  <c r="CI11" i="11" s="1"/>
  <c r="I289" i="1"/>
  <c r="CK11" i="11" s="1"/>
  <c r="I222" i="1"/>
  <c r="V11" i="11" s="1"/>
  <c r="I228" i="1"/>
  <c r="AB11" i="11" s="1"/>
  <c r="I225" i="1"/>
  <c r="Y11" i="11" s="1"/>
  <c r="I24" i="13"/>
  <c r="I272" i="1"/>
  <c r="BT11" i="11" s="1"/>
  <c r="I264" i="1"/>
  <c r="BL11" i="11" s="1"/>
  <c r="I255" i="1"/>
  <c r="BC11" i="11" s="1"/>
  <c r="I226" i="1"/>
  <c r="Z11" i="11" s="1"/>
  <c r="I260" i="1"/>
  <c r="BH11" i="11" s="1"/>
  <c r="I215" i="1"/>
  <c r="O11" i="11" s="1"/>
  <c r="J221" i="1"/>
  <c r="V12" i="11" s="1"/>
  <c r="I304" i="1"/>
  <c r="I308" i="1"/>
  <c r="I238" i="1"/>
  <c r="AL11" i="11" s="1"/>
  <c r="I258" i="1"/>
  <c r="BF11" i="11" s="1"/>
  <c r="I227" i="1"/>
  <c r="AA11" i="11" s="1"/>
  <c r="J218" i="1"/>
  <c r="S12" i="11" s="1"/>
  <c r="I254" i="1"/>
  <c r="BB11" i="11" s="1"/>
  <c r="I288" i="1"/>
  <c r="CJ11" i="11" s="1"/>
  <c r="I282" i="1"/>
  <c r="CD11" i="11" s="1"/>
  <c r="I233" i="1"/>
  <c r="AG11" i="11" s="1"/>
  <c r="I209" i="1"/>
  <c r="I11" i="11" s="1"/>
  <c r="I211" i="1"/>
  <c r="K11" i="11" s="1"/>
  <c r="I224" i="1"/>
  <c r="X11" i="11" s="1"/>
  <c r="I234" i="1"/>
  <c r="AH11" i="11" s="1"/>
  <c r="I252" i="1"/>
  <c r="AZ11" i="11" s="1"/>
  <c r="I286" i="1"/>
  <c r="CH11" i="11" s="1"/>
  <c r="I212" i="1"/>
  <c r="L11" i="11" s="1"/>
  <c r="I292" i="1"/>
  <c r="CN11" i="11" s="1"/>
  <c r="I239" i="1"/>
  <c r="AM11" i="11" s="1"/>
  <c r="I259" i="1"/>
  <c r="BG11" i="11" s="1"/>
  <c r="J236" i="1"/>
  <c r="AK12" i="11" s="1"/>
  <c r="I247" i="1"/>
  <c r="AU11" i="11" s="1"/>
  <c r="I275" i="1"/>
  <c r="BW11" i="11" s="1"/>
  <c r="J290" i="1"/>
  <c r="CM12" i="11" s="1"/>
  <c r="I256" i="1"/>
  <c r="BD11" i="11" s="1"/>
  <c r="I291" i="1"/>
  <c r="CM11" i="11" s="1"/>
  <c r="I279" i="1"/>
  <c r="CA11" i="11" s="1"/>
  <c r="I303" i="1"/>
  <c r="I110" i="9"/>
  <c r="E10" i="11" s="1"/>
  <c r="J10" i="9"/>
  <c r="E9" i="13"/>
  <c r="E12" i="13" s="1"/>
  <c r="K13" i="9"/>
  <c r="J59" i="9"/>
  <c r="I112" i="9"/>
  <c r="C10" i="11" s="1"/>
  <c r="J12" i="9"/>
  <c r="E9" i="11"/>
  <c r="H7" i="9"/>
  <c r="G25" i="13" s="1"/>
  <c r="G26" i="13" s="1"/>
  <c r="J14" i="9"/>
  <c r="K14" i="9" s="1"/>
  <c r="L14" i="9" s="1"/>
  <c r="C64" i="9"/>
  <c r="J64" i="9" s="1"/>
  <c r="AV61" i="9"/>
  <c r="AU62" i="9"/>
  <c r="B9" i="11"/>
  <c r="G30" i="13"/>
  <c r="G21" i="13" s="1"/>
  <c r="J11" i="9"/>
  <c r="I111" i="9"/>
  <c r="D10" i="11" s="1"/>
  <c r="J9" i="9"/>
  <c r="I109" i="9"/>
  <c r="I5" i="9"/>
  <c r="F18" i="13"/>
  <c r="CZ8" i="11"/>
  <c r="F6" i="13"/>
  <c r="D14" i="13"/>
  <c r="D13" i="13"/>
  <c r="F29" i="13"/>
  <c r="F20" i="13" l="1"/>
  <c r="J63" i="9"/>
  <c r="K63" i="9" s="1"/>
  <c r="L63" i="9" s="1"/>
  <c r="M63" i="9" s="1"/>
  <c r="N63" i="9" s="1"/>
  <c r="O63" i="9" s="1"/>
  <c r="P63" i="9" s="1"/>
  <c r="Q63" i="9" s="1"/>
  <c r="R63" i="9" s="1"/>
  <c r="S63" i="9" s="1"/>
  <c r="T63" i="9" s="1"/>
  <c r="U63" i="9" s="1"/>
  <c r="V63" i="9" s="1"/>
  <c r="W63" i="9" s="1"/>
  <c r="X63" i="9" s="1"/>
  <c r="Y63" i="9" s="1"/>
  <c r="Z63" i="9" s="1"/>
  <c r="AA63" i="9" s="1"/>
  <c r="AB63" i="9" s="1"/>
  <c r="AC63" i="9" s="1"/>
  <c r="AD63" i="9" s="1"/>
  <c r="AE63" i="9" s="1"/>
  <c r="AF63" i="9" s="1"/>
  <c r="AG63" i="9" s="1"/>
  <c r="AH63" i="9" s="1"/>
  <c r="AI63" i="9" s="1"/>
  <c r="AJ63" i="9" s="1"/>
  <c r="AK63" i="9" s="1"/>
  <c r="AL63" i="9" s="1"/>
  <c r="AM63" i="9" s="1"/>
  <c r="AN63" i="9" s="1"/>
  <c r="AO63" i="9" s="1"/>
  <c r="I113" i="9"/>
  <c r="I7" i="9" s="1"/>
  <c r="H25" i="13" s="1"/>
  <c r="H26" i="13" s="1"/>
  <c r="I7" i="13"/>
  <c r="CX11" i="11"/>
  <c r="I8" i="13" s="1"/>
  <c r="J273" i="1"/>
  <c r="BV12" i="11" s="1"/>
  <c r="J244" i="1"/>
  <c r="AS12" i="11" s="1"/>
  <c r="J223" i="1"/>
  <c r="X12" i="11" s="1"/>
  <c r="J269" i="1"/>
  <c r="BR12" i="11" s="1"/>
  <c r="J291" i="1"/>
  <c r="CN12" i="11" s="1"/>
  <c r="J234" i="1"/>
  <c r="AI12" i="11" s="1"/>
  <c r="J308" i="1"/>
  <c r="J217" i="1"/>
  <c r="R12" i="11" s="1"/>
  <c r="J251" i="1"/>
  <c r="AZ12" i="11" s="1"/>
  <c r="J283" i="1"/>
  <c r="CF12" i="11" s="1"/>
  <c r="J280" i="1"/>
  <c r="CC12" i="11" s="1"/>
  <c r="J294" i="1"/>
  <c r="CQ12" i="11" s="1"/>
  <c r="K236" i="1"/>
  <c r="AL13" i="11" s="1"/>
  <c r="J304" i="1"/>
  <c r="J225" i="1"/>
  <c r="Z12" i="11" s="1"/>
  <c r="J284" i="1"/>
  <c r="CG12" i="11" s="1"/>
  <c r="J295" i="1"/>
  <c r="CR12" i="11" s="1"/>
  <c r="J293" i="1"/>
  <c r="CP12" i="11" s="1"/>
  <c r="C15" i="9"/>
  <c r="K15" i="9" s="1"/>
  <c r="L15" i="9" s="1"/>
  <c r="J303" i="1"/>
  <c r="K290" i="1"/>
  <c r="CN13" i="11" s="1"/>
  <c r="J259" i="1"/>
  <c r="BH12" i="11" s="1"/>
  <c r="J286" i="1"/>
  <c r="CI12" i="11" s="1"/>
  <c r="J211" i="1"/>
  <c r="L12" i="11" s="1"/>
  <c r="J288" i="1"/>
  <c r="CK12" i="11" s="1"/>
  <c r="J258" i="1"/>
  <c r="BG12" i="11" s="1"/>
  <c r="K221" i="1"/>
  <c r="W13" i="11" s="1"/>
  <c r="J255" i="1"/>
  <c r="BD12" i="11" s="1"/>
  <c r="J271" i="1"/>
  <c r="BT12" i="11" s="1"/>
  <c r="J253" i="1"/>
  <c r="BB12" i="11" s="1"/>
  <c r="J222" i="1"/>
  <c r="W12" i="11" s="1"/>
  <c r="J268" i="1"/>
  <c r="BQ12" i="11" s="1"/>
  <c r="J274" i="1"/>
  <c r="BW12" i="11" s="1"/>
  <c r="K263" i="1"/>
  <c r="BM13" i="11" s="1"/>
  <c r="J230" i="1"/>
  <c r="AE12" i="11" s="1"/>
  <c r="J307" i="1"/>
  <c r="J247" i="1"/>
  <c r="AV12" i="11" s="1"/>
  <c r="J233" i="1"/>
  <c r="AH12" i="11" s="1"/>
  <c r="J260" i="1"/>
  <c r="BI12" i="11" s="1"/>
  <c r="J257" i="1"/>
  <c r="BF12" i="11" s="1"/>
  <c r="J289" i="1"/>
  <c r="CL12" i="11" s="1"/>
  <c r="J270" i="1"/>
  <c r="BS12" i="11" s="1"/>
  <c r="J297" i="1"/>
  <c r="CT12" i="11" s="1"/>
  <c r="J298" i="1"/>
  <c r="CU12" i="11" s="1"/>
  <c r="J302" i="1"/>
  <c r="J241" i="1"/>
  <c r="AP12" i="11" s="1"/>
  <c r="J24" i="13"/>
  <c r="J212" i="1"/>
  <c r="M12" i="11" s="1"/>
  <c r="J227" i="1"/>
  <c r="AB12" i="11" s="1"/>
  <c r="J287" i="1"/>
  <c r="CJ12" i="11" s="1"/>
  <c r="J216" i="1"/>
  <c r="Q12" i="11" s="1"/>
  <c r="K243" i="1"/>
  <c r="AS13" i="11" s="1"/>
  <c r="J299" i="1"/>
  <c r="CV12" i="11" s="1"/>
  <c r="J232" i="1"/>
  <c r="AG12" i="11" s="1"/>
  <c r="J285" i="1"/>
  <c r="CH12" i="11" s="1"/>
  <c r="J228" i="1"/>
  <c r="AC12" i="11" s="1"/>
  <c r="J261" i="1"/>
  <c r="BJ12" i="11" s="1"/>
  <c r="J229" i="1"/>
  <c r="AD12" i="11" s="1"/>
  <c r="J267" i="1"/>
  <c r="BP12" i="11" s="1"/>
  <c r="J248" i="1"/>
  <c r="AW12" i="11" s="1"/>
  <c r="J246" i="1"/>
  <c r="AU12" i="11" s="1"/>
  <c r="J250" i="1"/>
  <c r="AY12" i="11" s="1"/>
  <c r="J265" i="1"/>
  <c r="BN12" i="11" s="1"/>
  <c r="J231" i="1"/>
  <c r="AF12" i="11" s="1"/>
  <c r="K305" i="1"/>
  <c r="J245" i="1"/>
  <c r="AT12" i="11" s="1"/>
  <c r="J276" i="1"/>
  <c r="BY12" i="11" s="1"/>
  <c r="J240" i="1"/>
  <c r="AO12" i="11" s="1"/>
  <c r="J262" i="1"/>
  <c r="BK12" i="11" s="1"/>
  <c r="J210" i="1"/>
  <c r="K12" i="11" s="1"/>
  <c r="J266" i="1"/>
  <c r="BO12" i="11" s="1"/>
  <c r="J219" i="1"/>
  <c r="T12" i="11" s="1"/>
  <c r="J235" i="1"/>
  <c r="AJ12" i="11" s="1"/>
  <c r="J306" i="1"/>
  <c r="J300" i="1"/>
  <c r="CW12" i="11" s="1"/>
  <c r="J292" i="1"/>
  <c r="CO12" i="11" s="1"/>
  <c r="K218" i="1"/>
  <c r="T13" i="11" s="1"/>
  <c r="J272" i="1"/>
  <c r="BU12" i="11" s="1"/>
  <c r="J277" i="1"/>
  <c r="BZ12" i="11" s="1"/>
  <c r="J278" i="1"/>
  <c r="CA12" i="11" s="1"/>
  <c r="J249" i="1"/>
  <c r="AX12" i="11" s="1"/>
  <c r="J296" i="1"/>
  <c r="CS12" i="11" s="1"/>
  <c r="J256" i="1"/>
  <c r="BE12" i="11" s="1"/>
  <c r="J224" i="1"/>
  <c r="Y12" i="11" s="1"/>
  <c r="J282" i="1"/>
  <c r="CE12" i="11" s="1"/>
  <c r="J226" i="1"/>
  <c r="AA12" i="11" s="1"/>
  <c r="J220" i="1"/>
  <c r="U12" i="11" s="1"/>
  <c r="J237" i="1"/>
  <c r="AL12" i="11" s="1"/>
  <c r="J281" i="1"/>
  <c r="CD12" i="11" s="1"/>
  <c r="J301" i="1"/>
  <c r="J213" i="1"/>
  <c r="N12" i="11" s="1"/>
  <c r="K208" i="1"/>
  <c r="J13" i="11" s="1"/>
  <c r="J279" i="1"/>
  <c r="CB12" i="11" s="1"/>
  <c r="J275" i="1"/>
  <c r="BX12" i="11" s="1"/>
  <c r="J239" i="1"/>
  <c r="AN12" i="11" s="1"/>
  <c r="J252" i="1"/>
  <c r="BA12" i="11" s="1"/>
  <c r="J209" i="1"/>
  <c r="J12" i="11" s="1"/>
  <c r="J254" i="1"/>
  <c r="BC12" i="11" s="1"/>
  <c r="J238" i="1"/>
  <c r="AM12" i="11" s="1"/>
  <c r="J215" i="1"/>
  <c r="P12" i="11" s="1"/>
  <c r="J264" i="1"/>
  <c r="BM12" i="11" s="1"/>
  <c r="K242" i="1"/>
  <c r="AR13" i="11" s="1"/>
  <c r="J214" i="1"/>
  <c r="O12" i="11" s="1"/>
  <c r="K9" i="9"/>
  <c r="J109" i="9"/>
  <c r="J5" i="9"/>
  <c r="K11" i="9"/>
  <c r="J111" i="9"/>
  <c r="E11" i="11" s="1"/>
  <c r="K12" i="9"/>
  <c r="J112" i="9"/>
  <c r="D11" i="11" s="1"/>
  <c r="F10" i="11"/>
  <c r="J114" i="9"/>
  <c r="K64" i="9"/>
  <c r="L13" i="9"/>
  <c r="AW61" i="9"/>
  <c r="AX61" i="9" s="1"/>
  <c r="AY61" i="9" s="1"/>
  <c r="AZ61" i="9" s="1"/>
  <c r="BA61" i="9" s="1"/>
  <c r="G29" i="13"/>
  <c r="AV62" i="9"/>
  <c r="AW62" i="9" s="1"/>
  <c r="AX62" i="9" s="1"/>
  <c r="AY62" i="9" s="1"/>
  <c r="AZ62" i="9" s="1"/>
  <c r="BA62" i="9" s="1"/>
  <c r="C16" i="9"/>
  <c r="K59" i="9"/>
  <c r="M14" i="9"/>
  <c r="E13" i="13"/>
  <c r="E14" i="13"/>
  <c r="F9" i="13"/>
  <c r="F12" i="13" s="1"/>
  <c r="F31" i="13"/>
  <c r="G28" i="13" s="1"/>
  <c r="I12" i="11"/>
  <c r="G6" i="13"/>
  <c r="G18" i="13"/>
  <c r="CZ9" i="11"/>
  <c r="K10" i="9"/>
  <c r="J110" i="9"/>
  <c r="F11" i="11" s="1"/>
  <c r="H30" i="13" l="1"/>
  <c r="H21" i="13" s="1"/>
  <c r="B10" i="11"/>
  <c r="CZ10" i="11" s="1"/>
  <c r="J6" i="9"/>
  <c r="J113" i="9"/>
  <c r="C11" i="11" s="1"/>
  <c r="K113" i="9"/>
  <c r="D12" i="11" s="1"/>
  <c r="CX12" i="11"/>
  <c r="J8" i="13" s="1"/>
  <c r="C65" i="9"/>
  <c r="K65" i="9" s="1"/>
  <c r="L65" i="9" s="1"/>
  <c r="M65" i="9" s="1"/>
  <c r="N65" i="9" s="1"/>
  <c r="O65" i="9" s="1"/>
  <c r="P65" i="9" s="1"/>
  <c r="Q65" i="9" s="1"/>
  <c r="R65" i="9" s="1"/>
  <c r="S65" i="9" s="1"/>
  <c r="T65" i="9" s="1"/>
  <c r="U65" i="9" s="1"/>
  <c r="V65" i="9" s="1"/>
  <c r="W65" i="9" s="1"/>
  <c r="X65" i="9" s="1"/>
  <c r="Y65" i="9" s="1"/>
  <c r="Z65" i="9" s="1"/>
  <c r="AA65" i="9" s="1"/>
  <c r="AB65" i="9" s="1"/>
  <c r="AC65" i="9" s="1"/>
  <c r="AD65" i="9" s="1"/>
  <c r="AE65" i="9" s="1"/>
  <c r="AF65" i="9" s="1"/>
  <c r="AG65" i="9" s="1"/>
  <c r="AH65" i="9" s="1"/>
  <c r="AI65" i="9" s="1"/>
  <c r="AJ65" i="9" s="1"/>
  <c r="AK65" i="9" s="1"/>
  <c r="AL65" i="9" s="1"/>
  <c r="AM65" i="9" s="1"/>
  <c r="AN65" i="9" s="1"/>
  <c r="AO65" i="9" s="1"/>
  <c r="AP65" i="9" s="1"/>
  <c r="AQ65" i="9" s="1"/>
  <c r="AR65" i="9" s="1"/>
  <c r="AS65" i="9" s="1"/>
  <c r="J7" i="13"/>
  <c r="K289" i="1"/>
  <c r="CM13" i="11" s="1"/>
  <c r="K274" i="1"/>
  <c r="BX13" i="11" s="1"/>
  <c r="L290" i="1"/>
  <c r="CO14" i="11" s="1"/>
  <c r="K209" i="1"/>
  <c r="K13" i="11" s="1"/>
  <c r="K282" i="1"/>
  <c r="CF13" i="11" s="1"/>
  <c r="L218" i="1"/>
  <c r="U14" i="11" s="1"/>
  <c r="K262" i="1"/>
  <c r="BL13" i="11" s="1"/>
  <c r="K246" i="1"/>
  <c r="AV13" i="11" s="1"/>
  <c r="K299" i="1"/>
  <c r="CW13" i="11" s="1"/>
  <c r="K217" i="1"/>
  <c r="S13" i="11" s="1"/>
  <c r="K257" i="1"/>
  <c r="BG13" i="11" s="1"/>
  <c r="K268" i="1"/>
  <c r="BR13" i="11" s="1"/>
  <c r="K211" i="1"/>
  <c r="M13" i="11" s="1"/>
  <c r="K24" i="13"/>
  <c r="K225" i="1"/>
  <c r="AA13" i="11" s="1"/>
  <c r="K280" i="1"/>
  <c r="CD13" i="11" s="1"/>
  <c r="K308" i="1"/>
  <c r="K260" i="1"/>
  <c r="BJ13" i="11" s="1"/>
  <c r="K214" i="1"/>
  <c r="P13" i="11" s="1"/>
  <c r="K238" i="1"/>
  <c r="AN13" i="11" s="1"/>
  <c r="K239" i="1"/>
  <c r="AO13" i="11" s="1"/>
  <c r="K213" i="1"/>
  <c r="O13" i="11" s="1"/>
  <c r="K220" i="1"/>
  <c r="V13" i="11" s="1"/>
  <c r="K256" i="1"/>
  <c r="BF13" i="11" s="1"/>
  <c r="K277" i="1"/>
  <c r="CA13" i="11" s="1"/>
  <c r="K300" i="1"/>
  <c r="K266" i="1"/>
  <c r="BP13" i="11" s="1"/>
  <c r="K276" i="1"/>
  <c r="BZ13" i="11" s="1"/>
  <c r="K265" i="1"/>
  <c r="BO13" i="11" s="1"/>
  <c r="K267" i="1"/>
  <c r="BQ13" i="11" s="1"/>
  <c r="K285" i="1"/>
  <c r="CI13" i="11" s="1"/>
  <c r="K216" i="1"/>
  <c r="R13" i="11" s="1"/>
  <c r="K293" i="1"/>
  <c r="CQ13" i="11" s="1"/>
  <c r="K304" i="1"/>
  <c r="K283" i="1"/>
  <c r="CG13" i="11" s="1"/>
  <c r="K234" i="1"/>
  <c r="AJ13" i="11" s="1"/>
  <c r="K244" i="1"/>
  <c r="AT13" i="11" s="1"/>
  <c r="K241" i="1"/>
  <c r="AQ13" i="11" s="1"/>
  <c r="K270" i="1"/>
  <c r="BT13" i="11" s="1"/>
  <c r="K233" i="1"/>
  <c r="AI13" i="11" s="1"/>
  <c r="L263" i="1"/>
  <c r="BN14" i="11" s="1"/>
  <c r="K253" i="1"/>
  <c r="BC13" i="11" s="1"/>
  <c r="K258" i="1"/>
  <c r="BH13" i="11" s="1"/>
  <c r="K259" i="1"/>
  <c r="BI13" i="11" s="1"/>
  <c r="K302" i="1"/>
  <c r="K247" i="1"/>
  <c r="AW13" i="11" s="1"/>
  <c r="K271" i="1"/>
  <c r="BU13" i="11" s="1"/>
  <c r="K288" i="1"/>
  <c r="CL13" i="11" s="1"/>
  <c r="K264" i="1"/>
  <c r="BN13" i="11" s="1"/>
  <c r="K279" i="1"/>
  <c r="CC13" i="11" s="1"/>
  <c r="K281" i="1"/>
  <c r="CE13" i="11" s="1"/>
  <c r="K249" i="1"/>
  <c r="AY13" i="11" s="1"/>
  <c r="K235" i="1"/>
  <c r="AK13" i="11" s="1"/>
  <c r="L305" i="1"/>
  <c r="K261" i="1"/>
  <c r="BK13" i="11" s="1"/>
  <c r="K227" i="1"/>
  <c r="AC13" i="11" s="1"/>
  <c r="K284" i="1"/>
  <c r="CH13" i="11" s="1"/>
  <c r="K294" i="1"/>
  <c r="CR13" i="11" s="1"/>
  <c r="K269" i="1"/>
  <c r="BS13" i="11" s="1"/>
  <c r="K298" i="1"/>
  <c r="CV13" i="11" s="1"/>
  <c r="K307" i="1"/>
  <c r="K255" i="1"/>
  <c r="BE13" i="11" s="1"/>
  <c r="K303" i="1"/>
  <c r="K215" i="1"/>
  <c r="Q13" i="11" s="1"/>
  <c r="K252" i="1"/>
  <c r="BB13" i="11" s="1"/>
  <c r="L208" i="1"/>
  <c r="K14" i="11" s="1"/>
  <c r="K237" i="1"/>
  <c r="AM13" i="11" s="1"/>
  <c r="K224" i="1"/>
  <c r="Z13" i="11" s="1"/>
  <c r="K278" i="1"/>
  <c r="CB13" i="11" s="1"/>
  <c r="K292" i="1"/>
  <c r="CP13" i="11" s="1"/>
  <c r="K219" i="1"/>
  <c r="U13" i="11" s="1"/>
  <c r="K240" i="1"/>
  <c r="AP13" i="11" s="1"/>
  <c r="K231" i="1"/>
  <c r="AG13" i="11" s="1"/>
  <c r="K248" i="1"/>
  <c r="AX13" i="11" s="1"/>
  <c r="K228" i="1"/>
  <c r="AD13" i="11" s="1"/>
  <c r="L243" i="1"/>
  <c r="AT14" i="11" s="1"/>
  <c r="K212" i="1"/>
  <c r="N13" i="11" s="1"/>
  <c r="K223" i="1"/>
  <c r="Y13" i="11" s="1"/>
  <c r="K297" i="1"/>
  <c r="CU13" i="11" s="1"/>
  <c r="K230" i="1"/>
  <c r="AF13" i="11" s="1"/>
  <c r="K222" i="1"/>
  <c r="X13" i="11" s="1"/>
  <c r="L221" i="1"/>
  <c r="X14" i="11" s="1"/>
  <c r="K286" i="1"/>
  <c r="CJ13" i="11" s="1"/>
  <c r="L242" i="1"/>
  <c r="AS14" i="11" s="1"/>
  <c r="K254" i="1"/>
  <c r="BD13" i="11" s="1"/>
  <c r="K275" i="1"/>
  <c r="BY13" i="11" s="1"/>
  <c r="K301" i="1"/>
  <c r="K226" i="1"/>
  <c r="AB13" i="11" s="1"/>
  <c r="K296" i="1"/>
  <c r="CT13" i="11" s="1"/>
  <c r="K272" i="1"/>
  <c r="BV13" i="11" s="1"/>
  <c r="K306" i="1"/>
  <c r="K210" i="1"/>
  <c r="L13" i="11" s="1"/>
  <c r="K245" i="1"/>
  <c r="AU13" i="11" s="1"/>
  <c r="K250" i="1"/>
  <c r="AZ13" i="11" s="1"/>
  <c r="K229" i="1"/>
  <c r="AE13" i="11" s="1"/>
  <c r="K232" i="1"/>
  <c r="AH13" i="11" s="1"/>
  <c r="K287" i="1"/>
  <c r="CK13" i="11" s="1"/>
  <c r="K295" i="1"/>
  <c r="CS13" i="11" s="1"/>
  <c r="L236" i="1"/>
  <c r="AM14" i="11" s="1"/>
  <c r="K251" i="1"/>
  <c r="BA13" i="11" s="1"/>
  <c r="K291" i="1"/>
  <c r="CO13" i="11" s="1"/>
  <c r="K273" i="1"/>
  <c r="BW13" i="11" s="1"/>
  <c r="L59" i="9"/>
  <c r="K114" i="9"/>
  <c r="C12" i="11" s="1"/>
  <c r="L64" i="9"/>
  <c r="H18" i="13"/>
  <c r="H6" i="13"/>
  <c r="F14" i="13"/>
  <c r="F13" i="13"/>
  <c r="C66" i="9"/>
  <c r="L66" i="9" s="1"/>
  <c r="M66" i="9" s="1"/>
  <c r="N66" i="9" s="1"/>
  <c r="O66" i="9" s="1"/>
  <c r="P66" i="9" s="1"/>
  <c r="Q66" i="9" s="1"/>
  <c r="R66" i="9" s="1"/>
  <c r="S66" i="9" s="1"/>
  <c r="T66" i="9" s="1"/>
  <c r="U66" i="9" s="1"/>
  <c r="V66" i="9" s="1"/>
  <c r="W66" i="9" s="1"/>
  <c r="X66" i="9" s="1"/>
  <c r="Y66" i="9" s="1"/>
  <c r="Z66" i="9" s="1"/>
  <c r="AA66" i="9" s="1"/>
  <c r="AB66" i="9" s="1"/>
  <c r="AC66" i="9" s="1"/>
  <c r="AD66" i="9" s="1"/>
  <c r="AE66" i="9" s="1"/>
  <c r="AF66" i="9" s="1"/>
  <c r="AG66" i="9" s="1"/>
  <c r="AH66" i="9" s="1"/>
  <c r="AI66" i="9" s="1"/>
  <c r="AJ66" i="9" s="1"/>
  <c r="AK66" i="9" s="1"/>
  <c r="AL66" i="9" s="1"/>
  <c r="AM66" i="9" s="1"/>
  <c r="AN66" i="9" s="1"/>
  <c r="AO66" i="9" s="1"/>
  <c r="AP66" i="9" s="1"/>
  <c r="AQ66" i="9" s="1"/>
  <c r="AR66" i="9" s="1"/>
  <c r="AS66" i="9" s="1"/>
  <c r="AT66" i="9" s="1"/>
  <c r="L16" i="9"/>
  <c r="BB61" i="9"/>
  <c r="L12" i="9"/>
  <c r="K112" i="9"/>
  <c r="E12" i="11" s="1"/>
  <c r="L11" i="9"/>
  <c r="K111" i="9"/>
  <c r="F12" i="11" s="1"/>
  <c r="G31" i="13"/>
  <c r="H28" i="13" s="1"/>
  <c r="G20" i="13"/>
  <c r="I30" i="13"/>
  <c r="I21" i="13" s="1"/>
  <c r="B11" i="11"/>
  <c r="AP63" i="9"/>
  <c r="M15" i="9"/>
  <c r="G11" i="11"/>
  <c r="L10" i="9"/>
  <c r="K110" i="9"/>
  <c r="G12" i="11" s="1"/>
  <c r="G9" i="13"/>
  <c r="G12" i="13" s="1"/>
  <c r="N14" i="9"/>
  <c r="BB62" i="9"/>
  <c r="BC62" i="9" s="1"/>
  <c r="BD62" i="9" s="1"/>
  <c r="L113" i="9"/>
  <c r="E13" i="11" s="1"/>
  <c r="M13" i="9"/>
  <c r="L9" i="9"/>
  <c r="K109" i="9"/>
  <c r="K5" i="9"/>
  <c r="K115" i="9" l="1"/>
  <c r="K7" i="9" s="1"/>
  <c r="J25" i="13" s="1"/>
  <c r="J26" i="13" s="1"/>
  <c r="K6" i="9"/>
  <c r="H29" i="13"/>
  <c r="H20" i="13" s="1"/>
  <c r="J7" i="9"/>
  <c r="I25" i="13" s="1"/>
  <c r="I26" i="13" s="1"/>
  <c r="CZ11" i="11" s="1"/>
  <c r="CX13" i="11"/>
  <c r="K8" i="13" s="1"/>
  <c r="K7" i="13"/>
  <c r="L291" i="1"/>
  <c r="CP14" i="11" s="1"/>
  <c r="L245" i="1"/>
  <c r="AV14" i="11" s="1"/>
  <c r="L254" i="1"/>
  <c r="BE14" i="11" s="1"/>
  <c r="L231" i="1"/>
  <c r="AH14" i="11" s="1"/>
  <c r="L252" i="1"/>
  <c r="BC14" i="11" s="1"/>
  <c r="L302" i="1"/>
  <c r="L287" i="1"/>
  <c r="CL14" i="11" s="1"/>
  <c r="L296" i="1"/>
  <c r="CU14" i="11" s="1"/>
  <c r="L222" i="1"/>
  <c r="Y14" i="11" s="1"/>
  <c r="L212" i="1"/>
  <c r="O14" i="11" s="1"/>
  <c r="L278" i="1"/>
  <c r="CC14" i="11" s="1"/>
  <c r="L307" i="1"/>
  <c r="L284" i="1"/>
  <c r="CI14" i="11" s="1"/>
  <c r="L235" i="1"/>
  <c r="AL14" i="11" s="1"/>
  <c r="L264" i="1"/>
  <c r="BO14" i="11" s="1"/>
  <c r="M263" i="1"/>
  <c r="BO15" i="11" s="1"/>
  <c r="L244" i="1"/>
  <c r="AU14" i="11" s="1"/>
  <c r="L293" i="1"/>
  <c r="CR14" i="11" s="1"/>
  <c r="L265" i="1"/>
  <c r="BP14" i="11" s="1"/>
  <c r="L277" i="1"/>
  <c r="CB14" i="11" s="1"/>
  <c r="L239" i="1"/>
  <c r="AP14" i="11" s="1"/>
  <c r="L308" i="1"/>
  <c r="L262" i="1"/>
  <c r="BM14" i="11" s="1"/>
  <c r="L229" i="1"/>
  <c r="AF14" i="11" s="1"/>
  <c r="L286" i="1"/>
  <c r="CK14" i="11" s="1"/>
  <c r="L228" i="1"/>
  <c r="AE14" i="11" s="1"/>
  <c r="L303" i="1"/>
  <c r="L261" i="1"/>
  <c r="BL14" i="11" s="1"/>
  <c r="L271" i="1"/>
  <c r="BV14" i="11" s="1"/>
  <c r="L270" i="1"/>
  <c r="BU14" i="11" s="1"/>
  <c r="L285" i="1"/>
  <c r="CJ14" i="11" s="1"/>
  <c r="L220" i="1"/>
  <c r="W14" i="11" s="1"/>
  <c r="L225" i="1"/>
  <c r="AB14" i="11" s="1"/>
  <c r="L217" i="1"/>
  <c r="T14" i="11" s="1"/>
  <c r="M218" i="1"/>
  <c r="V15" i="11" s="1"/>
  <c r="L274" i="1"/>
  <c r="BY14" i="11" s="1"/>
  <c r="L273" i="1"/>
  <c r="BX14" i="11" s="1"/>
  <c r="L295" i="1"/>
  <c r="CT14" i="11" s="1"/>
  <c r="L250" i="1"/>
  <c r="BA14" i="11" s="1"/>
  <c r="L272" i="1"/>
  <c r="BW14" i="11" s="1"/>
  <c r="L275" i="1"/>
  <c r="BZ14" i="11" s="1"/>
  <c r="M221" i="1"/>
  <c r="Y15" i="11" s="1"/>
  <c r="L223" i="1"/>
  <c r="Z14" i="11" s="1"/>
  <c r="L248" i="1"/>
  <c r="AY14" i="11" s="1"/>
  <c r="L292" i="1"/>
  <c r="CQ14" i="11" s="1"/>
  <c r="M208" i="1"/>
  <c r="L15" i="11" s="1"/>
  <c r="L255" i="1"/>
  <c r="BF14" i="11" s="1"/>
  <c r="L294" i="1"/>
  <c r="CS14" i="11" s="1"/>
  <c r="M305" i="1"/>
  <c r="L279" i="1"/>
  <c r="CD14" i="11" s="1"/>
  <c r="L247" i="1"/>
  <c r="AX14" i="11" s="1"/>
  <c r="L253" i="1"/>
  <c r="BD14" i="11" s="1"/>
  <c r="L241" i="1"/>
  <c r="AR14" i="11" s="1"/>
  <c r="L304" i="1"/>
  <c r="L267" i="1"/>
  <c r="BR14" i="11" s="1"/>
  <c r="L300" i="1"/>
  <c r="L213" i="1"/>
  <c r="P14" i="11" s="1"/>
  <c r="L260" i="1"/>
  <c r="BK14" i="11" s="1"/>
  <c r="L268" i="1"/>
  <c r="BS14" i="11" s="1"/>
  <c r="L246" i="1"/>
  <c r="AW14" i="11" s="1"/>
  <c r="L209" i="1"/>
  <c r="L14" i="11" s="1"/>
  <c r="L251" i="1"/>
  <c r="BB14" i="11" s="1"/>
  <c r="L232" i="1"/>
  <c r="AI14" i="11" s="1"/>
  <c r="L210" i="1"/>
  <c r="M14" i="11" s="1"/>
  <c r="L226" i="1"/>
  <c r="AC14" i="11" s="1"/>
  <c r="M242" i="1"/>
  <c r="AT15" i="11" s="1"/>
  <c r="L230" i="1"/>
  <c r="AG14" i="11" s="1"/>
  <c r="M243" i="1"/>
  <c r="AU15" i="11" s="1"/>
  <c r="L240" i="1"/>
  <c r="AQ14" i="11" s="1"/>
  <c r="L224" i="1"/>
  <c r="AA14" i="11" s="1"/>
  <c r="L215" i="1"/>
  <c r="R14" i="11" s="1"/>
  <c r="L298" i="1"/>
  <c r="CW14" i="11" s="1"/>
  <c r="L227" i="1"/>
  <c r="AD14" i="11" s="1"/>
  <c r="L249" i="1"/>
  <c r="AZ14" i="11" s="1"/>
  <c r="L288" i="1"/>
  <c r="CM14" i="11" s="1"/>
  <c r="L259" i="1"/>
  <c r="BJ14" i="11" s="1"/>
  <c r="L233" i="1"/>
  <c r="AJ14" i="11" s="1"/>
  <c r="L234" i="1"/>
  <c r="AK14" i="11" s="1"/>
  <c r="L216" i="1"/>
  <c r="S14" i="11" s="1"/>
  <c r="L276" i="1"/>
  <c r="CA14" i="11" s="1"/>
  <c r="L256" i="1"/>
  <c r="BG14" i="11" s="1"/>
  <c r="L238" i="1"/>
  <c r="AO14" i="11" s="1"/>
  <c r="L280" i="1"/>
  <c r="CE14" i="11" s="1"/>
  <c r="L257" i="1"/>
  <c r="BH14" i="11" s="1"/>
  <c r="M290" i="1"/>
  <c r="CP15" i="11" s="1"/>
  <c r="M236" i="1"/>
  <c r="AN15" i="11" s="1"/>
  <c r="L306" i="1"/>
  <c r="L301" i="1"/>
  <c r="L297" i="1"/>
  <c r="CV14" i="11" s="1"/>
  <c r="L219" i="1"/>
  <c r="V14" i="11" s="1"/>
  <c r="L237" i="1"/>
  <c r="AN14" i="11" s="1"/>
  <c r="L269" i="1"/>
  <c r="BT14" i="11" s="1"/>
  <c r="L281" i="1"/>
  <c r="CF14" i="11" s="1"/>
  <c r="L258" i="1"/>
  <c r="BI14" i="11" s="1"/>
  <c r="L283" i="1"/>
  <c r="CH14" i="11" s="1"/>
  <c r="L266" i="1"/>
  <c r="BQ14" i="11" s="1"/>
  <c r="L214" i="1"/>
  <c r="Q14" i="11" s="1"/>
  <c r="C17" i="9"/>
  <c r="M17" i="9" s="1"/>
  <c r="L24" i="13"/>
  <c r="L211" i="1"/>
  <c r="N14" i="11" s="1"/>
  <c r="L299" i="1"/>
  <c r="L282" i="1"/>
  <c r="CG14" i="11" s="1"/>
  <c r="L289" i="1"/>
  <c r="CN14" i="11" s="1"/>
  <c r="H12" i="11"/>
  <c r="M64" i="9"/>
  <c r="L114" i="9"/>
  <c r="D13" i="11" s="1"/>
  <c r="I6" i="13"/>
  <c r="I18" i="13"/>
  <c r="M12" i="9"/>
  <c r="L112" i="9"/>
  <c r="F13" i="11" s="1"/>
  <c r="M59" i="9"/>
  <c r="L6" i="9"/>
  <c r="C18" i="9"/>
  <c r="M10" i="9"/>
  <c r="L110" i="9"/>
  <c r="H13" i="11" s="1"/>
  <c r="AT65" i="9"/>
  <c r="AU65" i="9" s="1"/>
  <c r="AV65" i="9" s="1"/>
  <c r="AW65" i="9" s="1"/>
  <c r="AX65" i="9" s="1"/>
  <c r="AY65" i="9" s="1"/>
  <c r="AZ65" i="9" s="1"/>
  <c r="BA65" i="9" s="1"/>
  <c r="BB65" i="9" s="1"/>
  <c r="BC65" i="9" s="1"/>
  <c r="BD65" i="9" s="1"/>
  <c r="M24" i="13"/>
  <c r="N13" i="9"/>
  <c r="M113" i="9"/>
  <c r="F14" i="11" s="1"/>
  <c r="M9" i="9"/>
  <c r="L109" i="9"/>
  <c r="L5" i="9"/>
  <c r="G14" i="13"/>
  <c r="G13" i="13"/>
  <c r="L115" i="9"/>
  <c r="C13" i="11" s="1"/>
  <c r="AQ63" i="9"/>
  <c r="AU66" i="9"/>
  <c r="O14" i="9"/>
  <c r="I29" i="13"/>
  <c r="N15" i="9"/>
  <c r="M115" i="9"/>
  <c r="D14" i="11" s="1"/>
  <c r="L111" i="9"/>
  <c r="G13" i="11" s="1"/>
  <c r="M11" i="9"/>
  <c r="BC61" i="9"/>
  <c r="M16" i="9"/>
  <c r="L116" i="9"/>
  <c r="H9" i="13"/>
  <c r="H12" i="13" s="1"/>
  <c r="J30" i="13" l="1"/>
  <c r="J21" i="13" s="1"/>
  <c r="B12" i="11"/>
  <c r="J18" i="13" s="1"/>
  <c r="H31" i="13"/>
  <c r="I28" i="13" s="1"/>
  <c r="I31" i="13" s="1"/>
  <c r="J28" i="13" s="1"/>
  <c r="I20" i="13"/>
  <c r="CX14" i="11"/>
  <c r="L8" i="13" s="1"/>
  <c r="L7" i="13"/>
  <c r="M266" i="1"/>
  <c r="BR15" i="11" s="1"/>
  <c r="M301" i="1"/>
  <c r="M276" i="1"/>
  <c r="CB15" i="11" s="1"/>
  <c r="M298" i="1"/>
  <c r="M210" i="1"/>
  <c r="N15" i="11" s="1"/>
  <c r="M246" i="1"/>
  <c r="AX15" i="11" s="1"/>
  <c r="M253" i="1"/>
  <c r="BE15" i="11" s="1"/>
  <c r="M248" i="1"/>
  <c r="AZ15" i="11" s="1"/>
  <c r="M274" i="1"/>
  <c r="BZ15" i="11" s="1"/>
  <c r="M261" i="1"/>
  <c r="BM15" i="11" s="1"/>
  <c r="M277" i="1"/>
  <c r="CC15" i="11" s="1"/>
  <c r="N263" i="1"/>
  <c r="BP16" i="11" s="1"/>
  <c r="M296" i="1"/>
  <c r="CV15" i="11" s="1"/>
  <c r="M231" i="1"/>
  <c r="AI15" i="11" s="1"/>
  <c r="M211" i="1"/>
  <c r="O15" i="11" s="1"/>
  <c r="M237" i="1"/>
  <c r="AO15" i="11" s="1"/>
  <c r="M280" i="1"/>
  <c r="CF15" i="11" s="1"/>
  <c r="M288" i="1"/>
  <c r="CN15" i="11" s="1"/>
  <c r="M230" i="1"/>
  <c r="AH15" i="11" s="1"/>
  <c r="M267" i="1"/>
  <c r="BS15" i="11" s="1"/>
  <c r="M255" i="1"/>
  <c r="BG15" i="11" s="1"/>
  <c r="M250" i="1"/>
  <c r="BB15" i="11" s="1"/>
  <c r="M285" i="1"/>
  <c r="CK15" i="11" s="1"/>
  <c r="M262" i="1"/>
  <c r="BN15" i="11" s="1"/>
  <c r="M264" i="1"/>
  <c r="BP15" i="11" s="1"/>
  <c r="M287" i="1"/>
  <c r="CM15" i="11" s="1"/>
  <c r="M289" i="1"/>
  <c r="CO15" i="11" s="1"/>
  <c r="M258" i="1"/>
  <c r="BJ15" i="11" s="1"/>
  <c r="N236" i="1"/>
  <c r="AO16" i="11" s="1"/>
  <c r="M234" i="1"/>
  <c r="AL15" i="11" s="1"/>
  <c r="M224" i="1"/>
  <c r="AB15" i="11" s="1"/>
  <c r="M251" i="1"/>
  <c r="BC15" i="11" s="1"/>
  <c r="M304" i="1"/>
  <c r="N208" i="1"/>
  <c r="M16" i="11" s="1"/>
  <c r="M295" i="1"/>
  <c r="CU15" i="11" s="1"/>
  <c r="M293" i="1"/>
  <c r="CS15" i="11" s="1"/>
  <c r="M235" i="1"/>
  <c r="AM15" i="11" s="1"/>
  <c r="M302" i="1"/>
  <c r="M245" i="1"/>
  <c r="AW15" i="11" s="1"/>
  <c r="C67" i="9"/>
  <c r="M67" i="9" s="1"/>
  <c r="N67" i="9" s="1"/>
  <c r="O67" i="9" s="1"/>
  <c r="P67" i="9" s="1"/>
  <c r="Q67" i="9" s="1"/>
  <c r="R67" i="9" s="1"/>
  <c r="S67" i="9" s="1"/>
  <c r="T67" i="9" s="1"/>
  <c r="U67" i="9" s="1"/>
  <c r="V67" i="9" s="1"/>
  <c r="W67" i="9" s="1"/>
  <c r="X67" i="9" s="1"/>
  <c r="Y67" i="9" s="1"/>
  <c r="Z67" i="9" s="1"/>
  <c r="AA67" i="9" s="1"/>
  <c r="AB67" i="9" s="1"/>
  <c r="AC67" i="9" s="1"/>
  <c r="AD67" i="9" s="1"/>
  <c r="AE67" i="9" s="1"/>
  <c r="AF67" i="9" s="1"/>
  <c r="AG67" i="9" s="1"/>
  <c r="AH67" i="9" s="1"/>
  <c r="AI67" i="9" s="1"/>
  <c r="AJ67" i="9" s="1"/>
  <c r="AK67" i="9" s="1"/>
  <c r="AL67" i="9" s="1"/>
  <c r="AM67" i="9" s="1"/>
  <c r="AN67" i="9" s="1"/>
  <c r="AO67" i="9" s="1"/>
  <c r="AP67" i="9" s="1"/>
  <c r="AQ67" i="9" s="1"/>
  <c r="AR67" i="9" s="1"/>
  <c r="AS67" i="9" s="1"/>
  <c r="AT67" i="9" s="1"/>
  <c r="AU67" i="9" s="1"/>
  <c r="AV67" i="9" s="1"/>
  <c r="AW67" i="9" s="1"/>
  <c r="AX67" i="9" s="1"/>
  <c r="AY67" i="9" s="1"/>
  <c r="AZ67" i="9" s="1"/>
  <c r="BA67" i="9" s="1"/>
  <c r="M282" i="1"/>
  <c r="CH15" i="11" s="1"/>
  <c r="M214" i="1"/>
  <c r="R15" i="11" s="1"/>
  <c r="M281" i="1"/>
  <c r="CG15" i="11" s="1"/>
  <c r="M297" i="1"/>
  <c r="CW15" i="11" s="1"/>
  <c r="N290" i="1"/>
  <c r="CQ16" i="11" s="1"/>
  <c r="M256" i="1"/>
  <c r="BH15" i="11" s="1"/>
  <c r="M233" i="1"/>
  <c r="AK15" i="11" s="1"/>
  <c r="M227" i="1"/>
  <c r="AE15" i="11" s="1"/>
  <c r="M240" i="1"/>
  <c r="AR15" i="11" s="1"/>
  <c r="M226" i="1"/>
  <c r="AD15" i="11" s="1"/>
  <c r="M299" i="1"/>
  <c r="M269" i="1"/>
  <c r="BU15" i="11" s="1"/>
  <c r="M257" i="1"/>
  <c r="BI15" i="11" s="1"/>
  <c r="M259" i="1"/>
  <c r="BK15" i="11" s="1"/>
  <c r="N243" i="1"/>
  <c r="AV16" i="11" s="1"/>
  <c r="M300" i="1"/>
  <c r="M294" i="1"/>
  <c r="CT15" i="11" s="1"/>
  <c r="M272" i="1"/>
  <c r="BX15" i="11" s="1"/>
  <c r="M220" i="1"/>
  <c r="X15" i="11" s="1"/>
  <c r="M229" i="1"/>
  <c r="AG15" i="11" s="1"/>
  <c r="M307" i="1"/>
  <c r="M283" i="1"/>
  <c r="CI15" i="11" s="1"/>
  <c r="M306" i="1"/>
  <c r="M216" i="1"/>
  <c r="T15" i="11" s="1"/>
  <c r="M215" i="1"/>
  <c r="S15" i="11" s="1"/>
  <c r="M232" i="1"/>
  <c r="AJ15" i="11" s="1"/>
  <c r="M268" i="1"/>
  <c r="BT15" i="11" s="1"/>
  <c r="M247" i="1"/>
  <c r="AY15" i="11" s="1"/>
  <c r="M223" i="1"/>
  <c r="AA15" i="11" s="1"/>
  <c r="N218" i="1"/>
  <c r="W16" i="11" s="1"/>
  <c r="M303" i="1"/>
  <c r="M265" i="1"/>
  <c r="BQ15" i="11" s="1"/>
  <c r="M278" i="1"/>
  <c r="CD15" i="11" s="1"/>
  <c r="M254" i="1"/>
  <c r="BF15" i="11" s="1"/>
  <c r="M219" i="1"/>
  <c r="W15" i="11" s="1"/>
  <c r="M238" i="1"/>
  <c r="AP15" i="11" s="1"/>
  <c r="M249" i="1"/>
  <c r="BA15" i="11" s="1"/>
  <c r="N242" i="1"/>
  <c r="AU16" i="11" s="1"/>
  <c r="M260" i="1"/>
  <c r="BL15" i="11" s="1"/>
  <c r="M279" i="1"/>
  <c r="CE15" i="11" s="1"/>
  <c r="N221" i="1"/>
  <c r="Z16" i="11" s="1"/>
  <c r="M217" i="1"/>
  <c r="U15" i="11" s="1"/>
  <c r="M270" i="1"/>
  <c r="BV15" i="11" s="1"/>
  <c r="M228" i="1"/>
  <c r="AF15" i="11" s="1"/>
  <c r="M308" i="1"/>
  <c r="M212" i="1"/>
  <c r="P15" i="11" s="1"/>
  <c r="M209" i="1"/>
  <c r="M15" i="11" s="1"/>
  <c r="M213" i="1"/>
  <c r="Q15" i="11" s="1"/>
  <c r="M241" i="1"/>
  <c r="AS15" i="11" s="1"/>
  <c r="N305" i="1"/>
  <c r="M292" i="1"/>
  <c r="CR15" i="11" s="1"/>
  <c r="M275" i="1"/>
  <c r="CA15" i="11" s="1"/>
  <c r="M273" i="1"/>
  <c r="BY15" i="11" s="1"/>
  <c r="M225" i="1"/>
  <c r="AC15" i="11" s="1"/>
  <c r="M271" i="1"/>
  <c r="BW15" i="11" s="1"/>
  <c r="M286" i="1"/>
  <c r="CL15" i="11" s="1"/>
  <c r="M239" i="1"/>
  <c r="AQ15" i="11" s="1"/>
  <c r="M244" i="1"/>
  <c r="AV15" i="11" s="1"/>
  <c r="M284" i="1"/>
  <c r="CJ15" i="11" s="1"/>
  <c r="M222" i="1"/>
  <c r="Z15" i="11" s="1"/>
  <c r="M252" i="1"/>
  <c r="BD15" i="11" s="1"/>
  <c r="M291" i="1"/>
  <c r="CQ15" i="11" s="1"/>
  <c r="J29" i="13"/>
  <c r="M112" i="9"/>
  <c r="G14" i="11" s="1"/>
  <c r="N12" i="9"/>
  <c r="AR63" i="9"/>
  <c r="AS63" i="9" s="1"/>
  <c r="AT63" i="9" s="1"/>
  <c r="AU63" i="9" s="1"/>
  <c r="K30" i="13"/>
  <c r="K21" i="13" s="1"/>
  <c r="B13" i="11"/>
  <c r="N10" i="9"/>
  <c r="M110" i="9"/>
  <c r="I14" i="11" s="1"/>
  <c r="P14" i="9"/>
  <c r="N9" i="9"/>
  <c r="M109" i="9"/>
  <c r="M5" i="9"/>
  <c r="I9" i="13"/>
  <c r="I12" i="13" s="1"/>
  <c r="N16" i="9"/>
  <c r="M116" i="9"/>
  <c r="C14" i="11" s="1"/>
  <c r="N11" i="9"/>
  <c r="M111" i="9"/>
  <c r="H14" i="11" s="1"/>
  <c r="N115" i="9"/>
  <c r="E15" i="11" s="1"/>
  <c r="O15" i="9"/>
  <c r="N17" i="9"/>
  <c r="N18" i="9"/>
  <c r="O18" i="9" s="1"/>
  <c r="C68" i="9"/>
  <c r="N68" i="9" s="1"/>
  <c r="BD61" i="9"/>
  <c r="I13" i="11"/>
  <c r="L7" i="9"/>
  <c r="K25" i="13" s="1"/>
  <c r="K26" i="13" s="1"/>
  <c r="N59" i="9"/>
  <c r="O13" i="9"/>
  <c r="N113" i="9"/>
  <c r="G15" i="11" s="1"/>
  <c r="N64" i="9"/>
  <c r="M114" i="9"/>
  <c r="E14" i="11" s="1"/>
  <c r="H14" i="13"/>
  <c r="H13" i="13"/>
  <c r="AV66" i="9"/>
  <c r="M117" i="9" l="1"/>
  <c r="M7" i="9" s="1"/>
  <c r="L25" i="13" s="1"/>
  <c r="L26" i="13" s="1"/>
  <c r="J6" i="13"/>
  <c r="J9" i="13" s="1"/>
  <c r="CZ12" i="11"/>
  <c r="J20" i="13"/>
  <c r="M6" i="9"/>
  <c r="M7" i="13"/>
  <c r="CX15" i="11"/>
  <c r="M8" i="13" s="1"/>
  <c r="N271" i="1"/>
  <c r="BX16" i="11" s="1"/>
  <c r="N209" i="1"/>
  <c r="N16" i="11" s="1"/>
  <c r="N260" i="1"/>
  <c r="BM16" i="11" s="1"/>
  <c r="N303" i="1"/>
  <c r="N306" i="1"/>
  <c r="O243" i="1"/>
  <c r="AW17" i="11" s="1"/>
  <c r="N299" i="1"/>
  <c r="N281" i="1"/>
  <c r="CH16" i="11" s="1"/>
  <c r="N302" i="1"/>
  <c r="N234" i="1"/>
  <c r="AM16" i="11" s="1"/>
  <c r="N250" i="1"/>
  <c r="BC16" i="11" s="1"/>
  <c r="N231" i="1"/>
  <c r="AJ16" i="11" s="1"/>
  <c r="N301" i="1"/>
  <c r="N291" i="1"/>
  <c r="CR16" i="11" s="1"/>
  <c r="N225" i="1"/>
  <c r="AD16" i="11" s="1"/>
  <c r="N212" i="1"/>
  <c r="Q16" i="11" s="1"/>
  <c r="O242" i="1"/>
  <c r="AV17" i="11" s="1"/>
  <c r="O218" i="1"/>
  <c r="X17" i="11" s="1"/>
  <c r="N283" i="1"/>
  <c r="CJ16" i="11" s="1"/>
  <c r="N259" i="1"/>
  <c r="BL16" i="11" s="1"/>
  <c r="N256" i="1"/>
  <c r="BI16" i="11" s="1"/>
  <c r="N235" i="1"/>
  <c r="AN16" i="11" s="1"/>
  <c r="N280" i="1"/>
  <c r="CG16" i="11" s="1"/>
  <c r="C19" i="9"/>
  <c r="O19" i="9" s="1"/>
  <c r="N24" i="13"/>
  <c r="N252" i="1"/>
  <c r="BE16" i="11" s="1"/>
  <c r="N239" i="1"/>
  <c r="AR16" i="11" s="1"/>
  <c r="N273" i="1"/>
  <c r="BZ16" i="11" s="1"/>
  <c r="N241" i="1"/>
  <c r="AT16" i="11" s="1"/>
  <c r="N308" i="1"/>
  <c r="O221" i="1"/>
  <c r="AA17" i="11" s="1"/>
  <c r="N249" i="1"/>
  <c r="BB16" i="11" s="1"/>
  <c r="N278" i="1"/>
  <c r="CE16" i="11" s="1"/>
  <c r="N223" i="1"/>
  <c r="AB16" i="11" s="1"/>
  <c r="N215" i="1"/>
  <c r="T16" i="11" s="1"/>
  <c r="N307" i="1"/>
  <c r="N294" i="1"/>
  <c r="CU16" i="11" s="1"/>
  <c r="N257" i="1"/>
  <c r="BJ16" i="11" s="1"/>
  <c r="N240" i="1"/>
  <c r="AS16" i="11" s="1"/>
  <c r="O290" i="1"/>
  <c r="CR17" i="11" s="1"/>
  <c r="N282" i="1"/>
  <c r="CI16" i="11" s="1"/>
  <c r="N293" i="1"/>
  <c r="CT16" i="11" s="1"/>
  <c r="N251" i="1"/>
  <c r="BD16" i="11" s="1"/>
  <c r="N258" i="1"/>
  <c r="BK16" i="11" s="1"/>
  <c r="N262" i="1"/>
  <c r="BO16" i="11" s="1"/>
  <c r="N267" i="1"/>
  <c r="BT16" i="11" s="1"/>
  <c r="N237" i="1"/>
  <c r="AP16" i="11" s="1"/>
  <c r="O263" i="1"/>
  <c r="BQ17" i="11" s="1"/>
  <c r="N248" i="1"/>
  <c r="BA16" i="11" s="1"/>
  <c r="N298" i="1"/>
  <c r="N222" i="1"/>
  <c r="AA16" i="11" s="1"/>
  <c r="N286" i="1"/>
  <c r="CM16" i="11" s="1"/>
  <c r="N275" i="1"/>
  <c r="CB16" i="11" s="1"/>
  <c r="N213" i="1"/>
  <c r="R16" i="11" s="1"/>
  <c r="N228" i="1"/>
  <c r="AG16" i="11" s="1"/>
  <c r="N279" i="1"/>
  <c r="CF16" i="11" s="1"/>
  <c r="N238" i="1"/>
  <c r="AQ16" i="11" s="1"/>
  <c r="N265" i="1"/>
  <c r="BR16" i="11" s="1"/>
  <c r="N247" i="1"/>
  <c r="AZ16" i="11" s="1"/>
  <c r="N216" i="1"/>
  <c r="U16" i="11" s="1"/>
  <c r="N229" i="1"/>
  <c r="AH16" i="11" s="1"/>
  <c r="N300" i="1"/>
  <c r="N269" i="1"/>
  <c r="BV16" i="11" s="1"/>
  <c r="N227" i="1"/>
  <c r="AF16" i="11" s="1"/>
  <c r="N297" i="1"/>
  <c r="N245" i="1"/>
  <c r="AX16" i="11" s="1"/>
  <c r="N295" i="1"/>
  <c r="CV16" i="11" s="1"/>
  <c r="N224" i="1"/>
  <c r="AC16" i="11" s="1"/>
  <c r="N289" i="1"/>
  <c r="CP16" i="11" s="1"/>
  <c r="N285" i="1"/>
  <c r="CL16" i="11" s="1"/>
  <c r="N230" i="1"/>
  <c r="AI16" i="11" s="1"/>
  <c r="N211" i="1"/>
  <c r="P16" i="11" s="1"/>
  <c r="N277" i="1"/>
  <c r="CD16" i="11" s="1"/>
  <c r="N253" i="1"/>
  <c r="BF16" i="11" s="1"/>
  <c r="N276" i="1"/>
  <c r="CC16" i="11" s="1"/>
  <c r="N284" i="1"/>
  <c r="CK16" i="11" s="1"/>
  <c r="N292" i="1"/>
  <c r="CS16" i="11" s="1"/>
  <c r="N270" i="1"/>
  <c r="BW16" i="11" s="1"/>
  <c r="N219" i="1"/>
  <c r="X16" i="11" s="1"/>
  <c r="N268" i="1"/>
  <c r="BU16" i="11" s="1"/>
  <c r="N220" i="1"/>
  <c r="Y16" i="11" s="1"/>
  <c r="N233" i="1"/>
  <c r="AL16" i="11" s="1"/>
  <c r="O208" i="1"/>
  <c r="N17" i="11" s="1"/>
  <c r="N287" i="1"/>
  <c r="CN16" i="11" s="1"/>
  <c r="N288" i="1"/>
  <c r="CO16" i="11" s="1"/>
  <c r="N261" i="1"/>
  <c r="BN16" i="11" s="1"/>
  <c r="N246" i="1"/>
  <c r="AY16" i="11" s="1"/>
  <c r="N244" i="1"/>
  <c r="AW16" i="11" s="1"/>
  <c r="O305" i="1"/>
  <c r="N217" i="1"/>
  <c r="V16" i="11" s="1"/>
  <c r="N254" i="1"/>
  <c r="BG16" i="11" s="1"/>
  <c r="N232" i="1"/>
  <c r="AK16" i="11" s="1"/>
  <c r="N272" i="1"/>
  <c r="BY16" i="11" s="1"/>
  <c r="N226" i="1"/>
  <c r="AE16" i="11" s="1"/>
  <c r="N214" i="1"/>
  <c r="S16" i="11" s="1"/>
  <c r="N304" i="1"/>
  <c r="O236" i="1"/>
  <c r="AP17" i="11" s="1"/>
  <c r="N264" i="1"/>
  <c r="BQ16" i="11" s="1"/>
  <c r="N255" i="1"/>
  <c r="BH16" i="11" s="1"/>
  <c r="N296" i="1"/>
  <c r="CW16" i="11" s="1"/>
  <c r="N274" i="1"/>
  <c r="CA16" i="11" s="1"/>
  <c r="N210" i="1"/>
  <c r="O16" i="11" s="1"/>
  <c r="N266" i="1"/>
  <c r="BS16" i="11" s="1"/>
  <c r="K29" i="13"/>
  <c r="J31" i="13"/>
  <c r="K28" i="13" s="1"/>
  <c r="O64" i="9"/>
  <c r="N114" i="9"/>
  <c r="F15" i="11" s="1"/>
  <c r="N118" i="9"/>
  <c r="O68" i="9"/>
  <c r="P68" i="9" s="1"/>
  <c r="Q68" i="9" s="1"/>
  <c r="R68" i="9" s="1"/>
  <c r="S68" i="9" s="1"/>
  <c r="T68" i="9" s="1"/>
  <c r="U68" i="9" s="1"/>
  <c r="V68" i="9" s="1"/>
  <c r="W68" i="9" s="1"/>
  <c r="X68" i="9" s="1"/>
  <c r="Y68" i="9" s="1"/>
  <c r="Z68" i="9" s="1"/>
  <c r="AA68" i="9" s="1"/>
  <c r="AB68" i="9" s="1"/>
  <c r="AC68" i="9" s="1"/>
  <c r="AD68" i="9" s="1"/>
  <c r="AE68" i="9" s="1"/>
  <c r="AF68" i="9" s="1"/>
  <c r="AG68" i="9" s="1"/>
  <c r="AH68" i="9" s="1"/>
  <c r="AI68" i="9" s="1"/>
  <c r="AJ68" i="9" s="1"/>
  <c r="AK68" i="9" s="1"/>
  <c r="AL68" i="9" s="1"/>
  <c r="AM68" i="9" s="1"/>
  <c r="AN68" i="9" s="1"/>
  <c r="AO68" i="9" s="1"/>
  <c r="AP68" i="9" s="1"/>
  <c r="AQ68" i="9" s="1"/>
  <c r="AR68" i="9" s="1"/>
  <c r="AS68" i="9" s="1"/>
  <c r="P18" i="9"/>
  <c r="Q14" i="9"/>
  <c r="O10" i="9"/>
  <c r="N110" i="9"/>
  <c r="J15" i="11" s="1"/>
  <c r="AV63" i="9"/>
  <c r="AW63" i="9" s="1"/>
  <c r="AX63" i="9" s="1"/>
  <c r="AY63" i="9" s="1"/>
  <c r="AZ63" i="9" s="1"/>
  <c r="BA63" i="9" s="1"/>
  <c r="BB63" i="9" s="1"/>
  <c r="BC63" i="9" s="1"/>
  <c r="BD63" i="9" s="1"/>
  <c r="O59" i="9"/>
  <c r="N6" i="9"/>
  <c r="N111" i="9"/>
  <c r="I15" i="11" s="1"/>
  <c r="O11" i="9"/>
  <c r="O16" i="9"/>
  <c r="N116" i="9"/>
  <c r="D15" i="11" s="1"/>
  <c r="AW66" i="9"/>
  <c r="P13" i="9"/>
  <c r="O113" i="9"/>
  <c r="H16" i="11" s="1"/>
  <c r="O17" i="9"/>
  <c r="N117" i="9"/>
  <c r="C15" i="11" s="1"/>
  <c r="N112" i="9"/>
  <c r="H15" i="11" s="1"/>
  <c r="O12" i="9"/>
  <c r="P15" i="9"/>
  <c r="O115" i="9"/>
  <c r="F16" i="11" s="1"/>
  <c r="BB67" i="9"/>
  <c r="BC67" i="9" s="1"/>
  <c r="BD67" i="9" s="1"/>
  <c r="I14" i="13"/>
  <c r="I13" i="13"/>
  <c r="J14" i="11"/>
  <c r="K6" i="13"/>
  <c r="K18" i="13"/>
  <c r="CZ13" i="11"/>
  <c r="O9" i="9"/>
  <c r="N109" i="9"/>
  <c r="N5" i="9"/>
  <c r="L30" i="13" l="1"/>
  <c r="L21" i="13" s="1"/>
  <c r="B14" i="11"/>
  <c r="L18" i="13" s="1"/>
  <c r="K20" i="13"/>
  <c r="K31" i="13"/>
  <c r="L28" i="13" s="1"/>
  <c r="N7" i="13"/>
  <c r="CX16" i="11"/>
  <c r="N8" i="13" s="1"/>
  <c r="O274" i="1"/>
  <c r="CB17" i="11" s="1"/>
  <c r="P305" i="1"/>
  <c r="O220" i="1"/>
  <c r="Z17" i="11" s="1"/>
  <c r="O289" i="1"/>
  <c r="CQ17" i="11" s="1"/>
  <c r="O281" i="1"/>
  <c r="CI17" i="11" s="1"/>
  <c r="O304" i="1"/>
  <c r="C69" i="9"/>
  <c r="O69" i="9" s="1"/>
  <c r="P69" i="9" s="1"/>
  <c r="Q69" i="9" s="1"/>
  <c r="R69" i="9" s="1"/>
  <c r="S69" i="9" s="1"/>
  <c r="T69" i="9" s="1"/>
  <c r="U69" i="9" s="1"/>
  <c r="V69" i="9" s="1"/>
  <c r="W69" i="9" s="1"/>
  <c r="X69" i="9" s="1"/>
  <c r="Y69" i="9" s="1"/>
  <c r="Z69" i="9" s="1"/>
  <c r="AA69" i="9" s="1"/>
  <c r="AB69" i="9" s="1"/>
  <c r="AC69" i="9" s="1"/>
  <c r="AD69" i="9" s="1"/>
  <c r="AE69" i="9" s="1"/>
  <c r="AF69" i="9" s="1"/>
  <c r="AG69" i="9" s="1"/>
  <c r="AH69" i="9" s="1"/>
  <c r="AI69" i="9" s="1"/>
  <c r="AJ69" i="9" s="1"/>
  <c r="AK69" i="9" s="1"/>
  <c r="AL69" i="9" s="1"/>
  <c r="AM69" i="9" s="1"/>
  <c r="AN69" i="9" s="1"/>
  <c r="AO69" i="9" s="1"/>
  <c r="AP69" i="9" s="1"/>
  <c r="AQ69" i="9" s="1"/>
  <c r="AR69" i="9" s="1"/>
  <c r="AS69" i="9" s="1"/>
  <c r="AT69" i="9" s="1"/>
  <c r="AU69" i="9" s="1"/>
  <c r="AV69" i="9" s="1"/>
  <c r="AW69" i="9" s="1"/>
  <c r="AX69" i="9" s="1"/>
  <c r="AY69" i="9" s="1"/>
  <c r="AZ69" i="9" s="1"/>
  <c r="BA69" i="9" s="1"/>
  <c r="BB69" i="9" s="1"/>
  <c r="BC69" i="9" s="1"/>
  <c r="BD69" i="9" s="1"/>
  <c r="O266" i="1"/>
  <c r="BT17" i="11" s="1"/>
  <c r="O255" i="1"/>
  <c r="BI17" i="11" s="1"/>
  <c r="O214" i="1"/>
  <c r="T17" i="11" s="1"/>
  <c r="O254" i="1"/>
  <c r="BH17" i="11" s="1"/>
  <c r="O246" i="1"/>
  <c r="AZ17" i="11" s="1"/>
  <c r="P208" i="1"/>
  <c r="O18" i="11" s="1"/>
  <c r="O219" i="1"/>
  <c r="Y17" i="11" s="1"/>
  <c r="O276" i="1"/>
  <c r="CD17" i="11" s="1"/>
  <c r="O230" i="1"/>
  <c r="AJ17" i="11" s="1"/>
  <c r="O269" i="1"/>
  <c r="BW17" i="11" s="1"/>
  <c r="O228" i="1"/>
  <c r="AH17" i="11" s="1"/>
  <c r="O237" i="1"/>
  <c r="AQ17" i="11" s="1"/>
  <c r="O240" i="1"/>
  <c r="AT17" i="11" s="1"/>
  <c r="P221" i="1"/>
  <c r="AB18" i="11" s="1"/>
  <c r="O235" i="1"/>
  <c r="AO17" i="11" s="1"/>
  <c r="O291" i="1"/>
  <c r="CS17" i="11" s="1"/>
  <c r="O209" i="1"/>
  <c r="O17" i="11" s="1"/>
  <c r="C20" i="9"/>
  <c r="C70" i="9" s="1"/>
  <c r="P70" i="9" s="1"/>
  <c r="Q70" i="9" s="1"/>
  <c r="R70" i="9" s="1"/>
  <c r="S70" i="9" s="1"/>
  <c r="T70" i="9" s="1"/>
  <c r="U70" i="9" s="1"/>
  <c r="V70" i="9" s="1"/>
  <c r="W70" i="9" s="1"/>
  <c r="X70" i="9" s="1"/>
  <c r="Y70" i="9" s="1"/>
  <c r="Z70" i="9" s="1"/>
  <c r="AA70" i="9" s="1"/>
  <c r="AB70" i="9" s="1"/>
  <c r="AC70" i="9" s="1"/>
  <c r="AD70" i="9" s="1"/>
  <c r="AE70" i="9" s="1"/>
  <c r="AF70" i="9" s="1"/>
  <c r="AG70" i="9" s="1"/>
  <c r="AH70" i="9" s="1"/>
  <c r="AI70" i="9" s="1"/>
  <c r="AJ70" i="9" s="1"/>
  <c r="AK70" i="9" s="1"/>
  <c r="AL70" i="9" s="1"/>
  <c r="AM70" i="9" s="1"/>
  <c r="AN70" i="9" s="1"/>
  <c r="AO70" i="9" s="1"/>
  <c r="AP70" i="9" s="1"/>
  <c r="AQ70" i="9" s="1"/>
  <c r="AR70" i="9" s="1"/>
  <c r="AS70" i="9" s="1"/>
  <c r="AT70" i="9" s="1"/>
  <c r="P236" i="1"/>
  <c r="AQ18" i="11" s="1"/>
  <c r="O272" i="1"/>
  <c r="BZ17" i="11" s="1"/>
  <c r="O288" i="1"/>
  <c r="CP17" i="11" s="1"/>
  <c r="O292" i="1"/>
  <c r="CT17" i="11" s="1"/>
  <c r="O277" i="1"/>
  <c r="CE17" i="11" s="1"/>
  <c r="O297" i="1"/>
  <c r="O229" i="1"/>
  <c r="AI17" i="11" s="1"/>
  <c r="O238" i="1"/>
  <c r="AR17" i="11" s="1"/>
  <c r="O275" i="1"/>
  <c r="CC17" i="11" s="1"/>
  <c r="O248" i="1"/>
  <c r="BB17" i="11" s="1"/>
  <c r="O262" i="1"/>
  <c r="BP17" i="11" s="1"/>
  <c r="O282" i="1"/>
  <c r="CJ17" i="11" s="1"/>
  <c r="O294" i="1"/>
  <c r="CV17" i="11" s="1"/>
  <c r="O278" i="1"/>
  <c r="CF17" i="11" s="1"/>
  <c r="O241" i="1"/>
  <c r="AU17" i="11" s="1"/>
  <c r="O259" i="1"/>
  <c r="BM17" i="11" s="1"/>
  <c r="O212" i="1"/>
  <c r="R17" i="11" s="1"/>
  <c r="O231" i="1"/>
  <c r="AK17" i="11" s="1"/>
  <c r="O303" i="1"/>
  <c r="O296" i="1"/>
  <c r="O232" i="1"/>
  <c r="AL17" i="11" s="1"/>
  <c r="O244" i="1"/>
  <c r="AX17" i="11" s="1"/>
  <c r="O287" i="1"/>
  <c r="CO17" i="11" s="1"/>
  <c r="O268" i="1"/>
  <c r="BV17" i="11" s="1"/>
  <c r="O284" i="1"/>
  <c r="CL17" i="11" s="1"/>
  <c r="O211" i="1"/>
  <c r="Q17" i="11" s="1"/>
  <c r="O224" i="1"/>
  <c r="AD17" i="11" s="1"/>
  <c r="O227" i="1"/>
  <c r="AG17" i="11" s="1"/>
  <c r="O216" i="1"/>
  <c r="V17" i="11" s="1"/>
  <c r="O279" i="1"/>
  <c r="CG17" i="11" s="1"/>
  <c r="O286" i="1"/>
  <c r="CN17" i="11" s="1"/>
  <c r="P263" i="1"/>
  <c r="BR18" i="11" s="1"/>
  <c r="O258" i="1"/>
  <c r="BL17" i="11" s="1"/>
  <c r="P290" i="1"/>
  <c r="CS18" i="11" s="1"/>
  <c r="O307" i="1"/>
  <c r="O249" i="1"/>
  <c r="BC17" i="11" s="1"/>
  <c r="O273" i="1"/>
  <c r="CA17" i="11" s="1"/>
  <c r="O280" i="1"/>
  <c r="CH17" i="11" s="1"/>
  <c r="O283" i="1"/>
  <c r="CK17" i="11" s="1"/>
  <c r="O225" i="1"/>
  <c r="AE17" i="11" s="1"/>
  <c r="O250" i="1"/>
  <c r="BD17" i="11" s="1"/>
  <c r="O299" i="1"/>
  <c r="O260" i="1"/>
  <c r="BN17" i="11" s="1"/>
  <c r="O295" i="1"/>
  <c r="CW17" i="11" s="1"/>
  <c r="O247" i="1"/>
  <c r="BA17" i="11" s="1"/>
  <c r="O222" i="1"/>
  <c r="AB17" i="11" s="1"/>
  <c r="O251" i="1"/>
  <c r="BE17" i="11" s="1"/>
  <c r="O215" i="1"/>
  <c r="U17" i="11" s="1"/>
  <c r="O239" i="1"/>
  <c r="AS17" i="11" s="1"/>
  <c r="P218" i="1"/>
  <c r="Y18" i="11" s="1"/>
  <c r="O234" i="1"/>
  <c r="AN17" i="11" s="1"/>
  <c r="P243" i="1"/>
  <c r="AX18" i="11" s="1"/>
  <c r="O24" i="13"/>
  <c r="O210" i="1"/>
  <c r="P17" i="11" s="1"/>
  <c r="O264" i="1"/>
  <c r="BR17" i="11" s="1"/>
  <c r="O226" i="1"/>
  <c r="AF17" i="11" s="1"/>
  <c r="O217" i="1"/>
  <c r="W17" i="11" s="1"/>
  <c r="O261" i="1"/>
  <c r="BO17" i="11" s="1"/>
  <c r="O233" i="1"/>
  <c r="AM17" i="11" s="1"/>
  <c r="O270" i="1"/>
  <c r="BX17" i="11" s="1"/>
  <c r="O253" i="1"/>
  <c r="BG17" i="11" s="1"/>
  <c r="O285" i="1"/>
  <c r="CM17" i="11" s="1"/>
  <c r="O245" i="1"/>
  <c r="AY17" i="11" s="1"/>
  <c r="O300" i="1"/>
  <c r="O265" i="1"/>
  <c r="BS17" i="11" s="1"/>
  <c r="O213" i="1"/>
  <c r="S17" i="11" s="1"/>
  <c r="O298" i="1"/>
  <c r="O267" i="1"/>
  <c r="BU17" i="11" s="1"/>
  <c r="O293" i="1"/>
  <c r="CU17" i="11" s="1"/>
  <c r="O257" i="1"/>
  <c r="BK17" i="11" s="1"/>
  <c r="O223" i="1"/>
  <c r="AC17" i="11" s="1"/>
  <c r="O308" i="1"/>
  <c r="O252" i="1"/>
  <c r="BF17" i="11" s="1"/>
  <c r="O256" i="1"/>
  <c r="BJ17" i="11" s="1"/>
  <c r="P242" i="1"/>
  <c r="AW18" i="11" s="1"/>
  <c r="O301" i="1"/>
  <c r="O302" i="1"/>
  <c r="O306" i="1"/>
  <c r="O271" i="1"/>
  <c r="BY17" i="11" s="1"/>
  <c r="L29" i="13"/>
  <c r="O118" i="9"/>
  <c r="C16" i="11" s="1"/>
  <c r="AT68" i="9"/>
  <c r="P59" i="9"/>
  <c r="P11" i="9"/>
  <c r="O111" i="9"/>
  <c r="J16" i="11" s="1"/>
  <c r="P12" i="9"/>
  <c r="O112" i="9"/>
  <c r="I16" i="11" s="1"/>
  <c r="B15" i="11"/>
  <c r="M30" i="13"/>
  <c r="M21" i="13" s="1"/>
  <c r="P10" i="9"/>
  <c r="O110" i="9"/>
  <c r="K16" i="11" s="1"/>
  <c r="Q18" i="9"/>
  <c r="P118" i="9"/>
  <c r="D17" i="11" s="1"/>
  <c r="J14" i="13"/>
  <c r="J13" i="13"/>
  <c r="K15" i="11"/>
  <c r="N7" i="9"/>
  <c r="M25" i="13" s="1"/>
  <c r="M26" i="13" s="1"/>
  <c r="Q13" i="9"/>
  <c r="P113" i="9"/>
  <c r="I17" i="11" s="1"/>
  <c r="P9" i="9"/>
  <c r="O109" i="9"/>
  <c r="O5" i="9"/>
  <c r="O117" i="9"/>
  <c r="D16" i="11" s="1"/>
  <c r="P17" i="9"/>
  <c r="P19" i="9"/>
  <c r="K9" i="13"/>
  <c r="K12" i="13" s="1"/>
  <c r="AX66" i="9"/>
  <c r="AY66" i="9" s="1"/>
  <c r="AZ66" i="9" s="1"/>
  <c r="BA66" i="9" s="1"/>
  <c r="BB66" i="9" s="1"/>
  <c r="BC66" i="9" s="1"/>
  <c r="BD66" i="9" s="1"/>
  <c r="P16" i="9"/>
  <c r="O116" i="9"/>
  <c r="E16" i="11" s="1"/>
  <c r="CZ14" i="11"/>
  <c r="Q15" i="9"/>
  <c r="P115" i="9"/>
  <c r="G17" i="11" s="1"/>
  <c r="J12" i="13"/>
  <c r="R14" i="9"/>
  <c r="P64" i="9"/>
  <c r="O114" i="9"/>
  <c r="G16" i="11" s="1"/>
  <c r="L6" i="13" l="1"/>
  <c r="L9" i="13" s="1"/>
  <c r="L12" i="13" s="1"/>
  <c r="O119" i="9"/>
  <c r="N30" i="13" s="1"/>
  <c r="O6" i="9"/>
  <c r="L20" i="13"/>
  <c r="CX17" i="11"/>
  <c r="O8" i="13" s="1"/>
  <c r="O7" i="13"/>
  <c r="P252" i="1"/>
  <c r="BG18" i="11" s="1"/>
  <c r="P265" i="1"/>
  <c r="BT18" i="11" s="1"/>
  <c r="Q208" i="1"/>
  <c r="P19" i="11" s="1"/>
  <c r="Q243" i="1"/>
  <c r="AY19" i="11" s="1"/>
  <c r="P215" i="1"/>
  <c r="V18" i="11" s="1"/>
  <c r="P225" i="1"/>
  <c r="AF18" i="11" s="1"/>
  <c r="Q263" i="1"/>
  <c r="BS19" i="11" s="1"/>
  <c r="P227" i="1"/>
  <c r="AH18" i="11" s="1"/>
  <c r="P296" i="1"/>
  <c r="P259" i="1"/>
  <c r="BN18" i="11" s="1"/>
  <c r="P238" i="1"/>
  <c r="AS18" i="11" s="1"/>
  <c r="P308" i="1"/>
  <c r="P267" i="1"/>
  <c r="BV18" i="11" s="1"/>
  <c r="P226" i="1"/>
  <c r="AG18" i="11" s="1"/>
  <c r="P209" i="1"/>
  <c r="P18" i="11" s="1"/>
  <c r="P240" i="1"/>
  <c r="AU18" i="11" s="1"/>
  <c r="P230" i="1"/>
  <c r="AK18" i="11" s="1"/>
  <c r="P234" i="1"/>
  <c r="AO18" i="11" s="1"/>
  <c r="P251" i="1"/>
  <c r="BF18" i="11" s="1"/>
  <c r="P260" i="1"/>
  <c r="BO18" i="11" s="1"/>
  <c r="P283" i="1"/>
  <c r="CL18" i="11" s="1"/>
  <c r="P307" i="1"/>
  <c r="P286" i="1"/>
  <c r="CO18" i="11" s="1"/>
  <c r="P224" i="1"/>
  <c r="AE18" i="11" s="1"/>
  <c r="P287" i="1"/>
  <c r="CP18" i="11" s="1"/>
  <c r="P303" i="1"/>
  <c r="P241" i="1"/>
  <c r="AV18" i="11" s="1"/>
  <c r="P262" i="1"/>
  <c r="BQ18" i="11" s="1"/>
  <c r="P229" i="1"/>
  <c r="AJ18" i="11" s="1"/>
  <c r="P288" i="1"/>
  <c r="CQ18" i="11" s="1"/>
  <c r="P220" i="1"/>
  <c r="AA18" i="11" s="1"/>
  <c r="P293" i="1"/>
  <c r="CV18" i="11" s="1"/>
  <c r="P217" i="1"/>
  <c r="X18" i="11" s="1"/>
  <c r="Q221" i="1"/>
  <c r="AC19" i="11" s="1"/>
  <c r="P255" i="1"/>
  <c r="BJ18" i="11" s="1"/>
  <c r="P295" i="1"/>
  <c r="P249" i="1"/>
  <c r="BD18" i="11" s="1"/>
  <c r="P268" i="1"/>
  <c r="BW18" i="11" s="1"/>
  <c r="P282" i="1"/>
  <c r="CK18" i="11" s="1"/>
  <c r="P292" i="1"/>
  <c r="CU18" i="11" s="1"/>
  <c r="P289" i="1"/>
  <c r="CR18" i="11" s="1"/>
  <c r="P300" i="1"/>
  <c r="P266" i="1"/>
  <c r="BU18" i="11" s="1"/>
  <c r="L31" i="13"/>
  <c r="M28" i="13" s="1"/>
  <c r="C21" i="9"/>
  <c r="Q21" i="9" s="1"/>
  <c r="P271" i="1"/>
  <c r="BZ18" i="11" s="1"/>
  <c r="Q242" i="1"/>
  <c r="AX19" i="11" s="1"/>
  <c r="P223" i="1"/>
  <c r="AD18" i="11" s="1"/>
  <c r="P298" i="1"/>
  <c r="P245" i="1"/>
  <c r="AZ18" i="11" s="1"/>
  <c r="P233" i="1"/>
  <c r="AN18" i="11" s="1"/>
  <c r="P264" i="1"/>
  <c r="BS18" i="11" s="1"/>
  <c r="P291" i="1"/>
  <c r="CT18" i="11" s="1"/>
  <c r="P237" i="1"/>
  <c r="AR18" i="11" s="1"/>
  <c r="P276" i="1"/>
  <c r="CE18" i="11" s="1"/>
  <c r="P254" i="1"/>
  <c r="BI18" i="11" s="1"/>
  <c r="Q218" i="1"/>
  <c r="Z19" i="11" s="1"/>
  <c r="P222" i="1"/>
  <c r="AC18" i="11" s="1"/>
  <c r="P299" i="1"/>
  <c r="P280" i="1"/>
  <c r="CI18" i="11" s="1"/>
  <c r="Q290" i="1"/>
  <c r="CT19" i="11" s="1"/>
  <c r="P279" i="1"/>
  <c r="CH18" i="11" s="1"/>
  <c r="P211" i="1"/>
  <c r="R18" i="11" s="1"/>
  <c r="P244" i="1"/>
  <c r="AY18" i="11" s="1"/>
  <c r="P231" i="1"/>
  <c r="AL18" i="11" s="1"/>
  <c r="P278" i="1"/>
  <c r="CG18" i="11" s="1"/>
  <c r="P248" i="1"/>
  <c r="BC18" i="11" s="1"/>
  <c r="P297" i="1"/>
  <c r="P272" i="1"/>
  <c r="CA18" i="11" s="1"/>
  <c r="P304" i="1"/>
  <c r="Q305" i="1"/>
  <c r="P302" i="1"/>
  <c r="P253" i="1"/>
  <c r="BH18" i="11" s="1"/>
  <c r="P269" i="1"/>
  <c r="BX18" i="11" s="1"/>
  <c r="P301" i="1"/>
  <c r="P270" i="1"/>
  <c r="BY18" i="11" s="1"/>
  <c r="P246" i="1"/>
  <c r="BA18" i="11" s="1"/>
  <c r="P20" i="9"/>
  <c r="Q20" i="9" s="1"/>
  <c r="P306" i="1"/>
  <c r="P256" i="1"/>
  <c r="BK18" i="11" s="1"/>
  <c r="P257" i="1"/>
  <c r="BL18" i="11" s="1"/>
  <c r="P213" i="1"/>
  <c r="T18" i="11" s="1"/>
  <c r="P285" i="1"/>
  <c r="CN18" i="11" s="1"/>
  <c r="P261" i="1"/>
  <c r="BP18" i="11" s="1"/>
  <c r="P210" i="1"/>
  <c r="Q18" i="11" s="1"/>
  <c r="P235" i="1"/>
  <c r="AP18" i="11" s="1"/>
  <c r="P228" i="1"/>
  <c r="AI18" i="11" s="1"/>
  <c r="P219" i="1"/>
  <c r="Z18" i="11" s="1"/>
  <c r="P214" i="1"/>
  <c r="U18" i="11" s="1"/>
  <c r="P24" i="13"/>
  <c r="P239" i="1"/>
  <c r="AT18" i="11" s="1"/>
  <c r="P247" i="1"/>
  <c r="BB18" i="11" s="1"/>
  <c r="P250" i="1"/>
  <c r="BE18" i="11" s="1"/>
  <c r="P273" i="1"/>
  <c r="CB18" i="11" s="1"/>
  <c r="P258" i="1"/>
  <c r="BM18" i="11" s="1"/>
  <c r="P216" i="1"/>
  <c r="W18" i="11" s="1"/>
  <c r="P284" i="1"/>
  <c r="CM18" i="11" s="1"/>
  <c r="P232" i="1"/>
  <c r="AM18" i="11" s="1"/>
  <c r="P212" i="1"/>
  <c r="S18" i="11" s="1"/>
  <c r="P294" i="1"/>
  <c r="CW18" i="11" s="1"/>
  <c r="P275" i="1"/>
  <c r="CD18" i="11" s="1"/>
  <c r="P277" i="1"/>
  <c r="CF18" i="11" s="1"/>
  <c r="Q236" i="1"/>
  <c r="AR19" i="11" s="1"/>
  <c r="P281" i="1"/>
  <c r="CJ18" i="11" s="1"/>
  <c r="P274" i="1"/>
  <c r="CC18" i="11" s="1"/>
  <c r="L16" i="11"/>
  <c r="O7" i="9"/>
  <c r="N25" i="13" s="1"/>
  <c r="N26" i="13" s="1"/>
  <c r="M6" i="13"/>
  <c r="M18" i="13"/>
  <c r="CZ15" i="11"/>
  <c r="AU70" i="9"/>
  <c r="K13" i="13"/>
  <c r="K14" i="13"/>
  <c r="R18" i="9"/>
  <c r="Q118" i="9"/>
  <c r="E18" i="11" s="1"/>
  <c r="P116" i="9"/>
  <c r="F17" i="11" s="1"/>
  <c r="Q16" i="9"/>
  <c r="AU68" i="9"/>
  <c r="S14" i="9"/>
  <c r="R13" i="9"/>
  <c r="Q113" i="9"/>
  <c r="J18" i="11" s="1"/>
  <c r="Q19" i="9"/>
  <c r="P119" i="9"/>
  <c r="C17" i="11" s="1"/>
  <c r="Q10" i="9"/>
  <c r="P110" i="9"/>
  <c r="L17" i="11" s="1"/>
  <c r="Q12" i="9"/>
  <c r="P112" i="9"/>
  <c r="J17" i="11" s="1"/>
  <c r="Q115" i="9"/>
  <c r="H18" i="11" s="1"/>
  <c r="R15" i="9"/>
  <c r="P117" i="9"/>
  <c r="E17" i="11" s="1"/>
  <c r="Q17" i="9"/>
  <c r="Q9" i="9"/>
  <c r="P109" i="9"/>
  <c r="M29" i="13"/>
  <c r="Q64" i="9"/>
  <c r="P114" i="9"/>
  <c r="H17" i="11" s="1"/>
  <c r="Q11" i="9"/>
  <c r="P111" i="9"/>
  <c r="K17" i="11" s="1"/>
  <c r="Q59" i="9"/>
  <c r="P6" i="9"/>
  <c r="B16" i="11" l="1"/>
  <c r="CZ16" i="11" s="1"/>
  <c r="M20" i="13"/>
  <c r="C71" i="9"/>
  <c r="Q71" i="9" s="1"/>
  <c r="R71" i="9" s="1"/>
  <c r="S71" i="9" s="1"/>
  <c r="T71" i="9" s="1"/>
  <c r="U71" i="9" s="1"/>
  <c r="V71" i="9" s="1"/>
  <c r="W71" i="9" s="1"/>
  <c r="X71" i="9" s="1"/>
  <c r="Y71" i="9" s="1"/>
  <c r="Z71" i="9" s="1"/>
  <c r="AA71" i="9" s="1"/>
  <c r="AB71" i="9" s="1"/>
  <c r="AC71" i="9" s="1"/>
  <c r="AD71" i="9" s="1"/>
  <c r="AE71" i="9" s="1"/>
  <c r="AF71" i="9" s="1"/>
  <c r="AG71" i="9" s="1"/>
  <c r="AH71" i="9" s="1"/>
  <c r="AI71" i="9" s="1"/>
  <c r="AJ71" i="9" s="1"/>
  <c r="AK71" i="9" s="1"/>
  <c r="AL71" i="9" s="1"/>
  <c r="AM71" i="9" s="1"/>
  <c r="AN71" i="9" s="1"/>
  <c r="AO71" i="9" s="1"/>
  <c r="AP71" i="9" s="1"/>
  <c r="AQ71" i="9" s="1"/>
  <c r="AR71" i="9" s="1"/>
  <c r="AS71" i="9" s="1"/>
  <c r="AT71" i="9" s="1"/>
  <c r="CX18" i="11"/>
  <c r="P8" i="13" s="1"/>
  <c r="P120" i="9"/>
  <c r="P7" i="9" s="1"/>
  <c r="O25" i="13" s="1"/>
  <c r="O26" i="13" s="1"/>
  <c r="P7" i="13"/>
  <c r="P5" i="9"/>
  <c r="Q213" i="1"/>
  <c r="U19" i="11" s="1"/>
  <c r="Q277" i="1"/>
  <c r="CG19" i="11" s="1"/>
  <c r="Q273" i="1"/>
  <c r="CC19" i="11" s="1"/>
  <c r="Q253" i="1"/>
  <c r="BI19" i="11" s="1"/>
  <c r="Q272" i="1"/>
  <c r="CB19" i="11" s="1"/>
  <c r="R290" i="1"/>
  <c r="CU20" i="11" s="1"/>
  <c r="Q291" i="1"/>
  <c r="CU19" i="11" s="1"/>
  <c r="Q298" i="1"/>
  <c r="Q292" i="1"/>
  <c r="CV19" i="11" s="1"/>
  <c r="Q295" i="1"/>
  <c r="Q293" i="1"/>
  <c r="CW19" i="11" s="1"/>
  <c r="Q262" i="1"/>
  <c r="BR19" i="11" s="1"/>
  <c r="Q224" i="1"/>
  <c r="AF19" i="11" s="1"/>
  <c r="Q260" i="1"/>
  <c r="BP19" i="11" s="1"/>
  <c r="Q240" i="1"/>
  <c r="AV19" i="11" s="1"/>
  <c r="Q308" i="1"/>
  <c r="Q227" i="1"/>
  <c r="AI19" i="11" s="1"/>
  <c r="R243" i="1"/>
  <c r="AZ20" i="11" s="1"/>
  <c r="Q214" i="1"/>
  <c r="V19" i="11" s="1"/>
  <c r="R24" i="13"/>
  <c r="Q210" i="1"/>
  <c r="R19" i="11" s="1"/>
  <c r="Q257" i="1"/>
  <c r="BM19" i="11" s="1"/>
  <c r="Q24" i="13"/>
  <c r="Q274" i="1"/>
  <c r="CD19" i="11" s="1"/>
  <c r="Q275" i="1"/>
  <c r="CE19" i="11" s="1"/>
  <c r="Q284" i="1"/>
  <c r="CN19" i="11" s="1"/>
  <c r="Q250" i="1"/>
  <c r="BF19" i="11" s="1"/>
  <c r="Q270" i="1"/>
  <c r="BZ19" i="11" s="1"/>
  <c r="Q302" i="1"/>
  <c r="Q297" i="1"/>
  <c r="Q244" i="1"/>
  <c r="AZ19" i="11" s="1"/>
  <c r="Q280" i="1"/>
  <c r="CJ19" i="11" s="1"/>
  <c r="Q254" i="1"/>
  <c r="BJ19" i="11" s="1"/>
  <c r="Q264" i="1"/>
  <c r="BT19" i="11" s="1"/>
  <c r="Q223" i="1"/>
  <c r="AE19" i="11" s="1"/>
  <c r="Q266" i="1"/>
  <c r="BV19" i="11" s="1"/>
  <c r="Q282" i="1"/>
  <c r="CL19" i="11" s="1"/>
  <c r="Q255" i="1"/>
  <c r="BK19" i="11" s="1"/>
  <c r="Q220" i="1"/>
  <c r="AB19" i="11" s="1"/>
  <c r="Q241" i="1"/>
  <c r="AW19" i="11" s="1"/>
  <c r="Q286" i="1"/>
  <c r="CP19" i="11" s="1"/>
  <c r="Q251" i="1"/>
  <c r="BG19" i="11" s="1"/>
  <c r="Q209" i="1"/>
  <c r="Q19" i="11" s="1"/>
  <c r="Q238" i="1"/>
  <c r="AT19" i="11" s="1"/>
  <c r="R263" i="1"/>
  <c r="BT20" i="11" s="1"/>
  <c r="R208" i="1"/>
  <c r="Q20" i="11" s="1"/>
  <c r="Q212" i="1"/>
  <c r="T19" i="11" s="1"/>
  <c r="Q239" i="1"/>
  <c r="AU19" i="11" s="1"/>
  <c r="Q304" i="1"/>
  <c r="Q279" i="1"/>
  <c r="CI19" i="11" s="1"/>
  <c r="Q237" i="1"/>
  <c r="AS19" i="11" s="1"/>
  <c r="Q271" i="1"/>
  <c r="CA19" i="11" s="1"/>
  <c r="C23" i="9"/>
  <c r="Q217" i="1"/>
  <c r="Y19" i="11" s="1"/>
  <c r="Q229" i="1"/>
  <c r="AK19" i="11" s="1"/>
  <c r="Q283" i="1"/>
  <c r="CM19" i="11" s="1"/>
  <c r="Q230" i="1"/>
  <c r="AL19" i="11" s="1"/>
  <c r="Q267" i="1"/>
  <c r="BW19" i="11" s="1"/>
  <c r="Q215" i="1"/>
  <c r="W19" i="11" s="1"/>
  <c r="R218" i="1"/>
  <c r="AA20" i="11" s="1"/>
  <c r="Q219" i="1"/>
  <c r="AA19" i="11" s="1"/>
  <c r="Q256" i="1"/>
  <c r="BL19" i="11" s="1"/>
  <c r="Q281" i="1"/>
  <c r="CK19" i="11" s="1"/>
  <c r="Q294" i="1"/>
  <c r="Q216" i="1"/>
  <c r="X19" i="11" s="1"/>
  <c r="Q247" i="1"/>
  <c r="BC19" i="11" s="1"/>
  <c r="Q301" i="1"/>
  <c r="R305" i="1"/>
  <c r="Q248" i="1"/>
  <c r="BD19" i="11" s="1"/>
  <c r="Q211" i="1"/>
  <c r="S19" i="11" s="1"/>
  <c r="Q299" i="1"/>
  <c r="Q276" i="1"/>
  <c r="CF19" i="11" s="1"/>
  <c r="Q233" i="1"/>
  <c r="AO19" i="11" s="1"/>
  <c r="R242" i="1"/>
  <c r="AY20" i="11" s="1"/>
  <c r="Q300" i="1"/>
  <c r="Q268" i="1"/>
  <c r="BX19" i="11" s="1"/>
  <c r="R221" i="1"/>
  <c r="AD20" i="11" s="1"/>
  <c r="Q288" i="1"/>
  <c r="CR19" i="11" s="1"/>
  <c r="Q303" i="1"/>
  <c r="Q307" i="1"/>
  <c r="Q234" i="1"/>
  <c r="AP19" i="11" s="1"/>
  <c r="Q226" i="1"/>
  <c r="AH19" i="11" s="1"/>
  <c r="Q259" i="1"/>
  <c r="BO19" i="11" s="1"/>
  <c r="Q225" i="1"/>
  <c r="AG19" i="11" s="1"/>
  <c r="Q265" i="1"/>
  <c r="BU19" i="11" s="1"/>
  <c r="R236" i="1"/>
  <c r="AS20" i="11" s="1"/>
  <c r="Q258" i="1"/>
  <c r="BN19" i="11" s="1"/>
  <c r="Q269" i="1"/>
  <c r="BY19" i="11" s="1"/>
  <c r="Q278" i="1"/>
  <c r="CH19" i="11" s="1"/>
  <c r="Q222" i="1"/>
  <c r="AD19" i="11" s="1"/>
  <c r="Q245" i="1"/>
  <c r="BA19" i="11" s="1"/>
  <c r="Q289" i="1"/>
  <c r="CS19" i="11" s="1"/>
  <c r="Q249" i="1"/>
  <c r="BE19" i="11" s="1"/>
  <c r="Q287" i="1"/>
  <c r="CQ19" i="11" s="1"/>
  <c r="Q296" i="1"/>
  <c r="Q235" i="1"/>
  <c r="AQ19" i="11" s="1"/>
  <c r="Q232" i="1"/>
  <c r="AN19" i="11" s="1"/>
  <c r="Q246" i="1"/>
  <c r="BB19" i="11" s="1"/>
  <c r="Q231" i="1"/>
  <c r="AM19" i="11" s="1"/>
  <c r="Q261" i="1"/>
  <c r="BQ19" i="11" s="1"/>
  <c r="C22" i="9"/>
  <c r="C72" i="9" s="1"/>
  <c r="R72" i="9" s="1"/>
  <c r="Q228" i="1"/>
  <c r="AJ19" i="11" s="1"/>
  <c r="Q285" i="1"/>
  <c r="CO19" i="11" s="1"/>
  <c r="Q306" i="1"/>
  <c r="Q252" i="1"/>
  <c r="BH19" i="11" s="1"/>
  <c r="N18" i="13"/>
  <c r="N6" i="13"/>
  <c r="R20" i="9"/>
  <c r="Q120" i="9"/>
  <c r="C18" i="11" s="1"/>
  <c r="R21" i="9"/>
  <c r="N29" i="13"/>
  <c r="R64" i="9"/>
  <c r="Q114" i="9"/>
  <c r="I18" i="11" s="1"/>
  <c r="M17" i="11"/>
  <c r="S15" i="9"/>
  <c r="R115" i="9"/>
  <c r="I19" i="11" s="1"/>
  <c r="R59" i="9"/>
  <c r="R9" i="9"/>
  <c r="Q109" i="9"/>
  <c r="Q5" i="9"/>
  <c r="R19" i="9"/>
  <c r="Q119" i="9"/>
  <c r="D18" i="11" s="1"/>
  <c r="AV68" i="9"/>
  <c r="AV70" i="9"/>
  <c r="Q110" i="9"/>
  <c r="M18" i="11" s="1"/>
  <c r="R10" i="9"/>
  <c r="R17" i="9"/>
  <c r="Q117" i="9"/>
  <c r="F18" i="11" s="1"/>
  <c r="S18" i="9"/>
  <c r="R118" i="9"/>
  <c r="F19" i="11" s="1"/>
  <c r="M31" i="13"/>
  <c r="N28" i="13" s="1"/>
  <c r="R16" i="9"/>
  <c r="Q116" i="9"/>
  <c r="G18" i="11" s="1"/>
  <c r="M9" i="13"/>
  <c r="M12" i="13" s="1"/>
  <c r="T14" i="9"/>
  <c r="R11" i="9"/>
  <c r="Q111" i="9"/>
  <c r="L18" i="11" s="1"/>
  <c r="R12" i="9"/>
  <c r="Q112" i="9"/>
  <c r="K18" i="11" s="1"/>
  <c r="S13" i="9"/>
  <c r="R113" i="9"/>
  <c r="K19" i="11" s="1"/>
  <c r="L14" i="13"/>
  <c r="L13" i="13"/>
  <c r="B17" i="11" l="1"/>
  <c r="O6" i="13" s="1"/>
  <c r="O30" i="13"/>
  <c r="Q6" i="9"/>
  <c r="Q121" i="9"/>
  <c r="B18" i="11" s="1"/>
  <c r="R22" i="9"/>
  <c r="S22" i="9" s="1"/>
  <c r="T22" i="9" s="1"/>
  <c r="U22" i="9" s="1"/>
  <c r="Q7" i="13"/>
  <c r="CX19" i="11"/>
  <c r="Q8" i="13" s="1"/>
  <c r="R285" i="1"/>
  <c r="CP20" i="11" s="1"/>
  <c r="R298" i="1"/>
  <c r="R246" i="1"/>
  <c r="BC20" i="11" s="1"/>
  <c r="S236" i="1"/>
  <c r="AT21" i="11" s="1"/>
  <c r="S242" i="1"/>
  <c r="AZ21" i="11" s="1"/>
  <c r="R256" i="1"/>
  <c r="BM20" i="11" s="1"/>
  <c r="R304" i="1"/>
  <c r="R282" i="1"/>
  <c r="CM20" i="11" s="1"/>
  <c r="R275" i="1"/>
  <c r="CF20" i="11" s="1"/>
  <c r="R228" i="1"/>
  <c r="AK20" i="11" s="1"/>
  <c r="R214" i="1"/>
  <c r="W20" i="11" s="1"/>
  <c r="R291" i="1"/>
  <c r="CV20" i="11" s="1"/>
  <c r="R249" i="1"/>
  <c r="BF20" i="11" s="1"/>
  <c r="R265" i="1"/>
  <c r="BV20" i="11" s="1"/>
  <c r="R233" i="1"/>
  <c r="AP20" i="11" s="1"/>
  <c r="R219" i="1"/>
  <c r="AB20" i="11" s="1"/>
  <c r="R239" i="1"/>
  <c r="AV20" i="11" s="1"/>
  <c r="R266" i="1"/>
  <c r="BW20" i="11" s="1"/>
  <c r="R270" i="1"/>
  <c r="CA20" i="11" s="1"/>
  <c r="S243" i="1"/>
  <c r="BA21" i="11" s="1"/>
  <c r="R295" i="1"/>
  <c r="S290" i="1"/>
  <c r="CV21" i="11" s="1"/>
  <c r="R277" i="1"/>
  <c r="CH20" i="11" s="1"/>
  <c r="R261" i="1"/>
  <c r="BR20" i="11" s="1"/>
  <c r="R235" i="1"/>
  <c r="AR20" i="11" s="1"/>
  <c r="R289" i="1"/>
  <c r="CT20" i="11" s="1"/>
  <c r="R269" i="1"/>
  <c r="BZ20" i="11" s="1"/>
  <c r="R225" i="1"/>
  <c r="AH20" i="11" s="1"/>
  <c r="R307" i="1"/>
  <c r="R268" i="1"/>
  <c r="BY20" i="11" s="1"/>
  <c r="R276" i="1"/>
  <c r="CG20" i="11" s="1"/>
  <c r="S305" i="1"/>
  <c r="R294" i="1"/>
  <c r="S218" i="1"/>
  <c r="AB21" i="11" s="1"/>
  <c r="R283" i="1"/>
  <c r="CN20" i="11" s="1"/>
  <c r="R237" i="1"/>
  <c r="AT20" i="11" s="1"/>
  <c r="R212" i="1"/>
  <c r="U20" i="11" s="1"/>
  <c r="R209" i="1"/>
  <c r="R20" i="11" s="1"/>
  <c r="R220" i="1"/>
  <c r="AC20" i="11" s="1"/>
  <c r="R223" i="1"/>
  <c r="AF20" i="11" s="1"/>
  <c r="R244" i="1"/>
  <c r="BA20" i="11" s="1"/>
  <c r="R250" i="1"/>
  <c r="BG20" i="11" s="1"/>
  <c r="R308" i="1"/>
  <c r="R253" i="1"/>
  <c r="BJ20" i="11" s="1"/>
  <c r="R287" i="1"/>
  <c r="CR20" i="11" s="1"/>
  <c r="R226" i="1"/>
  <c r="AI20" i="11" s="1"/>
  <c r="R247" i="1"/>
  <c r="BD20" i="11" s="1"/>
  <c r="R267" i="1"/>
  <c r="BX20" i="11" s="1"/>
  <c r="R286" i="1"/>
  <c r="CQ20" i="11" s="1"/>
  <c r="R254" i="1"/>
  <c r="BK20" i="11" s="1"/>
  <c r="R293" i="1"/>
  <c r="R232" i="1"/>
  <c r="AO20" i="11" s="1"/>
  <c r="R278" i="1"/>
  <c r="CI20" i="11" s="1"/>
  <c r="R234" i="1"/>
  <c r="AQ20" i="11" s="1"/>
  <c r="R248" i="1"/>
  <c r="BE20" i="11" s="1"/>
  <c r="R271" i="1"/>
  <c r="CB20" i="11" s="1"/>
  <c r="R241" i="1"/>
  <c r="AX20" i="11" s="1"/>
  <c r="R280" i="1"/>
  <c r="CK20" i="11" s="1"/>
  <c r="R260" i="1"/>
  <c r="BQ20" i="11" s="1"/>
  <c r="R306" i="1"/>
  <c r="R257" i="1"/>
  <c r="BN20" i="11" s="1"/>
  <c r="R227" i="1"/>
  <c r="AJ20" i="11" s="1"/>
  <c r="R224" i="1"/>
  <c r="AG20" i="11" s="1"/>
  <c r="R292" i="1"/>
  <c r="CW20" i="11" s="1"/>
  <c r="R272" i="1"/>
  <c r="CC20" i="11" s="1"/>
  <c r="R213" i="1"/>
  <c r="V20" i="11" s="1"/>
  <c r="R210" i="1"/>
  <c r="S20" i="11" s="1"/>
  <c r="R262" i="1"/>
  <c r="BS20" i="11" s="1"/>
  <c r="R222" i="1"/>
  <c r="AE20" i="11" s="1"/>
  <c r="R288" i="1"/>
  <c r="CS20" i="11" s="1"/>
  <c r="R211" i="1"/>
  <c r="T20" i="11" s="1"/>
  <c r="R217" i="1"/>
  <c r="Z20" i="11" s="1"/>
  <c r="S263" i="1"/>
  <c r="BU21" i="11" s="1"/>
  <c r="R302" i="1"/>
  <c r="R240" i="1"/>
  <c r="AW20" i="11" s="1"/>
  <c r="R273" i="1"/>
  <c r="CD20" i="11" s="1"/>
  <c r="S221" i="1"/>
  <c r="AE21" i="11" s="1"/>
  <c r="R216" i="1"/>
  <c r="Y20" i="11" s="1"/>
  <c r="R230" i="1"/>
  <c r="AM20" i="11" s="1"/>
  <c r="R238" i="1"/>
  <c r="AU20" i="11" s="1"/>
  <c r="R274" i="1"/>
  <c r="CE20" i="11" s="1"/>
  <c r="R252" i="1"/>
  <c r="BI20" i="11" s="1"/>
  <c r="R231" i="1"/>
  <c r="AN20" i="11" s="1"/>
  <c r="R296" i="1"/>
  <c r="R245" i="1"/>
  <c r="BB20" i="11" s="1"/>
  <c r="R258" i="1"/>
  <c r="BO20" i="11" s="1"/>
  <c r="R259" i="1"/>
  <c r="BP20" i="11" s="1"/>
  <c r="R303" i="1"/>
  <c r="R300" i="1"/>
  <c r="R299" i="1"/>
  <c r="R301" i="1"/>
  <c r="R281" i="1"/>
  <c r="CL20" i="11" s="1"/>
  <c r="R215" i="1"/>
  <c r="X20" i="11" s="1"/>
  <c r="R229" i="1"/>
  <c r="AL20" i="11" s="1"/>
  <c r="R279" i="1"/>
  <c r="CJ20" i="11" s="1"/>
  <c r="S208" i="1"/>
  <c r="R251" i="1"/>
  <c r="BH20" i="11" s="1"/>
  <c r="R255" i="1"/>
  <c r="BL20" i="11" s="1"/>
  <c r="R264" i="1"/>
  <c r="BU20" i="11" s="1"/>
  <c r="R297" i="1"/>
  <c r="R284" i="1"/>
  <c r="CO20" i="11" s="1"/>
  <c r="O29" i="13"/>
  <c r="N31" i="13"/>
  <c r="O28" i="13" s="1"/>
  <c r="U14" i="9"/>
  <c r="S72" i="9"/>
  <c r="S19" i="9"/>
  <c r="R119" i="9"/>
  <c r="E19" i="11" s="1"/>
  <c r="T18" i="9"/>
  <c r="S118" i="9"/>
  <c r="G20" i="11" s="1"/>
  <c r="S20" i="9"/>
  <c r="R120" i="9"/>
  <c r="D19" i="11" s="1"/>
  <c r="N9" i="13"/>
  <c r="N12" i="13" s="1"/>
  <c r="S17" i="9"/>
  <c r="R117" i="9"/>
  <c r="G19" i="11" s="1"/>
  <c r="S9" i="9"/>
  <c r="R109" i="9"/>
  <c r="S12" i="9"/>
  <c r="R112" i="9"/>
  <c r="L19" i="11" s="1"/>
  <c r="S64" i="9"/>
  <c r="R114" i="9"/>
  <c r="J19" i="11" s="1"/>
  <c r="AW68" i="9"/>
  <c r="AX68" i="9" s="1"/>
  <c r="AY68" i="9" s="1"/>
  <c r="AZ68" i="9" s="1"/>
  <c r="BA68" i="9" s="1"/>
  <c r="BB68" i="9" s="1"/>
  <c r="BC68" i="9" s="1"/>
  <c r="BD68" i="9" s="1"/>
  <c r="S24" i="13"/>
  <c r="T13" i="9"/>
  <c r="S113" i="9"/>
  <c r="L20" i="11" s="1"/>
  <c r="S16" i="9"/>
  <c r="R116" i="9"/>
  <c r="H19" i="11" s="1"/>
  <c r="C73" i="9"/>
  <c r="S73" i="9" s="1"/>
  <c r="T73" i="9" s="1"/>
  <c r="U73" i="9" s="1"/>
  <c r="V73" i="9" s="1"/>
  <c r="W73" i="9" s="1"/>
  <c r="X73" i="9" s="1"/>
  <c r="Y73" i="9" s="1"/>
  <c r="Z73" i="9" s="1"/>
  <c r="AA73" i="9" s="1"/>
  <c r="AB73" i="9" s="1"/>
  <c r="AC73" i="9" s="1"/>
  <c r="AD73" i="9" s="1"/>
  <c r="AE73" i="9" s="1"/>
  <c r="AF73" i="9" s="1"/>
  <c r="AG73" i="9" s="1"/>
  <c r="AH73" i="9" s="1"/>
  <c r="AI73" i="9" s="1"/>
  <c r="AJ73" i="9" s="1"/>
  <c r="AK73" i="9" s="1"/>
  <c r="AL73" i="9" s="1"/>
  <c r="AM73" i="9" s="1"/>
  <c r="AN73" i="9" s="1"/>
  <c r="AO73" i="9" s="1"/>
  <c r="AP73" i="9" s="1"/>
  <c r="AQ73" i="9" s="1"/>
  <c r="AR73" i="9" s="1"/>
  <c r="AS73" i="9" s="1"/>
  <c r="AT73" i="9" s="1"/>
  <c r="AU73" i="9" s="1"/>
  <c r="AV73" i="9" s="1"/>
  <c r="AW73" i="9" s="1"/>
  <c r="AX73" i="9" s="1"/>
  <c r="AY73" i="9" s="1"/>
  <c r="AZ73" i="9" s="1"/>
  <c r="BA73" i="9" s="1"/>
  <c r="BB73" i="9" s="1"/>
  <c r="BC73" i="9" s="1"/>
  <c r="BD73" i="9" s="1"/>
  <c r="S23" i="9"/>
  <c r="AU71" i="9"/>
  <c r="M13" i="13"/>
  <c r="M14" i="13"/>
  <c r="S10" i="9"/>
  <c r="R110" i="9"/>
  <c r="N19" i="11" s="1"/>
  <c r="AW70" i="9"/>
  <c r="S59" i="9"/>
  <c r="R6" i="9"/>
  <c r="S21" i="9"/>
  <c r="R121" i="9"/>
  <c r="C19" i="11" s="1"/>
  <c r="N18" i="11"/>
  <c r="S11" i="9"/>
  <c r="R111" i="9"/>
  <c r="M19" i="11" s="1"/>
  <c r="S115" i="9"/>
  <c r="J20" i="11" s="1"/>
  <c r="T15" i="9"/>
  <c r="Q7" i="9" l="1"/>
  <c r="P25" i="13" s="1"/>
  <c r="P26" i="13" s="1"/>
  <c r="CZ18" i="11" s="1"/>
  <c r="CZ17" i="11"/>
  <c r="O18" i="13"/>
  <c r="P30" i="13"/>
  <c r="R5" i="9"/>
  <c r="R122" i="9"/>
  <c r="B19" i="11" s="1"/>
  <c r="R7" i="13"/>
  <c r="CX20" i="11"/>
  <c r="R8" i="13" s="1"/>
  <c r="S297" i="1"/>
  <c r="S281" i="1"/>
  <c r="CM21" i="11" s="1"/>
  <c r="S296" i="1"/>
  <c r="S273" i="1"/>
  <c r="CE21" i="11" s="1"/>
  <c r="S262" i="1"/>
  <c r="BT21" i="11" s="1"/>
  <c r="S306" i="1"/>
  <c r="S232" i="1"/>
  <c r="AP21" i="11" s="1"/>
  <c r="S267" i="1"/>
  <c r="BY21" i="11" s="1"/>
  <c r="S223" i="1"/>
  <c r="AG21" i="11" s="1"/>
  <c r="S237" i="1"/>
  <c r="AU21" i="11" s="1"/>
  <c r="T305" i="1"/>
  <c r="S225" i="1"/>
  <c r="AI21" i="11" s="1"/>
  <c r="S261" i="1"/>
  <c r="BS21" i="11" s="1"/>
  <c r="T243" i="1"/>
  <c r="BB22" i="11" s="1"/>
  <c r="S219" i="1"/>
  <c r="AC21" i="11" s="1"/>
  <c r="S291" i="1"/>
  <c r="CW21" i="11" s="1"/>
  <c r="S282" i="1"/>
  <c r="CN21" i="11" s="1"/>
  <c r="T236" i="1"/>
  <c r="AU22" i="11" s="1"/>
  <c r="S264" i="1"/>
  <c r="BV21" i="11" s="1"/>
  <c r="S279" i="1"/>
  <c r="CK21" i="11" s="1"/>
  <c r="S301" i="1"/>
  <c r="S259" i="1"/>
  <c r="BQ21" i="11" s="1"/>
  <c r="S231" i="1"/>
  <c r="AO21" i="11" s="1"/>
  <c r="S230" i="1"/>
  <c r="AN21" i="11" s="1"/>
  <c r="S240" i="1"/>
  <c r="AX21" i="11" s="1"/>
  <c r="S211" i="1"/>
  <c r="U21" i="11" s="1"/>
  <c r="T24" i="13"/>
  <c r="S210" i="1"/>
  <c r="T21" i="11" s="1"/>
  <c r="S224" i="1"/>
  <c r="AH21" i="11" s="1"/>
  <c r="S260" i="1"/>
  <c r="BR21" i="11" s="1"/>
  <c r="S248" i="1"/>
  <c r="BF21" i="11" s="1"/>
  <c r="S293" i="1"/>
  <c r="S247" i="1"/>
  <c r="BE21" i="11" s="1"/>
  <c r="S308" i="1"/>
  <c r="S220" i="1"/>
  <c r="AD21" i="11" s="1"/>
  <c r="S283" i="1"/>
  <c r="CO21" i="11" s="1"/>
  <c r="S276" i="1"/>
  <c r="CH21" i="11" s="1"/>
  <c r="S269" i="1"/>
  <c r="CA21" i="11" s="1"/>
  <c r="S277" i="1"/>
  <c r="CI21" i="11" s="1"/>
  <c r="S270" i="1"/>
  <c r="CB21" i="11" s="1"/>
  <c r="S233" i="1"/>
  <c r="AQ21" i="11" s="1"/>
  <c r="S214" i="1"/>
  <c r="X21" i="11" s="1"/>
  <c r="S304" i="1"/>
  <c r="S255" i="1"/>
  <c r="BM21" i="11" s="1"/>
  <c r="S229" i="1"/>
  <c r="AM21" i="11" s="1"/>
  <c r="S299" i="1"/>
  <c r="S258" i="1"/>
  <c r="BP21" i="11" s="1"/>
  <c r="S252" i="1"/>
  <c r="BJ21" i="11" s="1"/>
  <c r="S216" i="1"/>
  <c r="Z21" i="11" s="1"/>
  <c r="S302" i="1"/>
  <c r="S288" i="1"/>
  <c r="CT21" i="11" s="1"/>
  <c r="S213" i="1"/>
  <c r="W21" i="11" s="1"/>
  <c r="S227" i="1"/>
  <c r="AK21" i="11" s="1"/>
  <c r="S280" i="1"/>
  <c r="CL21" i="11" s="1"/>
  <c r="S234" i="1"/>
  <c r="AR21" i="11" s="1"/>
  <c r="S254" i="1"/>
  <c r="BL21" i="11" s="1"/>
  <c r="S226" i="1"/>
  <c r="AJ21" i="11" s="1"/>
  <c r="S250" i="1"/>
  <c r="BH21" i="11" s="1"/>
  <c r="S209" i="1"/>
  <c r="S21" i="11" s="1"/>
  <c r="T218" i="1"/>
  <c r="AC22" i="11" s="1"/>
  <c r="S268" i="1"/>
  <c r="BZ21" i="11" s="1"/>
  <c r="S289" i="1"/>
  <c r="CU21" i="11" s="1"/>
  <c r="T290" i="1"/>
  <c r="CW22" i="11" s="1"/>
  <c r="S266" i="1"/>
  <c r="BX21" i="11" s="1"/>
  <c r="S265" i="1"/>
  <c r="BW21" i="11" s="1"/>
  <c r="S228" i="1"/>
  <c r="AL21" i="11" s="1"/>
  <c r="S256" i="1"/>
  <c r="BN21" i="11" s="1"/>
  <c r="S298" i="1"/>
  <c r="T208" i="1"/>
  <c r="S303" i="1"/>
  <c r="S238" i="1"/>
  <c r="AV21" i="11" s="1"/>
  <c r="S217" i="1"/>
  <c r="AA21" i="11" s="1"/>
  <c r="S292" i="1"/>
  <c r="S271" i="1"/>
  <c r="CC21" i="11" s="1"/>
  <c r="S253" i="1"/>
  <c r="BK21" i="11" s="1"/>
  <c r="S246" i="1"/>
  <c r="BD21" i="11" s="1"/>
  <c r="C24" i="9"/>
  <c r="T24" i="9" s="1"/>
  <c r="S284" i="1"/>
  <c r="CP21" i="11" s="1"/>
  <c r="S251" i="1"/>
  <c r="BI21" i="11" s="1"/>
  <c r="S215" i="1"/>
  <c r="Y21" i="11" s="1"/>
  <c r="S300" i="1"/>
  <c r="S245" i="1"/>
  <c r="BC21" i="11" s="1"/>
  <c r="S274" i="1"/>
  <c r="CF21" i="11" s="1"/>
  <c r="T221" i="1"/>
  <c r="AF22" i="11" s="1"/>
  <c r="T263" i="1"/>
  <c r="BV22" i="11" s="1"/>
  <c r="S222" i="1"/>
  <c r="AF21" i="11" s="1"/>
  <c r="S272" i="1"/>
  <c r="CD21" i="11" s="1"/>
  <c r="S257" i="1"/>
  <c r="BO21" i="11" s="1"/>
  <c r="S241" i="1"/>
  <c r="AY21" i="11" s="1"/>
  <c r="S278" i="1"/>
  <c r="CJ21" i="11" s="1"/>
  <c r="S286" i="1"/>
  <c r="CR21" i="11" s="1"/>
  <c r="S287" i="1"/>
  <c r="CS21" i="11" s="1"/>
  <c r="S244" i="1"/>
  <c r="BB21" i="11" s="1"/>
  <c r="S212" i="1"/>
  <c r="V21" i="11" s="1"/>
  <c r="S294" i="1"/>
  <c r="S307" i="1"/>
  <c r="S235" i="1"/>
  <c r="AS21" i="11" s="1"/>
  <c r="S295" i="1"/>
  <c r="S239" i="1"/>
  <c r="AW21" i="11" s="1"/>
  <c r="S249" i="1"/>
  <c r="BG21" i="11" s="1"/>
  <c r="S275" i="1"/>
  <c r="CG21" i="11" s="1"/>
  <c r="T242" i="1"/>
  <c r="BA22" i="11" s="1"/>
  <c r="S285" i="1"/>
  <c r="CQ21" i="11" s="1"/>
  <c r="O31" i="13"/>
  <c r="P28" i="13" s="1"/>
  <c r="O9" i="13"/>
  <c r="O12" i="13" s="1"/>
  <c r="T17" i="9"/>
  <c r="S117" i="9"/>
  <c r="H20" i="11" s="1"/>
  <c r="T118" i="9"/>
  <c r="H21" i="11" s="1"/>
  <c r="U18" i="9"/>
  <c r="T19" i="9"/>
  <c r="S119" i="9"/>
  <c r="F20" i="11" s="1"/>
  <c r="T10" i="9"/>
  <c r="S110" i="9"/>
  <c r="O20" i="11" s="1"/>
  <c r="O19" i="11"/>
  <c r="T16" i="9"/>
  <c r="S116" i="9"/>
  <c r="I20" i="11" s="1"/>
  <c r="P29" i="13"/>
  <c r="S122" i="9"/>
  <c r="C20" i="11" s="1"/>
  <c r="T72" i="9"/>
  <c r="U13" i="9"/>
  <c r="T113" i="9"/>
  <c r="M21" i="11" s="1"/>
  <c r="T9" i="9"/>
  <c r="S109" i="9"/>
  <c r="S5" i="9"/>
  <c r="P6" i="13"/>
  <c r="P18" i="13"/>
  <c r="T11" i="9"/>
  <c r="S111" i="9"/>
  <c r="N20" i="11" s="1"/>
  <c r="AX70" i="9"/>
  <c r="AY70" i="9" s="1"/>
  <c r="N14" i="13"/>
  <c r="N13" i="13"/>
  <c r="S120" i="9"/>
  <c r="E20" i="11" s="1"/>
  <c r="T20" i="9"/>
  <c r="T59" i="9"/>
  <c r="S6" i="9"/>
  <c r="S121" i="9"/>
  <c r="D20" i="11" s="1"/>
  <c r="T21" i="9"/>
  <c r="T64" i="9"/>
  <c r="S114" i="9"/>
  <c r="K20" i="11" s="1"/>
  <c r="T115" i="9"/>
  <c r="K21" i="11" s="1"/>
  <c r="U15" i="9"/>
  <c r="T12" i="9"/>
  <c r="S112" i="9"/>
  <c r="M20" i="11" s="1"/>
  <c r="AV71" i="9"/>
  <c r="V22" i="9"/>
  <c r="T23" i="9"/>
  <c r="S123" i="9"/>
  <c r="R21" i="11"/>
  <c r="V14" i="9"/>
  <c r="Q30" i="13" l="1"/>
  <c r="R7" i="9"/>
  <c r="Q25" i="13" s="1"/>
  <c r="Q26" i="13" s="1"/>
  <c r="CZ19" i="11" s="1"/>
  <c r="P31" i="13"/>
  <c r="Q28" i="13" s="1"/>
  <c r="S7" i="13"/>
  <c r="C74" i="9"/>
  <c r="T74" i="9" s="1"/>
  <c r="U74" i="9" s="1"/>
  <c r="V74" i="9" s="1"/>
  <c r="W74" i="9" s="1"/>
  <c r="X74" i="9" s="1"/>
  <c r="Y74" i="9" s="1"/>
  <c r="Z74" i="9" s="1"/>
  <c r="AA74" i="9" s="1"/>
  <c r="AB74" i="9" s="1"/>
  <c r="AC74" i="9" s="1"/>
  <c r="AD74" i="9" s="1"/>
  <c r="AE74" i="9" s="1"/>
  <c r="AF74" i="9" s="1"/>
  <c r="AG74" i="9" s="1"/>
  <c r="AH74" i="9" s="1"/>
  <c r="AI74" i="9" s="1"/>
  <c r="AJ74" i="9" s="1"/>
  <c r="AK74" i="9" s="1"/>
  <c r="AL74" i="9" s="1"/>
  <c r="AM74" i="9" s="1"/>
  <c r="AN74" i="9" s="1"/>
  <c r="AO74" i="9" s="1"/>
  <c r="AP74" i="9" s="1"/>
  <c r="AQ74" i="9" s="1"/>
  <c r="AR74" i="9" s="1"/>
  <c r="AS74" i="9" s="1"/>
  <c r="AT74" i="9" s="1"/>
  <c r="AU74" i="9" s="1"/>
  <c r="CX21" i="11"/>
  <c r="S8" i="13" s="1"/>
  <c r="T292" i="1"/>
  <c r="T265" i="1"/>
  <c r="BX22" i="11" s="1"/>
  <c r="T226" i="1"/>
  <c r="AK22" i="11" s="1"/>
  <c r="T216" i="1"/>
  <c r="AA22" i="11" s="1"/>
  <c r="T233" i="1"/>
  <c r="AR22" i="11" s="1"/>
  <c r="T247" i="1"/>
  <c r="BF22" i="11" s="1"/>
  <c r="T230" i="1"/>
  <c r="AO22" i="11" s="1"/>
  <c r="T291" i="1"/>
  <c r="T267" i="1"/>
  <c r="BZ22" i="11" s="1"/>
  <c r="T275" i="1"/>
  <c r="CH22" i="11" s="1"/>
  <c r="T244" i="1"/>
  <c r="BC22" i="11" s="1"/>
  <c r="U263" i="1"/>
  <c r="BW23" i="11" s="1"/>
  <c r="T285" i="1"/>
  <c r="CR22" i="11" s="1"/>
  <c r="T239" i="1"/>
  <c r="AX22" i="11" s="1"/>
  <c r="T294" i="1"/>
  <c r="T286" i="1"/>
  <c r="CS22" i="11" s="1"/>
  <c r="T272" i="1"/>
  <c r="CE22" i="11" s="1"/>
  <c r="T274" i="1"/>
  <c r="CG22" i="11" s="1"/>
  <c r="T251" i="1"/>
  <c r="BJ22" i="11" s="1"/>
  <c r="T271" i="1"/>
  <c r="CD22" i="11" s="1"/>
  <c r="T303" i="1"/>
  <c r="T228" i="1"/>
  <c r="AM22" i="11" s="1"/>
  <c r="T289" i="1"/>
  <c r="CV22" i="11" s="1"/>
  <c r="T250" i="1"/>
  <c r="BI22" i="11" s="1"/>
  <c r="T280" i="1"/>
  <c r="CM22" i="11" s="1"/>
  <c r="T302" i="1"/>
  <c r="T299" i="1"/>
  <c r="T214" i="1"/>
  <c r="Y22" i="11" s="1"/>
  <c r="T269" i="1"/>
  <c r="CB22" i="11" s="1"/>
  <c r="T308" i="1"/>
  <c r="T260" i="1"/>
  <c r="BS22" i="11" s="1"/>
  <c r="T240" i="1"/>
  <c r="AY22" i="11" s="1"/>
  <c r="T301" i="1"/>
  <c r="T282" i="1"/>
  <c r="CO22" i="11" s="1"/>
  <c r="T261" i="1"/>
  <c r="BT22" i="11" s="1"/>
  <c r="T223" i="1"/>
  <c r="AH22" i="11" s="1"/>
  <c r="T262" i="1"/>
  <c r="BU22" i="11" s="1"/>
  <c r="T297" i="1"/>
  <c r="U242" i="1"/>
  <c r="BB23" i="11" s="1"/>
  <c r="T295" i="1"/>
  <c r="T212" i="1"/>
  <c r="W22" i="11" s="1"/>
  <c r="T278" i="1"/>
  <c r="CK22" i="11" s="1"/>
  <c r="T222" i="1"/>
  <c r="AG22" i="11" s="1"/>
  <c r="T245" i="1"/>
  <c r="BD22" i="11" s="1"/>
  <c r="T284" i="1"/>
  <c r="CQ22" i="11" s="1"/>
  <c r="U208" i="1"/>
  <c r="T268" i="1"/>
  <c r="CA22" i="11" s="1"/>
  <c r="T227" i="1"/>
  <c r="AL22" i="11" s="1"/>
  <c r="T229" i="1"/>
  <c r="AN22" i="11" s="1"/>
  <c r="T276" i="1"/>
  <c r="CI22" i="11" s="1"/>
  <c r="T224" i="1"/>
  <c r="AI22" i="11" s="1"/>
  <c r="T279" i="1"/>
  <c r="CL22" i="11" s="1"/>
  <c r="T225" i="1"/>
  <c r="AJ22" i="11" s="1"/>
  <c r="T273" i="1"/>
  <c r="CF22" i="11" s="1"/>
  <c r="T235" i="1"/>
  <c r="AT22" i="11" s="1"/>
  <c r="T241" i="1"/>
  <c r="AZ22" i="11" s="1"/>
  <c r="T300" i="1"/>
  <c r="T246" i="1"/>
  <c r="BE22" i="11" s="1"/>
  <c r="T217" i="1"/>
  <c r="AB22" i="11" s="1"/>
  <c r="T298" i="1"/>
  <c r="T266" i="1"/>
  <c r="BY22" i="11" s="1"/>
  <c r="U218" i="1"/>
  <c r="AD23" i="11" s="1"/>
  <c r="T254" i="1"/>
  <c r="BM22" i="11" s="1"/>
  <c r="T213" i="1"/>
  <c r="X22" i="11" s="1"/>
  <c r="T252" i="1"/>
  <c r="BK22" i="11" s="1"/>
  <c r="T255" i="1"/>
  <c r="BN22" i="11" s="1"/>
  <c r="T270" i="1"/>
  <c r="CC22" i="11" s="1"/>
  <c r="T283" i="1"/>
  <c r="CP22" i="11" s="1"/>
  <c r="T293" i="1"/>
  <c r="T210" i="1"/>
  <c r="U22" i="11" s="1"/>
  <c r="T231" i="1"/>
  <c r="AP22" i="11" s="1"/>
  <c r="T264" i="1"/>
  <c r="BW22" i="11" s="1"/>
  <c r="T219" i="1"/>
  <c r="AD22" i="11" s="1"/>
  <c r="U305" i="1"/>
  <c r="T232" i="1"/>
  <c r="AQ22" i="11" s="1"/>
  <c r="T296" i="1"/>
  <c r="T249" i="1"/>
  <c r="BH22" i="11" s="1"/>
  <c r="T307" i="1"/>
  <c r="T287" i="1"/>
  <c r="CT22" i="11" s="1"/>
  <c r="T257" i="1"/>
  <c r="BP22" i="11" s="1"/>
  <c r="U221" i="1"/>
  <c r="AG23" i="11" s="1"/>
  <c r="T215" i="1"/>
  <c r="Z22" i="11" s="1"/>
  <c r="C25" i="9"/>
  <c r="U25" i="9" s="1"/>
  <c r="T253" i="1"/>
  <c r="BL22" i="11" s="1"/>
  <c r="T238" i="1"/>
  <c r="AW22" i="11" s="1"/>
  <c r="T256" i="1"/>
  <c r="BO22" i="11" s="1"/>
  <c r="U290" i="1"/>
  <c r="T209" i="1"/>
  <c r="T22" i="11" s="1"/>
  <c r="T234" i="1"/>
  <c r="AS22" i="11" s="1"/>
  <c r="T288" i="1"/>
  <c r="CU22" i="11" s="1"/>
  <c r="T258" i="1"/>
  <c r="BQ22" i="11" s="1"/>
  <c r="T304" i="1"/>
  <c r="T277" i="1"/>
  <c r="CJ22" i="11" s="1"/>
  <c r="T220" i="1"/>
  <c r="AE22" i="11" s="1"/>
  <c r="T248" i="1"/>
  <c r="BG22" i="11" s="1"/>
  <c r="T211" i="1"/>
  <c r="V22" i="11" s="1"/>
  <c r="T259" i="1"/>
  <c r="BR22" i="11" s="1"/>
  <c r="U236" i="1"/>
  <c r="AV23" i="11" s="1"/>
  <c r="U243" i="1"/>
  <c r="BC23" i="11" s="1"/>
  <c r="T237" i="1"/>
  <c r="AV22" i="11" s="1"/>
  <c r="T306" i="1"/>
  <c r="T281" i="1"/>
  <c r="CN22" i="11" s="1"/>
  <c r="Q29" i="13"/>
  <c r="S22" i="11"/>
  <c r="U64" i="9"/>
  <c r="T114" i="9"/>
  <c r="L21" i="11" s="1"/>
  <c r="T111" i="9"/>
  <c r="O21" i="11" s="1"/>
  <c r="U11" i="9"/>
  <c r="P9" i="13"/>
  <c r="U9" i="9"/>
  <c r="T109" i="9"/>
  <c r="T5" i="9"/>
  <c r="T110" i="9"/>
  <c r="P21" i="11" s="1"/>
  <c r="U10" i="9"/>
  <c r="O13" i="13"/>
  <c r="O14" i="13"/>
  <c r="U24" i="9"/>
  <c r="U72" i="9"/>
  <c r="T122" i="9"/>
  <c r="D21" i="11" s="1"/>
  <c r="V18" i="9"/>
  <c r="U118" i="9"/>
  <c r="I22" i="11" s="1"/>
  <c r="U59" i="9"/>
  <c r="U17" i="9"/>
  <c r="T117" i="9"/>
  <c r="I21" i="11" s="1"/>
  <c r="U21" i="9"/>
  <c r="T121" i="9"/>
  <c r="E21" i="11" s="1"/>
  <c r="AW71" i="9"/>
  <c r="AX71" i="9" s="1"/>
  <c r="AY71" i="9" s="1"/>
  <c r="AZ71" i="9" s="1"/>
  <c r="BA71" i="9" s="1"/>
  <c r="BB71" i="9" s="1"/>
  <c r="BC71" i="9" s="1"/>
  <c r="BD71" i="9" s="1"/>
  <c r="U23" i="9"/>
  <c r="T123" i="9"/>
  <c r="C21" i="11" s="1"/>
  <c r="T120" i="9"/>
  <c r="F21" i="11" s="1"/>
  <c r="U20" i="9"/>
  <c r="Q18" i="13"/>
  <c r="Q6" i="13"/>
  <c r="V15" i="9"/>
  <c r="U115" i="9"/>
  <c r="L22" i="11" s="1"/>
  <c r="W22" i="9"/>
  <c r="U16" i="9"/>
  <c r="T116" i="9"/>
  <c r="J21" i="11" s="1"/>
  <c r="B20" i="11"/>
  <c r="R30" i="13"/>
  <c r="T112" i="9"/>
  <c r="N21" i="11" s="1"/>
  <c r="U12" i="9"/>
  <c r="C26" i="9"/>
  <c r="V13" i="9"/>
  <c r="U113" i="9"/>
  <c r="N22" i="11" s="1"/>
  <c r="U19" i="9"/>
  <c r="T119" i="9"/>
  <c r="G21" i="11" s="1"/>
  <c r="P20" i="11"/>
  <c r="S7" i="9"/>
  <c r="R25" i="13" s="1"/>
  <c r="R26" i="13" s="1"/>
  <c r="W14" i="9"/>
  <c r="AZ70" i="9"/>
  <c r="T6" i="9" l="1"/>
  <c r="Q31" i="13"/>
  <c r="R28" i="13" s="1"/>
  <c r="T124" i="9"/>
  <c r="T7" i="9" s="1"/>
  <c r="S25" i="13" s="1"/>
  <c r="S26" i="13" s="1"/>
  <c r="C75" i="9"/>
  <c r="U75" i="9" s="1"/>
  <c r="V75" i="9" s="1"/>
  <c r="W75" i="9" s="1"/>
  <c r="X75" i="9" s="1"/>
  <c r="Y75" i="9" s="1"/>
  <c r="Z75" i="9" s="1"/>
  <c r="AA75" i="9" s="1"/>
  <c r="AB75" i="9" s="1"/>
  <c r="AC75" i="9" s="1"/>
  <c r="AD75" i="9" s="1"/>
  <c r="AE75" i="9" s="1"/>
  <c r="AF75" i="9" s="1"/>
  <c r="AG75" i="9" s="1"/>
  <c r="AH75" i="9" s="1"/>
  <c r="AI75" i="9" s="1"/>
  <c r="AJ75" i="9" s="1"/>
  <c r="AK75" i="9" s="1"/>
  <c r="AL75" i="9" s="1"/>
  <c r="AM75" i="9" s="1"/>
  <c r="AN75" i="9" s="1"/>
  <c r="AO75" i="9" s="1"/>
  <c r="AP75" i="9" s="1"/>
  <c r="AQ75" i="9" s="1"/>
  <c r="AR75" i="9" s="1"/>
  <c r="AS75" i="9" s="1"/>
  <c r="AT75" i="9" s="1"/>
  <c r="AU75" i="9" s="1"/>
  <c r="AV75" i="9" s="1"/>
  <c r="AW75" i="9" s="1"/>
  <c r="AX75" i="9" s="1"/>
  <c r="AY75" i="9" s="1"/>
  <c r="AZ75" i="9" s="1"/>
  <c r="BA75" i="9" s="1"/>
  <c r="BB75" i="9" s="1"/>
  <c r="BC75" i="9" s="1"/>
  <c r="BD75" i="9" s="1"/>
  <c r="T7" i="13"/>
  <c r="CX22" i="11"/>
  <c r="T8" i="13" s="1"/>
  <c r="U306" i="1"/>
  <c r="U277" i="1"/>
  <c r="CK23" i="11" s="1"/>
  <c r="U238" i="1"/>
  <c r="AX23" i="11" s="1"/>
  <c r="U237" i="1"/>
  <c r="AW23" i="11" s="1"/>
  <c r="U304" i="1"/>
  <c r="U253" i="1"/>
  <c r="BM23" i="11" s="1"/>
  <c r="U231" i="1"/>
  <c r="AQ23" i="11" s="1"/>
  <c r="U254" i="1"/>
  <c r="BN23" i="11" s="1"/>
  <c r="U235" i="1"/>
  <c r="AU23" i="11" s="1"/>
  <c r="U268" i="1"/>
  <c r="CB23" i="11" s="1"/>
  <c r="V242" i="1"/>
  <c r="BC24" i="11" s="1"/>
  <c r="U261" i="1"/>
  <c r="BU23" i="11" s="1"/>
  <c r="U299" i="1"/>
  <c r="U251" i="1"/>
  <c r="BK23" i="11" s="1"/>
  <c r="U294" i="1"/>
  <c r="U230" i="1"/>
  <c r="AP23" i="11" s="1"/>
  <c r="U226" i="1"/>
  <c r="AL23" i="11" s="1"/>
  <c r="V243" i="1"/>
  <c r="BD24" i="11" s="1"/>
  <c r="U248" i="1"/>
  <c r="BH23" i="11" s="1"/>
  <c r="U258" i="1"/>
  <c r="BR23" i="11" s="1"/>
  <c r="V290" i="1"/>
  <c r="U215" i="1"/>
  <c r="AA23" i="11" s="1"/>
  <c r="U307" i="1"/>
  <c r="V305" i="1"/>
  <c r="U210" i="1"/>
  <c r="V23" i="11" s="1"/>
  <c r="U255" i="1"/>
  <c r="BO23" i="11" s="1"/>
  <c r="V218" i="1"/>
  <c r="AE24" i="11" s="1"/>
  <c r="U246" i="1"/>
  <c r="BF23" i="11" s="1"/>
  <c r="U273" i="1"/>
  <c r="CG23" i="11" s="1"/>
  <c r="U276" i="1"/>
  <c r="CJ23" i="11" s="1"/>
  <c r="V208" i="1"/>
  <c r="U278" i="1"/>
  <c r="CL23" i="11" s="1"/>
  <c r="U297" i="1"/>
  <c r="U282" i="1"/>
  <c r="CP23" i="11" s="1"/>
  <c r="U308" i="1"/>
  <c r="U302" i="1"/>
  <c r="U228" i="1"/>
  <c r="AN23" i="11" s="1"/>
  <c r="U274" i="1"/>
  <c r="CH23" i="11" s="1"/>
  <c r="U239" i="1"/>
  <c r="AY23" i="11" s="1"/>
  <c r="U275" i="1"/>
  <c r="CI23" i="11" s="1"/>
  <c r="U247" i="1"/>
  <c r="BG23" i="11" s="1"/>
  <c r="U265" i="1"/>
  <c r="BY23" i="11" s="1"/>
  <c r="U259" i="1"/>
  <c r="BS23" i="11" s="1"/>
  <c r="U234" i="1"/>
  <c r="AT23" i="11" s="1"/>
  <c r="U257" i="1"/>
  <c r="BQ23" i="11" s="1"/>
  <c r="U296" i="1"/>
  <c r="U264" i="1"/>
  <c r="BX23" i="11" s="1"/>
  <c r="U283" i="1"/>
  <c r="CQ23" i="11" s="1"/>
  <c r="U213" i="1"/>
  <c r="Y23" i="11" s="1"/>
  <c r="U298" i="1"/>
  <c r="U241" i="1"/>
  <c r="BA23" i="11" s="1"/>
  <c r="U279" i="1"/>
  <c r="CM23" i="11" s="1"/>
  <c r="U227" i="1"/>
  <c r="AM23" i="11" s="1"/>
  <c r="U245" i="1"/>
  <c r="BE23" i="11" s="1"/>
  <c r="U295" i="1"/>
  <c r="U223" i="1"/>
  <c r="AI23" i="11" s="1"/>
  <c r="U240" i="1"/>
  <c r="AZ23" i="11" s="1"/>
  <c r="U214" i="1"/>
  <c r="Z23" i="11" s="1"/>
  <c r="U250" i="1"/>
  <c r="BJ23" i="11" s="1"/>
  <c r="U271" i="1"/>
  <c r="CE23" i="11" s="1"/>
  <c r="U286" i="1"/>
  <c r="CT23" i="11" s="1"/>
  <c r="V263" i="1"/>
  <c r="BX24" i="11" s="1"/>
  <c r="U291" i="1"/>
  <c r="U216" i="1"/>
  <c r="AB23" i="11" s="1"/>
  <c r="U24" i="13"/>
  <c r="U211" i="1"/>
  <c r="W23" i="11" s="1"/>
  <c r="U209" i="1"/>
  <c r="U23" i="11" s="1"/>
  <c r="U287" i="1"/>
  <c r="CU23" i="11" s="1"/>
  <c r="U232" i="1"/>
  <c r="AR23" i="11" s="1"/>
  <c r="U270" i="1"/>
  <c r="CD23" i="11" s="1"/>
  <c r="U217" i="1"/>
  <c r="AC23" i="11" s="1"/>
  <c r="U224" i="1"/>
  <c r="AJ23" i="11" s="1"/>
  <c r="U222" i="1"/>
  <c r="AH23" i="11" s="1"/>
  <c r="U260" i="1"/>
  <c r="BT23" i="11" s="1"/>
  <c r="U289" i="1"/>
  <c r="CW23" i="11" s="1"/>
  <c r="U244" i="1"/>
  <c r="BD23" i="11" s="1"/>
  <c r="U281" i="1"/>
  <c r="CO23" i="11" s="1"/>
  <c r="V236" i="1"/>
  <c r="AW24" i="11" s="1"/>
  <c r="U220" i="1"/>
  <c r="AF23" i="11" s="1"/>
  <c r="U288" i="1"/>
  <c r="CV23" i="11" s="1"/>
  <c r="U256" i="1"/>
  <c r="BP23" i="11" s="1"/>
  <c r="V221" i="1"/>
  <c r="AH24" i="11" s="1"/>
  <c r="U249" i="1"/>
  <c r="BI23" i="11" s="1"/>
  <c r="U219" i="1"/>
  <c r="AE23" i="11" s="1"/>
  <c r="U293" i="1"/>
  <c r="U252" i="1"/>
  <c r="BL23" i="11" s="1"/>
  <c r="U266" i="1"/>
  <c r="BZ23" i="11" s="1"/>
  <c r="U300" i="1"/>
  <c r="U225" i="1"/>
  <c r="AK23" i="11" s="1"/>
  <c r="U229" i="1"/>
  <c r="AO23" i="11" s="1"/>
  <c r="U284" i="1"/>
  <c r="CR23" i="11" s="1"/>
  <c r="U212" i="1"/>
  <c r="X23" i="11" s="1"/>
  <c r="U262" i="1"/>
  <c r="BV23" i="11" s="1"/>
  <c r="U301" i="1"/>
  <c r="U269" i="1"/>
  <c r="CC23" i="11" s="1"/>
  <c r="U280" i="1"/>
  <c r="CN23" i="11" s="1"/>
  <c r="U303" i="1"/>
  <c r="U272" i="1"/>
  <c r="CF23" i="11" s="1"/>
  <c r="U285" i="1"/>
  <c r="CS23" i="11" s="1"/>
  <c r="U267" i="1"/>
  <c r="CA23" i="11" s="1"/>
  <c r="U233" i="1"/>
  <c r="AS23" i="11" s="1"/>
  <c r="U292" i="1"/>
  <c r="X22" i="9"/>
  <c r="AV74" i="9"/>
  <c r="W18" i="9"/>
  <c r="V118" i="9"/>
  <c r="J23" i="11" s="1"/>
  <c r="V16" i="9"/>
  <c r="U116" i="9"/>
  <c r="K22" i="11" s="1"/>
  <c r="V10" i="9"/>
  <c r="U110" i="9"/>
  <c r="Q22" i="11" s="1"/>
  <c r="V19" i="9"/>
  <c r="U119" i="9"/>
  <c r="H22" i="11" s="1"/>
  <c r="U121" i="9"/>
  <c r="F22" i="11" s="1"/>
  <c r="V21" i="9"/>
  <c r="U123" i="9"/>
  <c r="D22" i="11" s="1"/>
  <c r="V23" i="9"/>
  <c r="V64" i="9"/>
  <c r="U114" i="9"/>
  <c r="M22" i="11" s="1"/>
  <c r="X14" i="9"/>
  <c r="Q9" i="13"/>
  <c r="V17" i="9"/>
  <c r="U117" i="9"/>
  <c r="J22" i="11" s="1"/>
  <c r="V59" i="9"/>
  <c r="Q21" i="11"/>
  <c r="B21" i="11"/>
  <c r="S30" i="13"/>
  <c r="V24" i="9"/>
  <c r="U124" i="9"/>
  <c r="C22" i="11" s="1"/>
  <c r="V11" i="9"/>
  <c r="U111" i="9"/>
  <c r="P22" i="11" s="1"/>
  <c r="BA70" i="9"/>
  <c r="BB70" i="9" s="1"/>
  <c r="BC70" i="9" s="1"/>
  <c r="BD70" i="9" s="1"/>
  <c r="W13" i="9"/>
  <c r="V113" i="9"/>
  <c r="O23" i="11" s="1"/>
  <c r="R6" i="13"/>
  <c r="CZ20" i="11"/>
  <c r="R18" i="13"/>
  <c r="W15" i="9"/>
  <c r="V115" i="9"/>
  <c r="M23" i="11" s="1"/>
  <c r="V9" i="9"/>
  <c r="U109" i="9"/>
  <c r="U5" i="9"/>
  <c r="V72" i="9"/>
  <c r="U122" i="9"/>
  <c r="E22" i="11" s="1"/>
  <c r="P13" i="13"/>
  <c r="P14" i="13"/>
  <c r="V26" i="9"/>
  <c r="C76" i="9"/>
  <c r="V76" i="9" s="1"/>
  <c r="W76" i="9" s="1"/>
  <c r="X76" i="9" s="1"/>
  <c r="Y76" i="9" s="1"/>
  <c r="Z76" i="9" s="1"/>
  <c r="AA76" i="9" s="1"/>
  <c r="AB76" i="9" s="1"/>
  <c r="AC76" i="9" s="1"/>
  <c r="AD76" i="9" s="1"/>
  <c r="AE76" i="9" s="1"/>
  <c r="AF76" i="9" s="1"/>
  <c r="AG76" i="9" s="1"/>
  <c r="AH76" i="9" s="1"/>
  <c r="AI76" i="9" s="1"/>
  <c r="AJ76" i="9" s="1"/>
  <c r="AK76" i="9" s="1"/>
  <c r="AL76" i="9" s="1"/>
  <c r="AM76" i="9" s="1"/>
  <c r="AN76" i="9" s="1"/>
  <c r="AO76" i="9" s="1"/>
  <c r="AP76" i="9" s="1"/>
  <c r="AQ76" i="9" s="1"/>
  <c r="AR76" i="9" s="1"/>
  <c r="AS76" i="9" s="1"/>
  <c r="AT76" i="9" s="1"/>
  <c r="T23" i="11"/>
  <c r="R29" i="13"/>
  <c r="U112" i="9"/>
  <c r="O22" i="11" s="1"/>
  <c r="V12" i="9"/>
  <c r="V25" i="9"/>
  <c r="V20" i="9"/>
  <c r="U120" i="9"/>
  <c r="G22" i="11" s="1"/>
  <c r="P12" i="13"/>
  <c r="U125" i="9" l="1"/>
  <c r="B22" i="11" s="1"/>
  <c r="U6" i="9"/>
  <c r="R31" i="13"/>
  <c r="S28" i="13" s="1"/>
  <c r="U7" i="13"/>
  <c r="CX23" i="11"/>
  <c r="U8" i="13" s="1"/>
  <c r="V233" i="1"/>
  <c r="AT24" i="11" s="1"/>
  <c r="V262" i="1"/>
  <c r="BW24" i="11" s="1"/>
  <c r="V293" i="1"/>
  <c r="V281" i="1"/>
  <c r="CP24" i="11" s="1"/>
  <c r="V232" i="1"/>
  <c r="AS24" i="11" s="1"/>
  <c r="V216" i="1"/>
  <c r="AC24" i="11" s="1"/>
  <c r="V223" i="1"/>
  <c r="AJ24" i="11" s="1"/>
  <c r="V283" i="1"/>
  <c r="CR24" i="11" s="1"/>
  <c r="V275" i="1"/>
  <c r="CJ24" i="11" s="1"/>
  <c r="V278" i="1"/>
  <c r="CM24" i="11" s="1"/>
  <c r="W305" i="1"/>
  <c r="V261" i="1"/>
  <c r="BV24" i="11" s="1"/>
  <c r="V237" i="1"/>
  <c r="AX24" i="11" s="1"/>
  <c r="V267" i="1"/>
  <c r="CB24" i="11" s="1"/>
  <c r="V212" i="1"/>
  <c r="Y24" i="11" s="1"/>
  <c r="V219" i="1"/>
  <c r="AF24" i="11" s="1"/>
  <c r="V244" i="1"/>
  <c r="BE24" i="11" s="1"/>
  <c r="V287" i="1"/>
  <c r="CV24" i="11" s="1"/>
  <c r="V291" i="1"/>
  <c r="V295" i="1"/>
  <c r="V264" i="1"/>
  <c r="BY24" i="11" s="1"/>
  <c r="V239" i="1"/>
  <c r="AZ24" i="11" s="1"/>
  <c r="W208" i="1"/>
  <c r="W218" i="1"/>
  <c r="AF25" i="11" s="1"/>
  <c r="V248" i="1"/>
  <c r="BI24" i="11" s="1"/>
  <c r="V294" i="1"/>
  <c r="V231" i="1"/>
  <c r="AR24" i="11" s="1"/>
  <c r="V238" i="1"/>
  <c r="AY24" i="11" s="1"/>
  <c r="V24" i="13"/>
  <c r="V285" i="1"/>
  <c r="CT24" i="11" s="1"/>
  <c r="V269" i="1"/>
  <c r="CD24" i="11" s="1"/>
  <c r="V284" i="1"/>
  <c r="CS24" i="11" s="1"/>
  <c r="V266" i="1"/>
  <c r="CA24" i="11" s="1"/>
  <c r="V249" i="1"/>
  <c r="BJ24" i="11" s="1"/>
  <c r="V220" i="1"/>
  <c r="AG24" i="11" s="1"/>
  <c r="V289" i="1"/>
  <c r="V217" i="1"/>
  <c r="AD24" i="11" s="1"/>
  <c r="V209" i="1"/>
  <c r="V24" i="11" s="1"/>
  <c r="W263" i="1"/>
  <c r="BY25" i="11" s="1"/>
  <c r="V214" i="1"/>
  <c r="AA24" i="11" s="1"/>
  <c r="V245" i="1"/>
  <c r="BF24" i="11" s="1"/>
  <c r="V298" i="1"/>
  <c r="V296" i="1"/>
  <c r="V265" i="1"/>
  <c r="BZ24" i="11" s="1"/>
  <c r="V274" i="1"/>
  <c r="CI24" i="11" s="1"/>
  <c r="V282" i="1"/>
  <c r="CQ24" i="11" s="1"/>
  <c r="V276" i="1"/>
  <c r="CK24" i="11" s="1"/>
  <c r="V255" i="1"/>
  <c r="BP24" i="11" s="1"/>
  <c r="V215" i="1"/>
  <c r="AB24" i="11" s="1"/>
  <c r="W243" i="1"/>
  <c r="BE25" i="11" s="1"/>
  <c r="V251" i="1"/>
  <c r="BL24" i="11" s="1"/>
  <c r="V268" i="1"/>
  <c r="CC24" i="11" s="1"/>
  <c r="V253" i="1"/>
  <c r="BN24" i="11" s="1"/>
  <c r="V277" i="1"/>
  <c r="CL24" i="11" s="1"/>
  <c r="V303" i="1"/>
  <c r="V225" i="1"/>
  <c r="AL24" i="11" s="1"/>
  <c r="V256" i="1"/>
  <c r="BQ24" i="11" s="1"/>
  <c r="V222" i="1"/>
  <c r="AI24" i="11" s="1"/>
  <c r="C27" i="9"/>
  <c r="C77" i="9" s="1"/>
  <c r="W77" i="9" s="1"/>
  <c r="X77" i="9" s="1"/>
  <c r="Y77" i="9" s="1"/>
  <c r="Z77" i="9" s="1"/>
  <c r="AA77" i="9" s="1"/>
  <c r="AB77" i="9" s="1"/>
  <c r="AC77" i="9" s="1"/>
  <c r="AD77" i="9" s="1"/>
  <c r="AE77" i="9" s="1"/>
  <c r="AF77" i="9" s="1"/>
  <c r="AG77" i="9" s="1"/>
  <c r="AH77" i="9" s="1"/>
  <c r="AI77" i="9" s="1"/>
  <c r="AJ77" i="9" s="1"/>
  <c r="AK77" i="9" s="1"/>
  <c r="AL77" i="9" s="1"/>
  <c r="AM77" i="9" s="1"/>
  <c r="AN77" i="9" s="1"/>
  <c r="AO77" i="9" s="1"/>
  <c r="AP77" i="9" s="1"/>
  <c r="AQ77" i="9" s="1"/>
  <c r="AR77" i="9" s="1"/>
  <c r="AS77" i="9" s="1"/>
  <c r="AT77" i="9" s="1"/>
  <c r="AU77" i="9" s="1"/>
  <c r="AV77" i="9" s="1"/>
  <c r="AW77" i="9" s="1"/>
  <c r="AX77" i="9" s="1"/>
  <c r="AY77" i="9" s="1"/>
  <c r="AZ77" i="9" s="1"/>
  <c r="BA77" i="9" s="1"/>
  <c r="BB77" i="9" s="1"/>
  <c r="BC77" i="9" s="1"/>
  <c r="BD77" i="9" s="1"/>
  <c r="V271" i="1"/>
  <c r="CF24" i="11" s="1"/>
  <c r="V279" i="1"/>
  <c r="CN24" i="11" s="1"/>
  <c r="V234" i="1"/>
  <c r="AU24" i="11" s="1"/>
  <c r="V302" i="1"/>
  <c r="V246" i="1"/>
  <c r="BG24" i="11" s="1"/>
  <c r="V258" i="1"/>
  <c r="BS24" i="11" s="1"/>
  <c r="V230" i="1"/>
  <c r="AQ24" i="11" s="1"/>
  <c r="V254" i="1"/>
  <c r="BO24" i="11" s="1"/>
  <c r="V280" i="1"/>
  <c r="CO24" i="11" s="1"/>
  <c r="V300" i="1"/>
  <c r="V288" i="1"/>
  <c r="CW24" i="11" s="1"/>
  <c r="V224" i="1"/>
  <c r="AK24" i="11" s="1"/>
  <c r="V250" i="1"/>
  <c r="BK24" i="11" s="1"/>
  <c r="V241" i="1"/>
  <c r="BB24" i="11" s="1"/>
  <c r="V259" i="1"/>
  <c r="BT24" i="11" s="1"/>
  <c r="V308" i="1"/>
  <c r="V307" i="1"/>
  <c r="W242" i="1"/>
  <c r="BD25" i="11" s="1"/>
  <c r="V292" i="1"/>
  <c r="V272" i="1"/>
  <c r="CG24" i="11" s="1"/>
  <c r="V301" i="1"/>
  <c r="V229" i="1"/>
  <c r="AP24" i="11" s="1"/>
  <c r="V252" i="1"/>
  <c r="BM24" i="11" s="1"/>
  <c r="W221" i="1"/>
  <c r="AI25" i="11" s="1"/>
  <c r="W236" i="1"/>
  <c r="AX25" i="11" s="1"/>
  <c r="V260" i="1"/>
  <c r="BU24" i="11" s="1"/>
  <c r="V270" i="1"/>
  <c r="CE24" i="11" s="1"/>
  <c r="V211" i="1"/>
  <c r="X24" i="11" s="1"/>
  <c r="V286" i="1"/>
  <c r="CU24" i="11" s="1"/>
  <c r="V240" i="1"/>
  <c r="BA24" i="11" s="1"/>
  <c r="V227" i="1"/>
  <c r="AN24" i="11" s="1"/>
  <c r="V213" i="1"/>
  <c r="Z24" i="11" s="1"/>
  <c r="V257" i="1"/>
  <c r="BR24" i="11" s="1"/>
  <c r="V247" i="1"/>
  <c r="BH24" i="11" s="1"/>
  <c r="V228" i="1"/>
  <c r="AO24" i="11" s="1"/>
  <c r="V297" i="1"/>
  <c r="V273" i="1"/>
  <c r="CH24" i="11" s="1"/>
  <c r="V210" i="1"/>
  <c r="W24" i="11" s="1"/>
  <c r="W290" i="1"/>
  <c r="V226" i="1"/>
  <c r="AM24" i="11" s="1"/>
  <c r="V299" i="1"/>
  <c r="V235" i="1"/>
  <c r="AV24" i="11" s="1"/>
  <c r="V304" i="1"/>
  <c r="V306" i="1"/>
  <c r="S29" i="13"/>
  <c r="U24" i="11"/>
  <c r="W17" i="9"/>
  <c r="V117" i="9"/>
  <c r="K23" i="11" s="1"/>
  <c r="W64" i="9"/>
  <c r="V114" i="9"/>
  <c r="N23" i="11" s="1"/>
  <c r="Y22" i="9"/>
  <c r="V116" i="9"/>
  <c r="L23" i="11" s="1"/>
  <c r="W16" i="9"/>
  <c r="R9" i="13"/>
  <c r="AU76" i="9"/>
  <c r="AV76" i="9" s="1"/>
  <c r="AW76" i="9" s="1"/>
  <c r="AX76" i="9" s="1"/>
  <c r="AY76" i="9" s="1"/>
  <c r="AZ76" i="9" s="1"/>
  <c r="BA76" i="9" s="1"/>
  <c r="BB76" i="9" s="1"/>
  <c r="BC76" i="9" s="1"/>
  <c r="BD76" i="9" s="1"/>
  <c r="W21" i="9"/>
  <c r="V121" i="9"/>
  <c r="G23" i="11" s="1"/>
  <c r="W26" i="9"/>
  <c r="V126" i="9"/>
  <c r="X15" i="9"/>
  <c r="W115" i="9"/>
  <c r="N24" i="11" s="1"/>
  <c r="W59" i="9"/>
  <c r="V6" i="9"/>
  <c r="W19" i="9"/>
  <c r="V119" i="9"/>
  <c r="I23" i="11" s="1"/>
  <c r="W9" i="9"/>
  <c r="V109" i="9"/>
  <c r="V5" i="9"/>
  <c r="V110" i="9"/>
  <c r="R23" i="11" s="1"/>
  <c r="W10" i="9"/>
  <c r="W12" i="9"/>
  <c r="V112" i="9"/>
  <c r="P23" i="11" s="1"/>
  <c r="V120" i="9"/>
  <c r="H23" i="11" s="1"/>
  <c r="W20" i="9"/>
  <c r="W24" i="9"/>
  <c r="V124" i="9"/>
  <c r="D23" i="11" s="1"/>
  <c r="V125" i="9"/>
  <c r="C23" i="11" s="1"/>
  <c r="W25" i="9"/>
  <c r="V111" i="9"/>
  <c r="Q23" i="11" s="1"/>
  <c r="W11" i="9"/>
  <c r="S18" i="13"/>
  <c r="CZ21" i="11"/>
  <c r="S6" i="13"/>
  <c r="Y14" i="9"/>
  <c r="C28" i="9"/>
  <c r="AW74" i="9"/>
  <c r="AX74" i="9" s="1"/>
  <c r="AY74" i="9" s="1"/>
  <c r="AZ74" i="9" s="1"/>
  <c r="BA74" i="9" s="1"/>
  <c r="X13" i="9"/>
  <c r="W113" i="9"/>
  <c r="P24" i="11" s="1"/>
  <c r="Q14" i="13"/>
  <c r="Q13" i="13"/>
  <c r="W72" i="9"/>
  <c r="V122" i="9"/>
  <c r="F23" i="11" s="1"/>
  <c r="R22" i="11"/>
  <c r="U7" i="9"/>
  <c r="T25" i="13" s="1"/>
  <c r="T26" i="13" s="1"/>
  <c r="Q12" i="13"/>
  <c r="V123" i="9"/>
  <c r="E23" i="11" s="1"/>
  <c r="W23" i="9"/>
  <c r="X18" i="9"/>
  <c r="W118" i="9"/>
  <c r="K24" i="11" s="1"/>
  <c r="T30" i="13" l="1"/>
  <c r="S31" i="13"/>
  <c r="T28" i="13" s="1"/>
  <c r="W27" i="9"/>
  <c r="X27" i="9" s="1"/>
  <c r="V7" i="13"/>
  <c r="CX24" i="11"/>
  <c r="V8" i="13" s="1"/>
  <c r="W256" i="1"/>
  <c r="BR25" i="11" s="1"/>
  <c r="W215" i="1"/>
  <c r="AC25" i="11" s="1"/>
  <c r="W217" i="1"/>
  <c r="AE25" i="11" s="1"/>
  <c r="W268" i="1"/>
  <c r="CD25" i="11" s="1"/>
  <c r="W265" i="1"/>
  <c r="CA25" i="11" s="1"/>
  <c r="W289" i="1"/>
  <c r="W299" i="1"/>
  <c r="W257" i="1"/>
  <c r="BS25" i="11" s="1"/>
  <c r="X236" i="1"/>
  <c r="AY26" i="11" s="1"/>
  <c r="W307" i="1"/>
  <c r="W250" i="1"/>
  <c r="BL25" i="11" s="1"/>
  <c r="W280" i="1"/>
  <c r="CP25" i="11" s="1"/>
  <c r="W246" i="1"/>
  <c r="BH25" i="11" s="1"/>
  <c r="W271" i="1"/>
  <c r="CG25" i="11" s="1"/>
  <c r="W231" i="1"/>
  <c r="AS25" i="11" s="1"/>
  <c r="W291" i="1"/>
  <c r="X305" i="1"/>
  <c r="W223" i="1"/>
  <c r="AK25" i="11" s="1"/>
  <c r="W303" i="1"/>
  <c r="W276" i="1"/>
  <c r="CL25" i="11" s="1"/>
  <c r="X263" i="1"/>
  <c r="BZ26" i="11" s="1"/>
  <c r="W269" i="1"/>
  <c r="CE25" i="11" s="1"/>
  <c r="W306" i="1"/>
  <c r="W297" i="1"/>
  <c r="W211" i="1"/>
  <c r="Y25" i="11" s="1"/>
  <c r="W272" i="1"/>
  <c r="CH25" i="11" s="1"/>
  <c r="W224" i="1"/>
  <c r="AL25" i="11" s="1"/>
  <c r="W302" i="1"/>
  <c r="W239" i="1"/>
  <c r="BA25" i="11" s="1"/>
  <c r="W267" i="1"/>
  <c r="CC25" i="11" s="1"/>
  <c r="W216" i="1"/>
  <c r="AD25" i="11" s="1"/>
  <c r="W222" i="1"/>
  <c r="AJ25" i="11" s="1"/>
  <c r="W277" i="1"/>
  <c r="CM25" i="11" s="1"/>
  <c r="X243" i="1"/>
  <c r="BF26" i="11" s="1"/>
  <c r="W282" i="1"/>
  <c r="CR25" i="11" s="1"/>
  <c r="W298" i="1"/>
  <c r="W209" i="1"/>
  <c r="W25" i="11" s="1"/>
  <c r="W249" i="1"/>
  <c r="BK25" i="11" s="1"/>
  <c r="W285" i="1"/>
  <c r="CU25" i="11" s="1"/>
  <c r="W253" i="1"/>
  <c r="BO25" i="11" s="1"/>
  <c r="W274" i="1"/>
  <c r="CJ25" i="11" s="1"/>
  <c r="W245" i="1"/>
  <c r="BG25" i="11" s="1"/>
  <c r="W266" i="1"/>
  <c r="CB25" i="11" s="1"/>
  <c r="W235" i="1"/>
  <c r="AW25" i="11" s="1"/>
  <c r="W210" i="1"/>
  <c r="X25" i="11" s="1"/>
  <c r="W247" i="1"/>
  <c r="BI25" i="11" s="1"/>
  <c r="W240" i="1"/>
  <c r="BB25" i="11" s="1"/>
  <c r="W260" i="1"/>
  <c r="BV25" i="11" s="1"/>
  <c r="W229" i="1"/>
  <c r="AQ25" i="11" s="1"/>
  <c r="X242" i="1"/>
  <c r="BE26" i="11" s="1"/>
  <c r="W241" i="1"/>
  <c r="BC25" i="11" s="1"/>
  <c r="W300" i="1"/>
  <c r="W258" i="1"/>
  <c r="BT25" i="11" s="1"/>
  <c r="W279" i="1"/>
  <c r="CO25" i="11" s="1"/>
  <c r="W238" i="1"/>
  <c r="AZ25" i="11" s="1"/>
  <c r="X218" i="1"/>
  <c r="AG26" i="11" s="1"/>
  <c r="W295" i="1"/>
  <c r="W219" i="1"/>
  <c r="AG25" i="11" s="1"/>
  <c r="W261" i="1"/>
  <c r="BW25" i="11" s="1"/>
  <c r="W283" i="1"/>
  <c r="CS25" i="11" s="1"/>
  <c r="W281" i="1"/>
  <c r="CQ25" i="11" s="1"/>
  <c r="W225" i="1"/>
  <c r="AM25" i="11" s="1"/>
  <c r="W255" i="1"/>
  <c r="BQ25" i="11" s="1"/>
  <c r="W214" i="1"/>
  <c r="AB25" i="11" s="1"/>
  <c r="W284" i="1"/>
  <c r="CT25" i="11" s="1"/>
  <c r="W24" i="13"/>
  <c r="W273" i="1"/>
  <c r="CI25" i="11" s="1"/>
  <c r="W286" i="1"/>
  <c r="CV25" i="11" s="1"/>
  <c r="W301" i="1"/>
  <c r="X208" i="1"/>
  <c r="W26" i="11" s="1"/>
  <c r="W212" i="1"/>
  <c r="Z25" i="11" s="1"/>
  <c r="W293" i="1"/>
  <c r="W251" i="1"/>
  <c r="BM25" i="11" s="1"/>
  <c r="W296" i="1"/>
  <c r="W220" i="1"/>
  <c r="AH25" i="11" s="1"/>
  <c r="W226" i="1"/>
  <c r="AN25" i="11" s="1"/>
  <c r="C29" i="9"/>
  <c r="W213" i="1"/>
  <c r="AA25" i="11" s="1"/>
  <c r="X221" i="1"/>
  <c r="AJ26" i="11" s="1"/>
  <c r="W308" i="1"/>
  <c r="W254" i="1"/>
  <c r="BP25" i="11" s="1"/>
  <c r="W294" i="1"/>
  <c r="W287" i="1"/>
  <c r="CW25" i="11" s="1"/>
  <c r="W278" i="1"/>
  <c r="CN25" i="11" s="1"/>
  <c r="W262" i="1"/>
  <c r="BX25" i="11" s="1"/>
  <c r="W304" i="1"/>
  <c r="X290" i="1"/>
  <c r="W228" i="1"/>
  <c r="AP25" i="11" s="1"/>
  <c r="W227" i="1"/>
  <c r="AO25" i="11" s="1"/>
  <c r="W270" i="1"/>
  <c r="CF25" i="11" s="1"/>
  <c r="W252" i="1"/>
  <c r="BN25" i="11" s="1"/>
  <c r="W292" i="1"/>
  <c r="W259" i="1"/>
  <c r="BU25" i="11" s="1"/>
  <c r="W288" i="1"/>
  <c r="W230" i="1"/>
  <c r="AR25" i="11" s="1"/>
  <c r="W234" i="1"/>
  <c r="AV25" i="11" s="1"/>
  <c r="W248" i="1"/>
  <c r="BJ25" i="11" s="1"/>
  <c r="W264" i="1"/>
  <c r="BZ25" i="11" s="1"/>
  <c r="W244" i="1"/>
  <c r="BF25" i="11" s="1"/>
  <c r="W237" i="1"/>
  <c r="AY25" i="11" s="1"/>
  <c r="W275" i="1"/>
  <c r="CK25" i="11" s="1"/>
  <c r="W232" i="1"/>
  <c r="AT25" i="11" s="1"/>
  <c r="W233" i="1"/>
  <c r="AU25" i="11" s="1"/>
  <c r="S9" i="13"/>
  <c r="S12" i="13" s="1"/>
  <c r="S23" i="11"/>
  <c r="V7" i="9"/>
  <c r="U25" i="13" s="1"/>
  <c r="U26" i="13" s="1"/>
  <c r="X17" i="9"/>
  <c r="W117" i="9"/>
  <c r="L24" i="11" s="1"/>
  <c r="BB74" i="9"/>
  <c r="BC74" i="9" s="1"/>
  <c r="W125" i="9"/>
  <c r="D24" i="11" s="1"/>
  <c r="X25" i="9"/>
  <c r="T18" i="13"/>
  <c r="CZ22" i="11"/>
  <c r="T6" i="13"/>
  <c r="X19" i="9"/>
  <c r="W119" i="9"/>
  <c r="J24" i="11" s="1"/>
  <c r="Z14" i="9"/>
  <c r="X20" i="9"/>
  <c r="W120" i="9"/>
  <c r="I24" i="11" s="1"/>
  <c r="W110" i="9"/>
  <c r="S24" i="11" s="1"/>
  <c r="X10" i="9"/>
  <c r="X9" i="9"/>
  <c r="W109" i="9"/>
  <c r="X59" i="9"/>
  <c r="W6" i="9"/>
  <c r="X64" i="9"/>
  <c r="W114" i="9"/>
  <c r="O24" i="11" s="1"/>
  <c r="R14" i="13"/>
  <c r="R13" i="13"/>
  <c r="X16" i="9"/>
  <c r="W116" i="9"/>
  <c r="M24" i="11" s="1"/>
  <c r="X115" i="9"/>
  <c r="O25" i="11" s="1"/>
  <c r="Y15" i="9"/>
  <c r="Y18" i="9"/>
  <c r="X118" i="9"/>
  <c r="L25" i="11" s="1"/>
  <c r="X72" i="9"/>
  <c r="W122" i="9"/>
  <c r="G24" i="11" s="1"/>
  <c r="Y13" i="9"/>
  <c r="X113" i="9"/>
  <c r="Q25" i="11" s="1"/>
  <c r="X24" i="9"/>
  <c r="W124" i="9"/>
  <c r="E24" i="11" s="1"/>
  <c r="X26" i="9"/>
  <c r="W126" i="9"/>
  <c r="C24" i="11" s="1"/>
  <c r="T29" i="13"/>
  <c r="X28" i="9"/>
  <c r="Y28" i="9" s="1"/>
  <c r="C78" i="9"/>
  <c r="X78" i="9" s="1"/>
  <c r="W111" i="9"/>
  <c r="R24" i="11" s="1"/>
  <c r="X11" i="9"/>
  <c r="Z22" i="9"/>
  <c r="V25" i="11"/>
  <c r="X23" i="9"/>
  <c r="W123" i="9"/>
  <c r="F24" i="11" s="1"/>
  <c r="X12" i="9"/>
  <c r="W112" i="9"/>
  <c r="Q24" i="11" s="1"/>
  <c r="B23" i="11"/>
  <c r="U30" i="13"/>
  <c r="X21" i="9"/>
  <c r="W121" i="9"/>
  <c r="H24" i="11" s="1"/>
  <c r="R12" i="13"/>
  <c r="W5" i="9" l="1"/>
  <c r="W127" i="9"/>
  <c r="T31" i="13"/>
  <c r="U28" i="13" s="1"/>
  <c r="CX25" i="11"/>
  <c r="W8" i="13" s="1"/>
  <c r="X264" i="1"/>
  <c r="CA26" i="11" s="1"/>
  <c r="X270" i="1"/>
  <c r="CG26" i="11" s="1"/>
  <c r="X294" i="1"/>
  <c r="X251" i="1"/>
  <c r="BN26" i="11" s="1"/>
  <c r="W7" i="13"/>
  <c r="X283" i="1"/>
  <c r="CT26" i="11" s="1"/>
  <c r="X300" i="1"/>
  <c r="X235" i="1"/>
  <c r="AX26" i="11" s="1"/>
  <c r="X298" i="1"/>
  <c r="X302" i="1"/>
  <c r="X276" i="1"/>
  <c r="CM26" i="11" s="1"/>
  <c r="X280" i="1"/>
  <c r="CQ26" i="11" s="1"/>
  <c r="X268" i="1"/>
  <c r="CE26" i="11" s="1"/>
  <c r="X275" i="1"/>
  <c r="CL26" i="11" s="1"/>
  <c r="X259" i="1"/>
  <c r="BV26" i="11" s="1"/>
  <c r="X262" i="1"/>
  <c r="BY26" i="11" s="1"/>
  <c r="X226" i="1"/>
  <c r="AO26" i="11" s="1"/>
  <c r="X286" i="1"/>
  <c r="CW26" i="11" s="1"/>
  <c r="X261" i="1"/>
  <c r="BX26" i="11" s="1"/>
  <c r="X241" i="1"/>
  <c r="BD26" i="11" s="1"/>
  <c r="X266" i="1"/>
  <c r="CC26" i="11" s="1"/>
  <c r="X282" i="1"/>
  <c r="CS26" i="11" s="1"/>
  <c r="X224" i="1"/>
  <c r="AM26" i="11" s="1"/>
  <c r="X303" i="1"/>
  <c r="X250" i="1"/>
  <c r="BM26" i="11" s="1"/>
  <c r="X299" i="1"/>
  <c r="X237" i="1"/>
  <c r="AZ26" i="11" s="1"/>
  <c r="X292" i="1"/>
  <c r="X278" i="1"/>
  <c r="CO26" i="11" s="1"/>
  <c r="X308" i="1"/>
  <c r="X212" i="1"/>
  <c r="AA26" i="11" s="1"/>
  <c r="X219" i="1"/>
  <c r="AH26" i="11" s="1"/>
  <c r="Y242" i="1"/>
  <c r="BF27" i="11" s="1"/>
  <c r="X245" i="1"/>
  <c r="BH26" i="11" s="1"/>
  <c r="Y243" i="1"/>
  <c r="BG27" i="11" s="1"/>
  <c r="X272" i="1"/>
  <c r="CI26" i="11" s="1"/>
  <c r="X223" i="1"/>
  <c r="AL26" i="11" s="1"/>
  <c r="X307" i="1"/>
  <c r="X215" i="1"/>
  <c r="AD26" i="11" s="1"/>
  <c r="X233" i="1"/>
  <c r="AV26" i="11" s="1"/>
  <c r="X244" i="1"/>
  <c r="BG26" i="11" s="1"/>
  <c r="X230" i="1"/>
  <c r="AS26" i="11" s="1"/>
  <c r="X252" i="1"/>
  <c r="BO26" i="11" s="1"/>
  <c r="Y290" i="1"/>
  <c r="X287" i="1"/>
  <c r="Y221" i="1"/>
  <c r="AK27" i="11" s="1"/>
  <c r="X296" i="1"/>
  <c r="Y208" i="1"/>
  <c r="X232" i="1"/>
  <c r="AU26" i="11" s="1"/>
  <c r="X288" i="1"/>
  <c r="X304" i="1"/>
  <c r="X213" i="1"/>
  <c r="AB26" i="11" s="1"/>
  <c r="X301" i="1"/>
  <c r="X214" i="1"/>
  <c r="AC26" i="11" s="1"/>
  <c r="Y218" i="1"/>
  <c r="AH27" i="11" s="1"/>
  <c r="X260" i="1"/>
  <c r="BW26" i="11" s="1"/>
  <c r="X253" i="1"/>
  <c r="BP26" i="11" s="1"/>
  <c r="X222" i="1"/>
  <c r="AK26" i="11" s="1"/>
  <c r="X297" i="1"/>
  <c r="X291" i="1"/>
  <c r="X257" i="1"/>
  <c r="BT26" i="11" s="1"/>
  <c r="X248" i="1"/>
  <c r="BK26" i="11" s="1"/>
  <c r="X227" i="1"/>
  <c r="AP26" i="11" s="1"/>
  <c r="X254" i="1"/>
  <c r="BQ26" i="11" s="1"/>
  <c r="X293" i="1"/>
  <c r="X24" i="13"/>
  <c r="X255" i="1"/>
  <c r="BR26" i="11" s="1"/>
  <c r="X238" i="1"/>
  <c r="BA26" i="11" s="1"/>
  <c r="X240" i="1"/>
  <c r="BC26" i="11" s="1"/>
  <c r="X285" i="1"/>
  <c r="CV26" i="11" s="1"/>
  <c r="X216" i="1"/>
  <c r="AE26" i="11" s="1"/>
  <c r="X306" i="1"/>
  <c r="X231" i="1"/>
  <c r="AT26" i="11" s="1"/>
  <c r="X217" i="1"/>
  <c r="AF26" i="11" s="1"/>
  <c r="X234" i="1"/>
  <c r="AW26" i="11" s="1"/>
  <c r="X228" i="1"/>
  <c r="AQ26" i="11" s="1"/>
  <c r="X220" i="1"/>
  <c r="AI26" i="11" s="1"/>
  <c r="X273" i="1"/>
  <c r="CJ26" i="11" s="1"/>
  <c r="X225" i="1"/>
  <c r="AN26" i="11" s="1"/>
  <c r="X279" i="1"/>
  <c r="CP26" i="11" s="1"/>
  <c r="X247" i="1"/>
  <c r="BJ26" i="11" s="1"/>
  <c r="X249" i="1"/>
  <c r="BL26" i="11" s="1"/>
  <c r="X267" i="1"/>
  <c r="CD26" i="11" s="1"/>
  <c r="X269" i="1"/>
  <c r="CF26" i="11" s="1"/>
  <c r="X271" i="1"/>
  <c r="CH26" i="11" s="1"/>
  <c r="X289" i="1"/>
  <c r="X284" i="1"/>
  <c r="CU26" i="11" s="1"/>
  <c r="X281" i="1"/>
  <c r="CR26" i="11" s="1"/>
  <c r="X295" i="1"/>
  <c r="X258" i="1"/>
  <c r="BU26" i="11" s="1"/>
  <c r="X229" i="1"/>
  <c r="AR26" i="11" s="1"/>
  <c r="X210" i="1"/>
  <c r="Y26" i="11" s="1"/>
  <c r="X274" i="1"/>
  <c r="CK26" i="11" s="1"/>
  <c r="X209" i="1"/>
  <c r="X26" i="11" s="1"/>
  <c r="X277" i="1"/>
  <c r="CN26" i="11" s="1"/>
  <c r="X239" i="1"/>
  <c r="BB26" i="11" s="1"/>
  <c r="X211" i="1"/>
  <c r="Z26" i="11" s="1"/>
  <c r="Y263" i="1"/>
  <c r="CA27" i="11" s="1"/>
  <c r="Y305" i="1"/>
  <c r="X246" i="1"/>
  <c r="BI26" i="11" s="1"/>
  <c r="Y236" i="1"/>
  <c r="AZ27" i="11" s="1"/>
  <c r="X265" i="1"/>
  <c r="CB26" i="11" s="1"/>
  <c r="X256" i="1"/>
  <c r="BS26" i="11" s="1"/>
  <c r="U29" i="13"/>
  <c r="AA22" i="9"/>
  <c r="Y59" i="9"/>
  <c r="X6" i="9"/>
  <c r="Y10" i="9"/>
  <c r="X110" i="9"/>
  <c r="T25" i="11" s="1"/>
  <c r="Z13" i="9"/>
  <c r="Y113" i="9"/>
  <c r="R26" i="11" s="1"/>
  <c r="Y17" i="9"/>
  <c r="X117" i="9"/>
  <c r="M25" i="11" s="1"/>
  <c r="Y27" i="9"/>
  <c r="X127" i="9"/>
  <c r="C25" i="11" s="1"/>
  <c r="Y21" i="9"/>
  <c r="X121" i="9"/>
  <c r="I25" i="11" s="1"/>
  <c r="X128" i="9"/>
  <c r="Y78" i="9"/>
  <c r="Z78" i="9" s="1"/>
  <c r="AA78" i="9" s="1"/>
  <c r="AB78" i="9" s="1"/>
  <c r="AC78" i="9" s="1"/>
  <c r="AD78" i="9" s="1"/>
  <c r="AE78" i="9" s="1"/>
  <c r="AF78" i="9" s="1"/>
  <c r="AG78" i="9" s="1"/>
  <c r="AH78" i="9" s="1"/>
  <c r="AI78" i="9" s="1"/>
  <c r="AJ78" i="9" s="1"/>
  <c r="AK78" i="9" s="1"/>
  <c r="AL78" i="9" s="1"/>
  <c r="AM78" i="9" s="1"/>
  <c r="AN78" i="9" s="1"/>
  <c r="AO78" i="9" s="1"/>
  <c r="AP78" i="9" s="1"/>
  <c r="AQ78" i="9" s="1"/>
  <c r="AR78" i="9" s="1"/>
  <c r="AS78" i="9" s="1"/>
  <c r="AT78" i="9" s="1"/>
  <c r="Z28" i="9"/>
  <c r="X124" i="9"/>
  <c r="F25" i="11" s="1"/>
  <c r="Y24" i="9"/>
  <c r="Y72" i="9"/>
  <c r="X122" i="9"/>
  <c r="H25" i="11" s="1"/>
  <c r="Y20" i="9"/>
  <c r="X120" i="9"/>
  <c r="J25" i="11" s="1"/>
  <c r="X119" i="9"/>
  <c r="K25" i="11" s="1"/>
  <c r="Y19" i="9"/>
  <c r="S13" i="13"/>
  <c r="S14" i="13"/>
  <c r="X126" i="9"/>
  <c r="D25" i="11" s="1"/>
  <c r="Y26" i="9"/>
  <c r="U18" i="13"/>
  <c r="CZ23" i="11"/>
  <c r="U6" i="13"/>
  <c r="T9" i="13"/>
  <c r="T12" i="13" s="1"/>
  <c r="Y23" i="9"/>
  <c r="X123" i="9"/>
  <c r="G25" i="11" s="1"/>
  <c r="Z18" i="9"/>
  <c r="Y118" i="9"/>
  <c r="M26" i="11" s="1"/>
  <c r="Y9" i="9"/>
  <c r="X109" i="9"/>
  <c r="X5" i="9"/>
  <c r="Y64" i="9"/>
  <c r="X114" i="9"/>
  <c r="P25" i="11" s="1"/>
  <c r="Y12" i="9"/>
  <c r="X112" i="9"/>
  <c r="R25" i="11" s="1"/>
  <c r="Y16" i="9"/>
  <c r="X116" i="9"/>
  <c r="N25" i="11" s="1"/>
  <c r="C79" i="9"/>
  <c r="Y79" i="9" s="1"/>
  <c r="Z79" i="9" s="1"/>
  <c r="AA79" i="9" s="1"/>
  <c r="AB79" i="9" s="1"/>
  <c r="AC79" i="9" s="1"/>
  <c r="AD79" i="9" s="1"/>
  <c r="AE79" i="9" s="1"/>
  <c r="AF79" i="9" s="1"/>
  <c r="AG79" i="9" s="1"/>
  <c r="AH79" i="9" s="1"/>
  <c r="AI79" i="9" s="1"/>
  <c r="AJ79" i="9" s="1"/>
  <c r="AK79" i="9" s="1"/>
  <c r="AL79" i="9" s="1"/>
  <c r="AM79" i="9" s="1"/>
  <c r="AN79" i="9" s="1"/>
  <c r="AO79" i="9" s="1"/>
  <c r="AP79" i="9" s="1"/>
  <c r="AQ79" i="9" s="1"/>
  <c r="AR79" i="9" s="1"/>
  <c r="AS79" i="9" s="1"/>
  <c r="AT79" i="9" s="1"/>
  <c r="AU79" i="9" s="1"/>
  <c r="Y29" i="9"/>
  <c r="AA14" i="9"/>
  <c r="Y25" i="9"/>
  <c r="X125" i="9"/>
  <c r="E25" i="11" s="1"/>
  <c r="BD74" i="9"/>
  <c r="Y11" i="9"/>
  <c r="X111" i="9"/>
  <c r="S25" i="11" s="1"/>
  <c r="Y115" i="9"/>
  <c r="P26" i="11" s="1"/>
  <c r="Z15" i="9"/>
  <c r="T24" i="11"/>
  <c r="W7" i="9"/>
  <c r="V25" i="13" s="1"/>
  <c r="V26" i="13" s="1"/>
  <c r="V30" i="13"/>
  <c r="B24" i="11"/>
  <c r="U31" i="13" l="1"/>
  <c r="V28" i="13" s="1"/>
  <c r="CX26" i="11"/>
  <c r="X8" i="13" s="1"/>
  <c r="Z236" i="1"/>
  <c r="BA28" i="11" s="1"/>
  <c r="Y274" i="1"/>
  <c r="CL27" i="11" s="1"/>
  <c r="Y271" i="1"/>
  <c r="CI27" i="11" s="1"/>
  <c r="Y220" i="1"/>
  <c r="AJ27" i="11" s="1"/>
  <c r="Y240" i="1"/>
  <c r="BD27" i="11" s="1"/>
  <c r="Y251" i="1"/>
  <c r="BO27" i="11" s="1"/>
  <c r="Y291" i="1"/>
  <c r="Y213" i="1"/>
  <c r="AC27" i="11" s="1"/>
  <c r="Z290" i="1"/>
  <c r="Y272" i="1"/>
  <c r="CJ27" i="11" s="1"/>
  <c r="Y292" i="1"/>
  <c r="Y241" i="1"/>
  <c r="BE27" i="11" s="1"/>
  <c r="Y235" i="1"/>
  <c r="AY27" i="11" s="1"/>
  <c r="Y239" i="1"/>
  <c r="BC27" i="11" s="1"/>
  <c r="Y281" i="1"/>
  <c r="CS27" i="11" s="1"/>
  <c r="Y279" i="1"/>
  <c r="CQ27" i="11" s="1"/>
  <c r="Y306" i="1"/>
  <c r="Y294" i="1"/>
  <c r="Y227" i="1"/>
  <c r="AQ27" i="11" s="1"/>
  <c r="Y297" i="1"/>
  <c r="Z218" i="1"/>
  <c r="AI28" i="11" s="1"/>
  <c r="Y304" i="1"/>
  <c r="Y296" i="1"/>
  <c r="Y252" i="1"/>
  <c r="BP27" i="11" s="1"/>
  <c r="Y215" i="1"/>
  <c r="AE27" i="11" s="1"/>
  <c r="Z243" i="1"/>
  <c r="BH28" i="11" s="1"/>
  <c r="Y212" i="1"/>
  <c r="AB27" i="11" s="1"/>
  <c r="Y237" i="1"/>
  <c r="BA27" i="11" s="1"/>
  <c r="Y224" i="1"/>
  <c r="AN27" i="11" s="1"/>
  <c r="Y261" i="1"/>
  <c r="BY27" i="11" s="1"/>
  <c r="Y259" i="1"/>
  <c r="BW27" i="11" s="1"/>
  <c r="Y276" i="1"/>
  <c r="CN27" i="11" s="1"/>
  <c r="Y300" i="1"/>
  <c r="Y256" i="1"/>
  <c r="BT27" i="11" s="1"/>
  <c r="Z305" i="1"/>
  <c r="Y277" i="1"/>
  <c r="CO27" i="11" s="1"/>
  <c r="Y229" i="1"/>
  <c r="AS27" i="11" s="1"/>
  <c r="Y284" i="1"/>
  <c r="CV27" i="11" s="1"/>
  <c r="Y267" i="1"/>
  <c r="CE27" i="11" s="1"/>
  <c r="Y225" i="1"/>
  <c r="AO27" i="11" s="1"/>
  <c r="Y234" i="1"/>
  <c r="AX27" i="11" s="1"/>
  <c r="Y216" i="1"/>
  <c r="AF27" i="11" s="1"/>
  <c r="Y255" i="1"/>
  <c r="BS27" i="11" s="1"/>
  <c r="Y270" i="1"/>
  <c r="CH27" i="11" s="1"/>
  <c r="Y293" i="1"/>
  <c r="Y257" i="1"/>
  <c r="BU27" i="11" s="1"/>
  <c r="Y253" i="1"/>
  <c r="BQ27" i="11" s="1"/>
  <c r="Y301" i="1"/>
  <c r="Y232" i="1"/>
  <c r="AV27" i="11" s="1"/>
  <c r="Y287" i="1"/>
  <c r="Y244" i="1"/>
  <c r="BH27" i="11" s="1"/>
  <c r="Y223" i="1"/>
  <c r="AM27" i="11" s="1"/>
  <c r="Z242" i="1"/>
  <c r="BG28" i="11" s="1"/>
  <c r="Y278" i="1"/>
  <c r="CP27" i="11" s="1"/>
  <c r="Y250" i="1"/>
  <c r="BN27" i="11" s="1"/>
  <c r="Y266" i="1"/>
  <c r="CD27" i="11" s="1"/>
  <c r="Y226" i="1"/>
  <c r="AP27" i="11" s="1"/>
  <c r="Y268" i="1"/>
  <c r="CF27" i="11" s="1"/>
  <c r="Y298" i="1"/>
  <c r="Z24" i="13"/>
  <c r="Y211" i="1"/>
  <c r="AA27" i="11" s="1"/>
  <c r="Y295" i="1"/>
  <c r="Y247" i="1"/>
  <c r="BK27" i="11" s="1"/>
  <c r="Y231" i="1"/>
  <c r="AU27" i="11" s="1"/>
  <c r="C30" i="9"/>
  <c r="C80" i="9" s="1"/>
  <c r="Z80" i="9" s="1"/>
  <c r="AA80" i="9" s="1"/>
  <c r="AB80" i="9" s="1"/>
  <c r="AC80" i="9" s="1"/>
  <c r="AD80" i="9" s="1"/>
  <c r="AE80" i="9" s="1"/>
  <c r="AF80" i="9" s="1"/>
  <c r="AG80" i="9" s="1"/>
  <c r="AH80" i="9" s="1"/>
  <c r="AI80" i="9" s="1"/>
  <c r="AJ80" i="9" s="1"/>
  <c r="AK80" i="9" s="1"/>
  <c r="AL80" i="9" s="1"/>
  <c r="AM80" i="9" s="1"/>
  <c r="AN80" i="9" s="1"/>
  <c r="AO80" i="9" s="1"/>
  <c r="AP80" i="9" s="1"/>
  <c r="AQ80" i="9" s="1"/>
  <c r="AR80" i="9" s="1"/>
  <c r="AS80" i="9" s="1"/>
  <c r="AT80" i="9" s="1"/>
  <c r="AU80" i="9" s="1"/>
  <c r="AV80" i="9" s="1"/>
  <c r="AW80" i="9" s="1"/>
  <c r="Y254" i="1"/>
  <c r="BR27" i="11" s="1"/>
  <c r="Y260" i="1"/>
  <c r="BX27" i="11" s="1"/>
  <c r="Z208" i="1"/>
  <c r="Y233" i="1"/>
  <c r="AW27" i="11" s="1"/>
  <c r="Y219" i="1"/>
  <c r="AI27" i="11" s="1"/>
  <c r="Y303" i="1"/>
  <c r="Y262" i="1"/>
  <c r="BZ27" i="11" s="1"/>
  <c r="Y280" i="1"/>
  <c r="CR27" i="11" s="1"/>
  <c r="Y246" i="1"/>
  <c r="BJ27" i="11" s="1"/>
  <c r="Y210" i="1"/>
  <c r="Z27" i="11" s="1"/>
  <c r="Y269" i="1"/>
  <c r="CG27" i="11" s="1"/>
  <c r="Y228" i="1"/>
  <c r="AR27" i="11" s="1"/>
  <c r="Y238" i="1"/>
  <c r="BB27" i="11" s="1"/>
  <c r="Y248" i="1"/>
  <c r="BL27" i="11" s="1"/>
  <c r="Y222" i="1"/>
  <c r="AL27" i="11" s="1"/>
  <c r="Y214" i="1"/>
  <c r="AD27" i="11" s="1"/>
  <c r="Y288" i="1"/>
  <c r="Z221" i="1"/>
  <c r="Y230" i="1"/>
  <c r="AT27" i="11" s="1"/>
  <c r="Y307" i="1"/>
  <c r="Y245" i="1"/>
  <c r="BI27" i="11" s="1"/>
  <c r="Y308" i="1"/>
  <c r="Y299" i="1"/>
  <c r="Y282" i="1"/>
  <c r="CT27" i="11" s="1"/>
  <c r="Y286" i="1"/>
  <c r="Y275" i="1"/>
  <c r="CM27" i="11" s="1"/>
  <c r="Y302" i="1"/>
  <c r="Y283" i="1"/>
  <c r="CU27" i="11" s="1"/>
  <c r="Y24" i="13"/>
  <c r="Y265" i="1"/>
  <c r="CC27" i="11" s="1"/>
  <c r="Z263" i="1"/>
  <c r="CB28" i="11" s="1"/>
  <c r="Y209" i="1"/>
  <c r="Y27" i="11" s="1"/>
  <c r="Y258" i="1"/>
  <c r="BV27" i="11" s="1"/>
  <c r="Y289" i="1"/>
  <c r="Y249" i="1"/>
  <c r="BM27" i="11" s="1"/>
  <c r="Y273" i="1"/>
  <c r="CK27" i="11" s="1"/>
  <c r="Y217" i="1"/>
  <c r="AG27" i="11" s="1"/>
  <c r="Y285" i="1"/>
  <c r="CW27" i="11" s="1"/>
  <c r="Y264" i="1"/>
  <c r="CB27" i="11" s="1"/>
  <c r="Z26" i="9"/>
  <c r="Y126" i="9"/>
  <c r="E26" i="11" s="1"/>
  <c r="Z17" i="9"/>
  <c r="Y117" i="9"/>
  <c r="N26" i="11" s="1"/>
  <c r="Y111" i="9"/>
  <c r="T26" i="11" s="1"/>
  <c r="Z11" i="9"/>
  <c r="Z23" i="9"/>
  <c r="Y123" i="9"/>
  <c r="H26" i="11" s="1"/>
  <c r="Y128" i="9"/>
  <c r="C26" i="11" s="1"/>
  <c r="Z59" i="9"/>
  <c r="Y6" i="9"/>
  <c r="V18" i="13"/>
  <c r="CZ24" i="11"/>
  <c r="V6" i="13"/>
  <c r="Z64" i="9"/>
  <c r="Y114" i="9"/>
  <c r="Q26" i="11" s="1"/>
  <c r="Y120" i="9"/>
  <c r="K26" i="11" s="1"/>
  <c r="Z20" i="9"/>
  <c r="AA28" i="9"/>
  <c r="Z128" i="9"/>
  <c r="D27" i="11" s="1"/>
  <c r="T14" i="13"/>
  <c r="T13" i="13"/>
  <c r="Z19" i="9"/>
  <c r="Y119" i="9"/>
  <c r="L26" i="11" s="1"/>
  <c r="Y116" i="9"/>
  <c r="O26" i="11" s="1"/>
  <c r="Z16" i="9"/>
  <c r="AL28" i="11"/>
  <c r="Y129" i="9"/>
  <c r="Z29" i="9"/>
  <c r="U25" i="11"/>
  <c r="X7" i="9"/>
  <c r="W25" i="13" s="1"/>
  <c r="W26" i="13" s="1"/>
  <c r="U9" i="13"/>
  <c r="U12" i="13" s="1"/>
  <c r="Z72" i="9"/>
  <c r="Y122" i="9"/>
  <c r="I26" i="11" s="1"/>
  <c r="AB22" i="9"/>
  <c r="AA18" i="9"/>
  <c r="Z118" i="9"/>
  <c r="N27" i="11" s="1"/>
  <c r="B25" i="11"/>
  <c r="W30" i="13"/>
  <c r="Z10" i="9"/>
  <c r="Y110" i="9"/>
  <c r="U26" i="11" s="1"/>
  <c r="AV79" i="9"/>
  <c r="AW79" i="9" s="1"/>
  <c r="Z9" i="9"/>
  <c r="Y109" i="9"/>
  <c r="Y5" i="9"/>
  <c r="Y124" i="9"/>
  <c r="G26" i="11" s="1"/>
  <c r="Z24" i="9"/>
  <c r="AU78" i="9"/>
  <c r="Z27" i="9"/>
  <c r="Y127" i="9"/>
  <c r="D26" i="11" s="1"/>
  <c r="V29" i="13"/>
  <c r="AA15" i="9"/>
  <c r="Z115" i="9"/>
  <c r="Q27" i="11" s="1"/>
  <c r="Z25" i="9"/>
  <c r="Y125" i="9"/>
  <c r="F26" i="11" s="1"/>
  <c r="X27" i="11"/>
  <c r="AB14" i="9"/>
  <c r="Z12" i="9"/>
  <c r="Y112" i="9"/>
  <c r="S26" i="11" s="1"/>
  <c r="Z21" i="9"/>
  <c r="Y121" i="9"/>
  <c r="J26" i="11" s="1"/>
  <c r="Z113" i="9"/>
  <c r="S27" i="11" s="1"/>
  <c r="AA13" i="9"/>
  <c r="V31" i="13" l="1"/>
  <c r="W28" i="13" s="1"/>
  <c r="Z30" i="9"/>
  <c r="Z130" i="9" s="1"/>
  <c r="CX27" i="11"/>
  <c r="Y8" i="13" s="1"/>
  <c r="Z286" i="1"/>
  <c r="Z245" i="1"/>
  <c r="BJ28" i="11" s="1"/>
  <c r="Z288" i="1"/>
  <c r="Z238" i="1"/>
  <c r="BC28" i="11" s="1"/>
  <c r="Z246" i="1"/>
  <c r="BK28" i="11" s="1"/>
  <c r="Z219" i="1"/>
  <c r="AJ28" i="11" s="1"/>
  <c r="Z254" i="1"/>
  <c r="BS28" i="11" s="1"/>
  <c r="C31" i="9"/>
  <c r="C81" i="9" s="1"/>
  <c r="AA81" i="9" s="1"/>
  <c r="AB81" i="9" s="1"/>
  <c r="AC81" i="9" s="1"/>
  <c r="AD81" i="9" s="1"/>
  <c r="AE81" i="9" s="1"/>
  <c r="AF81" i="9" s="1"/>
  <c r="AG81" i="9" s="1"/>
  <c r="AH81" i="9" s="1"/>
  <c r="AI81" i="9" s="1"/>
  <c r="AJ81" i="9" s="1"/>
  <c r="AK81" i="9" s="1"/>
  <c r="AL81" i="9" s="1"/>
  <c r="AM81" i="9" s="1"/>
  <c r="AN81" i="9" s="1"/>
  <c r="AO81" i="9" s="1"/>
  <c r="AP81" i="9" s="1"/>
  <c r="AQ81" i="9" s="1"/>
  <c r="AR81" i="9" s="1"/>
  <c r="AS81" i="9" s="1"/>
  <c r="AT81" i="9" s="1"/>
  <c r="AU81" i="9" s="1"/>
  <c r="AV81" i="9" s="1"/>
  <c r="AW81" i="9" s="1"/>
  <c r="AX81" i="9" s="1"/>
  <c r="AY81" i="9" s="1"/>
  <c r="AZ81" i="9" s="1"/>
  <c r="BA81" i="9" s="1"/>
  <c r="BB81" i="9" s="1"/>
  <c r="BC81" i="9" s="1"/>
  <c r="BD81" i="9" s="1"/>
  <c r="Z258" i="1"/>
  <c r="BW28" i="11" s="1"/>
  <c r="Z266" i="1"/>
  <c r="CE28" i="11" s="1"/>
  <c r="Z301" i="1"/>
  <c r="Z225" i="1"/>
  <c r="AP28" i="11" s="1"/>
  <c r="Z276" i="1"/>
  <c r="CO28" i="11" s="1"/>
  <c r="Z252" i="1"/>
  <c r="BQ28" i="11" s="1"/>
  <c r="Z279" i="1"/>
  <c r="CR28" i="11" s="1"/>
  <c r="Z213" i="1"/>
  <c r="AD28" i="11" s="1"/>
  <c r="Z283" i="1"/>
  <c r="CV28" i="11" s="1"/>
  <c r="Z307" i="1"/>
  <c r="Z228" i="1"/>
  <c r="AS28" i="11" s="1"/>
  <c r="Z233" i="1"/>
  <c r="AX28" i="11" s="1"/>
  <c r="Z209" i="1"/>
  <c r="Z28" i="11" s="1"/>
  <c r="Z298" i="1"/>
  <c r="Z244" i="1"/>
  <c r="BI28" i="11" s="1"/>
  <c r="Z255" i="1"/>
  <c r="BT28" i="11" s="1"/>
  <c r="AA305" i="1"/>
  <c r="Z212" i="1"/>
  <c r="AC28" i="11" s="1"/>
  <c r="Z227" i="1"/>
  <c r="AR28" i="11" s="1"/>
  <c r="Z292" i="1"/>
  <c r="Z271" i="1"/>
  <c r="CJ28" i="11" s="1"/>
  <c r="Z302" i="1"/>
  <c r="Z230" i="1"/>
  <c r="AU28" i="11" s="1"/>
  <c r="Z269" i="1"/>
  <c r="CH28" i="11" s="1"/>
  <c r="AA208" i="1"/>
  <c r="Z29" i="11" s="1"/>
  <c r="Z264" i="1"/>
  <c r="CC28" i="11" s="1"/>
  <c r="AA263" i="1"/>
  <c r="CC29" i="11" s="1"/>
  <c r="Z268" i="1"/>
  <c r="CG28" i="11" s="1"/>
  <c r="Z287" i="1"/>
  <c r="Z216" i="1"/>
  <c r="AG28" i="11" s="1"/>
  <c r="Z256" i="1"/>
  <c r="BU28" i="11" s="1"/>
  <c r="AA243" i="1"/>
  <c r="BI29" i="11" s="1"/>
  <c r="Z294" i="1"/>
  <c r="Z239" i="1"/>
  <c r="BD28" i="11" s="1"/>
  <c r="Z251" i="1"/>
  <c r="BP28" i="11" s="1"/>
  <c r="Z275" i="1"/>
  <c r="CN28" i="11" s="1"/>
  <c r="Z308" i="1"/>
  <c r="AA221" i="1"/>
  <c r="AM29" i="11" s="1"/>
  <c r="Z248" i="1"/>
  <c r="BM28" i="11" s="1"/>
  <c r="Z210" i="1"/>
  <c r="AA28" i="11" s="1"/>
  <c r="Z303" i="1"/>
  <c r="Z260" i="1"/>
  <c r="BY28" i="11" s="1"/>
  <c r="Z217" i="1"/>
  <c r="AH28" i="11" s="1"/>
  <c r="Z211" i="1"/>
  <c r="AB28" i="11" s="1"/>
  <c r="Z223" i="1"/>
  <c r="AN28" i="11" s="1"/>
  <c r="Z270" i="1"/>
  <c r="CI28" i="11" s="1"/>
  <c r="Z277" i="1"/>
  <c r="CP28" i="11" s="1"/>
  <c r="Z237" i="1"/>
  <c r="BB28" i="11" s="1"/>
  <c r="Z297" i="1"/>
  <c r="Z241" i="1"/>
  <c r="BF28" i="11" s="1"/>
  <c r="Z220" i="1"/>
  <c r="AK28" i="11" s="1"/>
  <c r="Z282" i="1"/>
  <c r="CU28" i="11" s="1"/>
  <c r="Z214" i="1"/>
  <c r="AE28" i="11" s="1"/>
  <c r="Z280" i="1"/>
  <c r="CS28" i="11" s="1"/>
  <c r="Z273" i="1"/>
  <c r="CL28" i="11" s="1"/>
  <c r="Z231" i="1"/>
  <c r="AV28" i="11" s="1"/>
  <c r="Z250" i="1"/>
  <c r="BO28" i="11" s="1"/>
  <c r="Z253" i="1"/>
  <c r="BR28" i="11" s="1"/>
  <c r="Z267" i="1"/>
  <c r="CF28" i="11" s="1"/>
  <c r="Z259" i="1"/>
  <c r="BX28" i="11" s="1"/>
  <c r="Z296" i="1"/>
  <c r="Z281" i="1"/>
  <c r="CT28" i="11" s="1"/>
  <c r="Z291" i="1"/>
  <c r="Z299" i="1"/>
  <c r="Z222" i="1"/>
  <c r="AM28" i="11" s="1"/>
  <c r="Z262" i="1"/>
  <c r="CA28" i="11" s="1"/>
  <c r="Z249" i="1"/>
  <c r="BN28" i="11" s="1"/>
  <c r="Z247" i="1"/>
  <c r="BL28" i="11" s="1"/>
  <c r="Z278" i="1"/>
  <c r="CQ28" i="11" s="1"/>
  <c r="Z257" i="1"/>
  <c r="BV28" i="11" s="1"/>
  <c r="Z284" i="1"/>
  <c r="CW28" i="11" s="1"/>
  <c r="Z261" i="1"/>
  <c r="BZ28" i="11" s="1"/>
  <c r="Z304" i="1"/>
  <c r="Z272" i="1"/>
  <c r="CK28" i="11" s="1"/>
  <c r="Z274" i="1"/>
  <c r="CM28" i="11" s="1"/>
  <c r="Z285" i="1"/>
  <c r="Z289" i="1"/>
  <c r="Z265" i="1"/>
  <c r="CD28" i="11" s="1"/>
  <c r="Z295" i="1"/>
  <c r="Z226" i="1"/>
  <c r="AQ28" i="11" s="1"/>
  <c r="AA242" i="1"/>
  <c r="BH29" i="11" s="1"/>
  <c r="Z232" i="1"/>
  <c r="AW28" i="11" s="1"/>
  <c r="Z293" i="1"/>
  <c r="Z234" i="1"/>
  <c r="AY28" i="11" s="1"/>
  <c r="Z229" i="1"/>
  <c r="AT28" i="11" s="1"/>
  <c r="Z300" i="1"/>
  <c r="Z224" i="1"/>
  <c r="AO28" i="11" s="1"/>
  <c r="Z215" i="1"/>
  <c r="AF28" i="11" s="1"/>
  <c r="AA218" i="1"/>
  <c r="AJ29" i="11" s="1"/>
  <c r="Z306" i="1"/>
  <c r="Z235" i="1"/>
  <c r="AZ28" i="11" s="1"/>
  <c r="AA290" i="1"/>
  <c r="Z240" i="1"/>
  <c r="BE28" i="11" s="1"/>
  <c r="AA236" i="1"/>
  <c r="BB29" i="11" s="1"/>
  <c r="W6" i="13"/>
  <c r="W9" i="13" s="1"/>
  <c r="W12" i="13" s="1"/>
  <c r="W29" i="13"/>
  <c r="AA72" i="9"/>
  <c r="Z122" i="9"/>
  <c r="J27" i="11" s="1"/>
  <c r="AA11" i="9"/>
  <c r="Z111" i="9"/>
  <c r="U27" i="11" s="1"/>
  <c r="W18" i="13"/>
  <c r="CZ25" i="11"/>
  <c r="AC22" i="9"/>
  <c r="Z120" i="9"/>
  <c r="L27" i="11" s="1"/>
  <c r="AA20" i="9"/>
  <c r="AC14" i="9"/>
  <c r="Y28" i="11"/>
  <c r="Z116" i="9"/>
  <c r="P27" i="11" s="1"/>
  <c r="AA16" i="9"/>
  <c r="B26" i="11"/>
  <c r="X6" i="13" s="1"/>
  <c r="X30" i="13"/>
  <c r="AA25" i="9"/>
  <c r="Z125" i="9"/>
  <c r="G27" i="11" s="1"/>
  <c r="AA29" i="9"/>
  <c r="Z129" i="9"/>
  <c r="C27" i="11" s="1"/>
  <c r="AA24" i="9"/>
  <c r="Z124" i="9"/>
  <c r="H27" i="11" s="1"/>
  <c r="AX79" i="9"/>
  <c r="U13" i="13"/>
  <c r="U14" i="13"/>
  <c r="AA128" i="9"/>
  <c r="E28" i="11" s="1"/>
  <c r="AB28" i="9"/>
  <c r="AA64" i="9"/>
  <c r="Z114" i="9"/>
  <c r="R27" i="11" s="1"/>
  <c r="AA21" i="9"/>
  <c r="Z121" i="9"/>
  <c r="K27" i="11" s="1"/>
  <c r="AB15" i="9"/>
  <c r="AA115" i="9"/>
  <c r="R28" i="11" s="1"/>
  <c r="AA19" i="9"/>
  <c r="Z119" i="9"/>
  <c r="M27" i="11" s="1"/>
  <c r="AA59" i="9"/>
  <c r="Z6" i="9"/>
  <c r="AA23" i="9"/>
  <c r="Z123" i="9"/>
  <c r="I27" i="11" s="1"/>
  <c r="AA17" i="9"/>
  <c r="Z117" i="9"/>
  <c r="O27" i="11" s="1"/>
  <c r="Z126" i="9"/>
  <c r="F27" i="11" s="1"/>
  <c r="AA26" i="9"/>
  <c r="Z112" i="9"/>
  <c r="T27" i="11" s="1"/>
  <c r="AA12" i="9"/>
  <c r="AV78" i="9"/>
  <c r="AW78" i="9" s="1"/>
  <c r="AX78" i="9" s="1"/>
  <c r="AY78" i="9" s="1"/>
  <c r="AZ78" i="9" s="1"/>
  <c r="BA78" i="9" s="1"/>
  <c r="AB13" i="9"/>
  <c r="AA113" i="9"/>
  <c r="T28" i="11" s="1"/>
  <c r="V26" i="11"/>
  <c r="X7" i="13" s="1"/>
  <c r="Y7" i="9"/>
  <c r="X25" i="13" s="1"/>
  <c r="X26" i="13" s="1"/>
  <c r="AB18" i="9"/>
  <c r="AA118" i="9"/>
  <c r="O28" i="11" s="1"/>
  <c r="AA27" i="9"/>
  <c r="Z127" i="9"/>
  <c r="E27" i="11" s="1"/>
  <c r="AA9" i="9"/>
  <c r="Z109" i="9"/>
  <c r="AA10" i="9"/>
  <c r="Z110" i="9"/>
  <c r="V27" i="11" s="1"/>
  <c r="AX80" i="9"/>
  <c r="V9" i="13"/>
  <c r="V12" i="13" s="1"/>
  <c r="Z5" i="9" l="1"/>
  <c r="AA30" i="9"/>
  <c r="AA130" i="9" s="1"/>
  <c r="C28" i="11" s="1"/>
  <c r="W31" i="13"/>
  <c r="X28" i="13" s="1"/>
  <c r="AA31" i="9"/>
  <c r="AB31" i="9" s="1"/>
  <c r="CX28" i="11"/>
  <c r="Z8" i="13" s="1"/>
  <c r="AA240" i="1"/>
  <c r="BF29" i="11" s="1"/>
  <c r="AB218" i="1"/>
  <c r="AK30" i="11" s="1"/>
  <c r="AA229" i="1"/>
  <c r="AU29" i="11" s="1"/>
  <c r="AB242" i="1"/>
  <c r="BI30" i="11" s="1"/>
  <c r="AA289" i="1"/>
  <c r="AA304" i="1"/>
  <c r="AA278" i="1"/>
  <c r="CR29" i="11" s="1"/>
  <c r="AA222" i="1"/>
  <c r="AN29" i="11" s="1"/>
  <c r="AA296" i="1"/>
  <c r="AA250" i="1"/>
  <c r="BP29" i="11" s="1"/>
  <c r="AA214" i="1"/>
  <c r="AF29" i="11" s="1"/>
  <c r="AA297" i="1"/>
  <c r="AA223" i="1"/>
  <c r="AO29" i="11" s="1"/>
  <c r="AA303" i="1"/>
  <c r="AA308" i="1"/>
  <c r="AA294" i="1"/>
  <c r="AA287" i="1"/>
  <c r="AB208" i="1"/>
  <c r="AA30" i="11" s="1"/>
  <c r="AA271" i="1"/>
  <c r="CK29" i="11" s="1"/>
  <c r="AB305" i="1"/>
  <c r="AA209" i="1"/>
  <c r="AA29" i="11" s="1"/>
  <c r="AA283" i="1"/>
  <c r="CW29" i="11" s="1"/>
  <c r="AA276" i="1"/>
  <c r="CP29" i="11" s="1"/>
  <c r="AA258" i="1"/>
  <c r="BX29" i="11" s="1"/>
  <c r="AB290" i="1"/>
  <c r="AA215" i="1"/>
  <c r="AG29" i="11" s="1"/>
  <c r="AA234" i="1"/>
  <c r="AZ29" i="11" s="1"/>
  <c r="AA226" i="1"/>
  <c r="AR29" i="11" s="1"/>
  <c r="AA285" i="1"/>
  <c r="AA261" i="1"/>
  <c r="CA29" i="11" s="1"/>
  <c r="AA247" i="1"/>
  <c r="BM29" i="11" s="1"/>
  <c r="AA299" i="1"/>
  <c r="AA259" i="1"/>
  <c r="BY29" i="11" s="1"/>
  <c r="AA231" i="1"/>
  <c r="AW29" i="11" s="1"/>
  <c r="AA282" i="1"/>
  <c r="CV29" i="11" s="1"/>
  <c r="AA237" i="1"/>
  <c r="BC29" i="11" s="1"/>
  <c r="AA211" i="1"/>
  <c r="AC29" i="11" s="1"/>
  <c r="AB24" i="13"/>
  <c r="AA210" i="1"/>
  <c r="AB29" i="11" s="1"/>
  <c r="AA275" i="1"/>
  <c r="CO29" i="11" s="1"/>
  <c r="AB243" i="1"/>
  <c r="BJ30" i="11" s="1"/>
  <c r="AA268" i="1"/>
  <c r="CH29" i="11" s="1"/>
  <c r="AA269" i="1"/>
  <c r="CI29" i="11" s="1"/>
  <c r="AA292" i="1"/>
  <c r="AA255" i="1"/>
  <c r="BU29" i="11" s="1"/>
  <c r="AA233" i="1"/>
  <c r="AY29" i="11" s="1"/>
  <c r="AA213" i="1"/>
  <c r="AE29" i="11" s="1"/>
  <c r="AA225" i="1"/>
  <c r="AQ29" i="11" s="1"/>
  <c r="AA24" i="13"/>
  <c r="AA254" i="1"/>
  <c r="BT29" i="11" s="1"/>
  <c r="AA288" i="1"/>
  <c r="AA235" i="1"/>
  <c r="BA29" i="11" s="1"/>
  <c r="AA224" i="1"/>
  <c r="AP29" i="11" s="1"/>
  <c r="AA293" i="1"/>
  <c r="AA295" i="1"/>
  <c r="AA274" i="1"/>
  <c r="CN29" i="11" s="1"/>
  <c r="AA284" i="1"/>
  <c r="AA249" i="1"/>
  <c r="BO29" i="11" s="1"/>
  <c r="AA291" i="1"/>
  <c r="AA267" i="1"/>
  <c r="CG29" i="11" s="1"/>
  <c r="AA273" i="1"/>
  <c r="CM29" i="11" s="1"/>
  <c r="AA220" i="1"/>
  <c r="AL29" i="11" s="1"/>
  <c r="AA277" i="1"/>
  <c r="CQ29" i="11" s="1"/>
  <c r="AA217" i="1"/>
  <c r="AI29" i="11" s="1"/>
  <c r="AA248" i="1"/>
  <c r="BN29" i="11" s="1"/>
  <c r="AA251" i="1"/>
  <c r="BQ29" i="11" s="1"/>
  <c r="AA256" i="1"/>
  <c r="BV29" i="11" s="1"/>
  <c r="AB263" i="1"/>
  <c r="CD30" i="11" s="1"/>
  <c r="AA230" i="1"/>
  <c r="AV29" i="11" s="1"/>
  <c r="AA227" i="1"/>
  <c r="AS29" i="11" s="1"/>
  <c r="AA244" i="1"/>
  <c r="BJ29" i="11" s="1"/>
  <c r="AA228" i="1"/>
  <c r="AT29" i="11" s="1"/>
  <c r="AA279" i="1"/>
  <c r="CS29" i="11" s="1"/>
  <c r="AA301" i="1"/>
  <c r="AA219" i="1"/>
  <c r="AK29" i="11" s="1"/>
  <c r="AA245" i="1"/>
  <c r="BK29" i="11" s="1"/>
  <c r="AA238" i="1"/>
  <c r="BD29" i="11" s="1"/>
  <c r="C32" i="9"/>
  <c r="AB32" i="9" s="1"/>
  <c r="AB236" i="1"/>
  <c r="BC30" i="11" s="1"/>
  <c r="AA306" i="1"/>
  <c r="AA300" i="1"/>
  <c r="AA232" i="1"/>
  <c r="AX29" i="11" s="1"/>
  <c r="AA265" i="1"/>
  <c r="CE29" i="11" s="1"/>
  <c r="AA272" i="1"/>
  <c r="CL29" i="11" s="1"/>
  <c r="AA257" i="1"/>
  <c r="BW29" i="11" s="1"/>
  <c r="AA262" i="1"/>
  <c r="CB29" i="11" s="1"/>
  <c r="AA281" i="1"/>
  <c r="CU29" i="11" s="1"/>
  <c r="AA253" i="1"/>
  <c r="BS29" i="11" s="1"/>
  <c r="AA280" i="1"/>
  <c r="CT29" i="11" s="1"/>
  <c r="AA241" i="1"/>
  <c r="BG29" i="11" s="1"/>
  <c r="AA270" i="1"/>
  <c r="CJ29" i="11" s="1"/>
  <c r="AA260" i="1"/>
  <c r="BZ29" i="11" s="1"/>
  <c r="AB221" i="1"/>
  <c r="AN30" i="11" s="1"/>
  <c r="AA239" i="1"/>
  <c r="BE29" i="11" s="1"/>
  <c r="AA216" i="1"/>
  <c r="AH29" i="11" s="1"/>
  <c r="AA264" i="1"/>
  <c r="CD29" i="11" s="1"/>
  <c r="AA302" i="1"/>
  <c r="AA212" i="1"/>
  <c r="AD29" i="11" s="1"/>
  <c r="AA298" i="1"/>
  <c r="AA307" i="1"/>
  <c r="AA252" i="1"/>
  <c r="BR29" i="11" s="1"/>
  <c r="AA266" i="1"/>
  <c r="CF29" i="11" s="1"/>
  <c r="AA246" i="1"/>
  <c r="BL29" i="11" s="1"/>
  <c r="AA286" i="1"/>
  <c r="AD14" i="9"/>
  <c r="AB59" i="9"/>
  <c r="AA6" i="9"/>
  <c r="AC15" i="9"/>
  <c r="AB115" i="9"/>
  <c r="S29" i="11" s="1"/>
  <c r="AB64" i="9"/>
  <c r="AA114" i="9"/>
  <c r="S28" i="11" s="1"/>
  <c r="AB24" i="9"/>
  <c r="AA124" i="9"/>
  <c r="I28" i="11" s="1"/>
  <c r="AA125" i="9"/>
  <c r="H28" i="11" s="1"/>
  <c r="AB25" i="9"/>
  <c r="AB20" i="9"/>
  <c r="AA120" i="9"/>
  <c r="M28" i="11" s="1"/>
  <c r="Y30" i="13"/>
  <c r="B27" i="11"/>
  <c r="AA110" i="9"/>
  <c r="W28" i="11" s="1"/>
  <c r="AB10" i="9"/>
  <c r="AB26" i="9"/>
  <c r="AA126" i="9"/>
  <c r="G28" i="11" s="1"/>
  <c r="AC28" i="9"/>
  <c r="AB128" i="9"/>
  <c r="F29" i="11" s="1"/>
  <c r="V13" i="13"/>
  <c r="V14" i="13"/>
  <c r="AA117" i="9"/>
  <c r="P28" i="11" s="1"/>
  <c r="AB17" i="9"/>
  <c r="AB21" i="9"/>
  <c r="AA121" i="9"/>
  <c r="L28" i="11" s="1"/>
  <c r="X18" i="13"/>
  <c r="CZ26" i="11"/>
  <c r="AB72" i="9"/>
  <c r="AA122" i="9"/>
  <c r="K28" i="11" s="1"/>
  <c r="W13" i="13"/>
  <c r="W14" i="13"/>
  <c r="AB27" i="9"/>
  <c r="AA127" i="9"/>
  <c r="F28" i="11" s="1"/>
  <c r="AB12" i="9"/>
  <c r="AA112" i="9"/>
  <c r="U28" i="11" s="1"/>
  <c r="AB11" i="9"/>
  <c r="AA111" i="9"/>
  <c r="V28" i="11" s="1"/>
  <c r="W27" i="11"/>
  <c r="Y7" i="13" s="1"/>
  <c r="Z7" i="9"/>
  <c r="Y25" i="13" s="1"/>
  <c r="Y26" i="13" s="1"/>
  <c r="AC18" i="9"/>
  <c r="AB118" i="9"/>
  <c r="P29" i="11" s="1"/>
  <c r="AC13" i="9"/>
  <c r="AB113" i="9"/>
  <c r="U29" i="11" s="1"/>
  <c r="AB23" i="9"/>
  <c r="AA123" i="9"/>
  <c r="J28" i="11" s="1"/>
  <c r="AY79" i="9"/>
  <c r="AB29" i="9"/>
  <c r="AA129" i="9"/>
  <c r="D28" i="11" s="1"/>
  <c r="AA116" i="9"/>
  <c r="Q28" i="11" s="1"/>
  <c r="AB16" i="9"/>
  <c r="AD22" i="9"/>
  <c r="BB78" i="9"/>
  <c r="AB9" i="9"/>
  <c r="AA109" i="9"/>
  <c r="X9" i="13"/>
  <c r="X14" i="13" s="1"/>
  <c r="AY80" i="9"/>
  <c r="X29" i="13"/>
  <c r="AB19" i="9"/>
  <c r="AA119" i="9"/>
  <c r="N28" i="11" s="1"/>
  <c r="AB30" i="9" l="1"/>
  <c r="AC30" i="9" s="1"/>
  <c r="X31" i="13"/>
  <c r="Y28" i="13" s="1"/>
  <c r="AA131" i="9"/>
  <c r="AA7" i="9" s="1"/>
  <c r="Z25" i="13" s="1"/>
  <c r="Z26" i="13" s="1"/>
  <c r="AA5" i="9"/>
  <c r="CX29" i="11"/>
  <c r="AA8" i="13" s="1"/>
  <c r="AB301" i="1"/>
  <c r="AB227" i="1"/>
  <c r="AT30" i="11" s="1"/>
  <c r="AB251" i="1"/>
  <c r="BR30" i="11" s="1"/>
  <c r="AB220" i="1"/>
  <c r="AM30" i="11" s="1"/>
  <c r="AB249" i="1"/>
  <c r="BP30" i="11" s="1"/>
  <c r="AB293" i="1"/>
  <c r="AB254" i="1"/>
  <c r="BU30" i="11" s="1"/>
  <c r="AB266" i="1"/>
  <c r="CG30" i="11" s="1"/>
  <c r="AB212" i="1"/>
  <c r="AE30" i="11" s="1"/>
  <c r="AB239" i="1"/>
  <c r="BF30" i="11" s="1"/>
  <c r="AB241" i="1"/>
  <c r="BH30" i="11" s="1"/>
  <c r="AB262" i="1"/>
  <c r="CC30" i="11" s="1"/>
  <c r="AB232" i="1"/>
  <c r="AY30" i="11" s="1"/>
  <c r="AB255" i="1"/>
  <c r="BV30" i="11" s="1"/>
  <c r="AC243" i="1"/>
  <c r="BK31" i="11" s="1"/>
  <c r="AB237" i="1"/>
  <c r="BD30" i="11" s="1"/>
  <c r="AB299" i="1"/>
  <c r="AB226" i="1"/>
  <c r="AS30" i="11" s="1"/>
  <c r="AB258" i="1"/>
  <c r="BY30" i="11" s="1"/>
  <c r="AC305" i="1"/>
  <c r="AB294" i="1"/>
  <c r="AB297" i="1"/>
  <c r="AB222" i="1"/>
  <c r="AO30" i="11" s="1"/>
  <c r="AC242" i="1"/>
  <c r="BJ31" i="11" s="1"/>
  <c r="AB238" i="1"/>
  <c r="BE30" i="11" s="1"/>
  <c r="AB279" i="1"/>
  <c r="CT30" i="11" s="1"/>
  <c r="AB230" i="1"/>
  <c r="AW30" i="11" s="1"/>
  <c r="AB248" i="1"/>
  <c r="BO30" i="11" s="1"/>
  <c r="AB273" i="1"/>
  <c r="CN30" i="11" s="1"/>
  <c r="AB284" i="1"/>
  <c r="AB224" i="1"/>
  <c r="AQ30" i="11" s="1"/>
  <c r="AB252" i="1"/>
  <c r="BS30" i="11" s="1"/>
  <c r="AB302" i="1"/>
  <c r="AC221" i="1"/>
  <c r="AO31" i="11" s="1"/>
  <c r="AB280" i="1"/>
  <c r="CU30" i="11" s="1"/>
  <c r="AB257" i="1"/>
  <c r="BX30" i="11" s="1"/>
  <c r="AB300" i="1"/>
  <c r="AB225" i="1"/>
  <c r="AR30" i="11" s="1"/>
  <c r="AB292" i="1"/>
  <c r="AB275" i="1"/>
  <c r="CP30" i="11" s="1"/>
  <c r="AB282" i="1"/>
  <c r="CW30" i="11" s="1"/>
  <c r="AB247" i="1"/>
  <c r="BN30" i="11" s="1"/>
  <c r="AB234" i="1"/>
  <c r="BA30" i="11" s="1"/>
  <c r="AB276" i="1"/>
  <c r="CQ30" i="11" s="1"/>
  <c r="AB271" i="1"/>
  <c r="CL30" i="11" s="1"/>
  <c r="AB308" i="1"/>
  <c r="AB214" i="1"/>
  <c r="AG30" i="11" s="1"/>
  <c r="AB278" i="1"/>
  <c r="CS30" i="11" s="1"/>
  <c r="AB229" i="1"/>
  <c r="AV30" i="11" s="1"/>
  <c r="AB245" i="1"/>
  <c r="BL30" i="11" s="1"/>
  <c r="AB228" i="1"/>
  <c r="AU30" i="11" s="1"/>
  <c r="AC263" i="1"/>
  <c r="CE31" i="11" s="1"/>
  <c r="AB217" i="1"/>
  <c r="AJ30" i="11" s="1"/>
  <c r="AB267" i="1"/>
  <c r="CH30" i="11" s="1"/>
  <c r="AB274" i="1"/>
  <c r="CO30" i="11" s="1"/>
  <c r="AB235" i="1"/>
  <c r="BB30" i="11" s="1"/>
  <c r="AB286" i="1"/>
  <c r="AB307" i="1"/>
  <c r="AB264" i="1"/>
  <c r="CE30" i="11" s="1"/>
  <c r="AB260" i="1"/>
  <c r="CA30" i="11" s="1"/>
  <c r="AB253" i="1"/>
  <c r="BT30" i="11" s="1"/>
  <c r="AB272" i="1"/>
  <c r="CM30" i="11" s="1"/>
  <c r="AB306" i="1"/>
  <c r="AB213" i="1"/>
  <c r="AF30" i="11" s="1"/>
  <c r="AB269" i="1"/>
  <c r="CJ30" i="11" s="1"/>
  <c r="AB210" i="1"/>
  <c r="AC30" i="11" s="1"/>
  <c r="AB231" i="1"/>
  <c r="AX30" i="11" s="1"/>
  <c r="AB261" i="1"/>
  <c r="CB30" i="11" s="1"/>
  <c r="AB215" i="1"/>
  <c r="AH30" i="11" s="1"/>
  <c r="AB283" i="1"/>
  <c r="AC208" i="1"/>
  <c r="AB31" i="11" s="1"/>
  <c r="AB303" i="1"/>
  <c r="AB250" i="1"/>
  <c r="BQ30" i="11" s="1"/>
  <c r="AB304" i="1"/>
  <c r="AC218" i="1"/>
  <c r="AL31" i="11" s="1"/>
  <c r="C82" i="9"/>
  <c r="AB82" i="9" s="1"/>
  <c r="AC82" i="9" s="1"/>
  <c r="AD82" i="9" s="1"/>
  <c r="AE82" i="9" s="1"/>
  <c r="AF82" i="9" s="1"/>
  <c r="AG82" i="9" s="1"/>
  <c r="AH82" i="9" s="1"/>
  <c r="AI82" i="9" s="1"/>
  <c r="AJ82" i="9" s="1"/>
  <c r="AK82" i="9" s="1"/>
  <c r="AL82" i="9" s="1"/>
  <c r="AM82" i="9" s="1"/>
  <c r="AN82" i="9" s="1"/>
  <c r="AO82" i="9" s="1"/>
  <c r="AP82" i="9" s="1"/>
  <c r="AQ82" i="9" s="1"/>
  <c r="AR82" i="9" s="1"/>
  <c r="AS82" i="9" s="1"/>
  <c r="AT82" i="9" s="1"/>
  <c r="AU82" i="9" s="1"/>
  <c r="AV82" i="9" s="1"/>
  <c r="AW82" i="9" s="1"/>
  <c r="AX82" i="9" s="1"/>
  <c r="AY82" i="9" s="1"/>
  <c r="AZ82" i="9" s="1"/>
  <c r="BA82" i="9" s="1"/>
  <c r="BB82" i="9" s="1"/>
  <c r="BC82" i="9" s="1"/>
  <c r="BD82" i="9" s="1"/>
  <c r="AB219" i="1"/>
  <c r="AL30" i="11" s="1"/>
  <c r="AB244" i="1"/>
  <c r="BK30" i="11" s="1"/>
  <c r="AB256" i="1"/>
  <c r="BW30" i="11" s="1"/>
  <c r="AB277" i="1"/>
  <c r="CR30" i="11" s="1"/>
  <c r="AB291" i="1"/>
  <c r="AB295" i="1"/>
  <c r="AB288" i="1"/>
  <c r="AB246" i="1"/>
  <c r="BM30" i="11" s="1"/>
  <c r="AB298" i="1"/>
  <c r="AB216" i="1"/>
  <c r="AI30" i="11" s="1"/>
  <c r="AB270" i="1"/>
  <c r="CK30" i="11" s="1"/>
  <c r="AB281" i="1"/>
  <c r="CV30" i="11" s="1"/>
  <c r="AB265" i="1"/>
  <c r="CF30" i="11" s="1"/>
  <c r="AC236" i="1"/>
  <c r="BD31" i="11" s="1"/>
  <c r="AB233" i="1"/>
  <c r="AZ30" i="11" s="1"/>
  <c r="AB268" i="1"/>
  <c r="CI30" i="11" s="1"/>
  <c r="AB211" i="1"/>
  <c r="AD30" i="11" s="1"/>
  <c r="AB259" i="1"/>
  <c r="BZ30" i="11" s="1"/>
  <c r="AB285" i="1"/>
  <c r="AC290" i="1"/>
  <c r="AC24" i="13"/>
  <c r="AB209" i="1"/>
  <c r="AB30" i="11" s="1"/>
  <c r="AB287" i="1"/>
  <c r="AB223" i="1"/>
  <c r="AP30" i="11" s="1"/>
  <c r="AB296" i="1"/>
  <c r="AB289" i="1"/>
  <c r="AB240" i="1"/>
  <c r="BG30" i="11" s="1"/>
  <c r="BC78" i="9"/>
  <c r="BD78" i="9" s="1"/>
  <c r="X13" i="13"/>
  <c r="AC72" i="9"/>
  <c r="AB122" i="9"/>
  <c r="L29" i="11" s="1"/>
  <c r="X28" i="11"/>
  <c r="Z7" i="13" s="1"/>
  <c r="AB123" i="9"/>
  <c r="K29" i="11" s="1"/>
  <c r="AC23" i="9"/>
  <c r="AD18" i="9"/>
  <c r="AC118" i="9"/>
  <c r="Q30" i="11" s="1"/>
  <c r="AB125" i="9"/>
  <c r="I29" i="11" s="1"/>
  <c r="AC25" i="9"/>
  <c r="AC32" i="9"/>
  <c r="AC21" i="9"/>
  <c r="AB121" i="9"/>
  <c r="M29" i="11" s="1"/>
  <c r="AC19" i="9"/>
  <c r="AB119" i="9"/>
  <c r="O29" i="11" s="1"/>
  <c r="Y29" i="13"/>
  <c r="AB127" i="9"/>
  <c r="G29" i="11" s="1"/>
  <c r="AC27" i="9"/>
  <c r="AC64" i="9"/>
  <c r="AB114" i="9"/>
  <c r="T29" i="11" s="1"/>
  <c r="AC59" i="9"/>
  <c r="AZ80" i="9"/>
  <c r="AB129" i="9"/>
  <c r="E29" i="11" s="1"/>
  <c r="AC29" i="9"/>
  <c r="AC26" i="9"/>
  <c r="AB126" i="9"/>
  <c r="H29" i="11" s="1"/>
  <c r="AE14" i="9"/>
  <c r="AC9" i="9"/>
  <c r="AB109" i="9"/>
  <c r="AE22" i="9"/>
  <c r="X12" i="13"/>
  <c r="AC16" i="9"/>
  <c r="AB116" i="9"/>
  <c r="R29" i="11" s="1"/>
  <c r="AC12" i="9"/>
  <c r="AB112" i="9"/>
  <c r="V29" i="11" s="1"/>
  <c r="AC115" i="9"/>
  <c r="T30" i="11" s="1"/>
  <c r="AD15" i="9"/>
  <c r="AC31" i="9"/>
  <c r="AB131" i="9"/>
  <c r="C29" i="11" s="1"/>
  <c r="AD13" i="9"/>
  <c r="AC113" i="9"/>
  <c r="V30" i="11" s="1"/>
  <c r="AB117" i="9"/>
  <c r="Q29" i="11" s="1"/>
  <c r="AC17" i="9"/>
  <c r="AC128" i="9"/>
  <c r="G30" i="11" s="1"/>
  <c r="AD28" i="9"/>
  <c r="AB110" i="9"/>
  <c r="X29" i="11" s="1"/>
  <c r="AC10" i="9"/>
  <c r="AZ79" i="9"/>
  <c r="BA79" i="9" s="1"/>
  <c r="BB79" i="9" s="1"/>
  <c r="BC79" i="9" s="1"/>
  <c r="BD79" i="9" s="1"/>
  <c r="AC11" i="9"/>
  <c r="AB111" i="9"/>
  <c r="W29" i="11" s="1"/>
  <c r="Y6" i="13"/>
  <c r="CZ27" i="11"/>
  <c r="Y18" i="13"/>
  <c r="AC20" i="9"/>
  <c r="AB120" i="9"/>
  <c r="N29" i="11" s="1"/>
  <c r="AC24" i="9"/>
  <c r="AB124" i="9"/>
  <c r="J29" i="11" s="1"/>
  <c r="AB130" i="9" l="1"/>
  <c r="D29" i="11" s="1"/>
  <c r="AB5" i="9"/>
  <c r="Y31" i="13"/>
  <c r="Z28" i="13" s="1"/>
  <c r="B28" i="11"/>
  <c r="Z6" i="13" s="1"/>
  <c r="Z30" i="13"/>
  <c r="AB6" i="9"/>
  <c r="CX30" i="11"/>
  <c r="AB8" i="13" s="1"/>
  <c r="AC261" i="1"/>
  <c r="CC31" i="11" s="1"/>
  <c r="AC213" i="1"/>
  <c r="AG31" i="11" s="1"/>
  <c r="AC235" i="1"/>
  <c r="BC31" i="11" s="1"/>
  <c r="AC278" i="1"/>
  <c r="CT31" i="11" s="1"/>
  <c r="AC275" i="1"/>
  <c r="CQ31" i="11" s="1"/>
  <c r="AC252" i="1"/>
  <c r="BT31" i="11" s="1"/>
  <c r="AD242" i="1"/>
  <c r="BK32" i="11" s="1"/>
  <c r="AC237" i="1"/>
  <c r="BE31" i="11" s="1"/>
  <c r="AC220" i="1"/>
  <c r="AN31" i="11" s="1"/>
  <c r="AD290" i="1"/>
  <c r="AC281" i="1"/>
  <c r="CW31" i="11" s="1"/>
  <c r="AC277" i="1"/>
  <c r="CS31" i="11" s="1"/>
  <c r="AD218" i="1"/>
  <c r="AM32" i="11" s="1"/>
  <c r="AC231" i="1"/>
  <c r="AY31" i="11" s="1"/>
  <c r="AC264" i="1"/>
  <c r="CF31" i="11" s="1"/>
  <c r="AC228" i="1"/>
  <c r="AV31" i="11" s="1"/>
  <c r="AC234" i="1"/>
  <c r="BB31" i="11" s="1"/>
  <c r="AC280" i="1"/>
  <c r="CV31" i="11" s="1"/>
  <c r="AC230" i="1"/>
  <c r="AX31" i="11" s="1"/>
  <c r="AC258" i="1"/>
  <c r="BZ31" i="11" s="1"/>
  <c r="AC241" i="1"/>
  <c r="BI31" i="11" s="1"/>
  <c r="AC254" i="1"/>
  <c r="BV31" i="11" s="1"/>
  <c r="AB132" i="9"/>
  <c r="AA30" i="13" s="1"/>
  <c r="AC285" i="1"/>
  <c r="AC270" i="1"/>
  <c r="CL31" i="11" s="1"/>
  <c r="AC256" i="1"/>
  <c r="BX31" i="11" s="1"/>
  <c r="AC283" i="1"/>
  <c r="AC272" i="1"/>
  <c r="CN31" i="11" s="1"/>
  <c r="AC267" i="1"/>
  <c r="CI31" i="11" s="1"/>
  <c r="AC308" i="1"/>
  <c r="AC225" i="1"/>
  <c r="AS31" i="11" s="1"/>
  <c r="AC284" i="1"/>
  <c r="AC226" i="1"/>
  <c r="AT31" i="11" s="1"/>
  <c r="AC240" i="1"/>
  <c r="BH31" i="11" s="1"/>
  <c r="AC287" i="1"/>
  <c r="AC259" i="1"/>
  <c r="CA31" i="11" s="1"/>
  <c r="AD236" i="1"/>
  <c r="BE32" i="11" s="1"/>
  <c r="AC216" i="1"/>
  <c r="AJ31" i="11" s="1"/>
  <c r="AC295" i="1"/>
  <c r="AC244" i="1"/>
  <c r="BL31" i="11" s="1"/>
  <c r="AC289" i="1"/>
  <c r="AD24" i="13"/>
  <c r="AC209" i="1"/>
  <c r="AC31" i="11" s="1"/>
  <c r="AC211" i="1"/>
  <c r="AE31" i="11" s="1"/>
  <c r="AC265" i="1"/>
  <c r="CG31" i="11" s="1"/>
  <c r="AC298" i="1"/>
  <c r="AC291" i="1"/>
  <c r="AC219" i="1"/>
  <c r="AM31" i="11" s="1"/>
  <c r="AC303" i="1"/>
  <c r="AC260" i="1"/>
  <c r="CB31" i="11" s="1"/>
  <c r="AD263" i="1"/>
  <c r="CF32" i="11" s="1"/>
  <c r="AC276" i="1"/>
  <c r="CR31" i="11" s="1"/>
  <c r="AC257" i="1"/>
  <c r="BY31" i="11" s="1"/>
  <c r="AC248" i="1"/>
  <c r="BP31" i="11" s="1"/>
  <c r="AD305" i="1"/>
  <c r="AC262" i="1"/>
  <c r="CD31" i="11" s="1"/>
  <c r="AC266" i="1"/>
  <c r="CH31" i="11" s="1"/>
  <c r="AC296" i="1"/>
  <c r="AC268" i="1"/>
  <c r="CJ31" i="11" s="1"/>
  <c r="AC246" i="1"/>
  <c r="BN31" i="11" s="1"/>
  <c r="AD208" i="1"/>
  <c r="AC32" i="11" s="1"/>
  <c r="AC306" i="1"/>
  <c r="AC274" i="1"/>
  <c r="CP31" i="11" s="1"/>
  <c r="AC214" i="1"/>
  <c r="AH31" i="11" s="1"/>
  <c r="AC292" i="1"/>
  <c r="AC224" i="1"/>
  <c r="AR31" i="11" s="1"/>
  <c r="AC222" i="1"/>
  <c r="AP31" i="11" s="1"/>
  <c r="AD243" i="1"/>
  <c r="BL32" i="11" s="1"/>
  <c r="AC251" i="1"/>
  <c r="BS31" i="11" s="1"/>
  <c r="AC223" i="1"/>
  <c r="AQ31" i="11" s="1"/>
  <c r="AC233" i="1"/>
  <c r="BA31" i="11" s="1"/>
  <c r="AC288" i="1"/>
  <c r="AC304" i="1"/>
  <c r="AC210" i="1"/>
  <c r="AD31" i="11" s="1"/>
  <c r="AC307" i="1"/>
  <c r="AC245" i="1"/>
  <c r="BM31" i="11" s="1"/>
  <c r="AC247" i="1"/>
  <c r="BO31" i="11" s="1"/>
  <c r="AD221" i="1"/>
  <c r="AP32" i="11" s="1"/>
  <c r="AC279" i="1"/>
  <c r="CU31" i="11" s="1"/>
  <c r="AC297" i="1"/>
  <c r="AC255" i="1"/>
  <c r="BW31" i="11" s="1"/>
  <c r="AC239" i="1"/>
  <c r="BG31" i="11" s="1"/>
  <c r="AC293" i="1"/>
  <c r="AC227" i="1"/>
  <c r="AU31" i="11" s="1"/>
  <c r="AC250" i="1"/>
  <c r="BR31" i="11" s="1"/>
  <c r="AC215" i="1"/>
  <c r="AI31" i="11" s="1"/>
  <c r="AC269" i="1"/>
  <c r="CK31" i="11" s="1"/>
  <c r="AC253" i="1"/>
  <c r="BU31" i="11" s="1"/>
  <c r="AC286" i="1"/>
  <c r="AC217" i="1"/>
  <c r="AK31" i="11" s="1"/>
  <c r="AC229" i="1"/>
  <c r="AW31" i="11" s="1"/>
  <c r="AC271" i="1"/>
  <c r="CM31" i="11" s="1"/>
  <c r="AC282" i="1"/>
  <c r="AC300" i="1"/>
  <c r="AC302" i="1"/>
  <c r="AC273" i="1"/>
  <c r="CO31" i="11" s="1"/>
  <c r="AC238" i="1"/>
  <c r="BF31" i="11" s="1"/>
  <c r="AC294" i="1"/>
  <c r="AC299" i="1"/>
  <c r="AC232" i="1"/>
  <c r="AZ31" i="11" s="1"/>
  <c r="AC212" i="1"/>
  <c r="AF31" i="11" s="1"/>
  <c r="AC249" i="1"/>
  <c r="BQ31" i="11" s="1"/>
  <c r="AC301" i="1"/>
  <c r="AD113" i="9"/>
  <c r="W31" i="11" s="1"/>
  <c r="AE13" i="9"/>
  <c r="AD59" i="9"/>
  <c r="C33" i="9"/>
  <c r="AD20" i="9"/>
  <c r="AC120" i="9"/>
  <c r="O30" i="11" s="1"/>
  <c r="AD21" i="9"/>
  <c r="AC121" i="9"/>
  <c r="N30" i="11" s="1"/>
  <c r="AE15" i="9"/>
  <c r="AD115" i="9"/>
  <c r="U31" i="11" s="1"/>
  <c r="AF22" i="9"/>
  <c r="AF14" i="9"/>
  <c r="AD29" i="9"/>
  <c r="AC129" i="9"/>
  <c r="F30" i="11" s="1"/>
  <c r="AD64" i="9"/>
  <c r="AC114" i="9"/>
  <c r="U30" i="11" s="1"/>
  <c r="AE18" i="9"/>
  <c r="AD118" i="9"/>
  <c r="R31" i="11" s="1"/>
  <c r="AE28" i="9"/>
  <c r="AD128" i="9"/>
  <c r="H31" i="11" s="1"/>
  <c r="AC123" i="9"/>
  <c r="L30" i="11" s="1"/>
  <c r="AD23" i="9"/>
  <c r="AD72" i="9"/>
  <c r="AC122" i="9"/>
  <c r="M30" i="11" s="1"/>
  <c r="Y9" i="13"/>
  <c r="AC111" i="9"/>
  <c r="X30" i="11" s="1"/>
  <c r="AD11" i="9"/>
  <c r="AD31" i="9"/>
  <c r="AC131" i="9"/>
  <c r="D30" i="11" s="1"/>
  <c r="Y29" i="11"/>
  <c r="AA7" i="13" s="1"/>
  <c r="BA80" i="9"/>
  <c r="AD30" i="9"/>
  <c r="AC130" i="9"/>
  <c r="E30" i="11" s="1"/>
  <c r="AD17" i="9"/>
  <c r="AC117" i="9"/>
  <c r="R30" i="11" s="1"/>
  <c r="AD9" i="9"/>
  <c r="AC109" i="9"/>
  <c r="AC127" i="9"/>
  <c r="H30" i="11" s="1"/>
  <c r="AD27" i="9"/>
  <c r="AD19" i="9"/>
  <c r="AC119" i="9"/>
  <c r="P30" i="11" s="1"/>
  <c r="AD25" i="9"/>
  <c r="AC125" i="9"/>
  <c r="J30" i="11" s="1"/>
  <c r="AC116" i="9"/>
  <c r="S30" i="11" s="1"/>
  <c r="AD16" i="9"/>
  <c r="AD26" i="9"/>
  <c r="AC126" i="9"/>
  <c r="I30" i="11" s="1"/>
  <c r="AC132" i="9"/>
  <c r="C30" i="11" s="1"/>
  <c r="AD32" i="9"/>
  <c r="AD24" i="9"/>
  <c r="AC124" i="9"/>
  <c r="K30" i="11" s="1"/>
  <c r="AD10" i="9"/>
  <c r="AC110" i="9"/>
  <c r="Y30" i="11" s="1"/>
  <c r="AC112" i="9"/>
  <c r="W30" i="11" s="1"/>
  <c r="AD12" i="9"/>
  <c r="Z29" i="13" l="1"/>
  <c r="Z31" i="13" s="1"/>
  <c r="AA28" i="13" s="1"/>
  <c r="CZ28" i="11"/>
  <c r="Z18" i="13"/>
  <c r="CX31" i="11"/>
  <c r="AC8" i="13" s="1"/>
  <c r="B29" i="11"/>
  <c r="AA6" i="13" s="1"/>
  <c r="AB7" i="9"/>
  <c r="AA25" i="13" s="1"/>
  <c r="AA26" i="13" s="1"/>
  <c r="AD249" i="1"/>
  <c r="BR32" i="11" s="1"/>
  <c r="AD300" i="1"/>
  <c r="AD215" i="1"/>
  <c r="AJ32" i="11" s="1"/>
  <c r="AE221" i="1"/>
  <c r="AQ33" i="11" s="1"/>
  <c r="AD223" i="1"/>
  <c r="AR32" i="11" s="1"/>
  <c r="AD306" i="1"/>
  <c r="AD296" i="1"/>
  <c r="AD260" i="1"/>
  <c r="CC32" i="11" s="1"/>
  <c r="AD289" i="1"/>
  <c r="AD226" i="1"/>
  <c r="AU32" i="11" s="1"/>
  <c r="AD270" i="1"/>
  <c r="CM32" i="11" s="1"/>
  <c r="AD258" i="1"/>
  <c r="CA32" i="11" s="1"/>
  <c r="AD277" i="1"/>
  <c r="CT32" i="11" s="1"/>
  <c r="AD278" i="1"/>
  <c r="CU32" i="11" s="1"/>
  <c r="AD238" i="1"/>
  <c r="BG32" i="11" s="1"/>
  <c r="AD286" i="1"/>
  <c r="AD255" i="1"/>
  <c r="BX32" i="11" s="1"/>
  <c r="AD304" i="1"/>
  <c r="AD292" i="1"/>
  <c r="AD266" i="1"/>
  <c r="CI32" i="11" s="1"/>
  <c r="AD303" i="1"/>
  <c r="AD244" i="1"/>
  <c r="BM32" i="11" s="1"/>
  <c r="AD284" i="1"/>
  <c r="AD285" i="1"/>
  <c r="AD230" i="1"/>
  <c r="AY32" i="11" s="1"/>
  <c r="AD264" i="1"/>
  <c r="CG32" i="11" s="1"/>
  <c r="AD281" i="1"/>
  <c r="AE242" i="1"/>
  <c r="BL33" i="11" s="1"/>
  <c r="AD235" i="1"/>
  <c r="BD32" i="11" s="1"/>
  <c r="AD232" i="1"/>
  <c r="BA32" i="11" s="1"/>
  <c r="AD273" i="1"/>
  <c r="CP32" i="11" s="1"/>
  <c r="AD271" i="1"/>
  <c r="CN32" i="11" s="1"/>
  <c r="AD253" i="1"/>
  <c r="BV32" i="11" s="1"/>
  <c r="AD227" i="1"/>
  <c r="AV32" i="11" s="1"/>
  <c r="AD297" i="1"/>
  <c r="AD245" i="1"/>
  <c r="BN32" i="11" s="1"/>
  <c r="AD288" i="1"/>
  <c r="AE243" i="1"/>
  <c r="BM33" i="11" s="1"/>
  <c r="AD214" i="1"/>
  <c r="AI32" i="11" s="1"/>
  <c r="AD246" i="1"/>
  <c r="BO32" i="11" s="1"/>
  <c r="AD262" i="1"/>
  <c r="CE32" i="11" s="1"/>
  <c r="AD276" i="1"/>
  <c r="CS32" i="11" s="1"/>
  <c r="AD219" i="1"/>
  <c r="AN32" i="11" s="1"/>
  <c r="AD211" i="1"/>
  <c r="AF32" i="11" s="1"/>
  <c r="AD295" i="1"/>
  <c r="AD287" i="1"/>
  <c r="AD225" i="1"/>
  <c r="AT32" i="11" s="1"/>
  <c r="AD283" i="1"/>
  <c r="AD254" i="1"/>
  <c r="BW32" i="11" s="1"/>
  <c r="AD280" i="1"/>
  <c r="CW32" i="11" s="1"/>
  <c r="AD231" i="1"/>
  <c r="AZ32" i="11" s="1"/>
  <c r="AE290" i="1"/>
  <c r="AD252" i="1"/>
  <c r="BU32" i="11" s="1"/>
  <c r="AD213" i="1"/>
  <c r="AH32" i="11" s="1"/>
  <c r="AD294" i="1"/>
  <c r="AD217" i="1"/>
  <c r="AL32" i="11" s="1"/>
  <c r="AD239" i="1"/>
  <c r="BH32" i="11" s="1"/>
  <c r="AD210" i="1"/>
  <c r="AE32" i="11" s="1"/>
  <c r="AD224" i="1"/>
  <c r="AS32" i="11" s="1"/>
  <c r="AD248" i="1"/>
  <c r="BQ32" i="11" s="1"/>
  <c r="AD298" i="1"/>
  <c r="AE236" i="1"/>
  <c r="BF33" i="11" s="1"/>
  <c r="AD267" i="1"/>
  <c r="CJ32" i="11" s="1"/>
  <c r="AD228" i="1"/>
  <c r="AW32" i="11" s="1"/>
  <c r="AD237" i="1"/>
  <c r="BF32" i="11" s="1"/>
  <c r="AD212" i="1"/>
  <c r="AG32" i="11" s="1"/>
  <c r="AD282" i="1"/>
  <c r="AD250" i="1"/>
  <c r="BS32" i="11" s="1"/>
  <c r="AD247" i="1"/>
  <c r="BP32" i="11" s="1"/>
  <c r="AD251" i="1"/>
  <c r="BT32" i="11" s="1"/>
  <c r="AE208" i="1"/>
  <c r="AD257" i="1"/>
  <c r="BZ32" i="11" s="1"/>
  <c r="AD265" i="1"/>
  <c r="CH32" i="11" s="1"/>
  <c r="AD259" i="1"/>
  <c r="CB32" i="11" s="1"/>
  <c r="AD272" i="1"/>
  <c r="CO32" i="11" s="1"/>
  <c r="AD301" i="1"/>
  <c r="AD299" i="1"/>
  <c r="AD302" i="1"/>
  <c r="AD229" i="1"/>
  <c r="AX32" i="11" s="1"/>
  <c r="AD269" i="1"/>
  <c r="CL32" i="11" s="1"/>
  <c r="AD293" i="1"/>
  <c r="AD279" i="1"/>
  <c r="CV32" i="11" s="1"/>
  <c r="AD307" i="1"/>
  <c r="AD233" i="1"/>
  <c r="BB32" i="11" s="1"/>
  <c r="AD222" i="1"/>
  <c r="AQ32" i="11" s="1"/>
  <c r="AD274" i="1"/>
  <c r="CQ32" i="11" s="1"/>
  <c r="AD268" i="1"/>
  <c r="CK32" i="11" s="1"/>
  <c r="AE305" i="1"/>
  <c r="AE263" i="1"/>
  <c r="CG33" i="11" s="1"/>
  <c r="AD291" i="1"/>
  <c r="AD209" i="1"/>
  <c r="AD32" i="11" s="1"/>
  <c r="AD216" i="1"/>
  <c r="AK32" i="11" s="1"/>
  <c r="AD240" i="1"/>
  <c r="BI32" i="11" s="1"/>
  <c r="AD308" i="1"/>
  <c r="AD256" i="1"/>
  <c r="BY32" i="11" s="1"/>
  <c r="AD241" i="1"/>
  <c r="BJ32" i="11" s="1"/>
  <c r="AD234" i="1"/>
  <c r="BC32" i="11" s="1"/>
  <c r="AE218" i="1"/>
  <c r="AN33" i="11" s="1"/>
  <c r="AD220" i="1"/>
  <c r="AO32" i="11" s="1"/>
  <c r="AD275" i="1"/>
  <c r="CR32" i="11" s="1"/>
  <c r="AD261" i="1"/>
  <c r="CD32" i="11" s="1"/>
  <c r="AA29" i="13"/>
  <c r="AE25" i="9"/>
  <c r="AD125" i="9"/>
  <c r="K31" i="11" s="1"/>
  <c r="AE21" i="9"/>
  <c r="AD121" i="9"/>
  <c r="O31" i="11" s="1"/>
  <c r="AE72" i="9"/>
  <c r="AD122" i="9"/>
  <c r="N31" i="11" s="1"/>
  <c r="AE128" i="9"/>
  <c r="I32" i="11" s="1"/>
  <c r="AF28" i="9"/>
  <c r="AC33" i="9"/>
  <c r="C83" i="9"/>
  <c r="AC83" i="9" s="1"/>
  <c r="AE19" i="9"/>
  <c r="AD119" i="9"/>
  <c r="Q31" i="11" s="1"/>
  <c r="AE64" i="9"/>
  <c r="AD114" i="9"/>
  <c r="V31" i="11" s="1"/>
  <c r="AD112" i="9"/>
  <c r="X31" i="11" s="1"/>
  <c r="AE12" i="9"/>
  <c r="Z30" i="11"/>
  <c r="AB7" i="13" s="1"/>
  <c r="AE11" i="9"/>
  <c r="AD111" i="9"/>
  <c r="Y31" i="11" s="1"/>
  <c r="AG22" i="9"/>
  <c r="AE20" i="9"/>
  <c r="AD120" i="9"/>
  <c r="P31" i="11" s="1"/>
  <c r="AG14" i="9"/>
  <c r="AD130" i="9"/>
  <c r="F31" i="11" s="1"/>
  <c r="AE30" i="9"/>
  <c r="AF15" i="9"/>
  <c r="AE115" i="9"/>
  <c r="V32" i="11" s="1"/>
  <c r="AE10" i="9"/>
  <c r="AD110" i="9"/>
  <c r="Z31" i="11" s="1"/>
  <c r="AE26" i="9"/>
  <c r="AD126" i="9"/>
  <c r="J31" i="11" s="1"/>
  <c r="AE9" i="9"/>
  <c r="AD109" i="9"/>
  <c r="AE31" i="9"/>
  <c r="AD131" i="9"/>
  <c r="E31" i="11" s="1"/>
  <c r="AE59" i="9"/>
  <c r="C34" i="9"/>
  <c r="AF18" i="9"/>
  <c r="AE118" i="9"/>
  <c r="S32" i="11" s="1"/>
  <c r="AD116" i="9"/>
  <c r="T31" i="11" s="1"/>
  <c r="AE16" i="9"/>
  <c r="BB80" i="9"/>
  <c r="Y14" i="13"/>
  <c r="Y13" i="13"/>
  <c r="AD123" i="9"/>
  <c r="M31" i="11" s="1"/>
  <c r="AE23" i="9"/>
  <c r="AE113" i="9"/>
  <c r="X32" i="11" s="1"/>
  <c r="AF13" i="9"/>
  <c r="AE32" i="9"/>
  <c r="AD132" i="9"/>
  <c r="D31" i="11" s="1"/>
  <c r="Z9" i="13"/>
  <c r="Z12" i="13" s="1"/>
  <c r="AE27" i="9"/>
  <c r="AD127" i="9"/>
  <c r="I31" i="11" s="1"/>
  <c r="AE24" i="9"/>
  <c r="AD124" i="9"/>
  <c r="L31" i="11" s="1"/>
  <c r="AE24" i="13"/>
  <c r="AD117" i="9"/>
  <c r="S31" i="11" s="1"/>
  <c r="AE17" i="9"/>
  <c r="Y12" i="13"/>
  <c r="AE29" i="9"/>
  <c r="AD129" i="9"/>
  <c r="G31" i="11" s="1"/>
  <c r="AA18" i="13" l="1"/>
  <c r="AA31" i="13"/>
  <c r="AB28" i="13" s="1"/>
  <c r="CZ29" i="11"/>
  <c r="CX32" i="11"/>
  <c r="AD8" i="13" s="1"/>
  <c r="AE261" i="1"/>
  <c r="CE33" i="11" s="1"/>
  <c r="AE234" i="1"/>
  <c r="BD33" i="11" s="1"/>
  <c r="AE240" i="1"/>
  <c r="BJ33" i="11" s="1"/>
  <c r="AF263" i="1"/>
  <c r="CH34" i="11" s="1"/>
  <c r="AE222" i="1"/>
  <c r="AR33" i="11" s="1"/>
  <c r="AE293" i="1"/>
  <c r="AE299" i="1"/>
  <c r="AE265" i="1"/>
  <c r="CI33" i="11" s="1"/>
  <c r="AE247" i="1"/>
  <c r="BQ33" i="11" s="1"/>
  <c r="AE237" i="1"/>
  <c r="BG33" i="11" s="1"/>
  <c r="AE298" i="1"/>
  <c r="AE239" i="1"/>
  <c r="BI33" i="11" s="1"/>
  <c r="AE252" i="1"/>
  <c r="BV33" i="11" s="1"/>
  <c r="AE254" i="1"/>
  <c r="BX33" i="11" s="1"/>
  <c r="AE295" i="1"/>
  <c r="AE262" i="1"/>
  <c r="CF33" i="11" s="1"/>
  <c r="AE288" i="1"/>
  <c r="AE253" i="1"/>
  <c r="BW33" i="11" s="1"/>
  <c r="AE235" i="1"/>
  <c r="BE33" i="11" s="1"/>
  <c r="AE230" i="1"/>
  <c r="AZ33" i="11" s="1"/>
  <c r="AE303" i="1"/>
  <c r="AE255" i="1"/>
  <c r="BY33" i="11" s="1"/>
  <c r="AE277" i="1"/>
  <c r="CU33" i="11" s="1"/>
  <c r="AE289" i="1"/>
  <c r="AE223" i="1"/>
  <c r="AS33" i="11" s="1"/>
  <c r="AE249" i="1"/>
  <c r="BS33" i="11" s="1"/>
  <c r="AE275" i="1"/>
  <c r="CS33" i="11" s="1"/>
  <c r="AE241" i="1"/>
  <c r="BK33" i="11" s="1"/>
  <c r="AE216" i="1"/>
  <c r="AL33" i="11" s="1"/>
  <c r="AF305" i="1"/>
  <c r="AE233" i="1"/>
  <c r="BC33" i="11" s="1"/>
  <c r="AE269" i="1"/>
  <c r="CM33" i="11" s="1"/>
  <c r="AE301" i="1"/>
  <c r="AE257" i="1"/>
  <c r="CA33" i="11" s="1"/>
  <c r="AE250" i="1"/>
  <c r="BT33" i="11" s="1"/>
  <c r="AE228" i="1"/>
  <c r="AX33" i="11" s="1"/>
  <c r="AE248" i="1"/>
  <c r="BR33" i="11" s="1"/>
  <c r="AE217" i="1"/>
  <c r="AM33" i="11" s="1"/>
  <c r="AF290" i="1"/>
  <c r="AE283" i="1"/>
  <c r="AE211" i="1"/>
  <c r="AG33" i="11" s="1"/>
  <c r="AE246" i="1"/>
  <c r="BP33" i="11" s="1"/>
  <c r="AE245" i="1"/>
  <c r="BO33" i="11" s="1"/>
  <c r="AE271" i="1"/>
  <c r="CO33" i="11" s="1"/>
  <c r="AF242" i="1"/>
  <c r="BM34" i="11" s="1"/>
  <c r="AE285" i="1"/>
  <c r="AE266" i="1"/>
  <c r="CJ33" i="11" s="1"/>
  <c r="AE286" i="1"/>
  <c r="AE258" i="1"/>
  <c r="CB33" i="11" s="1"/>
  <c r="AE260" i="1"/>
  <c r="CD33" i="11" s="1"/>
  <c r="AF221" i="1"/>
  <c r="AR34" i="11" s="1"/>
  <c r="AE220" i="1"/>
  <c r="AP33" i="11" s="1"/>
  <c r="AE256" i="1"/>
  <c r="BZ33" i="11" s="1"/>
  <c r="AE209" i="1"/>
  <c r="AE33" i="11" s="1"/>
  <c r="AE268" i="1"/>
  <c r="CL33" i="11" s="1"/>
  <c r="AE307" i="1"/>
  <c r="AE229" i="1"/>
  <c r="AY33" i="11" s="1"/>
  <c r="AE272" i="1"/>
  <c r="CP33" i="11" s="1"/>
  <c r="AF208" i="1"/>
  <c r="AE34" i="11" s="1"/>
  <c r="AE282" i="1"/>
  <c r="AE267" i="1"/>
  <c r="CK33" i="11" s="1"/>
  <c r="AE224" i="1"/>
  <c r="AT33" i="11" s="1"/>
  <c r="AE294" i="1"/>
  <c r="AE231" i="1"/>
  <c r="BA33" i="11" s="1"/>
  <c r="AE225" i="1"/>
  <c r="AU33" i="11" s="1"/>
  <c r="AE219" i="1"/>
  <c r="AO33" i="11" s="1"/>
  <c r="AE214" i="1"/>
  <c r="AJ33" i="11" s="1"/>
  <c r="AE297" i="1"/>
  <c r="AE273" i="1"/>
  <c r="CQ33" i="11" s="1"/>
  <c r="AE281" i="1"/>
  <c r="AE284" i="1"/>
  <c r="AE292" i="1"/>
  <c r="AE238" i="1"/>
  <c r="BH33" i="11" s="1"/>
  <c r="AE270" i="1"/>
  <c r="CN33" i="11" s="1"/>
  <c r="AE296" i="1"/>
  <c r="AE215" i="1"/>
  <c r="AK33" i="11" s="1"/>
  <c r="AF218" i="1"/>
  <c r="AO34" i="11" s="1"/>
  <c r="AE308" i="1"/>
  <c r="AE291" i="1"/>
  <c r="AE274" i="1"/>
  <c r="CR33" i="11" s="1"/>
  <c r="AE279" i="1"/>
  <c r="CW33" i="11" s="1"/>
  <c r="AE302" i="1"/>
  <c r="AE259" i="1"/>
  <c r="CC33" i="11" s="1"/>
  <c r="AE251" i="1"/>
  <c r="BU33" i="11" s="1"/>
  <c r="AE212" i="1"/>
  <c r="AH33" i="11" s="1"/>
  <c r="AF236" i="1"/>
  <c r="AE210" i="1"/>
  <c r="AF33" i="11" s="1"/>
  <c r="AE213" i="1"/>
  <c r="AI33" i="11" s="1"/>
  <c r="AE280" i="1"/>
  <c r="AE287" i="1"/>
  <c r="AE276" i="1"/>
  <c r="CT33" i="11" s="1"/>
  <c r="AF243" i="1"/>
  <c r="BN34" i="11" s="1"/>
  <c r="AE227" i="1"/>
  <c r="AW33" i="11" s="1"/>
  <c r="AE232" i="1"/>
  <c r="BB33" i="11" s="1"/>
  <c r="AE264" i="1"/>
  <c r="CH33" i="11" s="1"/>
  <c r="AE244" i="1"/>
  <c r="BN33" i="11" s="1"/>
  <c r="AE304" i="1"/>
  <c r="AE278" i="1"/>
  <c r="CV33" i="11" s="1"/>
  <c r="AE226" i="1"/>
  <c r="AV33" i="11" s="1"/>
  <c r="AE306" i="1"/>
  <c r="AE300" i="1"/>
  <c r="AF29" i="9"/>
  <c r="AE129" i="9"/>
  <c r="H32" i="11" s="1"/>
  <c r="AF9" i="9"/>
  <c r="AE109" i="9"/>
  <c r="AH14" i="9"/>
  <c r="AA9" i="13"/>
  <c r="AA12" i="13" s="1"/>
  <c r="AG28" i="9"/>
  <c r="AF128" i="9"/>
  <c r="J33" i="11" s="1"/>
  <c r="BG34" i="11"/>
  <c r="AG13" i="9"/>
  <c r="AF113" i="9"/>
  <c r="Y33" i="11" s="1"/>
  <c r="AD83" i="9"/>
  <c r="AC6" i="9"/>
  <c r="BC80" i="9"/>
  <c r="BD80" i="9" s="1"/>
  <c r="AE112" i="9"/>
  <c r="Y32" i="11" s="1"/>
  <c r="AF12" i="9"/>
  <c r="AF59" i="9"/>
  <c r="C35" i="9"/>
  <c r="AE126" i="9"/>
  <c r="K32" i="11" s="1"/>
  <c r="AF26" i="9"/>
  <c r="AF10" i="9"/>
  <c r="AE110" i="9"/>
  <c r="AA32" i="11" s="1"/>
  <c r="AE119" i="9"/>
  <c r="R32" i="11" s="1"/>
  <c r="AF19" i="9"/>
  <c r="AF17" i="9"/>
  <c r="AE117" i="9"/>
  <c r="T32" i="11" s="1"/>
  <c r="AD33" i="9"/>
  <c r="AC133" i="9"/>
  <c r="AC5" i="9"/>
  <c r="AG18" i="9"/>
  <c r="AF118" i="9"/>
  <c r="T33" i="11" s="1"/>
  <c r="AH22" i="9"/>
  <c r="AF27" i="9"/>
  <c r="AE127" i="9"/>
  <c r="J32" i="11" s="1"/>
  <c r="Z14" i="13"/>
  <c r="Z13" i="13"/>
  <c r="AE120" i="9"/>
  <c r="Q32" i="11" s="1"/>
  <c r="AF20" i="9"/>
  <c r="C84" i="9"/>
  <c r="AD84" i="9" s="1"/>
  <c r="AE84" i="9" s="1"/>
  <c r="AF84" i="9" s="1"/>
  <c r="AG84" i="9" s="1"/>
  <c r="AH84" i="9" s="1"/>
  <c r="AI84" i="9" s="1"/>
  <c r="AJ84" i="9" s="1"/>
  <c r="AK84" i="9" s="1"/>
  <c r="AL84" i="9" s="1"/>
  <c r="AM84" i="9" s="1"/>
  <c r="AN84" i="9" s="1"/>
  <c r="AO84" i="9" s="1"/>
  <c r="AP84" i="9" s="1"/>
  <c r="AQ84" i="9" s="1"/>
  <c r="AR84" i="9" s="1"/>
  <c r="AS84" i="9" s="1"/>
  <c r="AT84" i="9" s="1"/>
  <c r="AU84" i="9" s="1"/>
  <c r="AV84" i="9" s="1"/>
  <c r="AW84" i="9" s="1"/>
  <c r="AX84" i="9" s="1"/>
  <c r="AY84" i="9" s="1"/>
  <c r="AZ84" i="9" s="1"/>
  <c r="BA84" i="9" s="1"/>
  <c r="BB84" i="9" s="1"/>
  <c r="BC84" i="9" s="1"/>
  <c r="BD84" i="9" s="1"/>
  <c r="AD34" i="9"/>
  <c r="AF64" i="9"/>
  <c r="AE114" i="9"/>
  <c r="W32" i="11" s="1"/>
  <c r="AF24" i="9"/>
  <c r="AE124" i="9"/>
  <c r="M32" i="11" s="1"/>
  <c r="AF23" i="9"/>
  <c r="AE123" i="9"/>
  <c r="N32" i="11" s="1"/>
  <c r="AF16" i="9"/>
  <c r="AE116" i="9"/>
  <c r="U32" i="11" s="1"/>
  <c r="AD33" i="11"/>
  <c r="AF11" i="9"/>
  <c r="AE111" i="9"/>
  <c r="Z32" i="11" s="1"/>
  <c r="AF32" i="9"/>
  <c r="AE132" i="9"/>
  <c r="E32" i="11" s="1"/>
  <c r="AF30" i="9"/>
  <c r="AE130" i="9"/>
  <c r="G32" i="11" s="1"/>
  <c r="AF31" i="9"/>
  <c r="AE131" i="9"/>
  <c r="F32" i="11" s="1"/>
  <c r="AA31" i="11"/>
  <c r="AC7" i="13" s="1"/>
  <c r="AG15" i="9"/>
  <c r="AF115" i="9"/>
  <c r="W33" i="11" s="1"/>
  <c r="AF72" i="9"/>
  <c r="AE122" i="9"/>
  <c r="O32" i="11" s="1"/>
  <c r="AE121" i="9"/>
  <c r="P32" i="11" s="1"/>
  <c r="AF21" i="9"/>
  <c r="AE125" i="9"/>
  <c r="L32" i="11" s="1"/>
  <c r="AF25" i="9"/>
  <c r="CX33" i="11" l="1"/>
  <c r="AE8" i="13" s="1"/>
  <c r="AF306" i="1"/>
  <c r="AG243" i="1"/>
  <c r="BO35" i="11" s="1"/>
  <c r="AF251" i="1"/>
  <c r="BV34" i="11" s="1"/>
  <c r="AF215" i="1"/>
  <c r="AL34" i="11" s="1"/>
  <c r="AF297" i="1"/>
  <c r="AF282" i="1"/>
  <c r="AF220" i="1"/>
  <c r="AQ34" i="11" s="1"/>
  <c r="AF271" i="1"/>
  <c r="CP34" i="11" s="1"/>
  <c r="AF228" i="1"/>
  <c r="AY34" i="11" s="1"/>
  <c r="AF241" i="1"/>
  <c r="BL34" i="11" s="1"/>
  <c r="AF230" i="1"/>
  <c r="BA34" i="11" s="1"/>
  <c r="AF239" i="1"/>
  <c r="BJ34" i="11" s="1"/>
  <c r="AG263" i="1"/>
  <c r="CI35" i="11" s="1"/>
  <c r="AF264" i="1"/>
  <c r="CI34" i="11" s="1"/>
  <c r="AF210" i="1"/>
  <c r="AG34" i="11" s="1"/>
  <c r="AF291" i="1"/>
  <c r="AF284" i="1"/>
  <c r="AF294" i="1"/>
  <c r="AF268" i="1"/>
  <c r="CM34" i="11" s="1"/>
  <c r="AF266" i="1"/>
  <c r="CK34" i="11" s="1"/>
  <c r="AG290" i="1"/>
  <c r="AF233" i="1"/>
  <c r="BD34" i="11" s="1"/>
  <c r="AF277" i="1"/>
  <c r="CV34" i="11" s="1"/>
  <c r="AF295" i="1"/>
  <c r="AF299" i="1"/>
  <c r="AF278" i="1"/>
  <c r="CW34" i="11" s="1"/>
  <c r="AF232" i="1"/>
  <c r="BC34" i="11" s="1"/>
  <c r="AF287" i="1"/>
  <c r="AG236" i="1"/>
  <c r="BH35" i="11" s="1"/>
  <c r="AF302" i="1"/>
  <c r="AF308" i="1"/>
  <c r="AF270" i="1"/>
  <c r="CO34" i="11" s="1"/>
  <c r="AF281" i="1"/>
  <c r="AF219" i="1"/>
  <c r="AP34" i="11" s="1"/>
  <c r="AF224" i="1"/>
  <c r="AU34" i="11" s="1"/>
  <c r="AF272" i="1"/>
  <c r="CQ34" i="11" s="1"/>
  <c r="AF209" i="1"/>
  <c r="AF34" i="11" s="1"/>
  <c r="AF260" i="1"/>
  <c r="CE34" i="11" s="1"/>
  <c r="AF285" i="1"/>
  <c r="AF246" i="1"/>
  <c r="BQ34" i="11" s="1"/>
  <c r="AF217" i="1"/>
  <c r="AN34" i="11" s="1"/>
  <c r="AF257" i="1"/>
  <c r="CB34" i="11" s="1"/>
  <c r="AG305" i="1"/>
  <c r="AF249" i="1"/>
  <c r="BT34" i="11" s="1"/>
  <c r="AF255" i="1"/>
  <c r="BZ34" i="11" s="1"/>
  <c r="AF253" i="1"/>
  <c r="BX34" i="11" s="1"/>
  <c r="AF254" i="1"/>
  <c r="BY34" i="11" s="1"/>
  <c r="AF237" i="1"/>
  <c r="BH34" i="11" s="1"/>
  <c r="AF293" i="1"/>
  <c r="AF234" i="1"/>
  <c r="BE34" i="11" s="1"/>
  <c r="AF244" i="1"/>
  <c r="BO34" i="11" s="1"/>
  <c r="AF213" i="1"/>
  <c r="AJ34" i="11" s="1"/>
  <c r="AF274" i="1"/>
  <c r="CS34" i="11" s="1"/>
  <c r="AF292" i="1"/>
  <c r="AF231" i="1"/>
  <c r="BB34" i="11" s="1"/>
  <c r="AF307" i="1"/>
  <c r="AF286" i="1"/>
  <c r="AF283" i="1"/>
  <c r="AF269" i="1"/>
  <c r="CN34" i="11" s="1"/>
  <c r="AF289" i="1"/>
  <c r="AF262" i="1"/>
  <c r="CG34" i="11" s="1"/>
  <c r="AF265" i="1"/>
  <c r="CJ34" i="11" s="1"/>
  <c r="AF24" i="13"/>
  <c r="AF226" i="1"/>
  <c r="AW34" i="11" s="1"/>
  <c r="AF276" i="1"/>
  <c r="CU34" i="11" s="1"/>
  <c r="AF259" i="1"/>
  <c r="CD34" i="11" s="1"/>
  <c r="AF296" i="1"/>
  <c r="AF214" i="1"/>
  <c r="AK34" i="11" s="1"/>
  <c r="AG208" i="1"/>
  <c r="AG221" i="1"/>
  <c r="AS35" i="11" s="1"/>
  <c r="AF245" i="1"/>
  <c r="BP34" i="11" s="1"/>
  <c r="AF250" i="1"/>
  <c r="BU34" i="11" s="1"/>
  <c r="AF275" i="1"/>
  <c r="CT34" i="11" s="1"/>
  <c r="AF235" i="1"/>
  <c r="BF34" i="11" s="1"/>
  <c r="AF298" i="1"/>
  <c r="AF240" i="1"/>
  <c r="BK34" i="11" s="1"/>
  <c r="AF300" i="1"/>
  <c r="AF304" i="1"/>
  <c r="AF227" i="1"/>
  <c r="AX34" i="11" s="1"/>
  <c r="AF280" i="1"/>
  <c r="AF212" i="1"/>
  <c r="AI34" i="11" s="1"/>
  <c r="AF279" i="1"/>
  <c r="AG218" i="1"/>
  <c r="AP35" i="11" s="1"/>
  <c r="AF238" i="1"/>
  <c r="BI34" i="11" s="1"/>
  <c r="AF273" i="1"/>
  <c r="CR34" i="11" s="1"/>
  <c r="AF225" i="1"/>
  <c r="AV34" i="11" s="1"/>
  <c r="AF267" i="1"/>
  <c r="CL34" i="11" s="1"/>
  <c r="AF229" i="1"/>
  <c r="AZ34" i="11" s="1"/>
  <c r="AF256" i="1"/>
  <c r="CA34" i="11" s="1"/>
  <c r="AF258" i="1"/>
  <c r="CC34" i="11" s="1"/>
  <c r="AG242" i="1"/>
  <c r="BN35" i="11" s="1"/>
  <c r="AG24" i="13"/>
  <c r="AF211" i="1"/>
  <c r="AH34" i="11" s="1"/>
  <c r="AF248" i="1"/>
  <c r="BS34" i="11" s="1"/>
  <c r="AF301" i="1"/>
  <c r="AF216" i="1"/>
  <c r="AM34" i="11" s="1"/>
  <c r="AF223" i="1"/>
  <c r="AT34" i="11" s="1"/>
  <c r="AF303" i="1"/>
  <c r="AF288" i="1"/>
  <c r="AF252" i="1"/>
  <c r="BW34" i="11" s="1"/>
  <c r="AF247" i="1"/>
  <c r="BR34" i="11" s="1"/>
  <c r="AF222" i="1"/>
  <c r="AS34" i="11" s="1"/>
  <c r="AF261" i="1"/>
  <c r="CF34" i="11" s="1"/>
  <c r="AI14" i="9"/>
  <c r="AG32" i="9"/>
  <c r="AF132" i="9"/>
  <c r="F33" i="11" s="1"/>
  <c r="AG11" i="9"/>
  <c r="AF111" i="9"/>
  <c r="AA33" i="11" s="1"/>
  <c r="AF123" i="9"/>
  <c r="O33" i="11" s="1"/>
  <c r="AG23" i="9"/>
  <c r="AG26" i="9"/>
  <c r="AF126" i="9"/>
  <c r="L33" i="11" s="1"/>
  <c r="AG59" i="9"/>
  <c r="C36" i="9"/>
  <c r="AF116" i="9"/>
  <c r="V33" i="11" s="1"/>
  <c r="AG16" i="9"/>
  <c r="AG19" i="9"/>
  <c r="AF119" i="9"/>
  <c r="S33" i="11" s="1"/>
  <c r="AG118" i="9"/>
  <c r="U34" i="11" s="1"/>
  <c r="AH18" i="9"/>
  <c r="AB30" i="13"/>
  <c r="B30" i="11"/>
  <c r="AC7" i="9"/>
  <c r="AB25" i="13" s="1"/>
  <c r="AB26" i="13" s="1"/>
  <c r="AE33" i="9"/>
  <c r="AD133" i="9"/>
  <c r="AB29" i="13" s="1"/>
  <c r="AD5" i="9"/>
  <c r="AG17" i="9"/>
  <c r="AF117" i="9"/>
  <c r="U33" i="11" s="1"/>
  <c r="AG12" i="9"/>
  <c r="AF112" i="9"/>
  <c r="Z33" i="11" s="1"/>
  <c r="AF131" i="9"/>
  <c r="G33" i="11" s="1"/>
  <c r="AG31" i="9"/>
  <c r="AG27" i="9"/>
  <c r="AF127" i="9"/>
  <c r="K33" i="11" s="1"/>
  <c r="AE83" i="9"/>
  <c r="AD6" i="9"/>
  <c r="AG25" i="9"/>
  <c r="AF125" i="9"/>
  <c r="M33" i="11" s="1"/>
  <c r="AE35" i="9"/>
  <c r="C85" i="9"/>
  <c r="AE85" i="9" s="1"/>
  <c r="AF85" i="9" s="1"/>
  <c r="AG85" i="9" s="1"/>
  <c r="AH85" i="9" s="1"/>
  <c r="AI85" i="9" s="1"/>
  <c r="AJ85" i="9" s="1"/>
  <c r="AK85" i="9" s="1"/>
  <c r="AL85" i="9" s="1"/>
  <c r="AM85" i="9" s="1"/>
  <c r="AN85" i="9" s="1"/>
  <c r="AO85" i="9" s="1"/>
  <c r="AP85" i="9" s="1"/>
  <c r="AQ85" i="9" s="1"/>
  <c r="AR85" i="9" s="1"/>
  <c r="AS85" i="9" s="1"/>
  <c r="AT85" i="9" s="1"/>
  <c r="AU85" i="9" s="1"/>
  <c r="AV85" i="9" s="1"/>
  <c r="AW85" i="9" s="1"/>
  <c r="AX85" i="9" s="1"/>
  <c r="AY85" i="9" s="1"/>
  <c r="AZ85" i="9" s="1"/>
  <c r="BA85" i="9" s="1"/>
  <c r="BB85" i="9" s="1"/>
  <c r="BC85" i="9" s="1"/>
  <c r="BD85" i="9" s="1"/>
  <c r="AA14" i="13"/>
  <c r="AA13" i="13"/>
  <c r="AG30" i="9"/>
  <c r="AF130" i="9"/>
  <c r="H33" i="11" s="1"/>
  <c r="AG20" i="9"/>
  <c r="AF120" i="9"/>
  <c r="R33" i="11" s="1"/>
  <c r="AI22" i="9"/>
  <c r="AH15" i="9"/>
  <c r="AG115" i="9"/>
  <c r="X34" i="11" s="1"/>
  <c r="AG24" i="9"/>
  <c r="AF124" i="9"/>
  <c r="N33" i="11" s="1"/>
  <c r="AG72" i="9"/>
  <c r="AF122" i="9"/>
  <c r="P33" i="11" s="1"/>
  <c r="AG21" i="9"/>
  <c r="AF121" i="9"/>
  <c r="Q33" i="11" s="1"/>
  <c r="AG64" i="9"/>
  <c r="AF114" i="9"/>
  <c r="X33" i="11" s="1"/>
  <c r="AF129" i="9"/>
  <c r="I33" i="11" s="1"/>
  <c r="AG29" i="9"/>
  <c r="AG9" i="9"/>
  <c r="AF109" i="9"/>
  <c r="AF110" i="9"/>
  <c r="AB33" i="11" s="1"/>
  <c r="AG10" i="9"/>
  <c r="AE34" i="9"/>
  <c r="AD134" i="9"/>
  <c r="AG113" i="9"/>
  <c r="Z34" i="11" s="1"/>
  <c r="AH13" i="9"/>
  <c r="AH28" i="9"/>
  <c r="AG128" i="9"/>
  <c r="K34" i="11" s="1"/>
  <c r="AB32" i="11"/>
  <c r="AD7" i="13" s="1"/>
  <c r="CX34" i="11" l="1"/>
  <c r="AF8" i="13" s="1"/>
  <c r="AG261" i="1"/>
  <c r="CG35" i="11" s="1"/>
  <c r="AG288" i="1"/>
  <c r="AG301" i="1"/>
  <c r="AG258" i="1"/>
  <c r="CD35" i="11" s="1"/>
  <c r="AG225" i="1"/>
  <c r="AW35" i="11" s="1"/>
  <c r="AG279" i="1"/>
  <c r="AG304" i="1"/>
  <c r="AG235" i="1"/>
  <c r="BG35" i="11" s="1"/>
  <c r="AH221" i="1"/>
  <c r="AT36" i="11" s="1"/>
  <c r="AG259" i="1"/>
  <c r="CE35" i="11" s="1"/>
  <c r="AG262" i="1"/>
  <c r="CH35" i="11" s="1"/>
  <c r="AG286" i="1"/>
  <c r="AG274" i="1"/>
  <c r="CT35" i="11" s="1"/>
  <c r="AG293" i="1"/>
  <c r="AG255" i="1"/>
  <c r="CA35" i="11" s="1"/>
  <c r="AG217" i="1"/>
  <c r="AO35" i="11" s="1"/>
  <c r="AG209" i="1"/>
  <c r="AG35" i="11" s="1"/>
  <c r="AG281" i="1"/>
  <c r="AH236" i="1"/>
  <c r="BI36" i="11" s="1"/>
  <c r="AG299" i="1"/>
  <c r="AH290" i="1"/>
  <c r="AG284" i="1"/>
  <c r="AH263" i="1"/>
  <c r="CJ36" i="11" s="1"/>
  <c r="AG228" i="1"/>
  <c r="AZ35" i="11" s="1"/>
  <c r="AG297" i="1"/>
  <c r="AG306" i="1"/>
  <c r="AG222" i="1"/>
  <c r="AT35" i="11" s="1"/>
  <c r="AG303" i="1"/>
  <c r="AG248" i="1"/>
  <c r="BT35" i="11" s="1"/>
  <c r="AG256" i="1"/>
  <c r="CB35" i="11" s="1"/>
  <c r="AG273" i="1"/>
  <c r="CS35" i="11" s="1"/>
  <c r="AG212" i="1"/>
  <c r="AJ35" i="11" s="1"/>
  <c r="AG300" i="1"/>
  <c r="AG275" i="1"/>
  <c r="CU35" i="11" s="1"/>
  <c r="AH208" i="1"/>
  <c r="AG36" i="11" s="1"/>
  <c r="AG276" i="1"/>
  <c r="CV35" i="11" s="1"/>
  <c r="AG289" i="1"/>
  <c r="AG307" i="1"/>
  <c r="AG213" i="1"/>
  <c r="AK35" i="11" s="1"/>
  <c r="AG237" i="1"/>
  <c r="BI35" i="11" s="1"/>
  <c r="AG249" i="1"/>
  <c r="BU35" i="11" s="1"/>
  <c r="AG246" i="1"/>
  <c r="BR35" i="11" s="1"/>
  <c r="AG272" i="1"/>
  <c r="CR35" i="11" s="1"/>
  <c r="AG270" i="1"/>
  <c r="CP35" i="11" s="1"/>
  <c r="AG287" i="1"/>
  <c r="AG295" i="1"/>
  <c r="AG266" i="1"/>
  <c r="CL35" i="11" s="1"/>
  <c r="AG291" i="1"/>
  <c r="AG239" i="1"/>
  <c r="BK35" i="11" s="1"/>
  <c r="AG271" i="1"/>
  <c r="CQ35" i="11" s="1"/>
  <c r="AG215" i="1"/>
  <c r="AM35" i="11" s="1"/>
  <c r="AG247" i="1"/>
  <c r="BS35" i="11" s="1"/>
  <c r="AG223" i="1"/>
  <c r="AU35" i="11" s="1"/>
  <c r="AG211" i="1"/>
  <c r="AI35" i="11" s="1"/>
  <c r="AG229" i="1"/>
  <c r="BA35" i="11" s="1"/>
  <c r="AG238" i="1"/>
  <c r="BJ35" i="11" s="1"/>
  <c r="AG280" i="1"/>
  <c r="AG240" i="1"/>
  <c r="BL35" i="11" s="1"/>
  <c r="AG250" i="1"/>
  <c r="BV35" i="11" s="1"/>
  <c r="AG214" i="1"/>
  <c r="AL35" i="11" s="1"/>
  <c r="AG226" i="1"/>
  <c r="AX35" i="11" s="1"/>
  <c r="AG269" i="1"/>
  <c r="CO35" i="11" s="1"/>
  <c r="AG231" i="1"/>
  <c r="BC35" i="11" s="1"/>
  <c r="AG244" i="1"/>
  <c r="BP35" i="11" s="1"/>
  <c r="AG254" i="1"/>
  <c r="BZ35" i="11" s="1"/>
  <c r="AH305" i="1"/>
  <c r="AG285" i="1"/>
  <c r="AG224" i="1"/>
  <c r="AV35" i="11" s="1"/>
  <c r="AG308" i="1"/>
  <c r="AG232" i="1"/>
  <c r="BD35" i="11" s="1"/>
  <c r="AG277" i="1"/>
  <c r="CW35" i="11" s="1"/>
  <c r="AG268" i="1"/>
  <c r="CN35" i="11" s="1"/>
  <c r="AG210" i="1"/>
  <c r="AH35" i="11" s="1"/>
  <c r="AG230" i="1"/>
  <c r="BB35" i="11" s="1"/>
  <c r="AG220" i="1"/>
  <c r="AR35" i="11" s="1"/>
  <c r="AG251" i="1"/>
  <c r="BW35" i="11" s="1"/>
  <c r="AG252" i="1"/>
  <c r="BX35" i="11" s="1"/>
  <c r="AG216" i="1"/>
  <c r="AN35" i="11" s="1"/>
  <c r="AH242" i="1"/>
  <c r="BO36" i="11" s="1"/>
  <c r="AG267" i="1"/>
  <c r="CM35" i="11" s="1"/>
  <c r="AH218" i="1"/>
  <c r="AQ36" i="11" s="1"/>
  <c r="AG227" i="1"/>
  <c r="AY35" i="11" s="1"/>
  <c r="AG298" i="1"/>
  <c r="AG245" i="1"/>
  <c r="BQ35" i="11" s="1"/>
  <c r="AG296" i="1"/>
  <c r="AG265" i="1"/>
  <c r="CK35" i="11" s="1"/>
  <c r="AG283" i="1"/>
  <c r="AG292" i="1"/>
  <c r="AG234" i="1"/>
  <c r="BF35" i="11" s="1"/>
  <c r="AG253" i="1"/>
  <c r="BY35" i="11" s="1"/>
  <c r="AG257" i="1"/>
  <c r="CC35" i="11" s="1"/>
  <c r="AG260" i="1"/>
  <c r="CF35" i="11" s="1"/>
  <c r="AG219" i="1"/>
  <c r="AQ35" i="11" s="1"/>
  <c r="AG302" i="1"/>
  <c r="AG278" i="1"/>
  <c r="AG233" i="1"/>
  <c r="BE35" i="11" s="1"/>
  <c r="AG294" i="1"/>
  <c r="AG264" i="1"/>
  <c r="CJ35" i="11" s="1"/>
  <c r="AG241" i="1"/>
  <c r="BM35" i="11" s="1"/>
  <c r="AG282" i="1"/>
  <c r="AH243" i="1"/>
  <c r="BP36" i="11" s="1"/>
  <c r="AG116" i="9"/>
  <c r="W34" i="11" s="1"/>
  <c r="AH16" i="9"/>
  <c r="AI13" i="9"/>
  <c r="AH113" i="9"/>
  <c r="AA35" i="11" s="1"/>
  <c r="AJ22" i="9"/>
  <c r="AF35" i="11"/>
  <c r="AH59" i="9"/>
  <c r="C37" i="9"/>
  <c r="C86" i="9"/>
  <c r="AF86" i="9" s="1"/>
  <c r="AG86" i="9" s="1"/>
  <c r="AH86" i="9" s="1"/>
  <c r="AI86" i="9" s="1"/>
  <c r="AJ86" i="9" s="1"/>
  <c r="AK86" i="9" s="1"/>
  <c r="AL86" i="9" s="1"/>
  <c r="AM86" i="9" s="1"/>
  <c r="AN86" i="9" s="1"/>
  <c r="AO86" i="9" s="1"/>
  <c r="AP86" i="9" s="1"/>
  <c r="AQ86" i="9" s="1"/>
  <c r="AR86" i="9" s="1"/>
  <c r="AS86" i="9" s="1"/>
  <c r="AT86" i="9" s="1"/>
  <c r="AU86" i="9" s="1"/>
  <c r="AV86" i="9" s="1"/>
  <c r="AW86" i="9" s="1"/>
  <c r="AX86" i="9" s="1"/>
  <c r="AY86" i="9" s="1"/>
  <c r="AZ86" i="9" s="1"/>
  <c r="BA86" i="9" s="1"/>
  <c r="BB86" i="9" s="1"/>
  <c r="BC86" i="9" s="1"/>
  <c r="BD86" i="9" s="1"/>
  <c r="AF36" i="9"/>
  <c r="AF35" i="9"/>
  <c r="AE135" i="9"/>
  <c r="AH31" i="9"/>
  <c r="AG131" i="9"/>
  <c r="H34" i="11" s="1"/>
  <c r="AH29" i="9"/>
  <c r="AG129" i="9"/>
  <c r="J34" i="11" s="1"/>
  <c r="AF83" i="9"/>
  <c r="AE6" i="9"/>
  <c r="AG127" i="9"/>
  <c r="L34" i="11" s="1"/>
  <c r="AH27" i="9"/>
  <c r="AG117" i="9"/>
  <c r="V34" i="11" s="1"/>
  <c r="AH17" i="9"/>
  <c r="AB6" i="13"/>
  <c r="AB18" i="13"/>
  <c r="CZ30" i="11"/>
  <c r="AH26" i="9"/>
  <c r="AG126" i="9"/>
  <c r="M34" i="11" s="1"/>
  <c r="AJ14" i="9"/>
  <c r="AH24" i="9"/>
  <c r="AG124" i="9"/>
  <c r="O34" i="11" s="1"/>
  <c r="AC30" i="13"/>
  <c r="B31" i="11"/>
  <c r="AF34" i="9"/>
  <c r="AE134" i="9"/>
  <c r="C32" i="11" s="1"/>
  <c r="AH115" i="9"/>
  <c r="Y35" i="11" s="1"/>
  <c r="AI15" i="9"/>
  <c r="AG130" i="9"/>
  <c r="I34" i="11" s="1"/>
  <c r="AH30" i="9"/>
  <c r="AB31" i="13"/>
  <c r="AC28" i="13" s="1"/>
  <c r="AH32" i="9"/>
  <c r="AG132" i="9"/>
  <c r="G34" i="11" s="1"/>
  <c r="AH21" i="9"/>
  <c r="AG121" i="9"/>
  <c r="R34" i="11" s="1"/>
  <c r="AH20" i="9"/>
  <c r="AG120" i="9"/>
  <c r="S34" i="11" s="1"/>
  <c r="AI28" i="9"/>
  <c r="AH128" i="9"/>
  <c r="L35" i="11" s="1"/>
  <c r="AC33" i="11"/>
  <c r="AE7" i="13" s="1"/>
  <c r="AH72" i="9"/>
  <c r="AG122" i="9"/>
  <c r="Q34" i="11" s="1"/>
  <c r="AH25" i="9"/>
  <c r="AG125" i="9"/>
  <c r="N34" i="11" s="1"/>
  <c r="C31" i="11"/>
  <c r="AD7" i="9"/>
  <c r="AC25" i="13" s="1"/>
  <c r="AC26" i="13" s="1"/>
  <c r="AH118" i="9"/>
  <c r="V35" i="11" s="1"/>
  <c r="AI18" i="9"/>
  <c r="AH11" i="9"/>
  <c r="AG111" i="9"/>
  <c r="AB34" i="11" s="1"/>
  <c r="AG112" i="9"/>
  <c r="AA34" i="11" s="1"/>
  <c r="AH12" i="9"/>
  <c r="AH10" i="9"/>
  <c r="AG110" i="9"/>
  <c r="AC34" i="11" s="1"/>
  <c r="AH9" i="9"/>
  <c r="AG109" i="9"/>
  <c r="AH64" i="9"/>
  <c r="AG114" i="9"/>
  <c r="Y34" i="11" s="1"/>
  <c r="AF33" i="9"/>
  <c r="AE133" i="9"/>
  <c r="AE5" i="9"/>
  <c r="AH19" i="9"/>
  <c r="AG119" i="9"/>
  <c r="T34" i="11" s="1"/>
  <c r="AG123" i="9"/>
  <c r="P34" i="11" s="1"/>
  <c r="AH23" i="9"/>
  <c r="CX35" i="11" l="1"/>
  <c r="AG8" i="13" s="1"/>
  <c r="AH233" i="1"/>
  <c r="BF36" i="11" s="1"/>
  <c r="AH292" i="1"/>
  <c r="AH267" i="1"/>
  <c r="CN36" i="11" s="1"/>
  <c r="AH268" i="1"/>
  <c r="CO36" i="11" s="1"/>
  <c r="AH247" i="1"/>
  <c r="BT36" i="11" s="1"/>
  <c r="AH270" i="1"/>
  <c r="CQ36" i="11" s="1"/>
  <c r="AH276" i="1"/>
  <c r="CW36" i="11" s="1"/>
  <c r="AH303" i="1"/>
  <c r="AH299" i="1"/>
  <c r="AH286" i="1"/>
  <c r="AH258" i="1"/>
  <c r="CE36" i="11" s="1"/>
  <c r="AH241" i="1"/>
  <c r="BN36" i="11" s="1"/>
  <c r="AH257" i="1"/>
  <c r="CD36" i="11" s="1"/>
  <c r="AH298" i="1"/>
  <c r="AH220" i="1"/>
  <c r="AS36" i="11" s="1"/>
  <c r="AH285" i="1"/>
  <c r="AH250" i="1"/>
  <c r="BW36" i="11" s="1"/>
  <c r="AH215" i="1"/>
  <c r="AN36" i="11" s="1"/>
  <c r="AH272" i="1"/>
  <c r="CS36" i="11" s="1"/>
  <c r="AH273" i="1"/>
  <c r="CT36" i="11" s="1"/>
  <c r="AI263" i="1"/>
  <c r="CK37" i="11" s="1"/>
  <c r="AH255" i="1"/>
  <c r="CB36" i="11" s="1"/>
  <c r="AH304" i="1"/>
  <c r="AH302" i="1"/>
  <c r="AH265" i="1"/>
  <c r="CL36" i="11" s="1"/>
  <c r="AH216" i="1"/>
  <c r="AO36" i="11" s="1"/>
  <c r="AH232" i="1"/>
  <c r="BE36" i="11" s="1"/>
  <c r="AH269" i="1"/>
  <c r="CP36" i="11" s="1"/>
  <c r="AH240" i="1"/>
  <c r="BM36" i="11" s="1"/>
  <c r="AH271" i="1"/>
  <c r="CR36" i="11" s="1"/>
  <c r="AH295" i="1"/>
  <c r="AH246" i="1"/>
  <c r="BS36" i="11" s="1"/>
  <c r="AH307" i="1"/>
  <c r="AH275" i="1"/>
  <c r="CV36" i="11" s="1"/>
  <c r="AH256" i="1"/>
  <c r="CC36" i="11" s="1"/>
  <c r="AH306" i="1"/>
  <c r="AH284" i="1"/>
  <c r="AH281" i="1"/>
  <c r="AH293" i="1"/>
  <c r="AH259" i="1"/>
  <c r="CF36" i="11" s="1"/>
  <c r="AH279" i="1"/>
  <c r="AH288" i="1"/>
  <c r="AH282" i="1"/>
  <c r="AH260" i="1"/>
  <c r="CG36" i="11" s="1"/>
  <c r="AH245" i="1"/>
  <c r="BR36" i="11" s="1"/>
  <c r="AH251" i="1"/>
  <c r="BX36" i="11" s="1"/>
  <c r="AH224" i="1"/>
  <c r="AW36" i="11" s="1"/>
  <c r="AH244" i="1"/>
  <c r="BQ36" i="11" s="1"/>
  <c r="AH214" i="1"/>
  <c r="AM36" i="11" s="1"/>
  <c r="AH238" i="1"/>
  <c r="BK36" i="11" s="1"/>
  <c r="AH291" i="1"/>
  <c r="AH237" i="1"/>
  <c r="BJ36" i="11" s="1"/>
  <c r="AH212" i="1"/>
  <c r="AK36" i="11" s="1"/>
  <c r="AH228" i="1"/>
  <c r="BA36" i="11" s="1"/>
  <c r="AH217" i="1"/>
  <c r="AP36" i="11" s="1"/>
  <c r="AH235" i="1"/>
  <c r="BH36" i="11" s="1"/>
  <c r="AH278" i="1"/>
  <c r="AH283" i="1"/>
  <c r="AI242" i="1"/>
  <c r="BP37" i="11" s="1"/>
  <c r="AH277" i="1"/>
  <c r="AH231" i="1"/>
  <c r="BD36" i="11" s="1"/>
  <c r="AH229" i="1"/>
  <c r="BB36" i="11" s="1"/>
  <c r="AH266" i="1"/>
  <c r="CM36" i="11" s="1"/>
  <c r="AH213" i="1"/>
  <c r="AL36" i="11" s="1"/>
  <c r="AI208" i="1"/>
  <c r="AH37" i="11" s="1"/>
  <c r="AH222" i="1"/>
  <c r="AU36" i="11" s="1"/>
  <c r="AI236" i="1"/>
  <c r="BJ37" i="11" s="1"/>
  <c r="AH262" i="1"/>
  <c r="CI36" i="11" s="1"/>
  <c r="AH301" i="1"/>
  <c r="AH264" i="1"/>
  <c r="CK36" i="11" s="1"/>
  <c r="AH253" i="1"/>
  <c r="BZ36" i="11" s="1"/>
  <c r="AH227" i="1"/>
  <c r="AZ36" i="11" s="1"/>
  <c r="AH230" i="1"/>
  <c r="BC36" i="11" s="1"/>
  <c r="AI305" i="1"/>
  <c r="AH211" i="1"/>
  <c r="AJ36" i="11" s="1"/>
  <c r="AH24" i="13"/>
  <c r="AI243" i="1"/>
  <c r="BQ37" i="11" s="1"/>
  <c r="AH294" i="1"/>
  <c r="AH219" i="1"/>
  <c r="AR36" i="11" s="1"/>
  <c r="AH234" i="1"/>
  <c r="BG36" i="11" s="1"/>
  <c r="AH296" i="1"/>
  <c r="AI218" i="1"/>
  <c r="AR37" i="11" s="1"/>
  <c r="AH252" i="1"/>
  <c r="BY36" i="11" s="1"/>
  <c r="AH210" i="1"/>
  <c r="AI36" i="11" s="1"/>
  <c r="AH308" i="1"/>
  <c r="AH254" i="1"/>
  <c r="CA36" i="11" s="1"/>
  <c r="AH226" i="1"/>
  <c r="AY36" i="11" s="1"/>
  <c r="AH280" i="1"/>
  <c r="AH223" i="1"/>
  <c r="AV36" i="11" s="1"/>
  <c r="AH239" i="1"/>
  <c r="BL36" i="11" s="1"/>
  <c r="AH287" i="1"/>
  <c r="AH249" i="1"/>
  <c r="BV36" i="11" s="1"/>
  <c r="AH289" i="1"/>
  <c r="AH300" i="1"/>
  <c r="AH248" i="1"/>
  <c r="BU36" i="11" s="1"/>
  <c r="AH297" i="1"/>
  <c r="AI290" i="1"/>
  <c r="AI24" i="13"/>
  <c r="AH209" i="1"/>
  <c r="AH36" i="11" s="1"/>
  <c r="AH274" i="1"/>
  <c r="CU36" i="11" s="1"/>
  <c r="AI221" i="1"/>
  <c r="AU37" i="11" s="1"/>
  <c r="AH225" i="1"/>
  <c r="AX36" i="11" s="1"/>
  <c r="AH261" i="1"/>
  <c r="CH36" i="11" s="1"/>
  <c r="AC29" i="13"/>
  <c r="AI26" i="9"/>
  <c r="AH126" i="9"/>
  <c r="N35" i="11" s="1"/>
  <c r="AF135" i="9"/>
  <c r="C33" i="11" s="1"/>
  <c r="AG35" i="9"/>
  <c r="AH123" i="9"/>
  <c r="Q35" i="11" s="1"/>
  <c r="AI23" i="9"/>
  <c r="AI9" i="9"/>
  <c r="AH109" i="9"/>
  <c r="AH111" i="9"/>
  <c r="AC35" i="11" s="1"/>
  <c r="AI11" i="9"/>
  <c r="AK14" i="9"/>
  <c r="AJ13" i="9"/>
  <c r="AI113" i="9"/>
  <c r="AB36" i="11" s="1"/>
  <c r="AI72" i="9"/>
  <c r="AH122" i="9"/>
  <c r="R35" i="11" s="1"/>
  <c r="AD34" i="11"/>
  <c r="AF7" i="13" s="1"/>
  <c r="AH121" i="9"/>
  <c r="S35" i="11" s="1"/>
  <c r="AI21" i="9"/>
  <c r="AC6" i="13"/>
  <c r="AC18" i="13"/>
  <c r="CZ31" i="11"/>
  <c r="AI29" i="9"/>
  <c r="AH129" i="9"/>
  <c r="K35" i="11" s="1"/>
  <c r="AI16" i="9"/>
  <c r="AH116" i="9"/>
  <c r="X35" i="11" s="1"/>
  <c r="AI27" i="9"/>
  <c r="AH127" i="9"/>
  <c r="M35" i="11" s="1"/>
  <c r="D32" i="11"/>
  <c r="AE7" i="9"/>
  <c r="AD25" i="13" s="1"/>
  <c r="AD26" i="13" s="1"/>
  <c r="AI115" i="9"/>
  <c r="Z36" i="11" s="1"/>
  <c r="AJ15" i="9"/>
  <c r="AG33" i="9"/>
  <c r="AF133" i="9"/>
  <c r="AF5" i="9"/>
  <c r="AI10" i="9"/>
  <c r="AH110" i="9"/>
  <c r="AD35" i="11" s="1"/>
  <c r="AH117" i="9"/>
  <c r="W35" i="11" s="1"/>
  <c r="AI17" i="9"/>
  <c r="C87" i="9"/>
  <c r="AG87" i="9" s="1"/>
  <c r="AH87" i="9" s="1"/>
  <c r="AI87" i="9" s="1"/>
  <c r="AJ87" i="9" s="1"/>
  <c r="AK87" i="9" s="1"/>
  <c r="AL87" i="9" s="1"/>
  <c r="AM87" i="9" s="1"/>
  <c r="AN87" i="9" s="1"/>
  <c r="AO87" i="9" s="1"/>
  <c r="AP87" i="9" s="1"/>
  <c r="AQ87" i="9" s="1"/>
  <c r="AR87" i="9" s="1"/>
  <c r="AS87" i="9" s="1"/>
  <c r="AT87" i="9" s="1"/>
  <c r="AU87" i="9" s="1"/>
  <c r="AV87" i="9" s="1"/>
  <c r="AW87" i="9" s="1"/>
  <c r="AX87" i="9" s="1"/>
  <c r="AY87" i="9" s="1"/>
  <c r="AZ87" i="9" s="1"/>
  <c r="BA87" i="9" s="1"/>
  <c r="BB87" i="9" s="1"/>
  <c r="BC87" i="9" s="1"/>
  <c r="BD87" i="9" s="1"/>
  <c r="AG37" i="9"/>
  <c r="AK22" i="9"/>
  <c r="AI118" i="9"/>
  <c r="W36" i="11" s="1"/>
  <c r="AJ18" i="9"/>
  <c r="AD30" i="13"/>
  <c r="B32" i="11"/>
  <c r="AJ28" i="9"/>
  <c r="AI128" i="9"/>
  <c r="M36" i="11" s="1"/>
  <c r="AI19" i="9"/>
  <c r="AH119" i="9"/>
  <c r="U35" i="11" s="1"/>
  <c r="AH112" i="9"/>
  <c r="AB35" i="11" s="1"/>
  <c r="AI12" i="9"/>
  <c r="AH120" i="9"/>
  <c r="T35" i="11" s="1"/>
  <c r="AI20" i="9"/>
  <c r="AH132" i="9"/>
  <c r="H35" i="11" s="1"/>
  <c r="AI32" i="9"/>
  <c r="AG83" i="9"/>
  <c r="AF6" i="9"/>
  <c r="AG36" i="9"/>
  <c r="AF136" i="9"/>
  <c r="AG34" i="9"/>
  <c r="AF134" i="9"/>
  <c r="D33" i="11" s="1"/>
  <c r="AH125" i="9"/>
  <c r="O35" i="11" s="1"/>
  <c r="AI25" i="9"/>
  <c r="AH124" i="9"/>
  <c r="P35" i="11" s="1"/>
  <c r="AI24" i="9"/>
  <c r="AI59" i="9"/>
  <c r="C38" i="9"/>
  <c r="AI64" i="9"/>
  <c r="AH114" i="9"/>
  <c r="Z35" i="11" s="1"/>
  <c r="AI30" i="9"/>
  <c r="AH130" i="9"/>
  <c r="J35" i="11" s="1"/>
  <c r="AB9" i="13"/>
  <c r="AB12" i="13" s="1"/>
  <c r="AH131" i="9"/>
  <c r="I35" i="11" s="1"/>
  <c r="AI31" i="9"/>
  <c r="AC31" i="13" l="1"/>
  <c r="AD28" i="13" s="1"/>
  <c r="CX36" i="11"/>
  <c r="AH8" i="13" s="1"/>
  <c r="AI225" i="1"/>
  <c r="AY37" i="11" s="1"/>
  <c r="AI289" i="1"/>
  <c r="AI308" i="1"/>
  <c r="AJ243" i="1"/>
  <c r="BR38" i="11" s="1"/>
  <c r="AI262" i="1"/>
  <c r="CJ37" i="11" s="1"/>
  <c r="AI277" i="1"/>
  <c r="AI237" i="1"/>
  <c r="BK37" i="11" s="1"/>
  <c r="AI244" i="1"/>
  <c r="BR37" i="11" s="1"/>
  <c r="AI259" i="1"/>
  <c r="CG37" i="11" s="1"/>
  <c r="AI246" i="1"/>
  <c r="BT37" i="11" s="1"/>
  <c r="AI302" i="1"/>
  <c r="AI285" i="1"/>
  <c r="AI268" i="1"/>
  <c r="CP37" i="11" s="1"/>
  <c r="AI211" i="1"/>
  <c r="AK37" i="11" s="1"/>
  <c r="AJ236" i="1"/>
  <c r="BK38" i="11" s="1"/>
  <c r="AJ242" i="1"/>
  <c r="BQ38" i="11" s="1"/>
  <c r="AI217" i="1"/>
  <c r="AQ37" i="11" s="1"/>
  <c r="AI224" i="1"/>
  <c r="AX37" i="11" s="1"/>
  <c r="AI293" i="1"/>
  <c r="AI295" i="1"/>
  <c r="AI304" i="1"/>
  <c r="AI220" i="1"/>
  <c r="AT37" i="11" s="1"/>
  <c r="AI276" i="1"/>
  <c r="AI274" i="1"/>
  <c r="CV37" i="11" s="1"/>
  <c r="AI248" i="1"/>
  <c r="BV37" i="11" s="1"/>
  <c r="AI287" i="1"/>
  <c r="AI226" i="1"/>
  <c r="AZ37" i="11" s="1"/>
  <c r="AI252" i="1"/>
  <c r="BZ37" i="11" s="1"/>
  <c r="AI219" i="1"/>
  <c r="AS37" i="11" s="1"/>
  <c r="AJ305" i="1"/>
  <c r="AI264" i="1"/>
  <c r="CL37" i="11" s="1"/>
  <c r="AI222" i="1"/>
  <c r="AV37" i="11" s="1"/>
  <c r="AI229" i="1"/>
  <c r="BC37" i="11" s="1"/>
  <c r="AI283" i="1"/>
  <c r="AI228" i="1"/>
  <c r="BB37" i="11" s="1"/>
  <c r="AI238" i="1"/>
  <c r="BL37" i="11" s="1"/>
  <c r="AI251" i="1"/>
  <c r="BY37" i="11" s="1"/>
  <c r="AI288" i="1"/>
  <c r="AI281" i="1"/>
  <c r="AI275" i="1"/>
  <c r="CW37" i="11" s="1"/>
  <c r="AI271" i="1"/>
  <c r="CS37" i="11" s="1"/>
  <c r="AI216" i="1"/>
  <c r="AP37" i="11" s="1"/>
  <c r="AI255" i="1"/>
  <c r="CC37" i="11" s="1"/>
  <c r="AI215" i="1"/>
  <c r="AO37" i="11" s="1"/>
  <c r="AI298" i="1"/>
  <c r="AI286" i="1"/>
  <c r="AI270" i="1"/>
  <c r="CR37" i="11" s="1"/>
  <c r="AI292" i="1"/>
  <c r="AJ290" i="1"/>
  <c r="AI223" i="1"/>
  <c r="AW37" i="11" s="1"/>
  <c r="AI296" i="1"/>
  <c r="AI227" i="1"/>
  <c r="BA37" i="11" s="1"/>
  <c r="AI213" i="1"/>
  <c r="AM37" i="11" s="1"/>
  <c r="AI235" i="1"/>
  <c r="BI37" i="11" s="1"/>
  <c r="AI260" i="1"/>
  <c r="CH37" i="11" s="1"/>
  <c r="AI306" i="1"/>
  <c r="AI269" i="1"/>
  <c r="CQ37" i="11" s="1"/>
  <c r="AI273" i="1"/>
  <c r="CU37" i="11" s="1"/>
  <c r="AI241" i="1"/>
  <c r="BO37" i="11" s="1"/>
  <c r="AI303" i="1"/>
  <c r="AJ221" i="1"/>
  <c r="AV38" i="11" s="1"/>
  <c r="AI297" i="1"/>
  <c r="AI249" i="1"/>
  <c r="BW37" i="11" s="1"/>
  <c r="AI280" i="1"/>
  <c r="AI210" i="1"/>
  <c r="AJ37" i="11" s="1"/>
  <c r="AI234" i="1"/>
  <c r="BH37" i="11" s="1"/>
  <c r="AI253" i="1"/>
  <c r="CA37" i="11" s="1"/>
  <c r="AI266" i="1"/>
  <c r="CN37" i="11" s="1"/>
  <c r="AI291" i="1"/>
  <c r="AI282" i="1"/>
  <c r="AI256" i="1"/>
  <c r="CD37" i="11" s="1"/>
  <c r="AI232" i="1"/>
  <c r="BF37" i="11" s="1"/>
  <c r="AI272" i="1"/>
  <c r="CT37" i="11" s="1"/>
  <c r="AI258" i="1"/>
  <c r="CF37" i="11" s="1"/>
  <c r="AI267" i="1"/>
  <c r="CO37" i="11" s="1"/>
  <c r="AI261" i="1"/>
  <c r="CI37" i="11" s="1"/>
  <c r="AI209" i="1"/>
  <c r="AI37" i="11" s="1"/>
  <c r="AI300" i="1"/>
  <c r="AI239" i="1"/>
  <c r="BM37" i="11" s="1"/>
  <c r="AI254" i="1"/>
  <c r="CB37" i="11" s="1"/>
  <c r="AJ218" i="1"/>
  <c r="AS38" i="11" s="1"/>
  <c r="AI294" i="1"/>
  <c r="AI230" i="1"/>
  <c r="BD37" i="11" s="1"/>
  <c r="AI301" i="1"/>
  <c r="AJ208" i="1"/>
  <c r="AI38" i="11" s="1"/>
  <c r="AI231" i="1"/>
  <c r="BE37" i="11" s="1"/>
  <c r="AI278" i="1"/>
  <c r="AI212" i="1"/>
  <c r="AL37" i="11" s="1"/>
  <c r="AI214" i="1"/>
  <c r="AN37" i="11" s="1"/>
  <c r="AI245" i="1"/>
  <c r="BS37" i="11" s="1"/>
  <c r="AI279" i="1"/>
  <c r="AI284" i="1"/>
  <c r="AI307" i="1"/>
  <c r="AI240" i="1"/>
  <c r="BN37" i="11" s="1"/>
  <c r="AI265" i="1"/>
  <c r="CM37" i="11" s="1"/>
  <c r="AJ263" i="1"/>
  <c r="CL38" i="11" s="1"/>
  <c r="AI250" i="1"/>
  <c r="BX37" i="11" s="1"/>
  <c r="AI257" i="1"/>
  <c r="CE37" i="11" s="1"/>
  <c r="AI299" i="1"/>
  <c r="AI247" i="1"/>
  <c r="BU37" i="11" s="1"/>
  <c r="AI233" i="1"/>
  <c r="BG37" i="11" s="1"/>
  <c r="AD29" i="13"/>
  <c r="AH83" i="9"/>
  <c r="AG6" i="9"/>
  <c r="AC9" i="13"/>
  <c r="AC12" i="13" s="1"/>
  <c r="AI110" i="9"/>
  <c r="AE36" i="11" s="1"/>
  <c r="AJ10" i="9"/>
  <c r="AI121" i="9"/>
  <c r="T36" i="11" s="1"/>
  <c r="AJ21" i="9"/>
  <c r="AL14" i="9"/>
  <c r="AB14" i="13"/>
  <c r="AB13" i="13"/>
  <c r="AI125" i="9"/>
  <c r="P36" i="11" s="1"/>
  <c r="AJ25" i="9"/>
  <c r="AJ19" i="9"/>
  <c r="AI119" i="9"/>
  <c r="V36" i="11" s="1"/>
  <c r="AK28" i="9"/>
  <c r="AJ128" i="9"/>
  <c r="N37" i="11" s="1"/>
  <c r="AJ115" i="9"/>
  <c r="AA37" i="11" s="1"/>
  <c r="AK15" i="9"/>
  <c r="AH34" i="9"/>
  <c r="AG134" i="9"/>
  <c r="E34" i="11" s="1"/>
  <c r="AI131" i="9"/>
  <c r="J36" i="11" s="1"/>
  <c r="AJ31" i="9"/>
  <c r="AI124" i="9"/>
  <c r="Q36" i="11" s="1"/>
  <c r="AJ24" i="9"/>
  <c r="AE30" i="13"/>
  <c r="B33" i="11"/>
  <c r="AJ29" i="9"/>
  <c r="AI129" i="9"/>
  <c r="L36" i="11" s="1"/>
  <c r="AH36" i="9"/>
  <c r="AG136" i="9"/>
  <c r="C34" i="11" s="1"/>
  <c r="AJ11" i="9"/>
  <c r="AI111" i="9"/>
  <c r="AD36" i="11" s="1"/>
  <c r="AG135" i="9"/>
  <c r="D34" i="11" s="1"/>
  <c r="AH35" i="9"/>
  <c r="AJ30" i="9"/>
  <c r="AI130" i="9"/>
  <c r="K36" i="11" s="1"/>
  <c r="AJ72" i="9"/>
  <c r="AI122" i="9"/>
  <c r="S36" i="11" s="1"/>
  <c r="AJ26" i="9"/>
  <c r="AI126" i="9"/>
  <c r="O36" i="11" s="1"/>
  <c r="AJ64" i="9"/>
  <c r="AI114" i="9"/>
  <c r="AA36" i="11" s="1"/>
  <c r="AJ23" i="9"/>
  <c r="AI123" i="9"/>
  <c r="R36" i="11" s="1"/>
  <c r="AL22" i="9"/>
  <c r="AJ59" i="9"/>
  <c r="C39" i="9"/>
  <c r="AJ20" i="9"/>
  <c r="AI120" i="9"/>
  <c r="U36" i="11" s="1"/>
  <c r="AJ12" i="9"/>
  <c r="AI112" i="9"/>
  <c r="AC36" i="11" s="1"/>
  <c r="AD6" i="13"/>
  <c r="AD18" i="13"/>
  <c r="CZ32" i="11"/>
  <c r="AH37" i="9"/>
  <c r="AG137" i="9"/>
  <c r="AJ17" i="9"/>
  <c r="AI117" i="9"/>
  <c r="X36" i="11" s="1"/>
  <c r="AJ27" i="9"/>
  <c r="AI127" i="9"/>
  <c r="N36" i="11" s="1"/>
  <c r="E33" i="11"/>
  <c r="AF7" i="9"/>
  <c r="AE25" i="13" s="1"/>
  <c r="AE26" i="13" s="1"/>
  <c r="AI116" i="9"/>
  <c r="Y36" i="11" s="1"/>
  <c r="AJ16" i="9"/>
  <c r="AJ113" i="9"/>
  <c r="AC37" i="11" s="1"/>
  <c r="AK13" i="9"/>
  <c r="AE35" i="11"/>
  <c r="AG7" i="13" s="1"/>
  <c r="AK18" i="9"/>
  <c r="AJ118" i="9"/>
  <c r="X37" i="11" s="1"/>
  <c r="AH38" i="9"/>
  <c r="C88" i="9"/>
  <c r="AH88" i="9" s="1"/>
  <c r="AI88" i="9" s="1"/>
  <c r="AJ88" i="9" s="1"/>
  <c r="AK88" i="9" s="1"/>
  <c r="AL88" i="9" s="1"/>
  <c r="AM88" i="9" s="1"/>
  <c r="AN88" i="9" s="1"/>
  <c r="AO88" i="9" s="1"/>
  <c r="AP88" i="9" s="1"/>
  <c r="AQ88" i="9" s="1"/>
  <c r="AR88" i="9" s="1"/>
  <c r="AS88" i="9" s="1"/>
  <c r="AT88" i="9" s="1"/>
  <c r="AU88" i="9" s="1"/>
  <c r="AV88" i="9" s="1"/>
  <c r="AW88" i="9" s="1"/>
  <c r="AX88" i="9" s="1"/>
  <c r="AY88" i="9" s="1"/>
  <c r="AZ88" i="9" s="1"/>
  <c r="BA88" i="9" s="1"/>
  <c r="BB88" i="9" s="1"/>
  <c r="BC88" i="9" s="1"/>
  <c r="BD88" i="9" s="1"/>
  <c r="AI132" i="9"/>
  <c r="I36" i="11" s="1"/>
  <c r="AJ32" i="9"/>
  <c r="AH33" i="9"/>
  <c r="AG133" i="9"/>
  <c r="AG5" i="9"/>
  <c r="AJ9" i="9"/>
  <c r="AI109" i="9"/>
  <c r="AD31" i="13" l="1"/>
  <c r="AE28" i="13" s="1"/>
  <c r="CX37" i="11"/>
  <c r="AI8" i="13" s="1"/>
  <c r="AJ247" i="1"/>
  <c r="BV38" i="11" s="1"/>
  <c r="AK263" i="1"/>
  <c r="CM39" i="11" s="1"/>
  <c r="AJ284" i="1"/>
  <c r="AJ212" i="1"/>
  <c r="AM38" i="11" s="1"/>
  <c r="AJ301" i="1"/>
  <c r="AJ254" i="1"/>
  <c r="CC38" i="11" s="1"/>
  <c r="AJ261" i="1"/>
  <c r="CJ38" i="11" s="1"/>
  <c r="AJ232" i="1"/>
  <c r="BG38" i="11" s="1"/>
  <c r="AJ266" i="1"/>
  <c r="CO38" i="11" s="1"/>
  <c r="AJ280" i="1"/>
  <c r="AJ303" i="1"/>
  <c r="AJ306" i="1"/>
  <c r="AJ227" i="1"/>
  <c r="BB38" i="11" s="1"/>
  <c r="AJ292" i="1"/>
  <c r="AJ215" i="1"/>
  <c r="AP38" i="11" s="1"/>
  <c r="AJ275" i="1"/>
  <c r="AJ238" i="1"/>
  <c r="BM38" i="11" s="1"/>
  <c r="AJ222" i="1"/>
  <c r="AW38" i="11" s="1"/>
  <c r="AJ252" i="1"/>
  <c r="CA38" i="11" s="1"/>
  <c r="AJ274" i="1"/>
  <c r="CW38" i="11" s="1"/>
  <c r="AJ295" i="1"/>
  <c r="AK242" i="1"/>
  <c r="BR39" i="11" s="1"/>
  <c r="AJ285" i="1"/>
  <c r="AJ244" i="1"/>
  <c r="BS38" i="11" s="1"/>
  <c r="AK243" i="1"/>
  <c r="BS39" i="11" s="1"/>
  <c r="AJ299" i="1"/>
  <c r="AJ265" i="1"/>
  <c r="CN38" i="11" s="1"/>
  <c r="AJ279" i="1"/>
  <c r="AJ278" i="1"/>
  <c r="AJ230" i="1"/>
  <c r="BE38" i="11" s="1"/>
  <c r="AJ239" i="1"/>
  <c r="BN38" i="11" s="1"/>
  <c r="AJ267" i="1"/>
  <c r="CP38" i="11" s="1"/>
  <c r="AJ256" i="1"/>
  <c r="CE38" i="11" s="1"/>
  <c r="AJ253" i="1"/>
  <c r="CB38" i="11" s="1"/>
  <c r="AJ249" i="1"/>
  <c r="BX38" i="11" s="1"/>
  <c r="AJ24" i="13"/>
  <c r="AJ257" i="1"/>
  <c r="CF38" i="11" s="1"/>
  <c r="AJ245" i="1"/>
  <c r="BT38" i="11" s="1"/>
  <c r="AJ294" i="1"/>
  <c r="AJ258" i="1"/>
  <c r="CG38" i="11" s="1"/>
  <c r="AJ234" i="1"/>
  <c r="BI38" i="11" s="1"/>
  <c r="AJ273" i="1"/>
  <c r="CV38" i="11" s="1"/>
  <c r="AJ223" i="1"/>
  <c r="AX38" i="11" s="1"/>
  <c r="AJ216" i="1"/>
  <c r="AQ38" i="11" s="1"/>
  <c r="AJ283" i="1"/>
  <c r="AJ287" i="1"/>
  <c r="AJ224" i="1"/>
  <c r="AY38" i="11" s="1"/>
  <c r="AJ246" i="1"/>
  <c r="BU38" i="11" s="1"/>
  <c r="AJ289" i="1"/>
  <c r="AJ241" i="1"/>
  <c r="BP38" i="11" s="1"/>
  <c r="AJ260" i="1"/>
  <c r="CI38" i="11" s="1"/>
  <c r="AJ296" i="1"/>
  <c r="AJ270" i="1"/>
  <c r="CS38" i="11" s="1"/>
  <c r="AJ255" i="1"/>
  <c r="CD38" i="11" s="1"/>
  <c r="AJ281" i="1"/>
  <c r="AJ228" i="1"/>
  <c r="BC38" i="11" s="1"/>
  <c r="AJ264" i="1"/>
  <c r="CM38" i="11" s="1"/>
  <c r="AJ226" i="1"/>
  <c r="BA38" i="11" s="1"/>
  <c r="AJ276" i="1"/>
  <c r="AJ293" i="1"/>
  <c r="AK236" i="1"/>
  <c r="BL39" i="11" s="1"/>
  <c r="AJ302" i="1"/>
  <c r="AJ237" i="1"/>
  <c r="BL38" i="11" s="1"/>
  <c r="AJ308" i="1"/>
  <c r="AJ240" i="1"/>
  <c r="BO38" i="11" s="1"/>
  <c r="AJ231" i="1"/>
  <c r="BF38" i="11" s="1"/>
  <c r="AJ300" i="1"/>
  <c r="AJ282" i="1"/>
  <c r="AJ297" i="1"/>
  <c r="AJ235" i="1"/>
  <c r="BJ38" i="11" s="1"/>
  <c r="AJ286" i="1"/>
  <c r="AJ288" i="1"/>
  <c r="AK305" i="1"/>
  <c r="AJ220" i="1"/>
  <c r="AU38" i="11" s="1"/>
  <c r="AJ211" i="1"/>
  <c r="AL38" i="11" s="1"/>
  <c r="AJ277" i="1"/>
  <c r="AJ233" i="1"/>
  <c r="BH38" i="11" s="1"/>
  <c r="AJ250" i="1"/>
  <c r="BY38" i="11" s="1"/>
  <c r="AJ307" i="1"/>
  <c r="AJ214" i="1"/>
  <c r="AO38" i="11" s="1"/>
  <c r="AK208" i="1"/>
  <c r="AJ39" i="11" s="1"/>
  <c r="AK218" i="1"/>
  <c r="AT39" i="11" s="1"/>
  <c r="AJ209" i="1"/>
  <c r="AJ38" i="11" s="1"/>
  <c r="AJ272" i="1"/>
  <c r="CU38" i="11" s="1"/>
  <c r="AJ291" i="1"/>
  <c r="AJ210" i="1"/>
  <c r="AK38" i="11" s="1"/>
  <c r="AK221" i="1"/>
  <c r="AW39" i="11" s="1"/>
  <c r="AJ269" i="1"/>
  <c r="CR38" i="11" s="1"/>
  <c r="AJ213" i="1"/>
  <c r="AN38" i="11" s="1"/>
  <c r="AK290" i="1"/>
  <c r="AJ298" i="1"/>
  <c r="AJ271" i="1"/>
  <c r="CT38" i="11" s="1"/>
  <c r="AJ251" i="1"/>
  <c r="BZ38" i="11" s="1"/>
  <c r="AJ229" i="1"/>
  <c r="BD38" i="11" s="1"/>
  <c r="AJ219" i="1"/>
  <c r="AT38" i="11" s="1"/>
  <c r="AJ248" i="1"/>
  <c r="BW38" i="11" s="1"/>
  <c r="AJ304" i="1"/>
  <c r="AJ217" i="1"/>
  <c r="AR38" i="11" s="1"/>
  <c r="AJ268" i="1"/>
  <c r="CQ38" i="11" s="1"/>
  <c r="AJ259" i="1"/>
  <c r="CH38" i="11" s="1"/>
  <c r="AJ262" i="1"/>
  <c r="CK38" i="11" s="1"/>
  <c r="AJ225" i="1"/>
  <c r="AZ38" i="11" s="1"/>
  <c r="AE29" i="13"/>
  <c r="AJ130" i="9"/>
  <c r="L37" i="11" s="1"/>
  <c r="AK30" i="9"/>
  <c r="AK115" i="9"/>
  <c r="AB38" i="11" s="1"/>
  <c r="AL15" i="9"/>
  <c r="AK59" i="9"/>
  <c r="C40" i="9"/>
  <c r="AI35" i="9"/>
  <c r="AH135" i="9"/>
  <c r="E35" i="11" s="1"/>
  <c r="AE6" i="13"/>
  <c r="AE18" i="13"/>
  <c r="CZ33" i="11"/>
  <c r="AL28" i="9"/>
  <c r="AK128" i="9"/>
  <c r="O38" i="11" s="1"/>
  <c r="AK72" i="9"/>
  <c r="AJ122" i="9"/>
  <c r="T37" i="11" s="1"/>
  <c r="AJ112" i="9"/>
  <c r="AD37" i="11" s="1"/>
  <c r="AK12" i="9"/>
  <c r="AI36" i="9"/>
  <c r="AH136" i="9"/>
  <c r="D35" i="11" s="1"/>
  <c r="AJ117" i="9"/>
  <c r="Y37" i="11" s="1"/>
  <c r="AK17" i="9"/>
  <c r="AI37" i="9"/>
  <c r="AH137" i="9"/>
  <c r="C35" i="11" s="1"/>
  <c r="AM22" i="9"/>
  <c r="AK24" i="9"/>
  <c r="AJ124" i="9"/>
  <c r="R37" i="11" s="1"/>
  <c r="AK19" i="9"/>
  <c r="AJ119" i="9"/>
  <c r="W37" i="11" s="1"/>
  <c r="AK26" i="9"/>
  <c r="AJ126" i="9"/>
  <c r="P37" i="11" s="1"/>
  <c r="AJ132" i="9"/>
  <c r="J37" i="11" s="1"/>
  <c r="AK32" i="9"/>
  <c r="AK20" i="9"/>
  <c r="AJ120" i="9"/>
  <c r="V37" i="11" s="1"/>
  <c r="AK64" i="9"/>
  <c r="AJ114" i="9"/>
  <c r="AB37" i="11" s="1"/>
  <c r="AJ111" i="9"/>
  <c r="AE37" i="11" s="1"/>
  <c r="AK11" i="9"/>
  <c r="AK29" i="9"/>
  <c r="AJ129" i="9"/>
  <c r="M37" i="11" s="1"/>
  <c r="AI34" i="9"/>
  <c r="AH134" i="9"/>
  <c r="F35" i="11" s="1"/>
  <c r="AM14" i="9"/>
  <c r="AI83" i="9"/>
  <c r="AH6" i="9"/>
  <c r="AJ116" i="9"/>
  <c r="Z37" i="11" s="1"/>
  <c r="AK16" i="9"/>
  <c r="AK27" i="9"/>
  <c r="AJ127" i="9"/>
  <c r="O37" i="11" s="1"/>
  <c r="AJ131" i="9"/>
  <c r="K37" i="11" s="1"/>
  <c r="AK31" i="9"/>
  <c r="AJ125" i="9"/>
  <c r="Q37" i="11" s="1"/>
  <c r="AK25" i="9"/>
  <c r="AK21" i="9"/>
  <c r="AJ121" i="9"/>
  <c r="U37" i="11" s="1"/>
  <c r="AH133" i="9"/>
  <c r="AI33" i="9"/>
  <c r="AH5" i="9"/>
  <c r="AI38" i="9"/>
  <c r="AH138" i="9"/>
  <c r="AD9" i="13"/>
  <c r="AD12" i="13" s="1"/>
  <c r="AK9" i="9"/>
  <c r="AJ109" i="9"/>
  <c r="F34" i="11"/>
  <c r="AG7" i="9"/>
  <c r="AF25" i="13" s="1"/>
  <c r="AF26" i="13" s="1"/>
  <c r="AF30" i="13"/>
  <c r="B34" i="11"/>
  <c r="AF36" i="11"/>
  <c r="AH7" i="13" s="1"/>
  <c r="AK118" i="9"/>
  <c r="Y38" i="11" s="1"/>
  <c r="AL18" i="9"/>
  <c r="AK113" i="9"/>
  <c r="AD38" i="11" s="1"/>
  <c r="AL13" i="9"/>
  <c r="C89" i="9"/>
  <c r="AI89" i="9" s="1"/>
  <c r="AJ89" i="9" s="1"/>
  <c r="AK89" i="9" s="1"/>
  <c r="AL89" i="9" s="1"/>
  <c r="AM89" i="9" s="1"/>
  <c r="AN89" i="9" s="1"/>
  <c r="AO89" i="9" s="1"/>
  <c r="AP89" i="9" s="1"/>
  <c r="AQ89" i="9" s="1"/>
  <c r="AR89" i="9" s="1"/>
  <c r="AS89" i="9" s="1"/>
  <c r="AT89" i="9" s="1"/>
  <c r="AU89" i="9" s="1"/>
  <c r="AV89" i="9" s="1"/>
  <c r="AW89" i="9" s="1"/>
  <c r="AX89" i="9" s="1"/>
  <c r="AY89" i="9" s="1"/>
  <c r="AZ89" i="9" s="1"/>
  <c r="BA89" i="9" s="1"/>
  <c r="BB89" i="9" s="1"/>
  <c r="BC89" i="9" s="1"/>
  <c r="BD89" i="9" s="1"/>
  <c r="AI39" i="9"/>
  <c r="AK23" i="9"/>
  <c r="AJ123" i="9"/>
  <c r="S37" i="11" s="1"/>
  <c r="AK10" i="9"/>
  <c r="AJ110" i="9"/>
  <c r="AF37" i="11" s="1"/>
  <c r="AC14" i="13"/>
  <c r="AC13" i="13"/>
  <c r="AE31" i="13" l="1"/>
  <c r="AF28" i="13" s="1"/>
  <c r="CX38" i="11"/>
  <c r="AJ8" i="13" s="1"/>
  <c r="AK271" i="1"/>
  <c r="CU39" i="11" s="1"/>
  <c r="AK214" i="1"/>
  <c r="AP39" i="11" s="1"/>
  <c r="AK282" i="1"/>
  <c r="AK228" i="1"/>
  <c r="BD39" i="11" s="1"/>
  <c r="AK216" i="1"/>
  <c r="AR39" i="11" s="1"/>
  <c r="AK249" i="1"/>
  <c r="BY39" i="11" s="1"/>
  <c r="AK285" i="1"/>
  <c r="AK215" i="1"/>
  <c r="AQ39" i="11" s="1"/>
  <c r="AK284" i="1"/>
  <c r="AK268" i="1"/>
  <c r="CR39" i="11" s="1"/>
  <c r="AL221" i="1"/>
  <c r="AX40" i="11" s="1"/>
  <c r="AK307" i="1"/>
  <c r="AK286" i="1"/>
  <c r="AK237" i="1"/>
  <c r="BM39" i="11" s="1"/>
  <c r="AK276" i="1"/>
  <c r="AK224" i="1"/>
  <c r="AZ39" i="11" s="1"/>
  <c r="AK223" i="1"/>
  <c r="AY39" i="11" s="1"/>
  <c r="AK253" i="1"/>
  <c r="CC39" i="11" s="1"/>
  <c r="AK230" i="1"/>
  <c r="BF39" i="11" s="1"/>
  <c r="AK299" i="1"/>
  <c r="AL242" i="1"/>
  <c r="BS40" i="11" s="1"/>
  <c r="AK222" i="1"/>
  <c r="AX39" i="11" s="1"/>
  <c r="AK292" i="1"/>
  <c r="AK280" i="1"/>
  <c r="AK254" i="1"/>
  <c r="CD39" i="11" s="1"/>
  <c r="AL263" i="1"/>
  <c r="AK225" i="1"/>
  <c r="BA39" i="11" s="1"/>
  <c r="AK229" i="1"/>
  <c r="BE39" i="11" s="1"/>
  <c r="AK210" i="1"/>
  <c r="AL39" i="11" s="1"/>
  <c r="AK250" i="1"/>
  <c r="BZ39" i="11" s="1"/>
  <c r="AK235" i="1"/>
  <c r="BK39" i="11" s="1"/>
  <c r="AK302" i="1"/>
  <c r="AK255" i="1"/>
  <c r="CE39" i="11" s="1"/>
  <c r="AK287" i="1"/>
  <c r="AK273" i="1"/>
  <c r="CW39" i="11" s="1"/>
  <c r="AK256" i="1"/>
  <c r="CF39" i="11" s="1"/>
  <c r="AK278" i="1"/>
  <c r="AL243" i="1"/>
  <c r="BT40" i="11" s="1"/>
  <c r="AK295" i="1"/>
  <c r="AK238" i="1"/>
  <c r="BN39" i="11" s="1"/>
  <c r="AK227" i="1"/>
  <c r="BC39" i="11" s="1"/>
  <c r="AK266" i="1"/>
  <c r="CP39" i="11" s="1"/>
  <c r="AK301" i="1"/>
  <c r="AK247" i="1"/>
  <c r="BW39" i="11" s="1"/>
  <c r="AK262" i="1"/>
  <c r="CL39" i="11" s="1"/>
  <c r="AK304" i="1"/>
  <c r="AK251" i="1"/>
  <c r="CA39" i="11" s="1"/>
  <c r="AK213" i="1"/>
  <c r="AO39" i="11" s="1"/>
  <c r="AK291" i="1"/>
  <c r="AL208" i="1"/>
  <c r="AK40" i="11" s="1"/>
  <c r="AK233" i="1"/>
  <c r="BI39" i="11" s="1"/>
  <c r="AL305" i="1"/>
  <c r="AK297" i="1"/>
  <c r="AK240" i="1"/>
  <c r="BP39" i="11" s="1"/>
  <c r="AL236" i="1"/>
  <c r="BM40" i="11" s="1"/>
  <c r="AK264" i="1"/>
  <c r="CN39" i="11" s="1"/>
  <c r="AK270" i="1"/>
  <c r="CT39" i="11" s="1"/>
  <c r="AK289" i="1"/>
  <c r="AK283" i="1"/>
  <c r="AK234" i="1"/>
  <c r="BJ39" i="11" s="1"/>
  <c r="AK257" i="1"/>
  <c r="CG39" i="11" s="1"/>
  <c r="AK267" i="1"/>
  <c r="CQ39" i="11" s="1"/>
  <c r="AK279" i="1"/>
  <c r="AK244" i="1"/>
  <c r="BT39" i="11" s="1"/>
  <c r="AK274" i="1"/>
  <c r="AK275" i="1"/>
  <c r="AK306" i="1"/>
  <c r="AK232" i="1"/>
  <c r="BH39" i="11" s="1"/>
  <c r="AK212" i="1"/>
  <c r="AN39" i="11" s="1"/>
  <c r="AK248" i="1"/>
  <c r="BX39" i="11" s="1"/>
  <c r="AK272" i="1"/>
  <c r="CV39" i="11" s="1"/>
  <c r="AK277" i="1"/>
  <c r="AK308" i="1"/>
  <c r="AK296" i="1"/>
  <c r="AK258" i="1"/>
  <c r="CH39" i="11" s="1"/>
  <c r="AK239" i="1"/>
  <c r="BO39" i="11" s="1"/>
  <c r="AK252" i="1"/>
  <c r="CB39" i="11" s="1"/>
  <c r="AK261" i="1"/>
  <c r="CK39" i="11" s="1"/>
  <c r="AK219" i="1"/>
  <c r="AU39" i="11" s="1"/>
  <c r="AK209" i="1"/>
  <c r="AK39" i="11" s="1"/>
  <c r="AK281" i="1"/>
  <c r="AK294" i="1"/>
  <c r="AK259" i="1"/>
  <c r="CI39" i="11" s="1"/>
  <c r="AK269" i="1"/>
  <c r="CS39" i="11" s="1"/>
  <c r="AK288" i="1"/>
  <c r="AK293" i="1"/>
  <c r="AK246" i="1"/>
  <c r="BV39" i="11" s="1"/>
  <c r="AK265" i="1"/>
  <c r="CO39" i="11" s="1"/>
  <c r="AK303" i="1"/>
  <c r="AK298" i="1"/>
  <c r="AK211" i="1"/>
  <c r="AM39" i="11" s="1"/>
  <c r="AK300" i="1"/>
  <c r="AK260" i="1"/>
  <c r="CJ39" i="11" s="1"/>
  <c r="AK24" i="13"/>
  <c r="AK217" i="1"/>
  <c r="AS39" i="11" s="1"/>
  <c r="AL290" i="1"/>
  <c r="AL218" i="1"/>
  <c r="AU40" i="11" s="1"/>
  <c r="AK220" i="1"/>
  <c r="AV39" i="11" s="1"/>
  <c r="AK231" i="1"/>
  <c r="BG39" i="11" s="1"/>
  <c r="AK226" i="1"/>
  <c r="BB39" i="11" s="1"/>
  <c r="AK241" i="1"/>
  <c r="BQ39" i="11" s="1"/>
  <c r="AK245" i="1"/>
  <c r="BU39" i="11" s="1"/>
  <c r="AL64" i="9"/>
  <c r="AK114" i="9"/>
  <c r="AC38" i="11" s="1"/>
  <c r="AL27" i="9"/>
  <c r="AK127" i="9"/>
  <c r="P38" i="11" s="1"/>
  <c r="AJ35" i="9"/>
  <c r="AI135" i="9"/>
  <c r="F36" i="11" s="1"/>
  <c r="AI136" i="9"/>
  <c r="E36" i="11" s="1"/>
  <c r="AJ36" i="9"/>
  <c r="AE9" i="13"/>
  <c r="AE12" i="13" s="1"/>
  <c r="AF29" i="13"/>
  <c r="AL128" i="9"/>
  <c r="P39" i="11" s="1"/>
  <c r="AM28" i="9"/>
  <c r="AL31" i="9"/>
  <c r="AK131" i="9"/>
  <c r="L38" i="11" s="1"/>
  <c r="AL24" i="13"/>
  <c r="AL9" i="9"/>
  <c r="AK109" i="9"/>
  <c r="AK117" i="9"/>
  <c r="Z38" i="11" s="1"/>
  <c r="AL17" i="9"/>
  <c r="C90" i="9"/>
  <c r="AJ90" i="9" s="1"/>
  <c r="AK90" i="9" s="1"/>
  <c r="AL90" i="9" s="1"/>
  <c r="AM90" i="9" s="1"/>
  <c r="AN90" i="9" s="1"/>
  <c r="AO90" i="9" s="1"/>
  <c r="AP90" i="9" s="1"/>
  <c r="AQ90" i="9" s="1"/>
  <c r="AR90" i="9" s="1"/>
  <c r="AS90" i="9" s="1"/>
  <c r="AT90" i="9" s="1"/>
  <c r="AU90" i="9" s="1"/>
  <c r="AV90" i="9" s="1"/>
  <c r="AW90" i="9" s="1"/>
  <c r="AX90" i="9" s="1"/>
  <c r="AY90" i="9" s="1"/>
  <c r="AZ90" i="9" s="1"/>
  <c r="BA90" i="9" s="1"/>
  <c r="BB90" i="9" s="1"/>
  <c r="BC90" i="9" s="1"/>
  <c r="BD90" i="9" s="1"/>
  <c r="AJ40" i="9"/>
  <c r="AG37" i="11"/>
  <c r="AI7" i="13" s="1"/>
  <c r="AL16" i="9"/>
  <c r="AK116" i="9"/>
  <c r="AA38" i="11" s="1"/>
  <c r="AM15" i="9"/>
  <c r="AL115" i="9"/>
  <c r="AC39" i="11" s="1"/>
  <c r="AM13" i="9"/>
  <c r="AL113" i="9"/>
  <c r="AE39" i="11" s="1"/>
  <c r="AF6" i="13"/>
  <c r="AF18" i="13"/>
  <c r="CZ34" i="11"/>
  <c r="AI133" i="9"/>
  <c r="AJ33" i="9"/>
  <c r="AI5" i="9"/>
  <c r="AJ83" i="9"/>
  <c r="AI6" i="9"/>
  <c r="AL20" i="9"/>
  <c r="AK120" i="9"/>
  <c r="W38" i="11" s="1"/>
  <c r="AI139" i="9"/>
  <c r="AJ39" i="9"/>
  <c r="AL26" i="9"/>
  <c r="AK126" i="9"/>
  <c r="Q38" i="11" s="1"/>
  <c r="AL30" i="9"/>
  <c r="AK130" i="9"/>
  <c r="M38" i="11" s="1"/>
  <c r="AD14" i="13"/>
  <c r="AD13" i="13"/>
  <c r="AL21" i="9"/>
  <c r="AK121" i="9"/>
  <c r="V38" i="11" s="1"/>
  <c r="AL11" i="9"/>
  <c r="AK111" i="9"/>
  <c r="AF38" i="11" s="1"/>
  <c r="AK112" i="9"/>
  <c r="AE38" i="11" s="1"/>
  <c r="AL12" i="9"/>
  <c r="AL25" i="9"/>
  <c r="AK125" i="9"/>
  <c r="R38" i="11" s="1"/>
  <c r="AI137" i="9"/>
  <c r="D36" i="11" s="1"/>
  <c r="AJ37" i="9"/>
  <c r="AK123" i="9"/>
  <c r="T38" i="11" s="1"/>
  <c r="AL23" i="9"/>
  <c r="AG30" i="13"/>
  <c r="B35" i="11"/>
  <c r="G35" i="11"/>
  <c r="AH7" i="9"/>
  <c r="AG25" i="13" s="1"/>
  <c r="AG26" i="13" s="1"/>
  <c r="AN14" i="9"/>
  <c r="AL32" i="9"/>
  <c r="AK132" i="9"/>
  <c r="K38" i="11" s="1"/>
  <c r="AL59" i="9"/>
  <c r="C41" i="9"/>
  <c r="AK110" i="9"/>
  <c r="AG38" i="11" s="1"/>
  <c r="AL10" i="9"/>
  <c r="AK129" i="9"/>
  <c r="N38" i="11" s="1"/>
  <c r="AL29" i="9"/>
  <c r="AL24" i="9"/>
  <c r="AK124" i="9"/>
  <c r="S38" i="11" s="1"/>
  <c r="AM18" i="9"/>
  <c r="AL118" i="9"/>
  <c r="Z39" i="11" s="1"/>
  <c r="CN40" i="11"/>
  <c r="AI138" i="9"/>
  <c r="C36" i="11" s="1"/>
  <c r="AJ38" i="9"/>
  <c r="AJ34" i="9"/>
  <c r="AI134" i="9"/>
  <c r="G36" i="11" s="1"/>
  <c r="AL19" i="9"/>
  <c r="AK119" i="9"/>
  <c r="X38" i="11" s="1"/>
  <c r="AN22" i="9"/>
  <c r="AL72" i="9"/>
  <c r="AK122" i="9"/>
  <c r="U38" i="11" s="1"/>
  <c r="AF31" i="13" l="1"/>
  <c r="AG28" i="13" s="1"/>
  <c r="CX39" i="11"/>
  <c r="AK8" i="13" s="1"/>
  <c r="AL241" i="1"/>
  <c r="BR40" i="11" s="1"/>
  <c r="AL300" i="1"/>
  <c r="AL209" i="1"/>
  <c r="AL40" i="11" s="1"/>
  <c r="AL244" i="1"/>
  <c r="BU40" i="11" s="1"/>
  <c r="AM305" i="1"/>
  <c r="AL238" i="1"/>
  <c r="BO40" i="11" s="1"/>
  <c r="AL229" i="1"/>
  <c r="BF40" i="11" s="1"/>
  <c r="AL224" i="1"/>
  <c r="BA40" i="11" s="1"/>
  <c r="AL215" i="1"/>
  <c r="AR40" i="11" s="1"/>
  <c r="AM290" i="1"/>
  <c r="AL211" i="1"/>
  <c r="AN40" i="11" s="1"/>
  <c r="AL219" i="1"/>
  <c r="AV40" i="11" s="1"/>
  <c r="AL306" i="1"/>
  <c r="AL233" i="1"/>
  <c r="BJ40" i="11" s="1"/>
  <c r="AL295" i="1"/>
  <c r="AL225" i="1"/>
  <c r="BB40" i="11" s="1"/>
  <c r="AL276" i="1"/>
  <c r="AM221" i="1"/>
  <c r="AY41" i="11" s="1"/>
  <c r="AL217" i="1"/>
  <c r="AT40" i="11" s="1"/>
  <c r="AL298" i="1"/>
  <c r="AL293" i="1"/>
  <c r="AL294" i="1"/>
  <c r="AL261" i="1"/>
  <c r="CL40" i="11" s="1"/>
  <c r="AL296" i="1"/>
  <c r="AL248" i="1"/>
  <c r="BY40" i="11" s="1"/>
  <c r="AL275" i="1"/>
  <c r="AL267" i="1"/>
  <c r="CR40" i="11" s="1"/>
  <c r="AL289" i="1"/>
  <c r="AL240" i="1"/>
  <c r="BQ40" i="11" s="1"/>
  <c r="AM208" i="1"/>
  <c r="AL41" i="11" s="1"/>
  <c r="AL304" i="1"/>
  <c r="AL266" i="1"/>
  <c r="CQ40" i="11" s="1"/>
  <c r="AM243" i="1"/>
  <c r="BU41" i="11" s="1"/>
  <c r="AL287" i="1"/>
  <c r="AL250" i="1"/>
  <c r="CA40" i="11" s="1"/>
  <c r="AM263" i="1"/>
  <c r="CO41" i="11" s="1"/>
  <c r="AL222" i="1"/>
  <c r="AY40" i="11" s="1"/>
  <c r="AL253" i="1"/>
  <c r="CD40" i="11" s="1"/>
  <c r="AL237" i="1"/>
  <c r="BN40" i="11" s="1"/>
  <c r="AL268" i="1"/>
  <c r="CS40" i="11" s="1"/>
  <c r="AL249" i="1"/>
  <c r="BZ40" i="11" s="1"/>
  <c r="AL214" i="1"/>
  <c r="AQ40" i="11" s="1"/>
  <c r="AM218" i="1"/>
  <c r="AV41" i="11" s="1"/>
  <c r="AL265" i="1"/>
  <c r="CP40" i="11" s="1"/>
  <c r="AL239" i="1"/>
  <c r="BP40" i="11" s="1"/>
  <c r="AL232" i="1"/>
  <c r="BI40" i="11" s="1"/>
  <c r="AL234" i="1"/>
  <c r="BK40" i="11" s="1"/>
  <c r="AL213" i="1"/>
  <c r="AP40" i="11" s="1"/>
  <c r="AL256" i="1"/>
  <c r="CG40" i="11" s="1"/>
  <c r="AL280" i="1"/>
  <c r="AL307" i="1"/>
  <c r="AL226" i="1"/>
  <c r="BC40" i="11" s="1"/>
  <c r="AL246" i="1"/>
  <c r="BW40" i="11" s="1"/>
  <c r="AL258" i="1"/>
  <c r="CI40" i="11" s="1"/>
  <c r="AL279" i="1"/>
  <c r="AM236" i="1"/>
  <c r="BN41" i="11" s="1"/>
  <c r="AL251" i="1"/>
  <c r="CB40" i="11" s="1"/>
  <c r="AL273" i="1"/>
  <c r="AL292" i="1"/>
  <c r="AL285" i="1"/>
  <c r="AL231" i="1"/>
  <c r="BH40" i="11" s="1"/>
  <c r="AL245" i="1"/>
  <c r="BV40" i="11" s="1"/>
  <c r="AL220" i="1"/>
  <c r="AW40" i="11" s="1"/>
  <c r="AL269" i="1"/>
  <c r="CT40" i="11" s="1"/>
  <c r="AL277" i="1"/>
  <c r="AL264" i="1"/>
  <c r="CO40" i="11" s="1"/>
  <c r="AL247" i="1"/>
  <c r="BX40" i="11" s="1"/>
  <c r="AL302" i="1"/>
  <c r="AL299" i="1"/>
  <c r="AL228" i="1"/>
  <c r="BE40" i="11" s="1"/>
  <c r="AL259" i="1"/>
  <c r="CJ40" i="11" s="1"/>
  <c r="AL272" i="1"/>
  <c r="CW40" i="11" s="1"/>
  <c r="AL283" i="1"/>
  <c r="AL301" i="1"/>
  <c r="AL235" i="1"/>
  <c r="BL40" i="11" s="1"/>
  <c r="AL230" i="1"/>
  <c r="BG40" i="11" s="1"/>
  <c r="AL282" i="1"/>
  <c r="AL260" i="1"/>
  <c r="CK40" i="11" s="1"/>
  <c r="AL303" i="1"/>
  <c r="AL288" i="1"/>
  <c r="AL281" i="1"/>
  <c r="AL252" i="1"/>
  <c r="CC40" i="11" s="1"/>
  <c r="AL308" i="1"/>
  <c r="AL212" i="1"/>
  <c r="AO40" i="11" s="1"/>
  <c r="AL274" i="1"/>
  <c r="AL257" i="1"/>
  <c r="CH40" i="11" s="1"/>
  <c r="AL270" i="1"/>
  <c r="CU40" i="11" s="1"/>
  <c r="AL297" i="1"/>
  <c r="AL291" i="1"/>
  <c r="AL262" i="1"/>
  <c r="CM40" i="11" s="1"/>
  <c r="AL227" i="1"/>
  <c r="BD40" i="11" s="1"/>
  <c r="AL278" i="1"/>
  <c r="AL255" i="1"/>
  <c r="CF40" i="11" s="1"/>
  <c r="AL210" i="1"/>
  <c r="AM40" i="11" s="1"/>
  <c r="AL254" i="1"/>
  <c r="CE40" i="11" s="1"/>
  <c r="AM242" i="1"/>
  <c r="BT41" i="11" s="1"/>
  <c r="AL223" i="1"/>
  <c r="AZ40" i="11" s="1"/>
  <c r="AL286" i="1"/>
  <c r="AL284" i="1"/>
  <c r="AL216" i="1"/>
  <c r="AS40" i="11" s="1"/>
  <c r="AL271" i="1"/>
  <c r="CV40" i="11" s="1"/>
  <c r="AM64" i="9"/>
  <c r="AL114" i="9"/>
  <c r="AD39" i="11" s="1"/>
  <c r="AM72" i="9"/>
  <c r="AL122" i="9"/>
  <c r="V39" i="11" s="1"/>
  <c r="AL119" i="9"/>
  <c r="Y39" i="11" s="1"/>
  <c r="AM19" i="9"/>
  <c r="AK34" i="9"/>
  <c r="AJ134" i="9"/>
  <c r="H37" i="11" s="1"/>
  <c r="AL124" i="9"/>
  <c r="T39" i="11" s="1"/>
  <c r="AM24" i="9"/>
  <c r="AL112" i="9"/>
  <c r="AF39" i="11" s="1"/>
  <c r="AM12" i="9"/>
  <c r="AJ139" i="9"/>
  <c r="C37" i="11" s="1"/>
  <c r="AK39" i="9"/>
  <c r="AN15" i="9"/>
  <c r="AM115" i="9"/>
  <c r="AD40" i="11" s="1"/>
  <c r="AE14" i="13"/>
  <c r="AE13" i="13"/>
  <c r="AO14" i="9"/>
  <c r="AM29" i="9"/>
  <c r="AL129" i="9"/>
  <c r="O39" i="11" s="1"/>
  <c r="AM118" i="9"/>
  <c r="AA40" i="11" s="1"/>
  <c r="AN18" i="9"/>
  <c r="H36" i="11"/>
  <c r="AI7" i="9"/>
  <c r="AH25" i="13" s="1"/>
  <c r="AH26" i="13" s="1"/>
  <c r="AM31" i="9"/>
  <c r="AL131" i="9"/>
  <c r="M39" i="11" s="1"/>
  <c r="AK36" i="9"/>
  <c r="AJ136" i="9"/>
  <c r="F37" i="11" s="1"/>
  <c r="AK38" i="9"/>
  <c r="AJ138" i="9"/>
  <c r="D37" i="11" s="1"/>
  <c r="AM26" i="9"/>
  <c r="AL126" i="9"/>
  <c r="R39" i="11" s="1"/>
  <c r="AG29" i="13"/>
  <c r="AH30" i="13"/>
  <c r="B36" i="11"/>
  <c r="AK33" i="9"/>
  <c r="AJ133" i="9"/>
  <c r="AJ5" i="9"/>
  <c r="AM27" i="9"/>
  <c r="AL127" i="9"/>
  <c r="Q39" i="11" s="1"/>
  <c r="AM16" i="9"/>
  <c r="AL116" i="9"/>
  <c r="AB39" i="11" s="1"/>
  <c r="C91" i="9"/>
  <c r="AK91" i="9" s="1"/>
  <c r="AL91" i="9" s="1"/>
  <c r="AM91" i="9" s="1"/>
  <c r="AN91" i="9" s="1"/>
  <c r="AO91" i="9" s="1"/>
  <c r="AP91" i="9" s="1"/>
  <c r="AQ91" i="9" s="1"/>
  <c r="AR91" i="9" s="1"/>
  <c r="AS91" i="9" s="1"/>
  <c r="AT91" i="9" s="1"/>
  <c r="AU91" i="9" s="1"/>
  <c r="AV91" i="9" s="1"/>
  <c r="AW91" i="9" s="1"/>
  <c r="AX91" i="9" s="1"/>
  <c r="AY91" i="9" s="1"/>
  <c r="AZ91" i="9" s="1"/>
  <c r="BA91" i="9" s="1"/>
  <c r="BB91" i="9" s="1"/>
  <c r="BC91" i="9" s="1"/>
  <c r="BD91" i="9" s="1"/>
  <c r="AK41" i="9"/>
  <c r="AL132" i="9"/>
  <c r="L39" i="11" s="1"/>
  <c r="AM32" i="9"/>
  <c r="AJ137" i="9"/>
  <c r="E37" i="11" s="1"/>
  <c r="AK37" i="9"/>
  <c r="AM11" i="9"/>
  <c r="AL111" i="9"/>
  <c r="AG39" i="11" s="1"/>
  <c r="AM30" i="9"/>
  <c r="AL130" i="9"/>
  <c r="N39" i="11" s="1"/>
  <c r="AO22" i="9"/>
  <c r="AM10" i="9"/>
  <c r="AL110" i="9"/>
  <c r="AH39" i="11" s="1"/>
  <c r="AM20" i="9"/>
  <c r="AL120" i="9"/>
  <c r="X39" i="11" s="1"/>
  <c r="AF9" i="13"/>
  <c r="AF12" i="13" s="1"/>
  <c r="AN13" i="9"/>
  <c r="AM113" i="9"/>
  <c r="AF40" i="11" s="1"/>
  <c r="AH38" i="11"/>
  <c r="AJ7" i="13" s="1"/>
  <c r="AM59" i="9"/>
  <c r="C42" i="9"/>
  <c r="AG6" i="13"/>
  <c r="AG18" i="13"/>
  <c r="CZ35" i="11"/>
  <c r="AL123" i="9"/>
  <c r="U39" i="11" s="1"/>
  <c r="AM23" i="9"/>
  <c r="AL121" i="9"/>
  <c r="W39" i="11" s="1"/>
  <c r="AM21" i="9"/>
  <c r="AK83" i="9"/>
  <c r="AJ6" i="9"/>
  <c r="AM24" i="13"/>
  <c r="AM9" i="9"/>
  <c r="AL109" i="9"/>
  <c r="AN28" i="9"/>
  <c r="AM128" i="9"/>
  <c r="Q40" i="11" s="1"/>
  <c r="AJ135" i="9"/>
  <c r="G37" i="11" s="1"/>
  <c r="AK35" i="9"/>
  <c r="AM25" i="9"/>
  <c r="AL125" i="9"/>
  <c r="S39" i="11" s="1"/>
  <c r="AJ140" i="9"/>
  <c r="AK40" i="9"/>
  <c r="AL117" i="9"/>
  <c r="AA39" i="11" s="1"/>
  <c r="AM17" i="9"/>
  <c r="AG31" i="13" l="1"/>
  <c r="AH28" i="13" s="1"/>
  <c r="CX40" i="11"/>
  <c r="AL8" i="13" s="1"/>
  <c r="AM216" i="1"/>
  <c r="AT41" i="11" s="1"/>
  <c r="AM297" i="1"/>
  <c r="AM230" i="1"/>
  <c r="BH41" i="11" s="1"/>
  <c r="AM285" i="1"/>
  <c r="AM226" i="1"/>
  <c r="BD41" i="11" s="1"/>
  <c r="AM268" i="1"/>
  <c r="CT41" i="11" s="1"/>
  <c r="AM266" i="1"/>
  <c r="CR41" i="11" s="1"/>
  <c r="AM296" i="1"/>
  <c r="AM219" i="1"/>
  <c r="AW41" i="11" s="1"/>
  <c r="AM254" i="1"/>
  <c r="CF41" i="11" s="1"/>
  <c r="AM308" i="1"/>
  <c r="AM235" i="1"/>
  <c r="BM41" i="11" s="1"/>
  <c r="AM247" i="1"/>
  <c r="BY41" i="11" s="1"/>
  <c r="AM292" i="1"/>
  <c r="AM307" i="1"/>
  <c r="AM250" i="1"/>
  <c r="CB41" i="11" s="1"/>
  <c r="AM261" i="1"/>
  <c r="CM41" i="11" s="1"/>
  <c r="AM295" i="1"/>
  <c r="AM229" i="1"/>
  <c r="BG41" i="11" s="1"/>
  <c r="AM286" i="1"/>
  <c r="AM210" i="1"/>
  <c r="AN41" i="11" s="1"/>
  <c r="AM262" i="1"/>
  <c r="CN41" i="11" s="1"/>
  <c r="AM257" i="1"/>
  <c r="CI41" i="11" s="1"/>
  <c r="AM252" i="1"/>
  <c r="CD41" i="11" s="1"/>
  <c r="AM260" i="1"/>
  <c r="CL41" i="11" s="1"/>
  <c r="AM301" i="1"/>
  <c r="AM228" i="1"/>
  <c r="BF41" i="11" s="1"/>
  <c r="AM264" i="1"/>
  <c r="CP41" i="11" s="1"/>
  <c r="AM245" i="1"/>
  <c r="BW41" i="11" s="1"/>
  <c r="AM273" i="1"/>
  <c r="AM258" i="1"/>
  <c r="CJ41" i="11" s="1"/>
  <c r="AM280" i="1"/>
  <c r="AM232" i="1"/>
  <c r="BJ41" i="11" s="1"/>
  <c r="AM214" i="1"/>
  <c r="AR41" i="11" s="1"/>
  <c r="AM253" i="1"/>
  <c r="CE41" i="11" s="1"/>
  <c r="AM287" i="1"/>
  <c r="AN208" i="1"/>
  <c r="AM275" i="1"/>
  <c r="AM294" i="1"/>
  <c r="AN221" i="1"/>
  <c r="AZ42" i="11" s="1"/>
  <c r="AM233" i="1"/>
  <c r="BK41" i="11" s="1"/>
  <c r="AN290" i="1"/>
  <c r="AM238" i="1"/>
  <c r="BP41" i="11" s="1"/>
  <c r="AM300" i="1"/>
  <c r="AN242" i="1"/>
  <c r="BU42" i="11" s="1"/>
  <c r="AM212" i="1"/>
  <c r="AP41" i="11" s="1"/>
  <c r="AM272" i="1"/>
  <c r="AM269" i="1"/>
  <c r="CU41" i="11" s="1"/>
  <c r="AM213" i="1"/>
  <c r="AQ41" i="11" s="1"/>
  <c r="AM298" i="1"/>
  <c r="AM224" i="1"/>
  <c r="BB41" i="11" s="1"/>
  <c r="AM284" i="1"/>
  <c r="AM227" i="1"/>
  <c r="BE41" i="11" s="1"/>
  <c r="AM270" i="1"/>
  <c r="CV41" i="11" s="1"/>
  <c r="AM303" i="1"/>
  <c r="AM259" i="1"/>
  <c r="CK41" i="11" s="1"/>
  <c r="AM220" i="1"/>
  <c r="AX41" i="11" s="1"/>
  <c r="AM279" i="1"/>
  <c r="AM234" i="1"/>
  <c r="BL41" i="11" s="1"/>
  <c r="AN218" i="1"/>
  <c r="AW42" i="11" s="1"/>
  <c r="AM237" i="1"/>
  <c r="BO41" i="11" s="1"/>
  <c r="AM304" i="1"/>
  <c r="AM267" i="1"/>
  <c r="CS41" i="11" s="1"/>
  <c r="AM217" i="1"/>
  <c r="AU41" i="11" s="1"/>
  <c r="AM211" i="1"/>
  <c r="AO41" i="11" s="1"/>
  <c r="AM209" i="1"/>
  <c r="AM41" i="11" s="1"/>
  <c r="AM278" i="1"/>
  <c r="AM288" i="1"/>
  <c r="AM302" i="1"/>
  <c r="AN236" i="1"/>
  <c r="AM265" i="1"/>
  <c r="CQ41" i="11" s="1"/>
  <c r="AN263" i="1"/>
  <c r="CP42" i="11" s="1"/>
  <c r="AM289" i="1"/>
  <c r="AM225" i="1"/>
  <c r="BC41" i="11" s="1"/>
  <c r="AM244" i="1"/>
  <c r="BV41" i="11" s="1"/>
  <c r="AM271" i="1"/>
  <c r="CW41" i="11" s="1"/>
  <c r="AM223" i="1"/>
  <c r="BA41" i="11" s="1"/>
  <c r="AM255" i="1"/>
  <c r="CG41" i="11" s="1"/>
  <c r="AM291" i="1"/>
  <c r="AM274" i="1"/>
  <c r="AM281" i="1"/>
  <c r="AM282" i="1"/>
  <c r="AM283" i="1"/>
  <c r="AM299" i="1"/>
  <c r="AM277" i="1"/>
  <c r="AM231" i="1"/>
  <c r="BI41" i="11" s="1"/>
  <c r="AM251" i="1"/>
  <c r="CC41" i="11" s="1"/>
  <c r="AM246" i="1"/>
  <c r="BX41" i="11" s="1"/>
  <c r="AM256" i="1"/>
  <c r="CH41" i="11" s="1"/>
  <c r="AM239" i="1"/>
  <c r="BQ41" i="11" s="1"/>
  <c r="AM249" i="1"/>
  <c r="CA41" i="11" s="1"/>
  <c r="AM222" i="1"/>
  <c r="AZ41" i="11" s="1"/>
  <c r="AN243" i="1"/>
  <c r="BV42" i="11" s="1"/>
  <c r="AM240" i="1"/>
  <c r="BR41" i="11" s="1"/>
  <c r="AM248" i="1"/>
  <c r="BZ41" i="11" s="1"/>
  <c r="AM293" i="1"/>
  <c r="AM276" i="1"/>
  <c r="AM306" i="1"/>
  <c r="AM215" i="1"/>
  <c r="AS41" i="11" s="1"/>
  <c r="AN305" i="1"/>
  <c r="AM241" i="1"/>
  <c r="BS41" i="11" s="1"/>
  <c r="AK136" i="9"/>
  <c r="G38" i="11" s="1"/>
  <c r="AL36" i="9"/>
  <c r="AN21" i="9"/>
  <c r="AM121" i="9"/>
  <c r="X40" i="11" s="1"/>
  <c r="AI39" i="11"/>
  <c r="AK7" i="13" s="1"/>
  <c r="AN26" i="9"/>
  <c r="AM126" i="9"/>
  <c r="S40" i="11" s="1"/>
  <c r="AK139" i="9"/>
  <c r="D38" i="11" s="1"/>
  <c r="AL39" i="9"/>
  <c r="AK140" i="9"/>
  <c r="C38" i="11" s="1"/>
  <c r="AL40" i="9"/>
  <c r="AN9" i="9"/>
  <c r="AM109" i="9"/>
  <c r="AM123" i="9"/>
  <c r="V40" i="11" s="1"/>
  <c r="AN23" i="9"/>
  <c r="AF14" i="13"/>
  <c r="AF13" i="13"/>
  <c r="AN32" i="9"/>
  <c r="AM132" i="9"/>
  <c r="M40" i="11" s="1"/>
  <c r="AP14" i="9"/>
  <c r="AK134" i="9"/>
  <c r="I38" i="11" s="1"/>
  <c r="AL34" i="9"/>
  <c r="AN64" i="9"/>
  <c r="AM114" i="9"/>
  <c r="AE40" i="11" s="1"/>
  <c r="BO42" i="11"/>
  <c r="AH29" i="13"/>
  <c r="AN25" i="9"/>
  <c r="AM125" i="9"/>
  <c r="T40" i="11" s="1"/>
  <c r="AO28" i="9"/>
  <c r="AN128" i="9"/>
  <c r="R41" i="11" s="1"/>
  <c r="AL83" i="9"/>
  <c r="AK6" i="9"/>
  <c r="C43" i="9"/>
  <c r="AN59" i="9"/>
  <c r="AN10" i="9"/>
  <c r="AM110" i="9"/>
  <c r="AI40" i="11" s="1"/>
  <c r="AN30" i="9"/>
  <c r="AM130" i="9"/>
  <c r="O40" i="11" s="1"/>
  <c r="I37" i="11"/>
  <c r="AJ7" i="9"/>
  <c r="AI25" i="13" s="1"/>
  <c r="AI26" i="13" s="1"/>
  <c r="AN31" i="9"/>
  <c r="AM131" i="9"/>
  <c r="N40" i="11" s="1"/>
  <c r="AN19" i="9"/>
  <c r="AM119" i="9"/>
  <c r="Z40" i="11" s="1"/>
  <c r="AK138" i="9"/>
  <c r="E38" i="11" s="1"/>
  <c r="AL38" i="9"/>
  <c r="AL42" i="9"/>
  <c r="C92" i="9"/>
  <c r="AL92" i="9" s="1"/>
  <c r="AM92" i="9" s="1"/>
  <c r="AN92" i="9" s="1"/>
  <c r="AO92" i="9" s="1"/>
  <c r="AP92" i="9" s="1"/>
  <c r="AQ92" i="9" s="1"/>
  <c r="AR92" i="9" s="1"/>
  <c r="AS92" i="9" s="1"/>
  <c r="AT92" i="9" s="1"/>
  <c r="AU92" i="9" s="1"/>
  <c r="AV92" i="9" s="1"/>
  <c r="AW92" i="9" s="1"/>
  <c r="AX92" i="9" s="1"/>
  <c r="AY92" i="9" s="1"/>
  <c r="AZ92" i="9" s="1"/>
  <c r="BA92" i="9" s="1"/>
  <c r="BB92" i="9" s="1"/>
  <c r="BC92" i="9" s="1"/>
  <c r="BD92" i="9" s="1"/>
  <c r="AI30" i="13"/>
  <c r="B37" i="11"/>
  <c r="AN113" i="9"/>
  <c r="AG41" i="11" s="1"/>
  <c r="AO13" i="9"/>
  <c r="AK141" i="9"/>
  <c r="AL41" i="9"/>
  <c r="AK133" i="9"/>
  <c r="AL33" i="9"/>
  <c r="AK5" i="9"/>
  <c r="AM116" i="9"/>
  <c r="AC40" i="11" s="1"/>
  <c r="AN16" i="9"/>
  <c r="AN27" i="9"/>
  <c r="AM127" i="9"/>
  <c r="R40" i="11" s="1"/>
  <c r="AH6" i="13"/>
  <c r="AH18" i="13"/>
  <c r="CZ36" i="11"/>
  <c r="AN118" i="9"/>
  <c r="AB41" i="11" s="1"/>
  <c r="AO18" i="9"/>
  <c r="AN12" i="9"/>
  <c r="AM112" i="9"/>
  <c r="AG40" i="11" s="1"/>
  <c r="AN24" i="9"/>
  <c r="AM124" i="9"/>
  <c r="U40" i="11" s="1"/>
  <c r="AM117" i="9"/>
  <c r="AB40" i="11" s="1"/>
  <c r="AN17" i="9"/>
  <c r="AN20" i="9"/>
  <c r="AM120" i="9"/>
  <c r="Y40" i="11" s="1"/>
  <c r="AP22" i="9"/>
  <c r="AN11" i="9"/>
  <c r="AM111" i="9"/>
  <c r="AH40" i="11" s="1"/>
  <c r="AK135" i="9"/>
  <c r="H38" i="11" s="1"/>
  <c r="AL35" i="9"/>
  <c r="AG9" i="13"/>
  <c r="AG12" i="13" s="1"/>
  <c r="AK137" i="9"/>
  <c r="F38" i="11" s="1"/>
  <c r="AL37" i="9"/>
  <c r="AN29" i="9"/>
  <c r="AM129" i="9"/>
  <c r="P40" i="11" s="1"/>
  <c r="AN115" i="9"/>
  <c r="AE41" i="11" s="1"/>
  <c r="AO15" i="9"/>
  <c r="AN72" i="9"/>
  <c r="AM122" i="9"/>
  <c r="W40" i="11" s="1"/>
  <c r="AH31" i="13" l="1"/>
  <c r="AI28" i="13" s="1"/>
  <c r="CX41" i="11"/>
  <c r="AM8" i="13" s="1"/>
  <c r="AN222" i="1"/>
  <c r="BA42" i="11" s="1"/>
  <c r="AN299" i="1"/>
  <c r="AN271" i="1"/>
  <c r="AN217" i="1"/>
  <c r="AV42" i="11" s="1"/>
  <c r="AN284" i="1"/>
  <c r="AO221" i="1"/>
  <c r="BA43" i="11" s="1"/>
  <c r="AN264" i="1"/>
  <c r="CQ42" i="11" s="1"/>
  <c r="AN250" i="1"/>
  <c r="CC42" i="11" s="1"/>
  <c r="AN285" i="1"/>
  <c r="AN215" i="1"/>
  <c r="AT42" i="11" s="1"/>
  <c r="AN251" i="1"/>
  <c r="CD42" i="11" s="1"/>
  <c r="AN244" i="1"/>
  <c r="BW42" i="11" s="1"/>
  <c r="AN267" i="1"/>
  <c r="CT42" i="11" s="1"/>
  <c r="AN224" i="1"/>
  <c r="BC42" i="11" s="1"/>
  <c r="AN272" i="1"/>
  <c r="AN253" i="1"/>
  <c r="CF42" i="11" s="1"/>
  <c r="AN257" i="1"/>
  <c r="CJ42" i="11" s="1"/>
  <c r="AN266" i="1"/>
  <c r="CS42" i="11" s="1"/>
  <c r="AN306" i="1"/>
  <c r="AN240" i="1"/>
  <c r="BS42" i="11" s="1"/>
  <c r="AN239" i="1"/>
  <c r="BR42" i="11" s="1"/>
  <c r="AN231" i="1"/>
  <c r="BJ42" i="11" s="1"/>
  <c r="AN282" i="1"/>
  <c r="AN255" i="1"/>
  <c r="CH42" i="11" s="1"/>
  <c r="AN225" i="1"/>
  <c r="BD42" i="11" s="1"/>
  <c r="AO236" i="1"/>
  <c r="AN209" i="1"/>
  <c r="AN42" i="11" s="1"/>
  <c r="AN304" i="1"/>
  <c r="AN279" i="1"/>
  <c r="AN270" i="1"/>
  <c r="CW42" i="11" s="1"/>
  <c r="AN298" i="1"/>
  <c r="AN212" i="1"/>
  <c r="AQ42" i="11" s="1"/>
  <c r="AO290" i="1"/>
  <c r="AN275" i="1"/>
  <c r="AN214" i="1"/>
  <c r="AS42" i="11" s="1"/>
  <c r="AN273" i="1"/>
  <c r="AN301" i="1"/>
  <c r="AN262" i="1"/>
  <c r="CO42" i="11" s="1"/>
  <c r="AN295" i="1"/>
  <c r="AN292" i="1"/>
  <c r="AN254" i="1"/>
  <c r="CG42" i="11" s="1"/>
  <c r="AN268" i="1"/>
  <c r="CU42" i="11" s="1"/>
  <c r="AN297" i="1"/>
  <c r="AO305" i="1"/>
  <c r="AN246" i="1"/>
  <c r="BY42" i="11" s="1"/>
  <c r="AO263" i="1"/>
  <c r="CQ43" i="11" s="1"/>
  <c r="AO218" i="1"/>
  <c r="AX43" i="11" s="1"/>
  <c r="AN300" i="1"/>
  <c r="AN280" i="1"/>
  <c r="AN286" i="1"/>
  <c r="AN235" i="1"/>
  <c r="BN42" i="11" s="1"/>
  <c r="AN249" i="1"/>
  <c r="CB42" i="11" s="1"/>
  <c r="AN291" i="1"/>
  <c r="AN265" i="1"/>
  <c r="CR42" i="11" s="1"/>
  <c r="AN303" i="1"/>
  <c r="AN294" i="1"/>
  <c r="AN228" i="1"/>
  <c r="BG42" i="11" s="1"/>
  <c r="AN307" i="1"/>
  <c r="AN230" i="1"/>
  <c r="BI42" i="11" s="1"/>
  <c r="AN293" i="1"/>
  <c r="AN274" i="1"/>
  <c r="AN288" i="1"/>
  <c r="AN259" i="1"/>
  <c r="CL42" i="11" s="1"/>
  <c r="AN269" i="1"/>
  <c r="CV42" i="11" s="1"/>
  <c r="AN287" i="1"/>
  <c r="AN252" i="1"/>
  <c r="CE42" i="11" s="1"/>
  <c r="AN296" i="1"/>
  <c r="AN248" i="1"/>
  <c r="CA42" i="11" s="1"/>
  <c r="AN283" i="1"/>
  <c r="AN278" i="1"/>
  <c r="AN234" i="1"/>
  <c r="BM42" i="11" s="1"/>
  <c r="AN238" i="1"/>
  <c r="BQ42" i="11" s="1"/>
  <c r="AN258" i="1"/>
  <c r="CK42" i="11" s="1"/>
  <c r="AN229" i="1"/>
  <c r="BH42" i="11" s="1"/>
  <c r="AN308" i="1"/>
  <c r="AN24" i="13"/>
  <c r="AN241" i="1"/>
  <c r="BT42" i="11" s="1"/>
  <c r="AN276" i="1"/>
  <c r="AO243" i="1"/>
  <c r="BW43" i="11" s="1"/>
  <c r="AN256" i="1"/>
  <c r="CI42" i="11" s="1"/>
  <c r="AN277" i="1"/>
  <c r="AN281" i="1"/>
  <c r="AN223" i="1"/>
  <c r="BB42" i="11" s="1"/>
  <c r="AN289" i="1"/>
  <c r="AN302" i="1"/>
  <c r="AN211" i="1"/>
  <c r="AP42" i="11" s="1"/>
  <c r="AN237" i="1"/>
  <c r="BP42" i="11" s="1"/>
  <c r="AN220" i="1"/>
  <c r="AY42" i="11" s="1"/>
  <c r="AN227" i="1"/>
  <c r="BF42" i="11" s="1"/>
  <c r="AN213" i="1"/>
  <c r="AR42" i="11" s="1"/>
  <c r="AO242" i="1"/>
  <c r="BV43" i="11" s="1"/>
  <c r="AN233" i="1"/>
  <c r="BL42" i="11" s="1"/>
  <c r="AO208" i="1"/>
  <c r="AN232" i="1"/>
  <c r="BK42" i="11" s="1"/>
  <c r="AN245" i="1"/>
  <c r="BX42" i="11" s="1"/>
  <c r="AN260" i="1"/>
  <c r="CM42" i="11" s="1"/>
  <c r="AO24" i="13"/>
  <c r="AN210" i="1"/>
  <c r="AO42" i="11" s="1"/>
  <c r="AN261" i="1"/>
  <c r="CN42" i="11" s="1"/>
  <c r="AN247" i="1"/>
  <c r="BZ42" i="11" s="1"/>
  <c r="AN219" i="1"/>
  <c r="AX42" i="11" s="1"/>
  <c r="AN226" i="1"/>
  <c r="BE42" i="11" s="1"/>
  <c r="AN216" i="1"/>
  <c r="AU42" i="11" s="1"/>
  <c r="AI29" i="13"/>
  <c r="AO27" i="9"/>
  <c r="AN127" i="9"/>
  <c r="S41" i="11" s="1"/>
  <c r="AO25" i="9"/>
  <c r="AN125" i="9"/>
  <c r="U41" i="11" s="1"/>
  <c r="AN123" i="9"/>
  <c r="W41" i="11" s="1"/>
  <c r="AO23" i="9"/>
  <c r="AO21" i="9"/>
  <c r="AN121" i="9"/>
  <c r="Y41" i="11" s="1"/>
  <c r="AN117" i="9"/>
  <c r="AC41" i="11" s="1"/>
  <c r="AO17" i="9"/>
  <c r="AO12" i="9"/>
  <c r="AN112" i="9"/>
  <c r="AH41" i="11" s="1"/>
  <c r="AM33" i="9"/>
  <c r="AL133" i="9"/>
  <c r="AL5" i="9"/>
  <c r="AO30" i="9"/>
  <c r="AN130" i="9"/>
  <c r="P41" i="11" s="1"/>
  <c r="AO64" i="9"/>
  <c r="C44" i="9"/>
  <c r="AN114" i="9"/>
  <c r="AF41" i="11" s="1"/>
  <c r="AO26" i="9"/>
  <c r="AN126" i="9"/>
  <c r="T41" i="11" s="1"/>
  <c r="AN124" i="9"/>
  <c r="V41" i="11" s="1"/>
  <c r="AO24" i="9"/>
  <c r="AQ14" i="9"/>
  <c r="AM83" i="9"/>
  <c r="AL6" i="9"/>
  <c r="AN120" i="9"/>
  <c r="Z41" i="11" s="1"/>
  <c r="AO20" i="9"/>
  <c r="AM42" i="11"/>
  <c r="AO118" i="9"/>
  <c r="AC42" i="11" s="1"/>
  <c r="AP18" i="9"/>
  <c r="J38" i="11"/>
  <c r="AK7" i="9"/>
  <c r="AJ25" i="13" s="1"/>
  <c r="AJ26" i="13" s="1"/>
  <c r="AL134" i="9"/>
  <c r="J39" i="11" s="1"/>
  <c r="AM34" i="9"/>
  <c r="AJ40" i="11"/>
  <c r="AL7" i="13" s="1"/>
  <c r="AO31" i="9"/>
  <c r="AN131" i="9"/>
  <c r="O41" i="11" s="1"/>
  <c r="AO10" i="9"/>
  <c r="AN110" i="9"/>
  <c r="AJ41" i="11" s="1"/>
  <c r="BP43" i="11"/>
  <c r="AO32" i="9"/>
  <c r="AN132" i="9"/>
  <c r="N41" i="11" s="1"/>
  <c r="AO9" i="9"/>
  <c r="AN109" i="9"/>
  <c r="AM36" i="9"/>
  <c r="AL136" i="9"/>
  <c r="H39" i="11" s="1"/>
  <c r="AQ22" i="9"/>
  <c r="AM43" i="9"/>
  <c r="C93" i="9"/>
  <c r="AM93" i="9" s="1"/>
  <c r="AN93" i="9" s="1"/>
  <c r="AO93" i="9" s="1"/>
  <c r="AP93" i="9" s="1"/>
  <c r="AQ93" i="9" s="1"/>
  <c r="AR93" i="9" s="1"/>
  <c r="AS93" i="9" s="1"/>
  <c r="AT93" i="9" s="1"/>
  <c r="AU93" i="9" s="1"/>
  <c r="AV93" i="9" s="1"/>
  <c r="AW93" i="9" s="1"/>
  <c r="AX93" i="9" s="1"/>
  <c r="AY93" i="9" s="1"/>
  <c r="AZ93" i="9" s="1"/>
  <c r="BA93" i="9" s="1"/>
  <c r="BB93" i="9" s="1"/>
  <c r="BC93" i="9" s="1"/>
  <c r="BD93" i="9" s="1"/>
  <c r="AL140" i="9"/>
  <c r="D39" i="11" s="1"/>
  <c r="AM40" i="9"/>
  <c r="AO72" i="9"/>
  <c r="AN122" i="9"/>
  <c r="X41" i="11" s="1"/>
  <c r="AM38" i="9"/>
  <c r="AL138" i="9"/>
  <c r="F39" i="11" s="1"/>
  <c r="AO115" i="9"/>
  <c r="AF42" i="11" s="1"/>
  <c r="AP15" i="9"/>
  <c r="AO11" i="9"/>
  <c r="AN111" i="9"/>
  <c r="AI41" i="11" s="1"/>
  <c r="AO16" i="9"/>
  <c r="AN116" i="9"/>
  <c r="AD41" i="11" s="1"/>
  <c r="AI6" i="13"/>
  <c r="AI18" i="13"/>
  <c r="CZ37" i="11"/>
  <c r="AM35" i="9"/>
  <c r="AL135" i="9"/>
  <c r="I39" i="11" s="1"/>
  <c r="AH9" i="13"/>
  <c r="AH12" i="13" s="1"/>
  <c r="AJ30" i="13"/>
  <c r="B38" i="11"/>
  <c r="AM42" i="9"/>
  <c r="AL142" i="9"/>
  <c r="AN119" i="9"/>
  <c r="AA41" i="11" s="1"/>
  <c r="AO19" i="9"/>
  <c r="AP28" i="9"/>
  <c r="AO128" i="9"/>
  <c r="S42" i="11" s="1"/>
  <c r="AL139" i="9"/>
  <c r="E39" i="11" s="1"/>
  <c r="AM39" i="9"/>
  <c r="AM37" i="9"/>
  <c r="AL137" i="9"/>
  <c r="G39" i="11" s="1"/>
  <c r="AG14" i="13"/>
  <c r="AG13" i="13"/>
  <c r="AO29" i="9"/>
  <c r="AN129" i="9"/>
  <c r="Q41" i="11" s="1"/>
  <c r="AM41" i="9"/>
  <c r="AL141" i="9"/>
  <c r="C39" i="11" s="1"/>
  <c r="AP13" i="9"/>
  <c r="AO113" i="9"/>
  <c r="AH42" i="11" s="1"/>
  <c r="AO59" i="9"/>
  <c r="AI31" i="13" l="1"/>
  <c r="AJ28" i="13" s="1"/>
  <c r="CX42" i="11"/>
  <c r="AN8" i="13" s="1"/>
  <c r="AO226" i="1"/>
  <c r="BF43" i="11" s="1"/>
  <c r="AP208" i="1"/>
  <c r="AO44" i="11" s="1"/>
  <c r="AO302" i="1"/>
  <c r="AO241" i="1"/>
  <c r="BU43" i="11" s="1"/>
  <c r="AO248" i="1"/>
  <c r="CB43" i="11" s="1"/>
  <c r="AO293" i="1"/>
  <c r="AO249" i="1"/>
  <c r="CC43" i="11" s="1"/>
  <c r="AP305" i="1"/>
  <c r="AO273" i="1"/>
  <c r="AO304" i="1"/>
  <c r="AO240" i="1"/>
  <c r="BT43" i="11" s="1"/>
  <c r="AO244" i="1"/>
  <c r="BX43" i="11" s="1"/>
  <c r="AO217" i="1"/>
  <c r="AW43" i="11" s="1"/>
  <c r="AO219" i="1"/>
  <c r="AY43" i="11" s="1"/>
  <c r="AO233" i="1"/>
  <c r="BM43" i="11" s="1"/>
  <c r="AO256" i="1"/>
  <c r="CJ43" i="11" s="1"/>
  <c r="AO308" i="1"/>
  <c r="AO234" i="1"/>
  <c r="BN43" i="11" s="1"/>
  <c r="AO296" i="1"/>
  <c r="AO259" i="1"/>
  <c r="CM43" i="11" s="1"/>
  <c r="AO230" i="1"/>
  <c r="BJ43" i="11" s="1"/>
  <c r="AO303" i="1"/>
  <c r="AO235" i="1"/>
  <c r="BO43" i="11" s="1"/>
  <c r="AP218" i="1"/>
  <c r="AY44" i="11" s="1"/>
  <c r="AO297" i="1"/>
  <c r="AO295" i="1"/>
  <c r="AO214" i="1"/>
  <c r="AT43" i="11" s="1"/>
  <c r="AO298" i="1"/>
  <c r="AO209" i="1"/>
  <c r="AO43" i="11" s="1"/>
  <c r="AO282" i="1"/>
  <c r="AO306" i="1"/>
  <c r="AO272" i="1"/>
  <c r="AO251" i="1"/>
  <c r="CE43" i="11" s="1"/>
  <c r="AO264" i="1"/>
  <c r="CR43" i="11" s="1"/>
  <c r="AO271" i="1"/>
  <c r="AO247" i="1"/>
  <c r="CA43" i="11" s="1"/>
  <c r="AO245" i="1"/>
  <c r="BY43" i="11" s="1"/>
  <c r="AP242" i="1"/>
  <c r="BW44" i="11" s="1"/>
  <c r="AO237" i="1"/>
  <c r="BQ43" i="11" s="1"/>
  <c r="AO223" i="1"/>
  <c r="BC43" i="11" s="1"/>
  <c r="AP243" i="1"/>
  <c r="BX44" i="11" s="1"/>
  <c r="AO229" i="1"/>
  <c r="BI43" i="11" s="1"/>
  <c r="AO278" i="1"/>
  <c r="AO252" i="1"/>
  <c r="CF43" i="11" s="1"/>
  <c r="AO288" i="1"/>
  <c r="AO307" i="1"/>
  <c r="AO265" i="1"/>
  <c r="CS43" i="11" s="1"/>
  <c r="AO286" i="1"/>
  <c r="AP263" i="1"/>
  <c r="CR44" i="11" s="1"/>
  <c r="AO268" i="1"/>
  <c r="CV43" i="11" s="1"/>
  <c r="AO262" i="1"/>
  <c r="CP43" i="11" s="1"/>
  <c r="AO275" i="1"/>
  <c r="AO270" i="1"/>
  <c r="AP236" i="1"/>
  <c r="BQ44" i="11" s="1"/>
  <c r="AO231" i="1"/>
  <c r="BK43" i="11" s="1"/>
  <c r="AO266" i="1"/>
  <c r="CT43" i="11" s="1"/>
  <c r="AO224" i="1"/>
  <c r="BD43" i="11" s="1"/>
  <c r="AO215" i="1"/>
  <c r="AU43" i="11" s="1"/>
  <c r="AP221" i="1"/>
  <c r="BB44" i="11" s="1"/>
  <c r="AO299" i="1"/>
  <c r="AO210" i="1"/>
  <c r="AP43" i="11" s="1"/>
  <c r="AO227" i="1"/>
  <c r="BG43" i="11" s="1"/>
  <c r="AO277" i="1"/>
  <c r="AO238" i="1"/>
  <c r="BR43" i="11" s="1"/>
  <c r="AO269" i="1"/>
  <c r="CW43" i="11" s="1"/>
  <c r="AO294" i="1"/>
  <c r="AO300" i="1"/>
  <c r="AO292" i="1"/>
  <c r="AO212" i="1"/>
  <c r="AR43" i="11" s="1"/>
  <c r="AO255" i="1"/>
  <c r="CI43" i="11" s="1"/>
  <c r="AO253" i="1"/>
  <c r="CG43" i="11" s="1"/>
  <c r="AO250" i="1"/>
  <c r="CD43" i="11" s="1"/>
  <c r="AO260" i="1"/>
  <c r="CN43" i="11" s="1"/>
  <c r="AO220" i="1"/>
  <c r="AZ43" i="11" s="1"/>
  <c r="AO289" i="1"/>
  <c r="AO216" i="1"/>
  <c r="AV43" i="11" s="1"/>
  <c r="AO261" i="1"/>
  <c r="CO43" i="11" s="1"/>
  <c r="AO232" i="1"/>
  <c r="BL43" i="11" s="1"/>
  <c r="AO213" i="1"/>
  <c r="AS43" i="11" s="1"/>
  <c r="AO211" i="1"/>
  <c r="AQ43" i="11" s="1"/>
  <c r="AO281" i="1"/>
  <c r="AO276" i="1"/>
  <c r="AO258" i="1"/>
  <c r="CL43" i="11" s="1"/>
  <c r="AO283" i="1"/>
  <c r="AO287" i="1"/>
  <c r="AO274" i="1"/>
  <c r="AO228" i="1"/>
  <c r="BH43" i="11" s="1"/>
  <c r="AO291" i="1"/>
  <c r="AO280" i="1"/>
  <c r="AO246" i="1"/>
  <c r="BZ43" i="11" s="1"/>
  <c r="AO254" i="1"/>
  <c r="CH43" i="11" s="1"/>
  <c r="AO301" i="1"/>
  <c r="AP290" i="1"/>
  <c r="AO279" i="1"/>
  <c r="AO225" i="1"/>
  <c r="BE43" i="11" s="1"/>
  <c r="AO239" i="1"/>
  <c r="BS43" i="11" s="1"/>
  <c r="AO257" i="1"/>
  <c r="CK43" i="11" s="1"/>
  <c r="AO267" i="1"/>
  <c r="CU43" i="11" s="1"/>
  <c r="AO285" i="1"/>
  <c r="AO284" i="1"/>
  <c r="AO222" i="1"/>
  <c r="BB43" i="11" s="1"/>
  <c r="AJ29" i="13"/>
  <c r="AM137" i="9"/>
  <c r="H40" i="11" s="1"/>
  <c r="AN37" i="9"/>
  <c r="AJ6" i="13"/>
  <c r="CZ38" i="11"/>
  <c r="AJ18" i="13"/>
  <c r="AP128" i="9"/>
  <c r="T43" i="11" s="1"/>
  <c r="AQ28" i="9"/>
  <c r="AP115" i="9"/>
  <c r="AG43" i="11" s="1"/>
  <c r="AQ15" i="9"/>
  <c r="AR14" i="9"/>
  <c r="AP24" i="9"/>
  <c r="AO124" i="9"/>
  <c r="W42" i="11" s="1"/>
  <c r="AP64" i="9"/>
  <c r="C45" i="9"/>
  <c r="AO114" i="9"/>
  <c r="AG42" i="11" s="1"/>
  <c r="AP30" i="9"/>
  <c r="AO130" i="9"/>
  <c r="Q42" i="11" s="1"/>
  <c r="K39" i="11"/>
  <c r="AL7" i="9"/>
  <c r="AK25" i="13" s="1"/>
  <c r="AK26" i="13" s="1"/>
  <c r="AN43" i="11"/>
  <c r="AM136" i="9"/>
  <c r="I40" i="11" s="1"/>
  <c r="AN36" i="9"/>
  <c r="AM140" i="9"/>
  <c r="E40" i="11" s="1"/>
  <c r="AN40" i="9"/>
  <c r="AO132" i="9"/>
  <c r="O42" i="11" s="1"/>
  <c r="AP32" i="9"/>
  <c r="AO120" i="9"/>
  <c r="AA42" i="11" s="1"/>
  <c r="AP20" i="9"/>
  <c r="AN33" i="9"/>
  <c r="AM133" i="9"/>
  <c r="AM5" i="9"/>
  <c r="AO112" i="9"/>
  <c r="AI42" i="11" s="1"/>
  <c r="AP12" i="9"/>
  <c r="AQ13" i="9"/>
  <c r="AP113" i="9"/>
  <c r="AI43" i="11" s="1"/>
  <c r="AP72" i="9"/>
  <c r="AO122" i="9"/>
  <c r="Y42" i="11" s="1"/>
  <c r="AP31" i="9"/>
  <c r="AO131" i="9"/>
  <c r="P42" i="11" s="1"/>
  <c r="AN39" i="9"/>
  <c r="AM139" i="9"/>
  <c r="F40" i="11" s="1"/>
  <c r="AP29" i="9"/>
  <c r="AO129" i="9"/>
  <c r="R42" i="11" s="1"/>
  <c r="AP19" i="9"/>
  <c r="AO119" i="9"/>
  <c r="AB42" i="11" s="1"/>
  <c r="AI9" i="13"/>
  <c r="AN38" i="9"/>
  <c r="AM138" i="9"/>
  <c r="G40" i="11" s="1"/>
  <c r="AN43" i="9"/>
  <c r="AM143" i="9"/>
  <c r="AO117" i="9"/>
  <c r="AD42" i="11" s="1"/>
  <c r="AP17" i="9"/>
  <c r="AO121" i="9"/>
  <c r="Z42" i="11" s="1"/>
  <c r="AP21" i="9"/>
  <c r="AM135" i="9"/>
  <c r="J40" i="11" s="1"/>
  <c r="AN35" i="9"/>
  <c r="C94" i="9"/>
  <c r="AN94" i="9" s="1"/>
  <c r="AO94" i="9" s="1"/>
  <c r="AP94" i="9" s="1"/>
  <c r="AQ94" i="9" s="1"/>
  <c r="AR94" i="9" s="1"/>
  <c r="AS94" i="9" s="1"/>
  <c r="AT94" i="9" s="1"/>
  <c r="AU94" i="9" s="1"/>
  <c r="AV94" i="9" s="1"/>
  <c r="AW94" i="9" s="1"/>
  <c r="AX94" i="9" s="1"/>
  <c r="AY94" i="9" s="1"/>
  <c r="AZ94" i="9" s="1"/>
  <c r="BA94" i="9" s="1"/>
  <c r="BB94" i="9" s="1"/>
  <c r="BC94" i="9" s="1"/>
  <c r="BD94" i="9" s="1"/>
  <c r="AN44" i="9"/>
  <c r="AO110" i="9"/>
  <c r="AK42" i="11" s="1"/>
  <c r="AP10" i="9"/>
  <c r="AM134" i="9"/>
  <c r="K40" i="11" s="1"/>
  <c r="AN34" i="9"/>
  <c r="AQ18" i="9"/>
  <c r="AP118" i="9"/>
  <c r="AD43" i="11" s="1"/>
  <c r="AP26" i="9"/>
  <c r="AO126" i="9"/>
  <c r="U42" i="11" s="1"/>
  <c r="AP25" i="9"/>
  <c r="AO125" i="9"/>
  <c r="V42" i="11" s="1"/>
  <c r="AO127" i="9"/>
  <c r="T42" i="11" s="1"/>
  <c r="AP27" i="9"/>
  <c r="AP11" i="9"/>
  <c r="AO111" i="9"/>
  <c r="AJ42" i="11" s="1"/>
  <c r="AK41" i="11"/>
  <c r="AM7" i="13" s="1"/>
  <c r="AP9" i="9"/>
  <c r="AO109" i="9"/>
  <c r="AN83" i="9"/>
  <c r="AM6" i="9"/>
  <c r="AP59" i="9"/>
  <c r="AK30" i="13"/>
  <c r="B39" i="11"/>
  <c r="AN42" i="9"/>
  <c r="AM142" i="9"/>
  <c r="C40" i="11" s="1"/>
  <c r="AM141" i="9"/>
  <c r="D40" i="11" s="1"/>
  <c r="AN41" i="9"/>
  <c r="AH14" i="13"/>
  <c r="AH13" i="13"/>
  <c r="AO116" i="9"/>
  <c r="AE42" i="11" s="1"/>
  <c r="AP16" i="9"/>
  <c r="AR22" i="9"/>
  <c r="AP23" i="9"/>
  <c r="AO123" i="9"/>
  <c r="X42" i="11" s="1"/>
  <c r="AJ31" i="13" l="1"/>
  <c r="AK28" i="13" s="1"/>
  <c r="CX43" i="11"/>
  <c r="AO8" i="13" s="1"/>
  <c r="AP301" i="1"/>
  <c r="AP211" i="1"/>
  <c r="AR44" i="11" s="1"/>
  <c r="AP292" i="1"/>
  <c r="AP238" i="1"/>
  <c r="BS44" i="11" s="1"/>
  <c r="AP275" i="1"/>
  <c r="AP223" i="1"/>
  <c r="BD44" i="11" s="1"/>
  <c r="AP298" i="1"/>
  <c r="AP256" i="1"/>
  <c r="CK44" i="11" s="1"/>
  <c r="AP241" i="1"/>
  <c r="BV44" i="11" s="1"/>
  <c r="AP225" i="1"/>
  <c r="BF44" i="11" s="1"/>
  <c r="AP228" i="1"/>
  <c r="BI44" i="11" s="1"/>
  <c r="AP213" i="1"/>
  <c r="AT44" i="11" s="1"/>
  <c r="AP253" i="1"/>
  <c r="CH44" i="11" s="1"/>
  <c r="AP277" i="1"/>
  <c r="AQ221" i="1"/>
  <c r="AP262" i="1"/>
  <c r="CQ44" i="11" s="1"/>
  <c r="AP278" i="1"/>
  <c r="AP271" i="1"/>
  <c r="AP214" i="1"/>
  <c r="AU44" i="11" s="1"/>
  <c r="AP296" i="1"/>
  <c r="AP302" i="1"/>
  <c r="AP24" i="13"/>
  <c r="AP239" i="1"/>
  <c r="BT44" i="11" s="1"/>
  <c r="AP283" i="1"/>
  <c r="AP250" i="1"/>
  <c r="CE44" i="11" s="1"/>
  <c r="AP266" i="1"/>
  <c r="CU44" i="11" s="1"/>
  <c r="AP252" i="1"/>
  <c r="CG44" i="11" s="1"/>
  <c r="AP272" i="1"/>
  <c r="AP259" i="1"/>
  <c r="CN44" i="11" s="1"/>
  <c r="AQ305" i="1"/>
  <c r="AP285" i="1"/>
  <c r="AP254" i="1"/>
  <c r="CI44" i="11" s="1"/>
  <c r="AP258" i="1"/>
  <c r="CM44" i="11" s="1"/>
  <c r="AP289" i="1"/>
  <c r="AP300" i="1"/>
  <c r="AP231" i="1"/>
  <c r="BL44" i="11" s="1"/>
  <c r="AP265" i="1"/>
  <c r="CT44" i="11" s="1"/>
  <c r="AP237" i="1"/>
  <c r="BR44" i="11" s="1"/>
  <c r="AP306" i="1"/>
  <c r="AP235" i="1"/>
  <c r="BP44" i="11" s="1"/>
  <c r="AP233" i="1"/>
  <c r="BN44" i="11" s="1"/>
  <c r="AP240" i="1"/>
  <c r="BU44" i="11" s="1"/>
  <c r="AP249" i="1"/>
  <c r="CD44" i="11" s="1"/>
  <c r="AP267" i="1"/>
  <c r="CV44" i="11" s="1"/>
  <c r="AP279" i="1"/>
  <c r="AP246" i="1"/>
  <c r="CA44" i="11" s="1"/>
  <c r="AP274" i="1"/>
  <c r="AP276" i="1"/>
  <c r="AP232" i="1"/>
  <c r="BM44" i="11" s="1"/>
  <c r="AP220" i="1"/>
  <c r="BA44" i="11" s="1"/>
  <c r="AP255" i="1"/>
  <c r="CJ44" i="11" s="1"/>
  <c r="AP294" i="1"/>
  <c r="AP227" i="1"/>
  <c r="BH44" i="11" s="1"/>
  <c r="AP215" i="1"/>
  <c r="AV44" i="11" s="1"/>
  <c r="AQ236" i="1"/>
  <c r="BR45" i="11" s="1"/>
  <c r="AP268" i="1"/>
  <c r="CW44" i="11" s="1"/>
  <c r="AP307" i="1"/>
  <c r="AP229" i="1"/>
  <c r="BJ44" i="11" s="1"/>
  <c r="AQ242" i="1"/>
  <c r="BX45" i="11" s="1"/>
  <c r="AP264" i="1"/>
  <c r="CS44" i="11" s="1"/>
  <c r="AP282" i="1"/>
  <c r="AP295" i="1"/>
  <c r="AP303" i="1"/>
  <c r="AP234" i="1"/>
  <c r="BO44" i="11" s="1"/>
  <c r="AP219" i="1"/>
  <c r="AZ44" i="11" s="1"/>
  <c r="AP304" i="1"/>
  <c r="AP293" i="1"/>
  <c r="AQ208" i="1"/>
  <c r="AP45" i="11" s="1"/>
  <c r="AP284" i="1"/>
  <c r="AP291" i="1"/>
  <c r="AP216" i="1"/>
  <c r="AW44" i="11" s="1"/>
  <c r="AP299" i="1"/>
  <c r="AP286" i="1"/>
  <c r="AP247" i="1"/>
  <c r="CB44" i="11" s="1"/>
  <c r="AQ218" i="1"/>
  <c r="AZ45" i="11" s="1"/>
  <c r="AP244" i="1"/>
  <c r="BY44" i="11" s="1"/>
  <c r="AP222" i="1"/>
  <c r="BC44" i="11" s="1"/>
  <c r="AP257" i="1"/>
  <c r="CL44" i="11" s="1"/>
  <c r="AQ290" i="1"/>
  <c r="AP280" i="1"/>
  <c r="AP287" i="1"/>
  <c r="AP281" i="1"/>
  <c r="AP261" i="1"/>
  <c r="CP44" i="11" s="1"/>
  <c r="AP260" i="1"/>
  <c r="CO44" i="11" s="1"/>
  <c r="AP212" i="1"/>
  <c r="AS44" i="11" s="1"/>
  <c r="AP269" i="1"/>
  <c r="AP210" i="1"/>
  <c r="AQ44" i="11" s="1"/>
  <c r="AP224" i="1"/>
  <c r="BE44" i="11" s="1"/>
  <c r="AP270" i="1"/>
  <c r="AQ263" i="1"/>
  <c r="CS45" i="11" s="1"/>
  <c r="AP288" i="1"/>
  <c r="AQ243" i="1"/>
  <c r="BY45" i="11" s="1"/>
  <c r="AP245" i="1"/>
  <c r="BZ44" i="11" s="1"/>
  <c r="AP251" i="1"/>
  <c r="CF44" i="11" s="1"/>
  <c r="AP209" i="1"/>
  <c r="AP44" i="11" s="1"/>
  <c r="AP297" i="1"/>
  <c r="AP230" i="1"/>
  <c r="BK44" i="11" s="1"/>
  <c r="AP308" i="1"/>
  <c r="AP217" i="1"/>
  <c r="AX44" i="11" s="1"/>
  <c r="AP273" i="1"/>
  <c r="AP248" i="1"/>
  <c r="CC44" i="11" s="1"/>
  <c r="AP226" i="1"/>
  <c r="BG44" i="11" s="1"/>
  <c r="AQ16" i="9"/>
  <c r="AP116" i="9"/>
  <c r="AF43" i="11" s="1"/>
  <c r="AQ25" i="9"/>
  <c r="AP125" i="9"/>
  <c r="W43" i="11" s="1"/>
  <c r="AR18" i="9"/>
  <c r="AQ118" i="9"/>
  <c r="AE44" i="11" s="1"/>
  <c r="B40" i="11"/>
  <c r="AL30" i="13"/>
  <c r="BC45" i="11"/>
  <c r="AQ72" i="9"/>
  <c r="AP122" i="9"/>
  <c r="Z43" i="11" s="1"/>
  <c r="AQ12" i="9"/>
  <c r="AP112" i="9"/>
  <c r="AJ43" i="11" s="1"/>
  <c r="AQ23" i="9"/>
  <c r="AP123" i="9"/>
  <c r="Y43" i="11" s="1"/>
  <c r="AS22" i="9"/>
  <c r="AO83" i="9"/>
  <c r="AN6" i="9"/>
  <c r="AN134" i="9"/>
  <c r="L41" i="11" s="1"/>
  <c r="AO34" i="9"/>
  <c r="AN143" i="9"/>
  <c r="C41" i="11" s="1"/>
  <c r="AO43" i="9"/>
  <c r="AP129" i="9"/>
  <c r="S43" i="11" s="1"/>
  <c r="AQ29" i="9"/>
  <c r="C95" i="9"/>
  <c r="AO95" i="9" s="1"/>
  <c r="AP95" i="9" s="1"/>
  <c r="AQ95" i="9" s="1"/>
  <c r="AR95" i="9" s="1"/>
  <c r="AS95" i="9" s="1"/>
  <c r="AT95" i="9" s="1"/>
  <c r="AU95" i="9" s="1"/>
  <c r="AV95" i="9" s="1"/>
  <c r="AW95" i="9" s="1"/>
  <c r="AX95" i="9" s="1"/>
  <c r="AY95" i="9" s="1"/>
  <c r="AZ95" i="9" s="1"/>
  <c r="BA95" i="9" s="1"/>
  <c r="BB95" i="9" s="1"/>
  <c r="BC95" i="9" s="1"/>
  <c r="BD95" i="9" s="1"/>
  <c r="AO45" i="9"/>
  <c r="AN138" i="9"/>
  <c r="H41" i="11" s="1"/>
  <c r="AO38" i="9"/>
  <c r="AQ9" i="9"/>
  <c r="AP109" i="9"/>
  <c r="AI14" i="13"/>
  <c r="AI13" i="13"/>
  <c r="AO33" i="9"/>
  <c r="AN133" i="9"/>
  <c r="AN5" i="9"/>
  <c r="AP120" i="9"/>
  <c r="AB43" i="11" s="1"/>
  <c r="AQ20" i="9"/>
  <c r="AQ24" i="9"/>
  <c r="AP124" i="9"/>
  <c r="X43" i="11" s="1"/>
  <c r="AR15" i="9"/>
  <c r="AQ115" i="9"/>
  <c r="AH44" i="11" s="1"/>
  <c r="AJ9" i="13"/>
  <c r="AN137" i="9"/>
  <c r="I41" i="11" s="1"/>
  <c r="AO37" i="9"/>
  <c r="AN142" i="9"/>
  <c r="D41" i="11" s="1"/>
  <c r="AO42" i="9"/>
  <c r="AP127" i="9"/>
  <c r="U43" i="11" s="1"/>
  <c r="AQ27" i="9"/>
  <c r="AQ10" i="9"/>
  <c r="AP110" i="9"/>
  <c r="AL43" i="11" s="1"/>
  <c r="AN144" i="9"/>
  <c r="AO44" i="9"/>
  <c r="AI12" i="13"/>
  <c r="AP119" i="9"/>
  <c r="AC43" i="11" s="1"/>
  <c r="AQ19" i="9"/>
  <c r="AS14" i="9"/>
  <c r="AK6" i="13"/>
  <c r="AK18" i="13"/>
  <c r="CZ39" i="11"/>
  <c r="AP126" i="9"/>
  <c r="V43" i="11" s="1"/>
  <c r="AQ26" i="9"/>
  <c r="AQ113" i="9"/>
  <c r="AJ44" i="11" s="1"/>
  <c r="AR13" i="9"/>
  <c r="AQ64" i="9"/>
  <c r="C46" i="9"/>
  <c r="AP114" i="9"/>
  <c r="AH43" i="11" s="1"/>
  <c r="AL42" i="11"/>
  <c r="AN7" i="13" s="1"/>
  <c r="L40" i="11"/>
  <c r="AM7" i="9"/>
  <c r="AL25" i="13" s="1"/>
  <c r="AL26" i="13" s="1"/>
  <c r="AO35" i="9"/>
  <c r="AN135" i="9"/>
  <c r="K41" i="11" s="1"/>
  <c r="AQ17" i="9"/>
  <c r="AP117" i="9"/>
  <c r="AE43" i="11" s="1"/>
  <c r="AQ31" i="9"/>
  <c r="AP131" i="9"/>
  <c r="Q43" i="11" s="1"/>
  <c r="AP132" i="9"/>
  <c r="P43" i="11" s="1"/>
  <c r="AQ32" i="9"/>
  <c r="AN140" i="9"/>
  <c r="F41" i="11" s="1"/>
  <c r="AO40" i="9"/>
  <c r="AN136" i="9"/>
  <c r="J41" i="11" s="1"/>
  <c r="AO36" i="9"/>
  <c r="AQ128" i="9"/>
  <c r="U44" i="11" s="1"/>
  <c r="AR28" i="9"/>
  <c r="AK29" i="13"/>
  <c r="AO41" i="9"/>
  <c r="AN141" i="9"/>
  <c r="E41" i="11" s="1"/>
  <c r="AQ21" i="9"/>
  <c r="AP121" i="9"/>
  <c r="AA43" i="11" s="1"/>
  <c r="AP111" i="9"/>
  <c r="AK43" i="11" s="1"/>
  <c r="AQ11" i="9"/>
  <c r="AQ59" i="9"/>
  <c r="AN139" i="9"/>
  <c r="G41" i="11" s="1"/>
  <c r="AO39" i="9"/>
  <c r="AQ30" i="9"/>
  <c r="AP130" i="9"/>
  <c r="R43" i="11" s="1"/>
  <c r="AK31" i="13" l="1"/>
  <c r="AL28" i="13" s="1"/>
  <c r="CX44" i="11"/>
  <c r="AP8" i="13" s="1"/>
  <c r="AQ245" i="1"/>
  <c r="CA45" i="11" s="1"/>
  <c r="AQ287" i="1"/>
  <c r="AQ284" i="1"/>
  <c r="AQ227" i="1"/>
  <c r="BI45" i="11" s="1"/>
  <c r="AQ265" i="1"/>
  <c r="CU45" i="11" s="1"/>
  <c r="AQ259" i="1"/>
  <c r="CO45" i="11" s="1"/>
  <c r="AQ213" i="1"/>
  <c r="AU45" i="11" s="1"/>
  <c r="AR243" i="1"/>
  <c r="BZ46" i="11" s="1"/>
  <c r="AQ280" i="1"/>
  <c r="AR208" i="1"/>
  <c r="AQ46" i="11" s="1"/>
  <c r="AQ268" i="1"/>
  <c r="AQ267" i="1"/>
  <c r="CW45" i="11" s="1"/>
  <c r="AQ254" i="1"/>
  <c r="CJ45" i="11" s="1"/>
  <c r="AQ283" i="1"/>
  <c r="AQ217" i="1"/>
  <c r="AY45" i="11" s="1"/>
  <c r="AQ288" i="1"/>
  <c r="AR290" i="1"/>
  <c r="AQ216" i="1"/>
  <c r="AX45" i="11" s="1"/>
  <c r="AR242" i="1"/>
  <c r="BY46" i="11" s="1"/>
  <c r="AQ274" i="1"/>
  <c r="AQ300" i="1"/>
  <c r="AQ285" i="1"/>
  <c r="AQ239" i="1"/>
  <c r="BU45" i="11" s="1"/>
  <c r="AQ271" i="1"/>
  <c r="AQ277" i="1"/>
  <c r="AQ225" i="1"/>
  <c r="BG45" i="11" s="1"/>
  <c r="AQ223" i="1"/>
  <c r="BE45" i="11" s="1"/>
  <c r="AQ211" i="1"/>
  <c r="AS45" i="11" s="1"/>
  <c r="AQ230" i="1"/>
  <c r="BL45" i="11" s="1"/>
  <c r="AQ212" i="1"/>
  <c r="AT45" i="11" s="1"/>
  <c r="AQ222" i="1"/>
  <c r="BD45" i="11" s="1"/>
  <c r="AQ219" i="1"/>
  <c r="BA45" i="11" s="1"/>
  <c r="AQ307" i="1"/>
  <c r="AQ279" i="1"/>
  <c r="AQ258" i="1"/>
  <c r="CN45" i="11" s="1"/>
  <c r="AQ262" i="1"/>
  <c r="CR45" i="11" s="1"/>
  <c r="AQ238" i="1"/>
  <c r="BT45" i="11" s="1"/>
  <c r="AQ273" i="1"/>
  <c r="AQ297" i="1"/>
  <c r="AQ260" i="1"/>
  <c r="CP45" i="11" s="1"/>
  <c r="AQ299" i="1"/>
  <c r="AQ264" i="1"/>
  <c r="CT45" i="11" s="1"/>
  <c r="AQ276" i="1"/>
  <c r="AQ231" i="1"/>
  <c r="BM45" i="11" s="1"/>
  <c r="AQ24" i="13"/>
  <c r="AR221" i="1"/>
  <c r="AQ298" i="1"/>
  <c r="AQ209" i="1"/>
  <c r="AQ45" i="11" s="1"/>
  <c r="AQ210" i="1"/>
  <c r="AR45" i="11" s="1"/>
  <c r="AR218" i="1"/>
  <c r="BA46" i="11" s="1"/>
  <c r="AQ303" i="1"/>
  <c r="AR236" i="1"/>
  <c r="BS46" i="11" s="1"/>
  <c r="AQ255" i="1"/>
  <c r="CK45" i="11" s="1"/>
  <c r="AQ306" i="1"/>
  <c r="AQ252" i="1"/>
  <c r="CH45" i="11" s="1"/>
  <c r="AQ226" i="1"/>
  <c r="BH45" i="11" s="1"/>
  <c r="AQ308" i="1"/>
  <c r="AQ251" i="1"/>
  <c r="CG45" i="11" s="1"/>
  <c r="AR263" i="1"/>
  <c r="CT46" i="11" s="1"/>
  <c r="AQ269" i="1"/>
  <c r="AQ281" i="1"/>
  <c r="AQ257" i="1"/>
  <c r="CM45" i="11" s="1"/>
  <c r="AQ247" i="1"/>
  <c r="CC45" i="11" s="1"/>
  <c r="AQ291" i="1"/>
  <c r="AQ304" i="1"/>
  <c r="AQ295" i="1"/>
  <c r="AQ229" i="1"/>
  <c r="BK45" i="11" s="1"/>
  <c r="AQ215" i="1"/>
  <c r="AW45" i="11" s="1"/>
  <c r="AQ220" i="1"/>
  <c r="BB45" i="11" s="1"/>
  <c r="AQ246" i="1"/>
  <c r="CB45" i="11" s="1"/>
  <c r="AQ240" i="1"/>
  <c r="BV45" i="11" s="1"/>
  <c r="AQ237" i="1"/>
  <c r="BS45" i="11" s="1"/>
  <c r="AQ289" i="1"/>
  <c r="AR305" i="1"/>
  <c r="AQ266" i="1"/>
  <c r="CV45" i="11" s="1"/>
  <c r="AQ248" i="1"/>
  <c r="CD45" i="11" s="1"/>
  <c r="AQ270" i="1"/>
  <c r="AQ286" i="1"/>
  <c r="AQ282" i="1"/>
  <c r="AQ232" i="1"/>
  <c r="BN45" i="11" s="1"/>
  <c r="AQ233" i="1"/>
  <c r="BO45" i="11" s="1"/>
  <c r="AQ250" i="1"/>
  <c r="CF45" i="11" s="1"/>
  <c r="AQ296" i="1"/>
  <c r="AQ256" i="1"/>
  <c r="CL45" i="11" s="1"/>
  <c r="AQ224" i="1"/>
  <c r="BF45" i="11" s="1"/>
  <c r="AQ244" i="1"/>
  <c r="BZ45" i="11" s="1"/>
  <c r="AQ234" i="1"/>
  <c r="BP45" i="11" s="1"/>
  <c r="AQ294" i="1"/>
  <c r="AQ235" i="1"/>
  <c r="BQ45" i="11" s="1"/>
  <c r="AQ272" i="1"/>
  <c r="AQ214" i="1"/>
  <c r="AV45" i="11" s="1"/>
  <c r="AQ228" i="1"/>
  <c r="BJ45" i="11" s="1"/>
  <c r="AQ292" i="1"/>
  <c r="AQ261" i="1"/>
  <c r="CQ45" i="11" s="1"/>
  <c r="AQ293" i="1"/>
  <c r="AQ249" i="1"/>
  <c r="CE45" i="11" s="1"/>
  <c r="AQ302" i="1"/>
  <c r="AQ278" i="1"/>
  <c r="AQ253" i="1"/>
  <c r="CI45" i="11" s="1"/>
  <c r="AQ241" i="1"/>
  <c r="BW45" i="11" s="1"/>
  <c r="AQ275" i="1"/>
  <c r="AQ301" i="1"/>
  <c r="AR23" i="9"/>
  <c r="AQ123" i="9"/>
  <c r="Z44" i="11" s="1"/>
  <c r="AK9" i="13"/>
  <c r="AK12" i="13" s="1"/>
  <c r="AT14" i="9"/>
  <c r="AR27" i="9"/>
  <c r="AQ127" i="9"/>
  <c r="V44" i="11" s="1"/>
  <c r="AR59" i="9"/>
  <c r="AP34" i="9"/>
  <c r="AO134" i="9"/>
  <c r="M42" i="11" s="1"/>
  <c r="AR29" i="9"/>
  <c r="AQ129" i="9"/>
  <c r="T44" i="11" s="1"/>
  <c r="AR31" i="9"/>
  <c r="AQ131" i="9"/>
  <c r="R44" i="11" s="1"/>
  <c r="AL29" i="13"/>
  <c r="AR64" i="9"/>
  <c r="C47" i="9"/>
  <c r="AQ114" i="9"/>
  <c r="AI44" i="11" s="1"/>
  <c r="AR19" i="9"/>
  <c r="AQ119" i="9"/>
  <c r="AD44" i="11" s="1"/>
  <c r="AR24" i="9"/>
  <c r="AQ124" i="9"/>
  <c r="Y44" i="11" s="1"/>
  <c r="M41" i="11"/>
  <c r="AN7" i="9"/>
  <c r="AM25" i="13" s="1"/>
  <c r="AM26" i="13" s="1"/>
  <c r="AT22" i="9"/>
  <c r="AU22" i="9" s="1"/>
  <c r="AR72" i="9"/>
  <c r="AQ122" i="9"/>
  <c r="AA44" i="11" s="1"/>
  <c r="AR10" i="9"/>
  <c r="AQ110" i="9"/>
  <c r="AM44" i="11" s="1"/>
  <c r="AJ14" i="13"/>
  <c r="AJ13" i="13"/>
  <c r="AP40" i="9"/>
  <c r="AO140" i="9"/>
  <c r="G42" i="11" s="1"/>
  <c r="AR32" i="9"/>
  <c r="AQ132" i="9"/>
  <c r="Q44" i="11" s="1"/>
  <c r="AO141" i="9"/>
  <c r="F42" i="11" s="1"/>
  <c r="AP41" i="9"/>
  <c r="AQ126" i="9"/>
  <c r="W44" i="11" s="1"/>
  <c r="AR26" i="9"/>
  <c r="AP44" i="9"/>
  <c r="AO144" i="9"/>
  <c r="C42" i="11" s="1"/>
  <c r="AO137" i="9"/>
  <c r="J42" i="11" s="1"/>
  <c r="AP37" i="9"/>
  <c r="AP33" i="9"/>
  <c r="AO133" i="9"/>
  <c r="AO5" i="9"/>
  <c r="AO145" i="9"/>
  <c r="AP45" i="9"/>
  <c r="AP43" i="9"/>
  <c r="AO143" i="9"/>
  <c r="D42" i="11" s="1"/>
  <c r="AS18" i="9"/>
  <c r="AR118" i="9"/>
  <c r="AF45" i="11" s="1"/>
  <c r="AR11" i="9"/>
  <c r="AQ111" i="9"/>
  <c r="AL44" i="11" s="1"/>
  <c r="AO139" i="9"/>
  <c r="H42" i="11" s="1"/>
  <c r="AP39" i="9"/>
  <c r="AO142" i="9"/>
  <c r="E42" i="11" s="1"/>
  <c r="AP42" i="9"/>
  <c r="AR30" i="9"/>
  <c r="AQ130" i="9"/>
  <c r="S44" i="11" s="1"/>
  <c r="AR128" i="9"/>
  <c r="V45" i="11" s="1"/>
  <c r="AS28" i="9"/>
  <c r="AR12" i="9"/>
  <c r="AQ112" i="9"/>
  <c r="AK44" i="11" s="1"/>
  <c r="AP46" i="9"/>
  <c r="C96" i="9"/>
  <c r="AP96" i="9" s="1"/>
  <c r="AQ96" i="9" s="1"/>
  <c r="AR96" i="9" s="1"/>
  <c r="AS96" i="9" s="1"/>
  <c r="AT96" i="9" s="1"/>
  <c r="AU96" i="9" s="1"/>
  <c r="AV96" i="9" s="1"/>
  <c r="AW96" i="9" s="1"/>
  <c r="AX96" i="9" s="1"/>
  <c r="AY96" i="9" s="1"/>
  <c r="AZ96" i="9" s="1"/>
  <c r="BA96" i="9" s="1"/>
  <c r="BB96" i="9" s="1"/>
  <c r="BC96" i="9" s="1"/>
  <c r="BD96" i="9" s="1"/>
  <c r="AR17" i="9"/>
  <c r="AQ117" i="9"/>
  <c r="AF44" i="11" s="1"/>
  <c r="B41" i="11"/>
  <c r="AM30" i="13"/>
  <c r="AP83" i="9"/>
  <c r="AO6" i="9"/>
  <c r="BD46" i="11"/>
  <c r="AR16" i="9"/>
  <c r="AQ116" i="9"/>
  <c r="AG44" i="11" s="1"/>
  <c r="AP35" i="9"/>
  <c r="AO135" i="9"/>
  <c r="L42" i="11" s="1"/>
  <c r="AR9" i="9"/>
  <c r="AQ109" i="9"/>
  <c r="AR20" i="9"/>
  <c r="AQ120" i="9"/>
  <c r="AC44" i="11" s="1"/>
  <c r="CZ40" i="11"/>
  <c r="AL18" i="13"/>
  <c r="AL6" i="13"/>
  <c r="AS15" i="9"/>
  <c r="AR115" i="9"/>
  <c r="AI45" i="11" s="1"/>
  <c r="AR21" i="9"/>
  <c r="AQ121" i="9"/>
  <c r="AB44" i="11" s="1"/>
  <c r="AO136" i="9"/>
  <c r="K42" i="11" s="1"/>
  <c r="AP36" i="9"/>
  <c r="AS13" i="9"/>
  <c r="AR113" i="9"/>
  <c r="AK45" i="11" s="1"/>
  <c r="AJ12" i="13"/>
  <c r="AM43" i="11"/>
  <c r="AO7" i="13" s="1"/>
  <c r="AO138" i="9"/>
  <c r="I42" i="11" s="1"/>
  <c r="AP38" i="9"/>
  <c r="AR25" i="9"/>
  <c r="AQ125" i="9"/>
  <c r="X44" i="11" s="1"/>
  <c r="AL31" i="13" l="1"/>
  <c r="AM28" i="13" s="1"/>
  <c r="CX45" i="11"/>
  <c r="AQ8" i="13" s="1"/>
  <c r="AR235" i="1"/>
  <c r="BR46" i="11" s="1"/>
  <c r="AR270" i="1"/>
  <c r="AR281" i="1"/>
  <c r="AR210" i="1"/>
  <c r="AS46" i="11" s="1"/>
  <c r="AR231" i="1"/>
  <c r="BN46" i="11" s="1"/>
  <c r="AR219" i="1"/>
  <c r="BB46" i="11" s="1"/>
  <c r="AR274" i="1"/>
  <c r="AR267" i="1"/>
  <c r="AR241" i="1"/>
  <c r="BX46" i="11" s="1"/>
  <c r="AR294" i="1"/>
  <c r="AR237" i="1"/>
  <c r="BT46" i="11" s="1"/>
  <c r="AR269" i="1"/>
  <c r="AR209" i="1"/>
  <c r="AR46" i="11" s="1"/>
  <c r="AR276" i="1"/>
  <c r="AR222" i="1"/>
  <c r="BE46" i="11" s="1"/>
  <c r="AR239" i="1"/>
  <c r="BV46" i="11" s="1"/>
  <c r="AR217" i="1"/>
  <c r="AZ46" i="11" s="1"/>
  <c r="AR213" i="1"/>
  <c r="AV46" i="11" s="1"/>
  <c r="AR214" i="1"/>
  <c r="AW46" i="11" s="1"/>
  <c r="AR282" i="1"/>
  <c r="AR229" i="1"/>
  <c r="BL46" i="11" s="1"/>
  <c r="AR252" i="1"/>
  <c r="CI46" i="11" s="1"/>
  <c r="AR264" i="1"/>
  <c r="CU46" i="11" s="1"/>
  <c r="AR273" i="1"/>
  <c r="AR279" i="1"/>
  <c r="AR212" i="1"/>
  <c r="AU46" i="11" s="1"/>
  <c r="AR225" i="1"/>
  <c r="BH46" i="11" s="1"/>
  <c r="AR285" i="1"/>
  <c r="AR216" i="1"/>
  <c r="AY46" i="11" s="1"/>
  <c r="AR283" i="1"/>
  <c r="AS208" i="1"/>
  <c r="AR47" i="11" s="1"/>
  <c r="AR259" i="1"/>
  <c r="CP46" i="11" s="1"/>
  <c r="AR287" i="1"/>
  <c r="AR275" i="1"/>
  <c r="AR302" i="1"/>
  <c r="AR224" i="1"/>
  <c r="BG46" i="11" s="1"/>
  <c r="AR289" i="1"/>
  <c r="AR304" i="1"/>
  <c r="AR308" i="1"/>
  <c r="AR262" i="1"/>
  <c r="CS46" i="11" s="1"/>
  <c r="AR271" i="1"/>
  <c r="AR288" i="1"/>
  <c r="AR227" i="1"/>
  <c r="BJ46" i="11" s="1"/>
  <c r="AR249" i="1"/>
  <c r="CF46" i="11" s="1"/>
  <c r="AR256" i="1"/>
  <c r="CM46" i="11" s="1"/>
  <c r="AR248" i="1"/>
  <c r="CE46" i="11" s="1"/>
  <c r="AR291" i="1"/>
  <c r="AR226" i="1"/>
  <c r="BI46" i="11" s="1"/>
  <c r="AR297" i="1"/>
  <c r="AR258" i="1"/>
  <c r="CO46" i="11" s="1"/>
  <c r="AR223" i="1"/>
  <c r="BF46" i="11" s="1"/>
  <c r="AS242" i="1"/>
  <c r="BZ47" i="11" s="1"/>
  <c r="AR268" i="1"/>
  <c r="AR284" i="1"/>
  <c r="AR253" i="1"/>
  <c r="CJ46" i="11" s="1"/>
  <c r="AR234" i="1"/>
  <c r="BQ46" i="11" s="1"/>
  <c r="AR266" i="1"/>
  <c r="CW46" i="11" s="1"/>
  <c r="AR247" i="1"/>
  <c r="CD46" i="11" s="1"/>
  <c r="AR303" i="1"/>
  <c r="AR301" i="1"/>
  <c r="AR278" i="1"/>
  <c r="AR261" i="1"/>
  <c r="CR46" i="11" s="1"/>
  <c r="AR272" i="1"/>
  <c r="AR244" i="1"/>
  <c r="CA46" i="11" s="1"/>
  <c r="AR250" i="1"/>
  <c r="CG46" i="11" s="1"/>
  <c r="AR286" i="1"/>
  <c r="AS305" i="1"/>
  <c r="AR246" i="1"/>
  <c r="CC46" i="11" s="1"/>
  <c r="AR295" i="1"/>
  <c r="AR257" i="1"/>
  <c r="CN46" i="11" s="1"/>
  <c r="AR251" i="1"/>
  <c r="CH46" i="11" s="1"/>
  <c r="AR306" i="1"/>
  <c r="AS218" i="1"/>
  <c r="BB47" i="11" s="1"/>
  <c r="AS221" i="1"/>
  <c r="BE47" i="11" s="1"/>
  <c r="AR292" i="1"/>
  <c r="AR233" i="1"/>
  <c r="BP46" i="11" s="1"/>
  <c r="AR220" i="1"/>
  <c r="BC46" i="11" s="1"/>
  <c r="AR255" i="1"/>
  <c r="CL46" i="11" s="1"/>
  <c r="AR260" i="1"/>
  <c r="CQ46" i="11" s="1"/>
  <c r="AR211" i="1"/>
  <c r="AT46" i="11" s="1"/>
  <c r="AS243" i="1"/>
  <c r="CA47" i="11" s="1"/>
  <c r="AR228" i="1"/>
  <c r="BK46" i="11" s="1"/>
  <c r="AR232" i="1"/>
  <c r="BO46" i="11" s="1"/>
  <c r="AR215" i="1"/>
  <c r="AX46" i="11" s="1"/>
  <c r="AS236" i="1"/>
  <c r="BT47" i="11" s="1"/>
  <c r="AR24" i="13"/>
  <c r="AR293" i="1"/>
  <c r="AR296" i="1"/>
  <c r="AR240" i="1"/>
  <c r="BW46" i="11" s="1"/>
  <c r="AS263" i="1"/>
  <c r="CU47" i="11" s="1"/>
  <c r="AR298" i="1"/>
  <c r="AR299" i="1"/>
  <c r="AR238" i="1"/>
  <c r="BU46" i="11" s="1"/>
  <c r="AR307" i="1"/>
  <c r="AR230" i="1"/>
  <c r="BM46" i="11" s="1"/>
  <c r="AR277" i="1"/>
  <c r="AR300" i="1"/>
  <c r="AS290" i="1"/>
  <c r="AR254" i="1"/>
  <c r="CK46" i="11" s="1"/>
  <c r="AR280" i="1"/>
  <c r="AR265" i="1"/>
  <c r="CV46" i="11" s="1"/>
  <c r="AR245" i="1"/>
  <c r="CB46" i="11" s="1"/>
  <c r="AM29" i="13"/>
  <c r="N42" i="11"/>
  <c r="AO7" i="9"/>
  <c r="AN25" i="13" s="1"/>
  <c r="AN26" i="13" s="1"/>
  <c r="AQ36" i="9"/>
  <c r="AP136" i="9"/>
  <c r="L43" i="11" s="1"/>
  <c r="AL9" i="13"/>
  <c r="AS27" i="9"/>
  <c r="AR127" i="9"/>
  <c r="W45" i="11" s="1"/>
  <c r="AT13" i="9"/>
  <c r="AS113" i="9"/>
  <c r="AL46" i="11" s="1"/>
  <c r="AM18" i="13"/>
  <c r="CZ41" i="11"/>
  <c r="AM6" i="13"/>
  <c r="AQ43" i="9"/>
  <c r="AP143" i="9"/>
  <c r="E43" i="11" s="1"/>
  <c r="AQ37" i="9"/>
  <c r="AP137" i="9"/>
  <c r="K43" i="11" s="1"/>
  <c r="AS26" i="9"/>
  <c r="AR126" i="9"/>
  <c r="X45" i="11" s="1"/>
  <c r="AP141" i="9"/>
  <c r="G43" i="11" s="1"/>
  <c r="AQ41" i="9"/>
  <c r="AR110" i="9"/>
  <c r="AN45" i="11" s="1"/>
  <c r="AS10" i="9"/>
  <c r="AV22" i="9"/>
  <c r="AQ39" i="9"/>
  <c r="AP139" i="9"/>
  <c r="I43" i="11" s="1"/>
  <c r="AT18" i="9"/>
  <c r="AS118" i="9"/>
  <c r="AG46" i="11" s="1"/>
  <c r="AP135" i="9"/>
  <c r="M43" i="11" s="1"/>
  <c r="AQ35" i="9"/>
  <c r="AT28" i="9"/>
  <c r="AS128" i="9"/>
  <c r="W46" i="11" s="1"/>
  <c r="AQ45" i="9"/>
  <c r="AP145" i="9"/>
  <c r="C43" i="11" s="1"/>
  <c r="AS24" i="9"/>
  <c r="AR124" i="9"/>
  <c r="Z45" i="11" s="1"/>
  <c r="C97" i="9"/>
  <c r="AQ97" i="9" s="1"/>
  <c r="AR97" i="9" s="1"/>
  <c r="AS97" i="9" s="1"/>
  <c r="AT97" i="9" s="1"/>
  <c r="AU97" i="9" s="1"/>
  <c r="AV97" i="9" s="1"/>
  <c r="AW97" i="9" s="1"/>
  <c r="AX97" i="9" s="1"/>
  <c r="AY97" i="9" s="1"/>
  <c r="AZ97" i="9" s="1"/>
  <c r="BA97" i="9" s="1"/>
  <c r="BB97" i="9" s="1"/>
  <c r="BC97" i="9" s="1"/>
  <c r="BD97" i="9" s="1"/>
  <c r="AQ47" i="9"/>
  <c r="AS59" i="9"/>
  <c r="AS9" i="9"/>
  <c r="AR109" i="9"/>
  <c r="AT15" i="9"/>
  <c r="AS115" i="9"/>
  <c r="AJ46" i="11" s="1"/>
  <c r="AK14" i="13"/>
  <c r="AK13" i="13"/>
  <c r="AP142" i="9"/>
  <c r="F43" i="11" s="1"/>
  <c r="AQ42" i="9"/>
  <c r="AR116" i="9"/>
  <c r="AH45" i="11" s="1"/>
  <c r="AS16" i="9"/>
  <c r="AS24" i="13"/>
  <c r="AS21" i="9"/>
  <c r="AR121" i="9"/>
  <c r="AC45" i="11" s="1"/>
  <c r="AQ83" i="9"/>
  <c r="AP6" i="9"/>
  <c r="AQ46" i="9"/>
  <c r="AP146" i="9"/>
  <c r="B42" i="11"/>
  <c r="AN30" i="13"/>
  <c r="C48" i="9"/>
  <c r="AS64" i="9"/>
  <c r="AR114" i="9"/>
  <c r="AJ45" i="11" s="1"/>
  <c r="AS20" i="9"/>
  <c r="AR120" i="9"/>
  <c r="AD45" i="11" s="1"/>
  <c r="AQ44" i="9"/>
  <c r="AP144" i="9"/>
  <c r="D43" i="11" s="1"/>
  <c r="AS19" i="9"/>
  <c r="AR119" i="9"/>
  <c r="AE45" i="11" s="1"/>
  <c r="AR112" i="9"/>
  <c r="AL45" i="11" s="1"/>
  <c r="AS12" i="9"/>
  <c r="AQ38" i="9"/>
  <c r="AP138" i="9"/>
  <c r="J43" i="11" s="1"/>
  <c r="AR123" i="9"/>
  <c r="AA45" i="11" s="1"/>
  <c r="AS23" i="9"/>
  <c r="AR132" i="9"/>
  <c r="R45" i="11" s="1"/>
  <c r="AS32" i="9"/>
  <c r="AP140" i="9"/>
  <c r="H43" i="11" s="1"/>
  <c r="AQ40" i="9"/>
  <c r="AS31" i="9"/>
  <c r="AR131" i="9"/>
  <c r="S45" i="11" s="1"/>
  <c r="AQ34" i="9"/>
  <c r="AP134" i="9"/>
  <c r="N43" i="11" s="1"/>
  <c r="AU14" i="9"/>
  <c r="AV14" i="9" s="1"/>
  <c r="AW14" i="9" s="1"/>
  <c r="AS29" i="9"/>
  <c r="AR129" i="9"/>
  <c r="U45" i="11" s="1"/>
  <c r="AQ33" i="9"/>
  <c r="AP133" i="9"/>
  <c r="AP5" i="9"/>
  <c r="AR125" i="9"/>
  <c r="Y45" i="11" s="1"/>
  <c r="AS25" i="9"/>
  <c r="AN44" i="11"/>
  <c r="AP7" i="13" s="1"/>
  <c r="AS17" i="9"/>
  <c r="AR117" i="9"/>
  <c r="AG45" i="11" s="1"/>
  <c r="AS30" i="9"/>
  <c r="AR130" i="9"/>
  <c r="T45" i="11" s="1"/>
  <c r="AS11" i="9"/>
  <c r="AR111" i="9"/>
  <c r="AM45" i="11" s="1"/>
  <c r="AS72" i="9"/>
  <c r="AR122" i="9"/>
  <c r="AB45" i="11" s="1"/>
  <c r="AM31" i="13" l="1"/>
  <c r="AN28" i="13" s="1"/>
  <c r="CX46" i="11"/>
  <c r="AR8" i="13" s="1"/>
  <c r="AS265" i="1"/>
  <c r="CW47" i="11" s="1"/>
  <c r="AS240" i="1"/>
  <c r="BX47" i="11" s="1"/>
  <c r="AS215" i="1"/>
  <c r="AY47" i="11" s="1"/>
  <c r="AS306" i="1"/>
  <c r="AS301" i="1"/>
  <c r="AS226" i="1"/>
  <c r="BJ47" i="11" s="1"/>
  <c r="AS224" i="1"/>
  <c r="BH47" i="11" s="1"/>
  <c r="AS282" i="1"/>
  <c r="AS210" i="1"/>
  <c r="AT47" i="11" s="1"/>
  <c r="AS277" i="1"/>
  <c r="AS260" i="1"/>
  <c r="CR47" i="11" s="1"/>
  <c r="AT305" i="1"/>
  <c r="AS303" i="1"/>
  <c r="AS223" i="1"/>
  <c r="BG47" i="11" s="1"/>
  <c r="AS308" i="1"/>
  <c r="AT208" i="1"/>
  <c r="AS264" i="1"/>
  <c r="CV47" i="11" s="1"/>
  <c r="AS222" i="1"/>
  <c r="BF47" i="11" s="1"/>
  <c r="AS274" i="1"/>
  <c r="AS298" i="1"/>
  <c r="AS228" i="1"/>
  <c r="BL47" i="11" s="1"/>
  <c r="AS255" i="1"/>
  <c r="CM47" i="11" s="1"/>
  <c r="AT221" i="1"/>
  <c r="BF48" i="11" s="1"/>
  <c r="AS257" i="1"/>
  <c r="CO47" i="11" s="1"/>
  <c r="AS286" i="1"/>
  <c r="AS261" i="1"/>
  <c r="CS47" i="11" s="1"/>
  <c r="AS247" i="1"/>
  <c r="CE47" i="11" s="1"/>
  <c r="AS284" i="1"/>
  <c r="AS258" i="1"/>
  <c r="CP47" i="11" s="1"/>
  <c r="AS248" i="1"/>
  <c r="CF47" i="11" s="1"/>
  <c r="AS288" i="1"/>
  <c r="AS304" i="1"/>
  <c r="AS275" i="1"/>
  <c r="AS283" i="1"/>
  <c r="AS212" i="1"/>
  <c r="AV47" i="11" s="1"/>
  <c r="AS252" i="1"/>
  <c r="CJ47" i="11" s="1"/>
  <c r="AS213" i="1"/>
  <c r="AW47" i="11" s="1"/>
  <c r="AS276" i="1"/>
  <c r="AS294" i="1"/>
  <c r="AS219" i="1"/>
  <c r="BC47" i="11" s="1"/>
  <c r="AS270" i="1"/>
  <c r="AS300" i="1"/>
  <c r="AS211" i="1"/>
  <c r="AU47" i="11" s="1"/>
  <c r="AS246" i="1"/>
  <c r="CD47" i="11" s="1"/>
  <c r="AS244" i="1"/>
  <c r="CB47" i="11" s="1"/>
  <c r="AT242" i="1"/>
  <c r="CA48" i="11" s="1"/>
  <c r="AS262" i="1"/>
  <c r="CT47" i="11" s="1"/>
  <c r="AS285" i="1"/>
  <c r="AS273" i="1"/>
  <c r="AS267" i="1"/>
  <c r="AS280" i="1"/>
  <c r="AS296" i="1"/>
  <c r="AS232" i="1"/>
  <c r="BP47" i="11" s="1"/>
  <c r="AS292" i="1"/>
  <c r="AS251" i="1"/>
  <c r="CI47" i="11" s="1"/>
  <c r="AS272" i="1"/>
  <c r="AS253" i="1"/>
  <c r="CK47" i="11" s="1"/>
  <c r="AS291" i="1"/>
  <c r="AS227" i="1"/>
  <c r="BK47" i="11" s="1"/>
  <c r="AS302" i="1"/>
  <c r="AS225" i="1"/>
  <c r="BI47" i="11" s="1"/>
  <c r="AS214" i="1"/>
  <c r="AX47" i="11" s="1"/>
  <c r="AS237" i="1"/>
  <c r="BU47" i="11" s="1"/>
  <c r="AS281" i="1"/>
  <c r="AS254" i="1"/>
  <c r="CL47" i="11" s="1"/>
  <c r="AS293" i="1"/>
  <c r="AS245" i="1"/>
  <c r="CC47" i="11" s="1"/>
  <c r="AT290" i="1"/>
  <c r="AS307" i="1"/>
  <c r="AT263" i="1"/>
  <c r="CV48" i="11" s="1"/>
  <c r="AS238" i="1"/>
  <c r="BV47" i="11" s="1"/>
  <c r="AS233" i="1"/>
  <c r="BQ47" i="11" s="1"/>
  <c r="AS234" i="1"/>
  <c r="BR47" i="11" s="1"/>
  <c r="AS249" i="1"/>
  <c r="CG47" i="11" s="1"/>
  <c r="AS259" i="1"/>
  <c r="CQ47" i="11" s="1"/>
  <c r="AS239" i="1"/>
  <c r="BW47" i="11" s="1"/>
  <c r="AS269" i="1"/>
  <c r="AS299" i="1"/>
  <c r="AS230" i="1"/>
  <c r="BN47" i="11" s="1"/>
  <c r="AT236" i="1"/>
  <c r="BU48" i="11" s="1"/>
  <c r="AT243" i="1"/>
  <c r="CB48" i="11" s="1"/>
  <c r="AS220" i="1"/>
  <c r="BD47" i="11" s="1"/>
  <c r="AT218" i="1"/>
  <c r="BC48" i="11" s="1"/>
  <c r="AS295" i="1"/>
  <c r="AS250" i="1"/>
  <c r="CH47" i="11" s="1"/>
  <c r="AS278" i="1"/>
  <c r="AS266" i="1"/>
  <c r="AS268" i="1"/>
  <c r="AS297" i="1"/>
  <c r="AS256" i="1"/>
  <c r="CN47" i="11" s="1"/>
  <c r="AS271" i="1"/>
  <c r="AS289" i="1"/>
  <c r="AS287" i="1"/>
  <c r="AS216" i="1"/>
  <c r="AZ47" i="11" s="1"/>
  <c r="AS279" i="1"/>
  <c r="AS229" i="1"/>
  <c r="BM47" i="11" s="1"/>
  <c r="AS217" i="1"/>
  <c r="BA47" i="11" s="1"/>
  <c r="AS209" i="1"/>
  <c r="AS47" i="11" s="1"/>
  <c r="AS241" i="1"/>
  <c r="BY47" i="11" s="1"/>
  <c r="AS231" i="1"/>
  <c r="BO47" i="11" s="1"/>
  <c r="AS235" i="1"/>
  <c r="BS47" i="11" s="1"/>
  <c r="AR48" i="9"/>
  <c r="C98" i="9"/>
  <c r="AR98" i="9" s="1"/>
  <c r="AS98" i="9" s="1"/>
  <c r="AT98" i="9" s="1"/>
  <c r="AU98" i="9" s="1"/>
  <c r="AV98" i="9" s="1"/>
  <c r="AW98" i="9" s="1"/>
  <c r="AX98" i="9" s="1"/>
  <c r="AY98" i="9" s="1"/>
  <c r="AZ98" i="9" s="1"/>
  <c r="BA98" i="9" s="1"/>
  <c r="BB98" i="9" s="1"/>
  <c r="BC98" i="9" s="1"/>
  <c r="BD98" i="9" s="1"/>
  <c r="AU15" i="9"/>
  <c r="AT115" i="9"/>
  <c r="AK47" i="11" s="1"/>
  <c r="AQ147" i="9"/>
  <c r="AR47" i="9"/>
  <c r="AM9" i="13"/>
  <c r="AM12" i="13" s="1"/>
  <c r="AQ146" i="9"/>
  <c r="C44" i="11" s="1"/>
  <c r="AR46" i="9"/>
  <c r="AT26" i="9"/>
  <c r="AS126" i="9"/>
  <c r="Y46" i="11" s="1"/>
  <c r="AT19" i="9"/>
  <c r="AS119" i="9"/>
  <c r="AF46" i="11" s="1"/>
  <c r="AT27" i="9"/>
  <c r="AS127" i="9"/>
  <c r="X46" i="11" s="1"/>
  <c r="AT31" i="9"/>
  <c r="AS131" i="9"/>
  <c r="T46" i="11" s="1"/>
  <c r="CZ42" i="11"/>
  <c r="AN18" i="13"/>
  <c r="AN6" i="13"/>
  <c r="AO30" i="13"/>
  <c r="B43" i="11"/>
  <c r="AQ139" i="9"/>
  <c r="J44" i="11" s="1"/>
  <c r="AR39" i="9"/>
  <c r="AT32" i="9"/>
  <c r="AS132" i="9"/>
  <c r="S46" i="11" s="1"/>
  <c r="AT12" i="9"/>
  <c r="AS112" i="9"/>
  <c r="AM46" i="11" s="1"/>
  <c r="AT16" i="9"/>
  <c r="AS116" i="9"/>
  <c r="AI46" i="11" s="1"/>
  <c r="AR42" i="9"/>
  <c r="AQ142" i="9"/>
  <c r="G44" i="11" s="1"/>
  <c r="AT24" i="9"/>
  <c r="AS124" i="9"/>
  <c r="AA46" i="11" s="1"/>
  <c r="AU28" i="9"/>
  <c r="AT128" i="9"/>
  <c r="X47" i="11" s="1"/>
  <c r="AR35" i="9"/>
  <c r="AQ135" i="9"/>
  <c r="N44" i="11" s="1"/>
  <c r="AQ137" i="9"/>
  <c r="L44" i="11" s="1"/>
  <c r="AR37" i="9"/>
  <c r="AL14" i="13"/>
  <c r="AL13" i="13"/>
  <c r="AX14" i="9"/>
  <c r="AQ145" i="9"/>
  <c r="D44" i="11" s="1"/>
  <c r="AR45" i="9"/>
  <c r="AT20" i="9"/>
  <c r="AS120" i="9"/>
  <c r="AE46" i="11" s="1"/>
  <c r="AU13" i="9"/>
  <c r="AT113" i="9"/>
  <c r="AM47" i="11" s="1"/>
  <c r="AT17" i="9"/>
  <c r="AS117" i="9"/>
  <c r="AH46" i="11" s="1"/>
  <c r="AT72" i="9"/>
  <c r="C49" i="9"/>
  <c r="AS122" i="9"/>
  <c r="AC46" i="11" s="1"/>
  <c r="O43" i="11"/>
  <c r="AP7" i="9"/>
  <c r="AO25" i="13" s="1"/>
  <c r="AO26" i="13" s="1"/>
  <c r="AQ144" i="9"/>
  <c r="E44" i="11" s="1"/>
  <c r="AR44" i="9"/>
  <c r="AO45" i="11"/>
  <c r="AQ7" i="13" s="1"/>
  <c r="AL12" i="13"/>
  <c r="AN29" i="13"/>
  <c r="AT25" i="9"/>
  <c r="AS125" i="9"/>
  <c r="Z46" i="11" s="1"/>
  <c r="AR40" i="9"/>
  <c r="AQ140" i="9"/>
  <c r="I44" i="11" s="1"/>
  <c r="AT11" i="9"/>
  <c r="AS111" i="9"/>
  <c r="AN46" i="11" s="1"/>
  <c r="AR33" i="9"/>
  <c r="AQ133" i="9"/>
  <c r="AQ5" i="9"/>
  <c r="AT29" i="9"/>
  <c r="AS129" i="9"/>
  <c r="V46" i="11" s="1"/>
  <c r="AR34" i="9"/>
  <c r="AQ134" i="9"/>
  <c r="O44" i="11" s="1"/>
  <c r="AR83" i="9"/>
  <c r="AQ6" i="9"/>
  <c r="AT21" i="9"/>
  <c r="AS121" i="9"/>
  <c r="AD46" i="11" s="1"/>
  <c r="AT9" i="9"/>
  <c r="AS109" i="9"/>
  <c r="AT59" i="9"/>
  <c r="AW22" i="9"/>
  <c r="AR43" i="9"/>
  <c r="AQ143" i="9"/>
  <c r="F44" i="11" s="1"/>
  <c r="AS130" i="9"/>
  <c r="U46" i="11" s="1"/>
  <c r="AT30" i="9"/>
  <c r="AT23" i="9"/>
  <c r="AS123" i="9"/>
  <c r="AB46" i="11" s="1"/>
  <c r="AR38" i="9"/>
  <c r="AQ138" i="9"/>
  <c r="K44" i="11" s="1"/>
  <c r="AT64" i="9"/>
  <c r="AS114" i="9"/>
  <c r="AK46" i="11" s="1"/>
  <c r="AU18" i="9"/>
  <c r="AT118" i="9"/>
  <c r="AH47" i="11" s="1"/>
  <c r="AT10" i="9"/>
  <c r="AS110" i="9"/>
  <c r="AO46" i="11" s="1"/>
  <c r="AR41" i="9"/>
  <c r="AQ141" i="9"/>
  <c r="H44" i="11" s="1"/>
  <c r="AQ136" i="9"/>
  <c r="M44" i="11" s="1"/>
  <c r="AR36" i="9"/>
  <c r="AN31" i="13" l="1"/>
  <c r="AO28" i="13" s="1"/>
  <c r="CX47" i="11"/>
  <c r="AS8" i="13" s="1"/>
  <c r="AT231" i="1"/>
  <c r="BP48" i="11" s="1"/>
  <c r="AT268" i="1"/>
  <c r="AT239" i="1"/>
  <c r="BX48" i="11" s="1"/>
  <c r="AT233" i="1"/>
  <c r="BR48" i="11" s="1"/>
  <c r="AT302" i="1"/>
  <c r="AT285" i="1"/>
  <c r="AT246" i="1"/>
  <c r="CE48" i="11" s="1"/>
  <c r="AT304" i="1"/>
  <c r="AT298" i="1"/>
  <c r="AU208" i="1"/>
  <c r="AT49" i="11" s="1"/>
  <c r="AT306" i="1"/>
  <c r="AT279" i="1"/>
  <c r="AU218" i="1"/>
  <c r="BD49" i="11" s="1"/>
  <c r="AT259" i="1"/>
  <c r="CR48" i="11" s="1"/>
  <c r="AT237" i="1"/>
  <c r="BV48" i="11" s="1"/>
  <c r="AT251" i="1"/>
  <c r="CJ48" i="11" s="1"/>
  <c r="AT211" i="1"/>
  <c r="AV48" i="11" s="1"/>
  <c r="AT212" i="1"/>
  <c r="AW48" i="11" s="1"/>
  <c r="AU221" i="1"/>
  <c r="BG49" i="11" s="1"/>
  <c r="AT274" i="1"/>
  <c r="AT224" i="1"/>
  <c r="BI48" i="11" s="1"/>
  <c r="AT209" i="1"/>
  <c r="AT48" i="11" s="1"/>
  <c r="AT216" i="1"/>
  <c r="BA48" i="11" s="1"/>
  <c r="AT256" i="1"/>
  <c r="CO48" i="11" s="1"/>
  <c r="AT278" i="1"/>
  <c r="AT220" i="1"/>
  <c r="BE48" i="11" s="1"/>
  <c r="AT299" i="1"/>
  <c r="AT249" i="1"/>
  <c r="CH48" i="11" s="1"/>
  <c r="AU263" i="1"/>
  <c r="CW49" i="11" s="1"/>
  <c r="AT293" i="1"/>
  <c r="AT214" i="1"/>
  <c r="AY48" i="11" s="1"/>
  <c r="AT291" i="1"/>
  <c r="AT292" i="1"/>
  <c r="AT267" i="1"/>
  <c r="AU242" i="1"/>
  <c r="CB49" i="11" s="1"/>
  <c r="AT300" i="1"/>
  <c r="AT276" i="1"/>
  <c r="AT283" i="1"/>
  <c r="AT248" i="1"/>
  <c r="CG48" i="11" s="1"/>
  <c r="AT261" i="1"/>
  <c r="CT48" i="11" s="1"/>
  <c r="AT255" i="1"/>
  <c r="CN48" i="11" s="1"/>
  <c r="AT222" i="1"/>
  <c r="BG48" i="11" s="1"/>
  <c r="AT223" i="1"/>
  <c r="BH48" i="11" s="1"/>
  <c r="AT277" i="1"/>
  <c r="AT226" i="1"/>
  <c r="BK48" i="11" s="1"/>
  <c r="AT240" i="1"/>
  <c r="BY48" i="11" s="1"/>
  <c r="AT289" i="1"/>
  <c r="AT295" i="1"/>
  <c r="AU290" i="1"/>
  <c r="AT272" i="1"/>
  <c r="AT219" i="1"/>
  <c r="BD48" i="11" s="1"/>
  <c r="AT284" i="1"/>
  <c r="AT282" i="1"/>
  <c r="AT241" i="1"/>
  <c r="BZ48" i="11" s="1"/>
  <c r="AT266" i="1"/>
  <c r="AT238" i="1"/>
  <c r="BW48" i="11" s="1"/>
  <c r="AT227" i="1"/>
  <c r="BL48" i="11" s="1"/>
  <c r="AT262" i="1"/>
  <c r="CU48" i="11" s="1"/>
  <c r="AT288" i="1"/>
  <c r="AT260" i="1"/>
  <c r="CS48" i="11" s="1"/>
  <c r="AT229" i="1"/>
  <c r="BN48" i="11" s="1"/>
  <c r="AU236" i="1"/>
  <c r="AT281" i="1"/>
  <c r="AT296" i="1"/>
  <c r="AT252" i="1"/>
  <c r="CK48" i="11" s="1"/>
  <c r="AT257" i="1"/>
  <c r="CP48" i="11" s="1"/>
  <c r="AU305" i="1"/>
  <c r="AT271" i="1"/>
  <c r="AT230" i="1"/>
  <c r="BO48" i="11" s="1"/>
  <c r="AT245" i="1"/>
  <c r="CD48" i="11" s="1"/>
  <c r="AT280" i="1"/>
  <c r="AT294" i="1"/>
  <c r="AT247" i="1"/>
  <c r="CF48" i="11" s="1"/>
  <c r="AT308" i="1"/>
  <c r="AT215" i="1"/>
  <c r="AZ48" i="11" s="1"/>
  <c r="AT24" i="13"/>
  <c r="AT235" i="1"/>
  <c r="BT48" i="11" s="1"/>
  <c r="AT217" i="1"/>
  <c r="BB48" i="11" s="1"/>
  <c r="AT287" i="1"/>
  <c r="AT297" i="1"/>
  <c r="AT250" i="1"/>
  <c r="CI48" i="11" s="1"/>
  <c r="AU243" i="1"/>
  <c r="CC49" i="11" s="1"/>
  <c r="AT269" i="1"/>
  <c r="AT234" i="1"/>
  <c r="BS48" i="11" s="1"/>
  <c r="AT307" i="1"/>
  <c r="AT254" i="1"/>
  <c r="CM48" i="11" s="1"/>
  <c r="AT225" i="1"/>
  <c r="BJ48" i="11" s="1"/>
  <c r="AT253" i="1"/>
  <c r="CL48" i="11" s="1"/>
  <c r="AT232" i="1"/>
  <c r="BQ48" i="11" s="1"/>
  <c r="AT273" i="1"/>
  <c r="AT244" i="1"/>
  <c r="CC48" i="11" s="1"/>
  <c r="AT270" i="1"/>
  <c r="AU24" i="13"/>
  <c r="AT213" i="1"/>
  <c r="AX48" i="11" s="1"/>
  <c r="AT275" i="1"/>
  <c r="AT258" i="1"/>
  <c r="CQ48" i="11" s="1"/>
  <c r="AT286" i="1"/>
  <c r="AT228" i="1"/>
  <c r="BM48" i="11" s="1"/>
  <c r="AT264" i="1"/>
  <c r="CW48" i="11" s="1"/>
  <c r="AT303" i="1"/>
  <c r="AT210" i="1"/>
  <c r="AU48" i="11" s="1"/>
  <c r="AT301" i="1"/>
  <c r="AT265" i="1"/>
  <c r="AU25" i="9"/>
  <c r="AT125" i="9"/>
  <c r="AA47" i="11" s="1"/>
  <c r="AU17" i="9"/>
  <c r="AT117" i="9"/>
  <c r="AI47" i="11" s="1"/>
  <c r="AR141" i="9"/>
  <c r="I45" i="11" s="1"/>
  <c r="AS41" i="9"/>
  <c r="BV49" i="11"/>
  <c r="AS48" i="11"/>
  <c r="AU11" i="9"/>
  <c r="AT111" i="9"/>
  <c r="AO47" i="11" s="1"/>
  <c r="AU118" i="9"/>
  <c r="AI48" i="11" s="1"/>
  <c r="AV18" i="9"/>
  <c r="AP46" i="11"/>
  <c r="AR7" i="13" s="1"/>
  <c r="AR139" i="9"/>
  <c r="K45" i="11" s="1"/>
  <c r="AS39" i="9"/>
  <c r="AR146" i="9"/>
  <c r="D45" i="11" s="1"/>
  <c r="AS46" i="9"/>
  <c r="AS36" i="9"/>
  <c r="AR136" i="9"/>
  <c r="N45" i="11" s="1"/>
  <c r="AS83" i="9"/>
  <c r="AR6" i="9"/>
  <c r="AR142" i="9"/>
  <c r="H45" i="11" s="1"/>
  <c r="AS42" i="9"/>
  <c r="AT131" i="9"/>
  <c r="U47" i="11" s="1"/>
  <c r="AU31" i="9"/>
  <c r="AO29" i="13"/>
  <c r="AU29" i="9"/>
  <c r="AT129" i="9"/>
  <c r="W47" i="11" s="1"/>
  <c r="AU16" i="9"/>
  <c r="AT116" i="9"/>
  <c r="AJ47" i="11" s="1"/>
  <c r="AN9" i="13"/>
  <c r="AN12" i="13" s="1"/>
  <c r="AU9" i="9"/>
  <c r="AT109" i="9"/>
  <c r="P44" i="11"/>
  <c r="AQ7" i="9"/>
  <c r="AP25" i="13" s="1"/>
  <c r="AP26" i="13" s="1"/>
  <c r="AS49" i="9"/>
  <c r="C99" i="9"/>
  <c r="AS99" i="9" s="1"/>
  <c r="AT99" i="9" s="1"/>
  <c r="AU99" i="9" s="1"/>
  <c r="AV99" i="9" s="1"/>
  <c r="AW99" i="9" s="1"/>
  <c r="AX99" i="9" s="1"/>
  <c r="AY99" i="9" s="1"/>
  <c r="AZ99" i="9" s="1"/>
  <c r="BA99" i="9" s="1"/>
  <c r="BB99" i="9" s="1"/>
  <c r="BC99" i="9" s="1"/>
  <c r="BD99" i="9" s="1"/>
  <c r="AV28" i="9"/>
  <c r="AU128" i="9"/>
  <c r="Y48" i="11" s="1"/>
  <c r="AU32" i="9"/>
  <c r="AT132" i="9"/>
  <c r="T47" i="11" s="1"/>
  <c r="AU26" i="9"/>
  <c r="AT126" i="9"/>
  <c r="Z47" i="11" s="1"/>
  <c r="AS43" i="9"/>
  <c r="AR143" i="9"/>
  <c r="G45" i="11" s="1"/>
  <c r="AU20" i="9"/>
  <c r="AT120" i="9"/>
  <c r="AF47" i="11" s="1"/>
  <c r="AU12" i="9"/>
  <c r="AT112" i="9"/>
  <c r="AN47" i="11" s="1"/>
  <c r="AU27" i="9"/>
  <c r="AT127" i="9"/>
  <c r="Y47" i="11" s="1"/>
  <c r="AU115" i="9"/>
  <c r="AL48" i="11" s="1"/>
  <c r="AV15" i="9"/>
  <c r="AR148" i="9"/>
  <c r="AS48" i="9"/>
  <c r="AX22" i="9"/>
  <c r="AY14" i="9"/>
  <c r="AU23" i="9"/>
  <c r="AT123" i="9"/>
  <c r="AC47" i="11" s="1"/>
  <c r="AS33" i="9"/>
  <c r="AR133" i="9"/>
  <c r="AR5" i="9"/>
  <c r="AR140" i="9"/>
  <c r="J45" i="11" s="1"/>
  <c r="AS40" i="9"/>
  <c r="AT122" i="9"/>
  <c r="AD47" i="11" s="1"/>
  <c r="AU72" i="9"/>
  <c r="C50" i="9"/>
  <c r="AR145" i="9"/>
  <c r="E45" i="11" s="1"/>
  <c r="AS45" i="9"/>
  <c r="AS37" i="9"/>
  <c r="AR137" i="9"/>
  <c r="M45" i="11" s="1"/>
  <c r="AS47" i="9"/>
  <c r="AR147" i="9"/>
  <c r="C45" i="11" s="1"/>
  <c r="AU30" i="9"/>
  <c r="AT130" i="9"/>
  <c r="V47" i="11" s="1"/>
  <c r="AU19" i="9"/>
  <c r="AT119" i="9"/>
  <c r="AG47" i="11" s="1"/>
  <c r="AU10" i="9"/>
  <c r="AT110" i="9"/>
  <c r="AP47" i="11" s="1"/>
  <c r="AU59" i="9"/>
  <c r="AS44" i="9"/>
  <c r="AR144" i="9"/>
  <c r="F45" i="11" s="1"/>
  <c r="AO18" i="13"/>
  <c r="CZ43" i="11"/>
  <c r="AO6" i="13"/>
  <c r="AM14" i="13"/>
  <c r="AM13" i="13"/>
  <c r="AU64" i="9"/>
  <c r="AT114" i="9"/>
  <c r="AL47" i="11" s="1"/>
  <c r="AS35" i="9"/>
  <c r="AR135" i="9"/>
  <c r="O45" i="11" s="1"/>
  <c r="AR138" i="9"/>
  <c r="L45" i="11" s="1"/>
  <c r="AS38" i="9"/>
  <c r="AU21" i="9"/>
  <c r="AT121" i="9"/>
  <c r="AE47" i="11" s="1"/>
  <c r="AR134" i="9"/>
  <c r="P45" i="11" s="1"/>
  <c r="AS34" i="9"/>
  <c r="AV13" i="9"/>
  <c r="AU113" i="9"/>
  <c r="AN48" i="11" s="1"/>
  <c r="AU24" i="9"/>
  <c r="AT124" i="9"/>
  <c r="AB47" i="11" s="1"/>
  <c r="B44" i="11"/>
  <c r="AP30" i="13"/>
  <c r="AO31" i="13" l="1"/>
  <c r="AP28" i="13" s="1"/>
  <c r="CX48" i="11"/>
  <c r="AT8" i="13" s="1"/>
  <c r="AU301" i="1"/>
  <c r="AU232" i="1"/>
  <c r="BR49" i="11" s="1"/>
  <c r="AU235" i="1"/>
  <c r="BU49" i="11" s="1"/>
  <c r="AU271" i="1"/>
  <c r="AU260" i="1"/>
  <c r="CT49" i="11" s="1"/>
  <c r="AU295" i="1"/>
  <c r="AU291" i="1"/>
  <c r="AU304" i="1"/>
  <c r="AU286" i="1"/>
  <c r="AU234" i="1"/>
  <c r="BT49" i="11" s="1"/>
  <c r="AU280" i="1"/>
  <c r="AU288" i="1"/>
  <c r="AU219" i="1"/>
  <c r="BE49" i="11" s="1"/>
  <c r="AU248" i="1"/>
  <c r="CH49" i="11" s="1"/>
  <c r="AU214" i="1"/>
  <c r="AZ49" i="11" s="1"/>
  <c r="AU216" i="1"/>
  <c r="BB49" i="11" s="1"/>
  <c r="AU237" i="1"/>
  <c r="BW49" i="11" s="1"/>
  <c r="AU239" i="1"/>
  <c r="BY49" i="11" s="1"/>
  <c r="AU244" i="1"/>
  <c r="CD49" i="11" s="1"/>
  <c r="AU287" i="1"/>
  <c r="AU308" i="1"/>
  <c r="AU245" i="1"/>
  <c r="CE49" i="11" s="1"/>
  <c r="AU257" i="1"/>
  <c r="CQ49" i="11" s="1"/>
  <c r="AV236" i="1"/>
  <c r="BW50" i="11" s="1"/>
  <c r="AU262" i="1"/>
  <c r="CV49" i="11" s="1"/>
  <c r="AU241" i="1"/>
  <c r="CA49" i="11" s="1"/>
  <c r="AU272" i="1"/>
  <c r="AU240" i="1"/>
  <c r="BZ49" i="11" s="1"/>
  <c r="AU222" i="1"/>
  <c r="BH49" i="11" s="1"/>
  <c r="AU283" i="1"/>
  <c r="AU267" i="1"/>
  <c r="AU293" i="1"/>
  <c r="AU220" i="1"/>
  <c r="BF49" i="11" s="1"/>
  <c r="AU209" i="1"/>
  <c r="AU49" i="11" s="1"/>
  <c r="AU212" i="1"/>
  <c r="AX49" i="11" s="1"/>
  <c r="AU259" i="1"/>
  <c r="CS49" i="11" s="1"/>
  <c r="AV208" i="1"/>
  <c r="AU285" i="1"/>
  <c r="AU268" i="1"/>
  <c r="AU228" i="1"/>
  <c r="BN49" i="11" s="1"/>
  <c r="AU307" i="1"/>
  <c r="AU296" i="1"/>
  <c r="AU284" i="1"/>
  <c r="AU261" i="1"/>
  <c r="CU49" i="11" s="1"/>
  <c r="AU249" i="1"/>
  <c r="CI49" i="11" s="1"/>
  <c r="AU274" i="1"/>
  <c r="AU279" i="1"/>
  <c r="AU210" i="1"/>
  <c r="AV49" i="11" s="1"/>
  <c r="AU253" i="1"/>
  <c r="CM49" i="11" s="1"/>
  <c r="AV305" i="1"/>
  <c r="AU266" i="1"/>
  <c r="AU223" i="1"/>
  <c r="BI49" i="11" s="1"/>
  <c r="AU299" i="1"/>
  <c r="AV221" i="1"/>
  <c r="BH50" i="11" s="1"/>
  <c r="AU246" i="1"/>
  <c r="CF49" i="11" s="1"/>
  <c r="AU303" i="1"/>
  <c r="AU225" i="1"/>
  <c r="BK49" i="11" s="1"/>
  <c r="AU265" i="1"/>
  <c r="AU264" i="1"/>
  <c r="AU275" i="1"/>
  <c r="AU273" i="1"/>
  <c r="AU254" i="1"/>
  <c r="CN49" i="11" s="1"/>
  <c r="AV243" i="1"/>
  <c r="CD50" i="11" s="1"/>
  <c r="AU217" i="1"/>
  <c r="BC49" i="11" s="1"/>
  <c r="AU213" i="1"/>
  <c r="AY49" i="11" s="1"/>
  <c r="AU250" i="1"/>
  <c r="CJ49" i="11" s="1"/>
  <c r="AU294" i="1"/>
  <c r="AU238" i="1"/>
  <c r="BX49" i="11" s="1"/>
  <c r="AU277" i="1"/>
  <c r="AU300" i="1"/>
  <c r="AU256" i="1"/>
  <c r="CP49" i="11" s="1"/>
  <c r="AU251" i="1"/>
  <c r="CK49" i="11" s="1"/>
  <c r="AU233" i="1"/>
  <c r="BS49" i="11" s="1"/>
  <c r="AU270" i="1"/>
  <c r="AU297" i="1"/>
  <c r="AU215" i="1"/>
  <c r="BA49" i="11" s="1"/>
  <c r="AU281" i="1"/>
  <c r="AU289" i="1"/>
  <c r="AV242" i="1"/>
  <c r="CC50" i="11" s="1"/>
  <c r="AU306" i="1"/>
  <c r="AU258" i="1"/>
  <c r="CR49" i="11" s="1"/>
  <c r="AU269" i="1"/>
  <c r="AU247" i="1"/>
  <c r="CG49" i="11" s="1"/>
  <c r="AU230" i="1"/>
  <c r="BP49" i="11" s="1"/>
  <c r="AU252" i="1"/>
  <c r="CL49" i="11" s="1"/>
  <c r="AU229" i="1"/>
  <c r="BO49" i="11" s="1"/>
  <c r="AU227" i="1"/>
  <c r="BM49" i="11" s="1"/>
  <c r="AU282" i="1"/>
  <c r="AV290" i="1"/>
  <c r="AU226" i="1"/>
  <c r="BL49" i="11" s="1"/>
  <c r="AU255" i="1"/>
  <c r="CO49" i="11" s="1"/>
  <c r="AU276" i="1"/>
  <c r="AU292" i="1"/>
  <c r="AV263" i="1"/>
  <c r="AU278" i="1"/>
  <c r="AU224" i="1"/>
  <c r="BJ49" i="11" s="1"/>
  <c r="AU211" i="1"/>
  <c r="AW49" i="11" s="1"/>
  <c r="AV218" i="1"/>
  <c r="BE50" i="11" s="1"/>
  <c r="AU298" i="1"/>
  <c r="AU302" i="1"/>
  <c r="AU231" i="1"/>
  <c r="BQ49" i="11" s="1"/>
  <c r="AP18" i="13"/>
  <c r="CZ44" i="11"/>
  <c r="AP6" i="13"/>
  <c r="AV32" i="9"/>
  <c r="AU132" i="9"/>
  <c r="U48" i="11" s="1"/>
  <c r="AV19" i="9"/>
  <c r="AU119" i="9"/>
  <c r="AH48" i="11" s="1"/>
  <c r="AV27" i="9"/>
  <c r="AU127" i="9"/>
  <c r="Z48" i="11" s="1"/>
  <c r="AS136" i="9"/>
  <c r="O46" i="11" s="1"/>
  <c r="AT36" i="9"/>
  <c r="AT34" i="9"/>
  <c r="AS134" i="9"/>
  <c r="Q46" i="11" s="1"/>
  <c r="AT40" i="9"/>
  <c r="AS140" i="9"/>
  <c r="K46" i="11" s="1"/>
  <c r="AY22" i="9"/>
  <c r="AV29" i="9"/>
  <c r="AU129" i="9"/>
  <c r="X48" i="11" s="1"/>
  <c r="AT46" i="9"/>
  <c r="AS146" i="9"/>
  <c r="E46" i="11" s="1"/>
  <c r="AT49" i="9"/>
  <c r="AS149" i="9"/>
  <c r="Q45" i="11"/>
  <c r="AR7" i="9"/>
  <c r="AQ25" i="13" s="1"/>
  <c r="AQ26" i="13" s="1"/>
  <c r="AT83" i="9"/>
  <c r="AS6" i="9"/>
  <c r="AS144" i="9"/>
  <c r="G46" i="11" s="1"/>
  <c r="AT44" i="9"/>
  <c r="AV16" i="9"/>
  <c r="AU116" i="9"/>
  <c r="AK48" i="11" s="1"/>
  <c r="AT45" i="9"/>
  <c r="AS145" i="9"/>
  <c r="F46" i="11" s="1"/>
  <c r="AU131" i="9"/>
  <c r="V48" i="11" s="1"/>
  <c r="AV31" i="9"/>
  <c r="AV24" i="13"/>
  <c r="AV25" i="9"/>
  <c r="AU125" i="9"/>
  <c r="AB48" i="11" s="1"/>
  <c r="AU123" i="9"/>
  <c r="AD48" i="11" s="1"/>
  <c r="AV23" i="9"/>
  <c r="AV12" i="9"/>
  <c r="AU112" i="9"/>
  <c r="AO48" i="11" s="1"/>
  <c r="AT48" i="9"/>
  <c r="AS148" i="9"/>
  <c r="C46" i="11" s="1"/>
  <c r="AQ47" i="11"/>
  <c r="AS7" i="13" s="1"/>
  <c r="AT42" i="9"/>
  <c r="AS142" i="9"/>
  <c r="I46" i="11" s="1"/>
  <c r="AV118" i="9"/>
  <c r="AJ49" i="11" s="1"/>
  <c r="AW18" i="9"/>
  <c r="AW13" i="9"/>
  <c r="AV113" i="9"/>
  <c r="AO49" i="11" s="1"/>
  <c r="AU110" i="9"/>
  <c r="AQ48" i="11" s="1"/>
  <c r="AV10" i="9"/>
  <c r="AS137" i="9"/>
  <c r="N46" i="11" s="1"/>
  <c r="AT37" i="9"/>
  <c r="AU117" i="9"/>
  <c r="AJ48" i="11" s="1"/>
  <c r="AV17" i="9"/>
  <c r="AP29" i="13"/>
  <c r="AS141" i="9"/>
  <c r="J46" i="11" s="1"/>
  <c r="AT41" i="9"/>
  <c r="AW28" i="9"/>
  <c r="AV128" i="9"/>
  <c r="Z49" i="11" s="1"/>
  <c r="B45" i="11"/>
  <c r="AQ30" i="13"/>
  <c r="AV20" i="9"/>
  <c r="AU120" i="9"/>
  <c r="AG48" i="11" s="1"/>
  <c r="AT43" i="9"/>
  <c r="AS143" i="9"/>
  <c r="H46" i="11" s="1"/>
  <c r="AV26" i="9"/>
  <c r="AU126" i="9"/>
  <c r="AA48" i="11" s="1"/>
  <c r="AV9" i="9"/>
  <c r="AU109" i="9"/>
  <c r="AT39" i="9"/>
  <c r="AS139" i="9"/>
  <c r="L46" i="11" s="1"/>
  <c r="AV11" i="9"/>
  <c r="AU111" i="9"/>
  <c r="AP48" i="11" s="1"/>
  <c r="AV72" i="9"/>
  <c r="C51" i="9"/>
  <c r="AU122" i="9"/>
  <c r="AE48" i="11" s="1"/>
  <c r="AS138" i="9"/>
  <c r="M46" i="11" s="1"/>
  <c r="AT38" i="9"/>
  <c r="AS147" i="9"/>
  <c r="D46" i="11" s="1"/>
  <c r="AT47" i="9"/>
  <c r="AT33" i="9"/>
  <c r="AS133" i="9"/>
  <c r="AS5" i="9"/>
  <c r="AU114" i="9"/>
  <c r="AM48" i="11" s="1"/>
  <c r="AV64" i="9"/>
  <c r="AV24" i="9"/>
  <c r="AU124" i="9"/>
  <c r="AC48" i="11" s="1"/>
  <c r="AO9" i="13"/>
  <c r="AV59" i="9"/>
  <c r="AV30" i="9"/>
  <c r="AU130" i="9"/>
  <c r="W48" i="11" s="1"/>
  <c r="AV21" i="9"/>
  <c r="AU121" i="9"/>
  <c r="AF48" i="11" s="1"/>
  <c r="AS135" i="9"/>
  <c r="P46" i="11" s="1"/>
  <c r="AT35" i="9"/>
  <c r="C100" i="9"/>
  <c r="AT100" i="9" s="1"/>
  <c r="AU100" i="9" s="1"/>
  <c r="AV100" i="9" s="1"/>
  <c r="AW100" i="9" s="1"/>
  <c r="AX100" i="9" s="1"/>
  <c r="AY100" i="9" s="1"/>
  <c r="AZ100" i="9" s="1"/>
  <c r="BA100" i="9" s="1"/>
  <c r="BB100" i="9" s="1"/>
  <c r="BC100" i="9" s="1"/>
  <c r="BD100" i="9" s="1"/>
  <c r="AT50" i="9"/>
  <c r="AZ14" i="9"/>
  <c r="AW15" i="9"/>
  <c r="AV115" i="9"/>
  <c r="AM49" i="11" s="1"/>
  <c r="AN14" i="13"/>
  <c r="AN13" i="13"/>
  <c r="AP31" i="13" l="1"/>
  <c r="AQ28" i="13" s="1"/>
  <c r="CX49" i="11"/>
  <c r="AU8" i="13" s="1"/>
  <c r="AV276" i="1"/>
  <c r="AV298" i="1"/>
  <c r="AV278" i="1"/>
  <c r="AV227" i="1"/>
  <c r="BN50" i="11" s="1"/>
  <c r="AW242" i="1"/>
  <c r="CD51" i="11" s="1"/>
  <c r="AV256" i="1"/>
  <c r="CQ50" i="11" s="1"/>
  <c r="AV294" i="1"/>
  <c r="AW243" i="1"/>
  <c r="CE51" i="11" s="1"/>
  <c r="AV246" i="1"/>
  <c r="CG50" i="11" s="1"/>
  <c r="AV266" i="1"/>
  <c r="AV279" i="1"/>
  <c r="AV284" i="1"/>
  <c r="AV268" i="1"/>
  <c r="AV212" i="1"/>
  <c r="AY50" i="11" s="1"/>
  <c r="AV267" i="1"/>
  <c r="AV272" i="1"/>
  <c r="AV257" i="1"/>
  <c r="CR50" i="11" s="1"/>
  <c r="AV244" i="1"/>
  <c r="CE50" i="11" s="1"/>
  <c r="AV214" i="1"/>
  <c r="BA50" i="11" s="1"/>
  <c r="AV280" i="1"/>
  <c r="AV291" i="1"/>
  <c r="AV235" i="1"/>
  <c r="BV50" i="11" s="1"/>
  <c r="AV224" i="1"/>
  <c r="BK50" i="11" s="1"/>
  <c r="AV230" i="1"/>
  <c r="BQ50" i="11" s="1"/>
  <c r="AV215" i="1"/>
  <c r="BB50" i="11" s="1"/>
  <c r="AV238" i="1"/>
  <c r="BY50" i="11" s="1"/>
  <c r="AV275" i="1"/>
  <c r="AV303" i="1"/>
  <c r="AV223" i="1"/>
  <c r="BJ50" i="11" s="1"/>
  <c r="AV210" i="1"/>
  <c r="AW50" i="11" s="1"/>
  <c r="AV228" i="1"/>
  <c r="BO50" i="11" s="1"/>
  <c r="AV293" i="1"/>
  <c r="AV287" i="1"/>
  <c r="AV288" i="1"/>
  <c r="AV271" i="1"/>
  <c r="AV255" i="1"/>
  <c r="CP50" i="11" s="1"/>
  <c r="AV247" i="1"/>
  <c r="CH50" i="11" s="1"/>
  <c r="AV297" i="1"/>
  <c r="AV264" i="1"/>
  <c r="AW218" i="1"/>
  <c r="BF51" i="11" s="1"/>
  <c r="AW263" i="1"/>
  <c r="AV226" i="1"/>
  <c r="BM50" i="11" s="1"/>
  <c r="AV229" i="1"/>
  <c r="BP50" i="11" s="1"/>
  <c r="AV269" i="1"/>
  <c r="AV289" i="1"/>
  <c r="AV270" i="1"/>
  <c r="AV300" i="1"/>
  <c r="AV250" i="1"/>
  <c r="CK50" i="11" s="1"/>
  <c r="AV254" i="1"/>
  <c r="CO50" i="11" s="1"/>
  <c r="AV265" i="1"/>
  <c r="AW221" i="1"/>
  <c r="AW305" i="1"/>
  <c r="AV274" i="1"/>
  <c r="AV296" i="1"/>
  <c r="AV285" i="1"/>
  <c r="AV209" i="1"/>
  <c r="AV50" i="11" s="1"/>
  <c r="AV283" i="1"/>
  <c r="AV241" i="1"/>
  <c r="CB50" i="11" s="1"/>
  <c r="AV245" i="1"/>
  <c r="CF50" i="11" s="1"/>
  <c r="AV239" i="1"/>
  <c r="BZ50" i="11" s="1"/>
  <c r="AV248" i="1"/>
  <c r="CI50" i="11" s="1"/>
  <c r="AV234" i="1"/>
  <c r="BU50" i="11" s="1"/>
  <c r="AV295" i="1"/>
  <c r="AV232" i="1"/>
  <c r="BS50" i="11" s="1"/>
  <c r="AV302" i="1"/>
  <c r="AV282" i="1"/>
  <c r="AV306" i="1"/>
  <c r="AV251" i="1"/>
  <c r="CL50" i="11" s="1"/>
  <c r="AV217" i="1"/>
  <c r="BD50" i="11" s="1"/>
  <c r="AV261" i="1"/>
  <c r="CV50" i="11" s="1"/>
  <c r="AV259" i="1"/>
  <c r="CT50" i="11" s="1"/>
  <c r="AV240" i="1"/>
  <c r="CA50" i="11" s="1"/>
  <c r="AW236" i="1"/>
  <c r="BX51" i="11" s="1"/>
  <c r="AV216" i="1"/>
  <c r="BC50" i="11" s="1"/>
  <c r="AV304" i="1"/>
  <c r="AV231" i="1"/>
  <c r="BR50" i="11" s="1"/>
  <c r="AV211" i="1"/>
  <c r="AX50" i="11" s="1"/>
  <c r="AV292" i="1"/>
  <c r="AW290" i="1"/>
  <c r="AV252" i="1"/>
  <c r="CM50" i="11" s="1"/>
  <c r="AV258" i="1"/>
  <c r="CS50" i="11" s="1"/>
  <c r="AV281" i="1"/>
  <c r="AV233" i="1"/>
  <c r="BT50" i="11" s="1"/>
  <c r="AV277" i="1"/>
  <c r="AV213" i="1"/>
  <c r="AZ50" i="11" s="1"/>
  <c r="AV273" i="1"/>
  <c r="AV225" i="1"/>
  <c r="BL50" i="11" s="1"/>
  <c r="AV299" i="1"/>
  <c r="AV253" i="1"/>
  <c r="CN50" i="11" s="1"/>
  <c r="AV249" i="1"/>
  <c r="CJ50" i="11" s="1"/>
  <c r="AV307" i="1"/>
  <c r="AW208" i="1"/>
  <c r="AV51" i="11" s="1"/>
  <c r="AV220" i="1"/>
  <c r="BG50" i="11" s="1"/>
  <c r="AV222" i="1"/>
  <c r="BI50" i="11" s="1"/>
  <c r="AV262" i="1"/>
  <c r="CW50" i="11" s="1"/>
  <c r="AV308" i="1"/>
  <c r="AV237" i="1"/>
  <c r="BX50" i="11" s="1"/>
  <c r="AV219" i="1"/>
  <c r="BF50" i="11" s="1"/>
  <c r="AV286" i="1"/>
  <c r="AV260" i="1"/>
  <c r="CU50" i="11" s="1"/>
  <c r="AV301" i="1"/>
  <c r="AX18" i="9"/>
  <c r="AW118" i="9"/>
  <c r="AK50" i="11" s="1"/>
  <c r="AO14" i="13"/>
  <c r="AO13" i="13"/>
  <c r="AQ18" i="13"/>
  <c r="CZ45" i="11"/>
  <c r="AQ6" i="13"/>
  <c r="AU42" i="9"/>
  <c r="AT142" i="9"/>
  <c r="J47" i="11" s="1"/>
  <c r="AT137" i="9"/>
  <c r="O47" i="11" s="1"/>
  <c r="AU37" i="9"/>
  <c r="AU45" i="9"/>
  <c r="AT145" i="9"/>
  <c r="G47" i="11" s="1"/>
  <c r="AT135" i="9"/>
  <c r="Q47" i="11" s="1"/>
  <c r="AU35" i="9"/>
  <c r="AU51" i="9"/>
  <c r="C101" i="9"/>
  <c r="AU101" i="9" s="1"/>
  <c r="AV101" i="9" s="1"/>
  <c r="AW101" i="9" s="1"/>
  <c r="AX101" i="9" s="1"/>
  <c r="AY101" i="9" s="1"/>
  <c r="AZ101" i="9" s="1"/>
  <c r="BA101" i="9" s="1"/>
  <c r="BB101" i="9" s="1"/>
  <c r="BC101" i="9" s="1"/>
  <c r="BD101" i="9" s="1"/>
  <c r="AT143" i="9"/>
  <c r="I47" i="11" s="1"/>
  <c r="AU43" i="9"/>
  <c r="AW24" i="13"/>
  <c r="AU49" i="9"/>
  <c r="AT149" i="9"/>
  <c r="C47" i="11" s="1"/>
  <c r="AU46" i="9"/>
  <c r="AT146" i="9"/>
  <c r="F47" i="11" s="1"/>
  <c r="AZ22" i="9"/>
  <c r="AU34" i="9"/>
  <c r="AT134" i="9"/>
  <c r="R47" i="11" s="1"/>
  <c r="AU39" i="9"/>
  <c r="AT139" i="9"/>
  <c r="M47" i="11" s="1"/>
  <c r="AV123" i="9"/>
  <c r="AE49" i="11" s="1"/>
  <c r="AW23" i="9"/>
  <c r="AW128" i="9"/>
  <c r="AA50" i="11" s="1"/>
  <c r="AX28" i="9"/>
  <c r="AV125" i="9"/>
  <c r="AC49" i="11" s="1"/>
  <c r="AW25" i="9"/>
  <c r="AT133" i="9"/>
  <c r="AU33" i="9"/>
  <c r="AT5" i="9"/>
  <c r="AW9" i="9"/>
  <c r="AV109" i="9"/>
  <c r="BA14" i="9"/>
  <c r="AW30" i="9"/>
  <c r="AV130" i="9"/>
  <c r="X49" i="11" s="1"/>
  <c r="AT147" i="9"/>
  <c r="E47" i="11" s="1"/>
  <c r="AU47" i="9"/>
  <c r="AW72" i="9"/>
  <c r="C52" i="9"/>
  <c r="AV122" i="9"/>
  <c r="AF49" i="11" s="1"/>
  <c r="AW11" i="9"/>
  <c r="AV111" i="9"/>
  <c r="AQ49" i="11" s="1"/>
  <c r="AV110" i="9"/>
  <c r="AR49" i="11" s="1"/>
  <c r="AW10" i="9"/>
  <c r="AU50" i="11"/>
  <c r="AU83" i="9"/>
  <c r="AT6" i="9"/>
  <c r="AW59" i="9"/>
  <c r="AV126" i="9"/>
  <c r="AB49" i="11" s="1"/>
  <c r="AW26" i="9"/>
  <c r="AX15" i="9"/>
  <c r="AW115" i="9"/>
  <c r="AN50" i="11" s="1"/>
  <c r="AO12" i="13"/>
  <c r="AV131" i="9"/>
  <c r="W49" i="11" s="1"/>
  <c r="AW31" i="9"/>
  <c r="AW29" i="9"/>
  <c r="AV129" i="9"/>
  <c r="Y49" i="11" s="1"/>
  <c r="AT140" i="9"/>
  <c r="L47" i="11" s="1"/>
  <c r="AU40" i="9"/>
  <c r="AV119" i="9"/>
  <c r="AI49" i="11" s="1"/>
  <c r="AW19" i="9"/>
  <c r="AP9" i="13"/>
  <c r="AP12" i="13" s="1"/>
  <c r="BI51" i="11"/>
  <c r="AT136" i="9"/>
  <c r="P47" i="11" s="1"/>
  <c r="AU36" i="9"/>
  <c r="AW27" i="9"/>
  <c r="AV127" i="9"/>
  <c r="AA49" i="11" s="1"/>
  <c r="R46" i="11"/>
  <c r="AS7" i="9"/>
  <c r="AR25" i="13" s="1"/>
  <c r="AR26" i="13" s="1"/>
  <c r="AU38" i="9"/>
  <c r="AT138" i="9"/>
  <c r="N47" i="11" s="1"/>
  <c r="AV117" i="9"/>
  <c r="AK49" i="11" s="1"/>
  <c r="AW17" i="9"/>
  <c r="AU44" i="9"/>
  <c r="AT144" i="9"/>
  <c r="H47" i="11" s="1"/>
  <c r="AV132" i="9"/>
  <c r="V49" i="11" s="1"/>
  <c r="AW32" i="9"/>
  <c r="AV114" i="9"/>
  <c r="AN49" i="11" s="1"/>
  <c r="AW64" i="9"/>
  <c r="AW16" i="9"/>
  <c r="AV116" i="9"/>
  <c r="AL49" i="11" s="1"/>
  <c r="AR48" i="11"/>
  <c r="AT7" i="13" s="1"/>
  <c r="AU48" i="9"/>
  <c r="AT148" i="9"/>
  <c r="D47" i="11" s="1"/>
  <c r="B46" i="11"/>
  <c r="AR30" i="13"/>
  <c r="AT150" i="9"/>
  <c r="AU50" i="9"/>
  <c r="AW20" i="9"/>
  <c r="AV120" i="9"/>
  <c r="AH49" i="11" s="1"/>
  <c r="AW21" i="9"/>
  <c r="AV121" i="9"/>
  <c r="AG49" i="11" s="1"/>
  <c r="AW24" i="9"/>
  <c r="AV124" i="9"/>
  <c r="AD49" i="11" s="1"/>
  <c r="AU41" i="9"/>
  <c r="AT141" i="9"/>
  <c r="K47" i="11" s="1"/>
  <c r="AW113" i="9"/>
  <c r="AP50" i="11" s="1"/>
  <c r="AX13" i="9"/>
  <c r="AW12" i="9"/>
  <c r="AV112" i="9"/>
  <c r="AP49" i="11" s="1"/>
  <c r="AQ29" i="13"/>
  <c r="AQ31" i="13" l="1"/>
  <c r="AR28" i="13" s="1"/>
  <c r="CX50" i="11"/>
  <c r="AV8" i="13" s="1"/>
  <c r="AW260" i="1"/>
  <c r="CV51" i="11" s="1"/>
  <c r="AX208" i="1"/>
  <c r="AW52" i="11" s="1"/>
  <c r="AW277" i="1"/>
  <c r="AW252" i="1"/>
  <c r="CN51" i="11" s="1"/>
  <c r="AW240" i="1"/>
  <c r="CB51" i="11" s="1"/>
  <c r="AW232" i="1"/>
  <c r="BT51" i="11" s="1"/>
  <c r="AW209" i="1"/>
  <c r="AW51" i="11" s="1"/>
  <c r="AX305" i="1"/>
  <c r="AW269" i="1"/>
  <c r="AW255" i="1"/>
  <c r="CQ51" i="11" s="1"/>
  <c r="AW303" i="1"/>
  <c r="AW230" i="1"/>
  <c r="BR51" i="11" s="1"/>
  <c r="AW272" i="1"/>
  <c r="AW284" i="1"/>
  <c r="AW227" i="1"/>
  <c r="BO51" i="11" s="1"/>
  <c r="AW262" i="1"/>
  <c r="AW307" i="1"/>
  <c r="AW233" i="1"/>
  <c r="BU51" i="11" s="1"/>
  <c r="AX290" i="1"/>
  <c r="AW259" i="1"/>
  <c r="CU51" i="11" s="1"/>
  <c r="AW306" i="1"/>
  <c r="AW295" i="1"/>
  <c r="AW245" i="1"/>
  <c r="CG51" i="11" s="1"/>
  <c r="AW285" i="1"/>
  <c r="AX221" i="1"/>
  <c r="BJ52" i="11" s="1"/>
  <c r="AW300" i="1"/>
  <c r="AW229" i="1"/>
  <c r="BQ51" i="11" s="1"/>
  <c r="AW264" i="1"/>
  <c r="AW271" i="1"/>
  <c r="AW228" i="1"/>
  <c r="BP51" i="11" s="1"/>
  <c r="AW275" i="1"/>
  <c r="AW224" i="1"/>
  <c r="BL51" i="11" s="1"/>
  <c r="AW214" i="1"/>
  <c r="BB51" i="11" s="1"/>
  <c r="AW267" i="1"/>
  <c r="AW279" i="1"/>
  <c r="AW294" i="1"/>
  <c r="AW278" i="1"/>
  <c r="AW308" i="1"/>
  <c r="AW299" i="1"/>
  <c r="AW231" i="1"/>
  <c r="BS51" i="11" s="1"/>
  <c r="AW251" i="1"/>
  <c r="CM51" i="11" s="1"/>
  <c r="AW239" i="1"/>
  <c r="CA51" i="11" s="1"/>
  <c r="AW250" i="1"/>
  <c r="CL51" i="11" s="1"/>
  <c r="AX218" i="1"/>
  <c r="BG52" i="11" s="1"/>
  <c r="AW293" i="1"/>
  <c r="AW280" i="1"/>
  <c r="AX243" i="1"/>
  <c r="CF52" i="11" s="1"/>
  <c r="AW286" i="1"/>
  <c r="AW225" i="1"/>
  <c r="BM51" i="11" s="1"/>
  <c r="AW304" i="1"/>
  <c r="AW219" i="1"/>
  <c r="BG51" i="11" s="1"/>
  <c r="AW222" i="1"/>
  <c r="BJ51" i="11" s="1"/>
  <c r="AW249" i="1"/>
  <c r="CK51" i="11" s="1"/>
  <c r="AW273" i="1"/>
  <c r="AW281" i="1"/>
  <c r="AW292" i="1"/>
  <c r="AW216" i="1"/>
  <c r="BD51" i="11" s="1"/>
  <c r="AW261" i="1"/>
  <c r="CW51" i="11" s="1"/>
  <c r="AW282" i="1"/>
  <c r="AW234" i="1"/>
  <c r="BV51" i="11" s="1"/>
  <c r="AW241" i="1"/>
  <c r="CC51" i="11" s="1"/>
  <c r="AW296" i="1"/>
  <c r="AW265" i="1"/>
  <c r="AW270" i="1"/>
  <c r="AW226" i="1"/>
  <c r="BN51" i="11" s="1"/>
  <c r="AW297" i="1"/>
  <c r="AW288" i="1"/>
  <c r="AW210" i="1"/>
  <c r="AX51" i="11" s="1"/>
  <c r="AW238" i="1"/>
  <c r="BZ51" i="11" s="1"/>
  <c r="AW235" i="1"/>
  <c r="BW51" i="11" s="1"/>
  <c r="AW244" i="1"/>
  <c r="CF51" i="11" s="1"/>
  <c r="AW212" i="1"/>
  <c r="AZ51" i="11" s="1"/>
  <c r="AW266" i="1"/>
  <c r="AW256" i="1"/>
  <c r="CR51" i="11" s="1"/>
  <c r="AW298" i="1"/>
  <c r="AW301" i="1"/>
  <c r="AW237" i="1"/>
  <c r="BY51" i="11" s="1"/>
  <c r="AW220" i="1"/>
  <c r="BH51" i="11" s="1"/>
  <c r="AW253" i="1"/>
  <c r="CO51" i="11" s="1"/>
  <c r="AW213" i="1"/>
  <c r="BA51" i="11" s="1"/>
  <c r="AW258" i="1"/>
  <c r="CT51" i="11" s="1"/>
  <c r="AW211" i="1"/>
  <c r="AY51" i="11" s="1"/>
  <c r="AX236" i="1"/>
  <c r="BY52" i="11" s="1"/>
  <c r="AW217" i="1"/>
  <c r="BE51" i="11" s="1"/>
  <c r="AW302" i="1"/>
  <c r="AW248" i="1"/>
  <c r="CJ51" i="11" s="1"/>
  <c r="AW283" i="1"/>
  <c r="AW274" i="1"/>
  <c r="AW254" i="1"/>
  <c r="CP51" i="11" s="1"/>
  <c r="AW289" i="1"/>
  <c r="AX263" i="1"/>
  <c r="AW247" i="1"/>
  <c r="CI51" i="11" s="1"/>
  <c r="AW287" i="1"/>
  <c r="AW223" i="1"/>
  <c r="BK51" i="11" s="1"/>
  <c r="AW215" i="1"/>
  <c r="BC51" i="11" s="1"/>
  <c r="AW291" i="1"/>
  <c r="AW257" i="1"/>
  <c r="CS51" i="11" s="1"/>
  <c r="AW268" i="1"/>
  <c r="AW246" i="1"/>
  <c r="CH51" i="11" s="1"/>
  <c r="AX242" i="1"/>
  <c r="CE52" i="11" s="1"/>
  <c r="AW276" i="1"/>
  <c r="AX16" i="9"/>
  <c r="AW116" i="9"/>
  <c r="AM50" i="11" s="1"/>
  <c r="C102" i="9"/>
  <c r="AV102" i="9" s="1"/>
  <c r="AW102" i="9" s="1"/>
  <c r="AX102" i="9" s="1"/>
  <c r="AY102" i="9" s="1"/>
  <c r="AZ102" i="9" s="1"/>
  <c r="BA102" i="9" s="1"/>
  <c r="BB102" i="9" s="1"/>
  <c r="BC102" i="9" s="1"/>
  <c r="BD102" i="9" s="1"/>
  <c r="AV52" i="9"/>
  <c r="AV33" i="9"/>
  <c r="AU133" i="9"/>
  <c r="AU5" i="9"/>
  <c r="AX128" i="9"/>
  <c r="AB51" i="11" s="1"/>
  <c r="AY28" i="9"/>
  <c r="AQ9" i="13"/>
  <c r="AQ12" i="13" s="1"/>
  <c r="AX113" i="9"/>
  <c r="AQ51" i="11" s="1"/>
  <c r="AY13" i="9"/>
  <c r="AV38" i="9"/>
  <c r="AU138" i="9"/>
  <c r="O48" i="11" s="1"/>
  <c r="AW131" i="9"/>
  <c r="X50" i="11" s="1"/>
  <c r="AX31" i="9"/>
  <c r="BB14" i="9"/>
  <c r="S47" i="11"/>
  <c r="AT7" i="9"/>
  <c r="AS25" i="13" s="1"/>
  <c r="AS26" i="13" s="1"/>
  <c r="AV35" i="9"/>
  <c r="AU135" i="9"/>
  <c r="R48" i="11" s="1"/>
  <c r="AW132" i="9"/>
  <c r="W50" i="11" s="1"/>
  <c r="AX32" i="9"/>
  <c r="AU150" i="9"/>
  <c r="C48" i="11" s="1"/>
  <c r="AV50" i="9"/>
  <c r="B47" i="11"/>
  <c r="AS30" i="13"/>
  <c r="AX10" i="9"/>
  <c r="AW110" i="9"/>
  <c r="AS50" i="11" s="1"/>
  <c r="AU139" i="9"/>
  <c r="N48" i="11" s="1"/>
  <c r="AV39" i="9"/>
  <c r="AV43" i="9"/>
  <c r="AU143" i="9"/>
  <c r="J48" i="11" s="1"/>
  <c r="AX118" i="9"/>
  <c r="AL51" i="11" s="1"/>
  <c r="AY18" i="9"/>
  <c r="AR18" i="13"/>
  <c r="CZ46" i="11"/>
  <c r="AR6" i="13"/>
  <c r="AX27" i="9"/>
  <c r="AW127" i="9"/>
  <c r="AB50" i="11" s="1"/>
  <c r="AP14" i="13"/>
  <c r="AP13" i="13"/>
  <c r="AX59" i="9"/>
  <c r="AS49" i="11"/>
  <c r="AU7" i="13" s="1"/>
  <c r="BA22" i="9"/>
  <c r="AX24" i="9"/>
  <c r="AW124" i="9"/>
  <c r="AE50" i="11" s="1"/>
  <c r="AU136" i="9"/>
  <c r="Q48" i="11" s="1"/>
  <c r="AV36" i="9"/>
  <c r="AX72" i="9"/>
  <c r="C53" i="9"/>
  <c r="AW122" i="9"/>
  <c r="AG50" i="11" s="1"/>
  <c r="AU134" i="9"/>
  <c r="S48" i="11" s="1"/>
  <c r="AV34" i="9"/>
  <c r="AV37" i="9"/>
  <c r="AU137" i="9"/>
  <c r="P48" i="11" s="1"/>
  <c r="AX20" i="9"/>
  <c r="AW120" i="9"/>
  <c r="AI50" i="11" s="1"/>
  <c r="AX12" i="9"/>
  <c r="AW112" i="9"/>
  <c r="AQ50" i="11" s="1"/>
  <c r="AX29" i="9"/>
  <c r="AW129" i="9"/>
  <c r="Z50" i="11" s="1"/>
  <c r="AV47" i="9"/>
  <c r="AU147" i="9"/>
  <c r="F48" i="11" s="1"/>
  <c r="AX9" i="9"/>
  <c r="AW109" i="9"/>
  <c r="AU151" i="9"/>
  <c r="AV51" i="9"/>
  <c r="AX30" i="9"/>
  <c r="AW130" i="9"/>
  <c r="Y50" i="11" s="1"/>
  <c r="AU140" i="9"/>
  <c r="M48" i="11" s="1"/>
  <c r="AV40" i="9"/>
  <c r="AV49" i="9"/>
  <c r="AU149" i="9"/>
  <c r="D48" i="11" s="1"/>
  <c r="AW121" i="9"/>
  <c r="AH50" i="11" s="1"/>
  <c r="AX21" i="9"/>
  <c r="AV41" i="9"/>
  <c r="AU141" i="9"/>
  <c r="L48" i="11" s="1"/>
  <c r="AV44" i="9"/>
  <c r="AU144" i="9"/>
  <c r="I48" i="11" s="1"/>
  <c r="AW119" i="9"/>
  <c r="AJ50" i="11" s="1"/>
  <c r="AX19" i="9"/>
  <c r="AX115" i="9"/>
  <c r="AO51" i="11" s="1"/>
  <c r="AY15" i="9"/>
  <c r="AU146" i="9"/>
  <c r="G48" i="11" s="1"/>
  <c r="AV46" i="9"/>
  <c r="AV48" i="9"/>
  <c r="AU148" i="9"/>
  <c r="E48" i="11" s="1"/>
  <c r="AX64" i="9"/>
  <c r="AW114" i="9"/>
  <c r="AO50" i="11" s="1"/>
  <c r="AX17" i="9"/>
  <c r="AW117" i="9"/>
  <c r="AL50" i="11" s="1"/>
  <c r="AR29" i="13"/>
  <c r="AW126" i="9"/>
  <c r="AC50" i="11" s="1"/>
  <c r="AX26" i="9"/>
  <c r="AV83" i="9"/>
  <c r="AU6" i="9"/>
  <c r="AX11" i="9"/>
  <c r="AW111" i="9"/>
  <c r="AR50" i="11" s="1"/>
  <c r="AW125" i="9"/>
  <c r="AD50" i="11" s="1"/>
  <c r="AX25" i="9"/>
  <c r="AW123" i="9"/>
  <c r="AF50" i="11" s="1"/>
  <c r="AX23" i="9"/>
  <c r="AV45" i="9"/>
  <c r="AU145" i="9"/>
  <c r="H48" i="11" s="1"/>
  <c r="AU142" i="9"/>
  <c r="K48" i="11" s="1"/>
  <c r="AV42" i="9"/>
  <c r="AR31" i="13" l="1"/>
  <c r="AS28" i="13" s="1"/>
  <c r="CX51" i="11"/>
  <c r="AW8" i="13" s="1"/>
  <c r="AY242" i="1"/>
  <c r="CF53" i="11" s="1"/>
  <c r="AX291" i="1"/>
  <c r="AX274" i="1"/>
  <c r="AX213" i="1"/>
  <c r="BB52" i="11" s="1"/>
  <c r="AX212" i="1"/>
  <c r="BA52" i="11" s="1"/>
  <c r="AX210" i="1"/>
  <c r="AY52" i="11" s="1"/>
  <c r="AX234" i="1"/>
  <c r="BW52" i="11" s="1"/>
  <c r="AX222" i="1"/>
  <c r="BK52" i="11" s="1"/>
  <c r="AX286" i="1"/>
  <c r="AX231" i="1"/>
  <c r="BT52" i="11" s="1"/>
  <c r="AX224" i="1"/>
  <c r="BM52" i="11" s="1"/>
  <c r="AX285" i="1"/>
  <c r="AX262" i="1"/>
  <c r="AY305" i="1"/>
  <c r="AX215" i="1"/>
  <c r="BD52" i="11" s="1"/>
  <c r="AY263" i="1"/>
  <c r="AX283" i="1"/>
  <c r="AY236" i="1"/>
  <c r="AX253" i="1"/>
  <c r="CP52" i="11" s="1"/>
  <c r="AX298" i="1"/>
  <c r="AX244" i="1"/>
  <c r="CG52" i="11" s="1"/>
  <c r="AX288" i="1"/>
  <c r="AX265" i="1"/>
  <c r="AX282" i="1"/>
  <c r="AX281" i="1"/>
  <c r="AX219" i="1"/>
  <c r="BH52" i="11" s="1"/>
  <c r="AY243" i="1"/>
  <c r="CG53" i="11" s="1"/>
  <c r="AX250" i="1"/>
  <c r="CM52" i="11" s="1"/>
  <c r="AX299" i="1"/>
  <c r="AX279" i="1"/>
  <c r="AX275" i="1"/>
  <c r="AX229" i="1"/>
  <c r="BR52" i="11" s="1"/>
  <c r="AX245" i="1"/>
  <c r="CH52" i="11" s="1"/>
  <c r="AY290" i="1"/>
  <c r="AX227" i="1"/>
  <c r="BP52" i="11" s="1"/>
  <c r="AX303" i="1"/>
  <c r="AX209" i="1"/>
  <c r="AX52" i="11" s="1"/>
  <c r="AX277" i="1"/>
  <c r="AX247" i="1"/>
  <c r="CJ52" i="11" s="1"/>
  <c r="AX217" i="1"/>
  <c r="BF52" i="11" s="1"/>
  <c r="AX301" i="1"/>
  <c r="AX270" i="1"/>
  <c r="AX292" i="1"/>
  <c r="AY218" i="1"/>
  <c r="BH53" i="11" s="1"/>
  <c r="AX294" i="1"/>
  <c r="AX264" i="1"/>
  <c r="AX259" i="1"/>
  <c r="CV52" i="11" s="1"/>
  <c r="AX230" i="1"/>
  <c r="BS52" i="11" s="1"/>
  <c r="AX252" i="1"/>
  <c r="CO52" i="11" s="1"/>
  <c r="AX246" i="1"/>
  <c r="CI52" i="11" s="1"/>
  <c r="AX268" i="1"/>
  <c r="AX223" i="1"/>
  <c r="BL52" i="11" s="1"/>
  <c r="AX289" i="1"/>
  <c r="AX248" i="1"/>
  <c r="CK52" i="11" s="1"/>
  <c r="AX211" i="1"/>
  <c r="AZ52" i="11" s="1"/>
  <c r="AX220" i="1"/>
  <c r="BI52" i="11" s="1"/>
  <c r="AX256" i="1"/>
  <c r="CS52" i="11" s="1"/>
  <c r="AX235" i="1"/>
  <c r="BX52" i="11" s="1"/>
  <c r="AX297" i="1"/>
  <c r="AX296" i="1"/>
  <c r="AX261" i="1"/>
  <c r="AX273" i="1"/>
  <c r="AX304" i="1"/>
  <c r="AX280" i="1"/>
  <c r="AX239" i="1"/>
  <c r="CB52" i="11" s="1"/>
  <c r="AX308" i="1"/>
  <c r="AX267" i="1"/>
  <c r="AX228" i="1"/>
  <c r="BQ52" i="11" s="1"/>
  <c r="AX300" i="1"/>
  <c r="AX295" i="1"/>
  <c r="AX233" i="1"/>
  <c r="BV52" i="11" s="1"/>
  <c r="AX284" i="1"/>
  <c r="AX255" i="1"/>
  <c r="CR52" i="11" s="1"/>
  <c r="AX232" i="1"/>
  <c r="BU52" i="11" s="1"/>
  <c r="AY208" i="1"/>
  <c r="AX24" i="13"/>
  <c r="AX276" i="1"/>
  <c r="AX257" i="1"/>
  <c r="CT52" i="11" s="1"/>
  <c r="AX287" i="1"/>
  <c r="AX254" i="1"/>
  <c r="CQ52" i="11" s="1"/>
  <c r="AX302" i="1"/>
  <c r="AX258" i="1"/>
  <c r="CU52" i="11" s="1"/>
  <c r="AX237" i="1"/>
  <c r="BZ52" i="11" s="1"/>
  <c r="AX266" i="1"/>
  <c r="AX238" i="1"/>
  <c r="CA52" i="11" s="1"/>
  <c r="AX226" i="1"/>
  <c r="BO52" i="11" s="1"/>
  <c r="AX241" i="1"/>
  <c r="CD52" i="11" s="1"/>
  <c r="AX216" i="1"/>
  <c r="BE52" i="11" s="1"/>
  <c r="AX249" i="1"/>
  <c r="CL52" i="11" s="1"/>
  <c r="AX225" i="1"/>
  <c r="BN52" i="11" s="1"/>
  <c r="AX293" i="1"/>
  <c r="AX251" i="1"/>
  <c r="CN52" i="11" s="1"/>
  <c r="AX278" i="1"/>
  <c r="AX214" i="1"/>
  <c r="BC52" i="11" s="1"/>
  <c r="AX271" i="1"/>
  <c r="AY221" i="1"/>
  <c r="BK53" i="11" s="1"/>
  <c r="AX306" i="1"/>
  <c r="AX307" i="1"/>
  <c r="AX272" i="1"/>
  <c r="AX269" i="1"/>
  <c r="AX240" i="1"/>
  <c r="CC52" i="11" s="1"/>
  <c r="AX260" i="1"/>
  <c r="CW52" i="11" s="1"/>
  <c r="AX117" i="9"/>
  <c r="AM51" i="11" s="1"/>
  <c r="AY17" i="9"/>
  <c r="AV144" i="9"/>
  <c r="J49" i="11" s="1"/>
  <c r="AW44" i="9"/>
  <c r="AX130" i="9"/>
  <c r="Z51" i="11" s="1"/>
  <c r="AY30" i="9"/>
  <c r="B48" i="11"/>
  <c r="AT30" i="13"/>
  <c r="AX124" i="9"/>
  <c r="AF51" i="11" s="1"/>
  <c r="AY24" i="9"/>
  <c r="AW39" i="9"/>
  <c r="AV139" i="9"/>
  <c r="O49" i="11" s="1"/>
  <c r="T48" i="11"/>
  <c r="AU7" i="9"/>
  <c r="AT25" i="13" s="1"/>
  <c r="AT26" i="13" s="1"/>
  <c r="AW47" i="9"/>
  <c r="AV147" i="9"/>
  <c r="G49" i="11" s="1"/>
  <c r="AY29" i="9"/>
  <c r="AX129" i="9"/>
  <c r="AA51" i="11" s="1"/>
  <c r="AW37" i="9"/>
  <c r="AV137" i="9"/>
  <c r="Q49" i="11" s="1"/>
  <c r="AW36" i="9"/>
  <c r="AV136" i="9"/>
  <c r="R49" i="11" s="1"/>
  <c r="AS6" i="13"/>
  <c r="AS18" i="13"/>
  <c r="CZ47" i="11"/>
  <c r="AW35" i="9"/>
  <c r="AV135" i="9"/>
  <c r="S49" i="11" s="1"/>
  <c r="AQ14" i="13"/>
  <c r="AQ13" i="13"/>
  <c r="AW33" i="9"/>
  <c r="AV133" i="9"/>
  <c r="AV5" i="9"/>
  <c r="AS29" i="13"/>
  <c r="AV146" i="9"/>
  <c r="H49" i="11" s="1"/>
  <c r="AW46" i="9"/>
  <c r="BZ53" i="11"/>
  <c r="AY10" i="9"/>
  <c r="AX110" i="9"/>
  <c r="AT51" i="11" s="1"/>
  <c r="AY128" i="9"/>
  <c r="AC52" i="11" s="1"/>
  <c r="AZ28" i="9"/>
  <c r="AX123" i="9"/>
  <c r="AG51" i="11" s="1"/>
  <c r="AY23" i="9"/>
  <c r="AW83" i="9"/>
  <c r="AV6" i="9"/>
  <c r="AV148" i="9"/>
  <c r="F49" i="11" s="1"/>
  <c r="AW48" i="9"/>
  <c r="AZ18" i="9"/>
  <c r="AY118" i="9"/>
  <c r="AM52" i="11" s="1"/>
  <c r="AY11" i="9"/>
  <c r="AX111" i="9"/>
  <c r="AS51" i="11" s="1"/>
  <c r="AV134" i="9"/>
  <c r="T49" i="11" s="1"/>
  <c r="AW34" i="9"/>
  <c r="AY115" i="9"/>
  <c r="AP52" i="11" s="1"/>
  <c r="AZ15" i="9"/>
  <c r="AW40" i="9"/>
  <c r="AV140" i="9"/>
  <c r="N49" i="11" s="1"/>
  <c r="AY113" i="9"/>
  <c r="AR52" i="11" s="1"/>
  <c r="AZ13" i="9"/>
  <c r="AV142" i="9"/>
  <c r="L49" i="11" s="1"/>
  <c r="AW42" i="9"/>
  <c r="AW53" i="9"/>
  <c r="C103" i="9"/>
  <c r="AW103" i="9" s="1"/>
  <c r="AX103" i="9" s="1"/>
  <c r="AY103" i="9" s="1"/>
  <c r="AZ103" i="9" s="1"/>
  <c r="BA103" i="9" s="1"/>
  <c r="BB103" i="9" s="1"/>
  <c r="BC103" i="9" s="1"/>
  <c r="BD103" i="9" s="1"/>
  <c r="BB22" i="9"/>
  <c r="AY16" i="9"/>
  <c r="AX116" i="9"/>
  <c r="AN51" i="11" s="1"/>
  <c r="AW45" i="9"/>
  <c r="AV145" i="9"/>
  <c r="I49" i="11" s="1"/>
  <c r="AX121" i="9"/>
  <c r="AI51" i="11" s="1"/>
  <c r="AY21" i="9"/>
  <c r="AW50" i="9"/>
  <c r="AV150" i="9"/>
  <c r="D49" i="11" s="1"/>
  <c r="AW38" i="9"/>
  <c r="AV138" i="9"/>
  <c r="P49" i="11" s="1"/>
  <c r="AV152" i="9"/>
  <c r="AW52" i="9"/>
  <c r="AY25" i="9"/>
  <c r="AX125" i="9"/>
  <c r="AE51" i="11" s="1"/>
  <c r="AY26" i="9"/>
  <c r="AX126" i="9"/>
  <c r="AD51" i="11" s="1"/>
  <c r="AT50" i="11"/>
  <c r="AY72" i="9"/>
  <c r="C54" i="9"/>
  <c r="AX122" i="9"/>
  <c r="AH51" i="11" s="1"/>
  <c r="AY59" i="9"/>
  <c r="AX127" i="9"/>
  <c r="AC51" i="11" s="1"/>
  <c r="AY27" i="9"/>
  <c r="AY32" i="9"/>
  <c r="AX132" i="9"/>
  <c r="X51" i="11" s="1"/>
  <c r="BC14" i="9"/>
  <c r="AY64" i="9"/>
  <c r="AX114" i="9"/>
  <c r="AP51" i="11" s="1"/>
  <c r="AX119" i="9"/>
  <c r="AK51" i="11" s="1"/>
  <c r="AY19" i="9"/>
  <c r="AW41" i="9"/>
  <c r="AV141" i="9"/>
  <c r="M49" i="11" s="1"/>
  <c r="AW49" i="9"/>
  <c r="AV149" i="9"/>
  <c r="E49" i="11" s="1"/>
  <c r="AW51" i="9"/>
  <c r="AV151" i="9"/>
  <c r="C49" i="11" s="1"/>
  <c r="AY9" i="9"/>
  <c r="AX109" i="9"/>
  <c r="AX112" i="9"/>
  <c r="AR51" i="11" s="1"/>
  <c r="AY12" i="9"/>
  <c r="AY20" i="9"/>
  <c r="AX120" i="9"/>
  <c r="AJ51" i="11" s="1"/>
  <c r="AR9" i="13"/>
  <c r="AV143" i="9"/>
  <c r="K49" i="11" s="1"/>
  <c r="AW43" i="9"/>
  <c r="AY31" i="9"/>
  <c r="AX131" i="9"/>
  <c r="Y51" i="11" s="1"/>
  <c r="AS31" i="13" l="1"/>
  <c r="AT28" i="13" s="1"/>
  <c r="CX52" i="11"/>
  <c r="AX8" i="13" s="1"/>
  <c r="AY228" i="1"/>
  <c r="BR53" i="11" s="1"/>
  <c r="AY296" i="1"/>
  <c r="AY223" i="1"/>
  <c r="BM53" i="11" s="1"/>
  <c r="BA218" i="1"/>
  <c r="AZ218" i="1"/>
  <c r="BI54" i="11" s="1"/>
  <c r="AY303" i="1"/>
  <c r="AY250" i="1"/>
  <c r="CN53" i="11" s="1"/>
  <c r="AY298" i="1"/>
  <c r="AY285" i="1"/>
  <c r="AY213" i="1"/>
  <c r="BC53" i="11" s="1"/>
  <c r="AY269" i="1"/>
  <c r="AY251" i="1"/>
  <c r="CO53" i="11" s="1"/>
  <c r="AY260" i="1"/>
  <c r="AY307" i="1"/>
  <c r="AY214" i="1"/>
  <c r="BD53" i="11" s="1"/>
  <c r="AY225" i="1"/>
  <c r="BO53" i="11" s="1"/>
  <c r="AY226" i="1"/>
  <c r="BP53" i="11" s="1"/>
  <c r="AY258" i="1"/>
  <c r="CV53" i="11" s="1"/>
  <c r="AY257" i="1"/>
  <c r="CU53" i="11" s="1"/>
  <c r="AY255" i="1"/>
  <c r="CS53" i="11" s="1"/>
  <c r="AY300" i="1"/>
  <c r="AY239" i="1"/>
  <c r="CC53" i="11" s="1"/>
  <c r="AY261" i="1"/>
  <c r="AY256" i="1"/>
  <c r="CT53" i="11" s="1"/>
  <c r="AY289" i="1"/>
  <c r="AY252" i="1"/>
  <c r="CP53" i="11" s="1"/>
  <c r="AY294" i="1"/>
  <c r="AY301" i="1"/>
  <c r="AY209" i="1"/>
  <c r="AY53" i="11" s="1"/>
  <c r="AY245" i="1"/>
  <c r="CI53" i="11" s="1"/>
  <c r="AY299" i="1"/>
  <c r="AY281" i="1"/>
  <c r="AY244" i="1"/>
  <c r="CH53" i="11" s="1"/>
  <c r="AY283" i="1"/>
  <c r="AY262" i="1"/>
  <c r="AY286" i="1"/>
  <c r="AY212" i="1"/>
  <c r="BB53" i="11" s="1"/>
  <c r="BA242" i="1"/>
  <c r="AZ242" i="1"/>
  <c r="CG54" i="11" s="1"/>
  <c r="AY240" i="1"/>
  <c r="CD53" i="11" s="1"/>
  <c r="AY306" i="1"/>
  <c r="AY278" i="1"/>
  <c r="AY249" i="1"/>
  <c r="CM53" i="11" s="1"/>
  <c r="AY238" i="1"/>
  <c r="CB53" i="11" s="1"/>
  <c r="AY302" i="1"/>
  <c r="AY276" i="1"/>
  <c r="AY284" i="1"/>
  <c r="AY280" i="1"/>
  <c r="AY220" i="1"/>
  <c r="BJ53" i="11" s="1"/>
  <c r="AY230" i="1"/>
  <c r="BT53" i="11" s="1"/>
  <c r="AY217" i="1"/>
  <c r="BG53" i="11" s="1"/>
  <c r="AY229" i="1"/>
  <c r="BS53" i="11" s="1"/>
  <c r="AY282" i="1"/>
  <c r="BA263" i="1"/>
  <c r="AZ263" i="1"/>
  <c r="AY222" i="1"/>
  <c r="BL53" i="11" s="1"/>
  <c r="BA221" i="1"/>
  <c r="AZ221" i="1"/>
  <c r="AY216" i="1"/>
  <c r="BF53" i="11" s="1"/>
  <c r="AY266" i="1"/>
  <c r="AY254" i="1"/>
  <c r="CR53" i="11" s="1"/>
  <c r="BA208" i="1"/>
  <c r="AZ208" i="1"/>
  <c r="AY54" i="11" s="1"/>
  <c r="AY233" i="1"/>
  <c r="BW53" i="11" s="1"/>
  <c r="AY267" i="1"/>
  <c r="AY304" i="1"/>
  <c r="AY297" i="1"/>
  <c r="AY211" i="1"/>
  <c r="BA53" i="11" s="1"/>
  <c r="AY268" i="1"/>
  <c r="AY259" i="1"/>
  <c r="CW53" i="11" s="1"/>
  <c r="AY292" i="1"/>
  <c r="AY247" i="1"/>
  <c r="CK53" i="11" s="1"/>
  <c r="AY227" i="1"/>
  <c r="BQ53" i="11" s="1"/>
  <c r="AY275" i="1"/>
  <c r="BA243" i="1"/>
  <c r="AZ243" i="1"/>
  <c r="CH54" i="11" s="1"/>
  <c r="AY265" i="1"/>
  <c r="AY253" i="1"/>
  <c r="CQ53" i="11" s="1"/>
  <c r="AY215" i="1"/>
  <c r="BE53" i="11" s="1"/>
  <c r="AY224" i="1"/>
  <c r="BN53" i="11" s="1"/>
  <c r="AY234" i="1"/>
  <c r="BX53" i="11" s="1"/>
  <c r="AY274" i="1"/>
  <c r="AY272" i="1"/>
  <c r="AY271" i="1"/>
  <c r="AY293" i="1"/>
  <c r="AY241" i="1"/>
  <c r="CE53" i="11" s="1"/>
  <c r="AY237" i="1"/>
  <c r="CA53" i="11" s="1"/>
  <c r="AY287" i="1"/>
  <c r="AY24" i="13"/>
  <c r="AY232" i="1"/>
  <c r="BV53" i="11" s="1"/>
  <c r="AY295" i="1"/>
  <c r="AY308" i="1"/>
  <c r="AY273" i="1"/>
  <c r="AY235" i="1"/>
  <c r="BY53" i="11" s="1"/>
  <c r="AY248" i="1"/>
  <c r="CL53" i="11" s="1"/>
  <c r="AY246" i="1"/>
  <c r="CJ53" i="11" s="1"/>
  <c r="AY264" i="1"/>
  <c r="AY270" i="1"/>
  <c r="AY277" i="1"/>
  <c r="BA290" i="1"/>
  <c r="AZ290" i="1"/>
  <c r="AY279" i="1"/>
  <c r="AZ24" i="13"/>
  <c r="AY219" i="1"/>
  <c r="BI53" i="11" s="1"/>
  <c r="AY288" i="1"/>
  <c r="BA236" i="1"/>
  <c r="AZ236" i="1"/>
  <c r="CA54" i="11" s="1"/>
  <c r="BA305" i="1"/>
  <c r="AZ305" i="1"/>
  <c r="AY231" i="1"/>
  <c r="BU53" i="11" s="1"/>
  <c r="AY210" i="1"/>
  <c r="AZ53" i="11" s="1"/>
  <c r="AY291" i="1"/>
  <c r="AY127" i="9"/>
  <c r="AD52" i="11" s="1"/>
  <c r="AZ27" i="9"/>
  <c r="BA28" i="9"/>
  <c r="AZ128" i="9"/>
  <c r="AD53" i="11" s="1"/>
  <c r="AT29" i="13"/>
  <c r="AX39" i="9"/>
  <c r="AW139" i="9"/>
  <c r="P50" i="11" s="1"/>
  <c r="AT6" i="13"/>
  <c r="AT18" i="13"/>
  <c r="CZ48" i="11"/>
  <c r="AX41" i="9"/>
  <c r="AW141" i="9"/>
  <c r="N50" i="11" s="1"/>
  <c r="AZ64" i="9"/>
  <c r="AY114" i="9"/>
  <c r="AQ52" i="11" s="1"/>
  <c r="AX54" i="9"/>
  <c r="C104" i="9"/>
  <c r="AX104" i="9" s="1"/>
  <c r="AY104" i="9" s="1"/>
  <c r="AZ104" i="9" s="1"/>
  <c r="BA104" i="9" s="1"/>
  <c r="BB104" i="9" s="1"/>
  <c r="BC104" i="9" s="1"/>
  <c r="BD104" i="9" s="1"/>
  <c r="AZ25" i="9"/>
  <c r="AY125" i="9"/>
  <c r="AF52" i="11" s="1"/>
  <c r="B49" i="11"/>
  <c r="AU30" i="13"/>
  <c r="AX45" i="9"/>
  <c r="AW145" i="9"/>
  <c r="J50" i="11" s="1"/>
  <c r="AZ118" i="9"/>
  <c r="AN53" i="11" s="1"/>
  <c r="BA18" i="9"/>
  <c r="AZ29" i="9"/>
  <c r="AY129" i="9"/>
  <c r="AB52" i="11" s="1"/>
  <c r="AZ30" i="9"/>
  <c r="AY130" i="9"/>
  <c r="AA52" i="11" s="1"/>
  <c r="AW144" i="9"/>
  <c r="K50" i="11" s="1"/>
  <c r="AX44" i="9"/>
  <c r="AW143" i="9"/>
  <c r="L50" i="11" s="1"/>
  <c r="AX43" i="9"/>
  <c r="AX52" i="9"/>
  <c r="AW152" i="9"/>
  <c r="C50" i="11" s="1"/>
  <c r="AX46" i="9"/>
  <c r="AW146" i="9"/>
  <c r="I50" i="11" s="1"/>
  <c r="AR14" i="13"/>
  <c r="AR13" i="13"/>
  <c r="AZ72" i="9"/>
  <c r="C55" i="9"/>
  <c r="AY122" i="9"/>
  <c r="AI52" i="11" s="1"/>
  <c r="AW153" i="9"/>
  <c r="AX53" i="9"/>
  <c r="AR12" i="13"/>
  <c r="AY110" i="9"/>
  <c r="AU52" i="11" s="1"/>
  <c r="AZ10" i="9"/>
  <c r="AX47" i="9"/>
  <c r="AW147" i="9"/>
  <c r="H50" i="11" s="1"/>
  <c r="AY124" i="9"/>
  <c r="AG52" i="11" s="1"/>
  <c r="AZ24" i="9"/>
  <c r="AW151" i="9"/>
  <c r="D50" i="11" s="1"/>
  <c r="AX51" i="9"/>
  <c r="BC22" i="9"/>
  <c r="AX48" i="9"/>
  <c r="AW148" i="9"/>
  <c r="G50" i="11" s="1"/>
  <c r="BA15" i="9"/>
  <c r="AZ115" i="9"/>
  <c r="AQ53" i="11" s="1"/>
  <c r="AZ32" i="9"/>
  <c r="AY132" i="9"/>
  <c r="Y52" i="11" s="1"/>
  <c r="AZ16" i="9"/>
  <c r="AY116" i="9"/>
  <c r="AO52" i="11" s="1"/>
  <c r="BL54" i="11"/>
  <c r="AZ19" i="9"/>
  <c r="AY119" i="9"/>
  <c r="AL52" i="11" s="1"/>
  <c r="AY121" i="9"/>
  <c r="AJ52" i="11" s="1"/>
  <c r="AZ21" i="9"/>
  <c r="AZ23" i="9"/>
  <c r="AY123" i="9"/>
  <c r="AH52" i="11" s="1"/>
  <c r="AS9" i="13"/>
  <c r="AX53" i="11"/>
  <c r="AW138" i="9"/>
  <c r="Q50" i="11" s="1"/>
  <c r="AX38" i="9"/>
  <c r="AU51" i="11"/>
  <c r="AZ59" i="9"/>
  <c r="AW150" i="9"/>
  <c r="E50" i="11" s="1"/>
  <c r="AX50" i="9"/>
  <c r="AZ113" i="9"/>
  <c r="AS53" i="11" s="1"/>
  <c r="BA13" i="9"/>
  <c r="AY111" i="9"/>
  <c r="AT52" i="11" s="1"/>
  <c r="AZ11" i="9"/>
  <c r="AW135" i="9"/>
  <c r="T50" i="11" s="1"/>
  <c r="AX35" i="9"/>
  <c r="AW136" i="9"/>
  <c r="S50" i="11" s="1"/>
  <c r="AX36" i="9"/>
  <c r="AZ17" i="9"/>
  <c r="AY117" i="9"/>
  <c r="AN52" i="11" s="1"/>
  <c r="AY112" i="9"/>
  <c r="AS52" i="11" s="1"/>
  <c r="AZ12" i="9"/>
  <c r="AX83" i="9"/>
  <c r="AW6" i="9"/>
  <c r="AX49" i="9"/>
  <c r="AW149" i="9"/>
  <c r="F50" i="11" s="1"/>
  <c r="AZ9" i="9"/>
  <c r="AY109" i="9"/>
  <c r="AX34" i="9"/>
  <c r="AW134" i="9"/>
  <c r="U50" i="11" s="1"/>
  <c r="U49" i="11"/>
  <c r="AV7" i="9"/>
  <c r="AU25" i="13" s="1"/>
  <c r="AU26" i="13" s="1"/>
  <c r="BD14" i="9"/>
  <c r="AY131" i="9"/>
  <c r="Z52" i="11" s="1"/>
  <c r="AZ31" i="9"/>
  <c r="AZ20" i="9"/>
  <c r="AY120" i="9"/>
  <c r="AK52" i="11" s="1"/>
  <c r="AY126" i="9"/>
  <c r="AE52" i="11" s="1"/>
  <c r="AZ26" i="9"/>
  <c r="AW142" i="9"/>
  <c r="M50" i="11" s="1"/>
  <c r="AX42" i="9"/>
  <c r="AW140" i="9"/>
  <c r="O50" i="11" s="1"/>
  <c r="AX40" i="9"/>
  <c r="AX33" i="9"/>
  <c r="AW133" i="9"/>
  <c r="AW5" i="9"/>
  <c r="AX37" i="9"/>
  <c r="AW137" i="9"/>
  <c r="R50" i="11" s="1"/>
  <c r="AT31" i="13" l="1"/>
  <c r="AU28" i="13" s="1"/>
  <c r="CX53" i="11"/>
  <c r="AY8" i="13" s="1"/>
  <c r="BA291" i="1"/>
  <c r="AZ291" i="1"/>
  <c r="BA246" i="1"/>
  <c r="AZ246" i="1"/>
  <c r="CK54" i="11" s="1"/>
  <c r="BA308" i="1"/>
  <c r="AZ308" i="1"/>
  <c r="BA237" i="1"/>
  <c r="AZ237" i="1"/>
  <c r="CB54" i="11" s="1"/>
  <c r="BA272" i="1"/>
  <c r="AZ272" i="1"/>
  <c r="BA215" i="1"/>
  <c r="AZ215" i="1"/>
  <c r="BF54" i="11" s="1"/>
  <c r="BA275" i="1"/>
  <c r="AZ275" i="1"/>
  <c r="BA259" i="1"/>
  <c r="AZ259" i="1"/>
  <c r="BA304" i="1"/>
  <c r="AZ304" i="1"/>
  <c r="BA254" i="1"/>
  <c r="AZ254" i="1"/>
  <c r="CS54" i="11" s="1"/>
  <c r="BA222" i="1"/>
  <c r="AZ222" i="1"/>
  <c r="BM54" i="11" s="1"/>
  <c r="BA217" i="1"/>
  <c r="AZ217" i="1"/>
  <c r="BH54" i="11" s="1"/>
  <c r="BA284" i="1"/>
  <c r="AZ284" i="1"/>
  <c r="BA249" i="1"/>
  <c r="AZ249" i="1"/>
  <c r="CN54" i="11" s="1"/>
  <c r="BA283" i="1"/>
  <c r="AZ283" i="1"/>
  <c r="BA245" i="1"/>
  <c r="AZ245" i="1"/>
  <c r="CJ54" i="11" s="1"/>
  <c r="BA252" i="1"/>
  <c r="AZ252" i="1"/>
  <c r="CQ54" i="11" s="1"/>
  <c r="BA239" i="1"/>
  <c r="AZ239" i="1"/>
  <c r="CD54" i="11" s="1"/>
  <c r="BA258" i="1"/>
  <c r="AZ258" i="1"/>
  <c r="CW54" i="11" s="1"/>
  <c r="BA307" i="1"/>
  <c r="AZ307" i="1"/>
  <c r="BA213" i="1"/>
  <c r="AZ213" i="1"/>
  <c r="BD54" i="11" s="1"/>
  <c r="BA303" i="1"/>
  <c r="AZ303" i="1"/>
  <c r="BA228" i="1"/>
  <c r="AZ228" i="1"/>
  <c r="BS54" i="11" s="1"/>
  <c r="BA210" i="1"/>
  <c r="AZ210" i="1"/>
  <c r="BA54" i="11" s="1"/>
  <c r="BA288" i="1"/>
  <c r="AZ288" i="1"/>
  <c r="BA277" i="1"/>
  <c r="AZ277" i="1"/>
  <c r="BA248" i="1"/>
  <c r="AZ248" i="1"/>
  <c r="CM54" i="11" s="1"/>
  <c r="BA295" i="1"/>
  <c r="AZ295" i="1"/>
  <c r="BA241" i="1"/>
  <c r="AZ241" i="1"/>
  <c r="CF54" i="11" s="1"/>
  <c r="BA274" i="1"/>
  <c r="AZ274" i="1"/>
  <c r="BA253" i="1"/>
  <c r="AZ253" i="1"/>
  <c r="CR54" i="11" s="1"/>
  <c r="BA227" i="1"/>
  <c r="AZ227" i="1"/>
  <c r="BR54" i="11" s="1"/>
  <c r="BA268" i="1"/>
  <c r="AZ268" i="1"/>
  <c r="BA267" i="1"/>
  <c r="AZ267" i="1"/>
  <c r="BA266" i="1"/>
  <c r="AZ266" i="1"/>
  <c r="BA230" i="1"/>
  <c r="AZ230" i="1"/>
  <c r="BU54" i="11" s="1"/>
  <c r="BA276" i="1"/>
  <c r="AZ276" i="1"/>
  <c r="BA278" i="1"/>
  <c r="AZ278" i="1"/>
  <c r="BA212" i="1"/>
  <c r="AZ212" i="1"/>
  <c r="BC54" i="11" s="1"/>
  <c r="BA244" i="1"/>
  <c r="AZ244" i="1"/>
  <c r="CI54" i="11" s="1"/>
  <c r="BA209" i="1"/>
  <c r="AZ209" i="1"/>
  <c r="AZ54" i="11" s="1"/>
  <c r="BA289" i="1"/>
  <c r="AZ289" i="1"/>
  <c r="BA300" i="1"/>
  <c r="AZ300" i="1"/>
  <c r="BA226" i="1"/>
  <c r="AZ226" i="1"/>
  <c r="BQ54" i="11" s="1"/>
  <c r="BA260" i="1"/>
  <c r="AZ260" i="1"/>
  <c r="BA285" i="1"/>
  <c r="AZ285" i="1"/>
  <c r="BA231" i="1"/>
  <c r="AZ231" i="1"/>
  <c r="BV54" i="11" s="1"/>
  <c r="BA219" i="1"/>
  <c r="AZ219" i="1"/>
  <c r="BJ54" i="11" s="1"/>
  <c r="BA270" i="1"/>
  <c r="AZ270" i="1"/>
  <c r="BA235" i="1"/>
  <c r="AZ235" i="1"/>
  <c r="BZ54" i="11" s="1"/>
  <c r="BA232" i="1"/>
  <c r="AZ232" i="1"/>
  <c r="BW54" i="11" s="1"/>
  <c r="BA293" i="1"/>
  <c r="AZ293" i="1"/>
  <c r="BA234" i="1"/>
  <c r="AZ234" i="1"/>
  <c r="BY54" i="11" s="1"/>
  <c r="BA265" i="1"/>
  <c r="AZ265" i="1"/>
  <c r="BA247" i="1"/>
  <c r="AZ247" i="1"/>
  <c r="CL54" i="11" s="1"/>
  <c r="BA211" i="1"/>
  <c r="AZ211" i="1"/>
  <c r="BB54" i="11" s="1"/>
  <c r="BA233" i="1"/>
  <c r="AZ233" i="1"/>
  <c r="BX54" i="11" s="1"/>
  <c r="BA216" i="1"/>
  <c r="AZ216" i="1"/>
  <c r="BG54" i="11" s="1"/>
  <c r="BA282" i="1"/>
  <c r="AZ282" i="1"/>
  <c r="BA220" i="1"/>
  <c r="AZ220" i="1"/>
  <c r="BK54" i="11" s="1"/>
  <c r="BA302" i="1"/>
  <c r="AZ302" i="1"/>
  <c r="BA306" i="1"/>
  <c r="AZ306" i="1"/>
  <c r="BA286" i="1"/>
  <c r="AZ286" i="1"/>
  <c r="BA281" i="1"/>
  <c r="AZ281" i="1"/>
  <c r="BA301" i="1"/>
  <c r="AZ301" i="1"/>
  <c r="BA256" i="1"/>
  <c r="AZ256" i="1"/>
  <c r="CU54" i="11" s="1"/>
  <c r="BA255" i="1"/>
  <c r="AZ255" i="1"/>
  <c r="CT54" i="11" s="1"/>
  <c r="BA225" i="1"/>
  <c r="AZ225" i="1"/>
  <c r="BP54" i="11" s="1"/>
  <c r="BA251" i="1"/>
  <c r="AZ251" i="1"/>
  <c r="CP54" i="11" s="1"/>
  <c r="BA298" i="1"/>
  <c r="AZ298" i="1"/>
  <c r="BA223" i="1"/>
  <c r="AZ223" i="1"/>
  <c r="BN54" i="11" s="1"/>
  <c r="BA279" i="1"/>
  <c r="AZ279" i="1"/>
  <c r="BA264" i="1"/>
  <c r="AZ264" i="1"/>
  <c r="BA273" i="1"/>
  <c r="AZ273" i="1"/>
  <c r="BA287" i="1"/>
  <c r="AZ287" i="1"/>
  <c r="BA271" i="1"/>
  <c r="AZ271" i="1"/>
  <c r="BA224" i="1"/>
  <c r="AZ224" i="1"/>
  <c r="BO54" i="11" s="1"/>
  <c r="BA292" i="1"/>
  <c r="AZ292" i="1"/>
  <c r="BA297" i="1"/>
  <c r="AZ297" i="1"/>
  <c r="BA229" i="1"/>
  <c r="AZ229" i="1"/>
  <c r="BT54" i="11" s="1"/>
  <c r="BA280" i="1"/>
  <c r="AZ280" i="1"/>
  <c r="BA238" i="1"/>
  <c r="AZ238" i="1"/>
  <c r="CC54" i="11" s="1"/>
  <c r="BA240" i="1"/>
  <c r="AZ240" i="1"/>
  <c r="CE54" i="11" s="1"/>
  <c r="BA262" i="1"/>
  <c r="AZ262" i="1"/>
  <c r="BA299" i="1"/>
  <c r="AZ299" i="1"/>
  <c r="BA294" i="1"/>
  <c r="AZ294" i="1"/>
  <c r="BA261" i="1"/>
  <c r="AZ261" i="1"/>
  <c r="BA257" i="1"/>
  <c r="AZ257" i="1"/>
  <c r="CV54" i="11" s="1"/>
  <c r="BA214" i="1"/>
  <c r="AZ214" i="1"/>
  <c r="BE54" i="11" s="1"/>
  <c r="BA269" i="1"/>
  <c r="AZ269" i="1"/>
  <c r="BA250" i="1"/>
  <c r="AZ250" i="1"/>
  <c r="CO54" i="11" s="1"/>
  <c r="BA296" i="1"/>
  <c r="AZ296" i="1"/>
  <c r="AY83" i="9"/>
  <c r="AX6" i="9"/>
  <c r="AY51" i="9"/>
  <c r="AX151" i="9"/>
  <c r="E51" i="11" s="1"/>
  <c r="AY44" i="9"/>
  <c r="AX144" i="9"/>
  <c r="L51" i="11" s="1"/>
  <c r="BA118" i="9"/>
  <c r="AO54" i="11" s="1"/>
  <c r="BB18" i="9"/>
  <c r="AX154" i="9"/>
  <c r="AY54" i="9"/>
  <c r="V50" i="11"/>
  <c r="AV7" i="13" s="1"/>
  <c r="AW7" i="9"/>
  <c r="AV25" i="13" s="1"/>
  <c r="AV26" i="13" s="1"/>
  <c r="AY40" i="9"/>
  <c r="AX140" i="9"/>
  <c r="P51" i="11" s="1"/>
  <c r="BA26" i="9"/>
  <c r="AZ126" i="9"/>
  <c r="AF53" i="11" s="1"/>
  <c r="BA17" i="9"/>
  <c r="AZ117" i="9"/>
  <c r="AO53" i="11" s="1"/>
  <c r="AY50" i="9"/>
  <c r="AX150" i="9"/>
  <c r="F51" i="11" s="1"/>
  <c r="AZ132" i="9"/>
  <c r="Z53" i="11" s="1"/>
  <c r="BA32" i="9"/>
  <c r="AX153" i="9"/>
  <c r="C51" i="11" s="1"/>
  <c r="AY53" i="9"/>
  <c r="AY39" i="9"/>
  <c r="AX139" i="9"/>
  <c r="Q51" i="11" s="1"/>
  <c r="AY33" i="9"/>
  <c r="AX133" i="9"/>
  <c r="AX5" i="9"/>
  <c r="AV30" i="13"/>
  <c r="B50" i="11"/>
  <c r="AU6" i="13"/>
  <c r="CZ49" i="11"/>
  <c r="AU18" i="13"/>
  <c r="AY46" i="9"/>
  <c r="AX146" i="9"/>
  <c r="J51" i="11" s="1"/>
  <c r="AZ130" i="9"/>
  <c r="AB53" i="11" s="1"/>
  <c r="BA30" i="9"/>
  <c r="BA20" i="9"/>
  <c r="AZ120" i="9"/>
  <c r="AL53" i="11" s="1"/>
  <c r="BA64" i="9"/>
  <c r="AZ114" i="9"/>
  <c r="AR53" i="11" s="1"/>
  <c r="AZ131" i="9"/>
  <c r="AA53" i="11" s="1"/>
  <c r="BA31" i="9"/>
  <c r="AX136" i="9"/>
  <c r="T51" i="11" s="1"/>
  <c r="AY36" i="9"/>
  <c r="BA24" i="9"/>
  <c r="AZ124" i="9"/>
  <c r="AH53" i="11" s="1"/>
  <c r="C105" i="9"/>
  <c r="AY105" i="9" s="1"/>
  <c r="AZ105" i="9" s="1"/>
  <c r="BA105" i="9" s="1"/>
  <c r="BB105" i="9" s="1"/>
  <c r="BC105" i="9" s="1"/>
  <c r="BD105" i="9" s="1"/>
  <c r="AY55" i="9"/>
  <c r="BA25" i="9"/>
  <c r="AZ125" i="9"/>
  <c r="AG53" i="11" s="1"/>
  <c r="BB28" i="9"/>
  <c r="BA128" i="9"/>
  <c r="AE54" i="11" s="1"/>
  <c r="AY38" i="9"/>
  <c r="AX138" i="9"/>
  <c r="R51" i="11" s="1"/>
  <c r="AY42" i="9"/>
  <c r="AX142" i="9"/>
  <c r="N51" i="11" s="1"/>
  <c r="AZ123" i="9"/>
  <c r="AI53" i="11" s="1"/>
  <c r="BA23" i="9"/>
  <c r="AX148" i="9"/>
  <c r="H51" i="11" s="1"/>
  <c r="AY48" i="9"/>
  <c r="AY47" i="9"/>
  <c r="AX147" i="9"/>
  <c r="I51" i="11" s="1"/>
  <c r="BA72" i="9"/>
  <c r="AZ122" i="9"/>
  <c r="AJ53" i="11" s="1"/>
  <c r="AY52" i="9"/>
  <c r="AX152" i="9"/>
  <c r="D51" i="11" s="1"/>
  <c r="BA27" i="9"/>
  <c r="AZ127" i="9"/>
  <c r="AE53" i="11" s="1"/>
  <c r="BA113" i="9"/>
  <c r="AT54" i="11" s="1"/>
  <c r="BB13" i="9"/>
  <c r="BA11" i="9"/>
  <c r="AZ111" i="9"/>
  <c r="AU53" i="11" s="1"/>
  <c r="AX149" i="9"/>
  <c r="G51" i="11" s="1"/>
  <c r="AY49" i="9"/>
  <c r="BA12" i="9"/>
  <c r="AZ112" i="9"/>
  <c r="AT53" i="11" s="1"/>
  <c r="AX135" i="9"/>
  <c r="U51" i="11" s="1"/>
  <c r="AY35" i="9"/>
  <c r="BA59" i="9"/>
  <c r="AS14" i="13"/>
  <c r="AS13" i="13"/>
  <c r="BA21" i="9"/>
  <c r="AZ121" i="9"/>
  <c r="AK53" i="11" s="1"/>
  <c r="AZ110" i="9"/>
  <c r="AV53" i="11" s="1"/>
  <c r="BA10" i="9"/>
  <c r="AY43" i="9"/>
  <c r="AX143" i="9"/>
  <c r="M51" i="11" s="1"/>
  <c r="AX145" i="9"/>
  <c r="K51" i="11" s="1"/>
  <c r="AY45" i="9"/>
  <c r="AX141" i="9"/>
  <c r="O51" i="11" s="1"/>
  <c r="AY41" i="9"/>
  <c r="BA9" i="9"/>
  <c r="AZ109" i="9"/>
  <c r="AX137" i="9"/>
  <c r="S51" i="11" s="1"/>
  <c r="AY37" i="9"/>
  <c r="AU29" i="13"/>
  <c r="AX134" i="9"/>
  <c r="V51" i="11" s="1"/>
  <c r="AY34" i="9"/>
  <c r="AV52" i="11"/>
  <c r="AS12" i="13"/>
  <c r="BA19" i="9"/>
  <c r="AZ119" i="9"/>
  <c r="AM53" i="11" s="1"/>
  <c r="AZ116" i="9"/>
  <c r="AP53" i="11" s="1"/>
  <c r="BA16" i="9"/>
  <c r="BB15" i="9"/>
  <c r="BA115" i="9"/>
  <c r="AR54" i="11" s="1"/>
  <c r="BD22" i="9"/>
  <c r="BA29" i="9"/>
  <c r="AZ129" i="9"/>
  <c r="AC53" i="11" s="1"/>
  <c r="AT9" i="13"/>
  <c r="AT12" i="13" s="1"/>
  <c r="AU31" i="13" l="1"/>
  <c r="AV28" i="13" s="1"/>
  <c r="CX54" i="11"/>
  <c r="AZ8" i="13" s="1"/>
  <c r="AV29" i="13"/>
  <c r="AZ45" i="9"/>
  <c r="AY145" i="9"/>
  <c r="L52" i="11" s="1"/>
  <c r="AZ44" i="9"/>
  <c r="AY144" i="9"/>
  <c r="M52" i="11" s="1"/>
  <c r="AZ47" i="9"/>
  <c r="AY147" i="9"/>
  <c r="J52" i="11" s="1"/>
  <c r="BA129" i="9"/>
  <c r="AD54" i="11" s="1"/>
  <c r="BB29" i="9"/>
  <c r="AZ48" i="9"/>
  <c r="AY148" i="9"/>
  <c r="I52" i="11" s="1"/>
  <c r="AY138" i="9"/>
  <c r="S52" i="11" s="1"/>
  <c r="AZ38" i="9"/>
  <c r="AY152" i="9"/>
  <c r="E52" i="11" s="1"/>
  <c r="AZ52" i="9"/>
  <c r="BA123" i="9"/>
  <c r="AJ54" i="11" s="1"/>
  <c r="BB23" i="9"/>
  <c r="BB64" i="9"/>
  <c r="BA114" i="9"/>
  <c r="AS54" i="11" s="1"/>
  <c r="AZ33" i="9"/>
  <c r="AY133" i="9"/>
  <c r="AY5" i="9"/>
  <c r="AZ50" i="9"/>
  <c r="AY150" i="9"/>
  <c r="G52" i="11" s="1"/>
  <c r="BA130" i="9"/>
  <c r="AC54" i="11" s="1"/>
  <c r="BB30" i="9"/>
  <c r="BB12" i="9"/>
  <c r="BA112" i="9"/>
  <c r="AU54" i="11" s="1"/>
  <c r="BA131" i="9"/>
  <c r="AB54" i="11" s="1"/>
  <c r="BB31" i="9"/>
  <c r="BB19" i="9"/>
  <c r="BA119" i="9"/>
  <c r="AN54" i="11" s="1"/>
  <c r="BB27" i="9"/>
  <c r="BA127" i="9"/>
  <c r="AF54" i="11" s="1"/>
  <c r="AZ46" i="9"/>
  <c r="AY146" i="9"/>
  <c r="K52" i="11" s="1"/>
  <c r="AY143" i="9"/>
  <c r="N52" i="11" s="1"/>
  <c r="AZ43" i="9"/>
  <c r="BB59" i="9"/>
  <c r="BB11" i="9"/>
  <c r="BA111" i="9"/>
  <c r="AV54" i="11" s="1"/>
  <c r="BC28" i="9"/>
  <c r="BB128" i="9"/>
  <c r="AZ51" i="9"/>
  <c r="AY151" i="9"/>
  <c r="F52" i="11" s="1"/>
  <c r="AZ41" i="9"/>
  <c r="AY141" i="9"/>
  <c r="P52" i="11" s="1"/>
  <c r="BB26" i="9"/>
  <c r="BA126" i="9"/>
  <c r="AG54" i="11" s="1"/>
  <c r="BB32" i="9"/>
  <c r="BA132" i="9"/>
  <c r="AA54" i="11" s="1"/>
  <c r="AZ37" i="9"/>
  <c r="AY137" i="9"/>
  <c r="T52" i="11" s="1"/>
  <c r="AY140" i="9"/>
  <c r="Q52" i="11" s="1"/>
  <c r="AZ40" i="9"/>
  <c r="BB24" i="9"/>
  <c r="BA124" i="9"/>
  <c r="AI54" i="11" s="1"/>
  <c r="W51" i="11"/>
  <c r="AW7" i="13" s="1"/>
  <c r="AX7" i="9"/>
  <c r="AW25" i="13" s="1"/>
  <c r="AW26" i="13" s="1"/>
  <c r="BB115" i="9"/>
  <c r="BC15" i="9"/>
  <c r="AW53" i="11"/>
  <c r="BB10" i="9"/>
  <c r="BA110" i="9"/>
  <c r="AW54" i="11" s="1"/>
  <c r="AZ35" i="9"/>
  <c r="AY135" i="9"/>
  <c r="V52" i="11" s="1"/>
  <c r="AU9" i="13"/>
  <c r="AY139" i="9"/>
  <c r="R52" i="11" s="1"/>
  <c r="AZ39" i="9"/>
  <c r="BB17" i="9"/>
  <c r="BA117" i="9"/>
  <c r="AP54" i="11" s="1"/>
  <c r="AZ54" i="9"/>
  <c r="AY154" i="9"/>
  <c r="C52" i="11" s="1"/>
  <c r="AZ55" i="9"/>
  <c r="AY155" i="9"/>
  <c r="BC18" i="9"/>
  <c r="BB118" i="9"/>
  <c r="BB21" i="9"/>
  <c r="BA121" i="9"/>
  <c r="AL54" i="11" s="1"/>
  <c r="AZ42" i="9"/>
  <c r="AY142" i="9"/>
  <c r="O52" i="11" s="1"/>
  <c r="AZ49" i="9"/>
  <c r="AY149" i="9"/>
  <c r="H52" i="11" s="1"/>
  <c r="AT14" i="13"/>
  <c r="AT13" i="13"/>
  <c r="BA116" i="9"/>
  <c r="AQ54" i="11" s="1"/>
  <c r="BB16" i="9"/>
  <c r="AZ34" i="9"/>
  <c r="AY134" i="9"/>
  <c r="W52" i="11" s="1"/>
  <c r="BB9" i="9"/>
  <c r="BA109" i="9"/>
  <c r="BC13" i="9"/>
  <c r="BB113" i="9"/>
  <c r="BB72" i="9"/>
  <c r="BA122" i="9"/>
  <c r="AK54" i="11" s="1"/>
  <c r="BB25" i="9"/>
  <c r="BA125" i="9"/>
  <c r="AH54" i="11" s="1"/>
  <c r="AZ36" i="9"/>
  <c r="AY136" i="9"/>
  <c r="U52" i="11" s="1"/>
  <c r="BB20" i="9"/>
  <c r="BA120" i="9"/>
  <c r="AM54" i="11" s="1"/>
  <c r="AV6" i="13"/>
  <c r="AV18" i="13"/>
  <c r="CZ50" i="11"/>
  <c r="AY153" i="9"/>
  <c r="D52" i="11" s="1"/>
  <c r="AZ53" i="9"/>
  <c r="AW30" i="13"/>
  <c r="B51" i="11"/>
  <c r="AZ83" i="9"/>
  <c r="AY6" i="9"/>
  <c r="AV31" i="13" l="1"/>
  <c r="AW28" i="13" s="1"/>
  <c r="BB116" i="9"/>
  <c r="BC16" i="9"/>
  <c r="AZ150" i="9"/>
  <c r="H53" i="11" s="1"/>
  <c r="BA50" i="9"/>
  <c r="AZ135" i="9"/>
  <c r="W53" i="11" s="1"/>
  <c r="BA35" i="9"/>
  <c r="BA51" i="9"/>
  <c r="AZ151" i="9"/>
  <c r="G53" i="11" s="1"/>
  <c r="AW6" i="13"/>
  <c r="AW18" i="13"/>
  <c r="CZ51" i="11"/>
  <c r="BB120" i="9"/>
  <c r="BC20" i="9"/>
  <c r="BC113" i="9"/>
  <c r="BD13" i="9"/>
  <c r="BD113" i="9" s="1"/>
  <c r="BB121" i="9"/>
  <c r="BC21" i="9"/>
  <c r="AW29" i="13"/>
  <c r="X52" i="11"/>
  <c r="AX7" i="13" s="1"/>
  <c r="AY7" i="9"/>
  <c r="AX25" i="13" s="1"/>
  <c r="AX26" i="13" s="1"/>
  <c r="AZ138" i="9"/>
  <c r="T53" i="11" s="1"/>
  <c r="BA38" i="9"/>
  <c r="AZ147" i="9"/>
  <c r="K53" i="11" s="1"/>
  <c r="BA47" i="9"/>
  <c r="BC59" i="9"/>
  <c r="BC31" i="9"/>
  <c r="BB131" i="9"/>
  <c r="AZ133" i="9"/>
  <c r="BA33" i="9"/>
  <c r="BA36" i="9"/>
  <c r="AZ136" i="9"/>
  <c r="V53" i="11" s="1"/>
  <c r="AX54" i="11"/>
  <c r="BD18" i="9"/>
  <c r="BD118" i="9" s="1"/>
  <c r="BC118" i="9"/>
  <c r="BA39" i="9"/>
  <c r="AZ139" i="9"/>
  <c r="S53" i="11" s="1"/>
  <c r="BD28" i="9"/>
  <c r="BD128" i="9" s="1"/>
  <c r="BC128" i="9"/>
  <c r="BA46" i="9"/>
  <c r="AZ146" i="9"/>
  <c r="L53" i="11" s="1"/>
  <c r="BC12" i="9"/>
  <c r="BB112" i="9"/>
  <c r="AV9" i="13"/>
  <c r="AV12" i="13" s="1"/>
  <c r="BA83" i="9"/>
  <c r="C56" i="9"/>
  <c r="AZ154" i="9"/>
  <c r="D53" i="11" s="1"/>
  <c r="BA54" i="9"/>
  <c r="BA43" i="9"/>
  <c r="AZ143" i="9"/>
  <c r="O53" i="11" s="1"/>
  <c r="BC32" i="9"/>
  <c r="BB132" i="9"/>
  <c r="BA53" i="9"/>
  <c r="AZ153" i="9"/>
  <c r="E53" i="11" s="1"/>
  <c r="BC9" i="9"/>
  <c r="BB109" i="9"/>
  <c r="AX30" i="13"/>
  <c r="B52" i="11"/>
  <c r="BC24" i="9"/>
  <c r="BB124" i="9"/>
  <c r="BB126" i="9"/>
  <c r="BC26" i="9"/>
  <c r="BC30" i="9"/>
  <c r="BB130" i="9"/>
  <c r="BC64" i="9"/>
  <c r="BB114" i="9"/>
  <c r="BA48" i="9"/>
  <c r="AZ148" i="9"/>
  <c r="J53" i="11" s="1"/>
  <c r="AZ144" i="9"/>
  <c r="N53" i="11" s="1"/>
  <c r="BA44" i="9"/>
  <c r="AZ142" i="9"/>
  <c r="P53" i="11" s="1"/>
  <c r="BA42" i="9"/>
  <c r="BA52" i="9"/>
  <c r="AZ152" i="9"/>
  <c r="F53" i="11" s="1"/>
  <c r="BC17" i="9"/>
  <c r="BB117" i="9"/>
  <c r="BA55" i="9"/>
  <c r="AZ155" i="9"/>
  <c r="C53" i="11" s="1"/>
  <c r="BA40" i="9"/>
  <c r="AZ140" i="9"/>
  <c r="R53" i="11" s="1"/>
  <c r="BC11" i="9"/>
  <c r="BB111" i="9"/>
  <c r="BB127" i="9"/>
  <c r="BC27" i="9"/>
  <c r="BC23" i="9"/>
  <c r="BB123" i="9"/>
  <c r="BC29" i="9"/>
  <c r="BB129" i="9"/>
  <c r="BC72" i="9"/>
  <c r="BB122" i="9"/>
  <c r="BB119" i="9"/>
  <c r="BC19" i="9"/>
  <c r="BA37" i="9"/>
  <c r="AZ137" i="9"/>
  <c r="U53" i="11" s="1"/>
  <c r="BC10" i="9"/>
  <c r="BB110" i="9"/>
  <c r="BB125" i="9"/>
  <c r="BC25" i="9"/>
  <c r="AZ149" i="9"/>
  <c r="I53" i="11" s="1"/>
  <c r="BA49" i="9"/>
  <c r="AU14" i="13"/>
  <c r="AU13" i="13"/>
  <c r="AZ134" i="9"/>
  <c r="X53" i="11" s="1"/>
  <c r="BA34" i="9"/>
  <c r="AU12" i="13"/>
  <c r="BC115" i="9"/>
  <c r="BD15" i="9"/>
  <c r="BD115" i="9" s="1"/>
  <c r="BA41" i="9"/>
  <c r="AZ141" i="9"/>
  <c r="Q53" i="11" s="1"/>
  <c r="BA45" i="9"/>
  <c r="AZ145" i="9"/>
  <c r="M53" i="11" s="1"/>
  <c r="AW31" i="13" l="1"/>
  <c r="AX28" i="13" s="1"/>
  <c r="BD30" i="9"/>
  <c r="BD130" i="9" s="1"/>
  <c r="BC130" i="9"/>
  <c r="BA154" i="9"/>
  <c r="E54" i="11" s="1"/>
  <c r="BB54" i="9"/>
  <c r="BC112" i="9"/>
  <c r="BD12" i="9"/>
  <c r="BD112" i="9" s="1"/>
  <c r="Y53" i="11"/>
  <c r="AY7" i="13" s="1"/>
  <c r="BA138" i="9"/>
  <c r="U54" i="11" s="1"/>
  <c r="BB38" i="9"/>
  <c r="BB51" i="9"/>
  <c r="BA151" i="9"/>
  <c r="H54" i="11" s="1"/>
  <c r="BA137" i="9"/>
  <c r="V54" i="11" s="1"/>
  <c r="BB37" i="9"/>
  <c r="BC123" i="9"/>
  <c r="BD23" i="9"/>
  <c r="BD123" i="9" s="1"/>
  <c r="BB44" i="9"/>
  <c r="BA144" i="9"/>
  <c r="O54" i="11" s="1"/>
  <c r="BD26" i="9"/>
  <c r="BD126" i="9" s="1"/>
  <c r="BC126" i="9"/>
  <c r="BD9" i="9"/>
  <c r="BC109" i="9"/>
  <c r="BA135" i="9"/>
  <c r="X54" i="11" s="1"/>
  <c r="BB35" i="9"/>
  <c r="BD19" i="9"/>
  <c r="BD119" i="9" s="1"/>
  <c r="BC119" i="9"/>
  <c r="BD20" i="9"/>
  <c r="BD120" i="9" s="1"/>
  <c r="BC120" i="9"/>
  <c r="C106" i="9"/>
  <c r="AZ106" i="9" s="1"/>
  <c r="AZ56" i="9"/>
  <c r="BA150" i="9"/>
  <c r="I54" i="11" s="1"/>
  <c r="BB50" i="9"/>
  <c r="BD25" i="9"/>
  <c r="BD125" i="9" s="1"/>
  <c r="BC125" i="9"/>
  <c r="BD17" i="9"/>
  <c r="BD117" i="9" s="1"/>
  <c r="BC117" i="9"/>
  <c r="BB48" i="9"/>
  <c r="BA148" i="9"/>
  <c r="K54" i="11" s="1"/>
  <c r="BD24" i="9"/>
  <c r="BD124" i="9" s="1"/>
  <c r="BC124" i="9"/>
  <c r="BB83" i="9"/>
  <c r="C57" i="9"/>
  <c r="BB49" i="9"/>
  <c r="BA149" i="9"/>
  <c r="J54" i="11" s="1"/>
  <c r="BD27" i="9"/>
  <c r="BD127" i="9" s="1"/>
  <c r="BC127" i="9"/>
  <c r="BB53" i="9"/>
  <c r="BA153" i="9"/>
  <c r="F54" i="11" s="1"/>
  <c r="BD72" i="9"/>
  <c r="BD122" i="9" s="1"/>
  <c r="BC122" i="9"/>
  <c r="AX6" i="13"/>
  <c r="AX18" i="13"/>
  <c r="CZ52" i="11"/>
  <c r="BC132" i="9"/>
  <c r="BD32" i="9"/>
  <c r="BD132" i="9" s="1"/>
  <c r="AV14" i="13"/>
  <c r="AV13" i="13"/>
  <c r="BB36" i="9"/>
  <c r="BA136" i="9"/>
  <c r="W54" i="11" s="1"/>
  <c r="BD59" i="9"/>
  <c r="BC116" i="9"/>
  <c r="BD16" i="9"/>
  <c r="BD116" i="9" s="1"/>
  <c r="BA145" i="9"/>
  <c r="N54" i="11" s="1"/>
  <c r="BB45" i="9"/>
  <c r="BA140" i="9"/>
  <c r="S54" i="11" s="1"/>
  <c r="BB40" i="9"/>
  <c r="BA141" i="9"/>
  <c r="R54" i="11" s="1"/>
  <c r="BB41" i="9"/>
  <c r="BA155" i="9"/>
  <c r="D54" i="11" s="1"/>
  <c r="BB55" i="9"/>
  <c r="BB46" i="9"/>
  <c r="BA146" i="9"/>
  <c r="M54" i="11" s="1"/>
  <c r="BC131" i="9"/>
  <c r="BD31" i="9"/>
  <c r="BD131" i="9" s="1"/>
  <c r="BD11" i="9"/>
  <c r="BD111" i="9" s="1"/>
  <c r="BC111" i="9"/>
  <c r="BB52" i="9"/>
  <c r="BA152" i="9"/>
  <c r="G54" i="11" s="1"/>
  <c r="BC121" i="9"/>
  <c r="BD21" i="9"/>
  <c r="BD121" i="9" s="1"/>
  <c r="AX29" i="13"/>
  <c r="BA134" i="9"/>
  <c r="Y54" i="11" s="1"/>
  <c r="BB34" i="9"/>
  <c r="BD64" i="9"/>
  <c r="BD114" i="9" s="1"/>
  <c r="BC114" i="9"/>
  <c r="BA139" i="9"/>
  <c r="T54" i="11" s="1"/>
  <c r="BB39" i="9"/>
  <c r="BA147" i="9"/>
  <c r="L54" i="11" s="1"/>
  <c r="BB47" i="9"/>
  <c r="AW9" i="13"/>
  <c r="BC110" i="9"/>
  <c r="BD10" i="9"/>
  <c r="BD110" i="9" s="1"/>
  <c r="BC129" i="9"/>
  <c r="BD29" i="9"/>
  <c r="BD129" i="9" s="1"/>
  <c r="BA142" i="9"/>
  <c r="Q54" i="11" s="1"/>
  <c r="BB42" i="9"/>
  <c r="BA143" i="9"/>
  <c r="P54" i="11" s="1"/>
  <c r="BB43" i="9"/>
  <c r="BA133" i="9"/>
  <c r="BB33" i="9"/>
  <c r="AX31" i="13" l="1"/>
  <c r="AY28" i="13" s="1"/>
  <c r="BC42" i="9"/>
  <c r="BB142" i="9"/>
  <c r="BC49" i="9"/>
  <c r="BB149" i="9"/>
  <c r="BC46" i="9"/>
  <c r="BB146" i="9"/>
  <c r="BD109" i="9"/>
  <c r="AX9" i="13"/>
  <c r="AZ156" i="9"/>
  <c r="BA56" i="9"/>
  <c r="AZ5" i="9"/>
  <c r="BC48" i="9"/>
  <c r="BB148" i="9"/>
  <c r="BB155" i="9"/>
  <c r="BC55" i="9"/>
  <c r="BA57" i="9"/>
  <c r="C107" i="9"/>
  <c r="BA107" i="9" s="1"/>
  <c r="BB107" i="9" s="1"/>
  <c r="BC107" i="9" s="1"/>
  <c r="BD107" i="9" s="1"/>
  <c r="BC51" i="9"/>
  <c r="BB151" i="9"/>
  <c r="BC54" i="9"/>
  <c r="BB154" i="9"/>
  <c r="BB145" i="9"/>
  <c r="BC45" i="9"/>
  <c r="BA106" i="9"/>
  <c r="AZ6" i="9"/>
  <c r="BC33" i="9"/>
  <c r="BB133" i="9"/>
  <c r="BC43" i="9"/>
  <c r="BB143" i="9"/>
  <c r="BB141" i="9"/>
  <c r="BC41" i="9"/>
  <c r="BB153" i="9"/>
  <c r="BC53" i="9"/>
  <c r="BC83" i="9"/>
  <c r="C58" i="9"/>
  <c r="BB138" i="9"/>
  <c r="BC38" i="9"/>
  <c r="BC47" i="9"/>
  <c r="BB147" i="9"/>
  <c r="BC39" i="9"/>
  <c r="BB139" i="9"/>
  <c r="BC36" i="9"/>
  <c r="BB136" i="9"/>
  <c r="BC37" i="9"/>
  <c r="BB137" i="9"/>
  <c r="Z54" i="11"/>
  <c r="AZ7" i="13" s="1"/>
  <c r="BB152" i="9"/>
  <c r="BC52" i="9"/>
  <c r="AW14" i="13"/>
  <c r="AW13" i="13"/>
  <c r="BB134" i="9"/>
  <c r="BC34" i="9"/>
  <c r="AW12" i="13"/>
  <c r="BC50" i="9"/>
  <c r="BB150" i="9"/>
  <c r="BC35" i="9"/>
  <c r="BB135" i="9"/>
  <c r="BC44" i="9"/>
  <c r="BB144" i="9"/>
  <c r="BC40" i="9"/>
  <c r="BB140" i="9"/>
  <c r="AY30" i="13" l="1"/>
  <c r="B53" i="11"/>
  <c r="AZ7" i="9"/>
  <c r="AY25" i="13" s="1"/>
  <c r="AY26" i="13" s="1"/>
  <c r="BC153" i="9"/>
  <c r="BD53" i="9"/>
  <c r="BD153" i="9" s="1"/>
  <c r="BD34" i="9"/>
  <c r="BD134" i="9" s="1"/>
  <c r="BC134" i="9"/>
  <c r="BD41" i="9"/>
  <c r="BD141" i="9" s="1"/>
  <c r="BC141" i="9"/>
  <c r="AX14" i="13"/>
  <c r="AX13" i="13"/>
  <c r="BD45" i="9"/>
  <c r="BD145" i="9" s="1"/>
  <c r="BC145" i="9"/>
  <c r="BD55" i="9"/>
  <c r="BD155" i="9" s="1"/>
  <c r="BC155" i="9"/>
  <c r="AX12" i="13"/>
  <c r="BC149" i="9"/>
  <c r="BD49" i="9"/>
  <c r="BD149" i="9" s="1"/>
  <c r="BD39" i="9"/>
  <c r="BD139" i="9" s="1"/>
  <c r="BC139" i="9"/>
  <c r="BC140" i="9"/>
  <c r="BD40" i="9"/>
  <c r="BD140" i="9" s="1"/>
  <c r="BD47" i="9"/>
  <c r="BD147" i="9" s="1"/>
  <c r="BC147" i="9"/>
  <c r="BB106" i="9"/>
  <c r="BA6" i="9"/>
  <c r="BA157" i="9"/>
  <c r="BB57" i="9"/>
  <c r="BC138" i="9"/>
  <c r="BD38" i="9"/>
  <c r="BD138" i="9" s="1"/>
  <c r="BC144" i="9"/>
  <c r="BD44" i="9"/>
  <c r="BD144" i="9" s="1"/>
  <c r="BC137" i="9"/>
  <c r="BD37" i="9"/>
  <c r="BD137" i="9" s="1"/>
  <c r="BD51" i="9"/>
  <c r="BD151" i="9" s="1"/>
  <c r="BC151" i="9"/>
  <c r="BB56" i="9"/>
  <c r="BA156" i="9"/>
  <c r="AY29" i="13" s="1"/>
  <c r="BA5" i="9"/>
  <c r="BD43" i="9"/>
  <c r="BD143" i="9" s="1"/>
  <c r="BC143" i="9"/>
  <c r="BD42" i="9"/>
  <c r="BD142" i="9" s="1"/>
  <c r="BC142" i="9"/>
  <c r="BD83" i="9"/>
  <c r="BC150" i="9"/>
  <c r="BD50" i="9"/>
  <c r="BD150" i="9" s="1"/>
  <c r="BD33" i="9"/>
  <c r="BC133" i="9"/>
  <c r="BC146" i="9"/>
  <c r="BD46" i="9"/>
  <c r="BD146" i="9" s="1"/>
  <c r="BC135" i="9"/>
  <c r="BD35" i="9"/>
  <c r="BD135" i="9" s="1"/>
  <c r="BD52" i="9"/>
  <c r="BD152" i="9" s="1"/>
  <c r="BC152" i="9"/>
  <c r="BD36" i="9"/>
  <c r="BD136" i="9" s="1"/>
  <c r="BC136" i="9"/>
  <c r="C108" i="9"/>
  <c r="BB108" i="9" s="1"/>
  <c r="BC108" i="9" s="1"/>
  <c r="BD108" i="9" s="1"/>
  <c r="BB58" i="9"/>
  <c r="BD54" i="9"/>
  <c r="BD154" i="9" s="1"/>
  <c r="BC154" i="9"/>
  <c r="BD48" i="9"/>
  <c r="BD148" i="9" s="1"/>
  <c r="BC148" i="9"/>
  <c r="AY31" i="13" l="1"/>
  <c r="AZ28" i="13" s="1"/>
  <c r="BC106" i="9"/>
  <c r="BB6" i="9"/>
  <c r="BD133" i="9"/>
  <c r="AY6" i="13"/>
  <c r="AY18" i="13"/>
  <c r="CZ53" i="11"/>
  <c r="BB158" i="9"/>
  <c r="BC58" i="9"/>
  <c r="BB157" i="9"/>
  <c r="BC57" i="9"/>
  <c r="BC56" i="9"/>
  <c r="BB156" i="9"/>
  <c r="BB5" i="9"/>
  <c r="AZ30" i="13"/>
  <c r="B54" i="11"/>
  <c r="C54" i="11"/>
  <c r="BA7" i="9"/>
  <c r="AZ25" i="13" s="1"/>
  <c r="AZ26" i="13" s="1"/>
  <c r="AZ29" i="13" l="1"/>
  <c r="BB7" i="9"/>
  <c r="AY9" i="13"/>
  <c r="BD57" i="9"/>
  <c r="BD157" i="9" s="1"/>
  <c r="BC157" i="9"/>
  <c r="BC156" i="9"/>
  <c r="BD56" i="9"/>
  <c r="BC5" i="9"/>
  <c r="BD58" i="9"/>
  <c r="BD158" i="9" s="1"/>
  <c r="BC158" i="9"/>
  <c r="AZ6" i="13"/>
  <c r="AZ18" i="13"/>
  <c r="BD106" i="9"/>
  <c r="BD6" i="9" s="1"/>
  <c r="BC6" i="9"/>
  <c r="AZ31" i="13" l="1"/>
  <c r="BC7" i="9"/>
  <c r="BD156" i="9"/>
  <c r="BD7" i="9" s="1"/>
  <c r="BD5" i="9"/>
  <c r="AZ9" i="13"/>
  <c r="AZ12" i="13" s="1"/>
  <c r="AY14" i="13"/>
  <c r="AY13" i="13"/>
  <c r="AY12" i="13"/>
  <c r="AZ14" i="13" l="1"/>
  <c r="AZ13" i="13"/>
</calcChain>
</file>

<file path=xl/sharedStrings.xml><?xml version="1.0" encoding="utf-8"?>
<sst xmlns="http://schemas.openxmlformats.org/spreadsheetml/2006/main" count="2947" uniqueCount="321">
  <si>
    <t>Age</t>
  </si>
  <si>
    <t>100+</t>
  </si>
  <si>
    <t>United Nations</t>
  </si>
  <si>
    <t>Population Division</t>
  </si>
  <si>
    <t>Department of Economic and Social Affairs</t>
  </si>
  <si>
    <t>World Population Prospects 2022</t>
  </si>
  <si>
    <t>File POP/01-2: Male population by single age, region, subregion and country, annually for 1950-2100 (thousands)</t>
  </si>
  <si>
    <t>Estimates, 1950 - 2021</t>
  </si>
  <si>
    <t>POP/DB/WPP/Rev.2022/POP/F01-2</t>
  </si>
  <si>
    <t>© July 2022 by United Nations, made available under a Creative Commons license CC BY 3.0 IGO: http://creativecommons.org/licenses/by/3.0/igo/</t>
  </si>
  <si>
    <t>Suggested citation: United Nations, Department of Economic and Social Affairs, Population Division (2022). World Population Prospects 2022, Online Edition.</t>
  </si>
  <si>
    <t>Male population by single age (thousands)</t>
  </si>
  <si>
    <t>Index</t>
  </si>
  <si>
    <t>Variant</t>
  </si>
  <si>
    <t>Region, subregion, country or area *</t>
  </si>
  <si>
    <t>Notes</t>
  </si>
  <si>
    <t>Location code</t>
  </si>
  <si>
    <t>ISO3 Alpha-code</t>
  </si>
  <si>
    <t>ISO2 Alpha-code</t>
  </si>
  <si>
    <t>SDMX code**</t>
  </si>
  <si>
    <t>Type</t>
  </si>
  <si>
    <t>Parent code</t>
  </si>
  <si>
    <t>Year</t>
  </si>
  <si>
    <t>Estimates</t>
  </si>
  <si>
    <t>China</t>
  </si>
  <si>
    <t>CHN</t>
  </si>
  <si>
    <t>CN</t>
  </si>
  <si>
    <t>Country/Area</t>
  </si>
  <si>
    <t>File POP/01-3: Female population by single age, region, subregion and country, annually for 1950-2100 (thousands)</t>
  </si>
  <si>
    <t>POP/DB/WPP/Rev.2022/POP/F01-3</t>
  </si>
  <si>
    <t>Female population by single age (thousands)</t>
  </si>
  <si>
    <t>Male</t>
  </si>
  <si>
    <t>Female</t>
  </si>
  <si>
    <t>Start Year</t>
  </si>
  <si>
    <t>CL01</t>
  </si>
  <si>
    <t>Males</t>
  </si>
  <si>
    <t>Females</t>
  </si>
  <si>
    <t>x</t>
  </si>
  <si>
    <t>CL02</t>
  </si>
  <si>
    <t>Sex</t>
  </si>
  <si>
    <t>Table</t>
  </si>
  <si>
    <t>M Mort Impr</t>
  </si>
  <si>
    <t>F Mort Impr</t>
  </si>
  <si>
    <t>Mortality Improvement F</t>
  </si>
  <si>
    <t>Mortality Improvement M</t>
  </si>
  <si>
    <t>Table Start Year</t>
  </si>
  <si>
    <t>Years</t>
  </si>
  <si>
    <t>Gender</t>
  </si>
  <si>
    <t>Units: Thousands</t>
  </si>
  <si>
    <t>Female New Borns</t>
  </si>
  <si>
    <t>Male New Borns</t>
  </si>
  <si>
    <t>Female Base</t>
  </si>
  <si>
    <t>Child Bearing Base Min Age</t>
  </si>
  <si>
    <t>Child Bearing Base Max Age</t>
  </si>
  <si>
    <t>Female %</t>
  </si>
  <si>
    <t>Male %</t>
  </si>
  <si>
    <t>Combined</t>
  </si>
  <si>
    <t>Reccomended Rates</t>
  </si>
  <si>
    <t>Aggressive</t>
  </si>
  <si>
    <t>Child Bearing Age Women</t>
  </si>
  <si>
    <t>New Born Sex</t>
  </si>
  <si>
    <t>Birth Rates</t>
  </si>
  <si>
    <t>Offset</t>
  </si>
  <si>
    <t>Existing</t>
  </si>
  <si>
    <t>New</t>
  </si>
  <si>
    <t>Total</t>
  </si>
  <si>
    <t>Adverse Covid</t>
  </si>
  <si>
    <t>Children</t>
  </si>
  <si>
    <t>Working Age</t>
  </si>
  <si>
    <t>Retiree</t>
  </si>
  <si>
    <t>1. Annual Values for Demographic Variables That Underlie CBO's Extended Baseline, 2022 to 2095</t>
  </si>
  <si>
    <t>Social Security Area Population (millions)</t>
  </si>
  <si>
    <t>Age 19 or younger</t>
  </si>
  <si>
    <t>Ages 20 to 64</t>
  </si>
  <si>
    <t>Age 65 and older</t>
  </si>
  <si>
    <t xml:space="preserve">   Total</t>
  </si>
  <si>
    <r>
      <t xml:space="preserve">This file presents data that supplement information in CBO’s July 2022 report </t>
    </r>
    <r>
      <rPr>
        <i/>
        <sz val="11"/>
        <color theme="1"/>
        <rFont val="Arial"/>
        <family val="2"/>
      </rPr>
      <t>The Demographic Outlook: 2022 to 2052</t>
    </r>
    <r>
      <rPr>
        <sz val="11"/>
        <color theme="1"/>
        <rFont val="Arial"/>
        <family val="2"/>
      </rPr>
      <t>.</t>
    </r>
  </si>
  <si>
    <t>www.cbo.gov/publication/57975</t>
  </si>
  <si>
    <r>
      <t>Growth of Social Security Area Population (Percent)</t>
    </r>
    <r>
      <rPr>
        <vertAlign val="superscript"/>
        <sz val="11"/>
        <color theme="1"/>
        <rFont val="Arial"/>
        <family val="2"/>
      </rPr>
      <t>a</t>
    </r>
  </si>
  <si>
    <t>Age 19 and younger</t>
  </si>
  <si>
    <t xml:space="preserve">   Total </t>
  </si>
  <si>
    <r>
      <t>Contribution to Population Growth (Percentage points)</t>
    </r>
    <r>
      <rPr>
        <vertAlign val="superscript"/>
        <sz val="11"/>
        <color theme="1"/>
        <rFont val="Arial"/>
        <family val="2"/>
      </rPr>
      <t>b</t>
    </r>
  </si>
  <si>
    <t>Births</t>
  </si>
  <si>
    <t>Net immigration</t>
  </si>
  <si>
    <t>Deaths</t>
  </si>
  <si>
    <r>
      <t>Percentage of Growth Attributable to:</t>
    </r>
    <r>
      <rPr>
        <vertAlign val="superscript"/>
        <sz val="11"/>
        <color theme="1"/>
        <rFont val="Arial"/>
        <family val="2"/>
      </rPr>
      <t>b</t>
    </r>
  </si>
  <si>
    <t>Births and deaths</t>
  </si>
  <si>
    <r>
      <t>Civilian Noninstitutionalized Population</t>
    </r>
    <r>
      <rPr>
        <vertAlign val="superscript"/>
        <sz val="11"/>
        <color theme="1"/>
        <rFont val="Arial"/>
        <family val="2"/>
      </rPr>
      <t>c</t>
    </r>
  </si>
  <si>
    <t>Level</t>
  </si>
  <si>
    <r>
      <t>Growth (Percent)</t>
    </r>
    <r>
      <rPr>
        <vertAlign val="superscript"/>
        <sz val="11"/>
        <rFont val="Arial"/>
        <family val="2"/>
      </rPr>
      <t>a</t>
    </r>
  </si>
  <si>
    <t>Memorandum</t>
  </si>
  <si>
    <t>Fertility Rate (Children per Woman)</t>
  </si>
  <si>
    <r>
      <t>Life Expectancy at Birth (Years)</t>
    </r>
    <r>
      <rPr>
        <vertAlign val="superscript"/>
        <sz val="11"/>
        <rFont val="Arial"/>
        <family val="2"/>
      </rPr>
      <t>d</t>
    </r>
  </si>
  <si>
    <r>
      <t>Life Expectancy at Age 65 (Years)</t>
    </r>
    <r>
      <rPr>
        <vertAlign val="superscript"/>
        <sz val="11"/>
        <rFont val="Arial"/>
        <family val="2"/>
      </rPr>
      <t>d</t>
    </r>
  </si>
  <si>
    <r>
      <t>Dependency Ratio</t>
    </r>
    <r>
      <rPr>
        <vertAlign val="superscript"/>
        <sz val="11"/>
        <color theme="1"/>
        <rFont val="Arial"/>
        <family val="2"/>
      </rPr>
      <t>e</t>
    </r>
  </si>
  <si>
    <t>Immigration Rate (Per 1,000 People in the U.S. Population)</t>
  </si>
  <si>
    <t>Data source: Congressional Budget Office.</t>
  </si>
  <si>
    <t>The extended baseline projections, which generally reflect current law, follow CBO’s 10-year baseline budget projections and then extend most of the concepts underlying those projections for the rest of the long-term projection period.</t>
  </si>
  <si>
    <t>a. The growth of the population shown here is calculated as the percentage change between the size of the population on January 1 of the current year and the size of the population on January 1 of the next year. For instance, the 1.2 percent growth of the population in 1990 is calculated as the percentage difference between the size of the population on January 1, 1990, and the size of the population on January 1, 1991.</t>
  </si>
  <si>
    <t>b. Numbers may not add up to totals because of rounding.</t>
  </si>
  <si>
    <t>c. The civilian noninstitutionalized population includes individuals age 16 or older who are not inmates of institutions or on active duty in the armed forces.</t>
  </si>
  <si>
    <t>d. Life expectancy as used here is period life expectancy, which is the amount of time that a person in a given year would expect to survive beyond his or her current age on the basis of that year’s mortality rates for various ages.</t>
  </si>
  <si>
    <t>e. The dependency ratio is the ratio of the number of people age 65 years or older or 20 years or younger relative to the number of people ages 20 to 64.</t>
  </si>
  <si>
    <t>Back to Table of Contents</t>
  </si>
  <si>
    <t>Check</t>
  </si>
  <si>
    <t>Equal Males and Females</t>
  </si>
  <si>
    <t>Ending</t>
  </si>
  <si>
    <t>Starting</t>
  </si>
  <si>
    <t>LE</t>
  </si>
  <si>
    <t>UN LE</t>
  </si>
  <si>
    <t>Year Offset</t>
  </si>
  <si>
    <t>Mort Impr</t>
  </si>
  <si>
    <t>Adjusted Birth Rate</t>
  </si>
  <si>
    <t>Male / Female Rate</t>
  </si>
  <si>
    <t>Population in Thousands</t>
  </si>
  <si>
    <t>Row Offset -&gt;</t>
  </si>
  <si>
    <t>Column Offset</t>
  </si>
  <si>
    <t>Females Aged 24-35</t>
  </si>
  <si>
    <t>Title</t>
  </si>
  <si>
    <t>2. Baseline China Projections</t>
  </si>
  <si>
    <t>3. Comparisons</t>
  </si>
  <si>
    <t>1. Background</t>
  </si>
  <si>
    <t>1a. Adjusted Birth Rates</t>
  </si>
  <si>
    <t>1b. Baseline Assumptions</t>
  </si>
  <si>
    <t>2a. Baseline Total Population Projections</t>
  </si>
  <si>
    <t>2b. Baseline Population by Age Proportions</t>
  </si>
  <si>
    <t>4. Sensitivity Analysis</t>
  </si>
  <si>
    <t>3b. Baseline Population by Age Proportions vs. CBO US Projections</t>
  </si>
  <si>
    <t>Scalar</t>
  </si>
  <si>
    <t>Used</t>
  </si>
  <si>
    <t>SSA</t>
  </si>
  <si>
    <t>Exact</t>
  </si>
  <si>
    <t>age</t>
  </si>
  <si>
    <t>Death</t>
  </si>
  <si>
    <t>probability a</t>
  </si>
  <si>
    <t>Number of</t>
  </si>
  <si>
    <t>lives b</t>
  </si>
  <si>
    <t>Life</t>
  </si>
  <si>
    <t>expectancy</t>
  </si>
  <si>
    <t>SSA Mortality</t>
  </si>
  <si>
    <t>https://www.ssa.gov/oact/STATS/table4c6.html</t>
  </si>
  <si>
    <t>US</t>
  </si>
  <si>
    <t>Mortality Table</t>
  </si>
  <si>
    <t>Japan</t>
  </si>
  <si>
    <t>Source</t>
  </si>
  <si>
    <t>https://www.ipss.go.jp/p-toukei/JMD/00/index-en.html</t>
  </si>
  <si>
    <t>CL05</t>
  </si>
  <si>
    <t>CL06</t>
  </si>
  <si>
    <t>https://apps.who.int/gho/data/view.main.60340</t>
  </si>
  <si>
    <t>China SSA Blend</t>
  </si>
  <si>
    <t>UN Projected Population</t>
  </si>
  <si>
    <t>Population</t>
  </si>
  <si>
    <t>Population in Millions</t>
  </si>
  <si>
    <t>Delta %</t>
  </si>
  <si>
    <t>Total Population, as of 1 January (thousands)</t>
  </si>
  <si>
    <t>Total Population, as of 1 July (thousands)</t>
  </si>
  <si>
    <t>Male Population, as of 1 July (thousands)</t>
  </si>
  <si>
    <t>Female Population, as of 1 July (thousands)</t>
  </si>
  <si>
    <t>Population Density, as of 1 July (persons per square km)</t>
  </si>
  <si>
    <t>Population Sex Ratio, as of 1 July (males per 100 females)</t>
  </si>
  <si>
    <t>Median Age, as of 1 July (years)</t>
  </si>
  <si>
    <t>Natural Change, Births minus Deaths (thousands)</t>
  </si>
  <si>
    <t>Rate of Natural Change (per 1,000 population)</t>
  </si>
  <si>
    <t>Population Change (thousands)</t>
  </si>
  <si>
    <t>Population Growth Rate (percentage)</t>
  </si>
  <si>
    <t>Population Annual Doubling Time (years)</t>
  </si>
  <si>
    <t>Births (thousands)</t>
  </si>
  <si>
    <t>Births by women aged 15 to 19 (thousands)</t>
  </si>
  <si>
    <t>Crude Birth Rate (births per 1,000 population)</t>
  </si>
  <si>
    <t>Total Fertility Rate (live births per woman)</t>
  </si>
  <si>
    <t>Net Reproduction Rate (surviving daughters per woman)</t>
  </si>
  <si>
    <t>Mean Age Childbearing (years)</t>
  </si>
  <si>
    <t>Sex Ratio at Birth (males per 100 female births)</t>
  </si>
  <si>
    <t>Total Deaths (thousands)</t>
  </si>
  <si>
    <t>Male Deaths (thousands)</t>
  </si>
  <si>
    <t>Female Deaths (thousands)</t>
  </si>
  <si>
    <t>Crude Death Rate (deaths per 1,000 population)</t>
  </si>
  <si>
    <t>Life Expectancy at Birth, both sexes (years)</t>
  </si>
  <si>
    <t>Male Life Expectancy at Birth (years)</t>
  </si>
  <si>
    <t>Female Life Expectancy at Birth (years)</t>
  </si>
  <si>
    <t>Life Expectancy at Age 15, both sexes (years)</t>
  </si>
  <si>
    <t>Male Life Expectancy at Age 15 (years)</t>
  </si>
  <si>
    <t>Female Life Expectancy at Age 15 (years)</t>
  </si>
  <si>
    <t>Life Expectancy at Age 65, both sexes (years)</t>
  </si>
  <si>
    <t>Male Life Expectancy at Age 65 (years)</t>
  </si>
  <si>
    <t>Female Life Expectancy at Age 65 (years)</t>
  </si>
  <si>
    <t>Life Expectancy at Age 80, both sexes (years)</t>
  </si>
  <si>
    <t>Male Life Expectancy at Age 80 (years)</t>
  </si>
  <si>
    <t>Female Life Expectancy at Age 80 (years)</t>
  </si>
  <si>
    <t>Infant Deaths, under age 1 (thousands)</t>
  </si>
  <si>
    <t>Infant Mortality Rate (infant deaths per 1,000 live births)</t>
  </si>
  <si>
    <t>Live Births Surviving to Age 1 (thousands)</t>
  </si>
  <si>
    <t>Under-Five Deaths, under age 5 (thousands)</t>
  </si>
  <si>
    <t>Under-Five Mortality (deaths under age 5 per 1,000 live births)</t>
  </si>
  <si>
    <t>Mortality before Age 40, both sexes (deaths under age 40 per 1,000 live births)</t>
  </si>
  <si>
    <t>Male Mortality before Age 40 (deaths under age 40 per 1,000 male live births)</t>
  </si>
  <si>
    <t>Female Mortality before Age 40 (deaths under age 40 per 1,000 female live births)</t>
  </si>
  <si>
    <t>Mortality before Age 60, both sexes (deaths under age 60 per 1,000 live births)</t>
  </si>
  <si>
    <t>Male Mortality before Age 60 (deaths under age 60 per 1,000 male live births)</t>
  </si>
  <si>
    <t>Female Mortality before Age 60 (deaths under age 60 per 1,000 female live births)</t>
  </si>
  <si>
    <t>Mortality between Age 15 and 50, both sexes (deaths under age 50 per 1,000 alive at age 15)</t>
  </si>
  <si>
    <t>Male Mortality between Age 15 and 50 (deaths under age 50 per 1,000 males alive at age 15)</t>
  </si>
  <si>
    <t>Female Mortality between Age 15 and 50 (deaths under age 50 per 1,000 females alive at age 15)</t>
  </si>
  <si>
    <t>Mortality between Age 15 and 60, both sexes (deaths under age 60 per 1,000 alive at age 15)</t>
  </si>
  <si>
    <t>Male Mortality between Age 15 and 60 (deaths under age 60 per 1,000 males alive at age 15)</t>
  </si>
  <si>
    <t>Female Mortality between Age 15 and 60 (deaths under age 60 per 1,000 females alive at age 15)</t>
  </si>
  <si>
    <t>Net Number of Migrants (thousands)</t>
  </si>
  <si>
    <t>Net Migration Rate (per 1,000 population)</t>
  </si>
  <si>
    <t>Medium</t>
  </si>
  <si>
    <t>...</t>
  </si>
  <si>
    <t>Baseline Population Projection</t>
  </si>
  <si>
    <t>UN Population Projection</t>
  </si>
  <si>
    <t>Baseline Projected Population</t>
  </si>
  <si>
    <t>Child</t>
  </si>
  <si>
    <t>Children (0-19)</t>
  </si>
  <si>
    <t>Working Age (20-64)</t>
  </si>
  <si>
    <t>Retiree (65+)</t>
  </si>
  <si>
    <t>5-year Age Interval</t>
  </si>
  <si>
    <t>60-64</t>
  </si>
  <si>
    <t>70-74</t>
  </si>
  <si>
    <t>80-84</t>
  </si>
  <si>
    <t>UN</t>
  </si>
  <si>
    <t>Table x: 5 Year Chinese Male Mortality Rate Comparison</t>
  </si>
  <si>
    <t>CL01 - SSA Blend</t>
  </si>
  <si>
    <t>50-54</t>
  </si>
  <si>
    <t>40-44</t>
  </si>
  <si>
    <t>Table x: 5 Year Chinese Female Mortality Rate Comparison</t>
  </si>
  <si>
    <t>http://www.isc-org.cn/jgzc/5237.jhtml</t>
  </si>
  <si>
    <t>3c. Mortality Rate Comparisons (China, Japan, US)</t>
  </si>
  <si>
    <t>3d. Mortality Rate Comparisons UN Chinese Mortality Rates</t>
  </si>
  <si>
    <t>Baseline China Retiree Proportion</t>
  </si>
  <si>
    <t>CBO US Retiree Proportion</t>
  </si>
  <si>
    <t>Figure x: Retiree Proportion - US vs. China</t>
  </si>
  <si>
    <t>UN China Retiree Proportion</t>
  </si>
  <si>
    <t>Total population by single age, both sexes combined (thousands)</t>
  </si>
  <si>
    <t>Period</t>
  </si>
  <si>
    <t>1c. Sensitivity Description</t>
  </si>
  <si>
    <t>Assumption</t>
  </si>
  <si>
    <t>Mortality Improvement</t>
  </si>
  <si>
    <t>Mortality</t>
  </si>
  <si>
    <t>Male Mortality Improvement</t>
  </si>
  <si>
    <t>Female Mortality Improvement</t>
  </si>
  <si>
    <t>Fertility</t>
  </si>
  <si>
    <t>Women Childbearing Age</t>
  </si>
  <si>
    <t>Birth Rate (% of Childbearing Age Women)</t>
  </si>
  <si>
    <t>Assumption Category</t>
  </si>
  <si>
    <t>Male to Women Skew</t>
  </si>
  <si>
    <t>Other</t>
  </si>
  <si>
    <t>Immigration</t>
  </si>
  <si>
    <t>N/A</t>
  </si>
  <si>
    <t>Fertility Rate Structure</t>
  </si>
  <si>
    <t>Static</t>
  </si>
  <si>
    <t>Description</t>
  </si>
  <si>
    <t>Sensitivity</t>
  </si>
  <si>
    <t>Use US' Social Security Adminstration 2019 Mortality Tables</t>
  </si>
  <si>
    <t xml:space="preserve">Use Japan's 2021 Social Security Mortality Tables </t>
  </si>
  <si>
    <t>.5% Mortality Improvement</t>
  </si>
  <si>
    <t>2% Mortality Improvement</t>
  </si>
  <si>
    <t>Assume 2% Mortality Improvement throughout the projection</t>
  </si>
  <si>
    <t>Assume 0.5% Mortality Improvement throughout the projection</t>
  </si>
  <si>
    <t>High Birth Rates</t>
  </si>
  <si>
    <t>Assume average birth rates seen in the 2020 and 2021 persist indefinitely</t>
  </si>
  <si>
    <t>Assume average birth rates rebound to 10-year average levels from 2009-2018</t>
  </si>
  <si>
    <t>Assume average birth rates same as baseline but Females births are the same as male births</t>
  </si>
  <si>
    <t>Low Birth Rates Persist</t>
  </si>
  <si>
    <t>4a. Mortality Tables</t>
  </si>
  <si>
    <t>Baseline</t>
  </si>
  <si>
    <t>Population Projections</t>
  </si>
  <si>
    <t>Retiree Proportions</t>
  </si>
  <si>
    <t>2070 Delta UN</t>
  </si>
  <si>
    <t>4b. Mortality Improvement</t>
  </si>
  <si>
    <t>4c. Fertility</t>
  </si>
  <si>
    <t>2050 Delta UN</t>
  </si>
  <si>
    <t>3a. Baseline Population by Age Proportions vs. UN Projections</t>
  </si>
  <si>
    <t>Female Life Expectancy</t>
  </si>
  <si>
    <t>As of 12/31/2022</t>
  </si>
  <si>
    <t>Male Life Expectancy</t>
  </si>
  <si>
    <t>CL</t>
  </si>
  <si>
    <t>China - SSA Blend</t>
  </si>
  <si>
    <t>Blend</t>
  </si>
  <si>
    <t>Inputs</t>
  </si>
  <si>
    <t>Exhibits Supporting Paper</t>
  </si>
  <si>
    <t>Hardcoded Values</t>
  </si>
  <si>
    <t>Summary Calculations</t>
  </si>
  <si>
    <t>1. Population Profile Projections</t>
  </si>
  <si>
    <t>2. Population Roll Forward</t>
  </si>
  <si>
    <t>Population Projections by Age and Year</t>
  </si>
  <si>
    <t>General</t>
  </si>
  <si>
    <t>Population Projections by Cohort Age, Year and Sex</t>
  </si>
  <si>
    <t>Multiplies the prior year population for each cohort by 1 - cohort mortality rate for that year</t>
  </si>
  <si>
    <t>Total -&gt;</t>
  </si>
  <si>
    <t>New Born Population Projections</t>
  </si>
  <si>
    <t>Determines number of births based on current female population &amp; assumed birth rates. Then roll-cohort forward based on mortality rates in a fashion similar to existing cohort calculation.</t>
  </si>
  <si>
    <t>New Born Birth Rate Calculation</t>
  </si>
  <si>
    <t>Historical Data</t>
  </si>
  <si>
    <t>&lt;- simple scalar to achieve 106% Male/Female Ratio</t>
  </si>
  <si>
    <t>Scenario Name</t>
  </si>
  <si>
    <t>Male/Female</t>
  </si>
  <si>
    <t>1. Mortality Rate Tables</t>
  </si>
  <si>
    <t>2. Life Expectancy Calibration</t>
  </si>
  <si>
    <t>Years of Improvement</t>
  </si>
  <si>
    <t>Mortality Improvement Start</t>
  </si>
  <si>
    <t>Mortality Rates by Age, Gender and Year - adjusted for Improvement</t>
  </si>
  <si>
    <t>Blended to SSA CL Tables</t>
  </si>
  <si>
    <t>Blended CL Tables</t>
  </si>
  <si>
    <t>Table 1.1: Baseline China Population Projections</t>
  </si>
  <si>
    <t>Table 1.2: Male Life Expectancy Comparison</t>
  </si>
  <si>
    <t>CL-SSA Blended Tables</t>
  </si>
  <si>
    <t>Blend Insurance Society of China's 2013 CL01 and CL02 Mortality Tables for Men and Women at older ages to the US SSA tables.</t>
  </si>
  <si>
    <t>Table 3.1: Baseline Assumptions</t>
  </si>
  <si>
    <t>Table 3.2: Sensitivity Descriptions</t>
  </si>
  <si>
    <t>Figure 7: Mortality Table Sensitivity Retiree Proportion</t>
  </si>
  <si>
    <t>Figure 1: Chinese Adjusted Birth and Male to Female Birth Ratio</t>
  </si>
  <si>
    <t>Figure 4: Baseline Chinese Population Projections</t>
  </si>
  <si>
    <t>Figure 6: Retiree Proportion - Baseline vs. UN Projections</t>
  </si>
  <si>
    <t>Figure 5: Baseline China Population Profile Projections</t>
  </si>
  <si>
    <t>Table 4.1: Mortality Table Sensitivity Population Projections</t>
  </si>
  <si>
    <t>Figure 8: Mortality Table Sensitivity Deaths</t>
  </si>
  <si>
    <t>Table 4.2: Mortality Improvement Sensitivity Population Projections</t>
  </si>
  <si>
    <t>Table 4.3: Fertility Sensitivity Population Projections</t>
  </si>
  <si>
    <t>Figure 9: Fertility Sensitivity Births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</si>
</sst>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 ###\ ###\ ##0;\-#\ ###\ ###\ ##0;0"/>
    <numFmt numFmtId="165" formatCode="0.0000%"/>
    <numFmt numFmtId="166" formatCode="_(* #,##0_);_(* \(#,##0\);_(* &quot;-&quot;??_);_(@_)"/>
    <numFmt numFmtId="167" formatCode="0.0%"/>
    <numFmt numFmtId="168" formatCode="0.000%"/>
    <numFmt numFmtId="169" formatCode="0.0"/>
    <numFmt numFmtId="170" formatCode="0.000"/>
    <numFmt numFmtId="171" formatCode="_(* #,##0.0_);_(* \(#,##0.0\);_(* &quot;-&quot;??_);_(@_)"/>
    <numFmt numFmtId="172" formatCode="0.00000000000000%"/>
    <numFmt numFmtId="173" formatCode="##0.0;\-##0.0;0"/>
    <numFmt numFmtId="174" formatCode="##0.00;\-##0.00;0"/>
    <numFmt numFmtId="175" formatCode="#,##0.000"/>
    <numFmt numFmtId="176" formatCode="0.0000"/>
    <numFmt numFmtId="177" formatCode="0.0000000000"/>
  </numFmts>
  <fonts count="26" x14ac:knownFonts="1">
    <font>
      <sz val="11"/>
      <color theme="1"/>
      <name val="Calibri"/>
      <family val="2"/>
      <scheme val="minor"/>
    </font>
    <font>
      <sz val="11"/>
      <color theme="1"/>
      <name val="Calibri"/>
      <family val="2"/>
      <scheme val="minor"/>
    </font>
    <font>
      <b/>
      <sz val="9"/>
      <color theme="1"/>
      <name val="Arial"/>
      <family val="2"/>
    </font>
    <font>
      <b/>
      <sz val="12"/>
      <color theme="1"/>
      <name val="Arial"/>
      <family val="2"/>
    </font>
    <font>
      <b/>
      <sz val="10"/>
      <color theme="1"/>
      <name val="Arial"/>
      <family val="2"/>
    </font>
    <font>
      <b/>
      <i/>
      <sz val="10"/>
      <color theme="1"/>
      <name val="Arial"/>
      <family val="2"/>
    </font>
    <font>
      <sz val="9"/>
      <color theme="1"/>
      <name val="Arial"/>
      <family val="2"/>
    </font>
    <font>
      <sz val="9"/>
      <color indexed="8"/>
      <name val="Arial"/>
      <family val="2"/>
    </font>
    <font>
      <i/>
      <sz val="8"/>
      <color indexed="8"/>
      <name val="Arial"/>
      <family val="2"/>
    </font>
    <font>
      <sz val="9"/>
      <name val="Arial"/>
    </font>
    <font>
      <b/>
      <sz val="11"/>
      <color theme="1"/>
      <name val="Arial"/>
      <family val="2"/>
    </font>
    <font>
      <sz val="11"/>
      <color theme="1"/>
      <name val="Arial"/>
      <family val="2"/>
    </font>
    <font>
      <b/>
      <i/>
      <sz val="11"/>
      <color theme="1"/>
      <name val="Arial"/>
      <family val="2"/>
    </font>
    <font>
      <sz val="11"/>
      <name val="Arial"/>
      <family val="2"/>
    </font>
    <font>
      <u/>
      <sz val="11"/>
      <color theme="10"/>
      <name val="Calibri"/>
      <family val="2"/>
      <scheme val="minor"/>
    </font>
    <font>
      <i/>
      <sz val="11"/>
      <color theme="1"/>
      <name val="Arial"/>
      <family val="2"/>
    </font>
    <font>
      <u/>
      <sz val="11"/>
      <color theme="10"/>
      <name val="Arial"/>
      <family val="2"/>
    </font>
    <font>
      <vertAlign val="superscript"/>
      <sz val="11"/>
      <color theme="1"/>
      <name val="Arial"/>
      <family val="2"/>
    </font>
    <font>
      <vertAlign val="superscript"/>
      <sz val="11"/>
      <name val="Arial"/>
      <family val="2"/>
    </font>
    <font>
      <b/>
      <sz val="11"/>
      <name val="Arial"/>
      <family val="2"/>
    </font>
    <font>
      <sz val="11"/>
      <color theme="3"/>
      <name val="Arial"/>
      <family val="2"/>
    </font>
    <font>
      <b/>
      <sz val="11"/>
      <color theme="1"/>
      <name val="Calibri"/>
      <family val="2"/>
      <scheme val="minor"/>
    </font>
    <font>
      <b/>
      <sz val="10"/>
      <color rgb="FF000000"/>
      <name val="Roboto"/>
    </font>
    <font>
      <sz val="10"/>
      <color rgb="FF000000"/>
      <name val="Roboto"/>
    </font>
    <font>
      <sz val="9"/>
      <name val="Arial"/>
      <family val="2"/>
    </font>
    <font>
      <i/>
      <sz val="11"/>
      <color theme="1"/>
      <name val="Calibri"/>
      <family val="2"/>
      <scheme val="minor"/>
    </font>
  </fonts>
  <fills count="12">
    <fill>
      <patternFill patternType="none"/>
    </fill>
    <fill>
      <patternFill patternType="gray125"/>
    </fill>
    <fill>
      <patternFill patternType="solid">
        <fgColor indexed="41"/>
        <bgColor indexed="64"/>
      </patternFill>
    </fill>
    <fill>
      <patternFill patternType="solid">
        <fgColor indexed="44"/>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9" tint="0.79998168889431442"/>
        <bgColor indexed="64"/>
      </patternFill>
    </fill>
  </fills>
  <borders count="33">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4" fillId="0" borderId="0" applyNumberFormat="0" applyFill="0" applyBorder="0" applyAlignment="0" applyProtection="0"/>
  </cellStyleXfs>
  <cellXfs count="260">
    <xf numFmtId="0" fontId="0" fillId="0" borderId="0" xfId="0"/>
    <xf numFmtId="0" fontId="2" fillId="2" borderId="0" xfId="0" applyFont="1" applyFill="1"/>
    <xf numFmtId="0" fontId="2" fillId="2" borderId="0" xfId="0" applyFont="1" applyFill="1" applyAlignment="1">
      <alignment horizontal="center"/>
    </xf>
    <xf numFmtId="49" fontId="2" fillId="2" borderId="0" xfId="0" applyNumberFormat="1" applyFont="1" applyFill="1"/>
    <xf numFmtId="0" fontId="3" fillId="2" borderId="0" xfId="0" applyFont="1" applyFill="1" applyAlignment="1">
      <alignment horizontal="center"/>
    </xf>
    <xf numFmtId="0" fontId="4" fillId="2" borderId="0" xfId="0" applyFont="1" applyFill="1" applyAlignment="1">
      <alignment horizontal="center"/>
    </xf>
    <xf numFmtId="0" fontId="5" fillId="2" borderId="0" xfId="0" applyFont="1" applyFill="1" applyAlignment="1">
      <alignment horizontal="center"/>
    </xf>
    <xf numFmtId="0" fontId="6" fillId="2" borderId="0" xfId="0" applyFont="1" applyFill="1" applyAlignment="1">
      <alignment horizontal="center"/>
    </xf>
    <xf numFmtId="0" fontId="7" fillId="2" borderId="0" xfId="0" quotePrefix="1" applyFont="1" applyFill="1" applyAlignment="1">
      <alignment horizontal="center"/>
    </xf>
    <xf numFmtId="0" fontId="8" fillId="2" borderId="0" xfId="0" applyFont="1" applyFill="1" applyAlignment="1">
      <alignment horizontal="center"/>
    </xf>
    <xf numFmtId="0" fontId="2" fillId="3" borderId="1" xfId="0" applyFont="1" applyFill="1" applyBorder="1" applyAlignment="1">
      <alignment horizontal="center" vertical="center"/>
    </xf>
    <xf numFmtId="0" fontId="2" fillId="3" borderId="1" xfId="0" quotePrefix="1" applyFont="1" applyFill="1" applyBorder="1" applyAlignment="1">
      <alignment vertical="center" wrapText="1"/>
    </xf>
    <xf numFmtId="0" fontId="2" fillId="3" borderId="2" xfId="0" quotePrefix="1" applyFont="1" applyFill="1" applyBorder="1" applyAlignment="1">
      <alignment vertical="center" wrapText="1"/>
    </xf>
    <xf numFmtId="0" fontId="2" fillId="3" borderId="2" xfId="0" applyFont="1" applyFill="1" applyBorder="1" applyAlignment="1">
      <alignment horizontal="center" vertical="center"/>
    </xf>
    <xf numFmtId="49" fontId="2" fillId="3" borderId="2" xfId="0" applyNumberFormat="1" applyFont="1" applyFill="1" applyBorder="1"/>
    <xf numFmtId="49" fontId="2" fillId="3" borderId="3" xfId="0" applyNumberFormat="1" applyFont="1" applyFill="1" applyBorder="1"/>
    <xf numFmtId="49" fontId="2" fillId="3" borderId="4" xfId="0" applyNumberFormat="1" applyFont="1" applyFill="1" applyBorder="1"/>
    <xf numFmtId="0" fontId="2" fillId="3" borderId="5" xfId="0" applyFont="1" applyFill="1" applyBorder="1" applyAlignment="1">
      <alignment horizontal="center" vertical="center"/>
    </xf>
    <xf numFmtId="0" fontId="2" fillId="3" borderId="5" xfId="0" quotePrefix="1" applyFont="1" applyFill="1" applyBorder="1" applyAlignment="1">
      <alignment horizontal="center" vertical="center"/>
    </xf>
    <xf numFmtId="0" fontId="2" fillId="3" borderId="5" xfId="0" quotePrefix="1" applyFont="1" applyFill="1" applyBorder="1" applyAlignment="1">
      <alignment horizontal="center" vertical="center" wrapText="1"/>
    </xf>
    <xf numFmtId="0" fontId="2" fillId="3" borderId="6" xfId="0" quotePrefix="1" applyFont="1" applyFill="1" applyBorder="1" applyAlignment="1">
      <alignment horizontal="center" vertical="center" wrapText="1"/>
    </xf>
    <xf numFmtId="0" fontId="2" fillId="3" borderId="6" xfId="0" quotePrefix="1" applyFont="1" applyFill="1" applyBorder="1" applyAlignment="1">
      <alignment horizontal="center" vertical="center"/>
    </xf>
    <xf numFmtId="0" fontId="2" fillId="3" borderId="7" xfId="0" applyFont="1" applyFill="1" applyBorder="1" applyAlignment="1">
      <alignment horizontal="center" vertical="center"/>
    </xf>
    <xf numFmtId="0" fontId="6" fillId="0" borderId="0" xfId="0" applyFont="1"/>
    <xf numFmtId="0" fontId="9" fillId="0" borderId="0" xfId="0" applyFont="1" applyAlignment="1">
      <alignment horizontal="left" indent="5"/>
    </xf>
    <xf numFmtId="0" fontId="6" fillId="0" borderId="0" xfId="0" applyFont="1" applyAlignment="1">
      <alignment horizontal="center"/>
    </xf>
    <xf numFmtId="0" fontId="6" fillId="0" borderId="0" xfId="0" applyFont="1" applyAlignment="1">
      <alignment horizontal="left"/>
    </xf>
    <xf numFmtId="164" fontId="6" fillId="0" borderId="0" xfId="0" applyNumberFormat="1" applyFont="1" applyAlignment="1">
      <alignment horizontal="right"/>
    </xf>
    <xf numFmtId="9" fontId="0" fillId="0" borderId="0" xfId="0" applyNumberFormat="1"/>
    <xf numFmtId="43" fontId="0" fillId="0" borderId="0" xfId="1" applyFont="1"/>
    <xf numFmtId="165" fontId="0" fillId="0" borderId="0" xfId="2" applyNumberFormat="1" applyFont="1"/>
    <xf numFmtId="0" fontId="0" fillId="4" borderId="0" xfId="0" applyFill="1"/>
    <xf numFmtId="164" fontId="0" fillId="0" borderId="0" xfId="0" applyNumberFormat="1"/>
    <xf numFmtId="166" fontId="0" fillId="0" borderId="0" xfId="1" applyNumberFormat="1" applyFont="1"/>
    <xf numFmtId="9" fontId="0" fillId="0" borderId="0" xfId="2" applyFont="1"/>
    <xf numFmtId="167" fontId="0" fillId="0" borderId="0" xfId="2" applyNumberFormat="1" applyFont="1"/>
    <xf numFmtId="167" fontId="0" fillId="0" borderId="0" xfId="0" applyNumberFormat="1"/>
    <xf numFmtId="10" fontId="0" fillId="0" borderId="0" xfId="2" applyNumberFormat="1" applyFont="1"/>
    <xf numFmtId="166" fontId="0" fillId="0" borderId="0" xfId="0" applyNumberFormat="1"/>
    <xf numFmtId="0" fontId="0" fillId="0" borderId="0" xfId="0" applyAlignment="1">
      <alignment wrapText="1"/>
    </xf>
    <xf numFmtId="10" fontId="0" fillId="0" borderId="0" xfId="0" applyNumberFormat="1"/>
    <xf numFmtId="168" fontId="0" fillId="0" borderId="0" xfId="2" applyNumberFormat="1" applyFont="1"/>
    <xf numFmtId="0" fontId="10" fillId="0" borderId="0" xfId="0" applyFont="1"/>
    <xf numFmtId="0" fontId="11" fillId="0" borderId="0" xfId="0" applyFont="1"/>
    <xf numFmtId="0" fontId="12" fillId="0" borderId="8" xfId="0" applyFont="1" applyBorder="1"/>
    <xf numFmtId="0" fontId="11" fillId="0" borderId="8" xfId="0" applyFont="1" applyBorder="1"/>
    <xf numFmtId="0" fontId="13" fillId="0" borderId="0" xfId="0" applyFont="1" applyAlignment="1">
      <alignment horizontal="left" indent="1"/>
    </xf>
    <xf numFmtId="0" fontId="11" fillId="0" borderId="0" xfId="0" applyFont="1" applyAlignment="1">
      <alignment horizontal="left"/>
    </xf>
    <xf numFmtId="0" fontId="16" fillId="0" borderId="0" xfId="3" applyFont="1" applyAlignment="1" applyProtection="1">
      <alignment vertical="top"/>
      <protection locked="0"/>
    </xf>
    <xf numFmtId="169" fontId="11" fillId="0" borderId="0" xfId="0" applyNumberFormat="1" applyFont="1"/>
    <xf numFmtId="0" fontId="11" fillId="0" borderId="0" xfId="0" applyFont="1" applyAlignment="1">
      <alignment horizontal="left" indent="1"/>
    </xf>
    <xf numFmtId="170" fontId="11" fillId="0" borderId="0" xfId="0" applyNumberFormat="1" applyFont="1"/>
    <xf numFmtId="0" fontId="19" fillId="0" borderId="0" xfId="0" applyFont="1"/>
    <xf numFmtId="0" fontId="13" fillId="0" borderId="0" xfId="0" applyFont="1"/>
    <xf numFmtId="0" fontId="13" fillId="0" borderId="8" xfId="0" applyFont="1" applyBorder="1"/>
    <xf numFmtId="0" fontId="11" fillId="0" borderId="8" xfId="0" applyFont="1" applyBorder="1" applyAlignment="1">
      <alignment wrapText="1"/>
    </xf>
    <xf numFmtId="0" fontId="20" fillId="0" borderId="0" xfId="3" applyFont="1" applyAlignment="1" applyProtection="1">
      <alignment horizontal="left"/>
    </xf>
    <xf numFmtId="0" fontId="21" fillId="0" borderId="0" xfId="0" applyFont="1"/>
    <xf numFmtId="0" fontId="21" fillId="5" borderId="0" xfId="0" applyFont="1" applyFill="1"/>
    <xf numFmtId="171" fontId="0" fillId="0" borderId="0" xfId="1" applyNumberFormat="1" applyFont="1"/>
    <xf numFmtId="172" fontId="0" fillId="0" borderId="0" xfId="0" applyNumberFormat="1"/>
    <xf numFmtId="0" fontId="22" fillId="6" borderId="10" xfId="0" applyFont="1" applyFill="1" applyBorder="1" applyAlignment="1">
      <alignment horizontal="center" vertical="center" wrapText="1"/>
    </xf>
    <xf numFmtId="0" fontId="22" fillId="6" borderId="11" xfId="0" applyFont="1" applyFill="1" applyBorder="1" applyAlignment="1">
      <alignment horizontal="center" vertical="center" wrapText="1"/>
    </xf>
    <xf numFmtId="0" fontId="22" fillId="6" borderId="12" xfId="0" applyFont="1" applyFill="1" applyBorder="1" applyAlignment="1">
      <alignment horizontal="center" vertical="center" wrapText="1"/>
    </xf>
    <xf numFmtId="0" fontId="14" fillId="6" borderId="12" xfId="3" applyFill="1" applyBorder="1" applyAlignment="1">
      <alignment horizontal="center" vertical="center" wrapText="1"/>
    </xf>
    <xf numFmtId="0" fontId="23" fillId="6" borderId="9" xfId="0" applyFont="1" applyFill="1" applyBorder="1" applyAlignment="1">
      <alignment horizontal="center" vertical="center" wrapText="1"/>
    </xf>
    <xf numFmtId="3" fontId="23" fillId="6" borderId="9" xfId="0" applyNumberFormat="1" applyFont="1" applyFill="1" applyBorder="1" applyAlignment="1">
      <alignment horizontal="center" vertical="center" wrapText="1"/>
    </xf>
    <xf numFmtId="1" fontId="0" fillId="0" borderId="0" xfId="0" applyNumberFormat="1"/>
    <xf numFmtId="1" fontId="0" fillId="0" borderId="0" xfId="1" applyNumberFormat="1" applyFont="1"/>
    <xf numFmtId="0" fontId="2" fillId="3" borderId="7" xfId="0" quotePrefix="1" applyFont="1" applyFill="1" applyBorder="1" applyAlignment="1">
      <alignment horizontal="center" vertical="center" wrapText="1"/>
    </xf>
    <xf numFmtId="0" fontId="2" fillId="3" borderId="7" xfId="0" applyFont="1" applyFill="1" applyBorder="1" applyAlignment="1">
      <alignment horizontal="center" vertical="center" wrapText="1"/>
    </xf>
    <xf numFmtId="173" fontId="6" fillId="0" borderId="0" xfId="0" applyNumberFormat="1" applyFont="1" applyAlignment="1">
      <alignment horizontal="right"/>
    </xf>
    <xf numFmtId="174" fontId="6" fillId="0" borderId="0" xfId="0" applyNumberFormat="1" applyFont="1" applyAlignment="1">
      <alignment horizontal="right"/>
    </xf>
    <xf numFmtId="175" fontId="6" fillId="0" borderId="0" xfId="0" applyNumberFormat="1" applyFont="1" applyAlignment="1">
      <alignment horizontal="right"/>
    </xf>
    <xf numFmtId="0" fontId="21" fillId="7" borderId="2" xfId="0" applyFont="1" applyFill="1" applyBorder="1"/>
    <xf numFmtId="0" fontId="0" fillId="7" borderId="3" xfId="0" applyFill="1" applyBorder="1"/>
    <xf numFmtId="0" fontId="0" fillId="7" borderId="4" xfId="0" applyFill="1" applyBorder="1"/>
    <xf numFmtId="0" fontId="0" fillId="7" borderId="8" xfId="0" applyFill="1" applyBorder="1" applyAlignment="1">
      <alignment wrapText="1"/>
    </xf>
    <xf numFmtId="0" fontId="0" fillId="7" borderId="16" xfId="0" applyFill="1" applyBorder="1"/>
    <xf numFmtId="0" fontId="0" fillId="0" borderId="2" xfId="0" applyBorder="1"/>
    <xf numFmtId="1" fontId="0" fillId="0" borderId="3" xfId="0" applyNumberFormat="1" applyBorder="1"/>
    <xf numFmtId="10" fontId="0" fillId="0" borderId="4" xfId="2" applyNumberFormat="1" applyFont="1" applyBorder="1"/>
    <xf numFmtId="0" fontId="0" fillId="0" borderId="17" xfId="0" applyBorder="1"/>
    <xf numFmtId="10" fontId="0" fillId="0" borderId="18" xfId="2" applyNumberFormat="1" applyFont="1" applyBorder="1"/>
    <xf numFmtId="0" fontId="0" fillId="0" borderId="6" xfId="0" applyBorder="1"/>
    <xf numFmtId="1" fontId="0" fillId="0" borderId="8" xfId="0" applyNumberFormat="1" applyBorder="1"/>
    <xf numFmtId="10" fontId="0" fillId="0" borderId="16" xfId="2" applyNumberFormat="1" applyFont="1" applyBorder="1"/>
    <xf numFmtId="0" fontId="0" fillId="7" borderId="6" xfId="0" applyFill="1" applyBorder="1" applyAlignment="1">
      <alignment horizontal="left" wrapText="1"/>
    </xf>
    <xf numFmtId="0" fontId="0" fillId="0" borderId="2" xfId="0" applyBorder="1" applyAlignment="1">
      <alignment horizontal="left"/>
    </xf>
    <xf numFmtId="0" fontId="0" fillId="0" borderId="17" xfId="0" applyBorder="1" applyAlignment="1">
      <alignment horizontal="left"/>
    </xf>
    <xf numFmtId="0" fontId="0" fillId="0" borderId="6" xfId="0" applyBorder="1" applyAlignment="1">
      <alignment horizontal="left"/>
    </xf>
    <xf numFmtId="0" fontId="0" fillId="7" borderId="6" xfId="0" applyFill="1" applyBorder="1" applyAlignment="1">
      <alignment wrapText="1"/>
    </xf>
    <xf numFmtId="0" fontId="0" fillId="0" borderId="3" xfId="0" applyBorder="1"/>
    <xf numFmtId="0" fontId="0" fillId="0" borderId="4" xfId="0" applyBorder="1"/>
    <xf numFmtId="0" fontId="0" fillId="7" borderId="8" xfId="0" applyFill="1" applyBorder="1" applyAlignment="1">
      <alignment horizontal="center" wrapText="1"/>
    </xf>
    <xf numFmtId="0" fontId="0" fillId="7" borderId="16" xfId="0" applyFill="1" applyBorder="1" applyAlignment="1">
      <alignment horizontal="center" wrapText="1"/>
    </xf>
    <xf numFmtId="176" fontId="0" fillId="0" borderId="3" xfId="0" applyNumberFormat="1" applyBorder="1" applyAlignment="1">
      <alignment horizontal="center"/>
    </xf>
    <xf numFmtId="176" fontId="0" fillId="0" borderId="3" xfId="2" applyNumberFormat="1" applyFont="1" applyBorder="1" applyAlignment="1">
      <alignment horizontal="center"/>
    </xf>
    <xf numFmtId="9" fontId="0" fillId="0" borderId="3" xfId="2" applyFont="1" applyBorder="1" applyAlignment="1">
      <alignment horizontal="center"/>
    </xf>
    <xf numFmtId="9" fontId="0" fillId="0" borderId="4" xfId="2" applyFont="1" applyBorder="1" applyAlignment="1">
      <alignment horizontal="center"/>
    </xf>
    <xf numFmtId="176" fontId="0" fillId="0" borderId="0" xfId="0" applyNumberFormat="1" applyAlignment="1">
      <alignment horizontal="center"/>
    </xf>
    <xf numFmtId="9" fontId="0" fillId="0" borderId="0" xfId="2" applyFont="1" applyBorder="1" applyAlignment="1">
      <alignment horizontal="center"/>
    </xf>
    <xf numFmtId="9" fontId="0" fillId="0" borderId="18" xfId="2" applyFont="1" applyBorder="1" applyAlignment="1">
      <alignment horizontal="center"/>
    </xf>
    <xf numFmtId="176" fontId="0" fillId="0" borderId="8" xfId="0" applyNumberFormat="1" applyBorder="1" applyAlignment="1">
      <alignment horizontal="center"/>
    </xf>
    <xf numFmtId="9" fontId="0" fillId="0" borderId="8" xfId="2" applyFont="1" applyBorder="1" applyAlignment="1">
      <alignment horizontal="center"/>
    </xf>
    <xf numFmtId="9" fontId="0" fillId="0" borderId="16" xfId="2" applyFont="1" applyBorder="1" applyAlignment="1">
      <alignment horizontal="center"/>
    </xf>
    <xf numFmtId="0" fontId="14" fillId="0" borderId="0" xfId="3"/>
    <xf numFmtId="0" fontId="24" fillId="0" borderId="0" xfId="0" applyFont="1" applyAlignment="1">
      <alignment horizontal="left" indent="5"/>
    </xf>
    <xf numFmtId="166" fontId="0" fillId="8" borderId="0" xfId="1" applyNumberFormat="1" applyFont="1" applyFill="1"/>
    <xf numFmtId="0" fontId="21" fillId="7" borderId="4" xfId="0" applyFont="1" applyFill="1" applyBorder="1"/>
    <xf numFmtId="0" fontId="21" fillId="7" borderId="17" xfId="0" applyFont="1" applyFill="1" applyBorder="1"/>
    <xf numFmtId="0" fontId="21" fillId="7" borderId="18" xfId="0" applyFont="1" applyFill="1" applyBorder="1"/>
    <xf numFmtId="0" fontId="21" fillId="7" borderId="6" xfId="0" applyFont="1" applyFill="1" applyBorder="1"/>
    <xf numFmtId="0" fontId="25" fillId="0" borderId="2" xfId="0" applyFont="1" applyBorder="1"/>
    <xf numFmtId="0" fontId="0" fillId="0" borderId="18" xfId="0" applyBorder="1" applyAlignment="1">
      <alignment horizontal="center"/>
    </xf>
    <xf numFmtId="0" fontId="0" fillId="0" borderId="17" xfId="0" applyBorder="1" applyAlignment="1">
      <alignment wrapText="1"/>
    </xf>
    <xf numFmtId="167" fontId="0" fillId="0" borderId="18" xfId="2" applyNumberFormat="1" applyFont="1" applyBorder="1" applyAlignment="1">
      <alignment horizontal="center"/>
    </xf>
    <xf numFmtId="167" fontId="0" fillId="0" borderId="16" xfId="2" applyNumberFormat="1" applyFont="1" applyBorder="1" applyAlignment="1">
      <alignment horizontal="center"/>
    </xf>
    <xf numFmtId="0" fontId="21" fillId="0" borderId="2" xfId="0" applyFont="1" applyBorder="1"/>
    <xf numFmtId="0" fontId="0" fillId="7" borderId="0" xfId="0" applyFill="1"/>
    <xf numFmtId="0" fontId="0" fillId="7" borderId="18" xfId="0" applyFill="1" applyBorder="1"/>
    <xf numFmtId="0" fontId="25" fillId="0" borderId="17" xfId="0" applyFont="1" applyBorder="1"/>
    <xf numFmtId="0" fontId="21" fillId="7" borderId="16" xfId="0" applyFont="1" applyFill="1" applyBorder="1" applyAlignment="1">
      <alignment horizontal="center"/>
    </xf>
    <xf numFmtId="0" fontId="0" fillId="0" borderId="4" xfId="0" applyBorder="1" applyAlignment="1">
      <alignment horizontal="center"/>
    </xf>
    <xf numFmtId="0" fontId="0" fillId="0" borderId="18" xfId="0" applyBorder="1" applyAlignment="1">
      <alignment horizontal="center" wrapText="1"/>
    </xf>
    <xf numFmtId="10" fontId="0" fillId="0" borderId="18" xfId="2" applyNumberFormat="1" applyFont="1" applyBorder="1" applyAlignment="1">
      <alignment horizontal="center"/>
    </xf>
    <xf numFmtId="10" fontId="0" fillId="0" borderId="16" xfId="2" applyNumberFormat="1" applyFont="1" applyBorder="1" applyAlignment="1">
      <alignment horizontal="center"/>
    </xf>
    <xf numFmtId="0" fontId="0" fillId="0" borderId="16" xfId="0" applyBorder="1" applyAlignment="1">
      <alignment horizontal="center"/>
    </xf>
    <xf numFmtId="0" fontId="0" fillId="0" borderId="3" xfId="0" applyBorder="1" applyAlignment="1">
      <alignment horizontal="center"/>
    </xf>
    <xf numFmtId="0" fontId="0" fillId="0" borderId="0" xfId="0" applyAlignment="1">
      <alignment horizontal="center"/>
    </xf>
    <xf numFmtId="10" fontId="0" fillId="0" borderId="0" xfId="2" applyNumberFormat="1" applyFont="1" applyBorder="1"/>
    <xf numFmtId="0" fontId="0" fillId="7" borderId="16" xfId="0" applyFill="1" applyBorder="1" applyAlignment="1">
      <alignment wrapText="1"/>
    </xf>
    <xf numFmtId="0" fontId="0" fillId="7" borderId="8" xfId="0" applyFill="1" applyBorder="1" applyAlignment="1">
      <alignment horizontal="right" wrapText="1"/>
    </xf>
    <xf numFmtId="167" fontId="0" fillId="0" borderId="0" xfId="2" applyNumberFormat="1" applyFont="1" applyBorder="1"/>
    <xf numFmtId="167" fontId="0" fillId="0" borderId="8" xfId="2" applyNumberFormat="1" applyFont="1" applyBorder="1"/>
    <xf numFmtId="167" fontId="0" fillId="0" borderId="18" xfId="2" applyNumberFormat="1" applyFont="1" applyBorder="1"/>
    <xf numFmtId="167" fontId="0" fillId="0" borderId="16" xfId="2" applyNumberFormat="1" applyFont="1" applyBorder="1"/>
    <xf numFmtId="167" fontId="0" fillId="8" borderId="0" xfId="2" applyNumberFormat="1" applyFont="1" applyFill="1"/>
    <xf numFmtId="167" fontId="0" fillId="0" borderId="0" xfId="2" applyNumberFormat="1" applyFont="1" applyFill="1"/>
    <xf numFmtId="0" fontId="0" fillId="7" borderId="17" xfId="0" applyFill="1" applyBorder="1"/>
    <xf numFmtId="0" fontId="0" fillId="7" borderId="0" xfId="0" applyFill="1" applyAlignment="1">
      <alignment wrapText="1"/>
    </xf>
    <xf numFmtId="0" fontId="0" fillId="7" borderId="18" xfId="0" applyFill="1" applyBorder="1" applyAlignment="1">
      <alignment wrapText="1"/>
    </xf>
    <xf numFmtId="2" fontId="0" fillId="0" borderId="3" xfId="0" applyNumberFormat="1" applyBorder="1"/>
    <xf numFmtId="2" fontId="0" fillId="0" borderId="4" xfId="0" applyNumberFormat="1" applyBorder="1"/>
    <xf numFmtId="2" fontId="0" fillId="0" borderId="0" xfId="0" applyNumberFormat="1"/>
    <xf numFmtId="2" fontId="0" fillId="0" borderId="18" xfId="0" applyNumberFormat="1" applyBorder="1"/>
    <xf numFmtId="2" fontId="0" fillId="0" borderId="8" xfId="0" applyNumberFormat="1" applyBorder="1"/>
    <xf numFmtId="2" fontId="0" fillId="0" borderId="16" xfId="0" applyNumberFormat="1" applyBorder="1"/>
    <xf numFmtId="1" fontId="0" fillId="8" borderId="0" xfId="0" applyNumberFormat="1" applyFill="1"/>
    <xf numFmtId="171" fontId="0" fillId="8" borderId="0" xfId="1" applyNumberFormat="1" applyFont="1" applyFill="1"/>
    <xf numFmtId="1" fontId="0" fillId="0" borderId="0" xfId="1" applyNumberFormat="1" applyFont="1" applyFill="1"/>
    <xf numFmtId="0" fontId="21" fillId="9" borderId="0" xfId="0" applyFont="1" applyFill="1"/>
    <xf numFmtId="0" fontId="0" fillId="0" borderId="8" xfId="0" applyBorder="1"/>
    <xf numFmtId="0" fontId="25" fillId="0" borderId="0" xfId="0" applyFont="1"/>
    <xf numFmtId="0" fontId="0" fillId="5" borderId="0" xfId="0" applyFill="1"/>
    <xf numFmtId="0" fontId="0" fillId="10" borderId="0" xfId="0" applyFill="1"/>
    <xf numFmtId="0" fontId="0" fillId="0" borderId="19" xfId="0" applyBorder="1"/>
    <xf numFmtId="166" fontId="0" fillId="0" borderId="20" xfId="1" applyNumberFormat="1" applyFont="1" applyBorder="1"/>
    <xf numFmtId="166" fontId="0" fillId="0" borderId="21" xfId="1" applyNumberFormat="1" applyFont="1" applyBorder="1"/>
    <xf numFmtId="0" fontId="0" fillId="0" borderId="22" xfId="0" applyBorder="1"/>
    <xf numFmtId="166" fontId="0" fillId="0" borderId="0" xfId="1" applyNumberFormat="1" applyFont="1" applyBorder="1"/>
    <xf numFmtId="166" fontId="0" fillId="0" borderId="23" xfId="1" applyNumberFormat="1" applyFont="1" applyBorder="1"/>
    <xf numFmtId="0" fontId="0" fillId="0" borderId="24" xfId="0" applyBorder="1"/>
    <xf numFmtId="166" fontId="0" fillId="0" borderId="25" xfId="1" applyNumberFormat="1" applyFont="1" applyBorder="1"/>
    <xf numFmtId="166" fontId="0" fillId="0" borderId="26" xfId="1" applyNumberFormat="1" applyFont="1" applyBorder="1"/>
    <xf numFmtId="167" fontId="0" fillId="0" borderId="20" xfId="2" applyNumberFormat="1" applyFont="1" applyBorder="1"/>
    <xf numFmtId="167" fontId="0" fillId="0" borderId="21" xfId="2" applyNumberFormat="1" applyFont="1" applyBorder="1"/>
    <xf numFmtId="167" fontId="0" fillId="0" borderId="23" xfId="2" applyNumberFormat="1" applyFont="1" applyBorder="1"/>
    <xf numFmtId="167" fontId="0" fillId="0" borderId="25" xfId="2" applyNumberFormat="1" applyFont="1" applyBorder="1"/>
    <xf numFmtId="167" fontId="0" fillId="0" borderId="26" xfId="2" applyNumberFormat="1" applyFont="1" applyBorder="1"/>
    <xf numFmtId="0" fontId="0" fillId="0" borderId="20" xfId="0" applyBorder="1"/>
    <xf numFmtId="0" fontId="0" fillId="0" borderId="21" xfId="0" applyBorder="1"/>
    <xf numFmtId="0" fontId="0" fillId="0" borderId="27" xfId="0" applyBorder="1"/>
    <xf numFmtId="166" fontId="0" fillId="0" borderId="28" xfId="1" applyNumberFormat="1" applyFont="1" applyBorder="1"/>
    <xf numFmtId="166" fontId="0" fillId="0" borderId="29" xfId="1" applyNumberFormat="1" applyFont="1" applyBorder="1"/>
    <xf numFmtId="1" fontId="0" fillId="0" borderId="19" xfId="0" applyNumberFormat="1" applyBorder="1"/>
    <xf numFmtId="1" fontId="0" fillId="0" borderId="20" xfId="0" applyNumberFormat="1" applyBorder="1"/>
    <xf numFmtId="1" fontId="0" fillId="0" borderId="21" xfId="0" applyNumberFormat="1" applyBorder="1"/>
    <xf numFmtId="1" fontId="0" fillId="0" borderId="22" xfId="0" applyNumberFormat="1" applyBorder="1"/>
    <xf numFmtId="1" fontId="0" fillId="0" borderId="23" xfId="0" applyNumberFormat="1" applyBorder="1"/>
    <xf numFmtId="1" fontId="0" fillId="0" borderId="24" xfId="0" applyNumberFormat="1" applyBorder="1"/>
    <xf numFmtId="1" fontId="0" fillId="0" borderId="25" xfId="0" applyNumberFormat="1" applyBorder="1"/>
    <xf numFmtId="1" fontId="0" fillId="0" borderId="26" xfId="0" applyNumberFormat="1" applyBorder="1"/>
    <xf numFmtId="0" fontId="21" fillId="0" borderId="3" xfId="0" applyFont="1" applyBorder="1"/>
    <xf numFmtId="0" fontId="21" fillId="0" borderId="6" xfId="0" applyFont="1" applyBorder="1"/>
    <xf numFmtId="0" fontId="21" fillId="0" borderId="8" xfId="0" applyFont="1" applyBorder="1"/>
    <xf numFmtId="0" fontId="21" fillId="0" borderId="16" xfId="0" applyFont="1" applyBorder="1"/>
    <xf numFmtId="0" fontId="0" fillId="0" borderId="25" xfId="0" applyBorder="1"/>
    <xf numFmtId="0" fontId="0" fillId="0" borderId="28" xfId="0" applyBorder="1"/>
    <xf numFmtId="166" fontId="0" fillId="0" borderId="19" xfId="1" applyNumberFormat="1" applyFont="1" applyBorder="1"/>
    <xf numFmtId="166" fontId="0" fillId="0" borderId="24" xfId="0" applyNumberFormat="1" applyBorder="1"/>
    <xf numFmtId="166" fontId="0" fillId="0" borderId="25" xfId="0" applyNumberFormat="1" applyBorder="1"/>
    <xf numFmtId="166" fontId="0" fillId="0" borderId="26" xfId="0" applyNumberFormat="1" applyBorder="1"/>
    <xf numFmtId="166" fontId="0" fillId="0" borderId="19" xfId="0" applyNumberFormat="1" applyBorder="1"/>
    <xf numFmtId="166" fontId="0" fillId="0" borderId="20" xfId="0" applyNumberFormat="1" applyBorder="1"/>
    <xf numFmtId="166" fontId="0" fillId="0" borderId="21" xfId="0" applyNumberFormat="1" applyBorder="1"/>
    <xf numFmtId="166" fontId="0" fillId="0" borderId="22" xfId="0" applyNumberFormat="1" applyBorder="1"/>
    <xf numFmtId="166" fontId="0" fillId="0" borderId="23" xfId="0" applyNumberFormat="1" applyBorder="1"/>
    <xf numFmtId="0" fontId="0" fillId="0" borderId="23" xfId="0" applyBorder="1"/>
    <xf numFmtId="0" fontId="0" fillId="0" borderId="26" xfId="0" applyBorder="1"/>
    <xf numFmtId="0" fontId="0" fillId="0" borderId="19" xfId="0" applyBorder="1" applyAlignment="1">
      <alignment wrapText="1"/>
    </xf>
    <xf numFmtId="0" fontId="0" fillId="0" borderId="20" xfId="0" applyBorder="1" applyAlignment="1">
      <alignment wrapText="1"/>
    </xf>
    <xf numFmtId="0" fontId="0" fillId="0" borderId="21" xfId="0" applyBorder="1" applyAlignment="1">
      <alignment wrapText="1"/>
    </xf>
    <xf numFmtId="0" fontId="0" fillId="0" borderId="27" xfId="0" applyBorder="1" applyAlignment="1">
      <alignment wrapText="1"/>
    </xf>
    <xf numFmtId="0" fontId="0" fillId="0" borderId="28" xfId="0" applyBorder="1" applyAlignment="1">
      <alignment wrapText="1"/>
    </xf>
    <xf numFmtId="0" fontId="0" fillId="0" borderId="29" xfId="0" applyBorder="1" applyAlignment="1">
      <alignment wrapText="1"/>
    </xf>
    <xf numFmtId="10" fontId="0" fillId="0" borderId="21" xfId="2" applyNumberFormat="1" applyFont="1" applyBorder="1"/>
    <xf numFmtId="10" fontId="0" fillId="0" borderId="26" xfId="2" applyNumberFormat="1" applyFont="1" applyBorder="1"/>
    <xf numFmtId="0" fontId="0" fillId="0" borderId="30" xfId="0" applyBorder="1"/>
    <xf numFmtId="0" fontId="0" fillId="0" borderId="31" xfId="0" applyBorder="1"/>
    <xf numFmtId="0" fontId="0" fillId="0" borderId="32" xfId="0" applyBorder="1"/>
    <xf numFmtId="167" fontId="0" fillId="0" borderId="23" xfId="0" applyNumberFormat="1" applyBorder="1"/>
    <xf numFmtId="167" fontId="0" fillId="0" borderId="26" xfId="0" applyNumberFormat="1" applyBorder="1"/>
    <xf numFmtId="0" fontId="0" fillId="11" borderId="0" xfId="0" applyFill="1"/>
    <xf numFmtId="0" fontId="21" fillId="0" borderId="0" xfId="0" applyFont="1" applyAlignment="1">
      <alignment horizontal="center"/>
    </xf>
    <xf numFmtId="167" fontId="0" fillId="0" borderId="20" xfId="0" applyNumberFormat="1" applyBorder="1" applyAlignment="1">
      <alignment horizontal="center"/>
    </xf>
    <xf numFmtId="9" fontId="0" fillId="0" borderId="21" xfId="2" applyFont="1" applyBorder="1" applyAlignment="1">
      <alignment horizontal="center"/>
    </xf>
    <xf numFmtId="167" fontId="0" fillId="0" borderId="0" xfId="0" applyNumberFormat="1" applyAlignment="1">
      <alignment horizontal="center"/>
    </xf>
    <xf numFmtId="9" fontId="0" fillId="0" borderId="23" xfId="2" applyFont="1" applyBorder="1" applyAlignment="1">
      <alignment horizontal="center"/>
    </xf>
    <xf numFmtId="167" fontId="0" fillId="0" borderId="25" xfId="0" applyNumberFormat="1" applyBorder="1" applyAlignment="1">
      <alignment horizontal="center"/>
    </xf>
    <xf numFmtId="9" fontId="0" fillId="0" borderId="26" xfId="2" applyFont="1" applyBorder="1" applyAlignment="1">
      <alignment horizontal="center"/>
    </xf>
    <xf numFmtId="0" fontId="0" fillId="4" borderId="24" xfId="0" applyFill="1" applyBorder="1"/>
    <xf numFmtId="0" fontId="0" fillId="4" borderId="26" xfId="0" applyFill="1" applyBorder="1"/>
    <xf numFmtId="0" fontId="0" fillId="4" borderId="25" xfId="0" applyFill="1" applyBorder="1"/>
    <xf numFmtId="9" fontId="0" fillId="0" borderId="21" xfId="0" applyNumberFormat="1" applyBorder="1"/>
    <xf numFmtId="9" fontId="0" fillId="0" borderId="23" xfId="0" applyNumberFormat="1" applyBorder="1"/>
    <xf numFmtId="43" fontId="0" fillId="0" borderId="23" xfId="1" applyFont="1" applyBorder="1"/>
    <xf numFmtId="177" fontId="0" fillId="0" borderId="0" xfId="0" applyNumberFormat="1"/>
    <xf numFmtId="0" fontId="0" fillId="11" borderId="8" xfId="0" applyFill="1" applyBorder="1" applyAlignment="1">
      <alignment horizontal="center"/>
    </xf>
    <xf numFmtId="0" fontId="0" fillId="11" borderId="16" xfId="0" applyFill="1" applyBorder="1" applyAlignment="1">
      <alignment horizontal="center"/>
    </xf>
    <xf numFmtId="0" fontId="0" fillId="11" borderId="3" xfId="0" applyFill="1" applyBorder="1"/>
    <xf numFmtId="0" fontId="0" fillId="11" borderId="4" xfId="0" applyFill="1" applyBorder="1"/>
    <xf numFmtId="1" fontId="0" fillId="11" borderId="0" xfId="0" applyNumberFormat="1" applyFill="1" applyAlignment="1">
      <alignment horizontal="center"/>
    </xf>
    <xf numFmtId="1" fontId="0" fillId="11" borderId="18" xfId="0" applyNumberFormat="1" applyFill="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10" fontId="0" fillId="11" borderId="0" xfId="0" applyNumberFormat="1" applyFill="1" applyAlignment="1">
      <alignment horizontal="center"/>
    </xf>
    <xf numFmtId="10" fontId="0" fillId="11" borderId="18" xfId="0" applyNumberFormat="1" applyFill="1" applyBorder="1" applyAlignment="1">
      <alignment horizontal="center"/>
    </xf>
    <xf numFmtId="0" fontId="0" fillId="11" borderId="0" xfId="0" applyFill="1" applyAlignment="1">
      <alignment horizontal="center"/>
    </xf>
    <xf numFmtId="0" fontId="0" fillId="11" borderId="18" xfId="0" applyFill="1" applyBorder="1" applyAlignment="1">
      <alignment horizontal="center"/>
    </xf>
    <xf numFmtId="0" fontId="21" fillId="7" borderId="2" xfId="0" applyFont="1" applyFill="1" applyBorder="1"/>
    <xf numFmtId="0" fontId="21" fillId="7" borderId="3" xfId="0" applyFont="1" applyFill="1" applyBorder="1"/>
    <xf numFmtId="0" fontId="21" fillId="7" borderId="4" xfId="0" applyFont="1" applyFill="1" applyBorder="1"/>
    <xf numFmtId="0" fontId="0" fillId="0" borderId="8" xfId="0" applyBorder="1" applyAlignment="1">
      <alignment horizontal="center" wrapText="1"/>
    </xf>
    <xf numFmtId="0" fontId="0" fillId="0" borderId="16" xfId="0" applyBorder="1" applyAlignment="1">
      <alignment horizontal="center" wrapText="1"/>
    </xf>
    <xf numFmtId="0" fontId="0" fillId="0" borderId="0" xfId="0" applyAlignment="1">
      <alignment horizontal="center"/>
    </xf>
    <xf numFmtId="0" fontId="0" fillId="0" borderId="18" xfId="0" applyBorder="1" applyAlignment="1">
      <alignment horizontal="center"/>
    </xf>
    <xf numFmtId="0" fontId="21" fillId="7" borderId="8" xfId="0" applyFont="1" applyFill="1" applyBorder="1" applyAlignment="1">
      <alignment horizontal="center"/>
    </xf>
    <xf numFmtId="0" fontId="21" fillId="7" borderId="16" xfId="0" applyFont="1" applyFill="1" applyBorder="1" applyAlignment="1">
      <alignment horizontal="center"/>
    </xf>
    <xf numFmtId="0" fontId="0" fillId="0" borderId="0" xfId="0" applyAlignment="1">
      <alignment horizontal="center" wrapText="1"/>
    </xf>
    <xf numFmtId="0" fontId="0" fillId="0" borderId="18" xfId="0" applyBorder="1" applyAlignment="1">
      <alignment horizontal="center" wrapText="1"/>
    </xf>
    <xf numFmtId="0" fontId="0" fillId="0" borderId="8" xfId="0" applyBorder="1" applyAlignment="1">
      <alignment horizontal="center"/>
    </xf>
    <xf numFmtId="0" fontId="0" fillId="0" borderId="16" xfId="0" applyBorder="1" applyAlignment="1">
      <alignment horizontal="center"/>
    </xf>
    <xf numFmtId="0" fontId="11" fillId="0" borderId="0" xfId="0" applyFont="1" applyAlignment="1">
      <alignment wrapText="1"/>
    </xf>
    <xf numFmtId="0" fontId="10" fillId="0" borderId="8" xfId="0" applyFont="1" applyBorder="1"/>
    <xf numFmtId="0" fontId="11" fillId="0" borderId="0" xfId="0" applyFont="1"/>
    <xf numFmtId="0" fontId="22" fillId="6" borderId="13" xfId="0" applyFont="1" applyFill="1" applyBorder="1" applyAlignment="1">
      <alignment horizontal="center" vertical="center" wrapText="1"/>
    </xf>
    <xf numFmtId="0" fontId="22" fillId="6" borderId="14" xfId="0" applyFont="1" applyFill="1" applyBorder="1" applyAlignment="1">
      <alignment horizontal="center" vertical="center" wrapText="1"/>
    </xf>
    <xf numFmtId="0" fontId="22" fillId="6" borderId="15" xfId="0" applyFont="1" applyFill="1" applyBorder="1" applyAlignment="1">
      <alignment horizontal="center" vertical="center" wrapText="1"/>
    </xf>
    <xf numFmtId="0" fontId="0" fillId="7" borderId="16" xfId="0" applyFill="1" applyBorder="1" applyAlignment="1">
      <alignment horizontal="right"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Summary_Exhibits!$B$9</c:f>
          <c:strCache>
            <c:ptCount val="1"/>
            <c:pt idx="0">
              <c:v>Figure 1: Chinese Adjusted Birth and Male to Female Birth Ratio</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Summary_Exhibits!$B$15</c:f>
              <c:strCache>
                <c:ptCount val="1"/>
                <c:pt idx="0">
                  <c:v>Adjusted Birth Rate</c:v>
                </c:pt>
              </c:strCache>
            </c:strRef>
          </c:tx>
          <c:spPr>
            <a:ln w="28575" cap="rnd">
              <a:solidFill>
                <a:schemeClr val="accent1"/>
              </a:solidFill>
              <a:round/>
            </a:ln>
            <a:effectLst/>
          </c:spPr>
          <c:marker>
            <c:symbol val="none"/>
          </c:marker>
          <c:cat>
            <c:numRef>
              <c:f>Summary_Exhibits!$C$11:$V$11</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Summary_Exhibits!$C$15:$V$15</c:f>
              <c:numCache>
                <c:formatCode>0.0%</c:formatCode>
                <c:ptCount val="20"/>
                <c:pt idx="0">
                  <c:v>0.11789635028187288</c:v>
                </c:pt>
                <c:pt idx="1">
                  <c:v>0.11936128013586232</c:v>
                </c:pt>
                <c:pt idx="2">
                  <c:v>0.12261488610306731</c:v>
                </c:pt>
                <c:pt idx="3">
                  <c:v>0.12748255013880389</c:v>
                </c:pt>
                <c:pt idx="4">
                  <c:v>0.13198538094164525</c:v>
                </c:pt>
                <c:pt idx="5">
                  <c:v>0.13741882553701884</c:v>
                </c:pt>
                <c:pt idx="6">
                  <c:v>0.14380020564325988</c:v>
                </c:pt>
                <c:pt idx="7">
                  <c:v>0.14906992755042403</c:v>
                </c:pt>
                <c:pt idx="8">
                  <c:v>0.15016687826578703</c:v>
                </c:pt>
                <c:pt idx="9">
                  <c:v>0.14742245305229326</c:v>
                </c:pt>
                <c:pt idx="10">
                  <c:v>0.15008391602280097</c:v>
                </c:pt>
                <c:pt idx="11">
                  <c:v>0.14869945661196629</c:v>
                </c:pt>
                <c:pt idx="12">
                  <c:v>0.1428834333227357</c:v>
                </c:pt>
                <c:pt idx="13">
                  <c:v>0.13760895955699798</c:v>
                </c:pt>
                <c:pt idx="14">
                  <c:v>0.13598569590434131</c:v>
                </c:pt>
                <c:pt idx="15">
                  <c:v>0.14075561290026828</c:v>
                </c:pt>
                <c:pt idx="16">
                  <c:v>0.13209612537055457</c:v>
                </c:pt>
                <c:pt idx="17">
                  <c:v>0.11923553775696663</c:v>
                </c:pt>
                <c:pt idx="18">
                  <c:v>0.1080191695483453</c:v>
                </c:pt>
                <c:pt idx="19">
                  <c:v>9.5051802239550925E-2</c:v>
                </c:pt>
              </c:numCache>
            </c:numRef>
          </c:val>
          <c:smooth val="0"/>
          <c:extLst>
            <c:ext xmlns:c16="http://schemas.microsoft.com/office/drawing/2014/chart" uri="{C3380CC4-5D6E-409C-BE32-E72D297353CC}">
              <c16:uniqueId val="{00000000-9626-4C5C-AF1B-E8563AEC4CFD}"/>
            </c:ext>
          </c:extLst>
        </c:ser>
        <c:dLbls>
          <c:showLegendKey val="0"/>
          <c:showVal val="0"/>
          <c:showCatName val="0"/>
          <c:showSerName val="0"/>
          <c:showPercent val="0"/>
          <c:showBubbleSize val="0"/>
        </c:dLbls>
        <c:marker val="1"/>
        <c:smooth val="0"/>
        <c:axId val="1863566175"/>
        <c:axId val="1863549951"/>
      </c:lineChart>
      <c:lineChart>
        <c:grouping val="standard"/>
        <c:varyColors val="0"/>
        <c:ser>
          <c:idx val="1"/>
          <c:order val="1"/>
          <c:tx>
            <c:strRef>
              <c:f>Summary_Exhibits!$B$16</c:f>
              <c:strCache>
                <c:ptCount val="1"/>
                <c:pt idx="0">
                  <c:v>Male / Female Rate</c:v>
                </c:pt>
              </c:strCache>
            </c:strRef>
          </c:tx>
          <c:spPr>
            <a:ln w="28575" cap="rnd">
              <a:solidFill>
                <a:schemeClr val="accent2"/>
              </a:solidFill>
              <a:round/>
            </a:ln>
            <a:effectLst/>
          </c:spPr>
          <c:marker>
            <c:symbol val="none"/>
          </c:marker>
          <c:val>
            <c:numRef>
              <c:f>Summary_Exhibits!$C$16:$V$16</c:f>
              <c:numCache>
                <c:formatCode>0%</c:formatCode>
                <c:ptCount val="20"/>
                <c:pt idx="0">
                  <c:v>1.1713557045250937</c:v>
                </c:pt>
                <c:pt idx="1">
                  <c:v>1.1731139017139922</c:v>
                </c:pt>
                <c:pt idx="2">
                  <c:v>1.1743720560887212</c:v>
                </c:pt>
                <c:pt idx="3">
                  <c:v>1.1751185251769218</c:v>
                </c:pt>
                <c:pt idx="4">
                  <c:v>1.1753603718968415</c:v>
                </c:pt>
                <c:pt idx="5">
                  <c:v>1.1749516475662045</c:v>
                </c:pt>
                <c:pt idx="6">
                  <c:v>1.1739207239836307</c:v>
                </c:pt>
                <c:pt idx="7">
                  <c:v>1.172561812101327</c:v>
                </c:pt>
                <c:pt idx="8">
                  <c:v>1.1705584447955593</c:v>
                </c:pt>
                <c:pt idx="9">
                  <c:v>1.1679919894650874</c:v>
                </c:pt>
                <c:pt idx="10">
                  <c:v>1.1647184765097107</c:v>
                </c:pt>
                <c:pt idx="11">
                  <c:v>1.1610277251305086</c:v>
                </c:pt>
                <c:pt idx="12">
                  <c:v>1.1565447208495223</c:v>
                </c:pt>
                <c:pt idx="13">
                  <c:v>1.1518137776755319</c:v>
                </c:pt>
                <c:pt idx="14">
                  <c:v>1.146631132566799</c:v>
                </c:pt>
                <c:pt idx="15">
                  <c:v>1.1414167101821848</c:v>
                </c:pt>
                <c:pt idx="16">
                  <c:v>1.136243617697843</c:v>
                </c:pt>
                <c:pt idx="17">
                  <c:v>1.130673777494994</c:v>
                </c:pt>
                <c:pt idx="18">
                  <c:v>1.1255322458931487</c:v>
                </c:pt>
                <c:pt idx="19">
                  <c:v>1.120259103666629</c:v>
                </c:pt>
              </c:numCache>
            </c:numRef>
          </c:val>
          <c:smooth val="0"/>
          <c:extLst>
            <c:ext xmlns:c16="http://schemas.microsoft.com/office/drawing/2014/chart" uri="{C3380CC4-5D6E-409C-BE32-E72D297353CC}">
              <c16:uniqueId val="{00000001-9626-4C5C-AF1B-E8563AEC4CFD}"/>
            </c:ext>
          </c:extLst>
        </c:ser>
        <c:dLbls>
          <c:showLegendKey val="0"/>
          <c:showVal val="0"/>
          <c:showCatName val="0"/>
          <c:showSerName val="0"/>
          <c:showPercent val="0"/>
          <c:showBubbleSize val="0"/>
        </c:dLbls>
        <c:marker val="1"/>
        <c:smooth val="0"/>
        <c:axId val="1861592383"/>
        <c:axId val="1861591967"/>
      </c:lineChart>
      <c:catAx>
        <c:axId val="1863566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3549951"/>
        <c:crosses val="autoZero"/>
        <c:auto val="1"/>
        <c:lblAlgn val="ctr"/>
        <c:lblOffset val="100"/>
        <c:tickLblSkip val="2"/>
        <c:noMultiLvlLbl val="0"/>
      </c:catAx>
      <c:valAx>
        <c:axId val="1863549951"/>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3566175"/>
        <c:crosses val="autoZero"/>
        <c:crossBetween val="between"/>
      </c:valAx>
      <c:valAx>
        <c:axId val="1861591967"/>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1592383"/>
        <c:crosses val="max"/>
        <c:crossBetween val="between"/>
      </c:valAx>
      <c:catAx>
        <c:axId val="1861592383"/>
        <c:scaling>
          <c:orientation val="minMax"/>
        </c:scaling>
        <c:delete val="1"/>
        <c:axPos val="b"/>
        <c:majorTickMark val="out"/>
        <c:minorTickMark val="none"/>
        <c:tickLblPos val="nextTo"/>
        <c:crossAx val="1861591967"/>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Summary_Exhibits!$B$164</c:f>
          <c:strCache>
            <c:ptCount val="1"/>
            <c:pt idx="0">
              <c:v>Figure x: Retiree Proportion - US vs. China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Summary_Exhibits!$B$143</c:f>
              <c:strCache>
                <c:ptCount val="1"/>
                <c:pt idx="0">
                  <c:v>Baseline China Retiree Proportion</c:v>
                </c:pt>
              </c:strCache>
            </c:strRef>
          </c:tx>
          <c:spPr>
            <a:ln w="28575" cap="rnd">
              <a:solidFill>
                <a:schemeClr val="accent2"/>
              </a:solidFill>
              <a:round/>
            </a:ln>
            <a:effectLst/>
          </c:spPr>
          <c:marker>
            <c:symbol val="none"/>
          </c:marker>
          <c:cat>
            <c:numRef>
              <c:f>Summary_Exhibits!$C$141:$AY$141</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Summary_Exhibits!$C$143:$AY$143</c:f>
              <c:numCache>
                <c:formatCode>0.0%</c:formatCode>
                <c:ptCount val="49"/>
                <c:pt idx="0">
                  <c:v>0.13706934136436322</c:v>
                </c:pt>
                <c:pt idx="1">
                  <c:v>0.14229844956528009</c:v>
                </c:pt>
                <c:pt idx="2">
                  <c:v>0.14573640209546826</c:v>
                </c:pt>
                <c:pt idx="3">
                  <c:v>0.14808775926416765</c:v>
                </c:pt>
                <c:pt idx="4">
                  <c:v>0.15010693549117915</c:v>
                </c:pt>
                <c:pt idx="5">
                  <c:v>0.15443529290293653</c:v>
                </c:pt>
                <c:pt idx="6">
                  <c:v>0.16293636278692222</c:v>
                </c:pt>
                <c:pt idx="7">
                  <c:v>0.17222029383014889</c:v>
                </c:pt>
                <c:pt idx="8">
                  <c:v>0.18065842526063478</c:v>
                </c:pt>
                <c:pt idx="9">
                  <c:v>0.18885224491957761</c:v>
                </c:pt>
                <c:pt idx="10">
                  <c:v>0.19631094611237848</c:v>
                </c:pt>
                <c:pt idx="11">
                  <c:v>0.20432787401003466</c:v>
                </c:pt>
                <c:pt idx="12">
                  <c:v>0.21318191810487647</c:v>
                </c:pt>
                <c:pt idx="13">
                  <c:v>0.22198004638414007</c:v>
                </c:pt>
                <c:pt idx="14">
                  <c:v>0.23043114602592124</c:v>
                </c:pt>
                <c:pt idx="15">
                  <c:v>0.23801749913042555</c:v>
                </c:pt>
                <c:pt idx="16">
                  <c:v>0.24495264345677914</c:v>
                </c:pt>
                <c:pt idx="17">
                  <c:v>0.25102100427454255</c:v>
                </c:pt>
                <c:pt idx="18">
                  <c:v>0.25571713188463585</c:v>
                </c:pt>
                <c:pt idx="19">
                  <c:v>0.25926869938429908</c:v>
                </c:pt>
                <c:pt idx="20">
                  <c:v>0.26196479109574039</c:v>
                </c:pt>
                <c:pt idx="21">
                  <c:v>0.26411352266591037</c:v>
                </c:pt>
                <c:pt idx="22">
                  <c:v>0.26653544853438421</c:v>
                </c:pt>
                <c:pt idx="23">
                  <c:v>0.26967310489376756</c:v>
                </c:pt>
                <c:pt idx="24">
                  <c:v>0.27327908865210321</c:v>
                </c:pt>
                <c:pt idx="25">
                  <c:v>0.27771760494848213</c:v>
                </c:pt>
                <c:pt idx="26">
                  <c:v>0.28186843733611311</c:v>
                </c:pt>
                <c:pt idx="27">
                  <c:v>0.28553329936949445</c:v>
                </c:pt>
                <c:pt idx="28">
                  <c:v>0.28997196422680815</c:v>
                </c:pt>
                <c:pt idx="29">
                  <c:v>0.29545549514107416</c:v>
                </c:pt>
                <c:pt idx="30">
                  <c:v>0.30211794507181494</c:v>
                </c:pt>
                <c:pt idx="31">
                  <c:v>0.30895893030750565</c:v>
                </c:pt>
                <c:pt idx="32">
                  <c:v>0.31575458875045365</c:v>
                </c:pt>
                <c:pt idx="33">
                  <c:v>0.32324631520542663</c:v>
                </c:pt>
                <c:pt idx="34">
                  <c:v>0.329351795653684</c:v>
                </c:pt>
                <c:pt idx="35">
                  <c:v>0.3330425675194385</c:v>
                </c:pt>
                <c:pt idx="36">
                  <c:v>0.33596941358819665</c:v>
                </c:pt>
                <c:pt idx="37">
                  <c:v>0.33843688429470398</c:v>
                </c:pt>
                <c:pt idx="38">
                  <c:v>0.34056114154406608</c:v>
                </c:pt>
                <c:pt idx="39">
                  <c:v>0.34231211194668087</c:v>
                </c:pt>
                <c:pt idx="40">
                  <c:v>0.34365999811664522</c:v>
                </c:pt>
                <c:pt idx="41">
                  <c:v>0.34468295064370486</c:v>
                </c:pt>
                <c:pt idx="42">
                  <c:v>0.34551131418211606</c:v>
                </c:pt>
                <c:pt idx="43">
                  <c:v>0.34662814029128802</c:v>
                </c:pt>
                <c:pt idx="44">
                  <c:v>0.34780902968121785</c:v>
                </c:pt>
                <c:pt idx="45">
                  <c:v>0.34872299573318122</c:v>
                </c:pt>
                <c:pt idx="46">
                  <c:v>0.34969899925548109</c:v>
                </c:pt>
                <c:pt idx="47">
                  <c:v>0.35090252730114263</c:v>
                </c:pt>
                <c:pt idx="48">
                  <c:v>0.35246091350343056</c:v>
                </c:pt>
              </c:numCache>
            </c:numRef>
          </c:val>
          <c:smooth val="0"/>
          <c:extLst>
            <c:ext xmlns:c16="http://schemas.microsoft.com/office/drawing/2014/chart" uri="{C3380CC4-5D6E-409C-BE32-E72D297353CC}">
              <c16:uniqueId val="{00000000-8931-4937-8260-1782C7E67881}"/>
            </c:ext>
          </c:extLst>
        </c:ser>
        <c:ser>
          <c:idx val="1"/>
          <c:order val="1"/>
          <c:tx>
            <c:strRef>
              <c:f>Summary_Exhibits!$B$142</c:f>
              <c:strCache>
                <c:ptCount val="1"/>
                <c:pt idx="0">
                  <c:v>UN China Retiree Proportion</c:v>
                </c:pt>
              </c:strCache>
            </c:strRef>
          </c:tx>
          <c:spPr>
            <a:ln w="28575" cap="rnd">
              <a:solidFill>
                <a:schemeClr val="accent1"/>
              </a:solidFill>
              <a:round/>
            </a:ln>
            <a:effectLst/>
          </c:spPr>
          <c:marker>
            <c:symbol val="none"/>
          </c:marker>
          <c:cat>
            <c:numRef>
              <c:f>Summary_Exhibits!$C$141:$AY$141</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Summary_Exhibits!$C$142:$AY$142</c:f>
              <c:numCache>
                <c:formatCode>0.0%</c:formatCode>
                <c:ptCount val="49"/>
                <c:pt idx="0">
                  <c:v>0.13722335448442233</c:v>
                </c:pt>
                <c:pt idx="1">
                  <c:v>0.142666115310985</c:v>
                </c:pt>
                <c:pt idx="2">
                  <c:v>0.14629826556514841</c:v>
                </c:pt>
                <c:pt idx="3">
                  <c:v>0.14882861822558091</c:v>
                </c:pt>
                <c:pt idx="4">
                  <c:v>0.15100652447852425</c:v>
                </c:pt>
                <c:pt idx="5">
                  <c:v>0.15548880317146405</c:v>
                </c:pt>
                <c:pt idx="6">
                  <c:v>0.16416094263678507</c:v>
                </c:pt>
                <c:pt idx="7">
                  <c:v>0.17363428122606117</c:v>
                </c:pt>
                <c:pt idx="8">
                  <c:v>0.18228670528811941</c:v>
                </c:pt>
                <c:pt idx="9">
                  <c:v>0.19072651435112689</c:v>
                </c:pt>
                <c:pt idx="10">
                  <c:v>0.19846011575275216</c:v>
                </c:pt>
                <c:pt idx="11">
                  <c:v>0.2067936588655184</c:v>
                </c:pt>
                <c:pt idx="12">
                  <c:v>0.21601173112392463</c:v>
                </c:pt>
                <c:pt idx="13">
                  <c:v>0.22521522384913681</c:v>
                </c:pt>
                <c:pt idx="14">
                  <c:v>0.23411094061950666</c:v>
                </c:pt>
                <c:pt idx="15">
                  <c:v>0.24217801050875898</c:v>
                </c:pt>
                <c:pt idx="16">
                  <c:v>0.24962960208962368</c:v>
                </c:pt>
                <c:pt idx="17">
                  <c:v>0.25624745868883969</c:v>
                </c:pt>
                <c:pt idx="18">
                  <c:v>0.26151893321540559</c:v>
                </c:pt>
                <c:pt idx="19">
                  <c:v>0.26567799332918429</c:v>
                </c:pt>
                <c:pt idx="20">
                  <c:v>0.26899946491033294</c:v>
                </c:pt>
                <c:pt idx="21">
                  <c:v>0.27177811952513797</c:v>
                </c:pt>
                <c:pt idx="22">
                  <c:v>0.27482861324373348</c:v>
                </c:pt>
                <c:pt idx="23">
                  <c:v>0.27839237316172377</c:v>
                </c:pt>
                <c:pt idx="24">
                  <c:v>0.28244694106858542</c:v>
                </c:pt>
                <c:pt idx="25">
                  <c:v>0.28734823892629219</c:v>
                </c:pt>
                <c:pt idx="26">
                  <c:v>0.29194069534562567</c:v>
                </c:pt>
                <c:pt idx="27">
                  <c:v>0.29602871199943348</c:v>
                </c:pt>
                <c:pt idx="28">
                  <c:v>0.30090291242736361</c:v>
                </c:pt>
                <c:pt idx="29">
                  <c:v>0.30683703411095398</c:v>
                </c:pt>
                <c:pt idx="30">
                  <c:v>0.31394511657000085</c:v>
                </c:pt>
                <c:pt idx="31">
                  <c:v>0.32119559558009914</c:v>
                </c:pt>
                <c:pt idx="32">
                  <c:v>0.32837657642281104</c:v>
                </c:pt>
                <c:pt idx="33">
                  <c:v>0.33626777535265551</c:v>
                </c:pt>
                <c:pt idx="34">
                  <c:v>0.34274599687539548</c:v>
                </c:pt>
                <c:pt idx="35">
                  <c:v>0.34686964031570916</c:v>
                </c:pt>
                <c:pt idx="36">
                  <c:v>0.35017083714228592</c:v>
                </c:pt>
                <c:pt idx="37">
                  <c:v>0.35296459065854147</c:v>
                </c:pt>
                <c:pt idx="38">
                  <c:v>0.35537495587508194</c:v>
                </c:pt>
                <c:pt idx="39">
                  <c:v>0.35737904520653246</c:v>
                </c:pt>
                <c:pt idx="40">
                  <c:v>0.35896086456384518</c:v>
                </c:pt>
                <c:pt idx="41">
                  <c:v>0.36021439468841748</c:v>
                </c:pt>
                <c:pt idx="42">
                  <c:v>0.36126197824167972</c:v>
                </c:pt>
                <c:pt idx="43">
                  <c:v>0.36257940547475676</c:v>
                </c:pt>
                <c:pt idx="44">
                  <c:v>0.36392705214069765</c:v>
                </c:pt>
                <c:pt idx="45">
                  <c:v>0.36496787305448536</c:v>
                </c:pt>
                <c:pt idx="46">
                  <c:v>0.36603501327338167</c:v>
                </c:pt>
                <c:pt idx="47">
                  <c:v>0.36730368541036712</c:v>
                </c:pt>
                <c:pt idx="48">
                  <c:v>0.36888914627688024</c:v>
                </c:pt>
              </c:numCache>
            </c:numRef>
          </c:val>
          <c:smooth val="0"/>
          <c:extLst>
            <c:ext xmlns:c16="http://schemas.microsoft.com/office/drawing/2014/chart" uri="{C3380CC4-5D6E-409C-BE32-E72D297353CC}">
              <c16:uniqueId val="{00000001-8931-4937-8260-1782C7E67881}"/>
            </c:ext>
          </c:extLst>
        </c:ser>
        <c:ser>
          <c:idx val="2"/>
          <c:order val="2"/>
          <c:tx>
            <c:strRef>
              <c:f>Summary_Exhibits!$B$168</c:f>
              <c:strCache>
                <c:ptCount val="1"/>
                <c:pt idx="0">
                  <c:v>CBO US Retiree Proportion</c:v>
                </c:pt>
              </c:strCache>
            </c:strRef>
          </c:tx>
          <c:spPr>
            <a:ln w="28575" cap="rnd">
              <a:solidFill>
                <a:schemeClr val="accent3"/>
              </a:solidFill>
              <a:round/>
            </a:ln>
            <a:effectLst/>
          </c:spPr>
          <c:marker>
            <c:symbol val="none"/>
          </c:marker>
          <c:val>
            <c:numRef>
              <c:f>Summary_Exhibits!$C$168:$AY$168</c:f>
              <c:numCache>
                <c:formatCode>0.0%</c:formatCode>
                <c:ptCount val="49"/>
                <c:pt idx="0">
                  <c:v>0.17130044843049327</c:v>
                </c:pt>
                <c:pt idx="1">
                  <c:v>0.1753653444676409</c:v>
                </c:pt>
                <c:pt idx="2">
                  <c:v>0.17900683913172763</c:v>
                </c:pt>
                <c:pt idx="3">
                  <c:v>0.18276066350710901</c:v>
                </c:pt>
                <c:pt idx="4">
                  <c:v>0.18707583357922691</c:v>
                </c:pt>
                <c:pt idx="5">
                  <c:v>0.19071407581545696</c:v>
                </c:pt>
                <c:pt idx="6">
                  <c:v>0.19432250512145158</c:v>
                </c:pt>
                <c:pt idx="7">
                  <c:v>0.19755244755244755</c:v>
                </c:pt>
                <c:pt idx="8">
                  <c:v>0.20046417174354511</c:v>
                </c:pt>
                <c:pt idx="9">
                  <c:v>0.2027729636048527</c:v>
                </c:pt>
                <c:pt idx="10">
                  <c:v>0.20477423065861378</c:v>
                </c:pt>
                <c:pt idx="11">
                  <c:v>0.20624462904611857</c:v>
                </c:pt>
                <c:pt idx="12">
                  <c:v>0.20770328102710414</c:v>
                </c:pt>
                <c:pt idx="13">
                  <c:v>0.209434498437056</c:v>
                </c:pt>
                <c:pt idx="14">
                  <c:v>0.21171808661194449</c:v>
                </c:pt>
                <c:pt idx="15">
                  <c:v>0.21319796954314718</c:v>
                </c:pt>
                <c:pt idx="16">
                  <c:v>0.21410508569822986</c:v>
                </c:pt>
                <c:pt idx="17">
                  <c:v>0.21450574068888265</c:v>
                </c:pt>
                <c:pt idx="18">
                  <c:v>0.21484375</c:v>
                </c:pt>
                <c:pt idx="19">
                  <c:v>0.21529902642559112</c:v>
                </c:pt>
                <c:pt idx="20">
                  <c:v>0.21569171056279457</c:v>
                </c:pt>
                <c:pt idx="21">
                  <c:v>0.21641791044776118</c:v>
                </c:pt>
                <c:pt idx="22">
                  <c:v>0.21686414990355471</c:v>
                </c:pt>
                <c:pt idx="23">
                  <c:v>0.21797691039032435</c:v>
                </c:pt>
                <c:pt idx="24">
                  <c:v>0.21902412280701755</c:v>
                </c:pt>
                <c:pt idx="25">
                  <c:v>0.22018599562363236</c:v>
                </c:pt>
                <c:pt idx="26">
                  <c:v>0.22128240109140518</c:v>
                </c:pt>
                <c:pt idx="27">
                  <c:v>0.22194989106753812</c:v>
                </c:pt>
                <c:pt idx="28">
                  <c:v>0.22282608695652173</c:v>
                </c:pt>
                <c:pt idx="29">
                  <c:v>0.2240303770002712</c:v>
                </c:pt>
                <c:pt idx="30">
                  <c:v>0.22495939361126149</c:v>
                </c:pt>
                <c:pt idx="31">
                  <c:v>0.22588489597406103</c:v>
                </c:pt>
                <c:pt idx="32">
                  <c:v>0.22740760722956568</c:v>
                </c:pt>
                <c:pt idx="33">
                  <c:v>0.22886375875067314</c:v>
                </c:pt>
                <c:pt idx="34">
                  <c:v>0.23058317656543936</c:v>
                </c:pt>
                <c:pt idx="35">
                  <c:v>0.23229613733905577</c:v>
                </c:pt>
                <c:pt idx="36">
                  <c:v>0.23400267737617136</c:v>
                </c:pt>
                <c:pt idx="37">
                  <c:v>0.23537269569863745</c:v>
                </c:pt>
                <c:pt idx="38">
                  <c:v>0.23653333333333335</c:v>
                </c:pt>
                <c:pt idx="39">
                  <c:v>0.23789249600851517</c:v>
                </c:pt>
                <c:pt idx="40">
                  <c:v>0.23898035050451405</c:v>
                </c:pt>
                <c:pt idx="41">
                  <c:v>0.24</c:v>
                </c:pt>
                <c:pt idx="42">
                  <c:v>0.24134284959027225</c:v>
                </c:pt>
                <c:pt idx="43">
                  <c:v>0.24235232067510551</c:v>
                </c:pt>
                <c:pt idx="44">
                  <c:v>0.24362009997369111</c:v>
                </c:pt>
                <c:pt idx="45">
                  <c:v>0.24488188976377953</c:v>
                </c:pt>
                <c:pt idx="46">
                  <c:v>0.2459402828706129</c:v>
                </c:pt>
                <c:pt idx="47">
                  <c:v>0.24719101123595505</c:v>
                </c:pt>
                <c:pt idx="48">
                  <c:v>0.2484358706986444</c:v>
                </c:pt>
              </c:numCache>
            </c:numRef>
          </c:val>
          <c:smooth val="0"/>
          <c:extLst>
            <c:ext xmlns:c16="http://schemas.microsoft.com/office/drawing/2014/chart" uri="{C3380CC4-5D6E-409C-BE32-E72D297353CC}">
              <c16:uniqueId val="{00000002-8931-4937-8260-1782C7E67881}"/>
            </c:ext>
          </c:extLst>
        </c:ser>
        <c:dLbls>
          <c:showLegendKey val="0"/>
          <c:showVal val="0"/>
          <c:showCatName val="0"/>
          <c:showSerName val="0"/>
          <c:showPercent val="0"/>
          <c:showBubbleSize val="0"/>
        </c:dLbls>
        <c:smooth val="0"/>
        <c:axId val="1666916207"/>
        <c:axId val="1666907471"/>
      </c:lineChart>
      <c:catAx>
        <c:axId val="166691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6907471"/>
        <c:crosses val="autoZero"/>
        <c:auto val="1"/>
        <c:lblAlgn val="ctr"/>
        <c:lblOffset val="100"/>
        <c:tickLblSkip val="5"/>
        <c:noMultiLvlLbl val="0"/>
      </c:catAx>
      <c:valAx>
        <c:axId val="1666907471"/>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Population 65+</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691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Figure 2: Male Mortality Rates Comparison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Mortality_Rates!$F$4:$F$5</c:f>
              <c:strCache>
                <c:ptCount val="2"/>
                <c:pt idx="0">
                  <c:v>Males</c:v>
                </c:pt>
                <c:pt idx="1">
                  <c:v>CL01</c:v>
                </c:pt>
              </c:strCache>
            </c:strRef>
          </c:tx>
          <c:spPr>
            <a:ln w="28575" cap="rnd">
              <a:solidFill>
                <a:srgbClr val="C00000"/>
              </a:solidFill>
              <a:round/>
            </a:ln>
            <a:effectLst/>
          </c:spPr>
          <c:marker>
            <c:symbol val="none"/>
          </c:marker>
          <c:cat>
            <c:numRef>
              <c:f>Mortality_Rates!$A$6:$A$90</c:f>
              <c:numCache>
                <c:formatCode>General</c:formatCode>
                <c:ptCount val="8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numCache>
            </c:numRef>
          </c:cat>
          <c:val>
            <c:numRef>
              <c:f>Mortality_Rates!$F$6:$F$90</c:f>
              <c:numCache>
                <c:formatCode>General</c:formatCode>
                <c:ptCount val="85"/>
                <c:pt idx="0">
                  <c:v>8.6700000000000004E-4</c:v>
                </c:pt>
                <c:pt idx="1">
                  <c:v>6.1499999999999999E-4</c:v>
                </c:pt>
                <c:pt idx="2">
                  <c:v>4.4499999999999997E-4</c:v>
                </c:pt>
                <c:pt idx="3">
                  <c:v>3.39E-4</c:v>
                </c:pt>
                <c:pt idx="4">
                  <c:v>2.7999999999999998E-4</c:v>
                </c:pt>
                <c:pt idx="5">
                  <c:v>2.5099999999999998E-4</c:v>
                </c:pt>
                <c:pt idx="6">
                  <c:v>2.3699999999999999E-4</c:v>
                </c:pt>
                <c:pt idx="7">
                  <c:v>2.33E-4</c:v>
                </c:pt>
                <c:pt idx="8">
                  <c:v>2.3800000000000001E-4</c:v>
                </c:pt>
                <c:pt idx="9">
                  <c:v>2.5000000000000001E-4</c:v>
                </c:pt>
                <c:pt idx="10">
                  <c:v>2.6899999999999998E-4</c:v>
                </c:pt>
                <c:pt idx="11">
                  <c:v>2.9300000000000002E-4</c:v>
                </c:pt>
                <c:pt idx="12">
                  <c:v>3.19E-4</c:v>
                </c:pt>
                <c:pt idx="13">
                  <c:v>3.4699999999999998E-4</c:v>
                </c:pt>
                <c:pt idx="14">
                  <c:v>3.7500000000000001E-4</c:v>
                </c:pt>
                <c:pt idx="15">
                  <c:v>4.0200000000000001E-4</c:v>
                </c:pt>
                <c:pt idx="16">
                  <c:v>4.2700000000000002E-4</c:v>
                </c:pt>
                <c:pt idx="17">
                  <c:v>4.4900000000000002E-4</c:v>
                </c:pt>
                <c:pt idx="18">
                  <c:v>4.6900000000000002E-4</c:v>
                </c:pt>
                <c:pt idx="19">
                  <c:v>4.8899999999999996E-4</c:v>
                </c:pt>
                <c:pt idx="20">
                  <c:v>5.0799999999999999E-4</c:v>
                </c:pt>
                <c:pt idx="21">
                  <c:v>5.2700000000000002E-4</c:v>
                </c:pt>
                <c:pt idx="22">
                  <c:v>5.4699999999999996E-4</c:v>
                </c:pt>
                <c:pt idx="23">
                  <c:v>5.6800000000000004E-4</c:v>
                </c:pt>
                <c:pt idx="24">
                  <c:v>5.9100000000000005E-4</c:v>
                </c:pt>
                <c:pt idx="25">
                  <c:v>6.1499999999999999E-4</c:v>
                </c:pt>
                <c:pt idx="26">
                  <c:v>6.4400000000000004E-4</c:v>
                </c:pt>
                <c:pt idx="27">
                  <c:v>6.7500000000000004E-4</c:v>
                </c:pt>
                <c:pt idx="28">
                  <c:v>7.1100000000000004E-4</c:v>
                </c:pt>
                <c:pt idx="29">
                  <c:v>7.5100000000000004E-4</c:v>
                </c:pt>
                <c:pt idx="30">
                  <c:v>7.9699999999999997E-4</c:v>
                </c:pt>
                <c:pt idx="31">
                  <c:v>8.4699999999999999E-4</c:v>
                </c:pt>
                <c:pt idx="32">
                  <c:v>9.0300000000000005E-4</c:v>
                </c:pt>
                <c:pt idx="33">
                  <c:v>9.6599999999999995E-4</c:v>
                </c:pt>
                <c:pt idx="34">
                  <c:v>1.0349999999999999E-3</c:v>
                </c:pt>
                <c:pt idx="35">
                  <c:v>1.111E-3</c:v>
                </c:pt>
                <c:pt idx="36">
                  <c:v>1.196E-3</c:v>
                </c:pt>
                <c:pt idx="37">
                  <c:v>1.2899999999999999E-3</c:v>
                </c:pt>
                <c:pt idx="38">
                  <c:v>1.395E-3</c:v>
                </c:pt>
                <c:pt idx="39">
                  <c:v>1.5150000000000001E-3</c:v>
                </c:pt>
                <c:pt idx="40">
                  <c:v>1.6509999999999999E-3</c:v>
                </c:pt>
                <c:pt idx="41">
                  <c:v>1.804E-3</c:v>
                </c:pt>
                <c:pt idx="42">
                  <c:v>1.9780000000000002E-3</c:v>
                </c:pt>
                <c:pt idx="43">
                  <c:v>2.173E-3</c:v>
                </c:pt>
                <c:pt idx="44">
                  <c:v>2.3930000000000002E-3</c:v>
                </c:pt>
                <c:pt idx="45">
                  <c:v>2.6389999999999999E-3</c:v>
                </c:pt>
                <c:pt idx="46">
                  <c:v>2.9129999999999998E-3</c:v>
                </c:pt>
                <c:pt idx="47">
                  <c:v>3.2130000000000001E-3</c:v>
                </c:pt>
                <c:pt idx="48">
                  <c:v>3.5379999999999999E-3</c:v>
                </c:pt>
                <c:pt idx="49">
                  <c:v>3.8839999999999999E-3</c:v>
                </c:pt>
                <c:pt idx="50">
                  <c:v>4.2490000000000002E-3</c:v>
                </c:pt>
                <c:pt idx="51">
                  <c:v>4.633E-3</c:v>
                </c:pt>
                <c:pt idx="52">
                  <c:v>5.032E-3</c:v>
                </c:pt>
                <c:pt idx="53">
                  <c:v>5.4450000000000002E-3</c:v>
                </c:pt>
                <c:pt idx="54">
                  <c:v>5.8690000000000001E-3</c:v>
                </c:pt>
                <c:pt idx="55">
                  <c:v>6.3020000000000003E-3</c:v>
                </c:pt>
                <c:pt idx="56">
                  <c:v>6.7470000000000004E-3</c:v>
                </c:pt>
                <c:pt idx="57">
                  <c:v>7.2269999999999999E-3</c:v>
                </c:pt>
                <c:pt idx="58">
                  <c:v>7.77E-3</c:v>
                </c:pt>
                <c:pt idx="59">
                  <c:v>8.4030000000000007E-3</c:v>
                </c:pt>
                <c:pt idx="60">
                  <c:v>9.1610000000000007E-3</c:v>
                </c:pt>
                <c:pt idx="61">
                  <c:v>1.0064999999999999E-2</c:v>
                </c:pt>
                <c:pt idx="62">
                  <c:v>1.1129E-2</c:v>
                </c:pt>
                <c:pt idx="63">
                  <c:v>1.2359999999999999E-2</c:v>
                </c:pt>
                <c:pt idx="64">
                  <c:v>1.3771E-2</c:v>
                </c:pt>
                <c:pt idx="65">
                  <c:v>1.5379E-2</c:v>
                </c:pt>
                <c:pt idx="66">
                  <c:v>1.7212000000000002E-2</c:v>
                </c:pt>
                <c:pt idx="67">
                  <c:v>1.9304000000000002E-2</c:v>
                </c:pt>
                <c:pt idx="68">
                  <c:v>2.1690999999999998E-2</c:v>
                </c:pt>
                <c:pt idx="69">
                  <c:v>2.4410999999999999E-2</c:v>
                </c:pt>
                <c:pt idx="70">
                  <c:v>2.7494999999999999E-2</c:v>
                </c:pt>
                <c:pt idx="71">
                  <c:v>3.0964999999999999E-2</c:v>
                </c:pt>
                <c:pt idx="72">
                  <c:v>3.4832000000000002E-2</c:v>
                </c:pt>
                <c:pt idx="73">
                  <c:v>3.9105000000000001E-2</c:v>
                </c:pt>
                <c:pt idx="74">
                  <c:v>4.3796000000000002E-2</c:v>
                </c:pt>
                <c:pt idx="75">
                  <c:v>4.8920999999999999E-2</c:v>
                </c:pt>
                <c:pt idx="76">
                  <c:v>5.4505999999999999E-2</c:v>
                </c:pt>
                <c:pt idx="77">
                  <c:v>6.0586000000000001E-2</c:v>
                </c:pt>
                <c:pt idx="78">
                  <c:v>6.7201999999999998E-2</c:v>
                </c:pt>
                <c:pt idx="79">
                  <c:v>7.4399999999999994E-2</c:v>
                </c:pt>
                <c:pt idx="80">
                  <c:v>8.2220000000000001E-2</c:v>
                </c:pt>
                <c:pt idx="81">
                  <c:v>9.0700000000000003E-2</c:v>
                </c:pt>
                <c:pt idx="82">
                  <c:v>9.9867999999999998E-2</c:v>
                </c:pt>
                <c:pt idx="83">
                  <c:v>0.109754</c:v>
                </c:pt>
                <c:pt idx="84">
                  <c:v>0.120388</c:v>
                </c:pt>
              </c:numCache>
            </c:numRef>
          </c:val>
          <c:smooth val="0"/>
          <c:extLst>
            <c:ext xmlns:c16="http://schemas.microsoft.com/office/drawing/2014/chart" uri="{C3380CC4-5D6E-409C-BE32-E72D297353CC}">
              <c16:uniqueId val="{00000000-CF6C-4CB1-9737-105069CE290A}"/>
            </c:ext>
          </c:extLst>
        </c:ser>
        <c:ser>
          <c:idx val="2"/>
          <c:order val="2"/>
          <c:tx>
            <c:strRef>
              <c:f>Mortality_Rates!$J$4:$J$5</c:f>
              <c:strCache>
                <c:ptCount val="2"/>
                <c:pt idx="0">
                  <c:v>Males</c:v>
                </c:pt>
                <c:pt idx="1">
                  <c:v>SSA</c:v>
                </c:pt>
              </c:strCache>
            </c:strRef>
          </c:tx>
          <c:spPr>
            <a:ln w="28575" cap="rnd">
              <a:solidFill>
                <a:schemeClr val="accent5"/>
              </a:solidFill>
              <a:round/>
            </a:ln>
            <a:effectLst/>
          </c:spPr>
          <c:marker>
            <c:symbol val="none"/>
          </c:marker>
          <c:cat>
            <c:numRef>
              <c:f>Mortality_Rates!$A$6:$A$90</c:f>
              <c:numCache>
                <c:formatCode>General</c:formatCode>
                <c:ptCount val="8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numCache>
            </c:numRef>
          </c:cat>
          <c:val>
            <c:numRef>
              <c:f>Mortality_Rates!$J$6:$J$90</c:f>
              <c:numCache>
                <c:formatCode>General</c:formatCode>
                <c:ptCount val="85"/>
                <c:pt idx="0">
                  <c:v>6.0809999999999996E-3</c:v>
                </c:pt>
                <c:pt idx="1">
                  <c:v>4.2499999999999998E-4</c:v>
                </c:pt>
                <c:pt idx="2">
                  <c:v>2.5999999999999998E-4</c:v>
                </c:pt>
                <c:pt idx="3">
                  <c:v>1.94E-4</c:v>
                </c:pt>
                <c:pt idx="4">
                  <c:v>1.54E-4</c:v>
                </c:pt>
                <c:pt idx="5">
                  <c:v>1.4200000000000001E-4</c:v>
                </c:pt>
                <c:pt idx="6">
                  <c:v>1.35E-4</c:v>
                </c:pt>
                <c:pt idx="7">
                  <c:v>1.27E-4</c:v>
                </c:pt>
                <c:pt idx="8">
                  <c:v>1.16E-4</c:v>
                </c:pt>
                <c:pt idx="9">
                  <c:v>1.0399999999999999E-4</c:v>
                </c:pt>
                <c:pt idx="10">
                  <c:v>9.7E-5</c:v>
                </c:pt>
                <c:pt idx="11">
                  <c:v>1.06E-4</c:v>
                </c:pt>
                <c:pt idx="12">
                  <c:v>1.44E-4</c:v>
                </c:pt>
                <c:pt idx="13">
                  <c:v>2.2000000000000001E-4</c:v>
                </c:pt>
                <c:pt idx="14">
                  <c:v>3.2299999999999999E-4</c:v>
                </c:pt>
                <c:pt idx="15">
                  <c:v>4.37E-4</c:v>
                </c:pt>
                <c:pt idx="16">
                  <c:v>5.5199999999999997E-4</c:v>
                </c:pt>
                <c:pt idx="17">
                  <c:v>6.7500000000000004E-4</c:v>
                </c:pt>
                <c:pt idx="18">
                  <c:v>8.0599999999999997E-4</c:v>
                </c:pt>
                <c:pt idx="19">
                  <c:v>9.3899999999999995E-4</c:v>
                </c:pt>
                <c:pt idx="20">
                  <c:v>1.0790000000000001E-3</c:v>
                </c:pt>
                <c:pt idx="21">
                  <c:v>1.2149999999999999E-3</c:v>
                </c:pt>
                <c:pt idx="22">
                  <c:v>1.3270000000000001E-3</c:v>
                </c:pt>
                <c:pt idx="23">
                  <c:v>1.4059999999999999E-3</c:v>
                </c:pt>
                <c:pt idx="24">
                  <c:v>1.4610000000000001E-3</c:v>
                </c:pt>
                <c:pt idx="25">
                  <c:v>1.5070000000000001E-3</c:v>
                </c:pt>
                <c:pt idx="26">
                  <c:v>1.557E-3</c:v>
                </c:pt>
                <c:pt idx="27">
                  <c:v>1.6100000000000001E-3</c:v>
                </c:pt>
                <c:pt idx="28">
                  <c:v>1.668E-3</c:v>
                </c:pt>
                <c:pt idx="29">
                  <c:v>1.732E-3</c:v>
                </c:pt>
                <c:pt idx="30">
                  <c:v>1.7949999999999999E-3</c:v>
                </c:pt>
                <c:pt idx="31">
                  <c:v>1.8580000000000001E-3</c:v>
                </c:pt>
                <c:pt idx="32">
                  <c:v>1.923E-3</c:v>
                </c:pt>
                <c:pt idx="33">
                  <c:v>1.9919999999999998E-3</c:v>
                </c:pt>
                <c:pt idx="34">
                  <c:v>2.0639999999999999E-3</c:v>
                </c:pt>
                <c:pt idx="35">
                  <c:v>2.1450000000000002E-3</c:v>
                </c:pt>
                <c:pt idx="36">
                  <c:v>2.2309999999999999E-3</c:v>
                </c:pt>
                <c:pt idx="37">
                  <c:v>2.3159999999999999E-3</c:v>
                </c:pt>
                <c:pt idx="38">
                  <c:v>2.398E-3</c:v>
                </c:pt>
                <c:pt idx="39">
                  <c:v>2.4819999999999998E-3</c:v>
                </c:pt>
                <c:pt idx="40">
                  <c:v>2.5799999999999998E-3</c:v>
                </c:pt>
                <c:pt idx="41">
                  <c:v>2.6970000000000002E-3</c:v>
                </c:pt>
                <c:pt idx="42">
                  <c:v>2.8279999999999998E-3</c:v>
                </c:pt>
                <c:pt idx="43">
                  <c:v>2.9759999999999999E-3</c:v>
                </c:pt>
                <c:pt idx="44">
                  <c:v>3.1459999999999999E-3</c:v>
                </c:pt>
                <c:pt idx="45">
                  <c:v>3.3400000000000001E-3</c:v>
                </c:pt>
                <c:pt idx="46">
                  <c:v>3.5669999999999999E-3</c:v>
                </c:pt>
                <c:pt idx="47">
                  <c:v>3.833E-3</c:v>
                </c:pt>
                <c:pt idx="48">
                  <c:v>4.143E-3</c:v>
                </c:pt>
                <c:pt idx="49">
                  <c:v>4.4990000000000004E-3</c:v>
                </c:pt>
                <c:pt idx="50">
                  <c:v>4.8900000000000002E-3</c:v>
                </c:pt>
                <c:pt idx="51">
                  <c:v>5.3210000000000002E-3</c:v>
                </c:pt>
                <c:pt idx="52">
                  <c:v>5.8100000000000001E-3</c:v>
                </c:pt>
                <c:pt idx="53">
                  <c:v>6.3629999999999997E-3</c:v>
                </c:pt>
                <c:pt idx="54">
                  <c:v>6.973E-3</c:v>
                </c:pt>
                <c:pt idx="55">
                  <c:v>7.6290000000000004E-3</c:v>
                </c:pt>
                <c:pt idx="56">
                  <c:v>8.3219999999999995E-3</c:v>
                </c:pt>
                <c:pt idx="57">
                  <c:v>9.0489999999999998E-3</c:v>
                </c:pt>
                <c:pt idx="58">
                  <c:v>9.8060000000000005E-3</c:v>
                </c:pt>
                <c:pt idx="59">
                  <c:v>1.0595E-2</c:v>
                </c:pt>
                <c:pt idx="60">
                  <c:v>1.1452E-2</c:v>
                </c:pt>
                <c:pt idx="61">
                  <c:v>1.2357999999999999E-2</c:v>
                </c:pt>
                <c:pt idx="62">
                  <c:v>1.3254999999999999E-2</c:v>
                </c:pt>
                <c:pt idx="63">
                  <c:v>1.4126E-2</c:v>
                </c:pt>
                <c:pt idx="64">
                  <c:v>1.5006E-2</c:v>
                </c:pt>
                <c:pt idx="65">
                  <c:v>1.6001000000000001E-2</c:v>
                </c:pt>
                <c:pt idx="66">
                  <c:v>1.7124E-2</c:v>
                </c:pt>
                <c:pt idx="67">
                  <c:v>1.8297999999999998E-2</c:v>
                </c:pt>
                <c:pt idx="68">
                  <c:v>1.9519000000000002E-2</c:v>
                </c:pt>
                <c:pt idx="69">
                  <c:v>2.0847000000000001E-2</c:v>
                </c:pt>
                <c:pt idx="70">
                  <c:v>2.2381000000000002E-2</c:v>
                </c:pt>
                <c:pt idx="71">
                  <c:v>2.4185000000000002E-2</c:v>
                </c:pt>
                <c:pt idx="72">
                  <c:v>2.6266000000000001E-2</c:v>
                </c:pt>
                <c:pt idx="73">
                  <c:v>2.8660000000000001E-2</c:v>
                </c:pt>
                <c:pt idx="74">
                  <c:v>3.1400999999999998E-2</c:v>
                </c:pt>
                <c:pt idx="75">
                  <c:v>3.4618000000000003E-2</c:v>
                </c:pt>
                <c:pt idx="76">
                  <c:v>3.8262999999999998E-2</c:v>
                </c:pt>
                <c:pt idx="77">
                  <c:v>4.2189999999999998E-2</c:v>
                </c:pt>
                <c:pt idx="78">
                  <c:v>4.6366999999999998E-2</c:v>
                </c:pt>
                <c:pt idx="79">
                  <c:v>5.0948E-2</c:v>
                </c:pt>
                <c:pt idx="80">
                  <c:v>5.6237000000000002E-2</c:v>
                </c:pt>
                <c:pt idx="81">
                  <c:v>6.2359999999999999E-2</c:v>
                </c:pt>
                <c:pt idx="82">
                  <c:v>6.9225999999999996E-2</c:v>
                </c:pt>
                <c:pt idx="83">
                  <c:v>7.6883999999999994E-2</c:v>
                </c:pt>
                <c:pt idx="84">
                  <c:v>8.5452E-2</c:v>
                </c:pt>
              </c:numCache>
            </c:numRef>
          </c:val>
          <c:smooth val="0"/>
          <c:extLst>
            <c:ext xmlns:c16="http://schemas.microsoft.com/office/drawing/2014/chart" uri="{C3380CC4-5D6E-409C-BE32-E72D297353CC}">
              <c16:uniqueId val="{00000002-CF6C-4CB1-9737-105069CE290A}"/>
            </c:ext>
          </c:extLst>
        </c:ser>
        <c:ser>
          <c:idx val="4"/>
          <c:order val="4"/>
          <c:tx>
            <c:strRef>
              <c:f>Mortality_Rates!$L$4:$L$5</c:f>
              <c:strCache>
                <c:ptCount val="2"/>
                <c:pt idx="0">
                  <c:v>Males</c:v>
                </c:pt>
                <c:pt idx="1">
                  <c:v>Japan</c:v>
                </c:pt>
              </c:strCache>
            </c:strRef>
          </c:tx>
          <c:spPr>
            <a:ln w="28575" cap="rnd">
              <a:solidFill>
                <a:schemeClr val="accent4"/>
              </a:solidFill>
              <a:round/>
            </a:ln>
            <a:effectLst/>
          </c:spPr>
          <c:marker>
            <c:symbol val="none"/>
          </c:marker>
          <c:cat>
            <c:numRef>
              <c:f>Mortality_Rates!$A$6:$A$90</c:f>
              <c:numCache>
                <c:formatCode>General</c:formatCode>
                <c:ptCount val="8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numCache>
            </c:numRef>
          </c:cat>
          <c:val>
            <c:numRef>
              <c:f>Mortality_Rates!$L$6:$L$90</c:f>
              <c:numCache>
                <c:formatCode>General</c:formatCode>
                <c:ptCount val="85"/>
                <c:pt idx="0">
                  <c:v>1.8500000000000001E-3</c:v>
                </c:pt>
                <c:pt idx="1">
                  <c:v>2.5000000000000001E-4</c:v>
                </c:pt>
                <c:pt idx="2">
                  <c:v>1.3999999999999999E-4</c:v>
                </c:pt>
                <c:pt idx="3">
                  <c:v>1.2999999999999999E-4</c:v>
                </c:pt>
                <c:pt idx="4">
                  <c:v>6.0000000000000002E-5</c:v>
                </c:pt>
                <c:pt idx="5">
                  <c:v>9.0000000000000006E-5</c:v>
                </c:pt>
                <c:pt idx="6">
                  <c:v>8.0000000000000007E-5</c:v>
                </c:pt>
                <c:pt idx="7">
                  <c:v>6.9999999999999994E-5</c:v>
                </c:pt>
                <c:pt idx="8">
                  <c:v>6.9999999999999994E-5</c:v>
                </c:pt>
                <c:pt idx="9">
                  <c:v>6.0000000000000002E-5</c:v>
                </c:pt>
                <c:pt idx="10">
                  <c:v>5.0000000000000002E-5</c:v>
                </c:pt>
                <c:pt idx="11">
                  <c:v>6.9999999999999994E-5</c:v>
                </c:pt>
                <c:pt idx="12">
                  <c:v>8.0000000000000007E-5</c:v>
                </c:pt>
                <c:pt idx="13">
                  <c:v>1.1E-4</c:v>
                </c:pt>
                <c:pt idx="14">
                  <c:v>1.2999999999999999E-4</c:v>
                </c:pt>
                <c:pt idx="15">
                  <c:v>1.7000000000000001E-4</c:v>
                </c:pt>
                <c:pt idx="16">
                  <c:v>1.9000000000000001E-4</c:v>
                </c:pt>
                <c:pt idx="17">
                  <c:v>2.9E-4</c:v>
                </c:pt>
                <c:pt idx="18">
                  <c:v>2.9999999999999997E-4</c:v>
                </c:pt>
                <c:pt idx="19">
                  <c:v>3.6000000000000002E-4</c:v>
                </c:pt>
                <c:pt idx="20">
                  <c:v>4.4000000000000002E-4</c:v>
                </c:pt>
                <c:pt idx="21">
                  <c:v>4.4000000000000002E-4</c:v>
                </c:pt>
                <c:pt idx="22">
                  <c:v>5.1000000000000004E-4</c:v>
                </c:pt>
                <c:pt idx="23">
                  <c:v>5.1000000000000004E-4</c:v>
                </c:pt>
                <c:pt idx="24">
                  <c:v>4.8000000000000001E-4</c:v>
                </c:pt>
                <c:pt idx="25">
                  <c:v>5.0000000000000001E-4</c:v>
                </c:pt>
                <c:pt idx="26">
                  <c:v>4.8999999999999998E-4</c:v>
                </c:pt>
                <c:pt idx="27">
                  <c:v>4.6999999999999999E-4</c:v>
                </c:pt>
                <c:pt idx="28">
                  <c:v>5.5000000000000003E-4</c:v>
                </c:pt>
                <c:pt idx="29">
                  <c:v>5.0000000000000001E-4</c:v>
                </c:pt>
                <c:pt idx="30">
                  <c:v>5.5000000000000003E-4</c:v>
                </c:pt>
                <c:pt idx="31">
                  <c:v>5.0000000000000001E-4</c:v>
                </c:pt>
                <c:pt idx="32">
                  <c:v>5.5999999999999995E-4</c:v>
                </c:pt>
                <c:pt idx="33">
                  <c:v>6.2E-4</c:v>
                </c:pt>
                <c:pt idx="34">
                  <c:v>6.4999999999999997E-4</c:v>
                </c:pt>
                <c:pt idx="35">
                  <c:v>7.2000000000000005E-4</c:v>
                </c:pt>
                <c:pt idx="36">
                  <c:v>6.4999999999999997E-4</c:v>
                </c:pt>
                <c:pt idx="37">
                  <c:v>7.9000000000000001E-4</c:v>
                </c:pt>
                <c:pt idx="38">
                  <c:v>7.9000000000000001E-4</c:v>
                </c:pt>
                <c:pt idx="39">
                  <c:v>8.7000000000000001E-4</c:v>
                </c:pt>
                <c:pt idx="40">
                  <c:v>9.3999999999999997E-4</c:v>
                </c:pt>
                <c:pt idx="41">
                  <c:v>9.8999999999999999E-4</c:v>
                </c:pt>
                <c:pt idx="42">
                  <c:v>1.0499999999999999E-3</c:v>
                </c:pt>
                <c:pt idx="43">
                  <c:v>1.15E-3</c:v>
                </c:pt>
                <c:pt idx="44">
                  <c:v>1.2899999999999999E-3</c:v>
                </c:pt>
                <c:pt idx="45">
                  <c:v>1.3699999999999999E-3</c:v>
                </c:pt>
                <c:pt idx="46">
                  <c:v>1.64E-3</c:v>
                </c:pt>
                <c:pt idx="47">
                  <c:v>1.75E-3</c:v>
                </c:pt>
                <c:pt idx="48">
                  <c:v>1.9499999999999999E-3</c:v>
                </c:pt>
                <c:pt idx="49">
                  <c:v>2.1900000000000001E-3</c:v>
                </c:pt>
                <c:pt idx="50">
                  <c:v>2.3900000000000002E-3</c:v>
                </c:pt>
                <c:pt idx="51">
                  <c:v>2.7100000000000002E-3</c:v>
                </c:pt>
                <c:pt idx="52">
                  <c:v>3.0200000000000001E-3</c:v>
                </c:pt>
                <c:pt idx="53">
                  <c:v>3.3E-3</c:v>
                </c:pt>
                <c:pt idx="54">
                  <c:v>3.6700000000000001E-3</c:v>
                </c:pt>
                <c:pt idx="55">
                  <c:v>4.0099999999999997E-3</c:v>
                </c:pt>
                <c:pt idx="56">
                  <c:v>4.3400000000000001E-3</c:v>
                </c:pt>
                <c:pt idx="57">
                  <c:v>4.79E-3</c:v>
                </c:pt>
                <c:pt idx="58">
                  <c:v>5.1599999999999997E-3</c:v>
                </c:pt>
                <c:pt idx="59">
                  <c:v>5.7499999999999999E-3</c:v>
                </c:pt>
                <c:pt idx="60">
                  <c:v>6.2700000000000004E-3</c:v>
                </c:pt>
                <c:pt idx="61">
                  <c:v>6.9300000000000004E-3</c:v>
                </c:pt>
                <c:pt idx="62">
                  <c:v>7.5300000000000002E-3</c:v>
                </c:pt>
                <c:pt idx="63">
                  <c:v>8.4700000000000001E-3</c:v>
                </c:pt>
                <c:pt idx="64">
                  <c:v>9.0799999999999995E-3</c:v>
                </c:pt>
                <c:pt idx="65">
                  <c:v>1.0149999999999999E-2</c:v>
                </c:pt>
                <c:pt idx="66">
                  <c:v>1.108E-2</c:v>
                </c:pt>
                <c:pt idx="67">
                  <c:v>1.235E-2</c:v>
                </c:pt>
                <c:pt idx="68">
                  <c:v>1.38E-2</c:v>
                </c:pt>
                <c:pt idx="69">
                  <c:v>1.511E-2</c:v>
                </c:pt>
                <c:pt idx="70">
                  <c:v>1.669E-2</c:v>
                </c:pt>
                <c:pt idx="71">
                  <c:v>1.8599999999999998E-2</c:v>
                </c:pt>
                <c:pt idx="72">
                  <c:v>2.0639999999999999E-2</c:v>
                </c:pt>
                <c:pt idx="73">
                  <c:v>2.222E-2</c:v>
                </c:pt>
                <c:pt idx="74">
                  <c:v>2.47E-2</c:v>
                </c:pt>
                <c:pt idx="75">
                  <c:v>2.504E-2</c:v>
                </c:pt>
                <c:pt idx="76">
                  <c:v>2.9700000000000001E-2</c:v>
                </c:pt>
                <c:pt idx="77">
                  <c:v>3.363E-2</c:v>
                </c:pt>
                <c:pt idx="78">
                  <c:v>3.567E-2</c:v>
                </c:pt>
                <c:pt idx="79">
                  <c:v>4.1110000000000001E-2</c:v>
                </c:pt>
                <c:pt idx="80">
                  <c:v>4.5350000000000001E-2</c:v>
                </c:pt>
                <c:pt idx="81">
                  <c:v>5.049E-2</c:v>
                </c:pt>
                <c:pt idx="82">
                  <c:v>5.509E-2</c:v>
                </c:pt>
                <c:pt idx="83">
                  <c:v>6.4360000000000001E-2</c:v>
                </c:pt>
                <c:pt idx="84">
                  <c:v>7.1059999999999998E-2</c:v>
                </c:pt>
              </c:numCache>
            </c:numRef>
          </c:val>
          <c:smooth val="0"/>
          <c:extLst>
            <c:ext xmlns:c16="http://schemas.microsoft.com/office/drawing/2014/chart" uri="{C3380CC4-5D6E-409C-BE32-E72D297353CC}">
              <c16:uniqueId val="{00000004-CF6C-4CB1-9737-105069CE290A}"/>
            </c:ext>
          </c:extLst>
        </c:ser>
        <c:ser>
          <c:idx val="6"/>
          <c:order val="6"/>
          <c:tx>
            <c:strRef>
              <c:f>Mortality_Rates!$P$4:$P$5</c:f>
              <c:strCache>
                <c:ptCount val="2"/>
                <c:pt idx="0">
                  <c:v>Males</c:v>
                </c:pt>
                <c:pt idx="1">
                  <c:v>China SSA Blend</c:v>
                </c:pt>
              </c:strCache>
            </c:strRef>
          </c:tx>
          <c:spPr>
            <a:ln w="28575" cap="rnd">
              <a:solidFill>
                <a:srgbClr val="7030A0"/>
              </a:solidFill>
              <a:round/>
            </a:ln>
            <a:effectLst/>
          </c:spPr>
          <c:marker>
            <c:symbol val="none"/>
          </c:marker>
          <c:val>
            <c:numRef>
              <c:f>Mortality_Rates!$P$6:$P$91</c:f>
              <c:numCache>
                <c:formatCode>General</c:formatCode>
                <c:ptCount val="86"/>
                <c:pt idx="0">
                  <c:v>8.6700000000000004E-4</c:v>
                </c:pt>
                <c:pt idx="1">
                  <c:v>6.1499999999999999E-4</c:v>
                </c:pt>
                <c:pt idx="2">
                  <c:v>4.4499999999999997E-4</c:v>
                </c:pt>
                <c:pt idx="3">
                  <c:v>3.39E-4</c:v>
                </c:pt>
                <c:pt idx="4">
                  <c:v>2.7999999999999998E-4</c:v>
                </c:pt>
                <c:pt idx="5">
                  <c:v>2.5099999999999998E-4</c:v>
                </c:pt>
                <c:pt idx="6">
                  <c:v>2.3699999999999999E-4</c:v>
                </c:pt>
                <c:pt idx="7">
                  <c:v>2.33E-4</c:v>
                </c:pt>
                <c:pt idx="8">
                  <c:v>2.3800000000000001E-4</c:v>
                </c:pt>
                <c:pt idx="9">
                  <c:v>2.5000000000000001E-4</c:v>
                </c:pt>
                <c:pt idx="10">
                  <c:v>2.6899999999999998E-4</c:v>
                </c:pt>
                <c:pt idx="11">
                  <c:v>2.9300000000000002E-4</c:v>
                </c:pt>
                <c:pt idx="12">
                  <c:v>3.19E-4</c:v>
                </c:pt>
                <c:pt idx="13">
                  <c:v>3.4699999999999998E-4</c:v>
                </c:pt>
                <c:pt idx="14">
                  <c:v>3.7500000000000001E-4</c:v>
                </c:pt>
                <c:pt idx="15">
                  <c:v>4.0200000000000001E-4</c:v>
                </c:pt>
                <c:pt idx="16">
                  <c:v>4.2700000000000002E-4</c:v>
                </c:pt>
                <c:pt idx="17">
                  <c:v>4.4900000000000002E-4</c:v>
                </c:pt>
                <c:pt idx="18">
                  <c:v>4.6900000000000002E-4</c:v>
                </c:pt>
                <c:pt idx="19">
                  <c:v>4.8899999999999996E-4</c:v>
                </c:pt>
                <c:pt idx="20">
                  <c:v>5.0799999999999999E-4</c:v>
                </c:pt>
                <c:pt idx="21">
                  <c:v>5.2700000000000002E-4</c:v>
                </c:pt>
                <c:pt idx="22">
                  <c:v>5.4699999999999996E-4</c:v>
                </c:pt>
                <c:pt idx="23">
                  <c:v>5.6800000000000004E-4</c:v>
                </c:pt>
                <c:pt idx="24">
                  <c:v>5.9100000000000005E-4</c:v>
                </c:pt>
                <c:pt idx="25">
                  <c:v>6.1499999999999999E-4</c:v>
                </c:pt>
                <c:pt idx="26">
                  <c:v>6.4400000000000004E-4</c:v>
                </c:pt>
                <c:pt idx="27">
                  <c:v>6.7500000000000004E-4</c:v>
                </c:pt>
                <c:pt idx="28">
                  <c:v>7.1100000000000004E-4</c:v>
                </c:pt>
                <c:pt idx="29">
                  <c:v>7.5100000000000004E-4</c:v>
                </c:pt>
                <c:pt idx="30">
                  <c:v>7.9699999999999997E-4</c:v>
                </c:pt>
                <c:pt idx="31">
                  <c:v>8.4699999999999999E-4</c:v>
                </c:pt>
                <c:pt idx="32">
                  <c:v>9.0300000000000005E-4</c:v>
                </c:pt>
                <c:pt idx="33">
                  <c:v>9.6599999999999995E-4</c:v>
                </c:pt>
                <c:pt idx="34">
                  <c:v>1.0349999999999999E-3</c:v>
                </c:pt>
                <c:pt idx="35">
                  <c:v>1.111E-3</c:v>
                </c:pt>
                <c:pt idx="36">
                  <c:v>1.196E-3</c:v>
                </c:pt>
                <c:pt idx="37">
                  <c:v>1.2899999999999999E-3</c:v>
                </c:pt>
                <c:pt idx="38">
                  <c:v>1.395E-3</c:v>
                </c:pt>
                <c:pt idx="39">
                  <c:v>1.5150000000000001E-3</c:v>
                </c:pt>
                <c:pt idx="40">
                  <c:v>1.6509999999999999E-3</c:v>
                </c:pt>
                <c:pt idx="41">
                  <c:v>1.804E-3</c:v>
                </c:pt>
                <c:pt idx="42">
                  <c:v>1.9780000000000002E-3</c:v>
                </c:pt>
                <c:pt idx="43">
                  <c:v>2.173E-3</c:v>
                </c:pt>
                <c:pt idx="44">
                  <c:v>2.3930000000000002E-3</c:v>
                </c:pt>
                <c:pt idx="45">
                  <c:v>2.6389999999999999E-3</c:v>
                </c:pt>
                <c:pt idx="46">
                  <c:v>2.9129999999999998E-3</c:v>
                </c:pt>
                <c:pt idx="47">
                  <c:v>3.2130000000000001E-3</c:v>
                </c:pt>
                <c:pt idx="48">
                  <c:v>3.5379999999999999E-3</c:v>
                </c:pt>
                <c:pt idx="49">
                  <c:v>3.8839999999999999E-3</c:v>
                </c:pt>
                <c:pt idx="50">
                  <c:v>4.2490000000000002E-3</c:v>
                </c:pt>
                <c:pt idx="51">
                  <c:v>4.633E-3</c:v>
                </c:pt>
                <c:pt idx="52">
                  <c:v>5.032E-3</c:v>
                </c:pt>
                <c:pt idx="53">
                  <c:v>5.4450000000000002E-3</c:v>
                </c:pt>
                <c:pt idx="54">
                  <c:v>5.8690000000000001E-3</c:v>
                </c:pt>
                <c:pt idx="55">
                  <c:v>6.3020000000000003E-3</c:v>
                </c:pt>
                <c:pt idx="56">
                  <c:v>6.7470000000000004E-3</c:v>
                </c:pt>
                <c:pt idx="57">
                  <c:v>7.2269999999999999E-3</c:v>
                </c:pt>
                <c:pt idx="58">
                  <c:v>7.77E-3</c:v>
                </c:pt>
                <c:pt idx="59">
                  <c:v>8.4030000000000007E-3</c:v>
                </c:pt>
                <c:pt idx="60">
                  <c:v>9.1610000000000007E-3</c:v>
                </c:pt>
                <c:pt idx="61">
                  <c:v>1.0064999999999999E-2</c:v>
                </c:pt>
                <c:pt idx="62">
                  <c:v>1.1129E-2</c:v>
                </c:pt>
                <c:pt idx="63">
                  <c:v>1.2359999999999999E-2</c:v>
                </c:pt>
                <c:pt idx="64">
                  <c:v>1.3771E-2</c:v>
                </c:pt>
                <c:pt idx="65">
                  <c:v>1.5379E-2</c:v>
                </c:pt>
                <c:pt idx="66">
                  <c:v>1.7207600000000003E-2</c:v>
                </c:pt>
                <c:pt idx="67">
                  <c:v>1.9203400000000002E-2</c:v>
                </c:pt>
                <c:pt idx="68">
                  <c:v>2.1365199999999997E-2</c:v>
                </c:pt>
                <c:pt idx="69">
                  <c:v>2.3698199999999999E-2</c:v>
                </c:pt>
                <c:pt idx="70">
                  <c:v>2.62165E-2</c:v>
                </c:pt>
                <c:pt idx="71">
                  <c:v>2.8930999999999998E-2</c:v>
                </c:pt>
                <c:pt idx="72">
                  <c:v>3.1833899999999998E-2</c:v>
                </c:pt>
                <c:pt idx="73">
                  <c:v>3.4927E-2</c:v>
                </c:pt>
                <c:pt idx="74">
                  <c:v>3.8218250000000002E-2</c:v>
                </c:pt>
                <c:pt idx="75">
                  <c:v>4.1769500000000001E-2</c:v>
                </c:pt>
                <c:pt idx="76">
                  <c:v>4.5572349999999998E-2</c:v>
                </c:pt>
                <c:pt idx="77">
                  <c:v>4.9548400000000006E-2</c:v>
                </c:pt>
                <c:pt idx="78">
                  <c:v>5.3659249999999999E-2</c:v>
                </c:pt>
                <c:pt idx="79">
                  <c:v>5.7983599999999996E-2</c:v>
                </c:pt>
                <c:pt idx="80">
                  <c:v>6.2732750000000004E-2</c:v>
                </c:pt>
                <c:pt idx="81">
                  <c:v>6.8028000000000005E-2</c:v>
                </c:pt>
                <c:pt idx="82">
                  <c:v>7.3822299999999993E-2</c:v>
                </c:pt>
                <c:pt idx="83">
                  <c:v>8.0170999999999992E-2</c:v>
                </c:pt>
                <c:pt idx="84">
                  <c:v>8.7198800000000007E-2</c:v>
                </c:pt>
                <c:pt idx="85">
                  <c:v>9.5061999999999994E-2</c:v>
                </c:pt>
              </c:numCache>
            </c:numRef>
          </c:val>
          <c:smooth val="0"/>
          <c:extLst>
            <c:ext xmlns:c16="http://schemas.microsoft.com/office/drawing/2014/chart" uri="{C3380CC4-5D6E-409C-BE32-E72D297353CC}">
              <c16:uniqueId val="{00000006-CF6C-4CB1-9737-105069CE290A}"/>
            </c:ext>
          </c:extLst>
        </c:ser>
        <c:dLbls>
          <c:showLegendKey val="0"/>
          <c:showVal val="0"/>
          <c:showCatName val="0"/>
          <c:showSerName val="0"/>
          <c:showPercent val="0"/>
          <c:showBubbleSize val="0"/>
        </c:dLbls>
        <c:smooth val="0"/>
        <c:axId val="2003773967"/>
        <c:axId val="2003785615"/>
        <c:extLst>
          <c:ext xmlns:c15="http://schemas.microsoft.com/office/drawing/2012/chart" uri="{02D57815-91ED-43cb-92C2-25804820EDAC}">
            <c15:filteredLineSeries>
              <c15:ser>
                <c:idx val="1"/>
                <c:order val="1"/>
                <c:tx>
                  <c:strRef>
                    <c:extLst>
                      <c:ext uri="{02D57815-91ED-43cb-92C2-25804820EDAC}">
                        <c15:formulaRef>
                          <c15:sqref>Mortality_Rates!$G$4:$G$5</c15:sqref>
                        </c15:formulaRef>
                      </c:ext>
                    </c:extLst>
                    <c:strCache>
                      <c:ptCount val="2"/>
                      <c:pt idx="0">
                        <c:v>Females</c:v>
                      </c:pt>
                      <c:pt idx="1">
                        <c:v>CL02</c:v>
                      </c:pt>
                    </c:strCache>
                  </c:strRef>
                </c:tx>
                <c:spPr>
                  <a:ln w="28575" cap="rnd">
                    <a:solidFill>
                      <a:schemeClr val="accent2"/>
                    </a:solidFill>
                    <a:round/>
                  </a:ln>
                  <a:effectLst/>
                </c:spPr>
                <c:marker>
                  <c:symbol val="none"/>
                </c:marker>
                <c:cat>
                  <c:numRef>
                    <c:extLst>
                      <c:ext uri="{02D57815-91ED-43cb-92C2-25804820EDAC}">
                        <c15:formulaRef>
                          <c15:sqref>Mortality_Rates!$A$6:$A$90</c15:sqref>
                        </c15:formulaRef>
                      </c:ext>
                    </c:extLst>
                    <c:numCache>
                      <c:formatCode>General</c:formatCode>
                      <c:ptCount val="8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numCache>
                  </c:numRef>
                </c:cat>
                <c:val>
                  <c:numRef>
                    <c:extLst>
                      <c:ext uri="{02D57815-91ED-43cb-92C2-25804820EDAC}">
                        <c15:formulaRef>
                          <c15:sqref>Mortality_Rates!$G$6:$G$90</c15:sqref>
                        </c15:formulaRef>
                      </c:ext>
                    </c:extLst>
                    <c:numCache>
                      <c:formatCode>General</c:formatCode>
                      <c:ptCount val="85"/>
                      <c:pt idx="0">
                        <c:v>6.2E-4</c:v>
                      </c:pt>
                      <c:pt idx="1">
                        <c:v>4.5600000000000003E-4</c:v>
                      </c:pt>
                      <c:pt idx="2">
                        <c:v>3.3700000000000001E-4</c:v>
                      </c:pt>
                      <c:pt idx="3">
                        <c:v>2.5599999999999999E-4</c:v>
                      </c:pt>
                      <c:pt idx="4">
                        <c:v>2.03E-4</c:v>
                      </c:pt>
                      <c:pt idx="5">
                        <c:v>1.7000000000000001E-4</c:v>
                      </c:pt>
                      <c:pt idx="6">
                        <c:v>1.4899999999999999E-4</c:v>
                      </c:pt>
                      <c:pt idx="7">
                        <c:v>1.37E-4</c:v>
                      </c:pt>
                      <c:pt idx="8">
                        <c:v>1.3300000000000001E-4</c:v>
                      </c:pt>
                      <c:pt idx="9">
                        <c:v>1.36E-4</c:v>
                      </c:pt>
                      <c:pt idx="10">
                        <c:v>1.45E-4</c:v>
                      </c:pt>
                      <c:pt idx="11">
                        <c:v>1.5699999999999999E-4</c:v>
                      </c:pt>
                      <c:pt idx="12">
                        <c:v>1.7200000000000001E-4</c:v>
                      </c:pt>
                      <c:pt idx="13">
                        <c:v>1.8900000000000001E-4</c:v>
                      </c:pt>
                      <c:pt idx="14">
                        <c:v>2.0599999999999999E-4</c:v>
                      </c:pt>
                      <c:pt idx="15">
                        <c:v>2.2100000000000001E-4</c:v>
                      </c:pt>
                      <c:pt idx="16">
                        <c:v>2.34E-4</c:v>
                      </c:pt>
                      <c:pt idx="17">
                        <c:v>2.4499999999999999E-4</c:v>
                      </c:pt>
                      <c:pt idx="18">
                        <c:v>2.5500000000000002E-4</c:v>
                      </c:pt>
                      <c:pt idx="19">
                        <c:v>2.6200000000000003E-4</c:v>
                      </c:pt>
                      <c:pt idx="20">
                        <c:v>2.6899999999999998E-4</c:v>
                      </c:pt>
                      <c:pt idx="21">
                        <c:v>2.7399999999999999E-4</c:v>
                      </c:pt>
                      <c:pt idx="22">
                        <c:v>2.7900000000000001E-4</c:v>
                      </c:pt>
                      <c:pt idx="23">
                        <c:v>2.8400000000000002E-4</c:v>
                      </c:pt>
                      <c:pt idx="24">
                        <c:v>2.8899999999999998E-4</c:v>
                      </c:pt>
                      <c:pt idx="25">
                        <c:v>2.9399999999999999E-4</c:v>
                      </c:pt>
                      <c:pt idx="26">
                        <c:v>2.9999999999999997E-4</c:v>
                      </c:pt>
                      <c:pt idx="27">
                        <c:v>3.0699999999999998E-4</c:v>
                      </c:pt>
                      <c:pt idx="28">
                        <c:v>3.1599999999999998E-4</c:v>
                      </c:pt>
                      <c:pt idx="29">
                        <c:v>3.2699999999999998E-4</c:v>
                      </c:pt>
                      <c:pt idx="30">
                        <c:v>3.4000000000000002E-4</c:v>
                      </c:pt>
                      <c:pt idx="31">
                        <c:v>3.5599999999999998E-4</c:v>
                      </c:pt>
                      <c:pt idx="32">
                        <c:v>3.7399999999999998E-4</c:v>
                      </c:pt>
                      <c:pt idx="33">
                        <c:v>3.97E-4</c:v>
                      </c:pt>
                      <c:pt idx="34">
                        <c:v>4.2299999999999998E-4</c:v>
                      </c:pt>
                      <c:pt idx="35">
                        <c:v>4.5399999999999998E-4</c:v>
                      </c:pt>
                      <c:pt idx="36">
                        <c:v>4.8899999999999996E-4</c:v>
                      </c:pt>
                      <c:pt idx="37">
                        <c:v>5.2999999999999998E-4</c:v>
                      </c:pt>
                      <c:pt idx="38">
                        <c:v>5.7700000000000004E-4</c:v>
                      </c:pt>
                      <c:pt idx="39">
                        <c:v>6.3100000000000005E-4</c:v>
                      </c:pt>
                      <c:pt idx="40">
                        <c:v>6.9200000000000002E-4</c:v>
                      </c:pt>
                      <c:pt idx="41">
                        <c:v>7.6199999999999998E-4</c:v>
                      </c:pt>
                      <c:pt idx="42">
                        <c:v>8.4099999999999995E-4</c:v>
                      </c:pt>
                      <c:pt idx="43">
                        <c:v>9.2900000000000003E-4</c:v>
                      </c:pt>
                      <c:pt idx="44">
                        <c:v>1.0280000000000001E-3</c:v>
                      </c:pt>
                      <c:pt idx="45">
                        <c:v>1.137E-3</c:v>
                      </c:pt>
                      <c:pt idx="46">
                        <c:v>1.2589999999999999E-3</c:v>
                      </c:pt>
                      <c:pt idx="47">
                        <c:v>1.392E-3</c:v>
                      </c:pt>
                      <c:pt idx="48">
                        <c:v>1.537E-3</c:v>
                      </c:pt>
                      <c:pt idx="49">
                        <c:v>1.6919999999999999E-3</c:v>
                      </c:pt>
                      <c:pt idx="50">
                        <c:v>1.859E-3</c:v>
                      </c:pt>
                      <c:pt idx="51">
                        <c:v>2.0370000000000002E-3</c:v>
                      </c:pt>
                      <c:pt idx="52">
                        <c:v>2.2260000000000001E-3</c:v>
                      </c:pt>
                      <c:pt idx="53">
                        <c:v>2.4239999999999999E-3</c:v>
                      </c:pt>
                      <c:pt idx="54">
                        <c:v>2.6340000000000001E-3</c:v>
                      </c:pt>
                      <c:pt idx="55">
                        <c:v>2.8530000000000001E-3</c:v>
                      </c:pt>
                      <c:pt idx="56">
                        <c:v>3.0850000000000001E-3</c:v>
                      </c:pt>
                      <c:pt idx="57">
                        <c:v>3.3419999999999999E-3</c:v>
                      </c:pt>
                      <c:pt idx="58">
                        <c:v>3.6380000000000002E-3</c:v>
                      </c:pt>
                      <c:pt idx="59">
                        <c:v>3.9899999999999996E-3</c:v>
                      </c:pt>
                      <c:pt idx="60">
                        <c:v>4.4140000000000004E-3</c:v>
                      </c:pt>
                      <c:pt idx="61">
                        <c:v>4.9230000000000003E-3</c:v>
                      </c:pt>
                      <c:pt idx="62">
                        <c:v>5.5290000000000001E-3</c:v>
                      </c:pt>
                      <c:pt idx="63">
                        <c:v>6.2440000000000004E-3</c:v>
                      </c:pt>
                      <c:pt idx="64">
                        <c:v>7.0780000000000001E-3</c:v>
                      </c:pt>
                      <c:pt idx="65">
                        <c:v>8.0450000000000001E-3</c:v>
                      </c:pt>
                      <c:pt idx="66">
                        <c:v>9.1649999999999995E-3</c:v>
                      </c:pt>
                      <c:pt idx="67">
                        <c:v>1.0460000000000001E-2</c:v>
                      </c:pt>
                      <c:pt idx="68">
                        <c:v>1.1955E-2</c:v>
                      </c:pt>
                      <c:pt idx="69">
                        <c:v>1.3674E-2</c:v>
                      </c:pt>
                      <c:pt idx="70">
                        <c:v>1.5643000000000001E-2</c:v>
                      </c:pt>
                      <c:pt idx="71">
                        <c:v>1.7887E-2</c:v>
                      </c:pt>
                      <c:pt idx="72">
                        <c:v>2.0431999999999999E-2</c:v>
                      </c:pt>
                      <c:pt idx="73">
                        <c:v>2.3303000000000001E-2</c:v>
                      </c:pt>
                      <c:pt idx="74">
                        <c:v>2.6527999999999999E-2</c:v>
                      </c:pt>
                      <c:pt idx="75">
                        <c:v>3.0137000000000001E-2</c:v>
                      </c:pt>
                      <c:pt idx="76">
                        <c:v>3.4165000000000001E-2</c:v>
                      </c:pt>
                      <c:pt idx="77">
                        <c:v>3.8653E-2</c:v>
                      </c:pt>
                      <c:pt idx="78">
                        <c:v>4.3647999999999999E-2</c:v>
                      </c:pt>
                      <c:pt idx="79">
                        <c:v>4.9204999999999999E-2</c:v>
                      </c:pt>
                      <c:pt idx="80">
                        <c:v>5.5384999999999997E-2</c:v>
                      </c:pt>
                      <c:pt idx="81">
                        <c:v>6.2253999999999997E-2</c:v>
                      </c:pt>
                      <c:pt idx="82">
                        <c:v>6.9879999999999998E-2</c:v>
                      </c:pt>
                      <c:pt idx="83">
                        <c:v>7.8320000000000001E-2</c:v>
                      </c:pt>
                      <c:pt idx="84">
                        <c:v>8.7610999999999994E-2</c:v>
                      </c:pt>
                    </c:numCache>
                  </c:numRef>
                </c:val>
                <c:smooth val="0"/>
                <c:extLst>
                  <c:ext xmlns:c16="http://schemas.microsoft.com/office/drawing/2014/chart" uri="{C3380CC4-5D6E-409C-BE32-E72D297353CC}">
                    <c16:uniqueId val="{00000001-CF6C-4CB1-9737-105069CE290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Mortality_Rates!$K$4:$K$5</c15:sqref>
                        </c15:formulaRef>
                      </c:ext>
                    </c:extLst>
                    <c:strCache>
                      <c:ptCount val="2"/>
                      <c:pt idx="0">
                        <c:v>Females</c:v>
                      </c:pt>
                      <c:pt idx="1">
                        <c:v>SSA</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Mortality_Rates!$A$6:$A$90</c15:sqref>
                        </c15:formulaRef>
                      </c:ext>
                    </c:extLst>
                    <c:numCache>
                      <c:formatCode>General</c:formatCode>
                      <c:ptCount val="8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numCache>
                  </c:numRef>
                </c:cat>
                <c:val>
                  <c:numRef>
                    <c:extLst xmlns:c15="http://schemas.microsoft.com/office/drawing/2012/chart">
                      <c:ext xmlns:c15="http://schemas.microsoft.com/office/drawing/2012/chart" uri="{02D57815-91ED-43cb-92C2-25804820EDAC}">
                        <c15:formulaRef>
                          <c15:sqref>Mortality_Rates!$K$6:$K$90</c15:sqref>
                        </c15:formulaRef>
                      </c:ext>
                    </c:extLst>
                    <c:numCache>
                      <c:formatCode>General</c:formatCode>
                      <c:ptCount val="85"/>
                      <c:pt idx="0">
                        <c:v>5.0460000000000001E-3</c:v>
                      </c:pt>
                      <c:pt idx="1">
                        <c:v>3.4900000000000003E-4</c:v>
                      </c:pt>
                      <c:pt idx="2">
                        <c:v>2.12E-4</c:v>
                      </c:pt>
                      <c:pt idx="3">
                        <c:v>1.66E-4</c:v>
                      </c:pt>
                      <c:pt idx="4">
                        <c:v>1.37E-4</c:v>
                      </c:pt>
                      <c:pt idx="5">
                        <c:v>1.22E-4</c:v>
                      </c:pt>
                      <c:pt idx="6">
                        <c:v>1.11E-4</c:v>
                      </c:pt>
                      <c:pt idx="7">
                        <c:v>1.03E-4</c:v>
                      </c:pt>
                      <c:pt idx="8">
                        <c:v>9.7999999999999997E-5</c:v>
                      </c:pt>
                      <c:pt idx="9">
                        <c:v>9.5000000000000005E-5</c:v>
                      </c:pt>
                      <c:pt idx="10">
                        <c:v>9.5000000000000005E-5</c:v>
                      </c:pt>
                      <c:pt idx="11">
                        <c:v>1.02E-4</c:v>
                      </c:pt>
                      <c:pt idx="12">
                        <c:v>1.16E-4</c:v>
                      </c:pt>
                      <c:pt idx="13">
                        <c:v>1.3899999999999999E-4</c:v>
                      </c:pt>
                      <c:pt idx="14">
                        <c:v>1.7000000000000001E-4</c:v>
                      </c:pt>
                      <c:pt idx="15">
                        <c:v>2.04E-4</c:v>
                      </c:pt>
                      <c:pt idx="16">
                        <c:v>2.4000000000000001E-4</c:v>
                      </c:pt>
                      <c:pt idx="17">
                        <c:v>2.7799999999999998E-4</c:v>
                      </c:pt>
                      <c:pt idx="18">
                        <c:v>3.19E-4</c:v>
                      </c:pt>
                      <c:pt idx="19">
                        <c:v>3.6000000000000002E-4</c:v>
                      </c:pt>
                      <c:pt idx="20">
                        <c:v>4.0499999999999998E-4</c:v>
                      </c:pt>
                      <c:pt idx="21">
                        <c:v>4.5100000000000001E-4</c:v>
                      </c:pt>
                      <c:pt idx="22">
                        <c:v>4.9100000000000001E-4</c:v>
                      </c:pt>
                      <c:pt idx="23">
                        <c:v>5.2300000000000003E-4</c:v>
                      </c:pt>
                      <c:pt idx="24">
                        <c:v>5.4900000000000001E-4</c:v>
                      </c:pt>
                      <c:pt idx="25">
                        <c:v>5.7399999999999997E-4</c:v>
                      </c:pt>
                      <c:pt idx="26">
                        <c:v>6.0400000000000004E-4</c:v>
                      </c:pt>
                      <c:pt idx="27">
                        <c:v>6.4199999999999999E-4</c:v>
                      </c:pt>
                      <c:pt idx="28">
                        <c:v>6.8999999999999997E-4</c:v>
                      </c:pt>
                      <c:pt idx="29">
                        <c:v>7.4799999999999997E-4</c:v>
                      </c:pt>
                      <c:pt idx="30">
                        <c:v>8.0999999999999996E-4</c:v>
                      </c:pt>
                      <c:pt idx="31">
                        <c:v>8.7100000000000003E-4</c:v>
                      </c:pt>
                      <c:pt idx="32">
                        <c:v>9.3099999999999997E-4</c:v>
                      </c:pt>
                      <c:pt idx="33">
                        <c:v>9.8799999999999995E-4</c:v>
                      </c:pt>
                      <c:pt idx="34">
                        <c:v>1.044E-3</c:v>
                      </c:pt>
                      <c:pt idx="35">
                        <c:v>1.1050000000000001E-3</c:v>
                      </c:pt>
                      <c:pt idx="36">
                        <c:v>1.1709999999999999E-3</c:v>
                      </c:pt>
                      <c:pt idx="37">
                        <c:v>1.235E-3</c:v>
                      </c:pt>
                      <c:pt idx="38">
                        <c:v>1.2949999999999999E-3</c:v>
                      </c:pt>
                      <c:pt idx="39">
                        <c:v>1.356E-3</c:v>
                      </c:pt>
                      <c:pt idx="40">
                        <c:v>1.4220000000000001E-3</c:v>
                      </c:pt>
                      <c:pt idx="41">
                        <c:v>1.5009999999999999E-3</c:v>
                      </c:pt>
                      <c:pt idx="42">
                        <c:v>1.596E-3</c:v>
                      </c:pt>
                      <c:pt idx="43">
                        <c:v>1.709E-3</c:v>
                      </c:pt>
                      <c:pt idx="44">
                        <c:v>1.841E-3</c:v>
                      </c:pt>
                      <c:pt idx="45">
                        <c:v>1.9889999999999999E-3</c:v>
                      </c:pt>
                      <c:pt idx="46">
                        <c:v>2.153E-3</c:v>
                      </c:pt>
                      <c:pt idx="47">
                        <c:v>2.333E-3</c:v>
                      </c:pt>
                      <c:pt idx="48">
                        <c:v>2.5300000000000001E-3</c:v>
                      </c:pt>
                      <c:pt idx="49">
                        <c:v>2.7460000000000002E-3</c:v>
                      </c:pt>
                      <c:pt idx="50">
                        <c:v>2.9810000000000001E-3</c:v>
                      </c:pt>
                      <c:pt idx="51">
                        <c:v>3.241E-3</c:v>
                      </c:pt>
                      <c:pt idx="52">
                        <c:v>3.5300000000000002E-3</c:v>
                      </c:pt>
                      <c:pt idx="53">
                        <c:v>3.8530000000000001E-3</c:v>
                      </c:pt>
                      <c:pt idx="54">
                        <c:v>4.2079999999999999E-3</c:v>
                      </c:pt>
                      <c:pt idx="55">
                        <c:v>4.5909999999999996E-3</c:v>
                      </c:pt>
                      <c:pt idx="56">
                        <c:v>4.9969999999999997E-3</c:v>
                      </c:pt>
                      <c:pt idx="57">
                        <c:v>5.4260000000000003E-3</c:v>
                      </c:pt>
                      <c:pt idx="58">
                        <c:v>5.8760000000000001E-3</c:v>
                      </c:pt>
                      <c:pt idx="59">
                        <c:v>6.3480000000000003E-3</c:v>
                      </c:pt>
                      <c:pt idx="60">
                        <c:v>6.8830000000000002E-3</c:v>
                      </c:pt>
                      <c:pt idx="61">
                        <c:v>7.4570000000000001E-3</c:v>
                      </c:pt>
                      <c:pt idx="62">
                        <c:v>8.0099999999999998E-3</c:v>
                      </c:pt>
                      <c:pt idx="63">
                        <c:v>8.5199999999999998E-3</c:v>
                      </c:pt>
                      <c:pt idx="64">
                        <c:v>9.0310000000000008E-3</c:v>
                      </c:pt>
                      <c:pt idx="65">
                        <c:v>9.6170000000000005E-3</c:v>
                      </c:pt>
                      <c:pt idx="66">
                        <c:v>1.0328E-2</c:v>
                      </c:pt>
                      <c:pt idx="67">
                        <c:v>1.1167E-2</c:v>
                      </c:pt>
                      <c:pt idx="68">
                        <c:v>1.2158E-2</c:v>
                      </c:pt>
                      <c:pt idx="69">
                        <c:v>1.3311999999999999E-2</c:v>
                      </c:pt>
                      <c:pt idx="70">
                        <c:v>1.4673E-2</c:v>
                      </c:pt>
                      <c:pt idx="71">
                        <c:v>1.6220999999999999E-2</c:v>
                      </c:pt>
                      <c:pt idx="72">
                        <c:v>1.7905000000000001E-2</c:v>
                      </c:pt>
                      <c:pt idx="73">
                        <c:v>1.9713999999999999E-2</c:v>
                      </c:pt>
                      <c:pt idx="74">
                        <c:v>2.1714000000000001E-2</c:v>
                      </c:pt>
                      <c:pt idx="75">
                        <c:v>2.4080000000000001E-2</c:v>
                      </c:pt>
                      <c:pt idx="76">
                        <c:v>2.6831000000000001E-2</c:v>
                      </c:pt>
                      <c:pt idx="77">
                        <c:v>2.9855E-2</c:v>
                      </c:pt>
                      <c:pt idx="78">
                        <c:v>3.3151E-2</c:v>
                      </c:pt>
                      <c:pt idx="79">
                        <c:v>3.6829000000000001E-2</c:v>
                      </c:pt>
                      <c:pt idx="80">
                        <c:v>4.1121999999999999E-2</c:v>
                      </c:pt>
                      <c:pt idx="81">
                        <c:v>4.6101999999999997E-2</c:v>
                      </c:pt>
                      <c:pt idx="82">
                        <c:v>5.1683E-2</c:v>
                      </c:pt>
                      <c:pt idx="83">
                        <c:v>5.7896000000000003E-2</c:v>
                      </c:pt>
                      <c:pt idx="84">
                        <c:v>6.4863000000000004E-2</c:v>
                      </c:pt>
                    </c:numCache>
                  </c:numRef>
                </c:val>
                <c:smooth val="0"/>
                <c:extLst xmlns:c15="http://schemas.microsoft.com/office/drawing/2012/chart">
                  <c:ext xmlns:c16="http://schemas.microsoft.com/office/drawing/2014/chart" uri="{C3380CC4-5D6E-409C-BE32-E72D297353CC}">
                    <c16:uniqueId val="{00000003-CF6C-4CB1-9737-105069CE290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Mortality_Rates!$M$4:$M$5</c15:sqref>
                        </c15:formulaRef>
                      </c:ext>
                    </c:extLst>
                    <c:strCache>
                      <c:ptCount val="2"/>
                      <c:pt idx="0">
                        <c:v>Females</c:v>
                      </c:pt>
                      <c:pt idx="1">
                        <c:v>Japan</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Mortality_Rates!$A$6:$A$90</c15:sqref>
                        </c15:formulaRef>
                      </c:ext>
                    </c:extLst>
                    <c:numCache>
                      <c:formatCode>General</c:formatCode>
                      <c:ptCount val="8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numCache>
                  </c:numRef>
                </c:cat>
                <c:val>
                  <c:numRef>
                    <c:extLst xmlns:c15="http://schemas.microsoft.com/office/drawing/2012/chart">
                      <c:ext xmlns:c15="http://schemas.microsoft.com/office/drawing/2012/chart" uri="{02D57815-91ED-43cb-92C2-25804820EDAC}">
                        <c15:formulaRef>
                          <c15:sqref>Mortality_Rates!$M$6:$M$90</c15:sqref>
                        </c15:formulaRef>
                      </c:ext>
                    </c:extLst>
                    <c:numCache>
                      <c:formatCode>General</c:formatCode>
                      <c:ptCount val="85"/>
                      <c:pt idx="0">
                        <c:v>1.6199999999999999E-3</c:v>
                      </c:pt>
                      <c:pt idx="1">
                        <c:v>2.5000000000000001E-4</c:v>
                      </c:pt>
                      <c:pt idx="2">
                        <c:v>1.1E-4</c:v>
                      </c:pt>
                      <c:pt idx="3">
                        <c:v>9.0000000000000006E-5</c:v>
                      </c:pt>
                      <c:pt idx="4">
                        <c:v>9.0000000000000006E-5</c:v>
                      </c:pt>
                      <c:pt idx="5">
                        <c:v>6.0000000000000002E-5</c:v>
                      </c:pt>
                      <c:pt idx="6">
                        <c:v>5.0000000000000002E-5</c:v>
                      </c:pt>
                      <c:pt idx="7">
                        <c:v>6.0000000000000002E-5</c:v>
                      </c:pt>
                      <c:pt idx="8">
                        <c:v>5.0000000000000002E-5</c:v>
                      </c:pt>
                      <c:pt idx="9">
                        <c:v>5.0000000000000002E-5</c:v>
                      </c:pt>
                      <c:pt idx="10">
                        <c:v>5.0000000000000002E-5</c:v>
                      </c:pt>
                      <c:pt idx="11">
                        <c:v>5.0000000000000002E-5</c:v>
                      </c:pt>
                      <c:pt idx="12">
                        <c:v>6.9999999999999994E-5</c:v>
                      </c:pt>
                      <c:pt idx="13">
                        <c:v>1E-4</c:v>
                      </c:pt>
                      <c:pt idx="14">
                        <c:v>1.1E-4</c:v>
                      </c:pt>
                      <c:pt idx="15">
                        <c:v>1.2999999999999999E-4</c:v>
                      </c:pt>
                      <c:pt idx="16">
                        <c:v>1.2999999999999999E-4</c:v>
                      </c:pt>
                      <c:pt idx="17">
                        <c:v>2.0000000000000001E-4</c:v>
                      </c:pt>
                      <c:pt idx="18">
                        <c:v>1.7000000000000001E-4</c:v>
                      </c:pt>
                      <c:pt idx="19">
                        <c:v>1.9000000000000001E-4</c:v>
                      </c:pt>
                      <c:pt idx="20">
                        <c:v>2.3000000000000001E-4</c:v>
                      </c:pt>
                      <c:pt idx="21">
                        <c:v>2.7999999999999998E-4</c:v>
                      </c:pt>
                      <c:pt idx="22">
                        <c:v>2.7999999999999998E-4</c:v>
                      </c:pt>
                      <c:pt idx="23">
                        <c:v>2.3000000000000001E-4</c:v>
                      </c:pt>
                      <c:pt idx="24">
                        <c:v>2.5999999999999998E-4</c:v>
                      </c:pt>
                      <c:pt idx="25">
                        <c:v>2.5000000000000001E-4</c:v>
                      </c:pt>
                      <c:pt idx="26">
                        <c:v>2.7999999999999998E-4</c:v>
                      </c:pt>
                      <c:pt idx="27">
                        <c:v>2.5000000000000001E-4</c:v>
                      </c:pt>
                      <c:pt idx="28">
                        <c:v>2.9999999999999997E-4</c:v>
                      </c:pt>
                      <c:pt idx="29">
                        <c:v>2.9E-4</c:v>
                      </c:pt>
                      <c:pt idx="30">
                        <c:v>2.9999999999999997E-4</c:v>
                      </c:pt>
                      <c:pt idx="31">
                        <c:v>2.9E-4</c:v>
                      </c:pt>
                      <c:pt idx="32">
                        <c:v>3.2000000000000003E-4</c:v>
                      </c:pt>
                      <c:pt idx="33">
                        <c:v>3.5E-4</c:v>
                      </c:pt>
                      <c:pt idx="34">
                        <c:v>4.0000000000000002E-4</c:v>
                      </c:pt>
                      <c:pt idx="35">
                        <c:v>3.8999999999999999E-4</c:v>
                      </c:pt>
                      <c:pt idx="36">
                        <c:v>3.8999999999999999E-4</c:v>
                      </c:pt>
                      <c:pt idx="37">
                        <c:v>4.0999999999999999E-4</c:v>
                      </c:pt>
                      <c:pt idx="38">
                        <c:v>4.8000000000000001E-4</c:v>
                      </c:pt>
                      <c:pt idx="39">
                        <c:v>5.0000000000000001E-4</c:v>
                      </c:pt>
                      <c:pt idx="40">
                        <c:v>5.8E-4</c:v>
                      </c:pt>
                      <c:pt idx="41">
                        <c:v>6.2E-4</c:v>
                      </c:pt>
                      <c:pt idx="42">
                        <c:v>6.4999999999999997E-4</c:v>
                      </c:pt>
                      <c:pt idx="43">
                        <c:v>7.5000000000000002E-4</c:v>
                      </c:pt>
                      <c:pt idx="44">
                        <c:v>8.1999999999999998E-4</c:v>
                      </c:pt>
                      <c:pt idx="45">
                        <c:v>8.7000000000000001E-4</c:v>
                      </c:pt>
                      <c:pt idx="46">
                        <c:v>9.1E-4</c:v>
                      </c:pt>
                      <c:pt idx="47">
                        <c:v>1.0499999999999999E-3</c:v>
                      </c:pt>
                      <c:pt idx="48">
                        <c:v>1.1800000000000001E-3</c:v>
                      </c:pt>
                      <c:pt idx="49">
                        <c:v>1.24E-3</c:v>
                      </c:pt>
                      <c:pt idx="50">
                        <c:v>1.4300000000000001E-3</c:v>
                      </c:pt>
                      <c:pt idx="51">
                        <c:v>1.5900000000000001E-3</c:v>
                      </c:pt>
                      <c:pt idx="52">
                        <c:v>1.66E-3</c:v>
                      </c:pt>
                      <c:pt idx="53">
                        <c:v>1.9E-3</c:v>
                      </c:pt>
                      <c:pt idx="54">
                        <c:v>1.91E-3</c:v>
                      </c:pt>
                      <c:pt idx="55">
                        <c:v>2.1099999999999999E-3</c:v>
                      </c:pt>
                      <c:pt idx="56">
                        <c:v>2.2100000000000002E-3</c:v>
                      </c:pt>
                      <c:pt idx="57">
                        <c:v>2.3700000000000001E-3</c:v>
                      </c:pt>
                      <c:pt idx="58">
                        <c:v>2.4599999999999999E-3</c:v>
                      </c:pt>
                      <c:pt idx="59">
                        <c:v>2.6800000000000001E-3</c:v>
                      </c:pt>
                      <c:pt idx="60">
                        <c:v>2.8700000000000002E-3</c:v>
                      </c:pt>
                      <c:pt idx="61">
                        <c:v>2.99E-3</c:v>
                      </c:pt>
                      <c:pt idx="62">
                        <c:v>3.4199999999999999E-3</c:v>
                      </c:pt>
                      <c:pt idx="63">
                        <c:v>3.5300000000000002E-3</c:v>
                      </c:pt>
                      <c:pt idx="64">
                        <c:v>3.96E-3</c:v>
                      </c:pt>
                      <c:pt idx="65">
                        <c:v>4.3200000000000001E-3</c:v>
                      </c:pt>
                      <c:pt idx="66">
                        <c:v>4.47E-3</c:v>
                      </c:pt>
                      <c:pt idx="67">
                        <c:v>5.1599999999999997E-3</c:v>
                      </c:pt>
                      <c:pt idx="68">
                        <c:v>5.7000000000000002E-3</c:v>
                      </c:pt>
                      <c:pt idx="69">
                        <c:v>6.28E-3</c:v>
                      </c:pt>
                      <c:pt idx="70">
                        <c:v>6.7000000000000002E-3</c:v>
                      </c:pt>
                      <c:pt idx="71">
                        <c:v>7.5399999999999998E-3</c:v>
                      </c:pt>
                      <c:pt idx="72">
                        <c:v>8.3300000000000006E-3</c:v>
                      </c:pt>
                      <c:pt idx="73">
                        <c:v>9.2800000000000001E-3</c:v>
                      </c:pt>
                      <c:pt idx="74">
                        <c:v>1.059E-2</c:v>
                      </c:pt>
                      <c:pt idx="75">
                        <c:v>1.0840000000000001E-2</c:v>
                      </c:pt>
                      <c:pt idx="76">
                        <c:v>1.3050000000000001E-2</c:v>
                      </c:pt>
                      <c:pt idx="77">
                        <c:v>1.4880000000000001E-2</c:v>
                      </c:pt>
                      <c:pt idx="78">
                        <c:v>1.6150000000000001E-2</c:v>
                      </c:pt>
                      <c:pt idx="79">
                        <c:v>1.8859999999999998E-2</c:v>
                      </c:pt>
                      <c:pt idx="80">
                        <c:v>2.162E-2</c:v>
                      </c:pt>
                      <c:pt idx="81">
                        <c:v>2.4320000000000001E-2</c:v>
                      </c:pt>
                      <c:pt idx="82">
                        <c:v>2.818E-2</c:v>
                      </c:pt>
                      <c:pt idx="83">
                        <c:v>3.3079999999999998E-2</c:v>
                      </c:pt>
                      <c:pt idx="84">
                        <c:v>3.6990000000000002E-2</c:v>
                      </c:pt>
                    </c:numCache>
                  </c:numRef>
                </c:val>
                <c:smooth val="0"/>
                <c:extLst xmlns:c15="http://schemas.microsoft.com/office/drawing/2012/chart">
                  <c:ext xmlns:c16="http://schemas.microsoft.com/office/drawing/2014/chart" uri="{C3380CC4-5D6E-409C-BE32-E72D297353CC}">
                    <c16:uniqueId val="{00000005-CF6C-4CB1-9737-105069CE290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Mortality_Rates!$Q$4:$Q$5</c15:sqref>
                        </c15:formulaRef>
                      </c:ext>
                    </c:extLst>
                    <c:strCache>
                      <c:ptCount val="2"/>
                      <c:pt idx="0">
                        <c:v>Females</c:v>
                      </c:pt>
                      <c:pt idx="1">
                        <c:v>China SSA Blend</c:v>
                      </c:pt>
                    </c:strCache>
                  </c:strRef>
                </c:tx>
                <c:spPr>
                  <a:ln w="28575" cap="rnd">
                    <a:solidFill>
                      <a:schemeClr val="accent2">
                        <a:lumMod val="60000"/>
                      </a:schemeClr>
                    </a:solidFill>
                    <a:round/>
                  </a:ln>
                  <a:effectLst/>
                </c:spPr>
                <c:marker>
                  <c:symbol val="none"/>
                </c:marker>
                <c:val>
                  <c:numRef>
                    <c:extLst xmlns:c15="http://schemas.microsoft.com/office/drawing/2012/chart">
                      <c:ext xmlns:c15="http://schemas.microsoft.com/office/drawing/2012/chart" uri="{02D57815-91ED-43cb-92C2-25804820EDAC}">
                        <c15:formulaRef>
                          <c15:sqref>Mortality_Rates!$Q$6:$Q$91</c15:sqref>
                        </c15:formulaRef>
                      </c:ext>
                    </c:extLst>
                    <c:numCache>
                      <c:formatCode>General</c:formatCode>
                      <c:ptCount val="86"/>
                      <c:pt idx="0">
                        <c:v>6.2E-4</c:v>
                      </c:pt>
                      <c:pt idx="1">
                        <c:v>4.5600000000000003E-4</c:v>
                      </c:pt>
                      <c:pt idx="2">
                        <c:v>3.3700000000000001E-4</c:v>
                      </c:pt>
                      <c:pt idx="3">
                        <c:v>2.5599999999999999E-4</c:v>
                      </c:pt>
                      <c:pt idx="4">
                        <c:v>2.03E-4</c:v>
                      </c:pt>
                      <c:pt idx="5">
                        <c:v>1.7000000000000001E-4</c:v>
                      </c:pt>
                      <c:pt idx="6">
                        <c:v>1.4899999999999999E-4</c:v>
                      </c:pt>
                      <c:pt idx="7">
                        <c:v>1.37E-4</c:v>
                      </c:pt>
                      <c:pt idx="8">
                        <c:v>1.3300000000000001E-4</c:v>
                      </c:pt>
                      <c:pt idx="9">
                        <c:v>1.36E-4</c:v>
                      </c:pt>
                      <c:pt idx="10">
                        <c:v>1.45E-4</c:v>
                      </c:pt>
                      <c:pt idx="11">
                        <c:v>1.5699999999999999E-4</c:v>
                      </c:pt>
                      <c:pt idx="12">
                        <c:v>1.7200000000000001E-4</c:v>
                      </c:pt>
                      <c:pt idx="13">
                        <c:v>1.8900000000000001E-4</c:v>
                      </c:pt>
                      <c:pt idx="14">
                        <c:v>2.0599999999999999E-4</c:v>
                      </c:pt>
                      <c:pt idx="15">
                        <c:v>2.2100000000000001E-4</c:v>
                      </c:pt>
                      <c:pt idx="16">
                        <c:v>2.34E-4</c:v>
                      </c:pt>
                      <c:pt idx="17">
                        <c:v>2.4499999999999999E-4</c:v>
                      </c:pt>
                      <c:pt idx="18">
                        <c:v>2.5500000000000002E-4</c:v>
                      </c:pt>
                      <c:pt idx="19">
                        <c:v>2.6200000000000003E-4</c:v>
                      </c:pt>
                      <c:pt idx="20">
                        <c:v>2.6899999999999998E-4</c:v>
                      </c:pt>
                      <c:pt idx="21">
                        <c:v>2.7399999999999999E-4</c:v>
                      </c:pt>
                      <c:pt idx="22">
                        <c:v>2.7900000000000001E-4</c:v>
                      </c:pt>
                      <c:pt idx="23">
                        <c:v>2.8400000000000002E-4</c:v>
                      </c:pt>
                      <c:pt idx="24">
                        <c:v>2.8899999999999998E-4</c:v>
                      </c:pt>
                      <c:pt idx="25">
                        <c:v>2.9399999999999999E-4</c:v>
                      </c:pt>
                      <c:pt idx="26">
                        <c:v>2.9999999999999997E-4</c:v>
                      </c:pt>
                      <c:pt idx="27">
                        <c:v>3.0699999999999998E-4</c:v>
                      </c:pt>
                      <c:pt idx="28">
                        <c:v>3.1599999999999998E-4</c:v>
                      </c:pt>
                      <c:pt idx="29">
                        <c:v>3.2699999999999998E-4</c:v>
                      </c:pt>
                      <c:pt idx="30">
                        <c:v>3.4000000000000002E-4</c:v>
                      </c:pt>
                      <c:pt idx="31">
                        <c:v>3.5599999999999998E-4</c:v>
                      </c:pt>
                      <c:pt idx="32">
                        <c:v>3.7399999999999998E-4</c:v>
                      </c:pt>
                      <c:pt idx="33">
                        <c:v>3.97E-4</c:v>
                      </c:pt>
                      <c:pt idx="34">
                        <c:v>4.2299999999999998E-4</c:v>
                      </c:pt>
                      <c:pt idx="35">
                        <c:v>4.5399999999999998E-4</c:v>
                      </c:pt>
                      <c:pt idx="36">
                        <c:v>4.8899999999999996E-4</c:v>
                      </c:pt>
                      <c:pt idx="37">
                        <c:v>5.2999999999999998E-4</c:v>
                      </c:pt>
                      <c:pt idx="38">
                        <c:v>5.7700000000000004E-4</c:v>
                      </c:pt>
                      <c:pt idx="39">
                        <c:v>6.3100000000000005E-4</c:v>
                      </c:pt>
                      <c:pt idx="40">
                        <c:v>6.9200000000000002E-4</c:v>
                      </c:pt>
                      <c:pt idx="41">
                        <c:v>7.6199999999999998E-4</c:v>
                      </c:pt>
                      <c:pt idx="42">
                        <c:v>8.4099999999999995E-4</c:v>
                      </c:pt>
                      <c:pt idx="43">
                        <c:v>9.2900000000000003E-4</c:v>
                      </c:pt>
                      <c:pt idx="44">
                        <c:v>1.0280000000000001E-3</c:v>
                      </c:pt>
                      <c:pt idx="45">
                        <c:v>1.137E-3</c:v>
                      </c:pt>
                      <c:pt idx="46">
                        <c:v>1.2589999999999999E-3</c:v>
                      </c:pt>
                      <c:pt idx="47">
                        <c:v>1.392E-3</c:v>
                      </c:pt>
                      <c:pt idx="48">
                        <c:v>1.537E-3</c:v>
                      </c:pt>
                      <c:pt idx="49">
                        <c:v>1.6919999999999999E-3</c:v>
                      </c:pt>
                      <c:pt idx="50">
                        <c:v>1.859E-3</c:v>
                      </c:pt>
                      <c:pt idx="51">
                        <c:v>2.0370000000000002E-3</c:v>
                      </c:pt>
                      <c:pt idx="52">
                        <c:v>2.2260000000000001E-3</c:v>
                      </c:pt>
                      <c:pt idx="53">
                        <c:v>2.4239999999999999E-3</c:v>
                      </c:pt>
                      <c:pt idx="54">
                        <c:v>2.6340000000000001E-3</c:v>
                      </c:pt>
                      <c:pt idx="55">
                        <c:v>2.8530000000000001E-3</c:v>
                      </c:pt>
                      <c:pt idx="56">
                        <c:v>3.0850000000000001E-3</c:v>
                      </c:pt>
                      <c:pt idx="57">
                        <c:v>3.3419999999999999E-3</c:v>
                      </c:pt>
                      <c:pt idx="58">
                        <c:v>3.6380000000000002E-3</c:v>
                      </c:pt>
                      <c:pt idx="59">
                        <c:v>3.9899999999999996E-3</c:v>
                      </c:pt>
                      <c:pt idx="60">
                        <c:v>4.4140000000000004E-3</c:v>
                      </c:pt>
                      <c:pt idx="61">
                        <c:v>4.9230000000000003E-3</c:v>
                      </c:pt>
                      <c:pt idx="62">
                        <c:v>5.5290000000000001E-3</c:v>
                      </c:pt>
                      <c:pt idx="63">
                        <c:v>6.2440000000000004E-3</c:v>
                      </c:pt>
                      <c:pt idx="64">
                        <c:v>7.0780000000000001E-3</c:v>
                      </c:pt>
                      <c:pt idx="65">
                        <c:v>8.0450000000000001E-3</c:v>
                      </c:pt>
                      <c:pt idx="66">
                        <c:v>9.2231499999999994E-3</c:v>
                      </c:pt>
                      <c:pt idx="67">
                        <c:v>1.05307E-2</c:v>
                      </c:pt>
                      <c:pt idx="68">
                        <c:v>1.198545E-2</c:v>
                      </c:pt>
                      <c:pt idx="69">
                        <c:v>1.3601600000000002E-2</c:v>
                      </c:pt>
                      <c:pt idx="70">
                        <c:v>1.5400499999999999E-2</c:v>
                      </c:pt>
                      <c:pt idx="71">
                        <c:v>1.7387199999999998E-2</c:v>
                      </c:pt>
                      <c:pt idx="72">
                        <c:v>1.9547549999999997E-2</c:v>
                      </c:pt>
                      <c:pt idx="73">
                        <c:v>2.1867400000000002E-2</c:v>
                      </c:pt>
                      <c:pt idx="74">
                        <c:v>2.43617E-2</c:v>
                      </c:pt>
                      <c:pt idx="75">
                        <c:v>2.7108500000000001E-2</c:v>
                      </c:pt>
                      <c:pt idx="76">
                        <c:v>3.01313E-2</c:v>
                      </c:pt>
                      <c:pt idx="77">
                        <c:v>3.33742E-2</c:v>
                      </c:pt>
                      <c:pt idx="78">
                        <c:v>3.6824950000000002E-2</c:v>
                      </c:pt>
                      <c:pt idx="79">
                        <c:v>4.0541800000000003E-2</c:v>
                      </c:pt>
                      <c:pt idx="80">
                        <c:v>4.4687749999999998E-2</c:v>
                      </c:pt>
                      <c:pt idx="81">
                        <c:v>4.9332399999999998E-2</c:v>
                      </c:pt>
                      <c:pt idx="82">
                        <c:v>5.4412550000000004E-2</c:v>
                      </c:pt>
                      <c:pt idx="83">
                        <c:v>5.9938400000000003E-2</c:v>
                      </c:pt>
                      <c:pt idx="84">
                        <c:v>6.6000400000000015E-2</c:v>
                      </c:pt>
                      <c:pt idx="85">
                        <c:v>7.2731000000000004E-2</c:v>
                      </c:pt>
                    </c:numCache>
                  </c:numRef>
                </c:val>
                <c:smooth val="0"/>
                <c:extLst xmlns:c15="http://schemas.microsoft.com/office/drawing/2012/chart">
                  <c:ext xmlns:c16="http://schemas.microsoft.com/office/drawing/2014/chart" uri="{C3380CC4-5D6E-409C-BE32-E72D297353CC}">
                    <c16:uniqueId val="{00000007-CF6C-4CB1-9737-105069CE290A}"/>
                  </c:ext>
                </c:extLst>
              </c15:ser>
            </c15:filteredLineSeries>
          </c:ext>
        </c:extLst>
      </c:lineChart>
      <c:catAx>
        <c:axId val="200377396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accent1">
                <a:alpha val="81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3785615"/>
        <c:crosses val="autoZero"/>
        <c:auto val="1"/>
        <c:lblAlgn val="ctr"/>
        <c:lblOffset val="100"/>
        <c:noMultiLvlLbl val="0"/>
      </c:catAx>
      <c:valAx>
        <c:axId val="20037856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Death</a:t>
                </a:r>
                <a:r>
                  <a:rPr lang="en-US" baseline="0"/>
                  <a:t> Rate %</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3773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Summary_Exhibits!$B$82</c:f>
          <c:strCache>
            <c:ptCount val="1"/>
            <c:pt idx="0">
              <c:v>Figure 4: Baseline Chinese Population Projections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Summary_Exhibits!$B$84</c:f>
              <c:strCache>
                <c:ptCount val="1"/>
                <c:pt idx="0">
                  <c:v>Baseline Population Projection</c:v>
                </c:pt>
              </c:strCache>
            </c:strRef>
          </c:tx>
          <c:spPr>
            <a:ln w="28575" cap="rnd">
              <a:solidFill>
                <a:schemeClr val="accent2"/>
              </a:solidFill>
              <a:round/>
            </a:ln>
            <a:effectLst/>
          </c:spPr>
          <c:marker>
            <c:symbol val="none"/>
          </c:marker>
          <c:cat>
            <c:numRef>
              <c:f>Summary_Exhibits!$C$83:$AY$83</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Summary_Exhibits!$C$84:$AY$84</c:f>
              <c:numCache>
                <c:formatCode>0</c:formatCode>
                <c:ptCount val="49"/>
                <c:pt idx="0">
                  <c:v>1430.0518919297667</c:v>
                </c:pt>
                <c:pt idx="1">
                  <c:v>1433.4287754796956</c:v>
                </c:pt>
                <c:pt idx="2">
                  <c:v>1436.0214513606131</c:v>
                </c:pt>
                <c:pt idx="3">
                  <c:v>1437.8354050743942</c:v>
                </c:pt>
                <c:pt idx="4">
                  <c:v>1438.7933252554271</c:v>
                </c:pt>
                <c:pt idx="5">
                  <c:v>1439.002200532595</c:v>
                </c:pt>
                <c:pt idx="6">
                  <c:v>1438.6479205798344</c:v>
                </c:pt>
                <c:pt idx="7">
                  <c:v>1437.8045813527481</c:v>
                </c:pt>
                <c:pt idx="8">
                  <c:v>1436.5220963533748</c:v>
                </c:pt>
                <c:pt idx="9">
                  <c:v>1434.844650276101</c:v>
                </c:pt>
                <c:pt idx="10">
                  <c:v>1432.823238193552</c:v>
                </c:pt>
                <c:pt idx="11">
                  <c:v>1430.5086935118495</c:v>
                </c:pt>
                <c:pt idx="12">
                  <c:v>1427.9294666664248</c:v>
                </c:pt>
                <c:pt idx="13">
                  <c:v>1425.0966227156509</c:v>
                </c:pt>
                <c:pt idx="14">
                  <c:v>1422.0325441131567</c:v>
                </c:pt>
                <c:pt idx="15">
                  <c:v>1418.7542924337365</c:v>
                </c:pt>
                <c:pt idx="16">
                  <c:v>1415.277991574661</c:v>
                </c:pt>
                <c:pt idx="17">
                  <c:v>1411.5924754500677</c:v>
                </c:pt>
                <c:pt idx="18">
                  <c:v>1407.6881721698364</c:v>
                </c:pt>
                <c:pt idx="19">
                  <c:v>1403.588339286543</c:v>
                </c:pt>
                <c:pt idx="20">
                  <c:v>1399.2156685760656</c:v>
                </c:pt>
                <c:pt idx="21">
                  <c:v>1394.4622017752445</c:v>
                </c:pt>
                <c:pt idx="22">
                  <c:v>1389.2275662946254</c:v>
                </c:pt>
                <c:pt idx="23">
                  <c:v>1382.4350708443076</c:v>
                </c:pt>
                <c:pt idx="24">
                  <c:v>1375.221295246849</c:v>
                </c:pt>
                <c:pt idx="25">
                  <c:v>1367.5339852111563</c:v>
                </c:pt>
                <c:pt idx="26">
                  <c:v>1359.3454576740953</c:v>
                </c:pt>
                <c:pt idx="27">
                  <c:v>1350.6542700893656</c:v>
                </c:pt>
                <c:pt idx="28">
                  <c:v>1341.4636378549471</c:v>
                </c:pt>
                <c:pt idx="29">
                  <c:v>1331.7742149784656</c:v>
                </c:pt>
                <c:pt idx="30">
                  <c:v>1321.5632782174198</c:v>
                </c:pt>
                <c:pt idx="31">
                  <c:v>1310.9145517704428</c:v>
                </c:pt>
                <c:pt idx="32">
                  <c:v>1299.945365788901</c:v>
                </c:pt>
                <c:pt idx="33">
                  <c:v>1288.7604741064108</c:v>
                </c:pt>
                <c:pt idx="34">
                  <c:v>1277.4786227125751</c:v>
                </c:pt>
                <c:pt idx="35">
                  <c:v>1266.5846551845773</c:v>
                </c:pt>
                <c:pt idx="36">
                  <c:v>1255.5166095785262</c:v>
                </c:pt>
                <c:pt idx="37">
                  <c:v>1244.3334557842684</c:v>
                </c:pt>
                <c:pt idx="38">
                  <c:v>1233.0886535880591</c:v>
                </c:pt>
                <c:pt idx="39">
                  <c:v>1221.8232543260931</c:v>
                </c:pt>
                <c:pt idx="40">
                  <c:v>1210.5810243648998</c:v>
                </c:pt>
                <c:pt idx="41">
                  <c:v>1199.4026306468077</c:v>
                </c:pt>
                <c:pt idx="42">
                  <c:v>1188.3569015314172</c:v>
                </c:pt>
                <c:pt idx="43">
                  <c:v>1177.5223553897069</c:v>
                </c:pt>
                <c:pt idx="44">
                  <c:v>1166.9117909173171</c:v>
                </c:pt>
                <c:pt idx="45">
                  <c:v>1156.5029158914222</c:v>
                </c:pt>
                <c:pt idx="46">
                  <c:v>1146.2171500374311</c:v>
                </c:pt>
                <c:pt idx="47">
                  <c:v>1136.0313327687995</c:v>
                </c:pt>
                <c:pt idx="48">
                  <c:v>1125.938387279062</c:v>
                </c:pt>
              </c:numCache>
            </c:numRef>
          </c:val>
          <c:smooth val="0"/>
          <c:extLst>
            <c:ext xmlns:c16="http://schemas.microsoft.com/office/drawing/2014/chart" uri="{C3380CC4-5D6E-409C-BE32-E72D297353CC}">
              <c16:uniqueId val="{00000000-98D6-495A-9ABD-608FBCD26C11}"/>
            </c:ext>
          </c:extLst>
        </c:ser>
        <c:ser>
          <c:idx val="1"/>
          <c:order val="1"/>
          <c:tx>
            <c:strRef>
              <c:f>Summary_Exhibits!$B$85</c:f>
              <c:strCache>
                <c:ptCount val="1"/>
                <c:pt idx="0">
                  <c:v>UN Population Projection</c:v>
                </c:pt>
              </c:strCache>
            </c:strRef>
          </c:tx>
          <c:spPr>
            <a:ln w="28575" cap="rnd">
              <a:solidFill>
                <a:schemeClr val="accent1"/>
              </a:solidFill>
              <a:round/>
            </a:ln>
            <a:effectLst/>
          </c:spPr>
          <c:marker>
            <c:symbol val="none"/>
          </c:marker>
          <c:cat>
            <c:numRef>
              <c:f>Summary_Exhibits!$C$83:$AY$83</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Summary_Exhibits!$C$85:$AY$85</c:f>
              <c:numCache>
                <c:formatCode>0</c:formatCode>
                <c:ptCount val="49"/>
                <c:pt idx="0">
                  <c:v>1425.9253859999999</c:v>
                </c:pt>
                <c:pt idx="1">
                  <c:v>1425.8492879999999</c:v>
                </c:pt>
                <c:pt idx="2">
                  <c:v>1425.493416</c:v>
                </c:pt>
                <c:pt idx="3">
                  <c:v>1424.864149</c:v>
                </c:pt>
                <c:pt idx="4">
                  <c:v>1423.8996980000002</c:v>
                </c:pt>
                <c:pt idx="5">
                  <c:v>1422.6107059999999</c:v>
                </c:pt>
                <c:pt idx="6">
                  <c:v>1421.007413</c:v>
                </c:pt>
                <c:pt idx="7">
                  <c:v>1419.0837469999999</c:v>
                </c:pt>
                <c:pt idx="8">
                  <c:v>1416.865534</c:v>
                </c:pt>
                <c:pt idx="9">
                  <c:v>1414.3462770000001</c:v>
                </c:pt>
                <c:pt idx="10">
                  <c:v>1411.5457329999999</c:v>
                </c:pt>
                <c:pt idx="11">
                  <c:v>1408.4799979999998</c:v>
                </c:pt>
                <c:pt idx="12">
                  <c:v>1405.1407590000001</c:v>
                </c:pt>
                <c:pt idx="13">
                  <c:v>1401.488871</c:v>
                </c:pt>
                <c:pt idx="14">
                  <c:v>1397.606129</c:v>
                </c:pt>
                <c:pt idx="15">
                  <c:v>1393.4873170000001</c:v>
                </c:pt>
                <c:pt idx="16">
                  <c:v>1389.189523</c:v>
                </c:pt>
                <c:pt idx="17">
                  <c:v>1384.7144900000001</c:v>
                </c:pt>
                <c:pt idx="18">
                  <c:v>1380.0197579999999</c:v>
                </c:pt>
                <c:pt idx="19">
                  <c:v>1375.0941189999999</c:v>
                </c:pt>
                <c:pt idx="20">
                  <c:v>1369.9506769999998</c:v>
                </c:pt>
                <c:pt idx="21">
                  <c:v>1364.5835319999999</c:v>
                </c:pt>
                <c:pt idx="22">
                  <c:v>1358.8909709999998</c:v>
                </c:pt>
                <c:pt idx="23">
                  <c:v>1352.934669</c:v>
                </c:pt>
                <c:pt idx="24">
                  <c:v>1346.5791340000001</c:v>
                </c:pt>
                <c:pt idx="25">
                  <c:v>1339.8413459999999</c:v>
                </c:pt>
                <c:pt idx="26">
                  <c:v>1332.6844709999998</c:v>
                </c:pt>
                <c:pt idx="27">
                  <c:v>1325.0627439999998</c:v>
                </c:pt>
                <c:pt idx="28">
                  <c:v>1316.945667</c:v>
                </c:pt>
                <c:pt idx="29">
                  <c:v>1308.326982</c:v>
                </c:pt>
                <c:pt idx="30">
                  <c:v>1299.1862189999999</c:v>
                </c:pt>
                <c:pt idx="31">
                  <c:v>1289.575963</c:v>
                </c:pt>
                <c:pt idx="32">
                  <c:v>1279.503792</c:v>
                </c:pt>
                <c:pt idx="33">
                  <c:v>1268.9857199999999</c:v>
                </c:pt>
                <c:pt idx="34">
                  <c:v>1258.0393899999999</c:v>
                </c:pt>
                <c:pt idx="35">
                  <c:v>1246.7045889999999</c:v>
                </c:pt>
                <c:pt idx="36">
                  <c:v>1235.0553950000001</c:v>
                </c:pt>
                <c:pt idx="37">
                  <c:v>1223.196917</c:v>
                </c:pt>
                <c:pt idx="38">
                  <c:v>1211.1189569999999</c:v>
                </c:pt>
                <c:pt idx="39">
                  <c:v>1198.9223440000001</c:v>
                </c:pt>
                <c:pt idx="40">
                  <c:v>1186.688112</c:v>
                </c:pt>
                <c:pt idx="41">
                  <c:v>1174.4186259999999</c:v>
                </c:pt>
                <c:pt idx="42">
                  <c:v>1162.2138889999999</c:v>
                </c:pt>
                <c:pt idx="43">
                  <c:v>1150.0773879999999</c:v>
                </c:pt>
                <c:pt idx="44">
                  <c:v>1138.024447</c:v>
                </c:pt>
                <c:pt idx="45">
                  <c:v>1126.082349</c:v>
                </c:pt>
                <c:pt idx="46">
                  <c:v>1114.2818950000001</c:v>
                </c:pt>
                <c:pt idx="47">
                  <c:v>1102.567274</c:v>
                </c:pt>
                <c:pt idx="48">
                  <c:v>1091.0070079999998</c:v>
                </c:pt>
              </c:numCache>
            </c:numRef>
          </c:val>
          <c:smooth val="0"/>
          <c:extLst>
            <c:ext xmlns:c16="http://schemas.microsoft.com/office/drawing/2014/chart" uri="{C3380CC4-5D6E-409C-BE32-E72D297353CC}">
              <c16:uniqueId val="{00000001-98D6-495A-9ABD-608FBCD26C11}"/>
            </c:ext>
          </c:extLst>
        </c:ser>
        <c:dLbls>
          <c:showLegendKey val="0"/>
          <c:showVal val="0"/>
          <c:showCatName val="0"/>
          <c:showSerName val="0"/>
          <c:showPercent val="0"/>
          <c:showBubbleSize val="0"/>
        </c:dLbls>
        <c:smooth val="0"/>
        <c:axId val="1701022575"/>
        <c:axId val="1701018415"/>
      </c:lineChart>
      <c:catAx>
        <c:axId val="1701022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1018415"/>
        <c:crosses val="autoZero"/>
        <c:auto val="1"/>
        <c:lblAlgn val="ctr"/>
        <c:lblOffset val="100"/>
        <c:tickLblSkip val="5"/>
        <c:tickMarkSkip val="5"/>
        <c:noMultiLvlLbl val="0"/>
      </c:catAx>
      <c:valAx>
        <c:axId val="1701018415"/>
        <c:scaling>
          <c:orientation val="minMax"/>
          <c:max val="1500"/>
          <c:min val="5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Populations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1022575"/>
        <c:crosses val="autoZero"/>
        <c:crossBetween val="between"/>
        <c:majorUnit val="2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Summary_Exhibits!$B$104</c:f>
          <c:strCache>
            <c:ptCount val="1"/>
            <c:pt idx="0">
              <c:v>Figure 5: Baseline China Population Profile Projections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Summary_Exhibits!$B$111</c:f>
              <c:strCache>
                <c:ptCount val="1"/>
                <c:pt idx="0">
                  <c:v>Children (0-19)</c:v>
                </c:pt>
              </c:strCache>
            </c:strRef>
          </c:tx>
          <c:spPr>
            <a:ln w="28575" cap="rnd">
              <a:solidFill>
                <a:schemeClr val="accent4"/>
              </a:solidFill>
              <a:round/>
            </a:ln>
            <a:effectLst/>
          </c:spPr>
          <c:marker>
            <c:symbol val="none"/>
          </c:marker>
          <c:cat>
            <c:numRef>
              <c:f>Summary_Exhibits!$C$105:$AY$105</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Summary_Exhibits!$C$111:$AY$111</c:f>
              <c:numCache>
                <c:formatCode>0.0%</c:formatCode>
                <c:ptCount val="49"/>
                <c:pt idx="0">
                  <c:v>0.2304951679831809</c:v>
                </c:pt>
                <c:pt idx="1">
                  <c:v>0.22836229008470821</c:v>
                </c:pt>
                <c:pt idx="2">
                  <c:v>0.22590580965570803</c:v>
                </c:pt>
                <c:pt idx="3">
                  <c:v>0.22303756631711769</c:v>
                </c:pt>
                <c:pt idx="4">
                  <c:v>0.21972039051435888</c:v>
                </c:pt>
                <c:pt idx="5">
                  <c:v>0.21595681607946321</c:v>
                </c:pt>
                <c:pt idx="6">
                  <c:v>0.21177326066042559</c:v>
                </c:pt>
                <c:pt idx="7">
                  <c:v>0.20723104107583845</c:v>
                </c:pt>
                <c:pt idx="8">
                  <c:v>0.20257910126018094</c:v>
                </c:pt>
                <c:pt idx="9">
                  <c:v>0.19798753256182441</c:v>
                </c:pt>
                <c:pt idx="10">
                  <c:v>0.19295719553667123</c:v>
                </c:pt>
                <c:pt idx="11">
                  <c:v>0.18781557424119055</c:v>
                </c:pt>
                <c:pt idx="12">
                  <c:v>0.1829086722229773</c:v>
                </c:pt>
                <c:pt idx="13">
                  <c:v>0.17834469336351647</c:v>
                </c:pt>
                <c:pt idx="14">
                  <c:v>0.17400729512992125</c:v>
                </c:pt>
                <c:pt idx="15">
                  <c:v>0.16941840649046544</c:v>
                </c:pt>
                <c:pt idx="16">
                  <c:v>0.1658956368006812</c:v>
                </c:pt>
                <c:pt idx="17">
                  <c:v>0.16379227718159417</c:v>
                </c:pt>
                <c:pt idx="18">
                  <c:v>0.1629230837549426</c:v>
                </c:pt>
                <c:pt idx="19">
                  <c:v>0.16347827838771728</c:v>
                </c:pt>
                <c:pt idx="20">
                  <c:v>0.16233797548687096</c:v>
                </c:pt>
                <c:pt idx="21">
                  <c:v>0.16155698974794436</c:v>
                </c:pt>
                <c:pt idx="22">
                  <c:v>0.16106230387932793</c:v>
                </c:pt>
                <c:pt idx="23">
                  <c:v>0.16018591645786656</c:v>
                </c:pt>
                <c:pt idx="24">
                  <c:v>0.15965509376446896</c:v>
                </c:pt>
                <c:pt idx="25">
                  <c:v>0.15934794221152074</c:v>
                </c:pt>
                <c:pt idx="26">
                  <c:v>0.15909624514348608</c:v>
                </c:pt>
                <c:pt idx="27">
                  <c:v>0.1588264826483089</c:v>
                </c:pt>
                <c:pt idx="28">
                  <c:v>0.15848386901262085</c:v>
                </c:pt>
                <c:pt idx="29">
                  <c:v>0.15801343996926789</c:v>
                </c:pt>
                <c:pt idx="30">
                  <c:v>0.15733569645549891</c:v>
                </c:pt>
                <c:pt idx="31">
                  <c:v>0.156438295869855</c:v>
                </c:pt>
                <c:pt idx="32">
                  <c:v>0.15534651074590769</c:v>
                </c:pt>
                <c:pt idx="33">
                  <c:v>0.15409476208163983</c:v>
                </c:pt>
                <c:pt idx="34">
                  <c:v>0.15272284609735562</c:v>
                </c:pt>
                <c:pt idx="35">
                  <c:v>0.1515192230030849</c:v>
                </c:pt>
                <c:pt idx="36">
                  <c:v>0.15008350836340054</c:v>
                </c:pt>
                <c:pt idx="37">
                  <c:v>0.14844279498324287</c:v>
                </c:pt>
                <c:pt idx="38">
                  <c:v>0.14662701267086439</c:v>
                </c:pt>
                <c:pt idx="39">
                  <c:v>0.14464763997034108</c:v>
                </c:pt>
                <c:pt idx="40">
                  <c:v>0.14259540493560593</c:v>
                </c:pt>
                <c:pt idx="41">
                  <c:v>0.14058237664685039</c:v>
                </c:pt>
                <c:pt idx="42">
                  <c:v>0.13871209628404682</c:v>
                </c:pt>
                <c:pt idx="43">
                  <c:v>0.13791071147060005</c:v>
                </c:pt>
                <c:pt idx="44">
                  <c:v>0.13724911651175567</c:v>
                </c:pt>
                <c:pt idx="45">
                  <c:v>0.13678441584317977</c:v>
                </c:pt>
                <c:pt idx="46">
                  <c:v>0.13650400968979742</c:v>
                </c:pt>
                <c:pt idx="47">
                  <c:v>0.13642009391044238</c:v>
                </c:pt>
                <c:pt idx="48">
                  <c:v>0.13653567092900379</c:v>
                </c:pt>
              </c:numCache>
            </c:numRef>
          </c:val>
          <c:smooth val="0"/>
          <c:extLst>
            <c:ext xmlns:c16="http://schemas.microsoft.com/office/drawing/2014/chart" uri="{C3380CC4-5D6E-409C-BE32-E72D297353CC}">
              <c16:uniqueId val="{00000000-EA6F-45DB-B5BA-5897B9C99767}"/>
            </c:ext>
          </c:extLst>
        </c:ser>
        <c:ser>
          <c:idx val="1"/>
          <c:order val="1"/>
          <c:tx>
            <c:strRef>
              <c:f>Summary_Exhibits!$B$112</c:f>
              <c:strCache>
                <c:ptCount val="1"/>
                <c:pt idx="0">
                  <c:v>Working Age (20-64)</c:v>
                </c:pt>
              </c:strCache>
            </c:strRef>
          </c:tx>
          <c:spPr>
            <a:ln w="28575" cap="rnd">
              <a:solidFill>
                <a:schemeClr val="accent6"/>
              </a:solidFill>
              <a:round/>
            </a:ln>
            <a:effectLst/>
          </c:spPr>
          <c:marker>
            <c:symbol val="none"/>
          </c:marker>
          <c:cat>
            <c:numRef>
              <c:f>Summary_Exhibits!$C$105:$AY$105</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Summary_Exhibits!$C$112:$AY$112</c:f>
              <c:numCache>
                <c:formatCode>0.0%</c:formatCode>
                <c:ptCount val="49"/>
                <c:pt idx="0">
                  <c:v>0.63243549065245586</c:v>
                </c:pt>
                <c:pt idx="1">
                  <c:v>0.62933926035001175</c:v>
                </c:pt>
                <c:pt idx="2">
                  <c:v>0.62835778824882382</c:v>
                </c:pt>
                <c:pt idx="3">
                  <c:v>0.6288746744187147</c:v>
                </c:pt>
                <c:pt idx="4">
                  <c:v>0.63017267399446208</c:v>
                </c:pt>
                <c:pt idx="5">
                  <c:v>0.62960789101760017</c:v>
                </c:pt>
                <c:pt idx="6">
                  <c:v>0.62529037655265218</c:v>
                </c:pt>
                <c:pt idx="7">
                  <c:v>0.62054866509401263</c:v>
                </c:pt>
                <c:pt idx="8">
                  <c:v>0.61676247347918423</c:v>
                </c:pt>
                <c:pt idx="9">
                  <c:v>0.61316022251859803</c:v>
                </c:pt>
                <c:pt idx="10">
                  <c:v>0.61073185835095023</c:v>
                </c:pt>
                <c:pt idx="11">
                  <c:v>0.60785655174877484</c:v>
                </c:pt>
                <c:pt idx="12">
                  <c:v>0.60390940967214624</c:v>
                </c:pt>
                <c:pt idx="13">
                  <c:v>0.59967526025234352</c:v>
                </c:pt>
                <c:pt idx="14">
                  <c:v>0.59556155884415751</c:v>
                </c:pt>
                <c:pt idx="15">
                  <c:v>0.59256409437910895</c:v>
                </c:pt>
                <c:pt idx="16">
                  <c:v>0.58915171974253955</c:v>
                </c:pt>
                <c:pt idx="17">
                  <c:v>0.58518671854386328</c:v>
                </c:pt>
                <c:pt idx="18">
                  <c:v>0.58135978436042157</c:v>
                </c:pt>
                <c:pt idx="19">
                  <c:v>0.5772530222279838</c:v>
                </c:pt>
                <c:pt idx="20">
                  <c:v>0.57569723341738865</c:v>
                </c:pt>
                <c:pt idx="21">
                  <c:v>0.57432948758614522</c:v>
                </c:pt>
                <c:pt idx="22">
                  <c:v>0.57240224758628777</c:v>
                </c:pt>
                <c:pt idx="23">
                  <c:v>0.57014097864836588</c:v>
                </c:pt>
                <c:pt idx="24">
                  <c:v>0.56706581758342789</c:v>
                </c:pt>
                <c:pt idx="25">
                  <c:v>0.5629344528399971</c:v>
                </c:pt>
                <c:pt idx="26">
                  <c:v>0.55903531752040081</c:v>
                </c:pt>
                <c:pt idx="27">
                  <c:v>0.55564021798219665</c:v>
                </c:pt>
                <c:pt idx="28">
                  <c:v>0.55154416676057105</c:v>
                </c:pt>
                <c:pt idx="29">
                  <c:v>0.54653106488965797</c:v>
                </c:pt>
                <c:pt idx="30">
                  <c:v>0.54054635847268617</c:v>
                </c:pt>
                <c:pt idx="31">
                  <c:v>0.53460277382263943</c:v>
                </c:pt>
                <c:pt idx="32">
                  <c:v>0.52889890050363864</c:v>
                </c:pt>
                <c:pt idx="33">
                  <c:v>0.52265892271293357</c:v>
                </c:pt>
                <c:pt idx="34">
                  <c:v>0.51792535824896035</c:v>
                </c:pt>
                <c:pt idx="35">
                  <c:v>0.51543820947747665</c:v>
                </c:pt>
                <c:pt idx="36">
                  <c:v>0.51394707804840278</c:v>
                </c:pt>
                <c:pt idx="37">
                  <c:v>0.51312032072205316</c:v>
                </c:pt>
                <c:pt idx="38">
                  <c:v>0.51281184578506944</c:v>
                </c:pt>
                <c:pt idx="39">
                  <c:v>0.5130402480829781</c:v>
                </c:pt>
                <c:pt idx="40">
                  <c:v>0.51374459694774888</c:v>
                </c:pt>
                <c:pt idx="41">
                  <c:v>0.51473467270944473</c:v>
                </c:pt>
                <c:pt idx="42">
                  <c:v>0.51577658953383709</c:v>
                </c:pt>
                <c:pt idx="43">
                  <c:v>0.51546114823811195</c:v>
                </c:pt>
                <c:pt idx="44">
                  <c:v>0.51494185380702651</c:v>
                </c:pt>
                <c:pt idx="45">
                  <c:v>0.5144925884236391</c:v>
                </c:pt>
                <c:pt idx="46">
                  <c:v>0.51379699105472143</c:v>
                </c:pt>
                <c:pt idx="47">
                  <c:v>0.51267737878841502</c:v>
                </c:pt>
                <c:pt idx="48">
                  <c:v>0.51100341556756557</c:v>
                </c:pt>
              </c:numCache>
            </c:numRef>
          </c:val>
          <c:smooth val="0"/>
          <c:extLst>
            <c:ext xmlns:c16="http://schemas.microsoft.com/office/drawing/2014/chart" uri="{C3380CC4-5D6E-409C-BE32-E72D297353CC}">
              <c16:uniqueId val="{00000001-EA6F-45DB-B5BA-5897B9C99767}"/>
            </c:ext>
          </c:extLst>
        </c:ser>
        <c:ser>
          <c:idx val="2"/>
          <c:order val="2"/>
          <c:tx>
            <c:strRef>
              <c:f>Summary_Exhibits!$B$113</c:f>
              <c:strCache>
                <c:ptCount val="1"/>
                <c:pt idx="0">
                  <c:v>Retiree (65+)</c:v>
                </c:pt>
              </c:strCache>
            </c:strRef>
          </c:tx>
          <c:spPr>
            <a:ln w="28575" cap="rnd">
              <a:solidFill>
                <a:srgbClr val="C00000"/>
              </a:solidFill>
              <a:round/>
            </a:ln>
            <a:effectLst/>
          </c:spPr>
          <c:marker>
            <c:symbol val="none"/>
          </c:marker>
          <c:cat>
            <c:numRef>
              <c:f>Summary_Exhibits!$C$105:$AY$105</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Summary_Exhibits!$C$113:$AY$113</c:f>
              <c:numCache>
                <c:formatCode>0.0%</c:formatCode>
                <c:ptCount val="49"/>
                <c:pt idx="0">
                  <c:v>0.13706934136436322</c:v>
                </c:pt>
                <c:pt idx="1">
                  <c:v>0.14229844956528009</c:v>
                </c:pt>
                <c:pt idx="2">
                  <c:v>0.14573640209546826</c:v>
                </c:pt>
                <c:pt idx="3">
                  <c:v>0.14808775926416765</c:v>
                </c:pt>
                <c:pt idx="4">
                  <c:v>0.15010693549117915</c:v>
                </c:pt>
                <c:pt idx="5">
                  <c:v>0.15443529290293653</c:v>
                </c:pt>
                <c:pt idx="6">
                  <c:v>0.16293636278692222</c:v>
                </c:pt>
                <c:pt idx="7">
                  <c:v>0.17222029383014889</c:v>
                </c:pt>
                <c:pt idx="8">
                  <c:v>0.18065842526063478</c:v>
                </c:pt>
                <c:pt idx="9">
                  <c:v>0.18885224491957761</c:v>
                </c:pt>
                <c:pt idx="10">
                  <c:v>0.19631094611237848</c:v>
                </c:pt>
                <c:pt idx="11">
                  <c:v>0.20432787401003466</c:v>
                </c:pt>
                <c:pt idx="12">
                  <c:v>0.21318191810487647</c:v>
                </c:pt>
                <c:pt idx="13">
                  <c:v>0.22198004638414007</c:v>
                </c:pt>
                <c:pt idx="14">
                  <c:v>0.23043114602592124</c:v>
                </c:pt>
                <c:pt idx="15">
                  <c:v>0.23801749913042555</c:v>
                </c:pt>
                <c:pt idx="16">
                  <c:v>0.24495264345677914</c:v>
                </c:pt>
                <c:pt idx="17">
                  <c:v>0.25102100427454255</c:v>
                </c:pt>
                <c:pt idx="18">
                  <c:v>0.25571713188463585</c:v>
                </c:pt>
                <c:pt idx="19">
                  <c:v>0.25926869938429908</c:v>
                </c:pt>
                <c:pt idx="20">
                  <c:v>0.26196479109574039</c:v>
                </c:pt>
                <c:pt idx="21">
                  <c:v>0.26411352266591037</c:v>
                </c:pt>
                <c:pt idx="22">
                  <c:v>0.26653544853438421</c:v>
                </c:pt>
                <c:pt idx="23">
                  <c:v>0.26967310489376756</c:v>
                </c:pt>
                <c:pt idx="24">
                  <c:v>0.27327908865210321</c:v>
                </c:pt>
                <c:pt idx="25">
                  <c:v>0.27771760494848213</c:v>
                </c:pt>
                <c:pt idx="26">
                  <c:v>0.28186843733611311</c:v>
                </c:pt>
                <c:pt idx="27">
                  <c:v>0.28553329936949445</c:v>
                </c:pt>
                <c:pt idx="28">
                  <c:v>0.28997196422680815</c:v>
                </c:pt>
                <c:pt idx="29">
                  <c:v>0.29545549514107416</c:v>
                </c:pt>
                <c:pt idx="30">
                  <c:v>0.30211794507181494</c:v>
                </c:pt>
                <c:pt idx="31">
                  <c:v>0.30895893030750565</c:v>
                </c:pt>
                <c:pt idx="32">
                  <c:v>0.31575458875045365</c:v>
                </c:pt>
                <c:pt idx="33">
                  <c:v>0.32324631520542663</c:v>
                </c:pt>
                <c:pt idx="34">
                  <c:v>0.329351795653684</c:v>
                </c:pt>
                <c:pt idx="35">
                  <c:v>0.3330425675194385</c:v>
                </c:pt>
                <c:pt idx="36">
                  <c:v>0.33596941358819665</c:v>
                </c:pt>
                <c:pt idx="37">
                  <c:v>0.33843688429470398</c:v>
                </c:pt>
                <c:pt idx="38">
                  <c:v>0.34056114154406608</c:v>
                </c:pt>
                <c:pt idx="39">
                  <c:v>0.34231211194668087</c:v>
                </c:pt>
                <c:pt idx="40">
                  <c:v>0.34365999811664522</c:v>
                </c:pt>
                <c:pt idx="41">
                  <c:v>0.34468295064370486</c:v>
                </c:pt>
                <c:pt idx="42">
                  <c:v>0.34551131418211606</c:v>
                </c:pt>
                <c:pt idx="43">
                  <c:v>0.34662814029128802</c:v>
                </c:pt>
                <c:pt idx="44">
                  <c:v>0.34780902968121785</c:v>
                </c:pt>
                <c:pt idx="45">
                  <c:v>0.34872299573318122</c:v>
                </c:pt>
                <c:pt idx="46">
                  <c:v>0.34969899925548109</c:v>
                </c:pt>
                <c:pt idx="47">
                  <c:v>0.35090252730114263</c:v>
                </c:pt>
                <c:pt idx="48">
                  <c:v>0.35246091350343056</c:v>
                </c:pt>
              </c:numCache>
            </c:numRef>
          </c:val>
          <c:smooth val="0"/>
          <c:extLst>
            <c:ext xmlns:c16="http://schemas.microsoft.com/office/drawing/2014/chart" uri="{C3380CC4-5D6E-409C-BE32-E72D297353CC}">
              <c16:uniqueId val="{00000002-EA6F-45DB-B5BA-5897B9C99767}"/>
            </c:ext>
          </c:extLst>
        </c:ser>
        <c:dLbls>
          <c:showLegendKey val="0"/>
          <c:showVal val="0"/>
          <c:showCatName val="0"/>
          <c:showSerName val="0"/>
          <c:showPercent val="0"/>
          <c:showBubbleSize val="0"/>
        </c:dLbls>
        <c:smooth val="0"/>
        <c:axId val="2014254431"/>
        <c:axId val="2014253599"/>
      </c:lineChart>
      <c:catAx>
        <c:axId val="20142544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4253599"/>
        <c:crosses val="autoZero"/>
        <c:auto val="1"/>
        <c:lblAlgn val="ctr"/>
        <c:lblOffset val="100"/>
        <c:tickLblSkip val="5"/>
        <c:noMultiLvlLbl val="0"/>
      </c:catAx>
      <c:valAx>
        <c:axId val="20142535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425443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Figure 3: Female Mortality Rates Comparison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Mortality_Rates!$G$4:$G$5</c:f>
              <c:strCache>
                <c:ptCount val="2"/>
                <c:pt idx="0">
                  <c:v>Females</c:v>
                </c:pt>
                <c:pt idx="1">
                  <c:v>CL02</c:v>
                </c:pt>
              </c:strCache>
              <c:extLst xmlns:c15="http://schemas.microsoft.com/office/drawing/2012/chart"/>
            </c:strRef>
          </c:tx>
          <c:spPr>
            <a:ln w="28575" cap="rnd">
              <a:solidFill>
                <a:srgbClr val="C00000"/>
              </a:solidFill>
              <a:round/>
            </a:ln>
            <a:effectLst/>
          </c:spPr>
          <c:marker>
            <c:symbol val="none"/>
          </c:marker>
          <c:cat>
            <c:numRef>
              <c:f>Mortality_Rates!$A$6:$A$90</c:f>
              <c:numCache>
                <c:formatCode>General</c:formatCode>
                <c:ptCount val="8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numCache>
              <c:extLst xmlns:c15="http://schemas.microsoft.com/office/drawing/2012/chart"/>
            </c:numRef>
          </c:cat>
          <c:val>
            <c:numRef>
              <c:f>Mortality_Rates!$G$6:$G$90</c:f>
              <c:numCache>
                <c:formatCode>General</c:formatCode>
                <c:ptCount val="85"/>
                <c:pt idx="0">
                  <c:v>6.2E-4</c:v>
                </c:pt>
                <c:pt idx="1">
                  <c:v>4.5600000000000003E-4</c:v>
                </c:pt>
                <c:pt idx="2">
                  <c:v>3.3700000000000001E-4</c:v>
                </c:pt>
                <c:pt idx="3">
                  <c:v>2.5599999999999999E-4</c:v>
                </c:pt>
                <c:pt idx="4">
                  <c:v>2.03E-4</c:v>
                </c:pt>
                <c:pt idx="5">
                  <c:v>1.7000000000000001E-4</c:v>
                </c:pt>
                <c:pt idx="6">
                  <c:v>1.4899999999999999E-4</c:v>
                </c:pt>
                <c:pt idx="7">
                  <c:v>1.37E-4</c:v>
                </c:pt>
                <c:pt idx="8">
                  <c:v>1.3300000000000001E-4</c:v>
                </c:pt>
                <c:pt idx="9">
                  <c:v>1.36E-4</c:v>
                </c:pt>
                <c:pt idx="10">
                  <c:v>1.45E-4</c:v>
                </c:pt>
                <c:pt idx="11">
                  <c:v>1.5699999999999999E-4</c:v>
                </c:pt>
                <c:pt idx="12">
                  <c:v>1.7200000000000001E-4</c:v>
                </c:pt>
                <c:pt idx="13">
                  <c:v>1.8900000000000001E-4</c:v>
                </c:pt>
                <c:pt idx="14">
                  <c:v>2.0599999999999999E-4</c:v>
                </c:pt>
                <c:pt idx="15">
                  <c:v>2.2100000000000001E-4</c:v>
                </c:pt>
                <c:pt idx="16">
                  <c:v>2.34E-4</c:v>
                </c:pt>
                <c:pt idx="17">
                  <c:v>2.4499999999999999E-4</c:v>
                </c:pt>
                <c:pt idx="18">
                  <c:v>2.5500000000000002E-4</c:v>
                </c:pt>
                <c:pt idx="19">
                  <c:v>2.6200000000000003E-4</c:v>
                </c:pt>
                <c:pt idx="20">
                  <c:v>2.6899999999999998E-4</c:v>
                </c:pt>
                <c:pt idx="21">
                  <c:v>2.7399999999999999E-4</c:v>
                </c:pt>
                <c:pt idx="22">
                  <c:v>2.7900000000000001E-4</c:v>
                </c:pt>
                <c:pt idx="23">
                  <c:v>2.8400000000000002E-4</c:v>
                </c:pt>
                <c:pt idx="24">
                  <c:v>2.8899999999999998E-4</c:v>
                </c:pt>
                <c:pt idx="25">
                  <c:v>2.9399999999999999E-4</c:v>
                </c:pt>
                <c:pt idx="26">
                  <c:v>2.9999999999999997E-4</c:v>
                </c:pt>
                <c:pt idx="27">
                  <c:v>3.0699999999999998E-4</c:v>
                </c:pt>
                <c:pt idx="28">
                  <c:v>3.1599999999999998E-4</c:v>
                </c:pt>
                <c:pt idx="29">
                  <c:v>3.2699999999999998E-4</c:v>
                </c:pt>
                <c:pt idx="30">
                  <c:v>3.4000000000000002E-4</c:v>
                </c:pt>
                <c:pt idx="31">
                  <c:v>3.5599999999999998E-4</c:v>
                </c:pt>
                <c:pt idx="32">
                  <c:v>3.7399999999999998E-4</c:v>
                </c:pt>
                <c:pt idx="33">
                  <c:v>3.97E-4</c:v>
                </c:pt>
                <c:pt idx="34">
                  <c:v>4.2299999999999998E-4</c:v>
                </c:pt>
                <c:pt idx="35">
                  <c:v>4.5399999999999998E-4</c:v>
                </c:pt>
                <c:pt idx="36">
                  <c:v>4.8899999999999996E-4</c:v>
                </c:pt>
                <c:pt idx="37">
                  <c:v>5.2999999999999998E-4</c:v>
                </c:pt>
                <c:pt idx="38">
                  <c:v>5.7700000000000004E-4</c:v>
                </c:pt>
                <c:pt idx="39">
                  <c:v>6.3100000000000005E-4</c:v>
                </c:pt>
                <c:pt idx="40">
                  <c:v>6.9200000000000002E-4</c:v>
                </c:pt>
                <c:pt idx="41">
                  <c:v>7.6199999999999998E-4</c:v>
                </c:pt>
                <c:pt idx="42">
                  <c:v>8.4099999999999995E-4</c:v>
                </c:pt>
                <c:pt idx="43">
                  <c:v>9.2900000000000003E-4</c:v>
                </c:pt>
                <c:pt idx="44">
                  <c:v>1.0280000000000001E-3</c:v>
                </c:pt>
                <c:pt idx="45">
                  <c:v>1.137E-3</c:v>
                </c:pt>
                <c:pt idx="46">
                  <c:v>1.2589999999999999E-3</c:v>
                </c:pt>
                <c:pt idx="47">
                  <c:v>1.392E-3</c:v>
                </c:pt>
                <c:pt idx="48">
                  <c:v>1.537E-3</c:v>
                </c:pt>
                <c:pt idx="49">
                  <c:v>1.6919999999999999E-3</c:v>
                </c:pt>
                <c:pt idx="50">
                  <c:v>1.859E-3</c:v>
                </c:pt>
                <c:pt idx="51">
                  <c:v>2.0370000000000002E-3</c:v>
                </c:pt>
                <c:pt idx="52">
                  <c:v>2.2260000000000001E-3</c:v>
                </c:pt>
                <c:pt idx="53">
                  <c:v>2.4239999999999999E-3</c:v>
                </c:pt>
                <c:pt idx="54">
                  <c:v>2.6340000000000001E-3</c:v>
                </c:pt>
                <c:pt idx="55">
                  <c:v>2.8530000000000001E-3</c:v>
                </c:pt>
                <c:pt idx="56">
                  <c:v>3.0850000000000001E-3</c:v>
                </c:pt>
                <c:pt idx="57">
                  <c:v>3.3419999999999999E-3</c:v>
                </c:pt>
                <c:pt idx="58">
                  <c:v>3.6380000000000002E-3</c:v>
                </c:pt>
                <c:pt idx="59">
                  <c:v>3.9899999999999996E-3</c:v>
                </c:pt>
                <c:pt idx="60">
                  <c:v>4.4140000000000004E-3</c:v>
                </c:pt>
                <c:pt idx="61">
                  <c:v>4.9230000000000003E-3</c:v>
                </c:pt>
                <c:pt idx="62">
                  <c:v>5.5290000000000001E-3</c:v>
                </c:pt>
                <c:pt idx="63">
                  <c:v>6.2440000000000004E-3</c:v>
                </c:pt>
                <c:pt idx="64">
                  <c:v>7.0780000000000001E-3</c:v>
                </c:pt>
                <c:pt idx="65">
                  <c:v>8.0450000000000001E-3</c:v>
                </c:pt>
                <c:pt idx="66">
                  <c:v>9.1649999999999995E-3</c:v>
                </c:pt>
                <c:pt idx="67">
                  <c:v>1.0460000000000001E-2</c:v>
                </c:pt>
                <c:pt idx="68">
                  <c:v>1.1955E-2</c:v>
                </c:pt>
                <c:pt idx="69">
                  <c:v>1.3674E-2</c:v>
                </c:pt>
                <c:pt idx="70">
                  <c:v>1.5643000000000001E-2</c:v>
                </c:pt>
                <c:pt idx="71">
                  <c:v>1.7887E-2</c:v>
                </c:pt>
                <c:pt idx="72">
                  <c:v>2.0431999999999999E-2</c:v>
                </c:pt>
                <c:pt idx="73">
                  <c:v>2.3303000000000001E-2</c:v>
                </c:pt>
                <c:pt idx="74">
                  <c:v>2.6527999999999999E-2</c:v>
                </c:pt>
                <c:pt idx="75">
                  <c:v>3.0137000000000001E-2</c:v>
                </c:pt>
                <c:pt idx="76">
                  <c:v>3.4165000000000001E-2</c:v>
                </c:pt>
                <c:pt idx="77">
                  <c:v>3.8653E-2</c:v>
                </c:pt>
                <c:pt idx="78">
                  <c:v>4.3647999999999999E-2</c:v>
                </c:pt>
                <c:pt idx="79">
                  <c:v>4.9204999999999999E-2</c:v>
                </c:pt>
                <c:pt idx="80">
                  <c:v>5.5384999999999997E-2</c:v>
                </c:pt>
                <c:pt idx="81">
                  <c:v>6.2253999999999997E-2</c:v>
                </c:pt>
                <c:pt idx="82">
                  <c:v>6.9879999999999998E-2</c:v>
                </c:pt>
                <c:pt idx="83">
                  <c:v>7.8320000000000001E-2</c:v>
                </c:pt>
                <c:pt idx="84">
                  <c:v>8.7610999999999994E-2</c:v>
                </c:pt>
              </c:numCache>
              <c:extLst xmlns:c15="http://schemas.microsoft.com/office/drawing/2012/chart"/>
            </c:numRef>
          </c:val>
          <c:smooth val="0"/>
          <c:extLst>
            <c:ext xmlns:c16="http://schemas.microsoft.com/office/drawing/2014/chart" uri="{C3380CC4-5D6E-409C-BE32-E72D297353CC}">
              <c16:uniqueId val="{00000004-3C2D-48D6-8EC4-4DC66AF691E2}"/>
            </c:ext>
          </c:extLst>
        </c:ser>
        <c:ser>
          <c:idx val="3"/>
          <c:order val="3"/>
          <c:tx>
            <c:strRef>
              <c:f>Mortality_Rates!$K$4:$K$5</c:f>
              <c:strCache>
                <c:ptCount val="2"/>
                <c:pt idx="0">
                  <c:v>Females</c:v>
                </c:pt>
                <c:pt idx="1">
                  <c:v>SSA</c:v>
                </c:pt>
              </c:strCache>
              <c:extLst xmlns:c15="http://schemas.microsoft.com/office/drawing/2012/chart"/>
            </c:strRef>
          </c:tx>
          <c:spPr>
            <a:ln w="28575" cap="rnd">
              <a:solidFill>
                <a:schemeClr val="accent5"/>
              </a:solidFill>
              <a:round/>
            </a:ln>
            <a:effectLst/>
          </c:spPr>
          <c:marker>
            <c:symbol val="none"/>
          </c:marker>
          <c:cat>
            <c:numRef>
              <c:f>Mortality_Rates!$A$6:$A$90</c:f>
              <c:numCache>
                <c:formatCode>General</c:formatCode>
                <c:ptCount val="8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numCache>
              <c:extLst xmlns:c15="http://schemas.microsoft.com/office/drawing/2012/chart"/>
            </c:numRef>
          </c:cat>
          <c:val>
            <c:numRef>
              <c:f>Mortality_Rates!$K$6:$K$90</c:f>
              <c:numCache>
                <c:formatCode>General</c:formatCode>
                <c:ptCount val="85"/>
                <c:pt idx="0">
                  <c:v>5.0460000000000001E-3</c:v>
                </c:pt>
                <c:pt idx="1">
                  <c:v>3.4900000000000003E-4</c:v>
                </c:pt>
                <c:pt idx="2">
                  <c:v>2.12E-4</c:v>
                </c:pt>
                <c:pt idx="3">
                  <c:v>1.66E-4</c:v>
                </c:pt>
                <c:pt idx="4">
                  <c:v>1.37E-4</c:v>
                </c:pt>
                <c:pt idx="5">
                  <c:v>1.22E-4</c:v>
                </c:pt>
                <c:pt idx="6">
                  <c:v>1.11E-4</c:v>
                </c:pt>
                <c:pt idx="7">
                  <c:v>1.03E-4</c:v>
                </c:pt>
                <c:pt idx="8">
                  <c:v>9.7999999999999997E-5</c:v>
                </c:pt>
                <c:pt idx="9">
                  <c:v>9.5000000000000005E-5</c:v>
                </c:pt>
                <c:pt idx="10">
                  <c:v>9.5000000000000005E-5</c:v>
                </c:pt>
                <c:pt idx="11">
                  <c:v>1.02E-4</c:v>
                </c:pt>
                <c:pt idx="12">
                  <c:v>1.16E-4</c:v>
                </c:pt>
                <c:pt idx="13">
                  <c:v>1.3899999999999999E-4</c:v>
                </c:pt>
                <c:pt idx="14">
                  <c:v>1.7000000000000001E-4</c:v>
                </c:pt>
                <c:pt idx="15">
                  <c:v>2.04E-4</c:v>
                </c:pt>
                <c:pt idx="16">
                  <c:v>2.4000000000000001E-4</c:v>
                </c:pt>
                <c:pt idx="17">
                  <c:v>2.7799999999999998E-4</c:v>
                </c:pt>
                <c:pt idx="18">
                  <c:v>3.19E-4</c:v>
                </c:pt>
                <c:pt idx="19">
                  <c:v>3.6000000000000002E-4</c:v>
                </c:pt>
                <c:pt idx="20">
                  <c:v>4.0499999999999998E-4</c:v>
                </c:pt>
                <c:pt idx="21">
                  <c:v>4.5100000000000001E-4</c:v>
                </c:pt>
                <c:pt idx="22">
                  <c:v>4.9100000000000001E-4</c:v>
                </c:pt>
                <c:pt idx="23">
                  <c:v>5.2300000000000003E-4</c:v>
                </c:pt>
                <c:pt idx="24">
                  <c:v>5.4900000000000001E-4</c:v>
                </c:pt>
                <c:pt idx="25">
                  <c:v>5.7399999999999997E-4</c:v>
                </c:pt>
                <c:pt idx="26">
                  <c:v>6.0400000000000004E-4</c:v>
                </c:pt>
                <c:pt idx="27">
                  <c:v>6.4199999999999999E-4</c:v>
                </c:pt>
                <c:pt idx="28">
                  <c:v>6.8999999999999997E-4</c:v>
                </c:pt>
                <c:pt idx="29">
                  <c:v>7.4799999999999997E-4</c:v>
                </c:pt>
                <c:pt idx="30">
                  <c:v>8.0999999999999996E-4</c:v>
                </c:pt>
                <c:pt idx="31">
                  <c:v>8.7100000000000003E-4</c:v>
                </c:pt>
                <c:pt idx="32">
                  <c:v>9.3099999999999997E-4</c:v>
                </c:pt>
                <c:pt idx="33">
                  <c:v>9.8799999999999995E-4</c:v>
                </c:pt>
                <c:pt idx="34">
                  <c:v>1.044E-3</c:v>
                </c:pt>
                <c:pt idx="35">
                  <c:v>1.1050000000000001E-3</c:v>
                </c:pt>
                <c:pt idx="36">
                  <c:v>1.1709999999999999E-3</c:v>
                </c:pt>
                <c:pt idx="37">
                  <c:v>1.235E-3</c:v>
                </c:pt>
                <c:pt idx="38">
                  <c:v>1.2949999999999999E-3</c:v>
                </c:pt>
                <c:pt idx="39">
                  <c:v>1.356E-3</c:v>
                </c:pt>
                <c:pt idx="40">
                  <c:v>1.4220000000000001E-3</c:v>
                </c:pt>
                <c:pt idx="41">
                  <c:v>1.5009999999999999E-3</c:v>
                </c:pt>
                <c:pt idx="42">
                  <c:v>1.596E-3</c:v>
                </c:pt>
                <c:pt idx="43">
                  <c:v>1.709E-3</c:v>
                </c:pt>
                <c:pt idx="44">
                  <c:v>1.841E-3</c:v>
                </c:pt>
                <c:pt idx="45">
                  <c:v>1.9889999999999999E-3</c:v>
                </c:pt>
                <c:pt idx="46">
                  <c:v>2.153E-3</c:v>
                </c:pt>
                <c:pt idx="47">
                  <c:v>2.333E-3</c:v>
                </c:pt>
                <c:pt idx="48">
                  <c:v>2.5300000000000001E-3</c:v>
                </c:pt>
                <c:pt idx="49">
                  <c:v>2.7460000000000002E-3</c:v>
                </c:pt>
                <c:pt idx="50">
                  <c:v>2.9810000000000001E-3</c:v>
                </c:pt>
                <c:pt idx="51">
                  <c:v>3.241E-3</c:v>
                </c:pt>
                <c:pt idx="52">
                  <c:v>3.5300000000000002E-3</c:v>
                </c:pt>
                <c:pt idx="53">
                  <c:v>3.8530000000000001E-3</c:v>
                </c:pt>
                <c:pt idx="54">
                  <c:v>4.2079999999999999E-3</c:v>
                </c:pt>
                <c:pt idx="55">
                  <c:v>4.5909999999999996E-3</c:v>
                </c:pt>
                <c:pt idx="56">
                  <c:v>4.9969999999999997E-3</c:v>
                </c:pt>
                <c:pt idx="57">
                  <c:v>5.4260000000000003E-3</c:v>
                </c:pt>
                <c:pt idx="58">
                  <c:v>5.8760000000000001E-3</c:v>
                </c:pt>
                <c:pt idx="59">
                  <c:v>6.3480000000000003E-3</c:v>
                </c:pt>
                <c:pt idx="60">
                  <c:v>6.8830000000000002E-3</c:v>
                </c:pt>
                <c:pt idx="61">
                  <c:v>7.4570000000000001E-3</c:v>
                </c:pt>
                <c:pt idx="62">
                  <c:v>8.0099999999999998E-3</c:v>
                </c:pt>
                <c:pt idx="63">
                  <c:v>8.5199999999999998E-3</c:v>
                </c:pt>
                <c:pt idx="64">
                  <c:v>9.0310000000000008E-3</c:v>
                </c:pt>
                <c:pt idx="65">
                  <c:v>9.6170000000000005E-3</c:v>
                </c:pt>
                <c:pt idx="66">
                  <c:v>1.0328E-2</c:v>
                </c:pt>
                <c:pt idx="67">
                  <c:v>1.1167E-2</c:v>
                </c:pt>
                <c:pt idx="68">
                  <c:v>1.2158E-2</c:v>
                </c:pt>
                <c:pt idx="69">
                  <c:v>1.3311999999999999E-2</c:v>
                </c:pt>
                <c:pt idx="70">
                  <c:v>1.4673E-2</c:v>
                </c:pt>
                <c:pt idx="71">
                  <c:v>1.6220999999999999E-2</c:v>
                </c:pt>
                <c:pt idx="72">
                  <c:v>1.7905000000000001E-2</c:v>
                </c:pt>
                <c:pt idx="73">
                  <c:v>1.9713999999999999E-2</c:v>
                </c:pt>
                <c:pt idx="74">
                  <c:v>2.1714000000000001E-2</c:v>
                </c:pt>
                <c:pt idx="75">
                  <c:v>2.4080000000000001E-2</c:v>
                </c:pt>
                <c:pt idx="76">
                  <c:v>2.6831000000000001E-2</c:v>
                </c:pt>
                <c:pt idx="77">
                  <c:v>2.9855E-2</c:v>
                </c:pt>
                <c:pt idx="78">
                  <c:v>3.3151E-2</c:v>
                </c:pt>
                <c:pt idx="79">
                  <c:v>3.6829000000000001E-2</c:v>
                </c:pt>
                <c:pt idx="80">
                  <c:v>4.1121999999999999E-2</c:v>
                </c:pt>
                <c:pt idx="81">
                  <c:v>4.6101999999999997E-2</c:v>
                </c:pt>
                <c:pt idx="82">
                  <c:v>5.1683E-2</c:v>
                </c:pt>
                <c:pt idx="83">
                  <c:v>5.7896000000000003E-2</c:v>
                </c:pt>
                <c:pt idx="84">
                  <c:v>6.4863000000000004E-2</c:v>
                </c:pt>
              </c:numCache>
              <c:extLst xmlns:c15="http://schemas.microsoft.com/office/drawing/2012/chart"/>
            </c:numRef>
          </c:val>
          <c:smooth val="0"/>
          <c:extLst>
            <c:ext xmlns:c16="http://schemas.microsoft.com/office/drawing/2014/chart" uri="{C3380CC4-5D6E-409C-BE32-E72D297353CC}">
              <c16:uniqueId val="{00000005-3C2D-48D6-8EC4-4DC66AF691E2}"/>
            </c:ext>
          </c:extLst>
        </c:ser>
        <c:ser>
          <c:idx val="5"/>
          <c:order val="5"/>
          <c:tx>
            <c:strRef>
              <c:f>Mortality_Rates!$M$4:$M$5</c:f>
              <c:strCache>
                <c:ptCount val="2"/>
                <c:pt idx="0">
                  <c:v>Females</c:v>
                </c:pt>
                <c:pt idx="1">
                  <c:v>Japan</c:v>
                </c:pt>
              </c:strCache>
              <c:extLst xmlns:c15="http://schemas.microsoft.com/office/drawing/2012/chart"/>
            </c:strRef>
          </c:tx>
          <c:spPr>
            <a:ln w="28575" cap="rnd">
              <a:solidFill>
                <a:schemeClr val="accent4"/>
              </a:solidFill>
              <a:round/>
            </a:ln>
            <a:effectLst/>
          </c:spPr>
          <c:marker>
            <c:symbol val="none"/>
          </c:marker>
          <c:cat>
            <c:numRef>
              <c:f>Mortality_Rates!$A$6:$A$90</c:f>
              <c:numCache>
                <c:formatCode>General</c:formatCode>
                <c:ptCount val="8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numCache>
              <c:extLst xmlns:c15="http://schemas.microsoft.com/office/drawing/2012/chart"/>
            </c:numRef>
          </c:cat>
          <c:val>
            <c:numRef>
              <c:f>Mortality_Rates!$M$6:$M$90</c:f>
              <c:numCache>
                <c:formatCode>General</c:formatCode>
                <c:ptCount val="85"/>
                <c:pt idx="0">
                  <c:v>1.6199999999999999E-3</c:v>
                </c:pt>
                <c:pt idx="1">
                  <c:v>2.5000000000000001E-4</c:v>
                </c:pt>
                <c:pt idx="2">
                  <c:v>1.1E-4</c:v>
                </c:pt>
                <c:pt idx="3">
                  <c:v>9.0000000000000006E-5</c:v>
                </c:pt>
                <c:pt idx="4">
                  <c:v>9.0000000000000006E-5</c:v>
                </c:pt>
                <c:pt idx="5">
                  <c:v>6.0000000000000002E-5</c:v>
                </c:pt>
                <c:pt idx="6">
                  <c:v>5.0000000000000002E-5</c:v>
                </c:pt>
                <c:pt idx="7">
                  <c:v>6.0000000000000002E-5</c:v>
                </c:pt>
                <c:pt idx="8">
                  <c:v>5.0000000000000002E-5</c:v>
                </c:pt>
                <c:pt idx="9">
                  <c:v>5.0000000000000002E-5</c:v>
                </c:pt>
                <c:pt idx="10">
                  <c:v>5.0000000000000002E-5</c:v>
                </c:pt>
                <c:pt idx="11">
                  <c:v>5.0000000000000002E-5</c:v>
                </c:pt>
                <c:pt idx="12">
                  <c:v>6.9999999999999994E-5</c:v>
                </c:pt>
                <c:pt idx="13">
                  <c:v>1E-4</c:v>
                </c:pt>
                <c:pt idx="14">
                  <c:v>1.1E-4</c:v>
                </c:pt>
                <c:pt idx="15">
                  <c:v>1.2999999999999999E-4</c:v>
                </c:pt>
                <c:pt idx="16">
                  <c:v>1.2999999999999999E-4</c:v>
                </c:pt>
                <c:pt idx="17">
                  <c:v>2.0000000000000001E-4</c:v>
                </c:pt>
                <c:pt idx="18">
                  <c:v>1.7000000000000001E-4</c:v>
                </c:pt>
                <c:pt idx="19">
                  <c:v>1.9000000000000001E-4</c:v>
                </c:pt>
                <c:pt idx="20">
                  <c:v>2.3000000000000001E-4</c:v>
                </c:pt>
                <c:pt idx="21">
                  <c:v>2.7999999999999998E-4</c:v>
                </c:pt>
                <c:pt idx="22">
                  <c:v>2.7999999999999998E-4</c:v>
                </c:pt>
                <c:pt idx="23">
                  <c:v>2.3000000000000001E-4</c:v>
                </c:pt>
                <c:pt idx="24">
                  <c:v>2.5999999999999998E-4</c:v>
                </c:pt>
                <c:pt idx="25">
                  <c:v>2.5000000000000001E-4</c:v>
                </c:pt>
                <c:pt idx="26">
                  <c:v>2.7999999999999998E-4</c:v>
                </c:pt>
                <c:pt idx="27">
                  <c:v>2.5000000000000001E-4</c:v>
                </c:pt>
                <c:pt idx="28">
                  <c:v>2.9999999999999997E-4</c:v>
                </c:pt>
                <c:pt idx="29">
                  <c:v>2.9E-4</c:v>
                </c:pt>
                <c:pt idx="30">
                  <c:v>2.9999999999999997E-4</c:v>
                </c:pt>
                <c:pt idx="31">
                  <c:v>2.9E-4</c:v>
                </c:pt>
                <c:pt idx="32">
                  <c:v>3.2000000000000003E-4</c:v>
                </c:pt>
                <c:pt idx="33">
                  <c:v>3.5E-4</c:v>
                </c:pt>
                <c:pt idx="34">
                  <c:v>4.0000000000000002E-4</c:v>
                </c:pt>
                <c:pt idx="35">
                  <c:v>3.8999999999999999E-4</c:v>
                </c:pt>
                <c:pt idx="36">
                  <c:v>3.8999999999999999E-4</c:v>
                </c:pt>
                <c:pt idx="37">
                  <c:v>4.0999999999999999E-4</c:v>
                </c:pt>
                <c:pt idx="38">
                  <c:v>4.8000000000000001E-4</c:v>
                </c:pt>
                <c:pt idx="39">
                  <c:v>5.0000000000000001E-4</c:v>
                </c:pt>
                <c:pt idx="40">
                  <c:v>5.8E-4</c:v>
                </c:pt>
                <c:pt idx="41">
                  <c:v>6.2E-4</c:v>
                </c:pt>
                <c:pt idx="42">
                  <c:v>6.4999999999999997E-4</c:v>
                </c:pt>
                <c:pt idx="43">
                  <c:v>7.5000000000000002E-4</c:v>
                </c:pt>
                <c:pt idx="44">
                  <c:v>8.1999999999999998E-4</c:v>
                </c:pt>
                <c:pt idx="45">
                  <c:v>8.7000000000000001E-4</c:v>
                </c:pt>
                <c:pt idx="46">
                  <c:v>9.1E-4</c:v>
                </c:pt>
                <c:pt idx="47">
                  <c:v>1.0499999999999999E-3</c:v>
                </c:pt>
                <c:pt idx="48">
                  <c:v>1.1800000000000001E-3</c:v>
                </c:pt>
                <c:pt idx="49">
                  <c:v>1.24E-3</c:v>
                </c:pt>
                <c:pt idx="50">
                  <c:v>1.4300000000000001E-3</c:v>
                </c:pt>
                <c:pt idx="51">
                  <c:v>1.5900000000000001E-3</c:v>
                </c:pt>
                <c:pt idx="52">
                  <c:v>1.66E-3</c:v>
                </c:pt>
                <c:pt idx="53">
                  <c:v>1.9E-3</c:v>
                </c:pt>
                <c:pt idx="54">
                  <c:v>1.91E-3</c:v>
                </c:pt>
                <c:pt idx="55">
                  <c:v>2.1099999999999999E-3</c:v>
                </c:pt>
                <c:pt idx="56">
                  <c:v>2.2100000000000002E-3</c:v>
                </c:pt>
                <c:pt idx="57">
                  <c:v>2.3700000000000001E-3</c:v>
                </c:pt>
                <c:pt idx="58">
                  <c:v>2.4599999999999999E-3</c:v>
                </c:pt>
                <c:pt idx="59">
                  <c:v>2.6800000000000001E-3</c:v>
                </c:pt>
                <c:pt idx="60">
                  <c:v>2.8700000000000002E-3</c:v>
                </c:pt>
                <c:pt idx="61">
                  <c:v>2.99E-3</c:v>
                </c:pt>
                <c:pt idx="62">
                  <c:v>3.4199999999999999E-3</c:v>
                </c:pt>
                <c:pt idx="63">
                  <c:v>3.5300000000000002E-3</c:v>
                </c:pt>
                <c:pt idx="64">
                  <c:v>3.96E-3</c:v>
                </c:pt>
                <c:pt idx="65">
                  <c:v>4.3200000000000001E-3</c:v>
                </c:pt>
                <c:pt idx="66">
                  <c:v>4.47E-3</c:v>
                </c:pt>
                <c:pt idx="67">
                  <c:v>5.1599999999999997E-3</c:v>
                </c:pt>
                <c:pt idx="68">
                  <c:v>5.7000000000000002E-3</c:v>
                </c:pt>
                <c:pt idx="69">
                  <c:v>6.28E-3</c:v>
                </c:pt>
                <c:pt idx="70">
                  <c:v>6.7000000000000002E-3</c:v>
                </c:pt>
                <c:pt idx="71">
                  <c:v>7.5399999999999998E-3</c:v>
                </c:pt>
                <c:pt idx="72">
                  <c:v>8.3300000000000006E-3</c:v>
                </c:pt>
                <c:pt idx="73">
                  <c:v>9.2800000000000001E-3</c:v>
                </c:pt>
                <c:pt idx="74">
                  <c:v>1.059E-2</c:v>
                </c:pt>
                <c:pt idx="75">
                  <c:v>1.0840000000000001E-2</c:v>
                </c:pt>
                <c:pt idx="76">
                  <c:v>1.3050000000000001E-2</c:v>
                </c:pt>
                <c:pt idx="77">
                  <c:v>1.4880000000000001E-2</c:v>
                </c:pt>
                <c:pt idx="78">
                  <c:v>1.6150000000000001E-2</c:v>
                </c:pt>
                <c:pt idx="79">
                  <c:v>1.8859999999999998E-2</c:v>
                </c:pt>
                <c:pt idx="80">
                  <c:v>2.162E-2</c:v>
                </c:pt>
                <c:pt idx="81">
                  <c:v>2.4320000000000001E-2</c:v>
                </c:pt>
                <c:pt idx="82">
                  <c:v>2.818E-2</c:v>
                </c:pt>
                <c:pt idx="83">
                  <c:v>3.3079999999999998E-2</c:v>
                </c:pt>
                <c:pt idx="84">
                  <c:v>3.6990000000000002E-2</c:v>
                </c:pt>
              </c:numCache>
              <c:extLst xmlns:c15="http://schemas.microsoft.com/office/drawing/2012/chart"/>
            </c:numRef>
          </c:val>
          <c:smooth val="0"/>
          <c:extLst>
            <c:ext xmlns:c16="http://schemas.microsoft.com/office/drawing/2014/chart" uri="{C3380CC4-5D6E-409C-BE32-E72D297353CC}">
              <c16:uniqueId val="{00000006-3C2D-48D6-8EC4-4DC66AF691E2}"/>
            </c:ext>
          </c:extLst>
        </c:ser>
        <c:ser>
          <c:idx val="7"/>
          <c:order val="7"/>
          <c:tx>
            <c:strRef>
              <c:f>Mortality_Rates!$Q$4:$Q$5</c:f>
              <c:strCache>
                <c:ptCount val="2"/>
                <c:pt idx="0">
                  <c:v>Females</c:v>
                </c:pt>
                <c:pt idx="1">
                  <c:v>China SSA Blend</c:v>
                </c:pt>
              </c:strCache>
              <c:extLst xmlns:c15="http://schemas.microsoft.com/office/drawing/2012/chart"/>
            </c:strRef>
          </c:tx>
          <c:spPr>
            <a:ln w="28575" cap="rnd">
              <a:solidFill>
                <a:srgbClr val="7030A0"/>
              </a:solidFill>
              <a:round/>
            </a:ln>
            <a:effectLst/>
          </c:spPr>
          <c:marker>
            <c:symbol val="none"/>
          </c:marker>
          <c:val>
            <c:numRef>
              <c:f>Mortality_Rates!$Q$6:$Q$91</c:f>
              <c:numCache>
                <c:formatCode>General</c:formatCode>
                <c:ptCount val="86"/>
                <c:pt idx="0">
                  <c:v>6.2E-4</c:v>
                </c:pt>
                <c:pt idx="1">
                  <c:v>4.5600000000000003E-4</c:v>
                </c:pt>
                <c:pt idx="2">
                  <c:v>3.3700000000000001E-4</c:v>
                </c:pt>
                <c:pt idx="3">
                  <c:v>2.5599999999999999E-4</c:v>
                </c:pt>
                <c:pt idx="4">
                  <c:v>2.03E-4</c:v>
                </c:pt>
                <c:pt idx="5">
                  <c:v>1.7000000000000001E-4</c:v>
                </c:pt>
                <c:pt idx="6">
                  <c:v>1.4899999999999999E-4</c:v>
                </c:pt>
                <c:pt idx="7">
                  <c:v>1.37E-4</c:v>
                </c:pt>
                <c:pt idx="8">
                  <c:v>1.3300000000000001E-4</c:v>
                </c:pt>
                <c:pt idx="9">
                  <c:v>1.36E-4</c:v>
                </c:pt>
                <c:pt idx="10">
                  <c:v>1.45E-4</c:v>
                </c:pt>
                <c:pt idx="11">
                  <c:v>1.5699999999999999E-4</c:v>
                </c:pt>
                <c:pt idx="12">
                  <c:v>1.7200000000000001E-4</c:v>
                </c:pt>
                <c:pt idx="13">
                  <c:v>1.8900000000000001E-4</c:v>
                </c:pt>
                <c:pt idx="14">
                  <c:v>2.0599999999999999E-4</c:v>
                </c:pt>
                <c:pt idx="15">
                  <c:v>2.2100000000000001E-4</c:v>
                </c:pt>
                <c:pt idx="16">
                  <c:v>2.34E-4</c:v>
                </c:pt>
                <c:pt idx="17">
                  <c:v>2.4499999999999999E-4</c:v>
                </c:pt>
                <c:pt idx="18">
                  <c:v>2.5500000000000002E-4</c:v>
                </c:pt>
                <c:pt idx="19">
                  <c:v>2.6200000000000003E-4</c:v>
                </c:pt>
                <c:pt idx="20">
                  <c:v>2.6899999999999998E-4</c:v>
                </c:pt>
                <c:pt idx="21">
                  <c:v>2.7399999999999999E-4</c:v>
                </c:pt>
                <c:pt idx="22">
                  <c:v>2.7900000000000001E-4</c:v>
                </c:pt>
                <c:pt idx="23">
                  <c:v>2.8400000000000002E-4</c:v>
                </c:pt>
                <c:pt idx="24">
                  <c:v>2.8899999999999998E-4</c:v>
                </c:pt>
                <c:pt idx="25">
                  <c:v>2.9399999999999999E-4</c:v>
                </c:pt>
                <c:pt idx="26">
                  <c:v>2.9999999999999997E-4</c:v>
                </c:pt>
                <c:pt idx="27">
                  <c:v>3.0699999999999998E-4</c:v>
                </c:pt>
                <c:pt idx="28">
                  <c:v>3.1599999999999998E-4</c:v>
                </c:pt>
                <c:pt idx="29">
                  <c:v>3.2699999999999998E-4</c:v>
                </c:pt>
                <c:pt idx="30">
                  <c:v>3.4000000000000002E-4</c:v>
                </c:pt>
                <c:pt idx="31">
                  <c:v>3.5599999999999998E-4</c:v>
                </c:pt>
                <c:pt idx="32">
                  <c:v>3.7399999999999998E-4</c:v>
                </c:pt>
                <c:pt idx="33">
                  <c:v>3.97E-4</c:v>
                </c:pt>
                <c:pt idx="34">
                  <c:v>4.2299999999999998E-4</c:v>
                </c:pt>
                <c:pt idx="35">
                  <c:v>4.5399999999999998E-4</c:v>
                </c:pt>
                <c:pt idx="36">
                  <c:v>4.8899999999999996E-4</c:v>
                </c:pt>
                <c:pt idx="37">
                  <c:v>5.2999999999999998E-4</c:v>
                </c:pt>
                <c:pt idx="38">
                  <c:v>5.7700000000000004E-4</c:v>
                </c:pt>
                <c:pt idx="39">
                  <c:v>6.3100000000000005E-4</c:v>
                </c:pt>
                <c:pt idx="40">
                  <c:v>6.9200000000000002E-4</c:v>
                </c:pt>
                <c:pt idx="41">
                  <c:v>7.6199999999999998E-4</c:v>
                </c:pt>
                <c:pt idx="42">
                  <c:v>8.4099999999999995E-4</c:v>
                </c:pt>
                <c:pt idx="43">
                  <c:v>9.2900000000000003E-4</c:v>
                </c:pt>
                <c:pt idx="44">
                  <c:v>1.0280000000000001E-3</c:v>
                </c:pt>
                <c:pt idx="45">
                  <c:v>1.137E-3</c:v>
                </c:pt>
                <c:pt idx="46">
                  <c:v>1.2589999999999999E-3</c:v>
                </c:pt>
                <c:pt idx="47">
                  <c:v>1.392E-3</c:v>
                </c:pt>
                <c:pt idx="48">
                  <c:v>1.537E-3</c:v>
                </c:pt>
                <c:pt idx="49">
                  <c:v>1.6919999999999999E-3</c:v>
                </c:pt>
                <c:pt idx="50">
                  <c:v>1.859E-3</c:v>
                </c:pt>
                <c:pt idx="51">
                  <c:v>2.0370000000000002E-3</c:v>
                </c:pt>
                <c:pt idx="52">
                  <c:v>2.2260000000000001E-3</c:v>
                </c:pt>
                <c:pt idx="53">
                  <c:v>2.4239999999999999E-3</c:v>
                </c:pt>
                <c:pt idx="54">
                  <c:v>2.6340000000000001E-3</c:v>
                </c:pt>
                <c:pt idx="55">
                  <c:v>2.8530000000000001E-3</c:v>
                </c:pt>
                <c:pt idx="56">
                  <c:v>3.0850000000000001E-3</c:v>
                </c:pt>
                <c:pt idx="57">
                  <c:v>3.3419999999999999E-3</c:v>
                </c:pt>
                <c:pt idx="58">
                  <c:v>3.6380000000000002E-3</c:v>
                </c:pt>
                <c:pt idx="59">
                  <c:v>3.9899999999999996E-3</c:v>
                </c:pt>
                <c:pt idx="60">
                  <c:v>4.4140000000000004E-3</c:v>
                </c:pt>
                <c:pt idx="61">
                  <c:v>4.9230000000000003E-3</c:v>
                </c:pt>
                <c:pt idx="62">
                  <c:v>5.5290000000000001E-3</c:v>
                </c:pt>
                <c:pt idx="63">
                  <c:v>6.2440000000000004E-3</c:v>
                </c:pt>
                <c:pt idx="64">
                  <c:v>7.0780000000000001E-3</c:v>
                </c:pt>
                <c:pt idx="65">
                  <c:v>8.0450000000000001E-3</c:v>
                </c:pt>
                <c:pt idx="66">
                  <c:v>9.2231499999999994E-3</c:v>
                </c:pt>
                <c:pt idx="67">
                  <c:v>1.05307E-2</c:v>
                </c:pt>
                <c:pt idx="68">
                  <c:v>1.198545E-2</c:v>
                </c:pt>
                <c:pt idx="69">
                  <c:v>1.3601600000000002E-2</c:v>
                </c:pt>
                <c:pt idx="70">
                  <c:v>1.5400499999999999E-2</c:v>
                </c:pt>
                <c:pt idx="71">
                  <c:v>1.7387199999999998E-2</c:v>
                </c:pt>
                <c:pt idx="72">
                  <c:v>1.9547549999999997E-2</c:v>
                </c:pt>
                <c:pt idx="73">
                  <c:v>2.1867400000000002E-2</c:v>
                </c:pt>
                <c:pt idx="74">
                  <c:v>2.43617E-2</c:v>
                </c:pt>
                <c:pt idx="75">
                  <c:v>2.7108500000000001E-2</c:v>
                </c:pt>
                <c:pt idx="76">
                  <c:v>3.01313E-2</c:v>
                </c:pt>
                <c:pt idx="77">
                  <c:v>3.33742E-2</c:v>
                </c:pt>
                <c:pt idx="78">
                  <c:v>3.6824950000000002E-2</c:v>
                </c:pt>
                <c:pt idx="79">
                  <c:v>4.0541800000000003E-2</c:v>
                </c:pt>
                <c:pt idx="80">
                  <c:v>4.4687749999999998E-2</c:v>
                </c:pt>
                <c:pt idx="81">
                  <c:v>4.9332399999999998E-2</c:v>
                </c:pt>
                <c:pt idx="82">
                  <c:v>5.4412550000000004E-2</c:v>
                </c:pt>
                <c:pt idx="83">
                  <c:v>5.9938400000000003E-2</c:v>
                </c:pt>
                <c:pt idx="84">
                  <c:v>6.6000400000000015E-2</c:v>
                </c:pt>
                <c:pt idx="85">
                  <c:v>7.2731000000000004E-2</c:v>
                </c:pt>
              </c:numCache>
              <c:extLst xmlns:c15="http://schemas.microsoft.com/office/drawing/2012/chart"/>
            </c:numRef>
          </c:val>
          <c:smooth val="0"/>
          <c:extLst>
            <c:ext xmlns:c16="http://schemas.microsoft.com/office/drawing/2014/chart" uri="{C3380CC4-5D6E-409C-BE32-E72D297353CC}">
              <c16:uniqueId val="{00000007-3C2D-48D6-8EC4-4DC66AF691E2}"/>
            </c:ext>
          </c:extLst>
        </c:ser>
        <c:dLbls>
          <c:showLegendKey val="0"/>
          <c:showVal val="0"/>
          <c:showCatName val="0"/>
          <c:showSerName val="0"/>
          <c:showPercent val="0"/>
          <c:showBubbleSize val="0"/>
        </c:dLbls>
        <c:smooth val="0"/>
        <c:axId val="2003773967"/>
        <c:axId val="2003785615"/>
        <c:extLst>
          <c:ext xmlns:c15="http://schemas.microsoft.com/office/drawing/2012/chart" uri="{02D57815-91ED-43cb-92C2-25804820EDAC}">
            <c15:filteredLineSeries>
              <c15:ser>
                <c:idx val="0"/>
                <c:order val="0"/>
                <c:tx>
                  <c:strRef>
                    <c:extLst>
                      <c:ext uri="{02D57815-91ED-43cb-92C2-25804820EDAC}">
                        <c15:formulaRef>
                          <c15:sqref>Mortality_Rates!$F$4:$F$5</c15:sqref>
                        </c15:formulaRef>
                      </c:ext>
                    </c:extLst>
                    <c:strCache>
                      <c:ptCount val="2"/>
                      <c:pt idx="0">
                        <c:v>Males</c:v>
                      </c:pt>
                      <c:pt idx="1">
                        <c:v>CL01</c:v>
                      </c:pt>
                    </c:strCache>
                  </c:strRef>
                </c:tx>
                <c:spPr>
                  <a:ln w="28575" cap="rnd">
                    <a:solidFill>
                      <a:srgbClr val="C00000"/>
                    </a:solidFill>
                    <a:round/>
                  </a:ln>
                  <a:effectLst/>
                </c:spPr>
                <c:marker>
                  <c:symbol val="none"/>
                </c:marker>
                <c:cat>
                  <c:numRef>
                    <c:extLst>
                      <c:ext uri="{02D57815-91ED-43cb-92C2-25804820EDAC}">
                        <c15:formulaRef>
                          <c15:sqref>Mortality_Rates!$A$6:$A$90</c15:sqref>
                        </c15:formulaRef>
                      </c:ext>
                    </c:extLst>
                    <c:numCache>
                      <c:formatCode>General</c:formatCode>
                      <c:ptCount val="8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numCache>
                  </c:numRef>
                </c:cat>
                <c:val>
                  <c:numRef>
                    <c:extLst>
                      <c:ext uri="{02D57815-91ED-43cb-92C2-25804820EDAC}">
                        <c15:formulaRef>
                          <c15:sqref>Mortality_Rates!$F$6:$F$90</c15:sqref>
                        </c15:formulaRef>
                      </c:ext>
                    </c:extLst>
                    <c:numCache>
                      <c:formatCode>General</c:formatCode>
                      <c:ptCount val="85"/>
                      <c:pt idx="0">
                        <c:v>8.6700000000000004E-4</c:v>
                      </c:pt>
                      <c:pt idx="1">
                        <c:v>6.1499999999999999E-4</c:v>
                      </c:pt>
                      <c:pt idx="2">
                        <c:v>4.4499999999999997E-4</c:v>
                      </c:pt>
                      <c:pt idx="3">
                        <c:v>3.39E-4</c:v>
                      </c:pt>
                      <c:pt idx="4">
                        <c:v>2.7999999999999998E-4</c:v>
                      </c:pt>
                      <c:pt idx="5">
                        <c:v>2.5099999999999998E-4</c:v>
                      </c:pt>
                      <c:pt idx="6">
                        <c:v>2.3699999999999999E-4</c:v>
                      </c:pt>
                      <c:pt idx="7">
                        <c:v>2.33E-4</c:v>
                      </c:pt>
                      <c:pt idx="8">
                        <c:v>2.3800000000000001E-4</c:v>
                      </c:pt>
                      <c:pt idx="9">
                        <c:v>2.5000000000000001E-4</c:v>
                      </c:pt>
                      <c:pt idx="10">
                        <c:v>2.6899999999999998E-4</c:v>
                      </c:pt>
                      <c:pt idx="11">
                        <c:v>2.9300000000000002E-4</c:v>
                      </c:pt>
                      <c:pt idx="12">
                        <c:v>3.19E-4</c:v>
                      </c:pt>
                      <c:pt idx="13">
                        <c:v>3.4699999999999998E-4</c:v>
                      </c:pt>
                      <c:pt idx="14">
                        <c:v>3.7500000000000001E-4</c:v>
                      </c:pt>
                      <c:pt idx="15">
                        <c:v>4.0200000000000001E-4</c:v>
                      </c:pt>
                      <c:pt idx="16">
                        <c:v>4.2700000000000002E-4</c:v>
                      </c:pt>
                      <c:pt idx="17">
                        <c:v>4.4900000000000002E-4</c:v>
                      </c:pt>
                      <c:pt idx="18">
                        <c:v>4.6900000000000002E-4</c:v>
                      </c:pt>
                      <c:pt idx="19">
                        <c:v>4.8899999999999996E-4</c:v>
                      </c:pt>
                      <c:pt idx="20">
                        <c:v>5.0799999999999999E-4</c:v>
                      </c:pt>
                      <c:pt idx="21">
                        <c:v>5.2700000000000002E-4</c:v>
                      </c:pt>
                      <c:pt idx="22">
                        <c:v>5.4699999999999996E-4</c:v>
                      </c:pt>
                      <c:pt idx="23">
                        <c:v>5.6800000000000004E-4</c:v>
                      </c:pt>
                      <c:pt idx="24">
                        <c:v>5.9100000000000005E-4</c:v>
                      </c:pt>
                      <c:pt idx="25">
                        <c:v>6.1499999999999999E-4</c:v>
                      </c:pt>
                      <c:pt idx="26">
                        <c:v>6.4400000000000004E-4</c:v>
                      </c:pt>
                      <c:pt idx="27">
                        <c:v>6.7500000000000004E-4</c:v>
                      </c:pt>
                      <c:pt idx="28">
                        <c:v>7.1100000000000004E-4</c:v>
                      </c:pt>
                      <c:pt idx="29">
                        <c:v>7.5100000000000004E-4</c:v>
                      </c:pt>
                      <c:pt idx="30">
                        <c:v>7.9699999999999997E-4</c:v>
                      </c:pt>
                      <c:pt idx="31">
                        <c:v>8.4699999999999999E-4</c:v>
                      </c:pt>
                      <c:pt idx="32">
                        <c:v>9.0300000000000005E-4</c:v>
                      </c:pt>
                      <c:pt idx="33">
                        <c:v>9.6599999999999995E-4</c:v>
                      </c:pt>
                      <c:pt idx="34">
                        <c:v>1.0349999999999999E-3</c:v>
                      </c:pt>
                      <c:pt idx="35">
                        <c:v>1.111E-3</c:v>
                      </c:pt>
                      <c:pt idx="36">
                        <c:v>1.196E-3</c:v>
                      </c:pt>
                      <c:pt idx="37">
                        <c:v>1.2899999999999999E-3</c:v>
                      </c:pt>
                      <c:pt idx="38">
                        <c:v>1.395E-3</c:v>
                      </c:pt>
                      <c:pt idx="39">
                        <c:v>1.5150000000000001E-3</c:v>
                      </c:pt>
                      <c:pt idx="40">
                        <c:v>1.6509999999999999E-3</c:v>
                      </c:pt>
                      <c:pt idx="41">
                        <c:v>1.804E-3</c:v>
                      </c:pt>
                      <c:pt idx="42">
                        <c:v>1.9780000000000002E-3</c:v>
                      </c:pt>
                      <c:pt idx="43">
                        <c:v>2.173E-3</c:v>
                      </c:pt>
                      <c:pt idx="44">
                        <c:v>2.3930000000000002E-3</c:v>
                      </c:pt>
                      <c:pt idx="45">
                        <c:v>2.6389999999999999E-3</c:v>
                      </c:pt>
                      <c:pt idx="46">
                        <c:v>2.9129999999999998E-3</c:v>
                      </c:pt>
                      <c:pt idx="47">
                        <c:v>3.2130000000000001E-3</c:v>
                      </c:pt>
                      <c:pt idx="48">
                        <c:v>3.5379999999999999E-3</c:v>
                      </c:pt>
                      <c:pt idx="49">
                        <c:v>3.8839999999999999E-3</c:v>
                      </c:pt>
                      <c:pt idx="50">
                        <c:v>4.2490000000000002E-3</c:v>
                      </c:pt>
                      <c:pt idx="51">
                        <c:v>4.633E-3</c:v>
                      </c:pt>
                      <c:pt idx="52">
                        <c:v>5.032E-3</c:v>
                      </c:pt>
                      <c:pt idx="53">
                        <c:v>5.4450000000000002E-3</c:v>
                      </c:pt>
                      <c:pt idx="54">
                        <c:v>5.8690000000000001E-3</c:v>
                      </c:pt>
                      <c:pt idx="55">
                        <c:v>6.3020000000000003E-3</c:v>
                      </c:pt>
                      <c:pt idx="56">
                        <c:v>6.7470000000000004E-3</c:v>
                      </c:pt>
                      <c:pt idx="57">
                        <c:v>7.2269999999999999E-3</c:v>
                      </c:pt>
                      <c:pt idx="58">
                        <c:v>7.77E-3</c:v>
                      </c:pt>
                      <c:pt idx="59">
                        <c:v>8.4030000000000007E-3</c:v>
                      </c:pt>
                      <c:pt idx="60">
                        <c:v>9.1610000000000007E-3</c:v>
                      </c:pt>
                      <c:pt idx="61">
                        <c:v>1.0064999999999999E-2</c:v>
                      </c:pt>
                      <c:pt idx="62">
                        <c:v>1.1129E-2</c:v>
                      </c:pt>
                      <c:pt idx="63">
                        <c:v>1.2359999999999999E-2</c:v>
                      </c:pt>
                      <c:pt idx="64">
                        <c:v>1.3771E-2</c:v>
                      </c:pt>
                      <c:pt idx="65">
                        <c:v>1.5379E-2</c:v>
                      </c:pt>
                      <c:pt idx="66">
                        <c:v>1.7212000000000002E-2</c:v>
                      </c:pt>
                      <c:pt idx="67">
                        <c:v>1.9304000000000002E-2</c:v>
                      </c:pt>
                      <c:pt idx="68">
                        <c:v>2.1690999999999998E-2</c:v>
                      </c:pt>
                      <c:pt idx="69">
                        <c:v>2.4410999999999999E-2</c:v>
                      </c:pt>
                      <c:pt idx="70">
                        <c:v>2.7494999999999999E-2</c:v>
                      </c:pt>
                      <c:pt idx="71">
                        <c:v>3.0964999999999999E-2</c:v>
                      </c:pt>
                      <c:pt idx="72">
                        <c:v>3.4832000000000002E-2</c:v>
                      </c:pt>
                      <c:pt idx="73">
                        <c:v>3.9105000000000001E-2</c:v>
                      </c:pt>
                      <c:pt idx="74">
                        <c:v>4.3796000000000002E-2</c:v>
                      </c:pt>
                      <c:pt idx="75">
                        <c:v>4.8920999999999999E-2</c:v>
                      </c:pt>
                      <c:pt idx="76">
                        <c:v>5.4505999999999999E-2</c:v>
                      </c:pt>
                      <c:pt idx="77">
                        <c:v>6.0586000000000001E-2</c:v>
                      </c:pt>
                      <c:pt idx="78">
                        <c:v>6.7201999999999998E-2</c:v>
                      </c:pt>
                      <c:pt idx="79">
                        <c:v>7.4399999999999994E-2</c:v>
                      </c:pt>
                      <c:pt idx="80">
                        <c:v>8.2220000000000001E-2</c:v>
                      </c:pt>
                      <c:pt idx="81">
                        <c:v>9.0700000000000003E-2</c:v>
                      </c:pt>
                      <c:pt idx="82">
                        <c:v>9.9867999999999998E-2</c:v>
                      </c:pt>
                      <c:pt idx="83">
                        <c:v>0.109754</c:v>
                      </c:pt>
                      <c:pt idx="84">
                        <c:v>0.120388</c:v>
                      </c:pt>
                    </c:numCache>
                  </c:numRef>
                </c:val>
                <c:smooth val="0"/>
                <c:extLst>
                  <c:ext xmlns:c16="http://schemas.microsoft.com/office/drawing/2014/chart" uri="{C3380CC4-5D6E-409C-BE32-E72D297353CC}">
                    <c16:uniqueId val="{00000000-3C2D-48D6-8EC4-4DC66AF691E2}"/>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Mortality_Rates!$J$4:$J$5</c15:sqref>
                        </c15:formulaRef>
                      </c:ext>
                    </c:extLst>
                    <c:strCache>
                      <c:ptCount val="2"/>
                      <c:pt idx="0">
                        <c:v>Males</c:v>
                      </c:pt>
                      <c:pt idx="1">
                        <c:v>SSA</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Mortality_Rates!$A$6:$A$90</c15:sqref>
                        </c15:formulaRef>
                      </c:ext>
                    </c:extLst>
                    <c:numCache>
                      <c:formatCode>General</c:formatCode>
                      <c:ptCount val="8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numCache>
                  </c:numRef>
                </c:cat>
                <c:val>
                  <c:numRef>
                    <c:extLst xmlns:c15="http://schemas.microsoft.com/office/drawing/2012/chart">
                      <c:ext xmlns:c15="http://schemas.microsoft.com/office/drawing/2012/chart" uri="{02D57815-91ED-43cb-92C2-25804820EDAC}">
                        <c15:formulaRef>
                          <c15:sqref>Mortality_Rates!$J$6:$J$90</c15:sqref>
                        </c15:formulaRef>
                      </c:ext>
                    </c:extLst>
                    <c:numCache>
                      <c:formatCode>General</c:formatCode>
                      <c:ptCount val="85"/>
                      <c:pt idx="0">
                        <c:v>6.0809999999999996E-3</c:v>
                      </c:pt>
                      <c:pt idx="1">
                        <c:v>4.2499999999999998E-4</c:v>
                      </c:pt>
                      <c:pt idx="2">
                        <c:v>2.5999999999999998E-4</c:v>
                      </c:pt>
                      <c:pt idx="3">
                        <c:v>1.94E-4</c:v>
                      </c:pt>
                      <c:pt idx="4">
                        <c:v>1.54E-4</c:v>
                      </c:pt>
                      <c:pt idx="5">
                        <c:v>1.4200000000000001E-4</c:v>
                      </c:pt>
                      <c:pt idx="6">
                        <c:v>1.35E-4</c:v>
                      </c:pt>
                      <c:pt idx="7">
                        <c:v>1.27E-4</c:v>
                      </c:pt>
                      <c:pt idx="8">
                        <c:v>1.16E-4</c:v>
                      </c:pt>
                      <c:pt idx="9">
                        <c:v>1.0399999999999999E-4</c:v>
                      </c:pt>
                      <c:pt idx="10">
                        <c:v>9.7E-5</c:v>
                      </c:pt>
                      <c:pt idx="11">
                        <c:v>1.06E-4</c:v>
                      </c:pt>
                      <c:pt idx="12">
                        <c:v>1.44E-4</c:v>
                      </c:pt>
                      <c:pt idx="13">
                        <c:v>2.2000000000000001E-4</c:v>
                      </c:pt>
                      <c:pt idx="14">
                        <c:v>3.2299999999999999E-4</c:v>
                      </c:pt>
                      <c:pt idx="15">
                        <c:v>4.37E-4</c:v>
                      </c:pt>
                      <c:pt idx="16">
                        <c:v>5.5199999999999997E-4</c:v>
                      </c:pt>
                      <c:pt idx="17">
                        <c:v>6.7500000000000004E-4</c:v>
                      </c:pt>
                      <c:pt idx="18">
                        <c:v>8.0599999999999997E-4</c:v>
                      </c:pt>
                      <c:pt idx="19">
                        <c:v>9.3899999999999995E-4</c:v>
                      </c:pt>
                      <c:pt idx="20">
                        <c:v>1.0790000000000001E-3</c:v>
                      </c:pt>
                      <c:pt idx="21">
                        <c:v>1.2149999999999999E-3</c:v>
                      </c:pt>
                      <c:pt idx="22">
                        <c:v>1.3270000000000001E-3</c:v>
                      </c:pt>
                      <c:pt idx="23">
                        <c:v>1.4059999999999999E-3</c:v>
                      </c:pt>
                      <c:pt idx="24">
                        <c:v>1.4610000000000001E-3</c:v>
                      </c:pt>
                      <c:pt idx="25">
                        <c:v>1.5070000000000001E-3</c:v>
                      </c:pt>
                      <c:pt idx="26">
                        <c:v>1.557E-3</c:v>
                      </c:pt>
                      <c:pt idx="27">
                        <c:v>1.6100000000000001E-3</c:v>
                      </c:pt>
                      <c:pt idx="28">
                        <c:v>1.668E-3</c:v>
                      </c:pt>
                      <c:pt idx="29">
                        <c:v>1.732E-3</c:v>
                      </c:pt>
                      <c:pt idx="30">
                        <c:v>1.7949999999999999E-3</c:v>
                      </c:pt>
                      <c:pt idx="31">
                        <c:v>1.8580000000000001E-3</c:v>
                      </c:pt>
                      <c:pt idx="32">
                        <c:v>1.923E-3</c:v>
                      </c:pt>
                      <c:pt idx="33">
                        <c:v>1.9919999999999998E-3</c:v>
                      </c:pt>
                      <c:pt idx="34">
                        <c:v>2.0639999999999999E-3</c:v>
                      </c:pt>
                      <c:pt idx="35">
                        <c:v>2.1450000000000002E-3</c:v>
                      </c:pt>
                      <c:pt idx="36">
                        <c:v>2.2309999999999999E-3</c:v>
                      </c:pt>
                      <c:pt idx="37">
                        <c:v>2.3159999999999999E-3</c:v>
                      </c:pt>
                      <c:pt idx="38">
                        <c:v>2.398E-3</c:v>
                      </c:pt>
                      <c:pt idx="39">
                        <c:v>2.4819999999999998E-3</c:v>
                      </c:pt>
                      <c:pt idx="40">
                        <c:v>2.5799999999999998E-3</c:v>
                      </c:pt>
                      <c:pt idx="41">
                        <c:v>2.6970000000000002E-3</c:v>
                      </c:pt>
                      <c:pt idx="42">
                        <c:v>2.8279999999999998E-3</c:v>
                      </c:pt>
                      <c:pt idx="43">
                        <c:v>2.9759999999999999E-3</c:v>
                      </c:pt>
                      <c:pt idx="44">
                        <c:v>3.1459999999999999E-3</c:v>
                      </c:pt>
                      <c:pt idx="45">
                        <c:v>3.3400000000000001E-3</c:v>
                      </c:pt>
                      <c:pt idx="46">
                        <c:v>3.5669999999999999E-3</c:v>
                      </c:pt>
                      <c:pt idx="47">
                        <c:v>3.833E-3</c:v>
                      </c:pt>
                      <c:pt idx="48">
                        <c:v>4.143E-3</c:v>
                      </c:pt>
                      <c:pt idx="49">
                        <c:v>4.4990000000000004E-3</c:v>
                      </c:pt>
                      <c:pt idx="50">
                        <c:v>4.8900000000000002E-3</c:v>
                      </c:pt>
                      <c:pt idx="51">
                        <c:v>5.3210000000000002E-3</c:v>
                      </c:pt>
                      <c:pt idx="52">
                        <c:v>5.8100000000000001E-3</c:v>
                      </c:pt>
                      <c:pt idx="53">
                        <c:v>6.3629999999999997E-3</c:v>
                      </c:pt>
                      <c:pt idx="54">
                        <c:v>6.973E-3</c:v>
                      </c:pt>
                      <c:pt idx="55">
                        <c:v>7.6290000000000004E-3</c:v>
                      </c:pt>
                      <c:pt idx="56">
                        <c:v>8.3219999999999995E-3</c:v>
                      </c:pt>
                      <c:pt idx="57">
                        <c:v>9.0489999999999998E-3</c:v>
                      </c:pt>
                      <c:pt idx="58">
                        <c:v>9.8060000000000005E-3</c:v>
                      </c:pt>
                      <c:pt idx="59">
                        <c:v>1.0595E-2</c:v>
                      </c:pt>
                      <c:pt idx="60">
                        <c:v>1.1452E-2</c:v>
                      </c:pt>
                      <c:pt idx="61">
                        <c:v>1.2357999999999999E-2</c:v>
                      </c:pt>
                      <c:pt idx="62">
                        <c:v>1.3254999999999999E-2</c:v>
                      </c:pt>
                      <c:pt idx="63">
                        <c:v>1.4126E-2</c:v>
                      </c:pt>
                      <c:pt idx="64">
                        <c:v>1.5006E-2</c:v>
                      </c:pt>
                      <c:pt idx="65">
                        <c:v>1.6001000000000001E-2</c:v>
                      </c:pt>
                      <c:pt idx="66">
                        <c:v>1.7124E-2</c:v>
                      </c:pt>
                      <c:pt idx="67">
                        <c:v>1.8297999999999998E-2</c:v>
                      </c:pt>
                      <c:pt idx="68">
                        <c:v>1.9519000000000002E-2</c:v>
                      </c:pt>
                      <c:pt idx="69">
                        <c:v>2.0847000000000001E-2</c:v>
                      </c:pt>
                      <c:pt idx="70">
                        <c:v>2.2381000000000002E-2</c:v>
                      </c:pt>
                      <c:pt idx="71">
                        <c:v>2.4185000000000002E-2</c:v>
                      </c:pt>
                      <c:pt idx="72">
                        <c:v>2.6266000000000001E-2</c:v>
                      </c:pt>
                      <c:pt idx="73">
                        <c:v>2.8660000000000001E-2</c:v>
                      </c:pt>
                      <c:pt idx="74">
                        <c:v>3.1400999999999998E-2</c:v>
                      </c:pt>
                      <c:pt idx="75">
                        <c:v>3.4618000000000003E-2</c:v>
                      </c:pt>
                      <c:pt idx="76">
                        <c:v>3.8262999999999998E-2</c:v>
                      </c:pt>
                      <c:pt idx="77">
                        <c:v>4.2189999999999998E-2</c:v>
                      </c:pt>
                      <c:pt idx="78">
                        <c:v>4.6366999999999998E-2</c:v>
                      </c:pt>
                      <c:pt idx="79">
                        <c:v>5.0948E-2</c:v>
                      </c:pt>
                      <c:pt idx="80">
                        <c:v>5.6237000000000002E-2</c:v>
                      </c:pt>
                      <c:pt idx="81">
                        <c:v>6.2359999999999999E-2</c:v>
                      </c:pt>
                      <c:pt idx="82">
                        <c:v>6.9225999999999996E-2</c:v>
                      </c:pt>
                      <c:pt idx="83">
                        <c:v>7.6883999999999994E-2</c:v>
                      </c:pt>
                      <c:pt idx="84">
                        <c:v>8.5452E-2</c:v>
                      </c:pt>
                    </c:numCache>
                  </c:numRef>
                </c:val>
                <c:smooth val="0"/>
                <c:extLst xmlns:c15="http://schemas.microsoft.com/office/drawing/2012/chart">
                  <c:ext xmlns:c16="http://schemas.microsoft.com/office/drawing/2014/chart" uri="{C3380CC4-5D6E-409C-BE32-E72D297353CC}">
                    <c16:uniqueId val="{00000001-3C2D-48D6-8EC4-4DC66AF691E2}"/>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Mortality_Rates!$L$4:$L$5</c15:sqref>
                        </c15:formulaRef>
                      </c:ext>
                    </c:extLst>
                    <c:strCache>
                      <c:ptCount val="2"/>
                      <c:pt idx="0">
                        <c:v>Males</c:v>
                      </c:pt>
                      <c:pt idx="1">
                        <c:v>Japan</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Mortality_Rates!$A$6:$A$90</c15:sqref>
                        </c15:formulaRef>
                      </c:ext>
                    </c:extLst>
                    <c:numCache>
                      <c:formatCode>General</c:formatCode>
                      <c:ptCount val="8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numCache>
                  </c:numRef>
                </c:cat>
                <c:val>
                  <c:numRef>
                    <c:extLst xmlns:c15="http://schemas.microsoft.com/office/drawing/2012/chart">
                      <c:ext xmlns:c15="http://schemas.microsoft.com/office/drawing/2012/chart" uri="{02D57815-91ED-43cb-92C2-25804820EDAC}">
                        <c15:formulaRef>
                          <c15:sqref>Mortality_Rates!$L$6:$L$90</c15:sqref>
                        </c15:formulaRef>
                      </c:ext>
                    </c:extLst>
                    <c:numCache>
                      <c:formatCode>General</c:formatCode>
                      <c:ptCount val="85"/>
                      <c:pt idx="0">
                        <c:v>1.8500000000000001E-3</c:v>
                      </c:pt>
                      <c:pt idx="1">
                        <c:v>2.5000000000000001E-4</c:v>
                      </c:pt>
                      <c:pt idx="2">
                        <c:v>1.3999999999999999E-4</c:v>
                      </c:pt>
                      <c:pt idx="3">
                        <c:v>1.2999999999999999E-4</c:v>
                      </c:pt>
                      <c:pt idx="4">
                        <c:v>6.0000000000000002E-5</c:v>
                      </c:pt>
                      <c:pt idx="5">
                        <c:v>9.0000000000000006E-5</c:v>
                      </c:pt>
                      <c:pt idx="6">
                        <c:v>8.0000000000000007E-5</c:v>
                      </c:pt>
                      <c:pt idx="7">
                        <c:v>6.9999999999999994E-5</c:v>
                      </c:pt>
                      <c:pt idx="8">
                        <c:v>6.9999999999999994E-5</c:v>
                      </c:pt>
                      <c:pt idx="9">
                        <c:v>6.0000000000000002E-5</c:v>
                      </c:pt>
                      <c:pt idx="10">
                        <c:v>5.0000000000000002E-5</c:v>
                      </c:pt>
                      <c:pt idx="11">
                        <c:v>6.9999999999999994E-5</c:v>
                      </c:pt>
                      <c:pt idx="12">
                        <c:v>8.0000000000000007E-5</c:v>
                      </c:pt>
                      <c:pt idx="13">
                        <c:v>1.1E-4</c:v>
                      </c:pt>
                      <c:pt idx="14">
                        <c:v>1.2999999999999999E-4</c:v>
                      </c:pt>
                      <c:pt idx="15">
                        <c:v>1.7000000000000001E-4</c:v>
                      </c:pt>
                      <c:pt idx="16">
                        <c:v>1.9000000000000001E-4</c:v>
                      </c:pt>
                      <c:pt idx="17">
                        <c:v>2.9E-4</c:v>
                      </c:pt>
                      <c:pt idx="18">
                        <c:v>2.9999999999999997E-4</c:v>
                      </c:pt>
                      <c:pt idx="19">
                        <c:v>3.6000000000000002E-4</c:v>
                      </c:pt>
                      <c:pt idx="20">
                        <c:v>4.4000000000000002E-4</c:v>
                      </c:pt>
                      <c:pt idx="21">
                        <c:v>4.4000000000000002E-4</c:v>
                      </c:pt>
                      <c:pt idx="22">
                        <c:v>5.1000000000000004E-4</c:v>
                      </c:pt>
                      <c:pt idx="23">
                        <c:v>5.1000000000000004E-4</c:v>
                      </c:pt>
                      <c:pt idx="24">
                        <c:v>4.8000000000000001E-4</c:v>
                      </c:pt>
                      <c:pt idx="25">
                        <c:v>5.0000000000000001E-4</c:v>
                      </c:pt>
                      <c:pt idx="26">
                        <c:v>4.8999999999999998E-4</c:v>
                      </c:pt>
                      <c:pt idx="27">
                        <c:v>4.6999999999999999E-4</c:v>
                      </c:pt>
                      <c:pt idx="28">
                        <c:v>5.5000000000000003E-4</c:v>
                      </c:pt>
                      <c:pt idx="29">
                        <c:v>5.0000000000000001E-4</c:v>
                      </c:pt>
                      <c:pt idx="30">
                        <c:v>5.5000000000000003E-4</c:v>
                      </c:pt>
                      <c:pt idx="31">
                        <c:v>5.0000000000000001E-4</c:v>
                      </c:pt>
                      <c:pt idx="32">
                        <c:v>5.5999999999999995E-4</c:v>
                      </c:pt>
                      <c:pt idx="33">
                        <c:v>6.2E-4</c:v>
                      </c:pt>
                      <c:pt idx="34">
                        <c:v>6.4999999999999997E-4</c:v>
                      </c:pt>
                      <c:pt idx="35">
                        <c:v>7.2000000000000005E-4</c:v>
                      </c:pt>
                      <c:pt idx="36">
                        <c:v>6.4999999999999997E-4</c:v>
                      </c:pt>
                      <c:pt idx="37">
                        <c:v>7.9000000000000001E-4</c:v>
                      </c:pt>
                      <c:pt idx="38">
                        <c:v>7.9000000000000001E-4</c:v>
                      </c:pt>
                      <c:pt idx="39">
                        <c:v>8.7000000000000001E-4</c:v>
                      </c:pt>
                      <c:pt idx="40">
                        <c:v>9.3999999999999997E-4</c:v>
                      </c:pt>
                      <c:pt idx="41">
                        <c:v>9.8999999999999999E-4</c:v>
                      </c:pt>
                      <c:pt idx="42">
                        <c:v>1.0499999999999999E-3</c:v>
                      </c:pt>
                      <c:pt idx="43">
                        <c:v>1.15E-3</c:v>
                      </c:pt>
                      <c:pt idx="44">
                        <c:v>1.2899999999999999E-3</c:v>
                      </c:pt>
                      <c:pt idx="45">
                        <c:v>1.3699999999999999E-3</c:v>
                      </c:pt>
                      <c:pt idx="46">
                        <c:v>1.64E-3</c:v>
                      </c:pt>
                      <c:pt idx="47">
                        <c:v>1.75E-3</c:v>
                      </c:pt>
                      <c:pt idx="48">
                        <c:v>1.9499999999999999E-3</c:v>
                      </c:pt>
                      <c:pt idx="49">
                        <c:v>2.1900000000000001E-3</c:v>
                      </c:pt>
                      <c:pt idx="50">
                        <c:v>2.3900000000000002E-3</c:v>
                      </c:pt>
                      <c:pt idx="51">
                        <c:v>2.7100000000000002E-3</c:v>
                      </c:pt>
                      <c:pt idx="52">
                        <c:v>3.0200000000000001E-3</c:v>
                      </c:pt>
                      <c:pt idx="53">
                        <c:v>3.3E-3</c:v>
                      </c:pt>
                      <c:pt idx="54">
                        <c:v>3.6700000000000001E-3</c:v>
                      </c:pt>
                      <c:pt idx="55">
                        <c:v>4.0099999999999997E-3</c:v>
                      </c:pt>
                      <c:pt idx="56">
                        <c:v>4.3400000000000001E-3</c:v>
                      </c:pt>
                      <c:pt idx="57">
                        <c:v>4.79E-3</c:v>
                      </c:pt>
                      <c:pt idx="58">
                        <c:v>5.1599999999999997E-3</c:v>
                      </c:pt>
                      <c:pt idx="59">
                        <c:v>5.7499999999999999E-3</c:v>
                      </c:pt>
                      <c:pt idx="60">
                        <c:v>6.2700000000000004E-3</c:v>
                      </c:pt>
                      <c:pt idx="61">
                        <c:v>6.9300000000000004E-3</c:v>
                      </c:pt>
                      <c:pt idx="62">
                        <c:v>7.5300000000000002E-3</c:v>
                      </c:pt>
                      <c:pt idx="63">
                        <c:v>8.4700000000000001E-3</c:v>
                      </c:pt>
                      <c:pt idx="64">
                        <c:v>9.0799999999999995E-3</c:v>
                      </c:pt>
                      <c:pt idx="65">
                        <c:v>1.0149999999999999E-2</c:v>
                      </c:pt>
                      <c:pt idx="66">
                        <c:v>1.108E-2</c:v>
                      </c:pt>
                      <c:pt idx="67">
                        <c:v>1.235E-2</c:v>
                      </c:pt>
                      <c:pt idx="68">
                        <c:v>1.38E-2</c:v>
                      </c:pt>
                      <c:pt idx="69">
                        <c:v>1.511E-2</c:v>
                      </c:pt>
                      <c:pt idx="70">
                        <c:v>1.669E-2</c:v>
                      </c:pt>
                      <c:pt idx="71">
                        <c:v>1.8599999999999998E-2</c:v>
                      </c:pt>
                      <c:pt idx="72">
                        <c:v>2.0639999999999999E-2</c:v>
                      </c:pt>
                      <c:pt idx="73">
                        <c:v>2.222E-2</c:v>
                      </c:pt>
                      <c:pt idx="74">
                        <c:v>2.47E-2</c:v>
                      </c:pt>
                      <c:pt idx="75">
                        <c:v>2.504E-2</c:v>
                      </c:pt>
                      <c:pt idx="76">
                        <c:v>2.9700000000000001E-2</c:v>
                      </c:pt>
                      <c:pt idx="77">
                        <c:v>3.363E-2</c:v>
                      </c:pt>
                      <c:pt idx="78">
                        <c:v>3.567E-2</c:v>
                      </c:pt>
                      <c:pt idx="79">
                        <c:v>4.1110000000000001E-2</c:v>
                      </c:pt>
                      <c:pt idx="80">
                        <c:v>4.5350000000000001E-2</c:v>
                      </c:pt>
                      <c:pt idx="81">
                        <c:v>5.049E-2</c:v>
                      </c:pt>
                      <c:pt idx="82">
                        <c:v>5.509E-2</c:v>
                      </c:pt>
                      <c:pt idx="83">
                        <c:v>6.4360000000000001E-2</c:v>
                      </c:pt>
                      <c:pt idx="84">
                        <c:v>7.1059999999999998E-2</c:v>
                      </c:pt>
                    </c:numCache>
                  </c:numRef>
                </c:val>
                <c:smooth val="0"/>
                <c:extLst xmlns:c15="http://schemas.microsoft.com/office/drawing/2012/chart">
                  <c:ext xmlns:c16="http://schemas.microsoft.com/office/drawing/2014/chart" uri="{C3380CC4-5D6E-409C-BE32-E72D297353CC}">
                    <c16:uniqueId val="{00000002-3C2D-48D6-8EC4-4DC66AF691E2}"/>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Mortality_Rates!$P$4:$P$5</c15:sqref>
                        </c15:formulaRef>
                      </c:ext>
                    </c:extLst>
                    <c:strCache>
                      <c:ptCount val="2"/>
                      <c:pt idx="0">
                        <c:v>Males</c:v>
                      </c:pt>
                      <c:pt idx="1">
                        <c:v>China SSA Blend</c:v>
                      </c:pt>
                    </c:strCache>
                  </c:strRef>
                </c:tx>
                <c:spPr>
                  <a:ln w="28575" cap="rnd">
                    <a:solidFill>
                      <a:srgbClr val="7030A0"/>
                    </a:solidFill>
                    <a:round/>
                  </a:ln>
                  <a:effectLst/>
                </c:spPr>
                <c:marker>
                  <c:symbol val="none"/>
                </c:marker>
                <c:val>
                  <c:numRef>
                    <c:extLst xmlns:c15="http://schemas.microsoft.com/office/drawing/2012/chart">
                      <c:ext xmlns:c15="http://schemas.microsoft.com/office/drawing/2012/chart" uri="{02D57815-91ED-43cb-92C2-25804820EDAC}">
                        <c15:formulaRef>
                          <c15:sqref>Mortality_Rates!$P$6:$P$91</c15:sqref>
                        </c15:formulaRef>
                      </c:ext>
                    </c:extLst>
                    <c:numCache>
                      <c:formatCode>General</c:formatCode>
                      <c:ptCount val="86"/>
                      <c:pt idx="0">
                        <c:v>8.6700000000000004E-4</c:v>
                      </c:pt>
                      <c:pt idx="1">
                        <c:v>6.1499999999999999E-4</c:v>
                      </c:pt>
                      <c:pt idx="2">
                        <c:v>4.4499999999999997E-4</c:v>
                      </c:pt>
                      <c:pt idx="3">
                        <c:v>3.39E-4</c:v>
                      </c:pt>
                      <c:pt idx="4">
                        <c:v>2.7999999999999998E-4</c:v>
                      </c:pt>
                      <c:pt idx="5">
                        <c:v>2.5099999999999998E-4</c:v>
                      </c:pt>
                      <c:pt idx="6">
                        <c:v>2.3699999999999999E-4</c:v>
                      </c:pt>
                      <c:pt idx="7">
                        <c:v>2.33E-4</c:v>
                      </c:pt>
                      <c:pt idx="8">
                        <c:v>2.3800000000000001E-4</c:v>
                      </c:pt>
                      <c:pt idx="9">
                        <c:v>2.5000000000000001E-4</c:v>
                      </c:pt>
                      <c:pt idx="10">
                        <c:v>2.6899999999999998E-4</c:v>
                      </c:pt>
                      <c:pt idx="11">
                        <c:v>2.9300000000000002E-4</c:v>
                      </c:pt>
                      <c:pt idx="12">
                        <c:v>3.19E-4</c:v>
                      </c:pt>
                      <c:pt idx="13">
                        <c:v>3.4699999999999998E-4</c:v>
                      </c:pt>
                      <c:pt idx="14">
                        <c:v>3.7500000000000001E-4</c:v>
                      </c:pt>
                      <c:pt idx="15">
                        <c:v>4.0200000000000001E-4</c:v>
                      </c:pt>
                      <c:pt idx="16">
                        <c:v>4.2700000000000002E-4</c:v>
                      </c:pt>
                      <c:pt idx="17">
                        <c:v>4.4900000000000002E-4</c:v>
                      </c:pt>
                      <c:pt idx="18">
                        <c:v>4.6900000000000002E-4</c:v>
                      </c:pt>
                      <c:pt idx="19">
                        <c:v>4.8899999999999996E-4</c:v>
                      </c:pt>
                      <c:pt idx="20">
                        <c:v>5.0799999999999999E-4</c:v>
                      </c:pt>
                      <c:pt idx="21">
                        <c:v>5.2700000000000002E-4</c:v>
                      </c:pt>
                      <c:pt idx="22">
                        <c:v>5.4699999999999996E-4</c:v>
                      </c:pt>
                      <c:pt idx="23">
                        <c:v>5.6800000000000004E-4</c:v>
                      </c:pt>
                      <c:pt idx="24">
                        <c:v>5.9100000000000005E-4</c:v>
                      </c:pt>
                      <c:pt idx="25">
                        <c:v>6.1499999999999999E-4</c:v>
                      </c:pt>
                      <c:pt idx="26">
                        <c:v>6.4400000000000004E-4</c:v>
                      </c:pt>
                      <c:pt idx="27">
                        <c:v>6.7500000000000004E-4</c:v>
                      </c:pt>
                      <c:pt idx="28">
                        <c:v>7.1100000000000004E-4</c:v>
                      </c:pt>
                      <c:pt idx="29">
                        <c:v>7.5100000000000004E-4</c:v>
                      </c:pt>
                      <c:pt idx="30">
                        <c:v>7.9699999999999997E-4</c:v>
                      </c:pt>
                      <c:pt idx="31">
                        <c:v>8.4699999999999999E-4</c:v>
                      </c:pt>
                      <c:pt idx="32">
                        <c:v>9.0300000000000005E-4</c:v>
                      </c:pt>
                      <c:pt idx="33">
                        <c:v>9.6599999999999995E-4</c:v>
                      </c:pt>
                      <c:pt idx="34">
                        <c:v>1.0349999999999999E-3</c:v>
                      </c:pt>
                      <c:pt idx="35">
                        <c:v>1.111E-3</c:v>
                      </c:pt>
                      <c:pt idx="36">
                        <c:v>1.196E-3</c:v>
                      </c:pt>
                      <c:pt idx="37">
                        <c:v>1.2899999999999999E-3</c:v>
                      </c:pt>
                      <c:pt idx="38">
                        <c:v>1.395E-3</c:v>
                      </c:pt>
                      <c:pt idx="39">
                        <c:v>1.5150000000000001E-3</c:v>
                      </c:pt>
                      <c:pt idx="40">
                        <c:v>1.6509999999999999E-3</c:v>
                      </c:pt>
                      <c:pt idx="41">
                        <c:v>1.804E-3</c:v>
                      </c:pt>
                      <c:pt idx="42">
                        <c:v>1.9780000000000002E-3</c:v>
                      </c:pt>
                      <c:pt idx="43">
                        <c:v>2.173E-3</c:v>
                      </c:pt>
                      <c:pt idx="44">
                        <c:v>2.3930000000000002E-3</c:v>
                      </c:pt>
                      <c:pt idx="45">
                        <c:v>2.6389999999999999E-3</c:v>
                      </c:pt>
                      <c:pt idx="46">
                        <c:v>2.9129999999999998E-3</c:v>
                      </c:pt>
                      <c:pt idx="47">
                        <c:v>3.2130000000000001E-3</c:v>
                      </c:pt>
                      <c:pt idx="48">
                        <c:v>3.5379999999999999E-3</c:v>
                      </c:pt>
                      <c:pt idx="49">
                        <c:v>3.8839999999999999E-3</c:v>
                      </c:pt>
                      <c:pt idx="50">
                        <c:v>4.2490000000000002E-3</c:v>
                      </c:pt>
                      <c:pt idx="51">
                        <c:v>4.633E-3</c:v>
                      </c:pt>
                      <c:pt idx="52">
                        <c:v>5.032E-3</c:v>
                      </c:pt>
                      <c:pt idx="53">
                        <c:v>5.4450000000000002E-3</c:v>
                      </c:pt>
                      <c:pt idx="54">
                        <c:v>5.8690000000000001E-3</c:v>
                      </c:pt>
                      <c:pt idx="55">
                        <c:v>6.3020000000000003E-3</c:v>
                      </c:pt>
                      <c:pt idx="56">
                        <c:v>6.7470000000000004E-3</c:v>
                      </c:pt>
                      <c:pt idx="57">
                        <c:v>7.2269999999999999E-3</c:v>
                      </c:pt>
                      <c:pt idx="58">
                        <c:v>7.77E-3</c:v>
                      </c:pt>
                      <c:pt idx="59">
                        <c:v>8.4030000000000007E-3</c:v>
                      </c:pt>
                      <c:pt idx="60">
                        <c:v>9.1610000000000007E-3</c:v>
                      </c:pt>
                      <c:pt idx="61">
                        <c:v>1.0064999999999999E-2</c:v>
                      </c:pt>
                      <c:pt idx="62">
                        <c:v>1.1129E-2</c:v>
                      </c:pt>
                      <c:pt idx="63">
                        <c:v>1.2359999999999999E-2</c:v>
                      </c:pt>
                      <c:pt idx="64">
                        <c:v>1.3771E-2</c:v>
                      </c:pt>
                      <c:pt idx="65">
                        <c:v>1.5379E-2</c:v>
                      </c:pt>
                      <c:pt idx="66">
                        <c:v>1.7207600000000003E-2</c:v>
                      </c:pt>
                      <c:pt idx="67">
                        <c:v>1.9203400000000002E-2</c:v>
                      </c:pt>
                      <c:pt idx="68">
                        <c:v>2.1365199999999997E-2</c:v>
                      </c:pt>
                      <c:pt idx="69">
                        <c:v>2.3698199999999999E-2</c:v>
                      </c:pt>
                      <c:pt idx="70">
                        <c:v>2.62165E-2</c:v>
                      </c:pt>
                      <c:pt idx="71">
                        <c:v>2.8930999999999998E-2</c:v>
                      </c:pt>
                      <c:pt idx="72">
                        <c:v>3.1833899999999998E-2</c:v>
                      </c:pt>
                      <c:pt idx="73">
                        <c:v>3.4927E-2</c:v>
                      </c:pt>
                      <c:pt idx="74">
                        <c:v>3.8218250000000002E-2</c:v>
                      </c:pt>
                      <c:pt idx="75">
                        <c:v>4.1769500000000001E-2</c:v>
                      </c:pt>
                      <c:pt idx="76">
                        <c:v>4.5572349999999998E-2</c:v>
                      </c:pt>
                      <c:pt idx="77">
                        <c:v>4.9548400000000006E-2</c:v>
                      </c:pt>
                      <c:pt idx="78">
                        <c:v>5.3659249999999999E-2</c:v>
                      </c:pt>
                      <c:pt idx="79">
                        <c:v>5.7983599999999996E-2</c:v>
                      </c:pt>
                      <c:pt idx="80">
                        <c:v>6.2732750000000004E-2</c:v>
                      </c:pt>
                      <c:pt idx="81">
                        <c:v>6.8028000000000005E-2</c:v>
                      </c:pt>
                      <c:pt idx="82">
                        <c:v>7.3822299999999993E-2</c:v>
                      </c:pt>
                      <c:pt idx="83">
                        <c:v>8.0170999999999992E-2</c:v>
                      </c:pt>
                      <c:pt idx="84">
                        <c:v>8.7198800000000007E-2</c:v>
                      </c:pt>
                      <c:pt idx="85">
                        <c:v>9.5061999999999994E-2</c:v>
                      </c:pt>
                    </c:numCache>
                  </c:numRef>
                </c:val>
                <c:smooth val="0"/>
                <c:extLst xmlns:c15="http://schemas.microsoft.com/office/drawing/2012/chart">
                  <c:ext xmlns:c16="http://schemas.microsoft.com/office/drawing/2014/chart" uri="{C3380CC4-5D6E-409C-BE32-E72D297353CC}">
                    <c16:uniqueId val="{00000003-3C2D-48D6-8EC4-4DC66AF691E2}"/>
                  </c:ext>
                </c:extLst>
              </c15:ser>
            </c15:filteredLineSeries>
          </c:ext>
        </c:extLst>
      </c:lineChart>
      <c:catAx>
        <c:axId val="200377396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accent1">
                <a:alpha val="81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3785615"/>
        <c:crosses val="autoZero"/>
        <c:auto val="1"/>
        <c:lblAlgn val="ctr"/>
        <c:lblOffset val="100"/>
        <c:noMultiLvlLbl val="0"/>
      </c:catAx>
      <c:valAx>
        <c:axId val="20037856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Death</a:t>
                </a:r>
                <a:r>
                  <a:rPr lang="en-US" baseline="0"/>
                  <a:t> Rate %</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3773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Summary_Exhibits!$B$140</c:f>
          <c:strCache>
            <c:ptCount val="1"/>
            <c:pt idx="0">
              <c:v>Figure 6: Retiree Proportion - Baseline vs. UN Projections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Summary_Exhibits!$B$143</c:f>
              <c:strCache>
                <c:ptCount val="1"/>
                <c:pt idx="0">
                  <c:v>Baseline China Retiree Proportion</c:v>
                </c:pt>
              </c:strCache>
            </c:strRef>
          </c:tx>
          <c:spPr>
            <a:ln w="28575" cap="rnd">
              <a:solidFill>
                <a:schemeClr val="accent2"/>
              </a:solidFill>
              <a:round/>
            </a:ln>
            <a:effectLst/>
          </c:spPr>
          <c:marker>
            <c:symbol val="none"/>
          </c:marker>
          <c:cat>
            <c:numRef>
              <c:f>Summary_Exhibits!$C$141:$AY$141</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Summary_Exhibits!$C$143:$AY$143</c:f>
              <c:numCache>
                <c:formatCode>0.0%</c:formatCode>
                <c:ptCount val="49"/>
                <c:pt idx="0">
                  <c:v>0.13706934136436322</c:v>
                </c:pt>
                <c:pt idx="1">
                  <c:v>0.14229844956528009</c:v>
                </c:pt>
                <c:pt idx="2">
                  <c:v>0.14573640209546826</c:v>
                </c:pt>
                <c:pt idx="3">
                  <c:v>0.14808775926416765</c:v>
                </c:pt>
                <c:pt idx="4">
                  <c:v>0.15010693549117915</c:v>
                </c:pt>
                <c:pt idx="5">
                  <c:v>0.15443529290293653</c:v>
                </c:pt>
                <c:pt idx="6">
                  <c:v>0.16293636278692222</c:v>
                </c:pt>
                <c:pt idx="7">
                  <c:v>0.17222029383014889</c:v>
                </c:pt>
                <c:pt idx="8">
                  <c:v>0.18065842526063478</c:v>
                </c:pt>
                <c:pt idx="9">
                  <c:v>0.18885224491957761</c:v>
                </c:pt>
                <c:pt idx="10">
                  <c:v>0.19631094611237848</c:v>
                </c:pt>
                <c:pt idx="11">
                  <c:v>0.20432787401003466</c:v>
                </c:pt>
                <c:pt idx="12">
                  <c:v>0.21318191810487647</c:v>
                </c:pt>
                <c:pt idx="13">
                  <c:v>0.22198004638414007</c:v>
                </c:pt>
                <c:pt idx="14">
                  <c:v>0.23043114602592124</c:v>
                </c:pt>
                <c:pt idx="15">
                  <c:v>0.23801749913042555</c:v>
                </c:pt>
                <c:pt idx="16">
                  <c:v>0.24495264345677914</c:v>
                </c:pt>
                <c:pt idx="17">
                  <c:v>0.25102100427454255</c:v>
                </c:pt>
                <c:pt idx="18">
                  <c:v>0.25571713188463585</c:v>
                </c:pt>
                <c:pt idx="19">
                  <c:v>0.25926869938429908</c:v>
                </c:pt>
                <c:pt idx="20">
                  <c:v>0.26196479109574039</c:v>
                </c:pt>
                <c:pt idx="21">
                  <c:v>0.26411352266591037</c:v>
                </c:pt>
                <c:pt idx="22">
                  <c:v>0.26653544853438421</c:v>
                </c:pt>
                <c:pt idx="23">
                  <c:v>0.26967310489376756</c:v>
                </c:pt>
                <c:pt idx="24">
                  <c:v>0.27327908865210321</c:v>
                </c:pt>
                <c:pt idx="25">
                  <c:v>0.27771760494848213</c:v>
                </c:pt>
                <c:pt idx="26">
                  <c:v>0.28186843733611311</c:v>
                </c:pt>
                <c:pt idx="27">
                  <c:v>0.28553329936949445</c:v>
                </c:pt>
                <c:pt idx="28">
                  <c:v>0.28997196422680815</c:v>
                </c:pt>
                <c:pt idx="29">
                  <c:v>0.29545549514107416</c:v>
                </c:pt>
                <c:pt idx="30">
                  <c:v>0.30211794507181494</c:v>
                </c:pt>
                <c:pt idx="31">
                  <c:v>0.30895893030750565</c:v>
                </c:pt>
                <c:pt idx="32">
                  <c:v>0.31575458875045365</c:v>
                </c:pt>
                <c:pt idx="33">
                  <c:v>0.32324631520542663</c:v>
                </c:pt>
                <c:pt idx="34">
                  <c:v>0.329351795653684</c:v>
                </c:pt>
                <c:pt idx="35">
                  <c:v>0.3330425675194385</c:v>
                </c:pt>
                <c:pt idx="36">
                  <c:v>0.33596941358819665</c:v>
                </c:pt>
                <c:pt idx="37">
                  <c:v>0.33843688429470398</c:v>
                </c:pt>
                <c:pt idx="38">
                  <c:v>0.34056114154406608</c:v>
                </c:pt>
                <c:pt idx="39">
                  <c:v>0.34231211194668087</c:v>
                </c:pt>
                <c:pt idx="40">
                  <c:v>0.34365999811664522</c:v>
                </c:pt>
                <c:pt idx="41">
                  <c:v>0.34468295064370486</c:v>
                </c:pt>
                <c:pt idx="42">
                  <c:v>0.34551131418211606</c:v>
                </c:pt>
                <c:pt idx="43">
                  <c:v>0.34662814029128802</c:v>
                </c:pt>
                <c:pt idx="44">
                  <c:v>0.34780902968121785</c:v>
                </c:pt>
                <c:pt idx="45">
                  <c:v>0.34872299573318122</c:v>
                </c:pt>
                <c:pt idx="46">
                  <c:v>0.34969899925548109</c:v>
                </c:pt>
                <c:pt idx="47">
                  <c:v>0.35090252730114263</c:v>
                </c:pt>
                <c:pt idx="48">
                  <c:v>0.35246091350343056</c:v>
                </c:pt>
              </c:numCache>
            </c:numRef>
          </c:val>
          <c:smooth val="0"/>
          <c:extLst>
            <c:ext xmlns:c16="http://schemas.microsoft.com/office/drawing/2014/chart" uri="{C3380CC4-5D6E-409C-BE32-E72D297353CC}">
              <c16:uniqueId val="{00000000-1D89-4F6F-A61D-65C8E9E2129B}"/>
            </c:ext>
          </c:extLst>
        </c:ser>
        <c:ser>
          <c:idx val="1"/>
          <c:order val="1"/>
          <c:tx>
            <c:strRef>
              <c:f>Summary_Exhibits!$B$142</c:f>
              <c:strCache>
                <c:ptCount val="1"/>
                <c:pt idx="0">
                  <c:v>UN China Retiree Proportion</c:v>
                </c:pt>
              </c:strCache>
            </c:strRef>
          </c:tx>
          <c:spPr>
            <a:ln w="28575" cap="rnd">
              <a:solidFill>
                <a:schemeClr val="accent1"/>
              </a:solidFill>
              <a:round/>
            </a:ln>
            <a:effectLst/>
          </c:spPr>
          <c:marker>
            <c:symbol val="none"/>
          </c:marker>
          <c:cat>
            <c:numRef>
              <c:f>Summary_Exhibits!$C$141:$AY$141</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Summary_Exhibits!$C$142:$AY$142</c:f>
              <c:numCache>
                <c:formatCode>0.0%</c:formatCode>
                <c:ptCount val="49"/>
                <c:pt idx="0">
                  <c:v>0.13722335448442233</c:v>
                </c:pt>
                <c:pt idx="1">
                  <c:v>0.142666115310985</c:v>
                </c:pt>
                <c:pt idx="2">
                  <c:v>0.14629826556514841</c:v>
                </c:pt>
                <c:pt idx="3">
                  <c:v>0.14882861822558091</c:v>
                </c:pt>
                <c:pt idx="4">
                  <c:v>0.15100652447852425</c:v>
                </c:pt>
                <c:pt idx="5">
                  <c:v>0.15548880317146405</c:v>
                </c:pt>
                <c:pt idx="6">
                  <c:v>0.16416094263678507</c:v>
                </c:pt>
                <c:pt idx="7">
                  <c:v>0.17363428122606117</c:v>
                </c:pt>
                <c:pt idx="8">
                  <c:v>0.18228670528811941</c:v>
                </c:pt>
                <c:pt idx="9">
                  <c:v>0.19072651435112689</c:v>
                </c:pt>
                <c:pt idx="10">
                  <c:v>0.19846011575275216</c:v>
                </c:pt>
                <c:pt idx="11">
                  <c:v>0.2067936588655184</c:v>
                </c:pt>
                <c:pt idx="12">
                  <c:v>0.21601173112392463</c:v>
                </c:pt>
                <c:pt idx="13">
                  <c:v>0.22521522384913681</c:v>
                </c:pt>
                <c:pt idx="14">
                  <c:v>0.23411094061950666</c:v>
                </c:pt>
                <c:pt idx="15">
                  <c:v>0.24217801050875898</c:v>
                </c:pt>
                <c:pt idx="16">
                  <c:v>0.24962960208962368</c:v>
                </c:pt>
                <c:pt idx="17">
                  <c:v>0.25624745868883969</c:v>
                </c:pt>
                <c:pt idx="18">
                  <c:v>0.26151893321540559</c:v>
                </c:pt>
                <c:pt idx="19">
                  <c:v>0.26567799332918429</c:v>
                </c:pt>
                <c:pt idx="20">
                  <c:v>0.26899946491033294</c:v>
                </c:pt>
                <c:pt idx="21">
                  <c:v>0.27177811952513797</c:v>
                </c:pt>
                <c:pt idx="22">
                  <c:v>0.27482861324373348</c:v>
                </c:pt>
                <c:pt idx="23">
                  <c:v>0.27839237316172377</c:v>
                </c:pt>
                <c:pt idx="24">
                  <c:v>0.28244694106858542</c:v>
                </c:pt>
                <c:pt idx="25">
                  <c:v>0.28734823892629219</c:v>
                </c:pt>
                <c:pt idx="26">
                  <c:v>0.29194069534562567</c:v>
                </c:pt>
                <c:pt idx="27">
                  <c:v>0.29602871199943348</c:v>
                </c:pt>
                <c:pt idx="28">
                  <c:v>0.30090291242736361</c:v>
                </c:pt>
                <c:pt idx="29">
                  <c:v>0.30683703411095398</c:v>
                </c:pt>
                <c:pt idx="30">
                  <c:v>0.31394511657000085</c:v>
                </c:pt>
                <c:pt idx="31">
                  <c:v>0.32119559558009914</c:v>
                </c:pt>
                <c:pt idx="32">
                  <c:v>0.32837657642281104</c:v>
                </c:pt>
                <c:pt idx="33">
                  <c:v>0.33626777535265551</c:v>
                </c:pt>
                <c:pt idx="34">
                  <c:v>0.34274599687539548</c:v>
                </c:pt>
                <c:pt idx="35">
                  <c:v>0.34686964031570916</c:v>
                </c:pt>
                <c:pt idx="36">
                  <c:v>0.35017083714228592</c:v>
                </c:pt>
                <c:pt idx="37">
                  <c:v>0.35296459065854147</c:v>
                </c:pt>
                <c:pt idx="38">
                  <c:v>0.35537495587508194</c:v>
                </c:pt>
                <c:pt idx="39">
                  <c:v>0.35737904520653246</c:v>
                </c:pt>
                <c:pt idx="40">
                  <c:v>0.35896086456384518</c:v>
                </c:pt>
                <c:pt idx="41">
                  <c:v>0.36021439468841748</c:v>
                </c:pt>
                <c:pt idx="42">
                  <c:v>0.36126197824167972</c:v>
                </c:pt>
                <c:pt idx="43">
                  <c:v>0.36257940547475676</c:v>
                </c:pt>
                <c:pt idx="44">
                  <c:v>0.36392705214069765</c:v>
                </c:pt>
                <c:pt idx="45">
                  <c:v>0.36496787305448536</c:v>
                </c:pt>
                <c:pt idx="46">
                  <c:v>0.36603501327338167</c:v>
                </c:pt>
                <c:pt idx="47">
                  <c:v>0.36730368541036712</c:v>
                </c:pt>
                <c:pt idx="48">
                  <c:v>0.36888914627688024</c:v>
                </c:pt>
              </c:numCache>
            </c:numRef>
          </c:val>
          <c:smooth val="0"/>
          <c:extLst>
            <c:ext xmlns:c16="http://schemas.microsoft.com/office/drawing/2014/chart" uri="{C3380CC4-5D6E-409C-BE32-E72D297353CC}">
              <c16:uniqueId val="{00000001-1D89-4F6F-A61D-65C8E9E2129B}"/>
            </c:ext>
          </c:extLst>
        </c:ser>
        <c:ser>
          <c:idx val="2"/>
          <c:order val="2"/>
          <c:tx>
            <c:strRef>
              <c:f>Summary_Exhibits!$B$168</c:f>
              <c:strCache>
                <c:ptCount val="1"/>
                <c:pt idx="0">
                  <c:v>CBO US Retiree Proportion</c:v>
                </c:pt>
              </c:strCache>
            </c:strRef>
          </c:tx>
          <c:spPr>
            <a:ln w="28575" cap="rnd">
              <a:solidFill>
                <a:schemeClr val="accent3"/>
              </a:solidFill>
              <a:round/>
            </a:ln>
            <a:effectLst/>
          </c:spPr>
          <c:marker>
            <c:symbol val="none"/>
          </c:marker>
          <c:val>
            <c:numRef>
              <c:f>Summary_Exhibits!$C$168:$AY$168</c:f>
              <c:numCache>
                <c:formatCode>0.0%</c:formatCode>
                <c:ptCount val="49"/>
                <c:pt idx="0">
                  <c:v>0.17130044843049327</c:v>
                </c:pt>
                <c:pt idx="1">
                  <c:v>0.1753653444676409</c:v>
                </c:pt>
                <c:pt idx="2">
                  <c:v>0.17900683913172763</c:v>
                </c:pt>
                <c:pt idx="3">
                  <c:v>0.18276066350710901</c:v>
                </c:pt>
                <c:pt idx="4">
                  <c:v>0.18707583357922691</c:v>
                </c:pt>
                <c:pt idx="5">
                  <c:v>0.19071407581545696</c:v>
                </c:pt>
                <c:pt idx="6">
                  <c:v>0.19432250512145158</c:v>
                </c:pt>
                <c:pt idx="7">
                  <c:v>0.19755244755244755</c:v>
                </c:pt>
                <c:pt idx="8">
                  <c:v>0.20046417174354511</c:v>
                </c:pt>
                <c:pt idx="9">
                  <c:v>0.2027729636048527</c:v>
                </c:pt>
                <c:pt idx="10">
                  <c:v>0.20477423065861378</c:v>
                </c:pt>
                <c:pt idx="11">
                  <c:v>0.20624462904611857</c:v>
                </c:pt>
                <c:pt idx="12">
                  <c:v>0.20770328102710414</c:v>
                </c:pt>
                <c:pt idx="13">
                  <c:v>0.209434498437056</c:v>
                </c:pt>
                <c:pt idx="14">
                  <c:v>0.21171808661194449</c:v>
                </c:pt>
                <c:pt idx="15">
                  <c:v>0.21319796954314718</c:v>
                </c:pt>
                <c:pt idx="16">
                  <c:v>0.21410508569822986</c:v>
                </c:pt>
                <c:pt idx="17">
                  <c:v>0.21450574068888265</c:v>
                </c:pt>
                <c:pt idx="18">
                  <c:v>0.21484375</c:v>
                </c:pt>
                <c:pt idx="19">
                  <c:v>0.21529902642559112</c:v>
                </c:pt>
                <c:pt idx="20">
                  <c:v>0.21569171056279457</c:v>
                </c:pt>
                <c:pt idx="21">
                  <c:v>0.21641791044776118</c:v>
                </c:pt>
                <c:pt idx="22">
                  <c:v>0.21686414990355471</c:v>
                </c:pt>
                <c:pt idx="23">
                  <c:v>0.21797691039032435</c:v>
                </c:pt>
                <c:pt idx="24">
                  <c:v>0.21902412280701755</c:v>
                </c:pt>
                <c:pt idx="25">
                  <c:v>0.22018599562363236</c:v>
                </c:pt>
                <c:pt idx="26">
                  <c:v>0.22128240109140518</c:v>
                </c:pt>
                <c:pt idx="27">
                  <c:v>0.22194989106753812</c:v>
                </c:pt>
                <c:pt idx="28">
                  <c:v>0.22282608695652173</c:v>
                </c:pt>
                <c:pt idx="29">
                  <c:v>0.2240303770002712</c:v>
                </c:pt>
                <c:pt idx="30">
                  <c:v>0.22495939361126149</c:v>
                </c:pt>
                <c:pt idx="31">
                  <c:v>0.22588489597406103</c:v>
                </c:pt>
                <c:pt idx="32">
                  <c:v>0.22740760722956568</c:v>
                </c:pt>
                <c:pt idx="33">
                  <c:v>0.22886375875067314</c:v>
                </c:pt>
                <c:pt idx="34">
                  <c:v>0.23058317656543936</c:v>
                </c:pt>
                <c:pt idx="35">
                  <c:v>0.23229613733905577</c:v>
                </c:pt>
                <c:pt idx="36">
                  <c:v>0.23400267737617136</c:v>
                </c:pt>
                <c:pt idx="37">
                  <c:v>0.23537269569863745</c:v>
                </c:pt>
                <c:pt idx="38">
                  <c:v>0.23653333333333335</c:v>
                </c:pt>
                <c:pt idx="39">
                  <c:v>0.23789249600851517</c:v>
                </c:pt>
                <c:pt idx="40">
                  <c:v>0.23898035050451405</c:v>
                </c:pt>
                <c:pt idx="41">
                  <c:v>0.24</c:v>
                </c:pt>
                <c:pt idx="42">
                  <c:v>0.24134284959027225</c:v>
                </c:pt>
                <c:pt idx="43">
                  <c:v>0.24235232067510551</c:v>
                </c:pt>
                <c:pt idx="44">
                  <c:v>0.24362009997369111</c:v>
                </c:pt>
                <c:pt idx="45">
                  <c:v>0.24488188976377953</c:v>
                </c:pt>
                <c:pt idx="46">
                  <c:v>0.2459402828706129</c:v>
                </c:pt>
                <c:pt idx="47">
                  <c:v>0.24719101123595505</c:v>
                </c:pt>
                <c:pt idx="48">
                  <c:v>0.2484358706986444</c:v>
                </c:pt>
              </c:numCache>
            </c:numRef>
          </c:val>
          <c:smooth val="0"/>
          <c:extLst>
            <c:ext xmlns:c16="http://schemas.microsoft.com/office/drawing/2014/chart" uri="{C3380CC4-5D6E-409C-BE32-E72D297353CC}">
              <c16:uniqueId val="{00000000-F2B8-419F-9063-58D5177D4DDF}"/>
            </c:ext>
          </c:extLst>
        </c:ser>
        <c:dLbls>
          <c:showLegendKey val="0"/>
          <c:showVal val="0"/>
          <c:showCatName val="0"/>
          <c:showSerName val="0"/>
          <c:showPercent val="0"/>
          <c:showBubbleSize val="0"/>
        </c:dLbls>
        <c:smooth val="0"/>
        <c:axId val="1666916207"/>
        <c:axId val="1666907471"/>
      </c:lineChart>
      <c:catAx>
        <c:axId val="166691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6907471"/>
        <c:crosses val="autoZero"/>
        <c:auto val="1"/>
        <c:lblAlgn val="ctr"/>
        <c:lblOffset val="100"/>
        <c:tickLblSkip val="5"/>
        <c:noMultiLvlLbl val="0"/>
      </c:catAx>
      <c:valAx>
        <c:axId val="1666907471"/>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Population 65+</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691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Summary_Exhibits!$B$272</c:f>
          <c:strCache>
            <c:ptCount val="1"/>
            <c:pt idx="0">
              <c:v>Figure 8: Mortality Table Sensitivity Deaths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Summary_Exhibits!$B$274</c:f>
              <c:strCache>
                <c:ptCount val="1"/>
                <c:pt idx="0">
                  <c:v>UN</c:v>
                </c:pt>
              </c:strCache>
            </c:strRef>
          </c:tx>
          <c:spPr>
            <a:ln w="28575" cap="rnd">
              <a:solidFill>
                <a:schemeClr val="accent6"/>
              </a:solidFill>
              <a:round/>
            </a:ln>
            <a:effectLst/>
          </c:spPr>
          <c:marker>
            <c:symbol val="none"/>
          </c:marker>
          <c:cat>
            <c:numRef>
              <c:f>Summary_Exhibits!$C$273:$L$273</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Summary_Exhibits!$C$274:$L$274</c:f>
              <c:numCache>
                <c:formatCode>_(* #,##0.0_);_(* \(#,##0.0\);_(* "-"??_);_(@_)</c:formatCode>
                <c:ptCount val="10"/>
                <c:pt idx="0">
                  <c:v>10.52251</c:v>
                </c:pt>
                <c:pt idx="1">
                  <c:v>10.705689</c:v>
                </c:pt>
                <c:pt idx="2">
                  <c:v>10.895447000000001</c:v>
                </c:pt>
                <c:pt idx="3">
                  <c:v>11.096092000000001</c:v>
                </c:pt>
                <c:pt idx="4">
                  <c:v>11.304787000000001</c:v>
                </c:pt>
                <c:pt idx="5">
                  <c:v>11.523494000000001</c:v>
                </c:pt>
                <c:pt idx="6">
                  <c:v>11.755585</c:v>
                </c:pt>
                <c:pt idx="7">
                  <c:v>11.99085</c:v>
                </c:pt>
                <c:pt idx="8">
                  <c:v>12.224379000000001</c:v>
                </c:pt>
                <c:pt idx="9">
                  <c:v>12.475070000000001</c:v>
                </c:pt>
              </c:numCache>
            </c:numRef>
          </c:val>
          <c:smooth val="0"/>
          <c:extLst>
            <c:ext xmlns:c16="http://schemas.microsoft.com/office/drawing/2014/chart" uri="{C3380CC4-5D6E-409C-BE32-E72D297353CC}">
              <c16:uniqueId val="{00000000-F46B-414E-A219-225C2A97EA00}"/>
            </c:ext>
          </c:extLst>
        </c:ser>
        <c:ser>
          <c:idx val="1"/>
          <c:order val="1"/>
          <c:tx>
            <c:strRef>
              <c:f>Summary_Exhibits!$B$275</c:f>
              <c:strCache>
                <c:ptCount val="1"/>
                <c:pt idx="0">
                  <c:v>Baseline</c:v>
                </c:pt>
              </c:strCache>
            </c:strRef>
          </c:tx>
          <c:spPr>
            <a:ln w="28575" cap="rnd">
              <a:solidFill>
                <a:srgbClr val="7030A0"/>
              </a:solidFill>
              <a:round/>
            </a:ln>
            <a:effectLst/>
          </c:spPr>
          <c:marker>
            <c:symbol val="none"/>
          </c:marker>
          <c:cat>
            <c:numRef>
              <c:f>Summary_Exhibits!$C$273:$L$273</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Summary_Exhibits!$C$275:$L$275</c:f>
              <c:numCache>
                <c:formatCode>_(* #,##0.0_);_(* \(#,##0.0\);_(* "-"??_);_(@_)</c:formatCode>
                <c:ptCount val="10"/>
                <c:pt idx="0">
                  <c:v>9.8207123267163983</c:v>
                </c:pt>
                <c:pt idx="1">
                  <c:v>10.070465972099392</c:v>
                </c:pt>
                <c:pt idx="2">
                  <c:v>10.336244593991418</c:v>
                </c:pt>
                <c:pt idx="3">
                  <c:v>10.601680148370143</c:v>
                </c:pt>
                <c:pt idx="4">
                  <c:v>10.87398432545767</c:v>
                </c:pt>
                <c:pt idx="5">
                  <c:v>11.154022328673411</c:v>
                </c:pt>
                <c:pt idx="6">
                  <c:v>11.442770084371848</c:v>
                </c:pt>
                <c:pt idx="7">
                  <c:v>11.740036060959072</c:v>
                </c:pt>
                <c:pt idx="8">
                  <c:v>12.045275076977981</c:v>
                </c:pt>
                <c:pt idx="9">
                  <c:v>12.35881757767871</c:v>
                </c:pt>
              </c:numCache>
            </c:numRef>
          </c:val>
          <c:smooth val="0"/>
          <c:extLst>
            <c:ext xmlns:c16="http://schemas.microsoft.com/office/drawing/2014/chart" uri="{C3380CC4-5D6E-409C-BE32-E72D297353CC}">
              <c16:uniqueId val="{00000001-F46B-414E-A219-225C2A97EA00}"/>
            </c:ext>
          </c:extLst>
        </c:ser>
        <c:ser>
          <c:idx val="2"/>
          <c:order val="2"/>
          <c:tx>
            <c:strRef>
              <c:f>Summary_Exhibits!$B$276</c:f>
              <c:strCache>
                <c:ptCount val="1"/>
                <c:pt idx="0">
                  <c:v>Blended to SSA CL Tables</c:v>
                </c:pt>
              </c:strCache>
            </c:strRef>
          </c:tx>
          <c:spPr>
            <a:ln w="28575" cap="rnd">
              <a:solidFill>
                <a:srgbClr val="C00000"/>
              </a:solidFill>
              <a:round/>
            </a:ln>
            <a:effectLst/>
          </c:spPr>
          <c:marker>
            <c:symbol val="none"/>
          </c:marker>
          <c:cat>
            <c:numRef>
              <c:f>Summary_Exhibits!$C$273:$L$273</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Summary_Exhibits!$C$276:$L$276</c:f>
              <c:numCache>
                <c:formatCode>_(* #,##0.0_);_(* \(#,##0.0\);_(* "-"??_);_(@_)</c:formatCode>
                <c:ptCount val="10"/>
                <c:pt idx="0">
                  <c:v>8.6747249164613898</c:v>
                </c:pt>
                <c:pt idx="1">
                  <c:v>8.9901101583530512</c:v>
                </c:pt>
                <c:pt idx="2">
                  <c:v>9.3166842961420624</c:v>
                </c:pt>
                <c:pt idx="3">
                  <c:v>9.6376878052519608</c:v>
                </c:pt>
                <c:pt idx="4">
                  <c:v>9.9590510093160702</c:v>
                </c:pt>
                <c:pt idx="5">
                  <c:v>10.280951552575935</c:v>
                </c:pt>
                <c:pt idx="6">
                  <c:v>10.604313565027027</c:v>
                </c:pt>
                <c:pt idx="7">
                  <c:v>10.929108779394271</c:v>
                </c:pt>
                <c:pt idx="8">
                  <c:v>11.254965999091116</c:v>
                </c:pt>
                <c:pt idx="9">
                  <c:v>11.582563145757886</c:v>
                </c:pt>
              </c:numCache>
            </c:numRef>
          </c:val>
          <c:smooth val="0"/>
          <c:extLst>
            <c:ext xmlns:c16="http://schemas.microsoft.com/office/drawing/2014/chart" uri="{C3380CC4-5D6E-409C-BE32-E72D297353CC}">
              <c16:uniqueId val="{00000002-F46B-414E-A219-225C2A97EA00}"/>
            </c:ext>
          </c:extLst>
        </c:ser>
        <c:ser>
          <c:idx val="3"/>
          <c:order val="3"/>
          <c:tx>
            <c:strRef>
              <c:f>Summary_Exhibits!$B$277</c:f>
              <c:strCache>
                <c:ptCount val="1"/>
                <c:pt idx="0">
                  <c:v>Japan</c:v>
                </c:pt>
              </c:strCache>
            </c:strRef>
          </c:tx>
          <c:spPr>
            <a:ln w="28575" cap="rnd">
              <a:solidFill>
                <a:schemeClr val="accent4"/>
              </a:solidFill>
              <a:round/>
            </a:ln>
            <a:effectLst/>
          </c:spPr>
          <c:marker>
            <c:symbol val="none"/>
          </c:marker>
          <c:cat>
            <c:numRef>
              <c:f>Summary_Exhibits!$C$273:$L$273</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Summary_Exhibits!$C$277:$L$277</c:f>
              <c:numCache>
                <c:formatCode>_(* #,##0.0_);_(* \(#,##0.0\);_(* "-"??_);_(@_)</c:formatCode>
                <c:ptCount val="10"/>
                <c:pt idx="0">
                  <c:v>5.5443946527137884</c:v>
                </c:pt>
                <c:pt idx="1">
                  <c:v>5.8446556375566727</c:v>
                </c:pt>
                <c:pt idx="2">
                  <c:v>6.1542579437593234</c:v>
                </c:pt>
                <c:pt idx="3">
                  <c:v>6.4701073893710923</c:v>
                </c:pt>
                <c:pt idx="4">
                  <c:v>6.7916683385764482</c:v>
                </c:pt>
                <c:pt idx="5">
                  <c:v>7.1198055884899221</c:v>
                </c:pt>
                <c:pt idx="6">
                  <c:v>7.4539159391669383</c:v>
                </c:pt>
                <c:pt idx="7">
                  <c:v>7.7941488724452936</c:v>
                </c:pt>
                <c:pt idx="8">
                  <c:v>8.1407031209535052</c:v>
                </c:pt>
                <c:pt idx="9">
                  <c:v>8.4937761081390484</c:v>
                </c:pt>
              </c:numCache>
            </c:numRef>
          </c:val>
          <c:smooth val="0"/>
          <c:extLst>
            <c:ext xmlns:c16="http://schemas.microsoft.com/office/drawing/2014/chart" uri="{C3380CC4-5D6E-409C-BE32-E72D297353CC}">
              <c16:uniqueId val="{00000003-F46B-414E-A219-225C2A97EA00}"/>
            </c:ext>
          </c:extLst>
        </c:ser>
        <c:ser>
          <c:idx val="4"/>
          <c:order val="4"/>
          <c:tx>
            <c:strRef>
              <c:f>Summary_Exhibits!$B$278</c:f>
              <c:strCache>
                <c:ptCount val="1"/>
                <c:pt idx="0">
                  <c:v>SSA</c:v>
                </c:pt>
              </c:strCache>
            </c:strRef>
          </c:tx>
          <c:spPr>
            <a:ln w="28575" cap="rnd">
              <a:solidFill>
                <a:schemeClr val="accent5"/>
              </a:solidFill>
              <a:round/>
            </a:ln>
            <a:effectLst/>
          </c:spPr>
          <c:marker>
            <c:symbol val="none"/>
          </c:marker>
          <c:cat>
            <c:numRef>
              <c:f>Summary_Exhibits!$C$273:$L$273</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Summary_Exhibits!$C$278:$L$278</c:f>
              <c:numCache>
                <c:formatCode>_(* #,##0.0_);_(* \(#,##0.0\);_(* "-"??_);_(@_)</c:formatCode>
                <c:ptCount val="10"/>
                <c:pt idx="0">
                  <c:v>9.2547459285303493</c:v>
                </c:pt>
                <c:pt idx="1">
                  <c:v>9.5703343264008254</c:v>
                </c:pt>
                <c:pt idx="2">
                  <c:v>9.8765762065546951</c:v>
                </c:pt>
                <c:pt idx="3">
                  <c:v>10.185601570124184</c:v>
                </c:pt>
                <c:pt idx="4">
                  <c:v>10.495698982366594</c:v>
                </c:pt>
                <c:pt idx="5">
                  <c:v>10.807214781366186</c:v>
                </c:pt>
                <c:pt idx="6">
                  <c:v>11.120737673677271</c:v>
                </c:pt>
                <c:pt idx="7">
                  <c:v>11.435680733705448</c:v>
                </c:pt>
                <c:pt idx="8">
                  <c:v>11.751492922144186</c:v>
                </c:pt>
                <c:pt idx="9">
                  <c:v>12.068571504448963</c:v>
                </c:pt>
              </c:numCache>
            </c:numRef>
          </c:val>
          <c:smooth val="0"/>
          <c:extLst>
            <c:ext xmlns:c16="http://schemas.microsoft.com/office/drawing/2014/chart" uri="{C3380CC4-5D6E-409C-BE32-E72D297353CC}">
              <c16:uniqueId val="{00000004-F46B-414E-A219-225C2A97EA00}"/>
            </c:ext>
          </c:extLst>
        </c:ser>
        <c:dLbls>
          <c:showLegendKey val="0"/>
          <c:showVal val="0"/>
          <c:showCatName val="0"/>
          <c:showSerName val="0"/>
          <c:showPercent val="0"/>
          <c:showBubbleSize val="0"/>
        </c:dLbls>
        <c:smooth val="0"/>
        <c:axId val="164312319"/>
        <c:axId val="164309823"/>
      </c:lineChart>
      <c:catAx>
        <c:axId val="1643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309823"/>
        <c:crosses val="autoZero"/>
        <c:auto val="1"/>
        <c:lblAlgn val="ctr"/>
        <c:lblOffset val="100"/>
        <c:noMultiLvlLbl val="0"/>
      </c:catAx>
      <c:valAx>
        <c:axId val="16430982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Deaths in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3123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Summary_Exhibits!$B$297</c:f>
          <c:strCache>
            <c:ptCount val="1"/>
            <c:pt idx="0">
              <c:v>Figure 7: Mortality Table Sensitivity Retiree Proportion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Summary_Exhibits!$B$299</c:f>
              <c:strCache>
                <c:ptCount val="1"/>
                <c:pt idx="0">
                  <c:v>Baseline</c:v>
                </c:pt>
              </c:strCache>
            </c:strRef>
          </c:tx>
          <c:spPr>
            <a:ln w="28575" cap="rnd">
              <a:solidFill>
                <a:srgbClr val="7030A0"/>
              </a:solidFill>
              <a:round/>
            </a:ln>
            <a:effectLst/>
          </c:spPr>
          <c:marker>
            <c:symbol val="none"/>
          </c:marker>
          <c:cat>
            <c:numRef>
              <c:f>Summary_Exhibits!$C$298:$AY$298</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Summary_Exhibits!$C$299:$AY$299</c:f>
              <c:numCache>
                <c:formatCode>0.0%</c:formatCode>
                <c:ptCount val="49"/>
                <c:pt idx="0">
                  <c:v>0.13706934136436322</c:v>
                </c:pt>
                <c:pt idx="1">
                  <c:v>0.14229844956528009</c:v>
                </c:pt>
                <c:pt idx="2">
                  <c:v>0.14573640209546826</c:v>
                </c:pt>
                <c:pt idx="3">
                  <c:v>0.14808775926416765</c:v>
                </c:pt>
                <c:pt idx="4">
                  <c:v>0.15010693549117915</c:v>
                </c:pt>
                <c:pt idx="5">
                  <c:v>0.15443529290293653</c:v>
                </c:pt>
                <c:pt idx="6">
                  <c:v>0.16293636278692222</c:v>
                </c:pt>
                <c:pt idx="7">
                  <c:v>0.17222029383014889</c:v>
                </c:pt>
                <c:pt idx="8">
                  <c:v>0.18065842526063478</c:v>
                </c:pt>
                <c:pt idx="9">
                  <c:v>0.18885224491957761</c:v>
                </c:pt>
                <c:pt idx="10">
                  <c:v>0.19631094611237848</c:v>
                </c:pt>
                <c:pt idx="11">
                  <c:v>0.20432787401003466</c:v>
                </c:pt>
                <c:pt idx="12">
                  <c:v>0.21318191810487647</c:v>
                </c:pt>
                <c:pt idx="13">
                  <c:v>0.22198004638414007</c:v>
                </c:pt>
                <c:pt idx="14">
                  <c:v>0.23043114602592124</c:v>
                </c:pt>
                <c:pt idx="15">
                  <c:v>0.23801749913042555</c:v>
                </c:pt>
                <c:pt idx="16">
                  <c:v>0.24495264345677914</c:v>
                </c:pt>
                <c:pt idx="17">
                  <c:v>0.25102100427454255</c:v>
                </c:pt>
                <c:pt idx="18">
                  <c:v>0.25571713188463585</c:v>
                </c:pt>
                <c:pt idx="19">
                  <c:v>0.25926869938429908</c:v>
                </c:pt>
                <c:pt idx="20">
                  <c:v>0.26196479109574039</c:v>
                </c:pt>
                <c:pt idx="21">
                  <c:v>0.26411352266591037</c:v>
                </c:pt>
                <c:pt idx="22">
                  <c:v>0.26653544853438421</c:v>
                </c:pt>
                <c:pt idx="23">
                  <c:v>0.26967310489376756</c:v>
                </c:pt>
                <c:pt idx="24">
                  <c:v>0.27327908865210321</c:v>
                </c:pt>
                <c:pt idx="25">
                  <c:v>0.27771760494848213</c:v>
                </c:pt>
                <c:pt idx="26">
                  <c:v>0.28186843733611311</c:v>
                </c:pt>
                <c:pt idx="27">
                  <c:v>0.28553329936949445</c:v>
                </c:pt>
                <c:pt idx="28">
                  <c:v>0.28997196422680815</c:v>
                </c:pt>
                <c:pt idx="29">
                  <c:v>0.29545549514107416</c:v>
                </c:pt>
                <c:pt idx="30">
                  <c:v>0.30211794507181494</c:v>
                </c:pt>
                <c:pt idx="31">
                  <c:v>0.30895893030750565</c:v>
                </c:pt>
                <c:pt idx="32">
                  <c:v>0.31575458875045365</c:v>
                </c:pt>
                <c:pt idx="33">
                  <c:v>0.32324631520542663</c:v>
                </c:pt>
                <c:pt idx="34">
                  <c:v>0.329351795653684</c:v>
                </c:pt>
                <c:pt idx="35">
                  <c:v>0.3330425675194385</c:v>
                </c:pt>
                <c:pt idx="36">
                  <c:v>0.33596941358819665</c:v>
                </c:pt>
                <c:pt idx="37">
                  <c:v>0.33843688429470398</c:v>
                </c:pt>
                <c:pt idx="38">
                  <c:v>0.34056114154406608</c:v>
                </c:pt>
                <c:pt idx="39">
                  <c:v>0.34231211194668087</c:v>
                </c:pt>
                <c:pt idx="40">
                  <c:v>0.34365999811664522</c:v>
                </c:pt>
                <c:pt idx="41">
                  <c:v>0.34468295064370486</c:v>
                </c:pt>
                <c:pt idx="42">
                  <c:v>0.34551131418211606</c:v>
                </c:pt>
                <c:pt idx="43">
                  <c:v>0.34662814029128802</c:v>
                </c:pt>
                <c:pt idx="44">
                  <c:v>0.34780902968121785</c:v>
                </c:pt>
                <c:pt idx="45">
                  <c:v>0.34872299573318122</c:v>
                </c:pt>
                <c:pt idx="46">
                  <c:v>0.34969899925548109</c:v>
                </c:pt>
                <c:pt idx="47">
                  <c:v>0.35090252730114263</c:v>
                </c:pt>
                <c:pt idx="48">
                  <c:v>0.35246091350343056</c:v>
                </c:pt>
              </c:numCache>
            </c:numRef>
          </c:val>
          <c:smooth val="0"/>
          <c:extLst>
            <c:ext xmlns:c16="http://schemas.microsoft.com/office/drawing/2014/chart" uri="{C3380CC4-5D6E-409C-BE32-E72D297353CC}">
              <c16:uniqueId val="{00000000-B2BB-411A-962E-EB49A7A7A836}"/>
            </c:ext>
          </c:extLst>
        </c:ser>
        <c:ser>
          <c:idx val="1"/>
          <c:order val="1"/>
          <c:tx>
            <c:strRef>
              <c:f>Summary_Exhibits!$B$300</c:f>
              <c:strCache>
                <c:ptCount val="1"/>
                <c:pt idx="0">
                  <c:v>UN</c:v>
                </c:pt>
              </c:strCache>
            </c:strRef>
          </c:tx>
          <c:spPr>
            <a:ln w="28575" cap="rnd">
              <a:solidFill>
                <a:schemeClr val="tx1"/>
              </a:solidFill>
              <a:round/>
            </a:ln>
            <a:effectLst/>
          </c:spPr>
          <c:marker>
            <c:symbol val="none"/>
          </c:marker>
          <c:cat>
            <c:numRef>
              <c:f>Summary_Exhibits!$C$298:$AY$298</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Summary_Exhibits!$C$300:$AY$300</c:f>
              <c:numCache>
                <c:formatCode>0.0%</c:formatCode>
                <c:ptCount val="49"/>
                <c:pt idx="0">
                  <c:v>0.13722335448442233</c:v>
                </c:pt>
                <c:pt idx="1">
                  <c:v>0.142666115310985</c:v>
                </c:pt>
                <c:pt idx="2">
                  <c:v>0.14629826556514841</c:v>
                </c:pt>
                <c:pt idx="3">
                  <c:v>0.14882861822558091</c:v>
                </c:pt>
                <c:pt idx="4">
                  <c:v>0.15100652447852425</c:v>
                </c:pt>
                <c:pt idx="5">
                  <c:v>0.15548880317146405</c:v>
                </c:pt>
                <c:pt idx="6">
                  <c:v>0.16416094263678507</c:v>
                </c:pt>
                <c:pt idx="7">
                  <c:v>0.17363428122606117</c:v>
                </c:pt>
                <c:pt idx="8">
                  <c:v>0.18228670528811941</c:v>
                </c:pt>
                <c:pt idx="9">
                  <c:v>0.19072651435112689</c:v>
                </c:pt>
                <c:pt idx="10">
                  <c:v>0.19846011575275216</c:v>
                </c:pt>
                <c:pt idx="11">
                  <c:v>0.2067936588655184</c:v>
                </c:pt>
                <c:pt idx="12">
                  <c:v>0.21601173112392463</c:v>
                </c:pt>
                <c:pt idx="13">
                  <c:v>0.22521522384913681</c:v>
                </c:pt>
                <c:pt idx="14">
                  <c:v>0.23411094061950666</c:v>
                </c:pt>
                <c:pt idx="15">
                  <c:v>0.24217801050875898</c:v>
                </c:pt>
                <c:pt idx="16">
                  <c:v>0.24962960208962368</c:v>
                </c:pt>
                <c:pt idx="17">
                  <c:v>0.25624745868883969</c:v>
                </c:pt>
                <c:pt idx="18">
                  <c:v>0.26151893321540559</c:v>
                </c:pt>
                <c:pt idx="19">
                  <c:v>0.26567799332918429</c:v>
                </c:pt>
                <c:pt idx="20">
                  <c:v>0.26899946491033294</c:v>
                </c:pt>
                <c:pt idx="21">
                  <c:v>0.27177811952513797</c:v>
                </c:pt>
                <c:pt idx="22">
                  <c:v>0.27482861324373348</c:v>
                </c:pt>
                <c:pt idx="23">
                  <c:v>0.27839237316172377</c:v>
                </c:pt>
                <c:pt idx="24">
                  <c:v>0.28244694106858542</c:v>
                </c:pt>
                <c:pt idx="25">
                  <c:v>0.28734823892629219</c:v>
                </c:pt>
                <c:pt idx="26">
                  <c:v>0.29194069534562567</c:v>
                </c:pt>
                <c:pt idx="27">
                  <c:v>0.29602871199943348</c:v>
                </c:pt>
                <c:pt idx="28">
                  <c:v>0.30090291242736361</c:v>
                </c:pt>
                <c:pt idx="29">
                  <c:v>0.30683703411095398</c:v>
                </c:pt>
                <c:pt idx="30">
                  <c:v>0.31394511657000085</c:v>
                </c:pt>
                <c:pt idx="31">
                  <c:v>0.32119559558009914</c:v>
                </c:pt>
                <c:pt idx="32">
                  <c:v>0.32837657642281104</c:v>
                </c:pt>
                <c:pt idx="33">
                  <c:v>0.33626777535265551</c:v>
                </c:pt>
                <c:pt idx="34">
                  <c:v>0.34274599687539548</c:v>
                </c:pt>
                <c:pt idx="35">
                  <c:v>0.34686964031570916</c:v>
                </c:pt>
                <c:pt idx="36">
                  <c:v>0.35017083714228592</c:v>
                </c:pt>
                <c:pt idx="37">
                  <c:v>0.35296459065854147</c:v>
                </c:pt>
                <c:pt idx="38">
                  <c:v>0.35537495587508194</c:v>
                </c:pt>
                <c:pt idx="39">
                  <c:v>0.35737904520653246</c:v>
                </c:pt>
                <c:pt idx="40">
                  <c:v>0.35896086456384518</c:v>
                </c:pt>
                <c:pt idx="41">
                  <c:v>0.36021439468841748</c:v>
                </c:pt>
                <c:pt idx="42">
                  <c:v>0.36126197824167972</c:v>
                </c:pt>
                <c:pt idx="43">
                  <c:v>0.36257940547475676</c:v>
                </c:pt>
                <c:pt idx="44">
                  <c:v>0.36392705214069765</c:v>
                </c:pt>
                <c:pt idx="45">
                  <c:v>0.36496787305448536</c:v>
                </c:pt>
                <c:pt idx="46">
                  <c:v>0.36603501327338167</c:v>
                </c:pt>
                <c:pt idx="47">
                  <c:v>0.36730368541036712</c:v>
                </c:pt>
                <c:pt idx="48">
                  <c:v>0.36888914627688024</c:v>
                </c:pt>
              </c:numCache>
            </c:numRef>
          </c:val>
          <c:smooth val="0"/>
          <c:extLst>
            <c:ext xmlns:c16="http://schemas.microsoft.com/office/drawing/2014/chart" uri="{C3380CC4-5D6E-409C-BE32-E72D297353CC}">
              <c16:uniqueId val="{00000001-B2BB-411A-962E-EB49A7A7A836}"/>
            </c:ext>
          </c:extLst>
        </c:ser>
        <c:ser>
          <c:idx val="2"/>
          <c:order val="2"/>
          <c:tx>
            <c:strRef>
              <c:f>Summary_Exhibits!$B$301</c:f>
              <c:strCache>
                <c:ptCount val="1"/>
                <c:pt idx="0">
                  <c:v>Blended CL Tables</c:v>
                </c:pt>
              </c:strCache>
            </c:strRef>
          </c:tx>
          <c:spPr>
            <a:ln w="28575" cap="rnd">
              <a:solidFill>
                <a:srgbClr val="C00000"/>
              </a:solidFill>
              <a:round/>
            </a:ln>
            <a:effectLst/>
          </c:spPr>
          <c:marker>
            <c:symbol val="none"/>
          </c:marker>
          <c:cat>
            <c:numRef>
              <c:f>Summary_Exhibits!$C$298:$AY$298</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Summary_Exhibits!$C$301:$AY$301</c:f>
              <c:numCache>
                <c:formatCode>0.0%</c:formatCode>
                <c:ptCount val="49"/>
                <c:pt idx="0">
                  <c:v>0.13776030638394182</c:v>
                </c:pt>
                <c:pt idx="1">
                  <c:v>0.14362853087112312</c:v>
                </c:pt>
                <c:pt idx="2">
                  <c:v>0.14766297759349606</c:v>
                </c:pt>
                <c:pt idx="3">
                  <c:v>0.15057482525110547</c:v>
                </c:pt>
                <c:pt idx="4">
                  <c:v>0.15312342002282328</c:v>
                </c:pt>
                <c:pt idx="5">
                  <c:v>0.15794505910903828</c:v>
                </c:pt>
                <c:pt idx="6">
                  <c:v>0.16689521969624901</c:v>
                </c:pt>
                <c:pt idx="7">
                  <c:v>0.17659973146836233</c:v>
                </c:pt>
                <c:pt idx="8">
                  <c:v>0.18544282904226542</c:v>
                </c:pt>
                <c:pt idx="9">
                  <c:v>0.19402779115938845</c:v>
                </c:pt>
                <c:pt idx="10">
                  <c:v>0.20187125832564679</c:v>
                </c:pt>
                <c:pt idx="11">
                  <c:v>0.21026097326907922</c:v>
                </c:pt>
                <c:pt idx="12">
                  <c:v>0.21947479930249275</c:v>
                </c:pt>
                <c:pt idx="13">
                  <c:v>0.22862753713136172</c:v>
                </c:pt>
                <c:pt idx="14">
                  <c:v>0.23743155532737426</c:v>
                </c:pt>
                <c:pt idx="15">
                  <c:v>0.24537459277186383</c:v>
                </c:pt>
                <c:pt idx="16">
                  <c:v>0.25266867133272003</c:v>
                </c:pt>
                <c:pt idx="17">
                  <c:v>0.2591002573059436</c:v>
                </c:pt>
                <c:pt idx="18">
                  <c:v>0.26416965272958559</c:v>
                </c:pt>
                <c:pt idx="19">
                  <c:v>0.26810304069854513</c:v>
                </c:pt>
                <c:pt idx="20">
                  <c:v>0.27118830281560774</c:v>
                </c:pt>
                <c:pt idx="21">
                  <c:v>0.2737327764811735</c:v>
                </c:pt>
                <c:pt idx="22">
                  <c:v>0.27654848298338019</c:v>
                </c:pt>
                <c:pt idx="23">
                  <c:v>0.28008056177941698</c:v>
                </c:pt>
                <c:pt idx="24">
                  <c:v>0.28407927164829971</c:v>
                </c:pt>
                <c:pt idx="25">
                  <c:v>0.28890684326604882</c:v>
                </c:pt>
                <c:pt idx="26">
                  <c:v>0.29346416605469233</c:v>
                </c:pt>
                <c:pt idx="27">
                  <c:v>0.29755950713299084</c:v>
                </c:pt>
                <c:pt idx="28">
                  <c:v>0.30243106411259585</c:v>
                </c:pt>
                <c:pt idx="29">
                  <c:v>0.30834111939733533</c:v>
                </c:pt>
                <c:pt idx="30">
                  <c:v>0.31541670244756026</c:v>
                </c:pt>
                <c:pt idx="31">
                  <c:v>0.32266963971746493</c:v>
                </c:pt>
                <c:pt idx="32">
                  <c:v>0.32987472828129155</c:v>
                </c:pt>
                <c:pt idx="33">
                  <c:v>0.3377506463979818</c:v>
                </c:pt>
                <c:pt idx="34">
                  <c:v>0.34425112659748858</c:v>
                </c:pt>
                <c:pt idx="35">
                  <c:v>0.3483634175923212</c:v>
                </c:pt>
                <c:pt idx="36">
                  <c:v>0.35170545643417866</c:v>
                </c:pt>
                <c:pt idx="37">
                  <c:v>0.35457382039016905</c:v>
                </c:pt>
                <c:pt idx="38">
                  <c:v>0.35708183902943474</c:v>
                </c:pt>
                <c:pt idx="39">
                  <c:v>0.35919835290680835</c:v>
                </c:pt>
                <c:pt idx="40">
                  <c:v>0.3608967533015407</c:v>
                </c:pt>
                <c:pt idx="41">
                  <c:v>0.36225890055056409</c:v>
                </c:pt>
                <c:pt idx="42">
                  <c:v>0.36342507763290188</c:v>
                </c:pt>
                <c:pt idx="43">
                  <c:v>0.36488345810392231</c:v>
                </c:pt>
                <c:pt idx="44">
                  <c:v>0.36642340734710321</c:v>
                </c:pt>
                <c:pt idx="45">
                  <c:v>0.3677259959566338</c:v>
                </c:pt>
                <c:pt idx="46">
                  <c:v>0.36911536242514253</c:v>
                </c:pt>
                <c:pt idx="47">
                  <c:v>0.37075229559590472</c:v>
                </c:pt>
                <c:pt idx="48">
                  <c:v>0.37276249580724086</c:v>
                </c:pt>
              </c:numCache>
            </c:numRef>
          </c:val>
          <c:smooth val="0"/>
          <c:extLst>
            <c:ext xmlns:c16="http://schemas.microsoft.com/office/drawing/2014/chart" uri="{C3380CC4-5D6E-409C-BE32-E72D297353CC}">
              <c16:uniqueId val="{00000002-B2BB-411A-962E-EB49A7A7A836}"/>
            </c:ext>
          </c:extLst>
        </c:ser>
        <c:ser>
          <c:idx val="3"/>
          <c:order val="3"/>
          <c:tx>
            <c:strRef>
              <c:f>Summary_Exhibits!$B$302</c:f>
              <c:strCache>
                <c:ptCount val="1"/>
                <c:pt idx="0">
                  <c:v>Japan</c:v>
                </c:pt>
              </c:strCache>
            </c:strRef>
          </c:tx>
          <c:spPr>
            <a:ln w="28575" cap="rnd">
              <a:solidFill>
                <a:schemeClr val="accent4"/>
              </a:solidFill>
              <a:round/>
            </a:ln>
            <a:effectLst/>
          </c:spPr>
          <c:marker>
            <c:symbol val="none"/>
          </c:marker>
          <c:cat>
            <c:numRef>
              <c:f>Summary_Exhibits!$C$298:$AY$298</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Summary_Exhibits!$C$302:$AY$302</c:f>
              <c:numCache>
                <c:formatCode>0.0%</c:formatCode>
                <c:ptCount val="49"/>
                <c:pt idx="0">
                  <c:v>0.13912020339835612</c:v>
                </c:pt>
                <c:pt idx="1">
                  <c:v>0.14635984829616949</c:v>
                </c:pt>
                <c:pt idx="2">
                  <c:v>0.15176522530465655</c:v>
                </c:pt>
                <c:pt idx="3">
                  <c:v>0.15604091122901498</c:v>
                </c:pt>
                <c:pt idx="4">
                  <c:v>0.15994245679115471</c:v>
                </c:pt>
                <c:pt idx="5">
                  <c:v>0.16610880478308682</c:v>
                </c:pt>
                <c:pt idx="6">
                  <c:v>0.17639849382021977</c:v>
                </c:pt>
                <c:pt idx="7">
                  <c:v>0.18742921395382725</c:v>
                </c:pt>
                <c:pt idx="8">
                  <c:v>0.19758178000779902</c:v>
                </c:pt>
                <c:pt idx="9">
                  <c:v>0.20745742434002262</c:v>
                </c:pt>
                <c:pt idx="10">
                  <c:v>0.21657069551951211</c:v>
                </c:pt>
                <c:pt idx="11">
                  <c:v>0.2262053683157845</c:v>
                </c:pt>
                <c:pt idx="12">
                  <c:v>0.23663710602967497</c:v>
                </c:pt>
                <c:pt idx="13">
                  <c:v>0.24698044478506728</c:v>
                </c:pt>
                <c:pt idx="14">
                  <c:v>0.25694949735589306</c:v>
                </c:pt>
                <c:pt idx="15">
                  <c:v>0.26603567637223519</c:v>
                </c:pt>
                <c:pt idx="16">
                  <c:v>0.27445031326270747</c:v>
                </c:pt>
                <c:pt idx="17">
                  <c:v>0.2819836819314081</c:v>
                </c:pt>
                <c:pt idx="18">
                  <c:v>0.28813943760262301</c:v>
                </c:pt>
                <c:pt idx="19">
                  <c:v>0.29313940647468317</c:v>
                </c:pt>
                <c:pt idx="20">
                  <c:v>0.29726946724698144</c:v>
                </c:pt>
                <c:pt idx="21">
                  <c:v>0.30083213393220615</c:v>
                </c:pt>
                <c:pt idx="22">
                  <c:v>0.3046272586452326</c:v>
                </c:pt>
                <c:pt idx="23">
                  <c:v>0.30910705149727019</c:v>
                </c:pt>
                <c:pt idx="24">
                  <c:v>0.31400545211509134</c:v>
                </c:pt>
                <c:pt idx="25">
                  <c:v>0.31967539733422518</c:v>
                </c:pt>
                <c:pt idx="26">
                  <c:v>0.32503982057490816</c:v>
                </c:pt>
                <c:pt idx="27">
                  <c:v>0.32991215668036783</c:v>
                </c:pt>
                <c:pt idx="28">
                  <c:v>0.33550554234815344</c:v>
                </c:pt>
                <c:pt idx="29">
                  <c:v>0.34207671463856076</c:v>
                </c:pt>
                <c:pt idx="30">
                  <c:v>0.34975211139832446</c:v>
                </c:pt>
                <c:pt idx="31">
                  <c:v>0.35757229372609939</c:v>
                </c:pt>
                <c:pt idx="32">
                  <c:v>0.36531924509238728</c:v>
                </c:pt>
                <c:pt idx="33">
                  <c:v>0.37369135133339881</c:v>
                </c:pt>
                <c:pt idx="34">
                  <c:v>0.38070916123006565</c:v>
                </c:pt>
                <c:pt idx="35">
                  <c:v>0.38539042937215695</c:v>
                </c:pt>
                <c:pt idx="36">
                  <c:v>0.38930726925344605</c:v>
                </c:pt>
                <c:pt idx="37">
                  <c:v>0.39274485220631156</c:v>
                </c:pt>
                <c:pt idx="38">
                  <c:v>0.39580752724168344</c:v>
                </c:pt>
                <c:pt idx="39">
                  <c:v>0.39845428580778769</c:v>
                </c:pt>
                <c:pt idx="40">
                  <c:v>0.40065264620794477</c:v>
                </c:pt>
                <c:pt idx="41">
                  <c:v>0.40248033840895386</c:v>
                </c:pt>
                <c:pt idx="42">
                  <c:v>0.40408783525543102</c:v>
                </c:pt>
                <c:pt idx="43">
                  <c:v>0.40596941193080172</c:v>
                </c:pt>
                <c:pt idx="44">
                  <c:v>0.40793036214059564</c:v>
                </c:pt>
                <c:pt idx="45">
                  <c:v>0.40966243740303743</c:v>
                </c:pt>
                <c:pt idx="46">
                  <c:v>0.41147541753732231</c:v>
                </c:pt>
                <c:pt idx="47">
                  <c:v>0.41352043601703087</c:v>
                </c:pt>
                <c:pt idx="48">
                  <c:v>0.41592282841662198</c:v>
                </c:pt>
              </c:numCache>
            </c:numRef>
          </c:val>
          <c:smooth val="0"/>
          <c:extLst>
            <c:ext xmlns:c16="http://schemas.microsoft.com/office/drawing/2014/chart" uri="{C3380CC4-5D6E-409C-BE32-E72D297353CC}">
              <c16:uniqueId val="{00000003-B2BB-411A-962E-EB49A7A7A836}"/>
            </c:ext>
          </c:extLst>
        </c:ser>
        <c:ser>
          <c:idx val="4"/>
          <c:order val="4"/>
          <c:tx>
            <c:strRef>
              <c:f>Summary_Exhibits!$B$303</c:f>
              <c:strCache>
                <c:ptCount val="1"/>
                <c:pt idx="0">
                  <c:v>SSA</c:v>
                </c:pt>
              </c:strCache>
            </c:strRef>
          </c:tx>
          <c:spPr>
            <a:ln w="28575" cap="rnd">
              <a:solidFill>
                <a:schemeClr val="accent1"/>
              </a:solidFill>
              <a:round/>
            </a:ln>
            <a:effectLst/>
          </c:spPr>
          <c:marker>
            <c:symbol val="none"/>
          </c:marker>
          <c:cat>
            <c:numRef>
              <c:f>Summary_Exhibits!$C$298:$AY$298</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Summary_Exhibits!$C$303:$AY$303</c:f>
              <c:numCache>
                <c:formatCode>0.0%</c:formatCode>
                <c:ptCount val="49"/>
                <c:pt idx="0">
                  <c:v>0.13807016055526281</c:v>
                </c:pt>
                <c:pt idx="1">
                  <c:v>0.14423517654587481</c:v>
                </c:pt>
                <c:pt idx="2">
                  <c:v>0.14855759211914454</c:v>
                </c:pt>
                <c:pt idx="3">
                  <c:v>0.15175104689942789</c:v>
                </c:pt>
                <c:pt idx="4">
                  <c:v>0.15457241511250322</c:v>
                </c:pt>
                <c:pt idx="5">
                  <c:v>0.15963073178334339</c:v>
                </c:pt>
                <c:pt idx="6">
                  <c:v>0.16874837877389001</c:v>
                </c:pt>
                <c:pt idx="7">
                  <c:v>0.1785807857462362</c:v>
                </c:pt>
                <c:pt idx="8">
                  <c:v>0.18753560500657052</c:v>
                </c:pt>
                <c:pt idx="9">
                  <c:v>0.19621224430723033</c:v>
                </c:pt>
                <c:pt idx="10">
                  <c:v>0.20413805263975052</c:v>
                </c:pt>
                <c:pt idx="11">
                  <c:v>0.21258262494529695</c:v>
                </c:pt>
                <c:pt idx="12">
                  <c:v>0.22181940746763754</c:v>
                </c:pt>
                <c:pt idx="13">
                  <c:v>0.23097881200730003</c:v>
                </c:pt>
                <c:pt idx="14">
                  <c:v>0.23977997194605877</c:v>
                </c:pt>
                <c:pt idx="15">
                  <c:v>0.24772202653604128</c:v>
                </c:pt>
                <c:pt idx="16">
                  <c:v>0.25501574273988598</c:v>
                </c:pt>
                <c:pt idx="17">
                  <c:v>0.26145350545176987</c:v>
                </c:pt>
                <c:pt idx="18">
                  <c:v>0.26654683896273734</c:v>
                </c:pt>
                <c:pt idx="19">
                  <c:v>0.27051964680575158</c:v>
                </c:pt>
                <c:pt idx="20">
                  <c:v>0.27365641266346297</c:v>
                </c:pt>
                <c:pt idx="21">
                  <c:v>0.27625978542523322</c:v>
                </c:pt>
                <c:pt idx="22">
                  <c:v>0.27912613265703418</c:v>
                </c:pt>
                <c:pt idx="23">
                  <c:v>0.28269721706252143</c:v>
                </c:pt>
                <c:pt idx="24">
                  <c:v>0.28671727818395482</c:v>
                </c:pt>
                <c:pt idx="25">
                  <c:v>0.29153870975522783</c:v>
                </c:pt>
                <c:pt idx="26">
                  <c:v>0.29608146629314636</c:v>
                </c:pt>
                <c:pt idx="27">
                  <c:v>0.30015708531832558</c:v>
                </c:pt>
                <c:pt idx="28">
                  <c:v>0.30497918840695648</c:v>
                </c:pt>
                <c:pt idx="29">
                  <c:v>0.31080503690281913</c:v>
                </c:pt>
                <c:pt idx="30">
                  <c:v>0.31775972511678646</c:v>
                </c:pt>
                <c:pt idx="31">
                  <c:v>0.32487647981435319</c:v>
                </c:pt>
                <c:pt idx="32">
                  <c:v>0.33193611019813118</c:v>
                </c:pt>
                <c:pt idx="33">
                  <c:v>0.33964341569265949</c:v>
                </c:pt>
                <c:pt idx="34">
                  <c:v>0.34599777272548693</c:v>
                </c:pt>
                <c:pt idx="35">
                  <c:v>0.35000911280327113</c:v>
                </c:pt>
                <c:pt idx="36">
                  <c:v>0.35326893213372607</c:v>
                </c:pt>
                <c:pt idx="37">
                  <c:v>0.35606896381799358</c:v>
                </c:pt>
                <c:pt idx="38">
                  <c:v>0.35852127842587761</c:v>
                </c:pt>
                <c:pt idx="39">
                  <c:v>0.36059511899587954</c:v>
                </c:pt>
                <c:pt idx="40">
                  <c:v>0.36226401898949606</c:v>
                </c:pt>
                <c:pt idx="41">
                  <c:v>0.36360756945594819</c:v>
                </c:pt>
                <c:pt idx="42">
                  <c:v>0.36476363531818029</c:v>
                </c:pt>
                <c:pt idx="43">
                  <c:v>0.366210922782221</c:v>
                </c:pt>
                <c:pt idx="44">
                  <c:v>0.36774274069719265</c:v>
                </c:pt>
                <c:pt idx="45">
                  <c:v>0.36904582415482939</c:v>
                </c:pt>
                <c:pt idx="46">
                  <c:v>0.37043706857482578</c:v>
                </c:pt>
                <c:pt idx="47">
                  <c:v>0.37207305954360881</c:v>
                </c:pt>
                <c:pt idx="48">
                  <c:v>0.37407683096252986</c:v>
                </c:pt>
              </c:numCache>
            </c:numRef>
          </c:val>
          <c:smooth val="0"/>
          <c:extLst>
            <c:ext xmlns:c16="http://schemas.microsoft.com/office/drawing/2014/chart" uri="{C3380CC4-5D6E-409C-BE32-E72D297353CC}">
              <c16:uniqueId val="{00000004-B2BB-411A-962E-EB49A7A7A836}"/>
            </c:ext>
          </c:extLst>
        </c:ser>
        <c:dLbls>
          <c:showLegendKey val="0"/>
          <c:showVal val="0"/>
          <c:showCatName val="0"/>
          <c:showSerName val="0"/>
          <c:showPercent val="0"/>
          <c:showBubbleSize val="0"/>
        </c:dLbls>
        <c:smooth val="0"/>
        <c:axId val="256805855"/>
        <c:axId val="256817919"/>
      </c:lineChart>
      <c:catAx>
        <c:axId val="256805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6817919"/>
        <c:crosses val="autoZero"/>
        <c:auto val="1"/>
        <c:lblAlgn val="ctr"/>
        <c:lblOffset val="100"/>
        <c:tickLblSkip val="5"/>
        <c:noMultiLvlLbl val="0"/>
      </c:catAx>
      <c:valAx>
        <c:axId val="256817919"/>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Population 65+</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68058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Summary_Exhibits!$B$357</c:f>
          <c:strCache>
            <c:ptCount val="1"/>
            <c:pt idx="0">
              <c:v>Figure 9: Fertility Sensitivity Births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Summary_Exhibits!$B$359</c:f>
              <c:strCache>
                <c:ptCount val="1"/>
                <c:pt idx="0">
                  <c:v>UN</c:v>
                </c:pt>
              </c:strCache>
            </c:strRef>
          </c:tx>
          <c:spPr>
            <a:ln w="28575" cap="rnd">
              <a:solidFill>
                <a:schemeClr val="accent1"/>
              </a:solidFill>
              <a:round/>
            </a:ln>
            <a:effectLst/>
          </c:spPr>
          <c:marker>
            <c:symbol val="none"/>
          </c:marker>
          <c:cat>
            <c:numRef>
              <c:f>Summary_Exhibits!$C$273:$L$273</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Summary_Exhibits!$C$359:$L$359</c:f>
              <c:numCache>
                <c:formatCode>_(* #,##0.0_);_(* \(#,##0.0\);_(* "-"??_);_(@_)</c:formatCode>
                <c:ptCount val="10"/>
                <c:pt idx="0">
                  <c:v>10.757794000000001</c:v>
                </c:pt>
                <c:pt idx="1">
                  <c:v>10.660034</c:v>
                </c:pt>
                <c:pt idx="2">
                  <c:v>10.577046000000001</c:v>
                </c:pt>
                <c:pt idx="3">
                  <c:v>10.441801</c:v>
                </c:pt>
                <c:pt idx="4">
                  <c:v>10.326066999999998</c:v>
                </c:pt>
                <c:pt idx="5">
                  <c:v>10.232621999999999</c:v>
                </c:pt>
                <c:pt idx="6">
                  <c:v>10.142147000000001</c:v>
                </c:pt>
                <c:pt idx="7">
                  <c:v>10.083803</c:v>
                </c:pt>
                <c:pt idx="8">
                  <c:v>10.016146000000001</c:v>
                </c:pt>
                <c:pt idx="9">
                  <c:v>9.9833400000000001</c:v>
                </c:pt>
              </c:numCache>
            </c:numRef>
          </c:val>
          <c:smooth val="0"/>
          <c:extLst>
            <c:ext xmlns:c16="http://schemas.microsoft.com/office/drawing/2014/chart" uri="{C3380CC4-5D6E-409C-BE32-E72D297353CC}">
              <c16:uniqueId val="{00000000-D520-4E94-A238-5AFD44909962}"/>
            </c:ext>
          </c:extLst>
        </c:ser>
        <c:ser>
          <c:idx val="1"/>
          <c:order val="1"/>
          <c:tx>
            <c:strRef>
              <c:f>Summary_Exhibits!$B$360</c:f>
              <c:strCache>
                <c:ptCount val="1"/>
                <c:pt idx="0">
                  <c:v>Baseline</c:v>
                </c:pt>
              </c:strCache>
            </c:strRef>
          </c:tx>
          <c:spPr>
            <a:ln w="28575" cap="rnd">
              <a:solidFill>
                <a:schemeClr val="accent2"/>
              </a:solidFill>
              <a:round/>
            </a:ln>
            <a:effectLst/>
          </c:spPr>
          <c:marker>
            <c:symbol val="none"/>
          </c:marker>
          <c:cat>
            <c:numRef>
              <c:f>Summary_Exhibits!$C$273:$L$273</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Summary_Exhibits!$C$360:$L$360</c:f>
              <c:numCache>
                <c:formatCode>_(* #,##0.0_);_(* \(#,##0.0\);_(* "-"??_);_(@_)</c:formatCode>
                <c:ptCount val="10"/>
                <c:pt idx="0">
                  <c:v>13.9791397564845</c:v>
                </c:pt>
                <c:pt idx="1">
                  <c:v>13.44734952202746</c:v>
                </c:pt>
                <c:pt idx="2">
                  <c:v>12.924656714903481</c:v>
                </c:pt>
                <c:pt idx="3">
                  <c:v>12.412951423357447</c:v>
                </c:pt>
                <c:pt idx="4">
                  <c:v>11.830237425784832</c:v>
                </c:pt>
                <c:pt idx="5">
                  <c:v>11.361757529562668</c:v>
                </c:pt>
                <c:pt idx="6">
                  <c:v>11.087552147238265</c:v>
                </c:pt>
                <c:pt idx="7">
                  <c:v>10.895815987844562</c:v>
                </c:pt>
                <c:pt idx="8">
                  <c:v>10.761863395583219</c:v>
                </c:pt>
                <c:pt idx="9">
                  <c:v>10.680323127413841</c:v>
                </c:pt>
              </c:numCache>
            </c:numRef>
          </c:val>
          <c:smooth val="0"/>
          <c:extLst>
            <c:ext xmlns:c16="http://schemas.microsoft.com/office/drawing/2014/chart" uri="{C3380CC4-5D6E-409C-BE32-E72D297353CC}">
              <c16:uniqueId val="{00000001-D520-4E94-A238-5AFD44909962}"/>
            </c:ext>
          </c:extLst>
        </c:ser>
        <c:ser>
          <c:idx val="2"/>
          <c:order val="2"/>
          <c:tx>
            <c:strRef>
              <c:f>Summary_Exhibits!$B$361</c:f>
              <c:strCache>
                <c:ptCount val="1"/>
                <c:pt idx="0">
                  <c:v>High Birth Rates</c:v>
                </c:pt>
              </c:strCache>
            </c:strRef>
          </c:tx>
          <c:spPr>
            <a:ln w="28575" cap="rnd">
              <a:solidFill>
                <a:schemeClr val="accent3"/>
              </a:solidFill>
              <a:round/>
            </a:ln>
            <a:effectLst/>
          </c:spPr>
          <c:marker>
            <c:symbol val="none"/>
          </c:marker>
          <c:cat>
            <c:numRef>
              <c:f>Summary_Exhibits!$C$273:$L$273</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Summary_Exhibits!$C$361:$L$361</c:f>
              <c:numCache>
                <c:formatCode>_(* #,##0.0_);_(* \(#,##0.0\);_(* "-"??_);_(@_)</c:formatCode>
                <c:ptCount val="10"/>
                <c:pt idx="0">
                  <c:v>16.853347418992382</c:v>
                </c:pt>
                <c:pt idx="1">
                  <c:v>16.212217440219941</c:v>
                </c:pt>
                <c:pt idx="2">
                  <c:v>15.582055382659673</c:v>
                </c:pt>
                <c:pt idx="3">
                  <c:v>14.965139949751029</c:v>
                </c:pt>
                <c:pt idx="4">
                  <c:v>14.262615930528336</c:v>
                </c:pt>
                <c:pt idx="5">
                  <c:v>13.697813332701593</c:v>
                </c:pt>
                <c:pt idx="6">
                  <c:v>13.367229430331836</c:v>
                </c:pt>
                <c:pt idx="7">
                  <c:v>13.136070992592749</c:v>
                </c:pt>
                <c:pt idx="8">
                  <c:v>12.97457682239477</c:v>
                </c:pt>
                <c:pt idx="9">
                  <c:v>12.876271312038963</c:v>
                </c:pt>
              </c:numCache>
            </c:numRef>
          </c:val>
          <c:smooth val="0"/>
          <c:extLst>
            <c:ext xmlns:c16="http://schemas.microsoft.com/office/drawing/2014/chart" uri="{C3380CC4-5D6E-409C-BE32-E72D297353CC}">
              <c16:uniqueId val="{00000002-D520-4E94-A238-5AFD44909962}"/>
            </c:ext>
          </c:extLst>
        </c:ser>
        <c:ser>
          <c:idx val="3"/>
          <c:order val="3"/>
          <c:tx>
            <c:strRef>
              <c:f>Summary_Exhibits!$B$362</c:f>
              <c:strCache>
                <c:ptCount val="1"/>
                <c:pt idx="0">
                  <c:v>Low Birth Rates Persist</c:v>
                </c:pt>
              </c:strCache>
            </c:strRef>
          </c:tx>
          <c:spPr>
            <a:ln w="28575" cap="rnd">
              <a:solidFill>
                <a:schemeClr val="accent4"/>
              </a:solidFill>
              <a:round/>
            </a:ln>
            <a:effectLst/>
          </c:spPr>
          <c:marker>
            <c:symbol val="none"/>
          </c:marker>
          <c:cat>
            <c:numRef>
              <c:f>Summary_Exhibits!$C$273:$L$273</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Summary_Exhibits!$C$362:$L$362</c:f>
              <c:numCache>
                <c:formatCode>_(* #,##0.0_);_(* \(#,##0.0\);_(* "-"??_);_(@_)</c:formatCode>
                <c:ptCount val="10"/>
                <c:pt idx="0">
                  <c:v>11.92438105968774</c:v>
                </c:pt>
                <c:pt idx="1">
                  <c:v>11.470757338203383</c:v>
                </c:pt>
                <c:pt idx="2">
                  <c:v>11.024893836022358</c:v>
                </c:pt>
                <c:pt idx="3">
                  <c:v>10.588402822058274</c:v>
                </c:pt>
                <c:pt idx="4">
                  <c:v>10.091340493695284</c:v>
                </c:pt>
                <c:pt idx="5">
                  <c:v>9.6917212825943526</c:v>
                </c:pt>
                <c:pt idx="6">
                  <c:v>9.4578206617827707</c:v>
                </c:pt>
                <c:pt idx="7">
                  <c:v>9.2942673196344501</c:v>
                </c:pt>
                <c:pt idx="8">
                  <c:v>9.1800040829917009</c:v>
                </c:pt>
                <c:pt idx="9">
                  <c:v>9.1104492143589741</c:v>
                </c:pt>
              </c:numCache>
            </c:numRef>
          </c:val>
          <c:smooth val="0"/>
          <c:extLst>
            <c:ext xmlns:c16="http://schemas.microsoft.com/office/drawing/2014/chart" uri="{C3380CC4-5D6E-409C-BE32-E72D297353CC}">
              <c16:uniqueId val="{00000003-D520-4E94-A238-5AFD44909962}"/>
            </c:ext>
          </c:extLst>
        </c:ser>
        <c:dLbls>
          <c:showLegendKey val="0"/>
          <c:showVal val="0"/>
          <c:showCatName val="0"/>
          <c:showSerName val="0"/>
          <c:showPercent val="0"/>
          <c:showBubbleSize val="0"/>
        </c:dLbls>
        <c:smooth val="0"/>
        <c:axId val="164312319"/>
        <c:axId val="164309823"/>
        <c:extLst>
          <c:ext xmlns:c15="http://schemas.microsoft.com/office/drawing/2012/chart" uri="{02D57815-91ED-43cb-92C2-25804820EDAC}">
            <c15:filteredLineSeries>
              <c15:ser>
                <c:idx val="4"/>
                <c:order val="4"/>
                <c:tx>
                  <c:strRef>
                    <c:extLst>
                      <c:ext uri="{02D57815-91ED-43cb-92C2-25804820EDAC}">
                        <c15:formulaRef>
                          <c15:sqref>Summary_Exhibits!$B$363</c15:sqref>
                        </c15:formulaRef>
                      </c:ext>
                    </c:extLst>
                    <c:strCache>
                      <c:ptCount val="1"/>
                      <c:pt idx="0">
                        <c:v>Equal Males and Females</c:v>
                      </c:pt>
                    </c:strCache>
                  </c:strRef>
                </c:tx>
                <c:spPr>
                  <a:ln w="28575" cap="rnd">
                    <a:solidFill>
                      <a:schemeClr val="accent5"/>
                    </a:solidFill>
                    <a:round/>
                  </a:ln>
                  <a:effectLst/>
                </c:spPr>
                <c:marker>
                  <c:symbol val="none"/>
                </c:marker>
                <c:cat>
                  <c:numRef>
                    <c:extLst>
                      <c:ext uri="{02D57815-91ED-43cb-92C2-25804820EDAC}">
                        <c15:formulaRef>
                          <c15:sqref>Summary_Exhibits!$C$273:$L$273</c15:sqref>
                        </c15:formulaRef>
                      </c:ext>
                    </c:extLst>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extLst>
                      <c:ext uri="{02D57815-91ED-43cb-92C2-25804820EDAC}">
                        <c15:formulaRef>
                          <c15:sqref>Summary_Exhibits!$C$363:$L$363</c15:sqref>
                        </c15:formulaRef>
                      </c:ext>
                    </c:extLst>
                    <c:numCache>
                      <c:formatCode>_(* #,##0.0_);_(* \(#,##0.0\);_(* "-"??_);_(@_)</c:formatCode>
                      <c:ptCount val="10"/>
                      <c:pt idx="0">
                        <c:v>13.977174702484897</c:v>
                      </c:pt>
                      <c:pt idx="1">
                        <c:v>13.443873731420942</c:v>
                      </c:pt>
                      <c:pt idx="2">
                        <c:v>12.920083632025911</c:v>
                      </c:pt>
                      <c:pt idx="3">
                        <c:v>12.40764353398003</c:v>
                      </c:pt>
                      <c:pt idx="4">
                        <c:v>11.824584761948605</c:v>
                      </c:pt>
                      <c:pt idx="5">
                        <c:v>11.355933671528343</c:v>
                      </c:pt>
                      <c:pt idx="6">
                        <c:v>11.081540685496945</c:v>
                      </c:pt>
                      <c:pt idx="7">
                        <c:v>10.889662625912706</c:v>
                      </c:pt>
                      <c:pt idx="8">
                        <c:v>10.755597057081205</c:v>
                      </c:pt>
                      <c:pt idx="9">
                        <c:v>10.6739457358858</c:v>
                      </c:pt>
                    </c:numCache>
                  </c:numRef>
                </c:val>
                <c:smooth val="0"/>
                <c:extLst>
                  <c:ext xmlns:c16="http://schemas.microsoft.com/office/drawing/2014/chart" uri="{C3380CC4-5D6E-409C-BE32-E72D297353CC}">
                    <c16:uniqueId val="{00000004-D520-4E94-A238-5AFD44909962}"/>
                  </c:ext>
                </c:extLst>
              </c15:ser>
            </c15:filteredLineSeries>
          </c:ext>
        </c:extLst>
      </c:lineChart>
      <c:catAx>
        <c:axId val="1643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309823"/>
        <c:crosses val="autoZero"/>
        <c:auto val="1"/>
        <c:lblAlgn val="ctr"/>
        <c:lblOffset val="100"/>
        <c:noMultiLvlLbl val="0"/>
      </c:catAx>
      <c:valAx>
        <c:axId val="16430982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Births in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3123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12700</xdr:colOff>
      <xdr:row>17</xdr:row>
      <xdr:rowOff>50800</xdr:rowOff>
    </xdr:from>
    <xdr:to>
      <xdr:col>6</xdr:col>
      <xdr:colOff>234950</xdr:colOff>
      <xdr:row>32</xdr:row>
      <xdr:rowOff>31750</xdr:rowOff>
    </xdr:to>
    <xdr:graphicFrame macro="">
      <xdr:nvGraphicFramePr>
        <xdr:cNvPr id="3" name="Chart 2">
          <a:extLst>
            <a:ext uri="{FF2B5EF4-FFF2-40B4-BE49-F238E27FC236}">
              <a16:creationId xmlns:a16="http://schemas.microsoft.com/office/drawing/2014/main" id="{18399674-DA77-409A-8491-B28431B10A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189</xdr:row>
      <xdr:rowOff>0</xdr:rowOff>
    </xdr:from>
    <xdr:to>
      <xdr:col>5</xdr:col>
      <xdr:colOff>222250</xdr:colOff>
      <xdr:row>203</xdr:row>
      <xdr:rowOff>165100</xdr:rowOff>
    </xdr:to>
    <xdr:graphicFrame macro="">
      <xdr:nvGraphicFramePr>
        <xdr:cNvPr id="5" name="Chart 4">
          <a:extLst>
            <a:ext uri="{FF2B5EF4-FFF2-40B4-BE49-F238E27FC236}">
              <a16:creationId xmlns:a16="http://schemas.microsoft.com/office/drawing/2014/main" id="{EEC12727-D090-448B-81DD-315465141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86</xdr:row>
      <xdr:rowOff>0</xdr:rowOff>
    </xdr:from>
    <xdr:to>
      <xdr:col>5</xdr:col>
      <xdr:colOff>38100</xdr:colOff>
      <xdr:row>100</xdr:row>
      <xdr:rowOff>165100</xdr:rowOff>
    </xdr:to>
    <xdr:graphicFrame macro="">
      <xdr:nvGraphicFramePr>
        <xdr:cNvPr id="7" name="Chart 6">
          <a:extLst>
            <a:ext uri="{FF2B5EF4-FFF2-40B4-BE49-F238E27FC236}">
              <a16:creationId xmlns:a16="http://schemas.microsoft.com/office/drawing/2014/main" id="{01870347-FE41-4F7A-88EC-0554AA192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114</xdr:row>
      <xdr:rowOff>0</xdr:rowOff>
    </xdr:from>
    <xdr:to>
      <xdr:col>5</xdr:col>
      <xdr:colOff>36635</xdr:colOff>
      <xdr:row>128</xdr:row>
      <xdr:rowOff>164123</xdr:rowOff>
    </xdr:to>
    <xdr:graphicFrame macro="">
      <xdr:nvGraphicFramePr>
        <xdr:cNvPr id="11" name="Chart 10">
          <a:extLst>
            <a:ext uri="{FF2B5EF4-FFF2-40B4-BE49-F238E27FC236}">
              <a16:creationId xmlns:a16="http://schemas.microsoft.com/office/drawing/2014/main" id="{90E56860-DE60-4212-95D0-97475AB664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204</xdr:row>
      <xdr:rowOff>136071</xdr:rowOff>
    </xdr:from>
    <xdr:to>
      <xdr:col>5</xdr:col>
      <xdr:colOff>222250</xdr:colOff>
      <xdr:row>219</xdr:row>
      <xdr:rowOff>119741</xdr:rowOff>
    </xdr:to>
    <xdr:graphicFrame macro="">
      <xdr:nvGraphicFramePr>
        <xdr:cNvPr id="12" name="Chart 11">
          <a:extLst>
            <a:ext uri="{FF2B5EF4-FFF2-40B4-BE49-F238E27FC236}">
              <a16:creationId xmlns:a16="http://schemas.microsoft.com/office/drawing/2014/main" id="{3ABE9399-C7F6-48EF-BA9B-C69556F5C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144</xdr:row>
      <xdr:rowOff>0</xdr:rowOff>
    </xdr:from>
    <xdr:to>
      <xdr:col>4</xdr:col>
      <xdr:colOff>314158</xdr:colOff>
      <xdr:row>158</xdr:row>
      <xdr:rowOff>122990</xdr:rowOff>
    </xdr:to>
    <xdr:graphicFrame macro="">
      <xdr:nvGraphicFramePr>
        <xdr:cNvPr id="20" name="Chart 19">
          <a:extLst>
            <a:ext uri="{FF2B5EF4-FFF2-40B4-BE49-F238E27FC236}">
              <a16:creationId xmlns:a16="http://schemas.microsoft.com/office/drawing/2014/main" id="{2816C885-06EC-44AF-A41F-DA95ADB03E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280</xdr:row>
      <xdr:rowOff>0</xdr:rowOff>
    </xdr:from>
    <xdr:to>
      <xdr:col>5</xdr:col>
      <xdr:colOff>40105</xdr:colOff>
      <xdr:row>294</xdr:row>
      <xdr:rowOff>122990</xdr:rowOff>
    </xdr:to>
    <xdr:graphicFrame macro="">
      <xdr:nvGraphicFramePr>
        <xdr:cNvPr id="22" name="Chart 21">
          <a:extLst>
            <a:ext uri="{FF2B5EF4-FFF2-40B4-BE49-F238E27FC236}">
              <a16:creationId xmlns:a16="http://schemas.microsoft.com/office/drawing/2014/main" id="{89E9DC7C-FF4A-432A-B4AA-47A03DA538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304</xdr:row>
      <xdr:rowOff>0</xdr:rowOff>
    </xdr:from>
    <xdr:to>
      <xdr:col>4</xdr:col>
      <xdr:colOff>314158</xdr:colOff>
      <xdr:row>318</xdr:row>
      <xdr:rowOff>122989</xdr:rowOff>
    </xdr:to>
    <xdr:graphicFrame macro="">
      <xdr:nvGraphicFramePr>
        <xdr:cNvPr id="24" name="Chart 23">
          <a:extLst>
            <a:ext uri="{FF2B5EF4-FFF2-40B4-BE49-F238E27FC236}">
              <a16:creationId xmlns:a16="http://schemas.microsoft.com/office/drawing/2014/main" id="{6659F79E-1468-4662-A694-B1829E91FD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608262</xdr:colOff>
      <xdr:row>365</xdr:row>
      <xdr:rowOff>0</xdr:rowOff>
    </xdr:from>
    <xdr:to>
      <xdr:col>5</xdr:col>
      <xdr:colOff>695157</xdr:colOff>
      <xdr:row>378</xdr:row>
      <xdr:rowOff>133684</xdr:rowOff>
    </xdr:to>
    <xdr:graphicFrame macro="">
      <xdr:nvGraphicFramePr>
        <xdr:cNvPr id="25" name="Chart 24">
          <a:extLst>
            <a:ext uri="{FF2B5EF4-FFF2-40B4-BE49-F238E27FC236}">
              <a16:creationId xmlns:a16="http://schemas.microsoft.com/office/drawing/2014/main" id="{9276FEA2-AC54-42A3-937B-08D9756B9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170</xdr:row>
      <xdr:rowOff>0</xdr:rowOff>
    </xdr:from>
    <xdr:to>
      <xdr:col>4</xdr:col>
      <xdr:colOff>314158</xdr:colOff>
      <xdr:row>184</xdr:row>
      <xdr:rowOff>122989</xdr:rowOff>
    </xdr:to>
    <xdr:graphicFrame macro="">
      <xdr:nvGraphicFramePr>
        <xdr:cNvPr id="4" name="Chart 3">
          <a:extLst>
            <a:ext uri="{FF2B5EF4-FFF2-40B4-BE49-F238E27FC236}">
              <a16:creationId xmlns:a16="http://schemas.microsoft.com/office/drawing/2014/main" id="{66A8F4AA-8AC9-44ED-94C8-FC19061AA1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104775</xdr:rowOff>
    </xdr:from>
    <xdr:to>
      <xdr:col>4</xdr:col>
      <xdr:colOff>511175</xdr:colOff>
      <xdr:row>3</xdr:row>
      <xdr:rowOff>28575</xdr:rowOff>
    </xdr:to>
    <xdr:pic>
      <xdr:nvPicPr>
        <xdr:cNvPr id="2" name="Picture 1">
          <a:extLst>
            <a:ext uri="{FF2B5EF4-FFF2-40B4-BE49-F238E27FC236}">
              <a16:creationId xmlns:a16="http://schemas.microsoft.com/office/drawing/2014/main" id="{D1AFEDA6-CF6D-4B9B-B925-0D5311B242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9450" y="104775"/>
          <a:ext cx="5111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0</xdr:row>
      <xdr:rowOff>104775</xdr:rowOff>
    </xdr:from>
    <xdr:to>
      <xdr:col>4</xdr:col>
      <xdr:colOff>511175</xdr:colOff>
      <xdr:row>3</xdr:row>
      <xdr:rowOff>28575</xdr:rowOff>
    </xdr:to>
    <xdr:pic>
      <xdr:nvPicPr>
        <xdr:cNvPr id="2" name="Picture 1">
          <a:extLst>
            <a:ext uri="{FF2B5EF4-FFF2-40B4-BE49-F238E27FC236}">
              <a16:creationId xmlns:a16="http://schemas.microsoft.com/office/drawing/2014/main" id="{21EF2B5E-2B71-43AA-8AE7-13C87EEE61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9450" y="104775"/>
          <a:ext cx="5111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s://www.ipss.go.jp/p-toukei/JMD/00/index-en.html"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 Type="http://schemas.openxmlformats.org/officeDocument/2006/relationships/hyperlink" Target="http://www.cbo.gov/publication/57975"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ssa.gov/oact/STATS/table4c6.html" TargetMode="External"/><Relationship Id="rId2" Type="http://schemas.openxmlformats.org/officeDocument/2006/relationships/hyperlink" Target="https://www.ssa.gov/oact/STATS/table4c6.html" TargetMode="External"/><Relationship Id="rId1" Type="http://schemas.openxmlformats.org/officeDocument/2006/relationships/hyperlink" Target="https://www.ssa.gov/oact/STATS/table4c6.html" TargetMode="External"/><Relationship Id="rId5" Type="http://schemas.openxmlformats.org/officeDocument/2006/relationships/printerSettings" Target="../printerSettings/printerSettings4.bin"/><Relationship Id="rId4" Type="http://schemas.openxmlformats.org/officeDocument/2006/relationships/hyperlink" Target="https://www.ssa.gov/oact/STATS/table4c6.html"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apps.who.int/gho/data/view.main.60340"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66CF0-7C8C-4743-8F44-0EE2702170E5}">
  <sheetPr>
    <tabColor theme="9" tint="0.59999389629810485"/>
  </sheetPr>
  <dimension ref="A1:E17"/>
  <sheetViews>
    <sheetView showGridLines="0" zoomScale="77" workbookViewId="0">
      <selection activeCell="D17" sqref="D17:E17"/>
    </sheetView>
  </sheetViews>
  <sheetFormatPr defaultRowHeight="14.5" x14ac:dyDescent="0.35"/>
  <sheetData>
    <row r="1" spans="1:5" s="151" customFormat="1" x14ac:dyDescent="0.35">
      <c r="A1" s="151" t="s">
        <v>280</v>
      </c>
    </row>
    <row r="2" spans="1:5" s="57" customFormat="1" x14ac:dyDescent="0.35"/>
    <row r="3" spans="1:5" s="57" customFormat="1" x14ac:dyDescent="0.35">
      <c r="A3" s="153" t="s">
        <v>287</v>
      </c>
    </row>
    <row r="4" spans="1:5" s="57" customFormat="1" x14ac:dyDescent="0.35">
      <c r="A4" s="79" t="s">
        <v>33</v>
      </c>
      <c r="B4" s="183"/>
      <c r="C4" s="183"/>
      <c r="D4" s="230">
        <v>2021</v>
      </c>
      <c r="E4" s="231"/>
    </row>
    <row r="5" spans="1:5" s="57" customFormat="1" x14ac:dyDescent="0.35">
      <c r="A5" s="184"/>
      <c r="B5" s="185"/>
      <c r="C5" s="185"/>
      <c r="D5" s="185"/>
      <c r="E5" s="186"/>
    </row>
    <row r="6" spans="1:5" s="57" customFormat="1" x14ac:dyDescent="0.35"/>
    <row r="7" spans="1:5" s="57" customFormat="1" x14ac:dyDescent="0.35">
      <c r="A7" s="153" t="s">
        <v>239</v>
      </c>
    </row>
    <row r="8" spans="1:5" x14ac:dyDescent="0.35">
      <c r="A8" s="79" t="s">
        <v>142</v>
      </c>
      <c r="B8" s="92"/>
      <c r="C8" s="92"/>
      <c r="D8" s="234" t="s">
        <v>24</v>
      </c>
      <c r="E8" s="235"/>
    </row>
    <row r="9" spans="1:5" x14ac:dyDescent="0.35">
      <c r="A9" s="82" t="s">
        <v>44</v>
      </c>
      <c r="D9" s="236">
        <v>1.15E-2</v>
      </c>
      <c r="E9" s="237"/>
    </row>
    <row r="10" spans="1:5" x14ac:dyDescent="0.35">
      <c r="A10" s="82" t="s">
        <v>43</v>
      </c>
      <c r="D10" s="236">
        <f>D9</f>
        <v>1.15E-2</v>
      </c>
      <c r="E10" s="237"/>
    </row>
    <row r="11" spans="1:5" x14ac:dyDescent="0.35">
      <c r="A11" s="82" t="s">
        <v>301</v>
      </c>
      <c r="D11" s="232">
        <v>2021</v>
      </c>
      <c r="E11" s="233"/>
    </row>
    <row r="12" spans="1:5" x14ac:dyDescent="0.35">
      <c r="A12" s="84" t="s">
        <v>300</v>
      </c>
      <c r="B12" s="152"/>
      <c r="C12" s="152"/>
      <c r="D12" s="228">
        <v>50</v>
      </c>
      <c r="E12" s="229"/>
    </row>
    <row r="14" spans="1:5" x14ac:dyDescent="0.35">
      <c r="A14" s="153" t="s">
        <v>242</v>
      </c>
    </row>
    <row r="15" spans="1:5" x14ac:dyDescent="0.35">
      <c r="A15" s="79" t="s">
        <v>52</v>
      </c>
      <c r="B15" s="92"/>
      <c r="C15" s="92"/>
      <c r="D15" s="234">
        <v>24</v>
      </c>
      <c r="E15" s="235"/>
    </row>
    <row r="16" spans="1:5" x14ac:dyDescent="0.35">
      <c r="A16" s="82" t="s">
        <v>53</v>
      </c>
      <c r="D16" s="238">
        <f>D15+11</f>
        <v>35</v>
      </c>
      <c r="E16" s="239"/>
    </row>
    <row r="17" spans="1:5" x14ac:dyDescent="0.35">
      <c r="A17" s="84" t="s">
        <v>61</v>
      </c>
      <c r="B17" s="152"/>
      <c r="C17" s="152"/>
      <c r="D17" s="228" t="s">
        <v>58</v>
      </c>
      <c r="E17" s="229"/>
    </row>
  </sheetData>
  <mergeCells count="9">
    <mergeCell ref="D17:E17"/>
    <mergeCell ref="D4:E4"/>
    <mergeCell ref="D11:E11"/>
    <mergeCell ref="D8:E8"/>
    <mergeCell ref="D9:E9"/>
    <mergeCell ref="D10:E10"/>
    <mergeCell ref="D12:E12"/>
    <mergeCell ref="D15:E15"/>
    <mergeCell ref="D16:E16"/>
  </mergeCells>
  <dataValidations count="1">
    <dataValidation type="list" allowBlank="1" showInputMessage="1" showErrorMessage="1" sqref="D8" xr:uid="{780E2698-EC34-4BD7-A57E-64AF92B3130F}">
      <formula1>"China, SSA, Japan, China SSA Blend"</formula1>
    </dataValidation>
  </dataValidations>
  <pageMargins left="0.7" right="0.7" top="0.75" bottom="0.75" header="0.3" footer="0.3"/>
  <pageSetup orientation="portrait" horizontalDpi="360"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r:uid="{7383AC46-4547-44D0-A64C-5B24BBB1B11B}">
          <x14:formula1>
            <xm:f>Newborn_Analysis!$A$28:$A$31</xm:f>
          </x14:formula1>
          <xm:sqref>D17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67ADF-94B1-4ACC-9092-D5371A463305}">
  <sheetPr>
    <tabColor theme="6" tint="0.59999389629810485"/>
  </sheetPr>
  <dimension ref="A1:S232"/>
  <sheetViews>
    <sheetView showGridLines="0" workbookViewId="0">
      <selection activeCell="L3" sqref="L3"/>
    </sheetView>
  </sheetViews>
  <sheetFormatPr defaultRowHeight="14.5" x14ac:dyDescent="0.35"/>
  <sheetData>
    <row r="1" spans="1:17" s="154" customFormat="1" x14ac:dyDescent="0.35">
      <c r="A1" s="58" t="s">
        <v>298</v>
      </c>
    </row>
    <row r="3" spans="1:17" x14ac:dyDescent="0.35">
      <c r="F3" t="s">
        <v>227</v>
      </c>
      <c r="K3" t="s">
        <v>144</v>
      </c>
      <c r="L3" s="106" t="s">
        <v>145</v>
      </c>
    </row>
    <row r="4" spans="1:17" x14ac:dyDescent="0.35">
      <c r="B4" t="s">
        <v>35</v>
      </c>
      <c r="C4" t="s">
        <v>36</v>
      </c>
      <c r="F4" t="s">
        <v>35</v>
      </c>
      <c r="G4" t="s">
        <v>36</v>
      </c>
      <c r="H4" t="s">
        <v>35</v>
      </c>
      <c r="I4" t="s">
        <v>36</v>
      </c>
      <c r="J4" t="s">
        <v>35</v>
      </c>
      <c r="K4" t="s">
        <v>36</v>
      </c>
      <c r="L4" t="s">
        <v>35</v>
      </c>
      <c r="M4" t="s">
        <v>36</v>
      </c>
      <c r="N4" t="s">
        <v>35</v>
      </c>
      <c r="O4" t="s">
        <v>36</v>
      </c>
      <c r="P4" t="s">
        <v>35</v>
      </c>
      <c r="Q4" t="s">
        <v>36</v>
      </c>
    </row>
    <row r="5" spans="1:17" ht="15" thickBot="1" x14ac:dyDescent="0.4">
      <c r="A5" t="s">
        <v>37</v>
      </c>
      <c r="B5" t="s">
        <v>129</v>
      </c>
      <c r="C5" t="s">
        <v>129</v>
      </c>
      <c r="F5" t="s">
        <v>34</v>
      </c>
      <c r="G5" t="s">
        <v>38</v>
      </c>
      <c r="H5" t="s">
        <v>146</v>
      </c>
      <c r="I5" t="s">
        <v>147</v>
      </c>
      <c r="J5" t="s">
        <v>130</v>
      </c>
      <c r="K5" t="s">
        <v>130</v>
      </c>
      <c r="L5" t="s">
        <v>143</v>
      </c>
      <c r="M5" t="s">
        <v>143</v>
      </c>
      <c r="N5" t="s">
        <v>143</v>
      </c>
      <c r="O5" t="s">
        <v>143</v>
      </c>
      <c r="P5" t="s">
        <v>149</v>
      </c>
      <c r="Q5" t="s">
        <v>149</v>
      </c>
    </row>
    <row r="6" spans="1:17" x14ac:dyDescent="0.35">
      <c r="A6">
        <v>0</v>
      </c>
      <c r="B6" s="156">
        <f>_xlfn.SWITCH(Input!$D$8, "China", F6, "SSA",J6, "Japan", L6, "China SSA Blend", P6)</f>
        <v>8.6700000000000004E-4</v>
      </c>
      <c r="C6" s="171">
        <f>_xlfn.SWITCH(Input!$D$8, "China", G6, "SSA",K6, "Japan", M6, "China SSA Blend", Q6)</f>
        <v>6.2E-4</v>
      </c>
      <c r="F6" s="156">
        <v>8.6700000000000004E-4</v>
      </c>
      <c r="G6" s="170">
        <v>6.2E-4</v>
      </c>
      <c r="H6" s="170">
        <v>5.6599999999999999E-4</v>
      </c>
      <c r="I6" s="170">
        <v>4.5300000000000001E-4</v>
      </c>
      <c r="J6" s="170">
        <f>SSA!B4</f>
        <v>6.0809999999999996E-3</v>
      </c>
      <c r="K6" s="170">
        <f>SSA!E4</f>
        <v>5.0460000000000001E-3</v>
      </c>
      <c r="L6" s="170">
        <v>1.8500000000000001E-3</v>
      </c>
      <c r="M6" s="170">
        <v>1.6199999999999999E-3</v>
      </c>
      <c r="N6" s="170">
        <v>1.8500000000000001E-3</v>
      </c>
      <c r="O6" s="170">
        <v>1.6199999999999999E-3</v>
      </c>
      <c r="P6" s="170">
        <f t="shared" ref="P6:P37" si="0">IF($A6&lt;65,F6,MIN(20,$A6-65)/20*J6+(1-MIN(20,$A6-65)/20)*F6)</f>
        <v>8.6700000000000004E-4</v>
      </c>
      <c r="Q6" s="171">
        <f t="shared" ref="Q6:Q37" si="1">IF($A6&lt;65,G6,MIN(20,$A6-65)/20*K6+(1-MIN(20,$A6-65)/20)*G6)</f>
        <v>6.2E-4</v>
      </c>
    </row>
    <row r="7" spans="1:17" x14ac:dyDescent="0.35">
      <c r="A7">
        <f>A6+1</f>
        <v>1</v>
      </c>
      <c r="B7" s="159">
        <f>_xlfn.SWITCH(Input!$D$8, "China", F7, "SSA",J7, "Japan", L7, "China SSA Blend", P7)</f>
        <v>6.1499999999999999E-4</v>
      </c>
      <c r="C7" s="198">
        <f>_xlfn.SWITCH(Input!$D$8, "China", G7, "SSA",K7, "Japan", M7, "China SSA Blend", Q7)</f>
        <v>4.5600000000000003E-4</v>
      </c>
      <c r="F7" s="159">
        <v>6.1499999999999999E-4</v>
      </c>
      <c r="G7">
        <v>4.5600000000000003E-4</v>
      </c>
      <c r="H7">
        <v>3.86E-4</v>
      </c>
      <c r="I7">
        <v>2.8899999999999998E-4</v>
      </c>
      <c r="J7">
        <f>SSA!B5</f>
        <v>4.2499999999999998E-4</v>
      </c>
      <c r="K7">
        <f>SSA!E5</f>
        <v>3.4900000000000003E-4</v>
      </c>
      <c r="L7">
        <v>2.5000000000000001E-4</v>
      </c>
      <c r="M7">
        <v>2.5000000000000001E-4</v>
      </c>
      <c r="N7">
        <v>2.5000000000000001E-4</v>
      </c>
      <c r="O7">
        <v>2.5000000000000001E-4</v>
      </c>
      <c r="P7">
        <f t="shared" si="0"/>
        <v>6.1499999999999999E-4</v>
      </c>
      <c r="Q7" s="198">
        <f t="shared" si="1"/>
        <v>4.5600000000000003E-4</v>
      </c>
    </row>
    <row r="8" spans="1:17" x14ac:dyDescent="0.35">
      <c r="A8">
        <f t="shared" ref="A8:A71" si="2">A7+1</f>
        <v>2</v>
      </c>
      <c r="B8" s="159">
        <f>_xlfn.SWITCH(Input!$D$8, "China", F8, "SSA",J8, "Japan", L8, "China SSA Blend", P8)</f>
        <v>4.4499999999999997E-4</v>
      </c>
      <c r="C8" s="198">
        <f>_xlfn.SWITCH(Input!$D$8, "China", G8, "SSA",K8, "Japan", M8, "China SSA Blend", Q8)</f>
        <v>3.3700000000000001E-4</v>
      </c>
      <c r="F8" s="159">
        <v>4.4499999999999997E-4</v>
      </c>
      <c r="G8">
        <v>3.3700000000000001E-4</v>
      </c>
      <c r="H8">
        <v>2.6800000000000001E-4</v>
      </c>
      <c r="I8">
        <v>1.84E-4</v>
      </c>
      <c r="J8">
        <f>SSA!B6</f>
        <v>2.5999999999999998E-4</v>
      </c>
      <c r="K8">
        <f>SSA!E6</f>
        <v>2.12E-4</v>
      </c>
      <c r="L8">
        <v>1.3999999999999999E-4</v>
      </c>
      <c r="M8">
        <v>1.1E-4</v>
      </c>
      <c r="N8">
        <v>1.3999999999999999E-4</v>
      </c>
      <c r="O8">
        <v>1.1E-4</v>
      </c>
      <c r="P8">
        <f t="shared" si="0"/>
        <v>4.4499999999999997E-4</v>
      </c>
      <c r="Q8" s="198">
        <f t="shared" si="1"/>
        <v>3.3700000000000001E-4</v>
      </c>
    </row>
    <row r="9" spans="1:17" x14ac:dyDescent="0.35">
      <c r="A9">
        <f t="shared" si="2"/>
        <v>3</v>
      </c>
      <c r="B9" s="159">
        <f>_xlfn.SWITCH(Input!$D$8, "China", F9, "SSA",J9, "Japan", L9, "China SSA Blend", P9)</f>
        <v>3.39E-4</v>
      </c>
      <c r="C9" s="198">
        <f>_xlfn.SWITCH(Input!$D$8, "China", G9, "SSA",K9, "Japan", M9, "China SSA Blend", Q9)</f>
        <v>2.5599999999999999E-4</v>
      </c>
      <c r="F9" s="159">
        <v>3.39E-4</v>
      </c>
      <c r="G9">
        <v>2.5599999999999999E-4</v>
      </c>
      <c r="H9">
        <v>1.9599999999999999E-4</v>
      </c>
      <c r="I9">
        <v>1.2400000000000001E-4</v>
      </c>
      <c r="J9">
        <f>SSA!B7</f>
        <v>1.94E-4</v>
      </c>
      <c r="K9">
        <f>SSA!E7</f>
        <v>1.66E-4</v>
      </c>
      <c r="L9">
        <v>1.2999999999999999E-4</v>
      </c>
      <c r="M9">
        <v>9.0000000000000006E-5</v>
      </c>
      <c r="N9">
        <v>1.2999999999999999E-4</v>
      </c>
      <c r="O9">
        <v>9.0000000000000006E-5</v>
      </c>
      <c r="P9">
        <f t="shared" si="0"/>
        <v>3.39E-4</v>
      </c>
      <c r="Q9" s="198">
        <f t="shared" si="1"/>
        <v>2.5599999999999999E-4</v>
      </c>
    </row>
    <row r="10" spans="1:17" x14ac:dyDescent="0.35">
      <c r="A10">
        <f t="shared" si="2"/>
        <v>4</v>
      </c>
      <c r="B10" s="159">
        <f>_xlfn.SWITCH(Input!$D$8, "China", F10, "SSA",J10, "Japan", L10, "China SSA Blend", P10)</f>
        <v>2.7999999999999998E-4</v>
      </c>
      <c r="C10" s="198">
        <f>_xlfn.SWITCH(Input!$D$8, "China", G10, "SSA",K10, "Japan", M10, "China SSA Blend", Q10)</f>
        <v>2.03E-4</v>
      </c>
      <c r="F10" s="159">
        <v>2.7999999999999998E-4</v>
      </c>
      <c r="G10">
        <v>2.03E-4</v>
      </c>
      <c r="H10">
        <v>1.5799999999999999E-4</v>
      </c>
      <c r="I10">
        <v>9.5000000000000005E-5</v>
      </c>
      <c r="J10">
        <f>SSA!B8</f>
        <v>1.54E-4</v>
      </c>
      <c r="K10">
        <f>SSA!E8</f>
        <v>1.37E-4</v>
      </c>
      <c r="L10">
        <v>6.0000000000000002E-5</v>
      </c>
      <c r="M10">
        <v>9.0000000000000006E-5</v>
      </c>
      <c r="N10">
        <v>6.0000000000000002E-5</v>
      </c>
      <c r="O10">
        <v>9.0000000000000006E-5</v>
      </c>
      <c r="P10">
        <f t="shared" si="0"/>
        <v>2.7999999999999998E-4</v>
      </c>
      <c r="Q10" s="198">
        <f t="shared" si="1"/>
        <v>2.03E-4</v>
      </c>
    </row>
    <row r="11" spans="1:17" x14ac:dyDescent="0.35">
      <c r="A11">
        <f t="shared" si="2"/>
        <v>5</v>
      </c>
      <c r="B11" s="159">
        <f>_xlfn.SWITCH(Input!$D$8, "China", F11, "SSA",J11, "Japan", L11, "China SSA Blend", P11)</f>
        <v>2.5099999999999998E-4</v>
      </c>
      <c r="C11" s="198">
        <f>_xlfn.SWITCH(Input!$D$8, "China", G11, "SSA",K11, "Japan", M11, "China SSA Blend", Q11)</f>
        <v>1.7000000000000001E-4</v>
      </c>
      <c r="F11" s="159">
        <v>2.5099999999999998E-4</v>
      </c>
      <c r="G11">
        <v>1.7000000000000001E-4</v>
      </c>
      <c r="H11">
        <v>1.4100000000000001E-4</v>
      </c>
      <c r="I11">
        <v>8.3999999999999995E-5</v>
      </c>
      <c r="J11">
        <f>SSA!B9</f>
        <v>1.4200000000000001E-4</v>
      </c>
      <c r="K11">
        <f>SSA!E9</f>
        <v>1.22E-4</v>
      </c>
      <c r="L11">
        <v>9.0000000000000006E-5</v>
      </c>
      <c r="M11">
        <v>6.0000000000000002E-5</v>
      </c>
      <c r="N11">
        <v>9.0000000000000006E-5</v>
      </c>
      <c r="O11">
        <v>6.0000000000000002E-5</v>
      </c>
      <c r="P11">
        <f t="shared" si="0"/>
        <v>2.5099999999999998E-4</v>
      </c>
      <c r="Q11" s="198">
        <f t="shared" si="1"/>
        <v>1.7000000000000001E-4</v>
      </c>
    </row>
    <row r="12" spans="1:17" x14ac:dyDescent="0.35">
      <c r="A12">
        <f t="shared" si="2"/>
        <v>6</v>
      </c>
      <c r="B12" s="159">
        <f>_xlfn.SWITCH(Input!$D$8, "China", F12, "SSA",J12, "Japan", L12, "China SSA Blend", P12)</f>
        <v>2.3699999999999999E-4</v>
      </c>
      <c r="C12" s="198">
        <f>_xlfn.SWITCH(Input!$D$8, "China", G12, "SSA",K12, "Japan", M12, "China SSA Blend", Q12)</f>
        <v>1.4899999999999999E-4</v>
      </c>
      <c r="F12" s="159">
        <v>2.3699999999999999E-4</v>
      </c>
      <c r="G12">
        <v>1.4899999999999999E-4</v>
      </c>
      <c r="H12">
        <v>1.3200000000000001E-4</v>
      </c>
      <c r="I12">
        <v>7.7999999999999999E-5</v>
      </c>
      <c r="J12">
        <f>SSA!B10</f>
        <v>1.35E-4</v>
      </c>
      <c r="K12">
        <f>SSA!E10</f>
        <v>1.11E-4</v>
      </c>
      <c r="L12">
        <v>8.0000000000000007E-5</v>
      </c>
      <c r="M12">
        <v>5.0000000000000002E-5</v>
      </c>
      <c r="N12">
        <v>8.0000000000000007E-5</v>
      </c>
      <c r="O12">
        <v>5.0000000000000002E-5</v>
      </c>
      <c r="P12">
        <f t="shared" si="0"/>
        <v>2.3699999999999999E-4</v>
      </c>
      <c r="Q12" s="198">
        <f t="shared" si="1"/>
        <v>1.4899999999999999E-4</v>
      </c>
    </row>
    <row r="13" spans="1:17" x14ac:dyDescent="0.35">
      <c r="A13">
        <f t="shared" si="2"/>
        <v>7</v>
      </c>
      <c r="B13" s="159">
        <f>_xlfn.SWITCH(Input!$D$8, "China", F13, "SSA",J13, "Japan", L13, "China SSA Blend", P13)</f>
        <v>2.33E-4</v>
      </c>
      <c r="C13" s="198">
        <f>_xlfn.SWITCH(Input!$D$8, "China", G13, "SSA",K13, "Japan", M13, "China SSA Blend", Q13)</f>
        <v>1.37E-4</v>
      </c>
      <c r="F13" s="159">
        <v>2.33E-4</v>
      </c>
      <c r="G13">
        <v>1.37E-4</v>
      </c>
      <c r="H13">
        <v>1.2899999999999999E-4</v>
      </c>
      <c r="I13">
        <v>7.3999999999999996E-5</v>
      </c>
      <c r="J13">
        <f>SSA!B11</f>
        <v>1.27E-4</v>
      </c>
      <c r="K13">
        <f>SSA!E11</f>
        <v>1.03E-4</v>
      </c>
      <c r="L13">
        <v>6.9999999999999994E-5</v>
      </c>
      <c r="M13">
        <v>6.0000000000000002E-5</v>
      </c>
      <c r="N13">
        <v>6.9999999999999994E-5</v>
      </c>
      <c r="O13">
        <v>6.0000000000000002E-5</v>
      </c>
      <c r="P13">
        <f t="shared" si="0"/>
        <v>2.33E-4</v>
      </c>
      <c r="Q13" s="198">
        <f t="shared" si="1"/>
        <v>1.37E-4</v>
      </c>
    </row>
    <row r="14" spans="1:17" x14ac:dyDescent="0.35">
      <c r="A14">
        <f t="shared" si="2"/>
        <v>8</v>
      </c>
      <c r="B14" s="159">
        <f>_xlfn.SWITCH(Input!$D$8, "China", F14, "SSA",J14, "Japan", L14, "China SSA Blend", P14)</f>
        <v>2.3800000000000001E-4</v>
      </c>
      <c r="C14" s="198">
        <f>_xlfn.SWITCH(Input!$D$8, "China", G14, "SSA",K14, "Japan", M14, "China SSA Blend", Q14)</f>
        <v>1.3300000000000001E-4</v>
      </c>
      <c r="F14" s="159">
        <v>2.3800000000000001E-4</v>
      </c>
      <c r="G14">
        <v>1.3300000000000001E-4</v>
      </c>
      <c r="H14">
        <v>1.3100000000000001E-4</v>
      </c>
      <c r="I14">
        <v>7.2000000000000002E-5</v>
      </c>
      <c r="J14">
        <f>SSA!B12</f>
        <v>1.16E-4</v>
      </c>
      <c r="K14">
        <f>SSA!E12</f>
        <v>9.7999999999999997E-5</v>
      </c>
      <c r="L14">
        <v>6.9999999999999994E-5</v>
      </c>
      <c r="M14">
        <v>5.0000000000000002E-5</v>
      </c>
      <c r="N14">
        <v>6.9999999999999994E-5</v>
      </c>
      <c r="O14">
        <v>5.0000000000000002E-5</v>
      </c>
      <c r="P14">
        <f t="shared" si="0"/>
        <v>2.3800000000000001E-4</v>
      </c>
      <c r="Q14" s="198">
        <f t="shared" si="1"/>
        <v>1.3300000000000001E-4</v>
      </c>
    </row>
    <row r="15" spans="1:17" x14ac:dyDescent="0.35">
      <c r="A15">
        <f t="shared" si="2"/>
        <v>9</v>
      </c>
      <c r="B15" s="159">
        <f>_xlfn.SWITCH(Input!$D$8, "China", F15, "SSA",J15, "Japan", L15, "China SSA Blend", P15)</f>
        <v>2.5000000000000001E-4</v>
      </c>
      <c r="C15" s="198">
        <f>_xlfn.SWITCH(Input!$D$8, "China", G15, "SSA",K15, "Japan", M15, "China SSA Blend", Q15)</f>
        <v>1.36E-4</v>
      </c>
      <c r="F15" s="159">
        <v>2.5000000000000001E-4</v>
      </c>
      <c r="G15">
        <v>1.36E-4</v>
      </c>
      <c r="H15">
        <v>1.37E-4</v>
      </c>
      <c r="I15">
        <v>7.2000000000000002E-5</v>
      </c>
      <c r="J15">
        <f>SSA!B13</f>
        <v>1.0399999999999999E-4</v>
      </c>
      <c r="K15">
        <f>SSA!E13</f>
        <v>9.5000000000000005E-5</v>
      </c>
      <c r="L15">
        <v>6.0000000000000002E-5</v>
      </c>
      <c r="M15">
        <v>5.0000000000000002E-5</v>
      </c>
      <c r="N15">
        <v>6.0000000000000002E-5</v>
      </c>
      <c r="O15">
        <v>5.0000000000000002E-5</v>
      </c>
      <c r="P15">
        <f t="shared" si="0"/>
        <v>2.5000000000000001E-4</v>
      </c>
      <c r="Q15" s="198">
        <f t="shared" si="1"/>
        <v>1.36E-4</v>
      </c>
    </row>
    <row r="16" spans="1:17" x14ac:dyDescent="0.35">
      <c r="A16">
        <f t="shared" si="2"/>
        <v>10</v>
      </c>
      <c r="B16" s="159">
        <f>_xlfn.SWITCH(Input!$D$8, "China", F16, "SSA",J16, "Japan", L16, "China SSA Blend", P16)</f>
        <v>2.6899999999999998E-4</v>
      </c>
      <c r="C16" s="198">
        <f>_xlfn.SWITCH(Input!$D$8, "China", G16, "SSA",K16, "Japan", M16, "China SSA Blend", Q16)</f>
        <v>1.45E-4</v>
      </c>
      <c r="F16" s="159">
        <v>2.6899999999999998E-4</v>
      </c>
      <c r="G16">
        <v>1.45E-4</v>
      </c>
      <c r="H16">
        <v>1.46E-4</v>
      </c>
      <c r="I16">
        <v>7.3999999999999996E-5</v>
      </c>
      <c r="J16">
        <f>SSA!B14</f>
        <v>9.7E-5</v>
      </c>
      <c r="K16">
        <f>SSA!E14</f>
        <v>9.5000000000000005E-5</v>
      </c>
      <c r="L16">
        <v>5.0000000000000002E-5</v>
      </c>
      <c r="M16">
        <v>5.0000000000000002E-5</v>
      </c>
      <c r="N16">
        <v>5.0000000000000002E-5</v>
      </c>
      <c r="O16">
        <v>5.0000000000000002E-5</v>
      </c>
      <c r="P16">
        <f t="shared" si="0"/>
        <v>2.6899999999999998E-4</v>
      </c>
      <c r="Q16" s="198">
        <f t="shared" si="1"/>
        <v>1.45E-4</v>
      </c>
    </row>
    <row r="17" spans="1:17" x14ac:dyDescent="0.35">
      <c r="A17">
        <f t="shared" si="2"/>
        <v>11</v>
      </c>
      <c r="B17" s="159">
        <f>_xlfn.SWITCH(Input!$D$8, "China", F17, "SSA",J17, "Japan", L17, "China SSA Blend", P17)</f>
        <v>2.9300000000000002E-4</v>
      </c>
      <c r="C17" s="198">
        <f>_xlfn.SWITCH(Input!$D$8, "China", G17, "SSA",K17, "Japan", M17, "China SSA Blend", Q17)</f>
        <v>1.5699999999999999E-4</v>
      </c>
      <c r="F17" s="159">
        <v>2.9300000000000002E-4</v>
      </c>
      <c r="G17">
        <v>1.5699999999999999E-4</v>
      </c>
      <c r="H17">
        <v>1.5699999999999999E-4</v>
      </c>
      <c r="I17">
        <v>7.7000000000000001E-5</v>
      </c>
      <c r="J17">
        <f>SSA!B15</f>
        <v>1.06E-4</v>
      </c>
      <c r="K17">
        <f>SSA!E15</f>
        <v>1.02E-4</v>
      </c>
      <c r="L17">
        <v>6.9999999999999994E-5</v>
      </c>
      <c r="M17">
        <v>5.0000000000000002E-5</v>
      </c>
      <c r="N17">
        <v>6.9999999999999994E-5</v>
      </c>
      <c r="O17">
        <v>5.0000000000000002E-5</v>
      </c>
      <c r="P17">
        <f t="shared" si="0"/>
        <v>2.9300000000000002E-4</v>
      </c>
      <c r="Q17" s="198">
        <f t="shared" si="1"/>
        <v>1.5699999999999999E-4</v>
      </c>
    </row>
    <row r="18" spans="1:17" x14ac:dyDescent="0.35">
      <c r="A18">
        <f t="shared" si="2"/>
        <v>12</v>
      </c>
      <c r="B18" s="159">
        <f>_xlfn.SWITCH(Input!$D$8, "China", F18, "SSA",J18, "Japan", L18, "China SSA Blend", P18)</f>
        <v>3.19E-4</v>
      </c>
      <c r="C18" s="198">
        <f>_xlfn.SWITCH(Input!$D$8, "China", G18, "SSA",K18, "Japan", M18, "China SSA Blend", Q18)</f>
        <v>1.7200000000000001E-4</v>
      </c>
      <c r="F18" s="159">
        <v>3.19E-4</v>
      </c>
      <c r="G18">
        <v>1.7200000000000001E-4</v>
      </c>
      <c r="H18">
        <v>1.7000000000000001E-4</v>
      </c>
      <c r="I18">
        <v>8.0000000000000007E-5</v>
      </c>
      <c r="J18">
        <f>SSA!B16</f>
        <v>1.44E-4</v>
      </c>
      <c r="K18">
        <f>SSA!E16</f>
        <v>1.16E-4</v>
      </c>
      <c r="L18">
        <v>8.0000000000000007E-5</v>
      </c>
      <c r="M18">
        <v>6.9999999999999994E-5</v>
      </c>
      <c r="N18">
        <v>8.0000000000000007E-5</v>
      </c>
      <c r="O18">
        <v>6.9999999999999994E-5</v>
      </c>
      <c r="P18">
        <f t="shared" si="0"/>
        <v>3.19E-4</v>
      </c>
      <c r="Q18" s="198">
        <f t="shared" si="1"/>
        <v>1.7200000000000001E-4</v>
      </c>
    </row>
    <row r="19" spans="1:17" x14ac:dyDescent="0.35">
      <c r="A19">
        <f t="shared" si="2"/>
        <v>13</v>
      </c>
      <c r="B19" s="159">
        <f>_xlfn.SWITCH(Input!$D$8, "China", F19, "SSA",J19, "Japan", L19, "China SSA Blend", P19)</f>
        <v>3.4699999999999998E-4</v>
      </c>
      <c r="C19" s="198">
        <f>_xlfn.SWITCH(Input!$D$8, "China", G19, "SSA",K19, "Japan", M19, "China SSA Blend", Q19)</f>
        <v>1.8900000000000001E-4</v>
      </c>
      <c r="F19" s="159">
        <v>3.4699999999999998E-4</v>
      </c>
      <c r="G19">
        <v>1.8900000000000001E-4</v>
      </c>
      <c r="H19">
        <v>1.84E-4</v>
      </c>
      <c r="I19">
        <v>8.5000000000000006E-5</v>
      </c>
      <c r="J19">
        <f>SSA!B17</f>
        <v>2.2000000000000001E-4</v>
      </c>
      <c r="K19">
        <f>SSA!E17</f>
        <v>1.3899999999999999E-4</v>
      </c>
      <c r="L19">
        <v>1.1E-4</v>
      </c>
      <c r="M19">
        <v>1E-4</v>
      </c>
      <c r="N19">
        <v>1.1E-4</v>
      </c>
      <c r="O19">
        <v>1E-4</v>
      </c>
      <c r="P19">
        <f t="shared" si="0"/>
        <v>3.4699999999999998E-4</v>
      </c>
      <c r="Q19" s="198">
        <f t="shared" si="1"/>
        <v>1.8900000000000001E-4</v>
      </c>
    </row>
    <row r="20" spans="1:17" x14ac:dyDescent="0.35">
      <c r="A20">
        <f t="shared" si="2"/>
        <v>14</v>
      </c>
      <c r="B20" s="159">
        <f>_xlfn.SWITCH(Input!$D$8, "China", F20, "SSA",J20, "Japan", L20, "China SSA Blend", P20)</f>
        <v>3.7500000000000001E-4</v>
      </c>
      <c r="C20" s="198">
        <f>_xlfn.SWITCH(Input!$D$8, "China", G20, "SSA",K20, "Japan", M20, "China SSA Blend", Q20)</f>
        <v>2.0599999999999999E-4</v>
      </c>
      <c r="F20" s="159">
        <v>3.7500000000000001E-4</v>
      </c>
      <c r="G20">
        <v>2.0599999999999999E-4</v>
      </c>
      <c r="H20">
        <v>1.9699999999999999E-4</v>
      </c>
      <c r="I20">
        <v>9.0000000000000006E-5</v>
      </c>
      <c r="J20">
        <f>SSA!B18</f>
        <v>3.2299999999999999E-4</v>
      </c>
      <c r="K20">
        <f>SSA!E18</f>
        <v>1.7000000000000001E-4</v>
      </c>
      <c r="L20">
        <v>1.2999999999999999E-4</v>
      </c>
      <c r="M20">
        <v>1.1E-4</v>
      </c>
      <c r="N20">
        <v>1.2999999999999999E-4</v>
      </c>
      <c r="O20">
        <v>1.1E-4</v>
      </c>
      <c r="P20">
        <f t="shared" si="0"/>
        <v>3.7500000000000001E-4</v>
      </c>
      <c r="Q20" s="198">
        <f t="shared" si="1"/>
        <v>2.0599999999999999E-4</v>
      </c>
    </row>
    <row r="21" spans="1:17" x14ac:dyDescent="0.35">
      <c r="A21">
        <f t="shared" si="2"/>
        <v>15</v>
      </c>
      <c r="B21" s="159">
        <f>_xlfn.SWITCH(Input!$D$8, "China", F21, "SSA",J21, "Japan", L21, "China SSA Blend", P21)</f>
        <v>4.0200000000000001E-4</v>
      </c>
      <c r="C21" s="198">
        <f>_xlfn.SWITCH(Input!$D$8, "China", G21, "SSA",K21, "Japan", M21, "China SSA Blend", Q21)</f>
        <v>2.2100000000000001E-4</v>
      </c>
      <c r="F21" s="159">
        <v>4.0200000000000001E-4</v>
      </c>
      <c r="G21">
        <v>2.2100000000000001E-4</v>
      </c>
      <c r="H21">
        <v>2.0799999999999999E-4</v>
      </c>
      <c r="I21">
        <v>9.5000000000000005E-5</v>
      </c>
      <c r="J21">
        <f>SSA!B19</f>
        <v>4.37E-4</v>
      </c>
      <c r="K21">
        <f>SSA!E19</f>
        <v>2.04E-4</v>
      </c>
      <c r="L21">
        <v>1.7000000000000001E-4</v>
      </c>
      <c r="M21">
        <v>1.2999999999999999E-4</v>
      </c>
      <c r="N21">
        <v>1.7000000000000001E-4</v>
      </c>
      <c r="O21">
        <v>1.2999999999999999E-4</v>
      </c>
      <c r="P21">
        <f t="shared" si="0"/>
        <v>4.0200000000000001E-4</v>
      </c>
      <c r="Q21" s="198">
        <f t="shared" si="1"/>
        <v>2.2100000000000001E-4</v>
      </c>
    </row>
    <row r="22" spans="1:17" x14ac:dyDescent="0.35">
      <c r="A22">
        <f t="shared" si="2"/>
        <v>16</v>
      </c>
      <c r="B22" s="159">
        <f>_xlfn.SWITCH(Input!$D$8, "China", F22, "SSA",J22, "Japan", L22, "China SSA Blend", P22)</f>
        <v>4.2700000000000002E-4</v>
      </c>
      <c r="C22" s="198">
        <f>_xlfn.SWITCH(Input!$D$8, "China", G22, "SSA",K22, "Japan", M22, "China SSA Blend", Q22)</f>
        <v>2.34E-4</v>
      </c>
      <c r="F22" s="159">
        <v>4.2700000000000002E-4</v>
      </c>
      <c r="G22">
        <v>2.34E-4</v>
      </c>
      <c r="H22">
        <v>2.1900000000000001E-4</v>
      </c>
      <c r="I22">
        <v>1E-4</v>
      </c>
      <c r="J22">
        <f>SSA!B20</f>
        <v>5.5199999999999997E-4</v>
      </c>
      <c r="K22">
        <f>SSA!E20</f>
        <v>2.4000000000000001E-4</v>
      </c>
      <c r="L22">
        <v>1.9000000000000001E-4</v>
      </c>
      <c r="M22">
        <v>1.2999999999999999E-4</v>
      </c>
      <c r="N22">
        <v>1.9000000000000001E-4</v>
      </c>
      <c r="O22">
        <v>1.2999999999999999E-4</v>
      </c>
      <c r="P22">
        <f t="shared" si="0"/>
        <v>4.2700000000000002E-4</v>
      </c>
      <c r="Q22" s="198">
        <f t="shared" si="1"/>
        <v>2.34E-4</v>
      </c>
    </row>
    <row r="23" spans="1:17" x14ac:dyDescent="0.35">
      <c r="A23">
        <f t="shared" si="2"/>
        <v>17</v>
      </c>
      <c r="B23" s="159">
        <f>_xlfn.SWITCH(Input!$D$8, "China", F23, "SSA",J23, "Japan", L23, "China SSA Blend", P23)</f>
        <v>4.4900000000000002E-4</v>
      </c>
      <c r="C23" s="198">
        <f>_xlfn.SWITCH(Input!$D$8, "China", G23, "SSA",K23, "Japan", M23, "China SSA Blend", Q23)</f>
        <v>2.4499999999999999E-4</v>
      </c>
      <c r="F23" s="159">
        <v>4.4900000000000002E-4</v>
      </c>
      <c r="G23">
        <v>2.4499999999999999E-4</v>
      </c>
      <c r="H23">
        <v>2.2699999999999999E-4</v>
      </c>
      <c r="I23">
        <v>1.05E-4</v>
      </c>
      <c r="J23">
        <f>SSA!B21</f>
        <v>6.7500000000000004E-4</v>
      </c>
      <c r="K23">
        <f>SSA!E21</f>
        <v>2.7799999999999998E-4</v>
      </c>
      <c r="L23">
        <v>2.9E-4</v>
      </c>
      <c r="M23">
        <v>2.0000000000000001E-4</v>
      </c>
      <c r="N23">
        <v>2.9E-4</v>
      </c>
      <c r="O23">
        <v>2.0000000000000001E-4</v>
      </c>
      <c r="P23">
        <f t="shared" si="0"/>
        <v>4.4900000000000002E-4</v>
      </c>
      <c r="Q23" s="198">
        <f t="shared" si="1"/>
        <v>2.4499999999999999E-4</v>
      </c>
    </row>
    <row r="24" spans="1:17" x14ac:dyDescent="0.35">
      <c r="A24">
        <f t="shared" si="2"/>
        <v>18</v>
      </c>
      <c r="B24" s="159">
        <f>_xlfn.SWITCH(Input!$D$8, "China", F24, "SSA",J24, "Japan", L24, "China SSA Blend", P24)</f>
        <v>4.6900000000000002E-4</v>
      </c>
      <c r="C24" s="198">
        <f>_xlfn.SWITCH(Input!$D$8, "China", G24, "SSA",K24, "Japan", M24, "China SSA Blend", Q24)</f>
        <v>2.5500000000000002E-4</v>
      </c>
      <c r="F24" s="159">
        <v>4.6900000000000002E-4</v>
      </c>
      <c r="G24">
        <v>2.5500000000000002E-4</v>
      </c>
      <c r="H24">
        <v>2.3499999999999999E-4</v>
      </c>
      <c r="I24">
        <v>1.1E-4</v>
      </c>
      <c r="J24">
        <f>SSA!B22</f>
        <v>8.0599999999999997E-4</v>
      </c>
      <c r="K24">
        <f>SSA!E22</f>
        <v>3.19E-4</v>
      </c>
      <c r="L24">
        <v>2.9999999999999997E-4</v>
      </c>
      <c r="M24">
        <v>1.7000000000000001E-4</v>
      </c>
      <c r="N24">
        <v>2.9999999999999997E-4</v>
      </c>
      <c r="O24">
        <v>1.7000000000000001E-4</v>
      </c>
      <c r="P24">
        <f t="shared" si="0"/>
        <v>4.6900000000000002E-4</v>
      </c>
      <c r="Q24" s="198">
        <f t="shared" si="1"/>
        <v>2.5500000000000002E-4</v>
      </c>
    </row>
    <row r="25" spans="1:17" x14ac:dyDescent="0.35">
      <c r="A25">
        <f t="shared" si="2"/>
        <v>19</v>
      </c>
      <c r="B25" s="159">
        <f>_xlfn.SWITCH(Input!$D$8, "China", F25, "SSA",J25, "Japan", L25, "China SSA Blend", P25)</f>
        <v>4.8899999999999996E-4</v>
      </c>
      <c r="C25" s="198">
        <f>_xlfn.SWITCH(Input!$D$8, "China", G25, "SSA",K25, "Japan", M25, "China SSA Blend", Q25)</f>
        <v>2.6200000000000003E-4</v>
      </c>
      <c r="F25" s="159">
        <v>4.8899999999999996E-4</v>
      </c>
      <c r="G25">
        <v>2.6200000000000003E-4</v>
      </c>
      <c r="H25">
        <v>2.41E-4</v>
      </c>
      <c r="I25">
        <v>1.15E-4</v>
      </c>
      <c r="J25">
        <f>SSA!B23</f>
        <v>9.3899999999999995E-4</v>
      </c>
      <c r="K25">
        <f>SSA!E23</f>
        <v>3.6000000000000002E-4</v>
      </c>
      <c r="L25">
        <v>3.6000000000000002E-4</v>
      </c>
      <c r="M25">
        <v>1.9000000000000001E-4</v>
      </c>
      <c r="N25">
        <v>3.6000000000000002E-4</v>
      </c>
      <c r="O25">
        <v>1.9000000000000001E-4</v>
      </c>
      <c r="P25">
        <f t="shared" si="0"/>
        <v>4.8899999999999996E-4</v>
      </c>
      <c r="Q25" s="198">
        <f t="shared" si="1"/>
        <v>2.6200000000000003E-4</v>
      </c>
    </row>
    <row r="26" spans="1:17" x14ac:dyDescent="0.35">
      <c r="A26">
        <f t="shared" si="2"/>
        <v>20</v>
      </c>
      <c r="B26" s="159">
        <f>_xlfn.SWITCH(Input!$D$8, "China", F26, "SSA",J26, "Japan", L26, "China SSA Blend", P26)</f>
        <v>5.0799999999999999E-4</v>
      </c>
      <c r="C26" s="198">
        <f>_xlfn.SWITCH(Input!$D$8, "China", G26, "SSA",K26, "Japan", M26, "China SSA Blend", Q26)</f>
        <v>2.6899999999999998E-4</v>
      </c>
      <c r="F26" s="159">
        <v>5.0799999999999999E-4</v>
      </c>
      <c r="G26">
        <v>2.6899999999999998E-4</v>
      </c>
      <c r="H26">
        <v>2.4800000000000001E-4</v>
      </c>
      <c r="I26">
        <v>1.2E-4</v>
      </c>
      <c r="J26">
        <f>SSA!B24</f>
        <v>1.0790000000000001E-3</v>
      </c>
      <c r="K26">
        <f>SSA!E24</f>
        <v>4.0499999999999998E-4</v>
      </c>
      <c r="L26">
        <v>4.4000000000000002E-4</v>
      </c>
      <c r="M26">
        <v>2.3000000000000001E-4</v>
      </c>
      <c r="N26">
        <v>4.4000000000000002E-4</v>
      </c>
      <c r="O26">
        <v>2.3000000000000001E-4</v>
      </c>
      <c r="P26">
        <f t="shared" si="0"/>
        <v>5.0799999999999999E-4</v>
      </c>
      <c r="Q26" s="198">
        <f t="shared" si="1"/>
        <v>2.6899999999999998E-4</v>
      </c>
    </row>
    <row r="27" spans="1:17" x14ac:dyDescent="0.35">
      <c r="A27">
        <f t="shared" si="2"/>
        <v>21</v>
      </c>
      <c r="B27" s="159">
        <f>_xlfn.SWITCH(Input!$D$8, "China", F27, "SSA",J27, "Japan", L27, "China SSA Blend", P27)</f>
        <v>5.2700000000000002E-4</v>
      </c>
      <c r="C27" s="198">
        <f>_xlfn.SWITCH(Input!$D$8, "China", G27, "SSA",K27, "Japan", M27, "China SSA Blend", Q27)</f>
        <v>2.7399999999999999E-4</v>
      </c>
      <c r="F27" s="159">
        <v>5.2700000000000002E-4</v>
      </c>
      <c r="G27">
        <v>2.7399999999999999E-4</v>
      </c>
      <c r="H27">
        <v>2.5599999999999999E-4</v>
      </c>
      <c r="I27">
        <v>1.25E-4</v>
      </c>
      <c r="J27">
        <f>SSA!B25</f>
        <v>1.2149999999999999E-3</v>
      </c>
      <c r="K27">
        <f>SSA!E25</f>
        <v>4.5100000000000001E-4</v>
      </c>
      <c r="L27">
        <v>4.4000000000000002E-4</v>
      </c>
      <c r="M27">
        <v>2.7999999999999998E-4</v>
      </c>
      <c r="N27">
        <v>4.4000000000000002E-4</v>
      </c>
      <c r="O27">
        <v>2.7999999999999998E-4</v>
      </c>
      <c r="P27">
        <f t="shared" si="0"/>
        <v>5.2700000000000002E-4</v>
      </c>
      <c r="Q27" s="198">
        <f t="shared" si="1"/>
        <v>2.7399999999999999E-4</v>
      </c>
    </row>
    <row r="28" spans="1:17" x14ac:dyDescent="0.35">
      <c r="A28">
        <f t="shared" si="2"/>
        <v>22</v>
      </c>
      <c r="B28" s="159">
        <f>_xlfn.SWITCH(Input!$D$8, "China", F28, "SSA",J28, "Japan", L28, "China SSA Blend", P28)</f>
        <v>5.4699999999999996E-4</v>
      </c>
      <c r="C28" s="198">
        <f>_xlfn.SWITCH(Input!$D$8, "China", G28, "SSA",K28, "Japan", M28, "China SSA Blend", Q28)</f>
        <v>2.7900000000000001E-4</v>
      </c>
      <c r="F28" s="159">
        <v>5.4699999999999996E-4</v>
      </c>
      <c r="G28">
        <v>2.7900000000000001E-4</v>
      </c>
      <c r="H28">
        <v>2.6400000000000002E-4</v>
      </c>
      <c r="I28">
        <v>1.2899999999999999E-4</v>
      </c>
      <c r="J28">
        <f>SSA!B26</f>
        <v>1.3270000000000001E-3</v>
      </c>
      <c r="K28">
        <f>SSA!E26</f>
        <v>4.9100000000000001E-4</v>
      </c>
      <c r="L28">
        <v>5.1000000000000004E-4</v>
      </c>
      <c r="M28">
        <v>2.7999999999999998E-4</v>
      </c>
      <c r="N28">
        <v>5.1000000000000004E-4</v>
      </c>
      <c r="O28">
        <v>2.7999999999999998E-4</v>
      </c>
      <c r="P28">
        <f t="shared" si="0"/>
        <v>5.4699999999999996E-4</v>
      </c>
      <c r="Q28" s="198">
        <f t="shared" si="1"/>
        <v>2.7900000000000001E-4</v>
      </c>
    </row>
    <row r="29" spans="1:17" x14ac:dyDescent="0.35">
      <c r="A29">
        <f t="shared" si="2"/>
        <v>23</v>
      </c>
      <c r="B29" s="159">
        <f>_xlfn.SWITCH(Input!$D$8, "China", F29, "SSA",J29, "Japan", L29, "China SSA Blend", P29)</f>
        <v>5.6800000000000004E-4</v>
      </c>
      <c r="C29" s="198">
        <f>_xlfn.SWITCH(Input!$D$8, "China", G29, "SSA",K29, "Japan", M29, "China SSA Blend", Q29)</f>
        <v>2.8400000000000002E-4</v>
      </c>
      <c r="F29" s="159">
        <v>5.6800000000000004E-4</v>
      </c>
      <c r="G29">
        <v>2.8400000000000002E-4</v>
      </c>
      <c r="H29">
        <v>2.7300000000000002E-4</v>
      </c>
      <c r="I29">
        <v>1.34E-4</v>
      </c>
      <c r="J29">
        <f>SSA!B27</f>
        <v>1.4059999999999999E-3</v>
      </c>
      <c r="K29">
        <f>SSA!E27</f>
        <v>5.2300000000000003E-4</v>
      </c>
      <c r="L29">
        <v>5.1000000000000004E-4</v>
      </c>
      <c r="M29">
        <v>2.3000000000000001E-4</v>
      </c>
      <c r="N29">
        <v>5.1000000000000004E-4</v>
      </c>
      <c r="O29">
        <v>2.3000000000000001E-4</v>
      </c>
      <c r="P29">
        <f t="shared" si="0"/>
        <v>5.6800000000000004E-4</v>
      </c>
      <c r="Q29" s="198">
        <f t="shared" si="1"/>
        <v>2.8400000000000002E-4</v>
      </c>
    </row>
    <row r="30" spans="1:17" x14ac:dyDescent="0.35">
      <c r="A30">
        <f t="shared" si="2"/>
        <v>24</v>
      </c>
      <c r="B30" s="159">
        <f>_xlfn.SWITCH(Input!$D$8, "China", F30, "SSA",J30, "Japan", L30, "China SSA Blend", P30)</f>
        <v>5.9100000000000005E-4</v>
      </c>
      <c r="C30" s="198">
        <f>_xlfn.SWITCH(Input!$D$8, "China", G30, "SSA",K30, "Japan", M30, "China SSA Blend", Q30)</f>
        <v>2.8899999999999998E-4</v>
      </c>
      <c r="F30" s="159">
        <v>5.9100000000000005E-4</v>
      </c>
      <c r="G30">
        <v>2.8899999999999998E-4</v>
      </c>
      <c r="H30">
        <v>2.8400000000000002E-4</v>
      </c>
      <c r="I30">
        <v>1.3899999999999999E-4</v>
      </c>
      <c r="J30">
        <f>SSA!B28</f>
        <v>1.4610000000000001E-3</v>
      </c>
      <c r="K30">
        <f>SSA!E28</f>
        <v>5.4900000000000001E-4</v>
      </c>
      <c r="L30">
        <v>4.8000000000000001E-4</v>
      </c>
      <c r="M30">
        <v>2.5999999999999998E-4</v>
      </c>
      <c r="N30">
        <v>4.8000000000000001E-4</v>
      </c>
      <c r="O30">
        <v>2.5999999999999998E-4</v>
      </c>
      <c r="P30">
        <f t="shared" si="0"/>
        <v>5.9100000000000005E-4</v>
      </c>
      <c r="Q30" s="198">
        <f t="shared" si="1"/>
        <v>2.8899999999999998E-4</v>
      </c>
    </row>
    <row r="31" spans="1:17" x14ac:dyDescent="0.35">
      <c r="A31">
        <f t="shared" si="2"/>
        <v>25</v>
      </c>
      <c r="B31" s="159">
        <f>_xlfn.SWITCH(Input!$D$8, "China", F31, "SSA",J31, "Japan", L31, "China SSA Blend", P31)</f>
        <v>6.1499999999999999E-4</v>
      </c>
      <c r="C31" s="198">
        <f>_xlfn.SWITCH(Input!$D$8, "China", G31, "SSA",K31, "Japan", M31, "China SSA Blend", Q31)</f>
        <v>2.9399999999999999E-4</v>
      </c>
      <c r="F31" s="159">
        <v>6.1499999999999999E-4</v>
      </c>
      <c r="G31">
        <v>2.9399999999999999E-4</v>
      </c>
      <c r="H31">
        <v>2.9700000000000001E-4</v>
      </c>
      <c r="I31">
        <v>1.44E-4</v>
      </c>
      <c r="J31">
        <f>SSA!B29</f>
        <v>1.5070000000000001E-3</v>
      </c>
      <c r="K31">
        <f>SSA!E29</f>
        <v>5.7399999999999997E-4</v>
      </c>
      <c r="L31">
        <v>5.0000000000000001E-4</v>
      </c>
      <c r="M31">
        <v>2.5000000000000001E-4</v>
      </c>
      <c r="N31">
        <v>5.0000000000000001E-4</v>
      </c>
      <c r="O31">
        <v>2.5000000000000001E-4</v>
      </c>
      <c r="P31">
        <f t="shared" si="0"/>
        <v>6.1499999999999999E-4</v>
      </c>
      <c r="Q31" s="198">
        <f t="shared" si="1"/>
        <v>2.9399999999999999E-4</v>
      </c>
    </row>
    <row r="32" spans="1:17" x14ac:dyDescent="0.35">
      <c r="A32">
        <f t="shared" si="2"/>
        <v>26</v>
      </c>
      <c r="B32" s="159">
        <f>_xlfn.SWITCH(Input!$D$8, "China", F32, "SSA",J32, "Japan", L32, "China SSA Blend", P32)</f>
        <v>6.4400000000000004E-4</v>
      </c>
      <c r="C32" s="198">
        <f>_xlfn.SWITCH(Input!$D$8, "China", G32, "SSA",K32, "Japan", M32, "China SSA Blend", Q32)</f>
        <v>2.9999999999999997E-4</v>
      </c>
      <c r="F32" s="159">
        <v>6.4400000000000004E-4</v>
      </c>
      <c r="G32">
        <v>2.9999999999999997E-4</v>
      </c>
      <c r="H32">
        <v>3.1399999999999999E-4</v>
      </c>
      <c r="I32">
        <v>1.4899999999999999E-4</v>
      </c>
      <c r="J32">
        <f>SSA!B30</f>
        <v>1.557E-3</v>
      </c>
      <c r="K32">
        <f>SSA!E30</f>
        <v>6.0400000000000004E-4</v>
      </c>
      <c r="L32">
        <v>4.8999999999999998E-4</v>
      </c>
      <c r="M32">
        <v>2.7999999999999998E-4</v>
      </c>
      <c r="N32">
        <v>4.8999999999999998E-4</v>
      </c>
      <c r="O32">
        <v>2.7999999999999998E-4</v>
      </c>
      <c r="P32">
        <f t="shared" si="0"/>
        <v>6.4400000000000004E-4</v>
      </c>
      <c r="Q32" s="198">
        <f t="shared" si="1"/>
        <v>2.9999999999999997E-4</v>
      </c>
    </row>
    <row r="33" spans="1:17" x14ac:dyDescent="0.35">
      <c r="A33">
        <f t="shared" si="2"/>
        <v>27</v>
      </c>
      <c r="B33" s="159">
        <f>_xlfn.SWITCH(Input!$D$8, "China", F33, "SSA",J33, "Japan", L33, "China SSA Blend", P33)</f>
        <v>6.7500000000000004E-4</v>
      </c>
      <c r="C33" s="198">
        <f>_xlfn.SWITCH(Input!$D$8, "China", G33, "SSA",K33, "Japan", M33, "China SSA Blend", Q33)</f>
        <v>3.0699999999999998E-4</v>
      </c>
      <c r="F33" s="159">
        <v>6.7500000000000004E-4</v>
      </c>
      <c r="G33">
        <v>3.0699999999999998E-4</v>
      </c>
      <c r="H33">
        <v>3.3300000000000002E-4</v>
      </c>
      <c r="I33">
        <v>1.54E-4</v>
      </c>
      <c r="J33">
        <f>SSA!B31</f>
        <v>1.6100000000000001E-3</v>
      </c>
      <c r="K33">
        <f>SSA!E31</f>
        <v>6.4199999999999999E-4</v>
      </c>
      <c r="L33">
        <v>4.6999999999999999E-4</v>
      </c>
      <c r="M33">
        <v>2.5000000000000001E-4</v>
      </c>
      <c r="N33">
        <v>4.6999999999999999E-4</v>
      </c>
      <c r="O33">
        <v>2.5000000000000001E-4</v>
      </c>
      <c r="P33">
        <f t="shared" si="0"/>
        <v>6.7500000000000004E-4</v>
      </c>
      <c r="Q33" s="198">
        <f t="shared" si="1"/>
        <v>3.0699999999999998E-4</v>
      </c>
    </row>
    <row r="34" spans="1:17" x14ac:dyDescent="0.35">
      <c r="A34">
        <f t="shared" si="2"/>
        <v>28</v>
      </c>
      <c r="B34" s="159">
        <f>_xlfn.SWITCH(Input!$D$8, "China", F34, "SSA",J34, "Japan", L34, "China SSA Blend", P34)</f>
        <v>7.1100000000000004E-4</v>
      </c>
      <c r="C34" s="198">
        <f>_xlfn.SWITCH(Input!$D$8, "China", G34, "SSA",K34, "Japan", M34, "China SSA Blend", Q34)</f>
        <v>3.1599999999999998E-4</v>
      </c>
      <c r="F34" s="159">
        <v>7.1100000000000004E-4</v>
      </c>
      <c r="G34">
        <v>3.1599999999999998E-4</v>
      </c>
      <c r="H34">
        <v>3.5399999999999999E-4</v>
      </c>
      <c r="I34">
        <v>1.6000000000000001E-4</v>
      </c>
      <c r="J34">
        <f>SSA!B32</f>
        <v>1.668E-3</v>
      </c>
      <c r="K34">
        <f>SSA!E32</f>
        <v>6.8999999999999997E-4</v>
      </c>
      <c r="L34">
        <v>5.5000000000000003E-4</v>
      </c>
      <c r="M34">
        <v>2.9999999999999997E-4</v>
      </c>
      <c r="N34">
        <v>5.5000000000000003E-4</v>
      </c>
      <c r="O34">
        <v>2.9999999999999997E-4</v>
      </c>
      <c r="P34">
        <f t="shared" si="0"/>
        <v>7.1100000000000004E-4</v>
      </c>
      <c r="Q34" s="198">
        <f t="shared" si="1"/>
        <v>3.1599999999999998E-4</v>
      </c>
    </row>
    <row r="35" spans="1:17" x14ac:dyDescent="0.35">
      <c r="A35">
        <f t="shared" si="2"/>
        <v>29</v>
      </c>
      <c r="B35" s="159">
        <f>_xlfn.SWITCH(Input!$D$8, "China", F35, "SSA",J35, "Japan", L35, "China SSA Blend", P35)</f>
        <v>7.5100000000000004E-4</v>
      </c>
      <c r="C35" s="198">
        <f>_xlfn.SWITCH(Input!$D$8, "China", G35, "SSA",K35, "Japan", M35, "China SSA Blend", Q35)</f>
        <v>3.2699999999999998E-4</v>
      </c>
      <c r="F35" s="159">
        <v>7.5100000000000004E-4</v>
      </c>
      <c r="G35">
        <v>3.2699999999999998E-4</v>
      </c>
      <c r="H35">
        <v>3.79E-4</v>
      </c>
      <c r="I35">
        <v>1.6699999999999999E-4</v>
      </c>
      <c r="J35">
        <f>SSA!B33</f>
        <v>1.732E-3</v>
      </c>
      <c r="K35">
        <f>SSA!E33</f>
        <v>7.4799999999999997E-4</v>
      </c>
      <c r="L35">
        <v>5.0000000000000001E-4</v>
      </c>
      <c r="M35">
        <v>2.9E-4</v>
      </c>
      <c r="N35">
        <v>5.0000000000000001E-4</v>
      </c>
      <c r="O35">
        <v>2.9E-4</v>
      </c>
      <c r="P35">
        <f t="shared" si="0"/>
        <v>7.5100000000000004E-4</v>
      </c>
      <c r="Q35" s="198">
        <f t="shared" si="1"/>
        <v>3.2699999999999998E-4</v>
      </c>
    </row>
    <row r="36" spans="1:17" x14ac:dyDescent="0.35">
      <c r="A36">
        <f t="shared" si="2"/>
        <v>30</v>
      </c>
      <c r="B36" s="159">
        <f>_xlfn.SWITCH(Input!$D$8, "China", F36, "SSA",J36, "Japan", L36, "China SSA Blend", P36)</f>
        <v>7.9699999999999997E-4</v>
      </c>
      <c r="C36" s="198">
        <f>_xlfn.SWITCH(Input!$D$8, "China", G36, "SSA",K36, "Japan", M36, "China SSA Blend", Q36)</f>
        <v>3.4000000000000002E-4</v>
      </c>
      <c r="F36" s="159">
        <v>7.9699999999999997E-4</v>
      </c>
      <c r="G36">
        <v>3.4000000000000002E-4</v>
      </c>
      <c r="H36">
        <v>4.0700000000000003E-4</v>
      </c>
      <c r="I36">
        <v>1.75E-4</v>
      </c>
      <c r="J36">
        <f>SSA!B34</f>
        <v>1.7949999999999999E-3</v>
      </c>
      <c r="K36">
        <f>SSA!E34</f>
        <v>8.0999999999999996E-4</v>
      </c>
      <c r="L36">
        <v>5.5000000000000003E-4</v>
      </c>
      <c r="M36">
        <v>2.9999999999999997E-4</v>
      </c>
      <c r="N36">
        <v>5.5000000000000003E-4</v>
      </c>
      <c r="O36">
        <v>2.9999999999999997E-4</v>
      </c>
      <c r="P36">
        <f t="shared" si="0"/>
        <v>7.9699999999999997E-4</v>
      </c>
      <c r="Q36" s="198">
        <f t="shared" si="1"/>
        <v>3.4000000000000002E-4</v>
      </c>
    </row>
    <row r="37" spans="1:17" x14ac:dyDescent="0.35">
      <c r="A37">
        <f t="shared" si="2"/>
        <v>31</v>
      </c>
      <c r="B37" s="159">
        <f>_xlfn.SWITCH(Input!$D$8, "China", F37, "SSA",J37, "Japan", L37, "China SSA Blend", P37)</f>
        <v>8.4699999999999999E-4</v>
      </c>
      <c r="C37" s="198">
        <f>_xlfn.SWITCH(Input!$D$8, "China", G37, "SSA",K37, "Japan", M37, "China SSA Blend", Q37)</f>
        <v>3.5599999999999998E-4</v>
      </c>
      <c r="F37" s="159">
        <v>8.4699999999999999E-4</v>
      </c>
      <c r="G37">
        <v>3.5599999999999998E-4</v>
      </c>
      <c r="H37">
        <v>4.3800000000000002E-4</v>
      </c>
      <c r="I37">
        <v>1.8599999999999999E-4</v>
      </c>
      <c r="J37">
        <f>SSA!B35</f>
        <v>1.8580000000000001E-3</v>
      </c>
      <c r="K37">
        <f>SSA!E35</f>
        <v>8.7100000000000003E-4</v>
      </c>
      <c r="L37">
        <v>5.0000000000000001E-4</v>
      </c>
      <c r="M37">
        <v>2.9E-4</v>
      </c>
      <c r="N37">
        <v>5.0000000000000001E-4</v>
      </c>
      <c r="O37">
        <v>2.9E-4</v>
      </c>
      <c r="P37">
        <f t="shared" si="0"/>
        <v>8.4699999999999999E-4</v>
      </c>
      <c r="Q37" s="198">
        <f t="shared" si="1"/>
        <v>3.5599999999999998E-4</v>
      </c>
    </row>
    <row r="38" spans="1:17" x14ac:dyDescent="0.35">
      <c r="A38">
        <f t="shared" si="2"/>
        <v>32</v>
      </c>
      <c r="B38" s="159">
        <f>_xlfn.SWITCH(Input!$D$8, "China", F38, "SSA",J38, "Japan", L38, "China SSA Blend", P38)</f>
        <v>9.0300000000000005E-4</v>
      </c>
      <c r="C38" s="198">
        <f>_xlfn.SWITCH(Input!$D$8, "China", G38, "SSA",K38, "Japan", M38, "China SSA Blend", Q38)</f>
        <v>3.7399999999999998E-4</v>
      </c>
      <c r="F38" s="159">
        <v>9.0300000000000005E-4</v>
      </c>
      <c r="G38">
        <v>3.7399999999999998E-4</v>
      </c>
      <c r="H38">
        <v>4.7199999999999998E-4</v>
      </c>
      <c r="I38">
        <v>1.9799999999999999E-4</v>
      </c>
      <c r="J38">
        <f>SSA!B36</f>
        <v>1.923E-3</v>
      </c>
      <c r="K38">
        <f>SSA!E36</f>
        <v>9.3099999999999997E-4</v>
      </c>
      <c r="L38">
        <v>5.5999999999999995E-4</v>
      </c>
      <c r="M38">
        <v>3.2000000000000003E-4</v>
      </c>
      <c r="N38">
        <v>5.5999999999999995E-4</v>
      </c>
      <c r="O38">
        <v>3.2000000000000003E-4</v>
      </c>
      <c r="P38">
        <f t="shared" ref="P38:P69" si="3">IF($A38&lt;65,F38,MIN(20,$A38-65)/20*J38+(1-MIN(20,$A38-65)/20)*F38)</f>
        <v>9.0300000000000005E-4</v>
      </c>
      <c r="Q38" s="198">
        <f t="shared" ref="Q38:Q69" si="4">IF($A38&lt;65,G38,MIN(20,$A38-65)/20*K38+(1-MIN(20,$A38-65)/20)*G38)</f>
        <v>3.7399999999999998E-4</v>
      </c>
    </row>
    <row r="39" spans="1:17" x14ac:dyDescent="0.35">
      <c r="A39">
        <f t="shared" si="2"/>
        <v>33</v>
      </c>
      <c r="B39" s="159">
        <f>_xlfn.SWITCH(Input!$D$8, "China", F39, "SSA",J39, "Japan", L39, "China SSA Blend", P39)</f>
        <v>9.6599999999999995E-4</v>
      </c>
      <c r="C39" s="198">
        <f>_xlfn.SWITCH(Input!$D$8, "China", G39, "SSA",K39, "Japan", M39, "China SSA Blend", Q39)</f>
        <v>3.97E-4</v>
      </c>
      <c r="F39" s="159">
        <v>9.6599999999999995E-4</v>
      </c>
      <c r="G39">
        <v>3.97E-4</v>
      </c>
      <c r="H39">
        <v>5.0900000000000001E-4</v>
      </c>
      <c r="I39">
        <v>2.13E-4</v>
      </c>
      <c r="J39">
        <f>SSA!B37</f>
        <v>1.9919999999999998E-3</v>
      </c>
      <c r="K39">
        <f>SSA!E37</f>
        <v>9.8799999999999995E-4</v>
      </c>
      <c r="L39">
        <v>6.2E-4</v>
      </c>
      <c r="M39">
        <v>3.5E-4</v>
      </c>
      <c r="N39">
        <v>6.2E-4</v>
      </c>
      <c r="O39">
        <v>3.5E-4</v>
      </c>
      <c r="P39">
        <f t="shared" si="3"/>
        <v>9.6599999999999995E-4</v>
      </c>
      <c r="Q39" s="198">
        <f t="shared" si="4"/>
        <v>3.97E-4</v>
      </c>
    </row>
    <row r="40" spans="1:17" x14ac:dyDescent="0.35">
      <c r="A40">
        <f t="shared" si="2"/>
        <v>34</v>
      </c>
      <c r="B40" s="159">
        <f>_xlfn.SWITCH(Input!$D$8, "China", F40, "SSA",J40, "Japan", L40, "China SSA Blend", P40)</f>
        <v>1.0349999999999999E-3</v>
      </c>
      <c r="C40" s="198">
        <f>_xlfn.SWITCH(Input!$D$8, "China", G40, "SSA",K40, "Japan", M40, "China SSA Blend", Q40)</f>
        <v>4.2299999999999998E-4</v>
      </c>
      <c r="F40" s="159">
        <v>1.0349999999999999E-3</v>
      </c>
      <c r="G40">
        <v>4.2299999999999998E-4</v>
      </c>
      <c r="H40">
        <v>5.4900000000000001E-4</v>
      </c>
      <c r="I40">
        <v>2.31E-4</v>
      </c>
      <c r="J40">
        <f>SSA!B38</f>
        <v>2.0639999999999999E-3</v>
      </c>
      <c r="K40">
        <f>SSA!E38</f>
        <v>1.044E-3</v>
      </c>
      <c r="L40">
        <v>6.4999999999999997E-4</v>
      </c>
      <c r="M40">
        <v>4.0000000000000002E-4</v>
      </c>
      <c r="N40">
        <v>6.4999999999999997E-4</v>
      </c>
      <c r="O40">
        <v>4.0000000000000002E-4</v>
      </c>
      <c r="P40">
        <f t="shared" si="3"/>
        <v>1.0349999999999999E-3</v>
      </c>
      <c r="Q40" s="198">
        <f t="shared" si="4"/>
        <v>4.2299999999999998E-4</v>
      </c>
    </row>
    <row r="41" spans="1:17" x14ac:dyDescent="0.35">
      <c r="A41">
        <f t="shared" si="2"/>
        <v>35</v>
      </c>
      <c r="B41" s="159">
        <f>_xlfn.SWITCH(Input!$D$8, "China", F41, "SSA",J41, "Japan", L41, "China SSA Blend", P41)</f>
        <v>1.111E-3</v>
      </c>
      <c r="C41" s="198">
        <f>_xlfn.SWITCH(Input!$D$8, "China", G41, "SSA",K41, "Japan", M41, "China SSA Blend", Q41)</f>
        <v>4.5399999999999998E-4</v>
      </c>
      <c r="F41" s="159">
        <v>1.111E-3</v>
      </c>
      <c r="G41">
        <v>4.5399999999999998E-4</v>
      </c>
      <c r="H41">
        <v>5.9199999999999997E-4</v>
      </c>
      <c r="I41">
        <v>2.5300000000000002E-4</v>
      </c>
      <c r="J41">
        <f>SSA!B39</f>
        <v>2.1450000000000002E-3</v>
      </c>
      <c r="K41">
        <f>SSA!E39</f>
        <v>1.1050000000000001E-3</v>
      </c>
      <c r="L41">
        <v>7.2000000000000005E-4</v>
      </c>
      <c r="M41">
        <v>3.8999999999999999E-4</v>
      </c>
      <c r="N41">
        <v>7.2000000000000005E-4</v>
      </c>
      <c r="O41">
        <v>3.8999999999999999E-4</v>
      </c>
      <c r="P41">
        <f t="shared" si="3"/>
        <v>1.111E-3</v>
      </c>
      <c r="Q41" s="198">
        <f t="shared" si="4"/>
        <v>4.5399999999999998E-4</v>
      </c>
    </row>
    <row r="42" spans="1:17" x14ac:dyDescent="0.35">
      <c r="A42">
        <f t="shared" si="2"/>
        <v>36</v>
      </c>
      <c r="B42" s="159">
        <f>_xlfn.SWITCH(Input!$D$8, "China", F42, "SSA",J42, "Japan", L42, "China SSA Blend", P42)</f>
        <v>1.196E-3</v>
      </c>
      <c r="C42" s="198">
        <f>_xlfn.SWITCH(Input!$D$8, "China", G42, "SSA",K42, "Japan", M42, "China SSA Blend", Q42)</f>
        <v>4.8899999999999996E-4</v>
      </c>
      <c r="F42" s="159">
        <v>1.196E-3</v>
      </c>
      <c r="G42">
        <v>4.8899999999999996E-4</v>
      </c>
      <c r="H42">
        <v>6.3900000000000003E-4</v>
      </c>
      <c r="I42">
        <v>2.7700000000000001E-4</v>
      </c>
      <c r="J42">
        <f>SSA!B40</f>
        <v>2.2309999999999999E-3</v>
      </c>
      <c r="K42">
        <f>SSA!E40</f>
        <v>1.1709999999999999E-3</v>
      </c>
      <c r="L42">
        <v>6.4999999999999997E-4</v>
      </c>
      <c r="M42">
        <v>3.8999999999999999E-4</v>
      </c>
      <c r="N42">
        <v>6.4999999999999997E-4</v>
      </c>
      <c r="O42">
        <v>3.8999999999999999E-4</v>
      </c>
      <c r="P42">
        <f t="shared" si="3"/>
        <v>1.196E-3</v>
      </c>
      <c r="Q42" s="198">
        <f t="shared" si="4"/>
        <v>4.8899999999999996E-4</v>
      </c>
    </row>
    <row r="43" spans="1:17" x14ac:dyDescent="0.35">
      <c r="A43">
        <f t="shared" si="2"/>
        <v>37</v>
      </c>
      <c r="B43" s="159">
        <f>_xlfn.SWITCH(Input!$D$8, "China", F43, "SSA",J43, "Japan", L43, "China SSA Blend", P43)</f>
        <v>1.2899999999999999E-3</v>
      </c>
      <c r="C43" s="198">
        <f>_xlfn.SWITCH(Input!$D$8, "China", G43, "SSA",K43, "Japan", M43, "China SSA Blend", Q43)</f>
        <v>5.2999999999999998E-4</v>
      </c>
      <c r="F43" s="159">
        <v>1.2899999999999999E-3</v>
      </c>
      <c r="G43">
        <v>5.2999999999999998E-4</v>
      </c>
      <c r="H43">
        <v>6.8999999999999997E-4</v>
      </c>
      <c r="I43">
        <v>3.0499999999999999E-4</v>
      </c>
      <c r="J43">
        <f>SSA!B41</f>
        <v>2.3159999999999999E-3</v>
      </c>
      <c r="K43">
        <f>SSA!E41</f>
        <v>1.235E-3</v>
      </c>
      <c r="L43">
        <v>7.9000000000000001E-4</v>
      </c>
      <c r="M43">
        <v>4.0999999999999999E-4</v>
      </c>
      <c r="N43">
        <v>7.9000000000000001E-4</v>
      </c>
      <c r="O43">
        <v>4.0999999999999999E-4</v>
      </c>
      <c r="P43">
        <f t="shared" si="3"/>
        <v>1.2899999999999999E-3</v>
      </c>
      <c r="Q43" s="198">
        <f t="shared" si="4"/>
        <v>5.2999999999999998E-4</v>
      </c>
    </row>
    <row r="44" spans="1:17" x14ac:dyDescent="0.35">
      <c r="A44">
        <f t="shared" si="2"/>
        <v>38</v>
      </c>
      <c r="B44" s="159">
        <f>_xlfn.SWITCH(Input!$D$8, "China", F44, "SSA",J44, "Japan", L44, "China SSA Blend", P44)</f>
        <v>1.395E-3</v>
      </c>
      <c r="C44" s="198">
        <f>_xlfn.SWITCH(Input!$D$8, "China", G44, "SSA",K44, "Japan", M44, "China SSA Blend", Q44)</f>
        <v>5.7700000000000004E-4</v>
      </c>
      <c r="F44" s="159">
        <v>1.395E-3</v>
      </c>
      <c r="G44">
        <v>5.7700000000000004E-4</v>
      </c>
      <c r="H44">
        <v>7.4600000000000003E-4</v>
      </c>
      <c r="I44">
        <v>3.3700000000000001E-4</v>
      </c>
      <c r="J44">
        <f>SSA!B42</f>
        <v>2.398E-3</v>
      </c>
      <c r="K44">
        <f>SSA!E42</f>
        <v>1.2949999999999999E-3</v>
      </c>
      <c r="L44">
        <v>7.9000000000000001E-4</v>
      </c>
      <c r="M44">
        <v>4.8000000000000001E-4</v>
      </c>
      <c r="N44">
        <v>7.9000000000000001E-4</v>
      </c>
      <c r="O44">
        <v>4.8000000000000001E-4</v>
      </c>
      <c r="P44">
        <f t="shared" si="3"/>
        <v>1.395E-3</v>
      </c>
      <c r="Q44" s="198">
        <f t="shared" si="4"/>
        <v>5.7700000000000004E-4</v>
      </c>
    </row>
    <row r="45" spans="1:17" x14ac:dyDescent="0.35">
      <c r="A45">
        <f t="shared" si="2"/>
        <v>39</v>
      </c>
      <c r="B45" s="159">
        <f>_xlfn.SWITCH(Input!$D$8, "China", F45, "SSA",J45, "Japan", L45, "China SSA Blend", P45)</f>
        <v>1.5150000000000001E-3</v>
      </c>
      <c r="C45" s="198">
        <f>_xlfn.SWITCH(Input!$D$8, "China", G45, "SSA",K45, "Japan", M45, "China SSA Blend", Q45)</f>
        <v>6.3100000000000005E-4</v>
      </c>
      <c r="F45" s="159">
        <v>1.5150000000000001E-3</v>
      </c>
      <c r="G45">
        <v>6.3100000000000005E-4</v>
      </c>
      <c r="H45">
        <v>8.0800000000000002E-4</v>
      </c>
      <c r="I45">
        <v>3.7199999999999999E-4</v>
      </c>
      <c r="J45">
        <f>SSA!B43</f>
        <v>2.4819999999999998E-3</v>
      </c>
      <c r="K45">
        <f>SSA!E43</f>
        <v>1.356E-3</v>
      </c>
      <c r="L45">
        <v>8.7000000000000001E-4</v>
      </c>
      <c r="M45">
        <v>5.0000000000000001E-4</v>
      </c>
      <c r="N45">
        <v>8.7000000000000001E-4</v>
      </c>
      <c r="O45">
        <v>5.0000000000000001E-4</v>
      </c>
      <c r="P45">
        <f t="shared" si="3"/>
        <v>1.5150000000000001E-3</v>
      </c>
      <c r="Q45" s="198">
        <f t="shared" si="4"/>
        <v>6.3100000000000005E-4</v>
      </c>
    </row>
    <row r="46" spans="1:17" x14ac:dyDescent="0.35">
      <c r="A46">
        <f t="shared" si="2"/>
        <v>40</v>
      </c>
      <c r="B46" s="159">
        <f>_xlfn.SWITCH(Input!$D$8, "China", F46, "SSA",J46, "Japan", L46, "China SSA Blend", P46)</f>
        <v>1.6509999999999999E-3</v>
      </c>
      <c r="C46" s="198">
        <f>_xlfn.SWITCH(Input!$D$8, "China", G46, "SSA",K46, "Japan", M46, "China SSA Blend", Q46)</f>
        <v>6.9200000000000002E-4</v>
      </c>
      <c r="F46" s="159">
        <v>1.6509999999999999E-3</v>
      </c>
      <c r="G46">
        <v>6.9200000000000002E-4</v>
      </c>
      <c r="H46">
        <v>8.7799999999999998E-4</v>
      </c>
      <c r="I46">
        <v>4.0999999999999999E-4</v>
      </c>
      <c r="J46">
        <f>SSA!B44</f>
        <v>2.5799999999999998E-3</v>
      </c>
      <c r="K46">
        <f>SSA!E44</f>
        <v>1.4220000000000001E-3</v>
      </c>
      <c r="L46">
        <v>9.3999999999999997E-4</v>
      </c>
      <c r="M46">
        <v>5.8E-4</v>
      </c>
      <c r="N46">
        <v>9.3999999999999997E-4</v>
      </c>
      <c r="O46">
        <v>5.8E-4</v>
      </c>
      <c r="P46">
        <f t="shared" si="3"/>
        <v>1.6509999999999999E-3</v>
      </c>
      <c r="Q46" s="198">
        <f t="shared" si="4"/>
        <v>6.9200000000000002E-4</v>
      </c>
    </row>
    <row r="47" spans="1:17" x14ac:dyDescent="0.35">
      <c r="A47">
        <f t="shared" si="2"/>
        <v>41</v>
      </c>
      <c r="B47" s="159">
        <f>_xlfn.SWITCH(Input!$D$8, "China", F47, "SSA",J47, "Japan", L47, "China SSA Blend", P47)</f>
        <v>1.804E-3</v>
      </c>
      <c r="C47" s="198">
        <f>_xlfn.SWITCH(Input!$D$8, "China", G47, "SSA",K47, "Japan", M47, "China SSA Blend", Q47)</f>
        <v>7.6199999999999998E-4</v>
      </c>
      <c r="F47" s="159">
        <v>1.804E-3</v>
      </c>
      <c r="G47">
        <v>7.6199999999999998E-4</v>
      </c>
      <c r="H47">
        <v>9.5500000000000001E-4</v>
      </c>
      <c r="I47">
        <v>4.4999999999999999E-4</v>
      </c>
      <c r="J47">
        <f>SSA!B45</f>
        <v>2.6970000000000002E-3</v>
      </c>
      <c r="K47">
        <f>SSA!E45</f>
        <v>1.5009999999999999E-3</v>
      </c>
      <c r="L47">
        <v>9.8999999999999999E-4</v>
      </c>
      <c r="M47">
        <v>6.2E-4</v>
      </c>
      <c r="N47">
        <v>9.8999999999999999E-4</v>
      </c>
      <c r="O47">
        <v>6.2E-4</v>
      </c>
      <c r="P47">
        <f t="shared" si="3"/>
        <v>1.804E-3</v>
      </c>
      <c r="Q47" s="198">
        <f t="shared" si="4"/>
        <v>7.6199999999999998E-4</v>
      </c>
    </row>
    <row r="48" spans="1:17" x14ac:dyDescent="0.35">
      <c r="A48">
        <f t="shared" si="2"/>
        <v>42</v>
      </c>
      <c r="B48" s="159">
        <f>_xlfn.SWITCH(Input!$D$8, "China", F48, "SSA",J48, "Japan", L48, "China SSA Blend", P48)</f>
        <v>1.9780000000000002E-3</v>
      </c>
      <c r="C48" s="198">
        <f>_xlfn.SWITCH(Input!$D$8, "China", G48, "SSA",K48, "Japan", M48, "China SSA Blend", Q48)</f>
        <v>8.4099999999999995E-4</v>
      </c>
      <c r="F48" s="159">
        <v>1.9780000000000002E-3</v>
      </c>
      <c r="G48">
        <v>8.4099999999999995E-4</v>
      </c>
      <c r="H48">
        <v>1.041E-3</v>
      </c>
      <c r="I48">
        <v>4.9399999999999997E-4</v>
      </c>
      <c r="J48">
        <f>SSA!B46</f>
        <v>2.8279999999999998E-3</v>
      </c>
      <c r="K48">
        <f>SSA!E46</f>
        <v>1.596E-3</v>
      </c>
      <c r="L48">
        <v>1.0499999999999999E-3</v>
      </c>
      <c r="M48">
        <v>6.4999999999999997E-4</v>
      </c>
      <c r="N48">
        <v>1.0499999999999999E-3</v>
      </c>
      <c r="O48">
        <v>6.4999999999999997E-4</v>
      </c>
      <c r="P48">
        <f t="shared" si="3"/>
        <v>1.9780000000000002E-3</v>
      </c>
      <c r="Q48" s="198">
        <f t="shared" si="4"/>
        <v>8.4099999999999995E-4</v>
      </c>
    </row>
    <row r="49" spans="1:17" x14ac:dyDescent="0.35">
      <c r="A49">
        <f t="shared" si="2"/>
        <v>43</v>
      </c>
      <c r="B49" s="159">
        <f>_xlfn.SWITCH(Input!$D$8, "China", F49, "SSA",J49, "Japan", L49, "China SSA Blend", P49)</f>
        <v>2.173E-3</v>
      </c>
      <c r="C49" s="198">
        <f>_xlfn.SWITCH(Input!$D$8, "China", G49, "SSA",K49, "Japan", M49, "China SSA Blend", Q49)</f>
        <v>9.2900000000000003E-4</v>
      </c>
      <c r="F49" s="159">
        <v>2.173E-3</v>
      </c>
      <c r="G49">
        <v>9.2900000000000003E-4</v>
      </c>
      <c r="H49">
        <v>1.1379999999999999E-3</v>
      </c>
      <c r="I49">
        <v>5.4000000000000001E-4</v>
      </c>
      <c r="J49">
        <f>SSA!B47</f>
        <v>2.9759999999999999E-3</v>
      </c>
      <c r="K49">
        <f>SSA!E47</f>
        <v>1.709E-3</v>
      </c>
      <c r="L49">
        <v>1.15E-3</v>
      </c>
      <c r="M49">
        <v>7.5000000000000002E-4</v>
      </c>
      <c r="N49">
        <v>1.15E-3</v>
      </c>
      <c r="O49">
        <v>7.5000000000000002E-4</v>
      </c>
      <c r="P49">
        <f t="shared" si="3"/>
        <v>2.173E-3</v>
      </c>
      <c r="Q49" s="198">
        <f t="shared" si="4"/>
        <v>9.2900000000000003E-4</v>
      </c>
    </row>
    <row r="50" spans="1:17" x14ac:dyDescent="0.35">
      <c r="A50">
        <f t="shared" si="2"/>
        <v>44</v>
      </c>
      <c r="B50" s="159">
        <f>_xlfn.SWITCH(Input!$D$8, "China", F50, "SSA",J50, "Japan", L50, "China SSA Blend", P50)</f>
        <v>2.3930000000000002E-3</v>
      </c>
      <c r="C50" s="198">
        <f>_xlfn.SWITCH(Input!$D$8, "China", G50, "SSA",K50, "Japan", M50, "China SSA Blend", Q50)</f>
        <v>1.0280000000000001E-3</v>
      </c>
      <c r="F50" s="159">
        <v>2.3930000000000002E-3</v>
      </c>
      <c r="G50">
        <v>1.0280000000000001E-3</v>
      </c>
      <c r="H50">
        <v>1.245E-3</v>
      </c>
      <c r="I50">
        <v>5.8900000000000001E-4</v>
      </c>
      <c r="J50">
        <f>SSA!B48</f>
        <v>3.1459999999999999E-3</v>
      </c>
      <c r="K50">
        <f>SSA!E48</f>
        <v>1.841E-3</v>
      </c>
      <c r="L50">
        <v>1.2899999999999999E-3</v>
      </c>
      <c r="M50">
        <v>8.1999999999999998E-4</v>
      </c>
      <c r="N50">
        <v>1.2899999999999999E-3</v>
      </c>
      <c r="O50">
        <v>8.1999999999999998E-4</v>
      </c>
      <c r="P50">
        <f t="shared" si="3"/>
        <v>2.3930000000000002E-3</v>
      </c>
      <c r="Q50" s="198">
        <f t="shared" si="4"/>
        <v>1.0280000000000001E-3</v>
      </c>
    </row>
    <row r="51" spans="1:17" x14ac:dyDescent="0.35">
      <c r="A51">
        <f t="shared" si="2"/>
        <v>45</v>
      </c>
      <c r="B51" s="159">
        <f>_xlfn.SWITCH(Input!$D$8, "China", F51, "SSA",J51, "Japan", L51, "China SSA Blend", P51)</f>
        <v>2.6389999999999999E-3</v>
      </c>
      <c r="C51" s="198">
        <f>_xlfn.SWITCH(Input!$D$8, "China", G51, "SSA",K51, "Japan", M51, "China SSA Blend", Q51)</f>
        <v>1.137E-3</v>
      </c>
      <c r="F51" s="159">
        <v>2.6389999999999999E-3</v>
      </c>
      <c r="G51">
        <v>1.137E-3</v>
      </c>
      <c r="H51">
        <v>1.364E-3</v>
      </c>
      <c r="I51">
        <v>6.4000000000000005E-4</v>
      </c>
      <c r="J51">
        <f>SSA!B49</f>
        <v>3.3400000000000001E-3</v>
      </c>
      <c r="K51">
        <f>SSA!E49</f>
        <v>1.9889999999999999E-3</v>
      </c>
      <c r="L51">
        <v>1.3699999999999999E-3</v>
      </c>
      <c r="M51">
        <v>8.7000000000000001E-4</v>
      </c>
      <c r="N51">
        <v>1.3699999999999999E-3</v>
      </c>
      <c r="O51">
        <v>8.7000000000000001E-4</v>
      </c>
      <c r="P51">
        <f t="shared" si="3"/>
        <v>2.6389999999999999E-3</v>
      </c>
      <c r="Q51" s="198">
        <f t="shared" si="4"/>
        <v>1.137E-3</v>
      </c>
    </row>
    <row r="52" spans="1:17" x14ac:dyDescent="0.35">
      <c r="A52">
        <f t="shared" si="2"/>
        <v>46</v>
      </c>
      <c r="B52" s="159">
        <f>_xlfn.SWITCH(Input!$D$8, "China", F52, "SSA",J52, "Japan", L52, "China SSA Blend", P52)</f>
        <v>2.9129999999999998E-3</v>
      </c>
      <c r="C52" s="198">
        <f>_xlfn.SWITCH(Input!$D$8, "China", G52, "SSA",K52, "Japan", M52, "China SSA Blend", Q52)</f>
        <v>1.2589999999999999E-3</v>
      </c>
      <c r="F52" s="159">
        <v>2.9129999999999998E-3</v>
      </c>
      <c r="G52">
        <v>1.2589999999999999E-3</v>
      </c>
      <c r="H52">
        <v>1.4959999999999999E-3</v>
      </c>
      <c r="I52">
        <v>6.9300000000000004E-4</v>
      </c>
      <c r="J52">
        <f>SSA!B50</f>
        <v>3.5669999999999999E-3</v>
      </c>
      <c r="K52">
        <f>SSA!E50</f>
        <v>2.153E-3</v>
      </c>
      <c r="L52">
        <v>1.64E-3</v>
      </c>
      <c r="M52">
        <v>9.1E-4</v>
      </c>
      <c r="N52">
        <v>1.64E-3</v>
      </c>
      <c r="O52">
        <v>9.1E-4</v>
      </c>
      <c r="P52">
        <f t="shared" si="3"/>
        <v>2.9129999999999998E-3</v>
      </c>
      <c r="Q52" s="198">
        <f t="shared" si="4"/>
        <v>1.2589999999999999E-3</v>
      </c>
    </row>
    <row r="53" spans="1:17" x14ac:dyDescent="0.35">
      <c r="A53">
        <f t="shared" si="2"/>
        <v>47</v>
      </c>
      <c r="B53" s="159">
        <f>_xlfn.SWITCH(Input!$D$8, "China", F53, "SSA",J53, "Japan", L53, "China SSA Blend", P53)</f>
        <v>3.2130000000000001E-3</v>
      </c>
      <c r="C53" s="198">
        <f>_xlfn.SWITCH(Input!$D$8, "China", G53, "SSA",K53, "Japan", M53, "China SSA Blend", Q53)</f>
        <v>1.392E-3</v>
      </c>
      <c r="F53" s="159">
        <v>3.2130000000000001E-3</v>
      </c>
      <c r="G53">
        <v>1.392E-3</v>
      </c>
      <c r="H53">
        <v>1.6410000000000001E-3</v>
      </c>
      <c r="I53">
        <v>7.5000000000000002E-4</v>
      </c>
      <c r="J53">
        <f>SSA!B51</f>
        <v>3.833E-3</v>
      </c>
      <c r="K53">
        <f>SSA!E51</f>
        <v>2.333E-3</v>
      </c>
      <c r="L53">
        <v>1.75E-3</v>
      </c>
      <c r="M53">
        <v>1.0499999999999999E-3</v>
      </c>
      <c r="N53">
        <v>1.75E-3</v>
      </c>
      <c r="O53">
        <v>1.0499999999999999E-3</v>
      </c>
      <c r="P53">
        <f t="shared" si="3"/>
        <v>3.2130000000000001E-3</v>
      </c>
      <c r="Q53" s="198">
        <f t="shared" si="4"/>
        <v>1.392E-3</v>
      </c>
    </row>
    <row r="54" spans="1:17" x14ac:dyDescent="0.35">
      <c r="A54">
        <f t="shared" si="2"/>
        <v>48</v>
      </c>
      <c r="B54" s="159">
        <f>_xlfn.SWITCH(Input!$D$8, "China", F54, "SSA",J54, "Japan", L54, "China SSA Blend", P54)</f>
        <v>3.5379999999999999E-3</v>
      </c>
      <c r="C54" s="198">
        <f>_xlfn.SWITCH(Input!$D$8, "China", G54, "SSA",K54, "Japan", M54, "China SSA Blend", Q54)</f>
        <v>1.537E-3</v>
      </c>
      <c r="F54" s="159">
        <v>3.5379999999999999E-3</v>
      </c>
      <c r="G54">
        <v>1.537E-3</v>
      </c>
      <c r="H54">
        <v>1.7979999999999999E-3</v>
      </c>
      <c r="I54">
        <v>8.1099999999999998E-4</v>
      </c>
      <c r="J54">
        <f>SSA!B52</f>
        <v>4.143E-3</v>
      </c>
      <c r="K54">
        <f>SSA!E52</f>
        <v>2.5300000000000001E-3</v>
      </c>
      <c r="L54">
        <v>1.9499999999999999E-3</v>
      </c>
      <c r="M54">
        <v>1.1800000000000001E-3</v>
      </c>
      <c r="N54">
        <v>1.9499999999999999E-3</v>
      </c>
      <c r="O54">
        <v>1.1800000000000001E-3</v>
      </c>
      <c r="P54">
        <f t="shared" si="3"/>
        <v>3.5379999999999999E-3</v>
      </c>
      <c r="Q54" s="198">
        <f t="shared" si="4"/>
        <v>1.537E-3</v>
      </c>
    </row>
    <row r="55" spans="1:17" x14ac:dyDescent="0.35">
      <c r="A55">
        <f t="shared" si="2"/>
        <v>49</v>
      </c>
      <c r="B55" s="159">
        <f>_xlfn.SWITCH(Input!$D$8, "China", F55, "SSA",J55, "Japan", L55, "China SSA Blend", P55)</f>
        <v>3.8839999999999999E-3</v>
      </c>
      <c r="C55" s="198">
        <f>_xlfn.SWITCH(Input!$D$8, "China", G55, "SSA",K55, "Japan", M55, "China SSA Blend", Q55)</f>
        <v>1.6919999999999999E-3</v>
      </c>
      <c r="F55" s="159">
        <v>3.8839999999999999E-3</v>
      </c>
      <c r="G55">
        <v>1.6919999999999999E-3</v>
      </c>
      <c r="H55">
        <v>1.967E-3</v>
      </c>
      <c r="I55">
        <v>8.7699999999999996E-4</v>
      </c>
      <c r="J55">
        <f>SSA!B53</f>
        <v>4.4990000000000004E-3</v>
      </c>
      <c r="K55">
        <f>SSA!E53</f>
        <v>2.7460000000000002E-3</v>
      </c>
      <c r="L55">
        <v>2.1900000000000001E-3</v>
      </c>
      <c r="M55">
        <v>1.24E-3</v>
      </c>
      <c r="N55">
        <v>2.1900000000000001E-3</v>
      </c>
      <c r="O55">
        <v>1.24E-3</v>
      </c>
      <c r="P55">
        <f t="shared" si="3"/>
        <v>3.8839999999999999E-3</v>
      </c>
      <c r="Q55" s="198">
        <f t="shared" si="4"/>
        <v>1.6919999999999999E-3</v>
      </c>
    </row>
    <row r="56" spans="1:17" x14ac:dyDescent="0.35">
      <c r="A56">
        <f t="shared" si="2"/>
        <v>50</v>
      </c>
      <c r="B56" s="159">
        <f>_xlfn.SWITCH(Input!$D$8, "China", F56, "SSA",J56, "Japan", L56, "China SSA Blend", P56)</f>
        <v>4.2490000000000002E-3</v>
      </c>
      <c r="C56" s="198">
        <f>_xlfn.SWITCH(Input!$D$8, "China", G56, "SSA",K56, "Japan", M56, "China SSA Blend", Q56)</f>
        <v>1.859E-3</v>
      </c>
      <c r="F56" s="159">
        <v>4.2490000000000002E-3</v>
      </c>
      <c r="G56">
        <v>1.859E-3</v>
      </c>
      <c r="H56">
        <v>2.1480000000000002E-3</v>
      </c>
      <c r="I56">
        <v>9.5E-4</v>
      </c>
      <c r="J56">
        <f>SSA!B54</f>
        <v>4.8900000000000002E-3</v>
      </c>
      <c r="K56">
        <f>SSA!E54</f>
        <v>2.9810000000000001E-3</v>
      </c>
      <c r="L56">
        <v>2.3900000000000002E-3</v>
      </c>
      <c r="M56">
        <v>1.4300000000000001E-3</v>
      </c>
      <c r="N56">
        <v>2.3900000000000002E-3</v>
      </c>
      <c r="O56">
        <v>1.4300000000000001E-3</v>
      </c>
      <c r="P56">
        <f t="shared" si="3"/>
        <v>4.2490000000000002E-3</v>
      </c>
      <c r="Q56" s="198">
        <f t="shared" si="4"/>
        <v>1.859E-3</v>
      </c>
    </row>
    <row r="57" spans="1:17" x14ac:dyDescent="0.35">
      <c r="A57">
        <f t="shared" si="2"/>
        <v>51</v>
      </c>
      <c r="B57" s="159">
        <f>_xlfn.SWITCH(Input!$D$8, "China", F57, "SSA",J57, "Japan", L57, "China SSA Blend", P57)</f>
        <v>4.633E-3</v>
      </c>
      <c r="C57" s="198">
        <f>_xlfn.SWITCH(Input!$D$8, "China", G57, "SSA",K57, "Japan", M57, "China SSA Blend", Q57)</f>
        <v>2.0370000000000002E-3</v>
      </c>
      <c r="F57" s="159">
        <v>4.633E-3</v>
      </c>
      <c r="G57">
        <v>2.0370000000000002E-3</v>
      </c>
      <c r="H57">
        <v>2.3400000000000001E-3</v>
      </c>
      <c r="I57">
        <v>1.031E-3</v>
      </c>
      <c r="J57">
        <f>SSA!B55</f>
        <v>5.3210000000000002E-3</v>
      </c>
      <c r="K57">
        <f>SSA!E55</f>
        <v>3.241E-3</v>
      </c>
      <c r="L57">
        <v>2.7100000000000002E-3</v>
      </c>
      <c r="M57">
        <v>1.5900000000000001E-3</v>
      </c>
      <c r="N57">
        <v>2.7100000000000002E-3</v>
      </c>
      <c r="O57">
        <v>1.5900000000000001E-3</v>
      </c>
      <c r="P57">
        <f t="shared" si="3"/>
        <v>4.633E-3</v>
      </c>
      <c r="Q57" s="198">
        <f t="shared" si="4"/>
        <v>2.0370000000000002E-3</v>
      </c>
    </row>
    <row r="58" spans="1:17" x14ac:dyDescent="0.35">
      <c r="A58">
        <f t="shared" si="2"/>
        <v>52</v>
      </c>
      <c r="B58" s="159">
        <f>_xlfn.SWITCH(Input!$D$8, "China", F58, "SSA",J58, "Japan", L58, "China SSA Blend", P58)</f>
        <v>5.032E-3</v>
      </c>
      <c r="C58" s="198">
        <f>_xlfn.SWITCH(Input!$D$8, "China", G58, "SSA",K58, "Japan", M58, "China SSA Blend", Q58)</f>
        <v>2.2260000000000001E-3</v>
      </c>
      <c r="F58" s="159">
        <v>5.032E-3</v>
      </c>
      <c r="G58">
        <v>2.2260000000000001E-3</v>
      </c>
      <c r="H58">
        <v>2.5439999999999998E-3</v>
      </c>
      <c r="I58">
        <v>1.1199999999999999E-3</v>
      </c>
      <c r="J58">
        <f>SSA!B56</f>
        <v>5.8100000000000001E-3</v>
      </c>
      <c r="K58">
        <f>SSA!E56</f>
        <v>3.5300000000000002E-3</v>
      </c>
      <c r="L58">
        <v>3.0200000000000001E-3</v>
      </c>
      <c r="M58">
        <v>1.66E-3</v>
      </c>
      <c r="N58">
        <v>3.0200000000000001E-3</v>
      </c>
      <c r="O58">
        <v>1.66E-3</v>
      </c>
      <c r="P58">
        <f t="shared" si="3"/>
        <v>5.032E-3</v>
      </c>
      <c r="Q58" s="198">
        <f t="shared" si="4"/>
        <v>2.2260000000000001E-3</v>
      </c>
    </row>
    <row r="59" spans="1:17" x14ac:dyDescent="0.35">
      <c r="A59">
        <f t="shared" si="2"/>
        <v>53</v>
      </c>
      <c r="B59" s="159">
        <f>_xlfn.SWITCH(Input!$D$8, "China", F59, "SSA",J59, "Japan", L59, "China SSA Blend", P59)</f>
        <v>5.4450000000000002E-3</v>
      </c>
      <c r="C59" s="198">
        <f>_xlfn.SWITCH(Input!$D$8, "China", G59, "SSA",K59, "Japan", M59, "China SSA Blend", Q59)</f>
        <v>2.4239999999999999E-3</v>
      </c>
      <c r="F59" s="159">
        <v>5.4450000000000002E-3</v>
      </c>
      <c r="G59">
        <v>2.4239999999999999E-3</v>
      </c>
      <c r="H59">
        <v>2.7590000000000002E-3</v>
      </c>
      <c r="I59">
        <v>1.219E-3</v>
      </c>
      <c r="J59">
        <f>SSA!B57</f>
        <v>6.3629999999999997E-3</v>
      </c>
      <c r="K59">
        <f>SSA!E57</f>
        <v>3.8530000000000001E-3</v>
      </c>
      <c r="L59">
        <v>3.3E-3</v>
      </c>
      <c r="M59">
        <v>1.9E-3</v>
      </c>
      <c r="N59">
        <v>3.3E-3</v>
      </c>
      <c r="O59">
        <v>1.9E-3</v>
      </c>
      <c r="P59">
        <f t="shared" si="3"/>
        <v>5.4450000000000002E-3</v>
      </c>
      <c r="Q59" s="198">
        <f t="shared" si="4"/>
        <v>2.4239999999999999E-3</v>
      </c>
    </row>
    <row r="60" spans="1:17" x14ac:dyDescent="0.35">
      <c r="A60">
        <f t="shared" si="2"/>
        <v>54</v>
      </c>
      <c r="B60" s="159">
        <f>_xlfn.SWITCH(Input!$D$8, "China", F60, "SSA",J60, "Japan", L60, "China SSA Blend", P60)</f>
        <v>5.8690000000000001E-3</v>
      </c>
      <c r="C60" s="198">
        <f>_xlfn.SWITCH(Input!$D$8, "China", G60, "SSA",K60, "Japan", M60, "China SSA Blend", Q60)</f>
        <v>2.6340000000000001E-3</v>
      </c>
      <c r="F60" s="159">
        <v>5.8690000000000001E-3</v>
      </c>
      <c r="G60">
        <v>2.6340000000000001E-3</v>
      </c>
      <c r="H60">
        <v>2.9849999999999998E-3</v>
      </c>
      <c r="I60">
        <v>1.3290000000000001E-3</v>
      </c>
      <c r="J60">
        <f>SSA!B58</f>
        <v>6.973E-3</v>
      </c>
      <c r="K60">
        <f>SSA!E58</f>
        <v>4.2079999999999999E-3</v>
      </c>
      <c r="L60">
        <v>3.6700000000000001E-3</v>
      </c>
      <c r="M60">
        <v>1.91E-3</v>
      </c>
      <c r="N60">
        <v>3.6700000000000001E-3</v>
      </c>
      <c r="O60">
        <v>1.91E-3</v>
      </c>
      <c r="P60">
        <f t="shared" si="3"/>
        <v>5.8690000000000001E-3</v>
      </c>
      <c r="Q60" s="198">
        <f t="shared" si="4"/>
        <v>2.6340000000000001E-3</v>
      </c>
    </row>
    <row r="61" spans="1:17" x14ac:dyDescent="0.35">
      <c r="A61">
        <f t="shared" si="2"/>
        <v>55</v>
      </c>
      <c r="B61" s="159">
        <f>_xlfn.SWITCH(Input!$D$8, "China", F61, "SSA",J61, "Japan", L61, "China SSA Blend", P61)</f>
        <v>6.3020000000000003E-3</v>
      </c>
      <c r="C61" s="198">
        <f>_xlfn.SWITCH(Input!$D$8, "China", G61, "SSA",K61, "Japan", M61, "China SSA Blend", Q61)</f>
        <v>2.8530000000000001E-3</v>
      </c>
      <c r="F61" s="159">
        <v>6.3020000000000003E-3</v>
      </c>
      <c r="G61">
        <v>2.8530000000000001E-3</v>
      </c>
      <c r="H61">
        <v>3.2209999999999999E-3</v>
      </c>
      <c r="I61">
        <v>1.4499999999999999E-3</v>
      </c>
      <c r="J61">
        <f>SSA!B59</f>
        <v>7.6290000000000004E-3</v>
      </c>
      <c r="K61">
        <f>SSA!E59</f>
        <v>4.5909999999999996E-3</v>
      </c>
      <c r="L61">
        <v>4.0099999999999997E-3</v>
      </c>
      <c r="M61">
        <v>2.1099999999999999E-3</v>
      </c>
      <c r="N61">
        <v>4.0099999999999997E-3</v>
      </c>
      <c r="O61">
        <v>2.1099999999999999E-3</v>
      </c>
      <c r="P61">
        <f t="shared" si="3"/>
        <v>6.3020000000000003E-3</v>
      </c>
      <c r="Q61" s="198">
        <f t="shared" si="4"/>
        <v>2.8530000000000001E-3</v>
      </c>
    </row>
    <row r="62" spans="1:17" x14ac:dyDescent="0.35">
      <c r="A62">
        <f t="shared" si="2"/>
        <v>56</v>
      </c>
      <c r="B62" s="159">
        <f>_xlfn.SWITCH(Input!$D$8, "China", F62, "SSA",J62, "Japan", L62, "China SSA Blend", P62)</f>
        <v>6.7470000000000004E-3</v>
      </c>
      <c r="C62" s="198">
        <f>_xlfn.SWITCH(Input!$D$8, "China", G62, "SSA",K62, "Japan", M62, "China SSA Blend", Q62)</f>
        <v>3.0850000000000001E-3</v>
      </c>
      <c r="F62" s="159">
        <v>6.7470000000000004E-3</v>
      </c>
      <c r="G62">
        <v>3.0850000000000001E-3</v>
      </c>
      <c r="H62">
        <v>3.4689999999999999E-3</v>
      </c>
      <c r="I62">
        <v>1.585E-3</v>
      </c>
      <c r="J62">
        <f>SSA!B60</f>
        <v>8.3219999999999995E-3</v>
      </c>
      <c r="K62">
        <f>SSA!E60</f>
        <v>4.9969999999999997E-3</v>
      </c>
      <c r="L62">
        <v>4.3400000000000001E-3</v>
      </c>
      <c r="M62">
        <v>2.2100000000000002E-3</v>
      </c>
      <c r="N62">
        <v>4.3400000000000001E-3</v>
      </c>
      <c r="O62">
        <v>2.2100000000000002E-3</v>
      </c>
      <c r="P62">
        <f t="shared" si="3"/>
        <v>6.7470000000000004E-3</v>
      </c>
      <c r="Q62" s="198">
        <f t="shared" si="4"/>
        <v>3.0850000000000001E-3</v>
      </c>
    </row>
    <row r="63" spans="1:17" x14ac:dyDescent="0.35">
      <c r="A63">
        <f t="shared" si="2"/>
        <v>57</v>
      </c>
      <c r="B63" s="159">
        <f>_xlfn.SWITCH(Input!$D$8, "China", F63, "SSA",J63, "Japan", L63, "China SSA Blend", P63)</f>
        <v>7.2269999999999999E-3</v>
      </c>
      <c r="C63" s="198">
        <f>_xlfn.SWITCH(Input!$D$8, "China", G63, "SSA",K63, "Japan", M63, "China SSA Blend", Q63)</f>
        <v>3.3419999999999999E-3</v>
      </c>
      <c r="F63" s="159">
        <v>7.2269999999999999E-3</v>
      </c>
      <c r="G63">
        <v>3.3419999999999999E-3</v>
      </c>
      <c r="H63">
        <v>3.7309999999999999E-3</v>
      </c>
      <c r="I63">
        <v>1.7359999999999999E-3</v>
      </c>
      <c r="J63">
        <f>SSA!B61</f>
        <v>9.0489999999999998E-3</v>
      </c>
      <c r="K63">
        <f>SSA!E61</f>
        <v>5.4260000000000003E-3</v>
      </c>
      <c r="L63">
        <v>4.79E-3</v>
      </c>
      <c r="M63">
        <v>2.3700000000000001E-3</v>
      </c>
      <c r="N63">
        <v>4.79E-3</v>
      </c>
      <c r="O63">
        <v>2.3700000000000001E-3</v>
      </c>
      <c r="P63">
        <f t="shared" si="3"/>
        <v>7.2269999999999999E-3</v>
      </c>
      <c r="Q63" s="198">
        <f t="shared" si="4"/>
        <v>3.3419999999999999E-3</v>
      </c>
    </row>
    <row r="64" spans="1:17" x14ac:dyDescent="0.35">
      <c r="A64">
        <f t="shared" si="2"/>
        <v>58</v>
      </c>
      <c r="B64" s="159">
        <f>_xlfn.SWITCH(Input!$D$8, "China", F64, "SSA",J64, "Japan", L64, "China SSA Blend", P64)</f>
        <v>7.77E-3</v>
      </c>
      <c r="C64" s="198">
        <f>_xlfn.SWITCH(Input!$D$8, "China", G64, "SSA",K64, "Japan", M64, "China SSA Blend", Q64)</f>
        <v>3.6380000000000002E-3</v>
      </c>
      <c r="F64" s="159">
        <v>7.77E-3</v>
      </c>
      <c r="G64">
        <v>3.6380000000000002E-3</v>
      </c>
      <c r="H64">
        <v>4.0140000000000002E-3</v>
      </c>
      <c r="I64">
        <v>1.905E-3</v>
      </c>
      <c r="J64">
        <f>SSA!B62</f>
        <v>9.8060000000000005E-3</v>
      </c>
      <c r="K64">
        <f>SSA!E62</f>
        <v>5.8760000000000001E-3</v>
      </c>
      <c r="L64">
        <v>5.1599999999999997E-3</v>
      </c>
      <c r="M64">
        <v>2.4599999999999999E-3</v>
      </c>
      <c r="N64">
        <v>5.1599999999999997E-3</v>
      </c>
      <c r="O64">
        <v>2.4599999999999999E-3</v>
      </c>
      <c r="P64">
        <f t="shared" si="3"/>
        <v>7.77E-3</v>
      </c>
      <c r="Q64" s="198">
        <f t="shared" si="4"/>
        <v>3.6380000000000002E-3</v>
      </c>
    </row>
    <row r="65" spans="1:17" x14ac:dyDescent="0.35">
      <c r="A65">
        <f t="shared" si="2"/>
        <v>59</v>
      </c>
      <c r="B65" s="159">
        <f>_xlfn.SWITCH(Input!$D$8, "China", F65, "SSA",J65, "Japan", L65, "China SSA Blend", P65)</f>
        <v>8.4030000000000007E-3</v>
      </c>
      <c r="C65" s="198">
        <f>_xlfn.SWITCH(Input!$D$8, "China", G65, "SSA",K65, "Japan", M65, "China SSA Blend", Q65)</f>
        <v>3.9899999999999996E-3</v>
      </c>
      <c r="F65" s="159">
        <v>8.4030000000000007E-3</v>
      </c>
      <c r="G65">
        <v>3.9899999999999996E-3</v>
      </c>
      <c r="H65">
        <v>4.3229999999999996E-3</v>
      </c>
      <c r="I65">
        <v>2.0969999999999999E-3</v>
      </c>
      <c r="J65">
        <f>SSA!B63</f>
        <v>1.0595E-2</v>
      </c>
      <c r="K65">
        <f>SSA!E63</f>
        <v>6.3480000000000003E-3</v>
      </c>
      <c r="L65">
        <v>5.7499999999999999E-3</v>
      </c>
      <c r="M65">
        <v>2.6800000000000001E-3</v>
      </c>
      <c r="N65">
        <v>5.7499999999999999E-3</v>
      </c>
      <c r="O65">
        <v>2.6800000000000001E-3</v>
      </c>
      <c r="P65">
        <f t="shared" si="3"/>
        <v>8.4030000000000007E-3</v>
      </c>
      <c r="Q65" s="198">
        <f t="shared" si="4"/>
        <v>3.9899999999999996E-3</v>
      </c>
    </row>
    <row r="66" spans="1:17" x14ac:dyDescent="0.35">
      <c r="A66">
        <f t="shared" si="2"/>
        <v>60</v>
      </c>
      <c r="B66" s="159">
        <f>_xlfn.SWITCH(Input!$D$8, "China", F66, "SSA",J66, "Japan", L66, "China SSA Blend", P66)</f>
        <v>9.1610000000000007E-3</v>
      </c>
      <c r="C66" s="198">
        <f>_xlfn.SWITCH(Input!$D$8, "China", G66, "SSA",K66, "Japan", M66, "China SSA Blend", Q66)</f>
        <v>4.4140000000000004E-3</v>
      </c>
      <c r="F66" s="159">
        <v>9.1610000000000007E-3</v>
      </c>
      <c r="G66">
        <v>4.4140000000000004E-3</v>
      </c>
      <c r="H66">
        <v>4.6600000000000001E-3</v>
      </c>
      <c r="I66">
        <v>2.3149999999999998E-3</v>
      </c>
      <c r="J66">
        <f>SSA!B64</f>
        <v>1.1452E-2</v>
      </c>
      <c r="K66">
        <f>SSA!E64</f>
        <v>6.8830000000000002E-3</v>
      </c>
      <c r="L66">
        <v>6.2700000000000004E-3</v>
      </c>
      <c r="M66">
        <v>2.8700000000000002E-3</v>
      </c>
      <c r="N66">
        <v>6.2700000000000004E-3</v>
      </c>
      <c r="O66">
        <v>2.8700000000000002E-3</v>
      </c>
      <c r="P66">
        <f t="shared" si="3"/>
        <v>9.1610000000000007E-3</v>
      </c>
      <c r="Q66" s="198">
        <f t="shared" si="4"/>
        <v>4.4140000000000004E-3</v>
      </c>
    </row>
    <row r="67" spans="1:17" x14ac:dyDescent="0.35">
      <c r="A67">
        <f t="shared" si="2"/>
        <v>61</v>
      </c>
      <c r="B67" s="159">
        <f>_xlfn.SWITCH(Input!$D$8, "China", F67, "SSA",J67, "Japan", L67, "China SSA Blend", P67)</f>
        <v>1.0064999999999999E-2</v>
      </c>
      <c r="C67" s="198">
        <f>_xlfn.SWITCH(Input!$D$8, "China", G67, "SSA",K67, "Japan", M67, "China SSA Blend", Q67)</f>
        <v>4.9230000000000003E-3</v>
      </c>
      <c r="F67" s="159">
        <v>1.0064999999999999E-2</v>
      </c>
      <c r="G67">
        <v>4.9230000000000003E-3</v>
      </c>
      <c r="H67">
        <v>5.0340000000000003E-3</v>
      </c>
      <c r="I67">
        <v>2.5609999999999999E-3</v>
      </c>
      <c r="J67">
        <f>SSA!B65</f>
        <v>1.2357999999999999E-2</v>
      </c>
      <c r="K67">
        <f>SSA!E65</f>
        <v>7.4570000000000001E-3</v>
      </c>
      <c r="L67">
        <v>6.9300000000000004E-3</v>
      </c>
      <c r="M67">
        <v>2.99E-3</v>
      </c>
      <c r="N67">
        <v>6.9300000000000004E-3</v>
      </c>
      <c r="O67">
        <v>2.99E-3</v>
      </c>
      <c r="P67">
        <f t="shared" si="3"/>
        <v>1.0064999999999999E-2</v>
      </c>
      <c r="Q67" s="198">
        <f t="shared" si="4"/>
        <v>4.9230000000000003E-3</v>
      </c>
    </row>
    <row r="68" spans="1:17" x14ac:dyDescent="0.35">
      <c r="A68">
        <f t="shared" si="2"/>
        <v>62</v>
      </c>
      <c r="B68" s="159">
        <f>_xlfn.SWITCH(Input!$D$8, "China", F68, "SSA",J68, "Japan", L68, "China SSA Blend", P68)</f>
        <v>1.1129E-2</v>
      </c>
      <c r="C68" s="198">
        <f>_xlfn.SWITCH(Input!$D$8, "China", G68, "SSA",K68, "Japan", M68, "China SSA Blend", Q68)</f>
        <v>5.5290000000000001E-3</v>
      </c>
      <c r="F68" s="159">
        <v>1.1129E-2</v>
      </c>
      <c r="G68">
        <v>5.5290000000000001E-3</v>
      </c>
      <c r="H68">
        <v>5.4479999999999997E-3</v>
      </c>
      <c r="I68">
        <v>2.836E-3</v>
      </c>
      <c r="J68">
        <f>SSA!B66</f>
        <v>1.3254999999999999E-2</v>
      </c>
      <c r="K68">
        <f>SSA!E66</f>
        <v>8.0099999999999998E-3</v>
      </c>
      <c r="L68">
        <v>7.5300000000000002E-3</v>
      </c>
      <c r="M68">
        <v>3.4199999999999999E-3</v>
      </c>
      <c r="N68">
        <v>7.5300000000000002E-3</v>
      </c>
      <c r="O68">
        <v>3.4199999999999999E-3</v>
      </c>
      <c r="P68">
        <f t="shared" si="3"/>
        <v>1.1129E-2</v>
      </c>
      <c r="Q68" s="198">
        <f t="shared" si="4"/>
        <v>5.5290000000000001E-3</v>
      </c>
    </row>
    <row r="69" spans="1:17" x14ac:dyDescent="0.35">
      <c r="A69">
        <f t="shared" si="2"/>
        <v>63</v>
      </c>
      <c r="B69" s="159">
        <f>_xlfn.SWITCH(Input!$D$8, "China", F69, "SSA",J69, "Japan", L69, "China SSA Blend", P69)</f>
        <v>1.2359999999999999E-2</v>
      </c>
      <c r="C69" s="198">
        <f>_xlfn.SWITCH(Input!$D$8, "China", G69, "SSA",K69, "Japan", M69, "China SSA Blend", Q69)</f>
        <v>6.2440000000000004E-3</v>
      </c>
      <c r="F69" s="159">
        <v>1.2359999999999999E-2</v>
      </c>
      <c r="G69">
        <v>6.2440000000000004E-3</v>
      </c>
      <c r="H69">
        <v>5.9090000000000002E-3</v>
      </c>
      <c r="I69">
        <v>3.137E-3</v>
      </c>
      <c r="J69">
        <f>SSA!B67</f>
        <v>1.4126E-2</v>
      </c>
      <c r="K69">
        <f>SSA!E67</f>
        <v>8.5199999999999998E-3</v>
      </c>
      <c r="L69">
        <v>8.4700000000000001E-3</v>
      </c>
      <c r="M69">
        <v>3.5300000000000002E-3</v>
      </c>
      <c r="N69">
        <v>8.4700000000000001E-3</v>
      </c>
      <c r="O69">
        <v>3.5300000000000002E-3</v>
      </c>
      <c r="P69">
        <f t="shared" si="3"/>
        <v>1.2359999999999999E-2</v>
      </c>
      <c r="Q69" s="198">
        <f t="shared" si="4"/>
        <v>6.2440000000000004E-3</v>
      </c>
    </row>
    <row r="70" spans="1:17" x14ac:dyDescent="0.35">
      <c r="A70">
        <f t="shared" si="2"/>
        <v>64</v>
      </c>
      <c r="B70" s="159">
        <f>_xlfn.SWITCH(Input!$D$8, "China", F70, "SSA",J70, "Japan", L70, "China SSA Blend", P70)</f>
        <v>1.3771E-2</v>
      </c>
      <c r="C70" s="198">
        <f>_xlfn.SWITCH(Input!$D$8, "China", G70, "SSA",K70, "Japan", M70, "China SSA Blend", Q70)</f>
        <v>7.0780000000000001E-3</v>
      </c>
      <c r="F70" s="159">
        <v>1.3771E-2</v>
      </c>
      <c r="G70">
        <v>7.0780000000000001E-3</v>
      </c>
      <c r="H70">
        <v>6.4219999999999998E-3</v>
      </c>
      <c r="I70">
        <v>3.4680000000000002E-3</v>
      </c>
      <c r="J70">
        <f>SSA!B68</f>
        <v>1.5006E-2</v>
      </c>
      <c r="K70">
        <f>SSA!E68</f>
        <v>9.0310000000000008E-3</v>
      </c>
      <c r="L70">
        <v>9.0799999999999995E-3</v>
      </c>
      <c r="M70">
        <v>3.96E-3</v>
      </c>
      <c r="N70">
        <v>9.0799999999999995E-3</v>
      </c>
      <c r="O70">
        <v>3.96E-3</v>
      </c>
      <c r="P70">
        <f t="shared" ref="P70:P101" si="5">IF($A70&lt;65,F70,MIN(20,$A70-65)/20*J70+(1-MIN(20,$A70-65)/20)*F70)</f>
        <v>1.3771E-2</v>
      </c>
      <c r="Q70" s="198">
        <f t="shared" ref="Q70:Q101" si="6">IF($A70&lt;65,G70,MIN(20,$A70-65)/20*K70+(1-MIN(20,$A70-65)/20)*G70)</f>
        <v>7.0780000000000001E-3</v>
      </c>
    </row>
    <row r="71" spans="1:17" x14ac:dyDescent="0.35">
      <c r="A71">
        <f t="shared" si="2"/>
        <v>65</v>
      </c>
      <c r="B71" s="159">
        <f>_xlfn.SWITCH(Input!$D$8, "China", F71, "SSA",J71, "Japan", L71, "China SSA Blend", P71)</f>
        <v>1.5379E-2</v>
      </c>
      <c r="C71" s="198">
        <f>_xlfn.SWITCH(Input!$D$8, "China", G71, "SSA",K71, "Japan", M71, "China SSA Blend", Q71)</f>
        <v>8.0450000000000001E-3</v>
      </c>
      <c r="F71" s="159">
        <v>1.5379E-2</v>
      </c>
      <c r="G71">
        <v>8.0450000000000001E-3</v>
      </c>
      <c r="H71">
        <v>6.9880000000000003E-3</v>
      </c>
      <c r="I71">
        <v>3.8349999999999999E-3</v>
      </c>
      <c r="J71">
        <f>SSA!B69</f>
        <v>1.6001000000000001E-2</v>
      </c>
      <c r="K71">
        <f>SSA!E69</f>
        <v>9.6170000000000005E-3</v>
      </c>
      <c r="L71">
        <v>1.0149999999999999E-2</v>
      </c>
      <c r="M71">
        <v>4.3200000000000001E-3</v>
      </c>
      <c r="N71">
        <v>1.0149999999999999E-2</v>
      </c>
      <c r="O71">
        <v>4.3200000000000001E-3</v>
      </c>
      <c r="P71">
        <f t="shared" si="5"/>
        <v>1.5379E-2</v>
      </c>
      <c r="Q71" s="198">
        <f t="shared" si="6"/>
        <v>8.0450000000000001E-3</v>
      </c>
    </row>
    <row r="72" spans="1:17" x14ac:dyDescent="0.35">
      <c r="A72">
        <f t="shared" ref="A72:A119" si="7">A71+1</f>
        <v>66</v>
      </c>
      <c r="B72" s="159">
        <f>_xlfn.SWITCH(Input!$D$8, "China", F72, "SSA",J72, "Japan", L72, "China SSA Blend", P72)</f>
        <v>1.7212000000000002E-2</v>
      </c>
      <c r="C72" s="198">
        <f>_xlfn.SWITCH(Input!$D$8, "China", G72, "SSA",K72, "Japan", M72, "China SSA Blend", Q72)</f>
        <v>9.1649999999999995E-3</v>
      </c>
      <c r="F72" s="159">
        <v>1.7212000000000002E-2</v>
      </c>
      <c r="G72">
        <v>9.1649999999999995E-3</v>
      </c>
      <c r="H72">
        <v>7.6099999999999996E-3</v>
      </c>
      <c r="I72">
        <v>4.254E-3</v>
      </c>
      <c r="J72">
        <f>SSA!B70</f>
        <v>1.7124E-2</v>
      </c>
      <c r="K72">
        <f>SSA!E70</f>
        <v>1.0328E-2</v>
      </c>
      <c r="L72">
        <v>1.108E-2</v>
      </c>
      <c r="M72">
        <v>4.47E-3</v>
      </c>
      <c r="N72">
        <v>1.108E-2</v>
      </c>
      <c r="O72">
        <v>4.47E-3</v>
      </c>
      <c r="P72">
        <f t="shared" si="5"/>
        <v>1.7207600000000003E-2</v>
      </c>
      <c r="Q72" s="198">
        <f t="shared" si="6"/>
        <v>9.2231499999999994E-3</v>
      </c>
    </row>
    <row r="73" spans="1:17" x14ac:dyDescent="0.35">
      <c r="A73">
        <f t="shared" si="7"/>
        <v>67</v>
      </c>
      <c r="B73" s="159">
        <f>_xlfn.SWITCH(Input!$D$8, "China", F73, "SSA",J73, "Japan", L73, "China SSA Blend", P73)</f>
        <v>1.9304000000000002E-2</v>
      </c>
      <c r="C73" s="198">
        <f>_xlfn.SWITCH(Input!$D$8, "China", G73, "SSA",K73, "Japan", M73, "China SSA Blend", Q73)</f>
        <v>1.0460000000000001E-2</v>
      </c>
      <c r="F73" s="159">
        <v>1.9304000000000002E-2</v>
      </c>
      <c r="G73">
        <v>1.0460000000000001E-2</v>
      </c>
      <c r="H73">
        <v>8.2920000000000008E-3</v>
      </c>
      <c r="I73">
        <v>4.7400000000000003E-3</v>
      </c>
      <c r="J73">
        <f>SSA!B71</f>
        <v>1.8297999999999998E-2</v>
      </c>
      <c r="K73">
        <f>SSA!E71</f>
        <v>1.1167E-2</v>
      </c>
      <c r="L73">
        <v>1.235E-2</v>
      </c>
      <c r="M73">
        <v>5.1599999999999997E-3</v>
      </c>
      <c r="N73">
        <v>1.235E-2</v>
      </c>
      <c r="O73">
        <v>5.1599999999999997E-3</v>
      </c>
      <c r="P73">
        <f t="shared" si="5"/>
        <v>1.9203400000000002E-2</v>
      </c>
      <c r="Q73" s="198">
        <f t="shared" si="6"/>
        <v>1.05307E-2</v>
      </c>
    </row>
    <row r="74" spans="1:17" x14ac:dyDescent="0.35">
      <c r="A74">
        <f t="shared" si="7"/>
        <v>68</v>
      </c>
      <c r="B74" s="159">
        <f>_xlfn.SWITCH(Input!$D$8, "China", F74, "SSA",J74, "Japan", L74, "China SSA Blend", P74)</f>
        <v>2.1690999999999998E-2</v>
      </c>
      <c r="C74" s="198">
        <f>_xlfn.SWITCH(Input!$D$8, "China", G74, "SSA",K74, "Japan", M74, "China SSA Blend", Q74)</f>
        <v>1.1955E-2</v>
      </c>
      <c r="F74" s="159">
        <v>2.1690999999999998E-2</v>
      </c>
      <c r="G74">
        <v>1.1955E-2</v>
      </c>
      <c r="H74">
        <v>9.0460000000000002E-3</v>
      </c>
      <c r="I74">
        <v>5.3020000000000003E-3</v>
      </c>
      <c r="J74">
        <f>SSA!B72</f>
        <v>1.9519000000000002E-2</v>
      </c>
      <c r="K74">
        <f>SSA!E72</f>
        <v>1.2158E-2</v>
      </c>
      <c r="L74">
        <v>1.38E-2</v>
      </c>
      <c r="M74">
        <v>5.7000000000000002E-3</v>
      </c>
      <c r="N74">
        <v>1.38E-2</v>
      </c>
      <c r="O74">
        <v>5.7000000000000002E-3</v>
      </c>
      <c r="P74">
        <f t="shared" si="5"/>
        <v>2.1365199999999997E-2</v>
      </c>
      <c r="Q74" s="198">
        <f t="shared" si="6"/>
        <v>1.198545E-2</v>
      </c>
    </row>
    <row r="75" spans="1:17" x14ac:dyDescent="0.35">
      <c r="A75">
        <f t="shared" si="7"/>
        <v>69</v>
      </c>
      <c r="B75" s="159">
        <f>_xlfn.SWITCH(Input!$D$8, "China", F75, "SSA",J75, "Japan", L75, "China SSA Blend", P75)</f>
        <v>2.4410999999999999E-2</v>
      </c>
      <c r="C75" s="198">
        <f>_xlfn.SWITCH(Input!$D$8, "China", G75, "SSA",K75, "Japan", M75, "China SSA Blend", Q75)</f>
        <v>1.3674E-2</v>
      </c>
      <c r="F75" s="159">
        <v>2.4410999999999999E-2</v>
      </c>
      <c r="G75">
        <v>1.3674E-2</v>
      </c>
      <c r="H75">
        <v>9.8969999999999995E-3</v>
      </c>
      <c r="I75">
        <v>5.9430000000000004E-3</v>
      </c>
      <c r="J75">
        <f>SSA!B73</f>
        <v>2.0847000000000001E-2</v>
      </c>
      <c r="K75">
        <f>SSA!E73</f>
        <v>1.3311999999999999E-2</v>
      </c>
      <c r="L75">
        <v>1.511E-2</v>
      </c>
      <c r="M75">
        <v>6.28E-3</v>
      </c>
      <c r="N75">
        <v>1.511E-2</v>
      </c>
      <c r="O75">
        <v>6.28E-3</v>
      </c>
      <c r="P75">
        <f t="shared" si="5"/>
        <v>2.3698199999999999E-2</v>
      </c>
      <c r="Q75" s="198">
        <f t="shared" si="6"/>
        <v>1.3601600000000002E-2</v>
      </c>
    </row>
    <row r="76" spans="1:17" x14ac:dyDescent="0.35">
      <c r="A76">
        <f t="shared" si="7"/>
        <v>70</v>
      </c>
      <c r="B76" s="159">
        <f>_xlfn.SWITCH(Input!$D$8, "China", F76, "SSA",J76, "Japan", L76, "China SSA Blend", P76)</f>
        <v>2.7494999999999999E-2</v>
      </c>
      <c r="C76" s="198">
        <f>_xlfn.SWITCH(Input!$D$8, "China", G76, "SSA",K76, "Japan", M76, "China SSA Blend", Q76)</f>
        <v>1.5643000000000001E-2</v>
      </c>
      <c r="F76" s="159">
        <v>2.7494999999999999E-2</v>
      </c>
      <c r="G76">
        <v>1.5643000000000001E-2</v>
      </c>
      <c r="H76">
        <v>1.0888E-2</v>
      </c>
      <c r="I76">
        <v>6.6600000000000001E-3</v>
      </c>
      <c r="J76">
        <f>SSA!B74</f>
        <v>2.2381000000000002E-2</v>
      </c>
      <c r="K76">
        <f>SSA!E74</f>
        <v>1.4673E-2</v>
      </c>
      <c r="L76">
        <v>1.669E-2</v>
      </c>
      <c r="M76">
        <v>6.7000000000000002E-3</v>
      </c>
      <c r="N76">
        <v>1.669E-2</v>
      </c>
      <c r="O76">
        <v>6.7000000000000002E-3</v>
      </c>
      <c r="P76">
        <f t="shared" si="5"/>
        <v>2.62165E-2</v>
      </c>
      <c r="Q76" s="198">
        <f t="shared" si="6"/>
        <v>1.5400499999999999E-2</v>
      </c>
    </row>
    <row r="77" spans="1:17" x14ac:dyDescent="0.35">
      <c r="A77">
        <f t="shared" si="7"/>
        <v>71</v>
      </c>
      <c r="B77" s="159">
        <f>_xlfn.SWITCH(Input!$D$8, "China", F77, "SSA",J77, "Japan", L77, "China SSA Blend", P77)</f>
        <v>3.0964999999999999E-2</v>
      </c>
      <c r="C77" s="198">
        <f>_xlfn.SWITCH(Input!$D$8, "China", G77, "SSA",K77, "Japan", M77, "China SSA Blend", Q77)</f>
        <v>1.7887E-2</v>
      </c>
      <c r="F77" s="159">
        <v>3.0964999999999999E-2</v>
      </c>
      <c r="G77">
        <v>1.7887E-2</v>
      </c>
      <c r="H77">
        <v>1.208E-2</v>
      </c>
      <c r="I77">
        <v>7.4599999999999996E-3</v>
      </c>
      <c r="J77">
        <f>SSA!B75</f>
        <v>2.4185000000000002E-2</v>
      </c>
      <c r="K77">
        <f>SSA!E75</f>
        <v>1.6220999999999999E-2</v>
      </c>
      <c r="L77">
        <v>1.8599999999999998E-2</v>
      </c>
      <c r="M77">
        <v>7.5399999999999998E-3</v>
      </c>
      <c r="N77">
        <v>1.8599999999999998E-2</v>
      </c>
      <c r="O77">
        <v>7.5399999999999998E-3</v>
      </c>
      <c r="P77">
        <f t="shared" si="5"/>
        <v>2.8930999999999998E-2</v>
      </c>
      <c r="Q77" s="198">
        <f t="shared" si="6"/>
        <v>1.7387199999999998E-2</v>
      </c>
    </row>
    <row r="78" spans="1:17" x14ac:dyDescent="0.35">
      <c r="A78">
        <f t="shared" si="7"/>
        <v>72</v>
      </c>
      <c r="B78" s="159">
        <f>_xlfn.SWITCH(Input!$D$8, "China", F78, "SSA",J78, "Japan", L78, "China SSA Blend", P78)</f>
        <v>3.4832000000000002E-2</v>
      </c>
      <c r="C78" s="198">
        <f>_xlfn.SWITCH(Input!$D$8, "China", G78, "SSA",K78, "Japan", M78, "China SSA Blend", Q78)</f>
        <v>2.0431999999999999E-2</v>
      </c>
      <c r="F78" s="159">
        <v>3.4832000000000002E-2</v>
      </c>
      <c r="G78">
        <v>2.0431999999999999E-2</v>
      </c>
      <c r="H78">
        <v>1.355E-2</v>
      </c>
      <c r="I78">
        <v>8.3689999999999997E-3</v>
      </c>
      <c r="J78">
        <f>SSA!B76</f>
        <v>2.6266000000000001E-2</v>
      </c>
      <c r="K78">
        <f>SSA!E76</f>
        <v>1.7905000000000001E-2</v>
      </c>
      <c r="L78">
        <v>2.0639999999999999E-2</v>
      </c>
      <c r="M78">
        <v>8.3300000000000006E-3</v>
      </c>
      <c r="N78">
        <v>2.0639999999999999E-2</v>
      </c>
      <c r="O78">
        <v>8.3300000000000006E-3</v>
      </c>
      <c r="P78">
        <f t="shared" si="5"/>
        <v>3.1833899999999998E-2</v>
      </c>
      <c r="Q78" s="198">
        <f t="shared" si="6"/>
        <v>1.9547549999999997E-2</v>
      </c>
    </row>
    <row r="79" spans="1:17" x14ac:dyDescent="0.35">
      <c r="A79">
        <f t="shared" si="7"/>
        <v>73</v>
      </c>
      <c r="B79" s="159">
        <f>_xlfn.SWITCH(Input!$D$8, "China", F79, "SSA",J79, "Japan", L79, "China SSA Blend", P79)</f>
        <v>3.9105000000000001E-2</v>
      </c>
      <c r="C79" s="198">
        <f>_xlfn.SWITCH(Input!$D$8, "China", G79, "SSA",K79, "Japan", M79, "China SSA Blend", Q79)</f>
        <v>2.3303000000000001E-2</v>
      </c>
      <c r="F79" s="159">
        <v>3.9105000000000001E-2</v>
      </c>
      <c r="G79">
        <v>2.3303000000000001E-2</v>
      </c>
      <c r="H79">
        <v>1.5387E-2</v>
      </c>
      <c r="I79">
        <v>9.4359999999999999E-3</v>
      </c>
      <c r="J79">
        <f>SSA!B77</f>
        <v>2.8660000000000001E-2</v>
      </c>
      <c r="K79">
        <f>SSA!E77</f>
        <v>1.9713999999999999E-2</v>
      </c>
      <c r="L79">
        <v>2.222E-2</v>
      </c>
      <c r="M79">
        <v>9.2800000000000001E-3</v>
      </c>
      <c r="N79">
        <v>2.222E-2</v>
      </c>
      <c r="O79">
        <v>9.2800000000000001E-3</v>
      </c>
      <c r="P79">
        <f t="shared" si="5"/>
        <v>3.4927E-2</v>
      </c>
      <c r="Q79" s="198">
        <f t="shared" si="6"/>
        <v>2.1867400000000002E-2</v>
      </c>
    </row>
    <row r="80" spans="1:17" x14ac:dyDescent="0.35">
      <c r="A80">
        <f t="shared" si="7"/>
        <v>74</v>
      </c>
      <c r="B80" s="159">
        <f>_xlfn.SWITCH(Input!$D$8, "China", F80, "SSA",J80, "Japan", L80, "China SSA Blend", P80)</f>
        <v>4.3796000000000002E-2</v>
      </c>
      <c r="C80" s="198">
        <f>_xlfn.SWITCH(Input!$D$8, "China", G80, "SSA",K80, "Japan", M80, "China SSA Blend", Q80)</f>
        <v>2.6527999999999999E-2</v>
      </c>
      <c r="F80" s="159">
        <v>4.3796000000000002E-2</v>
      </c>
      <c r="G80">
        <v>2.6527999999999999E-2</v>
      </c>
      <c r="H80">
        <v>1.7686E-2</v>
      </c>
      <c r="I80">
        <v>1.073E-2</v>
      </c>
      <c r="J80">
        <f>SSA!B78</f>
        <v>3.1400999999999998E-2</v>
      </c>
      <c r="K80">
        <f>SSA!E78</f>
        <v>2.1714000000000001E-2</v>
      </c>
      <c r="L80">
        <v>2.47E-2</v>
      </c>
      <c r="M80">
        <v>1.059E-2</v>
      </c>
      <c r="N80">
        <v>2.47E-2</v>
      </c>
      <c r="O80">
        <v>1.059E-2</v>
      </c>
      <c r="P80">
        <f t="shared" si="5"/>
        <v>3.8218250000000002E-2</v>
      </c>
      <c r="Q80" s="198">
        <f t="shared" si="6"/>
        <v>2.43617E-2</v>
      </c>
    </row>
    <row r="81" spans="1:17" x14ac:dyDescent="0.35">
      <c r="A81">
        <f t="shared" si="7"/>
        <v>75</v>
      </c>
      <c r="B81" s="159">
        <f>_xlfn.SWITCH(Input!$D$8, "China", F81, "SSA",J81, "Japan", L81, "China SSA Blend", P81)</f>
        <v>4.8920999999999999E-2</v>
      </c>
      <c r="C81" s="198">
        <f>_xlfn.SWITCH(Input!$D$8, "China", G81, "SSA",K81, "Japan", M81, "China SSA Blend", Q81)</f>
        <v>3.0137000000000001E-2</v>
      </c>
      <c r="F81" s="159">
        <v>4.8920999999999999E-2</v>
      </c>
      <c r="G81">
        <v>3.0137000000000001E-2</v>
      </c>
      <c r="H81">
        <v>2.0539000000000002E-2</v>
      </c>
      <c r="I81">
        <v>1.2331999999999999E-2</v>
      </c>
      <c r="J81">
        <f>SSA!B79</f>
        <v>3.4618000000000003E-2</v>
      </c>
      <c r="K81">
        <f>SSA!E79</f>
        <v>2.4080000000000001E-2</v>
      </c>
      <c r="L81">
        <v>2.504E-2</v>
      </c>
      <c r="M81">
        <v>1.0840000000000001E-2</v>
      </c>
      <c r="N81">
        <v>2.504E-2</v>
      </c>
      <c r="O81">
        <v>1.0840000000000001E-2</v>
      </c>
      <c r="P81">
        <f t="shared" si="5"/>
        <v>4.1769500000000001E-2</v>
      </c>
      <c r="Q81" s="198">
        <f t="shared" si="6"/>
        <v>2.7108500000000001E-2</v>
      </c>
    </row>
    <row r="82" spans="1:17" x14ac:dyDescent="0.35">
      <c r="A82">
        <f t="shared" si="7"/>
        <v>76</v>
      </c>
      <c r="B82" s="159">
        <f>_xlfn.SWITCH(Input!$D$8, "China", F82, "SSA",J82, "Japan", L82, "China SSA Blend", P82)</f>
        <v>5.4505999999999999E-2</v>
      </c>
      <c r="C82" s="198">
        <f>_xlfn.SWITCH(Input!$D$8, "China", G82, "SSA",K82, "Japan", M82, "China SSA Blend", Q82)</f>
        <v>3.4165000000000001E-2</v>
      </c>
      <c r="F82" s="159">
        <v>5.4505999999999999E-2</v>
      </c>
      <c r="G82">
        <v>3.4165000000000001E-2</v>
      </c>
      <c r="H82">
        <v>2.4017E-2</v>
      </c>
      <c r="I82">
        <v>1.4315E-2</v>
      </c>
      <c r="J82">
        <f>SSA!B80</f>
        <v>3.8262999999999998E-2</v>
      </c>
      <c r="K82">
        <f>SSA!E80</f>
        <v>2.6831000000000001E-2</v>
      </c>
      <c r="L82">
        <v>2.9700000000000001E-2</v>
      </c>
      <c r="M82">
        <v>1.3050000000000001E-2</v>
      </c>
      <c r="N82">
        <v>2.9700000000000001E-2</v>
      </c>
      <c r="O82">
        <v>1.3050000000000001E-2</v>
      </c>
      <c r="P82">
        <f t="shared" si="5"/>
        <v>4.5572349999999998E-2</v>
      </c>
      <c r="Q82" s="198">
        <f t="shared" si="6"/>
        <v>3.01313E-2</v>
      </c>
    </row>
    <row r="83" spans="1:17" x14ac:dyDescent="0.35">
      <c r="A83">
        <f t="shared" si="7"/>
        <v>77</v>
      </c>
      <c r="B83" s="159">
        <f>_xlfn.SWITCH(Input!$D$8, "China", F83, "SSA",J83, "Japan", L83, "China SSA Blend", P83)</f>
        <v>6.0586000000000001E-2</v>
      </c>
      <c r="C83" s="198">
        <f>_xlfn.SWITCH(Input!$D$8, "China", G83, "SSA",K83, "Japan", M83, "China SSA Blend", Q83)</f>
        <v>3.8653E-2</v>
      </c>
      <c r="F83" s="159">
        <v>6.0586000000000001E-2</v>
      </c>
      <c r="G83">
        <v>3.8653E-2</v>
      </c>
      <c r="H83">
        <v>2.8162E-2</v>
      </c>
      <c r="I83">
        <v>1.6733999999999999E-2</v>
      </c>
      <c r="J83">
        <f>SSA!B81</f>
        <v>4.2189999999999998E-2</v>
      </c>
      <c r="K83">
        <f>SSA!E81</f>
        <v>2.9855E-2</v>
      </c>
      <c r="L83">
        <v>3.363E-2</v>
      </c>
      <c r="M83">
        <v>1.4880000000000001E-2</v>
      </c>
      <c r="N83">
        <v>3.363E-2</v>
      </c>
      <c r="O83">
        <v>1.4880000000000001E-2</v>
      </c>
      <c r="P83">
        <f t="shared" si="5"/>
        <v>4.9548400000000006E-2</v>
      </c>
      <c r="Q83" s="198">
        <f t="shared" si="6"/>
        <v>3.33742E-2</v>
      </c>
    </row>
    <row r="84" spans="1:17" x14ac:dyDescent="0.35">
      <c r="A84">
        <f t="shared" si="7"/>
        <v>78</v>
      </c>
      <c r="B84" s="159">
        <f>_xlfn.SWITCH(Input!$D$8, "China", F84, "SSA",J84, "Japan", L84, "China SSA Blend", P84)</f>
        <v>6.7201999999999998E-2</v>
      </c>
      <c r="C84" s="198">
        <f>_xlfn.SWITCH(Input!$D$8, "China", G84, "SSA",K84, "Japan", M84, "China SSA Blend", Q84)</f>
        <v>4.3647999999999999E-2</v>
      </c>
      <c r="F84" s="159">
        <v>6.7201999999999998E-2</v>
      </c>
      <c r="G84">
        <v>4.3647999999999999E-2</v>
      </c>
      <c r="H84">
        <v>3.2978E-2</v>
      </c>
      <c r="I84">
        <v>1.9619000000000001E-2</v>
      </c>
      <c r="J84">
        <f>SSA!B82</f>
        <v>4.6366999999999998E-2</v>
      </c>
      <c r="K84">
        <f>SSA!E82</f>
        <v>3.3151E-2</v>
      </c>
      <c r="L84">
        <v>3.567E-2</v>
      </c>
      <c r="M84">
        <v>1.6150000000000001E-2</v>
      </c>
      <c r="N84">
        <v>3.567E-2</v>
      </c>
      <c r="O84">
        <v>1.6150000000000001E-2</v>
      </c>
      <c r="P84">
        <f t="shared" si="5"/>
        <v>5.3659249999999999E-2</v>
      </c>
      <c r="Q84" s="198">
        <f t="shared" si="6"/>
        <v>3.6824950000000002E-2</v>
      </c>
    </row>
    <row r="85" spans="1:17" x14ac:dyDescent="0.35">
      <c r="A85">
        <f t="shared" si="7"/>
        <v>79</v>
      </c>
      <c r="B85" s="159">
        <f>_xlfn.SWITCH(Input!$D$8, "China", F85, "SSA",J85, "Japan", L85, "China SSA Blend", P85)</f>
        <v>7.4399999999999994E-2</v>
      </c>
      <c r="C85" s="198">
        <f>_xlfn.SWITCH(Input!$D$8, "China", G85, "SSA",K85, "Japan", M85, "China SSA Blend", Q85)</f>
        <v>4.9204999999999999E-2</v>
      </c>
      <c r="F85" s="159">
        <v>7.4399999999999994E-2</v>
      </c>
      <c r="G85">
        <v>4.9204999999999999E-2</v>
      </c>
      <c r="H85">
        <v>3.8436999999999999E-2</v>
      </c>
      <c r="I85">
        <v>2.2970999999999998E-2</v>
      </c>
      <c r="J85">
        <f>SSA!B83</f>
        <v>5.0948E-2</v>
      </c>
      <c r="K85">
        <f>SSA!E83</f>
        <v>3.6829000000000001E-2</v>
      </c>
      <c r="L85">
        <v>4.1110000000000001E-2</v>
      </c>
      <c r="M85">
        <v>1.8859999999999998E-2</v>
      </c>
      <c r="N85">
        <v>4.1110000000000001E-2</v>
      </c>
      <c r="O85">
        <v>1.8859999999999998E-2</v>
      </c>
      <c r="P85">
        <f t="shared" si="5"/>
        <v>5.7983599999999996E-2</v>
      </c>
      <c r="Q85" s="198">
        <f t="shared" si="6"/>
        <v>4.0541800000000003E-2</v>
      </c>
    </row>
    <row r="86" spans="1:17" x14ac:dyDescent="0.35">
      <c r="A86">
        <f t="shared" si="7"/>
        <v>80</v>
      </c>
      <c r="B86" s="159">
        <f>_xlfn.SWITCH(Input!$D$8, "China", F86, "SSA",J86, "Japan", L86, "China SSA Blend", P86)</f>
        <v>8.2220000000000001E-2</v>
      </c>
      <c r="C86" s="198">
        <f>_xlfn.SWITCH(Input!$D$8, "China", G86, "SSA",K86, "Japan", M86, "China SSA Blend", Q86)</f>
        <v>5.5384999999999997E-2</v>
      </c>
      <c r="F86" s="159">
        <v>8.2220000000000001E-2</v>
      </c>
      <c r="G86">
        <v>5.5384999999999997E-2</v>
      </c>
      <c r="H86">
        <v>4.4491999999999997E-2</v>
      </c>
      <c r="I86">
        <v>2.6769999999999999E-2</v>
      </c>
      <c r="J86">
        <f>SSA!B84</f>
        <v>5.6237000000000002E-2</v>
      </c>
      <c r="K86">
        <f>SSA!E84</f>
        <v>4.1121999999999999E-2</v>
      </c>
      <c r="L86">
        <v>4.5350000000000001E-2</v>
      </c>
      <c r="M86">
        <v>2.162E-2</v>
      </c>
      <c r="N86">
        <v>4.5350000000000001E-2</v>
      </c>
      <c r="O86">
        <v>2.162E-2</v>
      </c>
      <c r="P86">
        <f t="shared" si="5"/>
        <v>6.2732750000000004E-2</v>
      </c>
      <c r="Q86" s="198">
        <f t="shared" si="6"/>
        <v>4.4687749999999998E-2</v>
      </c>
    </row>
    <row r="87" spans="1:17" x14ac:dyDescent="0.35">
      <c r="A87">
        <f t="shared" si="7"/>
        <v>81</v>
      </c>
      <c r="B87" s="159">
        <f>_xlfn.SWITCH(Input!$D$8, "China", F87, "SSA",J87, "Japan", L87, "China SSA Blend", P87)</f>
        <v>9.0700000000000003E-2</v>
      </c>
      <c r="C87" s="198">
        <f>_xlfn.SWITCH(Input!$D$8, "China", G87, "SSA",K87, "Japan", M87, "China SSA Blend", Q87)</f>
        <v>6.2253999999999997E-2</v>
      </c>
      <c r="F87" s="159">
        <v>9.0700000000000003E-2</v>
      </c>
      <c r="G87">
        <v>6.2253999999999997E-2</v>
      </c>
      <c r="H87">
        <v>5.1085999999999999E-2</v>
      </c>
      <c r="I87">
        <v>3.0988999999999999E-2</v>
      </c>
      <c r="J87">
        <f>SSA!B85</f>
        <v>6.2359999999999999E-2</v>
      </c>
      <c r="K87">
        <f>SSA!E85</f>
        <v>4.6101999999999997E-2</v>
      </c>
      <c r="L87">
        <v>5.049E-2</v>
      </c>
      <c r="M87">
        <v>2.4320000000000001E-2</v>
      </c>
      <c r="N87">
        <v>5.049E-2</v>
      </c>
      <c r="O87">
        <v>2.4320000000000001E-2</v>
      </c>
      <c r="P87">
        <f t="shared" si="5"/>
        <v>6.8028000000000005E-2</v>
      </c>
      <c r="Q87" s="198">
        <f t="shared" si="6"/>
        <v>4.9332399999999998E-2</v>
      </c>
    </row>
    <row r="88" spans="1:17" x14ac:dyDescent="0.35">
      <c r="A88">
        <f t="shared" si="7"/>
        <v>82</v>
      </c>
      <c r="B88" s="159">
        <f>_xlfn.SWITCH(Input!$D$8, "China", F88, "SSA",J88, "Japan", L88, "China SSA Blend", P88)</f>
        <v>9.9867999999999998E-2</v>
      </c>
      <c r="C88" s="198">
        <f>_xlfn.SWITCH(Input!$D$8, "China", G88, "SSA",K88, "Japan", M88, "China SSA Blend", Q88)</f>
        <v>6.9879999999999998E-2</v>
      </c>
      <c r="F88" s="159">
        <v>9.9867999999999998E-2</v>
      </c>
      <c r="G88">
        <v>6.9879999999999998E-2</v>
      </c>
      <c r="H88">
        <v>5.8173000000000002E-2</v>
      </c>
      <c r="I88">
        <v>3.5597999999999998E-2</v>
      </c>
      <c r="J88">
        <f>SSA!B86</f>
        <v>6.9225999999999996E-2</v>
      </c>
      <c r="K88">
        <f>SSA!E86</f>
        <v>5.1683E-2</v>
      </c>
      <c r="L88">
        <v>5.509E-2</v>
      </c>
      <c r="M88">
        <v>2.818E-2</v>
      </c>
      <c r="N88">
        <v>5.509E-2</v>
      </c>
      <c r="O88">
        <v>2.818E-2</v>
      </c>
      <c r="P88">
        <f t="shared" si="5"/>
        <v>7.3822299999999993E-2</v>
      </c>
      <c r="Q88" s="198">
        <f t="shared" si="6"/>
        <v>5.4412550000000004E-2</v>
      </c>
    </row>
    <row r="89" spans="1:17" x14ac:dyDescent="0.35">
      <c r="A89">
        <f t="shared" si="7"/>
        <v>83</v>
      </c>
      <c r="B89" s="159">
        <f>_xlfn.SWITCH(Input!$D$8, "China", F89, "SSA",J89, "Japan", L89, "China SSA Blend", P89)</f>
        <v>0.109754</v>
      </c>
      <c r="C89" s="198">
        <f>_xlfn.SWITCH(Input!$D$8, "China", G89, "SSA",K89, "Japan", M89, "China SSA Blend", Q89)</f>
        <v>7.8320000000000001E-2</v>
      </c>
      <c r="F89" s="159">
        <v>0.109754</v>
      </c>
      <c r="G89">
        <v>7.8320000000000001E-2</v>
      </c>
      <c r="H89">
        <v>6.5722000000000003E-2</v>
      </c>
      <c r="I89">
        <v>4.0576000000000001E-2</v>
      </c>
      <c r="J89">
        <f>SSA!B87</f>
        <v>7.6883999999999994E-2</v>
      </c>
      <c r="K89">
        <f>SSA!E87</f>
        <v>5.7896000000000003E-2</v>
      </c>
      <c r="L89">
        <v>6.4360000000000001E-2</v>
      </c>
      <c r="M89">
        <v>3.3079999999999998E-2</v>
      </c>
      <c r="N89">
        <v>6.4360000000000001E-2</v>
      </c>
      <c r="O89">
        <v>3.3079999999999998E-2</v>
      </c>
      <c r="P89">
        <f t="shared" si="5"/>
        <v>8.0170999999999992E-2</v>
      </c>
      <c r="Q89" s="198">
        <f t="shared" si="6"/>
        <v>5.9938400000000003E-2</v>
      </c>
    </row>
    <row r="90" spans="1:17" x14ac:dyDescent="0.35">
      <c r="A90">
        <f t="shared" si="7"/>
        <v>84</v>
      </c>
      <c r="B90" s="159">
        <f>_xlfn.SWITCH(Input!$D$8, "China", F90, "SSA",J90, "Japan", L90, "China SSA Blend", P90)</f>
        <v>0.120388</v>
      </c>
      <c r="C90" s="198">
        <f>_xlfn.SWITCH(Input!$D$8, "China", G90, "SSA",K90, "Japan", M90, "China SSA Blend", Q90)</f>
        <v>8.7610999999999994E-2</v>
      </c>
      <c r="F90" s="159">
        <v>0.120388</v>
      </c>
      <c r="G90">
        <v>8.7610999999999994E-2</v>
      </c>
      <c r="H90">
        <v>7.3729000000000003E-2</v>
      </c>
      <c r="I90">
        <v>4.5914999999999997E-2</v>
      </c>
      <c r="J90">
        <f>SSA!B88</f>
        <v>8.5452E-2</v>
      </c>
      <c r="K90">
        <f>SSA!E88</f>
        <v>6.4863000000000004E-2</v>
      </c>
      <c r="L90">
        <v>7.1059999999999998E-2</v>
      </c>
      <c r="M90">
        <v>3.6990000000000002E-2</v>
      </c>
      <c r="N90">
        <v>7.1059999999999998E-2</v>
      </c>
      <c r="O90">
        <v>3.6990000000000002E-2</v>
      </c>
      <c r="P90">
        <f t="shared" si="5"/>
        <v>8.7198800000000007E-2</v>
      </c>
      <c r="Q90" s="198">
        <f t="shared" si="6"/>
        <v>6.6000400000000015E-2</v>
      </c>
    </row>
    <row r="91" spans="1:17" x14ac:dyDescent="0.35">
      <c r="A91">
        <f t="shared" si="7"/>
        <v>85</v>
      </c>
      <c r="B91" s="159">
        <f>_xlfn.SWITCH(Input!$D$8, "China", F91, "SSA",J91, "Japan", L91, "China SSA Blend", P91)</f>
        <v>0.13181699999999999</v>
      </c>
      <c r="C91" s="198">
        <f>_xlfn.SWITCH(Input!$D$8, "China", G91, "SSA",K91, "Japan", M91, "China SSA Blend", Q91)</f>
        <v>9.7753999999999994E-2</v>
      </c>
      <c r="F91" s="159">
        <v>0.13181699999999999</v>
      </c>
      <c r="G91">
        <v>9.7753999999999994E-2</v>
      </c>
      <c r="H91">
        <v>8.2223000000000004E-2</v>
      </c>
      <c r="I91">
        <v>5.1616000000000002E-2</v>
      </c>
      <c r="J91">
        <f>SSA!B89</f>
        <v>9.5061999999999994E-2</v>
      </c>
      <c r="K91">
        <f>SSA!E89</f>
        <v>7.2731000000000004E-2</v>
      </c>
      <c r="L91">
        <v>8.1320000000000003E-2</v>
      </c>
      <c r="M91">
        <v>4.4450000000000003E-2</v>
      </c>
      <c r="N91">
        <v>8.1320000000000003E-2</v>
      </c>
      <c r="O91">
        <v>4.4450000000000003E-2</v>
      </c>
      <c r="P91">
        <f t="shared" si="5"/>
        <v>9.5061999999999994E-2</v>
      </c>
      <c r="Q91" s="198">
        <f t="shared" si="6"/>
        <v>7.2731000000000004E-2</v>
      </c>
    </row>
    <row r="92" spans="1:17" x14ac:dyDescent="0.35">
      <c r="A92">
        <f t="shared" si="7"/>
        <v>86</v>
      </c>
      <c r="B92" s="159">
        <f>_xlfn.SWITCH(Input!$D$8, "China", F92, "SSA",J92, "Japan", L92, "China SSA Blend", P92)</f>
        <v>0.14410500000000001</v>
      </c>
      <c r="C92" s="198">
        <f>_xlfn.SWITCH(Input!$D$8, "China", G92, "SSA",K92, "Japan", M92, "China SSA Blend", Q92)</f>
        <v>0.108704</v>
      </c>
      <c r="F92" s="159">
        <v>0.14410500000000001</v>
      </c>
      <c r="G92">
        <v>0.108704</v>
      </c>
      <c r="H92">
        <v>9.1239000000000001E-2</v>
      </c>
      <c r="I92">
        <v>5.7646000000000003E-2</v>
      </c>
      <c r="J92">
        <f>SSA!B90</f>
        <v>0.10582900000000001</v>
      </c>
      <c r="K92">
        <f>SSA!E90</f>
        <v>8.1626000000000004E-2</v>
      </c>
      <c r="L92">
        <v>9.0870000000000006E-2</v>
      </c>
      <c r="M92">
        <v>4.9979999999999997E-2</v>
      </c>
      <c r="N92">
        <v>9.0870000000000006E-2</v>
      </c>
      <c r="O92">
        <v>4.9979999999999997E-2</v>
      </c>
      <c r="P92">
        <f t="shared" si="5"/>
        <v>0.10582900000000001</v>
      </c>
      <c r="Q92" s="198">
        <f t="shared" si="6"/>
        <v>8.1626000000000004E-2</v>
      </c>
    </row>
    <row r="93" spans="1:17" x14ac:dyDescent="0.35">
      <c r="A93">
        <f t="shared" si="7"/>
        <v>87</v>
      </c>
      <c r="B93" s="159">
        <f>_xlfn.SWITCH(Input!$D$8, "China", F93, "SSA",J93, "Japan", L93, "China SSA Blend", P93)</f>
        <v>0.157334</v>
      </c>
      <c r="C93" s="198">
        <f>_xlfn.SWITCH(Input!$D$8, "China", G93, "SSA",K93, "Japan", M93, "China SSA Blend", Q93)</f>
        <v>0.12037100000000001</v>
      </c>
      <c r="F93" s="159">
        <v>0.157334</v>
      </c>
      <c r="G93">
        <v>0.12037100000000001</v>
      </c>
      <c r="H93">
        <v>0.1009</v>
      </c>
      <c r="I93">
        <v>6.4084000000000002E-2</v>
      </c>
      <c r="J93">
        <f>SSA!B91</f>
        <v>0.117838</v>
      </c>
      <c r="K93">
        <f>SSA!E91</f>
        <v>9.1644000000000003E-2</v>
      </c>
      <c r="L93">
        <v>0.10244</v>
      </c>
      <c r="M93">
        <v>5.815E-2</v>
      </c>
      <c r="N93">
        <v>0.10244</v>
      </c>
      <c r="O93">
        <v>5.815E-2</v>
      </c>
      <c r="P93">
        <f t="shared" si="5"/>
        <v>0.117838</v>
      </c>
      <c r="Q93" s="198">
        <f t="shared" si="6"/>
        <v>9.1644000000000003E-2</v>
      </c>
    </row>
    <row r="94" spans="1:17" x14ac:dyDescent="0.35">
      <c r="A94">
        <f t="shared" si="7"/>
        <v>88</v>
      </c>
      <c r="B94" s="159">
        <f>_xlfn.SWITCH(Input!$D$8, "China", F94, "SSA",J94, "Japan", L94, "China SSA Blend", P94)</f>
        <v>0.17160900000000001</v>
      </c>
      <c r="C94" s="198">
        <f>_xlfn.SWITCH(Input!$D$8, "China", G94, "SSA",K94, "Japan", M94, "China SSA Blend", Q94)</f>
        <v>0.13263800000000001</v>
      </c>
      <c r="F94" s="159">
        <v>0.17160900000000001</v>
      </c>
      <c r="G94">
        <v>0.13263800000000001</v>
      </c>
      <c r="H94">
        <v>0.111321</v>
      </c>
      <c r="I94">
        <v>7.0942000000000005E-2</v>
      </c>
      <c r="J94">
        <f>SSA!B92</f>
        <v>0.131138</v>
      </c>
      <c r="K94">
        <f>SSA!E92</f>
        <v>0.10284</v>
      </c>
      <c r="L94">
        <v>0.11558</v>
      </c>
      <c r="M94">
        <v>6.8659999999999999E-2</v>
      </c>
      <c r="N94">
        <v>0.11558</v>
      </c>
      <c r="O94">
        <v>6.8659999999999999E-2</v>
      </c>
      <c r="P94">
        <f t="shared" si="5"/>
        <v>0.131138</v>
      </c>
      <c r="Q94" s="198">
        <f t="shared" si="6"/>
        <v>0.10284</v>
      </c>
    </row>
    <row r="95" spans="1:17" x14ac:dyDescent="0.35">
      <c r="A95">
        <f t="shared" si="7"/>
        <v>89</v>
      </c>
      <c r="B95" s="159">
        <f>_xlfn.SWITCH(Input!$D$8, "China", F95, "SSA",J95, "Japan", L95, "China SSA Blend", P95)</f>
        <v>0.18704599999999999</v>
      </c>
      <c r="C95" s="198">
        <f>_xlfn.SWITCH(Input!$D$8, "China", G95, "SSA",K95, "Japan", M95, "China SSA Blend", Q95)</f>
        <v>0.145395</v>
      </c>
      <c r="F95" s="159">
        <v>0.18704599999999999</v>
      </c>
      <c r="G95">
        <v>0.145395</v>
      </c>
      <c r="H95">
        <v>0.12260799999999999</v>
      </c>
      <c r="I95">
        <v>7.8241000000000005E-2</v>
      </c>
      <c r="J95">
        <f>SSA!B93</f>
        <v>0.14575099999999999</v>
      </c>
      <c r="K95">
        <f>SSA!E93</f>
        <v>0.11523600000000001</v>
      </c>
      <c r="L95">
        <v>0.12945999999999999</v>
      </c>
      <c r="M95">
        <v>7.8149999999999997E-2</v>
      </c>
      <c r="N95">
        <v>0.12945999999999999</v>
      </c>
      <c r="O95">
        <v>7.8149999999999997E-2</v>
      </c>
      <c r="P95">
        <f t="shared" si="5"/>
        <v>0.14575099999999999</v>
      </c>
      <c r="Q95" s="198">
        <f t="shared" si="6"/>
        <v>0.11523600000000001</v>
      </c>
    </row>
    <row r="96" spans="1:17" x14ac:dyDescent="0.35">
      <c r="A96">
        <f t="shared" si="7"/>
        <v>90</v>
      </c>
      <c r="B96" s="159">
        <f>_xlfn.SWITCH(Input!$D$8, "China", F96, "SSA",J96, "Japan", L96, "China SSA Blend", P96)</f>
        <v>0.203765</v>
      </c>
      <c r="C96" s="198">
        <f>_xlfn.SWITCH(Input!$D$8, "China", G96, "SSA",K96, "Japan", M96, "China SSA Blend", Q96)</f>
        <v>0.15857199999999999</v>
      </c>
      <c r="F96" s="159">
        <v>0.203765</v>
      </c>
      <c r="G96">
        <v>0.15857199999999999</v>
      </c>
      <c r="H96">
        <v>0.13486999999999999</v>
      </c>
      <c r="I96">
        <v>8.6002999999999996E-2</v>
      </c>
      <c r="J96">
        <f>SSA!B94</f>
        <v>0.16167799999999999</v>
      </c>
      <c r="K96">
        <f>SSA!E94</f>
        <v>0.12883700000000001</v>
      </c>
      <c r="L96">
        <v>0.14951</v>
      </c>
      <c r="M96">
        <v>9.3130000000000004E-2</v>
      </c>
      <c r="N96">
        <v>0.14951</v>
      </c>
      <c r="O96">
        <v>9.3130000000000004E-2</v>
      </c>
      <c r="P96">
        <f t="shared" si="5"/>
        <v>0.16167799999999999</v>
      </c>
      <c r="Q96" s="198">
        <f t="shared" si="6"/>
        <v>0.12883700000000001</v>
      </c>
    </row>
    <row r="97" spans="1:17" x14ac:dyDescent="0.35">
      <c r="A97">
        <f t="shared" si="7"/>
        <v>91</v>
      </c>
      <c r="B97" s="159">
        <f>_xlfn.SWITCH(Input!$D$8, "China", F97, "SSA",J97, "Japan", L97, "China SSA Blend", P97)</f>
        <v>0.22187299999999999</v>
      </c>
      <c r="C97" s="198">
        <f>_xlfn.SWITCH(Input!$D$8, "China", G97, "SSA",K97, "Japan", M97, "China SSA Blend", Q97)</f>
        <v>0.17217199999999999</v>
      </c>
      <c r="F97" s="159">
        <v>0.22187299999999999</v>
      </c>
      <c r="G97">
        <v>0.17217199999999999</v>
      </c>
      <c r="H97">
        <v>0.14821200000000001</v>
      </c>
      <c r="I97">
        <v>9.4248999999999999E-2</v>
      </c>
      <c r="J97">
        <f>SSA!B95</f>
        <v>0.17890500000000001</v>
      </c>
      <c r="K97">
        <f>SSA!E95</f>
        <v>0.14363300000000001</v>
      </c>
      <c r="L97">
        <v>0.16037999999999999</v>
      </c>
      <c r="M97">
        <v>0.10537000000000001</v>
      </c>
      <c r="N97">
        <v>0.16037999999999999</v>
      </c>
      <c r="O97">
        <v>0.10537000000000001</v>
      </c>
      <c r="P97">
        <f t="shared" si="5"/>
        <v>0.17890500000000001</v>
      </c>
      <c r="Q97" s="198">
        <f t="shared" si="6"/>
        <v>0.14363300000000001</v>
      </c>
    </row>
    <row r="98" spans="1:17" x14ac:dyDescent="0.35">
      <c r="A98">
        <f t="shared" si="7"/>
        <v>92</v>
      </c>
      <c r="B98" s="159">
        <f>_xlfn.SWITCH(Input!$D$8, "China", F98, "SSA",J98, "Japan", L98, "China SSA Blend", P98)</f>
        <v>0.241451</v>
      </c>
      <c r="C98" s="198">
        <f>_xlfn.SWITCH(Input!$D$8, "China", G98, "SSA",K98, "Japan", M98, "China SSA Blend", Q98)</f>
        <v>0.18629399999999999</v>
      </c>
      <c r="F98" s="159">
        <v>0.241451</v>
      </c>
      <c r="G98">
        <v>0.18629399999999999</v>
      </c>
      <c r="H98">
        <v>0.162742</v>
      </c>
      <c r="I98">
        <v>0.103002</v>
      </c>
      <c r="J98">
        <f>SSA!B96</f>
        <v>0.197408</v>
      </c>
      <c r="K98">
        <f>SSA!E96</f>
        <v>0.159606</v>
      </c>
      <c r="L98">
        <v>0.17873</v>
      </c>
      <c r="M98">
        <v>0.1217</v>
      </c>
      <c r="N98">
        <v>0.17873</v>
      </c>
      <c r="O98">
        <v>0.1217</v>
      </c>
      <c r="P98">
        <f t="shared" si="5"/>
        <v>0.197408</v>
      </c>
      <c r="Q98" s="198">
        <f t="shared" si="6"/>
        <v>0.159606</v>
      </c>
    </row>
    <row r="99" spans="1:17" x14ac:dyDescent="0.35">
      <c r="A99">
        <f t="shared" si="7"/>
        <v>93</v>
      </c>
      <c r="B99" s="159">
        <f>_xlfn.SWITCH(Input!$D$8, "China", F99, "SSA",J99, "Japan", L99, "China SSA Blend", P99)</f>
        <v>0.26253900000000002</v>
      </c>
      <c r="C99" s="198">
        <f>_xlfn.SWITCH(Input!$D$8, "China", G99, "SSA",K99, "Japan", M99, "China SSA Blend", Q99)</f>
        <v>0.201129</v>
      </c>
      <c r="F99" s="159">
        <v>0.26253900000000002</v>
      </c>
      <c r="G99">
        <v>0.201129</v>
      </c>
      <c r="H99">
        <v>0.178566</v>
      </c>
      <c r="I99">
        <v>0.11228100000000001</v>
      </c>
      <c r="J99">
        <f>SSA!B97</f>
        <v>0.21714900000000001</v>
      </c>
      <c r="K99">
        <f>SSA!E97</f>
        <v>0.176731</v>
      </c>
      <c r="L99">
        <v>0.19736999999999999</v>
      </c>
      <c r="M99">
        <v>0.13678999999999999</v>
      </c>
      <c r="N99">
        <v>0.19736999999999999</v>
      </c>
      <c r="O99">
        <v>0.13678999999999999</v>
      </c>
      <c r="P99">
        <f t="shared" si="5"/>
        <v>0.21714900000000001</v>
      </c>
      <c r="Q99" s="198">
        <f t="shared" si="6"/>
        <v>0.176731</v>
      </c>
    </row>
    <row r="100" spans="1:17" x14ac:dyDescent="0.35">
      <c r="A100">
        <f t="shared" si="7"/>
        <v>94</v>
      </c>
      <c r="B100" s="159">
        <f>_xlfn.SWITCH(Input!$D$8, "China", F100, "SSA",J100, "Japan", L100, "China SSA Blend", P100)</f>
        <v>0.28512900000000002</v>
      </c>
      <c r="C100" s="198">
        <f>_xlfn.SWITCH(Input!$D$8, "China", G100, "SSA",K100, "Japan", M100, "China SSA Blend", Q100)</f>
        <v>0.21693999999999999</v>
      </c>
      <c r="F100" s="159">
        <v>0.28512900000000002</v>
      </c>
      <c r="G100">
        <v>0.21693999999999999</v>
      </c>
      <c r="H100">
        <v>0.19579299999999999</v>
      </c>
      <c r="I100">
        <v>0.122109</v>
      </c>
      <c r="J100">
        <f>SSA!B98</f>
        <v>0.23808000000000001</v>
      </c>
      <c r="K100">
        <f>SSA!E98</f>
        <v>0.19497300000000001</v>
      </c>
      <c r="L100">
        <v>0.21747</v>
      </c>
      <c r="M100">
        <v>0.15653</v>
      </c>
      <c r="N100">
        <v>0.21747</v>
      </c>
      <c r="O100">
        <v>0.15653</v>
      </c>
      <c r="P100">
        <f t="shared" si="5"/>
        <v>0.23808000000000001</v>
      </c>
      <c r="Q100" s="198">
        <f t="shared" si="6"/>
        <v>0.19497300000000001</v>
      </c>
    </row>
    <row r="101" spans="1:17" x14ac:dyDescent="0.35">
      <c r="A101">
        <f t="shared" si="7"/>
        <v>95</v>
      </c>
      <c r="B101" s="159">
        <f>_xlfn.SWITCH(Input!$D$8, "China", F101, "SSA",J101, "Japan", L101, "China SSA Blend", P101)</f>
        <v>0.30915999999999999</v>
      </c>
      <c r="C101" s="198">
        <f>_xlfn.SWITCH(Input!$D$8, "China", G101, "SSA",K101, "Japan", M101, "China SSA Blend", Q101)</f>
        <v>0.23402600000000001</v>
      </c>
      <c r="F101" s="159">
        <v>0.30915999999999999</v>
      </c>
      <c r="G101">
        <v>0.23402600000000001</v>
      </c>
      <c r="H101">
        <v>0.214499</v>
      </c>
      <c r="I101">
        <v>0.13253999999999999</v>
      </c>
      <c r="J101">
        <f>SSA!B99</f>
        <v>0.25882100000000002</v>
      </c>
      <c r="K101">
        <f>SSA!E99</f>
        <v>0.21341299999999999</v>
      </c>
      <c r="L101">
        <v>0.23730000000000001</v>
      </c>
      <c r="M101">
        <v>0.17330999999999999</v>
      </c>
      <c r="N101">
        <v>0.23730000000000001</v>
      </c>
      <c r="O101">
        <v>0.17330999999999999</v>
      </c>
      <c r="P101">
        <f t="shared" si="5"/>
        <v>0.25882100000000002</v>
      </c>
      <c r="Q101" s="198">
        <f t="shared" si="6"/>
        <v>0.21341299999999999</v>
      </c>
    </row>
    <row r="102" spans="1:17" x14ac:dyDescent="0.35">
      <c r="A102">
        <f t="shared" si="7"/>
        <v>96</v>
      </c>
      <c r="B102" s="159">
        <f>_xlfn.SWITCH(Input!$D$8, "China", F102, "SSA",J102, "Japan", L102, "China SSA Blend", P102)</f>
        <v>0.33452900000000002</v>
      </c>
      <c r="C102" s="198">
        <f>_xlfn.SWITCH(Input!$D$8, "China", G102, "SSA",K102, "Japan", M102, "China SSA Blend", Q102)</f>
        <v>0.25267299999999998</v>
      </c>
      <c r="F102" s="159">
        <v>0.33452900000000002</v>
      </c>
      <c r="G102">
        <v>0.25267299999999998</v>
      </c>
      <c r="H102">
        <v>0.23465</v>
      </c>
      <c r="I102">
        <v>0.143757</v>
      </c>
      <c r="J102">
        <f>SSA!B100</f>
        <v>0.27896599999999999</v>
      </c>
      <c r="K102">
        <f>SSA!E100</f>
        <v>0.23175200000000001</v>
      </c>
      <c r="L102">
        <v>0.25868999999999998</v>
      </c>
      <c r="M102">
        <v>0.19453000000000001</v>
      </c>
      <c r="N102">
        <v>0.25868999999999998</v>
      </c>
      <c r="O102">
        <v>0.19453000000000001</v>
      </c>
      <c r="P102">
        <f t="shared" ref="P102:P111" si="8">IF($A102&lt;65,F102,MIN(20,$A102-65)/20*J102+(1-MIN(20,$A102-65)/20)*F102)</f>
        <v>0.27896599999999999</v>
      </c>
      <c r="Q102" s="198">
        <f t="shared" ref="Q102:Q111" si="9">IF($A102&lt;65,G102,MIN(20,$A102-65)/20*K102+(1-MIN(20,$A102-65)/20)*G102)</f>
        <v>0.23175200000000001</v>
      </c>
    </row>
    <row r="103" spans="1:17" x14ac:dyDescent="0.35">
      <c r="A103">
        <f t="shared" si="7"/>
        <v>97</v>
      </c>
      <c r="B103" s="159">
        <f>_xlfn.SWITCH(Input!$D$8, "China", F103, "SSA",J103, "Japan", L103, "China SSA Blend", P103)</f>
        <v>0.36110100000000001</v>
      </c>
      <c r="C103" s="198">
        <f>_xlfn.SWITCH(Input!$D$8, "China", G103, "SSA",K103, "Japan", M103, "China SSA Blend", Q103)</f>
        <v>0.27311200000000002</v>
      </c>
      <c r="F103" s="159">
        <v>0.36110100000000001</v>
      </c>
      <c r="G103">
        <v>0.27311200000000002</v>
      </c>
      <c r="H103">
        <v>0.25618000000000002</v>
      </c>
      <c r="I103">
        <v>0.15597900000000001</v>
      </c>
      <c r="J103">
        <f>SSA!B101</f>
        <v>0.29809200000000002</v>
      </c>
      <c r="K103">
        <f>SSA!E101</f>
        <v>0.249663</v>
      </c>
      <c r="L103">
        <v>0.28076000000000001</v>
      </c>
      <c r="M103">
        <v>0.21718999999999999</v>
      </c>
      <c r="N103">
        <v>0.28076000000000001</v>
      </c>
      <c r="O103">
        <v>0.21718999999999999</v>
      </c>
      <c r="P103">
        <f t="shared" si="8"/>
        <v>0.29809200000000002</v>
      </c>
      <c r="Q103" s="198">
        <f t="shared" si="9"/>
        <v>0.249663</v>
      </c>
    </row>
    <row r="104" spans="1:17" x14ac:dyDescent="0.35">
      <c r="A104">
        <f t="shared" si="7"/>
        <v>98</v>
      </c>
      <c r="B104" s="159">
        <f>_xlfn.SWITCH(Input!$D$8, "China", F104, "SSA",J104, "Japan", L104, "China SSA Blend", P104)</f>
        <v>0.38872699999999999</v>
      </c>
      <c r="C104" s="198">
        <f>_xlfn.SWITCH(Input!$D$8, "China", G104, "SSA",K104, "Japan", M104, "China SSA Blend", Q104)</f>
        <v>0.29547800000000002</v>
      </c>
      <c r="F104" s="159">
        <v>0.38872699999999999</v>
      </c>
      <c r="G104">
        <v>0.29547800000000002</v>
      </c>
      <c r="H104">
        <v>0.27902500000000002</v>
      </c>
      <c r="I104">
        <v>0.16942099999999999</v>
      </c>
      <c r="J104">
        <f>SSA!B102</f>
        <v>0.31576199999999999</v>
      </c>
      <c r="K104">
        <f>SSA!E102</f>
        <v>0.26680100000000001</v>
      </c>
      <c r="L104">
        <v>0.30330000000000001</v>
      </c>
      <c r="M104">
        <v>0.24115</v>
      </c>
      <c r="N104">
        <v>0.30330000000000001</v>
      </c>
      <c r="O104">
        <v>0.24115</v>
      </c>
      <c r="P104">
        <f t="shared" si="8"/>
        <v>0.31576199999999999</v>
      </c>
      <c r="Q104" s="198">
        <f t="shared" si="9"/>
        <v>0.26680100000000001</v>
      </c>
    </row>
    <row r="105" spans="1:17" x14ac:dyDescent="0.35">
      <c r="A105">
        <f t="shared" si="7"/>
        <v>99</v>
      </c>
      <c r="B105" s="159">
        <f>_xlfn.SWITCH(Input!$D$8, "China", F105, "SSA",J105, "Japan", L105, "China SSA Blend", P105)</f>
        <v>0.41725699999999999</v>
      </c>
      <c r="C105" s="198">
        <f>_xlfn.SWITCH(Input!$D$8, "China", G105, "SSA",K105, "Japan", M105, "China SSA Blend", Q105)</f>
        <v>0.31979400000000002</v>
      </c>
      <c r="F105" s="159">
        <v>0.41725699999999999</v>
      </c>
      <c r="G105">
        <v>0.31979400000000002</v>
      </c>
      <c r="H105">
        <v>0.30312</v>
      </c>
      <c r="I105">
        <v>0.18430099999999999</v>
      </c>
      <c r="J105">
        <f>SSA!B103</f>
        <v>0.33155000000000001</v>
      </c>
      <c r="K105">
        <f>SSA!E103</f>
        <v>0.28280899999999998</v>
      </c>
      <c r="L105">
        <v>0.32612999999999998</v>
      </c>
      <c r="M105">
        <v>0.26618999999999998</v>
      </c>
      <c r="N105">
        <v>0.32612999999999998</v>
      </c>
      <c r="O105">
        <v>0.26618999999999998</v>
      </c>
      <c r="P105">
        <f t="shared" si="8"/>
        <v>0.33155000000000001</v>
      </c>
      <c r="Q105" s="198">
        <f t="shared" si="9"/>
        <v>0.28280899999999998</v>
      </c>
    </row>
    <row r="106" spans="1:17" x14ac:dyDescent="0.35">
      <c r="A106">
        <f t="shared" si="7"/>
        <v>100</v>
      </c>
      <c r="B106" s="159">
        <f>_xlfn.SWITCH(Input!$D$8, "China", F106, "SSA",J106, "Japan", L106, "China SSA Blend", P106)</f>
        <v>0.446544</v>
      </c>
      <c r="C106" s="198">
        <f>_xlfn.SWITCH(Input!$D$8, "China", G106, "SSA",K106, "Japan", M106, "China SSA Blend", Q106)</f>
        <v>0.34597499999999998</v>
      </c>
      <c r="F106" s="159">
        <v>0.446544</v>
      </c>
      <c r="G106">
        <v>0.34597499999999998</v>
      </c>
      <c r="H106">
        <v>0.328401</v>
      </c>
      <c r="I106">
        <v>0.20083599999999999</v>
      </c>
      <c r="J106">
        <f>SSA!B104</f>
        <v>0.34812799999999999</v>
      </c>
      <c r="K106">
        <f>SSA!E104</f>
        <v>0.29977799999999999</v>
      </c>
      <c r="L106">
        <v>0.34902</v>
      </c>
      <c r="M106">
        <v>0.29204000000000002</v>
      </c>
      <c r="N106">
        <v>0.34902</v>
      </c>
      <c r="O106">
        <v>0.29204000000000002</v>
      </c>
      <c r="P106">
        <f t="shared" si="8"/>
        <v>0.34812799999999999</v>
      </c>
      <c r="Q106" s="198">
        <f t="shared" si="9"/>
        <v>0.29977799999999999</v>
      </c>
    </row>
    <row r="107" spans="1:17" x14ac:dyDescent="0.35">
      <c r="A107">
        <f t="shared" si="7"/>
        <v>101</v>
      </c>
      <c r="B107" s="159">
        <f>_xlfn.SWITCH(Input!$D$8, "China", F107, "SSA",J107, "Japan", L107, "China SSA Blend", P107)</f>
        <v>0.47644700000000001</v>
      </c>
      <c r="C107" s="198">
        <f>_xlfn.SWITCH(Input!$D$8, "China", G107, "SSA",K107, "Japan", M107, "China SSA Blend", Q107)</f>
        <v>0.37385600000000002</v>
      </c>
      <c r="F107" s="159">
        <v>0.47644700000000001</v>
      </c>
      <c r="G107">
        <v>0.37385600000000002</v>
      </c>
      <c r="H107">
        <v>0.35480299999999998</v>
      </c>
      <c r="I107">
        <v>0.21924199999999999</v>
      </c>
      <c r="J107">
        <f>SSA!B105</f>
        <v>0.36553400000000003</v>
      </c>
      <c r="K107">
        <f>SSA!E105</f>
        <v>0.31776500000000002</v>
      </c>
      <c r="L107">
        <v>0.37176999999999999</v>
      </c>
      <c r="M107">
        <v>0.31841000000000003</v>
      </c>
      <c r="N107">
        <v>0.37176999999999999</v>
      </c>
      <c r="O107">
        <v>0.31841000000000003</v>
      </c>
      <c r="P107">
        <f t="shared" si="8"/>
        <v>0.36553400000000003</v>
      </c>
      <c r="Q107" s="198">
        <f t="shared" si="9"/>
        <v>0.31776500000000002</v>
      </c>
    </row>
    <row r="108" spans="1:17" x14ac:dyDescent="0.35">
      <c r="A108">
        <f t="shared" si="7"/>
        <v>102</v>
      </c>
      <c r="B108" s="159">
        <f>_xlfn.SWITCH(Input!$D$8, "China", F108, "SSA",J108, "Japan", L108, "China SSA Blend", P108)</f>
        <v>0.50683</v>
      </c>
      <c r="C108" s="198">
        <f>_xlfn.SWITCH(Input!$D$8, "China", G108, "SSA",K108, "Japan", M108, "China SSA Blend", Q108)</f>
        <v>0.403221</v>
      </c>
      <c r="F108" s="159">
        <v>0.50683</v>
      </c>
      <c r="G108">
        <v>0.403221</v>
      </c>
      <c r="H108">
        <v>0.38226100000000002</v>
      </c>
      <c r="I108">
        <v>0.23973700000000001</v>
      </c>
      <c r="J108">
        <f>SSA!B106</f>
        <v>0.38381100000000001</v>
      </c>
      <c r="K108">
        <f>SSA!E106</f>
        <v>0.33683000000000002</v>
      </c>
      <c r="L108">
        <v>0.39416000000000001</v>
      </c>
      <c r="M108">
        <v>0.34497</v>
      </c>
      <c r="N108">
        <v>0.39416000000000001</v>
      </c>
      <c r="O108">
        <v>0.34497</v>
      </c>
      <c r="P108">
        <f t="shared" si="8"/>
        <v>0.38381100000000001</v>
      </c>
      <c r="Q108" s="198">
        <f t="shared" si="9"/>
        <v>0.33683000000000002</v>
      </c>
    </row>
    <row r="109" spans="1:17" x14ac:dyDescent="0.35">
      <c r="A109">
        <f t="shared" si="7"/>
        <v>103</v>
      </c>
      <c r="B109" s="159">
        <f>_xlfn.SWITCH(Input!$D$8, "China", F109, "SSA",J109, "Japan", L109, "China SSA Blend", P109)</f>
        <v>0.53755799999999998</v>
      </c>
      <c r="C109" s="198">
        <f>_xlfn.SWITCH(Input!$D$8, "China", G109, "SSA",K109, "Japan", M109, "China SSA Blend", Q109)</f>
        <v>0.43383300000000002</v>
      </c>
      <c r="F109" s="159">
        <v>0.53755799999999998</v>
      </c>
      <c r="G109">
        <v>0.43383300000000002</v>
      </c>
      <c r="H109">
        <v>0.41071000000000002</v>
      </c>
      <c r="I109">
        <v>0.26253700000000002</v>
      </c>
      <c r="J109">
        <f>SSA!B107</f>
        <v>0.403001</v>
      </c>
      <c r="K109">
        <f>SSA!E107</f>
        <v>0.35704000000000002</v>
      </c>
      <c r="L109">
        <v>0.41599999999999998</v>
      </c>
      <c r="M109">
        <v>0.37137999999999999</v>
      </c>
      <c r="N109">
        <v>0.41599999999999998</v>
      </c>
      <c r="O109">
        <v>0.37137999999999999</v>
      </c>
      <c r="P109">
        <f t="shared" si="8"/>
        <v>0.403001</v>
      </c>
      <c r="Q109" s="198">
        <f t="shared" si="9"/>
        <v>0.35704000000000002</v>
      </c>
    </row>
    <row r="110" spans="1:17" x14ac:dyDescent="0.35">
      <c r="A110">
        <f t="shared" si="7"/>
        <v>104</v>
      </c>
      <c r="B110" s="159">
        <f>_xlfn.SWITCH(Input!$D$8, "China", F110, "SSA",J110, "Japan", L110, "China SSA Blend", P110)</f>
        <v>0.56849700000000003</v>
      </c>
      <c r="C110" s="198">
        <f>_xlfn.SWITCH(Input!$D$8, "China", G110, "SSA",K110, "Japan", M110, "China SSA Blend", Q110)</f>
        <v>0.465447</v>
      </c>
      <c r="F110" s="159">
        <v>0.56849700000000003</v>
      </c>
      <c r="G110">
        <v>0.465447</v>
      </c>
      <c r="H110">
        <v>0.44008599999999998</v>
      </c>
      <c r="I110">
        <v>0.28785899999999998</v>
      </c>
      <c r="J110">
        <f>SSA!B108</f>
        <v>0.423151</v>
      </c>
      <c r="K110">
        <f>SSA!E108</f>
        <v>0.37846299999999999</v>
      </c>
      <c r="L110">
        <v>0.43709999999999999</v>
      </c>
      <c r="M110">
        <v>0.39731</v>
      </c>
      <c r="N110">
        <v>0.43709999999999999</v>
      </c>
      <c r="O110">
        <v>0.39731</v>
      </c>
      <c r="P110">
        <f t="shared" si="8"/>
        <v>0.423151</v>
      </c>
      <c r="Q110" s="198">
        <f t="shared" si="9"/>
        <v>0.37846299999999999</v>
      </c>
    </row>
    <row r="111" spans="1:17" ht="15" thickBot="1" x14ac:dyDescent="0.4">
      <c r="A111">
        <f t="shared" si="7"/>
        <v>105</v>
      </c>
      <c r="B111" s="221">
        <f>_xlfn.SWITCH(Input!$D$8, "China", F111, "SSA",J111, "Japan", L111, "China SSA Blend", P111)</f>
        <v>0.56849700000000003</v>
      </c>
      <c r="C111" s="222">
        <f>_xlfn.SWITCH(Input!$D$8, "China", G111, "SSA",K111, "Japan", M111, "China SSA Blend", Q111)</f>
        <v>0.5</v>
      </c>
      <c r="D111" s="31"/>
      <c r="E111" s="31"/>
      <c r="F111" s="221">
        <f>MAX(F110, 0.5)</f>
        <v>0.56849700000000003</v>
      </c>
      <c r="G111" s="223">
        <f t="shared" ref="G111:M111" si="10">MAX(G110, 0.5)</f>
        <v>0.5</v>
      </c>
      <c r="H111" s="223">
        <f t="shared" si="10"/>
        <v>0.5</v>
      </c>
      <c r="I111" s="223">
        <f t="shared" si="10"/>
        <v>0.5</v>
      </c>
      <c r="J111" s="223">
        <f t="shared" si="10"/>
        <v>0.5</v>
      </c>
      <c r="K111" s="223">
        <f t="shared" si="10"/>
        <v>0.5</v>
      </c>
      <c r="L111" s="223">
        <f t="shared" si="10"/>
        <v>0.5</v>
      </c>
      <c r="M111" s="223">
        <f t="shared" si="10"/>
        <v>0.5</v>
      </c>
      <c r="N111" s="223">
        <f t="shared" ref="N111:O111" si="11">MAX(N110, 0.5)</f>
        <v>0.5</v>
      </c>
      <c r="O111" s="223">
        <f t="shared" si="11"/>
        <v>0.5</v>
      </c>
      <c r="P111" s="187">
        <f t="shared" si="8"/>
        <v>0.5</v>
      </c>
      <c r="Q111" s="199">
        <f t="shared" si="9"/>
        <v>0.5</v>
      </c>
    </row>
    <row r="112" spans="1:17" x14ac:dyDescent="0.35">
      <c r="A112">
        <f t="shared" si="7"/>
        <v>106</v>
      </c>
    </row>
    <row r="113" spans="1:19" x14ac:dyDescent="0.35">
      <c r="A113">
        <f t="shared" si="7"/>
        <v>107</v>
      </c>
    </row>
    <row r="114" spans="1:19" x14ac:dyDescent="0.35">
      <c r="A114">
        <f t="shared" si="7"/>
        <v>108</v>
      </c>
    </row>
    <row r="115" spans="1:19" x14ac:dyDescent="0.35">
      <c r="A115">
        <f t="shared" si="7"/>
        <v>109</v>
      </c>
    </row>
    <row r="116" spans="1:19" x14ac:dyDescent="0.35">
      <c r="A116">
        <f t="shared" si="7"/>
        <v>110</v>
      </c>
    </row>
    <row r="117" spans="1:19" x14ac:dyDescent="0.35">
      <c r="A117">
        <f t="shared" si="7"/>
        <v>111</v>
      </c>
    </row>
    <row r="118" spans="1:19" x14ac:dyDescent="0.35">
      <c r="A118">
        <f t="shared" si="7"/>
        <v>112</v>
      </c>
    </row>
    <row r="119" spans="1:19" x14ac:dyDescent="0.35">
      <c r="A119">
        <f t="shared" si="7"/>
        <v>113</v>
      </c>
    </row>
    <row r="122" spans="1:19" s="57" customFormat="1" x14ac:dyDescent="0.35">
      <c r="A122" s="58" t="s">
        <v>299</v>
      </c>
      <c r="B122" s="58"/>
      <c r="C122" s="58"/>
      <c r="D122" s="58"/>
      <c r="E122" s="58"/>
      <c r="F122" s="58"/>
      <c r="G122" s="58"/>
      <c r="H122" s="58"/>
      <c r="I122" s="58"/>
      <c r="J122" s="58"/>
      <c r="K122" s="58"/>
      <c r="L122" s="58"/>
      <c r="M122" s="58"/>
      <c r="N122" s="58"/>
      <c r="O122" s="58"/>
      <c r="P122" s="58"/>
      <c r="Q122" s="58"/>
      <c r="R122" s="58"/>
      <c r="S122" s="58"/>
    </row>
    <row r="123" spans="1:19" x14ac:dyDescent="0.35">
      <c r="A123" s="57" t="s">
        <v>24</v>
      </c>
      <c r="B123">
        <v>1</v>
      </c>
      <c r="E123" t="s">
        <v>111</v>
      </c>
      <c r="F123" s="40">
        <v>1.2500000000000001E-2</v>
      </c>
      <c r="G123" s="40">
        <v>1.0999999999999999E-2</v>
      </c>
      <c r="I123" s="57" t="s">
        <v>141</v>
      </c>
      <c r="M123" s="57" t="s">
        <v>143</v>
      </c>
      <c r="Q123" s="57" t="s">
        <v>279</v>
      </c>
    </row>
    <row r="124" spans="1:19" x14ac:dyDescent="0.35">
      <c r="A124" t="s">
        <v>109</v>
      </c>
      <c r="B124">
        <v>75.462999999999994</v>
      </c>
      <c r="C124">
        <v>81.155000000000001</v>
      </c>
      <c r="E124" t="s">
        <v>235</v>
      </c>
      <c r="F124">
        <v>84.912999999999997</v>
      </c>
      <c r="G124">
        <v>88.215000000000003</v>
      </c>
      <c r="I124" t="s">
        <v>109</v>
      </c>
      <c r="J124">
        <v>76.2</v>
      </c>
      <c r="K124">
        <v>81.3</v>
      </c>
      <c r="M124" t="s">
        <v>109</v>
      </c>
      <c r="Q124" t="s">
        <v>109</v>
      </c>
    </row>
    <row r="125" spans="1:19" x14ac:dyDescent="0.35">
      <c r="A125" t="s">
        <v>108</v>
      </c>
      <c r="B125">
        <f>SUM(B127:B232)</f>
        <v>75.920178733057199</v>
      </c>
      <c r="C125">
        <f>SUM(C127:C232)</f>
        <v>81.207735728731976</v>
      </c>
      <c r="E125" t="s">
        <v>108</v>
      </c>
      <c r="F125">
        <f>SUM(F127:F232)</f>
        <v>84.795633638617389</v>
      </c>
      <c r="G125">
        <f>SUM(G127:G232)</f>
        <v>88.250026966763556</v>
      </c>
      <c r="I125" t="s">
        <v>108</v>
      </c>
      <c r="J125">
        <f>SUM(J127:J232)</f>
        <v>75.725986442644242</v>
      </c>
      <c r="K125">
        <f>SUM(K127:K232)</f>
        <v>80.775981544609948</v>
      </c>
      <c r="M125" t="s">
        <v>108</v>
      </c>
      <c r="N125">
        <f>SUM(N127:N232)</f>
        <v>80.98465811747225</v>
      </c>
      <c r="O125">
        <f>SUM(O127:O232)</f>
        <v>87.076444788251251</v>
      </c>
      <c r="Q125" t="s">
        <v>108</v>
      </c>
      <c r="R125">
        <f>SUM(R127:R232)</f>
        <v>77.038392988254841</v>
      </c>
      <c r="S125">
        <f>SUM(S127:S232)</f>
        <v>82.304896085895052</v>
      </c>
    </row>
    <row r="126" spans="1:19" ht="15" thickBot="1" x14ac:dyDescent="0.4">
      <c r="B126" t="s">
        <v>35</v>
      </c>
      <c r="C126" t="s">
        <v>36</v>
      </c>
      <c r="E126" t="s">
        <v>110</v>
      </c>
      <c r="F126" t="s">
        <v>35</v>
      </c>
      <c r="G126" t="s">
        <v>36</v>
      </c>
      <c r="J126" t="s">
        <v>35</v>
      </c>
      <c r="K126" t="s">
        <v>36</v>
      </c>
      <c r="N126" t="s">
        <v>35</v>
      </c>
      <c r="O126" t="s">
        <v>36</v>
      </c>
      <c r="R126" t="s">
        <v>35</v>
      </c>
      <c r="S126" t="s">
        <v>36</v>
      </c>
    </row>
    <row r="127" spans="1:19" x14ac:dyDescent="0.35">
      <c r="B127" s="156">
        <f>1-F6</f>
        <v>0.99913300000000005</v>
      </c>
      <c r="C127" s="171">
        <f>1-G6</f>
        <v>0.99938000000000005</v>
      </c>
      <c r="E127" s="156">
        <v>55</v>
      </c>
      <c r="F127" s="170">
        <f>(1-P6*(1-F$123)^$E127)</f>
        <v>0.99956592993749993</v>
      </c>
      <c r="G127" s="171">
        <f>(1-Q6*(1-G$123)^$E127)</f>
        <v>0.99966256686462718</v>
      </c>
      <c r="J127" s="156">
        <f>(1-J6)</f>
        <v>0.993919</v>
      </c>
      <c r="K127" s="171">
        <f>(1-K6)</f>
        <v>0.99495400000000001</v>
      </c>
      <c r="N127" s="156">
        <f>(1-L6)</f>
        <v>0.99814999999999998</v>
      </c>
      <c r="O127" s="171">
        <f>(1-M6)</f>
        <v>0.99838000000000005</v>
      </c>
      <c r="R127" s="156">
        <f>(1-P6)</f>
        <v>0.99913300000000005</v>
      </c>
      <c r="S127" s="171">
        <f>(1-Q6)</f>
        <v>0.99938000000000005</v>
      </c>
    </row>
    <row r="128" spans="1:19" x14ac:dyDescent="0.35">
      <c r="B128" s="159">
        <f t="shared" ref="B128:B159" si="12">(1-F7)*B127</f>
        <v>0.99851853320500006</v>
      </c>
      <c r="C128" s="198">
        <f t="shared" ref="C128:C159" si="13">(1-G7)*C127</f>
        <v>0.99892428272</v>
      </c>
      <c r="E128" s="159">
        <f>E127+1</f>
        <v>56</v>
      </c>
      <c r="F128">
        <f t="shared" ref="F128:F159" si="14">(1-P7*(1-F$123)^IF($E$124="Period", $E$127, $E128))*F127</f>
        <v>0.99925815921997541</v>
      </c>
      <c r="G128" s="198">
        <f t="shared" ref="G128:G159" si="15">(1-Q7*(1-G$123)^IF($E$124="Period", $E$127, $E128))*G127</f>
        <v>0.99941447397904837</v>
      </c>
      <c r="J128" s="159">
        <f t="shared" ref="J128:J159" si="16">(1-J7)*J127</f>
        <v>0.993496584425</v>
      </c>
      <c r="K128" s="198">
        <f t="shared" ref="K128:K159" si="17">(1-K7)*K127</f>
        <v>0.99460676105399992</v>
      </c>
      <c r="N128" s="159">
        <f t="shared" ref="N128:N159" si="18">(1-L7)*N127</f>
        <v>0.99790046249999997</v>
      </c>
      <c r="O128" s="198">
        <f t="shared" ref="O128:O159" si="19">(1-M7)*O127</f>
        <v>0.99813040500000005</v>
      </c>
      <c r="R128" s="159">
        <f t="shared" ref="R128:R159" si="20">(1-P7)*R127</f>
        <v>0.99851853320500006</v>
      </c>
      <c r="S128" s="198">
        <f t="shared" ref="S128:S159" si="21">(1-Q7)*S127</f>
        <v>0.99892428272</v>
      </c>
    </row>
    <row r="129" spans="2:19" x14ac:dyDescent="0.35">
      <c r="B129" s="159">
        <f t="shared" si="12"/>
        <v>0.99807419245772377</v>
      </c>
      <c r="C129" s="198">
        <f t="shared" si="13"/>
        <v>0.99858764523672328</v>
      </c>
      <c r="E129" s="159">
        <f t="shared" ref="E129:E192" si="22">E128+1</f>
        <v>57</v>
      </c>
      <c r="F129">
        <f t="shared" si="14"/>
        <v>0.99903553190397343</v>
      </c>
      <c r="G129" s="198">
        <f t="shared" si="15"/>
        <v>0.99923117013461493</v>
      </c>
      <c r="J129" s="159">
        <f t="shared" si="16"/>
        <v>0.99323827531304942</v>
      </c>
      <c r="K129" s="198">
        <f t="shared" si="17"/>
        <v>0.99439590442065651</v>
      </c>
      <c r="N129" s="159">
        <f t="shared" si="18"/>
        <v>0.99776075643524997</v>
      </c>
      <c r="O129" s="198">
        <f t="shared" si="19"/>
        <v>0.99802061065545</v>
      </c>
      <c r="R129" s="159">
        <f t="shared" si="20"/>
        <v>0.99807419245772377</v>
      </c>
      <c r="S129" s="198">
        <f t="shared" si="21"/>
        <v>0.99858764523672328</v>
      </c>
    </row>
    <row r="130" spans="2:19" x14ac:dyDescent="0.35">
      <c r="B130" s="159">
        <f t="shared" si="12"/>
        <v>0.99773584530648063</v>
      </c>
      <c r="C130" s="198">
        <f t="shared" si="13"/>
        <v>0.99833200679954259</v>
      </c>
      <c r="E130" s="159">
        <f t="shared" si="22"/>
        <v>58</v>
      </c>
      <c r="F130">
        <f t="shared" si="14"/>
        <v>0.99886597269988209</v>
      </c>
      <c r="G130" s="198">
        <f t="shared" si="15"/>
        <v>0.99909195002346107</v>
      </c>
      <c r="J130" s="159">
        <f t="shared" si="16"/>
        <v>0.99304558708763868</v>
      </c>
      <c r="K130" s="198">
        <f t="shared" si="17"/>
        <v>0.99423083470052265</v>
      </c>
      <c r="N130" s="159">
        <f t="shared" si="18"/>
        <v>0.99763104753691345</v>
      </c>
      <c r="O130" s="198">
        <f t="shared" si="19"/>
        <v>0.99793078880049102</v>
      </c>
      <c r="R130" s="159">
        <f t="shared" si="20"/>
        <v>0.99773584530648063</v>
      </c>
      <c r="S130" s="198">
        <f t="shared" si="21"/>
        <v>0.99833200679954259</v>
      </c>
    </row>
    <row r="131" spans="2:19" x14ac:dyDescent="0.35">
      <c r="B131" s="159">
        <f t="shared" si="12"/>
        <v>0.99745647926979486</v>
      </c>
      <c r="C131" s="198">
        <f t="shared" si="13"/>
        <v>0.99812934540216236</v>
      </c>
      <c r="E131" s="159">
        <f t="shared" si="22"/>
        <v>59</v>
      </c>
      <c r="F131">
        <f t="shared" si="14"/>
        <v>0.99872594756925259</v>
      </c>
      <c r="G131" s="198">
        <f t="shared" si="15"/>
        <v>0.99898156820728035</v>
      </c>
      <c r="J131" s="159">
        <f t="shared" si="16"/>
        <v>0.99289265806722715</v>
      </c>
      <c r="K131" s="198">
        <f t="shared" si="17"/>
        <v>0.99409462507616864</v>
      </c>
      <c r="N131" s="159">
        <f t="shared" si="18"/>
        <v>0.99757118967406133</v>
      </c>
      <c r="O131" s="198">
        <f t="shared" si="19"/>
        <v>0.99784097502949898</v>
      </c>
      <c r="R131" s="159">
        <f t="shared" si="20"/>
        <v>0.99745647926979486</v>
      </c>
      <c r="S131" s="198">
        <f t="shared" si="21"/>
        <v>0.99812934540216236</v>
      </c>
    </row>
    <row r="132" spans="2:19" x14ac:dyDescent="0.35">
      <c r="B132" s="159">
        <f t="shared" si="12"/>
        <v>0.9972061176934981</v>
      </c>
      <c r="C132" s="198">
        <f t="shared" si="13"/>
        <v>0.997959663413444</v>
      </c>
      <c r="E132" s="159">
        <f t="shared" si="22"/>
        <v>60</v>
      </c>
      <c r="F132">
        <f t="shared" si="14"/>
        <v>0.99860044263770142</v>
      </c>
      <c r="G132" s="198">
        <f t="shared" si="15"/>
        <v>0.99888914044588395</v>
      </c>
      <c r="J132" s="159">
        <f t="shared" si="16"/>
        <v>0.99275166730978159</v>
      </c>
      <c r="K132" s="198">
        <f t="shared" si="17"/>
        <v>0.99397334553190941</v>
      </c>
      <c r="N132" s="159">
        <f t="shared" si="18"/>
        <v>0.99748140826699061</v>
      </c>
      <c r="O132" s="198">
        <f t="shared" si="19"/>
        <v>0.99778110457099722</v>
      </c>
      <c r="R132" s="159">
        <f t="shared" si="20"/>
        <v>0.9972061176934981</v>
      </c>
      <c r="S132" s="198">
        <f t="shared" si="21"/>
        <v>0.997959663413444</v>
      </c>
    </row>
    <row r="133" spans="2:19" x14ac:dyDescent="0.35">
      <c r="B133" s="159">
        <f t="shared" si="12"/>
        <v>0.99696977984360469</v>
      </c>
      <c r="C133" s="198">
        <f t="shared" si="13"/>
        <v>0.99781096742359543</v>
      </c>
      <c r="E133" s="159">
        <f t="shared" si="22"/>
        <v>61</v>
      </c>
      <c r="F133">
        <f t="shared" si="14"/>
        <v>0.99848195287310859</v>
      </c>
      <c r="G133" s="198">
        <f t="shared" si="15"/>
        <v>0.99880813772670973</v>
      </c>
      <c r="J133" s="159">
        <f t="shared" si="16"/>
        <v>0.99261764583469481</v>
      </c>
      <c r="K133" s="198">
        <f t="shared" si="17"/>
        <v>0.99386301449055536</v>
      </c>
      <c r="N133" s="159">
        <f t="shared" si="18"/>
        <v>0.99740160975432923</v>
      </c>
      <c r="O133" s="198">
        <f t="shared" si="19"/>
        <v>0.99773121551576871</v>
      </c>
      <c r="R133" s="159">
        <f t="shared" si="20"/>
        <v>0.99696977984360469</v>
      </c>
      <c r="S133" s="198">
        <f t="shared" si="21"/>
        <v>0.99781096742359543</v>
      </c>
    </row>
    <row r="134" spans="2:19" x14ac:dyDescent="0.35">
      <c r="B134" s="159">
        <f t="shared" si="12"/>
        <v>0.99673748588490108</v>
      </c>
      <c r="C134" s="198">
        <f t="shared" si="13"/>
        <v>0.99767426732105835</v>
      </c>
      <c r="E134" s="159">
        <f t="shared" si="22"/>
        <v>62</v>
      </c>
      <c r="F134">
        <f t="shared" si="14"/>
        <v>0.99836547675797649</v>
      </c>
      <c r="G134" s="198">
        <f t="shared" si="15"/>
        <v>0.99873366475617398</v>
      </c>
      <c r="J134" s="159">
        <f t="shared" si="16"/>
        <v>0.99249158339367383</v>
      </c>
      <c r="K134" s="198">
        <f t="shared" si="17"/>
        <v>0.99376064660006291</v>
      </c>
      <c r="N134" s="159">
        <f t="shared" si="18"/>
        <v>0.99733179164164643</v>
      </c>
      <c r="O134" s="198">
        <f t="shared" si="19"/>
        <v>0.99767135164283782</v>
      </c>
      <c r="R134" s="159">
        <f t="shared" si="20"/>
        <v>0.99673748588490108</v>
      </c>
      <c r="S134" s="198">
        <f t="shared" si="21"/>
        <v>0.99767426732105835</v>
      </c>
    </row>
    <row r="135" spans="2:19" x14ac:dyDescent="0.35">
      <c r="B135" s="159">
        <f t="shared" si="12"/>
        <v>0.9965002623632605</v>
      </c>
      <c r="C135" s="198">
        <f t="shared" si="13"/>
        <v>0.99754157664350462</v>
      </c>
      <c r="E135" s="159">
        <f t="shared" si="22"/>
        <v>63</v>
      </c>
      <c r="F135">
        <f t="shared" si="14"/>
        <v>0.99824651503428008</v>
      </c>
      <c r="G135" s="198">
        <f t="shared" si="15"/>
        <v>0.99866137156965329</v>
      </c>
      <c r="J135" s="159">
        <f t="shared" si="16"/>
        <v>0.99237645437000011</v>
      </c>
      <c r="K135" s="198">
        <f t="shared" si="17"/>
        <v>0.99366325805669609</v>
      </c>
      <c r="N135" s="159">
        <f t="shared" si="18"/>
        <v>0.99726197841623154</v>
      </c>
      <c r="O135" s="198">
        <f t="shared" si="19"/>
        <v>0.99762146807525565</v>
      </c>
      <c r="R135" s="159">
        <f t="shared" si="20"/>
        <v>0.9965002623632605</v>
      </c>
      <c r="S135" s="198">
        <f t="shared" si="21"/>
        <v>0.99754157664350462</v>
      </c>
    </row>
    <row r="136" spans="2:19" x14ac:dyDescent="0.35">
      <c r="B136" s="159">
        <f t="shared" si="12"/>
        <v>0.99625113729766968</v>
      </c>
      <c r="C136" s="198">
        <f t="shared" si="13"/>
        <v>0.99740591098908105</v>
      </c>
      <c r="E136" s="159">
        <f t="shared" si="22"/>
        <v>64</v>
      </c>
      <c r="F136">
        <f t="shared" si="14"/>
        <v>0.99812157013025138</v>
      </c>
      <c r="G136" s="198">
        <f t="shared" si="15"/>
        <v>0.99858745306071994</v>
      </c>
      <c r="J136" s="159">
        <f t="shared" si="16"/>
        <v>0.99227324721874566</v>
      </c>
      <c r="K136" s="198">
        <f t="shared" si="17"/>
        <v>0.9935688600471807</v>
      </c>
      <c r="N136" s="159">
        <f t="shared" si="18"/>
        <v>0.99720214269752661</v>
      </c>
      <c r="O136" s="198">
        <f t="shared" si="19"/>
        <v>0.99757158700185189</v>
      </c>
      <c r="R136" s="159">
        <f t="shared" si="20"/>
        <v>0.99625113729766968</v>
      </c>
      <c r="S136" s="198">
        <f t="shared" si="21"/>
        <v>0.99740591098908105</v>
      </c>
    </row>
    <row r="137" spans="2:19" x14ac:dyDescent="0.35">
      <c r="B137" s="159">
        <f t="shared" si="12"/>
        <v>0.99598314574173663</v>
      </c>
      <c r="C137" s="198">
        <f t="shared" si="13"/>
        <v>0.99726128713198769</v>
      </c>
      <c r="E137" s="159">
        <f t="shared" si="22"/>
        <v>65</v>
      </c>
      <c r="F137">
        <f t="shared" si="14"/>
        <v>0.99798714624070528</v>
      </c>
      <c r="G137" s="198">
        <f t="shared" si="15"/>
        <v>0.99850864871909351</v>
      </c>
      <c r="J137" s="159">
        <f t="shared" si="16"/>
        <v>0.99217699671376547</v>
      </c>
      <c r="K137" s="198">
        <f t="shared" si="17"/>
        <v>0.99347447100547626</v>
      </c>
      <c r="N137" s="159">
        <f t="shared" si="18"/>
        <v>0.99715228259039168</v>
      </c>
      <c r="O137" s="198">
        <f t="shared" si="19"/>
        <v>0.99752170842250176</v>
      </c>
      <c r="R137" s="159">
        <f t="shared" si="20"/>
        <v>0.99598314574173663</v>
      </c>
      <c r="S137" s="198">
        <f t="shared" si="21"/>
        <v>0.99726128713198769</v>
      </c>
    </row>
    <row r="138" spans="2:19" x14ac:dyDescent="0.35">
      <c r="B138" s="159">
        <f t="shared" si="12"/>
        <v>0.99569132268003435</v>
      </c>
      <c r="C138" s="198">
        <f t="shared" si="13"/>
        <v>0.997104717109908</v>
      </c>
      <c r="E138" s="159">
        <f t="shared" si="22"/>
        <v>66</v>
      </c>
      <c r="F138">
        <f t="shared" si="14"/>
        <v>0.99784074886067953</v>
      </c>
      <c r="G138" s="198">
        <f t="shared" si="15"/>
        <v>0.99842332937242673</v>
      </c>
      <c r="J138" s="159">
        <f t="shared" si="16"/>
        <v>0.99207182595211374</v>
      </c>
      <c r="K138" s="198">
        <f t="shared" si="17"/>
        <v>0.9933731366094336</v>
      </c>
      <c r="N138" s="159">
        <f t="shared" si="18"/>
        <v>0.99708248193061033</v>
      </c>
      <c r="O138" s="198">
        <f t="shared" si="19"/>
        <v>0.99747183233708059</v>
      </c>
      <c r="R138" s="159">
        <f t="shared" si="20"/>
        <v>0.99569132268003435</v>
      </c>
      <c r="S138" s="198">
        <f t="shared" si="21"/>
        <v>0.997104717109908</v>
      </c>
    </row>
    <row r="139" spans="2:19" x14ac:dyDescent="0.35">
      <c r="B139" s="159">
        <f t="shared" si="12"/>
        <v>0.99537369714809942</v>
      </c>
      <c r="C139" s="198">
        <f t="shared" si="13"/>
        <v>0.99693321509856514</v>
      </c>
      <c r="E139" s="159">
        <f t="shared" si="22"/>
        <v>67</v>
      </c>
      <c r="F139">
        <f t="shared" si="14"/>
        <v>0.99768138396795147</v>
      </c>
      <c r="G139" s="198">
        <f t="shared" si="15"/>
        <v>0.99832986648260902</v>
      </c>
      <c r="J139" s="159">
        <f t="shared" si="16"/>
        <v>0.99192896760917659</v>
      </c>
      <c r="K139" s="198">
        <f t="shared" si="17"/>
        <v>0.99325790532558689</v>
      </c>
      <c r="N139" s="159">
        <f t="shared" si="18"/>
        <v>0.99700271533205587</v>
      </c>
      <c r="O139" s="198">
        <f t="shared" si="19"/>
        <v>0.99740200930881695</v>
      </c>
      <c r="R139" s="159">
        <f t="shared" si="20"/>
        <v>0.99537369714809942</v>
      </c>
      <c r="S139" s="198">
        <f t="shared" si="21"/>
        <v>0.99693321509856514</v>
      </c>
    </row>
    <row r="140" spans="2:19" x14ac:dyDescent="0.35">
      <c r="B140" s="159">
        <f t="shared" si="12"/>
        <v>0.99502830247518903</v>
      </c>
      <c r="C140" s="198">
        <f t="shared" si="13"/>
        <v>0.99674479472091149</v>
      </c>
      <c r="E140" s="159">
        <f t="shared" si="22"/>
        <v>68</v>
      </c>
      <c r="F140">
        <f t="shared" si="14"/>
        <v>0.99750805862033809</v>
      </c>
      <c r="G140" s="198">
        <f t="shared" si="15"/>
        <v>0.99822717559543184</v>
      </c>
      <c r="J140" s="159">
        <f t="shared" si="16"/>
        <v>0.99171074323630259</v>
      </c>
      <c r="K140" s="198">
        <f t="shared" si="17"/>
        <v>0.99311984247674667</v>
      </c>
      <c r="N140" s="159">
        <f t="shared" si="18"/>
        <v>0.99689304503336928</v>
      </c>
      <c r="O140" s="198">
        <f t="shared" si="19"/>
        <v>0.99730226910788611</v>
      </c>
      <c r="R140" s="159">
        <f t="shared" si="20"/>
        <v>0.99502830247518903</v>
      </c>
      <c r="S140" s="198">
        <f t="shared" si="21"/>
        <v>0.99674479472091149</v>
      </c>
    </row>
    <row r="141" spans="2:19" x14ac:dyDescent="0.35">
      <c r="B141" s="159">
        <f t="shared" si="12"/>
        <v>0.99465516686176081</v>
      </c>
      <c r="C141" s="198">
        <f t="shared" si="13"/>
        <v>0.99653946529319892</v>
      </c>
      <c r="E141" s="159">
        <f t="shared" si="22"/>
        <v>69</v>
      </c>
      <c r="F141">
        <f t="shared" si="14"/>
        <v>0.99732077990695156</v>
      </c>
      <c r="G141" s="198">
        <f t="shared" si="15"/>
        <v>0.99811525947496549</v>
      </c>
      <c r="J141" s="159">
        <f t="shared" si="16"/>
        <v>0.99139042066623728</v>
      </c>
      <c r="K141" s="198">
        <f t="shared" si="17"/>
        <v>0.99295101210352565</v>
      </c>
      <c r="N141" s="159">
        <f t="shared" si="18"/>
        <v>0.99676344893751501</v>
      </c>
      <c r="O141" s="198">
        <f t="shared" si="19"/>
        <v>0.9971925658582842</v>
      </c>
      <c r="R141" s="159">
        <f t="shared" si="20"/>
        <v>0.99465516686176081</v>
      </c>
      <c r="S141" s="198">
        <f t="shared" si="21"/>
        <v>0.99653946529319892</v>
      </c>
    </row>
    <row r="142" spans="2:19" x14ac:dyDescent="0.35">
      <c r="B142" s="159">
        <f t="shared" si="12"/>
        <v>0.99425531548468238</v>
      </c>
      <c r="C142" s="198">
        <f t="shared" si="13"/>
        <v>0.99631923007136913</v>
      </c>
      <c r="E142" s="159">
        <f t="shared" si="22"/>
        <v>70</v>
      </c>
      <c r="F142">
        <f t="shared" si="14"/>
        <v>0.99712005481872401</v>
      </c>
      <c r="G142" s="198">
        <f t="shared" si="15"/>
        <v>0.99799520758353899</v>
      </c>
      <c r="J142" s="159">
        <f t="shared" si="16"/>
        <v>0.9909571830524061</v>
      </c>
      <c r="K142" s="198">
        <f t="shared" si="17"/>
        <v>0.99274845009705659</v>
      </c>
      <c r="N142" s="159">
        <f t="shared" si="18"/>
        <v>0.99659399915119562</v>
      </c>
      <c r="O142" s="198">
        <f t="shared" si="19"/>
        <v>0.99706293082472264</v>
      </c>
      <c r="R142" s="159">
        <f t="shared" si="20"/>
        <v>0.99425531548468238</v>
      </c>
      <c r="S142" s="198">
        <f t="shared" si="21"/>
        <v>0.99631923007136913</v>
      </c>
    </row>
    <row r="143" spans="2:19" x14ac:dyDescent="0.35">
      <c r="B143" s="159">
        <f t="shared" si="12"/>
        <v>0.99383076846497043</v>
      </c>
      <c r="C143" s="198">
        <f t="shared" si="13"/>
        <v>0.99608609137153248</v>
      </c>
      <c r="E143" s="159">
        <f t="shared" si="22"/>
        <v>71</v>
      </c>
      <c r="F143">
        <f t="shared" si="14"/>
        <v>0.99690688973816111</v>
      </c>
      <c r="G143" s="198">
        <f t="shared" si="15"/>
        <v>0.99786810910521029</v>
      </c>
      <c r="J143" s="159">
        <f t="shared" si="16"/>
        <v>0.99041017468736114</v>
      </c>
      <c r="K143" s="198">
        <f t="shared" si="17"/>
        <v>0.99251019046903333</v>
      </c>
      <c r="N143" s="159">
        <f t="shared" si="18"/>
        <v>0.99640464629135683</v>
      </c>
      <c r="O143" s="198">
        <f t="shared" si="19"/>
        <v>0.99693331264371543</v>
      </c>
      <c r="R143" s="159">
        <f t="shared" si="20"/>
        <v>0.99383076846497043</v>
      </c>
      <c r="S143" s="198">
        <f t="shared" si="21"/>
        <v>0.99608609137153248</v>
      </c>
    </row>
    <row r="144" spans="2:19" x14ac:dyDescent="0.35">
      <c r="B144" s="159">
        <f t="shared" si="12"/>
        <v>0.99338453844992958</v>
      </c>
      <c r="C144" s="198">
        <f t="shared" si="13"/>
        <v>0.99584205027914641</v>
      </c>
      <c r="E144" s="159">
        <f t="shared" si="22"/>
        <v>72</v>
      </c>
      <c r="F144">
        <f t="shared" si="14"/>
        <v>0.9966827898318924</v>
      </c>
      <c r="G144" s="198">
        <f t="shared" si="15"/>
        <v>0.99773505285946473</v>
      </c>
      <c r="J144" s="159">
        <f t="shared" si="16"/>
        <v>0.98974164781944718</v>
      </c>
      <c r="K144" s="198">
        <f t="shared" si="17"/>
        <v>0.99223427263608288</v>
      </c>
      <c r="N144" s="159">
        <f t="shared" si="18"/>
        <v>0.99611568894393232</v>
      </c>
      <c r="O144" s="198">
        <f t="shared" si="19"/>
        <v>0.99673392598118671</v>
      </c>
      <c r="R144" s="159">
        <f t="shared" si="20"/>
        <v>0.99338453844992958</v>
      </c>
      <c r="S144" s="198">
        <f t="shared" si="21"/>
        <v>0.99584205027914641</v>
      </c>
    </row>
    <row r="145" spans="2:19" x14ac:dyDescent="0.35">
      <c r="B145" s="159">
        <f t="shared" si="12"/>
        <v>0.99291864110139649</v>
      </c>
      <c r="C145" s="198">
        <f t="shared" si="13"/>
        <v>0.99558811055632523</v>
      </c>
      <c r="E145" s="159">
        <f t="shared" si="22"/>
        <v>73</v>
      </c>
      <c r="F145">
        <f t="shared" si="14"/>
        <v>0.99644876036770513</v>
      </c>
      <c r="G145" s="198">
        <f t="shared" si="15"/>
        <v>0.99759658421248854</v>
      </c>
      <c r="J145" s="159">
        <f t="shared" si="16"/>
        <v>0.98894391605130472</v>
      </c>
      <c r="K145" s="198">
        <f t="shared" si="17"/>
        <v>0.99191774990311199</v>
      </c>
      <c r="N145" s="159">
        <f t="shared" si="18"/>
        <v>0.99581685423724919</v>
      </c>
      <c r="O145" s="198">
        <f t="shared" si="19"/>
        <v>0.99656448121376995</v>
      </c>
      <c r="R145" s="159">
        <f t="shared" si="20"/>
        <v>0.99291864110139649</v>
      </c>
      <c r="S145" s="198">
        <f t="shared" si="21"/>
        <v>0.99558811055632523</v>
      </c>
    </row>
    <row r="146" spans="2:19" x14ac:dyDescent="0.35">
      <c r="B146" s="159">
        <f t="shared" si="12"/>
        <v>0.99243310388589789</v>
      </c>
      <c r="C146" s="198">
        <f t="shared" si="13"/>
        <v>0.9953272664713595</v>
      </c>
      <c r="E146" s="159">
        <f t="shared" si="22"/>
        <v>74</v>
      </c>
      <c r="F146">
        <f t="shared" si="14"/>
        <v>0.99620480826446078</v>
      </c>
      <c r="G146" s="198">
        <f t="shared" si="15"/>
        <v>0.99745433421001917</v>
      </c>
      <c r="J146" s="159">
        <f t="shared" si="16"/>
        <v>0.98801529771413255</v>
      </c>
      <c r="K146" s="198">
        <f t="shared" si="17"/>
        <v>0.99156065951314687</v>
      </c>
      <c r="N146" s="159">
        <f t="shared" si="18"/>
        <v>0.99545836016972378</v>
      </c>
      <c r="O146" s="198">
        <f t="shared" si="19"/>
        <v>0.99637513396233934</v>
      </c>
      <c r="R146" s="159">
        <f t="shared" si="20"/>
        <v>0.99243310388589789</v>
      </c>
      <c r="S146" s="198">
        <f t="shared" si="21"/>
        <v>0.9953272664713595</v>
      </c>
    </row>
    <row r="147" spans="2:19" x14ac:dyDescent="0.35">
      <c r="B147" s="159">
        <f t="shared" si="12"/>
        <v>0.99192894786912389</v>
      </c>
      <c r="C147" s="198">
        <f t="shared" si="13"/>
        <v>0.99505952343667869</v>
      </c>
      <c r="E147" s="159">
        <f t="shared" si="22"/>
        <v>75</v>
      </c>
      <c r="F147">
        <f t="shared" si="14"/>
        <v>0.99595143949495657</v>
      </c>
      <c r="G147" s="198">
        <f t="shared" si="15"/>
        <v>0.99730830446071239</v>
      </c>
      <c r="J147" s="159">
        <f t="shared" si="16"/>
        <v>0.98694922920789896</v>
      </c>
      <c r="K147" s="198">
        <f t="shared" si="17"/>
        <v>0.99115907744604403</v>
      </c>
      <c r="N147" s="159">
        <f t="shared" si="18"/>
        <v>0.99502035849124915</v>
      </c>
      <c r="O147" s="198">
        <f t="shared" si="19"/>
        <v>0.99614596768152808</v>
      </c>
      <c r="R147" s="159">
        <f t="shared" si="20"/>
        <v>0.99192894786912389</v>
      </c>
      <c r="S147" s="198">
        <f t="shared" si="21"/>
        <v>0.99505952343667869</v>
      </c>
    </row>
    <row r="148" spans="2:19" x14ac:dyDescent="0.35">
      <c r="B148" s="159">
        <f t="shared" si="12"/>
        <v>0.9914062013135968</v>
      </c>
      <c r="C148" s="198">
        <f t="shared" si="13"/>
        <v>0.994786877127257</v>
      </c>
      <c r="E148" s="159">
        <f t="shared" si="22"/>
        <v>76</v>
      </c>
      <c r="F148">
        <f t="shared" si="14"/>
        <v>0.99568866118493216</v>
      </c>
      <c r="G148" s="198">
        <f t="shared" si="15"/>
        <v>0.99715958218029066</v>
      </c>
      <c r="J148" s="159">
        <f t="shared" si="16"/>
        <v>0.98575008589441138</v>
      </c>
      <c r="K148" s="198">
        <f t="shared" si="17"/>
        <v>0.99071206470211592</v>
      </c>
      <c r="N148" s="159">
        <f t="shared" si="18"/>
        <v>0.99458254953351299</v>
      </c>
      <c r="O148" s="198">
        <f t="shared" si="19"/>
        <v>0.99586704681057725</v>
      </c>
      <c r="R148" s="159">
        <f t="shared" si="20"/>
        <v>0.9914062013135968</v>
      </c>
      <c r="S148" s="198">
        <f t="shared" si="21"/>
        <v>0.994786877127257</v>
      </c>
    </row>
    <row r="149" spans="2:19" x14ac:dyDescent="0.35">
      <c r="B149" s="159">
        <f t="shared" si="12"/>
        <v>0.99086390212147835</v>
      </c>
      <c r="C149" s="198">
        <f t="shared" si="13"/>
        <v>0.99450933158853849</v>
      </c>
      <c r="E149" s="159">
        <f t="shared" si="22"/>
        <v>77</v>
      </c>
      <c r="F149">
        <f t="shared" si="14"/>
        <v>0.99541598222789995</v>
      </c>
      <c r="G149" s="198">
        <f t="shared" si="15"/>
        <v>0.99700816857236363</v>
      </c>
      <c r="J149" s="159">
        <f t="shared" si="16"/>
        <v>0.98444199553042955</v>
      </c>
      <c r="K149" s="198">
        <f t="shared" si="17"/>
        <v>0.99022562507834722</v>
      </c>
      <c r="N149" s="159">
        <f t="shared" si="18"/>
        <v>0.99407531243325087</v>
      </c>
      <c r="O149" s="198">
        <f t="shared" si="19"/>
        <v>0.99558820403747039</v>
      </c>
      <c r="R149" s="159">
        <f t="shared" si="20"/>
        <v>0.99086390212147835</v>
      </c>
      <c r="S149" s="198">
        <f t="shared" si="21"/>
        <v>0.99450933158853849</v>
      </c>
    </row>
    <row r="150" spans="2:19" x14ac:dyDescent="0.35">
      <c r="B150" s="159">
        <f t="shared" si="12"/>
        <v>0.99030109142507339</v>
      </c>
      <c r="C150" s="198">
        <f t="shared" si="13"/>
        <v>0.99422689093836736</v>
      </c>
      <c r="E150" s="159">
        <f t="shared" si="22"/>
        <v>78</v>
      </c>
      <c r="F150">
        <f t="shared" si="14"/>
        <v>0.99513291233437318</v>
      </c>
      <c r="G150" s="198">
        <f t="shared" si="15"/>
        <v>0.99685406486233619</v>
      </c>
      <c r="J150" s="159">
        <f t="shared" si="16"/>
        <v>0.98305787008471379</v>
      </c>
      <c r="K150" s="198">
        <f t="shared" si="17"/>
        <v>0.98970773707643123</v>
      </c>
      <c r="N150" s="159">
        <f t="shared" si="18"/>
        <v>0.99356833402390987</v>
      </c>
      <c r="O150" s="198">
        <f t="shared" si="19"/>
        <v>0.99535921875054179</v>
      </c>
      <c r="R150" s="159">
        <f t="shared" si="20"/>
        <v>0.99030109142507339</v>
      </c>
      <c r="S150" s="198">
        <f t="shared" si="21"/>
        <v>0.99422689093836736</v>
      </c>
    </row>
    <row r="151" spans="2:19" x14ac:dyDescent="0.35">
      <c r="B151" s="159">
        <f t="shared" si="12"/>
        <v>0.98971582348004117</v>
      </c>
      <c r="C151" s="198">
        <f t="shared" si="13"/>
        <v>0.99393955936688616</v>
      </c>
      <c r="E151" s="159">
        <f t="shared" si="22"/>
        <v>79</v>
      </c>
      <c r="F151">
        <f t="shared" si="14"/>
        <v>0.99483846386076002</v>
      </c>
      <c r="G151" s="198">
        <f t="shared" si="15"/>
        <v>0.99669727229739125</v>
      </c>
      <c r="J151" s="159">
        <f t="shared" si="16"/>
        <v>0.98162162253651997</v>
      </c>
      <c r="K151" s="198">
        <f t="shared" si="17"/>
        <v>0.98916438752877622</v>
      </c>
      <c r="N151" s="159">
        <f t="shared" si="18"/>
        <v>0.99309142122357841</v>
      </c>
      <c r="O151" s="198">
        <f t="shared" si="19"/>
        <v>0.99510042535366661</v>
      </c>
      <c r="R151" s="159">
        <f t="shared" si="20"/>
        <v>0.98971582348004117</v>
      </c>
      <c r="S151" s="198">
        <f t="shared" si="21"/>
        <v>0.99393955936688616</v>
      </c>
    </row>
    <row r="152" spans="2:19" x14ac:dyDescent="0.35">
      <c r="B152" s="159">
        <f t="shared" si="12"/>
        <v>0.98910714824860091</v>
      </c>
      <c r="C152" s="198">
        <f t="shared" si="13"/>
        <v>0.99364734113643227</v>
      </c>
      <c r="E152" s="159">
        <f t="shared" si="22"/>
        <v>80</v>
      </c>
      <c r="F152">
        <f t="shared" si="14"/>
        <v>0.99453214875069762</v>
      </c>
      <c r="G152" s="198">
        <f t="shared" si="15"/>
        <v>0.99653779214647353</v>
      </c>
      <c r="J152" s="159">
        <f t="shared" si="16"/>
        <v>0.98014231875135738</v>
      </c>
      <c r="K152" s="198">
        <f t="shared" si="17"/>
        <v>0.98859660717033471</v>
      </c>
      <c r="N152" s="159">
        <f t="shared" si="18"/>
        <v>0.99259487551296666</v>
      </c>
      <c r="O152" s="198">
        <f t="shared" si="19"/>
        <v>0.99485165024732825</v>
      </c>
      <c r="R152" s="159">
        <f t="shared" si="20"/>
        <v>0.98910714824860091</v>
      </c>
      <c r="S152" s="198">
        <f t="shared" si="21"/>
        <v>0.99364734113643227</v>
      </c>
    </row>
    <row r="153" spans="2:19" x14ac:dyDescent="0.35">
      <c r="B153" s="159">
        <f t="shared" si="12"/>
        <v>0.98847016324512882</v>
      </c>
      <c r="C153" s="198">
        <f t="shared" si="13"/>
        <v>0.99334924693409132</v>
      </c>
      <c r="E153" s="159">
        <f t="shared" si="22"/>
        <v>81</v>
      </c>
      <c r="F153">
        <f t="shared" si="14"/>
        <v>0.99421148827666483</v>
      </c>
      <c r="G153" s="198">
        <f t="shared" si="15"/>
        <v>0.99637508333757596</v>
      </c>
      <c r="J153" s="159">
        <f t="shared" si="16"/>
        <v>0.9786162371610615</v>
      </c>
      <c r="K153" s="198">
        <f t="shared" si="17"/>
        <v>0.98799949481960381</v>
      </c>
      <c r="N153" s="159">
        <f t="shared" si="18"/>
        <v>0.99210850402396533</v>
      </c>
      <c r="O153" s="198">
        <f t="shared" si="19"/>
        <v>0.9945730917852591</v>
      </c>
      <c r="R153" s="159">
        <f t="shared" si="20"/>
        <v>0.98847016324512882</v>
      </c>
      <c r="S153" s="198">
        <f t="shared" si="21"/>
        <v>0.99334924693409132</v>
      </c>
    </row>
    <row r="154" spans="2:19" x14ac:dyDescent="0.35">
      <c r="B154" s="159">
        <f t="shared" si="12"/>
        <v>0.98780294588493833</v>
      </c>
      <c r="C154" s="198">
        <f t="shared" si="13"/>
        <v>0.99304428871528261</v>
      </c>
      <c r="E154" s="159">
        <f t="shared" si="22"/>
        <v>82</v>
      </c>
      <c r="F154">
        <f t="shared" si="14"/>
        <v>0.99387550064814489</v>
      </c>
      <c r="G154" s="198">
        <f t="shared" si="15"/>
        <v>0.99620860517581455</v>
      </c>
      <c r="J154" s="159">
        <f t="shared" si="16"/>
        <v>0.97704066501923215</v>
      </c>
      <c r="K154" s="198">
        <f t="shared" si="17"/>
        <v>0.98736519914392962</v>
      </c>
      <c r="N154" s="159">
        <f t="shared" si="18"/>
        <v>0.99164221302707412</v>
      </c>
      <c r="O154" s="198">
        <f t="shared" si="19"/>
        <v>0.99432444851231283</v>
      </c>
      <c r="R154" s="159">
        <f t="shared" si="20"/>
        <v>0.98780294588493833</v>
      </c>
      <c r="S154" s="198">
        <f t="shared" si="21"/>
        <v>0.99304428871528261</v>
      </c>
    </row>
    <row r="155" spans="2:19" x14ac:dyDescent="0.35">
      <c r="B155" s="159">
        <f t="shared" si="12"/>
        <v>0.98710061799041415</v>
      </c>
      <c r="C155" s="198">
        <f t="shared" si="13"/>
        <v>0.9927304867200486</v>
      </c>
      <c r="E155" s="159">
        <f t="shared" si="22"/>
        <v>83</v>
      </c>
      <c r="F155">
        <f t="shared" si="14"/>
        <v>0.99352171328011019</v>
      </c>
      <c r="G155" s="198">
        <f t="shared" si="15"/>
        <v>0.99603727517802576</v>
      </c>
      <c r="J155" s="159">
        <f t="shared" si="16"/>
        <v>0.97541096118998005</v>
      </c>
      <c r="K155" s="198">
        <f t="shared" si="17"/>
        <v>0.98668391715652037</v>
      </c>
      <c r="N155" s="159">
        <f t="shared" si="18"/>
        <v>0.99109680980990922</v>
      </c>
      <c r="O155" s="198">
        <f t="shared" si="19"/>
        <v>0.99402615117775917</v>
      </c>
      <c r="R155" s="159">
        <f t="shared" si="20"/>
        <v>0.98710061799041415</v>
      </c>
      <c r="S155" s="198">
        <f t="shared" si="21"/>
        <v>0.9927304867200486</v>
      </c>
    </row>
    <row r="156" spans="2:19" x14ac:dyDescent="0.35">
      <c r="B156" s="159">
        <f t="shared" si="12"/>
        <v>0.98635930542630346</v>
      </c>
      <c r="C156" s="198">
        <f t="shared" si="13"/>
        <v>0.99240586385089113</v>
      </c>
      <c r="E156" s="159">
        <f t="shared" si="22"/>
        <v>84</v>
      </c>
      <c r="F156">
        <f t="shared" si="14"/>
        <v>0.99314815528453204</v>
      </c>
      <c r="G156" s="198">
        <f t="shared" si="15"/>
        <v>0.99586001165271498</v>
      </c>
      <c r="J156" s="159">
        <f t="shared" si="16"/>
        <v>0.97372154940519906</v>
      </c>
      <c r="K156" s="198">
        <f t="shared" si="17"/>
        <v>0.98594587758648733</v>
      </c>
      <c r="N156" s="159">
        <f t="shared" si="18"/>
        <v>0.99060126140500426</v>
      </c>
      <c r="O156" s="198">
        <f t="shared" si="19"/>
        <v>0.99373788359391757</v>
      </c>
      <c r="R156" s="159">
        <f t="shared" si="20"/>
        <v>0.98635930542630346</v>
      </c>
      <c r="S156" s="198">
        <f t="shared" si="21"/>
        <v>0.99240586385089113</v>
      </c>
    </row>
    <row r="157" spans="2:19" x14ac:dyDescent="0.35">
      <c r="B157" s="159">
        <f t="shared" si="12"/>
        <v>0.98557317705987868</v>
      </c>
      <c r="C157" s="198">
        <f t="shared" si="13"/>
        <v>0.99206844585718179</v>
      </c>
      <c r="E157" s="159">
        <f t="shared" si="22"/>
        <v>85</v>
      </c>
      <c r="F157">
        <f t="shared" si="14"/>
        <v>0.99275186529857651</v>
      </c>
      <c r="G157" s="198">
        <f t="shared" si="15"/>
        <v>0.99567573375516294</v>
      </c>
      <c r="J157" s="159">
        <f t="shared" si="16"/>
        <v>0.97197371922401676</v>
      </c>
      <c r="K157" s="198">
        <f t="shared" si="17"/>
        <v>0.98514726142564235</v>
      </c>
      <c r="N157" s="159">
        <f t="shared" si="18"/>
        <v>0.99005643071123151</v>
      </c>
      <c r="O157" s="198">
        <f t="shared" si="19"/>
        <v>0.99343976222883945</v>
      </c>
      <c r="R157" s="159">
        <f t="shared" si="20"/>
        <v>0.98557317705987868</v>
      </c>
      <c r="S157" s="198">
        <f t="shared" si="21"/>
        <v>0.99206844585718179</v>
      </c>
    </row>
    <row r="158" spans="2:19" x14ac:dyDescent="0.35">
      <c r="B158" s="159">
        <f t="shared" si="12"/>
        <v>0.98473839657890894</v>
      </c>
      <c r="C158" s="198">
        <f t="shared" si="13"/>
        <v>0.99171526949045663</v>
      </c>
      <c r="E158" s="159">
        <f t="shared" si="22"/>
        <v>86</v>
      </c>
      <c r="F158">
        <f t="shared" si="14"/>
        <v>0.99233088200792829</v>
      </c>
      <c r="G158" s="198">
        <f t="shared" si="15"/>
        <v>0.9954828196607477</v>
      </c>
      <c r="J158" s="159">
        <f t="shared" si="16"/>
        <v>0.97016779205369852</v>
      </c>
      <c r="K158" s="198">
        <f t="shared" si="17"/>
        <v>0.98428919816094063</v>
      </c>
      <c r="N158" s="159">
        <f t="shared" si="18"/>
        <v>0.98956140249587599</v>
      </c>
      <c r="O158" s="198">
        <f t="shared" si="19"/>
        <v>0.99315166469779304</v>
      </c>
      <c r="R158" s="159">
        <f t="shared" si="20"/>
        <v>0.98473839657890894</v>
      </c>
      <c r="S158" s="198">
        <f t="shared" si="21"/>
        <v>0.99171526949045663</v>
      </c>
    </row>
    <row r="159" spans="2:19" x14ac:dyDescent="0.35">
      <c r="B159" s="159">
        <f t="shared" si="12"/>
        <v>0.98384917780679815</v>
      </c>
      <c r="C159" s="198">
        <f t="shared" si="13"/>
        <v>0.99134436797966718</v>
      </c>
      <c r="E159" s="159">
        <f t="shared" si="22"/>
        <v>87</v>
      </c>
      <c r="F159">
        <f t="shared" si="14"/>
        <v>0.99188225543519415</v>
      </c>
      <c r="G159" s="198">
        <f t="shared" si="15"/>
        <v>0.99528019075025753</v>
      </c>
      <c r="J159" s="159">
        <f t="shared" si="16"/>
        <v>0.9683021593895792</v>
      </c>
      <c r="K159" s="198">
        <f t="shared" si="17"/>
        <v>0.98337282491745281</v>
      </c>
      <c r="N159" s="159">
        <f t="shared" si="18"/>
        <v>0.98900724811047824</v>
      </c>
      <c r="O159" s="198">
        <f t="shared" si="19"/>
        <v>0.99283385616508979</v>
      </c>
      <c r="R159" s="159">
        <f t="shared" si="20"/>
        <v>0.98384917780679815</v>
      </c>
      <c r="S159" s="198">
        <f t="shared" si="21"/>
        <v>0.99134436797966718</v>
      </c>
    </row>
    <row r="160" spans="2:19" x14ac:dyDescent="0.35">
      <c r="B160" s="159">
        <f t="shared" ref="B160:B191" si="23">(1-F39)*B159</f>
        <v>0.98289877950103677</v>
      </c>
      <c r="C160" s="198">
        <f t="shared" ref="C160:C191" si="24">(1-G39)*C159</f>
        <v>0.99095080426557924</v>
      </c>
      <c r="E160" s="159">
        <f t="shared" si="22"/>
        <v>88</v>
      </c>
      <c r="F160">
        <f t="shared" ref="F160:F191" si="25">(1-P39*(1-F$123)^IF($E$124="Period", $E$127, $E160))*F159</f>
        <v>0.99140254630571234</v>
      </c>
      <c r="G160" s="198">
        <f t="shared" ref="G160:G191" si="26">(1-Q39*(1-G$123)^IF($E$124="Period", $E$127, $E160))*G159</f>
        <v>0.99506514448479033</v>
      </c>
      <c r="J160" s="159">
        <f t="shared" ref="J160:J191" si="27">(1-J39)*J159</f>
        <v>0.96637330148807521</v>
      </c>
      <c r="K160" s="198">
        <f t="shared" ref="K160:K191" si="28">(1-K39)*K159</f>
        <v>0.9824012525664344</v>
      </c>
      <c r="N160" s="159">
        <f t="shared" ref="N160:N191" si="29">(1-L39)*N159</f>
        <v>0.98839406361664983</v>
      </c>
      <c r="O160" s="198">
        <f t="shared" ref="O160:O191" si="30">(1-M39)*O159</f>
        <v>0.99248636431543202</v>
      </c>
      <c r="R160" s="159">
        <f t="shared" ref="R160:R191" si="31">(1-P39)*R159</f>
        <v>0.98289877950103677</v>
      </c>
      <c r="S160" s="198">
        <f t="shared" ref="S160:S191" si="32">(1-Q39)*S159</f>
        <v>0.99095080426557924</v>
      </c>
    </row>
    <row r="161" spans="2:19" x14ac:dyDescent="0.35">
      <c r="B161" s="159">
        <f t="shared" si="23"/>
        <v>0.98188147926425318</v>
      </c>
      <c r="C161" s="198">
        <f t="shared" si="24"/>
        <v>0.99053163207537498</v>
      </c>
      <c r="E161" s="159">
        <f t="shared" si="22"/>
        <v>89</v>
      </c>
      <c r="F161">
        <f t="shared" si="25"/>
        <v>0.99088882081433871</v>
      </c>
      <c r="G161" s="198">
        <f t="shared" si="26"/>
        <v>0.99483606409200265</v>
      </c>
      <c r="J161" s="159">
        <f t="shared" si="27"/>
        <v>0.9643787069938039</v>
      </c>
      <c r="K161" s="198">
        <f t="shared" si="28"/>
        <v>0.98137562565875502</v>
      </c>
      <c r="N161" s="159">
        <f t="shared" si="29"/>
        <v>0.987751607475299</v>
      </c>
      <c r="O161" s="198">
        <f t="shared" si="30"/>
        <v>0.99208936976970585</v>
      </c>
      <c r="R161" s="159">
        <f t="shared" si="31"/>
        <v>0.98188147926425318</v>
      </c>
      <c r="S161" s="198">
        <f t="shared" si="32"/>
        <v>0.99053163207537498</v>
      </c>
    </row>
    <row r="162" spans="2:19" x14ac:dyDescent="0.35">
      <c r="B162" s="159">
        <f t="shared" si="23"/>
        <v>0.98079060894079062</v>
      </c>
      <c r="C162" s="198">
        <f t="shared" si="24"/>
        <v>0.99008193071441275</v>
      </c>
      <c r="E162" s="159">
        <f t="shared" si="22"/>
        <v>90</v>
      </c>
      <c r="F162">
        <f t="shared" si="25"/>
        <v>0.99033765823473563</v>
      </c>
      <c r="G162" s="198">
        <f t="shared" si="26"/>
        <v>0.99459025190468164</v>
      </c>
      <c r="J162" s="159">
        <f t="shared" si="27"/>
        <v>0.96231011466730221</v>
      </c>
      <c r="K162" s="198">
        <f t="shared" si="28"/>
        <v>0.98029120559240213</v>
      </c>
      <c r="N162" s="159">
        <f t="shared" si="29"/>
        <v>0.98704042631791677</v>
      </c>
      <c r="O162" s="198">
        <f t="shared" si="30"/>
        <v>0.99170245491549569</v>
      </c>
      <c r="R162" s="159">
        <f t="shared" si="31"/>
        <v>0.98079060894079062</v>
      </c>
      <c r="S162" s="198">
        <f t="shared" si="32"/>
        <v>0.99008193071441275</v>
      </c>
    </row>
    <row r="163" spans="2:19" x14ac:dyDescent="0.35">
      <c r="B163" s="159">
        <f t="shared" si="23"/>
        <v>0.97961758337249749</v>
      </c>
      <c r="C163" s="198">
        <f t="shared" si="24"/>
        <v>0.98959778065029347</v>
      </c>
      <c r="E163" s="159">
        <f t="shared" si="22"/>
        <v>91</v>
      </c>
      <c r="F163">
        <f t="shared" si="25"/>
        <v>0.98974465752962548</v>
      </c>
      <c r="G163" s="198">
        <f t="shared" si="26"/>
        <v>0.99432555485826635</v>
      </c>
      <c r="J163" s="159">
        <f t="shared" si="27"/>
        <v>0.96016320080147943</v>
      </c>
      <c r="K163" s="198">
        <f t="shared" si="28"/>
        <v>0.97914328459065336</v>
      </c>
      <c r="N163" s="159">
        <f t="shared" si="29"/>
        <v>0.98639885004081007</v>
      </c>
      <c r="O163" s="198">
        <f t="shared" si="30"/>
        <v>0.9913156909580787</v>
      </c>
      <c r="R163" s="159">
        <f t="shared" si="31"/>
        <v>0.97961758337249749</v>
      </c>
      <c r="S163" s="198">
        <f t="shared" si="32"/>
        <v>0.98959778065029347</v>
      </c>
    </row>
    <row r="164" spans="2:19" x14ac:dyDescent="0.35">
      <c r="B164" s="159">
        <f t="shared" si="23"/>
        <v>0.978353876689947</v>
      </c>
      <c r="C164" s="198">
        <f t="shared" si="24"/>
        <v>0.98907329382654874</v>
      </c>
      <c r="E164" s="159">
        <f t="shared" si="22"/>
        <v>92</v>
      </c>
      <c r="F164">
        <f t="shared" si="25"/>
        <v>0.98910543273411755</v>
      </c>
      <c r="G164" s="198">
        <f t="shared" si="26"/>
        <v>0.99403874075106435</v>
      </c>
      <c r="J164" s="159">
        <f t="shared" si="27"/>
        <v>0.95793946282842324</v>
      </c>
      <c r="K164" s="198">
        <f t="shared" si="28"/>
        <v>0.97793404263418393</v>
      </c>
      <c r="N164" s="159">
        <f t="shared" si="29"/>
        <v>0.98561959494927787</v>
      </c>
      <c r="O164" s="198">
        <f t="shared" si="30"/>
        <v>0.99090925152478582</v>
      </c>
      <c r="R164" s="159">
        <f t="shared" si="31"/>
        <v>0.978353876689947</v>
      </c>
      <c r="S164" s="198">
        <f t="shared" si="32"/>
        <v>0.98907329382654874</v>
      </c>
    </row>
    <row r="165" spans="2:19" x14ac:dyDescent="0.35">
      <c r="B165" s="159">
        <f t="shared" si="23"/>
        <v>0.97698907303196447</v>
      </c>
      <c r="C165" s="198">
        <f t="shared" si="24"/>
        <v>0.98850259853601075</v>
      </c>
      <c r="E165" s="159">
        <f t="shared" si="22"/>
        <v>93</v>
      </c>
      <c r="F165">
        <f t="shared" si="25"/>
        <v>0.98841462445900397</v>
      </c>
      <c r="G165" s="198">
        <f t="shared" si="26"/>
        <v>0.99372658225368082</v>
      </c>
      <c r="J165" s="159">
        <f t="shared" si="27"/>
        <v>0.95564232399656068</v>
      </c>
      <c r="K165" s="198">
        <f t="shared" si="28"/>
        <v>0.97666761804897262</v>
      </c>
      <c r="N165" s="159">
        <f t="shared" si="29"/>
        <v>0.98484095546926798</v>
      </c>
      <c r="O165" s="198">
        <f t="shared" si="30"/>
        <v>0.99043361508405392</v>
      </c>
      <c r="R165" s="159">
        <f t="shared" si="31"/>
        <v>0.97698907303196447</v>
      </c>
      <c r="S165" s="198">
        <f t="shared" si="32"/>
        <v>0.98850259853601075</v>
      </c>
    </row>
    <row r="166" spans="2:19" x14ac:dyDescent="0.35">
      <c r="B166" s="159">
        <f t="shared" si="23"/>
        <v>0.97550893458632104</v>
      </c>
      <c r="C166" s="198">
        <f t="shared" si="24"/>
        <v>0.98787885339633452</v>
      </c>
      <c r="E166" s="159">
        <f t="shared" si="22"/>
        <v>94</v>
      </c>
      <c r="F166">
        <f t="shared" si="25"/>
        <v>0.98766491579154192</v>
      </c>
      <c r="G166" s="198">
        <f t="shared" si="26"/>
        <v>0.99338531681758591</v>
      </c>
      <c r="J166" s="159">
        <f t="shared" si="27"/>
        <v>0.95327041974840121</v>
      </c>
      <c r="K166" s="198">
        <f t="shared" si="28"/>
        <v>0.97534325675889821</v>
      </c>
      <c r="N166" s="159">
        <f t="shared" si="29"/>
        <v>0.98398414383800969</v>
      </c>
      <c r="O166" s="198">
        <f t="shared" si="30"/>
        <v>0.98993839827651198</v>
      </c>
      <c r="R166" s="159">
        <f t="shared" si="31"/>
        <v>0.97550893458632104</v>
      </c>
      <c r="S166" s="198">
        <f t="shared" si="32"/>
        <v>0.98787885339633452</v>
      </c>
    </row>
    <row r="167" spans="2:19" x14ac:dyDescent="0.35">
      <c r="B167" s="159">
        <f t="shared" si="23"/>
        <v>0.97389836933531904</v>
      </c>
      <c r="C167" s="198">
        <f t="shared" si="24"/>
        <v>0.98719524122978419</v>
      </c>
      <c r="E167" s="159">
        <f t="shared" si="22"/>
        <v>95</v>
      </c>
      <c r="F167">
        <f t="shared" si="25"/>
        <v>0.98684852624238284</v>
      </c>
      <c r="G167" s="198">
        <f t="shared" si="26"/>
        <v>0.99301118911357911</v>
      </c>
      <c r="J167" s="159">
        <f t="shared" si="27"/>
        <v>0.95081098206545034</v>
      </c>
      <c r="K167" s="198">
        <f t="shared" si="28"/>
        <v>0.97395631864778698</v>
      </c>
      <c r="N167" s="159">
        <f t="shared" si="29"/>
        <v>0.9830591987428019</v>
      </c>
      <c r="O167" s="198">
        <f t="shared" si="30"/>
        <v>0.98936423400551154</v>
      </c>
      <c r="R167" s="159">
        <f t="shared" si="31"/>
        <v>0.97389836933531904</v>
      </c>
      <c r="S167" s="198">
        <f t="shared" si="32"/>
        <v>0.98719524122978419</v>
      </c>
    </row>
    <row r="168" spans="2:19" x14ac:dyDescent="0.35">
      <c r="B168" s="159">
        <f t="shared" si="23"/>
        <v>0.97214145667703811</v>
      </c>
      <c r="C168" s="198">
        <f t="shared" si="24"/>
        <v>0.98644299845596706</v>
      </c>
      <c r="E168" s="159">
        <f t="shared" si="22"/>
        <v>96</v>
      </c>
      <c r="F168">
        <f t="shared" si="25"/>
        <v>0.98595721832053584</v>
      </c>
      <c r="G168" s="198">
        <f t="shared" si="26"/>
        <v>0.99259937127841757</v>
      </c>
      <c r="J168" s="159">
        <f t="shared" si="27"/>
        <v>0.94824664484681986</v>
      </c>
      <c r="K168" s="198">
        <f t="shared" si="28"/>
        <v>0.9724944102134967</v>
      </c>
      <c r="N168" s="159">
        <f t="shared" si="29"/>
        <v>0.98208597013604648</v>
      </c>
      <c r="O168" s="198">
        <f t="shared" si="30"/>
        <v>0.98875082818042814</v>
      </c>
      <c r="R168" s="159">
        <f t="shared" si="31"/>
        <v>0.97214145667703811</v>
      </c>
      <c r="S168" s="198">
        <f t="shared" si="32"/>
        <v>0.98644299845596706</v>
      </c>
    </row>
    <row r="169" spans="2:19" x14ac:dyDescent="0.35">
      <c r="B169" s="159">
        <f t="shared" si="23"/>
        <v>0.97021856087573088</v>
      </c>
      <c r="C169" s="198">
        <f t="shared" si="24"/>
        <v>0.98561339989426566</v>
      </c>
      <c r="E169" s="159">
        <f t="shared" si="22"/>
        <v>97</v>
      </c>
      <c r="F169">
        <f t="shared" si="25"/>
        <v>0.98498082433725187</v>
      </c>
      <c r="G169" s="198">
        <f t="shared" si="26"/>
        <v>0.99214504691220073</v>
      </c>
      <c r="J169" s="159">
        <f t="shared" si="27"/>
        <v>0.945565003335193</v>
      </c>
      <c r="K169" s="198">
        <f t="shared" si="28"/>
        <v>0.97094230913479596</v>
      </c>
      <c r="N169" s="159">
        <f t="shared" si="29"/>
        <v>0.98105477986740364</v>
      </c>
      <c r="O169" s="198">
        <f t="shared" si="30"/>
        <v>0.98810814014211079</v>
      </c>
      <c r="R169" s="159">
        <f t="shared" si="31"/>
        <v>0.97021856087573088</v>
      </c>
      <c r="S169" s="198">
        <f t="shared" si="32"/>
        <v>0.98561339989426566</v>
      </c>
    </row>
    <row r="170" spans="2:19" x14ac:dyDescent="0.35">
      <c r="B170" s="159">
        <f t="shared" si="23"/>
        <v>0.96811027594294796</v>
      </c>
      <c r="C170" s="198">
        <f t="shared" si="24"/>
        <v>0.9846977650457639</v>
      </c>
      <c r="E170" s="159">
        <f t="shared" si="22"/>
        <v>98</v>
      </c>
      <c r="F170">
        <f t="shared" si="25"/>
        <v>0.98390923535803199</v>
      </c>
      <c r="G170" s="198">
        <f t="shared" si="26"/>
        <v>0.99164341296327252</v>
      </c>
      <c r="J170" s="159">
        <f t="shared" si="27"/>
        <v>0.9427510018852675</v>
      </c>
      <c r="K170" s="198">
        <f t="shared" si="28"/>
        <v>0.96928296872848463</v>
      </c>
      <c r="N170" s="159">
        <f t="shared" si="29"/>
        <v>0.97992656687055613</v>
      </c>
      <c r="O170" s="198">
        <f t="shared" si="30"/>
        <v>0.98736705903700417</v>
      </c>
      <c r="R170" s="159">
        <f t="shared" si="31"/>
        <v>0.96811027594294796</v>
      </c>
      <c r="S170" s="198">
        <f t="shared" si="32"/>
        <v>0.9846977650457639</v>
      </c>
    </row>
    <row r="171" spans="2:19" x14ac:dyDescent="0.35">
      <c r="B171" s="159">
        <f t="shared" si="23"/>
        <v>0.9657935880526165</v>
      </c>
      <c r="C171" s="198">
        <f t="shared" si="24"/>
        <v>0.98368549574329678</v>
      </c>
      <c r="E171" s="159">
        <f t="shared" si="22"/>
        <v>99</v>
      </c>
      <c r="F171">
        <f t="shared" si="25"/>
        <v>0.98273043985043795</v>
      </c>
      <c r="G171" s="198">
        <f t="shared" si="26"/>
        <v>0.99108860244763353</v>
      </c>
      <c r="J171" s="159">
        <f t="shared" si="27"/>
        <v>0.93978510723333641</v>
      </c>
      <c r="K171" s="198">
        <f t="shared" si="28"/>
        <v>0.96749851878305548</v>
      </c>
      <c r="N171" s="159">
        <f t="shared" si="29"/>
        <v>0.97866246159929304</v>
      </c>
      <c r="O171" s="198">
        <f t="shared" si="30"/>
        <v>0.98655741804859376</v>
      </c>
      <c r="R171" s="159">
        <f t="shared" si="31"/>
        <v>0.9657935880526165</v>
      </c>
      <c r="S171" s="198">
        <f t="shared" si="32"/>
        <v>0.98368549574329678</v>
      </c>
    </row>
    <row r="172" spans="2:19" x14ac:dyDescent="0.35">
      <c r="B172" s="159">
        <f t="shared" si="23"/>
        <v>0.96324485877374566</v>
      </c>
      <c r="C172" s="198">
        <f t="shared" si="24"/>
        <v>0.98256704533463657</v>
      </c>
      <c r="E172" s="159">
        <f t="shared" si="22"/>
        <v>100</v>
      </c>
      <c r="F172">
        <f t="shared" si="25"/>
        <v>0.98143202182779021</v>
      </c>
      <c r="G172" s="198">
        <f t="shared" si="26"/>
        <v>0.99047530806861694</v>
      </c>
      <c r="J172" s="159">
        <f t="shared" si="27"/>
        <v>0.93664622497517702</v>
      </c>
      <c r="K172" s="198">
        <f t="shared" si="28"/>
        <v>0.96557416422919595</v>
      </c>
      <c r="N172" s="159">
        <f t="shared" si="29"/>
        <v>0.97732169402690205</v>
      </c>
      <c r="O172" s="198">
        <f t="shared" si="30"/>
        <v>0.98569911309489144</v>
      </c>
      <c r="R172" s="159">
        <f t="shared" si="31"/>
        <v>0.96324485877374566</v>
      </c>
      <c r="S172" s="198">
        <f t="shared" si="32"/>
        <v>0.98256704533463657</v>
      </c>
    </row>
    <row r="173" spans="2:19" x14ac:dyDescent="0.35">
      <c r="B173" s="159">
        <f t="shared" si="23"/>
        <v>0.96043892650013774</v>
      </c>
      <c r="C173" s="198">
        <f t="shared" si="24"/>
        <v>0.98132999342456029</v>
      </c>
      <c r="E173" s="159">
        <f t="shared" si="22"/>
        <v>101</v>
      </c>
      <c r="F173">
        <f t="shared" si="25"/>
        <v>0.98000068632072523</v>
      </c>
      <c r="G173" s="198">
        <f t="shared" si="26"/>
        <v>0.98979662749025077</v>
      </c>
      <c r="J173" s="159">
        <f t="shared" si="27"/>
        <v>0.9333052078906906</v>
      </c>
      <c r="K173" s="198">
        <f t="shared" si="28"/>
        <v>0.96349528305361054</v>
      </c>
      <c r="N173" s="159">
        <f t="shared" si="29"/>
        <v>0.97571888644869798</v>
      </c>
      <c r="O173" s="198">
        <f t="shared" si="30"/>
        <v>0.98480212690197511</v>
      </c>
      <c r="R173" s="159">
        <f t="shared" si="31"/>
        <v>0.96043892650013774</v>
      </c>
      <c r="S173" s="198">
        <f t="shared" si="32"/>
        <v>0.98132999342456029</v>
      </c>
    </row>
    <row r="174" spans="2:19" x14ac:dyDescent="0.35">
      <c r="B174" s="159">
        <f t="shared" si="23"/>
        <v>0.9573530362292928</v>
      </c>
      <c r="C174" s="198">
        <f t="shared" si="24"/>
        <v>0.97996398207371338</v>
      </c>
      <c r="E174" s="159">
        <f t="shared" si="22"/>
        <v>102</v>
      </c>
      <c r="F174">
        <f t="shared" si="25"/>
        <v>0.97842424488383328</v>
      </c>
      <c r="G174" s="198">
        <f t="shared" si="26"/>
        <v>0.98904676566812422</v>
      </c>
      <c r="J174" s="159">
        <f t="shared" si="27"/>
        <v>0.92972784902884564</v>
      </c>
      <c r="K174" s="198">
        <f t="shared" si="28"/>
        <v>0.9612474485582464</v>
      </c>
      <c r="N174" s="159">
        <f t="shared" si="29"/>
        <v>0.9740113783974127</v>
      </c>
      <c r="O174" s="198">
        <f t="shared" si="30"/>
        <v>0.983768084668728</v>
      </c>
      <c r="R174" s="159">
        <f t="shared" si="31"/>
        <v>0.9573530362292928</v>
      </c>
      <c r="S174" s="198">
        <f t="shared" si="32"/>
        <v>0.97996398207371338</v>
      </c>
    </row>
    <row r="175" spans="2:19" x14ac:dyDescent="0.35">
      <c r="B175" s="159">
        <f t="shared" si="23"/>
        <v>0.95396592118711354</v>
      </c>
      <c r="C175" s="198">
        <f t="shared" si="24"/>
        <v>0.97845777743326612</v>
      </c>
      <c r="E175" s="159">
        <f t="shared" si="22"/>
        <v>103</v>
      </c>
      <c r="F175">
        <f t="shared" si="25"/>
        <v>0.97669113630998328</v>
      </c>
      <c r="G175" s="198">
        <f t="shared" si="26"/>
        <v>0.98821942050465994</v>
      </c>
      <c r="J175" s="159">
        <f t="shared" si="27"/>
        <v>0.92587598655031911</v>
      </c>
      <c r="K175" s="198">
        <f t="shared" si="28"/>
        <v>0.95881549251339404</v>
      </c>
      <c r="N175" s="159">
        <f t="shared" si="29"/>
        <v>0.97211205620953778</v>
      </c>
      <c r="O175" s="198">
        <f t="shared" si="30"/>
        <v>0.98260723832881891</v>
      </c>
      <c r="R175" s="159">
        <f t="shared" si="31"/>
        <v>0.95396592118711354</v>
      </c>
      <c r="S175" s="198">
        <f t="shared" si="32"/>
        <v>0.97845777743326612</v>
      </c>
    </row>
    <row r="176" spans="2:19" x14ac:dyDescent="0.35">
      <c r="B176" s="159">
        <f t="shared" si="23"/>
        <v>0.95026071754922281</v>
      </c>
      <c r="C176" s="198">
        <f t="shared" si="24"/>
        <v>0.97680222687384899</v>
      </c>
      <c r="E176" s="159">
        <f t="shared" si="22"/>
        <v>104</v>
      </c>
      <c r="F176">
        <f t="shared" si="25"/>
        <v>0.97479190787405956</v>
      </c>
      <c r="G176" s="198">
        <f t="shared" si="26"/>
        <v>0.98730940292736125</v>
      </c>
      <c r="J176" s="159">
        <f t="shared" si="27"/>
        <v>0.92171047048682919</v>
      </c>
      <c r="K176" s="198">
        <f t="shared" si="28"/>
        <v>0.95618258517095223</v>
      </c>
      <c r="N176" s="159">
        <f t="shared" si="29"/>
        <v>0.96998313080643883</v>
      </c>
      <c r="O176" s="198">
        <f t="shared" si="30"/>
        <v>0.9813888053532912</v>
      </c>
      <c r="R176" s="159">
        <f t="shared" si="31"/>
        <v>0.95026071754922281</v>
      </c>
      <c r="S176" s="198">
        <f t="shared" si="32"/>
        <v>0.97680222687384899</v>
      </c>
    </row>
    <row r="177" spans="2:19" x14ac:dyDescent="0.35">
      <c r="B177" s="159">
        <f t="shared" si="23"/>
        <v>0.94622305976035626</v>
      </c>
      <c r="C177" s="198">
        <f t="shared" si="24"/>
        <v>0.97498635153409041</v>
      </c>
      <c r="E177" s="159">
        <f t="shared" si="22"/>
        <v>105</v>
      </c>
      <c r="F177">
        <f t="shared" si="25"/>
        <v>0.97271823912479616</v>
      </c>
      <c r="G177" s="198">
        <f t="shared" si="26"/>
        <v>0.98631048754529616</v>
      </c>
      <c r="J177" s="159">
        <f t="shared" si="27"/>
        <v>0.91720330628614866</v>
      </c>
      <c r="K177" s="198">
        <f t="shared" si="28"/>
        <v>0.95333220488455761</v>
      </c>
      <c r="N177" s="159">
        <f t="shared" si="29"/>
        <v>0.96766487112381139</v>
      </c>
      <c r="O177" s="198">
        <f t="shared" si="30"/>
        <v>0.97998541936163597</v>
      </c>
      <c r="R177" s="159">
        <f t="shared" si="31"/>
        <v>0.94622305976035626</v>
      </c>
      <c r="S177" s="198">
        <f t="shared" si="32"/>
        <v>0.97498635153409041</v>
      </c>
    </row>
    <row r="178" spans="2:19" x14ac:dyDescent="0.35">
      <c r="B178" s="159">
        <f t="shared" si="23"/>
        <v>0.94183920832448653</v>
      </c>
      <c r="C178" s="198">
        <f t="shared" si="24"/>
        <v>0.97300030433601548</v>
      </c>
      <c r="E178" s="159">
        <f t="shared" si="22"/>
        <v>106</v>
      </c>
      <c r="F178">
        <f t="shared" si="25"/>
        <v>0.97046197418001579</v>
      </c>
      <c r="G178" s="198">
        <f t="shared" si="26"/>
        <v>0.98521703304107577</v>
      </c>
      <c r="J178" s="159">
        <f t="shared" si="27"/>
        <v>0.91232286749340008</v>
      </c>
      <c r="K178" s="198">
        <f t="shared" si="28"/>
        <v>0.95024245520852668</v>
      </c>
      <c r="N178" s="159">
        <f t="shared" si="29"/>
        <v>0.96504249932306585</v>
      </c>
      <c r="O178" s="198">
        <f t="shared" si="30"/>
        <v>0.97842724254485103</v>
      </c>
      <c r="R178" s="159">
        <f t="shared" si="31"/>
        <v>0.94183920832448653</v>
      </c>
      <c r="S178" s="198">
        <f t="shared" si="32"/>
        <v>0.97300030433601548</v>
      </c>
    </row>
    <row r="179" spans="2:19" x14ac:dyDescent="0.35">
      <c r="B179" s="159">
        <f t="shared" si="23"/>
        <v>0.93709987342819767</v>
      </c>
      <c r="C179" s="198">
        <f t="shared" si="24"/>
        <v>0.9708344056585636</v>
      </c>
      <c r="E179" s="159">
        <f t="shared" si="22"/>
        <v>107</v>
      </c>
      <c r="F179">
        <f t="shared" si="25"/>
        <v>0.96801708098439354</v>
      </c>
      <c r="G179" s="198">
        <f t="shared" si="26"/>
        <v>0.98402344870858494</v>
      </c>
      <c r="J179" s="159">
        <f t="shared" si="27"/>
        <v>0.90702227163326343</v>
      </c>
      <c r="K179" s="198">
        <f t="shared" si="28"/>
        <v>0.94688809934164053</v>
      </c>
      <c r="N179" s="159">
        <f t="shared" si="29"/>
        <v>0.96212807097511022</v>
      </c>
      <c r="O179" s="198">
        <f t="shared" si="30"/>
        <v>0.97680305332222661</v>
      </c>
      <c r="R179" s="159">
        <f t="shared" si="31"/>
        <v>0.93709987342819767</v>
      </c>
      <c r="S179" s="198">
        <f t="shared" si="32"/>
        <v>0.9708344056585636</v>
      </c>
    </row>
    <row r="180" spans="2:19" x14ac:dyDescent="0.35">
      <c r="B180" s="159">
        <f t="shared" si="23"/>
        <v>0.93199736461738114</v>
      </c>
      <c r="C180" s="198">
        <f t="shared" si="24"/>
        <v>0.96848110305924728</v>
      </c>
      <c r="E180" s="159">
        <f t="shared" si="22"/>
        <v>108</v>
      </c>
      <c r="F180">
        <f t="shared" si="25"/>
        <v>0.96537818883476756</v>
      </c>
      <c r="G180" s="198">
        <f t="shared" si="26"/>
        <v>0.98272527113921515</v>
      </c>
      <c r="J180" s="159">
        <f t="shared" si="27"/>
        <v>0.90125088891886096</v>
      </c>
      <c r="K180" s="198">
        <f t="shared" si="28"/>
        <v>0.94323973949487716</v>
      </c>
      <c r="N180" s="159">
        <f t="shared" si="29"/>
        <v>0.95895304834089234</v>
      </c>
      <c r="O180" s="198">
        <f t="shared" si="30"/>
        <v>0.97494712752091439</v>
      </c>
      <c r="R180" s="159">
        <f t="shared" si="31"/>
        <v>0.93199736461738114</v>
      </c>
      <c r="S180" s="198">
        <f t="shared" si="32"/>
        <v>0.96848110305924728</v>
      </c>
    </row>
    <row r="181" spans="2:19" x14ac:dyDescent="0.35">
      <c r="B181" s="159">
        <f t="shared" si="23"/>
        <v>0.92652747208444175</v>
      </c>
      <c r="C181" s="198">
        <f t="shared" si="24"/>
        <v>0.96593012383378918</v>
      </c>
      <c r="E181" s="159">
        <f t="shared" si="22"/>
        <v>109</v>
      </c>
      <c r="F181">
        <f t="shared" si="25"/>
        <v>0.9625415612077638</v>
      </c>
      <c r="G181" s="198">
        <f t="shared" si="26"/>
        <v>0.98131648868932353</v>
      </c>
      <c r="J181" s="159">
        <f t="shared" si="27"/>
        <v>0.89496646647042977</v>
      </c>
      <c r="K181" s="198">
        <f t="shared" si="28"/>
        <v>0.93927058667108276</v>
      </c>
      <c r="N181" s="159">
        <f t="shared" si="29"/>
        <v>0.95543369065348127</v>
      </c>
      <c r="O181" s="198">
        <f t="shared" si="30"/>
        <v>0.97308497850734943</v>
      </c>
      <c r="R181" s="159">
        <f t="shared" si="31"/>
        <v>0.92652747208444175</v>
      </c>
      <c r="S181" s="198">
        <f t="shared" si="32"/>
        <v>0.96593012383378918</v>
      </c>
    </row>
    <row r="182" spans="2:19" x14ac:dyDescent="0.35">
      <c r="B182" s="159">
        <f t="shared" si="23"/>
        <v>0.92068849595536562</v>
      </c>
      <c r="C182" s="198">
        <f t="shared" si="24"/>
        <v>0.9631743251904914</v>
      </c>
      <c r="E182" s="159">
        <f t="shared" si="22"/>
        <v>110</v>
      </c>
      <c r="F182">
        <f t="shared" si="25"/>
        <v>0.95950460432490892</v>
      </c>
      <c r="G182" s="198">
        <f t="shared" si="26"/>
        <v>0.97979276259274717</v>
      </c>
      <c r="J182" s="159">
        <f t="shared" si="27"/>
        <v>0.88813876729772689</v>
      </c>
      <c r="K182" s="198">
        <f t="shared" si="28"/>
        <v>0.93495839540767578</v>
      </c>
      <c r="N182" s="159">
        <f t="shared" si="29"/>
        <v>0.95160240155396081</v>
      </c>
      <c r="O182" s="198">
        <f t="shared" si="30"/>
        <v>0.97103176920269896</v>
      </c>
      <c r="R182" s="159">
        <f t="shared" si="31"/>
        <v>0.92068849595536562</v>
      </c>
      <c r="S182" s="198">
        <f t="shared" si="32"/>
        <v>0.9631743251904914</v>
      </c>
    </row>
    <row r="183" spans="2:19" x14ac:dyDescent="0.35">
      <c r="B183" s="159">
        <f t="shared" si="23"/>
        <v>0.91447661067315478</v>
      </c>
      <c r="C183" s="198">
        <f t="shared" si="24"/>
        <v>0.96020293239727872</v>
      </c>
      <c r="E183" s="159">
        <f t="shared" si="22"/>
        <v>111</v>
      </c>
      <c r="F183">
        <f t="shared" si="25"/>
        <v>0.95626345895880038</v>
      </c>
      <c r="G183" s="198">
        <f t="shared" si="26"/>
        <v>0.97814768861222623</v>
      </c>
      <c r="J183" s="159">
        <f t="shared" si="27"/>
        <v>0.88074767647627517</v>
      </c>
      <c r="K183" s="198">
        <f t="shared" si="28"/>
        <v>0.93028640830582354</v>
      </c>
      <c r="N183" s="159">
        <f t="shared" si="29"/>
        <v>0.94747244713121659</v>
      </c>
      <c r="O183" s="198">
        <f t="shared" si="30"/>
        <v>0.9688857889927609</v>
      </c>
      <c r="R183" s="159">
        <f t="shared" si="31"/>
        <v>0.91447661067315478</v>
      </c>
      <c r="S183" s="198">
        <f t="shared" si="32"/>
        <v>0.96020293239727872</v>
      </c>
    </row>
    <row r="184" spans="2:19" x14ac:dyDescent="0.35">
      <c r="B184" s="159">
        <f t="shared" si="23"/>
        <v>0.90786768820781993</v>
      </c>
      <c r="C184" s="198">
        <f t="shared" si="24"/>
        <v>0.95699393419720702</v>
      </c>
      <c r="E184" s="159">
        <f t="shared" si="22"/>
        <v>112</v>
      </c>
      <c r="F184">
        <f t="shared" si="25"/>
        <v>0.95280345694285973</v>
      </c>
      <c r="G184" s="198">
        <f t="shared" si="26"/>
        <v>0.97636856175215214</v>
      </c>
      <c r="J184" s="159">
        <f t="shared" si="27"/>
        <v>0.87277779075184136</v>
      </c>
      <c r="K184" s="198">
        <f t="shared" si="28"/>
        <v>0.92523867425435613</v>
      </c>
      <c r="N184" s="159">
        <f t="shared" si="29"/>
        <v>0.94293405410945808</v>
      </c>
      <c r="O184" s="198">
        <f t="shared" si="30"/>
        <v>0.96658952967284806</v>
      </c>
      <c r="R184" s="159">
        <f t="shared" si="31"/>
        <v>0.90786768820781993</v>
      </c>
      <c r="S184" s="198">
        <f t="shared" si="32"/>
        <v>0.95699393419720702</v>
      </c>
    </row>
    <row r="185" spans="2:19" x14ac:dyDescent="0.35">
      <c r="B185" s="159">
        <f t="shared" si="23"/>
        <v>0.90081355627044513</v>
      </c>
      <c r="C185" s="198">
        <f t="shared" si="24"/>
        <v>0.95351239026459755</v>
      </c>
      <c r="E185" s="159">
        <f t="shared" si="22"/>
        <v>113</v>
      </c>
      <c r="F185">
        <f t="shared" si="25"/>
        <v>0.94909694776876574</v>
      </c>
      <c r="G185" s="198">
        <f t="shared" si="26"/>
        <v>0.97443538074529745</v>
      </c>
      <c r="J185" s="159">
        <f t="shared" si="27"/>
        <v>0.86421933173572885</v>
      </c>
      <c r="K185" s="198">
        <f t="shared" si="28"/>
        <v>0.91980197180443757</v>
      </c>
      <c r="N185" s="159">
        <f t="shared" si="29"/>
        <v>0.93806851439025318</v>
      </c>
      <c r="O185" s="198">
        <f t="shared" si="30"/>
        <v>0.96421171942985284</v>
      </c>
      <c r="R185" s="159">
        <f t="shared" si="31"/>
        <v>0.90081355627044513</v>
      </c>
      <c r="S185" s="198">
        <f t="shared" si="32"/>
        <v>0.95351239026459755</v>
      </c>
    </row>
    <row r="186" spans="2:19" x14ac:dyDescent="0.35">
      <c r="B186" s="159">
        <f t="shared" si="23"/>
        <v>0.89324401995710456</v>
      </c>
      <c r="C186" s="198">
        <f t="shared" si="24"/>
        <v>0.94970787582744176</v>
      </c>
      <c r="E186" s="159">
        <f t="shared" si="22"/>
        <v>114</v>
      </c>
      <c r="F186">
        <f t="shared" si="25"/>
        <v>0.94510407311619149</v>
      </c>
      <c r="G186" s="198">
        <f t="shared" si="26"/>
        <v>0.97231934997898328</v>
      </c>
      <c r="J186" s="159">
        <f t="shared" si="27"/>
        <v>0.85506292791598881</v>
      </c>
      <c r="K186" s="198">
        <f t="shared" si="28"/>
        <v>0.91396306888742296</v>
      </c>
      <c r="N186" s="159">
        <f t="shared" si="29"/>
        <v>0.93267462043250915</v>
      </c>
      <c r="O186" s="198">
        <f t="shared" si="30"/>
        <v>0.96162763202178081</v>
      </c>
      <c r="R186" s="159">
        <f t="shared" si="31"/>
        <v>0.89324401995710456</v>
      </c>
      <c r="S186" s="198">
        <f t="shared" si="32"/>
        <v>0.94970787582744176</v>
      </c>
    </row>
    <row r="187" spans="2:19" x14ac:dyDescent="0.35">
      <c r="B187" s="159">
        <f t="shared" si="23"/>
        <v>0.8850610114902776</v>
      </c>
      <c r="C187" s="198">
        <f t="shared" si="24"/>
        <v>0.94551586526353937</v>
      </c>
      <c r="E187" s="159">
        <f t="shared" si="22"/>
        <v>115</v>
      </c>
      <c r="F187">
        <f t="shared" si="25"/>
        <v>0.94076933110971228</v>
      </c>
      <c r="G187" s="198">
        <f t="shared" si="26"/>
        <v>0.9699835411517852</v>
      </c>
      <c r="J187" s="159">
        <f t="shared" si="27"/>
        <v>0.84527074726549489</v>
      </c>
      <c r="K187" s="198">
        <f t="shared" si="28"/>
        <v>0.9076722610842709</v>
      </c>
      <c r="N187" s="159">
        <f t="shared" si="29"/>
        <v>0.92682675056239727</v>
      </c>
      <c r="O187" s="198">
        <f t="shared" si="30"/>
        <v>0.95886776071787827</v>
      </c>
      <c r="R187" s="159">
        <f t="shared" si="31"/>
        <v>0.8850610114902776</v>
      </c>
      <c r="S187" s="198">
        <f t="shared" si="32"/>
        <v>0.94551586526353937</v>
      </c>
    </row>
    <row r="188" spans="2:19" x14ac:dyDescent="0.35">
      <c r="B188" s="159">
        <f t="shared" si="23"/>
        <v>0.87615287240962791</v>
      </c>
      <c r="C188" s="198">
        <f t="shared" si="24"/>
        <v>0.94086109065884693</v>
      </c>
      <c r="E188" s="159">
        <f t="shared" si="22"/>
        <v>116</v>
      </c>
      <c r="F188">
        <f t="shared" si="25"/>
        <v>0.9360286835772067</v>
      </c>
      <c r="G188" s="198">
        <f t="shared" si="26"/>
        <v>0.96738463714450651</v>
      </c>
      <c r="J188" s="159">
        <f t="shared" si="27"/>
        <v>0.83482489137078797</v>
      </c>
      <c r="K188" s="198">
        <f t="shared" si="28"/>
        <v>0.90090374903336545</v>
      </c>
      <c r="N188" s="159">
        <f t="shared" si="29"/>
        <v>0.92040384118099983</v>
      </c>
      <c r="O188" s="198">
        <f t="shared" si="30"/>
        <v>0.95600074611333175</v>
      </c>
      <c r="R188" s="159">
        <f t="shared" si="31"/>
        <v>0.87615287240962791</v>
      </c>
      <c r="S188" s="198">
        <f t="shared" si="32"/>
        <v>0.94086109065884693</v>
      </c>
    </row>
    <row r="189" spans="2:19" x14ac:dyDescent="0.35">
      <c r="B189" s="159">
        <f t="shared" si="23"/>
        <v>0.86640216709258122</v>
      </c>
      <c r="C189" s="198">
        <f t="shared" si="24"/>
        <v>0.93565906968859414</v>
      </c>
      <c r="E189" s="159">
        <f t="shared" si="22"/>
        <v>117</v>
      </c>
      <c r="F189">
        <f t="shared" si="25"/>
        <v>0.93081330262822304</v>
      </c>
      <c r="G189" s="198">
        <f t="shared" si="26"/>
        <v>0.96447363976864731</v>
      </c>
      <c r="J189" s="159">
        <f t="shared" si="27"/>
        <v>0.82375928743566817</v>
      </c>
      <c r="K189" s="198">
        <f t="shared" si="28"/>
        <v>0.89368751000360824</v>
      </c>
      <c r="N189" s="159">
        <f t="shared" si="29"/>
        <v>0.91347320025690681</v>
      </c>
      <c r="O189" s="198">
        <f t="shared" si="30"/>
        <v>0.95273122356162421</v>
      </c>
      <c r="R189" s="159">
        <f t="shared" si="31"/>
        <v>0.86640216709258122</v>
      </c>
      <c r="S189" s="198">
        <f t="shared" si="32"/>
        <v>0.93565906968859414</v>
      </c>
    </row>
    <row r="190" spans="2:19" x14ac:dyDescent="0.35">
      <c r="B190" s="159">
        <f t="shared" si="23"/>
        <v>0.85569343630731687</v>
      </c>
      <c r="C190" s="198">
        <f t="shared" si="24"/>
        <v>0.92981681445745856</v>
      </c>
      <c r="E190" s="159">
        <f t="shared" si="22"/>
        <v>118</v>
      </c>
      <c r="F190">
        <f t="shared" si="25"/>
        <v>0.92505331184481598</v>
      </c>
      <c r="G190" s="198">
        <f t="shared" si="26"/>
        <v>0.96119609000350759</v>
      </c>
      <c r="J190" s="159">
        <f t="shared" si="27"/>
        <v>0.8121228637413519</v>
      </c>
      <c r="K190" s="198">
        <f t="shared" si="28"/>
        <v>0.88607329241837751</v>
      </c>
      <c r="N190" s="159">
        <f t="shared" si="29"/>
        <v>0.90573608225073088</v>
      </c>
      <c r="O190" s="198">
        <f t="shared" si="30"/>
        <v>0.94936808234245162</v>
      </c>
      <c r="R190" s="159">
        <f t="shared" si="31"/>
        <v>0.85569343630731687</v>
      </c>
      <c r="S190" s="198">
        <f t="shared" si="32"/>
        <v>0.92981681445745856</v>
      </c>
    </row>
    <row r="191" spans="2:19" x14ac:dyDescent="0.35">
      <c r="B191" s="159">
        <f t="shared" si="23"/>
        <v>0.84390968199592886</v>
      </c>
      <c r="C191" s="198">
        <f t="shared" si="24"/>
        <v>0.92323557104472864</v>
      </c>
      <c r="E191" s="159">
        <f t="shared" si="22"/>
        <v>119</v>
      </c>
      <c r="F191">
        <f t="shared" si="25"/>
        <v>0.91867548128640564</v>
      </c>
      <c r="G191" s="198">
        <f t="shared" si="26"/>
        <v>0.95749338944461482</v>
      </c>
      <c r="J191" s="159">
        <f t="shared" si="27"/>
        <v>0.79993614804804924</v>
      </c>
      <c r="K191" s="198">
        <f t="shared" si="28"/>
        <v>0.87807116451454714</v>
      </c>
      <c r="N191" s="159">
        <f t="shared" si="29"/>
        <v>0.8975119986238943</v>
      </c>
      <c r="O191" s="198">
        <f t="shared" si="30"/>
        <v>0.94560858473637555</v>
      </c>
      <c r="R191" s="159">
        <f t="shared" si="31"/>
        <v>0.84390968199592886</v>
      </c>
      <c r="S191" s="198">
        <f t="shared" si="32"/>
        <v>0.92323557104472864</v>
      </c>
    </row>
    <row r="192" spans="2:19" x14ac:dyDescent="0.35">
      <c r="B192" s="159">
        <f t="shared" ref="B192:B232" si="33">(1-F71*$B$123)*B191</f>
        <v>0.83093119499651347</v>
      </c>
      <c r="C192" s="198">
        <f t="shared" ref="C192:C232" si="34">(1-G71*$B$123)*C191</f>
        <v>0.91580814087567386</v>
      </c>
      <c r="E192" s="159">
        <f t="shared" si="22"/>
        <v>120</v>
      </c>
      <c r="F192">
        <f t="shared" ref="F192:F223" si="35">(1-P71*(1-F$123)^IF($E$124="Period", $E$127, $E192))*F191</f>
        <v>0.91160203664612238</v>
      </c>
      <c r="G192" s="198">
        <f t="shared" ref="G192:G223" si="36">(1-Q71*(1-G$123)^IF($E$124="Period", $E$127, $E192))*G191</f>
        <v>0.95330103618359141</v>
      </c>
      <c r="J192" s="159">
        <f t="shared" ref="J192:J223" si="37">(1-J71)*J191</f>
        <v>0.78713636974313239</v>
      </c>
      <c r="K192" s="198">
        <f t="shared" ref="K192:K223" si="38">(1-K71)*K191</f>
        <v>0.86962675412541079</v>
      </c>
      <c r="N192" s="159">
        <f t="shared" ref="N192:N223" si="39">(1-L71)*N191</f>
        <v>0.88840225183786181</v>
      </c>
      <c r="O192" s="198">
        <f t="shared" ref="O192:O223" si="40">(1-M71)*O191</f>
        <v>0.94152355565031443</v>
      </c>
      <c r="R192" s="159">
        <f t="shared" ref="R192:R223" si="41">(1-P71)*R191</f>
        <v>0.83093119499651347</v>
      </c>
      <c r="S192" s="198">
        <f t="shared" ref="S192:S223" si="42">(1-Q71)*S191</f>
        <v>0.91580814087567386</v>
      </c>
    </row>
    <row r="193" spans="2:19" x14ac:dyDescent="0.35">
      <c r="B193" s="159">
        <f t="shared" si="33"/>
        <v>0.81662920726823351</v>
      </c>
      <c r="C193" s="198">
        <f t="shared" si="34"/>
        <v>0.90741475926454829</v>
      </c>
      <c r="E193" s="159">
        <f t="shared" ref="E193:E232" si="43">E192+1</f>
        <v>121</v>
      </c>
      <c r="F193">
        <f t="shared" si="35"/>
        <v>0.90374848099958915</v>
      </c>
      <c r="G193" s="198">
        <f t="shared" si="36"/>
        <v>0.94851577799909303</v>
      </c>
      <c r="J193" s="159">
        <f t="shared" si="37"/>
        <v>0.77365744654765101</v>
      </c>
      <c r="K193" s="198">
        <f t="shared" si="38"/>
        <v>0.86064524900880357</v>
      </c>
      <c r="N193" s="159">
        <f t="shared" si="39"/>
        <v>0.87855875488749835</v>
      </c>
      <c r="O193" s="198">
        <f t="shared" si="40"/>
        <v>0.93731494535655757</v>
      </c>
      <c r="R193" s="159">
        <f t="shared" si="41"/>
        <v>0.81663286336549146</v>
      </c>
      <c r="S193" s="198">
        <f t="shared" si="42"/>
        <v>0.90736150502115642</v>
      </c>
    </row>
    <row r="194" spans="2:19" x14ac:dyDescent="0.35">
      <c r="B194" s="159">
        <f t="shared" si="33"/>
        <v>0.80086499705112757</v>
      </c>
      <c r="C194" s="198">
        <f t="shared" si="34"/>
        <v>0.8979232008826411</v>
      </c>
      <c r="E194" s="159">
        <f t="shared" si="43"/>
        <v>122</v>
      </c>
      <c r="F194">
        <f t="shared" si="35"/>
        <v>0.89505954806824661</v>
      </c>
      <c r="G194" s="198">
        <f t="shared" si="36"/>
        <v>0.94307954780923342</v>
      </c>
      <c r="J194" s="159">
        <f t="shared" si="37"/>
        <v>0.75950106259072203</v>
      </c>
      <c r="K194" s="198">
        <f t="shared" si="38"/>
        <v>0.8510344235131222</v>
      </c>
      <c r="N194" s="159">
        <f t="shared" si="39"/>
        <v>0.86770855426463778</v>
      </c>
      <c r="O194" s="198">
        <f t="shared" si="40"/>
        <v>0.93247840023851769</v>
      </c>
      <c r="R194" s="159">
        <f t="shared" si="41"/>
        <v>0.80095073583713861</v>
      </c>
      <c r="S194" s="198">
        <f t="shared" si="42"/>
        <v>0.89780635322023017</v>
      </c>
    </row>
    <row r="195" spans="2:19" x14ac:dyDescent="0.35">
      <c r="B195" s="159">
        <f t="shared" si="33"/>
        <v>0.78349343440009156</v>
      </c>
      <c r="C195" s="198">
        <f t="shared" si="34"/>
        <v>0.88718852901608913</v>
      </c>
      <c r="E195" s="159">
        <f t="shared" si="43"/>
        <v>123</v>
      </c>
      <c r="F195">
        <f t="shared" si="35"/>
        <v>0.88548541126397107</v>
      </c>
      <c r="G195" s="198">
        <f t="shared" si="36"/>
        <v>0.93692779737023724</v>
      </c>
      <c r="J195" s="159">
        <f t="shared" si="37"/>
        <v>0.7446763613500138</v>
      </c>
      <c r="K195" s="198">
        <f t="shared" si="38"/>
        <v>0.84068754699204962</v>
      </c>
      <c r="N195" s="159">
        <f t="shared" si="39"/>
        <v>0.85573417621578574</v>
      </c>
      <c r="O195" s="198">
        <f t="shared" si="40"/>
        <v>0.92716327335715809</v>
      </c>
      <c r="R195" s="159">
        <f t="shared" si="41"/>
        <v>0.78383826317583094</v>
      </c>
      <c r="S195" s="198">
        <f t="shared" si="42"/>
        <v>0.88704574006402681</v>
      </c>
    </row>
    <row r="196" spans="2:19" x14ac:dyDescent="0.35">
      <c r="B196" s="159">
        <f t="shared" si="33"/>
        <v>0.76436757617295092</v>
      </c>
      <c r="C196" s="198">
        <f t="shared" si="34"/>
        <v>0.87505711307032319</v>
      </c>
      <c r="E196" s="159">
        <f t="shared" si="43"/>
        <v>124</v>
      </c>
      <c r="F196">
        <f t="shared" si="35"/>
        <v>0.87497940858550638</v>
      </c>
      <c r="G196" s="198">
        <f t="shared" si="36"/>
        <v>0.92999206764919717</v>
      </c>
      <c r="J196" s="159">
        <f t="shared" si="37"/>
        <v>0.72915209324495012</v>
      </c>
      <c r="K196" s="198">
        <f t="shared" si="38"/>
        <v>0.82949631436649141</v>
      </c>
      <c r="N196" s="159">
        <f t="shared" si="39"/>
        <v>0.84280403281316529</v>
      </c>
      <c r="O196" s="198">
        <f t="shared" si="40"/>
        <v>0.92134068800047519</v>
      </c>
      <c r="R196" s="159">
        <f t="shared" si="41"/>
        <v>0.7652627072474375</v>
      </c>
      <c r="S196" s="198">
        <f t="shared" si="42"/>
        <v>0.87498049872597194</v>
      </c>
    </row>
    <row r="197" spans="2:19" x14ac:dyDescent="0.35">
      <c r="B197" s="159">
        <f t="shared" si="33"/>
        <v>0.74335128966607555</v>
      </c>
      <c r="C197" s="198">
        <f t="shared" si="34"/>
        <v>0.86136859465056415</v>
      </c>
      <c r="E197" s="159">
        <f t="shared" si="43"/>
        <v>125</v>
      </c>
      <c r="F197">
        <f t="shared" si="35"/>
        <v>0.86349487716312101</v>
      </c>
      <c r="G197" s="198">
        <f t="shared" si="36"/>
        <v>0.92219717563362713</v>
      </c>
      <c r="J197" s="159">
        <f t="shared" si="37"/>
        <v>0.71283294024603494</v>
      </c>
      <c r="K197" s="198">
        <f t="shared" si="38"/>
        <v>0.81732511494579185</v>
      </c>
      <c r="N197" s="159">
        <f t="shared" si="39"/>
        <v>0.82873763350551355</v>
      </c>
      <c r="O197" s="198">
        <f t="shared" si="40"/>
        <v>0.915167705390872</v>
      </c>
      <c r="R197" s="159">
        <f t="shared" si="41"/>
        <v>0.74520019748288513</v>
      </c>
      <c r="S197" s="198">
        <f t="shared" si="42"/>
        <v>0.86150536155534263</v>
      </c>
    </row>
    <row r="198" spans="2:19" x14ac:dyDescent="0.35">
      <c r="B198" s="159">
        <f t="shared" si="33"/>
        <v>0.7203334169815655</v>
      </c>
      <c r="C198" s="198">
        <f t="shared" si="34"/>
        <v>0.84596129459804947</v>
      </c>
      <c r="E198" s="159">
        <f t="shared" si="43"/>
        <v>126</v>
      </c>
      <c r="F198">
        <f t="shared" si="35"/>
        <v>0.85098756621540905</v>
      </c>
      <c r="G198" s="198">
        <f t="shared" si="36"/>
        <v>0.91347048710758894</v>
      </c>
      <c r="J198" s="159">
        <f t="shared" si="37"/>
        <v>0.69559307558618455</v>
      </c>
      <c r="K198" s="198">
        <f t="shared" si="38"/>
        <v>0.80406728425625618</v>
      </c>
      <c r="N198" s="159">
        <f t="shared" si="39"/>
        <v>0.81332311352231101</v>
      </c>
      <c r="O198" s="198">
        <f t="shared" si="40"/>
        <v>0.90826734089222483</v>
      </c>
      <c r="R198" s="159">
        <f t="shared" si="41"/>
        <v>0.7236408105695078</v>
      </c>
      <c r="S198" s="198">
        <f t="shared" si="42"/>
        <v>0.84652619553290753</v>
      </c>
    </row>
    <row r="199" spans="2:19" x14ac:dyDescent="0.35">
      <c r="B199" s="159">
        <f t="shared" si="33"/>
        <v>0.69524276340126367</v>
      </c>
      <c r="C199" s="198">
        <f t="shared" si="34"/>
        <v>0.82867661342682208</v>
      </c>
      <c r="E199" s="159">
        <f t="shared" si="43"/>
        <v>127</v>
      </c>
      <c r="F199">
        <f t="shared" si="35"/>
        <v>0.83742462751947211</v>
      </c>
      <c r="G199" s="198">
        <f t="shared" si="36"/>
        <v>0.90375235293065714</v>
      </c>
      <c r="J199" s="159">
        <f t="shared" si="37"/>
        <v>0.67732262786283781</v>
      </c>
      <c r="K199" s="198">
        <f t="shared" si="38"/>
        <v>0.78967045953164794</v>
      </c>
      <c r="N199" s="159">
        <f t="shared" si="39"/>
        <v>0.79653612445921051</v>
      </c>
      <c r="O199" s="198">
        <f t="shared" si="40"/>
        <v>0.90070147394259259</v>
      </c>
      <c r="R199" s="159">
        <f t="shared" si="41"/>
        <v>0.70060450136991914</v>
      </c>
      <c r="S199" s="198">
        <f t="shared" si="42"/>
        <v>0.8299786823994183</v>
      </c>
    </row>
    <row r="200" spans="2:19" x14ac:dyDescent="0.35">
      <c r="B200" s="159">
        <f t="shared" si="33"/>
        <v>0.66805529513845729</v>
      </c>
      <c r="C200" s="198">
        <f t="shared" si="34"/>
        <v>0.80936596230413693</v>
      </c>
      <c r="E200" s="159">
        <f t="shared" si="43"/>
        <v>128</v>
      </c>
      <c r="F200">
        <f t="shared" si="35"/>
        <v>0.82278103115947576</v>
      </c>
      <c r="G200" s="198">
        <f t="shared" si="36"/>
        <v>0.89299655516159637</v>
      </c>
      <c r="J200" s="159">
        <f t="shared" si="37"/>
        <v>0.65791056134828885</v>
      </c>
      <c r="K200" s="198">
        <f t="shared" si="38"/>
        <v>0.77410289609244098</v>
      </c>
      <c r="N200" s="159">
        <f t="shared" si="39"/>
        <v>0.77883709177372684</v>
      </c>
      <c r="O200" s="198">
        <f t="shared" si="40"/>
        <v>0.8923429642644054</v>
      </c>
      <c r="R200" s="159">
        <f t="shared" si="41"/>
        <v>0.67613448795057196</v>
      </c>
      <c r="S200" s="198">
        <f t="shared" si="42"/>
        <v>0.8118292065599173</v>
      </c>
    </row>
    <row r="201" spans="2:19" x14ac:dyDescent="0.35">
      <c r="B201" s="159">
        <f t="shared" si="33"/>
        <v>0.63879714543257349</v>
      </c>
      <c r="C201" s="198">
        <f t="shared" si="34"/>
        <v>0.78789510205613278</v>
      </c>
      <c r="E201" s="159">
        <f t="shared" si="43"/>
        <v>129</v>
      </c>
      <c r="F201">
        <f t="shared" si="35"/>
        <v>0.80703772997210044</v>
      </c>
      <c r="G201" s="198">
        <f t="shared" si="36"/>
        <v>0.88115650854739003</v>
      </c>
      <c r="J201" s="159">
        <f t="shared" si="37"/>
        <v>0.63725151181139117</v>
      </c>
      <c r="K201" s="198">
        <f t="shared" si="38"/>
        <v>0.7572940258066897</v>
      </c>
      <c r="N201" s="159">
        <f t="shared" si="39"/>
        <v>0.75959981560691581</v>
      </c>
      <c r="O201" s="198">
        <f t="shared" si="40"/>
        <v>0.88289305227284531</v>
      </c>
      <c r="R201" s="159">
        <f t="shared" si="41"/>
        <v>0.65029381105645501</v>
      </c>
      <c r="S201" s="198">
        <f t="shared" si="42"/>
        <v>0.79205166697846652</v>
      </c>
    </row>
    <row r="202" spans="2:19" x14ac:dyDescent="0.35">
      <c r="B202" s="159">
        <f t="shared" si="33"/>
        <v>0.60754655028086657</v>
      </c>
      <c r="C202" s="198">
        <f t="shared" si="34"/>
        <v>0.76415030736546707</v>
      </c>
      <c r="E202" s="159">
        <f t="shared" si="43"/>
        <v>130</v>
      </c>
      <c r="F202">
        <f t="shared" si="35"/>
        <v>0.7901607843149373</v>
      </c>
      <c r="G202" s="198">
        <f t="shared" si="36"/>
        <v>0.86815617249904942</v>
      </c>
      <c r="J202" s="159">
        <f t="shared" si="37"/>
        <v>0.61519113897550437</v>
      </c>
      <c r="K202" s="198">
        <f t="shared" si="38"/>
        <v>0.73905838566526461</v>
      </c>
      <c r="N202" s="159">
        <f t="shared" si="39"/>
        <v>0.7405794362241187</v>
      </c>
      <c r="O202" s="198">
        <f t="shared" si="40"/>
        <v>0.87332249158620767</v>
      </c>
      <c r="R202" s="159">
        <f t="shared" si="41"/>
        <v>0.62313136371553235</v>
      </c>
      <c r="S202" s="198">
        <f t="shared" si="42"/>
        <v>0.77058033436418072</v>
      </c>
    </row>
    <row r="203" spans="2:19" x14ac:dyDescent="0.35">
      <c r="B203" s="159">
        <f t="shared" si="33"/>
        <v>0.57443161801125764</v>
      </c>
      <c r="C203" s="198">
        <f t="shared" si="34"/>
        <v>0.73804311211432594</v>
      </c>
      <c r="E203" s="159">
        <f t="shared" si="43"/>
        <v>131</v>
      </c>
      <c r="F203">
        <f t="shared" si="35"/>
        <v>0.77213236575445177</v>
      </c>
      <c r="G203" s="198">
        <f t="shared" si="36"/>
        <v>0.85391939280203144</v>
      </c>
      <c r="J203" s="159">
        <f t="shared" si="37"/>
        <v>0.5916520804248846</v>
      </c>
      <c r="K203" s="198">
        <f t="shared" si="38"/>
        <v>0.71922871011947986</v>
      </c>
      <c r="N203" s="159">
        <f t="shared" si="39"/>
        <v>0.71858422696826241</v>
      </c>
      <c r="O203" s="198">
        <f t="shared" si="40"/>
        <v>0.86192563307100767</v>
      </c>
      <c r="R203" s="159">
        <f t="shared" si="41"/>
        <v>0.59473380311231083</v>
      </c>
      <c r="S203" s="198">
        <f t="shared" si="42"/>
        <v>0.7473617471353533</v>
      </c>
    </row>
    <row r="204" spans="2:19" x14ac:dyDescent="0.35">
      <c r="B204" s="159">
        <f t="shared" si="33"/>
        <v>0.53962910400242758</v>
      </c>
      <c r="C204" s="198">
        <f t="shared" si="34"/>
        <v>0.70951553170177084</v>
      </c>
      <c r="E204" s="159">
        <f t="shared" si="43"/>
        <v>132</v>
      </c>
      <c r="F204">
        <f t="shared" si="35"/>
        <v>0.75297824907292976</v>
      </c>
      <c r="G204" s="198">
        <f t="shared" si="36"/>
        <v>0.83840896492221173</v>
      </c>
      <c r="J204" s="159">
        <f t="shared" si="37"/>
        <v>0.56669027915175874</v>
      </c>
      <c r="K204" s="198">
        <f t="shared" si="38"/>
        <v>0.69775613697886285</v>
      </c>
      <c r="N204" s="159">
        <f t="shared" si="39"/>
        <v>0.69441823941531966</v>
      </c>
      <c r="O204" s="198">
        <f t="shared" si="40"/>
        <v>0.84910017965091111</v>
      </c>
      <c r="R204" s="159">
        <f t="shared" si="41"/>
        <v>0.5652656947421808</v>
      </c>
      <c r="S204" s="198">
        <f t="shared" si="42"/>
        <v>0.72241914671410856</v>
      </c>
    </row>
    <row r="205" spans="2:19" x14ac:dyDescent="0.35">
      <c r="B205" s="159">
        <f t="shared" si="33"/>
        <v>0.50336494895525641</v>
      </c>
      <c r="C205" s="198">
        <f t="shared" si="34"/>
        <v>0.67854659777405191</v>
      </c>
      <c r="E205" s="159">
        <f t="shared" si="43"/>
        <v>133</v>
      </c>
      <c r="F205">
        <f t="shared" si="35"/>
        <v>0.73274955875798631</v>
      </c>
      <c r="G205" s="198">
        <f t="shared" si="36"/>
        <v>0.82160568287591651</v>
      </c>
      <c r="J205" s="159">
        <f t="shared" si="37"/>
        <v>0.54041455097832913</v>
      </c>
      <c r="K205" s="198">
        <f t="shared" si="38"/>
        <v>0.67462482328187656</v>
      </c>
      <c r="N205" s="159">
        <f t="shared" si="39"/>
        <v>0.66964834081537528</v>
      </c>
      <c r="O205" s="198">
        <f t="shared" si="40"/>
        <v>0.83538721174954889</v>
      </c>
      <c r="R205" s="159">
        <f t="shared" si="41"/>
        <v>0.53493396151158645</v>
      </c>
      <c r="S205" s="198">
        <f t="shared" si="42"/>
        <v>0.6958160977573189</v>
      </c>
    </row>
    <row r="206" spans="2:19" x14ac:dyDescent="0.35">
      <c r="B206" s="159">
        <f t="shared" si="33"/>
        <v>0.4659145967529853</v>
      </c>
      <c r="C206" s="198">
        <f t="shared" si="34"/>
        <v>0.64515871243057976</v>
      </c>
      <c r="E206" s="159">
        <f t="shared" si="43"/>
        <v>134</v>
      </c>
      <c r="F206">
        <f t="shared" si="35"/>
        <v>0.71147789410714701</v>
      </c>
      <c r="G206" s="198">
        <f t="shared" si="36"/>
        <v>0.80347715664824781</v>
      </c>
      <c r="J206" s="159">
        <f t="shared" si="37"/>
        <v>0.51288151043508523</v>
      </c>
      <c r="K206" s="198">
        <f t="shared" si="38"/>
        <v>0.64977906566522836</v>
      </c>
      <c r="N206" s="159">
        <f t="shared" si="39"/>
        <v>0.64211909752445517</v>
      </c>
      <c r="O206" s="198">
        <f t="shared" si="40"/>
        <v>0.81963180893595244</v>
      </c>
      <c r="R206" s="159">
        <f t="shared" si="41"/>
        <v>0.50391656466088319</v>
      </c>
      <c r="S206" s="198">
        <f t="shared" si="42"/>
        <v>0.6676064606852613</v>
      </c>
    </row>
    <row r="207" spans="2:19" x14ac:dyDescent="0.35">
      <c r="B207" s="159">
        <f t="shared" si="33"/>
        <v>0.42760709860795487</v>
      </c>
      <c r="C207" s="198">
        <f t="shared" si="34"/>
        <v>0.60942659714261205</v>
      </c>
      <c r="E207" s="159">
        <f t="shared" si="43"/>
        <v>135</v>
      </c>
      <c r="F207">
        <f t="shared" si="35"/>
        <v>0.68913206498717428</v>
      </c>
      <c r="G207" s="198">
        <f t="shared" si="36"/>
        <v>0.78393564928539017</v>
      </c>
      <c r="J207" s="159">
        <f t="shared" si="37"/>
        <v>0.48403859293274737</v>
      </c>
      <c r="K207" s="198">
        <f t="shared" si="38"/>
        <v>0.6230588509269428</v>
      </c>
      <c r="N207" s="159">
        <f t="shared" si="39"/>
        <v>0.61299899645172118</v>
      </c>
      <c r="O207" s="198">
        <f t="shared" si="40"/>
        <v>0.80191136922675721</v>
      </c>
      <c r="R207" s="159">
        <f t="shared" si="41"/>
        <v>0.47230449278915315</v>
      </c>
      <c r="S207" s="198">
        <f t="shared" si="42"/>
        <v>0.63777263007177354</v>
      </c>
    </row>
    <row r="208" spans="2:19" x14ac:dyDescent="0.35">
      <c r="B208" s="159">
        <f t="shared" si="33"/>
        <v>0.38882313476421337</v>
      </c>
      <c r="C208" s="198">
        <f t="shared" si="34"/>
        <v>0.57148735376409587</v>
      </c>
      <c r="E208" s="159">
        <f t="shared" si="43"/>
        <v>136</v>
      </c>
      <c r="F208">
        <f t="shared" si="35"/>
        <v>0.66566110260643174</v>
      </c>
      <c r="G208" s="198">
        <f t="shared" si="36"/>
        <v>0.76288775293604971</v>
      </c>
      <c r="J208" s="159">
        <f t="shared" si="37"/>
        <v>0.45385394627746128</v>
      </c>
      <c r="K208" s="198">
        <f t="shared" si="38"/>
        <v>0.59433459178150894</v>
      </c>
      <c r="N208" s="159">
        <f t="shared" si="39"/>
        <v>0.58204867712087371</v>
      </c>
      <c r="O208" s="198">
        <f t="shared" si="40"/>
        <v>0.78240888472716241</v>
      </c>
      <c r="R208" s="159">
        <f t="shared" si="41"/>
        <v>0.44017456275369266</v>
      </c>
      <c r="S208" s="198">
        <f t="shared" si="42"/>
        <v>0.60630977557602084</v>
      </c>
    </row>
    <row r="209" spans="2:19" x14ac:dyDescent="0.35">
      <c r="B209" s="159">
        <f t="shared" si="33"/>
        <v>0.34999214594158096</v>
      </c>
      <c r="C209" s="198">
        <f t="shared" si="34"/>
        <v>0.53155181748306091</v>
      </c>
      <c r="E209" s="159">
        <f t="shared" si="43"/>
        <v>137</v>
      </c>
      <c r="F209">
        <f t="shared" si="35"/>
        <v>0.64105847526556536</v>
      </c>
      <c r="G209" s="198">
        <f t="shared" si="36"/>
        <v>0.74029569671830286</v>
      </c>
      <c r="J209" s="159">
        <f t="shared" si="37"/>
        <v>0.42243545299245777</v>
      </c>
      <c r="K209" s="198">
        <f t="shared" si="38"/>
        <v>0.56361759707446524</v>
      </c>
      <c r="N209" s="159">
        <f t="shared" si="39"/>
        <v>0.54998361549828478</v>
      </c>
      <c r="O209" s="198">
        <f t="shared" si="40"/>
        <v>0.76036060235555103</v>
      </c>
      <c r="R209" s="159">
        <f t="shared" si="41"/>
        <v>0.40767986412972074</v>
      </c>
      <c r="S209" s="198">
        <f t="shared" si="42"/>
        <v>0.57331891459700179</v>
      </c>
    </row>
    <row r="210" spans="2:19" x14ac:dyDescent="0.35">
      <c r="B210" s="159">
        <f t="shared" si="33"/>
        <v>0.31157910795590865</v>
      </c>
      <c r="C210" s="198">
        <f t="shared" si="34"/>
        <v>0.48992067913778758</v>
      </c>
      <c r="E210" s="159">
        <f t="shared" si="43"/>
        <v>138</v>
      </c>
      <c r="F210">
        <f t="shared" si="35"/>
        <v>0.6153275334109144</v>
      </c>
      <c r="G210" s="198">
        <f t="shared" si="36"/>
        <v>0.71614629319501488</v>
      </c>
      <c r="J210" s="159">
        <f t="shared" si="37"/>
        <v>0.38995692562458567</v>
      </c>
      <c r="K210" s="198">
        <f t="shared" si="38"/>
        <v>0.53098639267424208</v>
      </c>
      <c r="N210" s="159">
        <f t="shared" si="39"/>
        <v>0.51458667000481517</v>
      </c>
      <c r="O210" s="198">
        <f t="shared" si="40"/>
        <v>0.73520787362962936</v>
      </c>
      <c r="R210" s="159">
        <f t="shared" si="41"/>
        <v>0.37499576174257687</v>
      </c>
      <c r="S210" s="198">
        <f t="shared" si="42"/>
        <v>0.53895509616632087</v>
      </c>
    </row>
    <row r="211" spans="2:19" x14ac:dyDescent="0.35">
      <c r="B211" s="159">
        <f t="shared" si="33"/>
        <v>0.27406872230731272</v>
      </c>
      <c r="C211" s="198">
        <f t="shared" si="34"/>
        <v>0.44699823851784687</v>
      </c>
      <c r="E211" s="159">
        <f t="shared" si="43"/>
        <v>139</v>
      </c>
      <c r="F211">
        <f t="shared" si="35"/>
        <v>0.58846434282853965</v>
      </c>
      <c r="G211" s="198">
        <f t="shared" si="36"/>
        <v>0.69042194651583833</v>
      </c>
      <c r="J211" s="159">
        <f t="shared" si="37"/>
        <v>0.35663432641611359</v>
      </c>
      <c r="K211" s="198">
        <f t="shared" si="38"/>
        <v>0.49654502228621272</v>
      </c>
      <c r="N211" s="159">
        <f t="shared" si="39"/>
        <v>0.478020141234273</v>
      </c>
      <c r="O211" s="198">
        <f t="shared" si="40"/>
        <v>0.70801253438406941</v>
      </c>
      <c r="R211" s="159">
        <f t="shared" si="41"/>
        <v>0.34229658131353824</v>
      </c>
      <c r="S211" s="198">
        <f t="shared" si="42"/>
        <v>0.5033838442373052</v>
      </c>
    </row>
    <row r="212" spans="2:19" x14ac:dyDescent="0.35">
      <c r="B212" s="159">
        <f t="shared" si="33"/>
        <v>0.23794180553892968</v>
      </c>
      <c r="C212" s="198">
        <f t="shared" si="34"/>
        <v>0.40330237270977326</v>
      </c>
      <c r="E212" s="159">
        <f t="shared" si="43"/>
        <v>140</v>
      </c>
      <c r="F212">
        <f t="shared" si="35"/>
        <v>0.56045726256156891</v>
      </c>
      <c r="G212" s="198">
        <f t="shared" si="36"/>
        <v>0.66309254101212212</v>
      </c>
      <c r="J212" s="159">
        <f t="shared" si="37"/>
        <v>0.32273195407834498</v>
      </c>
      <c r="K212" s="198">
        <f t="shared" si="38"/>
        <v>0.46043080627031419</v>
      </c>
      <c r="N212" s="159">
        <f t="shared" si="39"/>
        <v>0.43914754334910189</v>
      </c>
      <c r="O212" s="198">
        <f t="shared" si="40"/>
        <v>0.67654137723069752</v>
      </c>
      <c r="R212" s="159">
        <f t="shared" si="41"/>
        <v>0.30975718370071065</v>
      </c>
      <c r="S212" s="198">
        <f t="shared" si="42"/>
        <v>0.46677223386208178</v>
      </c>
    </row>
    <row r="213" spans="2:19" x14ac:dyDescent="0.35">
      <c r="B213" s="159">
        <f t="shared" si="33"/>
        <v>0.20365320165174222</v>
      </c>
      <c r="C213" s="198">
        <f t="shared" si="34"/>
        <v>0.35946179158673008</v>
      </c>
      <c r="E213" s="159">
        <f t="shared" si="43"/>
        <v>141</v>
      </c>
      <c r="F213">
        <f t="shared" si="35"/>
        <v>0.53076194800233378</v>
      </c>
      <c r="G213" s="198">
        <f t="shared" si="36"/>
        <v>0.6336348504814675</v>
      </c>
      <c r="J213" s="159">
        <f t="shared" si="37"/>
        <v>0.28857755411018782</v>
      </c>
      <c r="K213" s="198">
        <f t="shared" si="38"/>
        <v>0.42284768127769351</v>
      </c>
      <c r="N213" s="159">
        <f t="shared" si="39"/>
        <v>0.39924220608496902</v>
      </c>
      <c r="O213" s="198">
        <f t="shared" si="40"/>
        <v>0.64272783919670728</v>
      </c>
      <c r="R213" s="159">
        <f t="shared" si="41"/>
        <v>0.27697589070684814</v>
      </c>
      <c r="S213" s="198">
        <f t="shared" si="42"/>
        <v>0.42867148350085549</v>
      </c>
    </row>
    <row r="214" spans="2:19" x14ac:dyDescent="0.35">
      <c r="B214" s="159">
        <f t="shared" si="33"/>
        <v>0.17161162882306702</v>
      </c>
      <c r="C214" s="198">
        <f t="shared" si="34"/>
        <v>0.31619301627164381</v>
      </c>
      <c r="E214" s="159">
        <f t="shared" si="43"/>
        <v>142</v>
      </c>
      <c r="F214">
        <f t="shared" si="35"/>
        <v>0.49944886143496936</v>
      </c>
      <c r="G214" s="198">
        <f t="shared" si="36"/>
        <v>0.60203106317607424</v>
      </c>
      <c r="J214" s="159">
        <f t="shared" si="37"/>
        <v>0.25457215228895153</v>
      </c>
      <c r="K214" s="198">
        <f t="shared" si="38"/>
        <v>0.38409622837468055</v>
      </c>
      <c r="N214" s="159">
        <f t="shared" si="39"/>
        <v>0.35834383449362478</v>
      </c>
      <c r="O214" s="198">
        <f t="shared" si="40"/>
        <v>0.6053532153474187</v>
      </c>
      <c r="R214" s="159">
        <f t="shared" si="41"/>
        <v>0.24433760569773458</v>
      </c>
      <c r="S214" s="198">
        <f t="shared" si="42"/>
        <v>0.38938631406690305</v>
      </c>
    </row>
    <row r="215" spans="2:19" x14ac:dyDescent="0.35">
      <c r="B215" s="159">
        <f t="shared" si="33"/>
        <v>0.14216152881236932</v>
      </c>
      <c r="C215" s="198">
        <f t="shared" si="34"/>
        <v>0.27425380697940549</v>
      </c>
      <c r="E215" s="159">
        <f t="shared" si="43"/>
        <v>143</v>
      </c>
      <c r="F215">
        <f t="shared" si="35"/>
        <v>0.46665743418754391</v>
      </c>
      <c r="G215" s="198">
        <f t="shared" si="36"/>
        <v>0.5683351674099919</v>
      </c>
      <c r="J215" s="159">
        <f t="shared" si="37"/>
        <v>0.22118806938208302</v>
      </c>
      <c r="K215" s="198">
        <f t="shared" si="38"/>
        <v>0.34459577224862836</v>
      </c>
      <c r="N215" s="159">
        <f t="shared" si="39"/>
        <v>0.31692645410285164</v>
      </c>
      <c r="O215" s="198">
        <f t="shared" si="40"/>
        <v>0.56378966358166493</v>
      </c>
      <c r="R215" s="159">
        <f t="shared" si="41"/>
        <v>0.21229566076174505</v>
      </c>
      <c r="S215" s="198">
        <f t="shared" si="42"/>
        <v>0.34934182552826271</v>
      </c>
    </row>
    <row r="216" spans="2:19" x14ac:dyDescent="0.35">
      <c r="B216" s="159">
        <f t="shared" si="33"/>
        <v>0.11557078349413089</v>
      </c>
      <c r="C216" s="198">
        <f t="shared" si="34"/>
        <v>0.23437867471363485</v>
      </c>
      <c r="E216" s="159">
        <f t="shared" si="43"/>
        <v>144</v>
      </c>
      <c r="F216">
        <f t="shared" si="35"/>
        <v>0.4326048191775021</v>
      </c>
      <c r="G216" s="198">
        <f t="shared" si="36"/>
        <v>0.53269097799365439</v>
      </c>
      <c r="J216" s="159">
        <f t="shared" si="37"/>
        <v>0.18894968708157506</v>
      </c>
      <c r="K216" s="198">
        <f t="shared" si="38"/>
        <v>0.30488593383778545</v>
      </c>
      <c r="N216" s="159">
        <f t="shared" si="39"/>
        <v>0.27589715535469644</v>
      </c>
      <c r="O216" s="198">
        <f t="shared" si="40"/>
        <v>0.51972950137275786</v>
      </c>
      <c r="R216" s="159">
        <f t="shared" si="41"/>
        <v>0.18135335591005997</v>
      </c>
      <c r="S216" s="198">
        <f t="shared" si="42"/>
        <v>0.3090850709216878</v>
      </c>
    </row>
    <row r="217" spans="2:19" x14ac:dyDescent="0.35">
      <c r="B217" s="159">
        <f t="shared" si="33"/>
        <v>9.2021502795449309E-2</v>
      </c>
      <c r="C217" s="198">
        <f t="shared" si="34"/>
        <v>0.19721277950694435</v>
      </c>
      <c r="E217" s="159">
        <f t="shared" si="43"/>
        <v>145</v>
      </c>
      <c r="F217">
        <f t="shared" si="35"/>
        <v>0.39758749007990052</v>
      </c>
      <c r="G217" s="198">
        <f t="shared" si="36"/>
        <v>0.49533913952261716</v>
      </c>
      <c r="J217" s="159">
        <f t="shared" si="37"/>
        <v>0.15840067957360016</v>
      </c>
      <c r="K217" s="198">
        <f t="shared" si="38"/>
        <v>0.2656053447799267</v>
      </c>
      <c r="N217" s="159">
        <f t="shared" si="39"/>
        <v>0.23464777165761577</v>
      </c>
      <c r="O217" s="198">
        <f t="shared" si="40"/>
        <v>0.47132709290991293</v>
      </c>
      <c r="R217" s="159">
        <f t="shared" si="41"/>
        <v>0.15203250803323329</v>
      </c>
      <c r="S217" s="198">
        <f t="shared" si="42"/>
        <v>0.26926347763935032</v>
      </c>
    </row>
    <row r="218" spans="2:19" x14ac:dyDescent="0.35">
      <c r="B218" s="159">
        <f t="shared" si="33"/>
        <v>7.1604415905714591E-2</v>
      </c>
      <c r="C218" s="198">
        <f t="shared" si="34"/>
        <v>0.16325826083367473</v>
      </c>
      <c r="E218" s="159">
        <f t="shared" si="43"/>
        <v>146</v>
      </c>
      <c r="F218">
        <f t="shared" si="35"/>
        <v>0.36197552607173539</v>
      </c>
      <c r="G218" s="198">
        <f t="shared" si="36"/>
        <v>0.45661757336797215</v>
      </c>
      <c r="J218" s="159">
        <f t="shared" si="37"/>
        <v>0.13006200599448522</v>
      </c>
      <c r="K218" s="198">
        <f t="shared" si="38"/>
        <v>0.22745565229315148</v>
      </c>
      <c r="N218" s="159">
        <f t="shared" si="39"/>
        <v>0.19701496203916735</v>
      </c>
      <c r="O218" s="198">
        <f t="shared" si="40"/>
        <v>0.42166335712999542</v>
      </c>
      <c r="R218" s="159">
        <f t="shared" si="41"/>
        <v>0.12483313218354769</v>
      </c>
      <c r="S218" s="198">
        <f t="shared" si="42"/>
        <v>0.23058835655557752</v>
      </c>
    </row>
    <row r="219" spans="2:19" x14ac:dyDescent="0.35">
      <c r="B219" s="159">
        <f t="shared" si="33"/>
        <v>5.4315458080863903E-2</v>
      </c>
      <c r="C219" s="198">
        <f t="shared" si="34"/>
        <v>0.13284422638992613</v>
      </c>
      <c r="E219" s="159">
        <f t="shared" si="43"/>
        <v>147</v>
      </c>
      <c r="F219">
        <f t="shared" si="35"/>
        <v>0.32620011003365212</v>
      </c>
      <c r="G219" s="198">
        <f t="shared" si="36"/>
        <v>0.41695344882075225</v>
      </c>
      <c r="J219" s="159">
        <f t="shared" si="37"/>
        <v>0.10438672551512589</v>
      </c>
      <c r="K219" s="198">
        <f t="shared" si="38"/>
        <v>0.19115236545325073</v>
      </c>
      <c r="N219" s="159">
        <f t="shared" si="39"/>
        <v>0.16180247787390695</v>
      </c>
      <c r="O219" s="198">
        <f t="shared" si="40"/>
        <v>0.37034692656727497</v>
      </c>
      <c r="R219" s="159">
        <f t="shared" si="41"/>
        <v>0.10019007322545791</v>
      </c>
      <c r="S219" s="198">
        <f t="shared" si="42"/>
        <v>0.193785071319168</v>
      </c>
    </row>
    <row r="220" spans="2:19" x14ac:dyDescent="0.35">
      <c r="B220" s="159">
        <f t="shared" si="33"/>
        <v>4.0055532031771972E-2</v>
      </c>
      <c r="C220" s="198">
        <f t="shared" si="34"/>
        <v>0.10612539998034667</v>
      </c>
      <c r="E220" s="159">
        <f t="shared" si="43"/>
        <v>148</v>
      </c>
      <c r="F220">
        <f t="shared" si="35"/>
        <v>0.29073652199658784</v>
      </c>
      <c r="G220" s="198">
        <f t="shared" si="36"/>
        <v>0.37684864990635175</v>
      </c>
      <c r="J220" s="159">
        <f t="shared" si="37"/>
        <v>8.1719252456241814E-2</v>
      </c>
      <c r="K220" s="198">
        <f t="shared" si="38"/>
        <v>0.15736981675433229</v>
      </c>
      <c r="N220" s="159">
        <f t="shared" si="39"/>
        <v>0.12986752281593392</v>
      </c>
      <c r="O220" s="198">
        <f t="shared" si="40"/>
        <v>0.31968717048213746</v>
      </c>
      <c r="R220" s="159">
        <f t="shared" si="41"/>
        <v>7.8433899014622943E-2</v>
      </c>
      <c r="S220" s="198">
        <f t="shared" si="42"/>
        <v>0.15953724187986013</v>
      </c>
    </row>
    <row r="221" spans="2:19" x14ac:dyDescent="0.35">
      <c r="B221" s="159">
        <f t="shared" si="33"/>
        <v>2.8634538239084864E-2</v>
      </c>
      <c r="C221" s="198">
        <f t="shared" si="34"/>
        <v>8.3102555708610262E-2</v>
      </c>
      <c r="E221" s="159">
        <f t="shared" si="43"/>
        <v>149</v>
      </c>
      <c r="F221">
        <f t="shared" si="35"/>
        <v>0.25608173442235449</v>
      </c>
      <c r="G221" s="198">
        <f t="shared" si="36"/>
        <v>0.33685993242360135</v>
      </c>
      <c r="J221" s="159">
        <f t="shared" si="37"/>
        <v>6.2263532831459759E-2</v>
      </c>
      <c r="K221" s="198">
        <f t="shared" si="38"/>
        <v>0.12668695147228984</v>
      </c>
      <c r="N221" s="159">
        <f t="shared" si="39"/>
        <v>0.10162523262915277</v>
      </c>
      <c r="O221" s="198">
        <f t="shared" si="40"/>
        <v>0.26964653768656849</v>
      </c>
      <c r="R221" s="159">
        <f t="shared" si="41"/>
        <v>5.9760356337221508E-2</v>
      </c>
      <c r="S221" s="198">
        <f t="shared" si="42"/>
        <v>0.12843178721881815</v>
      </c>
    </row>
    <row r="222" spans="2:19" x14ac:dyDescent="0.35">
      <c r="B222" s="159">
        <f t="shared" si="33"/>
        <v>1.9781884397089389E-2</v>
      </c>
      <c r="C222" s="198">
        <f t="shared" si="34"/>
        <v>6.3654397006347035E-2</v>
      </c>
      <c r="E222" s="159">
        <f t="shared" si="43"/>
        <v>150</v>
      </c>
      <c r="F222">
        <f t="shared" si="35"/>
        <v>0.2228984897055582</v>
      </c>
      <c r="G222" s="198">
        <f t="shared" si="36"/>
        <v>0.29773385897428828</v>
      </c>
      <c r="J222" s="159">
        <f t="shared" si="37"/>
        <v>4.6148423000488513E-2</v>
      </c>
      <c r="K222" s="198">
        <f t="shared" si="38"/>
        <v>9.9650309097734049E-2</v>
      </c>
      <c r="N222" s="159">
        <f t="shared" si="39"/>
        <v>7.7509564926254812E-2</v>
      </c>
      <c r="O222" s="198">
        <f t="shared" si="40"/>
        <v>0.2229140962401093</v>
      </c>
      <c r="R222" s="159">
        <f t="shared" si="41"/>
        <v>4.42931211496655E-2</v>
      </c>
      <c r="S222" s="198">
        <f t="shared" si="42"/>
        <v>0.10102277421308851</v>
      </c>
    </row>
    <row r="223" spans="2:19" x14ac:dyDescent="0.35">
      <c r="B223" s="159">
        <f t="shared" si="33"/>
        <v>1.3164270391615471E-2</v>
      </c>
      <c r="C223" s="198">
        <f t="shared" si="34"/>
        <v>4.7570649551562316E-2</v>
      </c>
      <c r="E223" s="159">
        <f t="shared" si="43"/>
        <v>151</v>
      </c>
      <c r="F223">
        <f t="shared" si="35"/>
        <v>0.19176705487545256</v>
      </c>
      <c r="G223" s="198">
        <f t="shared" si="36"/>
        <v>0.2601805893831412</v>
      </c>
      <c r="J223" s="159">
        <f t="shared" si="37"/>
        <v>3.3274582029734233E-2</v>
      </c>
      <c r="K223" s="198">
        <f t="shared" si="38"/>
        <v>7.6556150663715988E-2</v>
      </c>
      <c r="N223" s="159">
        <f t="shared" si="39"/>
        <v>5.7458615575481958E-2</v>
      </c>
      <c r="O223" s="198">
        <f t="shared" si="40"/>
        <v>0.17955061709852085</v>
      </c>
      <c r="R223" s="159">
        <f t="shared" si="41"/>
        <v>3.1936846315027911E-2</v>
      </c>
      <c r="S223" s="198">
        <f t="shared" si="42"/>
        <v>7.7610544243656834E-2</v>
      </c>
    </row>
    <row r="224" spans="2:19" x14ac:dyDescent="0.35">
      <c r="B224" s="159">
        <f t="shared" si="33"/>
        <v>8.4106391889327333E-3</v>
      </c>
      <c r="C224" s="198">
        <f t="shared" si="34"/>
        <v>3.4578534311236031E-2</v>
      </c>
      <c r="E224" s="159">
        <f t="shared" si="43"/>
        <v>152</v>
      </c>
      <c r="F224">
        <f t="shared" ref="F224:F232" si="44">(1-P103*(1-F$123)^IF($E$124="Period", $E$127, $E224))*F223</f>
        <v>0.16314735627726165</v>
      </c>
      <c r="G224" s="198">
        <f t="shared" ref="G224:G232" si="45">(1-Q103*(1-G$123)^IF($E$124="Period", $E$127, $E224))*G223</f>
        <v>0.22482768360469593</v>
      </c>
      <c r="J224" s="159">
        <f t="shared" ref="J224:J232" si="46">(1-J103)*J223</f>
        <v>2.3355695323326695E-2</v>
      </c>
      <c r="K224" s="198">
        <f t="shared" ref="K224:K232" si="47">(1-K103)*K223</f>
        <v>5.7442912420560668E-2</v>
      </c>
      <c r="N224" s="159">
        <f t="shared" ref="N224:N232" si="48">(1-L103)*N223</f>
        <v>4.1326534666509644E-2</v>
      </c>
      <c r="O224" s="198">
        <f t="shared" ref="O224:O232" si="49">(1-M103)*O223</f>
        <v>0.14055401857089311</v>
      </c>
      <c r="R224" s="159">
        <f t="shared" ref="R224:R232" si="50">(1-P103)*R223</f>
        <v>2.241672792328861E-2</v>
      </c>
      <c r="S224" s="198">
        <f t="shared" ref="S224:S232" si="51">(1-Q103)*S223</f>
        <v>5.8234062936152742E-2</v>
      </c>
    </row>
    <row r="225" spans="2:19" x14ac:dyDescent="0.35">
      <c r="B225" s="159">
        <f t="shared" si="33"/>
        <v>5.1411966489364781E-3</v>
      </c>
      <c r="C225" s="198">
        <f t="shared" si="34"/>
        <v>2.4361338150020631E-2</v>
      </c>
      <c r="E225" s="159">
        <f t="shared" si="43"/>
        <v>153</v>
      </c>
      <c r="F225">
        <f t="shared" si="44"/>
        <v>0.13735561633056384</v>
      </c>
      <c r="G225" s="198">
        <f t="shared" si="45"/>
        <v>0.19218143549992395</v>
      </c>
      <c r="J225" s="159">
        <f t="shared" si="46"/>
        <v>1.5980854256642411E-2</v>
      </c>
      <c r="K225" s="198">
        <f t="shared" si="47"/>
        <v>4.2117085943842655E-2</v>
      </c>
      <c r="N225" s="159">
        <f t="shared" si="48"/>
        <v>2.8792196702157269E-2</v>
      </c>
      <c r="O225" s="198">
        <f t="shared" si="49"/>
        <v>0.10665941699252224</v>
      </c>
      <c r="R225" s="159">
        <f t="shared" si="50"/>
        <v>1.5338377080775152E-2</v>
      </c>
      <c r="S225" s="198">
        <f t="shared" si="51"/>
        <v>4.269715671072425E-2</v>
      </c>
    </row>
    <row r="226" spans="2:19" x14ac:dyDescent="0.35">
      <c r="B226" s="159">
        <f t="shared" si="33"/>
        <v>2.9959963587911902E-3</v>
      </c>
      <c r="C226" s="198">
        <f t="shared" si="34"/>
        <v>1.6570728377672934E-2</v>
      </c>
      <c r="E226" s="159">
        <f t="shared" si="43"/>
        <v>154</v>
      </c>
      <c r="F226">
        <f t="shared" si="44"/>
        <v>0.11455554579070283</v>
      </c>
      <c r="G226" s="198">
        <f t="shared" si="45"/>
        <v>0.16260126335936698</v>
      </c>
      <c r="J226" s="159">
        <f t="shared" si="46"/>
        <v>1.068240202785262E-2</v>
      </c>
      <c r="K226" s="198">
        <f t="shared" si="47"/>
        <v>3.0205994985150458E-2</v>
      </c>
      <c r="N226" s="159">
        <f t="shared" si="48"/>
        <v>1.9402197591682716E-2</v>
      </c>
      <c r="O226" s="198">
        <f t="shared" si="49"/>
        <v>7.8267746783282757E-2</v>
      </c>
      <c r="R226" s="159">
        <f t="shared" si="50"/>
        <v>1.025293815964415E-2</v>
      </c>
      <c r="S226" s="198">
        <f t="shared" si="51"/>
        <v>3.0622016518521037E-2</v>
      </c>
    </row>
    <row r="227" spans="2:19" x14ac:dyDescent="0.35">
      <c r="B227" s="159">
        <f t="shared" si="33"/>
        <v>1.6581521607511368E-3</v>
      </c>
      <c r="C227" s="198">
        <f t="shared" si="34"/>
        <v>1.0837670627207542E-2</v>
      </c>
      <c r="E227" s="159">
        <f t="shared" si="43"/>
        <v>155</v>
      </c>
      <c r="F227">
        <f t="shared" si="44"/>
        <v>9.4589327712782889E-2</v>
      </c>
      <c r="G227" s="198">
        <f t="shared" si="45"/>
        <v>0.1360723347347452</v>
      </c>
      <c r="J227" s="159">
        <f t="shared" si="46"/>
        <v>6.9635587747003428E-3</v>
      </c>
      <c r="K227" s="198">
        <f t="shared" si="47"/>
        <v>2.1150902220492023E-2</v>
      </c>
      <c r="N227" s="159">
        <f t="shared" si="48"/>
        <v>1.2630442588233615E-2</v>
      </c>
      <c r="O227" s="198">
        <f t="shared" si="49"/>
        <v>5.5410434012692855E-2</v>
      </c>
      <c r="R227" s="159">
        <f t="shared" si="50"/>
        <v>6.6836033040035513E-3</v>
      </c>
      <c r="S227" s="198">
        <f t="shared" si="51"/>
        <v>2.1442209650631837E-2</v>
      </c>
    </row>
    <row r="228" spans="2:19" x14ac:dyDescent="0.35">
      <c r="B228" s="159">
        <f t="shared" si="33"/>
        <v>8.6813053821773985E-4</v>
      </c>
      <c r="C228" s="198">
        <f t="shared" si="34"/>
        <v>6.7859424372022394E-3</v>
      </c>
      <c r="E228" s="159">
        <f t="shared" si="43"/>
        <v>156</v>
      </c>
      <c r="F228">
        <f t="shared" si="44"/>
        <v>7.7278786188831619E-2</v>
      </c>
      <c r="G228" s="198">
        <f t="shared" si="45"/>
        <v>0.11253962517500291</v>
      </c>
      <c r="J228" s="159">
        <f t="shared" si="46"/>
        <v>4.4181412815490276E-3</v>
      </c>
      <c r="K228" s="198">
        <f t="shared" si="47"/>
        <v>1.4429885776397373E-2</v>
      </c>
      <c r="N228" s="159">
        <f t="shared" si="48"/>
        <v>7.934822947206004E-3</v>
      </c>
      <c r="O228" s="198">
        <f t="shared" si="49"/>
        <v>3.7767197718711322E-2</v>
      </c>
      <c r="R228" s="159">
        <f t="shared" si="50"/>
        <v>4.2405190538779168E-3</v>
      </c>
      <c r="S228" s="198">
        <f t="shared" si="51"/>
        <v>1.462862590099881E-2</v>
      </c>
    </row>
    <row r="229" spans="2:19" x14ac:dyDescent="0.35">
      <c r="B229" s="159">
        <f t="shared" si="33"/>
        <v>4.2813593753284276E-4</v>
      </c>
      <c r="C229" s="198">
        <f t="shared" si="34"/>
        <v>4.0497079417311146E-3</v>
      </c>
      <c r="E229" s="159">
        <f t="shared" si="43"/>
        <v>157</v>
      </c>
      <c r="F229">
        <f t="shared" si="44"/>
        <v>6.2429059999068746E-2</v>
      </c>
      <c r="G229" s="198">
        <f t="shared" si="45"/>
        <v>9.1909005758042422E-2</v>
      </c>
      <c r="J229" s="159">
        <f t="shared" si="46"/>
        <v>2.7224100581364138E-3</v>
      </c>
      <c r="K229" s="198">
        <f t="shared" si="47"/>
        <v>9.5694673503334462E-3</v>
      </c>
      <c r="N229" s="159">
        <f t="shared" si="48"/>
        <v>4.8072331343352852E-3</v>
      </c>
      <c r="O229" s="198">
        <f t="shared" si="49"/>
        <v>2.4738647521687477E-2</v>
      </c>
      <c r="R229" s="159">
        <f t="shared" si="50"/>
        <v>2.6129611952899795E-3</v>
      </c>
      <c r="S229" s="198">
        <f t="shared" si="51"/>
        <v>9.7012658387653807E-3</v>
      </c>
    </row>
    <row r="230" spans="2:19" x14ac:dyDescent="0.35">
      <c r="B230" s="159">
        <f t="shared" si="33"/>
        <v>1.9798803922456288E-4</v>
      </c>
      <c r="C230" s="198">
        <f t="shared" si="34"/>
        <v>2.2928109962460797E-3</v>
      </c>
      <c r="E230" s="159">
        <f t="shared" si="43"/>
        <v>158</v>
      </c>
      <c r="F230">
        <f t="shared" si="44"/>
        <v>4.9833030879392497E-2</v>
      </c>
      <c r="G230" s="198">
        <f t="shared" si="45"/>
        <v>7.4049436520447501E-2</v>
      </c>
      <c r="J230" s="159">
        <f t="shared" si="46"/>
        <v>1.6252760822973811E-3</v>
      </c>
      <c r="K230" s="198">
        <f t="shared" si="47"/>
        <v>6.1527847275703925E-3</v>
      </c>
      <c r="N230" s="159">
        <f t="shared" si="48"/>
        <v>2.807424150451807E-3</v>
      </c>
      <c r="O230" s="198">
        <f t="shared" si="49"/>
        <v>1.555120860508318E-2</v>
      </c>
      <c r="R230" s="159">
        <f t="shared" si="50"/>
        <v>1.5599352206269227E-3</v>
      </c>
      <c r="S230" s="198">
        <f t="shared" si="51"/>
        <v>6.2375258836925886E-3</v>
      </c>
    </row>
    <row r="231" spans="2:19" x14ac:dyDescent="0.35">
      <c r="B231" s="159">
        <f t="shared" si="33"/>
        <v>8.5432432889516555E-5</v>
      </c>
      <c r="C231" s="198">
        <f t="shared" si="34"/>
        <v>1.2256289964763308E-3</v>
      </c>
      <c r="E231" s="159">
        <f t="shared" si="43"/>
        <v>159</v>
      </c>
      <c r="F231">
        <f t="shared" si="44"/>
        <v>3.9275717576672517E-2</v>
      </c>
      <c r="G231" s="198">
        <f t="shared" si="45"/>
        <v>5.8796929851299168E-2</v>
      </c>
      <c r="J231" s="159">
        <f t="shared" si="46"/>
        <v>9.3753888279716189E-4</v>
      </c>
      <c r="K231" s="198">
        <f t="shared" si="47"/>
        <v>3.8241833612199191E-3</v>
      </c>
      <c r="N231" s="159">
        <f t="shared" si="48"/>
        <v>1.580299054289322E-3</v>
      </c>
      <c r="O231" s="198">
        <f t="shared" si="49"/>
        <v>9.3725579141975806E-3</v>
      </c>
      <c r="R231" s="159">
        <f t="shared" si="50"/>
        <v>8.9984707208341959E-4</v>
      </c>
      <c r="S231" s="198">
        <f t="shared" si="51"/>
        <v>3.8768531251726405E-3</v>
      </c>
    </row>
    <row r="232" spans="2:19" ht="15" thickBot="1" x14ac:dyDescent="0.4">
      <c r="B232" s="162">
        <f t="shared" si="33"/>
        <v>3.6864351089125062E-5</v>
      </c>
      <c r="C232" s="199">
        <f t="shared" si="34"/>
        <v>6.128144982381654E-4</v>
      </c>
      <c r="E232" s="162">
        <f t="shared" si="43"/>
        <v>160</v>
      </c>
      <c r="F232" s="187">
        <f t="shared" si="44"/>
        <v>2.9443876063845981E-2</v>
      </c>
      <c r="G232" s="199">
        <f t="shared" si="45"/>
        <v>4.2796903730317262E-2</v>
      </c>
      <c r="J232" s="162">
        <f t="shared" si="46"/>
        <v>4.6876944139858095E-4</v>
      </c>
      <c r="K232" s="199">
        <f t="shared" si="47"/>
        <v>1.9120916806099595E-3</v>
      </c>
      <c r="N232" s="162">
        <f t="shared" si="48"/>
        <v>7.9014952714466101E-4</v>
      </c>
      <c r="O232" s="199">
        <f t="shared" si="49"/>
        <v>4.6862789570987903E-3</v>
      </c>
      <c r="R232" s="162">
        <f t="shared" si="50"/>
        <v>4.4992353604170979E-4</v>
      </c>
      <c r="S232" s="199">
        <f t="shared" si="51"/>
        <v>1.9384265625863202E-3</v>
      </c>
    </row>
  </sheetData>
  <hyperlinks>
    <hyperlink ref="L3" r:id="rId1" xr:uid="{2BECE384-E851-4CC8-9D05-54E25D9FE5F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EF384-9DA6-4149-AFA0-E3891528D1CE}">
  <sheetPr>
    <tabColor theme="6" tint="0.59999389629810485"/>
  </sheetPr>
  <dimension ref="A1:BM161"/>
  <sheetViews>
    <sheetView showGridLines="0" workbookViewId="0"/>
  </sheetViews>
  <sheetFormatPr defaultRowHeight="14.5" x14ac:dyDescent="0.35"/>
  <sheetData>
    <row r="1" spans="1:65" ht="138" x14ac:dyDescent="0.35">
      <c r="A1" s="17" t="s">
        <v>12</v>
      </c>
      <c r="B1" s="17" t="s">
        <v>13</v>
      </c>
      <c r="C1" s="18" t="s">
        <v>14</v>
      </c>
      <c r="D1" s="18" t="s">
        <v>15</v>
      </c>
      <c r="E1" s="19" t="s">
        <v>16</v>
      </c>
      <c r="F1" s="20" t="s">
        <v>17</v>
      </c>
      <c r="G1" s="20" t="s">
        <v>18</v>
      </c>
      <c r="H1" s="20" t="s">
        <v>19</v>
      </c>
      <c r="I1" s="21" t="s">
        <v>20</v>
      </c>
      <c r="J1" s="19" t="s">
        <v>21</v>
      </c>
      <c r="K1" s="19" t="s">
        <v>22</v>
      </c>
      <c r="L1" s="69" t="s">
        <v>154</v>
      </c>
      <c r="M1" s="69" t="s">
        <v>155</v>
      </c>
      <c r="N1" s="69" t="s">
        <v>156</v>
      </c>
      <c r="O1" s="69" t="s">
        <v>157</v>
      </c>
      <c r="P1" s="69" t="s">
        <v>158</v>
      </c>
      <c r="Q1" s="69" t="s">
        <v>159</v>
      </c>
      <c r="R1" s="69" t="s">
        <v>160</v>
      </c>
      <c r="S1" s="69" t="s">
        <v>161</v>
      </c>
      <c r="T1" s="69" t="s">
        <v>162</v>
      </c>
      <c r="U1" s="69" t="s">
        <v>163</v>
      </c>
      <c r="V1" s="69" t="s">
        <v>164</v>
      </c>
      <c r="W1" s="69" t="s">
        <v>165</v>
      </c>
      <c r="X1" s="70" t="s">
        <v>166</v>
      </c>
      <c r="Y1" s="70" t="s">
        <v>167</v>
      </c>
      <c r="Z1" s="70" t="s">
        <v>168</v>
      </c>
      <c r="AA1" s="70" t="s">
        <v>169</v>
      </c>
      <c r="AB1" s="69" t="s">
        <v>170</v>
      </c>
      <c r="AC1" s="70" t="s">
        <v>171</v>
      </c>
      <c r="AD1" s="70" t="s">
        <v>172</v>
      </c>
      <c r="AE1" s="70" t="s">
        <v>173</v>
      </c>
      <c r="AF1" s="70" t="s">
        <v>174</v>
      </c>
      <c r="AG1" s="70" t="s">
        <v>175</v>
      </c>
      <c r="AH1" s="70" t="s">
        <v>176</v>
      </c>
      <c r="AI1" s="70" t="s">
        <v>177</v>
      </c>
      <c r="AJ1" s="70" t="s">
        <v>178</v>
      </c>
      <c r="AK1" s="70" t="s">
        <v>179</v>
      </c>
      <c r="AL1" s="70" t="s">
        <v>180</v>
      </c>
      <c r="AM1" s="70" t="s">
        <v>181</v>
      </c>
      <c r="AN1" s="70" t="s">
        <v>182</v>
      </c>
      <c r="AO1" s="70" t="s">
        <v>183</v>
      </c>
      <c r="AP1" s="70" t="s">
        <v>184</v>
      </c>
      <c r="AQ1" s="70" t="s">
        <v>185</v>
      </c>
      <c r="AR1" s="70" t="s">
        <v>186</v>
      </c>
      <c r="AS1" s="70" t="s">
        <v>187</v>
      </c>
      <c r="AT1" s="70" t="s">
        <v>188</v>
      </c>
      <c r="AU1" s="70" t="s">
        <v>189</v>
      </c>
      <c r="AV1" s="70" t="s">
        <v>190</v>
      </c>
      <c r="AW1" s="70" t="s">
        <v>191</v>
      </c>
      <c r="AX1" s="70" t="s">
        <v>192</v>
      </c>
      <c r="AY1" s="70" t="s">
        <v>193</v>
      </c>
      <c r="AZ1" s="70" t="s">
        <v>194</v>
      </c>
      <c r="BA1" s="70" t="s">
        <v>195</v>
      </c>
      <c r="BB1" s="70" t="s">
        <v>196</v>
      </c>
      <c r="BC1" s="70" t="s">
        <v>197</v>
      </c>
      <c r="BD1" s="70" t="s">
        <v>198</v>
      </c>
      <c r="BE1" s="70" t="s">
        <v>199</v>
      </c>
      <c r="BF1" s="70" t="s">
        <v>200</v>
      </c>
      <c r="BG1" s="70" t="s">
        <v>201</v>
      </c>
      <c r="BH1" s="70" t="s">
        <v>202</v>
      </c>
      <c r="BI1" s="70" t="s">
        <v>203</v>
      </c>
      <c r="BJ1" s="70" t="s">
        <v>204</v>
      </c>
      <c r="BK1" s="70" t="s">
        <v>205</v>
      </c>
      <c r="BL1" s="70" t="s">
        <v>206</v>
      </c>
      <c r="BM1" s="70" t="s">
        <v>207</v>
      </c>
    </row>
    <row r="2" spans="1:65" x14ac:dyDescent="0.35">
      <c r="A2" s="23">
        <v>7431</v>
      </c>
      <c r="B2" s="23" t="s">
        <v>208</v>
      </c>
      <c r="C2" s="24" t="s">
        <v>24</v>
      </c>
      <c r="D2" s="25">
        <v>5</v>
      </c>
      <c r="E2" s="25">
        <v>156</v>
      </c>
      <c r="F2" s="25" t="s">
        <v>25</v>
      </c>
      <c r="G2" s="25" t="s">
        <v>26</v>
      </c>
      <c r="H2" s="25">
        <v>156</v>
      </c>
      <c r="I2" s="26" t="s">
        <v>27</v>
      </c>
      <c r="J2" s="25">
        <v>906</v>
      </c>
      <c r="K2" s="25">
        <v>2022</v>
      </c>
      <c r="L2" s="27">
        <v>1425925.3859999999</v>
      </c>
      <c r="M2" s="27">
        <v>1425887.3370000001</v>
      </c>
      <c r="N2" s="27">
        <v>727644.03700000001</v>
      </c>
      <c r="O2" s="27">
        <v>698243.3</v>
      </c>
      <c r="P2" s="71">
        <v>148.53</v>
      </c>
      <c r="Q2" s="71">
        <v>104.211</v>
      </c>
      <c r="R2" s="71">
        <v>38.466999999999999</v>
      </c>
      <c r="S2" s="27">
        <v>235.28399999999999</v>
      </c>
      <c r="T2" s="71">
        <v>0.16500000000000001</v>
      </c>
      <c r="U2" s="27">
        <v>-76.097999999999999</v>
      </c>
      <c r="V2" s="72">
        <v>-5.0000000000000001E-3</v>
      </c>
      <c r="W2" s="71" t="s">
        <v>209</v>
      </c>
      <c r="X2" s="27">
        <v>10757.794</v>
      </c>
      <c r="Y2" s="27">
        <v>412.70699999999999</v>
      </c>
      <c r="Z2" s="71">
        <v>7.5439999999999996</v>
      </c>
      <c r="AA2" s="72">
        <v>1.175</v>
      </c>
      <c r="AB2" s="72">
        <v>0.54800000000000004</v>
      </c>
      <c r="AC2" s="71">
        <v>28.911999999999999</v>
      </c>
      <c r="AD2" s="27">
        <v>111.3</v>
      </c>
      <c r="AE2" s="27">
        <v>10522.51</v>
      </c>
      <c r="AF2" s="27">
        <v>5908.3209999999999</v>
      </c>
      <c r="AG2" s="27">
        <v>4614.1890000000003</v>
      </c>
      <c r="AH2" s="71">
        <v>7.3789999999999996</v>
      </c>
      <c r="AI2" s="71">
        <v>78.587000000000003</v>
      </c>
      <c r="AJ2" s="71">
        <v>75.962999999999994</v>
      </c>
      <c r="AK2" s="71">
        <v>81.343000000000004</v>
      </c>
      <c r="AL2" s="71">
        <v>64.335999999999999</v>
      </c>
      <c r="AM2" s="71">
        <v>61.738999999999997</v>
      </c>
      <c r="AN2" s="71">
        <v>67.055000000000007</v>
      </c>
      <c r="AO2" s="71">
        <v>18.044</v>
      </c>
      <c r="AP2" s="71">
        <v>16.271999999999998</v>
      </c>
      <c r="AQ2" s="71">
        <v>19.728999999999999</v>
      </c>
      <c r="AR2" s="71">
        <v>8.0440000000000005</v>
      </c>
      <c r="AS2" s="71">
        <v>7.069</v>
      </c>
      <c r="AT2" s="71">
        <v>8.7859999999999996</v>
      </c>
      <c r="AU2" s="27">
        <v>63.357999999999997</v>
      </c>
      <c r="AV2" s="71">
        <v>5.88</v>
      </c>
      <c r="AW2" s="73">
        <v>10703.232</v>
      </c>
      <c r="AX2" s="27">
        <v>80.45</v>
      </c>
      <c r="AY2" s="27">
        <v>7.1219999999999999</v>
      </c>
      <c r="AZ2" s="27">
        <v>26.218</v>
      </c>
      <c r="BA2" s="27">
        <v>30.728000000000002</v>
      </c>
      <c r="BB2" s="27">
        <v>21.143999999999998</v>
      </c>
      <c r="BC2" s="27">
        <v>88.71</v>
      </c>
      <c r="BD2" s="27">
        <v>113.56</v>
      </c>
      <c r="BE2" s="27">
        <v>62.417999999999999</v>
      </c>
      <c r="BF2" s="27">
        <v>34.843000000000004</v>
      </c>
      <c r="BG2" s="27">
        <v>44.290999999999997</v>
      </c>
      <c r="BH2" s="27">
        <v>24.628</v>
      </c>
      <c r="BI2" s="27">
        <v>79.638000000000005</v>
      </c>
      <c r="BJ2" s="27">
        <v>104.068</v>
      </c>
      <c r="BK2" s="27">
        <v>53.887999999999998</v>
      </c>
      <c r="BL2" s="27">
        <v>-311.38</v>
      </c>
      <c r="BM2" s="71">
        <v>-0.218</v>
      </c>
    </row>
    <row r="3" spans="1:65" x14ac:dyDescent="0.35">
      <c r="A3" s="23">
        <v>7432</v>
      </c>
      <c r="B3" s="23" t="s">
        <v>208</v>
      </c>
      <c r="C3" s="24" t="s">
        <v>24</v>
      </c>
      <c r="D3" s="25">
        <v>5</v>
      </c>
      <c r="E3" s="25">
        <v>156</v>
      </c>
      <c r="F3" s="25" t="s">
        <v>25</v>
      </c>
      <c r="G3" s="25" t="s">
        <v>26</v>
      </c>
      <c r="H3" s="25">
        <v>156</v>
      </c>
      <c r="I3" s="26" t="s">
        <v>27</v>
      </c>
      <c r="J3" s="25">
        <v>906</v>
      </c>
      <c r="K3" s="25">
        <v>2023</v>
      </c>
      <c r="L3" s="27">
        <v>1425849.2879999999</v>
      </c>
      <c r="M3" s="27">
        <v>1425671.352</v>
      </c>
      <c r="N3" s="27">
        <v>727172.80700000003</v>
      </c>
      <c r="O3" s="27">
        <v>698498.54399999999</v>
      </c>
      <c r="P3" s="71">
        <v>148.50700000000001</v>
      </c>
      <c r="Q3" s="71">
        <v>104.105</v>
      </c>
      <c r="R3" s="71">
        <v>38.981000000000002</v>
      </c>
      <c r="S3" s="27">
        <v>-45.655000000000001</v>
      </c>
      <c r="T3" s="71">
        <v>-3.2000000000000001E-2</v>
      </c>
      <c r="U3" s="27">
        <v>-355.87200000000001</v>
      </c>
      <c r="V3" s="72">
        <v>-2.5000000000000001E-2</v>
      </c>
      <c r="W3" s="71" t="s">
        <v>209</v>
      </c>
      <c r="X3" s="27">
        <v>10660.034</v>
      </c>
      <c r="Y3" s="27">
        <v>423.202</v>
      </c>
      <c r="Z3" s="71">
        <v>7.4770000000000003</v>
      </c>
      <c r="AA3" s="72">
        <v>1.19</v>
      </c>
      <c r="AB3" s="72">
        <v>0.55600000000000005</v>
      </c>
      <c r="AC3" s="71">
        <v>29.045000000000002</v>
      </c>
      <c r="AD3" s="27">
        <v>110.8</v>
      </c>
      <c r="AE3" s="27">
        <v>10705.689</v>
      </c>
      <c r="AF3" s="27">
        <v>5993.7259999999997</v>
      </c>
      <c r="AG3" s="27">
        <v>4711.9629999999997</v>
      </c>
      <c r="AH3" s="71">
        <v>7.5090000000000003</v>
      </c>
      <c r="AI3" s="71">
        <v>78.789000000000001</v>
      </c>
      <c r="AJ3" s="71">
        <v>76.183999999999997</v>
      </c>
      <c r="AK3" s="71">
        <v>81.515000000000001</v>
      </c>
      <c r="AL3" s="71">
        <v>64.516999999999996</v>
      </c>
      <c r="AM3" s="71">
        <v>61.938000000000002</v>
      </c>
      <c r="AN3" s="71">
        <v>67.206999999999994</v>
      </c>
      <c r="AO3" s="71">
        <v>18.166</v>
      </c>
      <c r="AP3" s="71">
        <v>16.399000000000001</v>
      </c>
      <c r="AQ3" s="71">
        <v>19.838999999999999</v>
      </c>
      <c r="AR3" s="71">
        <v>8.1069999999999993</v>
      </c>
      <c r="AS3" s="71">
        <v>7.1319999999999997</v>
      </c>
      <c r="AT3" s="71">
        <v>8.8490000000000002</v>
      </c>
      <c r="AU3" s="27">
        <v>60.823</v>
      </c>
      <c r="AV3" s="71">
        <v>5.6989999999999998</v>
      </c>
      <c r="AW3" s="73">
        <v>10607.656999999999</v>
      </c>
      <c r="AX3" s="27">
        <v>75.662000000000006</v>
      </c>
      <c r="AY3" s="27">
        <v>6.9029999999999996</v>
      </c>
      <c r="AZ3" s="27">
        <v>25.552</v>
      </c>
      <c r="BA3" s="27">
        <v>29.922999999999998</v>
      </c>
      <c r="BB3" s="27">
        <v>20.617999999999999</v>
      </c>
      <c r="BC3" s="27">
        <v>86.879000000000005</v>
      </c>
      <c r="BD3" s="27">
        <v>111.163</v>
      </c>
      <c r="BE3" s="27">
        <v>61.161000000000001</v>
      </c>
      <c r="BF3" s="27">
        <v>34.116</v>
      </c>
      <c r="BG3" s="27">
        <v>43.313000000000002</v>
      </c>
      <c r="BH3" s="27">
        <v>24.146000000000001</v>
      </c>
      <c r="BI3" s="27">
        <v>78.069999999999993</v>
      </c>
      <c r="BJ3" s="27">
        <v>101.944</v>
      </c>
      <c r="BK3" s="27">
        <v>52.878</v>
      </c>
      <c r="BL3" s="27">
        <v>-310.22000000000003</v>
      </c>
      <c r="BM3" s="71">
        <v>-0.218</v>
      </c>
    </row>
    <row r="4" spans="1:65" x14ac:dyDescent="0.35">
      <c r="A4" s="23">
        <v>7433</v>
      </c>
      <c r="B4" s="23" t="s">
        <v>208</v>
      </c>
      <c r="C4" s="24" t="s">
        <v>24</v>
      </c>
      <c r="D4" s="25">
        <v>5</v>
      </c>
      <c r="E4" s="25">
        <v>156</v>
      </c>
      <c r="F4" s="25" t="s">
        <v>25</v>
      </c>
      <c r="G4" s="25" t="s">
        <v>26</v>
      </c>
      <c r="H4" s="25">
        <v>156</v>
      </c>
      <c r="I4" s="26" t="s">
        <v>27</v>
      </c>
      <c r="J4" s="25">
        <v>906</v>
      </c>
      <c r="K4" s="25">
        <v>2024</v>
      </c>
      <c r="L4" s="27">
        <v>1425493.416</v>
      </c>
      <c r="M4" s="27">
        <v>1425178.7819999999</v>
      </c>
      <c r="N4" s="27">
        <v>726554.23899999994</v>
      </c>
      <c r="O4" s="27">
        <v>698624.54399999999</v>
      </c>
      <c r="P4" s="71">
        <v>148.45599999999999</v>
      </c>
      <c r="Q4" s="71">
        <v>103.998</v>
      </c>
      <c r="R4" s="71">
        <v>39.478000000000002</v>
      </c>
      <c r="S4" s="27">
        <v>-318.40100000000001</v>
      </c>
      <c r="T4" s="71">
        <v>-0.223</v>
      </c>
      <c r="U4" s="27">
        <v>-629.26700000000005</v>
      </c>
      <c r="V4" s="72">
        <v>-4.3999999999999997E-2</v>
      </c>
      <c r="W4" s="71" t="s">
        <v>209</v>
      </c>
      <c r="X4" s="27">
        <v>10577.046</v>
      </c>
      <c r="Y4" s="27">
        <v>433.87599999999998</v>
      </c>
      <c r="Z4" s="71">
        <v>7.4210000000000003</v>
      </c>
      <c r="AA4" s="72">
        <v>1.2050000000000001</v>
      </c>
      <c r="AB4" s="72">
        <v>0.56499999999999995</v>
      </c>
      <c r="AC4" s="71">
        <v>29.177</v>
      </c>
      <c r="AD4" s="27">
        <v>110.3</v>
      </c>
      <c r="AE4" s="27">
        <v>10895.447</v>
      </c>
      <c r="AF4" s="27">
        <v>6082.8109999999997</v>
      </c>
      <c r="AG4" s="27">
        <v>4812.6360000000004</v>
      </c>
      <c r="AH4" s="71">
        <v>7.6440000000000001</v>
      </c>
      <c r="AI4" s="71">
        <v>78.992999999999995</v>
      </c>
      <c r="AJ4" s="71">
        <v>76.409000000000006</v>
      </c>
      <c r="AK4" s="71">
        <v>81.688000000000002</v>
      </c>
      <c r="AL4" s="71">
        <v>64.7</v>
      </c>
      <c r="AM4" s="71">
        <v>62.14</v>
      </c>
      <c r="AN4" s="71">
        <v>67.361000000000004</v>
      </c>
      <c r="AO4" s="71">
        <v>18.29</v>
      </c>
      <c r="AP4" s="71">
        <v>16.527999999999999</v>
      </c>
      <c r="AQ4" s="71">
        <v>19.951000000000001</v>
      </c>
      <c r="AR4" s="71">
        <v>8.1709999999999994</v>
      </c>
      <c r="AS4" s="71">
        <v>7.1950000000000003</v>
      </c>
      <c r="AT4" s="71">
        <v>8.9139999999999997</v>
      </c>
      <c r="AU4" s="27">
        <v>58.411000000000001</v>
      </c>
      <c r="AV4" s="71">
        <v>5.5170000000000003</v>
      </c>
      <c r="AW4" s="73">
        <v>10526.759</v>
      </c>
      <c r="AX4" s="27">
        <v>71.694000000000003</v>
      </c>
      <c r="AY4" s="27">
        <v>6.6820000000000004</v>
      </c>
      <c r="AZ4" s="27">
        <v>24.882999999999999</v>
      </c>
      <c r="BA4" s="27">
        <v>29.108000000000001</v>
      </c>
      <c r="BB4" s="27">
        <v>20.100000000000001</v>
      </c>
      <c r="BC4" s="27">
        <v>85.042000000000002</v>
      </c>
      <c r="BD4" s="27">
        <v>108.748</v>
      </c>
      <c r="BE4" s="27">
        <v>59.911000000000001</v>
      </c>
      <c r="BF4" s="27">
        <v>33.387</v>
      </c>
      <c r="BG4" s="27">
        <v>42.332999999999998</v>
      </c>
      <c r="BH4" s="27">
        <v>23.664999999999999</v>
      </c>
      <c r="BI4" s="27">
        <v>76.5</v>
      </c>
      <c r="BJ4" s="27">
        <v>99.811999999999998</v>
      </c>
      <c r="BK4" s="27">
        <v>51.868000000000002</v>
      </c>
      <c r="BL4" s="27">
        <v>-310.86599999999999</v>
      </c>
      <c r="BM4" s="71">
        <v>-0.218</v>
      </c>
    </row>
    <row r="5" spans="1:65" x14ac:dyDescent="0.35">
      <c r="A5" s="23">
        <v>7434</v>
      </c>
      <c r="B5" s="23" t="s">
        <v>208</v>
      </c>
      <c r="C5" s="24" t="s">
        <v>24</v>
      </c>
      <c r="D5" s="25">
        <v>5</v>
      </c>
      <c r="E5" s="25">
        <v>156</v>
      </c>
      <c r="F5" s="25" t="s">
        <v>25</v>
      </c>
      <c r="G5" s="25" t="s">
        <v>26</v>
      </c>
      <c r="H5" s="25">
        <v>156</v>
      </c>
      <c r="I5" s="26" t="s">
        <v>27</v>
      </c>
      <c r="J5" s="25">
        <v>906</v>
      </c>
      <c r="K5" s="25">
        <v>2025</v>
      </c>
      <c r="L5" s="27">
        <v>1424864.149</v>
      </c>
      <c r="M5" s="27">
        <v>1424381.9240000001</v>
      </c>
      <c r="N5" s="27">
        <v>725774.33200000005</v>
      </c>
      <c r="O5" s="27">
        <v>698607.59100000001</v>
      </c>
      <c r="P5" s="71">
        <v>148.37299999999999</v>
      </c>
      <c r="Q5" s="71">
        <v>103.889</v>
      </c>
      <c r="R5" s="71">
        <v>39.975999999999999</v>
      </c>
      <c r="S5" s="27">
        <v>-654.29100000000005</v>
      </c>
      <c r="T5" s="71">
        <v>-0.46</v>
      </c>
      <c r="U5" s="27">
        <v>-964.45100000000002</v>
      </c>
      <c r="V5" s="72">
        <v>-6.8000000000000005E-2</v>
      </c>
      <c r="W5" s="71" t="s">
        <v>209</v>
      </c>
      <c r="X5" s="27">
        <v>10441.800999999999</v>
      </c>
      <c r="Y5" s="27">
        <v>440.81599999999997</v>
      </c>
      <c r="Z5" s="71">
        <v>7.33</v>
      </c>
      <c r="AA5" s="72">
        <v>1.214</v>
      </c>
      <c r="AB5" s="72">
        <v>0.57099999999999995</v>
      </c>
      <c r="AC5" s="71">
        <v>29.306999999999999</v>
      </c>
      <c r="AD5" s="27">
        <v>109.8</v>
      </c>
      <c r="AE5" s="27">
        <v>11096.092000000001</v>
      </c>
      <c r="AF5" s="27">
        <v>6177.2</v>
      </c>
      <c r="AG5" s="27">
        <v>4918.8919999999998</v>
      </c>
      <c r="AH5" s="71">
        <v>7.79</v>
      </c>
      <c r="AI5" s="71">
        <v>79.194999999999993</v>
      </c>
      <c r="AJ5" s="71">
        <v>76.632000000000005</v>
      </c>
      <c r="AK5" s="71">
        <v>81.858999999999995</v>
      </c>
      <c r="AL5" s="71">
        <v>64.881</v>
      </c>
      <c r="AM5" s="71">
        <v>62.341000000000001</v>
      </c>
      <c r="AN5" s="71">
        <v>67.513000000000005</v>
      </c>
      <c r="AO5" s="71">
        <v>18.411999999999999</v>
      </c>
      <c r="AP5" s="71">
        <v>16.655999999999999</v>
      </c>
      <c r="AQ5" s="71">
        <v>20.062000000000001</v>
      </c>
      <c r="AR5" s="71">
        <v>8.2349999999999994</v>
      </c>
      <c r="AS5" s="71">
        <v>7.2590000000000003</v>
      </c>
      <c r="AT5" s="71">
        <v>8.9789999999999992</v>
      </c>
      <c r="AU5" s="27">
        <v>55.881</v>
      </c>
      <c r="AV5" s="71">
        <v>5.343</v>
      </c>
      <c r="AW5" s="73">
        <v>10393.745999999999</v>
      </c>
      <c r="AX5" s="27">
        <v>68.117999999999995</v>
      </c>
      <c r="AY5" s="27">
        <v>6.4710000000000001</v>
      </c>
      <c r="AZ5" s="27">
        <v>24.234000000000002</v>
      </c>
      <c r="BA5" s="27">
        <v>28.315999999999999</v>
      </c>
      <c r="BB5" s="27">
        <v>19.600000000000001</v>
      </c>
      <c r="BC5" s="27">
        <v>83.248000000000005</v>
      </c>
      <c r="BD5" s="27">
        <v>106.38</v>
      </c>
      <c r="BE5" s="27">
        <v>58.695</v>
      </c>
      <c r="BF5" s="27">
        <v>32.673999999999999</v>
      </c>
      <c r="BG5" s="27">
        <v>41.372</v>
      </c>
      <c r="BH5" s="27">
        <v>23.196000000000002</v>
      </c>
      <c r="BI5" s="27">
        <v>74.960999999999999</v>
      </c>
      <c r="BJ5" s="27">
        <v>97.716999999999999</v>
      </c>
      <c r="BK5" s="27">
        <v>50.883000000000003</v>
      </c>
      <c r="BL5" s="27">
        <v>-310.15800000000002</v>
      </c>
      <c r="BM5" s="71">
        <v>-0.218</v>
      </c>
    </row>
    <row r="6" spans="1:65" x14ac:dyDescent="0.35">
      <c r="A6" s="23">
        <v>7435</v>
      </c>
      <c r="B6" s="23" t="s">
        <v>208</v>
      </c>
      <c r="C6" s="24" t="s">
        <v>24</v>
      </c>
      <c r="D6" s="25">
        <v>5</v>
      </c>
      <c r="E6" s="25">
        <v>156</v>
      </c>
      <c r="F6" s="25" t="s">
        <v>25</v>
      </c>
      <c r="G6" s="25" t="s">
        <v>26</v>
      </c>
      <c r="H6" s="25">
        <v>156</v>
      </c>
      <c r="I6" s="26" t="s">
        <v>27</v>
      </c>
      <c r="J6" s="25">
        <v>906</v>
      </c>
      <c r="K6" s="25">
        <v>2026</v>
      </c>
      <c r="L6" s="27">
        <v>1423899.6980000001</v>
      </c>
      <c r="M6" s="27">
        <v>1423255.202</v>
      </c>
      <c r="N6" s="27">
        <v>724821.52099999995</v>
      </c>
      <c r="O6" s="27">
        <v>698433.68099999998</v>
      </c>
      <c r="P6" s="71">
        <v>148.256</v>
      </c>
      <c r="Q6" s="71">
        <v>103.77800000000001</v>
      </c>
      <c r="R6" s="71">
        <v>40.488999999999997</v>
      </c>
      <c r="S6" s="27">
        <v>-978.72</v>
      </c>
      <c r="T6" s="71">
        <v>-0.68700000000000006</v>
      </c>
      <c r="U6" s="27">
        <v>-1288.992</v>
      </c>
      <c r="V6" s="72">
        <v>-9.0999999999999998E-2</v>
      </c>
      <c r="W6" s="71" t="s">
        <v>209</v>
      </c>
      <c r="X6" s="27">
        <v>10326.066999999999</v>
      </c>
      <c r="Y6" s="27">
        <v>446.39699999999999</v>
      </c>
      <c r="Z6" s="71">
        <v>7.2549999999999999</v>
      </c>
      <c r="AA6" s="72">
        <v>1.2250000000000001</v>
      </c>
      <c r="AB6" s="72">
        <v>0.57699999999999996</v>
      </c>
      <c r="AC6" s="71">
        <v>29.436</v>
      </c>
      <c r="AD6" s="27">
        <v>109.3</v>
      </c>
      <c r="AE6" s="27">
        <v>11304.787</v>
      </c>
      <c r="AF6" s="27">
        <v>6273.4809999999998</v>
      </c>
      <c r="AG6" s="27">
        <v>5031.3059999999996</v>
      </c>
      <c r="AH6" s="71">
        <v>7.9420000000000002</v>
      </c>
      <c r="AI6" s="71">
        <v>79.396000000000001</v>
      </c>
      <c r="AJ6" s="71">
        <v>76.858000000000004</v>
      </c>
      <c r="AK6" s="71">
        <v>82.025000000000006</v>
      </c>
      <c r="AL6" s="71">
        <v>65.063000000000002</v>
      </c>
      <c r="AM6" s="71">
        <v>62.545999999999999</v>
      </c>
      <c r="AN6" s="71">
        <v>67.662999999999997</v>
      </c>
      <c r="AO6" s="71">
        <v>18.536000000000001</v>
      </c>
      <c r="AP6" s="71">
        <v>16.786999999999999</v>
      </c>
      <c r="AQ6" s="71">
        <v>20.172000000000001</v>
      </c>
      <c r="AR6" s="71">
        <v>8.3010000000000002</v>
      </c>
      <c r="AS6" s="71">
        <v>7.3239999999999998</v>
      </c>
      <c r="AT6" s="71">
        <v>9.0449999999999999</v>
      </c>
      <c r="AU6" s="27">
        <v>53.555999999999997</v>
      </c>
      <c r="AV6" s="71">
        <v>5.1790000000000003</v>
      </c>
      <c r="AW6" s="73">
        <v>10280.018</v>
      </c>
      <c r="AX6" s="27">
        <v>65.176000000000002</v>
      </c>
      <c r="AY6" s="27">
        <v>6.2729999999999997</v>
      </c>
      <c r="AZ6" s="27">
        <v>23.606999999999999</v>
      </c>
      <c r="BA6" s="27">
        <v>27.532</v>
      </c>
      <c r="BB6" s="27">
        <v>19.138999999999999</v>
      </c>
      <c r="BC6" s="27">
        <v>81.483999999999995</v>
      </c>
      <c r="BD6" s="27">
        <v>104.01</v>
      </c>
      <c r="BE6" s="27">
        <v>57.545999999999999</v>
      </c>
      <c r="BF6" s="27">
        <v>31.97</v>
      </c>
      <c r="BG6" s="27">
        <v>40.411000000000001</v>
      </c>
      <c r="BH6" s="27">
        <v>22.748999999999999</v>
      </c>
      <c r="BI6" s="27">
        <v>73.438999999999993</v>
      </c>
      <c r="BJ6" s="27">
        <v>95.614999999999995</v>
      </c>
      <c r="BK6" s="27">
        <v>49.94</v>
      </c>
      <c r="BL6" s="27">
        <v>-310.26900000000001</v>
      </c>
      <c r="BM6" s="71">
        <v>-0.218</v>
      </c>
    </row>
    <row r="7" spans="1:65" x14ac:dyDescent="0.35">
      <c r="A7" s="23">
        <v>7436</v>
      </c>
      <c r="B7" s="23" t="s">
        <v>208</v>
      </c>
      <c r="C7" s="24" t="s">
        <v>24</v>
      </c>
      <c r="D7" s="25">
        <v>5</v>
      </c>
      <c r="E7" s="25">
        <v>156</v>
      </c>
      <c r="F7" s="25" t="s">
        <v>25</v>
      </c>
      <c r="G7" s="25" t="s">
        <v>26</v>
      </c>
      <c r="H7" s="25">
        <v>156</v>
      </c>
      <c r="I7" s="26" t="s">
        <v>27</v>
      </c>
      <c r="J7" s="25">
        <v>906</v>
      </c>
      <c r="K7" s="25">
        <v>2027</v>
      </c>
      <c r="L7" s="27">
        <v>1422610.706</v>
      </c>
      <c r="M7" s="27">
        <v>1421809.0589999999</v>
      </c>
      <c r="N7" s="27">
        <v>723703.15599999996</v>
      </c>
      <c r="O7" s="27">
        <v>698105.90399999998</v>
      </c>
      <c r="P7" s="71">
        <v>148.10499999999999</v>
      </c>
      <c r="Q7" s="71">
        <v>103.667</v>
      </c>
      <c r="R7" s="71">
        <v>41.012999999999998</v>
      </c>
      <c r="S7" s="27">
        <v>-1290.8720000000001</v>
      </c>
      <c r="T7" s="71">
        <v>-0.90800000000000003</v>
      </c>
      <c r="U7" s="27">
        <v>-1603.2929999999999</v>
      </c>
      <c r="V7" s="72">
        <v>-0.113</v>
      </c>
      <c r="W7" s="71" t="s">
        <v>209</v>
      </c>
      <c r="X7" s="27">
        <v>10232.621999999999</v>
      </c>
      <c r="Y7" s="27">
        <v>449.173</v>
      </c>
      <c r="Z7" s="71">
        <v>7.1959999999999997</v>
      </c>
      <c r="AA7" s="72">
        <v>1.236</v>
      </c>
      <c r="AB7" s="72">
        <v>0.58399999999999996</v>
      </c>
      <c r="AC7" s="71">
        <v>29.562000000000001</v>
      </c>
      <c r="AD7" s="27">
        <v>108.8</v>
      </c>
      <c r="AE7" s="27">
        <v>11523.494000000001</v>
      </c>
      <c r="AF7" s="27">
        <v>6374.3969999999999</v>
      </c>
      <c r="AG7" s="27">
        <v>5149.0969999999998</v>
      </c>
      <c r="AH7" s="71">
        <v>8.1039999999999992</v>
      </c>
      <c r="AI7" s="71">
        <v>79.596000000000004</v>
      </c>
      <c r="AJ7" s="71">
        <v>77.081999999999994</v>
      </c>
      <c r="AK7" s="71">
        <v>82.192999999999998</v>
      </c>
      <c r="AL7" s="71">
        <v>65.242999999999995</v>
      </c>
      <c r="AM7" s="71">
        <v>62.749000000000002</v>
      </c>
      <c r="AN7" s="71">
        <v>67.813000000000002</v>
      </c>
      <c r="AO7" s="71">
        <v>18.658999999999999</v>
      </c>
      <c r="AP7" s="71">
        <v>16.917999999999999</v>
      </c>
      <c r="AQ7" s="71">
        <v>20.282</v>
      </c>
      <c r="AR7" s="71">
        <v>8.3659999999999997</v>
      </c>
      <c r="AS7" s="71">
        <v>7.39</v>
      </c>
      <c r="AT7" s="71">
        <v>9.109</v>
      </c>
      <c r="AU7" s="27">
        <v>51.393000000000001</v>
      </c>
      <c r="AV7" s="71">
        <v>5.0170000000000003</v>
      </c>
      <c r="AW7" s="73">
        <v>10188.437</v>
      </c>
      <c r="AX7" s="27">
        <v>62.53</v>
      </c>
      <c r="AY7" s="27">
        <v>6.0759999999999996</v>
      </c>
      <c r="AZ7" s="27">
        <v>22.986999999999998</v>
      </c>
      <c r="BA7" s="27">
        <v>26.771000000000001</v>
      </c>
      <c r="BB7" s="27">
        <v>18.669</v>
      </c>
      <c r="BC7" s="27">
        <v>79.739999999999995</v>
      </c>
      <c r="BD7" s="27">
        <v>101.688</v>
      </c>
      <c r="BE7" s="27">
        <v>56.383000000000003</v>
      </c>
      <c r="BF7" s="27">
        <v>31.274999999999999</v>
      </c>
      <c r="BG7" s="27">
        <v>39.469000000000001</v>
      </c>
      <c r="BH7" s="27">
        <v>22.298999999999999</v>
      </c>
      <c r="BI7" s="27">
        <v>71.936999999999998</v>
      </c>
      <c r="BJ7" s="27">
        <v>93.552000000000007</v>
      </c>
      <c r="BK7" s="27">
        <v>48.991</v>
      </c>
      <c r="BL7" s="27">
        <v>-312.42599999999999</v>
      </c>
      <c r="BM7" s="71">
        <v>-0.22</v>
      </c>
    </row>
    <row r="8" spans="1:65" x14ac:dyDescent="0.35">
      <c r="A8" s="23">
        <v>7437</v>
      </c>
      <c r="B8" s="23" t="s">
        <v>208</v>
      </c>
      <c r="C8" s="24" t="s">
        <v>24</v>
      </c>
      <c r="D8" s="25">
        <v>5</v>
      </c>
      <c r="E8" s="25">
        <v>156</v>
      </c>
      <c r="F8" s="25" t="s">
        <v>25</v>
      </c>
      <c r="G8" s="25" t="s">
        <v>26</v>
      </c>
      <c r="H8" s="25">
        <v>156</v>
      </c>
      <c r="I8" s="26" t="s">
        <v>27</v>
      </c>
      <c r="J8" s="25">
        <v>906</v>
      </c>
      <c r="K8" s="25">
        <v>2028</v>
      </c>
      <c r="L8" s="27">
        <v>1421007.4129999999</v>
      </c>
      <c r="M8" s="27">
        <v>1420045.58</v>
      </c>
      <c r="N8" s="27">
        <v>722421.54399999999</v>
      </c>
      <c r="O8" s="27">
        <v>697624.03500000003</v>
      </c>
      <c r="P8" s="71">
        <v>147.92099999999999</v>
      </c>
      <c r="Q8" s="71">
        <v>103.55500000000001</v>
      </c>
      <c r="R8" s="71">
        <v>41.548999999999999</v>
      </c>
      <c r="S8" s="27">
        <v>-1613.4380000000001</v>
      </c>
      <c r="T8" s="71">
        <v>-1.137</v>
      </c>
      <c r="U8" s="27">
        <v>-1923.6659999999999</v>
      </c>
      <c r="V8" s="72">
        <v>-0.13500000000000001</v>
      </c>
      <c r="W8" s="71" t="s">
        <v>209</v>
      </c>
      <c r="X8" s="27">
        <v>10142.147000000001</v>
      </c>
      <c r="Y8" s="27">
        <v>446.40300000000002</v>
      </c>
      <c r="Z8" s="71">
        <v>7.141</v>
      </c>
      <c r="AA8" s="72">
        <v>1.2470000000000001</v>
      </c>
      <c r="AB8" s="72">
        <v>0.59099999999999997</v>
      </c>
      <c r="AC8" s="71">
        <v>29.687000000000001</v>
      </c>
      <c r="AD8" s="27">
        <v>108.3</v>
      </c>
      <c r="AE8" s="27">
        <v>11755.584999999999</v>
      </c>
      <c r="AF8" s="27">
        <v>6481.7790000000005</v>
      </c>
      <c r="AG8" s="27">
        <v>5273.8059999999996</v>
      </c>
      <c r="AH8" s="71">
        <v>8.2780000000000005</v>
      </c>
      <c r="AI8" s="71">
        <v>79.789000000000001</v>
      </c>
      <c r="AJ8" s="71">
        <v>77.3</v>
      </c>
      <c r="AK8" s="71">
        <v>82.353999999999999</v>
      </c>
      <c r="AL8" s="71">
        <v>65.418000000000006</v>
      </c>
      <c r="AM8" s="71">
        <v>62.945999999999998</v>
      </c>
      <c r="AN8" s="71">
        <v>67.957999999999998</v>
      </c>
      <c r="AO8" s="71">
        <v>18.777000000000001</v>
      </c>
      <c r="AP8" s="71">
        <v>17.045000000000002</v>
      </c>
      <c r="AQ8" s="71">
        <v>20.388000000000002</v>
      </c>
      <c r="AR8" s="71">
        <v>8.4290000000000003</v>
      </c>
      <c r="AS8" s="71">
        <v>7.4530000000000003</v>
      </c>
      <c r="AT8" s="71">
        <v>9.1709999999999994</v>
      </c>
      <c r="AU8" s="27">
        <v>49.369</v>
      </c>
      <c r="AV8" s="71">
        <v>4.8620000000000001</v>
      </c>
      <c r="AW8" s="73">
        <v>10099.716</v>
      </c>
      <c r="AX8" s="27">
        <v>60.052</v>
      </c>
      <c r="AY8" s="27">
        <v>5.8890000000000002</v>
      </c>
      <c r="AZ8" s="27">
        <v>22.393000000000001</v>
      </c>
      <c r="BA8" s="27">
        <v>26.041</v>
      </c>
      <c r="BB8" s="27">
        <v>18.221</v>
      </c>
      <c r="BC8" s="27">
        <v>78.067999999999998</v>
      </c>
      <c r="BD8" s="27">
        <v>99.456999999999994</v>
      </c>
      <c r="BE8" s="27">
        <v>55.268999999999998</v>
      </c>
      <c r="BF8" s="27">
        <v>30.608000000000001</v>
      </c>
      <c r="BG8" s="27">
        <v>38.564999999999998</v>
      </c>
      <c r="BH8" s="27">
        <v>21.867000000000001</v>
      </c>
      <c r="BI8" s="27">
        <v>70.494</v>
      </c>
      <c r="BJ8" s="27">
        <v>91.569000000000003</v>
      </c>
      <c r="BK8" s="27">
        <v>48.08</v>
      </c>
      <c r="BL8" s="27">
        <v>-310.22300000000001</v>
      </c>
      <c r="BM8" s="71">
        <v>-0.218</v>
      </c>
    </row>
    <row r="9" spans="1:65" x14ac:dyDescent="0.35">
      <c r="A9" s="23">
        <v>7438</v>
      </c>
      <c r="B9" s="23" t="s">
        <v>208</v>
      </c>
      <c r="C9" s="24" t="s">
        <v>24</v>
      </c>
      <c r="D9" s="25">
        <v>5</v>
      </c>
      <c r="E9" s="25">
        <v>156</v>
      </c>
      <c r="F9" s="25" t="s">
        <v>25</v>
      </c>
      <c r="G9" s="25" t="s">
        <v>26</v>
      </c>
      <c r="H9" s="25">
        <v>156</v>
      </c>
      <c r="I9" s="26" t="s">
        <v>27</v>
      </c>
      <c r="J9" s="25">
        <v>906</v>
      </c>
      <c r="K9" s="25">
        <v>2029</v>
      </c>
      <c r="L9" s="27">
        <v>1419083.747</v>
      </c>
      <c r="M9" s="27">
        <v>1417974.64</v>
      </c>
      <c r="N9" s="27">
        <v>720984.33299999998</v>
      </c>
      <c r="O9" s="27">
        <v>696990.30700000003</v>
      </c>
      <c r="P9" s="71">
        <v>147.70599999999999</v>
      </c>
      <c r="Q9" s="71">
        <v>103.443</v>
      </c>
      <c r="R9" s="71">
        <v>42.094999999999999</v>
      </c>
      <c r="S9" s="27">
        <v>-1907.047</v>
      </c>
      <c r="T9" s="71">
        <v>-1.345</v>
      </c>
      <c r="U9" s="27">
        <v>-2218.2130000000002</v>
      </c>
      <c r="V9" s="72">
        <v>-0.156</v>
      </c>
      <c r="W9" s="71" t="s">
        <v>209</v>
      </c>
      <c r="X9" s="27">
        <v>10083.803</v>
      </c>
      <c r="Y9" s="27">
        <v>440.50700000000001</v>
      </c>
      <c r="Z9" s="71">
        <v>7.1109999999999998</v>
      </c>
      <c r="AA9" s="72">
        <v>1.26</v>
      </c>
      <c r="AB9" s="72">
        <v>0.59799999999999998</v>
      </c>
      <c r="AC9" s="71">
        <v>29.809000000000001</v>
      </c>
      <c r="AD9" s="27">
        <v>107.9</v>
      </c>
      <c r="AE9" s="27">
        <v>11990.85</v>
      </c>
      <c r="AF9" s="27">
        <v>6589.3720000000003</v>
      </c>
      <c r="AG9" s="27">
        <v>5401.4780000000001</v>
      </c>
      <c r="AH9" s="71">
        <v>8.4559999999999995</v>
      </c>
      <c r="AI9" s="71">
        <v>79.983999999999995</v>
      </c>
      <c r="AJ9" s="71">
        <v>77.519000000000005</v>
      </c>
      <c r="AK9" s="71">
        <v>82.516999999999996</v>
      </c>
      <c r="AL9" s="71">
        <v>65.593999999999994</v>
      </c>
      <c r="AM9" s="71">
        <v>63.145000000000003</v>
      </c>
      <c r="AN9" s="71">
        <v>68.103999999999999</v>
      </c>
      <c r="AO9" s="71">
        <v>18.896999999999998</v>
      </c>
      <c r="AP9" s="71">
        <v>17.173999999999999</v>
      </c>
      <c r="AQ9" s="71">
        <v>20.495999999999999</v>
      </c>
      <c r="AR9" s="71">
        <v>8.4930000000000003</v>
      </c>
      <c r="AS9" s="71">
        <v>7.516</v>
      </c>
      <c r="AT9" s="71">
        <v>9.2349999999999994</v>
      </c>
      <c r="AU9" s="27">
        <v>47.515000000000001</v>
      </c>
      <c r="AV9" s="71">
        <v>4.7089999999999996</v>
      </c>
      <c r="AW9" s="73">
        <v>10042.963</v>
      </c>
      <c r="AX9" s="27">
        <v>57.761000000000003</v>
      </c>
      <c r="AY9" s="27">
        <v>5.7039999999999997</v>
      </c>
      <c r="AZ9" s="27">
        <v>21.8</v>
      </c>
      <c r="BA9" s="27">
        <v>25.306000000000001</v>
      </c>
      <c r="BB9" s="27">
        <v>17.782</v>
      </c>
      <c r="BC9" s="27">
        <v>76.394999999999996</v>
      </c>
      <c r="BD9" s="27">
        <v>97.212000000000003</v>
      </c>
      <c r="BE9" s="27">
        <v>54.165999999999997</v>
      </c>
      <c r="BF9" s="27">
        <v>29.940999999999999</v>
      </c>
      <c r="BG9" s="27">
        <v>37.658999999999999</v>
      </c>
      <c r="BH9" s="27">
        <v>21.439</v>
      </c>
      <c r="BI9" s="27">
        <v>69.049000000000007</v>
      </c>
      <c r="BJ9" s="27">
        <v>89.576999999999998</v>
      </c>
      <c r="BK9" s="27">
        <v>47.173999999999999</v>
      </c>
      <c r="BL9" s="27">
        <v>-311.17500000000001</v>
      </c>
      <c r="BM9" s="71">
        <v>-0.219</v>
      </c>
    </row>
    <row r="10" spans="1:65" x14ac:dyDescent="0.35">
      <c r="A10" s="23">
        <v>7439</v>
      </c>
      <c r="B10" s="23" t="s">
        <v>208</v>
      </c>
      <c r="C10" s="24" t="s">
        <v>24</v>
      </c>
      <c r="D10" s="25">
        <v>5</v>
      </c>
      <c r="E10" s="25">
        <v>156</v>
      </c>
      <c r="F10" s="25" t="s">
        <v>25</v>
      </c>
      <c r="G10" s="25" t="s">
        <v>26</v>
      </c>
      <c r="H10" s="25">
        <v>156</v>
      </c>
      <c r="I10" s="26" t="s">
        <v>27</v>
      </c>
      <c r="J10" s="25">
        <v>906</v>
      </c>
      <c r="K10" s="25">
        <v>2030</v>
      </c>
      <c r="L10" s="27">
        <v>1416865.534</v>
      </c>
      <c r="M10" s="27">
        <v>1415605.906</v>
      </c>
      <c r="N10" s="27">
        <v>719400.495</v>
      </c>
      <c r="O10" s="27">
        <v>696205.41</v>
      </c>
      <c r="P10" s="71">
        <v>147.459</v>
      </c>
      <c r="Q10" s="71">
        <v>103.33199999999999</v>
      </c>
      <c r="R10" s="71">
        <v>42.652999999999999</v>
      </c>
      <c r="S10" s="27">
        <v>-2208.2330000000002</v>
      </c>
      <c r="T10" s="71">
        <v>-1.56</v>
      </c>
      <c r="U10" s="27">
        <v>-2519.2570000000001</v>
      </c>
      <c r="V10" s="72">
        <v>-0.17799999999999999</v>
      </c>
      <c r="W10" s="71" t="s">
        <v>209</v>
      </c>
      <c r="X10" s="27">
        <v>10016.146000000001</v>
      </c>
      <c r="Y10" s="27">
        <v>432.327</v>
      </c>
      <c r="Z10" s="71">
        <v>7.0750000000000002</v>
      </c>
      <c r="AA10" s="72">
        <v>1.2689999999999999</v>
      </c>
      <c r="AB10" s="72">
        <v>0.60399999999999998</v>
      </c>
      <c r="AC10" s="71">
        <v>29.928000000000001</v>
      </c>
      <c r="AD10" s="27">
        <v>107.6</v>
      </c>
      <c r="AE10" s="27">
        <v>12224.379000000001</v>
      </c>
      <c r="AF10" s="27">
        <v>6693.2089999999998</v>
      </c>
      <c r="AG10" s="27">
        <v>5531.17</v>
      </c>
      <c r="AH10" s="71">
        <v>8.6349999999999998</v>
      </c>
      <c r="AI10" s="71">
        <v>80.183000000000007</v>
      </c>
      <c r="AJ10" s="71">
        <v>77.745000000000005</v>
      </c>
      <c r="AK10" s="71">
        <v>82.683000000000007</v>
      </c>
      <c r="AL10" s="71">
        <v>65.775999999999996</v>
      </c>
      <c r="AM10" s="71">
        <v>63.351999999999997</v>
      </c>
      <c r="AN10" s="71">
        <v>68.254000000000005</v>
      </c>
      <c r="AO10" s="71">
        <v>19.021999999999998</v>
      </c>
      <c r="AP10" s="71">
        <v>17.309000000000001</v>
      </c>
      <c r="AQ10" s="71">
        <v>20.606999999999999</v>
      </c>
      <c r="AR10" s="71">
        <v>8.5630000000000006</v>
      </c>
      <c r="AS10" s="71">
        <v>7.585</v>
      </c>
      <c r="AT10" s="71">
        <v>9.3010000000000002</v>
      </c>
      <c r="AU10" s="27">
        <v>45.756</v>
      </c>
      <c r="AV10" s="71">
        <v>4.5640000000000001</v>
      </c>
      <c r="AW10" s="73">
        <v>9976.8359999999993</v>
      </c>
      <c r="AX10" s="27">
        <v>55.593000000000004</v>
      </c>
      <c r="AY10" s="27">
        <v>5.5289999999999999</v>
      </c>
      <c r="AZ10" s="27">
        <v>21.221</v>
      </c>
      <c r="BA10" s="27">
        <v>24.594999999999999</v>
      </c>
      <c r="BB10" s="27">
        <v>17.347000000000001</v>
      </c>
      <c r="BC10" s="27">
        <v>74.722999999999999</v>
      </c>
      <c r="BD10" s="27">
        <v>94.972999999999999</v>
      </c>
      <c r="BE10" s="27">
        <v>53.061999999999998</v>
      </c>
      <c r="BF10" s="27">
        <v>29.274000000000001</v>
      </c>
      <c r="BG10" s="27">
        <v>36.752000000000002</v>
      </c>
      <c r="BH10" s="27">
        <v>21.007999999999999</v>
      </c>
      <c r="BI10" s="27">
        <v>67.594999999999999</v>
      </c>
      <c r="BJ10" s="27">
        <v>87.573999999999998</v>
      </c>
      <c r="BK10" s="27">
        <v>46.262999999999998</v>
      </c>
      <c r="BL10" s="27">
        <v>-311.01799999999997</v>
      </c>
      <c r="BM10" s="71">
        <v>-0.22</v>
      </c>
    </row>
    <row r="11" spans="1:65" x14ac:dyDescent="0.35">
      <c r="A11" s="23">
        <v>7440</v>
      </c>
      <c r="B11" s="23" t="s">
        <v>208</v>
      </c>
      <c r="C11" s="24" t="s">
        <v>24</v>
      </c>
      <c r="D11" s="25">
        <v>5</v>
      </c>
      <c r="E11" s="25">
        <v>156</v>
      </c>
      <c r="F11" s="25" t="s">
        <v>25</v>
      </c>
      <c r="G11" s="25" t="s">
        <v>26</v>
      </c>
      <c r="H11" s="25">
        <v>156</v>
      </c>
      <c r="I11" s="26" t="s">
        <v>27</v>
      </c>
      <c r="J11" s="25">
        <v>906</v>
      </c>
      <c r="K11" s="25">
        <v>2031</v>
      </c>
      <c r="L11" s="27">
        <v>1414346.277</v>
      </c>
      <c r="M11" s="27">
        <v>1412946.0049999999</v>
      </c>
      <c r="N11" s="27">
        <v>717676.72600000002</v>
      </c>
      <c r="O11" s="27">
        <v>695269.27899999998</v>
      </c>
      <c r="P11" s="71">
        <v>147.18199999999999</v>
      </c>
      <c r="Q11" s="71">
        <v>103.223</v>
      </c>
      <c r="R11" s="71">
        <v>43.22</v>
      </c>
      <c r="S11" s="27">
        <v>-2491.73</v>
      </c>
      <c r="T11" s="71">
        <v>-1.7629999999999999</v>
      </c>
      <c r="U11" s="27">
        <v>-2800.5439999999999</v>
      </c>
      <c r="V11" s="72">
        <v>-0.19800000000000001</v>
      </c>
      <c r="W11" s="71" t="s">
        <v>209</v>
      </c>
      <c r="X11" s="27">
        <v>9983.34</v>
      </c>
      <c r="Y11" s="27">
        <v>422.63099999999997</v>
      </c>
      <c r="Z11" s="71">
        <v>7.0650000000000004</v>
      </c>
      <c r="AA11" s="72">
        <v>1.28</v>
      </c>
      <c r="AB11" s="72">
        <v>0.61</v>
      </c>
      <c r="AC11" s="71">
        <v>30.044</v>
      </c>
      <c r="AD11" s="27">
        <v>107.3</v>
      </c>
      <c r="AE11" s="27">
        <v>12475.07</v>
      </c>
      <c r="AF11" s="27">
        <v>6804.098</v>
      </c>
      <c r="AG11" s="27">
        <v>5670.973</v>
      </c>
      <c r="AH11" s="71">
        <v>8.8279999999999994</v>
      </c>
      <c r="AI11" s="71">
        <v>80.375</v>
      </c>
      <c r="AJ11" s="71">
        <v>77.962999999999994</v>
      </c>
      <c r="AK11" s="71">
        <v>82.84</v>
      </c>
      <c r="AL11" s="71">
        <v>65.95</v>
      </c>
      <c r="AM11" s="71">
        <v>63.552</v>
      </c>
      <c r="AN11" s="71">
        <v>68.397000000000006</v>
      </c>
      <c r="AO11" s="71">
        <v>19.141999999999999</v>
      </c>
      <c r="AP11" s="71">
        <v>17.440000000000001</v>
      </c>
      <c r="AQ11" s="71">
        <v>20.713000000000001</v>
      </c>
      <c r="AR11" s="71">
        <v>8.6310000000000002</v>
      </c>
      <c r="AS11" s="71">
        <v>7.6529999999999996</v>
      </c>
      <c r="AT11" s="71">
        <v>9.3640000000000008</v>
      </c>
      <c r="AU11" s="27">
        <v>44.228999999999999</v>
      </c>
      <c r="AV11" s="71">
        <v>4.4290000000000003</v>
      </c>
      <c r="AW11" s="73">
        <v>9945.3359999999993</v>
      </c>
      <c r="AX11" s="27">
        <v>53.695</v>
      </c>
      <c r="AY11" s="27">
        <v>5.3639999999999999</v>
      </c>
      <c r="AZ11" s="27">
        <v>20.672000000000001</v>
      </c>
      <c r="BA11" s="27">
        <v>23.919</v>
      </c>
      <c r="BB11" s="27">
        <v>16.937000000000001</v>
      </c>
      <c r="BC11" s="27">
        <v>73.129000000000005</v>
      </c>
      <c r="BD11" s="27">
        <v>92.83</v>
      </c>
      <c r="BE11" s="27">
        <v>52.018000000000001</v>
      </c>
      <c r="BF11" s="27">
        <v>28.638000000000002</v>
      </c>
      <c r="BG11" s="27">
        <v>35.887</v>
      </c>
      <c r="BH11" s="27">
        <v>20.600999999999999</v>
      </c>
      <c r="BI11" s="27">
        <v>66.206000000000003</v>
      </c>
      <c r="BJ11" s="27">
        <v>85.653999999999996</v>
      </c>
      <c r="BK11" s="27">
        <v>45.4</v>
      </c>
      <c r="BL11" s="27">
        <v>-308.80799999999999</v>
      </c>
      <c r="BM11" s="71">
        <v>-0.219</v>
      </c>
    </row>
    <row r="12" spans="1:65" x14ac:dyDescent="0.35">
      <c r="A12" s="23">
        <v>7441</v>
      </c>
      <c r="B12" s="23" t="s">
        <v>208</v>
      </c>
      <c r="C12" s="24" t="s">
        <v>24</v>
      </c>
      <c r="D12" s="25">
        <v>5</v>
      </c>
      <c r="E12" s="25">
        <v>156</v>
      </c>
      <c r="F12" s="25" t="s">
        <v>25</v>
      </c>
      <c r="G12" s="25" t="s">
        <v>26</v>
      </c>
      <c r="H12" s="25">
        <v>156</v>
      </c>
      <c r="I12" s="26" t="s">
        <v>27</v>
      </c>
      <c r="J12" s="25">
        <v>906</v>
      </c>
      <c r="K12" s="25">
        <v>2032</v>
      </c>
      <c r="L12" s="27">
        <v>1411545.733</v>
      </c>
      <c r="M12" s="27">
        <v>1410012.8659999999</v>
      </c>
      <c r="N12" s="27">
        <v>715825.83499999996</v>
      </c>
      <c r="O12" s="27">
        <v>694187.03</v>
      </c>
      <c r="P12" s="71">
        <v>146.876</v>
      </c>
      <c r="Q12" s="71">
        <v>103.117</v>
      </c>
      <c r="R12" s="71">
        <v>43.78</v>
      </c>
      <c r="S12" s="27">
        <v>-2757.4290000000001</v>
      </c>
      <c r="T12" s="71">
        <v>-1.956</v>
      </c>
      <c r="U12" s="27">
        <v>-3065.7350000000001</v>
      </c>
      <c r="V12" s="72">
        <v>-0.217</v>
      </c>
      <c r="W12" s="71" t="s">
        <v>209</v>
      </c>
      <c r="X12" s="27">
        <v>9975.9850000000006</v>
      </c>
      <c r="Y12" s="27">
        <v>404.75099999999998</v>
      </c>
      <c r="Z12" s="71">
        <v>7.0739999999999998</v>
      </c>
      <c r="AA12" s="72">
        <v>1.2909999999999999</v>
      </c>
      <c r="AB12" s="72">
        <v>0.61599999999999999</v>
      </c>
      <c r="AC12" s="71">
        <v>30.157</v>
      </c>
      <c r="AD12" s="27">
        <v>107.1</v>
      </c>
      <c r="AE12" s="27">
        <v>12733.414000000001</v>
      </c>
      <c r="AF12" s="27">
        <v>6916.4030000000002</v>
      </c>
      <c r="AG12" s="27">
        <v>5817.0110000000004</v>
      </c>
      <c r="AH12" s="71">
        <v>9.0299999999999994</v>
      </c>
      <c r="AI12" s="71">
        <v>80.569999999999993</v>
      </c>
      <c r="AJ12" s="71">
        <v>78.188000000000002</v>
      </c>
      <c r="AK12" s="71">
        <v>83.001000000000005</v>
      </c>
      <c r="AL12" s="71">
        <v>66.129000000000005</v>
      </c>
      <c r="AM12" s="71">
        <v>63.759</v>
      </c>
      <c r="AN12" s="71">
        <v>68.543999999999997</v>
      </c>
      <c r="AO12" s="71">
        <v>19.265000000000001</v>
      </c>
      <c r="AP12" s="71">
        <v>17.576000000000001</v>
      </c>
      <c r="AQ12" s="71">
        <v>20.821999999999999</v>
      </c>
      <c r="AR12" s="71">
        <v>8.6989999999999998</v>
      </c>
      <c r="AS12" s="71">
        <v>7.7220000000000004</v>
      </c>
      <c r="AT12" s="71">
        <v>9.43</v>
      </c>
      <c r="AU12" s="27">
        <v>42.828000000000003</v>
      </c>
      <c r="AV12" s="71">
        <v>4.2930000000000001</v>
      </c>
      <c r="AW12" s="73">
        <v>9939.1830000000009</v>
      </c>
      <c r="AX12" s="27">
        <v>51.939</v>
      </c>
      <c r="AY12" s="27">
        <v>5.1989999999999998</v>
      </c>
      <c r="AZ12" s="27">
        <v>20.117999999999999</v>
      </c>
      <c r="BA12" s="27">
        <v>23.231000000000002</v>
      </c>
      <c r="BB12" s="27">
        <v>16.532</v>
      </c>
      <c r="BC12" s="27">
        <v>71.512</v>
      </c>
      <c r="BD12" s="27">
        <v>90.644999999999996</v>
      </c>
      <c r="BE12" s="27">
        <v>50.973999999999997</v>
      </c>
      <c r="BF12" s="27">
        <v>27.994</v>
      </c>
      <c r="BG12" s="27">
        <v>35.006</v>
      </c>
      <c r="BH12" s="27">
        <v>20.192</v>
      </c>
      <c r="BI12" s="27">
        <v>64.796000000000006</v>
      </c>
      <c r="BJ12" s="27">
        <v>83.698999999999998</v>
      </c>
      <c r="BK12" s="27">
        <v>44.533000000000001</v>
      </c>
      <c r="BL12" s="27">
        <v>-308.30900000000003</v>
      </c>
      <c r="BM12" s="71">
        <v>-0.219</v>
      </c>
    </row>
    <row r="13" spans="1:65" x14ac:dyDescent="0.35">
      <c r="A13" s="23">
        <v>7442</v>
      </c>
      <c r="B13" s="23" t="s">
        <v>208</v>
      </c>
      <c r="C13" s="24" t="s">
        <v>24</v>
      </c>
      <c r="D13" s="25">
        <v>5</v>
      </c>
      <c r="E13" s="25">
        <v>156</v>
      </c>
      <c r="F13" s="25" t="s">
        <v>25</v>
      </c>
      <c r="G13" s="25" t="s">
        <v>26</v>
      </c>
      <c r="H13" s="25">
        <v>156</v>
      </c>
      <c r="I13" s="26" t="s">
        <v>27</v>
      </c>
      <c r="J13" s="25">
        <v>906</v>
      </c>
      <c r="K13" s="25">
        <v>2033</v>
      </c>
      <c r="L13" s="27">
        <v>1408479.9979999999</v>
      </c>
      <c r="M13" s="27">
        <v>1406810.379</v>
      </c>
      <c r="N13" s="27">
        <v>713854.674</v>
      </c>
      <c r="O13" s="27">
        <v>692955.70499999996</v>
      </c>
      <c r="P13" s="71">
        <v>146.54300000000001</v>
      </c>
      <c r="Q13" s="71">
        <v>103.01600000000001</v>
      </c>
      <c r="R13" s="71">
        <v>44.335000000000001</v>
      </c>
      <c r="S13" s="27">
        <v>-3030.7330000000002</v>
      </c>
      <c r="T13" s="71">
        <v>-2.1539999999999999</v>
      </c>
      <c r="U13" s="27">
        <v>-3339.239</v>
      </c>
      <c r="V13" s="72">
        <v>-0.23699999999999999</v>
      </c>
      <c r="W13" s="71" t="s">
        <v>209</v>
      </c>
      <c r="X13" s="27">
        <v>9975.509</v>
      </c>
      <c r="Y13" s="27">
        <v>381.49200000000002</v>
      </c>
      <c r="Z13" s="71">
        <v>7.09</v>
      </c>
      <c r="AA13" s="72">
        <v>1.2989999999999999</v>
      </c>
      <c r="AB13" s="72">
        <v>0.62</v>
      </c>
      <c r="AC13" s="71">
        <v>30.265999999999998</v>
      </c>
      <c r="AD13" s="27">
        <v>107</v>
      </c>
      <c r="AE13" s="27">
        <v>13006.242</v>
      </c>
      <c r="AF13" s="27">
        <v>7032.2849999999999</v>
      </c>
      <c r="AG13" s="27">
        <v>5973.9570000000003</v>
      </c>
      <c r="AH13" s="71">
        <v>9.2439999999999998</v>
      </c>
      <c r="AI13" s="71">
        <v>80.763999999999996</v>
      </c>
      <c r="AJ13" s="71">
        <v>78.414000000000001</v>
      </c>
      <c r="AK13" s="71">
        <v>83.156000000000006</v>
      </c>
      <c r="AL13" s="71">
        <v>66.307000000000002</v>
      </c>
      <c r="AM13" s="71">
        <v>63.966999999999999</v>
      </c>
      <c r="AN13" s="71">
        <v>68.686000000000007</v>
      </c>
      <c r="AO13" s="71">
        <v>19.388000000000002</v>
      </c>
      <c r="AP13" s="71">
        <v>17.713000000000001</v>
      </c>
      <c r="AQ13" s="71">
        <v>20.928000000000001</v>
      </c>
      <c r="AR13" s="71">
        <v>8.7690000000000001</v>
      </c>
      <c r="AS13" s="71">
        <v>7.7919999999999998</v>
      </c>
      <c r="AT13" s="71">
        <v>9.4949999999999992</v>
      </c>
      <c r="AU13" s="27">
        <v>41.555</v>
      </c>
      <c r="AV13" s="71">
        <v>4.1660000000000004</v>
      </c>
      <c r="AW13" s="73">
        <v>9939.8080000000009</v>
      </c>
      <c r="AX13" s="27">
        <v>50.35</v>
      </c>
      <c r="AY13" s="27">
        <v>5.0449999999999999</v>
      </c>
      <c r="AZ13" s="27">
        <v>19.587</v>
      </c>
      <c r="BA13" s="27">
        <v>22.558</v>
      </c>
      <c r="BB13" s="27">
        <v>16.158999999999999</v>
      </c>
      <c r="BC13" s="27">
        <v>69.94</v>
      </c>
      <c r="BD13" s="27">
        <v>88.486999999999995</v>
      </c>
      <c r="BE13" s="27">
        <v>49.993000000000002</v>
      </c>
      <c r="BF13" s="27">
        <v>27.367000000000001</v>
      </c>
      <c r="BG13" s="27">
        <v>34.139000000000003</v>
      </c>
      <c r="BH13" s="27">
        <v>19.805</v>
      </c>
      <c r="BI13" s="27">
        <v>63.417999999999999</v>
      </c>
      <c r="BJ13" s="27">
        <v>81.763000000000005</v>
      </c>
      <c r="BK13" s="27">
        <v>43.710999999999999</v>
      </c>
      <c r="BL13" s="27">
        <v>-308.50700000000001</v>
      </c>
      <c r="BM13" s="71">
        <v>-0.219</v>
      </c>
    </row>
    <row r="14" spans="1:65" x14ac:dyDescent="0.35">
      <c r="A14" s="23">
        <v>7443</v>
      </c>
      <c r="B14" s="23" t="s">
        <v>208</v>
      </c>
      <c r="C14" s="24" t="s">
        <v>24</v>
      </c>
      <c r="D14" s="25">
        <v>5</v>
      </c>
      <c r="E14" s="25">
        <v>156</v>
      </c>
      <c r="F14" s="25" t="s">
        <v>25</v>
      </c>
      <c r="G14" s="25" t="s">
        <v>26</v>
      </c>
      <c r="H14" s="25">
        <v>156</v>
      </c>
      <c r="I14" s="26" t="s">
        <v>27</v>
      </c>
      <c r="J14" s="25">
        <v>906</v>
      </c>
      <c r="K14" s="25">
        <v>2034</v>
      </c>
      <c r="L14" s="27">
        <v>1405140.7590000001</v>
      </c>
      <c r="M14" s="27">
        <v>1403314.8149999999</v>
      </c>
      <c r="N14" s="27">
        <v>711754.46499999997</v>
      </c>
      <c r="O14" s="27">
        <v>691560.35</v>
      </c>
      <c r="P14" s="71">
        <v>146.179</v>
      </c>
      <c r="Q14" s="71">
        <v>102.92</v>
      </c>
      <c r="R14" s="71">
        <v>44.881999999999998</v>
      </c>
      <c r="S14" s="27">
        <v>-3341.98</v>
      </c>
      <c r="T14" s="71">
        <v>-2.3820000000000001</v>
      </c>
      <c r="U14" s="27">
        <v>-3651.8879999999999</v>
      </c>
      <c r="V14" s="72">
        <v>-0.26</v>
      </c>
      <c r="W14" s="71" t="s">
        <v>209</v>
      </c>
      <c r="X14" s="27">
        <v>9945.3469999999998</v>
      </c>
      <c r="Y14" s="27">
        <v>355.315</v>
      </c>
      <c r="Z14" s="71">
        <v>7.0860000000000003</v>
      </c>
      <c r="AA14" s="72">
        <v>1.2989999999999999</v>
      </c>
      <c r="AB14" s="72">
        <v>0.621</v>
      </c>
      <c r="AC14" s="71">
        <v>30.370999999999999</v>
      </c>
      <c r="AD14" s="27">
        <v>106.8</v>
      </c>
      <c r="AE14" s="27">
        <v>13287.326999999999</v>
      </c>
      <c r="AF14" s="27">
        <v>7150.67</v>
      </c>
      <c r="AG14" s="27">
        <v>6136.6570000000002</v>
      </c>
      <c r="AH14" s="71">
        <v>9.468</v>
      </c>
      <c r="AI14" s="71">
        <v>80.953999999999994</v>
      </c>
      <c r="AJ14" s="71">
        <v>78.635000000000005</v>
      </c>
      <c r="AK14" s="71">
        <v>83.311000000000007</v>
      </c>
      <c r="AL14" s="71">
        <v>66.483000000000004</v>
      </c>
      <c r="AM14" s="71">
        <v>64.171000000000006</v>
      </c>
      <c r="AN14" s="71">
        <v>68.828000000000003</v>
      </c>
      <c r="AO14" s="71">
        <v>19.510000000000002</v>
      </c>
      <c r="AP14" s="71">
        <v>17.849</v>
      </c>
      <c r="AQ14" s="71">
        <v>21.035</v>
      </c>
      <c r="AR14" s="71">
        <v>8.8369999999999997</v>
      </c>
      <c r="AS14" s="71">
        <v>7.8639999999999999</v>
      </c>
      <c r="AT14" s="71">
        <v>9.5589999999999993</v>
      </c>
      <c r="AU14" s="27">
        <v>40.247999999999998</v>
      </c>
      <c r="AV14" s="71">
        <v>4.0449999999999999</v>
      </c>
      <c r="AW14" s="73">
        <v>9910.7939999999999</v>
      </c>
      <c r="AX14" s="27">
        <v>48.756999999999998</v>
      </c>
      <c r="AY14" s="27">
        <v>4.8979999999999997</v>
      </c>
      <c r="AZ14" s="27">
        <v>19.074999999999999</v>
      </c>
      <c r="BA14" s="27">
        <v>21.927</v>
      </c>
      <c r="BB14" s="27">
        <v>15.781000000000001</v>
      </c>
      <c r="BC14" s="27">
        <v>68.412000000000006</v>
      </c>
      <c r="BD14" s="27">
        <v>86.418000000000006</v>
      </c>
      <c r="BE14" s="27">
        <v>49.005000000000003</v>
      </c>
      <c r="BF14" s="27">
        <v>26.756</v>
      </c>
      <c r="BG14" s="27">
        <v>33.305</v>
      </c>
      <c r="BH14" s="27">
        <v>19.417000000000002</v>
      </c>
      <c r="BI14" s="27">
        <v>62.075000000000003</v>
      </c>
      <c r="BJ14" s="27">
        <v>79.896000000000001</v>
      </c>
      <c r="BK14" s="27">
        <v>42.886000000000003</v>
      </c>
      <c r="BL14" s="27">
        <v>-309.91000000000003</v>
      </c>
      <c r="BM14" s="71">
        <v>-0.221</v>
      </c>
    </row>
    <row r="15" spans="1:65" x14ac:dyDescent="0.35">
      <c r="A15" s="23">
        <v>7444</v>
      </c>
      <c r="B15" s="23" t="s">
        <v>208</v>
      </c>
      <c r="C15" s="24" t="s">
        <v>24</v>
      </c>
      <c r="D15" s="25">
        <v>5</v>
      </c>
      <c r="E15" s="25">
        <v>156</v>
      </c>
      <c r="F15" s="25" t="s">
        <v>25</v>
      </c>
      <c r="G15" s="25" t="s">
        <v>26</v>
      </c>
      <c r="H15" s="25">
        <v>156</v>
      </c>
      <c r="I15" s="26" t="s">
        <v>27</v>
      </c>
      <c r="J15" s="25">
        <v>906</v>
      </c>
      <c r="K15" s="25">
        <v>2035</v>
      </c>
      <c r="L15" s="27">
        <v>1401488.871</v>
      </c>
      <c r="M15" s="27">
        <v>1399547.5</v>
      </c>
      <c r="N15" s="27">
        <v>709538.91099999996</v>
      </c>
      <c r="O15" s="27">
        <v>690008.58900000004</v>
      </c>
      <c r="P15" s="71">
        <v>145.786</v>
      </c>
      <c r="Q15" s="71">
        <v>102.83</v>
      </c>
      <c r="R15" s="71">
        <v>45.418999999999997</v>
      </c>
      <c r="S15" s="27">
        <v>-3571.9760000000001</v>
      </c>
      <c r="T15" s="71">
        <v>-2.552</v>
      </c>
      <c r="U15" s="27">
        <v>-3882.7420000000002</v>
      </c>
      <c r="V15" s="72">
        <v>-0.27700000000000002</v>
      </c>
      <c r="W15" s="71" t="s">
        <v>209</v>
      </c>
      <c r="X15" s="27">
        <v>9999.2790000000005</v>
      </c>
      <c r="Y15" s="27">
        <v>329.24200000000002</v>
      </c>
      <c r="Z15" s="71">
        <v>7.1440000000000001</v>
      </c>
      <c r="AA15" s="72">
        <v>1.3069999999999999</v>
      </c>
      <c r="AB15" s="72">
        <v>0.625</v>
      </c>
      <c r="AC15" s="71">
        <v>30.472000000000001</v>
      </c>
      <c r="AD15" s="27">
        <v>106.7</v>
      </c>
      <c r="AE15" s="27">
        <v>13571.254999999999</v>
      </c>
      <c r="AF15" s="27">
        <v>7268.0150000000003</v>
      </c>
      <c r="AG15" s="27">
        <v>6303.24</v>
      </c>
      <c r="AH15" s="71">
        <v>9.6959999999999997</v>
      </c>
      <c r="AI15" s="71">
        <v>81.143000000000001</v>
      </c>
      <c r="AJ15" s="71">
        <v>78.855999999999995</v>
      </c>
      <c r="AK15" s="71">
        <v>83.462999999999994</v>
      </c>
      <c r="AL15" s="71">
        <v>66.656999999999996</v>
      </c>
      <c r="AM15" s="71">
        <v>64.376000000000005</v>
      </c>
      <c r="AN15" s="71">
        <v>68.966999999999999</v>
      </c>
      <c r="AO15" s="71">
        <v>19.631</v>
      </c>
      <c r="AP15" s="71">
        <v>17.986000000000001</v>
      </c>
      <c r="AQ15" s="71">
        <v>21.138999999999999</v>
      </c>
      <c r="AR15" s="71">
        <v>8.9039999999999999</v>
      </c>
      <c r="AS15" s="71">
        <v>7.9349999999999996</v>
      </c>
      <c r="AT15" s="71">
        <v>9.6229999999999993</v>
      </c>
      <c r="AU15" s="27">
        <v>39.22</v>
      </c>
      <c r="AV15" s="71">
        <v>3.9260000000000002</v>
      </c>
      <c r="AW15" s="73">
        <v>9965.5769999999993</v>
      </c>
      <c r="AX15" s="27">
        <v>47.457000000000001</v>
      </c>
      <c r="AY15" s="27">
        <v>4.7530000000000001</v>
      </c>
      <c r="AZ15" s="27">
        <v>18.568000000000001</v>
      </c>
      <c r="BA15" s="27">
        <v>21.295999999999999</v>
      </c>
      <c r="BB15" s="27">
        <v>15.416</v>
      </c>
      <c r="BC15" s="27">
        <v>66.900000000000006</v>
      </c>
      <c r="BD15" s="27">
        <v>84.355000000000004</v>
      </c>
      <c r="BE15" s="27">
        <v>48.045000000000002</v>
      </c>
      <c r="BF15" s="27">
        <v>26.152999999999999</v>
      </c>
      <c r="BG15" s="27">
        <v>32.478000000000002</v>
      </c>
      <c r="BH15" s="27">
        <v>19.04</v>
      </c>
      <c r="BI15" s="27">
        <v>60.747</v>
      </c>
      <c r="BJ15" s="27">
        <v>78.040000000000006</v>
      </c>
      <c r="BK15" s="27">
        <v>42.082999999999998</v>
      </c>
      <c r="BL15" s="27">
        <v>-310.77199999999999</v>
      </c>
      <c r="BM15" s="71">
        <v>-0.222</v>
      </c>
    </row>
    <row r="16" spans="1:65" x14ac:dyDescent="0.35">
      <c r="A16" s="23">
        <v>7445</v>
      </c>
      <c r="B16" s="23" t="s">
        <v>208</v>
      </c>
      <c r="C16" s="24" t="s">
        <v>24</v>
      </c>
      <c r="D16" s="25">
        <v>5</v>
      </c>
      <c r="E16" s="25">
        <v>156</v>
      </c>
      <c r="F16" s="25" t="s">
        <v>25</v>
      </c>
      <c r="G16" s="25" t="s">
        <v>26</v>
      </c>
      <c r="H16" s="25">
        <v>156</v>
      </c>
      <c r="I16" s="26" t="s">
        <v>27</v>
      </c>
      <c r="J16" s="25">
        <v>906</v>
      </c>
      <c r="K16" s="25">
        <v>2036</v>
      </c>
      <c r="L16" s="27">
        <v>1397606.129</v>
      </c>
      <c r="M16" s="27">
        <v>1395546.723</v>
      </c>
      <c r="N16" s="27">
        <v>707230.57900000003</v>
      </c>
      <c r="O16" s="27">
        <v>688316.14399999997</v>
      </c>
      <c r="P16" s="71">
        <v>145.369</v>
      </c>
      <c r="Q16" s="71">
        <v>102.748</v>
      </c>
      <c r="R16" s="71">
        <v>45.954000000000001</v>
      </c>
      <c r="S16" s="27">
        <v>-3807.5590000000002</v>
      </c>
      <c r="T16" s="71">
        <v>-2.7280000000000002</v>
      </c>
      <c r="U16" s="27">
        <v>-4118.8119999999999</v>
      </c>
      <c r="V16" s="72">
        <v>-0.29499999999999998</v>
      </c>
      <c r="W16" s="71" t="s">
        <v>209</v>
      </c>
      <c r="X16" s="27">
        <v>10044.999</v>
      </c>
      <c r="Y16" s="27">
        <v>295.49200000000002</v>
      </c>
      <c r="Z16" s="71">
        <v>7.1970000000000001</v>
      </c>
      <c r="AA16" s="72">
        <v>1.3120000000000001</v>
      </c>
      <c r="AB16" s="72">
        <v>0.628</v>
      </c>
      <c r="AC16" s="71">
        <v>30.567</v>
      </c>
      <c r="AD16" s="27">
        <v>106.6</v>
      </c>
      <c r="AE16" s="27">
        <v>13852.558000000001</v>
      </c>
      <c r="AF16" s="27">
        <v>7381.76</v>
      </c>
      <c r="AG16" s="27">
        <v>6470.7979999999998</v>
      </c>
      <c r="AH16" s="71">
        <v>9.9250000000000007</v>
      </c>
      <c r="AI16" s="71">
        <v>81.332999999999998</v>
      </c>
      <c r="AJ16" s="71">
        <v>79.08</v>
      </c>
      <c r="AK16" s="71">
        <v>83.616</v>
      </c>
      <c r="AL16" s="71">
        <v>66.831999999999994</v>
      </c>
      <c r="AM16" s="71">
        <v>64.584000000000003</v>
      </c>
      <c r="AN16" s="71">
        <v>69.106999999999999</v>
      </c>
      <c r="AO16" s="71">
        <v>19.753</v>
      </c>
      <c r="AP16" s="71">
        <v>18.125</v>
      </c>
      <c r="AQ16" s="71">
        <v>21.244</v>
      </c>
      <c r="AR16" s="71">
        <v>8.9719999999999995</v>
      </c>
      <c r="AS16" s="71">
        <v>8.0079999999999991</v>
      </c>
      <c r="AT16" s="71">
        <v>9.6869999999999994</v>
      </c>
      <c r="AU16" s="27">
        <v>38.24</v>
      </c>
      <c r="AV16" s="71">
        <v>3.81</v>
      </c>
      <c r="AW16" s="73">
        <v>10012.152</v>
      </c>
      <c r="AX16" s="27">
        <v>46.23</v>
      </c>
      <c r="AY16" s="27">
        <v>4.6120000000000001</v>
      </c>
      <c r="AZ16" s="27">
        <v>18.071000000000002</v>
      </c>
      <c r="BA16" s="27">
        <v>20.677</v>
      </c>
      <c r="BB16" s="27">
        <v>15.058999999999999</v>
      </c>
      <c r="BC16" s="27">
        <v>65.403999999999996</v>
      </c>
      <c r="BD16" s="27">
        <v>82.308000000000007</v>
      </c>
      <c r="BE16" s="27">
        <v>47.098999999999997</v>
      </c>
      <c r="BF16" s="27">
        <v>25.555</v>
      </c>
      <c r="BG16" s="27">
        <v>31.658000000000001</v>
      </c>
      <c r="BH16" s="27">
        <v>18.667000000000002</v>
      </c>
      <c r="BI16" s="27">
        <v>59.429000000000002</v>
      </c>
      <c r="BJ16" s="27">
        <v>76.192999999999998</v>
      </c>
      <c r="BK16" s="27">
        <v>41.289000000000001</v>
      </c>
      <c r="BL16" s="27">
        <v>-311.24</v>
      </c>
      <c r="BM16" s="71">
        <v>-0.223</v>
      </c>
    </row>
    <row r="17" spans="1:65" x14ac:dyDescent="0.35">
      <c r="A17" s="23">
        <v>7446</v>
      </c>
      <c r="B17" s="23" t="s">
        <v>208</v>
      </c>
      <c r="C17" s="24" t="s">
        <v>24</v>
      </c>
      <c r="D17" s="25">
        <v>5</v>
      </c>
      <c r="E17" s="25">
        <v>156</v>
      </c>
      <c r="F17" s="25" t="s">
        <v>25</v>
      </c>
      <c r="G17" s="25" t="s">
        <v>26</v>
      </c>
      <c r="H17" s="25">
        <v>156</v>
      </c>
      <c r="I17" s="26" t="s">
        <v>27</v>
      </c>
      <c r="J17" s="25">
        <v>906</v>
      </c>
      <c r="K17" s="25">
        <v>2037</v>
      </c>
      <c r="L17" s="27">
        <v>1393487.317</v>
      </c>
      <c r="M17" s="27">
        <v>1391338.42</v>
      </c>
      <c r="N17" s="27">
        <v>704845.147</v>
      </c>
      <c r="O17" s="27">
        <v>686493.27300000004</v>
      </c>
      <c r="P17" s="71">
        <v>144.93100000000001</v>
      </c>
      <c r="Q17" s="71">
        <v>102.673</v>
      </c>
      <c r="R17" s="71">
        <v>46.497999999999998</v>
      </c>
      <c r="S17" s="27">
        <v>-3987.7719999999999</v>
      </c>
      <c r="T17" s="71">
        <v>-2.8660000000000001</v>
      </c>
      <c r="U17" s="27">
        <v>-4297.7939999999999</v>
      </c>
      <c r="V17" s="72">
        <v>-0.309</v>
      </c>
      <c r="W17" s="71" t="s">
        <v>209</v>
      </c>
      <c r="X17" s="27">
        <v>10146.209999999999</v>
      </c>
      <c r="Y17" s="27">
        <v>251.79599999999999</v>
      </c>
      <c r="Z17" s="71">
        <v>7.2910000000000004</v>
      </c>
      <c r="AA17" s="72">
        <v>1.323</v>
      </c>
      <c r="AB17" s="72">
        <v>0.63400000000000001</v>
      </c>
      <c r="AC17" s="71">
        <v>30.658000000000001</v>
      </c>
      <c r="AD17" s="27">
        <v>106.5</v>
      </c>
      <c r="AE17" s="27">
        <v>14133.982</v>
      </c>
      <c r="AF17" s="27">
        <v>7493.56</v>
      </c>
      <c r="AG17" s="27">
        <v>6640.4219999999996</v>
      </c>
      <c r="AH17" s="71">
        <v>10.157</v>
      </c>
      <c r="AI17" s="71">
        <v>81.52</v>
      </c>
      <c r="AJ17" s="71">
        <v>79.302000000000007</v>
      </c>
      <c r="AK17" s="71">
        <v>83.763000000000005</v>
      </c>
      <c r="AL17" s="71">
        <v>67.004999999999995</v>
      </c>
      <c r="AM17" s="71">
        <v>64.790999999999997</v>
      </c>
      <c r="AN17" s="71">
        <v>69.242999999999995</v>
      </c>
      <c r="AO17" s="71">
        <v>19.873000000000001</v>
      </c>
      <c r="AP17" s="71">
        <v>18.263999999999999</v>
      </c>
      <c r="AQ17" s="71">
        <v>21.347999999999999</v>
      </c>
      <c r="AR17" s="71">
        <v>9.0399999999999991</v>
      </c>
      <c r="AS17" s="71">
        <v>8.0809999999999995</v>
      </c>
      <c r="AT17" s="71">
        <v>9.7509999999999994</v>
      </c>
      <c r="AU17" s="27">
        <v>37.512999999999998</v>
      </c>
      <c r="AV17" s="71">
        <v>3.7029999999999998</v>
      </c>
      <c r="AW17" s="73">
        <v>10113.971</v>
      </c>
      <c r="AX17" s="27">
        <v>45.283999999999999</v>
      </c>
      <c r="AY17" s="27">
        <v>4.4820000000000002</v>
      </c>
      <c r="AZ17" s="27">
        <v>17.597000000000001</v>
      </c>
      <c r="BA17" s="27">
        <v>20.077000000000002</v>
      </c>
      <c r="BB17" s="27">
        <v>14.731</v>
      </c>
      <c r="BC17" s="27">
        <v>63.956000000000003</v>
      </c>
      <c r="BD17" s="27">
        <v>80.302999999999997</v>
      </c>
      <c r="BE17" s="27">
        <v>46.21</v>
      </c>
      <c r="BF17" s="27">
        <v>24.974</v>
      </c>
      <c r="BG17" s="27">
        <v>30.853999999999999</v>
      </c>
      <c r="BH17" s="27">
        <v>18.314</v>
      </c>
      <c r="BI17" s="27">
        <v>58.148000000000003</v>
      </c>
      <c r="BJ17" s="27">
        <v>74.38</v>
      </c>
      <c r="BK17" s="27">
        <v>40.536000000000001</v>
      </c>
      <c r="BL17" s="27">
        <v>-310.03300000000002</v>
      </c>
      <c r="BM17" s="71">
        <v>-0.223</v>
      </c>
    </row>
    <row r="18" spans="1:65" x14ac:dyDescent="0.35">
      <c r="A18" s="23">
        <v>7447</v>
      </c>
      <c r="B18" s="23" t="s">
        <v>208</v>
      </c>
      <c r="C18" s="24" t="s">
        <v>24</v>
      </c>
      <c r="D18" s="25">
        <v>5</v>
      </c>
      <c r="E18" s="25">
        <v>156</v>
      </c>
      <c r="F18" s="25" t="s">
        <v>25</v>
      </c>
      <c r="G18" s="25" t="s">
        <v>26</v>
      </c>
      <c r="H18" s="25">
        <v>156</v>
      </c>
      <c r="I18" s="26" t="s">
        <v>27</v>
      </c>
      <c r="J18" s="25">
        <v>906</v>
      </c>
      <c r="K18" s="25">
        <v>2038</v>
      </c>
      <c r="L18" s="27">
        <v>1389189.523</v>
      </c>
      <c r="M18" s="27">
        <v>1386952.0060000001</v>
      </c>
      <c r="N18" s="27">
        <v>702399.79399999999</v>
      </c>
      <c r="O18" s="27">
        <v>684552.21200000006</v>
      </c>
      <c r="P18" s="71">
        <v>144.47399999999999</v>
      </c>
      <c r="Q18" s="71">
        <v>102.607</v>
      </c>
      <c r="R18" s="71">
        <v>47.027000000000001</v>
      </c>
      <c r="S18" s="27">
        <v>-4164.87</v>
      </c>
      <c r="T18" s="71">
        <v>-3.0019999999999998</v>
      </c>
      <c r="U18" s="27">
        <v>-4475.0330000000004</v>
      </c>
      <c r="V18" s="72">
        <v>-0.32300000000000001</v>
      </c>
      <c r="W18" s="71" t="s">
        <v>209</v>
      </c>
      <c r="X18" s="27">
        <v>10252.397000000001</v>
      </c>
      <c r="Y18" s="27">
        <v>210.56100000000001</v>
      </c>
      <c r="Z18" s="71">
        <v>7.391</v>
      </c>
      <c r="AA18" s="72">
        <v>1.3340000000000001</v>
      </c>
      <c r="AB18" s="72">
        <v>0.63900000000000001</v>
      </c>
      <c r="AC18" s="71">
        <v>30.742999999999999</v>
      </c>
      <c r="AD18" s="27">
        <v>106.4</v>
      </c>
      <c r="AE18" s="27">
        <v>14417.267</v>
      </c>
      <c r="AF18" s="27">
        <v>7605.3689999999997</v>
      </c>
      <c r="AG18" s="27">
        <v>6811.8980000000001</v>
      </c>
      <c r="AH18" s="71">
        <v>10.393000000000001</v>
      </c>
      <c r="AI18" s="71">
        <v>81.703000000000003</v>
      </c>
      <c r="AJ18" s="71">
        <v>79.52</v>
      </c>
      <c r="AK18" s="71">
        <v>83.908000000000001</v>
      </c>
      <c r="AL18" s="71">
        <v>67.174999999999997</v>
      </c>
      <c r="AM18" s="71">
        <v>64.994</v>
      </c>
      <c r="AN18" s="71">
        <v>69.376999999999995</v>
      </c>
      <c r="AO18" s="71">
        <v>19.992000000000001</v>
      </c>
      <c r="AP18" s="71">
        <v>18.401</v>
      </c>
      <c r="AQ18" s="71">
        <v>21.448</v>
      </c>
      <c r="AR18" s="71">
        <v>9.1050000000000004</v>
      </c>
      <c r="AS18" s="71">
        <v>8.1530000000000005</v>
      </c>
      <c r="AT18" s="71">
        <v>9.8130000000000006</v>
      </c>
      <c r="AU18" s="27">
        <v>36.820999999999998</v>
      </c>
      <c r="AV18" s="71">
        <v>3.597</v>
      </c>
      <c r="AW18" s="73">
        <v>10220.759</v>
      </c>
      <c r="AX18" s="27">
        <v>44.393000000000001</v>
      </c>
      <c r="AY18" s="27">
        <v>4.3529999999999998</v>
      </c>
      <c r="AZ18" s="27">
        <v>17.132999999999999</v>
      </c>
      <c r="BA18" s="27">
        <v>19.498999999999999</v>
      </c>
      <c r="BB18" s="27">
        <v>14.4</v>
      </c>
      <c r="BC18" s="27">
        <v>62.543999999999997</v>
      </c>
      <c r="BD18" s="27">
        <v>78.361000000000004</v>
      </c>
      <c r="BE18" s="27">
        <v>45.323999999999998</v>
      </c>
      <c r="BF18" s="27">
        <v>24.408000000000001</v>
      </c>
      <c r="BG18" s="27">
        <v>30.079000000000001</v>
      </c>
      <c r="BH18" s="27">
        <v>17.965</v>
      </c>
      <c r="BI18" s="27">
        <v>56.899000000000001</v>
      </c>
      <c r="BJ18" s="27">
        <v>72.623999999999995</v>
      </c>
      <c r="BK18" s="27">
        <v>39.789000000000001</v>
      </c>
      <c r="BL18" s="27">
        <v>-310.16699999999997</v>
      </c>
      <c r="BM18" s="71">
        <v>-0.224</v>
      </c>
    </row>
    <row r="19" spans="1:65" x14ac:dyDescent="0.35">
      <c r="A19" s="23">
        <v>7448</v>
      </c>
      <c r="B19" s="23" t="s">
        <v>208</v>
      </c>
      <c r="C19" s="24" t="s">
        <v>24</v>
      </c>
      <c r="D19" s="25">
        <v>5</v>
      </c>
      <c r="E19" s="25">
        <v>156</v>
      </c>
      <c r="F19" s="25" t="s">
        <v>25</v>
      </c>
      <c r="G19" s="25" t="s">
        <v>26</v>
      </c>
      <c r="H19" s="25">
        <v>156</v>
      </c>
      <c r="I19" s="26" t="s">
        <v>27</v>
      </c>
      <c r="J19" s="25">
        <v>906</v>
      </c>
      <c r="K19" s="25">
        <v>2039</v>
      </c>
      <c r="L19" s="27">
        <v>1384714.49</v>
      </c>
      <c r="M19" s="27">
        <v>1382367.1240000001</v>
      </c>
      <c r="N19" s="27">
        <v>699886.16700000002</v>
      </c>
      <c r="O19" s="27">
        <v>682480.95799999998</v>
      </c>
      <c r="P19" s="71">
        <v>143.99700000000001</v>
      </c>
      <c r="Q19" s="71">
        <v>102.55</v>
      </c>
      <c r="R19" s="71">
        <v>47.526000000000003</v>
      </c>
      <c r="S19" s="27">
        <v>-4384.3599999999997</v>
      </c>
      <c r="T19" s="71">
        <v>-3.1709999999999998</v>
      </c>
      <c r="U19" s="27">
        <v>-4694.732</v>
      </c>
      <c r="V19" s="72">
        <v>-0.34</v>
      </c>
      <c r="W19" s="71" t="s">
        <v>209</v>
      </c>
      <c r="X19" s="27">
        <v>10309.974</v>
      </c>
      <c r="Y19" s="27">
        <v>175.98500000000001</v>
      </c>
      <c r="Z19" s="71">
        <v>7.4569999999999999</v>
      </c>
      <c r="AA19" s="72">
        <v>1.3380000000000001</v>
      </c>
      <c r="AB19" s="72">
        <v>0.64200000000000002</v>
      </c>
      <c r="AC19" s="71">
        <v>30.823</v>
      </c>
      <c r="AD19" s="27">
        <v>106.4</v>
      </c>
      <c r="AE19" s="27">
        <v>14694.334000000001</v>
      </c>
      <c r="AF19" s="27">
        <v>7711.4809999999998</v>
      </c>
      <c r="AG19" s="27">
        <v>6982.8540000000003</v>
      </c>
      <c r="AH19" s="71">
        <v>10.628</v>
      </c>
      <c r="AI19" s="71">
        <v>81.885000000000005</v>
      </c>
      <c r="AJ19" s="71">
        <v>79.741</v>
      </c>
      <c r="AK19" s="71">
        <v>84.05</v>
      </c>
      <c r="AL19" s="71">
        <v>67.344999999999999</v>
      </c>
      <c r="AM19" s="71">
        <v>65.2</v>
      </c>
      <c r="AN19" s="71">
        <v>69.509</v>
      </c>
      <c r="AO19" s="71">
        <v>20.111000000000001</v>
      </c>
      <c r="AP19" s="71">
        <v>18.54</v>
      </c>
      <c r="AQ19" s="71">
        <v>21.547999999999998</v>
      </c>
      <c r="AR19" s="71">
        <v>9.1720000000000006</v>
      </c>
      <c r="AS19" s="71">
        <v>8.2279999999999998</v>
      </c>
      <c r="AT19" s="71">
        <v>9.875</v>
      </c>
      <c r="AU19" s="27">
        <v>36.04</v>
      </c>
      <c r="AV19" s="71">
        <v>3.4990000000000001</v>
      </c>
      <c r="AW19" s="73">
        <v>10279.035</v>
      </c>
      <c r="AX19" s="27">
        <v>43.445999999999998</v>
      </c>
      <c r="AY19" s="27">
        <v>4.234</v>
      </c>
      <c r="AZ19" s="27">
        <v>16.686</v>
      </c>
      <c r="BA19" s="27">
        <v>18.931000000000001</v>
      </c>
      <c r="BB19" s="27">
        <v>14.093999999999999</v>
      </c>
      <c r="BC19" s="27">
        <v>61.158999999999999</v>
      </c>
      <c r="BD19" s="27">
        <v>76.430000000000007</v>
      </c>
      <c r="BE19" s="27">
        <v>44.484000000000002</v>
      </c>
      <c r="BF19" s="27">
        <v>23.85</v>
      </c>
      <c r="BG19" s="27">
        <v>29.306999999999999</v>
      </c>
      <c r="BH19" s="27">
        <v>17.631</v>
      </c>
      <c r="BI19" s="27">
        <v>55.668999999999997</v>
      </c>
      <c r="BJ19" s="27">
        <v>70.872</v>
      </c>
      <c r="BK19" s="27">
        <v>39.073999999999998</v>
      </c>
      <c r="BL19" s="27">
        <v>-310.358</v>
      </c>
      <c r="BM19" s="71">
        <v>-0.224</v>
      </c>
    </row>
    <row r="20" spans="1:65" x14ac:dyDescent="0.35">
      <c r="A20" s="23">
        <v>7449</v>
      </c>
      <c r="B20" s="23" t="s">
        <v>208</v>
      </c>
      <c r="C20" s="24" t="s">
        <v>24</v>
      </c>
      <c r="D20" s="25">
        <v>5</v>
      </c>
      <c r="E20" s="25">
        <v>156</v>
      </c>
      <c r="F20" s="25" t="s">
        <v>25</v>
      </c>
      <c r="G20" s="25" t="s">
        <v>26</v>
      </c>
      <c r="H20" s="25">
        <v>156</v>
      </c>
      <c r="I20" s="26" t="s">
        <v>27</v>
      </c>
      <c r="J20" s="25">
        <v>906</v>
      </c>
      <c r="K20" s="25">
        <v>2040</v>
      </c>
      <c r="L20" s="27">
        <v>1380019.7579999999</v>
      </c>
      <c r="M20" s="27">
        <v>1377556.9380000001</v>
      </c>
      <c r="N20" s="27">
        <v>697291.02</v>
      </c>
      <c r="O20" s="27">
        <v>680265.91899999999</v>
      </c>
      <c r="P20" s="71">
        <v>143.49600000000001</v>
      </c>
      <c r="Q20" s="71">
        <v>102.503</v>
      </c>
      <c r="R20" s="71">
        <v>47.984999999999999</v>
      </c>
      <c r="S20" s="27">
        <v>-4615.0590000000002</v>
      </c>
      <c r="T20" s="71">
        <v>-3.35</v>
      </c>
      <c r="U20" s="27">
        <v>-4925.6390000000001</v>
      </c>
      <c r="V20" s="72">
        <v>-0.35799999999999998</v>
      </c>
      <c r="W20" s="71" t="s">
        <v>209</v>
      </c>
      <c r="X20" s="27">
        <v>10352.34</v>
      </c>
      <c r="Y20" s="27">
        <v>149.03899999999999</v>
      </c>
      <c r="Z20" s="71">
        <v>7.5140000000000002</v>
      </c>
      <c r="AA20" s="72">
        <v>1.341</v>
      </c>
      <c r="AB20" s="72">
        <v>0.64400000000000002</v>
      </c>
      <c r="AC20" s="71">
        <v>30.896999999999998</v>
      </c>
      <c r="AD20" s="27">
        <v>106.3</v>
      </c>
      <c r="AE20" s="27">
        <v>14967.398999999999</v>
      </c>
      <c r="AF20" s="27">
        <v>7816.9189999999999</v>
      </c>
      <c r="AG20" s="27">
        <v>7150.4809999999998</v>
      </c>
      <c r="AH20" s="71">
        <v>10.864000000000001</v>
      </c>
      <c r="AI20" s="71">
        <v>82.066999999999993</v>
      </c>
      <c r="AJ20" s="71">
        <v>79.956999999999994</v>
      </c>
      <c r="AK20" s="71">
        <v>84.194999999999993</v>
      </c>
      <c r="AL20" s="71">
        <v>67.513999999999996</v>
      </c>
      <c r="AM20" s="71">
        <v>65.403000000000006</v>
      </c>
      <c r="AN20" s="71">
        <v>69.643000000000001</v>
      </c>
      <c r="AO20" s="71">
        <v>20.228999999999999</v>
      </c>
      <c r="AP20" s="71">
        <v>18.678000000000001</v>
      </c>
      <c r="AQ20" s="71">
        <v>21.65</v>
      </c>
      <c r="AR20" s="71">
        <v>9.2379999999999995</v>
      </c>
      <c r="AS20" s="71">
        <v>8.3010000000000002</v>
      </c>
      <c r="AT20" s="71">
        <v>9.9380000000000006</v>
      </c>
      <c r="AU20" s="27">
        <v>35.174999999999997</v>
      </c>
      <c r="AV20" s="71">
        <v>3.4</v>
      </c>
      <c r="AW20" s="73">
        <v>10322.156999999999</v>
      </c>
      <c r="AX20" s="27">
        <v>42.43</v>
      </c>
      <c r="AY20" s="27">
        <v>4.1139999999999999</v>
      </c>
      <c r="AZ20" s="27">
        <v>16.247</v>
      </c>
      <c r="BA20" s="27">
        <v>18.385999999999999</v>
      </c>
      <c r="BB20" s="27">
        <v>13.779</v>
      </c>
      <c r="BC20" s="27">
        <v>59.795999999999999</v>
      </c>
      <c r="BD20" s="27">
        <v>74.558999999999997</v>
      </c>
      <c r="BE20" s="27">
        <v>43.625</v>
      </c>
      <c r="BF20" s="27">
        <v>23.302</v>
      </c>
      <c r="BG20" s="27">
        <v>28.562999999999999</v>
      </c>
      <c r="BH20" s="27">
        <v>17.29</v>
      </c>
      <c r="BI20" s="27">
        <v>54.46</v>
      </c>
      <c r="BJ20" s="27">
        <v>69.174000000000007</v>
      </c>
      <c r="BK20" s="27">
        <v>38.344999999999999</v>
      </c>
      <c r="BL20" s="27">
        <v>-310.58600000000001</v>
      </c>
      <c r="BM20" s="71">
        <v>-0.22500000000000001</v>
      </c>
    </row>
    <row r="21" spans="1:65" x14ac:dyDescent="0.35">
      <c r="A21" s="23">
        <v>7450</v>
      </c>
      <c r="B21" s="23" t="s">
        <v>208</v>
      </c>
      <c r="C21" s="24" t="s">
        <v>24</v>
      </c>
      <c r="D21" s="25">
        <v>5</v>
      </c>
      <c r="E21" s="25">
        <v>156</v>
      </c>
      <c r="F21" s="25" t="s">
        <v>25</v>
      </c>
      <c r="G21" s="25" t="s">
        <v>26</v>
      </c>
      <c r="H21" s="25">
        <v>156</v>
      </c>
      <c r="I21" s="26" t="s">
        <v>27</v>
      </c>
      <c r="J21" s="25">
        <v>906</v>
      </c>
      <c r="K21" s="25">
        <v>2041</v>
      </c>
      <c r="L21" s="27">
        <v>1375094.1189999999</v>
      </c>
      <c r="M21" s="27">
        <v>1372522.398</v>
      </c>
      <c r="N21" s="27">
        <v>694614.90500000003</v>
      </c>
      <c r="O21" s="27">
        <v>677907.49300000002</v>
      </c>
      <c r="P21" s="71">
        <v>142.971</v>
      </c>
      <c r="Q21" s="71">
        <v>102.465</v>
      </c>
      <c r="R21" s="71">
        <v>48.375999999999998</v>
      </c>
      <c r="S21" s="27">
        <v>-4834.0649999999996</v>
      </c>
      <c r="T21" s="71">
        <v>-3.5219999999999998</v>
      </c>
      <c r="U21" s="27">
        <v>-5143.442</v>
      </c>
      <c r="V21" s="72">
        <v>-0.375</v>
      </c>
      <c r="W21" s="71" t="s">
        <v>209</v>
      </c>
      <c r="X21" s="27">
        <v>10393.995000000001</v>
      </c>
      <c r="Y21" s="27">
        <v>132.95099999999999</v>
      </c>
      <c r="Z21" s="71">
        <v>7.5720000000000001</v>
      </c>
      <c r="AA21" s="72">
        <v>1.3460000000000001</v>
      </c>
      <c r="AB21" s="72">
        <v>0.64600000000000002</v>
      </c>
      <c r="AC21" s="71">
        <v>30.965</v>
      </c>
      <c r="AD21" s="27">
        <v>106.3</v>
      </c>
      <c r="AE21" s="27">
        <v>15228.06</v>
      </c>
      <c r="AF21" s="27">
        <v>7914.6570000000002</v>
      </c>
      <c r="AG21" s="27">
        <v>7313.4030000000002</v>
      </c>
      <c r="AH21" s="71">
        <v>11.093999999999999</v>
      </c>
      <c r="AI21" s="71">
        <v>82.245999999999995</v>
      </c>
      <c r="AJ21" s="71">
        <v>80.173000000000002</v>
      </c>
      <c r="AK21" s="71">
        <v>84.337000000000003</v>
      </c>
      <c r="AL21" s="71">
        <v>67.683999999999997</v>
      </c>
      <c r="AM21" s="71">
        <v>65.608000000000004</v>
      </c>
      <c r="AN21" s="71">
        <v>69.775999999999996</v>
      </c>
      <c r="AO21" s="71">
        <v>20.350999999999999</v>
      </c>
      <c r="AP21" s="71">
        <v>18.821000000000002</v>
      </c>
      <c r="AQ21" s="71">
        <v>21.753</v>
      </c>
      <c r="AR21" s="71">
        <v>9.3079999999999998</v>
      </c>
      <c r="AS21" s="71">
        <v>8.3789999999999996</v>
      </c>
      <c r="AT21" s="71">
        <v>10.003</v>
      </c>
      <c r="AU21" s="27">
        <v>34.585000000000001</v>
      </c>
      <c r="AV21" s="71">
        <v>3.33</v>
      </c>
      <c r="AW21" s="73">
        <v>10364.324000000001</v>
      </c>
      <c r="AX21" s="27">
        <v>41.697000000000003</v>
      </c>
      <c r="AY21" s="27">
        <v>4.0250000000000004</v>
      </c>
      <c r="AZ21" s="27">
        <v>15.856</v>
      </c>
      <c r="BA21" s="27">
        <v>17.904</v>
      </c>
      <c r="BB21" s="27">
        <v>13.496</v>
      </c>
      <c r="BC21" s="27">
        <v>58.515000000000001</v>
      </c>
      <c r="BD21" s="27">
        <v>72.789000000000001</v>
      </c>
      <c r="BE21" s="27">
        <v>42.826000000000001</v>
      </c>
      <c r="BF21" s="27">
        <v>22.782</v>
      </c>
      <c r="BG21" s="27">
        <v>27.85</v>
      </c>
      <c r="BH21" s="27">
        <v>16.974</v>
      </c>
      <c r="BI21" s="27">
        <v>53.301000000000002</v>
      </c>
      <c r="BJ21" s="27">
        <v>67.533000000000001</v>
      </c>
      <c r="BK21" s="27">
        <v>37.658999999999999</v>
      </c>
      <c r="BL21" s="27">
        <v>-309.37799999999999</v>
      </c>
      <c r="BM21" s="71">
        <v>-0.22500000000000001</v>
      </c>
    </row>
    <row r="22" spans="1:65" x14ac:dyDescent="0.35">
      <c r="A22" s="23">
        <v>7451</v>
      </c>
      <c r="B22" s="23" t="s">
        <v>208</v>
      </c>
      <c r="C22" s="24" t="s">
        <v>24</v>
      </c>
      <c r="D22" s="25">
        <v>5</v>
      </c>
      <c r="E22" s="25">
        <v>156</v>
      </c>
      <c r="F22" s="25" t="s">
        <v>25</v>
      </c>
      <c r="G22" s="25" t="s">
        <v>26</v>
      </c>
      <c r="H22" s="25">
        <v>156</v>
      </c>
      <c r="I22" s="26" t="s">
        <v>27</v>
      </c>
      <c r="J22" s="25">
        <v>906</v>
      </c>
      <c r="K22" s="25">
        <v>2042</v>
      </c>
      <c r="L22" s="27">
        <v>1369950.6769999999</v>
      </c>
      <c r="M22" s="27">
        <v>1367267.1040000001</v>
      </c>
      <c r="N22" s="27">
        <v>691861.68500000006</v>
      </c>
      <c r="O22" s="27">
        <v>675405.41899999999</v>
      </c>
      <c r="P22" s="71">
        <v>142.42400000000001</v>
      </c>
      <c r="Q22" s="71">
        <v>102.437</v>
      </c>
      <c r="R22" s="71">
        <v>48.728999999999999</v>
      </c>
      <c r="S22" s="27">
        <v>-5057.5879999999997</v>
      </c>
      <c r="T22" s="71">
        <v>-3.6989999999999998</v>
      </c>
      <c r="U22" s="27">
        <v>-5367.1450000000004</v>
      </c>
      <c r="V22" s="72">
        <v>-0.39300000000000002</v>
      </c>
      <c r="W22" s="71" t="s">
        <v>209</v>
      </c>
      <c r="X22" s="27">
        <v>10427.126</v>
      </c>
      <c r="Y22" s="27">
        <v>132.73400000000001</v>
      </c>
      <c r="Z22" s="71">
        <v>7.625</v>
      </c>
      <c r="AA22" s="72">
        <v>1.3540000000000001</v>
      </c>
      <c r="AB22" s="72">
        <v>0.65</v>
      </c>
      <c r="AC22" s="71">
        <v>30.965</v>
      </c>
      <c r="AD22" s="27">
        <v>106.2</v>
      </c>
      <c r="AE22" s="27">
        <v>15484.714</v>
      </c>
      <c r="AF22" s="27">
        <v>8008.0929999999998</v>
      </c>
      <c r="AG22" s="27">
        <v>7476.6220000000003</v>
      </c>
      <c r="AH22" s="71">
        <v>11.324</v>
      </c>
      <c r="AI22" s="71">
        <v>82.424999999999997</v>
      </c>
      <c r="AJ22" s="71">
        <v>80.391999999999996</v>
      </c>
      <c r="AK22" s="71">
        <v>84.474999999999994</v>
      </c>
      <c r="AL22" s="71">
        <v>67.852999999999994</v>
      </c>
      <c r="AM22" s="71">
        <v>65.814999999999998</v>
      </c>
      <c r="AN22" s="71">
        <v>69.906000000000006</v>
      </c>
      <c r="AO22" s="71">
        <v>20.472000000000001</v>
      </c>
      <c r="AP22" s="71">
        <v>18.965</v>
      </c>
      <c r="AQ22" s="71">
        <v>21.853000000000002</v>
      </c>
      <c r="AR22" s="71">
        <v>9.3780000000000001</v>
      </c>
      <c r="AS22" s="71">
        <v>8.4589999999999996</v>
      </c>
      <c r="AT22" s="71">
        <v>10.067</v>
      </c>
      <c r="AU22" s="27">
        <v>33.851999999999997</v>
      </c>
      <c r="AV22" s="71">
        <v>3.2480000000000002</v>
      </c>
      <c r="AW22" s="73">
        <v>10398.093000000001</v>
      </c>
      <c r="AX22" s="27">
        <v>40.822000000000003</v>
      </c>
      <c r="AY22" s="27">
        <v>3.9249999999999998</v>
      </c>
      <c r="AZ22" s="27">
        <v>15.462999999999999</v>
      </c>
      <c r="BA22" s="27">
        <v>17.405000000000001</v>
      </c>
      <c r="BB22" s="27">
        <v>13.228999999999999</v>
      </c>
      <c r="BC22" s="27">
        <v>57.249000000000002</v>
      </c>
      <c r="BD22" s="27">
        <v>71.012</v>
      </c>
      <c r="BE22" s="27">
        <v>42.066000000000003</v>
      </c>
      <c r="BF22" s="27">
        <v>22.271000000000001</v>
      </c>
      <c r="BG22" s="27">
        <v>27.146000000000001</v>
      </c>
      <c r="BH22" s="27">
        <v>16.672000000000001</v>
      </c>
      <c r="BI22" s="27">
        <v>52.164000000000001</v>
      </c>
      <c r="BJ22" s="27">
        <v>65.906999999999996</v>
      </c>
      <c r="BK22" s="27">
        <v>37.003999999999998</v>
      </c>
      <c r="BL22" s="27">
        <v>-309.55200000000002</v>
      </c>
      <c r="BM22" s="71">
        <v>-0.22600000000000001</v>
      </c>
    </row>
    <row r="23" spans="1:65" x14ac:dyDescent="0.35">
      <c r="A23" s="23">
        <v>7452</v>
      </c>
      <c r="B23" s="23" t="s">
        <v>208</v>
      </c>
      <c r="C23" s="24" t="s">
        <v>24</v>
      </c>
      <c r="D23" s="25">
        <v>5</v>
      </c>
      <c r="E23" s="25">
        <v>156</v>
      </c>
      <c r="F23" s="25" t="s">
        <v>25</v>
      </c>
      <c r="G23" s="25" t="s">
        <v>26</v>
      </c>
      <c r="H23" s="25">
        <v>156</v>
      </c>
      <c r="I23" s="26" t="s">
        <v>27</v>
      </c>
      <c r="J23" s="25">
        <v>906</v>
      </c>
      <c r="K23" s="25">
        <v>2043</v>
      </c>
      <c r="L23" s="27">
        <v>1364583.5319999999</v>
      </c>
      <c r="M23" s="27">
        <v>1361737.2520000001</v>
      </c>
      <c r="N23" s="27">
        <v>689002.1</v>
      </c>
      <c r="O23" s="27">
        <v>672735.152</v>
      </c>
      <c r="P23" s="71">
        <v>141.84800000000001</v>
      </c>
      <c r="Q23" s="71">
        <v>102.41800000000001</v>
      </c>
      <c r="R23" s="71">
        <v>49.052999999999997</v>
      </c>
      <c r="S23" s="27">
        <v>-5382.8959999999997</v>
      </c>
      <c r="T23" s="71">
        <v>-3.9529999999999998</v>
      </c>
      <c r="U23" s="27">
        <v>-5692.5609999999997</v>
      </c>
      <c r="V23" s="72">
        <v>-0.41799999999999998</v>
      </c>
      <c r="W23" s="71" t="s">
        <v>209</v>
      </c>
      <c r="X23" s="27">
        <v>10359.969999999999</v>
      </c>
      <c r="Y23" s="27">
        <v>131.71799999999999</v>
      </c>
      <c r="Z23" s="71">
        <v>7.6070000000000002</v>
      </c>
      <c r="AA23" s="72">
        <v>1.353</v>
      </c>
      <c r="AB23" s="72">
        <v>0.65</v>
      </c>
      <c r="AC23" s="71">
        <v>30.965</v>
      </c>
      <c r="AD23" s="27">
        <v>106.2</v>
      </c>
      <c r="AE23" s="27">
        <v>15742.866</v>
      </c>
      <c r="AF23" s="27">
        <v>8107.9560000000001</v>
      </c>
      <c r="AG23" s="27">
        <v>7634.9110000000001</v>
      </c>
      <c r="AH23" s="71">
        <v>11.56</v>
      </c>
      <c r="AI23" s="71">
        <v>82.599000000000004</v>
      </c>
      <c r="AJ23" s="71">
        <v>80.597999999999999</v>
      </c>
      <c r="AK23" s="71">
        <v>84.616</v>
      </c>
      <c r="AL23" s="71">
        <v>68.016000000000005</v>
      </c>
      <c r="AM23" s="71">
        <v>66.010000000000005</v>
      </c>
      <c r="AN23" s="71">
        <v>70.037999999999997</v>
      </c>
      <c r="AO23" s="71">
        <v>20.59</v>
      </c>
      <c r="AP23" s="71">
        <v>19.103000000000002</v>
      </c>
      <c r="AQ23" s="71">
        <v>21.956</v>
      </c>
      <c r="AR23" s="71">
        <v>9.4469999999999992</v>
      </c>
      <c r="AS23" s="71">
        <v>8.5359999999999996</v>
      </c>
      <c r="AT23" s="71">
        <v>10.132999999999999</v>
      </c>
      <c r="AU23" s="27">
        <v>32.884999999999998</v>
      </c>
      <c r="AV23" s="71">
        <v>3.1720000000000002</v>
      </c>
      <c r="AW23" s="73">
        <v>10331.808999999999</v>
      </c>
      <c r="AX23" s="27">
        <v>39.712000000000003</v>
      </c>
      <c r="AY23" s="27">
        <v>3.831</v>
      </c>
      <c r="AZ23" s="27">
        <v>15.09</v>
      </c>
      <c r="BA23" s="27">
        <v>16.946999999999999</v>
      </c>
      <c r="BB23" s="27">
        <v>12.959</v>
      </c>
      <c r="BC23" s="27">
        <v>56.045000000000002</v>
      </c>
      <c r="BD23" s="27">
        <v>69.364000000000004</v>
      </c>
      <c r="BE23" s="27">
        <v>41.293999999999997</v>
      </c>
      <c r="BF23" s="27">
        <v>21.783999999999999</v>
      </c>
      <c r="BG23" s="27">
        <v>26.492000000000001</v>
      </c>
      <c r="BH23" s="27">
        <v>16.366</v>
      </c>
      <c r="BI23" s="27">
        <v>51.082999999999998</v>
      </c>
      <c r="BJ23" s="27">
        <v>64.396000000000001</v>
      </c>
      <c r="BK23" s="27">
        <v>36.338999999999999</v>
      </c>
      <c r="BL23" s="27">
        <v>-309.66000000000003</v>
      </c>
      <c r="BM23" s="71">
        <v>-0.22700000000000001</v>
      </c>
    </row>
    <row r="24" spans="1:65" x14ac:dyDescent="0.35">
      <c r="A24" s="23">
        <v>7453</v>
      </c>
      <c r="B24" s="23" t="s">
        <v>208</v>
      </c>
      <c r="C24" s="24" t="s">
        <v>24</v>
      </c>
      <c r="D24" s="25">
        <v>5</v>
      </c>
      <c r="E24" s="25">
        <v>156</v>
      </c>
      <c r="F24" s="25" t="s">
        <v>25</v>
      </c>
      <c r="G24" s="25" t="s">
        <v>26</v>
      </c>
      <c r="H24" s="25">
        <v>156</v>
      </c>
      <c r="I24" s="26" t="s">
        <v>27</v>
      </c>
      <c r="J24" s="25">
        <v>906</v>
      </c>
      <c r="K24" s="25">
        <v>2044</v>
      </c>
      <c r="L24" s="27">
        <v>1358890.9709999999</v>
      </c>
      <c r="M24" s="27">
        <v>1355912.82</v>
      </c>
      <c r="N24" s="27">
        <v>686023.43200000003</v>
      </c>
      <c r="O24" s="27">
        <v>669889.38800000004</v>
      </c>
      <c r="P24" s="71">
        <v>141.24100000000001</v>
      </c>
      <c r="Q24" s="71">
        <v>102.408</v>
      </c>
      <c r="R24" s="71">
        <v>49.353000000000002</v>
      </c>
      <c r="S24" s="27">
        <v>-5646.5110000000004</v>
      </c>
      <c r="T24" s="71">
        <v>-4.1639999999999997</v>
      </c>
      <c r="U24" s="27">
        <v>-5956.3019999999997</v>
      </c>
      <c r="V24" s="72">
        <v>-0.439</v>
      </c>
      <c r="W24" s="71" t="s">
        <v>209</v>
      </c>
      <c r="X24" s="27">
        <v>10349.175999999999</v>
      </c>
      <c r="Y24" s="27">
        <v>131.81</v>
      </c>
      <c r="Z24" s="71">
        <v>7.6319999999999997</v>
      </c>
      <c r="AA24" s="72">
        <v>1.365</v>
      </c>
      <c r="AB24" s="72">
        <v>0.65600000000000003</v>
      </c>
      <c r="AC24" s="71">
        <v>30.965</v>
      </c>
      <c r="AD24" s="27">
        <v>106.2</v>
      </c>
      <c r="AE24" s="27">
        <v>15995.687</v>
      </c>
      <c r="AF24" s="27">
        <v>8204.4950000000008</v>
      </c>
      <c r="AG24" s="27">
        <v>7791.192</v>
      </c>
      <c r="AH24" s="71">
        <v>11.795999999999999</v>
      </c>
      <c r="AI24" s="71">
        <v>82.772999999999996</v>
      </c>
      <c r="AJ24" s="71">
        <v>80.807000000000002</v>
      </c>
      <c r="AK24" s="71">
        <v>84.757000000000005</v>
      </c>
      <c r="AL24" s="71">
        <v>68.180999999999997</v>
      </c>
      <c r="AM24" s="71">
        <v>66.209000000000003</v>
      </c>
      <c r="AN24" s="71">
        <v>70.171000000000006</v>
      </c>
      <c r="AO24" s="71">
        <v>20.709</v>
      </c>
      <c r="AP24" s="71">
        <v>19.242000000000001</v>
      </c>
      <c r="AQ24" s="71">
        <v>22.058</v>
      </c>
      <c r="AR24" s="71">
        <v>9.5139999999999993</v>
      </c>
      <c r="AS24" s="71">
        <v>8.6129999999999995</v>
      </c>
      <c r="AT24" s="71">
        <v>10.196999999999999</v>
      </c>
      <c r="AU24" s="27">
        <v>32.015999999999998</v>
      </c>
      <c r="AV24" s="71">
        <v>3.093</v>
      </c>
      <c r="AW24" s="73">
        <v>10321.743</v>
      </c>
      <c r="AX24" s="27">
        <v>38.677999999999997</v>
      </c>
      <c r="AY24" s="27">
        <v>3.7360000000000002</v>
      </c>
      <c r="AZ24" s="27">
        <v>14.715</v>
      </c>
      <c r="BA24" s="27">
        <v>16.486999999999998</v>
      </c>
      <c r="BB24" s="27">
        <v>12.685</v>
      </c>
      <c r="BC24" s="27">
        <v>54.835000000000001</v>
      </c>
      <c r="BD24" s="27">
        <v>67.709999999999994</v>
      </c>
      <c r="BE24" s="27">
        <v>40.515999999999998</v>
      </c>
      <c r="BF24" s="27">
        <v>21.294</v>
      </c>
      <c r="BG24" s="27">
        <v>25.838000000000001</v>
      </c>
      <c r="BH24" s="27">
        <v>16.059000000000001</v>
      </c>
      <c r="BI24" s="27">
        <v>49.997999999999998</v>
      </c>
      <c r="BJ24" s="27">
        <v>62.88</v>
      </c>
      <c r="BK24" s="27">
        <v>35.671999999999997</v>
      </c>
      <c r="BL24" s="27">
        <v>-309.80399999999997</v>
      </c>
      <c r="BM24" s="71">
        <v>-0.22800000000000001</v>
      </c>
    </row>
    <row r="25" spans="1:65" x14ac:dyDescent="0.35">
      <c r="A25" s="23">
        <v>7454</v>
      </c>
      <c r="B25" s="23" t="s">
        <v>208</v>
      </c>
      <c r="C25" s="24" t="s">
        <v>24</v>
      </c>
      <c r="D25" s="25">
        <v>5</v>
      </c>
      <c r="E25" s="25">
        <v>156</v>
      </c>
      <c r="F25" s="25" t="s">
        <v>25</v>
      </c>
      <c r="G25" s="25" t="s">
        <v>26</v>
      </c>
      <c r="H25" s="25">
        <v>156</v>
      </c>
      <c r="I25" s="26" t="s">
        <v>27</v>
      </c>
      <c r="J25" s="25">
        <v>906</v>
      </c>
      <c r="K25" s="25">
        <v>2045</v>
      </c>
      <c r="L25" s="27">
        <v>1352934.669</v>
      </c>
      <c r="M25" s="27">
        <v>1349756.9010000001</v>
      </c>
      <c r="N25" s="27">
        <v>682906.25800000003</v>
      </c>
      <c r="O25" s="27">
        <v>666850.64300000004</v>
      </c>
      <c r="P25" s="71">
        <v>140.6</v>
      </c>
      <c r="Q25" s="71">
        <v>102.408</v>
      </c>
      <c r="R25" s="71">
        <v>49.631999999999998</v>
      </c>
      <c r="S25" s="27">
        <v>-6045.5649999999996</v>
      </c>
      <c r="T25" s="71">
        <v>-4.4779999999999998</v>
      </c>
      <c r="U25" s="27">
        <v>-6355.5349999999999</v>
      </c>
      <c r="V25" s="72">
        <v>-0.47099999999999997</v>
      </c>
      <c r="W25" s="71" t="s">
        <v>209</v>
      </c>
      <c r="X25" s="27">
        <v>10194.963</v>
      </c>
      <c r="Y25" s="27">
        <v>130.649</v>
      </c>
      <c r="Z25" s="71">
        <v>7.5529999999999999</v>
      </c>
      <c r="AA25" s="72">
        <v>1.3640000000000001</v>
      </c>
      <c r="AB25" s="72">
        <v>0.65500000000000003</v>
      </c>
      <c r="AC25" s="71">
        <v>30.965</v>
      </c>
      <c r="AD25" s="27">
        <v>106.2</v>
      </c>
      <c r="AE25" s="27">
        <v>16240.528</v>
      </c>
      <c r="AF25" s="27">
        <v>8299</v>
      </c>
      <c r="AG25" s="27">
        <v>7941.5280000000002</v>
      </c>
      <c r="AH25" s="71">
        <v>12.031000000000001</v>
      </c>
      <c r="AI25" s="71">
        <v>82.945999999999998</v>
      </c>
      <c r="AJ25" s="71">
        <v>81.013000000000005</v>
      </c>
      <c r="AK25" s="71">
        <v>84.897999999999996</v>
      </c>
      <c r="AL25" s="71">
        <v>68.343999999999994</v>
      </c>
      <c r="AM25" s="71">
        <v>66.403999999999996</v>
      </c>
      <c r="AN25" s="71">
        <v>70.302999999999997</v>
      </c>
      <c r="AO25" s="71">
        <v>20.827000000000002</v>
      </c>
      <c r="AP25" s="71">
        <v>19.38</v>
      </c>
      <c r="AQ25" s="71">
        <v>22.161000000000001</v>
      </c>
      <c r="AR25" s="71">
        <v>9.5839999999999996</v>
      </c>
      <c r="AS25" s="71">
        <v>8.6910000000000007</v>
      </c>
      <c r="AT25" s="71">
        <v>10.263</v>
      </c>
      <c r="AU25" s="27">
        <v>30.867000000000001</v>
      </c>
      <c r="AV25" s="71">
        <v>3.0209999999999999</v>
      </c>
      <c r="AW25" s="73">
        <v>10168.573</v>
      </c>
      <c r="AX25" s="27">
        <v>37.36</v>
      </c>
      <c r="AY25" s="27">
        <v>3.6480000000000001</v>
      </c>
      <c r="AZ25" s="27">
        <v>14.36</v>
      </c>
      <c r="BA25" s="27">
        <v>16.052</v>
      </c>
      <c r="BB25" s="27">
        <v>12.426</v>
      </c>
      <c r="BC25" s="27">
        <v>53.667999999999999</v>
      </c>
      <c r="BD25" s="27">
        <v>66.12</v>
      </c>
      <c r="BE25" s="27">
        <v>39.764000000000003</v>
      </c>
      <c r="BF25" s="27">
        <v>20.821000000000002</v>
      </c>
      <c r="BG25" s="27">
        <v>25.207999999999998</v>
      </c>
      <c r="BH25" s="27">
        <v>15.76</v>
      </c>
      <c r="BI25" s="27">
        <v>48.947000000000003</v>
      </c>
      <c r="BJ25" s="27">
        <v>61.417999999999999</v>
      </c>
      <c r="BK25" s="27">
        <v>35.021000000000001</v>
      </c>
      <c r="BL25" s="27">
        <v>-309.96800000000002</v>
      </c>
      <c r="BM25" s="71">
        <v>-0.23</v>
      </c>
    </row>
    <row r="26" spans="1:65" x14ac:dyDescent="0.35">
      <c r="A26" s="23">
        <v>7455</v>
      </c>
      <c r="B26" s="23" t="s">
        <v>208</v>
      </c>
      <c r="C26" s="24" t="s">
        <v>24</v>
      </c>
      <c r="D26" s="25">
        <v>5</v>
      </c>
      <c r="E26" s="25">
        <v>156</v>
      </c>
      <c r="F26" s="25" t="s">
        <v>25</v>
      </c>
      <c r="G26" s="25" t="s">
        <v>26</v>
      </c>
      <c r="H26" s="25">
        <v>156</v>
      </c>
      <c r="I26" s="26" t="s">
        <v>27</v>
      </c>
      <c r="J26" s="25">
        <v>906</v>
      </c>
      <c r="K26" s="25">
        <v>2046</v>
      </c>
      <c r="L26" s="27">
        <v>1346579.1340000001</v>
      </c>
      <c r="M26" s="27">
        <v>1343210.24</v>
      </c>
      <c r="N26" s="27">
        <v>679617.75199999998</v>
      </c>
      <c r="O26" s="27">
        <v>663592.48800000001</v>
      </c>
      <c r="P26" s="71">
        <v>139.91800000000001</v>
      </c>
      <c r="Q26" s="71">
        <v>102.41500000000001</v>
      </c>
      <c r="R26" s="71">
        <v>49.890999999999998</v>
      </c>
      <c r="S26" s="27">
        <v>-6427.9219999999996</v>
      </c>
      <c r="T26" s="71">
        <v>-4.7850000000000001</v>
      </c>
      <c r="U26" s="27">
        <v>-6737.7879999999996</v>
      </c>
      <c r="V26" s="72">
        <v>-0.502</v>
      </c>
      <c r="W26" s="71" t="s">
        <v>209</v>
      </c>
      <c r="X26" s="27">
        <v>10043.993</v>
      </c>
      <c r="Y26" s="27">
        <v>130.31</v>
      </c>
      <c r="Z26" s="71">
        <v>7.4770000000000003</v>
      </c>
      <c r="AA26" s="72">
        <v>1.369</v>
      </c>
      <c r="AB26" s="72">
        <v>0.65800000000000003</v>
      </c>
      <c r="AC26" s="71">
        <v>30.965</v>
      </c>
      <c r="AD26" s="27">
        <v>106.2</v>
      </c>
      <c r="AE26" s="27">
        <v>16471.915000000001</v>
      </c>
      <c r="AF26" s="27">
        <v>8389.7440000000006</v>
      </c>
      <c r="AG26" s="27">
        <v>8082.1710000000003</v>
      </c>
      <c r="AH26" s="71">
        <v>12.262</v>
      </c>
      <c r="AI26" s="71">
        <v>83.12</v>
      </c>
      <c r="AJ26" s="71">
        <v>81.218000000000004</v>
      </c>
      <c r="AK26" s="71">
        <v>85.042000000000002</v>
      </c>
      <c r="AL26" s="71">
        <v>68.509</v>
      </c>
      <c r="AM26" s="71">
        <v>66.599000000000004</v>
      </c>
      <c r="AN26" s="71">
        <v>70.438999999999993</v>
      </c>
      <c r="AO26" s="71">
        <v>20.949000000000002</v>
      </c>
      <c r="AP26" s="71">
        <v>19.518999999999998</v>
      </c>
      <c r="AQ26" s="71">
        <v>22.268000000000001</v>
      </c>
      <c r="AR26" s="71">
        <v>9.6549999999999994</v>
      </c>
      <c r="AS26" s="71">
        <v>8.77</v>
      </c>
      <c r="AT26" s="71">
        <v>10.332000000000001</v>
      </c>
      <c r="AU26" s="27">
        <v>29.719000000000001</v>
      </c>
      <c r="AV26" s="71">
        <v>2.9529999999999998</v>
      </c>
      <c r="AW26" s="73">
        <v>10018.588</v>
      </c>
      <c r="AX26" s="27">
        <v>36.030999999999999</v>
      </c>
      <c r="AY26" s="27">
        <v>3.5640000000000001</v>
      </c>
      <c r="AZ26" s="27">
        <v>14.018000000000001</v>
      </c>
      <c r="BA26" s="27">
        <v>15.637</v>
      </c>
      <c r="BB26" s="27">
        <v>12.173999999999999</v>
      </c>
      <c r="BC26" s="27">
        <v>52.537999999999997</v>
      </c>
      <c r="BD26" s="27">
        <v>64.587000000000003</v>
      </c>
      <c r="BE26" s="27">
        <v>39.027000000000001</v>
      </c>
      <c r="BF26" s="27">
        <v>20.366</v>
      </c>
      <c r="BG26" s="27">
        <v>24.608000000000001</v>
      </c>
      <c r="BH26" s="27">
        <v>15.47</v>
      </c>
      <c r="BI26" s="27">
        <v>47.927999999999997</v>
      </c>
      <c r="BJ26" s="27">
        <v>60.009</v>
      </c>
      <c r="BK26" s="27">
        <v>34.381999999999998</v>
      </c>
      <c r="BL26" s="27">
        <v>-309.858</v>
      </c>
      <c r="BM26" s="71">
        <v>-0.23100000000000001</v>
      </c>
    </row>
    <row r="27" spans="1:65" x14ac:dyDescent="0.35">
      <c r="A27" s="23">
        <v>7456</v>
      </c>
      <c r="B27" s="23" t="s">
        <v>208</v>
      </c>
      <c r="C27" s="24" t="s">
        <v>24</v>
      </c>
      <c r="D27" s="25">
        <v>5</v>
      </c>
      <c r="E27" s="25">
        <v>156</v>
      </c>
      <c r="F27" s="25" t="s">
        <v>25</v>
      </c>
      <c r="G27" s="25" t="s">
        <v>26</v>
      </c>
      <c r="H27" s="25">
        <v>156</v>
      </c>
      <c r="I27" s="26" t="s">
        <v>27</v>
      </c>
      <c r="J27" s="25">
        <v>906</v>
      </c>
      <c r="K27" s="25">
        <v>2047</v>
      </c>
      <c r="L27" s="27">
        <v>1339841.3459999999</v>
      </c>
      <c r="M27" s="27">
        <v>1336262.9080000001</v>
      </c>
      <c r="N27" s="27">
        <v>676150.076</v>
      </c>
      <c r="O27" s="27">
        <v>660112.83299999998</v>
      </c>
      <c r="P27" s="71">
        <v>139.19399999999999</v>
      </c>
      <c r="Q27" s="71">
        <v>102.429</v>
      </c>
      <c r="R27" s="71">
        <v>50.128999999999998</v>
      </c>
      <c r="S27" s="27">
        <v>-6846.9319999999998</v>
      </c>
      <c r="T27" s="71">
        <v>-5.1239999999999997</v>
      </c>
      <c r="U27" s="27">
        <v>-7156.875</v>
      </c>
      <c r="V27" s="72">
        <v>-0.53600000000000003</v>
      </c>
      <c r="W27" s="71" t="s">
        <v>209</v>
      </c>
      <c r="X27" s="27">
        <v>9868.2340000000004</v>
      </c>
      <c r="Y27" s="27">
        <v>130.38399999999999</v>
      </c>
      <c r="Z27" s="71">
        <v>7.3840000000000003</v>
      </c>
      <c r="AA27" s="72">
        <v>1.377</v>
      </c>
      <c r="AB27" s="72">
        <v>0.66200000000000003</v>
      </c>
      <c r="AC27" s="71">
        <v>30.965</v>
      </c>
      <c r="AD27" s="27">
        <v>106.1</v>
      </c>
      <c r="AE27" s="27">
        <v>16715.166000000001</v>
      </c>
      <c r="AF27" s="27">
        <v>8488.2720000000008</v>
      </c>
      <c r="AG27" s="27">
        <v>8226.8940000000002</v>
      </c>
      <c r="AH27" s="71">
        <v>12.507999999999999</v>
      </c>
      <c r="AI27" s="71">
        <v>83.278000000000006</v>
      </c>
      <c r="AJ27" s="71">
        <v>81.406999999999996</v>
      </c>
      <c r="AK27" s="71">
        <v>85.171999999999997</v>
      </c>
      <c r="AL27" s="71">
        <v>68.659000000000006</v>
      </c>
      <c r="AM27" s="71">
        <v>66.778999999999996</v>
      </c>
      <c r="AN27" s="71">
        <v>70.561999999999998</v>
      </c>
      <c r="AO27" s="71">
        <v>21.06</v>
      </c>
      <c r="AP27" s="71">
        <v>19.649000000000001</v>
      </c>
      <c r="AQ27" s="71">
        <v>22.364999999999998</v>
      </c>
      <c r="AR27" s="71">
        <v>9.7210000000000001</v>
      </c>
      <c r="AS27" s="71">
        <v>8.8439999999999994</v>
      </c>
      <c r="AT27" s="71">
        <v>10.396000000000001</v>
      </c>
      <c r="AU27" s="27">
        <v>28.616</v>
      </c>
      <c r="AV27" s="71">
        <v>2.8929999999999998</v>
      </c>
      <c r="AW27" s="73">
        <v>9843.7849999999999</v>
      </c>
      <c r="AX27" s="27">
        <v>34.738</v>
      </c>
      <c r="AY27" s="27">
        <v>3.49</v>
      </c>
      <c r="AZ27" s="27">
        <v>13.712</v>
      </c>
      <c r="BA27" s="27">
        <v>15.260999999999999</v>
      </c>
      <c r="BB27" s="27">
        <v>11.951000000000001</v>
      </c>
      <c r="BC27" s="27">
        <v>51.514000000000003</v>
      </c>
      <c r="BD27" s="27">
        <v>63.188000000000002</v>
      </c>
      <c r="BE27" s="27">
        <v>38.369999999999997</v>
      </c>
      <c r="BF27" s="27">
        <v>19.952000000000002</v>
      </c>
      <c r="BG27" s="27">
        <v>24.06</v>
      </c>
      <c r="BH27" s="27">
        <v>15.209</v>
      </c>
      <c r="BI27" s="27">
        <v>47.002000000000002</v>
      </c>
      <c r="BJ27" s="27">
        <v>58.719000000000001</v>
      </c>
      <c r="BK27" s="27">
        <v>33.81</v>
      </c>
      <c r="BL27" s="27">
        <v>-309.95</v>
      </c>
      <c r="BM27" s="71">
        <v>-0.23200000000000001</v>
      </c>
    </row>
    <row r="28" spans="1:65" x14ac:dyDescent="0.35">
      <c r="A28" s="23">
        <v>7457</v>
      </c>
      <c r="B28" s="23" t="s">
        <v>208</v>
      </c>
      <c r="C28" s="24" t="s">
        <v>24</v>
      </c>
      <c r="D28" s="25">
        <v>5</v>
      </c>
      <c r="E28" s="25">
        <v>156</v>
      </c>
      <c r="F28" s="25" t="s">
        <v>25</v>
      </c>
      <c r="G28" s="25" t="s">
        <v>26</v>
      </c>
      <c r="H28" s="25">
        <v>156</v>
      </c>
      <c r="I28" s="26" t="s">
        <v>27</v>
      </c>
      <c r="J28" s="25">
        <v>906</v>
      </c>
      <c r="K28" s="25">
        <v>2048</v>
      </c>
      <c r="L28" s="27">
        <v>1332684.4709999999</v>
      </c>
      <c r="M28" s="27">
        <v>1328873.6070000001</v>
      </c>
      <c r="N28" s="27">
        <v>672478.80900000001</v>
      </c>
      <c r="O28" s="27">
        <v>656394.799</v>
      </c>
      <c r="P28" s="71">
        <v>138.42400000000001</v>
      </c>
      <c r="Q28" s="71">
        <v>102.45</v>
      </c>
      <c r="R28" s="71">
        <v>50.344000000000001</v>
      </c>
      <c r="S28" s="27">
        <v>-7311.7719999999999</v>
      </c>
      <c r="T28" s="71">
        <v>-5.5019999999999998</v>
      </c>
      <c r="U28" s="27">
        <v>-7621.7269999999999</v>
      </c>
      <c r="V28" s="72">
        <v>-0.57399999999999995</v>
      </c>
      <c r="W28" s="71" t="s">
        <v>209</v>
      </c>
      <c r="X28" s="27">
        <v>9629.5889999999999</v>
      </c>
      <c r="Y28" s="27">
        <v>130.33099999999999</v>
      </c>
      <c r="Z28" s="71">
        <v>7.2460000000000004</v>
      </c>
      <c r="AA28" s="72">
        <v>1.3819999999999999</v>
      </c>
      <c r="AB28" s="72">
        <v>0.66500000000000004</v>
      </c>
      <c r="AC28" s="71">
        <v>30.965</v>
      </c>
      <c r="AD28" s="27">
        <v>106.1</v>
      </c>
      <c r="AE28" s="27">
        <v>16941.361000000001</v>
      </c>
      <c r="AF28" s="27">
        <v>8582.6370000000006</v>
      </c>
      <c r="AG28" s="27">
        <v>8358.7240000000002</v>
      </c>
      <c r="AH28" s="71">
        <v>12.747999999999999</v>
      </c>
      <c r="AI28" s="71">
        <v>83.438000000000002</v>
      </c>
      <c r="AJ28" s="71">
        <v>81.593999999999994</v>
      </c>
      <c r="AK28" s="71">
        <v>85.308000000000007</v>
      </c>
      <c r="AL28" s="71">
        <v>68.811000000000007</v>
      </c>
      <c r="AM28" s="71">
        <v>66.957999999999998</v>
      </c>
      <c r="AN28" s="71">
        <v>70.691000000000003</v>
      </c>
      <c r="AO28" s="71">
        <v>21.172999999999998</v>
      </c>
      <c r="AP28" s="71">
        <v>19.777999999999999</v>
      </c>
      <c r="AQ28" s="71">
        <v>22.466999999999999</v>
      </c>
      <c r="AR28" s="71">
        <v>9.7889999999999997</v>
      </c>
      <c r="AS28" s="71">
        <v>8.9190000000000005</v>
      </c>
      <c r="AT28" s="71">
        <v>10.462999999999999</v>
      </c>
      <c r="AU28" s="27">
        <v>27.407</v>
      </c>
      <c r="AV28" s="71">
        <v>2.8359999999999999</v>
      </c>
      <c r="AW28" s="73">
        <v>9606.2000000000007</v>
      </c>
      <c r="AX28" s="27">
        <v>33.325000000000003</v>
      </c>
      <c r="AY28" s="27">
        <v>3.4209999999999998</v>
      </c>
      <c r="AZ28" s="27">
        <v>13.414</v>
      </c>
      <c r="BA28" s="27">
        <v>14.904999999999999</v>
      </c>
      <c r="BB28" s="27">
        <v>11.725</v>
      </c>
      <c r="BC28" s="27">
        <v>50.505000000000003</v>
      </c>
      <c r="BD28" s="27">
        <v>61.835000000000001</v>
      </c>
      <c r="BE28" s="27">
        <v>37.698</v>
      </c>
      <c r="BF28" s="27">
        <v>19.542000000000002</v>
      </c>
      <c r="BG28" s="27">
        <v>23.524999999999999</v>
      </c>
      <c r="BH28" s="27">
        <v>14.943</v>
      </c>
      <c r="BI28" s="27">
        <v>46.085999999999999</v>
      </c>
      <c r="BJ28" s="27">
        <v>57.466000000000001</v>
      </c>
      <c r="BK28" s="27">
        <v>33.225000000000001</v>
      </c>
      <c r="BL28" s="27">
        <v>-309.96300000000002</v>
      </c>
      <c r="BM28" s="71">
        <v>-0.23300000000000001</v>
      </c>
    </row>
    <row r="29" spans="1:65" x14ac:dyDescent="0.35">
      <c r="A29" s="23">
        <v>7458</v>
      </c>
      <c r="B29" s="23" t="s">
        <v>208</v>
      </c>
      <c r="C29" s="24" t="s">
        <v>24</v>
      </c>
      <c r="D29" s="25">
        <v>5</v>
      </c>
      <c r="E29" s="25">
        <v>156</v>
      </c>
      <c r="F29" s="25" t="s">
        <v>25</v>
      </c>
      <c r="G29" s="25" t="s">
        <v>26</v>
      </c>
      <c r="H29" s="25">
        <v>156</v>
      </c>
      <c r="I29" s="26" t="s">
        <v>27</v>
      </c>
      <c r="J29" s="25">
        <v>906</v>
      </c>
      <c r="K29" s="25">
        <v>2049</v>
      </c>
      <c r="L29" s="27">
        <v>1325062.7439999999</v>
      </c>
      <c r="M29" s="27">
        <v>1321004.2050000001</v>
      </c>
      <c r="N29" s="27">
        <v>668578.45400000003</v>
      </c>
      <c r="O29" s="27">
        <v>652425.75199999998</v>
      </c>
      <c r="P29" s="71">
        <v>137.60499999999999</v>
      </c>
      <c r="Q29" s="71">
        <v>102.476</v>
      </c>
      <c r="R29" s="71">
        <v>50.539000000000001</v>
      </c>
      <c r="S29" s="27">
        <v>-7807.1059999999998</v>
      </c>
      <c r="T29" s="71">
        <v>-5.91</v>
      </c>
      <c r="U29" s="27">
        <v>-8117.0770000000002</v>
      </c>
      <c r="V29" s="72">
        <v>-0.61399999999999999</v>
      </c>
      <c r="W29" s="71" t="s">
        <v>209</v>
      </c>
      <c r="X29" s="27">
        <v>9350.2839999999997</v>
      </c>
      <c r="Y29" s="27">
        <v>130.31200000000001</v>
      </c>
      <c r="Z29" s="71">
        <v>7.0780000000000003</v>
      </c>
      <c r="AA29" s="72">
        <v>1.387</v>
      </c>
      <c r="AB29" s="72">
        <v>0.66700000000000004</v>
      </c>
      <c r="AC29" s="71">
        <v>30.965</v>
      </c>
      <c r="AD29" s="27">
        <v>106.1</v>
      </c>
      <c r="AE29" s="27">
        <v>17157.39</v>
      </c>
      <c r="AF29" s="27">
        <v>8679.6749999999993</v>
      </c>
      <c r="AG29" s="27">
        <v>8477.7150000000001</v>
      </c>
      <c r="AH29" s="71">
        <v>12.988</v>
      </c>
      <c r="AI29" s="71">
        <v>83.596000000000004</v>
      </c>
      <c r="AJ29" s="71">
        <v>81.775000000000006</v>
      </c>
      <c r="AK29" s="71">
        <v>85.447000000000003</v>
      </c>
      <c r="AL29" s="71">
        <v>68.962000000000003</v>
      </c>
      <c r="AM29" s="71">
        <v>67.131</v>
      </c>
      <c r="AN29" s="71">
        <v>70.823999999999998</v>
      </c>
      <c r="AO29" s="71">
        <v>21.285</v>
      </c>
      <c r="AP29" s="71">
        <v>19.902000000000001</v>
      </c>
      <c r="AQ29" s="71">
        <v>22.573</v>
      </c>
      <c r="AR29" s="71">
        <v>9.8569999999999993</v>
      </c>
      <c r="AS29" s="71">
        <v>8.99</v>
      </c>
      <c r="AT29" s="71">
        <v>10.534000000000001</v>
      </c>
      <c r="AU29" s="27">
        <v>26.105</v>
      </c>
      <c r="AV29" s="71">
        <v>2.78</v>
      </c>
      <c r="AW29" s="73">
        <v>9328.0249999999996</v>
      </c>
      <c r="AX29" s="27">
        <v>31.802</v>
      </c>
      <c r="AY29" s="27">
        <v>3.3519999999999999</v>
      </c>
      <c r="AZ29" s="27">
        <v>13.122</v>
      </c>
      <c r="BA29" s="27">
        <v>14.557</v>
      </c>
      <c r="BB29" s="27">
        <v>11.500999999999999</v>
      </c>
      <c r="BC29" s="27">
        <v>49.515000000000001</v>
      </c>
      <c r="BD29" s="27">
        <v>60.524999999999999</v>
      </c>
      <c r="BE29" s="27">
        <v>37.023000000000003</v>
      </c>
      <c r="BF29" s="27">
        <v>19.140999999999998</v>
      </c>
      <c r="BG29" s="27">
        <v>23.012</v>
      </c>
      <c r="BH29" s="27">
        <v>14.673</v>
      </c>
      <c r="BI29" s="27">
        <v>45.189</v>
      </c>
      <c r="BJ29" s="27">
        <v>56.256</v>
      </c>
      <c r="BK29" s="27">
        <v>32.631999999999998</v>
      </c>
      <c r="BL29" s="27">
        <v>-309.96300000000002</v>
      </c>
      <c r="BM29" s="71">
        <v>-0.23499999999999999</v>
      </c>
    </row>
    <row r="30" spans="1:65" x14ac:dyDescent="0.35">
      <c r="A30" s="23">
        <v>7459</v>
      </c>
      <c r="B30" s="23" t="s">
        <v>208</v>
      </c>
      <c r="C30" s="24" t="s">
        <v>24</v>
      </c>
      <c r="D30" s="25">
        <v>5</v>
      </c>
      <c r="E30" s="25">
        <v>156</v>
      </c>
      <c r="F30" s="25" t="s">
        <v>25</v>
      </c>
      <c r="G30" s="25" t="s">
        <v>26</v>
      </c>
      <c r="H30" s="25">
        <v>156</v>
      </c>
      <c r="I30" s="26" t="s">
        <v>27</v>
      </c>
      <c r="J30" s="25">
        <v>906</v>
      </c>
      <c r="K30" s="25">
        <v>2050</v>
      </c>
      <c r="L30" s="27">
        <v>1316945.6669999999</v>
      </c>
      <c r="M30" s="27">
        <v>1312636.325</v>
      </c>
      <c r="N30" s="27">
        <v>664434.39500000002</v>
      </c>
      <c r="O30" s="27">
        <v>648201.93000000005</v>
      </c>
      <c r="P30" s="71">
        <v>136.733</v>
      </c>
      <c r="Q30" s="71">
        <v>102.504</v>
      </c>
      <c r="R30" s="71">
        <v>50.719000000000001</v>
      </c>
      <c r="S30" s="27">
        <v>-8308.7240000000002</v>
      </c>
      <c r="T30" s="71">
        <v>-6.3289999999999997</v>
      </c>
      <c r="U30" s="27">
        <v>-8618.6849999999995</v>
      </c>
      <c r="V30" s="72">
        <v>-0.65700000000000003</v>
      </c>
      <c r="W30" s="71" t="s">
        <v>209</v>
      </c>
      <c r="X30" s="27">
        <v>9051.7620000000006</v>
      </c>
      <c r="Y30" s="27">
        <v>130.49100000000001</v>
      </c>
      <c r="Z30" s="71">
        <v>6.8959999999999999</v>
      </c>
      <c r="AA30" s="72">
        <v>1.391</v>
      </c>
      <c r="AB30" s="72">
        <v>0.66900000000000004</v>
      </c>
      <c r="AC30" s="71">
        <v>30.965</v>
      </c>
      <c r="AD30" s="27">
        <v>106.1</v>
      </c>
      <c r="AE30" s="27">
        <v>17360.486000000001</v>
      </c>
      <c r="AF30" s="27">
        <v>8772.4349999999995</v>
      </c>
      <c r="AG30" s="27">
        <v>8588.0519999999997</v>
      </c>
      <c r="AH30" s="71">
        <v>13.225</v>
      </c>
      <c r="AI30" s="71">
        <v>83.754000000000005</v>
      </c>
      <c r="AJ30" s="71">
        <v>81.953000000000003</v>
      </c>
      <c r="AK30" s="71">
        <v>85.588999999999999</v>
      </c>
      <c r="AL30" s="71">
        <v>69.113</v>
      </c>
      <c r="AM30" s="71">
        <v>67.302000000000007</v>
      </c>
      <c r="AN30" s="71">
        <v>70.959000000000003</v>
      </c>
      <c r="AO30" s="71">
        <v>21.398</v>
      </c>
      <c r="AP30" s="71">
        <v>20.026</v>
      </c>
      <c r="AQ30" s="71">
        <v>22.681000000000001</v>
      </c>
      <c r="AR30" s="71">
        <v>9.9269999999999996</v>
      </c>
      <c r="AS30" s="71">
        <v>9.0630000000000006</v>
      </c>
      <c r="AT30" s="71">
        <v>10.606</v>
      </c>
      <c r="AU30" s="27">
        <v>24.795999999999999</v>
      </c>
      <c r="AV30" s="71">
        <v>2.7269999999999999</v>
      </c>
      <c r="AW30" s="73">
        <v>9030.6299999999992</v>
      </c>
      <c r="AX30" s="27">
        <v>30.256</v>
      </c>
      <c r="AY30" s="27">
        <v>3.286</v>
      </c>
      <c r="AZ30" s="27">
        <v>12.837</v>
      </c>
      <c r="BA30" s="27">
        <v>14.227</v>
      </c>
      <c r="BB30" s="27">
        <v>11.273999999999999</v>
      </c>
      <c r="BC30" s="27">
        <v>48.542000000000002</v>
      </c>
      <c r="BD30" s="27">
        <v>59.258000000000003</v>
      </c>
      <c r="BE30" s="27">
        <v>36.341000000000001</v>
      </c>
      <c r="BF30" s="27">
        <v>18.745999999999999</v>
      </c>
      <c r="BG30" s="27">
        <v>22.512</v>
      </c>
      <c r="BH30" s="27">
        <v>14.401999999999999</v>
      </c>
      <c r="BI30" s="27">
        <v>44.304000000000002</v>
      </c>
      <c r="BJ30" s="27">
        <v>55.081000000000003</v>
      </c>
      <c r="BK30" s="27">
        <v>32.034999999999997</v>
      </c>
      <c r="BL30" s="27">
        <v>-309.96300000000002</v>
      </c>
      <c r="BM30" s="71">
        <v>-0.23599999999999999</v>
      </c>
    </row>
    <row r="31" spans="1:65" x14ac:dyDescent="0.35">
      <c r="A31" s="23">
        <v>7460</v>
      </c>
      <c r="B31" s="23" t="s">
        <v>208</v>
      </c>
      <c r="C31" s="24" t="s">
        <v>24</v>
      </c>
      <c r="D31" s="25">
        <v>5</v>
      </c>
      <c r="E31" s="25">
        <v>156</v>
      </c>
      <c r="F31" s="25" t="s">
        <v>25</v>
      </c>
      <c r="G31" s="25" t="s">
        <v>26</v>
      </c>
      <c r="H31" s="25">
        <v>156</v>
      </c>
      <c r="I31" s="26" t="s">
        <v>27</v>
      </c>
      <c r="J31" s="25">
        <v>906</v>
      </c>
      <c r="K31" s="25">
        <v>2051</v>
      </c>
      <c r="L31" s="27">
        <v>1308326.9820000001</v>
      </c>
      <c r="M31" s="27">
        <v>1303756.6000000001</v>
      </c>
      <c r="N31" s="27">
        <v>660038.02500000002</v>
      </c>
      <c r="O31" s="27">
        <v>643718.57499999995</v>
      </c>
      <c r="P31" s="71">
        <v>135.80799999999999</v>
      </c>
      <c r="Q31" s="71">
        <v>102.535</v>
      </c>
      <c r="R31" s="71">
        <v>50.893000000000001</v>
      </c>
      <c r="S31" s="27">
        <v>-8830.8019999999997</v>
      </c>
      <c r="T31" s="71">
        <v>-6.7729999999999997</v>
      </c>
      <c r="U31" s="27">
        <v>-9140.7630000000008</v>
      </c>
      <c r="V31" s="72">
        <v>-0.70099999999999996</v>
      </c>
      <c r="W31" s="71" t="s">
        <v>209</v>
      </c>
      <c r="X31" s="27">
        <v>8727.6890000000003</v>
      </c>
      <c r="Y31" s="27">
        <v>130.60599999999999</v>
      </c>
      <c r="Z31" s="71">
        <v>6.694</v>
      </c>
      <c r="AA31" s="72">
        <v>1.3919999999999999</v>
      </c>
      <c r="AB31" s="72">
        <v>0.67</v>
      </c>
      <c r="AC31" s="71">
        <v>30.965</v>
      </c>
      <c r="AD31" s="27">
        <v>106.1</v>
      </c>
      <c r="AE31" s="27">
        <v>17558.491000000002</v>
      </c>
      <c r="AF31" s="27">
        <v>8862.9570000000003</v>
      </c>
      <c r="AG31" s="27">
        <v>8695.5329999999994</v>
      </c>
      <c r="AH31" s="71">
        <v>13.467000000000001</v>
      </c>
      <c r="AI31" s="71">
        <v>83.91</v>
      </c>
      <c r="AJ31" s="71">
        <v>82.13</v>
      </c>
      <c r="AK31" s="71">
        <v>85.727999999999994</v>
      </c>
      <c r="AL31" s="71">
        <v>69.262</v>
      </c>
      <c r="AM31" s="71">
        <v>67.471999999999994</v>
      </c>
      <c r="AN31" s="71">
        <v>71.090999999999994</v>
      </c>
      <c r="AO31" s="71">
        <v>21.51</v>
      </c>
      <c r="AP31" s="71">
        <v>20.149999999999999</v>
      </c>
      <c r="AQ31" s="71">
        <v>22.786000000000001</v>
      </c>
      <c r="AR31" s="71">
        <v>9.9949999999999992</v>
      </c>
      <c r="AS31" s="71">
        <v>9.1340000000000003</v>
      </c>
      <c r="AT31" s="71">
        <v>10.675000000000001</v>
      </c>
      <c r="AU31" s="27">
        <v>23.446000000000002</v>
      </c>
      <c r="AV31" s="71">
        <v>2.6720000000000002</v>
      </c>
      <c r="AW31" s="73">
        <v>8707.723</v>
      </c>
      <c r="AX31" s="27">
        <v>28.655999999999999</v>
      </c>
      <c r="AY31" s="27">
        <v>3.2189999999999999</v>
      </c>
      <c r="AZ31" s="27">
        <v>12.558</v>
      </c>
      <c r="BA31" s="27">
        <v>13.904</v>
      </c>
      <c r="BB31" s="27">
        <v>11.05</v>
      </c>
      <c r="BC31" s="27">
        <v>47.585000000000001</v>
      </c>
      <c r="BD31" s="27">
        <v>58.017000000000003</v>
      </c>
      <c r="BE31" s="27">
        <v>35.668999999999997</v>
      </c>
      <c r="BF31" s="27">
        <v>18.361000000000001</v>
      </c>
      <c r="BG31" s="27">
        <v>22.027000000000001</v>
      </c>
      <c r="BH31" s="27">
        <v>14.135999999999999</v>
      </c>
      <c r="BI31" s="27">
        <v>43.436999999999998</v>
      </c>
      <c r="BJ31" s="27">
        <v>53.930999999999997</v>
      </c>
      <c r="BK31" s="27">
        <v>31.449000000000002</v>
      </c>
      <c r="BL31" s="27">
        <v>-309.96300000000002</v>
      </c>
      <c r="BM31" s="71">
        <v>-0.23799999999999999</v>
      </c>
    </row>
    <row r="32" spans="1:65" x14ac:dyDescent="0.35">
      <c r="A32" s="23">
        <v>7461</v>
      </c>
      <c r="B32" s="23" t="s">
        <v>208</v>
      </c>
      <c r="C32" s="24" t="s">
        <v>24</v>
      </c>
      <c r="D32" s="25">
        <v>5</v>
      </c>
      <c r="E32" s="25">
        <v>156</v>
      </c>
      <c r="F32" s="25" t="s">
        <v>25</v>
      </c>
      <c r="G32" s="25" t="s">
        <v>26</v>
      </c>
      <c r="H32" s="25">
        <v>156</v>
      </c>
      <c r="I32" s="26" t="s">
        <v>27</v>
      </c>
      <c r="J32" s="25">
        <v>906</v>
      </c>
      <c r="K32" s="25">
        <v>2052</v>
      </c>
      <c r="L32" s="27">
        <v>1299186.219</v>
      </c>
      <c r="M32" s="27">
        <v>1294381.091</v>
      </c>
      <c r="N32" s="27">
        <v>655396.84499999997</v>
      </c>
      <c r="O32" s="27">
        <v>638984.24600000004</v>
      </c>
      <c r="P32" s="71">
        <v>134.83099999999999</v>
      </c>
      <c r="Q32" s="71">
        <v>102.569</v>
      </c>
      <c r="R32" s="71">
        <v>51.082999999999998</v>
      </c>
      <c r="S32" s="27">
        <v>-9300.2919999999995</v>
      </c>
      <c r="T32" s="71">
        <v>-7.1840000000000002</v>
      </c>
      <c r="U32" s="27">
        <v>-9610.2559999999994</v>
      </c>
      <c r="V32" s="72">
        <v>-0.74199999999999999</v>
      </c>
      <c r="W32" s="71" t="s">
        <v>209</v>
      </c>
      <c r="X32" s="27">
        <v>8452.268</v>
      </c>
      <c r="Y32" s="27">
        <v>131.511</v>
      </c>
      <c r="Z32" s="71">
        <v>6.53</v>
      </c>
      <c r="AA32" s="72">
        <v>1.4</v>
      </c>
      <c r="AB32" s="72">
        <v>0.67400000000000004</v>
      </c>
      <c r="AC32" s="71">
        <v>30.965</v>
      </c>
      <c r="AD32" s="27">
        <v>106.1</v>
      </c>
      <c r="AE32" s="27">
        <v>17752.560000000001</v>
      </c>
      <c r="AF32" s="27">
        <v>8952.8760000000002</v>
      </c>
      <c r="AG32" s="27">
        <v>8799.6849999999995</v>
      </c>
      <c r="AH32" s="71">
        <v>13.714</v>
      </c>
      <c r="AI32" s="71">
        <v>84.06</v>
      </c>
      <c r="AJ32" s="71">
        <v>82.302000000000007</v>
      </c>
      <c r="AK32" s="71">
        <v>85.86</v>
      </c>
      <c r="AL32" s="71">
        <v>69.406000000000006</v>
      </c>
      <c r="AM32" s="71">
        <v>67.637</v>
      </c>
      <c r="AN32" s="71">
        <v>71.216999999999999</v>
      </c>
      <c r="AO32" s="71">
        <v>21.617000000000001</v>
      </c>
      <c r="AP32" s="71">
        <v>20.268999999999998</v>
      </c>
      <c r="AQ32" s="71">
        <v>22.887</v>
      </c>
      <c r="AR32" s="71">
        <v>10.061</v>
      </c>
      <c r="AS32" s="71">
        <v>9.2050000000000001</v>
      </c>
      <c r="AT32" s="71">
        <v>10.743</v>
      </c>
      <c r="AU32" s="27">
        <v>22.292999999999999</v>
      </c>
      <c r="AV32" s="71">
        <v>2.625</v>
      </c>
      <c r="AW32" s="73">
        <v>8433.2739999999994</v>
      </c>
      <c r="AX32" s="27">
        <v>27.251000000000001</v>
      </c>
      <c r="AY32" s="27">
        <v>3.161</v>
      </c>
      <c r="AZ32" s="27">
        <v>12.297000000000001</v>
      </c>
      <c r="BA32" s="27">
        <v>13.596</v>
      </c>
      <c r="BB32" s="27">
        <v>10.847</v>
      </c>
      <c r="BC32" s="27">
        <v>46.677</v>
      </c>
      <c r="BD32" s="27">
        <v>56.826000000000001</v>
      </c>
      <c r="BE32" s="27">
        <v>35.051000000000002</v>
      </c>
      <c r="BF32" s="27">
        <v>17.992000000000001</v>
      </c>
      <c r="BG32" s="27">
        <v>21.558</v>
      </c>
      <c r="BH32" s="27">
        <v>13.888</v>
      </c>
      <c r="BI32" s="27">
        <v>42.606999999999999</v>
      </c>
      <c r="BJ32" s="27">
        <v>52.823999999999998</v>
      </c>
      <c r="BK32" s="27">
        <v>30.904</v>
      </c>
      <c r="BL32" s="27">
        <v>-309.96300000000002</v>
      </c>
      <c r="BM32" s="71">
        <v>-0.23899999999999999</v>
      </c>
    </row>
    <row r="33" spans="1:65" x14ac:dyDescent="0.35">
      <c r="A33" s="23">
        <v>7462</v>
      </c>
      <c r="B33" s="23" t="s">
        <v>208</v>
      </c>
      <c r="C33" s="24" t="s">
        <v>24</v>
      </c>
      <c r="D33" s="25">
        <v>5</v>
      </c>
      <c r="E33" s="25">
        <v>156</v>
      </c>
      <c r="F33" s="25" t="s">
        <v>25</v>
      </c>
      <c r="G33" s="25" t="s">
        <v>26</v>
      </c>
      <c r="H33" s="25">
        <v>156</v>
      </c>
      <c r="I33" s="26" t="s">
        <v>27</v>
      </c>
      <c r="J33" s="25">
        <v>906</v>
      </c>
      <c r="K33" s="25">
        <v>2053</v>
      </c>
      <c r="L33" s="27">
        <v>1289575.963</v>
      </c>
      <c r="M33" s="27">
        <v>1284539.8770000001</v>
      </c>
      <c r="N33" s="27">
        <v>650523.24899999995</v>
      </c>
      <c r="O33" s="27">
        <v>634016.62800000003</v>
      </c>
      <c r="P33" s="71">
        <v>133.80600000000001</v>
      </c>
      <c r="Q33" s="71">
        <v>102.60299999999999</v>
      </c>
      <c r="R33" s="71">
        <v>51.274999999999999</v>
      </c>
      <c r="S33" s="27">
        <v>-9762.2049999999999</v>
      </c>
      <c r="T33" s="71">
        <v>-7.6</v>
      </c>
      <c r="U33" s="27">
        <v>-10072.171</v>
      </c>
      <c r="V33" s="72">
        <v>-0.78400000000000003</v>
      </c>
      <c r="W33" s="71" t="s">
        <v>209</v>
      </c>
      <c r="X33" s="27">
        <v>8186.9870000000001</v>
      </c>
      <c r="Y33" s="27">
        <v>132.51499999999999</v>
      </c>
      <c r="Z33" s="71">
        <v>6.3730000000000002</v>
      </c>
      <c r="AA33" s="72">
        <v>1.4079999999999999</v>
      </c>
      <c r="AB33" s="72">
        <v>0.67800000000000005</v>
      </c>
      <c r="AC33" s="71">
        <v>30.965</v>
      </c>
      <c r="AD33" s="27">
        <v>106.1</v>
      </c>
      <c r="AE33" s="27">
        <v>17949.191999999999</v>
      </c>
      <c r="AF33" s="27">
        <v>9049.7209999999995</v>
      </c>
      <c r="AG33" s="27">
        <v>8899.4709999999995</v>
      </c>
      <c r="AH33" s="71">
        <v>13.973000000000001</v>
      </c>
      <c r="AI33" s="71">
        <v>84.200999999999993</v>
      </c>
      <c r="AJ33" s="71">
        <v>82.459000000000003</v>
      </c>
      <c r="AK33" s="71">
        <v>85.992000000000004</v>
      </c>
      <c r="AL33" s="71">
        <v>69.540999999999997</v>
      </c>
      <c r="AM33" s="71">
        <v>67.787999999999997</v>
      </c>
      <c r="AN33" s="71">
        <v>71.341999999999999</v>
      </c>
      <c r="AO33" s="71">
        <v>21.719000000000001</v>
      </c>
      <c r="AP33" s="71">
        <v>20.378</v>
      </c>
      <c r="AQ33" s="71">
        <v>22.986999999999998</v>
      </c>
      <c r="AR33" s="71">
        <v>10.122999999999999</v>
      </c>
      <c r="AS33" s="71">
        <v>9.2680000000000007</v>
      </c>
      <c r="AT33" s="71">
        <v>10.81</v>
      </c>
      <c r="AU33" s="27">
        <v>21.219000000000001</v>
      </c>
      <c r="AV33" s="71">
        <v>2.58</v>
      </c>
      <c r="AW33" s="73">
        <v>8168.9089999999997</v>
      </c>
      <c r="AX33" s="27">
        <v>25.925000000000001</v>
      </c>
      <c r="AY33" s="27">
        <v>3.105</v>
      </c>
      <c r="AZ33" s="27">
        <v>12.051</v>
      </c>
      <c r="BA33" s="27">
        <v>13.314</v>
      </c>
      <c r="BB33" s="27">
        <v>10.644</v>
      </c>
      <c r="BC33" s="27">
        <v>45.82</v>
      </c>
      <c r="BD33" s="27">
        <v>55.734000000000002</v>
      </c>
      <c r="BE33" s="27">
        <v>34.433999999999997</v>
      </c>
      <c r="BF33" s="27">
        <v>17.643999999999998</v>
      </c>
      <c r="BG33" s="27">
        <v>21.126999999999999</v>
      </c>
      <c r="BH33" s="27">
        <v>13.641999999999999</v>
      </c>
      <c r="BI33" s="27">
        <v>41.826000000000001</v>
      </c>
      <c r="BJ33" s="27">
        <v>51.808999999999997</v>
      </c>
      <c r="BK33" s="27">
        <v>30.361999999999998</v>
      </c>
      <c r="BL33" s="27">
        <v>-309.96300000000002</v>
      </c>
      <c r="BM33" s="71">
        <v>-0.24099999999999999</v>
      </c>
    </row>
    <row r="34" spans="1:65" x14ac:dyDescent="0.35">
      <c r="A34" s="23">
        <v>7463</v>
      </c>
      <c r="B34" s="23" t="s">
        <v>208</v>
      </c>
      <c r="C34" s="24" t="s">
        <v>24</v>
      </c>
      <c r="D34" s="25">
        <v>5</v>
      </c>
      <c r="E34" s="25">
        <v>156</v>
      </c>
      <c r="F34" s="25" t="s">
        <v>25</v>
      </c>
      <c r="G34" s="25" t="s">
        <v>26</v>
      </c>
      <c r="H34" s="25">
        <v>156</v>
      </c>
      <c r="I34" s="26" t="s">
        <v>27</v>
      </c>
      <c r="J34" s="25">
        <v>906</v>
      </c>
      <c r="K34" s="25">
        <v>2054</v>
      </c>
      <c r="L34" s="27">
        <v>1279503.7919999999</v>
      </c>
      <c r="M34" s="27">
        <v>1274244.7560000001</v>
      </c>
      <c r="N34" s="27">
        <v>645422.25399999996</v>
      </c>
      <c r="O34" s="27">
        <v>628822.50199999998</v>
      </c>
      <c r="P34" s="71">
        <v>132.73400000000001</v>
      </c>
      <c r="Q34" s="71">
        <v>102.64</v>
      </c>
      <c r="R34" s="71">
        <v>51.45</v>
      </c>
      <c r="S34" s="27">
        <v>-10208.102999999999</v>
      </c>
      <c r="T34" s="71">
        <v>-8.0109999999999992</v>
      </c>
      <c r="U34" s="27">
        <v>-10518.072</v>
      </c>
      <c r="V34" s="72">
        <v>-0.82499999999999996</v>
      </c>
      <c r="W34" s="71" t="s">
        <v>209</v>
      </c>
      <c r="X34" s="27">
        <v>7909.5929999999998</v>
      </c>
      <c r="Y34" s="27">
        <v>133.339</v>
      </c>
      <c r="Z34" s="71">
        <v>6.2069999999999999</v>
      </c>
      <c r="AA34" s="72">
        <v>1.41</v>
      </c>
      <c r="AB34" s="72">
        <v>0.67900000000000005</v>
      </c>
      <c r="AC34" s="71">
        <v>30.965</v>
      </c>
      <c r="AD34" s="27">
        <v>106.1</v>
      </c>
      <c r="AE34" s="27">
        <v>18117.696</v>
      </c>
      <c r="AF34" s="27">
        <v>9128</v>
      </c>
      <c r="AG34" s="27">
        <v>8989.6959999999999</v>
      </c>
      <c r="AH34" s="71">
        <v>14.218</v>
      </c>
      <c r="AI34" s="71">
        <v>84.35</v>
      </c>
      <c r="AJ34" s="71">
        <v>82.623999999999995</v>
      </c>
      <c r="AK34" s="71">
        <v>86.128</v>
      </c>
      <c r="AL34" s="71">
        <v>69.683999999999997</v>
      </c>
      <c r="AM34" s="71">
        <v>67.947000000000003</v>
      </c>
      <c r="AN34" s="71">
        <v>71.472999999999999</v>
      </c>
      <c r="AO34" s="71">
        <v>21.826000000000001</v>
      </c>
      <c r="AP34" s="71">
        <v>20.495000000000001</v>
      </c>
      <c r="AQ34" s="71">
        <v>23.091999999999999</v>
      </c>
      <c r="AR34" s="71">
        <v>10.191000000000001</v>
      </c>
      <c r="AS34" s="71">
        <v>9.3390000000000004</v>
      </c>
      <c r="AT34" s="71">
        <v>10.881</v>
      </c>
      <c r="AU34" s="27">
        <v>20.149000000000001</v>
      </c>
      <c r="AV34" s="71">
        <v>2.5350000000000001</v>
      </c>
      <c r="AW34" s="73">
        <v>7892.4350000000004</v>
      </c>
      <c r="AX34" s="27">
        <v>24.611999999999998</v>
      </c>
      <c r="AY34" s="27">
        <v>3.05</v>
      </c>
      <c r="AZ34" s="27">
        <v>11.802</v>
      </c>
      <c r="BA34" s="27">
        <v>13.032</v>
      </c>
      <c r="BB34" s="27">
        <v>10.439</v>
      </c>
      <c r="BC34" s="27">
        <v>44.942</v>
      </c>
      <c r="BD34" s="27">
        <v>54.622</v>
      </c>
      <c r="BE34" s="27">
        <v>33.802999999999997</v>
      </c>
      <c r="BF34" s="27">
        <v>17.288</v>
      </c>
      <c r="BG34" s="27">
        <v>20.687000000000001</v>
      </c>
      <c r="BH34" s="27">
        <v>13.39</v>
      </c>
      <c r="BI34" s="27">
        <v>41.024000000000001</v>
      </c>
      <c r="BJ34" s="27">
        <v>50.773000000000003</v>
      </c>
      <c r="BK34" s="27">
        <v>29.806999999999999</v>
      </c>
      <c r="BL34" s="27">
        <v>-309.96300000000002</v>
      </c>
      <c r="BM34" s="71">
        <v>-0.24299999999999999</v>
      </c>
    </row>
    <row r="35" spans="1:65" x14ac:dyDescent="0.35">
      <c r="A35" s="23">
        <v>7464</v>
      </c>
      <c r="B35" s="23" t="s">
        <v>208</v>
      </c>
      <c r="C35" s="24" t="s">
        <v>24</v>
      </c>
      <c r="D35" s="25">
        <v>5</v>
      </c>
      <c r="E35" s="25">
        <v>156</v>
      </c>
      <c r="F35" s="25" t="s">
        <v>25</v>
      </c>
      <c r="G35" s="25" t="s">
        <v>26</v>
      </c>
      <c r="H35" s="25">
        <v>156</v>
      </c>
      <c r="I35" s="26" t="s">
        <v>27</v>
      </c>
      <c r="J35" s="25">
        <v>906</v>
      </c>
      <c r="K35" s="25">
        <v>2055</v>
      </c>
      <c r="L35" s="27">
        <v>1268985.72</v>
      </c>
      <c r="M35" s="27">
        <v>1263512.5549999999</v>
      </c>
      <c r="N35" s="27">
        <v>640103.28700000001</v>
      </c>
      <c r="O35" s="27">
        <v>623409.26899999997</v>
      </c>
      <c r="P35" s="71">
        <v>131.61600000000001</v>
      </c>
      <c r="Q35" s="71">
        <v>102.678</v>
      </c>
      <c r="R35" s="71">
        <v>51.616</v>
      </c>
      <c r="S35" s="27">
        <v>-10636.376</v>
      </c>
      <c r="T35" s="71">
        <v>-8.4179999999999993</v>
      </c>
      <c r="U35" s="27">
        <v>-10946.33</v>
      </c>
      <c r="V35" s="72">
        <v>-0.86599999999999999</v>
      </c>
      <c r="W35" s="71" t="s">
        <v>209</v>
      </c>
      <c r="X35" s="27">
        <v>7645.6790000000001</v>
      </c>
      <c r="Y35" s="27">
        <v>134.239</v>
      </c>
      <c r="Z35" s="71">
        <v>6.0510000000000002</v>
      </c>
      <c r="AA35" s="72">
        <v>1.409</v>
      </c>
      <c r="AB35" s="72">
        <v>0.67900000000000005</v>
      </c>
      <c r="AC35" s="71">
        <v>30.965</v>
      </c>
      <c r="AD35" s="27">
        <v>106.1</v>
      </c>
      <c r="AE35" s="27">
        <v>18282.055</v>
      </c>
      <c r="AF35" s="27">
        <v>9206.4580000000005</v>
      </c>
      <c r="AG35" s="27">
        <v>9075.5969999999998</v>
      </c>
      <c r="AH35" s="71">
        <v>14.468999999999999</v>
      </c>
      <c r="AI35" s="71">
        <v>84.494</v>
      </c>
      <c r="AJ35" s="71">
        <v>82.78</v>
      </c>
      <c r="AK35" s="71">
        <v>86.265000000000001</v>
      </c>
      <c r="AL35" s="71">
        <v>69.822000000000003</v>
      </c>
      <c r="AM35" s="71">
        <v>68.097999999999999</v>
      </c>
      <c r="AN35" s="71">
        <v>71.603999999999999</v>
      </c>
      <c r="AO35" s="71">
        <v>21.931000000000001</v>
      </c>
      <c r="AP35" s="71">
        <v>20.605</v>
      </c>
      <c r="AQ35" s="71">
        <v>23.198</v>
      </c>
      <c r="AR35" s="71">
        <v>10.257999999999999</v>
      </c>
      <c r="AS35" s="71">
        <v>9.4039999999999999</v>
      </c>
      <c r="AT35" s="71">
        <v>10.952999999999999</v>
      </c>
      <c r="AU35" s="27">
        <v>19.155000000000001</v>
      </c>
      <c r="AV35" s="71">
        <v>2.4929999999999999</v>
      </c>
      <c r="AW35" s="73">
        <v>7629.3670000000002</v>
      </c>
      <c r="AX35" s="27">
        <v>23.388000000000002</v>
      </c>
      <c r="AY35" s="27">
        <v>2.9980000000000002</v>
      </c>
      <c r="AZ35" s="27">
        <v>11.564</v>
      </c>
      <c r="BA35" s="27">
        <v>12.760999999999999</v>
      </c>
      <c r="BB35" s="27">
        <v>10.241</v>
      </c>
      <c r="BC35" s="27">
        <v>44.1</v>
      </c>
      <c r="BD35" s="27">
        <v>53.566000000000003</v>
      </c>
      <c r="BE35" s="27">
        <v>33.189</v>
      </c>
      <c r="BF35" s="27">
        <v>16.945</v>
      </c>
      <c r="BG35" s="27">
        <v>20.266999999999999</v>
      </c>
      <c r="BH35" s="27">
        <v>13.143000000000001</v>
      </c>
      <c r="BI35" s="27">
        <v>40.253</v>
      </c>
      <c r="BJ35" s="27">
        <v>49.787999999999997</v>
      </c>
      <c r="BK35" s="27">
        <v>29.263999999999999</v>
      </c>
      <c r="BL35" s="27">
        <v>-309.96300000000002</v>
      </c>
      <c r="BM35" s="71">
        <v>-0.245</v>
      </c>
    </row>
    <row r="36" spans="1:65" x14ac:dyDescent="0.35">
      <c r="A36" s="23">
        <v>7465</v>
      </c>
      <c r="B36" s="23" t="s">
        <v>208</v>
      </c>
      <c r="C36" s="24" t="s">
        <v>24</v>
      </c>
      <c r="D36" s="25">
        <v>5</v>
      </c>
      <c r="E36" s="25">
        <v>156</v>
      </c>
      <c r="F36" s="25" t="s">
        <v>25</v>
      </c>
      <c r="G36" s="25" t="s">
        <v>26</v>
      </c>
      <c r="H36" s="25">
        <v>156</v>
      </c>
      <c r="I36" s="26" t="s">
        <v>27</v>
      </c>
      <c r="J36" s="25">
        <v>906</v>
      </c>
      <c r="K36" s="25">
        <v>2056</v>
      </c>
      <c r="L36" s="27">
        <v>1258039.3899999999</v>
      </c>
      <c r="M36" s="27">
        <v>1252371.9890000001</v>
      </c>
      <c r="N36" s="27">
        <v>634584.41200000001</v>
      </c>
      <c r="O36" s="27">
        <v>617787.57799999998</v>
      </c>
      <c r="P36" s="71">
        <v>130.45500000000001</v>
      </c>
      <c r="Q36" s="71">
        <v>102.71899999999999</v>
      </c>
      <c r="R36" s="71">
        <v>51.786000000000001</v>
      </c>
      <c r="S36" s="27">
        <v>-11024.83</v>
      </c>
      <c r="T36" s="71">
        <v>-8.8030000000000008</v>
      </c>
      <c r="U36" s="27">
        <v>-11334.800999999999</v>
      </c>
      <c r="V36" s="72">
        <v>-0.90500000000000003</v>
      </c>
      <c r="W36" s="71" t="s">
        <v>209</v>
      </c>
      <c r="X36" s="27">
        <v>7413.201</v>
      </c>
      <c r="Y36" s="27">
        <v>135.26599999999999</v>
      </c>
      <c r="Z36" s="71">
        <v>5.9189999999999996</v>
      </c>
      <c r="AA36" s="72">
        <v>1.407</v>
      </c>
      <c r="AB36" s="72">
        <v>0.67800000000000005</v>
      </c>
      <c r="AC36" s="71">
        <v>30.965</v>
      </c>
      <c r="AD36" s="27">
        <v>106.1</v>
      </c>
      <c r="AE36" s="27">
        <v>18438.030999999999</v>
      </c>
      <c r="AF36" s="27">
        <v>9272.1890000000003</v>
      </c>
      <c r="AG36" s="27">
        <v>9165.8410000000003</v>
      </c>
      <c r="AH36" s="71">
        <v>14.722</v>
      </c>
      <c r="AI36" s="71">
        <v>84.635000000000005</v>
      </c>
      <c r="AJ36" s="71">
        <v>82.936000000000007</v>
      </c>
      <c r="AK36" s="71">
        <v>86.394999999999996</v>
      </c>
      <c r="AL36" s="71">
        <v>69.956999999999994</v>
      </c>
      <c r="AM36" s="71">
        <v>68.248999999999995</v>
      </c>
      <c r="AN36" s="71">
        <v>71.727999999999994</v>
      </c>
      <c r="AO36" s="71">
        <v>22.033000000000001</v>
      </c>
      <c r="AP36" s="71">
        <v>20.716000000000001</v>
      </c>
      <c r="AQ36" s="71">
        <v>23.297000000000001</v>
      </c>
      <c r="AR36" s="71">
        <v>10.321999999999999</v>
      </c>
      <c r="AS36" s="71">
        <v>9.4710000000000001</v>
      </c>
      <c r="AT36" s="71">
        <v>11.019</v>
      </c>
      <c r="AU36" s="27">
        <v>18.254000000000001</v>
      </c>
      <c r="AV36" s="71">
        <v>2.4510000000000001</v>
      </c>
      <c r="AW36" s="73">
        <v>7397.652</v>
      </c>
      <c r="AX36" s="27">
        <v>22.268000000000001</v>
      </c>
      <c r="AY36" s="27">
        <v>2.9470000000000001</v>
      </c>
      <c r="AZ36" s="27">
        <v>11.332000000000001</v>
      </c>
      <c r="BA36" s="27">
        <v>12.500999999999999</v>
      </c>
      <c r="BB36" s="27">
        <v>10.044</v>
      </c>
      <c r="BC36" s="27">
        <v>43.274999999999999</v>
      </c>
      <c r="BD36" s="27">
        <v>52.534999999999997</v>
      </c>
      <c r="BE36" s="27">
        <v>32.588999999999999</v>
      </c>
      <c r="BF36" s="27">
        <v>16.611000000000001</v>
      </c>
      <c r="BG36" s="27">
        <v>19.858000000000001</v>
      </c>
      <c r="BH36" s="27">
        <v>12.904</v>
      </c>
      <c r="BI36" s="27">
        <v>39.497999999999998</v>
      </c>
      <c r="BJ36" s="27">
        <v>48.825000000000003</v>
      </c>
      <c r="BK36" s="27">
        <v>28.736000000000001</v>
      </c>
      <c r="BL36" s="27">
        <v>-309.96300000000002</v>
      </c>
      <c r="BM36" s="71">
        <v>-0.247</v>
      </c>
    </row>
    <row r="37" spans="1:65" x14ac:dyDescent="0.35">
      <c r="A37" s="23">
        <v>7466</v>
      </c>
      <c r="B37" s="23" t="s">
        <v>208</v>
      </c>
      <c r="C37" s="24" t="s">
        <v>24</v>
      </c>
      <c r="D37" s="25">
        <v>5</v>
      </c>
      <c r="E37" s="25">
        <v>156</v>
      </c>
      <c r="F37" s="25" t="s">
        <v>25</v>
      </c>
      <c r="G37" s="25" t="s">
        <v>26</v>
      </c>
      <c r="H37" s="25">
        <v>156</v>
      </c>
      <c r="I37" s="26" t="s">
        <v>27</v>
      </c>
      <c r="J37" s="25">
        <v>906</v>
      </c>
      <c r="K37" s="25">
        <v>2057</v>
      </c>
      <c r="L37" s="27">
        <v>1246704.5889999999</v>
      </c>
      <c r="M37" s="27">
        <v>1240879.9920000001</v>
      </c>
      <c r="N37" s="27">
        <v>628897.36</v>
      </c>
      <c r="O37" s="27">
        <v>611982.63199999998</v>
      </c>
      <c r="P37" s="71">
        <v>129.25800000000001</v>
      </c>
      <c r="Q37" s="71">
        <v>102.764</v>
      </c>
      <c r="R37" s="71">
        <v>51.965000000000003</v>
      </c>
      <c r="S37" s="27">
        <v>-11339.235000000001</v>
      </c>
      <c r="T37" s="71">
        <v>-9.1370000000000005</v>
      </c>
      <c r="U37" s="27">
        <v>-11649.194</v>
      </c>
      <c r="V37" s="72">
        <v>-0.93899999999999995</v>
      </c>
      <c r="W37" s="71" t="s">
        <v>209</v>
      </c>
      <c r="X37" s="27">
        <v>7226.2110000000002</v>
      </c>
      <c r="Y37" s="27">
        <v>136.49299999999999</v>
      </c>
      <c r="Z37" s="71">
        <v>5.8230000000000004</v>
      </c>
      <c r="AA37" s="72">
        <v>1.4079999999999999</v>
      </c>
      <c r="AB37" s="72">
        <v>0.67800000000000005</v>
      </c>
      <c r="AC37" s="71">
        <v>30.965</v>
      </c>
      <c r="AD37" s="27">
        <v>106.1</v>
      </c>
      <c r="AE37" s="27">
        <v>18565.446</v>
      </c>
      <c r="AF37" s="27">
        <v>9327.0239999999994</v>
      </c>
      <c r="AG37" s="27">
        <v>9238.4230000000007</v>
      </c>
      <c r="AH37" s="71">
        <v>14.96</v>
      </c>
      <c r="AI37" s="71">
        <v>84.778000000000006</v>
      </c>
      <c r="AJ37" s="71">
        <v>83.093000000000004</v>
      </c>
      <c r="AK37" s="71">
        <v>86.528000000000006</v>
      </c>
      <c r="AL37" s="71">
        <v>70.093999999999994</v>
      </c>
      <c r="AM37" s="71">
        <v>68.399000000000001</v>
      </c>
      <c r="AN37" s="71">
        <v>71.855999999999995</v>
      </c>
      <c r="AO37" s="71">
        <v>22.137</v>
      </c>
      <c r="AP37" s="71">
        <v>20.826000000000001</v>
      </c>
      <c r="AQ37" s="71">
        <v>23.4</v>
      </c>
      <c r="AR37" s="71">
        <v>10.387</v>
      </c>
      <c r="AS37" s="71">
        <v>9.5370000000000008</v>
      </c>
      <c r="AT37" s="71">
        <v>11.089</v>
      </c>
      <c r="AU37" s="27">
        <v>17.466999999999999</v>
      </c>
      <c r="AV37" s="71">
        <v>2.4079999999999999</v>
      </c>
      <c r="AW37" s="73">
        <v>7211.3209999999999</v>
      </c>
      <c r="AX37" s="27">
        <v>21.274000000000001</v>
      </c>
      <c r="AY37" s="27">
        <v>2.8940000000000001</v>
      </c>
      <c r="AZ37" s="27">
        <v>11.1</v>
      </c>
      <c r="BA37" s="27">
        <v>12.238</v>
      </c>
      <c r="BB37" s="27">
        <v>9.8520000000000003</v>
      </c>
      <c r="BC37" s="27">
        <v>42.448999999999998</v>
      </c>
      <c r="BD37" s="27">
        <v>51.503</v>
      </c>
      <c r="BE37" s="27">
        <v>31.992000000000001</v>
      </c>
      <c r="BF37" s="27">
        <v>16.279</v>
      </c>
      <c r="BG37" s="27">
        <v>19.454000000000001</v>
      </c>
      <c r="BH37" s="27">
        <v>12.666</v>
      </c>
      <c r="BI37" s="27">
        <v>38.743000000000002</v>
      </c>
      <c r="BJ37" s="27">
        <v>47.866</v>
      </c>
      <c r="BK37" s="27">
        <v>28.21</v>
      </c>
      <c r="BL37" s="27">
        <v>-309.96300000000002</v>
      </c>
      <c r="BM37" s="71">
        <v>-0.25</v>
      </c>
    </row>
    <row r="38" spans="1:65" x14ac:dyDescent="0.35">
      <c r="A38" s="23">
        <v>7467</v>
      </c>
      <c r="B38" s="23" t="s">
        <v>208</v>
      </c>
      <c r="C38" s="24" t="s">
        <v>24</v>
      </c>
      <c r="D38" s="25">
        <v>5</v>
      </c>
      <c r="E38" s="25">
        <v>156</v>
      </c>
      <c r="F38" s="25" t="s">
        <v>25</v>
      </c>
      <c r="G38" s="25" t="s">
        <v>26</v>
      </c>
      <c r="H38" s="25">
        <v>156</v>
      </c>
      <c r="I38" s="26" t="s">
        <v>27</v>
      </c>
      <c r="J38" s="25">
        <v>906</v>
      </c>
      <c r="K38" s="25">
        <v>2058</v>
      </c>
      <c r="L38" s="27">
        <v>1235055.395</v>
      </c>
      <c r="M38" s="27">
        <v>1229126.156</v>
      </c>
      <c r="N38" s="27">
        <v>623084.43799999997</v>
      </c>
      <c r="O38" s="27">
        <v>606041.71799999999</v>
      </c>
      <c r="P38" s="71">
        <v>128.03399999999999</v>
      </c>
      <c r="Q38" s="71">
        <v>102.812</v>
      </c>
      <c r="R38" s="71">
        <v>52.156999999999996</v>
      </c>
      <c r="S38" s="27">
        <v>-11548.514999999999</v>
      </c>
      <c r="T38" s="71">
        <v>-9.3949999999999996</v>
      </c>
      <c r="U38" s="27">
        <v>-11858.477999999999</v>
      </c>
      <c r="V38" s="72">
        <v>-0.96499999999999997</v>
      </c>
      <c r="W38" s="71" t="s">
        <v>209</v>
      </c>
      <c r="X38" s="27">
        <v>7111.5839999999998</v>
      </c>
      <c r="Y38" s="27">
        <v>138.15899999999999</v>
      </c>
      <c r="Z38" s="71">
        <v>5.7850000000000001</v>
      </c>
      <c r="AA38" s="72">
        <v>1.4159999999999999</v>
      </c>
      <c r="AB38" s="72">
        <v>0.68200000000000005</v>
      </c>
      <c r="AC38" s="71">
        <v>30.965</v>
      </c>
      <c r="AD38" s="27">
        <v>106.1</v>
      </c>
      <c r="AE38" s="27">
        <v>18660.098999999998</v>
      </c>
      <c r="AF38" s="27">
        <v>9368.8189999999995</v>
      </c>
      <c r="AG38" s="27">
        <v>9291.2790000000005</v>
      </c>
      <c r="AH38" s="71">
        <v>15.18</v>
      </c>
      <c r="AI38" s="71">
        <v>84.92</v>
      </c>
      <c r="AJ38" s="71">
        <v>83.245999999999995</v>
      </c>
      <c r="AK38" s="71">
        <v>86.665999999999997</v>
      </c>
      <c r="AL38" s="71">
        <v>70.230999999999995</v>
      </c>
      <c r="AM38" s="71">
        <v>68.546999999999997</v>
      </c>
      <c r="AN38" s="71">
        <v>71.988</v>
      </c>
      <c r="AO38" s="71">
        <v>22.241</v>
      </c>
      <c r="AP38" s="71">
        <v>20.934999999999999</v>
      </c>
      <c r="AQ38" s="71">
        <v>23.507000000000001</v>
      </c>
      <c r="AR38" s="71">
        <v>10.455</v>
      </c>
      <c r="AS38" s="71">
        <v>9.6029999999999998</v>
      </c>
      <c r="AT38" s="71">
        <v>11.163</v>
      </c>
      <c r="AU38" s="27">
        <v>16.888999999999999</v>
      </c>
      <c r="AV38" s="71">
        <v>2.37</v>
      </c>
      <c r="AW38" s="73">
        <v>7097.1679999999997</v>
      </c>
      <c r="AX38" s="27">
        <v>20.507000000000001</v>
      </c>
      <c r="AY38" s="27">
        <v>2.8460000000000001</v>
      </c>
      <c r="AZ38" s="27">
        <v>10.877000000000001</v>
      </c>
      <c r="BA38" s="27">
        <v>11.991</v>
      </c>
      <c r="BB38" s="27">
        <v>9.6590000000000007</v>
      </c>
      <c r="BC38" s="27">
        <v>41.642000000000003</v>
      </c>
      <c r="BD38" s="27">
        <v>50.518000000000001</v>
      </c>
      <c r="BE38" s="27">
        <v>31.388000000000002</v>
      </c>
      <c r="BF38" s="27">
        <v>15.952999999999999</v>
      </c>
      <c r="BG38" s="27">
        <v>19.062999999999999</v>
      </c>
      <c r="BH38" s="27">
        <v>12.423</v>
      </c>
      <c r="BI38" s="27">
        <v>38.003</v>
      </c>
      <c r="BJ38" s="27">
        <v>46.944000000000003</v>
      </c>
      <c r="BK38" s="27">
        <v>27.675000000000001</v>
      </c>
      <c r="BL38" s="27">
        <v>-309.96300000000002</v>
      </c>
      <c r="BM38" s="71">
        <v>-0.252</v>
      </c>
    </row>
    <row r="39" spans="1:65" x14ac:dyDescent="0.35">
      <c r="A39" s="23">
        <v>7468</v>
      </c>
      <c r="B39" s="23" t="s">
        <v>208</v>
      </c>
      <c r="C39" s="24" t="s">
        <v>24</v>
      </c>
      <c r="D39" s="25">
        <v>5</v>
      </c>
      <c r="E39" s="25">
        <v>156</v>
      </c>
      <c r="F39" s="25" t="s">
        <v>25</v>
      </c>
      <c r="G39" s="25" t="s">
        <v>26</v>
      </c>
      <c r="H39" s="25">
        <v>156</v>
      </c>
      <c r="I39" s="26" t="s">
        <v>27</v>
      </c>
      <c r="J39" s="25">
        <v>906</v>
      </c>
      <c r="K39" s="25">
        <v>2059</v>
      </c>
      <c r="L39" s="27">
        <v>1223196.9169999999</v>
      </c>
      <c r="M39" s="27">
        <v>1217157.9369999999</v>
      </c>
      <c r="N39" s="27">
        <v>617168.56599999999</v>
      </c>
      <c r="O39" s="27">
        <v>599989.37100000004</v>
      </c>
      <c r="P39" s="71">
        <v>126.78700000000001</v>
      </c>
      <c r="Q39" s="71">
        <v>102.863</v>
      </c>
      <c r="R39" s="71">
        <v>52.36</v>
      </c>
      <c r="S39" s="27">
        <v>-11768.003000000001</v>
      </c>
      <c r="T39" s="71">
        <v>-9.6669999999999998</v>
      </c>
      <c r="U39" s="27">
        <v>-12077.96</v>
      </c>
      <c r="V39" s="72">
        <v>-0.99199999999999999</v>
      </c>
      <c r="W39" s="71" t="s">
        <v>209</v>
      </c>
      <c r="X39" s="27">
        <v>6969.6869999999999</v>
      </c>
      <c r="Y39" s="27">
        <v>138.37700000000001</v>
      </c>
      <c r="Z39" s="71">
        <v>5.726</v>
      </c>
      <c r="AA39" s="72">
        <v>1.4119999999999999</v>
      </c>
      <c r="AB39" s="72">
        <v>0.68100000000000005</v>
      </c>
      <c r="AC39" s="71">
        <v>30.965</v>
      </c>
      <c r="AD39" s="27">
        <v>106.1</v>
      </c>
      <c r="AE39" s="27">
        <v>18737.689999999999</v>
      </c>
      <c r="AF39" s="27">
        <v>9401.07</v>
      </c>
      <c r="AG39" s="27">
        <v>9336.6200000000008</v>
      </c>
      <c r="AH39" s="71">
        <v>15.393000000000001</v>
      </c>
      <c r="AI39" s="71">
        <v>85.058000000000007</v>
      </c>
      <c r="AJ39" s="71">
        <v>83.394999999999996</v>
      </c>
      <c r="AK39" s="71">
        <v>86.798000000000002</v>
      </c>
      <c r="AL39" s="71">
        <v>70.364000000000004</v>
      </c>
      <c r="AM39" s="71">
        <v>68.691000000000003</v>
      </c>
      <c r="AN39" s="71">
        <v>72.114000000000004</v>
      </c>
      <c r="AO39" s="71">
        <v>22.341999999999999</v>
      </c>
      <c r="AP39" s="71">
        <v>21.042000000000002</v>
      </c>
      <c r="AQ39" s="71">
        <v>23.609000000000002</v>
      </c>
      <c r="AR39" s="71">
        <v>10.52</v>
      </c>
      <c r="AS39" s="71">
        <v>9.6679999999999993</v>
      </c>
      <c r="AT39" s="71">
        <v>11.231999999999999</v>
      </c>
      <c r="AU39" s="27">
        <v>16.295999999999999</v>
      </c>
      <c r="AV39" s="71">
        <v>2.3319999999999999</v>
      </c>
      <c r="AW39" s="73">
        <v>6955.7870000000003</v>
      </c>
      <c r="AX39" s="27">
        <v>19.748000000000001</v>
      </c>
      <c r="AY39" s="27">
        <v>2.7989999999999999</v>
      </c>
      <c r="AZ39" s="27">
        <v>10.662000000000001</v>
      </c>
      <c r="BA39" s="27">
        <v>11.753</v>
      </c>
      <c r="BB39" s="27">
        <v>9.4740000000000002</v>
      </c>
      <c r="BC39" s="27">
        <v>40.863</v>
      </c>
      <c r="BD39" s="27">
        <v>49.564</v>
      </c>
      <c r="BE39" s="27">
        <v>30.811</v>
      </c>
      <c r="BF39" s="27">
        <v>15.638999999999999</v>
      </c>
      <c r="BG39" s="27">
        <v>18.684999999999999</v>
      </c>
      <c r="BH39" s="27">
        <v>12.192</v>
      </c>
      <c r="BI39" s="27">
        <v>37.287999999999997</v>
      </c>
      <c r="BJ39" s="27">
        <v>46.052</v>
      </c>
      <c r="BK39" s="27">
        <v>27.164000000000001</v>
      </c>
      <c r="BL39" s="27">
        <v>-309.96300000000002</v>
      </c>
      <c r="BM39" s="71">
        <v>-0.255</v>
      </c>
    </row>
    <row r="40" spans="1:65" x14ac:dyDescent="0.35">
      <c r="A40" s="23">
        <v>7469</v>
      </c>
      <c r="B40" s="23" t="s">
        <v>208</v>
      </c>
      <c r="C40" s="24" t="s">
        <v>24</v>
      </c>
      <c r="D40" s="25">
        <v>5</v>
      </c>
      <c r="E40" s="25">
        <v>156</v>
      </c>
      <c r="F40" s="25" t="s">
        <v>25</v>
      </c>
      <c r="G40" s="25" t="s">
        <v>26</v>
      </c>
      <c r="H40" s="25">
        <v>156</v>
      </c>
      <c r="I40" s="26" t="s">
        <v>27</v>
      </c>
      <c r="J40" s="25">
        <v>906</v>
      </c>
      <c r="K40" s="25">
        <v>2060</v>
      </c>
      <c r="L40" s="27">
        <v>1211118.9569999999</v>
      </c>
      <c r="M40" s="27">
        <v>1205020.6499999999</v>
      </c>
      <c r="N40" s="27">
        <v>611173.09600000002</v>
      </c>
      <c r="O40" s="27">
        <v>593847.554</v>
      </c>
      <c r="P40" s="71">
        <v>125.523</v>
      </c>
      <c r="Q40" s="71">
        <v>102.91800000000001</v>
      </c>
      <c r="R40" s="71">
        <v>52.576999999999998</v>
      </c>
      <c r="S40" s="27">
        <v>-11886.638999999999</v>
      </c>
      <c r="T40" s="71">
        <v>-9.8629999999999995</v>
      </c>
      <c r="U40" s="27">
        <v>-12196.612999999999</v>
      </c>
      <c r="V40" s="72">
        <v>-1.012</v>
      </c>
      <c r="W40" s="71" t="s">
        <v>209</v>
      </c>
      <c r="X40" s="27">
        <v>6900.2449999999999</v>
      </c>
      <c r="Y40" s="27">
        <v>139.21</v>
      </c>
      <c r="Z40" s="71">
        <v>5.726</v>
      </c>
      <c r="AA40" s="72">
        <v>1.417</v>
      </c>
      <c r="AB40" s="72">
        <v>0.68300000000000005</v>
      </c>
      <c r="AC40" s="71">
        <v>30.965</v>
      </c>
      <c r="AD40" s="27">
        <v>106.1</v>
      </c>
      <c r="AE40" s="27">
        <v>18786.883999999998</v>
      </c>
      <c r="AF40" s="27">
        <v>9419.1880000000001</v>
      </c>
      <c r="AG40" s="27">
        <v>9367.6959999999999</v>
      </c>
      <c r="AH40" s="71">
        <v>15.589</v>
      </c>
      <c r="AI40" s="71">
        <v>85.195999999999998</v>
      </c>
      <c r="AJ40" s="71">
        <v>83.543999999999997</v>
      </c>
      <c r="AK40" s="71">
        <v>86.929000000000002</v>
      </c>
      <c r="AL40" s="71">
        <v>70.497</v>
      </c>
      <c r="AM40" s="71">
        <v>68.835999999999999</v>
      </c>
      <c r="AN40" s="71">
        <v>72.239999999999995</v>
      </c>
      <c r="AO40" s="71">
        <v>22.443000000000001</v>
      </c>
      <c r="AP40" s="71">
        <v>21.148</v>
      </c>
      <c r="AQ40" s="71">
        <v>23.710999999999999</v>
      </c>
      <c r="AR40" s="71">
        <v>10.585000000000001</v>
      </c>
      <c r="AS40" s="71">
        <v>9.7330000000000005</v>
      </c>
      <c r="AT40" s="71">
        <v>11.303000000000001</v>
      </c>
      <c r="AU40" s="27">
        <v>15.858000000000001</v>
      </c>
      <c r="AV40" s="71">
        <v>2.2949999999999999</v>
      </c>
      <c r="AW40" s="73">
        <v>6886.7</v>
      </c>
      <c r="AX40" s="27">
        <v>19.166</v>
      </c>
      <c r="AY40" s="27">
        <v>2.754</v>
      </c>
      <c r="AZ40" s="27">
        <v>10.45</v>
      </c>
      <c r="BA40" s="27">
        <v>11.513</v>
      </c>
      <c r="BB40" s="27">
        <v>9.2940000000000005</v>
      </c>
      <c r="BC40" s="27">
        <v>40.087000000000003</v>
      </c>
      <c r="BD40" s="27">
        <v>48.607999999999997</v>
      </c>
      <c r="BE40" s="27">
        <v>30.245999999999999</v>
      </c>
      <c r="BF40" s="27">
        <v>15.327</v>
      </c>
      <c r="BG40" s="27">
        <v>18.306999999999999</v>
      </c>
      <c r="BH40" s="27">
        <v>11.964</v>
      </c>
      <c r="BI40" s="27">
        <v>36.573999999999998</v>
      </c>
      <c r="BJ40" s="27">
        <v>45.158999999999999</v>
      </c>
      <c r="BK40" s="27">
        <v>26.661999999999999</v>
      </c>
      <c r="BL40" s="27">
        <v>-309.96300000000002</v>
      </c>
      <c r="BM40" s="71">
        <v>-0.25700000000000001</v>
      </c>
    </row>
    <row r="41" spans="1:65" x14ac:dyDescent="0.35">
      <c r="A41" s="23">
        <v>7470</v>
      </c>
      <c r="B41" s="23" t="s">
        <v>208</v>
      </c>
      <c r="C41" s="24" t="s">
        <v>24</v>
      </c>
      <c r="D41" s="25">
        <v>5</v>
      </c>
      <c r="E41" s="25">
        <v>156</v>
      </c>
      <c r="F41" s="25" t="s">
        <v>25</v>
      </c>
      <c r="G41" s="25" t="s">
        <v>26</v>
      </c>
      <c r="H41" s="25">
        <v>156</v>
      </c>
      <c r="I41" s="26" t="s">
        <v>27</v>
      </c>
      <c r="J41" s="25">
        <v>906</v>
      </c>
      <c r="K41" s="25">
        <v>2061</v>
      </c>
      <c r="L41" s="27">
        <v>1198922.344</v>
      </c>
      <c r="M41" s="27">
        <v>1192805.2279999999</v>
      </c>
      <c r="N41" s="27">
        <v>605142.75300000003</v>
      </c>
      <c r="O41" s="27">
        <v>587662.47499999998</v>
      </c>
      <c r="P41" s="71">
        <v>124.251</v>
      </c>
      <c r="Q41" s="71">
        <v>102.97499999999999</v>
      </c>
      <c r="R41" s="71">
        <v>52.808</v>
      </c>
      <c r="S41" s="27">
        <v>-11924.282999999999</v>
      </c>
      <c r="T41" s="71">
        <v>-9.9960000000000004</v>
      </c>
      <c r="U41" s="27">
        <v>-12234.232</v>
      </c>
      <c r="V41" s="72">
        <v>-1.026</v>
      </c>
      <c r="W41" s="71" t="s">
        <v>209</v>
      </c>
      <c r="X41" s="27">
        <v>6880.2309999999998</v>
      </c>
      <c r="Y41" s="27">
        <v>140.15799999999999</v>
      </c>
      <c r="Z41" s="71">
        <v>5.7670000000000003</v>
      </c>
      <c r="AA41" s="72">
        <v>1.427</v>
      </c>
      <c r="AB41" s="72">
        <v>0.68799999999999994</v>
      </c>
      <c r="AC41" s="71">
        <v>30.965</v>
      </c>
      <c r="AD41" s="27">
        <v>106.1</v>
      </c>
      <c r="AE41" s="27">
        <v>18804.513999999999</v>
      </c>
      <c r="AF41" s="27">
        <v>9424.65</v>
      </c>
      <c r="AG41" s="27">
        <v>9379.8649999999998</v>
      </c>
      <c r="AH41" s="71">
        <v>15.763</v>
      </c>
      <c r="AI41" s="71">
        <v>85.331000000000003</v>
      </c>
      <c r="AJ41" s="71">
        <v>83.685000000000002</v>
      </c>
      <c r="AK41" s="71">
        <v>87.061999999999998</v>
      </c>
      <c r="AL41" s="71">
        <v>70.626999999999995</v>
      </c>
      <c r="AM41" s="71">
        <v>68.971999999999994</v>
      </c>
      <c r="AN41" s="71">
        <v>72.367999999999995</v>
      </c>
      <c r="AO41" s="71">
        <v>22.542000000000002</v>
      </c>
      <c r="AP41" s="71">
        <v>21.25</v>
      </c>
      <c r="AQ41" s="71">
        <v>23.815000000000001</v>
      </c>
      <c r="AR41" s="71">
        <v>10.648999999999999</v>
      </c>
      <c r="AS41" s="71">
        <v>9.7949999999999999</v>
      </c>
      <c r="AT41" s="71">
        <v>11.374000000000001</v>
      </c>
      <c r="AU41" s="27">
        <v>15.56</v>
      </c>
      <c r="AV41" s="71">
        <v>2.2610000000000001</v>
      </c>
      <c r="AW41" s="73">
        <v>6866.9279999999999</v>
      </c>
      <c r="AX41" s="27">
        <v>18.744</v>
      </c>
      <c r="AY41" s="27">
        <v>2.7109999999999999</v>
      </c>
      <c r="AZ41" s="27">
        <v>10.247999999999999</v>
      </c>
      <c r="BA41" s="27">
        <v>11.295</v>
      </c>
      <c r="BB41" s="27">
        <v>9.1129999999999995</v>
      </c>
      <c r="BC41" s="27">
        <v>39.341999999999999</v>
      </c>
      <c r="BD41" s="27">
        <v>47.72</v>
      </c>
      <c r="BE41" s="27">
        <v>29.673999999999999</v>
      </c>
      <c r="BF41" s="27">
        <v>15.025</v>
      </c>
      <c r="BG41" s="27">
        <v>17.952000000000002</v>
      </c>
      <c r="BH41" s="27">
        <v>11.734999999999999</v>
      </c>
      <c r="BI41" s="27">
        <v>35.887999999999998</v>
      </c>
      <c r="BJ41" s="27">
        <v>44.323999999999998</v>
      </c>
      <c r="BK41" s="27">
        <v>26.155999999999999</v>
      </c>
      <c r="BL41" s="27">
        <v>-309.96300000000002</v>
      </c>
      <c r="BM41" s="71">
        <v>-0.26</v>
      </c>
    </row>
    <row r="42" spans="1:65" x14ac:dyDescent="0.35">
      <c r="A42" s="23">
        <v>7471</v>
      </c>
      <c r="B42" s="23" t="s">
        <v>208</v>
      </c>
      <c r="C42" s="24" t="s">
        <v>24</v>
      </c>
      <c r="D42" s="25">
        <v>5</v>
      </c>
      <c r="E42" s="25">
        <v>156</v>
      </c>
      <c r="F42" s="25" t="s">
        <v>25</v>
      </c>
      <c r="G42" s="25" t="s">
        <v>26</v>
      </c>
      <c r="H42" s="25">
        <v>156</v>
      </c>
      <c r="I42" s="26" t="s">
        <v>27</v>
      </c>
      <c r="J42" s="25">
        <v>906</v>
      </c>
      <c r="K42" s="25">
        <v>2062</v>
      </c>
      <c r="L42" s="27">
        <v>1186688.112</v>
      </c>
      <c r="M42" s="27">
        <v>1180553.3689999999</v>
      </c>
      <c r="N42" s="27">
        <v>599099.23</v>
      </c>
      <c r="O42" s="27">
        <v>581454.13899999997</v>
      </c>
      <c r="P42" s="71">
        <v>122.974</v>
      </c>
      <c r="Q42" s="71">
        <v>103.035</v>
      </c>
      <c r="R42" s="71">
        <v>53.055999999999997</v>
      </c>
      <c r="S42" s="27">
        <v>-11959.521000000001</v>
      </c>
      <c r="T42" s="71">
        <v>-10.130000000000001</v>
      </c>
      <c r="U42" s="27">
        <v>-12269.486000000001</v>
      </c>
      <c r="V42" s="72">
        <v>-1.0389999999999999</v>
      </c>
      <c r="W42" s="71" t="s">
        <v>209</v>
      </c>
      <c r="X42" s="27">
        <v>6835.5510000000004</v>
      </c>
      <c r="Y42" s="27">
        <v>139.554</v>
      </c>
      <c r="Z42" s="71">
        <v>5.7889999999999997</v>
      </c>
      <c r="AA42" s="72">
        <v>1.427</v>
      </c>
      <c r="AB42" s="72">
        <v>0.68799999999999994</v>
      </c>
      <c r="AC42" s="71">
        <v>30.965</v>
      </c>
      <c r="AD42" s="27">
        <v>106.1</v>
      </c>
      <c r="AE42" s="27">
        <v>18795.072</v>
      </c>
      <c r="AF42" s="27">
        <v>9411.9339999999993</v>
      </c>
      <c r="AG42" s="27">
        <v>9383.1380000000008</v>
      </c>
      <c r="AH42" s="71">
        <v>15.919</v>
      </c>
      <c r="AI42" s="71">
        <v>85.460999999999999</v>
      </c>
      <c r="AJ42" s="71">
        <v>83.825999999999993</v>
      </c>
      <c r="AK42" s="71">
        <v>87.188000000000002</v>
      </c>
      <c r="AL42" s="71">
        <v>70.753</v>
      </c>
      <c r="AM42" s="71">
        <v>69.108999999999995</v>
      </c>
      <c r="AN42" s="71">
        <v>72.489000000000004</v>
      </c>
      <c r="AO42" s="71">
        <v>22.638000000000002</v>
      </c>
      <c r="AP42" s="71">
        <v>21.350999999999999</v>
      </c>
      <c r="AQ42" s="71">
        <v>23.911999999999999</v>
      </c>
      <c r="AR42" s="71">
        <v>10.711</v>
      </c>
      <c r="AS42" s="71">
        <v>9.8569999999999993</v>
      </c>
      <c r="AT42" s="71">
        <v>11.44</v>
      </c>
      <c r="AU42" s="27">
        <v>15.227</v>
      </c>
      <c r="AV42" s="71">
        <v>2.226</v>
      </c>
      <c r="AW42" s="73">
        <v>6822.5410000000002</v>
      </c>
      <c r="AX42" s="27">
        <v>18.309000000000001</v>
      </c>
      <c r="AY42" s="27">
        <v>2.6680000000000001</v>
      </c>
      <c r="AZ42" s="27">
        <v>10.050000000000001</v>
      </c>
      <c r="BA42" s="27">
        <v>11.079000000000001</v>
      </c>
      <c r="BB42" s="27">
        <v>8.9380000000000006</v>
      </c>
      <c r="BC42" s="27">
        <v>38.613</v>
      </c>
      <c r="BD42" s="27">
        <v>46.843000000000004</v>
      </c>
      <c r="BE42" s="27">
        <v>29.126999999999999</v>
      </c>
      <c r="BF42" s="27">
        <v>14.733000000000001</v>
      </c>
      <c r="BG42" s="27">
        <v>17.605</v>
      </c>
      <c r="BH42" s="27">
        <v>11.516</v>
      </c>
      <c r="BI42" s="27">
        <v>35.219000000000001</v>
      </c>
      <c r="BJ42" s="27">
        <v>43.502000000000002</v>
      </c>
      <c r="BK42" s="27">
        <v>25.672000000000001</v>
      </c>
      <c r="BL42" s="27">
        <v>-309.96300000000002</v>
      </c>
      <c r="BM42" s="71">
        <v>-0.26300000000000001</v>
      </c>
    </row>
    <row r="43" spans="1:65" x14ac:dyDescent="0.35">
      <c r="A43" s="23">
        <v>7472</v>
      </c>
      <c r="B43" s="23" t="s">
        <v>208</v>
      </c>
      <c r="C43" s="24" t="s">
        <v>24</v>
      </c>
      <c r="D43" s="25">
        <v>5</v>
      </c>
      <c r="E43" s="25">
        <v>156</v>
      </c>
      <c r="F43" s="25" t="s">
        <v>25</v>
      </c>
      <c r="G43" s="25" t="s">
        <v>26</v>
      </c>
      <c r="H43" s="25">
        <v>156</v>
      </c>
      <c r="I43" s="26" t="s">
        <v>27</v>
      </c>
      <c r="J43" s="25">
        <v>906</v>
      </c>
      <c r="K43" s="25">
        <v>2063</v>
      </c>
      <c r="L43" s="27">
        <v>1174418.6259999999</v>
      </c>
      <c r="M43" s="27">
        <v>1168316.2579999999</v>
      </c>
      <c r="N43" s="27">
        <v>593066.179</v>
      </c>
      <c r="O43" s="27">
        <v>575250.07900000003</v>
      </c>
      <c r="P43" s="71">
        <v>121.7</v>
      </c>
      <c r="Q43" s="71">
        <v>103.09699999999999</v>
      </c>
      <c r="R43" s="71">
        <v>53.32</v>
      </c>
      <c r="S43" s="27">
        <v>-11894.77</v>
      </c>
      <c r="T43" s="71">
        <v>-10.18</v>
      </c>
      <c r="U43" s="27">
        <v>-12204.736999999999</v>
      </c>
      <c r="V43" s="72">
        <v>-1.0449999999999999</v>
      </c>
      <c r="W43" s="71" t="s">
        <v>209</v>
      </c>
      <c r="X43" s="27">
        <v>6836.69</v>
      </c>
      <c r="Y43" s="27">
        <v>139.02500000000001</v>
      </c>
      <c r="Z43" s="71">
        <v>5.851</v>
      </c>
      <c r="AA43" s="72">
        <v>1.4330000000000001</v>
      </c>
      <c r="AB43" s="72">
        <v>0.69099999999999995</v>
      </c>
      <c r="AC43" s="71">
        <v>30.965</v>
      </c>
      <c r="AD43" s="27">
        <v>106.1</v>
      </c>
      <c r="AE43" s="27">
        <v>18731.46</v>
      </c>
      <c r="AF43" s="27">
        <v>9380.9740000000002</v>
      </c>
      <c r="AG43" s="27">
        <v>9350.4860000000008</v>
      </c>
      <c r="AH43" s="71">
        <v>16.030999999999999</v>
      </c>
      <c r="AI43" s="71">
        <v>85.596999999999994</v>
      </c>
      <c r="AJ43" s="71">
        <v>83.966999999999999</v>
      </c>
      <c r="AK43" s="71">
        <v>87.325000000000003</v>
      </c>
      <c r="AL43" s="71">
        <v>70.884</v>
      </c>
      <c r="AM43" s="71">
        <v>69.245000000000005</v>
      </c>
      <c r="AN43" s="71">
        <v>72.62</v>
      </c>
      <c r="AO43" s="71">
        <v>22.739000000000001</v>
      </c>
      <c r="AP43" s="71">
        <v>21.452000000000002</v>
      </c>
      <c r="AQ43" s="71">
        <v>24.02</v>
      </c>
      <c r="AR43" s="71">
        <v>10.776999999999999</v>
      </c>
      <c r="AS43" s="71">
        <v>9.92</v>
      </c>
      <c r="AT43" s="71">
        <v>11.515000000000001</v>
      </c>
      <c r="AU43" s="27">
        <v>14.983000000000001</v>
      </c>
      <c r="AV43" s="71">
        <v>2.1920000000000002</v>
      </c>
      <c r="AW43" s="73">
        <v>6823.8760000000002</v>
      </c>
      <c r="AX43" s="27">
        <v>17.98</v>
      </c>
      <c r="AY43" s="27">
        <v>2.6259999999999999</v>
      </c>
      <c r="AZ43" s="27">
        <v>9.8529999999999998</v>
      </c>
      <c r="BA43" s="27">
        <v>10.864000000000001</v>
      </c>
      <c r="BB43" s="27">
        <v>8.7620000000000005</v>
      </c>
      <c r="BC43" s="27">
        <v>37.878999999999998</v>
      </c>
      <c r="BD43" s="27">
        <v>45.972999999999999</v>
      </c>
      <c r="BE43" s="27">
        <v>28.562999999999999</v>
      </c>
      <c r="BF43" s="27">
        <v>14.439</v>
      </c>
      <c r="BG43" s="27">
        <v>17.262</v>
      </c>
      <c r="BH43" s="27">
        <v>11.288</v>
      </c>
      <c r="BI43" s="27">
        <v>34.542999999999999</v>
      </c>
      <c r="BJ43" s="27">
        <v>42.686999999999998</v>
      </c>
      <c r="BK43" s="27">
        <v>25.17</v>
      </c>
      <c r="BL43" s="27">
        <v>-309.96300000000002</v>
      </c>
      <c r="BM43" s="71">
        <v>-0.26500000000000001</v>
      </c>
    </row>
    <row r="44" spans="1:65" x14ac:dyDescent="0.35">
      <c r="A44" s="23">
        <v>7473</v>
      </c>
      <c r="B44" s="23" t="s">
        <v>208</v>
      </c>
      <c r="C44" s="24" t="s">
        <v>24</v>
      </c>
      <c r="D44" s="25">
        <v>5</v>
      </c>
      <c r="E44" s="25">
        <v>156</v>
      </c>
      <c r="F44" s="25" t="s">
        <v>25</v>
      </c>
      <c r="G44" s="25" t="s">
        <v>26</v>
      </c>
      <c r="H44" s="25">
        <v>156</v>
      </c>
      <c r="I44" s="26" t="s">
        <v>27</v>
      </c>
      <c r="J44" s="25">
        <v>906</v>
      </c>
      <c r="K44" s="25">
        <v>2064</v>
      </c>
      <c r="L44" s="27">
        <v>1162213.889</v>
      </c>
      <c r="M44" s="27">
        <v>1156145.638</v>
      </c>
      <c r="N44" s="27">
        <v>587068.09900000005</v>
      </c>
      <c r="O44" s="27">
        <v>569077.53899999999</v>
      </c>
      <c r="P44" s="71">
        <v>120.432</v>
      </c>
      <c r="Q44" s="71">
        <v>103.161</v>
      </c>
      <c r="R44" s="71">
        <v>53.591999999999999</v>
      </c>
      <c r="S44" s="27">
        <v>-11826.537</v>
      </c>
      <c r="T44" s="71">
        <v>-10.228</v>
      </c>
      <c r="U44" s="27">
        <v>-12136.501</v>
      </c>
      <c r="V44" s="72">
        <v>-1.05</v>
      </c>
      <c r="W44" s="71" t="s">
        <v>209</v>
      </c>
      <c r="X44" s="27">
        <v>6831.5060000000003</v>
      </c>
      <c r="Y44" s="27">
        <v>137.45400000000001</v>
      </c>
      <c r="Z44" s="71">
        <v>5.9080000000000004</v>
      </c>
      <c r="AA44" s="72">
        <v>1.4339999999999999</v>
      </c>
      <c r="AB44" s="72">
        <v>0.69199999999999995</v>
      </c>
      <c r="AC44" s="71">
        <v>30.965</v>
      </c>
      <c r="AD44" s="27">
        <v>106.1</v>
      </c>
      <c r="AE44" s="27">
        <v>18658.043000000001</v>
      </c>
      <c r="AF44" s="27">
        <v>9340.0560000000005</v>
      </c>
      <c r="AG44" s="27">
        <v>9317.9879999999994</v>
      </c>
      <c r="AH44" s="71">
        <v>16.135999999999999</v>
      </c>
      <c r="AI44" s="71">
        <v>85.727999999999994</v>
      </c>
      <c r="AJ44" s="71">
        <v>84.11</v>
      </c>
      <c r="AK44" s="71">
        <v>87.447000000000003</v>
      </c>
      <c r="AL44" s="71">
        <v>71.010999999999996</v>
      </c>
      <c r="AM44" s="71">
        <v>69.384</v>
      </c>
      <c r="AN44" s="71">
        <v>72.738</v>
      </c>
      <c r="AO44" s="71">
        <v>22.835000000000001</v>
      </c>
      <c r="AP44" s="71">
        <v>21.555</v>
      </c>
      <c r="AQ44" s="71">
        <v>24.114999999999998</v>
      </c>
      <c r="AR44" s="71">
        <v>10.84</v>
      </c>
      <c r="AS44" s="71">
        <v>9.984</v>
      </c>
      <c r="AT44" s="71">
        <v>11.581</v>
      </c>
      <c r="AU44" s="27">
        <v>14.744</v>
      </c>
      <c r="AV44" s="71">
        <v>2.1579999999999999</v>
      </c>
      <c r="AW44" s="73">
        <v>6818.9</v>
      </c>
      <c r="AX44" s="27">
        <v>17.667000000000002</v>
      </c>
      <c r="AY44" s="27">
        <v>2.5840000000000001</v>
      </c>
      <c r="AZ44" s="27">
        <v>9.6630000000000003</v>
      </c>
      <c r="BA44" s="27">
        <v>10.651999999999999</v>
      </c>
      <c r="BB44" s="27">
        <v>8.5980000000000008</v>
      </c>
      <c r="BC44" s="27">
        <v>37.165999999999997</v>
      </c>
      <c r="BD44" s="27">
        <v>45.104999999999997</v>
      </c>
      <c r="BE44" s="27">
        <v>28.045000000000002</v>
      </c>
      <c r="BF44" s="27">
        <v>14.156000000000001</v>
      </c>
      <c r="BG44" s="27">
        <v>16.920000000000002</v>
      </c>
      <c r="BH44" s="27">
        <v>11.081</v>
      </c>
      <c r="BI44" s="27">
        <v>33.886000000000003</v>
      </c>
      <c r="BJ44" s="27">
        <v>41.874000000000002</v>
      </c>
      <c r="BK44" s="27">
        <v>24.71</v>
      </c>
      <c r="BL44" s="27">
        <v>-309.96300000000002</v>
      </c>
      <c r="BM44" s="71">
        <v>-0.26800000000000002</v>
      </c>
    </row>
    <row r="45" spans="1:65" x14ac:dyDescent="0.35">
      <c r="A45" s="23">
        <v>7474</v>
      </c>
      <c r="B45" s="23" t="s">
        <v>208</v>
      </c>
      <c r="C45" s="24" t="s">
        <v>24</v>
      </c>
      <c r="D45" s="25">
        <v>5</v>
      </c>
      <c r="E45" s="25">
        <v>156</v>
      </c>
      <c r="F45" s="25" t="s">
        <v>25</v>
      </c>
      <c r="G45" s="25" t="s">
        <v>26</v>
      </c>
      <c r="H45" s="25">
        <v>156</v>
      </c>
      <c r="I45" s="26" t="s">
        <v>27</v>
      </c>
      <c r="J45" s="25">
        <v>906</v>
      </c>
      <c r="K45" s="25">
        <v>2065</v>
      </c>
      <c r="L45" s="27">
        <v>1150077.388</v>
      </c>
      <c r="M45" s="27">
        <v>1144050.9169999999</v>
      </c>
      <c r="N45" s="27">
        <v>581106.04700000002</v>
      </c>
      <c r="O45" s="27">
        <v>562944.87</v>
      </c>
      <c r="P45" s="71">
        <v>119.172</v>
      </c>
      <c r="Q45" s="71">
        <v>103.226</v>
      </c>
      <c r="R45" s="71">
        <v>53.866999999999997</v>
      </c>
      <c r="S45" s="27">
        <v>-11742.982</v>
      </c>
      <c r="T45" s="71">
        <v>-10.263</v>
      </c>
      <c r="U45" s="27">
        <v>-12052.941000000001</v>
      </c>
      <c r="V45" s="72">
        <v>-1.054</v>
      </c>
      <c r="W45" s="71" t="s">
        <v>209</v>
      </c>
      <c r="X45" s="27">
        <v>6822.0320000000002</v>
      </c>
      <c r="Y45" s="27">
        <v>134.97499999999999</v>
      </c>
      <c r="Z45" s="71">
        <v>5.9619999999999997</v>
      </c>
      <c r="AA45" s="72">
        <v>1.4330000000000001</v>
      </c>
      <c r="AB45" s="72">
        <v>0.69099999999999995</v>
      </c>
      <c r="AC45" s="71">
        <v>30.965</v>
      </c>
      <c r="AD45" s="27">
        <v>106.1</v>
      </c>
      <c r="AE45" s="27">
        <v>18565.013999999999</v>
      </c>
      <c r="AF45" s="27">
        <v>9301.5529999999999</v>
      </c>
      <c r="AG45" s="27">
        <v>9263.4609999999993</v>
      </c>
      <c r="AH45" s="71">
        <v>16.225000000000001</v>
      </c>
      <c r="AI45" s="71">
        <v>85.856999999999999</v>
      </c>
      <c r="AJ45" s="71">
        <v>84.245000000000005</v>
      </c>
      <c r="AK45" s="71">
        <v>87.573999999999998</v>
      </c>
      <c r="AL45" s="71">
        <v>71.135000000000005</v>
      </c>
      <c r="AM45" s="71">
        <v>69.515000000000001</v>
      </c>
      <c r="AN45" s="71">
        <v>72.861000000000004</v>
      </c>
      <c r="AO45" s="71">
        <v>22.931000000000001</v>
      </c>
      <c r="AP45" s="71">
        <v>21.652999999999999</v>
      </c>
      <c r="AQ45" s="71">
        <v>24.216000000000001</v>
      </c>
      <c r="AR45" s="71">
        <v>10.904999999999999</v>
      </c>
      <c r="AS45" s="71">
        <v>10.045</v>
      </c>
      <c r="AT45" s="71">
        <v>11.653</v>
      </c>
      <c r="AU45" s="27">
        <v>14.535</v>
      </c>
      <c r="AV45" s="71">
        <v>2.13</v>
      </c>
      <c r="AW45" s="73">
        <v>6809.6059999999998</v>
      </c>
      <c r="AX45" s="27">
        <v>17.402000000000001</v>
      </c>
      <c r="AY45" s="27">
        <v>2.5499999999999998</v>
      </c>
      <c r="AZ45" s="27">
        <v>9.484</v>
      </c>
      <c r="BA45" s="27">
        <v>10.454000000000001</v>
      </c>
      <c r="BB45" s="27">
        <v>8.4429999999999996</v>
      </c>
      <c r="BC45" s="27">
        <v>36.485999999999997</v>
      </c>
      <c r="BD45" s="27">
        <v>44.289000000000001</v>
      </c>
      <c r="BE45" s="27">
        <v>27.54</v>
      </c>
      <c r="BF45" s="27">
        <v>13.882</v>
      </c>
      <c r="BG45" s="27">
        <v>16.593</v>
      </c>
      <c r="BH45" s="27">
        <v>10.875</v>
      </c>
      <c r="BI45" s="27">
        <v>33.255000000000003</v>
      </c>
      <c r="BJ45" s="27">
        <v>41.104999999999997</v>
      </c>
      <c r="BK45" s="27">
        <v>24.257000000000001</v>
      </c>
      <c r="BL45" s="27">
        <v>-309.96300000000002</v>
      </c>
      <c r="BM45" s="71">
        <v>-0.27100000000000002</v>
      </c>
    </row>
    <row r="46" spans="1:65" x14ac:dyDescent="0.35">
      <c r="A46" s="23">
        <v>7475</v>
      </c>
      <c r="B46" s="23" t="s">
        <v>208</v>
      </c>
      <c r="C46" s="24" t="s">
        <v>24</v>
      </c>
      <c r="D46" s="25">
        <v>5</v>
      </c>
      <c r="E46" s="25">
        <v>156</v>
      </c>
      <c r="F46" s="25" t="s">
        <v>25</v>
      </c>
      <c r="G46" s="25" t="s">
        <v>26</v>
      </c>
      <c r="H46" s="25">
        <v>156</v>
      </c>
      <c r="I46" s="26" t="s">
        <v>27</v>
      </c>
      <c r="J46" s="25">
        <v>906</v>
      </c>
      <c r="K46" s="25">
        <v>2066</v>
      </c>
      <c r="L46" s="27">
        <v>1138024.4469999999</v>
      </c>
      <c r="M46" s="27">
        <v>1132053.398</v>
      </c>
      <c r="N46" s="27">
        <v>575183.06099999999</v>
      </c>
      <c r="O46" s="27">
        <v>556870.33700000006</v>
      </c>
      <c r="P46" s="71">
        <v>117.922</v>
      </c>
      <c r="Q46" s="71">
        <v>103.289</v>
      </c>
      <c r="R46" s="71">
        <v>54.137999999999998</v>
      </c>
      <c r="S46" s="27">
        <v>-11632.128000000001</v>
      </c>
      <c r="T46" s="71">
        <v>-10.273</v>
      </c>
      <c r="U46" s="27">
        <v>-11942.098</v>
      </c>
      <c r="V46" s="72">
        <v>-1.0549999999999999</v>
      </c>
      <c r="W46" s="71" t="s">
        <v>209</v>
      </c>
      <c r="X46" s="27">
        <v>6842.7929999999997</v>
      </c>
      <c r="Y46" s="27">
        <v>132.58199999999999</v>
      </c>
      <c r="Z46" s="71">
        <v>6.0439999999999996</v>
      </c>
      <c r="AA46" s="72">
        <v>1.4370000000000001</v>
      </c>
      <c r="AB46" s="72">
        <v>0.69299999999999995</v>
      </c>
      <c r="AC46" s="71">
        <v>30.965</v>
      </c>
      <c r="AD46" s="27">
        <v>106</v>
      </c>
      <c r="AE46" s="27">
        <v>18474.920999999998</v>
      </c>
      <c r="AF46" s="27">
        <v>9267.3719999999994</v>
      </c>
      <c r="AG46" s="27">
        <v>9207.5490000000009</v>
      </c>
      <c r="AH46" s="71">
        <v>16.317</v>
      </c>
      <c r="AI46" s="71">
        <v>85.98</v>
      </c>
      <c r="AJ46" s="71">
        <v>84.373999999999995</v>
      </c>
      <c r="AK46" s="71">
        <v>87.697000000000003</v>
      </c>
      <c r="AL46" s="71">
        <v>71.254999999999995</v>
      </c>
      <c r="AM46" s="71">
        <v>69.641000000000005</v>
      </c>
      <c r="AN46" s="71">
        <v>72.978999999999999</v>
      </c>
      <c r="AO46" s="71">
        <v>23.021999999999998</v>
      </c>
      <c r="AP46" s="71">
        <v>21.747</v>
      </c>
      <c r="AQ46" s="71">
        <v>24.312000000000001</v>
      </c>
      <c r="AR46" s="71">
        <v>10.964</v>
      </c>
      <c r="AS46" s="71">
        <v>10.102</v>
      </c>
      <c r="AT46" s="71">
        <v>11.72</v>
      </c>
      <c r="AU46" s="27">
        <v>14.366</v>
      </c>
      <c r="AV46" s="71">
        <v>2.101</v>
      </c>
      <c r="AW46" s="73">
        <v>6830.5050000000001</v>
      </c>
      <c r="AX46" s="27">
        <v>17.178999999999998</v>
      </c>
      <c r="AY46" s="27">
        <v>2.5129999999999999</v>
      </c>
      <c r="AZ46" s="27">
        <v>9.31</v>
      </c>
      <c r="BA46" s="27">
        <v>10.263</v>
      </c>
      <c r="BB46" s="27">
        <v>8.2889999999999997</v>
      </c>
      <c r="BC46" s="27">
        <v>35.826999999999998</v>
      </c>
      <c r="BD46" s="27">
        <v>43.503999999999998</v>
      </c>
      <c r="BE46" s="27">
        <v>27.045999999999999</v>
      </c>
      <c r="BF46" s="27">
        <v>13.62</v>
      </c>
      <c r="BG46" s="27">
        <v>16.285</v>
      </c>
      <c r="BH46" s="27">
        <v>10.676</v>
      </c>
      <c r="BI46" s="27">
        <v>32.648000000000003</v>
      </c>
      <c r="BJ46" s="27">
        <v>40.369</v>
      </c>
      <c r="BK46" s="27">
        <v>23.817</v>
      </c>
      <c r="BL46" s="27">
        <v>-309.96300000000002</v>
      </c>
      <c r="BM46" s="71">
        <v>-0.27400000000000002</v>
      </c>
    </row>
    <row r="47" spans="1:65" x14ac:dyDescent="0.35">
      <c r="A47" s="23">
        <v>7476</v>
      </c>
      <c r="B47" s="23" t="s">
        <v>208</v>
      </c>
      <c r="C47" s="24" t="s">
        <v>24</v>
      </c>
      <c r="D47" s="25">
        <v>5</v>
      </c>
      <c r="E47" s="25">
        <v>156</v>
      </c>
      <c r="F47" s="25" t="s">
        <v>25</v>
      </c>
      <c r="G47" s="25" t="s">
        <v>26</v>
      </c>
      <c r="H47" s="25">
        <v>156</v>
      </c>
      <c r="I47" s="26" t="s">
        <v>27</v>
      </c>
      <c r="J47" s="25">
        <v>906</v>
      </c>
      <c r="K47" s="25">
        <v>2067</v>
      </c>
      <c r="L47" s="27">
        <v>1126082.3489999999</v>
      </c>
      <c r="M47" s="27">
        <v>1120182.122</v>
      </c>
      <c r="N47" s="27">
        <v>569308.55099999998</v>
      </c>
      <c r="O47" s="27">
        <v>550873.571</v>
      </c>
      <c r="P47" s="71">
        <v>116.68600000000001</v>
      </c>
      <c r="Q47" s="71">
        <v>103.346</v>
      </c>
      <c r="R47" s="71">
        <v>54.433999999999997</v>
      </c>
      <c r="S47" s="27">
        <v>-11490.495999999999</v>
      </c>
      <c r="T47" s="71">
        <v>-10.256</v>
      </c>
      <c r="U47" s="27">
        <v>-11800.454</v>
      </c>
      <c r="V47" s="72">
        <v>-1.0529999999999999</v>
      </c>
      <c r="W47" s="71" t="s">
        <v>209</v>
      </c>
      <c r="X47" s="27">
        <v>6861.942</v>
      </c>
      <c r="Y47" s="27">
        <v>129.518</v>
      </c>
      <c r="Z47" s="71">
        <v>6.125</v>
      </c>
      <c r="AA47" s="72">
        <v>1.44</v>
      </c>
      <c r="AB47" s="72">
        <v>0.69499999999999995</v>
      </c>
      <c r="AC47" s="71">
        <v>30.965</v>
      </c>
      <c r="AD47" s="27">
        <v>106</v>
      </c>
      <c r="AE47" s="27">
        <v>18352.437999999998</v>
      </c>
      <c r="AF47" s="27">
        <v>9224.741</v>
      </c>
      <c r="AG47" s="27">
        <v>9127.6970000000001</v>
      </c>
      <c r="AH47" s="71">
        <v>16.381</v>
      </c>
      <c r="AI47" s="71">
        <v>86.113</v>
      </c>
      <c r="AJ47" s="71">
        <v>84.510999999999996</v>
      </c>
      <c r="AK47" s="71">
        <v>87.828999999999994</v>
      </c>
      <c r="AL47" s="71">
        <v>71.382999999999996</v>
      </c>
      <c r="AM47" s="71">
        <v>69.774000000000001</v>
      </c>
      <c r="AN47" s="71">
        <v>73.108000000000004</v>
      </c>
      <c r="AO47" s="71">
        <v>23.122</v>
      </c>
      <c r="AP47" s="71">
        <v>21.846</v>
      </c>
      <c r="AQ47" s="71">
        <v>24.419</v>
      </c>
      <c r="AR47" s="71">
        <v>11.031000000000001</v>
      </c>
      <c r="AS47" s="71">
        <v>10.164</v>
      </c>
      <c r="AT47" s="71">
        <v>11.797000000000001</v>
      </c>
      <c r="AU47" s="27">
        <v>14.204000000000001</v>
      </c>
      <c r="AV47" s="71">
        <v>2.0710000000000002</v>
      </c>
      <c r="AW47" s="73">
        <v>6849.7929999999997</v>
      </c>
      <c r="AX47" s="27">
        <v>16.968</v>
      </c>
      <c r="AY47" s="27">
        <v>2.476</v>
      </c>
      <c r="AZ47" s="27">
        <v>9.1329999999999991</v>
      </c>
      <c r="BA47" s="27">
        <v>10.065</v>
      </c>
      <c r="BB47" s="27">
        <v>8.1349999999999998</v>
      </c>
      <c r="BC47" s="27">
        <v>35.148000000000003</v>
      </c>
      <c r="BD47" s="27">
        <v>42.692</v>
      </c>
      <c r="BE47" s="27">
        <v>26.541</v>
      </c>
      <c r="BF47" s="27">
        <v>13.351000000000001</v>
      </c>
      <c r="BG47" s="27">
        <v>15.965999999999999</v>
      </c>
      <c r="BH47" s="27">
        <v>10.471</v>
      </c>
      <c r="BI47" s="27">
        <v>32.018999999999998</v>
      </c>
      <c r="BJ47" s="27">
        <v>39.606999999999999</v>
      </c>
      <c r="BK47" s="27">
        <v>23.363</v>
      </c>
      <c r="BL47" s="27">
        <v>-309.96300000000002</v>
      </c>
      <c r="BM47" s="71">
        <v>-0.27700000000000002</v>
      </c>
    </row>
    <row r="48" spans="1:65" x14ac:dyDescent="0.35">
      <c r="A48" s="23">
        <v>7477</v>
      </c>
      <c r="B48" s="23" t="s">
        <v>208</v>
      </c>
      <c r="C48" s="24" t="s">
        <v>24</v>
      </c>
      <c r="D48" s="25">
        <v>5</v>
      </c>
      <c r="E48" s="25">
        <v>156</v>
      </c>
      <c r="F48" s="25" t="s">
        <v>25</v>
      </c>
      <c r="G48" s="25" t="s">
        <v>26</v>
      </c>
      <c r="H48" s="25">
        <v>156</v>
      </c>
      <c r="I48" s="26" t="s">
        <v>27</v>
      </c>
      <c r="J48" s="25">
        <v>906</v>
      </c>
      <c r="K48" s="25">
        <v>2068</v>
      </c>
      <c r="L48" s="27">
        <v>1114281.895</v>
      </c>
      <c r="M48" s="27">
        <v>1108424.585</v>
      </c>
      <c r="N48" s="27">
        <v>563473.41399999999</v>
      </c>
      <c r="O48" s="27">
        <v>544951.17099999997</v>
      </c>
      <c r="P48" s="71">
        <v>115.461</v>
      </c>
      <c r="Q48" s="71">
        <v>103.399</v>
      </c>
      <c r="R48" s="71">
        <v>54.744</v>
      </c>
      <c r="S48" s="27">
        <v>-11404.648999999999</v>
      </c>
      <c r="T48" s="71">
        <v>-10.287000000000001</v>
      </c>
      <c r="U48" s="27">
        <v>-11714.620999999999</v>
      </c>
      <c r="V48" s="72">
        <v>-1.0569999999999999</v>
      </c>
      <c r="W48" s="71" t="s">
        <v>209</v>
      </c>
      <c r="X48" s="27">
        <v>6837.4459999999999</v>
      </c>
      <c r="Y48" s="27">
        <v>125.163</v>
      </c>
      <c r="Z48" s="71">
        <v>6.1680000000000001</v>
      </c>
      <c r="AA48" s="72">
        <v>1.4339999999999999</v>
      </c>
      <c r="AB48" s="72">
        <v>0.69199999999999995</v>
      </c>
      <c r="AC48" s="71">
        <v>30.965</v>
      </c>
      <c r="AD48" s="27">
        <v>106</v>
      </c>
      <c r="AE48" s="27">
        <v>18242.095000000001</v>
      </c>
      <c r="AF48" s="27">
        <v>9185.7559999999994</v>
      </c>
      <c r="AG48" s="27">
        <v>9056.3389999999999</v>
      </c>
      <c r="AH48" s="71">
        <v>16.454999999999998</v>
      </c>
      <c r="AI48" s="71">
        <v>86.239000000000004</v>
      </c>
      <c r="AJ48" s="71">
        <v>84.641000000000005</v>
      </c>
      <c r="AK48" s="71">
        <v>87.956000000000003</v>
      </c>
      <c r="AL48" s="71">
        <v>71.504999999999995</v>
      </c>
      <c r="AM48" s="71">
        <v>69.900000000000006</v>
      </c>
      <c r="AN48" s="71">
        <v>73.23</v>
      </c>
      <c r="AO48" s="71">
        <v>23.216000000000001</v>
      </c>
      <c r="AP48" s="71">
        <v>21.940999999999999</v>
      </c>
      <c r="AQ48" s="71">
        <v>24.52</v>
      </c>
      <c r="AR48" s="71">
        <v>11.093999999999999</v>
      </c>
      <c r="AS48" s="71">
        <v>10.225</v>
      </c>
      <c r="AT48" s="71">
        <v>11.867000000000001</v>
      </c>
      <c r="AU48" s="27">
        <v>13.978</v>
      </c>
      <c r="AV48" s="71">
        <v>2.044</v>
      </c>
      <c r="AW48" s="73">
        <v>6825.5020000000004</v>
      </c>
      <c r="AX48" s="27">
        <v>16.699000000000002</v>
      </c>
      <c r="AY48" s="27">
        <v>2.4420000000000002</v>
      </c>
      <c r="AZ48" s="27">
        <v>8.9640000000000004</v>
      </c>
      <c r="BA48" s="27">
        <v>9.8859999999999992</v>
      </c>
      <c r="BB48" s="27">
        <v>7.9779999999999998</v>
      </c>
      <c r="BC48" s="27">
        <v>34.500999999999998</v>
      </c>
      <c r="BD48" s="27">
        <v>41.941000000000003</v>
      </c>
      <c r="BE48" s="27">
        <v>26.038</v>
      </c>
      <c r="BF48" s="27">
        <v>13.093</v>
      </c>
      <c r="BG48" s="27">
        <v>15.666</v>
      </c>
      <c r="BH48" s="27">
        <v>10.268000000000001</v>
      </c>
      <c r="BI48" s="27">
        <v>31.42</v>
      </c>
      <c r="BJ48" s="27">
        <v>38.898000000000003</v>
      </c>
      <c r="BK48" s="27">
        <v>22.914999999999999</v>
      </c>
      <c r="BL48" s="27">
        <v>-309.96300000000002</v>
      </c>
      <c r="BM48" s="71">
        <v>-0.28000000000000003</v>
      </c>
    </row>
    <row r="49" spans="1:65" x14ac:dyDescent="0.35">
      <c r="A49" s="23">
        <v>7478</v>
      </c>
      <c r="B49" s="23" t="s">
        <v>208</v>
      </c>
      <c r="C49" s="24" t="s">
        <v>24</v>
      </c>
      <c r="D49" s="25">
        <v>5</v>
      </c>
      <c r="E49" s="25">
        <v>156</v>
      </c>
      <c r="F49" s="25" t="s">
        <v>25</v>
      </c>
      <c r="G49" s="25" t="s">
        <v>26</v>
      </c>
      <c r="H49" s="25">
        <v>156</v>
      </c>
      <c r="I49" s="26" t="s">
        <v>27</v>
      </c>
      <c r="J49" s="25">
        <v>906</v>
      </c>
      <c r="K49" s="25">
        <v>2069</v>
      </c>
      <c r="L49" s="27">
        <v>1102567.274</v>
      </c>
      <c r="M49" s="27">
        <v>1096787.1410000001</v>
      </c>
      <c r="N49" s="27">
        <v>557681.83100000001</v>
      </c>
      <c r="O49" s="27">
        <v>539105.31099999999</v>
      </c>
      <c r="P49" s="71">
        <v>114.249</v>
      </c>
      <c r="Q49" s="71">
        <v>103.446</v>
      </c>
      <c r="R49" s="71">
        <v>55.061999999999998</v>
      </c>
      <c r="S49" s="27">
        <v>-11250.317999999999</v>
      </c>
      <c r="T49" s="71">
        <v>-10.256</v>
      </c>
      <c r="U49" s="27">
        <v>-11560.266</v>
      </c>
      <c r="V49" s="72">
        <v>-1.054</v>
      </c>
      <c r="W49" s="71" t="s">
        <v>209</v>
      </c>
      <c r="X49" s="27">
        <v>6864.576</v>
      </c>
      <c r="Y49" s="27">
        <v>121.583</v>
      </c>
      <c r="Z49" s="71">
        <v>6.258</v>
      </c>
      <c r="AA49" s="72">
        <v>1.4390000000000001</v>
      </c>
      <c r="AB49" s="72">
        <v>0.69399999999999995</v>
      </c>
      <c r="AC49" s="71">
        <v>30.965</v>
      </c>
      <c r="AD49" s="27">
        <v>106</v>
      </c>
      <c r="AE49" s="27">
        <v>18114.894</v>
      </c>
      <c r="AF49" s="27">
        <v>9139.0679999999993</v>
      </c>
      <c r="AG49" s="27">
        <v>8975.8259999999991</v>
      </c>
      <c r="AH49" s="71">
        <v>16.513999999999999</v>
      </c>
      <c r="AI49" s="71">
        <v>86.373000000000005</v>
      </c>
      <c r="AJ49" s="71">
        <v>84.786000000000001</v>
      </c>
      <c r="AK49" s="71">
        <v>88.081999999999994</v>
      </c>
      <c r="AL49" s="71">
        <v>71.635000000000005</v>
      </c>
      <c r="AM49" s="71">
        <v>70.040999999999997</v>
      </c>
      <c r="AN49" s="71">
        <v>73.352000000000004</v>
      </c>
      <c r="AO49" s="71">
        <v>23.317</v>
      </c>
      <c r="AP49" s="71">
        <v>22.047000000000001</v>
      </c>
      <c r="AQ49" s="71">
        <v>24.620999999999999</v>
      </c>
      <c r="AR49" s="71">
        <v>11.162000000000001</v>
      </c>
      <c r="AS49" s="71">
        <v>10.291</v>
      </c>
      <c r="AT49" s="71">
        <v>11.941000000000001</v>
      </c>
      <c r="AU49" s="27">
        <v>13.82</v>
      </c>
      <c r="AV49" s="71">
        <v>2.0150000000000001</v>
      </c>
      <c r="AW49" s="73">
        <v>6852.7560000000003</v>
      </c>
      <c r="AX49" s="27">
        <v>16.495999999999999</v>
      </c>
      <c r="AY49" s="27">
        <v>2.4060000000000001</v>
      </c>
      <c r="AZ49" s="27">
        <v>8.7889999999999997</v>
      </c>
      <c r="BA49" s="27">
        <v>9.6820000000000004</v>
      </c>
      <c r="BB49" s="27">
        <v>7.8360000000000003</v>
      </c>
      <c r="BC49" s="27">
        <v>33.820999999999998</v>
      </c>
      <c r="BD49" s="27">
        <v>41.098999999999997</v>
      </c>
      <c r="BE49" s="27">
        <v>25.568000000000001</v>
      </c>
      <c r="BF49" s="27">
        <v>12.824999999999999</v>
      </c>
      <c r="BG49" s="27">
        <v>15.337</v>
      </c>
      <c r="BH49" s="27">
        <v>10.076000000000001</v>
      </c>
      <c r="BI49" s="27">
        <v>30.79</v>
      </c>
      <c r="BJ49" s="27">
        <v>38.109000000000002</v>
      </c>
      <c r="BK49" s="27">
        <v>22.491</v>
      </c>
      <c r="BL49" s="27">
        <v>-309.96300000000002</v>
      </c>
      <c r="BM49" s="71">
        <v>-0.28299999999999997</v>
      </c>
    </row>
    <row r="50" spans="1:65" x14ac:dyDescent="0.35">
      <c r="A50" s="23">
        <v>7479</v>
      </c>
      <c r="B50" s="23" t="s">
        <v>208</v>
      </c>
      <c r="C50" s="24" t="s">
        <v>24</v>
      </c>
      <c r="D50" s="25">
        <v>5</v>
      </c>
      <c r="E50" s="25">
        <v>156</v>
      </c>
      <c r="F50" s="25" t="s">
        <v>25</v>
      </c>
      <c r="G50" s="25" t="s">
        <v>26</v>
      </c>
      <c r="H50" s="25">
        <v>156</v>
      </c>
      <c r="I50" s="26" t="s">
        <v>27</v>
      </c>
      <c r="J50" s="25">
        <v>906</v>
      </c>
      <c r="K50" s="25">
        <v>2070</v>
      </c>
      <c r="L50" s="27">
        <v>1091007.0079999999</v>
      </c>
      <c r="M50" s="27">
        <v>1085287.6170000001</v>
      </c>
      <c r="N50" s="27">
        <v>551936.81799999997</v>
      </c>
      <c r="O50" s="27">
        <v>533350.799</v>
      </c>
      <c r="P50" s="71">
        <v>113.051</v>
      </c>
      <c r="Q50" s="71">
        <v>103.485</v>
      </c>
      <c r="R50" s="71">
        <v>55.375</v>
      </c>
      <c r="S50" s="27">
        <v>-11128.815000000001</v>
      </c>
      <c r="T50" s="71">
        <v>-10.253</v>
      </c>
      <c r="U50" s="27">
        <v>-11438.781999999999</v>
      </c>
      <c r="V50" s="72">
        <v>-1.054</v>
      </c>
      <c r="W50" s="71" t="s">
        <v>209</v>
      </c>
      <c r="X50" s="27">
        <v>6877.9030000000002</v>
      </c>
      <c r="Y50" s="27">
        <v>117.801</v>
      </c>
      <c r="Z50" s="71">
        <v>6.3360000000000003</v>
      </c>
      <c r="AA50" s="72">
        <v>1.4430000000000001</v>
      </c>
      <c r="AB50" s="72">
        <v>0.69599999999999995</v>
      </c>
      <c r="AC50" s="71">
        <v>30.965</v>
      </c>
      <c r="AD50" s="27">
        <v>106.1</v>
      </c>
      <c r="AE50" s="27">
        <v>18006.718000000001</v>
      </c>
      <c r="AF50" s="27">
        <v>9113.7009999999991</v>
      </c>
      <c r="AG50" s="27">
        <v>8893.0169999999998</v>
      </c>
      <c r="AH50" s="71">
        <v>16.588999999999999</v>
      </c>
      <c r="AI50" s="71">
        <v>86.501000000000005</v>
      </c>
      <c r="AJ50" s="71">
        <v>84.912999999999997</v>
      </c>
      <c r="AK50" s="71">
        <v>88.215000000000003</v>
      </c>
      <c r="AL50" s="71">
        <v>71.759</v>
      </c>
      <c r="AM50" s="71">
        <v>70.164000000000001</v>
      </c>
      <c r="AN50" s="71">
        <v>73.480999999999995</v>
      </c>
      <c r="AO50" s="71">
        <v>23.413</v>
      </c>
      <c r="AP50" s="71">
        <v>22.138999999999999</v>
      </c>
      <c r="AQ50" s="71">
        <v>24.728000000000002</v>
      </c>
      <c r="AR50" s="71">
        <v>11.226000000000001</v>
      </c>
      <c r="AS50" s="71">
        <v>10.348000000000001</v>
      </c>
      <c r="AT50" s="71">
        <v>12.018000000000001</v>
      </c>
      <c r="AU50" s="27">
        <v>13.662000000000001</v>
      </c>
      <c r="AV50" s="71">
        <v>1.9870000000000001</v>
      </c>
      <c r="AW50" s="73">
        <v>6866.2209999999995</v>
      </c>
      <c r="AX50" s="27">
        <v>16.297000000000001</v>
      </c>
      <c r="AY50" s="27">
        <v>2.3730000000000002</v>
      </c>
      <c r="AZ50" s="27">
        <v>8.625</v>
      </c>
      <c r="BA50" s="27">
        <v>9.5030000000000001</v>
      </c>
      <c r="BB50" s="27">
        <v>7.6879999999999997</v>
      </c>
      <c r="BC50" s="27">
        <v>33.186</v>
      </c>
      <c r="BD50" s="27">
        <v>40.359000000000002</v>
      </c>
      <c r="BE50" s="27">
        <v>25.08</v>
      </c>
      <c r="BF50" s="27">
        <v>12.574</v>
      </c>
      <c r="BG50" s="27">
        <v>15.048</v>
      </c>
      <c r="BH50" s="27">
        <v>9.8770000000000007</v>
      </c>
      <c r="BI50" s="27">
        <v>30.202000000000002</v>
      </c>
      <c r="BJ50" s="27">
        <v>37.414999999999999</v>
      </c>
      <c r="BK50" s="27">
        <v>22.050999999999998</v>
      </c>
      <c r="BL50" s="27">
        <v>-309.96300000000002</v>
      </c>
      <c r="BM50" s="71">
        <v>-0.28599999999999998</v>
      </c>
    </row>
    <row r="51" spans="1:65" x14ac:dyDescent="0.35">
      <c r="A51" s="23">
        <v>7480</v>
      </c>
      <c r="B51" s="23" t="s">
        <v>208</v>
      </c>
      <c r="C51" s="24" t="s">
        <v>24</v>
      </c>
      <c r="D51" s="25">
        <v>5</v>
      </c>
      <c r="E51" s="25">
        <v>156</v>
      </c>
      <c r="F51" s="25" t="s">
        <v>25</v>
      </c>
      <c r="G51" s="25" t="s">
        <v>26</v>
      </c>
      <c r="H51" s="25">
        <v>156</v>
      </c>
      <c r="I51" s="26" t="s">
        <v>27</v>
      </c>
      <c r="J51" s="25">
        <v>906</v>
      </c>
      <c r="K51" s="25">
        <v>2071</v>
      </c>
      <c r="L51" s="27">
        <v>1079568.226</v>
      </c>
      <c r="M51" s="27">
        <v>1073902.382</v>
      </c>
      <c r="N51" s="27">
        <v>546224.49</v>
      </c>
      <c r="O51" s="27">
        <v>527677.89199999999</v>
      </c>
      <c r="P51" s="71">
        <v>111.86499999999999</v>
      </c>
      <c r="Q51" s="71">
        <v>103.515</v>
      </c>
      <c r="R51" s="71">
        <v>55.68</v>
      </c>
      <c r="S51" s="27">
        <v>-11021.723</v>
      </c>
      <c r="T51" s="71">
        <v>-10.262</v>
      </c>
      <c r="U51" s="27">
        <v>-11331.688</v>
      </c>
      <c r="V51" s="72">
        <v>-1.0549999999999999</v>
      </c>
      <c r="W51" s="71" t="s">
        <v>209</v>
      </c>
      <c r="X51" s="27">
        <v>6881.8739999999998</v>
      </c>
      <c r="Y51" s="27">
        <v>114.16200000000001</v>
      </c>
      <c r="Z51" s="71">
        <v>6.407</v>
      </c>
      <c r="AA51" s="72">
        <v>1.446</v>
      </c>
      <c r="AB51" s="72">
        <v>0.69799999999999995</v>
      </c>
      <c r="AC51" s="71">
        <v>30.965</v>
      </c>
      <c r="AD51" s="27">
        <v>106.1</v>
      </c>
      <c r="AE51" s="27">
        <v>17903.597000000002</v>
      </c>
      <c r="AF51" s="27">
        <v>9082.8850000000002</v>
      </c>
      <c r="AG51" s="27">
        <v>8820.7119999999995</v>
      </c>
      <c r="AH51" s="71">
        <v>16.669</v>
      </c>
      <c r="AI51" s="71">
        <v>86.629000000000005</v>
      </c>
      <c r="AJ51" s="71">
        <v>85.045000000000002</v>
      </c>
      <c r="AK51" s="71">
        <v>88.343999999999994</v>
      </c>
      <c r="AL51" s="71">
        <v>71.884</v>
      </c>
      <c r="AM51" s="71">
        <v>70.293000000000006</v>
      </c>
      <c r="AN51" s="71">
        <v>73.605999999999995</v>
      </c>
      <c r="AO51" s="71">
        <v>23.510999999999999</v>
      </c>
      <c r="AP51" s="71">
        <v>22.238</v>
      </c>
      <c r="AQ51" s="71">
        <v>24.832000000000001</v>
      </c>
      <c r="AR51" s="71">
        <v>11.294</v>
      </c>
      <c r="AS51" s="71">
        <v>10.413</v>
      </c>
      <c r="AT51" s="71">
        <v>12.092000000000001</v>
      </c>
      <c r="AU51" s="27">
        <v>13.504</v>
      </c>
      <c r="AV51" s="71">
        <v>1.9630000000000001</v>
      </c>
      <c r="AW51" s="73">
        <v>6870.3310000000001</v>
      </c>
      <c r="AX51" s="27">
        <v>16.100000000000001</v>
      </c>
      <c r="AY51" s="27">
        <v>2.3420000000000001</v>
      </c>
      <c r="AZ51" s="27">
        <v>8.4700000000000006</v>
      </c>
      <c r="BA51" s="27">
        <v>9.3369999999999997</v>
      </c>
      <c r="BB51" s="27">
        <v>7.5449999999999999</v>
      </c>
      <c r="BC51" s="27">
        <v>32.570999999999998</v>
      </c>
      <c r="BD51" s="27">
        <v>39.642000000000003</v>
      </c>
      <c r="BE51" s="27">
        <v>24.609000000000002</v>
      </c>
      <c r="BF51" s="27">
        <v>12.332000000000001</v>
      </c>
      <c r="BG51" s="27">
        <v>14.763</v>
      </c>
      <c r="BH51" s="27">
        <v>9.6880000000000006</v>
      </c>
      <c r="BI51" s="27">
        <v>29.63</v>
      </c>
      <c r="BJ51" s="27">
        <v>36.734999999999999</v>
      </c>
      <c r="BK51" s="27">
        <v>21.629000000000001</v>
      </c>
      <c r="BL51" s="27">
        <v>-309.96300000000002</v>
      </c>
      <c r="BM51" s="71">
        <v>-0.28899999999999998</v>
      </c>
    </row>
    <row r="52" spans="1:65" x14ac:dyDescent="0.35">
      <c r="A52" s="23">
        <v>7481</v>
      </c>
      <c r="B52" s="23" t="s">
        <v>208</v>
      </c>
      <c r="C52" s="24" t="s">
        <v>24</v>
      </c>
      <c r="D52" s="25">
        <v>5</v>
      </c>
      <c r="E52" s="25">
        <v>156</v>
      </c>
      <c r="F52" s="25" t="s">
        <v>25</v>
      </c>
      <c r="G52" s="25" t="s">
        <v>26</v>
      </c>
      <c r="H52" s="25">
        <v>156</v>
      </c>
      <c r="I52" s="26" t="s">
        <v>27</v>
      </c>
      <c r="J52" s="25">
        <v>906</v>
      </c>
      <c r="K52" s="25">
        <v>2072</v>
      </c>
      <c r="L52" s="27">
        <v>1068236.5379999999</v>
      </c>
      <c r="M52" s="27">
        <v>1062612.8899999999</v>
      </c>
      <c r="N52" s="27">
        <v>540543.45400000003</v>
      </c>
      <c r="O52" s="27">
        <v>522069.43599999999</v>
      </c>
      <c r="P52" s="71">
        <v>110.68899999999999</v>
      </c>
      <c r="Q52" s="71">
        <v>103.539</v>
      </c>
      <c r="R52" s="71">
        <v>55.978000000000002</v>
      </c>
      <c r="S52" s="27">
        <v>-10937.324000000001</v>
      </c>
      <c r="T52" s="71">
        <v>-10.292</v>
      </c>
      <c r="U52" s="27">
        <v>-11247.296</v>
      </c>
      <c r="V52" s="72">
        <v>-1.0580000000000001</v>
      </c>
      <c r="W52" s="71" t="s">
        <v>209</v>
      </c>
      <c r="X52" s="27">
        <v>6881.7719999999999</v>
      </c>
      <c r="Y52" s="27">
        <v>110.815</v>
      </c>
      <c r="Z52" s="71">
        <v>6.4749999999999996</v>
      </c>
      <c r="AA52" s="72">
        <v>1.45</v>
      </c>
      <c r="AB52" s="72">
        <v>0.7</v>
      </c>
      <c r="AC52" s="71">
        <v>30.965</v>
      </c>
      <c r="AD52" s="27">
        <v>106.1</v>
      </c>
      <c r="AE52" s="27">
        <v>17819.096000000001</v>
      </c>
      <c r="AF52" s="27">
        <v>9053.1740000000009</v>
      </c>
      <c r="AG52" s="27">
        <v>8765.9230000000007</v>
      </c>
      <c r="AH52" s="71">
        <v>16.766999999999999</v>
      </c>
      <c r="AI52" s="71">
        <v>86.754999999999995</v>
      </c>
      <c r="AJ52" s="71">
        <v>85.185000000000002</v>
      </c>
      <c r="AK52" s="71">
        <v>88.456999999999994</v>
      </c>
      <c r="AL52" s="71">
        <v>72.007000000000005</v>
      </c>
      <c r="AM52" s="71">
        <v>70.430000000000007</v>
      </c>
      <c r="AN52" s="71">
        <v>73.715999999999994</v>
      </c>
      <c r="AO52" s="71">
        <v>23.608000000000001</v>
      </c>
      <c r="AP52" s="71">
        <v>22.343</v>
      </c>
      <c r="AQ52" s="71">
        <v>24.923999999999999</v>
      </c>
      <c r="AR52" s="71">
        <v>11.359</v>
      </c>
      <c r="AS52" s="71">
        <v>10.481</v>
      </c>
      <c r="AT52" s="71">
        <v>12.159000000000001</v>
      </c>
      <c r="AU52" s="27">
        <v>13.349</v>
      </c>
      <c r="AV52" s="71">
        <v>1.94</v>
      </c>
      <c r="AW52" s="73">
        <v>6870.3630000000003</v>
      </c>
      <c r="AX52" s="27">
        <v>15.91</v>
      </c>
      <c r="AY52" s="27">
        <v>2.3140000000000001</v>
      </c>
      <c r="AZ52" s="27">
        <v>8.3219999999999992</v>
      </c>
      <c r="BA52" s="27">
        <v>9.1609999999999996</v>
      </c>
      <c r="BB52" s="27">
        <v>7.4279999999999999</v>
      </c>
      <c r="BC52" s="27">
        <v>31.972000000000001</v>
      </c>
      <c r="BD52" s="27">
        <v>38.890999999999998</v>
      </c>
      <c r="BE52" s="27">
        <v>24.207000000000001</v>
      </c>
      <c r="BF52" s="27">
        <v>12.097</v>
      </c>
      <c r="BG52" s="27">
        <v>14.47</v>
      </c>
      <c r="BH52" s="27">
        <v>9.5239999999999991</v>
      </c>
      <c r="BI52" s="27">
        <v>29.071000000000002</v>
      </c>
      <c r="BJ52" s="27">
        <v>36.029000000000003</v>
      </c>
      <c r="BK52" s="27">
        <v>21.263999999999999</v>
      </c>
      <c r="BL52" s="27">
        <v>-309.96300000000002</v>
      </c>
      <c r="BM52" s="71">
        <v>-0.29199999999999998</v>
      </c>
    </row>
    <row r="53" spans="1:65" x14ac:dyDescent="0.35">
      <c r="A53" s="23">
        <v>7482</v>
      </c>
      <c r="B53" s="23" t="s">
        <v>208</v>
      </c>
      <c r="C53" s="24" t="s">
        <v>24</v>
      </c>
      <c r="D53" s="25">
        <v>5</v>
      </c>
      <c r="E53" s="25">
        <v>156</v>
      </c>
      <c r="F53" s="25" t="s">
        <v>25</v>
      </c>
      <c r="G53" s="25" t="s">
        <v>26</v>
      </c>
      <c r="H53" s="25">
        <v>156</v>
      </c>
      <c r="I53" s="26" t="s">
        <v>27</v>
      </c>
      <c r="J53" s="25">
        <v>906</v>
      </c>
      <c r="K53" s="25">
        <v>2073</v>
      </c>
      <c r="L53" s="27">
        <v>1056989.2420000001</v>
      </c>
      <c r="M53" s="27">
        <v>1051380.906</v>
      </c>
      <c r="N53" s="27">
        <v>534872.54500000004</v>
      </c>
      <c r="O53" s="27">
        <v>516508.36099999998</v>
      </c>
      <c r="P53" s="71">
        <v>109.51900000000001</v>
      </c>
      <c r="Q53" s="71">
        <v>103.55500000000001</v>
      </c>
      <c r="R53" s="71">
        <v>56.27</v>
      </c>
      <c r="S53" s="27">
        <v>-10906.714</v>
      </c>
      <c r="T53" s="71">
        <v>-10.372</v>
      </c>
      <c r="U53" s="27">
        <v>-11216.673000000001</v>
      </c>
      <c r="V53" s="72">
        <v>-1.0669999999999999</v>
      </c>
      <c r="W53" s="71" t="s">
        <v>209</v>
      </c>
      <c r="X53" s="27">
        <v>6841.2759999999998</v>
      </c>
      <c r="Y53" s="27">
        <v>107.102</v>
      </c>
      <c r="Z53" s="71">
        <v>6.5060000000000002</v>
      </c>
      <c r="AA53" s="72">
        <v>1.448</v>
      </c>
      <c r="AB53" s="72">
        <v>0.69899999999999995</v>
      </c>
      <c r="AC53" s="71">
        <v>30.965</v>
      </c>
      <c r="AD53" s="27">
        <v>106.1</v>
      </c>
      <c r="AE53" s="27">
        <v>17747.990000000002</v>
      </c>
      <c r="AF53" s="27">
        <v>9041.5580000000009</v>
      </c>
      <c r="AG53" s="27">
        <v>8706.4320000000007</v>
      </c>
      <c r="AH53" s="71">
        <v>16.878</v>
      </c>
      <c r="AI53" s="71">
        <v>86.878</v>
      </c>
      <c r="AJ53" s="71">
        <v>85.311999999999998</v>
      </c>
      <c r="AK53" s="71">
        <v>88.58</v>
      </c>
      <c r="AL53" s="71">
        <v>72.126999999999995</v>
      </c>
      <c r="AM53" s="71">
        <v>70.554000000000002</v>
      </c>
      <c r="AN53" s="71">
        <v>73.834999999999994</v>
      </c>
      <c r="AO53" s="71">
        <v>23.702999999999999</v>
      </c>
      <c r="AP53" s="71">
        <v>22.439</v>
      </c>
      <c r="AQ53" s="71">
        <v>25.024999999999999</v>
      </c>
      <c r="AR53" s="71">
        <v>11.423999999999999</v>
      </c>
      <c r="AS53" s="71">
        <v>10.542</v>
      </c>
      <c r="AT53" s="71">
        <v>12.234</v>
      </c>
      <c r="AU53" s="27">
        <v>13.13</v>
      </c>
      <c r="AV53" s="71">
        <v>1.9179999999999999</v>
      </c>
      <c r="AW53" s="73">
        <v>6830.0640000000003</v>
      </c>
      <c r="AX53" s="27">
        <v>15.657</v>
      </c>
      <c r="AY53" s="27">
        <v>2.286</v>
      </c>
      <c r="AZ53" s="27">
        <v>8.1780000000000008</v>
      </c>
      <c r="BA53" s="27">
        <v>9</v>
      </c>
      <c r="BB53" s="27">
        <v>7.3019999999999996</v>
      </c>
      <c r="BC53" s="27">
        <v>31.396000000000001</v>
      </c>
      <c r="BD53" s="27">
        <v>38.207000000000001</v>
      </c>
      <c r="BE53" s="27">
        <v>23.782</v>
      </c>
      <c r="BF53" s="27">
        <v>11.871</v>
      </c>
      <c r="BG53" s="27">
        <v>14.202</v>
      </c>
      <c r="BH53" s="27">
        <v>9.3510000000000009</v>
      </c>
      <c r="BI53" s="27">
        <v>28.533999999999999</v>
      </c>
      <c r="BJ53" s="27">
        <v>35.383000000000003</v>
      </c>
      <c r="BK53" s="27">
        <v>20.879000000000001</v>
      </c>
      <c r="BL53" s="27">
        <v>-309.96300000000002</v>
      </c>
      <c r="BM53" s="71">
        <v>-0.29499999999999998</v>
      </c>
    </row>
    <row r="54" spans="1:65" x14ac:dyDescent="0.35">
      <c r="A54" s="23">
        <v>7483</v>
      </c>
      <c r="B54" s="23" t="s">
        <v>208</v>
      </c>
      <c r="C54" s="24" t="s">
        <v>24</v>
      </c>
      <c r="D54" s="25">
        <v>5</v>
      </c>
      <c r="E54" s="25">
        <v>156</v>
      </c>
      <c r="F54" s="25" t="s">
        <v>25</v>
      </c>
      <c r="G54" s="25" t="s">
        <v>26</v>
      </c>
      <c r="H54" s="25">
        <v>156</v>
      </c>
      <c r="I54" s="26" t="s">
        <v>27</v>
      </c>
      <c r="J54" s="25">
        <v>906</v>
      </c>
      <c r="K54" s="25">
        <v>2074</v>
      </c>
      <c r="L54" s="27">
        <v>1045772.569</v>
      </c>
      <c r="M54" s="27">
        <v>1040194.852</v>
      </c>
      <c r="N54" s="27">
        <v>529201.43599999999</v>
      </c>
      <c r="O54" s="27">
        <v>510993.41600000003</v>
      </c>
      <c r="P54" s="71">
        <v>108.354</v>
      </c>
      <c r="Q54" s="71">
        <v>103.563</v>
      </c>
      <c r="R54" s="71">
        <v>56.582999999999998</v>
      </c>
      <c r="S54" s="27">
        <v>-10845.465</v>
      </c>
      <c r="T54" s="71">
        <v>-10.425000000000001</v>
      </c>
      <c r="U54" s="27">
        <v>-11155.433999999999</v>
      </c>
      <c r="V54" s="72">
        <v>-1.0720000000000001</v>
      </c>
      <c r="W54" s="71" t="s">
        <v>209</v>
      </c>
      <c r="X54" s="27">
        <v>6831.1279999999997</v>
      </c>
      <c r="Y54" s="27">
        <v>104.31100000000001</v>
      </c>
      <c r="Z54" s="71">
        <v>6.5659999999999998</v>
      </c>
      <c r="AA54" s="72">
        <v>1.456</v>
      </c>
      <c r="AB54" s="72">
        <v>0.70299999999999996</v>
      </c>
      <c r="AC54" s="71">
        <v>30.965</v>
      </c>
      <c r="AD54" s="27">
        <v>106.1</v>
      </c>
      <c r="AE54" s="27">
        <v>17676.593000000001</v>
      </c>
      <c r="AF54" s="27">
        <v>9027.6839999999993</v>
      </c>
      <c r="AG54" s="27">
        <v>8648.9089999999997</v>
      </c>
      <c r="AH54" s="71">
        <v>16.991</v>
      </c>
      <c r="AI54" s="71">
        <v>87.007000000000005</v>
      </c>
      <c r="AJ54" s="71">
        <v>85.441000000000003</v>
      </c>
      <c r="AK54" s="71">
        <v>88.712000000000003</v>
      </c>
      <c r="AL54" s="71">
        <v>72.251999999999995</v>
      </c>
      <c r="AM54" s="71">
        <v>70.680000000000007</v>
      </c>
      <c r="AN54" s="71">
        <v>73.962999999999994</v>
      </c>
      <c r="AO54" s="71">
        <v>23.802</v>
      </c>
      <c r="AP54" s="71">
        <v>22.536000000000001</v>
      </c>
      <c r="AQ54" s="71">
        <v>25.132000000000001</v>
      </c>
      <c r="AR54" s="71">
        <v>11.492000000000001</v>
      </c>
      <c r="AS54" s="71">
        <v>10.606999999999999</v>
      </c>
      <c r="AT54" s="71">
        <v>12.311</v>
      </c>
      <c r="AU54" s="27">
        <v>12.942</v>
      </c>
      <c r="AV54" s="71">
        <v>1.8939999999999999</v>
      </c>
      <c r="AW54" s="73">
        <v>6820.0709999999999</v>
      </c>
      <c r="AX54" s="27">
        <v>15.429</v>
      </c>
      <c r="AY54" s="27">
        <v>2.2570000000000001</v>
      </c>
      <c r="AZ54" s="27">
        <v>8.0310000000000006</v>
      </c>
      <c r="BA54" s="27">
        <v>8.8460000000000001</v>
      </c>
      <c r="BB54" s="27">
        <v>7.1630000000000003</v>
      </c>
      <c r="BC54" s="27">
        <v>30.809000000000001</v>
      </c>
      <c r="BD54" s="27">
        <v>37.533999999999999</v>
      </c>
      <c r="BE54" s="27">
        <v>23.318000000000001</v>
      </c>
      <c r="BF54" s="27">
        <v>11.64</v>
      </c>
      <c r="BG54" s="27">
        <v>13.935</v>
      </c>
      <c r="BH54" s="27">
        <v>9.1649999999999991</v>
      </c>
      <c r="BI54" s="27">
        <v>27.986999999999998</v>
      </c>
      <c r="BJ54" s="27">
        <v>34.744</v>
      </c>
      <c r="BK54" s="27">
        <v>20.462</v>
      </c>
      <c r="BL54" s="27">
        <v>-309.96300000000002</v>
      </c>
      <c r="BM54" s="71">
        <v>-0.29799999999999999</v>
      </c>
    </row>
    <row r="55" spans="1:65" x14ac:dyDescent="0.35">
      <c r="A55" s="23">
        <v>7484</v>
      </c>
      <c r="B55" s="23" t="s">
        <v>208</v>
      </c>
      <c r="C55" s="24" t="s">
        <v>24</v>
      </c>
      <c r="D55" s="25">
        <v>5</v>
      </c>
      <c r="E55" s="25">
        <v>156</v>
      </c>
      <c r="F55" s="25" t="s">
        <v>25</v>
      </c>
      <c r="G55" s="25" t="s">
        <v>26</v>
      </c>
      <c r="H55" s="25">
        <v>156</v>
      </c>
      <c r="I55" s="26" t="s">
        <v>27</v>
      </c>
      <c r="J55" s="25">
        <v>906</v>
      </c>
      <c r="K55" s="25">
        <v>2075</v>
      </c>
      <c r="L55" s="27">
        <v>1034617.135</v>
      </c>
      <c r="M55" s="27">
        <v>1029035.605</v>
      </c>
      <c r="N55" s="27">
        <v>523524.42</v>
      </c>
      <c r="O55" s="27">
        <v>505511.18400000001</v>
      </c>
      <c r="P55" s="71">
        <v>107.191</v>
      </c>
      <c r="Q55" s="71">
        <v>103.563</v>
      </c>
      <c r="R55" s="71">
        <v>56.895000000000003</v>
      </c>
      <c r="S55" s="27">
        <v>-10853.114</v>
      </c>
      <c r="T55" s="71">
        <v>-10.545999999999999</v>
      </c>
      <c r="U55" s="27">
        <v>-11163.061</v>
      </c>
      <c r="V55" s="72">
        <v>-1.085</v>
      </c>
      <c r="W55" s="71" t="s">
        <v>209</v>
      </c>
      <c r="X55" s="27">
        <v>6764.0320000000002</v>
      </c>
      <c r="Y55" s="27">
        <v>101.31100000000001</v>
      </c>
      <c r="Z55" s="71">
        <v>6.5720000000000001</v>
      </c>
      <c r="AA55" s="72">
        <v>1.4550000000000001</v>
      </c>
      <c r="AB55" s="72">
        <v>0.70199999999999996</v>
      </c>
      <c r="AC55" s="71">
        <v>30.965</v>
      </c>
      <c r="AD55" s="27">
        <v>106.1</v>
      </c>
      <c r="AE55" s="27">
        <v>17617.146000000001</v>
      </c>
      <c r="AF55" s="27">
        <v>9013.9629999999997</v>
      </c>
      <c r="AG55" s="27">
        <v>8603.1830000000009</v>
      </c>
      <c r="AH55" s="71">
        <v>17.117999999999999</v>
      </c>
      <c r="AI55" s="71">
        <v>87.132999999999996</v>
      </c>
      <c r="AJ55" s="71">
        <v>85.575000000000003</v>
      </c>
      <c r="AK55" s="71">
        <v>88.832999999999998</v>
      </c>
      <c r="AL55" s="71">
        <v>72.376000000000005</v>
      </c>
      <c r="AM55" s="71">
        <v>70.811000000000007</v>
      </c>
      <c r="AN55" s="71">
        <v>74.081999999999994</v>
      </c>
      <c r="AO55" s="71">
        <v>23.9</v>
      </c>
      <c r="AP55" s="71">
        <v>22.637</v>
      </c>
      <c r="AQ55" s="71">
        <v>25.231999999999999</v>
      </c>
      <c r="AR55" s="71">
        <v>11.558999999999999</v>
      </c>
      <c r="AS55" s="71">
        <v>10.673999999999999</v>
      </c>
      <c r="AT55" s="71">
        <v>12.385</v>
      </c>
      <c r="AU55" s="27">
        <v>12.678000000000001</v>
      </c>
      <c r="AV55" s="71">
        <v>1.8720000000000001</v>
      </c>
      <c r="AW55" s="73">
        <v>6753.2129999999997</v>
      </c>
      <c r="AX55" s="27">
        <v>15.125</v>
      </c>
      <c r="AY55" s="27">
        <v>2.2290000000000001</v>
      </c>
      <c r="AZ55" s="27">
        <v>7.8879999999999999</v>
      </c>
      <c r="BA55" s="27">
        <v>8.6820000000000004</v>
      </c>
      <c r="BB55" s="27">
        <v>7.0419999999999998</v>
      </c>
      <c r="BC55" s="27">
        <v>30.233000000000001</v>
      </c>
      <c r="BD55" s="27">
        <v>36.834000000000003</v>
      </c>
      <c r="BE55" s="27">
        <v>22.907</v>
      </c>
      <c r="BF55" s="27">
        <v>11.414999999999999</v>
      </c>
      <c r="BG55" s="27">
        <v>13.662000000000001</v>
      </c>
      <c r="BH55" s="27">
        <v>8.9979999999999993</v>
      </c>
      <c r="BI55" s="27">
        <v>27.451000000000001</v>
      </c>
      <c r="BJ55" s="27">
        <v>34.085000000000001</v>
      </c>
      <c r="BK55" s="27">
        <v>20.09</v>
      </c>
      <c r="BL55" s="27">
        <v>-309.96300000000002</v>
      </c>
      <c r="BM55" s="71">
        <v>-0.30099999999999999</v>
      </c>
    </row>
    <row r="56" spans="1:65" x14ac:dyDescent="0.35">
      <c r="A56" s="23">
        <v>7485</v>
      </c>
      <c r="B56" s="23" t="s">
        <v>208</v>
      </c>
      <c r="C56" s="24" t="s">
        <v>24</v>
      </c>
      <c r="D56" s="25">
        <v>5</v>
      </c>
      <c r="E56" s="25">
        <v>156</v>
      </c>
      <c r="F56" s="25" t="s">
        <v>25</v>
      </c>
      <c r="G56" s="25" t="s">
        <v>26</v>
      </c>
      <c r="H56" s="25">
        <v>156</v>
      </c>
      <c r="I56" s="26" t="s">
        <v>27</v>
      </c>
      <c r="J56" s="25">
        <v>906</v>
      </c>
      <c r="K56" s="25">
        <v>2076</v>
      </c>
      <c r="L56" s="27">
        <v>1023454.074</v>
      </c>
      <c r="M56" s="27">
        <v>1017860.468</v>
      </c>
      <c r="N56" s="27">
        <v>517824.61499999999</v>
      </c>
      <c r="O56" s="27">
        <v>500035.85200000001</v>
      </c>
      <c r="P56" s="71">
        <v>106.027</v>
      </c>
      <c r="Q56" s="71">
        <v>103.557</v>
      </c>
      <c r="R56" s="71">
        <v>57.164000000000001</v>
      </c>
      <c r="S56" s="27">
        <v>-10877.248</v>
      </c>
      <c r="T56" s="71">
        <v>-10.685</v>
      </c>
      <c r="U56" s="27">
        <v>-11187.213</v>
      </c>
      <c r="V56" s="72">
        <v>-1.099</v>
      </c>
      <c r="W56" s="71" t="s">
        <v>209</v>
      </c>
      <c r="X56" s="27">
        <v>6679.0309999999999</v>
      </c>
      <c r="Y56" s="27">
        <v>98.838999999999999</v>
      </c>
      <c r="Z56" s="71">
        <v>6.5609999999999999</v>
      </c>
      <c r="AA56" s="72">
        <v>1.4530000000000001</v>
      </c>
      <c r="AB56" s="72">
        <v>0.70099999999999996</v>
      </c>
      <c r="AC56" s="71">
        <v>30.965</v>
      </c>
      <c r="AD56" s="27">
        <v>106.1</v>
      </c>
      <c r="AE56" s="27">
        <v>17556.278999999999</v>
      </c>
      <c r="AF56" s="27">
        <v>8994.8559999999998</v>
      </c>
      <c r="AG56" s="27">
        <v>8561.4240000000009</v>
      </c>
      <c r="AH56" s="71">
        <v>17.245999999999999</v>
      </c>
      <c r="AI56" s="71">
        <v>87.263000000000005</v>
      </c>
      <c r="AJ56" s="71">
        <v>85.710999999999999</v>
      </c>
      <c r="AK56" s="71">
        <v>88.959000000000003</v>
      </c>
      <c r="AL56" s="71">
        <v>72.501999999999995</v>
      </c>
      <c r="AM56" s="71">
        <v>70.944999999999993</v>
      </c>
      <c r="AN56" s="71">
        <v>74.203999999999994</v>
      </c>
      <c r="AO56" s="71">
        <v>24</v>
      </c>
      <c r="AP56" s="71">
        <v>22.741</v>
      </c>
      <c r="AQ56" s="71">
        <v>25.334</v>
      </c>
      <c r="AR56" s="71">
        <v>11.628</v>
      </c>
      <c r="AS56" s="71">
        <v>10.743</v>
      </c>
      <c r="AT56" s="71">
        <v>12.459</v>
      </c>
      <c r="AU56" s="27">
        <v>12.368</v>
      </c>
      <c r="AV56" s="71">
        <v>1.849</v>
      </c>
      <c r="AW56" s="73">
        <v>6668.482</v>
      </c>
      <c r="AX56" s="27">
        <v>14.768000000000001</v>
      </c>
      <c r="AY56" s="27">
        <v>2.2000000000000002</v>
      </c>
      <c r="AZ56" s="27">
        <v>7.742</v>
      </c>
      <c r="BA56" s="27">
        <v>8.5220000000000002</v>
      </c>
      <c r="BB56" s="27">
        <v>6.9109999999999996</v>
      </c>
      <c r="BC56" s="27">
        <v>29.646000000000001</v>
      </c>
      <c r="BD56" s="27">
        <v>36.137999999999998</v>
      </c>
      <c r="BE56" s="27">
        <v>22.469000000000001</v>
      </c>
      <c r="BF56" s="27">
        <v>11.185</v>
      </c>
      <c r="BG56" s="27">
        <v>13.385999999999999</v>
      </c>
      <c r="BH56" s="27">
        <v>8.8219999999999992</v>
      </c>
      <c r="BI56" s="27">
        <v>26.905000000000001</v>
      </c>
      <c r="BJ56" s="27">
        <v>33.423999999999999</v>
      </c>
      <c r="BK56" s="27">
        <v>19.696999999999999</v>
      </c>
      <c r="BL56" s="27">
        <v>-309.96300000000002</v>
      </c>
      <c r="BM56" s="71">
        <v>-0.30399999999999999</v>
      </c>
    </row>
    <row r="57" spans="1:65" x14ac:dyDescent="0.35">
      <c r="A57" s="23">
        <v>7486</v>
      </c>
      <c r="B57" s="23" t="s">
        <v>208</v>
      </c>
      <c r="C57" s="24" t="s">
        <v>24</v>
      </c>
      <c r="D57" s="25">
        <v>5</v>
      </c>
      <c r="E57" s="25">
        <v>156</v>
      </c>
      <c r="F57" s="25" t="s">
        <v>25</v>
      </c>
      <c r="G57" s="25" t="s">
        <v>26</v>
      </c>
      <c r="H57" s="25">
        <v>156</v>
      </c>
      <c r="I57" s="26" t="s">
        <v>27</v>
      </c>
      <c r="J57" s="25">
        <v>906</v>
      </c>
      <c r="K57" s="25">
        <v>2077</v>
      </c>
      <c r="L57" s="27">
        <v>1012266.861</v>
      </c>
      <c r="M57" s="27">
        <v>1006663.149</v>
      </c>
      <c r="N57" s="27">
        <v>512096.16899999999</v>
      </c>
      <c r="O57" s="27">
        <v>494566.98</v>
      </c>
      <c r="P57" s="71">
        <v>104.861</v>
      </c>
      <c r="Q57" s="71">
        <v>103.544</v>
      </c>
      <c r="R57" s="71">
        <v>57.366999999999997</v>
      </c>
      <c r="S57" s="27">
        <v>-10897.45</v>
      </c>
      <c r="T57" s="71">
        <v>-10.823</v>
      </c>
      <c r="U57" s="27">
        <v>-11207.424999999999</v>
      </c>
      <c r="V57" s="72">
        <v>-1.113</v>
      </c>
      <c r="W57" s="71" t="s">
        <v>209</v>
      </c>
      <c r="X57" s="27">
        <v>6600.0540000000001</v>
      </c>
      <c r="Y57" s="27">
        <v>97.25</v>
      </c>
      <c r="Z57" s="71">
        <v>6.556</v>
      </c>
      <c r="AA57" s="72">
        <v>1.4550000000000001</v>
      </c>
      <c r="AB57" s="72">
        <v>0.70299999999999996</v>
      </c>
      <c r="AC57" s="71">
        <v>30.965</v>
      </c>
      <c r="AD57" s="27">
        <v>106.1</v>
      </c>
      <c r="AE57" s="27">
        <v>17497.504000000001</v>
      </c>
      <c r="AF57" s="27">
        <v>8986.7720000000008</v>
      </c>
      <c r="AG57" s="27">
        <v>8510.732</v>
      </c>
      <c r="AH57" s="71">
        <v>17.379000000000001</v>
      </c>
      <c r="AI57" s="71">
        <v>87.388999999999996</v>
      </c>
      <c r="AJ57" s="71">
        <v>85.834999999999994</v>
      </c>
      <c r="AK57" s="71">
        <v>89.090999999999994</v>
      </c>
      <c r="AL57" s="71">
        <v>72.625</v>
      </c>
      <c r="AM57" s="71">
        <v>71.064999999999998</v>
      </c>
      <c r="AN57" s="71">
        <v>74.332999999999998</v>
      </c>
      <c r="AO57" s="71">
        <v>24.097999999999999</v>
      </c>
      <c r="AP57" s="71">
        <v>22.834</v>
      </c>
      <c r="AQ57" s="71">
        <v>25.443999999999999</v>
      </c>
      <c r="AR57" s="71">
        <v>11.696</v>
      </c>
      <c r="AS57" s="71">
        <v>10.803000000000001</v>
      </c>
      <c r="AT57" s="71">
        <v>12.54</v>
      </c>
      <c r="AU57" s="27">
        <v>12.074</v>
      </c>
      <c r="AV57" s="71">
        <v>1.8260000000000001</v>
      </c>
      <c r="AW57" s="73">
        <v>6589.7550000000001</v>
      </c>
      <c r="AX57" s="27">
        <v>14.422000000000001</v>
      </c>
      <c r="AY57" s="27">
        <v>2.173</v>
      </c>
      <c r="AZ57" s="27">
        <v>7.6029999999999998</v>
      </c>
      <c r="BA57" s="27">
        <v>8.3740000000000006</v>
      </c>
      <c r="BB57" s="27">
        <v>6.7830000000000004</v>
      </c>
      <c r="BC57" s="27">
        <v>29.091999999999999</v>
      </c>
      <c r="BD57" s="27">
        <v>35.5</v>
      </c>
      <c r="BE57" s="27">
        <v>22.033000000000001</v>
      </c>
      <c r="BF57" s="27">
        <v>10.968999999999999</v>
      </c>
      <c r="BG57" s="27">
        <v>13.138</v>
      </c>
      <c r="BH57" s="27">
        <v>8.6440000000000001</v>
      </c>
      <c r="BI57" s="27">
        <v>26.388999999999999</v>
      </c>
      <c r="BJ57" s="27">
        <v>32.822000000000003</v>
      </c>
      <c r="BK57" s="27">
        <v>19.300999999999998</v>
      </c>
      <c r="BL57" s="27">
        <v>-309.96300000000002</v>
      </c>
      <c r="BM57" s="71">
        <v>-0.308</v>
      </c>
    </row>
    <row r="58" spans="1:65" x14ac:dyDescent="0.35">
      <c r="A58" s="23">
        <v>7487</v>
      </c>
      <c r="B58" s="23" t="s">
        <v>208</v>
      </c>
      <c r="C58" s="24" t="s">
        <v>24</v>
      </c>
      <c r="D58" s="25">
        <v>5</v>
      </c>
      <c r="E58" s="25">
        <v>156</v>
      </c>
      <c r="F58" s="25" t="s">
        <v>25</v>
      </c>
      <c r="G58" s="25" t="s">
        <v>26</v>
      </c>
      <c r="H58" s="25">
        <v>156</v>
      </c>
      <c r="I58" s="26" t="s">
        <v>27</v>
      </c>
      <c r="J58" s="25">
        <v>906</v>
      </c>
      <c r="K58" s="25">
        <v>2078</v>
      </c>
      <c r="L58" s="27">
        <v>1001059.436</v>
      </c>
      <c r="M58" s="27">
        <v>995438.005</v>
      </c>
      <c r="N58" s="27">
        <v>506336.56300000002</v>
      </c>
      <c r="O58" s="27">
        <v>489101.44300000003</v>
      </c>
      <c r="P58" s="71">
        <v>103.691</v>
      </c>
      <c r="Q58" s="71">
        <v>103.524</v>
      </c>
      <c r="R58" s="71">
        <v>57.494</v>
      </c>
      <c r="S58" s="27">
        <v>-10932.903</v>
      </c>
      <c r="T58" s="71">
        <v>-10.981</v>
      </c>
      <c r="U58" s="27">
        <v>-11242.861000000001</v>
      </c>
      <c r="V58" s="72">
        <v>-1.129</v>
      </c>
      <c r="W58" s="71" t="s">
        <v>209</v>
      </c>
      <c r="X58" s="27">
        <v>6508.83</v>
      </c>
      <c r="Y58" s="27">
        <v>96.070999999999998</v>
      </c>
      <c r="Z58" s="71">
        <v>6.5380000000000003</v>
      </c>
      <c r="AA58" s="72">
        <v>1.458</v>
      </c>
      <c r="AB58" s="72">
        <v>0.70399999999999996</v>
      </c>
      <c r="AC58" s="71">
        <v>30.965</v>
      </c>
      <c r="AD58" s="27">
        <v>106.1</v>
      </c>
      <c r="AE58" s="27">
        <v>17441.733</v>
      </c>
      <c r="AF58" s="27">
        <v>8969.6959999999999</v>
      </c>
      <c r="AG58" s="27">
        <v>8472.0380000000005</v>
      </c>
      <c r="AH58" s="71">
        <v>17.518999999999998</v>
      </c>
      <c r="AI58" s="71">
        <v>87.509</v>
      </c>
      <c r="AJ58" s="71">
        <v>85.953000000000003</v>
      </c>
      <c r="AK58" s="71">
        <v>89.215999999999994</v>
      </c>
      <c r="AL58" s="71">
        <v>72.742000000000004</v>
      </c>
      <c r="AM58" s="71">
        <v>71.180999999999997</v>
      </c>
      <c r="AN58" s="71">
        <v>74.453999999999994</v>
      </c>
      <c r="AO58" s="71">
        <v>24.190999999999999</v>
      </c>
      <c r="AP58" s="71">
        <v>22.923999999999999</v>
      </c>
      <c r="AQ58" s="71">
        <v>25.545000000000002</v>
      </c>
      <c r="AR58" s="71">
        <v>11.76</v>
      </c>
      <c r="AS58" s="71">
        <v>10.864000000000001</v>
      </c>
      <c r="AT58" s="71">
        <v>12.614000000000001</v>
      </c>
      <c r="AU58" s="27">
        <v>11.773999999999999</v>
      </c>
      <c r="AV58" s="71">
        <v>1.8049999999999999</v>
      </c>
      <c r="AW58" s="73">
        <v>6498.7910000000002</v>
      </c>
      <c r="AX58" s="27">
        <v>14.066000000000001</v>
      </c>
      <c r="AY58" s="27">
        <v>2.1459999999999999</v>
      </c>
      <c r="AZ58" s="27">
        <v>7.4710000000000001</v>
      </c>
      <c r="BA58" s="27">
        <v>8.2379999999999995</v>
      </c>
      <c r="BB58" s="27">
        <v>6.6550000000000002</v>
      </c>
      <c r="BC58" s="27">
        <v>28.562999999999999</v>
      </c>
      <c r="BD58" s="27">
        <v>34.9</v>
      </c>
      <c r="BE58" s="27">
        <v>21.606000000000002</v>
      </c>
      <c r="BF58" s="27">
        <v>10.762</v>
      </c>
      <c r="BG58" s="27">
        <v>12.9</v>
      </c>
      <c r="BH58" s="27">
        <v>8.4740000000000002</v>
      </c>
      <c r="BI58" s="27">
        <v>25.896999999999998</v>
      </c>
      <c r="BJ58" s="27">
        <v>32.252000000000002</v>
      </c>
      <c r="BK58" s="27">
        <v>18.919</v>
      </c>
      <c r="BL58" s="27">
        <v>-309.96300000000002</v>
      </c>
      <c r="BM58" s="71">
        <v>-0.311</v>
      </c>
    </row>
    <row r="59" spans="1:65" x14ac:dyDescent="0.35">
      <c r="A59" s="23">
        <v>7488</v>
      </c>
      <c r="B59" s="23" t="s">
        <v>208</v>
      </c>
      <c r="C59" s="24" t="s">
        <v>24</v>
      </c>
      <c r="D59" s="25">
        <v>5</v>
      </c>
      <c r="E59" s="25">
        <v>156</v>
      </c>
      <c r="F59" s="25" t="s">
        <v>25</v>
      </c>
      <c r="G59" s="25" t="s">
        <v>26</v>
      </c>
      <c r="H59" s="25">
        <v>156</v>
      </c>
      <c r="I59" s="26" t="s">
        <v>27</v>
      </c>
      <c r="J59" s="25">
        <v>906</v>
      </c>
      <c r="K59" s="25">
        <v>2079</v>
      </c>
      <c r="L59" s="27">
        <v>989816.57499999995</v>
      </c>
      <c r="M59" s="27">
        <v>984185.39399999997</v>
      </c>
      <c r="N59" s="27">
        <v>500555.38400000002</v>
      </c>
      <c r="O59" s="27">
        <v>483630.00900000002</v>
      </c>
      <c r="P59" s="71">
        <v>102.51900000000001</v>
      </c>
      <c r="Q59" s="71">
        <v>103.5</v>
      </c>
      <c r="R59" s="71">
        <v>57.503999999999998</v>
      </c>
      <c r="S59" s="27">
        <v>-10952.398999999999</v>
      </c>
      <c r="T59" s="71">
        <v>-11.127000000000001</v>
      </c>
      <c r="U59" s="27">
        <v>-11262.361999999999</v>
      </c>
      <c r="V59" s="72">
        <v>-1.1439999999999999</v>
      </c>
      <c r="W59" s="71" t="s">
        <v>209</v>
      </c>
      <c r="X59" s="27">
        <v>6406.5140000000001</v>
      </c>
      <c r="Y59" s="27">
        <v>95.35</v>
      </c>
      <c r="Z59" s="71">
        <v>6.5090000000000003</v>
      </c>
      <c r="AA59" s="72">
        <v>1.4610000000000001</v>
      </c>
      <c r="AB59" s="72">
        <v>0.70599999999999996</v>
      </c>
      <c r="AC59" s="71">
        <v>30.965</v>
      </c>
      <c r="AD59" s="27">
        <v>106.1</v>
      </c>
      <c r="AE59" s="27">
        <v>17358.913</v>
      </c>
      <c r="AF59" s="27">
        <v>8930.3179999999993</v>
      </c>
      <c r="AG59" s="27">
        <v>8428.5949999999993</v>
      </c>
      <c r="AH59" s="71">
        <v>17.635999999999999</v>
      </c>
      <c r="AI59" s="71">
        <v>87.634</v>
      </c>
      <c r="AJ59" s="71">
        <v>86.084999999999994</v>
      </c>
      <c r="AK59" s="71">
        <v>89.335999999999999</v>
      </c>
      <c r="AL59" s="71">
        <v>72.864000000000004</v>
      </c>
      <c r="AM59" s="71">
        <v>71.31</v>
      </c>
      <c r="AN59" s="71">
        <v>74.570999999999998</v>
      </c>
      <c r="AO59" s="71">
        <v>24.289000000000001</v>
      </c>
      <c r="AP59" s="71">
        <v>23.024000000000001</v>
      </c>
      <c r="AQ59" s="71">
        <v>25.645</v>
      </c>
      <c r="AR59" s="71">
        <v>11.827</v>
      </c>
      <c r="AS59" s="71">
        <v>10.93</v>
      </c>
      <c r="AT59" s="71">
        <v>12.689</v>
      </c>
      <c r="AU59" s="27">
        <v>11.454000000000001</v>
      </c>
      <c r="AV59" s="71">
        <v>1.784</v>
      </c>
      <c r="AW59" s="73">
        <v>6396.7510000000002</v>
      </c>
      <c r="AX59" s="27">
        <v>13.686999999999999</v>
      </c>
      <c r="AY59" s="27">
        <v>2.12</v>
      </c>
      <c r="AZ59" s="27">
        <v>7.3369999999999997</v>
      </c>
      <c r="BA59" s="27">
        <v>8.0850000000000009</v>
      </c>
      <c r="BB59" s="27">
        <v>6.5419999999999998</v>
      </c>
      <c r="BC59" s="27">
        <v>28.024000000000001</v>
      </c>
      <c r="BD59" s="27">
        <v>34.243000000000002</v>
      </c>
      <c r="BE59" s="27">
        <v>21.218</v>
      </c>
      <c r="BF59" s="27">
        <v>10.552</v>
      </c>
      <c r="BG59" s="27">
        <v>12.645</v>
      </c>
      <c r="BH59" s="27">
        <v>8.3149999999999995</v>
      </c>
      <c r="BI59" s="27">
        <v>25.393999999999998</v>
      </c>
      <c r="BJ59" s="27">
        <v>31.632999999999999</v>
      </c>
      <c r="BK59" s="27">
        <v>18.565999999999999</v>
      </c>
      <c r="BL59" s="27">
        <v>-309.96300000000002</v>
      </c>
      <c r="BM59" s="71">
        <v>-0.315</v>
      </c>
    </row>
    <row r="60" spans="1:65" x14ac:dyDescent="0.35">
      <c r="A60" s="23">
        <v>7489</v>
      </c>
      <c r="B60" s="23" t="s">
        <v>208</v>
      </c>
      <c r="C60" s="24" t="s">
        <v>24</v>
      </c>
      <c r="D60" s="25">
        <v>5</v>
      </c>
      <c r="E60" s="25">
        <v>156</v>
      </c>
      <c r="F60" s="25" t="s">
        <v>25</v>
      </c>
      <c r="G60" s="25" t="s">
        <v>26</v>
      </c>
      <c r="H60" s="25">
        <v>156</v>
      </c>
      <c r="I60" s="26" t="s">
        <v>27</v>
      </c>
      <c r="J60" s="25">
        <v>906</v>
      </c>
      <c r="K60" s="25">
        <v>2080</v>
      </c>
      <c r="L60" s="27">
        <v>978554.21299999999</v>
      </c>
      <c r="M60" s="27">
        <v>972906.89199999999</v>
      </c>
      <c r="N60" s="27">
        <v>494756.16200000001</v>
      </c>
      <c r="O60" s="27">
        <v>478150.72899999999</v>
      </c>
      <c r="P60" s="71">
        <v>101.34399999999999</v>
      </c>
      <c r="Q60" s="71">
        <v>103.473</v>
      </c>
      <c r="R60" s="71">
        <v>57.399000000000001</v>
      </c>
      <c r="S60" s="27">
        <v>-10984.675999999999</v>
      </c>
      <c r="T60" s="71">
        <v>-11.29</v>
      </c>
      <c r="U60" s="27">
        <v>-11294.643</v>
      </c>
      <c r="V60" s="72">
        <v>-1.161</v>
      </c>
      <c r="W60" s="71" t="s">
        <v>209</v>
      </c>
      <c r="X60" s="27">
        <v>6271.5280000000002</v>
      </c>
      <c r="Y60" s="27">
        <v>94.772999999999996</v>
      </c>
      <c r="Z60" s="71">
        <v>6.4450000000000003</v>
      </c>
      <c r="AA60" s="72">
        <v>1.46</v>
      </c>
      <c r="AB60" s="72">
        <v>0.70499999999999996</v>
      </c>
      <c r="AC60" s="71">
        <v>30.965</v>
      </c>
      <c r="AD60" s="27">
        <v>106.1</v>
      </c>
      <c r="AE60" s="27">
        <v>17256.204000000002</v>
      </c>
      <c r="AF60" s="27">
        <v>8883.7649999999994</v>
      </c>
      <c r="AG60" s="27">
        <v>8372.44</v>
      </c>
      <c r="AH60" s="71">
        <v>17.734999999999999</v>
      </c>
      <c r="AI60" s="71">
        <v>87.754999999999995</v>
      </c>
      <c r="AJ60" s="71">
        <v>86.203999999999994</v>
      </c>
      <c r="AK60" s="71">
        <v>89.463999999999999</v>
      </c>
      <c r="AL60" s="71">
        <v>72.983000000000004</v>
      </c>
      <c r="AM60" s="71">
        <v>71.426000000000002</v>
      </c>
      <c r="AN60" s="71">
        <v>74.695999999999998</v>
      </c>
      <c r="AO60" s="71">
        <v>24.384</v>
      </c>
      <c r="AP60" s="71">
        <v>23.114999999999998</v>
      </c>
      <c r="AQ60" s="71">
        <v>25.751000000000001</v>
      </c>
      <c r="AR60" s="71">
        <v>11.894</v>
      </c>
      <c r="AS60" s="71">
        <v>10.992000000000001</v>
      </c>
      <c r="AT60" s="71">
        <v>12.766999999999999</v>
      </c>
      <c r="AU60" s="27">
        <v>11.103</v>
      </c>
      <c r="AV60" s="71">
        <v>1.7649999999999999</v>
      </c>
      <c r="AW60" s="73">
        <v>6262.0720000000001</v>
      </c>
      <c r="AX60" s="27">
        <v>13.276</v>
      </c>
      <c r="AY60" s="27">
        <v>2.0960000000000001</v>
      </c>
      <c r="AZ60" s="27">
        <v>7.21</v>
      </c>
      <c r="BA60" s="27">
        <v>7.952</v>
      </c>
      <c r="BB60" s="27">
        <v>6.4210000000000003</v>
      </c>
      <c r="BC60" s="27">
        <v>27.507999999999999</v>
      </c>
      <c r="BD60" s="27">
        <v>33.655000000000001</v>
      </c>
      <c r="BE60" s="27">
        <v>20.803999999999998</v>
      </c>
      <c r="BF60" s="27">
        <v>10.349</v>
      </c>
      <c r="BG60" s="27">
        <v>12.412000000000001</v>
      </c>
      <c r="BH60" s="27">
        <v>8.1470000000000002</v>
      </c>
      <c r="BI60" s="27">
        <v>24.911999999999999</v>
      </c>
      <c r="BJ60" s="27">
        <v>31.074999999999999</v>
      </c>
      <c r="BK60" s="27">
        <v>18.190999999999999</v>
      </c>
      <c r="BL60" s="27">
        <v>-309.96300000000002</v>
      </c>
      <c r="BM60" s="71">
        <v>-0.31900000000000001</v>
      </c>
    </row>
    <row r="61" spans="1:65" x14ac:dyDescent="0.35">
      <c r="A61" s="23">
        <v>7490</v>
      </c>
      <c r="B61" s="23" t="s">
        <v>208</v>
      </c>
      <c r="C61" s="24" t="s">
        <v>24</v>
      </c>
      <c r="D61" s="25">
        <v>5</v>
      </c>
      <c r="E61" s="25">
        <v>156</v>
      </c>
      <c r="F61" s="25" t="s">
        <v>25</v>
      </c>
      <c r="G61" s="25" t="s">
        <v>26</v>
      </c>
      <c r="H61" s="25">
        <v>156</v>
      </c>
      <c r="I61" s="26" t="s">
        <v>27</v>
      </c>
      <c r="J61" s="25">
        <v>906</v>
      </c>
      <c r="K61" s="25">
        <v>2081</v>
      </c>
      <c r="L61" s="27">
        <v>967259.57</v>
      </c>
      <c r="M61" s="27">
        <v>961612.98499999999</v>
      </c>
      <c r="N61" s="27">
        <v>488945.42</v>
      </c>
      <c r="O61" s="27">
        <v>472667.56599999999</v>
      </c>
      <c r="P61" s="71">
        <v>100.16800000000001</v>
      </c>
      <c r="Q61" s="71">
        <v>103.444</v>
      </c>
      <c r="R61" s="71">
        <v>57.268999999999998</v>
      </c>
      <c r="S61" s="27">
        <v>-10983.214</v>
      </c>
      <c r="T61" s="71">
        <v>-11.42</v>
      </c>
      <c r="U61" s="27">
        <v>-11293.169</v>
      </c>
      <c r="V61" s="72">
        <v>-1.1739999999999999</v>
      </c>
      <c r="W61" s="71" t="s">
        <v>209</v>
      </c>
      <c r="X61" s="27">
        <v>6160.4960000000001</v>
      </c>
      <c r="Y61" s="27">
        <v>94.843000000000004</v>
      </c>
      <c r="Z61" s="71">
        <v>6.4059999999999997</v>
      </c>
      <c r="AA61" s="72">
        <v>1.4650000000000001</v>
      </c>
      <c r="AB61" s="72">
        <v>0.70799999999999996</v>
      </c>
      <c r="AC61" s="71">
        <v>30.965</v>
      </c>
      <c r="AD61" s="27">
        <v>106.1</v>
      </c>
      <c r="AE61" s="27">
        <v>17143.71</v>
      </c>
      <c r="AF61" s="27">
        <v>8826.5550000000003</v>
      </c>
      <c r="AG61" s="27">
        <v>8317.1550000000007</v>
      </c>
      <c r="AH61" s="71">
        <v>17.826000000000001</v>
      </c>
      <c r="AI61" s="71">
        <v>87.869</v>
      </c>
      <c r="AJ61" s="71">
        <v>86.316999999999993</v>
      </c>
      <c r="AK61" s="71">
        <v>89.581000000000003</v>
      </c>
      <c r="AL61" s="71">
        <v>73.093999999999994</v>
      </c>
      <c r="AM61" s="71">
        <v>71.537999999999997</v>
      </c>
      <c r="AN61" s="71">
        <v>74.81</v>
      </c>
      <c r="AO61" s="71">
        <v>24.472999999999999</v>
      </c>
      <c r="AP61" s="71">
        <v>23.202000000000002</v>
      </c>
      <c r="AQ61" s="71">
        <v>25.847000000000001</v>
      </c>
      <c r="AR61" s="71">
        <v>11.956</v>
      </c>
      <c r="AS61" s="71">
        <v>11.05</v>
      </c>
      <c r="AT61" s="71">
        <v>12.837999999999999</v>
      </c>
      <c r="AU61" s="27">
        <v>10.78</v>
      </c>
      <c r="AV61" s="71">
        <v>1.7450000000000001</v>
      </c>
      <c r="AW61" s="73">
        <v>6151.3109999999997</v>
      </c>
      <c r="AX61" s="27">
        <v>12.89</v>
      </c>
      <c r="AY61" s="27">
        <v>2.0720000000000001</v>
      </c>
      <c r="AZ61" s="27">
        <v>7.0880000000000001</v>
      </c>
      <c r="BA61" s="27">
        <v>7.8250000000000002</v>
      </c>
      <c r="BB61" s="27">
        <v>6.3040000000000003</v>
      </c>
      <c r="BC61" s="27">
        <v>27.018999999999998</v>
      </c>
      <c r="BD61" s="27">
        <v>33.094999999999999</v>
      </c>
      <c r="BE61" s="27">
        <v>20.413</v>
      </c>
      <c r="BF61" s="27">
        <v>10.157999999999999</v>
      </c>
      <c r="BG61" s="27">
        <v>12.19</v>
      </c>
      <c r="BH61" s="27">
        <v>7.99</v>
      </c>
      <c r="BI61" s="27">
        <v>24.457000000000001</v>
      </c>
      <c r="BJ61" s="27">
        <v>30.542000000000002</v>
      </c>
      <c r="BK61" s="27">
        <v>17.841000000000001</v>
      </c>
      <c r="BL61" s="27">
        <v>-309.96300000000002</v>
      </c>
      <c r="BM61" s="71">
        <v>-0.32200000000000001</v>
      </c>
    </row>
    <row r="62" spans="1:65" x14ac:dyDescent="0.35">
      <c r="A62" s="23">
        <v>7491</v>
      </c>
      <c r="B62" s="23" t="s">
        <v>208</v>
      </c>
      <c r="C62" s="24" t="s">
        <v>24</v>
      </c>
      <c r="D62" s="25">
        <v>5</v>
      </c>
      <c r="E62" s="25">
        <v>156</v>
      </c>
      <c r="F62" s="25" t="s">
        <v>25</v>
      </c>
      <c r="G62" s="25" t="s">
        <v>26</v>
      </c>
      <c r="H62" s="25">
        <v>156</v>
      </c>
      <c r="I62" s="26" t="s">
        <v>27</v>
      </c>
      <c r="J62" s="25">
        <v>906</v>
      </c>
      <c r="K62" s="25">
        <v>2082</v>
      </c>
      <c r="L62" s="27">
        <v>955966.40099999995</v>
      </c>
      <c r="M62" s="27">
        <v>950338.41399999999</v>
      </c>
      <c r="N62" s="27">
        <v>483143.45899999997</v>
      </c>
      <c r="O62" s="27">
        <v>467194.95400000003</v>
      </c>
      <c r="P62" s="71">
        <v>98.994</v>
      </c>
      <c r="Q62" s="71">
        <v>103.414</v>
      </c>
      <c r="R62" s="71">
        <v>57.143999999999998</v>
      </c>
      <c r="S62" s="27">
        <v>-10946.001</v>
      </c>
      <c r="T62" s="71">
        <v>-11.516999999999999</v>
      </c>
      <c r="U62" s="27">
        <v>-11255.975</v>
      </c>
      <c r="V62" s="72">
        <v>-1.1839999999999999</v>
      </c>
      <c r="W62" s="71" t="s">
        <v>209</v>
      </c>
      <c r="X62" s="27">
        <v>6040.5069999999996</v>
      </c>
      <c r="Y62" s="27">
        <v>95.018000000000001</v>
      </c>
      <c r="Z62" s="71">
        <v>6.3550000000000004</v>
      </c>
      <c r="AA62" s="72">
        <v>1.47</v>
      </c>
      <c r="AB62" s="72">
        <v>0.71</v>
      </c>
      <c r="AC62" s="71">
        <v>30.965</v>
      </c>
      <c r="AD62" s="27">
        <v>106.1</v>
      </c>
      <c r="AE62" s="27">
        <v>16986.508000000002</v>
      </c>
      <c r="AF62" s="27">
        <v>8747.1759999999995</v>
      </c>
      <c r="AG62" s="27">
        <v>8239.3310000000001</v>
      </c>
      <c r="AH62" s="71">
        <v>17.872</v>
      </c>
      <c r="AI62" s="71">
        <v>87.992000000000004</v>
      </c>
      <c r="AJ62" s="71">
        <v>86.441000000000003</v>
      </c>
      <c r="AK62" s="71">
        <v>89.704999999999998</v>
      </c>
      <c r="AL62" s="71">
        <v>73.213999999999999</v>
      </c>
      <c r="AM62" s="71">
        <v>71.659000000000006</v>
      </c>
      <c r="AN62" s="71">
        <v>74.930999999999997</v>
      </c>
      <c r="AO62" s="71">
        <v>24.57</v>
      </c>
      <c r="AP62" s="71">
        <v>23.295999999999999</v>
      </c>
      <c r="AQ62" s="71">
        <v>25.95</v>
      </c>
      <c r="AR62" s="71">
        <v>12.022</v>
      </c>
      <c r="AS62" s="71">
        <v>11.113</v>
      </c>
      <c r="AT62" s="71">
        <v>12.914999999999999</v>
      </c>
      <c r="AU62" s="27">
        <v>10.446</v>
      </c>
      <c r="AV62" s="71">
        <v>1.724</v>
      </c>
      <c r="AW62" s="73">
        <v>6031.6090000000004</v>
      </c>
      <c r="AX62" s="27">
        <v>12.489000000000001</v>
      </c>
      <c r="AY62" s="27">
        <v>2.0459999999999998</v>
      </c>
      <c r="AZ62" s="27">
        <v>6.9610000000000003</v>
      </c>
      <c r="BA62" s="27">
        <v>7.6840000000000002</v>
      </c>
      <c r="BB62" s="27">
        <v>6.1909999999999998</v>
      </c>
      <c r="BC62" s="27">
        <v>26.506</v>
      </c>
      <c r="BD62" s="27">
        <v>32.487000000000002</v>
      </c>
      <c r="BE62" s="27">
        <v>20.024000000000001</v>
      </c>
      <c r="BF62" s="27">
        <v>9.9589999999999996</v>
      </c>
      <c r="BG62" s="27">
        <v>11.955</v>
      </c>
      <c r="BH62" s="27">
        <v>7.8310000000000004</v>
      </c>
      <c r="BI62" s="27">
        <v>23.98</v>
      </c>
      <c r="BJ62" s="27">
        <v>29.969000000000001</v>
      </c>
      <c r="BK62" s="27">
        <v>17.486999999999998</v>
      </c>
      <c r="BL62" s="27">
        <v>-309.96300000000002</v>
      </c>
      <c r="BM62" s="71">
        <v>-0.32600000000000001</v>
      </c>
    </row>
    <row r="63" spans="1:65" x14ac:dyDescent="0.35">
      <c r="A63" s="23">
        <v>7492</v>
      </c>
      <c r="B63" s="23" t="s">
        <v>208</v>
      </c>
      <c r="C63" s="24" t="s">
        <v>24</v>
      </c>
      <c r="D63" s="25">
        <v>5</v>
      </c>
      <c r="E63" s="25">
        <v>156</v>
      </c>
      <c r="F63" s="25" t="s">
        <v>25</v>
      </c>
      <c r="G63" s="25" t="s">
        <v>26</v>
      </c>
      <c r="H63" s="25">
        <v>156</v>
      </c>
      <c r="I63" s="26" t="s">
        <v>27</v>
      </c>
      <c r="J63" s="25">
        <v>906</v>
      </c>
      <c r="K63" s="25">
        <v>2083</v>
      </c>
      <c r="L63" s="27">
        <v>944710.42599999998</v>
      </c>
      <c r="M63" s="27">
        <v>939100.12199999997</v>
      </c>
      <c r="N63" s="27">
        <v>477361.99900000001</v>
      </c>
      <c r="O63" s="27">
        <v>461738.12300000002</v>
      </c>
      <c r="P63" s="71">
        <v>97.822999999999993</v>
      </c>
      <c r="Q63" s="71">
        <v>103.384</v>
      </c>
      <c r="R63" s="71">
        <v>57.021999999999998</v>
      </c>
      <c r="S63" s="27">
        <v>-10910.652</v>
      </c>
      <c r="T63" s="71">
        <v>-11.617000000000001</v>
      </c>
      <c r="U63" s="27">
        <v>-11220.608</v>
      </c>
      <c r="V63" s="72">
        <v>-1.1950000000000001</v>
      </c>
      <c r="W63" s="71" t="s">
        <v>209</v>
      </c>
      <c r="X63" s="27">
        <v>5880.607</v>
      </c>
      <c r="Y63" s="27">
        <v>94.734999999999999</v>
      </c>
      <c r="Z63" s="71">
        <v>6.2610000000000001</v>
      </c>
      <c r="AA63" s="72">
        <v>1.466</v>
      </c>
      <c r="AB63" s="72">
        <v>0.70799999999999996</v>
      </c>
      <c r="AC63" s="71">
        <v>30.965</v>
      </c>
      <c r="AD63" s="27">
        <v>106.1</v>
      </c>
      <c r="AE63" s="27">
        <v>16791.258999999998</v>
      </c>
      <c r="AF63" s="27">
        <v>8641.6859999999997</v>
      </c>
      <c r="AG63" s="27">
        <v>8149.5730000000003</v>
      </c>
      <c r="AH63" s="71">
        <v>17.878</v>
      </c>
      <c r="AI63" s="71">
        <v>88.122</v>
      </c>
      <c r="AJ63" s="71">
        <v>86.576999999999998</v>
      </c>
      <c r="AK63" s="71">
        <v>89.831000000000003</v>
      </c>
      <c r="AL63" s="71">
        <v>73.340999999999994</v>
      </c>
      <c r="AM63" s="71">
        <v>71.792000000000002</v>
      </c>
      <c r="AN63" s="71">
        <v>75.054000000000002</v>
      </c>
      <c r="AO63" s="71">
        <v>24.672999999999998</v>
      </c>
      <c r="AP63" s="71">
        <v>23.401</v>
      </c>
      <c r="AQ63" s="71">
        <v>26.053999999999998</v>
      </c>
      <c r="AR63" s="71">
        <v>12.095000000000001</v>
      </c>
      <c r="AS63" s="71">
        <v>11.183999999999999</v>
      </c>
      <c r="AT63" s="71">
        <v>12.993</v>
      </c>
      <c r="AU63" s="27">
        <v>10.061999999999999</v>
      </c>
      <c r="AV63" s="71">
        <v>1.7050000000000001</v>
      </c>
      <c r="AW63" s="73">
        <v>5872.0450000000001</v>
      </c>
      <c r="AX63" s="27">
        <v>12.039</v>
      </c>
      <c r="AY63" s="27">
        <v>2.0219999999999998</v>
      </c>
      <c r="AZ63" s="27">
        <v>6.83</v>
      </c>
      <c r="BA63" s="27">
        <v>7.5389999999999997</v>
      </c>
      <c r="BB63" s="27">
        <v>6.077</v>
      </c>
      <c r="BC63" s="27">
        <v>25.977</v>
      </c>
      <c r="BD63" s="27">
        <v>31.849</v>
      </c>
      <c r="BE63" s="27">
        <v>19.63</v>
      </c>
      <c r="BF63" s="27">
        <v>9.7520000000000007</v>
      </c>
      <c r="BG63" s="27">
        <v>11.704000000000001</v>
      </c>
      <c r="BH63" s="27">
        <v>7.6710000000000003</v>
      </c>
      <c r="BI63" s="27">
        <v>23.484999999999999</v>
      </c>
      <c r="BJ63" s="27">
        <v>29.364999999999998</v>
      </c>
      <c r="BK63" s="27">
        <v>17.129000000000001</v>
      </c>
      <c r="BL63" s="27">
        <v>-309.96300000000002</v>
      </c>
      <c r="BM63" s="71">
        <v>-0.33</v>
      </c>
    </row>
    <row r="64" spans="1:65" x14ac:dyDescent="0.35">
      <c r="A64" s="23">
        <v>7493</v>
      </c>
      <c r="B64" s="23" t="s">
        <v>208</v>
      </c>
      <c r="C64" s="24" t="s">
        <v>24</v>
      </c>
      <c r="D64" s="25">
        <v>5</v>
      </c>
      <c r="E64" s="25">
        <v>156</v>
      </c>
      <c r="F64" s="25" t="s">
        <v>25</v>
      </c>
      <c r="G64" s="25" t="s">
        <v>26</v>
      </c>
      <c r="H64" s="25">
        <v>156</v>
      </c>
      <c r="I64" s="26" t="s">
        <v>27</v>
      </c>
      <c r="J64" s="25">
        <v>906</v>
      </c>
      <c r="K64" s="25">
        <v>2084</v>
      </c>
      <c r="L64" s="27">
        <v>933489.81799999997</v>
      </c>
      <c r="M64" s="27">
        <v>927912.38600000006</v>
      </c>
      <c r="N64" s="27">
        <v>471608.20299999998</v>
      </c>
      <c r="O64" s="27">
        <v>456304.18300000002</v>
      </c>
      <c r="P64" s="71">
        <v>96.658000000000001</v>
      </c>
      <c r="Q64" s="71">
        <v>103.354</v>
      </c>
      <c r="R64" s="71">
        <v>56.902000000000001</v>
      </c>
      <c r="S64" s="27">
        <v>-10844.906000000001</v>
      </c>
      <c r="T64" s="71">
        <v>-11.686</v>
      </c>
      <c r="U64" s="27">
        <v>-11154.864</v>
      </c>
      <c r="V64" s="72">
        <v>-1.202</v>
      </c>
      <c r="W64" s="71" t="s">
        <v>209</v>
      </c>
      <c r="X64" s="27">
        <v>5751.8670000000002</v>
      </c>
      <c r="Y64" s="27">
        <v>94.968999999999994</v>
      </c>
      <c r="Z64" s="71">
        <v>6.1980000000000004</v>
      </c>
      <c r="AA64" s="72">
        <v>1.4690000000000001</v>
      </c>
      <c r="AB64" s="72">
        <v>0.71</v>
      </c>
      <c r="AC64" s="71">
        <v>30.965</v>
      </c>
      <c r="AD64" s="27">
        <v>106.1</v>
      </c>
      <c r="AE64" s="27">
        <v>16596.773000000001</v>
      </c>
      <c r="AF64" s="27">
        <v>8543.2510000000002</v>
      </c>
      <c r="AG64" s="27">
        <v>8053.5219999999999</v>
      </c>
      <c r="AH64" s="71">
        <v>17.884</v>
      </c>
      <c r="AI64" s="71">
        <v>88.241</v>
      </c>
      <c r="AJ64" s="71">
        <v>86.694999999999993</v>
      </c>
      <c r="AK64" s="71">
        <v>89.950999999999993</v>
      </c>
      <c r="AL64" s="71">
        <v>73.456999999999994</v>
      </c>
      <c r="AM64" s="71">
        <v>71.908000000000001</v>
      </c>
      <c r="AN64" s="71">
        <v>75.171000000000006</v>
      </c>
      <c r="AO64" s="71">
        <v>24.765999999999998</v>
      </c>
      <c r="AP64" s="71">
        <v>23.492000000000001</v>
      </c>
      <c r="AQ64" s="71">
        <v>26.152999999999999</v>
      </c>
      <c r="AR64" s="71">
        <v>12.159000000000001</v>
      </c>
      <c r="AS64" s="71">
        <v>11.246</v>
      </c>
      <c r="AT64" s="71">
        <v>13.066000000000001</v>
      </c>
      <c r="AU64" s="27">
        <v>9.718</v>
      </c>
      <c r="AV64" s="71">
        <v>1.6839999999999999</v>
      </c>
      <c r="AW64" s="73">
        <v>5743.5929999999998</v>
      </c>
      <c r="AX64" s="27">
        <v>11.625999999999999</v>
      </c>
      <c r="AY64" s="27">
        <v>1.996</v>
      </c>
      <c r="AZ64" s="27">
        <v>6.7080000000000002</v>
      </c>
      <c r="BA64" s="27">
        <v>7.4109999999999996</v>
      </c>
      <c r="BB64" s="27">
        <v>5.9610000000000003</v>
      </c>
      <c r="BC64" s="27">
        <v>25.488</v>
      </c>
      <c r="BD64" s="27">
        <v>31.282</v>
      </c>
      <c r="BE64" s="27">
        <v>19.242000000000001</v>
      </c>
      <c r="BF64" s="27">
        <v>9.5609999999999999</v>
      </c>
      <c r="BG64" s="27">
        <v>11.48</v>
      </c>
      <c r="BH64" s="27">
        <v>7.516</v>
      </c>
      <c r="BI64" s="27">
        <v>23.030999999999999</v>
      </c>
      <c r="BJ64" s="27">
        <v>28.826000000000001</v>
      </c>
      <c r="BK64" s="27">
        <v>16.783000000000001</v>
      </c>
      <c r="BL64" s="27">
        <v>-309.96300000000002</v>
      </c>
      <c r="BM64" s="71">
        <v>-0.33400000000000002</v>
      </c>
    </row>
    <row r="65" spans="1:65" x14ac:dyDescent="0.35">
      <c r="A65" s="23">
        <v>7494</v>
      </c>
      <c r="B65" s="23" t="s">
        <v>208</v>
      </c>
      <c r="C65" s="24" t="s">
        <v>24</v>
      </c>
      <c r="D65" s="25">
        <v>5</v>
      </c>
      <c r="E65" s="25">
        <v>156</v>
      </c>
      <c r="F65" s="25" t="s">
        <v>25</v>
      </c>
      <c r="G65" s="25" t="s">
        <v>26</v>
      </c>
      <c r="H65" s="25">
        <v>156</v>
      </c>
      <c r="I65" s="26" t="s">
        <v>27</v>
      </c>
      <c r="J65" s="25">
        <v>906</v>
      </c>
      <c r="K65" s="25">
        <v>2085</v>
      </c>
      <c r="L65" s="27">
        <v>922334.95400000003</v>
      </c>
      <c r="M65" s="27">
        <v>916808.80200000003</v>
      </c>
      <c r="N65" s="27">
        <v>465896.75400000002</v>
      </c>
      <c r="O65" s="27">
        <v>450912.04700000002</v>
      </c>
      <c r="P65" s="71">
        <v>95.501000000000005</v>
      </c>
      <c r="Q65" s="71">
        <v>103.32299999999999</v>
      </c>
      <c r="R65" s="71">
        <v>56.787999999999997</v>
      </c>
      <c r="S65" s="27">
        <v>-10742.34</v>
      </c>
      <c r="T65" s="71">
        <v>-11.715999999999999</v>
      </c>
      <c r="U65" s="27">
        <v>-11052.304</v>
      </c>
      <c r="V65" s="72">
        <v>-1.206</v>
      </c>
      <c r="W65" s="71" t="s">
        <v>209</v>
      </c>
      <c r="X65" s="27">
        <v>5624.7420000000002</v>
      </c>
      <c r="Y65" s="27">
        <v>95.275000000000006</v>
      </c>
      <c r="Z65" s="71">
        <v>6.1340000000000003</v>
      </c>
      <c r="AA65" s="72">
        <v>1.472</v>
      </c>
      <c r="AB65" s="72">
        <v>0.71099999999999997</v>
      </c>
      <c r="AC65" s="71">
        <v>30.965</v>
      </c>
      <c r="AD65" s="27">
        <v>106.1</v>
      </c>
      <c r="AE65" s="27">
        <v>16367.082</v>
      </c>
      <c r="AF65" s="27">
        <v>8425.3279999999995</v>
      </c>
      <c r="AG65" s="27">
        <v>7941.7539999999999</v>
      </c>
      <c r="AH65" s="71">
        <v>17.850000000000001</v>
      </c>
      <c r="AI65" s="71">
        <v>88.361999999999995</v>
      </c>
      <c r="AJ65" s="71">
        <v>86.822999999999993</v>
      </c>
      <c r="AK65" s="71">
        <v>90.066000000000003</v>
      </c>
      <c r="AL65" s="71">
        <v>73.575999999999993</v>
      </c>
      <c r="AM65" s="71">
        <v>72.034000000000006</v>
      </c>
      <c r="AN65" s="71">
        <v>75.283000000000001</v>
      </c>
      <c r="AO65" s="71">
        <v>24.863</v>
      </c>
      <c r="AP65" s="71">
        <v>23.591000000000001</v>
      </c>
      <c r="AQ65" s="71">
        <v>26.248999999999999</v>
      </c>
      <c r="AR65" s="71">
        <v>12.226000000000001</v>
      </c>
      <c r="AS65" s="71">
        <v>11.313000000000001</v>
      </c>
      <c r="AT65" s="71">
        <v>13.14</v>
      </c>
      <c r="AU65" s="27">
        <v>9.3930000000000007</v>
      </c>
      <c r="AV65" s="71">
        <v>1.665</v>
      </c>
      <c r="AW65" s="73">
        <v>5616.7449999999999</v>
      </c>
      <c r="AX65" s="27">
        <v>11.233000000000001</v>
      </c>
      <c r="AY65" s="27">
        <v>1.972</v>
      </c>
      <c r="AZ65" s="27">
        <v>6.5910000000000002</v>
      </c>
      <c r="BA65" s="27">
        <v>7.2759999999999998</v>
      </c>
      <c r="BB65" s="27">
        <v>5.8630000000000004</v>
      </c>
      <c r="BC65" s="27">
        <v>25.01</v>
      </c>
      <c r="BD65" s="27">
        <v>30.690999999999999</v>
      </c>
      <c r="BE65" s="27">
        <v>18.899000000000001</v>
      </c>
      <c r="BF65" s="27">
        <v>9.3770000000000007</v>
      </c>
      <c r="BG65" s="27">
        <v>11.255000000000001</v>
      </c>
      <c r="BH65" s="27">
        <v>7.3769999999999998</v>
      </c>
      <c r="BI65" s="27">
        <v>22.585999999999999</v>
      </c>
      <c r="BJ65" s="27">
        <v>28.271000000000001</v>
      </c>
      <c r="BK65" s="27">
        <v>16.471</v>
      </c>
      <c r="BL65" s="27">
        <v>-309.96300000000002</v>
      </c>
      <c r="BM65" s="71">
        <v>-0.33800000000000002</v>
      </c>
    </row>
    <row r="66" spans="1:65" x14ac:dyDescent="0.35">
      <c r="A66" s="23">
        <v>7495</v>
      </c>
      <c r="B66" s="23" t="s">
        <v>208</v>
      </c>
      <c r="C66" s="24" t="s">
        <v>24</v>
      </c>
      <c r="D66" s="25">
        <v>5</v>
      </c>
      <c r="E66" s="25">
        <v>156</v>
      </c>
      <c r="F66" s="25" t="s">
        <v>25</v>
      </c>
      <c r="G66" s="25" t="s">
        <v>26</v>
      </c>
      <c r="H66" s="25">
        <v>156</v>
      </c>
      <c r="I66" s="26" t="s">
        <v>27</v>
      </c>
      <c r="J66" s="25">
        <v>906</v>
      </c>
      <c r="K66" s="25">
        <v>2086</v>
      </c>
      <c r="L66" s="27">
        <v>911282.65</v>
      </c>
      <c r="M66" s="27">
        <v>905821.02500000002</v>
      </c>
      <c r="N66" s="27">
        <v>460240.27399999998</v>
      </c>
      <c r="O66" s="27">
        <v>445580.75099999999</v>
      </c>
      <c r="P66" s="71">
        <v>94.355999999999995</v>
      </c>
      <c r="Q66" s="71">
        <v>103.29</v>
      </c>
      <c r="R66" s="71">
        <v>56.680999999999997</v>
      </c>
      <c r="S66" s="27">
        <v>-10613.282999999999</v>
      </c>
      <c r="T66" s="71">
        <v>-11.715</v>
      </c>
      <c r="U66" s="27">
        <v>-10923.251</v>
      </c>
      <c r="V66" s="72">
        <v>-1.206</v>
      </c>
      <c r="W66" s="71" t="s">
        <v>209</v>
      </c>
      <c r="X66" s="27">
        <v>5502.7659999999996</v>
      </c>
      <c r="Y66" s="27">
        <v>95.585999999999999</v>
      </c>
      <c r="Z66" s="71">
        <v>6.0739999999999998</v>
      </c>
      <c r="AA66" s="72">
        <v>1.474</v>
      </c>
      <c r="AB66" s="72">
        <v>0.71199999999999997</v>
      </c>
      <c r="AC66" s="71">
        <v>30.965</v>
      </c>
      <c r="AD66" s="27">
        <v>106.1</v>
      </c>
      <c r="AE66" s="27">
        <v>16116.049000000001</v>
      </c>
      <c r="AF66" s="27">
        <v>8304.9380000000001</v>
      </c>
      <c r="AG66" s="27">
        <v>7811.1109999999999</v>
      </c>
      <c r="AH66" s="71">
        <v>17.789000000000001</v>
      </c>
      <c r="AI66" s="71">
        <v>88.48</v>
      </c>
      <c r="AJ66" s="71">
        <v>86.938999999999993</v>
      </c>
      <c r="AK66" s="71">
        <v>90.186000000000007</v>
      </c>
      <c r="AL66" s="71">
        <v>73.691000000000003</v>
      </c>
      <c r="AM66" s="71">
        <v>72.147000000000006</v>
      </c>
      <c r="AN66" s="71">
        <v>75.400999999999996</v>
      </c>
      <c r="AO66" s="71">
        <v>24.957000000000001</v>
      </c>
      <c r="AP66" s="71">
        <v>23.681999999999999</v>
      </c>
      <c r="AQ66" s="71">
        <v>26.350999999999999</v>
      </c>
      <c r="AR66" s="71">
        <v>12.294</v>
      </c>
      <c r="AS66" s="71">
        <v>11.375</v>
      </c>
      <c r="AT66" s="71">
        <v>13.218999999999999</v>
      </c>
      <c r="AU66" s="27">
        <v>9.1039999999999992</v>
      </c>
      <c r="AV66" s="71">
        <v>1.649</v>
      </c>
      <c r="AW66" s="73">
        <v>5495.0150000000003</v>
      </c>
      <c r="AX66" s="27">
        <v>10.881</v>
      </c>
      <c r="AY66" s="27">
        <v>1.9530000000000001</v>
      </c>
      <c r="AZ66" s="27">
        <v>6.4850000000000003</v>
      </c>
      <c r="BA66" s="27">
        <v>7.1589999999999998</v>
      </c>
      <c r="BB66" s="27">
        <v>5.7679999999999998</v>
      </c>
      <c r="BC66" s="27">
        <v>24.568999999999999</v>
      </c>
      <c r="BD66" s="27">
        <v>30.164999999999999</v>
      </c>
      <c r="BE66" s="27">
        <v>18.562000000000001</v>
      </c>
      <c r="BF66" s="27">
        <v>9.2040000000000006</v>
      </c>
      <c r="BG66" s="27">
        <v>11.048999999999999</v>
      </c>
      <c r="BH66" s="27">
        <v>7.2389999999999999</v>
      </c>
      <c r="BI66" s="27">
        <v>22.172000000000001</v>
      </c>
      <c r="BJ66" s="27">
        <v>27.771000000000001</v>
      </c>
      <c r="BK66" s="27">
        <v>16.161999999999999</v>
      </c>
      <c r="BL66" s="27">
        <v>-309.96300000000002</v>
      </c>
      <c r="BM66" s="71">
        <v>-0.34200000000000003</v>
      </c>
    </row>
    <row r="67" spans="1:65" x14ac:dyDescent="0.35">
      <c r="A67" s="23">
        <v>7496</v>
      </c>
      <c r="B67" s="23" t="s">
        <v>208</v>
      </c>
      <c r="C67" s="24" t="s">
        <v>24</v>
      </c>
      <c r="D67" s="25">
        <v>5</v>
      </c>
      <c r="E67" s="25">
        <v>156</v>
      </c>
      <c r="F67" s="25" t="s">
        <v>25</v>
      </c>
      <c r="G67" s="25" t="s">
        <v>26</v>
      </c>
      <c r="H67" s="25">
        <v>156</v>
      </c>
      <c r="I67" s="26" t="s">
        <v>27</v>
      </c>
      <c r="J67" s="25">
        <v>906</v>
      </c>
      <c r="K67" s="25">
        <v>2087</v>
      </c>
      <c r="L67" s="27">
        <v>900359.39899999998</v>
      </c>
      <c r="M67" s="27">
        <v>894960.25199999998</v>
      </c>
      <c r="N67" s="27">
        <v>454637.68400000001</v>
      </c>
      <c r="O67" s="27">
        <v>440322.56800000003</v>
      </c>
      <c r="P67" s="71">
        <v>93.224999999999994</v>
      </c>
      <c r="Q67" s="71">
        <v>103.251</v>
      </c>
      <c r="R67" s="71">
        <v>56.588000000000001</v>
      </c>
      <c r="S67" s="27">
        <v>-10488.328</v>
      </c>
      <c r="T67" s="71">
        <v>-11.718</v>
      </c>
      <c r="U67" s="27">
        <v>-10798.293</v>
      </c>
      <c r="V67" s="72">
        <v>-1.2070000000000001</v>
      </c>
      <c r="W67" s="71" t="s">
        <v>209</v>
      </c>
      <c r="X67" s="27">
        <v>5364.8779999999997</v>
      </c>
      <c r="Y67" s="27">
        <v>95.364999999999995</v>
      </c>
      <c r="Z67" s="71">
        <v>5.9939999999999998</v>
      </c>
      <c r="AA67" s="72">
        <v>1.47</v>
      </c>
      <c r="AB67" s="72">
        <v>0.71</v>
      </c>
      <c r="AC67" s="71">
        <v>30.965</v>
      </c>
      <c r="AD67" s="27">
        <v>106.1</v>
      </c>
      <c r="AE67" s="27">
        <v>15853.206</v>
      </c>
      <c r="AF67" s="27">
        <v>8183.7049999999999</v>
      </c>
      <c r="AG67" s="27">
        <v>7669.5010000000002</v>
      </c>
      <c r="AH67" s="71">
        <v>17.712</v>
      </c>
      <c r="AI67" s="71">
        <v>88.6</v>
      </c>
      <c r="AJ67" s="71">
        <v>87.055000000000007</v>
      </c>
      <c r="AK67" s="71">
        <v>90.314999999999998</v>
      </c>
      <c r="AL67" s="71">
        <v>73.808999999999997</v>
      </c>
      <c r="AM67" s="71">
        <v>72.260000000000005</v>
      </c>
      <c r="AN67" s="71">
        <v>75.527000000000001</v>
      </c>
      <c r="AO67" s="71">
        <v>25.053999999999998</v>
      </c>
      <c r="AP67" s="71">
        <v>23.771000000000001</v>
      </c>
      <c r="AQ67" s="71">
        <v>26.459</v>
      </c>
      <c r="AR67" s="71">
        <v>12.362</v>
      </c>
      <c r="AS67" s="71">
        <v>11.433999999999999</v>
      </c>
      <c r="AT67" s="71">
        <v>13.301</v>
      </c>
      <c r="AU67" s="27">
        <v>8.7720000000000002</v>
      </c>
      <c r="AV67" s="71">
        <v>1.629</v>
      </c>
      <c r="AW67" s="73">
        <v>5357.4139999999998</v>
      </c>
      <c r="AX67" s="27">
        <v>10.483000000000001</v>
      </c>
      <c r="AY67" s="27">
        <v>1.929</v>
      </c>
      <c r="AZ67" s="27">
        <v>6.37</v>
      </c>
      <c r="BA67" s="27">
        <v>7.0369999999999999</v>
      </c>
      <c r="BB67" s="27">
        <v>5.66</v>
      </c>
      <c r="BC67" s="27">
        <v>24.109000000000002</v>
      </c>
      <c r="BD67" s="27">
        <v>29.63</v>
      </c>
      <c r="BE67" s="27">
        <v>18.193999999999999</v>
      </c>
      <c r="BF67" s="27">
        <v>9.0269999999999992</v>
      </c>
      <c r="BG67" s="27">
        <v>10.845000000000001</v>
      </c>
      <c r="BH67" s="27">
        <v>7.0910000000000002</v>
      </c>
      <c r="BI67" s="27">
        <v>21.745999999999999</v>
      </c>
      <c r="BJ67" s="27">
        <v>27.266999999999999</v>
      </c>
      <c r="BK67" s="27">
        <v>15.83</v>
      </c>
      <c r="BL67" s="27">
        <v>-309.96300000000002</v>
      </c>
      <c r="BM67" s="71">
        <v>-0.34599999999999997</v>
      </c>
    </row>
    <row r="68" spans="1:65" x14ac:dyDescent="0.35">
      <c r="A68" s="23">
        <v>7497</v>
      </c>
      <c r="B68" s="23" t="s">
        <v>208</v>
      </c>
      <c r="C68" s="24" t="s">
        <v>24</v>
      </c>
      <c r="D68" s="25">
        <v>5</v>
      </c>
      <c r="E68" s="25">
        <v>156</v>
      </c>
      <c r="F68" s="25" t="s">
        <v>25</v>
      </c>
      <c r="G68" s="25" t="s">
        <v>26</v>
      </c>
      <c r="H68" s="25">
        <v>156</v>
      </c>
      <c r="I68" s="26" t="s">
        <v>27</v>
      </c>
      <c r="J68" s="25">
        <v>906</v>
      </c>
      <c r="K68" s="25">
        <v>2088</v>
      </c>
      <c r="L68" s="27">
        <v>889561.10600000003</v>
      </c>
      <c r="M68" s="27">
        <v>884243.88100000005</v>
      </c>
      <c r="N68" s="27">
        <v>449097.163</v>
      </c>
      <c r="O68" s="27">
        <v>435146.71799999999</v>
      </c>
      <c r="P68" s="71">
        <v>92.108999999999995</v>
      </c>
      <c r="Q68" s="71">
        <v>103.206</v>
      </c>
      <c r="R68" s="71">
        <v>56.506999999999998</v>
      </c>
      <c r="S68" s="27">
        <v>-10324.492</v>
      </c>
      <c r="T68" s="71">
        <v>-11.673999999999999</v>
      </c>
      <c r="U68" s="27">
        <v>-10634.45</v>
      </c>
      <c r="V68" s="72">
        <v>-1.2030000000000001</v>
      </c>
      <c r="W68" s="71" t="s">
        <v>209</v>
      </c>
      <c r="X68" s="27">
        <v>5260.1779999999999</v>
      </c>
      <c r="Y68" s="27">
        <v>95.605999999999995</v>
      </c>
      <c r="Z68" s="71">
        <v>5.9480000000000004</v>
      </c>
      <c r="AA68" s="72">
        <v>1.472</v>
      </c>
      <c r="AB68" s="72">
        <v>0.71099999999999997</v>
      </c>
      <c r="AC68" s="71">
        <v>30.965</v>
      </c>
      <c r="AD68" s="27">
        <v>106.1</v>
      </c>
      <c r="AE68" s="27">
        <v>15584.67</v>
      </c>
      <c r="AF68" s="27">
        <v>8056.3879999999999</v>
      </c>
      <c r="AG68" s="27">
        <v>7528.2820000000002</v>
      </c>
      <c r="AH68" s="71">
        <v>17.622</v>
      </c>
      <c r="AI68" s="71">
        <v>88.715999999999994</v>
      </c>
      <c r="AJ68" s="71">
        <v>87.171000000000006</v>
      </c>
      <c r="AK68" s="71">
        <v>90.430999999999997</v>
      </c>
      <c r="AL68" s="71">
        <v>73.921999999999997</v>
      </c>
      <c r="AM68" s="71">
        <v>72.373999999999995</v>
      </c>
      <c r="AN68" s="71">
        <v>75.641000000000005</v>
      </c>
      <c r="AO68" s="71">
        <v>25.148</v>
      </c>
      <c r="AP68" s="71">
        <v>23.861000000000001</v>
      </c>
      <c r="AQ68" s="71">
        <v>26.559000000000001</v>
      </c>
      <c r="AR68" s="71">
        <v>12.43</v>
      </c>
      <c r="AS68" s="71">
        <v>11.497</v>
      </c>
      <c r="AT68" s="71">
        <v>13.379</v>
      </c>
      <c r="AU68" s="27">
        <v>8.5139999999999993</v>
      </c>
      <c r="AV68" s="71">
        <v>1.6140000000000001</v>
      </c>
      <c r="AW68" s="73">
        <v>5252.9279999999999</v>
      </c>
      <c r="AX68" s="27">
        <v>10.164999999999999</v>
      </c>
      <c r="AY68" s="27">
        <v>1.91</v>
      </c>
      <c r="AZ68" s="27">
        <v>6.2670000000000003</v>
      </c>
      <c r="BA68" s="27">
        <v>6.9219999999999997</v>
      </c>
      <c r="BB68" s="27">
        <v>5.5709999999999997</v>
      </c>
      <c r="BC68" s="27">
        <v>23.684999999999999</v>
      </c>
      <c r="BD68" s="27">
        <v>29.114999999999998</v>
      </c>
      <c r="BE68" s="27">
        <v>17.876999999999999</v>
      </c>
      <c r="BF68" s="27">
        <v>8.86</v>
      </c>
      <c r="BG68" s="27">
        <v>10.644</v>
      </c>
      <c r="BH68" s="27">
        <v>6.9619999999999997</v>
      </c>
      <c r="BI68" s="27">
        <v>21.347999999999999</v>
      </c>
      <c r="BJ68" s="27">
        <v>26.777000000000001</v>
      </c>
      <c r="BK68" s="27">
        <v>15.54</v>
      </c>
      <c r="BL68" s="27">
        <v>-309.96300000000002</v>
      </c>
      <c r="BM68" s="71">
        <v>-0.35</v>
      </c>
    </row>
    <row r="69" spans="1:65" x14ac:dyDescent="0.35">
      <c r="A69" s="23">
        <v>7498</v>
      </c>
      <c r="B69" s="23" t="s">
        <v>208</v>
      </c>
      <c r="C69" s="24" t="s">
        <v>24</v>
      </c>
      <c r="D69" s="25">
        <v>5</v>
      </c>
      <c r="E69" s="25">
        <v>156</v>
      </c>
      <c r="F69" s="25" t="s">
        <v>25</v>
      </c>
      <c r="G69" s="25" t="s">
        <v>26</v>
      </c>
      <c r="H69" s="25">
        <v>156</v>
      </c>
      <c r="I69" s="26" t="s">
        <v>27</v>
      </c>
      <c r="J69" s="25">
        <v>906</v>
      </c>
      <c r="K69" s="25">
        <v>2089</v>
      </c>
      <c r="L69" s="27">
        <v>878926.65599999996</v>
      </c>
      <c r="M69" s="27">
        <v>873694.71</v>
      </c>
      <c r="N69" s="27">
        <v>443630.37800000003</v>
      </c>
      <c r="O69" s="27">
        <v>430064.33299999998</v>
      </c>
      <c r="P69" s="71">
        <v>91.01</v>
      </c>
      <c r="Q69" s="71">
        <v>103.154</v>
      </c>
      <c r="R69" s="71">
        <v>56.442999999999998</v>
      </c>
      <c r="S69" s="27">
        <v>-10153.934999999999</v>
      </c>
      <c r="T69" s="71">
        <v>-11.62</v>
      </c>
      <c r="U69" s="27">
        <v>-10463.892</v>
      </c>
      <c r="V69" s="72">
        <v>-1.198</v>
      </c>
      <c r="W69" s="71" t="s">
        <v>209</v>
      </c>
      <c r="X69" s="27">
        <v>5159.6180000000004</v>
      </c>
      <c r="Y69" s="27">
        <v>95.745000000000005</v>
      </c>
      <c r="Z69" s="71">
        <v>5.9050000000000002</v>
      </c>
      <c r="AA69" s="72">
        <v>1.472</v>
      </c>
      <c r="AB69" s="72">
        <v>0.71099999999999997</v>
      </c>
      <c r="AC69" s="71">
        <v>30.965</v>
      </c>
      <c r="AD69" s="27">
        <v>106.1</v>
      </c>
      <c r="AE69" s="27">
        <v>15313.553</v>
      </c>
      <c r="AF69" s="27">
        <v>7930.6930000000002</v>
      </c>
      <c r="AG69" s="27">
        <v>7382.86</v>
      </c>
      <c r="AH69" s="71">
        <v>17.524999999999999</v>
      </c>
      <c r="AI69" s="71">
        <v>88.835999999999999</v>
      </c>
      <c r="AJ69" s="71">
        <v>87.290999999999997</v>
      </c>
      <c r="AK69" s="71">
        <v>90.552000000000007</v>
      </c>
      <c r="AL69" s="71">
        <v>74.040000000000006</v>
      </c>
      <c r="AM69" s="71">
        <v>72.492999999999995</v>
      </c>
      <c r="AN69" s="71">
        <v>75.759</v>
      </c>
      <c r="AO69" s="71">
        <v>25.245000000000001</v>
      </c>
      <c r="AP69" s="71">
        <v>23.954999999999998</v>
      </c>
      <c r="AQ69" s="71">
        <v>26.661999999999999</v>
      </c>
      <c r="AR69" s="71">
        <v>12.500999999999999</v>
      </c>
      <c r="AS69" s="71">
        <v>11.561999999999999</v>
      </c>
      <c r="AT69" s="71">
        <v>13.459</v>
      </c>
      <c r="AU69" s="27">
        <v>8.2690000000000001</v>
      </c>
      <c r="AV69" s="71">
        <v>1.5980000000000001</v>
      </c>
      <c r="AW69" s="73">
        <v>5152.576</v>
      </c>
      <c r="AX69" s="27">
        <v>9.8629999999999995</v>
      </c>
      <c r="AY69" s="27">
        <v>1.89</v>
      </c>
      <c r="AZ69" s="27">
        <v>6.1619999999999999</v>
      </c>
      <c r="BA69" s="27">
        <v>6.8029999999999999</v>
      </c>
      <c r="BB69" s="27">
        <v>5.48</v>
      </c>
      <c r="BC69" s="27">
        <v>23.251000000000001</v>
      </c>
      <c r="BD69" s="27">
        <v>28.581</v>
      </c>
      <c r="BE69" s="27">
        <v>17.556000000000001</v>
      </c>
      <c r="BF69" s="27">
        <v>8.6890000000000001</v>
      </c>
      <c r="BG69" s="27">
        <v>10.436999999999999</v>
      </c>
      <c r="BH69" s="27">
        <v>6.83</v>
      </c>
      <c r="BI69" s="27">
        <v>20.942</v>
      </c>
      <c r="BJ69" s="27">
        <v>26.271000000000001</v>
      </c>
      <c r="BK69" s="27">
        <v>15.247</v>
      </c>
      <c r="BL69" s="27">
        <v>-309.96300000000002</v>
      </c>
      <c r="BM69" s="71">
        <v>-0.35499999999999998</v>
      </c>
    </row>
    <row r="70" spans="1:65" x14ac:dyDescent="0.35">
      <c r="A70" s="23">
        <v>7499</v>
      </c>
      <c r="B70" s="23" t="s">
        <v>208</v>
      </c>
      <c r="C70" s="24" t="s">
        <v>24</v>
      </c>
      <c r="D70" s="25">
        <v>5</v>
      </c>
      <c r="E70" s="25">
        <v>156</v>
      </c>
      <c r="F70" s="25" t="s">
        <v>25</v>
      </c>
      <c r="G70" s="25" t="s">
        <v>26</v>
      </c>
      <c r="H70" s="25">
        <v>156</v>
      </c>
      <c r="I70" s="26" t="s">
        <v>27</v>
      </c>
      <c r="J70" s="25">
        <v>906</v>
      </c>
      <c r="K70" s="25">
        <v>2090</v>
      </c>
      <c r="L70" s="27">
        <v>868462.76399999997</v>
      </c>
      <c r="M70" s="27">
        <v>863319.53500000003</v>
      </c>
      <c r="N70" s="27">
        <v>438241.14399999997</v>
      </c>
      <c r="O70" s="27">
        <v>425078.391</v>
      </c>
      <c r="P70" s="71">
        <v>89.929000000000002</v>
      </c>
      <c r="Q70" s="71">
        <v>103.09699999999999</v>
      </c>
      <c r="R70" s="71">
        <v>56.396999999999998</v>
      </c>
      <c r="S70" s="27">
        <v>-9976.48</v>
      </c>
      <c r="T70" s="71">
        <v>-11.554</v>
      </c>
      <c r="U70" s="27">
        <v>-10286.457</v>
      </c>
      <c r="V70" s="72">
        <v>-1.1919999999999999</v>
      </c>
      <c r="W70" s="71" t="s">
        <v>209</v>
      </c>
      <c r="X70" s="27">
        <v>5075.1940000000004</v>
      </c>
      <c r="Y70" s="27">
        <v>95.793000000000006</v>
      </c>
      <c r="Z70" s="71">
        <v>5.8780000000000001</v>
      </c>
      <c r="AA70" s="72">
        <v>1.4730000000000001</v>
      </c>
      <c r="AB70" s="72">
        <v>0.71199999999999997</v>
      </c>
      <c r="AC70" s="71">
        <v>30.965</v>
      </c>
      <c r="AD70" s="27">
        <v>106.1</v>
      </c>
      <c r="AE70" s="27">
        <v>15051.674000000001</v>
      </c>
      <c r="AF70" s="27">
        <v>7805.9480000000003</v>
      </c>
      <c r="AG70" s="27">
        <v>7245.7259999999997</v>
      </c>
      <c r="AH70" s="71">
        <v>17.431999999999999</v>
      </c>
      <c r="AI70" s="71">
        <v>88.962000000000003</v>
      </c>
      <c r="AJ70" s="71">
        <v>87.421999999999997</v>
      </c>
      <c r="AK70" s="71">
        <v>90.67</v>
      </c>
      <c r="AL70" s="71">
        <v>74.164000000000001</v>
      </c>
      <c r="AM70" s="71">
        <v>72.620999999999995</v>
      </c>
      <c r="AN70" s="71">
        <v>75.875</v>
      </c>
      <c r="AO70" s="71">
        <v>25.347000000000001</v>
      </c>
      <c r="AP70" s="71">
        <v>24.058</v>
      </c>
      <c r="AQ70" s="71">
        <v>26.762</v>
      </c>
      <c r="AR70" s="71">
        <v>12.571999999999999</v>
      </c>
      <c r="AS70" s="71">
        <v>11.632</v>
      </c>
      <c r="AT70" s="71">
        <v>13.536</v>
      </c>
      <c r="AU70" s="27">
        <v>8.0229999999999997</v>
      </c>
      <c r="AV70" s="71">
        <v>1.577</v>
      </c>
      <c r="AW70" s="73">
        <v>5068.3590000000004</v>
      </c>
      <c r="AX70" s="27">
        <v>9.5579999999999998</v>
      </c>
      <c r="AY70" s="27">
        <v>1.865</v>
      </c>
      <c r="AZ70" s="27">
        <v>6.0469999999999997</v>
      </c>
      <c r="BA70" s="27">
        <v>6.6719999999999997</v>
      </c>
      <c r="BB70" s="27">
        <v>5.3819999999999997</v>
      </c>
      <c r="BC70" s="27">
        <v>22.79</v>
      </c>
      <c r="BD70" s="27">
        <v>28.007000000000001</v>
      </c>
      <c r="BE70" s="27">
        <v>17.221</v>
      </c>
      <c r="BF70" s="27">
        <v>8.5120000000000005</v>
      </c>
      <c r="BG70" s="27">
        <v>10.220000000000001</v>
      </c>
      <c r="BH70" s="27">
        <v>6.6950000000000003</v>
      </c>
      <c r="BI70" s="27">
        <v>20.513999999999999</v>
      </c>
      <c r="BJ70" s="27">
        <v>25.733000000000001</v>
      </c>
      <c r="BK70" s="27">
        <v>14.945</v>
      </c>
      <c r="BL70" s="27">
        <v>-309.96300000000002</v>
      </c>
      <c r="BM70" s="71">
        <v>-0.35899999999999999</v>
      </c>
    </row>
    <row r="71" spans="1:65" x14ac:dyDescent="0.35">
      <c r="A71" s="23">
        <v>7500</v>
      </c>
      <c r="B71" s="23" t="s">
        <v>208</v>
      </c>
      <c r="C71" s="24" t="s">
        <v>24</v>
      </c>
      <c r="D71" s="25">
        <v>5</v>
      </c>
      <c r="E71" s="25">
        <v>156</v>
      </c>
      <c r="F71" s="25" t="s">
        <v>25</v>
      </c>
      <c r="G71" s="25" t="s">
        <v>26</v>
      </c>
      <c r="H71" s="25">
        <v>156</v>
      </c>
      <c r="I71" s="26" t="s">
        <v>27</v>
      </c>
      <c r="J71" s="25">
        <v>906</v>
      </c>
      <c r="K71" s="25">
        <v>2091</v>
      </c>
      <c r="L71" s="27">
        <v>858176.30700000003</v>
      </c>
      <c r="M71" s="27">
        <v>853111.777</v>
      </c>
      <c r="N71" s="27">
        <v>432921.63500000001</v>
      </c>
      <c r="O71" s="27">
        <v>420190.14199999999</v>
      </c>
      <c r="P71" s="71">
        <v>88.866</v>
      </c>
      <c r="Q71" s="71">
        <v>103.03</v>
      </c>
      <c r="R71" s="71">
        <v>56.368000000000002</v>
      </c>
      <c r="S71" s="27">
        <v>-9819.1049999999996</v>
      </c>
      <c r="T71" s="71">
        <v>-11.507999999999999</v>
      </c>
      <c r="U71" s="27">
        <v>-10129.06</v>
      </c>
      <c r="V71" s="72">
        <v>-1.1870000000000001</v>
      </c>
      <c r="W71" s="71" t="s">
        <v>209</v>
      </c>
      <c r="X71" s="27">
        <v>4989.1620000000003</v>
      </c>
      <c r="Y71" s="27">
        <v>95.403999999999996</v>
      </c>
      <c r="Z71" s="71">
        <v>5.8470000000000004</v>
      </c>
      <c r="AA71" s="72">
        <v>1.47</v>
      </c>
      <c r="AB71" s="72">
        <v>0.71099999999999997</v>
      </c>
      <c r="AC71" s="71">
        <v>30.965</v>
      </c>
      <c r="AD71" s="27">
        <v>106.1</v>
      </c>
      <c r="AE71" s="27">
        <v>14808.267</v>
      </c>
      <c r="AF71" s="27">
        <v>7703.2860000000001</v>
      </c>
      <c r="AG71" s="27">
        <v>7104.982</v>
      </c>
      <c r="AH71" s="71">
        <v>17.355</v>
      </c>
      <c r="AI71" s="71">
        <v>89.084000000000003</v>
      </c>
      <c r="AJ71" s="71">
        <v>87.540999999999997</v>
      </c>
      <c r="AK71" s="71">
        <v>90.796000000000006</v>
      </c>
      <c r="AL71" s="71">
        <v>74.283000000000001</v>
      </c>
      <c r="AM71" s="71">
        <v>72.736999999999995</v>
      </c>
      <c r="AN71" s="71">
        <v>75.998000000000005</v>
      </c>
      <c r="AO71" s="71">
        <v>25.446999999999999</v>
      </c>
      <c r="AP71" s="71">
        <v>24.151</v>
      </c>
      <c r="AQ71" s="71">
        <v>26.87</v>
      </c>
      <c r="AR71" s="71">
        <v>12.645</v>
      </c>
      <c r="AS71" s="71">
        <v>11.696999999999999</v>
      </c>
      <c r="AT71" s="71">
        <v>13.621</v>
      </c>
      <c r="AU71" s="27">
        <v>7.81</v>
      </c>
      <c r="AV71" s="71">
        <v>1.5620000000000001</v>
      </c>
      <c r="AW71" s="73">
        <v>4982.509</v>
      </c>
      <c r="AX71" s="27">
        <v>9.2949999999999999</v>
      </c>
      <c r="AY71" s="27">
        <v>1.8460000000000001</v>
      </c>
      <c r="AZ71" s="27">
        <v>5.944</v>
      </c>
      <c r="BA71" s="27">
        <v>6.5590000000000002</v>
      </c>
      <c r="BB71" s="27">
        <v>5.29</v>
      </c>
      <c r="BC71" s="27">
        <v>22.367999999999999</v>
      </c>
      <c r="BD71" s="27">
        <v>27.498999999999999</v>
      </c>
      <c r="BE71" s="27">
        <v>16.896000000000001</v>
      </c>
      <c r="BF71" s="27">
        <v>8.3450000000000006</v>
      </c>
      <c r="BG71" s="27">
        <v>10.021000000000001</v>
      </c>
      <c r="BH71" s="27">
        <v>6.5629999999999997</v>
      </c>
      <c r="BI71" s="27">
        <v>20.12</v>
      </c>
      <c r="BJ71" s="27">
        <v>25.25</v>
      </c>
      <c r="BK71" s="27">
        <v>14.648999999999999</v>
      </c>
      <c r="BL71" s="27">
        <v>-309.96300000000002</v>
      </c>
      <c r="BM71" s="71">
        <v>-0.36299999999999999</v>
      </c>
    </row>
    <row r="72" spans="1:65" x14ac:dyDescent="0.35">
      <c r="A72" s="23">
        <v>7501</v>
      </c>
      <c r="B72" s="23" t="s">
        <v>208</v>
      </c>
      <c r="C72" s="24" t="s">
        <v>24</v>
      </c>
      <c r="D72" s="25">
        <v>5</v>
      </c>
      <c r="E72" s="25">
        <v>156</v>
      </c>
      <c r="F72" s="25" t="s">
        <v>25</v>
      </c>
      <c r="G72" s="25" t="s">
        <v>26</v>
      </c>
      <c r="H72" s="25">
        <v>156</v>
      </c>
      <c r="I72" s="26" t="s">
        <v>27</v>
      </c>
      <c r="J72" s="25">
        <v>906</v>
      </c>
      <c r="K72" s="25">
        <v>2092</v>
      </c>
      <c r="L72" s="27">
        <v>848047.24699999997</v>
      </c>
      <c r="M72" s="27">
        <v>843067.03200000001</v>
      </c>
      <c r="N72" s="27">
        <v>427666.32199999999</v>
      </c>
      <c r="O72" s="27">
        <v>415400.71</v>
      </c>
      <c r="P72" s="71">
        <v>87.819000000000003</v>
      </c>
      <c r="Q72" s="71">
        <v>102.953</v>
      </c>
      <c r="R72" s="71">
        <v>56.353999999999999</v>
      </c>
      <c r="S72" s="27">
        <v>-9650.4590000000007</v>
      </c>
      <c r="T72" s="71">
        <v>-11.444000000000001</v>
      </c>
      <c r="U72" s="27">
        <v>-9960.4290000000001</v>
      </c>
      <c r="V72" s="72">
        <v>-1.181</v>
      </c>
      <c r="W72" s="71" t="s">
        <v>209</v>
      </c>
      <c r="X72" s="27">
        <v>4956.0429999999997</v>
      </c>
      <c r="Y72" s="27">
        <v>95.567999999999998</v>
      </c>
      <c r="Z72" s="71">
        <v>5.8780000000000001</v>
      </c>
      <c r="AA72" s="72">
        <v>1.4790000000000001</v>
      </c>
      <c r="AB72" s="72">
        <v>0.71499999999999997</v>
      </c>
      <c r="AC72" s="71">
        <v>30.965</v>
      </c>
      <c r="AD72" s="27">
        <v>106.1</v>
      </c>
      <c r="AE72" s="27">
        <v>14606.502</v>
      </c>
      <c r="AF72" s="27">
        <v>7616.0309999999999</v>
      </c>
      <c r="AG72" s="27">
        <v>6990.4719999999998</v>
      </c>
      <c r="AH72" s="71">
        <v>17.321999999999999</v>
      </c>
      <c r="AI72" s="71">
        <v>89.2</v>
      </c>
      <c r="AJ72" s="71">
        <v>87.66</v>
      </c>
      <c r="AK72" s="71">
        <v>90.908000000000001</v>
      </c>
      <c r="AL72" s="71">
        <v>74.397999999999996</v>
      </c>
      <c r="AM72" s="71">
        <v>72.855000000000004</v>
      </c>
      <c r="AN72" s="71">
        <v>76.108000000000004</v>
      </c>
      <c r="AO72" s="71">
        <v>25.542999999999999</v>
      </c>
      <c r="AP72" s="71">
        <v>24.245999999999999</v>
      </c>
      <c r="AQ72" s="71">
        <v>26.966000000000001</v>
      </c>
      <c r="AR72" s="71">
        <v>12.715999999999999</v>
      </c>
      <c r="AS72" s="71">
        <v>11.766</v>
      </c>
      <c r="AT72" s="71">
        <v>13.696</v>
      </c>
      <c r="AU72" s="27">
        <v>7.6779999999999999</v>
      </c>
      <c r="AV72" s="71">
        <v>1.548</v>
      </c>
      <c r="AW72" s="73">
        <v>4949.4930000000004</v>
      </c>
      <c r="AX72" s="27">
        <v>9.1180000000000003</v>
      </c>
      <c r="AY72" s="27">
        <v>1.8280000000000001</v>
      </c>
      <c r="AZ72" s="27">
        <v>5.8479999999999999</v>
      </c>
      <c r="BA72" s="27">
        <v>6.4509999999999996</v>
      </c>
      <c r="BB72" s="27">
        <v>5.2069999999999999</v>
      </c>
      <c r="BC72" s="27">
        <v>21.97</v>
      </c>
      <c r="BD72" s="27">
        <v>27.01</v>
      </c>
      <c r="BE72" s="27">
        <v>16.600000000000001</v>
      </c>
      <c r="BF72" s="27">
        <v>8.1869999999999994</v>
      </c>
      <c r="BG72" s="27">
        <v>9.8279999999999994</v>
      </c>
      <c r="BH72" s="27">
        <v>6.4420000000000002</v>
      </c>
      <c r="BI72" s="27">
        <v>19.745999999999999</v>
      </c>
      <c r="BJ72" s="27">
        <v>24.783999999999999</v>
      </c>
      <c r="BK72" s="27">
        <v>14.378</v>
      </c>
      <c r="BL72" s="27">
        <v>-309.96300000000002</v>
      </c>
      <c r="BM72" s="71">
        <v>-0.36799999999999999</v>
      </c>
    </row>
    <row r="73" spans="1:65" x14ac:dyDescent="0.35">
      <c r="A73" s="23">
        <v>7502</v>
      </c>
      <c r="B73" s="23" t="s">
        <v>208</v>
      </c>
      <c r="C73" s="24" t="s">
        <v>24</v>
      </c>
      <c r="D73" s="25">
        <v>5</v>
      </c>
      <c r="E73" s="25">
        <v>156</v>
      </c>
      <c r="F73" s="25" t="s">
        <v>25</v>
      </c>
      <c r="G73" s="25" t="s">
        <v>26</v>
      </c>
      <c r="H73" s="25">
        <v>156</v>
      </c>
      <c r="I73" s="26" t="s">
        <v>27</v>
      </c>
      <c r="J73" s="25">
        <v>906</v>
      </c>
      <c r="K73" s="25">
        <v>2093</v>
      </c>
      <c r="L73" s="27">
        <v>838086.81799999997</v>
      </c>
      <c r="M73" s="27">
        <v>833162.18799999997</v>
      </c>
      <c r="N73" s="27">
        <v>422462.45899999997</v>
      </c>
      <c r="O73" s="27">
        <v>410699.72899999999</v>
      </c>
      <c r="P73" s="71">
        <v>86.787999999999997</v>
      </c>
      <c r="Q73" s="71">
        <v>102.864</v>
      </c>
      <c r="R73" s="71">
        <v>56.356999999999999</v>
      </c>
      <c r="S73" s="27">
        <v>-9539.3019999999997</v>
      </c>
      <c r="T73" s="71">
        <v>-11.448</v>
      </c>
      <c r="U73" s="27">
        <v>-9849.26</v>
      </c>
      <c r="V73" s="72">
        <v>-1.1819999999999999</v>
      </c>
      <c r="W73" s="71" t="s">
        <v>209</v>
      </c>
      <c r="X73" s="27">
        <v>4890.9390000000003</v>
      </c>
      <c r="Y73" s="27">
        <v>94.718999999999994</v>
      </c>
      <c r="Z73" s="71">
        <v>5.8689999999999998</v>
      </c>
      <c r="AA73" s="72">
        <v>1.4750000000000001</v>
      </c>
      <c r="AB73" s="72">
        <v>0.71299999999999997</v>
      </c>
      <c r="AC73" s="71">
        <v>30.965</v>
      </c>
      <c r="AD73" s="27">
        <v>106.1</v>
      </c>
      <c r="AE73" s="27">
        <v>14430.241</v>
      </c>
      <c r="AF73" s="27">
        <v>7549.8440000000001</v>
      </c>
      <c r="AG73" s="27">
        <v>6880.3980000000001</v>
      </c>
      <c r="AH73" s="71">
        <v>17.317</v>
      </c>
      <c r="AI73" s="71">
        <v>89.32</v>
      </c>
      <c r="AJ73" s="71">
        <v>87.775000000000006</v>
      </c>
      <c r="AK73" s="71">
        <v>91.034000000000006</v>
      </c>
      <c r="AL73" s="71">
        <v>74.515000000000001</v>
      </c>
      <c r="AM73" s="71">
        <v>72.966999999999999</v>
      </c>
      <c r="AN73" s="71">
        <v>76.230999999999995</v>
      </c>
      <c r="AO73" s="71">
        <v>25.640999999999998</v>
      </c>
      <c r="AP73" s="71">
        <v>24.337</v>
      </c>
      <c r="AQ73" s="71">
        <v>27.073</v>
      </c>
      <c r="AR73" s="71">
        <v>12.787000000000001</v>
      </c>
      <c r="AS73" s="71">
        <v>11.829000000000001</v>
      </c>
      <c r="AT73" s="71">
        <v>13.779</v>
      </c>
      <c r="AU73" s="27">
        <v>7.4939999999999998</v>
      </c>
      <c r="AV73" s="71">
        <v>1.5289999999999999</v>
      </c>
      <c r="AW73" s="73">
        <v>4884.5519999999997</v>
      </c>
      <c r="AX73" s="27">
        <v>8.891</v>
      </c>
      <c r="AY73" s="27">
        <v>1.806</v>
      </c>
      <c r="AZ73" s="27">
        <v>5.7439999999999998</v>
      </c>
      <c r="BA73" s="27">
        <v>6.343</v>
      </c>
      <c r="BB73" s="27">
        <v>5.1070000000000002</v>
      </c>
      <c r="BC73" s="27">
        <v>21.556000000000001</v>
      </c>
      <c r="BD73" s="27">
        <v>26.529</v>
      </c>
      <c r="BE73" s="27">
        <v>16.260000000000002</v>
      </c>
      <c r="BF73" s="27">
        <v>8.0259999999999998</v>
      </c>
      <c r="BG73" s="27">
        <v>9.6440000000000001</v>
      </c>
      <c r="BH73" s="27">
        <v>6.3049999999999997</v>
      </c>
      <c r="BI73" s="27">
        <v>19.363</v>
      </c>
      <c r="BJ73" s="27">
        <v>24.33</v>
      </c>
      <c r="BK73" s="27">
        <v>14.071999999999999</v>
      </c>
      <c r="BL73" s="27">
        <v>-309.96300000000002</v>
      </c>
      <c r="BM73" s="71">
        <v>-0.372</v>
      </c>
    </row>
    <row r="74" spans="1:65" x14ac:dyDescent="0.35">
      <c r="A74" s="23">
        <v>7503</v>
      </c>
      <c r="B74" s="23" t="s">
        <v>208</v>
      </c>
      <c r="C74" s="24" t="s">
        <v>24</v>
      </c>
      <c r="D74" s="25">
        <v>5</v>
      </c>
      <c r="E74" s="25">
        <v>156</v>
      </c>
      <c r="F74" s="25" t="s">
        <v>25</v>
      </c>
      <c r="G74" s="25" t="s">
        <v>26</v>
      </c>
      <c r="H74" s="25">
        <v>156</v>
      </c>
      <c r="I74" s="26" t="s">
        <v>27</v>
      </c>
      <c r="J74" s="25">
        <v>906</v>
      </c>
      <c r="K74" s="25">
        <v>2094</v>
      </c>
      <c r="L74" s="27">
        <v>828237.55799999996</v>
      </c>
      <c r="M74" s="27">
        <v>823380.978</v>
      </c>
      <c r="N74" s="27">
        <v>417300.56099999999</v>
      </c>
      <c r="O74" s="27">
        <v>406080.41700000002</v>
      </c>
      <c r="P74" s="71">
        <v>85.769000000000005</v>
      </c>
      <c r="Q74" s="71">
        <v>102.76300000000001</v>
      </c>
      <c r="R74" s="71">
        <v>56.377000000000002</v>
      </c>
      <c r="S74" s="27">
        <v>-9403.1949999999997</v>
      </c>
      <c r="T74" s="71">
        <v>-11.419</v>
      </c>
      <c r="U74" s="27">
        <v>-9713.1589999999997</v>
      </c>
      <c r="V74" s="72">
        <v>-1.18</v>
      </c>
      <c r="W74" s="71" t="s">
        <v>209</v>
      </c>
      <c r="X74" s="27">
        <v>4863.26</v>
      </c>
      <c r="Y74" s="27">
        <v>94.141000000000005</v>
      </c>
      <c r="Z74" s="71">
        <v>5.9050000000000002</v>
      </c>
      <c r="AA74" s="72">
        <v>1.4790000000000001</v>
      </c>
      <c r="AB74" s="72">
        <v>0.71499999999999997</v>
      </c>
      <c r="AC74" s="71">
        <v>30.965</v>
      </c>
      <c r="AD74" s="27">
        <v>106.1</v>
      </c>
      <c r="AE74" s="27">
        <v>14266.455</v>
      </c>
      <c r="AF74" s="27">
        <v>7484.3310000000001</v>
      </c>
      <c r="AG74" s="27">
        <v>6782.1239999999998</v>
      </c>
      <c r="AH74" s="71">
        <v>17.324000000000002</v>
      </c>
      <c r="AI74" s="71">
        <v>89.441999999999993</v>
      </c>
      <c r="AJ74" s="71">
        <v>87.896000000000001</v>
      </c>
      <c r="AK74" s="71">
        <v>91.153999999999996</v>
      </c>
      <c r="AL74" s="71">
        <v>74.635000000000005</v>
      </c>
      <c r="AM74" s="71">
        <v>73.085999999999999</v>
      </c>
      <c r="AN74" s="71">
        <v>76.349999999999994</v>
      </c>
      <c r="AO74" s="71">
        <v>25.741</v>
      </c>
      <c r="AP74" s="71">
        <v>24.434000000000001</v>
      </c>
      <c r="AQ74" s="71">
        <v>27.175999999999998</v>
      </c>
      <c r="AR74" s="71">
        <v>12.862</v>
      </c>
      <c r="AS74" s="71">
        <v>11.898999999999999</v>
      </c>
      <c r="AT74" s="71">
        <v>13.861000000000001</v>
      </c>
      <c r="AU74" s="27">
        <v>7.3710000000000004</v>
      </c>
      <c r="AV74" s="71">
        <v>1.5149999999999999</v>
      </c>
      <c r="AW74" s="73">
        <v>4856.9719999999998</v>
      </c>
      <c r="AX74" s="27">
        <v>8.7309999999999999</v>
      </c>
      <c r="AY74" s="27">
        <v>1.788</v>
      </c>
      <c r="AZ74" s="27">
        <v>5.6470000000000002</v>
      </c>
      <c r="BA74" s="27">
        <v>6.2359999999999998</v>
      </c>
      <c r="BB74" s="27">
        <v>5.0209999999999999</v>
      </c>
      <c r="BC74" s="27">
        <v>21.158999999999999</v>
      </c>
      <c r="BD74" s="27">
        <v>26.045000000000002</v>
      </c>
      <c r="BE74" s="27">
        <v>15.958</v>
      </c>
      <c r="BF74" s="27">
        <v>7.8680000000000003</v>
      </c>
      <c r="BG74" s="27">
        <v>9.4540000000000006</v>
      </c>
      <c r="BH74" s="27">
        <v>6.1820000000000004</v>
      </c>
      <c r="BI74" s="27">
        <v>18.991</v>
      </c>
      <c r="BJ74" s="27">
        <v>23.87</v>
      </c>
      <c r="BK74" s="27">
        <v>13.797000000000001</v>
      </c>
      <c r="BL74" s="27">
        <v>-309.96300000000002</v>
      </c>
      <c r="BM74" s="71">
        <v>-0.376</v>
      </c>
    </row>
    <row r="75" spans="1:65" x14ac:dyDescent="0.35">
      <c r="A75" s="23">
        <v>7504</v>
      </c>
      <c r="B75" s="23" t="s">
        <v>208</v>
      </c>
      <c r="C75" s="24" t="s">
        <v>24</v>
      </c>
      <c r="D75" s="25">
        <v>5</v>
      </c>
      <c r="E75" s="25">
        <v>156</v>
      </c>
      <c r="F75" s="25" t="s">
        <v>25</v>
      </c>
      <c r="G75" s="25" t="s">
        <v>26</v>
      </c>
      <c r="H75" s="25">
        <v>156</v>
      </c>
      <c r="I75" s="26" t="s">
        <v>27</v>
      </c>
      <c r="J75" s="25">
        <v>906</v>
      </c>
      <c r="K75" s="25">
        <v>2095</v>
      </c>
      <c r="L75" s="27">
        <v>818524.39899999998</v>
      </c>
      <c r="M75" s="27">
        <v>813718.728</v>
      </c>
      <c r="N75" s="27">
        <v>412183.52899999998</v>
      </c>
      <c r="O75" s="27">
        <v>401535.19900000002</v>
      </c>
      <c r="P75" s="71">
        <v>84.762</v>
      </c>
      <c r="Q75" s="71">
        <v>102.652</v>
      </c>
      <c r="R75" s="71">
        <v>56.417000000000002</v>
      </c>
      <c r="S75" s="27">
        <v>-9301.3709999999992</v>
      </c>
      <c r="T75" s="71">
        <v>-11.429</v>
      </c>
      <c r="U75" s="27">
        <v>-9611.3420000000006</v>
      </c>
      <c r="V75" s="72">
        <v>-1.181</v>
      </c>
      <c r="W75" s="71" t="s">
        <v>209</v>
      </c>
      <c r="X75" s="27">
        <v>4831.9009999999998</v>
      </c>
      <c r="Y75" s="27">
        <v>93.037000000000006</v>
      </c>
      <c r="Z75" s="71">
        <v>5.9370000000000003</v>
      </c>
      <c r="AA75" s="72">
        <v>1.48</v>
      </c>
      <c r="AB75" s="72">
        <v>0.71599999999999997</v>
      </c>
      <c r="AC75" s="71">
        <v>30.965</v>
      </c>
      <c r="AD75" s="27">
        <v>106.1</v>
      </c>
      <c r="AE75" s="27">
        <v>14133.272000000001</v>
      </c>
      <c r="AF75" s="27">
        <v>7429.826</v>
      </c>
      <c r="AG75" s="27">
        <v>6703.4459999999999</v>
      </c>
      <c r="AH75" s="71">
        <v>17.366</v>
      </c>
      <c r="AI75" s="71">
        <v>89.561000000000007</v>
      </c>
      <c r="AJ75" s="71">
        <v>88.016999999999996</v>
      </c>
      <c r="AK75" s="71">
        <v>91.269000000000005</v>
      </c>
      <c r="AL75" s="71">
        <v>74.751999999999995</v>
      </c>
      <c r="AM75" s="71">
        <v>73.206000000000003</v>
      </c>
      <c r="AN75" s="71">
        <v>76.462000000000003</v>
      </c>
      <c r="AO75" s="71">
        <v>25.84</v>
      </c>
      <c r="AP75" s="71">
        <v>24.530999999999999</v>
      </c>
      <c r="AQ75" s="71">
        <v>27.274999999999999</v>
      </c>
      <c r="AR75" s="71">
        <v>12.936</v>
      </c>
      <c r="AS75" s="71">
        <v>11.97</v>
      </c>
      <c r="AT75" s="71">
        <v>13.939</v>
      </c>
      <c r="AU75" s="27">
        <v>7.2569999999999997</v>
      </c>
      <c r="AV75" s="71">
        <v>1.5009999999999999</v>
      </c>
      <c r="AW75" s="73">
        <v>4825.7110000000002</v>
      </c>
      <c r="AX75" s="27">
        <v>8.5850000000000009</v>
      </c>
      <c r="AY75" s="27">
        <v>1.77</v>
      </c>
      <c r="AZ75" s="27">
        <v>5.5519999999999996</v>
      </c>
      <c r="BA75" s="27">
        <v>6.1289999999999996</v>
      </c>
      <c r="BB75" s="27">
        <v>4.9379999999999997</v>
      </c>
      <c r="BC75" s="27">
        <v>20.765999999999998</v>
      </c>
      <c r="BD75" s="27">
        <v>25.56</v>
      </c>
      <c r="BE75" s="27">
        <v>15.663</v>
      </c>
      <c r="BF75" s="27">
        <v>7.7119999999999997</v>
      </c>
      <c r="BG75" s="27">
        <v>9.2639999999999993</v>
      </c>
      <c r="BH75" s="27">
        <v>6.0609999999999999</v>
      </c>
      <c r="BI75" s="27">
        <v>18.622</v>
      </c>
      <c r="BJ75" s="27">
        <v>23.408000000000001</v>
      </c>
      <c r="BK75" s="27">
        <v>13.529</v>
      </c>
      <c r="BL75" s="27">
        <v>-309.96300000000002</v>
      </c>
      <c r="BM75" s="71">
        <v>-0.38100000000000001</v>
      </c>
    </row>
    <row r="76" spans="1:65" x14ac:dyDescent="0.35">
      <c r="A76" s="23">
        <v>7505</v>
      </c>
      <c r="B76" s="23" t="s">
        <v>208</v>
      </c>
      <c r="C76" s="24" t="s">
        <v>24</v>
      </c>
      <c r="D76" s="25">
        <v>5</v>
      </c>
      <c r="E76" s="25">
        <v>156</v>
      </c>
      <c r="F76" s="25" t="s">
        <v>25</v>
      </c>
      <c r="G76" s="25" t="s">
        <v>26</v>
      </c>
      <c r="H76" s="25">
        <v>156</v>
      </c>
      <c r="I76" s="26" t="s">
        <v>27</v>
      </c>
      <c r="J76" s="25">
        <v>906</v>
      </c>
      <c r="K76" s="25">
        <v>2096</v>
      </c>
      <c r="L76" s="27">
        <v>808913.05700000003</v>
      </c>
      <c r="M76" s="27">
        <v>804153.59400000004</v>
      </c>
      <c r="N76" s="27">
        <v>407102.576</v>
      </c>
      <c r="O76" s="27">
        <v>397051.01799999998</v>
      </c>
      <c r="P76" s="71">
        <v>83.766000000000005</v>
      </c>
      <c r="Q76" s="71">
        <v>102.532</v>
      </c>
      <c r="R76" s="71">
        <v>56.472000000000001</v>
      </c>
      <c r="S76" s="27">
        <v>-9208.9650000000001</v>
      </c>
      <c r="T76" s="71">
        <v>-11.45</v>
      </c>
      <c r="U76" s="27">
        <v>-9518.9259999999995</v>
      </c>
      <c r="V76" s="72">
        <v>-1.1839999999999999</v>
      </c>
      <c r="W76" s="71" t="s">
        <v>209</v>
      </c>
      <c r="X76" s="27">
        <v>4818.5550000000003</v>
      </c>
      <c r="Y76" s="27">
        <v>92.043000000000006</v>
      </c>
      <c r="Z76" s="71">
        <v>5.9909999999999997</v>
      </c>
      <c r="AA76" s="72">
        <v>1.484</v>
      </c>
      <c r="AB76" s="72">
        <v>0.71799999999999997</v>
      </c>
      <c r="AC76" s="71">
        <v>30.965</v>
      </c>
      <c r="AD76" s="27">
        <v>106.1</v>
      </c>
      <c r="AE76" s="27">
        <v>14027.52</v>
      </c>
      <c r="AF76" s="27">
        <v>7389.317</v>
      </c>
      <c r="AG76" s="27">
        <v>6638.2020000000002</v>
      </c>
      <c r="AH76" s="71">
        <v>17.440999999999999</v>
      </c>
      <c r="AI76" s="71">
        <v>89.679000000000002</v>
      </c>
      <c r="AJ76" s="71">
        <v>88.135000000000005</v>
      </c>
      <c r="AK76" s="71">
        <v>91.385000000000005</v>
      </c>
      <c r="AL76" s="71">
        <v>74.867999999999995</v>
      </c>
      <c r="AM76" s="71">
        <v>73.322000000000003</v>
      </c>
      <c r="AN76" s="71">
        <v>76.575999999999993</v>
      </c>
      <c r="AO76" s="71">
        <v>25.937000000000001</v>
      </c>
      <c r="AP76" s="71">
        <v>24.625</v>
      </c>
      <c r="AQ76" s="71">
        <v>27.373000000000001</v>
      </c>
      <c r="AR76" s="71">
        <v>13.006</v>
      </c>
      <c r="AS76" s="71">
        <v>12.036</v>
      </c>
      <c r="AT76" s="71">
        <v>14.015000000000001</v>
      </c>
      <c r="AU76" s="27">
        <v>7.1440000000000001</v>
      </c>
      <c r="AV76" s="71">
        <v>1.482</v>
      </c>
      <c r="AW76" s="73">
        <v>4812.4579999999996</v>
      </c>
      <c r="AX76" s="27">
        <v>8.4410000000000007</v>
      </c>
      <c r="AY76" s="27">
        <v>1.748</v>
      </c>
      <c r="AZ76" s="27">
        <v>5.4530000000000003</v>
      </c>
      <c r="BA76" s="27">
        <v>6.0220000000000002</v>
      </c>
      <c r="BB76" s="27">
        <v>4.8490000000000002</v>
      </c>
      <c r="BC76" s="27">
        <v>20.373000000000001</v>
      </c>
      <c r="BD76" s="27">
        <v>25.085000000000001</v>
      </c>
      <c r="BE76" s="27">
        <v>15.36</v>
      </c>
      <c r="BF76" s="27">
        <v>7.5590000000000002</v>
      </c>
      <c r="BG76" s="27">
        <v>9.0820000000000007</v>
      </c>
      <c r="BH76" s="27">
        <v>5.94</v>
      </c>
      <c r="BI76" s="27">
        <v>18.257999999999999</v>
      </c>
      <c r="BJ76" s="27">
        <v>22.96</v>
      </c>
      <c r="BK76" s="27">
        <v>13.257</v>
      </c>
      <c r="BL76" s="27">
        <v>-309.96300000000002</v>
      </c>
      <c r="BM76" s="71">
        <v>-0.38500000000000001</v>
      </c>
    </row>
    <row r="77" spans="1:65" x14ac:dyDescent="0.35">
      <c r="A77" s="23">
        <v>7506</v>
      </c>
      <c r="B77" s="23" t="s">
        <v>208</v>
      </c>
      <c r="C77" s="24" t="s">
        <v>24</v>
      </c>
      <c r="D77" s="25">
        <v>5</v>
      </c>
      <c r="E77" s="25">
        <v>156</v>
      </c>
      <c r="F77" s="25" t="s">
        <v>25</v>
      </c>
      <c r="G77" s="25" t="s">
        <v>26</v>
      </c>
      <c r="H77" s="25">
        <v>156</v>
      </c>
      <c r="I77" s="26" t="s">
        <v>27</v>
      </c>
      <c r="J77" s="25">
        <v>906</v>
      </c>
      <c r="K77" s="25">
        <v>2097</v>
      </c>
      <c r="L77" s="27">
        <v>799394.13100000005</v>
      </c>
      <c r="M77" s="27">
        <v>794673.47900000005</v>
      </c>
      <c r="N77" s="27">
        <v>402050.44199999998</v>
      </c>
      <c r="O77" s="27">
        <v>392623.03700000001</v>
      </c>
      <c r="P77" s="71">
        <v>82.778000000000006</v>
      </c>
      <c r="Q77" s="71">
        <v>102.401</v>
      </c>
      <c r="R77" s="71">
        <v>56.54</v>
      </c>
      <c r="S77" s="27">
        <v>-9131.3520000000008</v>
      </c>
      <c r="T77" s="71">
        <v>-11.489000000000001</v>
      </c>
      <c r="U77" s="27">
        <v>-9441.3040000000001</v>
      </c>
      <c r="V77" s="72">
        <v>-1.1879999999999999</v>
      </c>
      <c r="W77" s="71" t="s">
        <v>209</v>
      </c>
      <c r="X77" s="27">
        <v>4796.1570000000002</v>
      </c>
      <c r="Y77" s="27">
        <v>90.649000000000001</v>
      </c>
      <c r="Z77" s="71">
        <v>6.0339999999999998</v>
      </c>
      <c r="AA77" s="72">
        <v>1.484</v>
      </c>
      <c r="AB77" s="72">
        <v>0.71799999999999997</v>
      </c>
      <c r="AC77" s="71">
        <v>30.965</v>
      </c>
      <c r="AD77" s="27">
        <v>106.1</v>
      </c>
      <c r="AE77" s="27">
        <v>13927.509</v>
      </c>
      <c r="AF77" s="27">
        <v>7353.6469999999999</v>
      </c>
      <c r="AG77" s="27">
        <v>6573.8620000000001</v>
      </c>
      <c r="AH77" s="71">
        <v>17.523</v>
      </c>
      <c r="AI77" s="71">
        <v>89.8</v>
      </c>
      <c r="AJ77" s="71">
        <v>88.251000000000005</v>
      </c>
      <c r="AK77" s="71">
        <v>91.510999999999996</v>
      </c>
      <c r="AL77" s="71">
        <v>74.986999999999995</v>
      </c>
      <c r="AM77" s="71">
        <v>73.436000000000007</v>
      </c>
      <c r="AN77" s="71">
        <v>76.7</v>
      </c>
      <c r="AO77" s="71">
        <v>26.038</v>
      </c>
      <c r="AP77" s="71">
        <v>24.718</v>
      </c>
      <c r="AQ77" s="71">
        <v>27.481999999999999</v>
      </c>
      <c r="AR77" s="71">
        <v>13.082000000000001</v>
      </c>
      <c r="AS77" s="71">
        <v>12.103</v>
      </c>
      <c r="AT77" s="71">
        <v>14.102</v>
      </c>
      <c r="AU77" s="27">
        <v>7.0430000000000001</v>
      </c>
      <c r="AV77" s="71">
        <v>1.468</v>
      </c>
      <c r="AW77" s="73">
        <v>4790.1480000000001</v>
      </c>
      <c r="AX77" s="27">
        <v>8.3140000000000001</v>
      </c>
      <c r="AY77" s="27">
        <v>1.73</v>
      </c>
      <c r="AZ77" s="27">
        <v>5.359</v>
      </c>
      <c r="BA77" s="27">
        <v>5.9210000000000003</v>
      </c>
      <c r="BB77" s="27">
        <v>4.76</v>
      </c>
      <c r="BC77" s="27">
        <v>19.986999999999998</v>
      </c>
      <c r="BD77" s="27">
        <v>24.629000000000001</v>
      </c>
      <c r="BE77" s="27">
        <v>15.05</v>
      </c>
      <c r="BF77" s="27">
        <v>7.4059999999999997</v>
      </c>
      <c r="BG77" s="27">
        <v>8.9030000000000005</v>
      </c>
      <c r="BH77" s="27">
        <v>5.8140000000000001</v>
      </c>
      <c r="BI77" s="27">
        <v>17.898</v>
      </c>
      <c r="BJ77" s="27">
        <v>22.527000000000001</v>
      </c>
      <c r="BK77" s="27">
        <v>12.975</v>
      </c>
      <c r="BL77" s="27">
        <v>-309.96300000000002</v>
      </c>
      <c r="BM77" s="71">
        <v>-0.39</v>
      </c>
    </row>
    <row r="78" spans="1:65" x14ac:dyDescent="0.35">
      <c r="A78" s="23">
        <v>7507</v>
      </c>
      <c r="B78" s="23" t="s">
        <v>208</v>
      </c>
      <c r="C78" s="24" t="s">
        <v>24</v>
      </c>
      <c r="D78" s="25">
        <v>5</v>
      </c>
      <c r="E78" s="25">
        <v>156</v>
      </c>
      <c r="F78" s="25" t="s">
        <v>25</v>
      </c>
      <c r="G78" s="25" t="s">
        <v>26</v>
      </c>
      <c r="H78" s="25">
        <v>156</v>
      </c>
      <c r="I78" s="26" t="s">
        <v>27</v>
      </c>
      <c r="J78" s="25">
        <v>906</v>
      </c>
      <c r="K78" s="25">
        <v>2098</v>
      </c>
      <c r="L78" s="27">
        <v>789952.82700000005</v>
      </c>
      <c r="M78" s="27">
        <v>785270.31400000001</v>
      </c>
      <c r="N78" s="27">
        <v>397030.39799999999</v>
      </c>
      <c r="O78" s="27">
        <v>388239.91700000002</v>
      </c>
      <c r="P78" s="71">
        <v>81.799000000000007</v>
      </c>
      <c r="Q78" s="71">
        <v>102.264</v>
      </c>
      <c r="R78" s="71">
        <v>56.616</v>
      </c>
      <c r="S78" s="27">
        <v>-9055.0589999999993</v>
      </c>
      <c r="T78" s="71">
        <v>-11.529</v>
      </c>
      <c r="U78" s="27">
        <v>-9365.0249999999996</v>
      </c>
      <c r="V78" s="72">
        <v>-1.1930000000000001</v>
      </c>
      <c r="W78" s="71" t="s">
        <v>209</v>
      </c>
      <c r="X78" s="27">
        <v>4789.7610000000004</v>
      </c>
      <c r="Y78" s="27">
        <v>89.314999999999998</v>
      </c>
      <c r="Z78" s="71">
        <v>6.0979999999999999</v>
      </c>
      <c r="AA78" s="72">
        <v>1.4870000000000001</v>
      </c>
      <c r="AB78" s="72">
        <v>0.71899999999999997</v>
      </c>
      <c r="AC78" s="71">
        <v>30.965</v>
      </c>
      <c r="AD78" s="27">
        <v>106.1</v>
      </c>
      <c r="AE78" s="27">
        <v>13844.82</v>
      </c>
      <c r="AF78" s="27">
        <v>7310.3760000000002</v>
      </c>
      <c r="AG78" s="27">
        <v>6534.4440000000004</v>
      </c>
      <c r="AH78" s="71">
        <v>17.626999999999999</v>
      </c>
      <c r="AI78" s="71">
        <v>89.924000000000007</v>
      </c>
      <c r="AJ78" s="71">
        <v>88.379000000000005</v>
      </c>
      <c r="AK78" s="71">
        <v>91.625</v>
      </c>
      <c r="AL78" s="71">
        <v>75.108000000000004</v>
      </c>
      <c r="AM78" s="71">
        <v>73.561999999999998</v>
      </c>
      <c r="AN78" s="71">
        <v>76.811000000000007</v>
      </c>
      <c r="AO78" s="71">
        <v>26.14</v>
      </c>
      <c r="AP78" s="71">
        <v>24.821999999999999</v>
      </c>
      <c r="AQ78" s="71">
        <v>27.579000000000001</v>
      </c>
      <c r="AR78" s="71">
        <v>13.157999999999999</v>
      </c>
      <c r="AS78" s="71">
        <v>12.179</v>
      </c>
      <c r="AT78" s="71">
        <v>14.177</v>
      </c>
      <c r="AU78" s="27">
        <v>6.9480000000000004</v>
      </c>
      <c r="AV78" s="71">
        <v>1.4510000000000001</v>
      </c>
      <c r="AW78" s="73">
        <v>4783.83</v>
      </c>
      <c r="AX78" s="27">
        <v>8.1950000000000003</v>
      </c>
      <c r="AY78" s="27">
        <v>1.7090000000000001</v>
      </c>
      <c r="AZ78" s="27">
        <v>5.26</v>
      </c>
      <c r="BA78" s="27">
        <v>5.8129999999999997</v>
      </c>
      <c r="BB78" s="27">
        <v>4.6719999999999997</v>
      </c>
      <c r="BC78" s="27">
        <v>19.588999999999999</v>
      </c>
      <c r="BD78" s="27">
        <v>24.140999999999998</v>
      </c>
      <c r="BE78" s="27">
        <v>14.749000000000001</v>
      </c>
      <c r="BF78" s="27">
        <v>7.25</v>
      </c>
      <c r="BG78" s="27">
        <v>8.7129999999999992</v>
      </c>
      <c r="BH78" s="27">
        <v>5.6929999999999996</v>
      </c>
      <c r="BI78" s="27">
        <v>17.527999999999999</v>
      </c>
      <c r="BJ78" s="27">
        <v>22.064</v>
      </c>
      <c r="BK78" s="27">
        <v>12.705</v>
      </c>
      <c r="BL78" s="27">
        <v>-309.96300000000002</v>
      </c>
      <c r="BM78" s="71">
        <v>-0.39500000000000002</v>
      </c>
    </row>
    <row r="79" spans="1:65" x14ac:dyDescent="0.35">
      <c r="A79" s="23">
        <v>7508</v>
      </c>
      <c r="B79" s="23" t="s">
        <v>208</v>
      </c>
      <c r="C79" s="24" t="s">
        <v>24</v>
      </c>
      <c r="D79" s="25">
        <v>5</v>
      </c>
      <c r="E79" s="25">
        <v>156</v>
      </c>
      <c r="F79" s="25" t="s">
        <v>25</v>
      </c>
      <c r="G79" s="25" t="s">
        <v>26</v>
      </c>
      <c r="H79" s="25">
        <v>156</v>
      </c>
      <c r="I79" s="26" t="s">
        <v>27</v>
      </c>
      <c r="J79" s="25">
        <v>906</v>
      </c>
      <c r="K79" s="25">
        <v>2099</v>
      </c>
      <c r="L79" s="27">
        <v>780587.80200000003</v>
      </c>
      <c r="M79" s="27">
        <v>775944.429</v>
      </c>
      <c r="N79" s="27">
        <v>392045.03200000001</v>
      </c>
      <c r="O79" s="27">
        <v>383899.397</v>
      </c>
      <c r="P79" s="71">
        <v>80.828000000000003</v>
      </c>
      <c r="Q79" s="71">
        <v>102.122</v>
      </c>
      <c r="R79" s="71">
        <v>56.701000000000001</v>
      </c>
      <c r="S79" s="27">
        <v>-8976.7829999999994</v>
      </c>
      <c r="T79" s="71">
        <v>-11.567</v>
      </c>
      <c r="U79" s="27">
        <v>-9286.7459999999992</v>
      </c>
      <c r="V79" s="72">
        <v>-1.1970000000000001</v>
      </c>
      <c r="W79" s="71" t="s">
        <v>209</v>
      </c>
      <c r="X79" s="27">
        <v>4783.0839999999998</v>
      </c>
      <c r="Y79" s="27">
        <v>87.768000000000001</v>
      </c>
      <c r="Z79" s="71">
        <v>6.1630000000000003</v>
      </c>
      <c r="AA79" s="72">
        <v>1.49</v>
      </c>
      <c r="AB79" s="72">
        <v>0.72099999999999997</v>
      </c>
      <c r="AC79" s="71">
        <v>30.965</v>
      </c>
      <c r="AD79" s="27">
        <v>106.1</v>
      </c>
      <c r="AE79" s="27">
        <v>13759.867</v>
      </c>
      <c r="AF79" s="27">
        <v>7277.7120000000004</v>
      </c>
      <c r="AG79" s="27">
        <v>6482.1549999999997</v>
      </c>
      <c r="AH79" s="71">
        <v>17.73</v>
      </c>
      <c r="AI79" s="71">
        <v>90.052000000000007</v>
      </c>
      <c r="AJ79" s="71">
        <v>88.501000000000005</v>
      </c>
      <c r="AK79" s="71">
        <v>91.759</v>
      </c>
      <c r="AL79" s="71">
        <v>75.233999999999995</v>
      </c>
      <c r="AM79" s="71">
        <v>73.680999999999997</v>
      </c>
      <c r="AN79" s="71">
        <v>76.941999999999993</v>
      </c>
      <c r="AO79" s="71">
        <v>26.247</v>
      </c>
      <c r="AP79" s="71">
        <v>24.919</v>
      </c>
      <c r="AQ79" s="71">
        <v>27.695</v>
      </c>
      <c r="AR79" s="71">
        <v>13.239000000000001</v>
      </c>
      <c r="AS79" s="71">
        <v>12.247999999999999</v>
      </c>
      <c r="AT79" s="71">
        <v>14.27</v>
      </c>
      <c r="AU79" s="27">
        <v>6.8529999999999998</v>
      </c>
      <c r="AV79" s="71">
        <v>1.4330000000000001</v>
      </c>
      <c r="AW79" s="73">
        <v>4777.2349999999997</v>
      </c>
      <c r="AX79" s="27">
        <v>8.0760000000000005</v>
      </c>
      <c r="AY79" s="27">
        <v>1.6870000000000001</v>
      </c>
      <c r="AZ79" s="27">
        <v>5.1609999999999996</v>
      </c>
      <c r="BA79" s="27">
        <v>5.7069999999999999</v>
      </c>
      <c r="BB79" s="27">
        <v>4.5810000000000004</v>
      </c>
      <c r="BC79" s="27">
        <v>19.193999999999999</v>
      </c>
      <c r="BD79" s="27">
        <v>23.672000000000001</v>
      </c>
      <c r="BE79" s="27">
        <v>14.432</v>
      </c>
      <c r="BF79" s="27">
        <v>7.0949999999999998</v>
      </c>
      <c r="BG79" s="27">
        <v>8.5350000000000001</v>
      </c>
      <c r="BH79" s="27">
        <v>5.5640000000000001</v>
      </c>
      <c r="BI79" s="27">
        <v>17.161000000000001</v>
      </c>
      <c r="BJ79" s="27">
        <v>21.623999999999999</v>
      </c>
      <c r="BK79" s="27">
        <v>12.417</v>
      </c>
      <c r="BL79" s="27">
        <v>-309.96300000000002</v>
      </c>
      <c r="BM79" s="71">
        <v>-0.39900000000000002</v>
      </c>
    </row>
    <row r="80" spans="1:65" x14ac:dyDescent="0.35">
      <c r="A80" s="23">
        <v>7509</v>
      </c>
      <c r="B80" s="23" t="s">
        <v>208</v>
      </c>
      <c r="C80" s="24" t="s">
        <v>24</v>
      </c>
      <c r="D80" s="25">
        <v>5</v>
      </c>
      <c r="E80" s="25">
        <v>156</v>
      </c>
      <c r="F80" s="25" t="s">
        <v>25</v>
      </c>
      <c r="G80" s="25" t="s">
        <v>26</v>
      </c>
      <c r="H80" s="25">
        <v>156</v>
      </c>
      <c r="I80" s="26" t="s">
        <v>27</v>
      </c>
      <c r="J80" s="25">
        <v>906</v>
      </c>
      <c r="K80" s="25">
        <v>2100</v>
      </c>
      <c r="L80" s="27">
        <v>771301.05599999998</v>
      </c>
      <c r="M80" s="27">
        <v>766673.27</v>
      </c>
      <c r="N80" s="27">
        <v>387084.36700000003</v>
      </c>
      <c r="O80" s="27">
        <v>379588.90399999998</v>
      </c>
      <c r="P80" s="71">
        <v>79.861999999999995</v>
      </c>
      <c r="Q80" s="71">
        <v>101.97499999999999</v>
      </c>
      <c r="R80" s="71">
        <v>56.792999999999999</v>
      </c>
      <c r="S80" s="27">
        <v>-8945.61</v>
      </c>
      <c r="T80" s="71">
        <v>-11.666</v>
      </c>
      <c r="U80" s="27">
        <v>-9255.5720000000001</v>
      </c>
      <c r="V80" s="72">
        <v>-1.2070000000000001</v>
      </c>
      <c r="W80" s="71" t="s">
        <v>209</v>
      </c>
      <c r="X80" s="27">
        <v>4743.0940000000001</v>
      </c>
      <c r="Y80" s="27">
        <v>85.56</v>
      </c>
      <c r="Z80" s="71">
        <v>6.1849999999999996</v>
      </c>
      <c r="AA80" s="72">
        <v>1.4830000000000001</v>
      </c>
      <c r="AB80" s="72">
        <v>0.71699999999999997</v>
      </c>
      <c r="AC80" s="71">
        <v>30.965</v>
      </c>
      <c r="AD80" s="27">
        <v>106.1</v>
      </c>
      <c r="AE80" s="27">
        <v>13688.704</v>
      </c>
      <c r="AF80" s="27">
        <v>7237.0590000000002</v>
      </c>
      <c r="AG80" s="27">
        <v>6451.6440000000002</v>
      </c>
      <c r="AH80" s="71">
        <v>17.850999999999999</v>
      </c>
      <c r="AI80" s="71">
        <v>90.173000000000002</v>
      </c>
      <c r="AJ80" s="71">
        <v>88.623999999999995</v>
      </c>
      <c r="AK80" s="71">
        <v>91.873999999999995</v>
      </c>
      <c r="AL80" s="71">
        <v>75.352999999999994</v>
      </c>
      <c r="AM80" s="71">
        <v>73.802999999999997</v>
      </c>
      <c r="AN80" s="71">
        <v>77.055000000000007</v>
      </c>
      <c r="AO80" s="71">
        <v>26.347999999999999</v>
      </c>
      <c r="AP80" s="71">
        <v>25.018999999999998</v>
      </c>
      <c r="AQ80" s="71">
        <v>27.794</v>
      </c>
      <c r="AR80" s="71">
        <v>13.315</v>
      </c>
      <c r="AS80" s="71">
        <v>12.321</v>
      </c>
      <c r="AT80" s="71">
        <v>14.349</v>
      </c>
      <c r="AU80" s="27">
        <v>6.7350000000000003</v>
      </c>
      <c r="AV80" s="71">
        <v>1.4179999999999999</v>
      </c>
      <c r="AW80" s="73">
        <v>4737.3519999999999</v>
      </c>
      <c r="AX80" s="27">
        <v>7.9379999999999997</v>
      </c>
      <c r="AY80" s="27">
        <v>1.67</v>
      </c>
      <c r="AZ80" s="27">
        <v>5.0709999999999997</v>
      </c>
      <c r="BA80" s="27">
        <v>5.6040000000000001</v>
      </c>
      <c r="BB80" s="27">
        <v>4.5039999999999996</v>
      </c>
      <c r="BC80" s="27">
        <v>18.818999999999999</v>
      </c>
      <c r="BD80" s="27">
        <v>23.204000000000001</v>
      </c>
      <c r="BE80" s="27">
        <v>14.157999999999999</v>
      </c>
      <c r="BF80" s="27">
        <v>6.9470000000000001</v>
      </c>
      <c r="BG80" s="27">
        <v>8.3520000000000003</v>
      </c>
      <c r="BH80" s="27">
        <v>5.4530000000000003</v>
      </c>
      <c r="BI80" s="27">
        <v>16.811</v>
      </c>
      <c r="BJ80" s="27">
        <v>21.178999999999998</v>
      </c>
      <c r="BK80" s="27">
        <v>12.169</v>
      </c>
      <c r="BL80" s="27">
        <v>-309.96300000000002</v>
      </c>
      <c r="BM80" s="71">
        <v>-0.40400000000000003</v>
      </c>
    </row>
    <row r="83" spans="24:25" x14ac:dyDescent="0.35">
      <c r="X83" s="27"/>
      <c r="Y83" s="27"/>
    </row>
    <row r="84" spans="24:25" x14ac:dyDescent="0.35">
      <c r="X84" s="27"/>
      <c r="Y84" s="27"/>
    </row>
    <row r="85" spans="24:25" x14ac:dyDescent="0.35">
      <c r="X85" s="27"/>
      <c r="Y85" s="27"/>
    </row>
    <row r="86" spans="24:25" x14ac:dyDescent="0.35">
      <c r="X86" s="27"/>
      <c r="Y86" s="27"/>
    </row>
    <row r="87" spans="24:25" x14ac:dyDescent="0.35">
      <c r="X87" s="27"/>
      <c r="Y87" s="27"/>
    </row>
    <row r="88" spans="24:25" x14ac:dyDescent="0.35">
      <c r="X88" s="27"/>
      <c r="Y88" s="27"/>
    </row>
    <row r="89" spans="24:25" x14ac:dyDescent="0.35">
      <c r="X89" s="27"/>
      <c r="Y89" s="27"/>
    </row>
    <row r="90" spans="24:25" x14ac:dyDescent="0.35">
      <c r="X90" s="27"/>
      <c r="Y90" s="27"/>
    </row>
    <row r="91" spans="24:25" x14ac:dyDescent="0.35">
      <c r="X91" s="27"/>
      <c r="Y91" s="27"/>
    </row>
    <row r="92" spans="24:25" x14ac:dyDescent="0.35">
      <c r="X92" s="27"/>
      <c r="Y92" s="27"/>
    </row>
    <row r="93" spans="24:25" x14ac:dyDescent="0.35">
      <c r="X93" s="27"/>
      <c r="Y93" s="27"/>
    </row>
    <row r="94" spans="24:25" x14ac:dyDescent="0.35">
      <c r="X94" s="27"/>
      <c r="Y94" s="27"/>
    </row>
    <row r="95" spans="24:25" x14ac:dyDescent="0.35">
      <c r="X95" s="27"/>
      <c r="Y95" s="27"/>
    </row>
    <row r="96" spans="24:25" x14ac:dyDescent="0.35">
      <c r="X96" s="27"/>
      <c r="Y96" s="27"/>
    </row>
    <row r="97" spans="24:25" x14ac:dyDescent="0.35">
      <c r="X97" s="27"/>
      <c r="Y97" s="27"/>
    </row>
    <row r="98" spans="24:25" x14ac:dyDescent="0.35">
      <c r="X98" s="27"/>
      <c r="Y98" s="27"/>
    </row>
    <row r="99" spans="24:25" x14ac:dyDescent="0.35">
      <c r="X99" s="27"/>
      <c r="Y99" s="27"/>
    </row>
    <row r="100" spans="24:25" x14ac:dyDescent="0.35">
      <c r="X100" s="27"/>
      <c r="Y100" s="27"/>
    </row>
    <row r="101" spans="24:25" x14ac:dyDescent="0.35">
      <c r="X101" s="27"/>
      <c r="Y101" s="27"/>
    </row>
    <row r="102" spans="24:25" x14ac:dyDescent="0.35">
      <c r="X102" s="27"/>
      <c r="Y102" s="27"/>
    </row>
    <row r="103" spans="24:25" x14ac:dyDescent="0.35">
      <c r="X103" s="27"/>
      <c r="Y103" s="27"/>
    </row>
    <row r="104" spans="24:25" x14ac:dyDescent="0.35">
      <c r="X104" s="27"/>
      <c r="Y104" s="27"/>
    </row>
    <row r="105" spans="24:25" x14ac:dyDescent="0.35">
      <c r="X105" s="27"/>
      <c r="Y105" s="27"/>
    </row>
    <row r="106" spans="24:25" x14ac:dyDescent="0.35">
      <c r="X106" s="27"/>
      <c r="Y106" s="27"/>
    </row>
    <row r="107" spans="24:25" x14ac:dyDescent="0.35">
      <c r="X107" s="27"/>
      <c r="Y107" s="27"/>
    </row>
    <row r="108" spans="24:25" x14ac:dyDescent="0.35">
      <c r="X108" s="27"/>
      <c r="Y108" s="27"/>
    </row>
    <row r="109" spans="24:25" x14ac:dyDescent="0.35">
      <c r="X109" s="27"/>
      <c r="Y109" s="27"/>
    </row>
    <row r="110" spans="24:25" x14ac:dyDescent="0.35">
      <c r="X110" s="27"/>
      <c r="Y110" s="27"/>
    </row>
    <row r="111" spans="24:25" x14ac:dyDescent="0.35">
      <c r="X111" s="27"/>
      <c r="Y111" s="27"/>
    </row>
    <row r="112" spans="24:25" x14ac:dyDescent="0.35">
      <c r="X112" s="27"/>
      <c r="Y112" s="27"/>
    </row>
    <row r="113" spans="24:25" x14ac:dyDescent="0.35">
      <c r="X113" s="27"/>
      <c r="Y113" s="27"/>
    </row>
    <row r="114" spans="24:25" x14ac:dyDescent="0.35">
      <c r="X114" s="27"/>
      <c r="Y114" s="27"/>
    </row>
    <row r="115" spans="24:25" x14ac:dyDescent="0.35">
      <c r="X115" s="27"/>
      <c r="Y115" s="27"/>
    </row>
    <row r="116" spans="24:25" x14ac:dyDescent="0.35">
      <c r="X116" s="27"/>
      <c r="Y116" s="27"/>
    </row>
    <row r="117" spans="24:25" x14ac:dyDescent="0.35">
      <c r="X117" s="27"/>
      <c r="Y117" s="27"/>
    </row>
    <row r="118" spans="24:25" x14ac:dyDescent="0.35">
      <c r="X118" s="27"/>
      <c r="Y118" s="27"/>
    </row>
    <row r="119" spans="24:25" x14ac:dyDescent="0.35">
      <c r="X119" s="27"/>
      <c r="Y119" s="27"/>
    </row>
    <row r="120" spans="24:25" x14ac:dyDescent="0.35">
      <c r="X120" s="27"/>
      <c r="Y120" s="27"/>
    </row>
    <row r="121" spans="24:25" x14ac:dyDescent="0.35">
      <c r="X121" s="27"/>
      <c r="Y121" s="27"/>
    </row>
    <row r="122" spans="24:25" x14ac:dyDescent="0.35">
      <c r="X122" s="27"/>
      <c r="Y122" s="27"/>
    </row>
    <row r="123" spans="24:25" x14ac:dyDescent="0.35">
      <c r="X123" s="27"/>
      <c r="Y123" s="27"/>
    </row>
    <row r="124" spans="24:25" x14ac:dyDescent="0.35">
      <c r="X124" s="27"/>
      <c r="Y124" s="27"/>
    </row>
    <row r="125" spans="24:25" x14ac:dyDescent="0.35">
      <c r="X125" s="27"/>
      <c r="Y125" s="27"/>
    </row>
    <row r="126" spans="24:25" x14ac:dyDescent="0.35">
      <c r="X126" s="27"/>
      <c r="Y126" s="27"/>
    </row>
    <row r="127" spans="24:25" x14ac:dyDescent="0.35">
      <c r="X127" s="27"/>
      <c r="Y127" s="27"/>
    </row>
    <row r="128" spans="24:25" x14ac:dyDescent="0.35">
      <c r="X128" s="27"/>
      <c r="Y128" s="27"/>
    </row>
    <row r="129" spans="24:25" x14ac:dyDescent="0.35">
      <c r="X129" s="27"/>
      <c r="Y129" s="27"/>
    </row>
    <row r="130" spans="24:25" x14ac:dyDescent="0.35">
      <c r="X130" s="27"/>
      <c r="Y130" s="27"/>
    </row>
    <row r="131" spans="24:25" x14ac:dyDescent="0.35">
      <c r="X131" s="27"/>
      <c r="Y131" s="27"/>
    </row>
    <row r="132" spans="24:25" x14ac:dyDescent="0.35">
      <c r="X132" s="27"/>
      <c r="Y132" s="27"/>
    </row>
    <row r="133" spans="24:25" x14ac:dyDescent="0.35">
      <c r="X133" s="27"/>
      <c r="Y133" s="27"/>
    </row>
    <row r="134" spans="24:25" x14ac:dyDescent="0.35">
      <c r="X134" s="27"/>
      <c r="Y134" s="27"/>
    </row>
    <row r="135" spans="24:25" x14ac:dyDescent="0.35">
      <c r="X135" s="27"/>
      <c r="Y135" s="27"/>
    </row>
    <row r="136" spans="24:25" x14ac:dyDescent="0.35">
      <c r="X136" s="27"/>
      <c r="Y136" s="27"/>
    </row>
    <row r="137" spans="24:25" x14ac:dyDescent="0.35">
      <c r="X137" s="27"/>
      <c r="Y137" s="27"/>
    </row>
    <row r="138" spans="24:25" x14ac:dyDescent="0.35">
      <c r="X138" s="27"/>
      <c r="Y138" s="27"/>
    </row>
    <row r="139" spans="24:25" x14ac:dyDescent="0.35">
      <c r="X139" s="27"/>
      <c r="Y139" s="27"/>
    </row>
    <row r="140" spans="24:25" x14ac:dyDescent="0.35">
      <c r="X140" s="27"/>
      <c r="Y140" s="27"/>
    </row>
    <row r="141" spans="24:25" x14ac:dyDescent="0.35">
      <c r="X141" s="27"/>
      <c r="Y141" s="27"/>
    </row>
    <row r="142" spans="24:25" x14ac:dyDescent="0.35">
      <c r="X142" s="27"/>
      <c r="Y142" s="27"/>
    </row>
    <row r="143" spans="24:25" x14ac:dyDescent="0.35">
      <c r="X143" s="27"/>
      <c r="Y143" s="27"/>
    </row>
    <row r="144" spans="24:25" x14ac:dyDescent="0.35">
      <c r="X144" s="27"/>
      <c r="Y144" s="27"/>
    </row>
    <row r="145" spans="24:25" x14ac:dyDescent="0.35">
      <c r="X145" s="27"/>
      <c r="Y145" s="27"/>
    </row>
    <row r="146" spans="24:25" x14ac:dyDescent="0.35">
      <c r="X146" s="27"/>
      <c r="Y146" s="27"/>
    </row>
    <row r="147" spans="24:25" x14ac:dyDescent="0.35">
      <c r="X147" s="27"/>
      <c r="Y147" s="27"/>
    </row>
    <row r="148" spans="24:25" x14ac:dyDescent="0.35">
      <c r="X148" s="27"/>
      <c r="Y148" s="27"/>
    </row>
    <row r="149" spans="24:25" x14ac:dyDescent="0.35">
      <c r="X149" s="27"/>
      <c r="Y149" s="27"/>
    </row>
    <row r="150" spans="24:25" x14ac:dyDescent="0.35">
      <c r="X150" s="27"/>
      <c r="Y150" s="27"/>
    </row>
    <row r="151" spans="24:25" x14ac:dyDescent="0.35">
      <c r="X151" s="27"/>
      <c r="Y151" s="27"/>
    </row>
    <row r="152" spans="24:25" x14ac:dyDescent="0.35">
      <c r="X152" s="27"/>
      <c r="Y152" s="27"/>
    </row>
    <row r="153" spans="24:25" x14ac:dyDescent="0.35">
      <c r="X153" s="27"/>
      <c r="Y153" s="27"/>
    </row>
    <row r="154" spans="24:25" x14ac:dyDescent="0.35">
      <c r="X154" s="27"/>
      <c r="Y154" s="27"/>
    </row>
    <row r="155" spans="24:25" x14ac:dyDescent="0.35">
      <c r="X155" s="27"/>
      <c r="Y155" s="27"/>
    </row>
    <row r="156" spans="24:25" x14ac:dyDescent="0.35">
      <c r="X156" s="27"/>
      <c r="Y156" s="27"/>
    </row>
    <row r="157" spans="24:25" x14ac:dyDescent="0.35">
      <c r="X157" s="27"/>
      <c r="Y157" s="27"/>
    </row>
    <row r="158" spans="24:25" x14ac:dyDescent="0.35">
      <c r="X158" s="27"/>
      <c r="Y158" s="27"/>
    </row>
    <row r="159" spans="24:25" x14ac:dyDescent="0.35">
      <c r="X159" s="27"/>
      <c r="Y159" s="27"/>
    </row>
    <row r="160" spans="24:25" x14ac:dyDescent="0.35">
      <c r="X160" s="27"/>
      <c r="Y160" s="27"/>
    </row>
    <row r="161" spans="24:25" x14ac:dyDescent="0.35">
      <c r="X161" s="27"/>
      <c r="Y161" s="27"/>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C4CC1-C237-4063-8D40-F75F9120D336}">
  <sheetPr>
    <tabColor theme="6" tint="0.59999389629810485"/>
  </sheetPr>
  <dimension ref="A1:DH83"/>
  <sheetViews>
    <sheetView showGridLines="0" workbookViewId="0">
      <selection activeCell="E2" sqref="E2"/>
    </sheetView>
  </sheetViews>
  <sheetFormatPr defaultRowHeight="14.5" x14ac:dyDescent="0.35"/>
  <cols>
    <col min="13" max="13" width="9.1796875" bestFit="1" customWidth="1"/>
  </cols>
  <sheetData>
    <row r="1" spans="1:112" x14ac:dyDescent="0.35">
      <c r="A1" s="10"/>
      <c r="B1" s="10"/>
      <c r="C1" s="10"/>
      <c r="D1" s="10"/>
      <c r="E1" s="11"/>
      <c r="F1" s="12"/>
      <c r="G1" s="12"/>
      <c r="H1" s="12"/>
      <c r="I1" s="13"/>
      <c r="J1" s="11"/>
      <c r="K1" s="10"/>
      <c r="L1" s="14" t="s">
        <v>234</v>
      </c>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6"/>
    </row>
    <row r="2" spans="1:112" ht="34.5" x14ac:dyDescent="0.35">
      <c r="A2" s="17" t="s">
        <v>12</v>
      </c>
      <c r="B2" s="17" t="s">
        <v>13</v>
      </c>
      <c r="C2" s="18" t="s">
        <v>14</v>
      </c>
      <c r="D2" s="18" t="s">
        <v>15</v>
      </c>
      <c r="E2" s="19" t="s">
        <v>16</v>
      </c>
      <c r="F2" s="20" t="s">
        <v>17</v>
      </c>
      <c r="G2" s="20" t="s">
        <v>18</v>
      </c>
      <c r="H2" s="20" t="s">
        <v>19</v>
      </c>
      <c r="I2" s="21" t="s">
        <v>20</v>
      </c>
      <c r="J2" s="19" t="s">
        <v>21</v>
      </c>
      <c r="K2" s="19" t="s">
        <v>22</v>
      </c>
      <c r="L2" s="22">
        <v>0</v>
      </c>
      <c r="M2" s="22">
        <v>1</v>
      </c>
      <c r="N2" s="22">
        <v>2</v>
      </c>
      <c r="O2" s="22">
        <v>3</v>
      </c>
      <c r="P2" s="22">
        <v>4</v>
      </c>
      <c r="Q2" s="22">
        <v>5</v>
      </c>
      <c r="R2" s="22">
        <v>6</v>
      </c>
      <c r="S2" s="22">
        <v>7</v>
      </c>
      <c r="T2" s="22">
        <v>8</v>
      </c>
      <c r="U2" s="22">
        <v>9</v>
      </c>
      <c r="V2" s="22">
        <v>10</v>
      </c>
      <c r="W2" s="22">
        <v>11</v>
      </c>
      <c r="X2" s="22">
        <v>12</v>
      </c>
      <c r="Y2" s="22">
        <v>13</v>
      </c>
      <c r="Z2" s="22">
        <v>14</v>
      </c>
      <c r="AA2" s="22">
        <v>15</v>
      </c>
      <c r="AB2" s="22">
        <v>16</v>
      </c>
      <c r="AC2" s="22">
        <v>17</v>
      </c>
      <c r="AD2" s="22">
        <v>18</v>
      </c>
      <c r="AE2" s="22">
        <v>19</v>
      </c>
      <c r="AF2" s="22">
        <v>20</v>
      </c>
      <c r="AG2" s="22">
        <v>21</v>
      </c>
      <c r="AH2" s="22">
        <v>22</v>
      </c>
      <c r="AI2" s="22">
        <v>23</v>
      </c>
      <c r="AJ2" s="22">
        <v>24</v>
      </c>
      <c r="AK2" s="22">
        <v>25</v>
      </c>
      <c r="AL2" s="22">
        <v>26</v>
      </c>
      <c r="AM2" s="22">
        <v>27</v>
      </c>
      <c r="AN2" s="22">
        <v>28</v>
      </c>
      <c r="AO2" s="22">
        <v>29</v>
      </c>
      <c r="AP2" s="22">
        <v>30</v>
      </c>
      <c r="AQ2" s="22">
        <v>31</v>
      </c>
      <c r="AR2" s="22">
        <v>32</v>
      </c>
      <c r="AS2" s="22">
        <v>33</v>
      </c>
      <c r="AT2" s="22">
        <v>34</v>
      </c>
      <c r="AU2" s="22">
        <v>35</v>
      </c>
      <c r="AV2" s="22">
        <v>36</v>
      </c>
      <c r="AW2" s="22">
        <v>37</v>
      </c>
      <c r="AX2" s="22">
        <v>38</v>
      </c>
      <c r="AY2" s="22">
        <v>39</v>
      </c>
      <c r="AZ2" s="22">
        <v>40</v>
      </c>
      <c r="BA2" s="22">
        <v>41</v>
      </c>
      <c r="BB2" s="22">
        <v>42</v>
      </c>
      <c r="BC2" s="22">
        <v>43</v>
      </c>
      <c r="BD2" s="22">
        <v>44</v>
      </c>
      <c r="BE2" s="22">
        <v>45</v>
      </c>
      <c r="BF2" s="22">
        <v>46</v>
      </c>
      <c r="BG2" s="22">
        <v>47</v>
      </c>
      <c r="BH2" s="22">
        <v>48</v>
      </c>
      <c r="BI2" s="22">
        <v>49</v>
      </c>
      <c r="BJ2" s="22">
        <v>50</v>
      </c>
      <c r="BK2" s="22">
        <v>51</v>
      </c>
      <c r="BL2" s="22">
        <v>52</v>
      </c>
      <c r="BM2" s="22">
        <v>53</v>
      </c>
      <c r="BN2" s="22">
        <v>54</v>
      </c>
      <c r="BO2" s="22">
        <v>55</v>
      </c>
      <c r="BP2" s="22">
        <v>56</v>
      </c>
      <c r="BQ2" s="22">
        <v>57</v>
      </c>
      <c r="BR2" s="22">
        <v>58</v>
      </c>
      <c r="BS2" s="22">
        <v>59</v>
      </c>
      <c r="BT2" s="22">
        <v>60</v>
      </c>
      <c r="BU2" s="22">
        <v>61</v>
      </c>
      <c r="BV2" s="22">
        <v>62</v>
      </c>
      <c r="BW2" s="22">
        <v>63</v>
      </c>
      <c r="BX2" s="22">
        <v>64</v>
      </c>
      <c r="BY2" s="22">
        <v>65</v>
      </c>
      <c r="BZ2" s="22">
        <v>66</v>
      </c>
      <c r="CA2" s="22">
        <v>67</v>
      </c>
      <c r="CB2" s="22">
        <v>68</v>
      </c>
      <c r="CC2" s="22">
        <v>69</v>
      </c>
      <c r="CD2" s="22">
        <v>70</v>
      </c>
      <c r="CE2" s="22">
        <v>71</v>
      </c>
      <c r="CF2" s="22">
        <v>72</v>
      </c>
      <c r="CG2" s="22">
        <v>73</v>
      </c>
      <c r="CH2" s="22">
        <v>74</v>
      </c>
      <c r="CI2" s="22">
        <v>75</v>
      </c>
      <c r="CJ2" s="22">
        <v>76</v>
      </c>
      <c r="CK2" s="22">
        <v>77</v>
      </c>
      <c r="CL2" s="22">
        <v>78</v>
      </c>
      <c r="CM2" s="22">
        <v>79</v>
      </c>
      <c r="CN2" s="22">
        <v>80</v>
      </c>
      <c r="CO2" s="22">
        <v>81</v>
      </c>
      <c r="CP2" s="22">
        <v>82</v>
      </c>
      <c r="CQ2" s="22">
        <v>83</v>
      </c>
      <c r="CR2" s="22">
        <v>84</v>
      </c>
      <c r="CS2" s="22">
        <v>85</v>
      </c>
      <c r="CT2" s="22">
        <v>86</v>
      </c>
      <c r="CU2" s="22">
        <v>87</v>
      </c>
      <c r="CV2" s="22">
        <v>88</v>
      </c>
      <c r="CW2" s="22">
        <v>89</v>
      </c>
      <c r="CX2" s="22">
        <v>90</v>
      </c>
      <c r="CY2" s="22">
        <v>91</v>
      </c>
      <c r="CZ2" s="22">
        <v>92</v>
      </c>
      <c r="DA2" s="22">
        <v>93</v>
      </c>
      <c r="DB2" s="22">
        <v>94</v>
      </c>
      <c r="DC2" s="22">
        <v>95</v>
      </c>
      <c r="DD2" s="22">
        <v>96</v>
      </c>
      <c r="DE2" s="22">
        <v>97</v>
      </c>
      <c r="DF2" s="22">
        <v>98</v>
      </c>
      <c r="DG2" s="22">
        <v>99</v>
      </c>
      <c r="DH2" s="22" t="s">
        <v>1</v>
      </c>
    </row>
    <row r="3" spans="1:112" x14ac:dyDescent="0.35">
      <c r="A3" s="23">
        <v>7431</v>
      </c>
      <c r="B3" s="23" t="s">
        <v>208</v>
      </c>
      <c r="C3" s="107" t="s">
        <v>24</v>
      </c>
      <c r="D3" s="25">
        <v>5</v>
      </c>
      <c r="E3" s="25">
        <v>156</v>
      </c>
      <c r="F3" s="25" t="s">
        <v>25</v>
      </c>
      <c r="G3" s="25" t="s">
        <v>26</v>
      </c>
      <c r="H3" s="25">
        <v>156</v>
      </c>
      <c r="I3" s="26" t="s">
        <v>27</v>
      </c>
      <c r="J3" s="25">
        <v>906</v>
      </c>
      <c r="K3" s="25">
        <v>2022</v>
      </c>
      <c r="L3" s="27">
        <v>10761.763499999999</v>
      </c>
      <c r="M3" s="27">
        <v>11486.861500000001</v>
      </c>
      <c r="N3" s="27">
        <v>13338.989</v>
      </c>
      <c r="O3" s="27">
        <v>14942.769</v>
      </c>
      <c r="P3" s="27">
        <v>16808.873500000002</v>
      </c>
      <c r="Q3" s="27">
        <v>18170.501</v>
      </c>
      <c r="R3" s="27">
        <v>17667.857</v>
      </c>
      <c r="S3" s="27">
        <v>17860.241000000002</v>
      </c>
      <c r="T3" s="27">
        <v>18239.095000000001</v>
      </c>
      <c r="U3" s="27">
        <v>18474.169999999998</v>
      </c>
      <c r="V3" s="27">
        <v>18238.205999999998</v>
      </c>
      <c r="W3" s="27">
        <v>17573.727500000001</v>
      </c>
      <c r="X3" s="27">
        <v>17669.7755</v>
      </c>
      <c r="Y3" s="27">
        <v>17557.758000000002</v>
      </c>
      <c r="Z3" s="27">
        <v>17127.052500000002</v>
      </c>
      <c r="AA3" s="27">
        <v>16667.276999999998</v>
      </c>
      <c r="AB3" s="27">
        <v>16316.068499999999</v>
      </c>
      <c r="AC3" s="27">
        <v>16045.0445</v>
      </c>
      <c r="AD3" s="27">
        <v>15769.02</v>
      </c>
      <c r="AE3" s="27">
        <v>15626.5525</v>
      </c>
      <c r="AF3" s="27">
        <v>15687.119000000001</v>
      </c>
      <c r="AG3" s="27">
        <v>16136.594999999999</v>
      </c>
      <c r="AH3" s="27">
        <v>16174.887500000001</v>
      </c>
      <c r="AI3" s="27">
        <v>15912.4565</v>
      </c>
      <c r="AJ3" s="27">
        <v>16228.096</v>
      </c>
      <c r="AK3" s="27">
        <v>16692.350999999999</v>
      </c>
      <c r="AL3" s="27">
        <v>17265.151000000002</v>
      </c>
      <c r="AM3" s="27">
        <v>17815.271499999999</v>
      </c>
      <c r="AN3" s="27">
        <v>18350.615000000002</v>
      </c>
      <c r="AO3" s="27">
        <v>19055.375499999998</v>
      </c>
      <c r="AP3" s="27">
        <v>20189.142500000002</v>
      </c>
      <c r="AQ3" s="27">
        <v>23426.287</v>
      </c>
      <c r="AR3" s="27">
        <v>25435.0425</v>
      </c>
      <c r="AS3" s="27">
        <v>24547.449000000001</v>
      </c>
      <c r="AT3" s="27">
        <v>24708.957999999999</v>
      </c>
      <c r="AU3" s="27">
        <v>24554.605</v>
      </c>
      <c r="AV3" s="27">
        <v>22936.978999999999</v>
      </c>
      <c r="AW3" s="27">
        <v>21447.979500000001</v>
      </c>
      <c r="AX3" s="27">
        <v>20308.145</v>
      </c>
      <c r="AY3" s="27">
        <v>20992.663</v>
      </c>
      <c r="AZ3" s="27">
        <v>21361.841499999999</v>
      </c>
      <c r="BA3" s="27">
        <v>20024.433499999999</v>
      </c>
      <c r="BB3" s="27">
        <v>19185.269</v>
      </c>
      <c r="BC3" s="27">
        <v>18271.246500000001</v>
      </c>
      <c r="BD3" s="27">
        <v>17687.277999999998</v>
      </c>
      <c r="BE3" s="27">
        <v>18298.432000000001</v>
      </c>
      <c r="BF3" s="27">
        <v>19328.103999999999</v>
      </c>
      <c r="BG3" s="27">
        <v>20758.530999999999</v>
      </c>
      <c r="BH3" s="27">
        <v>22524.896000000001</v>
      </c>
      <c r="BI3" s="27">
        <v>23500.249</v>
      </c>
      <c r="BJ3" s="27">
        <v>24128.493999999999</v>
      </c>
      <c r="BK3" s="27">
        <v>25072.021000000001</v>
      </c>
      <c r="BL3" s="27">
        <v>25216.748</v>
      </c>
      <c r="BM3" s="27">
        <v>24915.637500000001</v>
      </c>
      <c r="BN3" s="27">
        <v>23257.982499999998</v>
      </c>
      <c r="BO3" s="27">
        <v>22039.766</v>
      </c>
      <c r="BP3" s="27">
        <v>22791.680499999999</v>
      </c>
      <c r="BQ3" s="27">
        <v>22792.769</v>
      </c>
      <c r="BR3" s="27">
        <v>23688.339</v>
      </c>
      <c r="BS3" s="27">
        <v>22130.234</v>
      </c>
      <c r="BT3" s="27">
        <v>15571.6705</v>
      </c>
      <c r="BU3" s="27">
        <v>11912.877</v>
      </c>
      <c r="BV3" s="27">
        <v>12200.366</v>
      </c>
      <c r="BW3" s="27">
        <v>13538.7165</v>
      </c>
      <c r="BX3" s="27">
        <v>15817.940500000001</v>
      </c>
      <c r="BY3" s="27">
        <v>15954.9175</v>
      </c>
      <c r="BZ3" s="27">
        <v>15408.199500000001</v>
      </c>
      <c r="CA3" s="27">
        <v>15425.133</v>
      </c>
      <c r="CB3" s="27">
        <v>14599.735500000001</v>
      </c>
      <c r="CC3" s="27">
        <v>14244.9205</v>
      </c>
      <c r="CD3" s="27">
        <v>13300.3735</v>
      </c>
      <c r="CE3" s="27">
        <v>12018.736000000001</v>
      </c>
      <c r="CF3" s="27">
        <v>10899.147000000001</v>
      </c>
      <c r="CG3" s="27">
        <v>9525.7904999999992</v>
      </c>
      <c r="CH3" s="27">
        <v>8591.1389999999992</v>
      </c>
      <c r="CI3" s="27">
        <v>7726.6504999999997</v>
      </c>
      <c r="CJ3" s="27">
        <v>6915.598</v>
      </c>
      <c r="CK3" s="27">
        <v>6172.0235000000002</v>
      </c>
      <c r="CL3" s="27">
        <v>5567.5334999999995</v>
      </c>
      <c r="CM3" s="27">
        <v>5105.241</v>
      </c>
      <c r="CN3" s="27">
        <v>4781.9414999999999</v>
      </c>
      <c r="CO3" s="27">
        <v>4389.1139999999996</v>
      </c>
      <c r="CP3" s="27">
        <v>3860.2004999999999</v>
      </c>
      <c r="CQ3" s="27">
        <v>3446.61</v>
      </c>
      <c r="CR3" s="27">
        <v>3129.8024999999998</v>
      </c>
      <c r="CS3" s="27">
        <v>2772.7089999999998</v>
      </c>
      <c r="CT3" s="27">
        <v>2431.3980000000001</v>
      </c>
      <c r="CU3" s="27">
        <v>2083.1579999999999</v>
      </c>
      <c r="CV3" s="27">
        <v>1752.5219999999999</v>
      </c>
      <c r="CW3" s="27">
        <v>1416.2615000000001</v>
      </c>
      <c r="CX3" s="27">
        <v>1095.261</v>
      </c>
      <c r="CY3" s="27">
        <v>864.63300000000004</v>
      </c>
      <c r="CZ3" s="27">
        <v>668.59950000000003</v>
      </c>
      <c r="DA3" s="27">
        <v>496.56549999999999</v>
      </c>
      <c r="DB3" s="27">
        <v>356.50200000000001</v>
      </c>
      <c r="DC3" s="27">
        <v>240.238</v>
      </c>
      <c r="DD3" s="27">
        <v>163.20699999999999</v>
      </c>
      <c r="DE3" s="27">
        <v>109.526</v>
      </c>
      <c r="DF3" s="27">
        <v>66.954499999999996</v>
      </c>
      <c r="DG3" s="27">
        <v>38.345999999999997</v>
      </c>
      <c r="DH3" s="27">
        <v>46.355499999999999</v>
      </c>
    </row>
    <row r="4" spans="1:112" x14ac:dyDescent="0.35">
      <c r="A4" s="23">
        <v>7432</v>
      </c>
      <c r="B4" s="23" t="s">
        <v>208</v>
      </c>
      <c r="C4" s="107" t="s">
        <v>24</v>
      </c>
      <c r="D4" s="25">
        <v>5</v>
      </c>
      <c r="E4" s="25">
        <v>156</v>
      </c>
      <c r="F4" s="25" t="s">
        <v>25</v>
      </c>
      <c r="G4" s="25" t="s">
        <v>26</v>
      </c>
      <c r="H4" s="25">
        <v>156</v>
      </c>
      <c r="I4" s="26" t="s">
        <v>27</v>
      </c>
      <c r="J4" s="25">
        <v>906</v>
      </c>
      <c r="K4" s="25">
        <v>2023</v>
      </c>
      <c r="L4" s="27">
        <v>10650.441500000001</v>
      </c>
      <c r="M4" s="27">
        <v>10746.6695</v>
      </c>
      <c r="N4" s="27">
        <v>11478.984</v>
      </c>
      <c r="O4" s="27">
        <v>13331.987499999999</v>
      </c>
      <c r="P4" s="27">
        <v>14936.539000000001</v>
      </c>
      <c r="Q4" s="27">
        <v>16803.085999999999</v>
      </c>
      <c r="R4" s="27">
        <v>18164.789499999999</v>
      </c>
      <c r="S4" s="27">
        <v>17662.187999999998</v>
      </c>
      <c r="T4" s="27">
        <v>17854.251</v>
      </c>
      <c r="U4" s="27">
        <v>18232.760999999999</v>
      </c>
      <c r="V4" s="27">
        <v>18467.692500000001</v>
      </c>
      <c r="W4" s="27">
        <v>18231.797999999999</v>
      </c>
      <c r="X4" s="27">
        <v>17567.281500000001</v>
      </c>
      <c r="Y4" s="27">
        <v>17662.709500000001</v>
      </c>
      <c r="Z4" s="27">
        <v>17549.761999999999</v>
      </c>
      <c r="AA4" s="27">
        <v>17117.831999999999</v>
      </c>
      <c r="AB4" s="27">
        <v>16656.481</v>
      </c>
      <c r="AC4" s="27">
        <v>16303.395500000001</v>
      </c>
      <c r="AD4" s="27">
        <v>16030.4185</v>
      </c>
      <c r="AE4" s="27">
        <v>15752.576999999999</v>
      </c>
      <c r="AF4" s="27">
        <v>15608.4295</v>
      </c>
      <c r="AG4" s="27">
        <v>15667.522499999999</v>
      </c>
      <c r="AH4" s="27">
        <v>16115.718500000001</v>
      </c>
      <c r="AI4" s="27">
        <v>16153.33</v>
      </c>
      <c r="AJ4" s="27">
        <v>15890.633</v>
      </c>
      <c r="AK4" s="27">
        <v>16205.7415</v>
      </c>
      <c r="AL4" s="27">
        <v>16669.420999999998</v>
      </c>
      <c r="AM4" s="27">
        <v>17241.73</v>
      </c>
      <c r="AN4" s="27">
        <v>17791.587500000001</v>
      </c>
      <c r="AO4" s="27">
        <v>18326.842499999999</v>
      </c>
      <c r="AP4" s="27">
        <v>19031.4375</v>
      </c>
      <c r="AQ4" s="27">
        <v>20164.748</v>
      </c>
      <c r="AR4" s="27">
        <v>23399.882000000001</v>
      </c>
      <c r="AS4" s="27">
        <v>25407.595499999999</v>
      </c>
      <c r="AT4" s="27">
        <v>24521.070500000002</v>
      </c>
      <c r="AU4" s="27">
        <v>24682.635999999999</v>
      </c>
      <c r="AV4" s="27">
        <v>24528.307000000001</v>
      </c>
      <c r="AW4" s="27">
        <v>22911.5465</v>
      </c>
      <c r="AX4" s="27">
        <v>21422.950499999999</v>
      </c>
      <c r="AY4" s="27">
        <v>20282.844000000001</v>
      </c>
      <c r="AZ4" s="27">
        <v>20964.741999999998</v>
      </c>
      <c r="BA4" s="27">
        <v>21331.129499999999</v>
      </c>
      <c r="BB4" s="27">
        <v>19992.893499999998</v>
      </c>
      <c r="BC4" s="27">
        <v>19152.425999999999</v>
      </c>
      <c r="BD4" s="27">
        <v>18237.46</v>
      </c>
      <c r="BE4" s="27">
        <v>17652.1855</v>
      </c>
      <c r="BF4" s="27">
        <v>18259.781999999999</v>
      </c>
      <c r="BG4" s="27">
        <v>19284.649000000001</v>
      </c>
      <c r="BH4" s="27">
        <v>20708.288499999999</v>
      </c>
      <c r="BI4" s="27">
        <v>22464.922500000001</v>
      </c>
      <c r="BJ4" s="27">
        <v>23430.044999999998</v>
      </c>
      <c r="BK4" s="27">
        <v>24047.3315</v>
      </c>
      <c r="BL4" s="27">
        <v>24978.253499999999</v>
      </c>
      <c r="BM4" s="27">
        <v>25113.938999999998</v>
      </c>
      <c r="BN4" s="27">
        <v>24806.824000000001</v>
      </c>
      <c r="BO4" s="27">
        <v>23150.413499999999</v>
      </c>
      <c r="BP4" s="27">
        <v>21931.521000000001</v>
      </c>
      <c r="BQ4" s="27">
        <v>22671.548500000001</v>
      </c>
      <c r="BR4" s="27">
        <v>22661.583500000001</v>
      </c>
      <c r="BS4" s="27">
        <v>23537.023000000001</v>
      </c>
      <c r="BT4" s="27">
        <v>21971.242999999999</v>
      </c>
      <c r="BU4" s="27">
        <v>15444.6075</v>
      </c>
      <c r="BV4" s="27">
        <v>11802.3495</v>
      </c>
      <c r="BW4" s="27">
        <v>12073.308499999999</v>
      </c>
      <c r="BX4" s="27">
        <v>13382.271000000001</v>
      </c>
      <c r="BY4" s="27">
        <v>15618.573</v>
      </c>
      <c r="BZ4" s="27">
        <v>15737.755999999999</v>
      </c>
      <c r="CA4" s="27">
        <v>15181.6255</v>
      </c>
      <c r="CB4" s="27">
        <v>15181.371499999999</v>
      </c>
      <c r="CC4" s="27">
        <v>14347.424000000001</v>
      </c>
      <c r="CD4" s="27">
        <v>13963.372499999999</v>
      </c>
      <c r="CE4" s="27">
        <v>13001.754999999999</v>
      </c>
      <c r="CF4" s="27">
        <v>11722.3505</v>
      </c>
      <c r="CG4" s="27">
        <v>10604.700500000001</v>
      </c>
      <c r="CH4" s="27">
        <v>9240.6270000000004</v>
      </c>
      <c r="CI4" s="27">
        <v>8306.9025000000001</v>
      </c>
      <c r="CJ4" s="27">
        <v>7445.0259999999998</v>
      </c>
      <c r="CK4" s="27">
        <v>6637.1514999999999</v>
      </c>
      <c r="CL4" s="27">
        <v>5895.4279999999999</v>
      </c>
      <c r="CM4" s="27">
        <v>5288.2375000000002</v>
      </c>
      <c r="CN4" s="27">
        <v>4817.3500000000004</v>
      </c>
      <c r="CO4" s="27">
        <v>4478.1785</v>
      </c>
      <c r="CP4" s="27">
        <v>4075.4755</v>
      </c>
      <c r="CQ4" s="27">
        <v>3551.232</v>
      </c>
      <c r="CR4" s="27">
        <v>3139.2534999999998</v>
      </c>
      <c r="CS4" s="27">
        <v>2820.9940000000001</v>
      </c>
      <c r="CT4" s="27">
        <v>2471.6039999999998</v>
      </c>
      <c r="CU4" s="27">
        <v>2141.7629999999999</v>
      </c>
      <c r="CV4" s="27">
        <v>1811.0905</v>
      </c>
      <c r="CW4" s="27">
        <v>1500.7265</v>
      </c>
      <c r="CX4" s="27">
        <v>1191.9845</v>
      </c>
      <c r="CY4" s="27">
        <v>904.178</v>
      </c>
      <c r="CZ4" s="27">
        <v>697.36249999999995</v>
      </c>
      <c r="DA4" s="27">
        <v>524.49</v>
      </c>
      <c r="DB4" s="27">
        <v>378.09949999999998</v>
      </c>
      <c r="DC4" s="27">
        <v>263.51900000000001</v>
      </c>
      <c r="DD4" s="27">
        <v>172.38249999999999</v>
      </c>
      <c r="DE4" s="27">
        <v>113.4785</v>
      </c>
      <c r="DF4" s="27">
        <v>73.596500000000006</v>
      </c>
      <c r="DG4" s="27">
        <v>43.457000000000001</v>
      </c>
      <c r="DH4" s="27">
        <v>52.476999999999997</v>
      </c>
    </row>
    <row r="5" spans="1:112" x14ac:dyDescent="0.35">
      <c r="A5" s="23">
        <v>7433</v>
      </c>
      <c r="B5" s="23" t="s">
        <v>208</v>
      </c>
      <c r="C5" s="107" t="s">
        <v>24</v>
      </c>
      <c r="D5" s="25">
        <v>5</v>
      </c>
      <c r="E5" s="25">
        <v>156</v>
      </c>
      <c r="F5" s="25" t="s">
        <v>25</v>
      </c>
      <c r="G5" s="25" t="s">
        <v>26</v>
      </c>
      <c r="H5" s="25">
        <v>156</v>
      </c>
      <c r="I5" s="26" t="s">
        <v>27</v>
      </c>
      <c r="J5" s="25">
        <v>906</v>
      </c>
      <c r="K5" s="25">
        <v>2024</v>
      </c>
      <c r="L5" s="27">
        <v>10562.210499999999</v>
      </c>
      <c r="M5" s="27">
        <v>10635.782499999999</v>
      </c>
      <c r="N5" s="27">
        <v>10739.202499999999</v>
      </c>
      <c r="O5" s="27">
        <v>11472.642</v>
      </c>
      <c r="P5" s="27">
        <v>13326.246499999999</v>
      </c>
      <c r="Q5" s="27">
        <v>14931.249</v>
      </c>
      <c r="R5" s="27">
        <v>16797.767</v>
      </c>
      <c r="S5" s="27">
        <v>18159.137999999999</v>
      </c>
      <c r="T5" s="27">
        <v>17656.4015</v>
      </c>
      <c r="U5" s="27">
        <v>17848.1865</v>
      </c>
      <c r="V5" s="27">
        <v>18226.531999999999</v>
      </c>
      <c r="W5" s="27">
        <v>18461.385999999999</v>
      </c>
      <c r="X5" s="27">
        <v>18225.332999999999</v>
      </c>
      <c r="Y5" s="27">
        <v>17560.408500000001</v>
      </c>
      <c r="Z5" s="27">
        <v>17654.843499999999</v>
      </c>
      <c r="AA5" s="27">
        <v>17540.571499999998</v>
      </c>
      <c r="AB5" s="27">
        <v>17107.050500000001</v>
      </c>
      <c r="AC5" s="27">
        <v>16643.854500000001</v>
      </c>
      <c r="AD5" s="27">
        <v>16288.844499999999</v>
      </c>
      <c r="AE5" s="27">
        <v>16014.049000000001</v>
      </c>
      <c r="AF5" s="27">
        <v>15734.592000000001</v>
      </c>
      <c r="AG5" s="27">
        <v>15589.08</v>
      </c>
      <c r="AH5" s="27">
        <v>15647.119500000001</v>
      </c>
      <c r="AI5" s="27">
        <v>16094.422</v>
      </c>
      <c r="AJ5" s="27">
        <v>16131.61</v>
      </c>
      <c r="AK5" s="27">
        <v>15868.736000000001</v>
      </c>
      <c r="AL5" s="27">
        <v>16183.397000000001</v>
      </c>
      <c r="AM5" s="27">
        <v>16646.695</v>
      </c>
      <c r="AN5" s="27">
        <v>17218.754000000001</v>
      </c>
      <c r="AO5" s="27">
        <v>17768.534</v>
      </c>
      <c r="AP5" s="27">
        <v>18303.768499999998</v>
      </c>
      <c r="AQ5" s="27">
        <v>19008.252499999999</v>
      </c>
      <c r="AR5" s="27">
        <v>20141.197499999998</v>
      </c>
      <c r="AS5" s="27">
        <v>23374.375</v>
      </c>
      <c r="AT5" s="27">
        <v>25380.979500000001</v>
      </c>
      <c r="AU5" s="27">
        <v>24495.319500000001</v>
      </c>
      <c r="AV5" s="27">
        <v>24656.646499999999</v>
      </c>
      <c r="AW5" s="27">
        <v>24501.942500000001</v>
      </c>
      <c r="AX5" s="27">
        <v>22885.607499999998</v>
      </c>
      <c r="AY5" s="27">
        <v>21396.972000000002</v>
      </c>
      <c r="AZ5" s="27">
        <v>20256.205999999998</v>
      </c>
      <c r="BA5" s="27">
        <v>20935.039499999999</v>
      </c>
      <c r="BB5" s="27">
        <v>21298.394</v>
      </c>
      <c r="BC5" s="27">
        <v>19959.446</v>
      </c>
      <c r="BD5" s="27">
        <v>19117.818500000001</v>
      </c>
      <c r="BE5" s="27">
        <v>18202.049500000001</v>
      </c>
      <c r="BF5" s="27">
        <v>17615.519</v>
      </c>
      <c r="BG5" s="27">
        <v>18219.361000000001</v>
      </c>
      <c r="BH5" s="27">
        <v>19238.713500000002</v>
      </c>
      <c r="BI5" s="27">
        <v>20654.035500000002</v>
      </c>
      <c r="BJ5" s="27">
        <v>22399.029500000001</v>
      </c>
      <c r="BK5" s="27">
        <v>23352.748500000002</v>
      </c>
      <c r="BL5" s="27">
        <v>23959.1325</v>
      </c>
      <c r="BM5" s="27">
        <v>24878.394499999999</v>
      </c>
      <c r="BN5" s="27">
        <v>25006.475999999999</v>
      </c>
      <c r="BO5" s="27">
        <v>24694.359499999999</v>
      </c>
      <c r="BP5" s="27">
        <v>23039.135999999999</v>
      </c>
      <c r="BQ5" s="27">
        <v>21818.151000000002</v>
      </c>
      <c r="BR5" s="27">
        <v>22543.622500000001</v>
      </c>
      <c r="BS5" s="27">
        <v>22519.756000000001</v>
      </c>
      <c r="BT5" s="27">
        <v>23371.120999999999</v>
      </c>
      <c r="BU5" s="27">
        <v>21795.691500000001</v>
      </c>
      <c r="BV5" s="27">
        <v>15304.8835</v>
      </c>
      <c r="BW5" s="27">
        <v>11681.998</v>
      </c>
      <c r="BX5" s="27">
        <v>11936.816500000001</v>
      </c>
      <c r="BY5" s="27">
        <v>13216.9355</v>
      </c>
      <c r="BZ5" s="27">
        <v>15410.007</v>
      </c>
      <c r="CA5" s="27">
        <v>15511.072</v>
      </c>
      <c r="CB5" s="27">
        <v>14946.268</v>
      </c>
      <c r="CC5" s="27">
        <v>14923.968000000001</v>
      </c>
      <c r="CD5" s="27">
        <v>14069.457</v>
      </c>
      <c r="CE5" s="27">
        <v>13655.6985</v>
      </c>
      <c r="CF5" s="27">
        <v>12687.549000000001</v>
      </c>
      <c r="CG5" s="27">
        <v>11411.8285</v>
      </c>
      <c r="CH5" s="27">
        <v>10294.129000000001</v>
      </c>
      <c r="CI5" s="27">
        <v>8941.5640000000003</v>
      </c>
      <c r="CJ5" s="27">
        <v>8010.1279999999997</v>
      </c>
      <c r="CK5" s="27">
        <v>7150.2129999999997</v>
      </c>
      <c r="CL5" s="27">
        <v>6344.9530000000004</v>
      </c>
      <c r="CM5" s="27">
        <v>5604.8235000000004</v>
      </c>
      <c r="CN5" s="27">
        <v>4994.8485000000001</v>
      </c>
      <c r="CO5" s="27">
        <v>4516.0964999999997</v>
      </c>
      <c r="CP5" s="27">
        <v>4163.0334999999995</v>
      </c>
      <c r="CQ5" s="27">
        <v>3754.0039999999999</v>
      </c>
      <c r="CR5" s="27">
        <v>3239.2175000000002</v>
      </c>
      <c r="CS5" s="27">
        <v>2833.6469999999999</v>
      </c>
      <c r="CT5" s="27">
        <v>2518.1669999999999</v>
      </c>
      <c r="CU5" s="27">
        <v>2180.1669999999999</v>
      </c>
      <c r="CV5" s="27">
        <v>1864.9829999999999</v>
      </c>
      <c r="CW5" s="27">
        <v>1553.8145</v>
      </c>
      <c r="CX5" s="27">
        <v>1265.471</v>
      </c>
      <c r="CY5" s="27">
        <v>985.98299999999995</v>
      </c>
      <c r="CZ5" s="27">
        <v>730.84500000000003</v>
      </c>
      <c r="DA5" s="27">
        <v>548.23500000000001</v>
      </c>
      <c r="DB5" s="27">
        <v>400.3295</v>
      </c>
      <c r="DC5" s="27">
        <v>280.2235</v>
      </c>
      <c r="DD5" s="27">
        <v>189.59299999999999</v>
      </c>
      <c r="DE5" s="27">
        <v>120.14100000000001</v>
      </c>
      <c r="DF5" s="27">
        <v>76.408500000000004</v>
      </c>
      <c r="DG5" s="27">
        <v>47.859499999999997</v>
      </c>
      <c r="DH5" s="27">
        <v>59.522500000000001</v>
      </c>
    </row>
    <row r="6" spans="1:112" x14ac:dyDescent="0.35">
      <c r="A6" s="23">
        <v>7434</v>
      </c>
      <c r="B6" s="23" t="s">
        <v>208</v>
      </c>
      <c r="C6" s="107" t="s">
        <v>24</v>
      </c>
      <c r="D6" s="25">
        <v>5</v>
      </c>
      <c r="E6" s="25">
        <v>156</v>
      </c>
      <c r="F6" s="25" t="s">
        <v>25</v>
      </c>
      <c r="G6" s="25" t="s">
        <v>26</v>
      </c>
      <c r="H6" s="25">
        <v>156</v>
      </c>
      <c r="I6" s="26" t="s">
        <v>27</v>
      </c>
      <c r="J6" s="25">
        <v>906</v>
      </c>
      <c r="K6" s="25">
        <v>2025</v>
      </c>
      <c r="L6" s="27">
        <v>10455.255999999999</v>
      </c>
      <c r="M6" s="27">
        <v>10547.949500000001</v>
      </c>
      <c r="N6" s="27">
        <v>10628.4805</v>
      </c>
      <c r="O6" s="27">
        <v>10733.172</v>
      </c>
      <c r="P6" s="27">
        <v>11467.424000000001</v>
      </c>
      <c r="Q6" s="27">
        <v>13321.369000000001</v>
      </c>
      <c r="R6" s="27">
        <v>14926.41</v>
      </c>
      <c r="S6" s="27">
        <v>16792.534500000002</v>
      </c>
      <c r="T6" s="27">
        <v>18153.374500000002</v>
      </c>
      <c r="U6" s="27">
        <v>17650.555</v>
      </c>
      <c r="V6" s="27">
        <v>17842.228999999999</v>
      </c>
      <c r="W6" s="27">
        <v>18220.465</v>
      </c>
      <c r="X6" s="27">
        <v>18455.019</v>
      </c>
      <c r="Y6" s="27">
        <v>18218.4385</v>
      </c>
      <c r="Z6" s="27">
        <v>17552.731500000002</v>
      </c>
      <c r="AA6" s="27">
        <v>17645.780500000001</v>
      </c>
      <c r="AB6" s="27">
        <v>17529.815500000001</v>
      </c>
      <c r="AC6" s="27">
        <v>17094.433499999999</v>
      </c>
      <c r="AD6" s="27">
        <v>16629.345499999999</v>
      </c>
      <c r="AE6" s="27">
        <v>16272.5465</v>
      </c>
      <c r="AF6" s="27">
        <v>15996.1345</v>
      </c>
      <c r="AG6" s="27">
        <v>15715.380999999999</v>
      </c>
      <c r="AH6" s="27">
        <v>15568.925499999999</v>
      </c>
      <c r="AI6" s="27">
        <v>15626.297</v>
      </c>
      <c r="AJ6" s="27">
        <v>16072.958500000001</v>
      </c>
      <c r="AK6" s="27">
        <v>16109.8115</v>
      </c>
      <c r="AL6" s="27">
        <v>15846.8575</v>
      </c>
      <c r="AM6" s="27">
        <v>16161.263499999999</v>
      </c>
      <c r="AN6" s="27">
        <v>16624.412499999999</v>
      </c>
      <c r="AO6" s="27">
        <v>17196.399000000001</v>
      </c>
      <c r="AP6" s="27">
        <v>17746.167000000001</v>
      </c>
      <c r="AQ6" s="27">
        <v>18281.431499999999</v>
      </c>
      <c r="AR6" s="27">
        <v>18985.887999999999</v>
      </c>
      <c r="AS6" s="27">
        <v>20118.491999999998</v>
      </c>
      <c r="AT6" s="27">
        <v>23349.666499999999</v>
      </c>
      <c r="AU6" s="27">
        <v>25354.982499999998</v>
      </c>
      <c r="AV6" s="27">
        <v>24469.9</v>
      </c>
      <c r="AW6" s="27">
        <v>24630.594000000001</v>
      </c>
      <c r="AX6" s="27">
        <v>24475.021499999999</v>
      </c>
      <c r="AY6" s="27">
        <v>22858.6535</v>
      </c>
      <c r="AZ6" s="27">
        <v>21369.5965</v>
      </c>
      <c r="BA6" s="27">
        <v>20227.904500000001</v>
      </c>
      <c r="BB6" s="27">
        <v>20903.404500000001</v>
      </c>
      <c r="BC6" s="27">
        <v>21263.655999999999</v>
      </c>
      <c r="BD6" s="27">
        <v>19924.190500000001</v>
      </c>
      <c r="BE6" s="27">
        <v>19081.530999999999</v>
      </c>
      <c r="BF6" s="27">
        <v>18165.044000000002</v>
      </c>
      <c r="BG6" s="27">
        <v>17577.189999999999</v>
      </c>
      <c r="BH6" s="27">
        <v>18176.659500000002</v>
      </c>
      <c r="BI6" s="27">
        <v>19189.1535</v>
      </c>
      <c r="BJ6" s="27">
        <v>20594.481</v>
      </c>
      <c r="BK6" s="27">
        <v>22326.5255</v>
      </c>
      <c r="BL6" s="27">
        <v>23268.788499999999</v>
      </c>
      <c r="BM6" s="27">
        <v>23865.233</v>
      </c>
      <c r="BN6" s="27">
        <v>24774.022000000001</v>
      </c>
      <c r="BO6" s="27">
        <v>24895.4</v>
      </c>
      <c r="BP6" s="27">
        <v>24578.000499999998</v>
      </c>
      <c r="BQ6" s="27">
        <v>22922.581999999999</v>
      </c>
      <c r="BR6" s="27">
        <v>21697.448499999999</v>
      </c>
      <c r="BS6" s="27">
        <v>22405.358</v>
      </c>
      <c r="BT6" s="27">
        <v>22364.324499999999</v>
      </c>
      <c r="BU6" s="27">
        <v>23187.989000000001</v>
      </c>
      <c r="BV6" s="27">
        <v>21602.6335</v>
      </c>
      <c r="BW6" s="27">
        <v>15152.7305</v>
      </c>
      <c r="BX6" s="27">
        <v>11552.717000000001</v>
      </c>
      <c r="BY6" s="27">
        <v>11792.559499999999</v>
      </c>
      <c r="BZ6" s="27">
        <v>13043.934999999999</v>
      </c>
      <c r="CA6" s="27">
        <v>15192.210499999999</v>
      </c>
      <c r="CB6" s="27">
        <v>15275.479499999999</v>
      </c>
      <c r="CC6" s="27">
        <v>14697.643</v>
      </c>
      <c r="CD6" s="27">
        <v>14640.3575</v>
      </c>
      <c r="CE6" s="27">
        <v>13765.6085</v>
      </c>
      <c r="CF6" s="27">
        <v>13331.7515</v>
      </c>
      <c r="CG6" s="27">
        <v>12358.0965</v>
      </c>
      <c r="CH6" s="27">
        <v>11084.043</v>
      </c>
      <c r="CI6" s="27">
        <v>9968.0884999999998</v>
      </c>
      <c r="CJ6" s="27">
        <v>8628.9205000000002</v>
      </c>
      <c r="CK6" s="27">
        <v>7699.0595000000003</v>
      </c>
      <c r="CL6" s="27">
        <v>6840.5005000000001</v>
      </c>
      <c r="CM6" s="27">
        <v>6037.5595000000003</v>
      </c>
      <c r="CN6" s="27">
        <v>5299.1329999999998</v>
      </c>
      <c r="CO6" s="27">
        <v>4687.4014999999999</v>
      </c>
      <c r="CP6" s="27">
        <v>4203.0590000000002</v>
      </c>
      <c r="CQ6" s="27">
        <v>3839.46</v>
      </c>
      <c r="CR6" s="27">
        <v>3428.7674999999999</v>
      </c>
      <c r="CS6" s="27">
        <v>2928.3375000000001</v>
      </c>
      <c r="CT6" s="27">
        <v>2533.3344999999999</v>
      </c>
      <c r="CU6" s="27">
        <v>2224.4679999999998</v>
      </c>
      <c r="CV6" s="27">
        <v>1901.104</v>
      </c>
      <c r="CW6" s="27">
        <v>1602.6685</v>
      </c>
      <c r="CX6" s="27">
        <v>1312.829</v>
      </c>
      <c r="CY6" s="27">
        <v>1048.837</v>
      </c>
      <c r="CZ6" s="27">
        <v>798.63750000000005</v>
      </c>
      <c r="DA6" s="27">
        <v>575.89549999999997</v>
      </c>
      <c r="DB6" s="27">
        <v>419.41050000000001</v>
      </c>
      <c r="DC6" s="27">
        <v>297.44</v>
      </c>
      <c r="DD6" s="27">
        <v>202.143</v>
      </c>
      <c r="DE6" s="27">
        <v>132.47499999999999</v>
      </c>
      <c r="DF6" s="27">
        <v>81.072500000000005</v>
      </c>
      <c r="DG6" s="27">
        <v>49.78</v>
      </c>
      <c r="DH6" s="27">
        <v>66.727000000000004</v>
      </c>
    </row>
    <row r="7" spans="1:112" x14ac:dyDescent="0.35">
      <c r="A7" s="23">
        <v>7435</v>
      </c>
      <c r="B7" s="23" t="s">
        <v>208</v>
      </c>
      <c r="C7" s="107" t="s">
        <v>24</v>
      </c>
      <c r="D7" s="25">
        <v>5</v>
      </c>
      <c r="E7" s="25">
        <v>156</v>
      </c>
      <c r="F7" s="25" t="s">
        <v>25</v>
      </c>
      <c r="G7" s="25" t="s">
        <v>26</v>
      </c>
      <c r="H7" s="25">
        <v>156</v>
      </c>
      <c r="I7" s="26" t="s">
        <v>27</v>
      </c>
      <c r="J7" s="25">
        <v>906</v>
      </c>
      <c r="K7" s="25">
        <v>2026</v>
      </c>
      <c r="L7" s="27">
        <v>10331.891</v>
      </c>
      <c r="M7" s="27">
        <v>10441.395</v>
      </c>
      <c r="N7" s="27">
        <v>10540.799499999999</v>
      </c>
      <c r="O7" s="27">
        <v>10622.575500000001</v>
      </c>
      <c r="P7" s="27">
        <v>10728.201499999999</v>
      </c>
      <c r="Q7" s="27">
        <v>11462.99</v>
      </c>
      <c r="R7" s="27">
        <v>13316.929</v>
      </c>
      <c r="S7" s="27">
        <v>14921.6875</v>
      </c>
      <c r="T7" s="27">
        <v>16787.228999999999</v>
      </c>
      <c r="U7" s="27">
        <v>18147.553500000002</v>
      </c>
      <c r="V7" s="27">
        <v>17644.814999999999</v>
      </c>
      <c r="W7" s="27">
        <v>17836.422999999999</v>
      </c>
      <c r="X7" s="27">
        <v>18214.3285</v>
      </c>
      <c r="Y7" s="27">
        <v>18448.219000000001</v>
      </c>
      <c r="Z7" s="27">
        <v>18210.739000000001</v>
      </c>
      <c r="AA7" s="27">
        <v>17543.856500000002</v>
      </c>
      <c r="AB7" s="27">
        <v>17635.152999999998</v>
      </c>
      <c r="AC7" s="27">
        <v>17517.2255</v>
      </c>
      <c r="AD7" s="27">
        <v>17079.936000000002</v>
      </c>
      <c r="AE7" s="27">
        <v>16613.0965</v>
      </c>
      <c r="AF7" s="27">
        <v>16254.715</v>
      </c>
      <c r="AG7" s="27">
        <v>15977.005499999999</v>
      </c>
      <c r="AH7" s="27">
        <v>15695.378000000001</v>
      </c>
      <c r="AI7" s="27">
        <v>15548.365</v>
      </c>
      <c r="AJ7" s="27">
        <v>15605.324500000001</v>
      </c>
      <c r="AK7" s="27">
        <v>16051.433999999999</v>
      </c>
      <c r="AL7" s="27">
        <v>16088.045</v>
      </c>
      <c r="AM7" s="27">
        <v>15825.21</v>
      </c>
      <c r="AN7" s="27">
        <v>16139.586499999999</v>
      </c>
      <c r="AO7" s="27">
        <v>16602.7565</v>
      </c>
      <c r="AP7" s="27">
        <v>17174.732</v>
      </c>
      <c r="AQ7" s="27">
        <v>17724.537499999999</v>
      </c>
      <c r="AR7" s="27">
        <v>18259.907500000001</v>
      </c>
      <c r="AS7" s="27">
        <v>18964.352500000001</v>
      </c>
      <c r="AT7" s="27">
        <v>20096.553500000002</v>
      </c>
      <c r="AU7" s="27">
        <v>23325.573</v>
      </c>
      <c r="AV7" s="27">
        <v>25329.3145</v>
      </c>
      <c r="AW7" s="27">
        <v>24444.436000000002</v>
      </c>
      <c r="AX7" s="27">
        <v>24604.003499999999</v>
      </c>
      <c r="AY7" s="27">
        <v>24447.021499999999</v>
      </c>
      <c r="AZ7" s="27">
        <v>22830.223999999998</v>
      </c>
      <c r="BA7" s="27">
        <v>21340.496999999999</v>
      </c>
      <c r="BB7" s="27">
        <v>20197.801500000001</v>
      </c>
      <c r="BC7" s="27">
        <v>20869.859</v>
      </c>
      <c r="BD7" s="27">
        <v>21227.019</v>
      </c>
      <c r="BE7" s="27">
        <v>19887.213</v>
      </c>
      <c r="BF7" s="27">
        <v>19043.598000000002</v>
      </c>
      <c r="BG7" s="27">
        <v>18126.356</v>
      </c>
      <c r="BH7" s="27">
        <v>17536.719499999999</v>
      </c>
      <c r="BI7" s="27">
        <v>18130.623500000002</v>
      </c>
      <c r="BJ7" s="27">
        <v>19134.797999999999</v>
      </c>
      <c r="BK7" s="27">
        <v>20529.005000000001</v>
      </c>
      <c r="BL7" s="27">
        <v>22247.806499999999</v>
      </c>
      <c r="BM7" s="27">
        <v>23179.420999999998</v>
      </c>
      <c r="BN7" s="27">
        <v>23767.093000000001</v>
      </c>
      <c r="BO7" s="27">
        <v>24666.127499999999</v>
      </c>
      <c r="BP7" s="27">
        <v>24780.4565</v>
      </c>
      <c r="BQ7" s="27">
        <v>24456.102500000001</v>
      </c>
      <c r="BR7" s="27">
        <v>22798.486000000001</v>
      </c>
      <c r="BS7" s="27">
        <v>21567.013999999999</v>
      </c>
      <c r="BT7" s="27">
        <v>22253.865000000002</v>
      </c>
      <c r="BU7" s="27">
        <v>22192.7945</v>
      </c>
      <c r="BV7" s="27">
        <v>22986.610499999999</v>
      </c>
      <c r="BW7" s="27">
        <v>21392.359</v>
      </c>
      <c r="BX7" s="27">
        <v>14989.236000000001</v>
      </c>
      <c r="BY7" s="27">
        <v>11416.0435</v>
      </c>
      <c r="BZ7" s="27">
        <v>11641.5445</v>
      </c>
      <c r="CA7" s="27">
        <v>12863.1795</v>
      </c>
      <c r="CB7" s="27">
        <v>14965.7155</v>
      </c>
      <c r="CC7" s="27">
        <v>15026.458000000001</v>
      </c>
      <c r="CD7" s="27">
        <v>14423.630499999999</v>
      </c>
      <c r="CE7" s="27">
        <v>14330.201999999999</v>
      </c>
      <c r="CF7" s="27">
        <v>13445.4185</v>
      </c>
      <c r="CG7" s="27">
        <v>12991.797</v>
      </c>
      <c r="CH7" s="27">
        <v>12010.0105</v>
      </c>
      <c r="CI7" s="27">
        <v>10739.592500000001</v>
      </c>
      <c r="CJ7" s="27">
        <v>9626.7960000000003</v>
      </c>
      <c r="CK7" s="27">
        <v>8300.7369999999992</v>
      </c>
      <c r="CL7" s="27">
        <v>7371.8164999999999</v>
      </c>
      <c r="CM7" s="27">
        <v>6514.2960000000003</v>
      </c>
      <c r="CN7" s="27">
        <v>5713.7655000000004</v>
      </c>
      <c r="CO7" s="27">
        <v>4978.3074999999999</v>
      </c>
      <c r="CP7" s="27">
        <v>4367.4229999999998</v>
      </c>
      <c r="CQ7" s="27">
        <v>3881.1170000000002</v>
      </c>
      <c r="CR7" s="27">
        <v>3511.5149999999999</v>
      </c>
      <c r="CS7" s="27">
        <v>3104.1145000000001</v>
      </c>
      <c r="CT7" s="27">
        <v>2622.2069999999999</v>
      </c>
      <c r="CU7" s="27">
        <v>2241.4724999999999</v>
      </c>
      <c r="CV7" s="27">
        <v>1942.6869999999999</v>
      </c>
      <c r="CW7" s="27">
        <v>1636.1315</v>
      </c>
      <c r="CX7" s="27">
        <v>1356.4594999999999</v>
      </c>
      <c r="CY7" s="27">
        <v>1090.384</v>
      </c>
      <c r="CZ7" s="27">
        <v>851.36699999999996</v>
      </c>
      <c r="DA7" s="27">
        <v>630.77149999999995</v>
      </c>
      <c r="DB7" s="27">
        <v>441.69600000000003</v>
      </c>
      <c r="DC7" s="27">
        <v>312.38200000000001</v>
      </c>
      <c r="DD7" s="27">
        <v>215.11850000000001</v>
      </c>
      <c r="DE7" s="27">
        <v>141.624</v>
      </c>
      <c r="DF7" s="27">
        <v>89.63</v>
      </c>
      <c r="DG7" s="27">
        <v>52.9345</v>
      </c>
      <c r="DH7" s="27">
        <v>72.476500000000001</v>
      </c>
    </row>
    <row r="8" spans="1:112" x14ac:dyDescent="0.35">
      <c r="A8" s="23">
        <v>7436</v>
      </c>
      <c r="B8" s="23" t="s">
        <v>208</v>
      </c>
      <c r="C8" s="107" t="s">
        <v>24</v>
      </c>
      <c r="D8" s="25">
        <v>5</v>
      </c>
      <c r="E8" s="25">
        <v>156</v>
      </c>
      <c r="F8" s="25" t="s">
        <v>25</v>
      </c>
      <c r="G8" s="25" t="s">
        <v>26</v>
      </c>
      <c r="H8" s="25">
        <v>156</v>
      </c>
      <c r="I8" s="26" t="s">
        <v>27</v>
      </c>
      <c r="J8" s="25">
        <v>906</v>
      </c>
      <c r="K8" s="25">
        <v>2027</v>
      </c>
      <c r="L8" s="27">
        <v>10229.219499999999</v>
      </c>
      <c r="M8" s="27">
        <v>10318.41</v>
      </c>
      <c r="N8" s="27">
        <v>10434.379999999999</v>
      </c>
      <c r="O8" s="27">
        <v>10534.994500000001</v>
      </c>
      <c r="P8" s="27">
        <v>10617.690500000001</v>
      </c>
      <c r="Q8" s="27">
        <v>10723.966</v>
      </c>
      <c r="R8" s="27">
        <v>11458.967500000001</v>
      </c>
      <c r="S8" s="27">
        <v>13312.621999999999</v>
      </c>
      <c r="T8" s="27">
        <v>14916.932000000001</v>
      </c>
      <c r="U8" s="27">
        <v>16781.886500000001</v>
      </c>
      <c r="V8" s="27">
        <v>18141.834500000001</v>
      </c>
      <c r="W8" s="27">
        <v>17639.214499999998</v>
      </c>
      <c r="X8" s="27">
        <v>17830.532999999999</v>
      </c>
      <c r="Y8" s="27">
        <v>18207.745999999999</v>
      </c>
      <c r="Z8" s="27">
        <v>18440.5975</v>
      </c>
      <c r="AA8" s="27">
        <v>18201.819</v>
      </c>
      <c r="AB8" s="27">
        <v>17533.394</v>
      </c>
      <c r="AC8" s="27">
        <v>17622.664499999999</v>
      </c>
      <c r="AD8" s="27">
        <v>17502.715499999998</v>
      </c>
      <c r="AE8" s="27">
        <v>17063.6525</v>
      </c>
      <c r="AF8" s="27">
        <v>16595.264999999999</v>
      </c>
      <c r="AG8" s="27">
        <v>16235.6185</v>
      </c>
      <c r="AH8" s="27">
        <v>15957.03</v>
      </c>
      <c r="AI8" s="27">
        <v>15674.913500000001</v>
      </c>
      <c r="AJ8" s="27">
        <v>15527.601500000001</v>
      </c>
      <c r="AK8" s="27">
        <v>15584.2485</v>
      </c>
      <c r="AL8" s="27">
        <v>16029.895500000001</v>
      </c>
      <c r="AM8" s="27">
        <v>16066.458000000001</v>
      </c>
      <c r="AN8" s="27">
        <v>15803.9725</v>
      </c>
      <c r="AO8" s="27">
        <v>16118.486000000001</v>
      </c>
      <c r="AP8" s="27">
        <v>16581.738499999999</v>
      </c>
      <c r="AQ8" s="27">
        <v>17153.754000000001</v>
      </c>
      <c r="AR8" s="27">
        <v>17703.6685</v>
      </c>
      <c r="AS8" s="27">
        <v>18239.160500000002</v>
      </c>
      <c r="AT8" s="27">
        <v>18943.533500000001</v>
      </c>
      <c r="AU8" s="27">
        <v>20075.187999999998</v>
      </c>
      <c r="AV8" s="27">
        <v>23301.7965</v>
      </c>
      <c r="AW8" s="27">
        <v>25303.566999999999</v>
      </c>
      <c r="AX8" s="27">
        <v>24418.437999999998</v>
      </c>
      <c r="AY8" s="27">
        <v>24576.334999999999</v>
      </c>
      <c r="AZ8" s="27">
        <v>24417.4395</v>
      </c>
      <c r="BA8" s="27">
        <v>22799.959500000001</v>
      </c>
      <c r="BB8" s="27">
        <v>21309.511500000001</v>
      </c>
      <c r="BC8" s="27">
        <v>20165.895</v>
      </c>
      <c r="BD8" s="27">
        <v>20834.482</v>
      </c>
      <c r="BE8" s="27">
        <v>21188.559499999999</v>
      </c>
      <c r="BF8" s="27">
        <v>19848.536</v>
      </c>
      <c r="BG8" s="27">
        <v>19003.919000000002</v>
      </c>
      <c r="BH8" s="27">
        <v>18085.495999999999</v>
      </c>
      <c r="BI8" s="27">
        <v>17493.108499999998</v>
      </c>
      <c r="BJ8" s="27">
        <v>18080.167000000001</v>
      </c>
      <c r="BK8" s="27">
        <v>19075.081999999999</v>
      </c>
      <c r="BL8" s="27">
        <v>20457.957999999999</v>
      </c>
      <c r="BM8" s="27">
        <v>22164.038</v>
      </c>
      <c r="BN8" s="27">
        <v>23086.020499999999</v>
      </c>
      <c r="BO8" s="27">
        <v>23665.635999999999</v>
      </c>
      <c r="BP8" s="27">
        <v>24554.462</v>
      </c>
      <c r="BQ8" s="27">
        <v>24660.034500000002</v>
      </c>
      <c r="BR8" s="27">
        <v>24326.315500000001</v>
      </c>
      <c r="BS8" s="27">
        <v>22664.4025</v>
      </c>
      <c r="BT8" s="27">
        <v>21424.148000000001</v>
      </c>
      <c r="BU8" s="27">
        <v>22086.732</v>
      </c>
      <c r="BV8" s="27">
        <v>22004.219000000001</v>
      </c>
      <c r="BW8" s="27">
        <v>22767.282500000001</v>
      </c>
      <c r="BX8" s="27">
        <v>21166.358499999998</v>
      </c>
      <c r="BY8" s="27">
        <v>14816.327499999999</v>
      </c>
      <c r="BZ8" s="27">
        <v>11272.911</v>
      </c>
      <c r="CA8" s="27">
        <v>11483.6805</v>
      </c>
      <c r="CB8" s="27">
        <v>12675.1065</v>
      </c>
      <c r="CC8" s="27">
        <v>14726.204</v>
      </c>
      <c r="CD8" s="27">
        <v>14751.9545</v>
      </c>
      <c r="CE8" s="27">
        <v>14123.87</v>
      </c>
      <c r="CF8" s="27">
        <v>14003.137500000001</v>
      </c>
      <c r="CG8" s="27">
        <v>13109.1425</v>
      </c>
      <c r="CH8" s="27">
        <v>12632.355</v>
      </c>
      <c r="CI8" s="27">
        <v>11643.909</v>
      </c>
      <c r="CJ8" s="27">
        <v>10378.653</v>
      </c>
      <c r="CK8" s="27">
        <v>9268.0635000000002</v>
      </c>
      <c r="CL8" s="27">
        <v>7954.9975000000004</v>
      </c>
      <c r="CM8" s="27">
        <v>7026.6824999999999</v>
      </c>
      <c r="CN8" s="27">
        <v>6170.29</v>
      </c>
      <c r="CO8" s="27">
        <v>5373.45</v>
      </c>
      <c r="CP8" s="27">
        <v>4643.8644999999997</v>
      </c>
      <c r="CQ8" s="27">
        <v>4037.806</v>
      </c>
      <c r="CR8" s="27">
        <v>3554.2604999999999</v>
      </c>
      <c r="CS8" s="27">
        <v>3183.547</v>
      </c>
      <c r="CT8" s="27">
        <v>2783.7865000000002</v>
      </c>
      <c r="CU8" s="27">
        <v>2324.0295000000001</v>
      </c>
      <c r="CV8" s="27">
        <v>1960.8415</v>
      </c>
      <c r="CW8" s="27">
        <v>1674.5809999999999</v>
      </c>
      <c r="CX8" s="27">
        <v>1386.9349999999999</v>
      </c>
      <c r="CY8" s="27">
        <v>1128.6785</v>
      </c>
      <c r="CZ8" s="27">
        <v>887.08500000000004</v>
      </c>
      <c r="DA8" s="27">
        <v>673.97249999999997</v>
      </c>
      <c r="DB8" s="27">
        <v>484.98149999999998</v>
      </c>
      <c r="DC8" s="27">
        <v>329.85849999999999</v>
      </c>
      <c r="DD8" s="27">
        <v>226.48050000000001</v>
      </c>
      <c r="DE8" s="27">
        <v>151.0925</v>
      </c>
      <c r="DF8" s="27">
        <v>96.069500000000005</v>
      </c>
      <c r="DG8" s="27">
        <v>58.666499999999999</v>
      </c>
      <c r="DH8" s="27">
        <v>78.117999999999995</v>
      </c>
    </row>
    <row r="9" spans="1:112" x14ac:dyDescent="0.35">
      <c r="A9" s="23">
        <v>7437</v>
      </c>
      <c r="B9" s="23" t="s">
        <v>208</v>
      </c>
      <c r="C9" s="107" t="s">
        <v>24</v>
      </c>
      <c r="D9" s="25">
        <v>5</v>
      </c>
      <c r="E9" s="25">
        <v>156</v>
      </c>
      <c r="F9" s="25" t="s">
        <v>25</v>
      </c>
      <c r="G9" s="25" t="s">
        <v>26</v>
      </c>
      <c r="H9" s="25">
        <v>156</v>
      </c>
      <c r="I9" s="26" t="s">
        <v>27</v>
      </c>
      <c r="J9" s="25">
        <v>906</v>
      </c>
      <c r="K9" s="25">
        <v>2028</v>
      </c>
      <c r="L9" s="27">
        <v>10139.0695</v>
      </c>
      <c r="M9" s="27">
        <v>10216.102500000001</v>
      </c>
      <c r="N9" s="27">
        <v>10311.543</v>
      </c>
      <c r="O9" s="27">
        <v>10428.6865</v>
      </c>
      <c r="P9" s="27">
        <v>10530.197</v>
      </c>
      <c r="Q9" s="27">
        <v>10613.5355</v>
      </c>
      <c r="R9" s="27">
        <v>10720.143</v>
      </c>
      <c r="S9" s="27">
        <v>11455.111500000001</v>
      </c>
      <c r="T9" s="27">
        <v>13308.325500000001</v>
      </c>
      <c r="U9" s="27">
        <v>14912.177</v>
      </c>
      <c r="V9" s="27">
        <v>16776.651999999998</v>
      </c>
      <c r="W9" s="27">
        <v>18136.257000000001</v>
      </c>
      <c r="X9" s="27">
        <v>17633.5255</v>
      </c>
      <c r="Y9" s="27">
        <v>17824.195</v>
      </c>
      <c r="Z9" s="27">
        <v>18200.342000000001</v>
      </c>
      <c r="AA9" s="27">
        <v>18431.761999999999</v>
      </c>
      <c r="AB9" s="27">
        <v>18191.320500000002</v>
      </c>
      <c r="AC9" s="27">
        <v>17521.095499999999</v>
      </c>
      <c r="AD9" s="27">
        <v>17608.285</v>
      </c>
      <c r="AE9" s="27">
        <v>17486.448</v>
      </c>
      <c r="AF9" s="27">
        <v>17045.82</v>
      </c>
      <c r="AG9" s="27">
        <v>16576.209500000001</v>
      </c>
      <c r="AH9" s="27">
        <v>16215.719499999999</v>
      </c>
      <c r="AI9" s="27">
        <v>15936.638000000001</v>
      </c>
      <c r="AJ9" s="27">
        <v>15654.2935</v>
      </c>
      <c r="AK9" s="27">
        <v>15506.786</v>
      </c>
      <c r="AL9" s="27">
        <v>15563.219499999999</v>
      </c>
      <c r="AM9" s="27">
        <v>16008.585499999999</v>
      </c>
      <c r="AN9" s="27">
        <v>16045.322</v>
      </c>
      <c r="AO9" s="27">
        <v>15783.3475</v>
      </c>
      <c r="AP9" s="27">
        <v>16098.0545</v>
      </c>
      <c r="AQ9" s="27">
        <v>16561.4355</v>
      </c>
      <c r="AR9" s="27">
        <v>17133.555499999999</v>
      </c>
      <c r="AS9" s="27">
        <v>17683.592000000001</v>
      </c>
      <c r="AT9" s="27">
        <v>18219.144</v>
      </c>
      <c r="AU9" s="27">
        <v>18923.304499999998</v>
      </c>
      <c r="AV9" s="27">
        <v>20054.1875</v>
      </c>
      <c r="AW9" s="27">
        <v>23278.012500000001</v>
      </c>
      <c r="AX9" s="27">
        <v>25277.287499999999</v>
      </c>
      <c r="AY9" s="27">
        <v>24391.418000000001</v>
      </c>
      <c r="AZ9" s="27">
        <v>24547.128000000001</v>
      </c>
      <c r="BA9" s="27">
        <v>24385.928500000002</v>
      </c>
      <c r="BB9" s="27">
        <v>22767.715499999998</v>
      </c>
      <c r="BC9" s="27">
        <v>21276.659</v>
      </c>
      <c r="BD9" s="27">
        <v>20132.2765</v>
      </c>
      <c r="BE9" s="27">
        <v>20797.361000000001</v>
      </c>
      <c r="BF9" s="27">
        <v>21148.312999999998</v>
      </c>
      <c r="BG9" s="27">
        <v>19808.070500000002</v>
      </c>
      <c r="BH9" s="27">
        <v>18962.002499999999</v>
      </c>
      <c r="BI9" s="27">
        <v>18041.464499999998</v>
      </c>
      <c r="BJ9" s="27">
        <v>17445.336500000001</v>
      </c>
      <c r="BK9" s="27">
        <v>18024.767500000002</v>
      </c>
      <c r="BL9" s="27">
        <v>19010.3145</v>
      </c>
      <c r="BM9" s="27">
        <v>20382.368999999999</v>
      </c>
      <c r="BN9" s="27">
        <v>22076.478500000001</v>
      </c>
      <c r="BO9" s="27">
        <v>22989.4355</v>
      </c>
      <c r="BP9" s="27">
        <v>23560.6005</v>
      </c>
      <c r="BQ9" s="27">
        <v>24437.441999999999</v>
      </c>
      <c r="BR9" s="27">
        <v>24531.7935</v>
      </c>
      <c r="BS9" s="27">
        <v>24186.0635</v>
      </c>
      <c r="BT9" s="27">
        <v>22517.538499999999</v>
      </c>
      <c r="BU9" s="27">
        <v>21266.544000000002</v>
      </c>
      <c r="BV9" s="27">
        <v>21902.977500000001</v>
      </c>
      <c r="BW9" s="27">
        <v>21798.801500000001</v>
      </c>
      <c r="BX9" s="27">
        <v>22531.4715</v>
      </c>
      <c r="BY9" s="27">
        <v>20927.189999999999</v>
      </c>
      <c r="BZ9" s="27">
        <v>14635.0825</v>
      </c>
      <c r="CA9" s="27">
        <v>11123.171</v>
      </c>
      <c r="CB9" s="27">
        <v>11319.2865</v>
      </c>
      <c r="CC9" s="27">
        <v>12476.092000000001</v>
      </c>
      <c r="CD9" s="27">
        <v>14462.0715</v>
      </c>
      <c r="CE9" s="27">
        <v>14451.466</v>
      </c>
      <c r="CF9" s="27">
        <v>13807.468500000001</v>
      </c>
      <c r="CG9" s="27">
        <v>13659.289000000001</v>
      </c>
      <c r="CH9" s="27">
        <v>12753.22</v>
      </c>
      <c r="CI9" s="27">
        <v>12253.91</v>
      </c>
      <c r="CJ9" s="27">
        <v>11259.770500000001</v>
      </c>
      <c r="CK9" s="27">
        <v>9998.7260000000006</v>
      </c>
      <c r="CL9" s="27">
        <v>8889.5064999999995</v>
      </c>
      <c r="CM9" s="27">
        <v>7589.7060000000001</v>
      </c>
      <c r="CN9" s="27">
        <v>6662.0884999999998</v>
      </c>
      <c r="CO9" s="27">
        <v>5808.1514999999999</v>
      </c>
      <c r="CP9" s="27">
        <v>5018.0124999999998</v>
      </c>
      <c r="CQ9" s="27">
        <v>4298.643</v>
      </c>
      <c r="CR9" s="27">
        <v>3702.4585000000002</v>
      </c>
      <c r="CS9" s="27">
        <v>3226.6655000000001</v>
      </c>
      <c r="CT9" s="27">
        <v>2859.1895</v>
      </c>
      <c r="CU9" s="27">
        <v>2471.0124999999998</v>
      </c>
      <c r="CV9" s="27">
        <v>2036.5545</v>
      </c>
      <c r="CW9" s="27">
        <v>1693.1224999999999</v>
      </c>
      <c r="CX9" s="27">
        <v>1421.799</v>
      </c>
      <c r="CY9" s="27">
        <v>1155.8175000000001</v>
      </c>
      <c r="CZ9" s="27">
        <v>919.93700000000001</v>
      </c>
      <c r="DA9" s="27">
        <v>703.87149999999997</v>
      </c>
      <c r="DB9" s="27">
        <v>519.41150000000005</v>
      </c>
      <c r="DC9" s="27">
        <v>363.06349999999998</v>
      </c>
      <c r="DD9" s="27">
        <v>239.75049999999999</v>
      </c>
      <c r="DE9" s="27">
        <v>159.417</v>
      </c>
      <c r="DF9" s="27">
        <v>102.7135</v>
      </c>
      <c r="DG9" s="27">
        <v>63.018000000000001</v>
      </c>
      <c r="DH9" s="27">
        <v>85.367500000000007</v>
      </c>
    </row>
    <row r="10" spans="1:112" x14ac:dyDescent="0.35">
      <c r="A10" s="23">
        <v>7438</v>
      </c>
      <c r="B10" s="23" t="s">
        <v>208</v>
      </c>
      <c r="C10" s="107" t="s">
        <v>24</v>
      </c>
      <c r="D10" s="25">
        <v>5</v>
      </c>
      <c r="E10" s="25">
        <v>156</v>
      </c>
      <c r="F10" s="25" t="s">
        <v>25</v>
      </c>
      <c r="G10" s="25" t="s">
        <v>26</v>
      </c>
      <c r="H10" s="25">
        <v>156</v>
      </c>
      <c r="I10" s="26" t="s">
        <v>27</v>
      </c>
      <c r="J10" s="25">
        <v>906</v>
      </c>
      <c r="K10" s="25">
        <v>2029</v>
      </c>
      <c r="L10" s="27">
        <v>10066.343500000001</v>
      </c>
      <c r="M10" s="27">
        <v>10126.302</v>
      </c>
      <c r="N10" s="27">
        <v>10209.378500000001</v>
      </c>
      <c r="O10" s="27">
        <v>10305.967500000001</v>
      </c>
      <c r="P10" s="27">
        <v>10423.981</v>
      </c>
      <c r="Q10" s="27">
        <v>10526.1185</v>
      </c>
      <c r="R10" s="27">
        <v>10609.795</v>
      </c>
      <c r="S10" s="27">
        <v>10716.504000000001</v>
      </c>
      <c r="T10" s="27">
        <v>11451.308499999999</v>
      </c>
      <c r="U10" s="27">
        <v>13304.06</v>
      </c>
      <c r="V10" s="27">
        <v>14907.5335</v>
      </c>
      <c r="W10" s="27">
        <v>16771.544999999998</v>
      </c>
      <c r="X10" s="27">
        <v>18130.591499999999</v>
      </c>
      <c r="Y10" s="27">
        <v>17627.387500000001</v>
      </c>
      <c r="Z10" s="27">
        <v>17817.037</v>
      </c>
      <c r="AA10" s="27">
        <v>18191.73</v>
      </c>
      <c r="AB10" s="27">
        <v>18421.356500000002</v>
      </c>
      <c r="AC10" s="27">
        <v>18178.992999999999</v>
      </c>
      <c r="AD10" s="27">
        <v>17506.931499999999</v>
      </c>
      <c r="AE10" s="27">
        <v>17592.172500000001</v>
      </c>
      <c r="AF10" s="27">
        <v>17468.6515</v>
      </c>
      <c r="AG10" s="27">
        <v>17026.785</v>
      </c>
      <c r="AH10" s="27">
        <v>16556.375499999998</v>
      </c>
      <c r="AI10" s="27">
        <v>16195.429</v>
      </c>
      <c r="AJ10" s="27">
        <v>15916.1155</v>
      </c>
      <c r="AK10" s="27">
        <v>15633.648499999999</v>
      </c>
      <c r="AL10" s="27">
        <v>15486.049499999999</v>
      </c>
      <c r="AM10" s="27">
        <v>15542.4545</v>
      </c>
      <c r="AN10" s="27">
        <v>15987.749</v>
      </c>
      <c r="AO10" s="27">
        <v>16024.816000000001</v>
      </c>
      <c r="AP10" s="27">
        <v>15763.405500000001</v>
      </c>
      <c r="AQ10" s="27">
        <v>16078.349</v>
      </c>
      <c r="AR10" s="27">
        <v>16541.917000000001</v>
      </c>
      <c r="AS10" s="27">
        <v>17114.1515</v>
      </c>
      <c r="AT10" s="27">
        <v>17664.248500000002</v>
      </c>
      <c r="AU10" s="27">
        <v>18199.723000000002</v>
      </c>
      <c r="AV10" s="27">
        <v>18903.460999999999</v>
      </c>
      <c r="AW10" s="27">
        <v>20033.267500000002</v>
      </c>
      <c r="AX10" s="27">
        <v>23253.800999999999</v>
      </c>
      <c r="AY10" s="27">
        <v>25249.973000000002</v>
      </c>
      <c r="AZ10" s="27">
        <v>24362.9215</v>
      </c>
      <c r="BA10" s="27">
        <v>24516.031999999999</v>
      </c>
      <c r="BB10" s="27">
        <v>24352.333999999999</v>
      </c>
      <c r="BC10" s="27">
        <v>22733.5085</v>
      </c>
      <c r="BD10" s="27">
        <v>21242.0285</v>
      </c>
      <c r="BE10" s="27">
        <v>20097.019499999999</v>
      </c>
      <c r="BF10" s="27">
        <v>20758.526000000002</v>
      </c>
      <c r="BG10" s="27">
        <v>21106.187999999998</v>
      </c>
      <c r="BH10" s="27">
        <v>19765.3145</v>
      </c>
      <c r="BI10" s="27">
        <v>18916.827000000001</v>
      </c>
      <c r="BJ10" s="27">
        <v>17993.237000000001</v>
      </c>
      <c r="BK10" s="27">
        <v>17392.912499999999</v>
      </c>
      <c r="BL10" s="27">
        <v>17964.709500000001</v>
      </c>
      <c r="BM10" s="27">
        <v>18941.424500000001</v>
      </c>
      <c r="BN10" s="27">
        <v>20303.364000000001</v>
      </c>
      <c r="BO10" s="27">
        <v>21985.9185</v>
      </c>
      <c r="BP10" s="27">
        <v>22889.421999999999</v>
      </c>
      <c r="BQ10" s="27">
        <v>23450.512500000001</v>
      </c>
      <c r="BR10" s="27">
        <v>24312.816999999999</v>
      </c>
      <c r="BS10" s="27">
        <v>24393.219499999999</v>
      </c>
      <c r="BT10" s="27">
        <v>24032.457999999999</v>
      </c>
      <c r="BU10" s="27">
        <v>22355.5435</v>
      </c>
      <c r="BV10" s="27">
        <v>21093.280999999999</v>
      </c>
      <c r="BW10" s="27">
        <v>21702.802</v>
      </c>
      <c r="BX10" s="27">
        <v>21577.904500000001</v>
      </c>
      <c r="BY10" s="27">
        <v>22281.839</v>
      </c>
      <c r="BZ10" s="27">
        <v>20676.358</v>
      </c>
      <c r="CA10" s="27">
        <v>14445.318499999999</v>
      </c>
      <c r="CB10" s="27">
        <v>10967.125</v>
      </c>
      <c r="CC10" s="27">
        <v>11145.211499999999</v>
      </c>
      <c r="CD10" s="27">
        <v>12256.546</v>
      </c>
      <c r="CE10" s="27">
        <v>14172.8015</v>
      </c>
      <c r="CF10" s="27">
        <v>14134.013499999999</v>
      </c>
      <c r="CG10" s="27">
        <v>13474.5275</v>
      </c>
      <c r="CH10" s="27">
        <v>13295.0285</v>
      </c>
      <c r="CI10" s="27">
        <v>12378.102500000001</v>
      </c>
      <c r="CJ10" s="27">
        <v>11856.384</v>
      </c>
      <c r="CK10" s="27">
        <v>10854.891</v>
      </c>
      <c r="CL10" s="27">
        <v>9597.2595000000001</v>
      </c>
      <c r="CM10" s="27">
        <v>8488.9004999999997</v>
      </c>
      <c r="CN10" s="27">
        <v>7203.1525000000001</v>
      </c>
      <c r="CO10" s="27">
        <v>6277.6130000000003</v>
      </c>
      <c r="CP10" s="27">
        <v>5429.3090000000002</v>
      </c>
      <c r="CQ10" s="27">
        <v>4650.4260000000004</v>
      </c>
      <c r="CR10" s="27">
        <v>3946.7069999999999</v>
      </c>
      <c r="CS10" s="27">
        <v>3365.6574999999998</v>
      </c>
      <c r="CT10" s="27">
        <v>2901.9679999999998</v>
      </c>
      <c r="CU10" s="27">
        <v>2541.7444999999998</v>
      </c>
      <c r="CV10" s="27">
        <v>2168.7435</v>
      </c>
      <c r="CW10" s="27">
        <v>1761.5915</v>
      </c>
      <c r="CX10" s="27">
        <v>1440.0640000000001</v>
      </c>
      <c r="CY10" s="27">
        <v>1186.7915</v>
      </c>
      <c r="CZ10" s="27">
        <v>943.54700000000003</v>
      </c>
      <c r="DA10" s="27">
        <v>731.35050000000001</v>
      </c>
      <c r="DB10" s="27">
        <v>543.75400000000002</v>
      </c>
      <c r="DC10" s="27">
        <v>389.75799999999998</v>
      </c>
      <c r="DD10" s="27">
        <v>264.50349999999997</v>
      </c>
      <c r="DE10" s="27">
        <v>169.15</v>
      </c>
      <c r="DF10" s="27">
        <v>108.583</v>
      </c>
      <c r="DG10" s="27">
        <v>67.501000000000005</v>
      </c>
      <c r="DH10" s="27">
        <v>92.786000000000001</v>
      </c>
    </row>
    <row r="11" spans="1:112" x14ac:dyDescent="0.35">
      <c r="A11" s="23">
        <v>7439</v>
      </c>
      <c r="B11" s="23" t="s">
        <v>208</v>
      </c>
      <c r="C11" s="107" t="s">
        <v>24</v>
      </c>
      <c r="D11" s="25">
        <v>5</v>
      </c>
      <c r="E11" s="25">
        <v>156</v>
      </c>
      <c r="F11" s="25" t="s">
        <v>25</v>
      </c>
      <c r="G11" s="25" t="s">
        <v>26</v>
      </c>
      <c r="H11" s="25">
        <v>156</v>
      </c>
      <c r="I11" s="26" t="s">
        <v>27</v>
      </c>
      <c r="J11" s="25">
        <v>906</v>
      </c>
      <c r="K11" s="25">
        <v>2030</v>
      </c>
      <c r="L11" s="27">
        <v>10004.897999999999</v>
      </c>
      <c r="M11" s="27">
        <v>10053.884</v>
      </c>
      <c r="N11" s="27">
        <v>10119.701499999999</v>
      </c>
      <c r="O11" s="27">
        <v>10203.902</v>
      </c>
      <c r="P11" s="27">
        <v>10301.345499999999</v>
      </c>
      <c r="Q11" s="27">
        <v>10419.9725</v>
      </c>
      <c r="R11" s="27">
        <v>10522.448</v>
      </c>
      <c r="S11" s="27">
        <v>10606.2395</v>
      </c>
      <c r="T11" s="27">
        <v>10712.933000000001</v>
      </c>
      <c r="U11" s="27">
        <v>11447.5605</v>
      </c>
      <c r="V11" s="27">
        <v>13299.9035</v>
      </c>
      <c r="W11" s="27">
        <v>14902.995999999999</v>
      </c>
      <c r="X11" s="27">
        <v>16766.333500000001</v>
      </c>
      <c r="Y11" s="27">
        <v>18124.472000000002</v>
      </c>
      <c r="Z11" s="27">
        <v>17620.419999999998</v>
      </c>
      <c r="AA11" s="27">
        <v>17808.659500000002</v>
      </c>
      <c r="AB11" s="27">
        <v>18181.536499999998</v>
      </c>
      <c r="AC11" s="27">
        <v>18409.105500000001</v>
      </c>
      <c r="AD11" s="27">
        <v>18164.771000000001</v>
      </c>
      <c r="AE11" s="27">
        <v>17491.016500000002</v>
      </c>
      <c r="AF11" s="27">
        <v>17574.506000000001</v>
      </c>
      <c r="AG11" s="27">
        <v>17449.617999999999</v>
      </c>
      <c r="AH11" s="27">
        <v>17006.933499999999</v>
      </c>
      <c r="AI11" s="27">
        <v>16536.113000000001</v>
      </c>
      <c r="AJ11" s="27">
        <v>16174.97</v>
      </c>
      <c r="AK11" s="27">
        <v>15895.531499999999</v>
      </c>
      <c r="AL11" s="27">
        <v>15613.050499999999</v>
      </c>
      <c r="AM11" s="27">
        <v>15465.548500000001</v>
      </c>
      <c r="AN11" s="27">
        <v>15522.132</v>
      </c>
      <c r="AO11" s="27">
        <v>15967.509</v>
      </c>
      <c r="AP11" s="27">
        <v>16004.960999999999</v>
      </c>
      <c r="AQ11" s="27">
        <v>15744.156999999999</v>
      </c>
      <c r="AR11" s="27">
        <v>16059.393</v>
      </c>
      <c r="AS11" s="27">
        <v>16523.157500000001</v>
      </c>
      <c r="AT11" s="27">
        <v>17095.448</v>
      </c>
      <c r="AU11" s="27">
        <v>17645.476999999999</v>
      </c>
      <c r="AV11" s="27">
        <v>18180.678500000002</v>
      </c>
      <c r="AW11" s="27">
        <v>18883.715499999998</v>
      </c>
      <c r="AX11" s="27">
        <v>20012.048500000001</v>
      </c>
      <c r="AY11" s="27">
        <v>23228.690999999999</v>
      </c>
      <c r="AZ11" s="27">
        <v>25221.151000000002</v>
      </c>
      <c r="BA11" s="27">
        <v>24332.5995</v>
      </c>
      <c r="BB11" s="27">
        <v>24482.89</v>
      </c>
      <c r="BC11" s="27">
        <v>24316.669000000002</v>
      </c>
      <c r="BD11" s="27">
        <v>22697.426500000001</v>
      </c>
      <c r="BE11" s="27">
        <v>21205.694500000001</v>
      </c>
      <c r="BF11" s="27">
        <v>20060.155999999999</v>
      </c>
      <c r="BG11" s="27">
        <v>20717.894499999999</v>
      </c>
      <c r="BH11" s="27">
        <v>21061.671999999999</v>
      </c>
      <c r="BI11" s="27">
        <v>19719.2425</v>
      </c>
      <c r="BJ11" s="27">
        <v>18867.36</v>
      </c>
      <c r="BK11" s="27">
        <v>17940.338</v>
      </c>
      <c r="BL11" s="27">
        <v>17336.126499999998</v>
      </c>
      <c r="BM11" s="27">
        <v>17900.870999999999</v>
      </c>
      <c r="BN11" s="27">
        <v>18869.458999999999</v>
      </c>
      <c r="BO11" s="27">
        <v>20221.681499999999</v>
      </c>
      <c r="BP11" s="27">
        <v>21892.1695</v>
      </c>
      <c r="BQ11" s="27">
        <v>22784.630499999999</v>
      </c>
      <c r="BR11" s="27">
        <v>23333.325000000001</v>
      </c>
      <c r="BS11" s="27">
        <v>24178.2225</v>
      </c>
      <c r="BT11" s="27">
        <v>24241.548500000001</v>
      </c>
      <c r="BU11" s="27">
        <v>23863.121500000001</v>
      </c>
      <c r="BV11" s="27">
        <v>22177.551500000001</v>
      </c>
      <c r="BW11" s="27">
        <v>20904.622500000001</v>
      </c>
      <c r="BX11" s="27">
        <v>21487.608499999998</v>
      </c>
      <c r="BY11" s="27">
        <v>21344.101999999999</v>
      </c>
      <c r="BZ11" s="27">
        <v>22020.020499999999</v>
      </c>
      <c r="CA11" s="27">
        <v>20413.672500000001</v>
      </c>
      <c r="CB11" s="27">
        <v>14247.497499999999</v>
      </c>
      <c r="CC11" s="27">
        <v>10801.8675</v>
      </c>
      <c r="CD11" s="27">
        <v>10953.213</v>
      </c>
      <c r="CE11" s="27">
        <v>12016.1185</v>
      </c>
      <c r="CF11" s="27">
        <v>13867.1095</v>
      </c>
      <c r="CG11" s="27">
        <v>13799.839</v>
      </c>
      <c r="CH11" s="27">
        <v>13121.706</v>
      </c>
      <c r="CI11" s="27">
        <v>12910.971</v>
      </c>
      <c r="CJ11" s="27">
        <v>11983.845499999999</v>
      </c>
      <c r="CK11" s="27">
        <v>11437.122499999999</v>
      </c>
      <c r="CL11" s="27">
        <v>10426.7405</v>
      </c>
      <c r="CM11" s="27">
        <v>9172.0645000000004</v>
      </c>
      <c r="CN11" s="27">
        <v>8064.5434999999998</v>
      </c>
      <c r="CO11" s="27">
        <v>6795.0249999999996</v>
      </c>
      <c r="CP11" s="27">
        <v>5874.9120000000003</v>
      </c>
      <c r="CQ11" s="27">
        <v>5037.1045000000004</v>
      </c>
      <c r="CR11" s="27">
        <v>4275.2034999999996</v>
      </c>
      <c r="CS11" s="27">
        <v>3592.739</v>
      </c>
      <c r="CT11" s="27">
        <v>3031.3434999999999</v>
      </c>
      <c r="CU11" s="27">
        <v>2583.6875</v>
      </c>
      <c r="CV11" s="27">
        <v>2234.4459999999999</v>
      </c>
      <c r="CW11" s="27">
        <v>1879.1334999999999</v>
      </c>
      <c r="CX11" s="27">
        <v>1501.1914999999999</v>
      </c>
      <c r="CY11" s="27">
        <v>1204.3554999999999</v>
      </c>
      <c r="CZ11" s="27">
        <v>970.59400000000005</v>
      </c>
      <c r="DA11" s="27">
        <v>751.49249999999995</v>
      </c>
      <c r="DB11" s="27">
        <v>566.21900000000005</v>
      </c>
      <c r="DC11" s="27">
        <v>409.10250000000002</v>
      </c>
      <c r="DD11" s="27">
        <v>284.66950000000003</v>
      </c>
      <c r="DE11" s="27">
        <v>187.0675</v>
      </c>
      <c r="DF11" s="27">
        <v>115.489</v>
      </c>
      <c r="DG11" s="27">
        <v>71.499499999999998</v>
      </c>
      <c r="DH11" s="27">
        <v>100.428</v>
      </c>
    </row>
    <row r="12" spans="1:112" x14ac:dyDescent="0.35">
      <c r="A12" s="23">
        <v>7440</v>
      </c>
      <c r="B12" s="23" t="s">
        <v>208</v>
      </c>
      <c r="C12" s="107" t="s">
        <v>24</v>
      </c>
      <c r="D12" s="25">
        <v>5</v>
      </c>
      <c r="E12" s="25">
        <v>156</v>
      </c>
      <c r="F12" s="25" t="s">
        <v>25</v>
      </c>
      <c r="G12" s="25" t="s">
        <v>26</v>
      </c>
      <c r="H12" s="25">
        <v>156</v>
      </c>
      <c r="I12" s="26" t="s">
        <v>27</v>
      </c>
      <c r="J12" s="25">
        <v>906</v>
      </c>
      <c r="K12" s="25">
        <v>2031</v>
      </c>
      <c r="L12" s="27">
        <v>9956.1039999999994</v>
      </c>
      <c r="M12" s="27">
        <v>9992.7415000000001</v>
      </c>
      <c r="N12" s="27">
        <v>10047.413</v>
      </c>
      <c r="O12" s="27">
        <v>10114.3305</v>
      </c>
      <c r="P12" s="27">
        <v>10199.370000000001</v>
      </c>
      <c r="Q12" s="27">
        <v>10297.419</v>
      </c>
      <c r="R12" s="27">
        <v>10416.380999999999</v>
      </c>
      <c r="S12" s="27">
        <v>10518.9755</v>
      </c>
      <c r="T12" s="27">
        <v>10602.7675</v>
      </c>
      <c r="U12" s="27">
        <v>10709.4355</v>
      </c>
      <c r="V12" s="27">
        <v>11443.9275</v>
      </c>
      <c r="W12" s="27">
        <v>13295.841</v>
      </c>
      <c r="X12" s="27">
        <v>14898.341</v>
      </c>
      <c r="Y12" s="27">
        <v>16760.666499999999</v>
      </c>
      <c r="Z12" s="27">
        <v>18117.528999999999</v>
      </c>
      <c r="AA12" s="27">
        <v>17612.245999999999</v>
      </c>
      <c r="AB12" s="27">
        <v>17798.726500000001</v>
      </c>
      <c r="AC12" s="27">
        <v>18169.537</v>
      </c>
      <c r="AD12" s="27">
        <v>18394.999</v>
      </c>
      <c r="AE12" s="27">
        <v>18148.837</v>
      </c>
      <c r="AF12" s="27">
        <v>17473.611000000001</v>
      </c>
      <c r="AG12" s="27">
        <v>17555.665000000001</v>
      </c>
      <c r="AH12" s="27">
        <v>17429.827000000001</v>
      </c>
      <c r="AI12" s="27">
        <v>16986.714</v>
      </c>
      <c r="AJ12" s="27">
        <v>16515.741999999998</v>
      </c>
      <c r="AK12" s="27">
        <v>16154.513000000001</v>
      </c>
      <c r="AL12" s="27">
        <v>15875.056500000001</v>
      </c>
      <c r="AM12" s="27">
        <v>15592.749</v>
      </c>
      <c r="AN12" s="27">
        <v>15445.5455</v>
      </c>
      <c r="AO12" s="27">
        <v>15502.4565</v>
      </c>
      <c r="AP12" s="27">
        <v>15947.966</v>
      </c>
      <c r="AQ12" s="27">
        <v>15985.842000000001</v>
      </c>
      <c r="AR12" s="27">
        <v>15725.692499999999</v>
      </c>
      <c r="AS12" s="27">
        <v>16041.224</v>
      </c>
      <c r="AT12" s="27">
        <v>16505.124500000002</v>
      </c>
      <c r="AU12" s="27">
        <v>17077.3465</v>
      </c>
      <c r="AV12" s="27">
        <v>17627.1175</v>
      </c>
      <c r="AW12" s="27">
        <v>18161.779500000001</v>
      </c>
      <c r="AX12" s="27">
        <v>18863.753499999999</v>
      </c>
      <c r="AY12" s="27">
        <v>19990.165499999999</v>
      </c>
      <c r="AZ12" s="27">
        <v>23202.280999999999</v>
      </c>
      <c r="BA12" s="27">
        <v>25190.494999999999</v>
      </c>
      <c r="BB12" s="27">
        <v>24300.319</v>
      </c>
      <c r="BC12" s="27">
        <v>24447.728999999999</v>
      </c>
      <c r="BD12" s="27">
        <v>24279.037499999999</v>
      </c>
      <c r="BE12" s="27">
        <v>22659.558000000001</v>
      </c>
      <c r="BF12" s="27">
        <v>21167.698499999999</v>
      </c>
      <c r="BG12" s="27">
        <v>20021.614000000001</v>
      </c>
      <c r="BH12" s="27">
        <v>20674.978999999999</v>
      </c>
      <c r="BI12" s="27">
        <v>21013.700499999999</v>
      </c>
      <c r="BJ12" s="27">
        <v>19668.803</v>
      </c>
      <c r="BK12" s="27">
        <v>18813.110499999999</v>
      </c>
      <c r="BL12" s="27">
        <v>17883.050999999999</v>
      </c>
      <c r="BM12" s="27">
        <v>17275.786499999998</v>
      </c>
      <c r="BN12" s="27">
        <v>17834.195500000002</v>
      </c>
      <c r="BO12" s="27">
        <v>18795.057499999999</v>
      </c>
      <c r="BP12" s="27">
        <v>20137.123</v>
      </c>
      <c r="BQ12" s="27">
        <v>21793.938999999998</v>
      </c>
      <c r="BR12" s="27">
        <v>22673.087500000001</v>
      </c>
      <c r="BS12" s="27">
        <v>23206.785500000002</v>
      </c>
      <c r="BT12" s="27">
        <v>24030.94</v>
      </c>
      <c r="BU12" s="27">
        <v>24074.379000000001</v>
      </c>
      <c r="BV12" s="27">
        <v>23677.071499999998</v>
      </c>
      <c r="BW12" s="27">
        <v>21983.734</v>
      </c>
      <c r="BX12" s="27">
        <v>20701.784500000002</v>
      </c>
      <c r="BY12" s="27">
        <v>21259.771000000001</v>
      </c>
      <c r="BZ12" s="27">
        <v>21098.762500000001</v>
      </c>
      <c r="CA12" s="27">
        <v>21745.662</v>
      </c>
      <c r="CB12" s="27">
        <v>20139.608499999998</v>
      </c>
      <c r="CC12" s="27">
        <v>14037.83</v>
      </c>
      <c r="CD12" s="27">
        <v>10619.541499999999</v>
      </c>
      <c r="CE12" s="27">
        <v>10742.867</v>
      </c>
      <c r="CF12" s="27">
        <v>11761.869000000001</v>
      </c>
      <c r="CG12" s="27">
        <v>13545.075500000001</v>
      </c>
      <c r="CH12" s="27">
        <v>13445.424999999999</v>
      </c>
      <c r="CI12" s="27">
        <v>12749.4085</v>
      </c>
      <c r="CJ12" s="27">
        <v>12506.923500000001</v>
      </c>
      <c r="CK12" s="27">
        <v>11567.574500000001</v>
      </c>
      <c r="CL12" s="27">
        <v>10993.2925</v>
      </c>
      <c r="CM12" s="27">
        <v>9972.7369999999992</v>
      </c>
      <c r="CN12" s="27">
        <v>8721.0985000000001</v>
      </c>
      <c r="CO12" s="27">
        <v>7615.7974999999997</v>
      </c>
      <c r="CP12" s="27">
        <v>6366.8050000000003</v>
      </c>
      <c r="CQ12" s="27">
        <v>5457.3019999999997</v>
      </c>
      <c r="CR12" s="27">
        <v>4636.1405000000004</v>
      </c>
      <c r="CS12" s="27">
        <v>3897.1439999999998</v>
      </c>
      <c r="CT12" s="27">
        <v>3240.7145</v>
      </c>
      <c r="CU12" s="27">
        <v>2703.0010000000002</v>
      </c>
      <c r="CV12" s="27">
        <v>2274.9675000000002</v>
      </c>
      <c r="CW12" s="27">
        <v>1939.4065000000001</v>
      </c>
      <c r="CX12" s="27">
        <v>1604.277</v>
      </c>
      <c r="CY12" s="27">
        <v>1258.0685000000001</v>
      </c>
      <c r="CZ12" s="27">
        <v>987.01649999999995</v>
      </c>
      <c r="DA12" s="27">
        <v>774.58900000000006</v>
      </c>
      <c r="DB12" s="27">
        <v>582.97799999999995</v>
      </c>
      <c r="DC12" s="27">
        <v>426.99299999999999</v>
      </c>
      <c r="DD12" s="27">
        <v>299.61349999999999</v>
      </c>
      <c r="DE12" s="27">
        <v>201.8355</v>
      </c>
      <c r="DF12" s="27">
        <v>128.02699999999999</v>
      </c>
      <c r="DG12" s="27">
        <v>76.222999999999999</v>
      </c>
      <c r="DH12" s="27">
        <v>107.9205</v>
      </c>
    </row>
    <row r="13" spans="1:112" x14ac:dyDescent="0.35">
      <c r="A13" s="23">
        <v>7441</v>
      </c>
      <c r="B13" s="23" t="s">
        <v>208</v>
      </c>
      <c r="C13" s="107" t="s">
        <v>24</v>
      </c>
      <c r="D13" s="25">
        <v>5</v>
      </c>
      <c r="E13" s="25">
        <v>156</v>
      </c>
      <c r="F13" s="25" t="s">
        <v>25</v>
      </c>
      <c r="G13" s="25" t="s">
        <v>26</v>
      </c>
      <c r="H13" s="25">
        <v>156</v>
      </c>
      <c r="I13" s="26" t="s">
        <v>27</v>
      </c>
      <c r="J13" s="25">
        <v>906</v>
      </c>
      <c r="K13" s="25">
        <v>2032</v>
      </c>
      <c r="L13" s="27">
        <v>9937.2994999999992</v>
      </c>
      <c r="M13" s="27">
        <v>9944.2350000000006</v>
      </c>
      <c r="N13" s="27">
        <v>9986.3935000000001</v>
      </c>
      <c r="O13" s="27">
        <v>10042.1425</v>
      </c>
      <c r="P13" s="27">
        <v>10109.8835</v>
      </c>
      <c r="Q13" s="27">
        <v>10195.52</v>
      </c>
      <c r="R13" s="27">
        <v>10293.907499999999</v>
      </c>
      <c r="S13" s="27">
        <v>10412.993</v>
      </c>
      <c r="T13" s="27">
        <v>10515.594999999999</v>
      </c>
      <c r="U13" s="27">
        <v>10599.3755</v>
      </c>
      <c r="V13" s="27">
        <v>10706.0545</v>
      </c>
      <c r="W13" s="27">
        <v>11440.371999999999</v>
      </c>
      <c r="X13" s="27">
        <v>13291.648499999999</v>
      </c>
      <c r="Y13" s="27">
        <v>14893.2255</v>
      </c>
      <c r="Z13" s="27">
        <v>16754.176500000001</v>
      </c>
      <c r="AA13" s="27">
        <v>18109.383999999998</v>
      </c>
      <c r="AB13" s="27">
        <v>17602.527999999998</v>
      </c>
      <c r="AC13" s="27">
        <v>17787.008000000002</v>
      </c>
      <c r="AD13" s="27">
        <v>18155.704000000002</v>
      </c>
      <c r="AE13" s="27">
        <v>18379.195</v>
      </c>
      <c r="AF13" s="27">
        <v>18131.417000000001</v>
      </c>
      <c r="AG13" s="27">
        <v>17455.051500000001</v>
      </c>
      <c r="AH13" s="27">
        <v>17536.080999999998</v>
      </c>
      <c r="AI13" s="27">
        <v>17409.674999999999</v>
      </c>
      <c r="AJ13" s="27">
        <v>16966.393</v>
      </c>
      <c r="AK13" s="27">
        <v>16495.3815</v>
      </c>
      <c r="AL13" s="27">
        <v>16134.174000000001</v>
      </c>
      <c r="AM13" s="27">
        <v>15854.885</v>
      </c>
      <c r="AN13" s="27">
        <v>15572.951999999999</v>
      </c>
      <c r="AO13" s="27">
        <v>15426.192499999999</v>
      </c>
      <c r="AP13" s="27">
        <v>15483.477999999999</v>
      </c>
      <c r="AQ13" s="27">
        <v>15929.157499999999</v>
      </c>
      <c r="AR13" s="27">
        <v>15967.504999999999</v>
      </c>
      <c r="AS13" s="27">
        <v>15708.0075</v>
      </c>
      <c r="AT13" s="27">
        <v>16023.775</v>
      </c>
      <c r="AU13" s="27">
        <v>16487.690500000001</v>
      </c>
      <c r="AV13" s="27">
        <v>17059.662499999999</v>
      </c>
      <c r="AW13" s="27">
        <v>17608.9215</v>
      </c>
      <c r="AX13" s="27">
        <v>18142.7065</v>
      </c>
      <c r="AY13" s="27">
        <v>18843.214499999998</v>
      </c>
      <c r="AZ13" s="27">
        <v>19967.253499999999</v>
      </c>
      <c r="BA13" s="27">
        <v>23174.257000000001</v>
      </c>
      <c r="BB13" s="27">
        <v>25157.850999999999</v>
      </c>
      <c r="BC13" s="27">
        <v>24266.086500000001</v>
      </c>
      <c r="BD13" s="27">
        <v>24410.632000000001</v>
      </c>
      <c r="BE13" s="27">
        <v>24239.515500000001</v>
      </c>
      <c r="BF13" s="27">
        <v>22619.934000000001</v>
      </c>
      <c r="BG13" s="27">
        <v>21127.956999999999</v>
      </c>
      <c r="BH13" s="27">
        <v>19980.9215</v>
      </c>
      <c r="BI13" s="27">
        <v>20628.749</v>
      </c>
      <c r="BJ13" s="27">
        <v>20961.174999999999</v>
      </c>
      <c r="BK13" s="27">
        <v>19613.4935</v>
      </c>
      <c r="BL13" s="27">
        <v>18754.363499999999</v>
      </c>
      <c r="BM13" s="27">
        <v>17822.179</v>
      </c>
      <c r="BN13" s="27">
        <v>17212.768499999998</v>
      </c>
      <c r="BO13" s="27">
        <v>17765.2605</v>
      </c>
      <c r="BP13" s="27">
        <v>18718.032500000001</v>
      </c>
      <c r="BQ13" s="27">
        <v>20048.525000000001</v>
      </c>
      <c r="BR13" s="27">
        <v>21689.388500000001</v>
      </c>
      <c r="BS13" s="27">
        <v>22552.665499999999</v>
      </c>
      <c r="BT13" s="27">
        <v>23068.36</v>
      </c>
      <c r="BU13" s="27">
        <v>23868.652999999998</v>
      </c>
      <c r="BV13" s="27">
        <v>23890.744500000001</v>
      </c>
      <c r="BW13" s="27">
        <v>23474.49</v>
      </c>
      <c r="BX13" s="27">
        <v>21775.330999999998</v>
      </c>
      <c r="BY13" s="27">
        <v>20486.977500000001</v>
      </c>
      <c r="BZ13" s="27">
        <v>21020.59</v>
      </c>
      <c r="CA13" s="27">
        <v>20841.526999999998</v>
      </c>
      <c r="CB13" s="27">
        <v>21459.26</v>
      </c>
      <c r="CC13" s="27">
        <v>19848.997500000001</v>
      </c>
      <c r="CD13" s="27">
        <v>13806.436</v>
      </c>
      <c r="CE13" s="27">
        <v>10419.709500000001</v>
      </c>
      <c r="CF13" s="27">
        <v>10520.248</v>
      </c>
      <c r="CG13" s="27">
        <v>11493.81</v>
      </c>
      <c r="CH13" s="27">
        <v>13203.287</v>
      </c>
      <c r="CI13" s="27">
        <v>13071.123</v>
      </c>
      <c r="CJ13" s="27">
        <v>12357.3465</v>
      </c>
      <c r="CK13" s="27">
        <v>12079.852999999999</v>
      </c>
      <c r="CL13" s="27">
        <v>11126.388999999999</v>
      </c>
      <c r="CM13" s="27">
        <v>10522.119500000001</v>
      </c>
      <c r="CN13" s="27">
        <v>9490.5835000000006</v>
      </c>
      <c r="CO13" s="27">
        <v>8243.5229999999992</v>
      </c>
      <c r="CP13" s="27">
        <v>7144.1120000000001</v>
      </c>
      <c r="CQ13" s="27">
        <v>5921.857</v>
      </c>
      <c r="CR13" s="27">
        <v>5029.5309999999999</v>
      </c>
      <c r="CS13" s="27">
        <v>4231.4110000000001</v>
      </c>
      <c r="CT13" s="27">
        <v>3520.3670000000002</v>
      </c>
      <c r="CU13" s="27">
        <v>2894.1954999999998</v>
      </c>
      <c r="CV13" s="27">
        <v>2383.7865000000002</v>
      </c>
      <c r="CW13" s="27">
        <v>1977.8589999999999</v>
      </c>
      <c r="CX13" s="27">
        <v>1658.7045000000001</v>
      </c>
      <c r="CY13" s="27">
        <v>1346.9929999999999</v>
      </c>
      <c r="CZ13" s="27">
        <v>1033.2619999999999</v>
      </c>
      <c r="DA13" s="27">
        <v>789.43550000000005</v>
      </c>
      <c r="DB13" s="27">
        <v>602.15750000000003</v>
      </c>
      <c r="DC13" s="27">
        <v>440.51299999999998</v>
      </c>
      <c r="DD13" s="27">
        <v>313.41800000000001</v>
      </c>
      <c r="DE13" s="27">
        <v>212.98599999999999</v>
      </c>
      <c r="DF13" s="27">
        <v>138.459</v>
      </c>
      <c r="DG13" s="27">
        <v>84.679000000000002</v>
      </c>
      <c r="DH13" s="27">
        <v>115.81</v>
      </c>
    </row>
    <row r="14" spans="1:112" x14ac:dyDescent="0.35">
      <c r="A14" s="23">
        <v>7442</v>
      </c>
      <c r="B14" s="23" t="s">
        <v>208</v>
      </c>
      <c r="C14" s="107" t="s">
        <v>24</v>
      </c>
      <c r="D14" s="25">
        <v>5</v>
      </c>
      <c r="E14" s="25">
        <v>156</v>
      </c>
      <c r="F14" s="25" t="s">
        <v>25</v>
      </c>
      <c r="G14" s="25" t="s">
        <v>26</v>
      </c>
      <c r="H14" s="25">
        <v>156</v>
      </c>
      <c r="I14" s="26" t="s">
        <v>27</v>
      </c>
      <c r="J14" s="25">
        <v>906</v>
      </c>
      <c r="K14" s="25">
        <v>2033</v>
      </c>
      <c r="L14" s="27">
        <v>9934.5385000000006</v>
      </c>
      <c r="M14" s="27">
        <v>9925.6705000000002</v>
      </c>
      <c r="N14" s="27">
        <v>9937.9889999999996</v>
      </c>
      <c r="O14" s="27">
        <v>9981.2065000000002</v>
      </c>
      <c r="P14" s="27">
        <v>10037.764499999999</v>
      </c>
      <c r="Q14" s="27">
        <v>10106.0985</v>
      </c>
      <c r="R14" s="27">
        <v>10192.075999999999</v>
      </c>
      <c r="S14" s="27">
        <v>10290.598</v>
      </c>
      <c r="T14" s="27">
        <v>10409.699000000001</v>
      </c>
      <c r="U14" s="27">
        <v>10512.2955</v>
      </c>
      <c r="V14" s="27">
        <v>10596.095499999999</v>
      </c>
      <c r="W14" s="27">
        <v>10702.739</v>
      </c>
      <c r="X14" s="27">
        <v>11436.669</v>
      </c>
      <c r="Y14" s="27">
        <v>13286.986000000001</v>
      </c>
      <c r="Z14" s="27">
        <v>14887.278</v>
      </c>
      <c r="AA14" s="27">
        <v>16746.476999999999</v>
      </c>
      <c r="AB14" s="27">
        <v>18099.678</v>
      </c>
      <c r="AC14" s="27">
        <v>17591.012999999999</v>
      </c>
      <c r="AD14" s="27">
        <v>17773.446499999998</v>
      </c>
      <c r="AE14" s="27">
        <v>18140.156500000001</v>
      </c>
      <c r="AF14" s="27">
        <v>18361.873</v>
      </c>
      <c r="AG14" s="27">
        <v>18112.8</v>
      </c>
      <c r="AH14" s="27">
        <v>17435.713500000002</v>
      </c>
      <c r="AI14" s="27">
        <v>17516.093000000001</v>
      </c>
      <c r="AJ14" s="27">
        <v>17389.376</v>
      </c>
      <c r="AK14" s="27">
        <v>16946.035</v>
      </c>
      <c r="AL14" s="27">
        <v>16475.095000000001</v>
      </c>
      <c r="AM14" s="27">
        <v>16114.094999999999</v>
      </c>
      <c r="AN14" s="27">
        <v>15835.175999999999</v>
      </c>
      <c r="AO14" s="27">
        <v>15553.761</v>
      </c>
      <c r="AP14" s="27">
        <v>15407.494500000001</v>
      </c>
      <c r="AQ14" s="27">
        <v>15465.191999999999</v>
      </c>
      <c r="AR14" s="27">
        <v>15911.0915</v>
      </c>
      <c r="AS14" s="27">
        <v>15949.9125</v>
      </c>
      <c r="AT14" s="27">
        <v>15691.0065</v>
      </c>
      <c r="AU14" s="27">
        <v>16006.894</v>
      </c>
      <c r="AV14" s="27">
        <v>16470.655500000001</v>
      </c>
      <c r="AW14" s="27">
        <v>17042.138500000001</v>
      </c>
      <c r="AX14" s="27">
        <v>17590.565999999999</v>
      </c>
      <c r="AY14" s="27">
        <v>18123.098999999998</v>
      </c>
      <c r="AZ14" s="27">
        <v>18821.745500000001</v>
      </c>
      <c r="BA14" s="27">
        <v>19943.034500000002</v>
      </c>
      <c r="BB14" s="27">
        <v>23144.467499999999</v>
      </c>
      <c r="BC14" s="27">
        <v>25123.218000000001</v>
      </c>
      <c r="BD14" s="27">
        <v>24229.9745</v>
      </c>
      <c r="BE14" s="27">
        <v>24371.6695</v>
      </c>
      <c r="BF14" s="27">
        <v>24198.135999999999</v>
      </c>
      <c r="BG14" s="27">
        <v>22578.467499999999</v>
      </c>
      <c r="BH14" s="27">
        <v>21085.986499999999</v>
      </c>
      <c r="BI14" s="27">
        <v>19937.114000000001</v>
      </c>
      <c r="BJ14" s="27">
        <v>20578.157999999999</v>
      </c>
      <c r="BK14" s="27">
        <v>20903.584999999999</v>
      </c>
      <c r="BL14" s="27">
        <v>19553.611499999999</v>
      </c>
      <c r="BM14" s="27">
        <v>18691.947499999998</v>
      </c>
      <c r="BN14" s="27">
        <v>17758.609</v>
      </c>
      <c r="BO14" s="27">
        <v>17147.625499999998</v>
      </c>
      <c r="BP14" s="27">
        <v>17693.906999999999</v>
      </c>
      <c r="BQ14" s="27">
        <v>18637.351500000001</v>
      </c>
      <c r="BR14" s="27">
        <v>19954.264999999999</v>
      </c>
      <c r="BS14" s="27">
        <v>21576.569500000001</v>
      </c>
      <c r="BT14" s="27">
        <v>22421.0065</v>
      </c>
      <c r="BU14" s="27">
        <v>22915.919000000002</v>
      </c>
      <c r="BV14" s="27">
        <v>23690.457999999999</v>
      </c>
      <c r="BW14" s="27">
        <v>23690.855500000001</v>
      </c>
      <c r="BX14" s="27">
        <v>23256.688999999998</v>
      </c>
      <c r="BY14" s="27">
        <v>21554.625499999998</v>
      </c>
      <c r="BZ14" s="27">
        <v>20261.4395</v>
      </c>
      <c r="CA14" s="27">
        <v>20769.733</v>
      </c>
      <c r="CB14" s="27">
        <v>20572.9005</v>
      </c>
      <c r="CC14" s="27">
        <v>21155.476500000001</v>
      </c>
      <c r="CD14" s="27">
        <v>19528.214</v>
      </c>
      <c r="CE14" s="27">
        <v>13552.743</v>
      </c>
      <c r="CF14" s="27">
        <v>10208.107</v>
      </c>
      <c r="CG14" s="27">
        <v>10285.4035</v>
      </c>
      <c r="CH14" s="27">
        <v>11209.172</v>
      </c>
      <c r="CI14" s="27">
        <v>12842.116</v>
      </c>
      <c r="CJ14" s="27">
        <v>12676.638000000001</v>
      </c>
      <c r="CK14" s="27">
        <v>11942.594999999999</v>
      </c>
      <c r="CL14" s="27">
        <v>11626.816500000001</v>
      </c>
      <c r="CM14" s="27">
        <v>10657.57</v>
      </c>
      <c r="CN14" s="27">
        <v>10021.248</v>
      </c>
      <c r="CO14" s="27">
        <v>8979.3705000000009</v>
      </c>
      <c r="CP14" s="27">
        <v>7740.8615</v>
      </c>
      <c r="CQ14" s="27">
        <v>6653.1949999999997</v>
      </c>
      <c r="CR14" s="27">
        <v>5465.268</v>
      </c>
      <c r="CS14" s="27">
        <v>4596.982</v>
      </c>
      <c r="CT14" s="27">
        <v>3827.3939999999998</v>
      </c>
      <c r="CU14" s="27">
        <v>3148.779</v>
      </c>
      <c r="CV14" s="27">
        <v>2556.6345000000001</v>
      </c>
      <c r="CW14" s="27">
        <v>2075.9630000000002</v>
      </c>
      <c r="CX14" s="27">
        <v>1694.6095</v>
      </c>
      <c r="CY14" s="27">
        <v>1395.376</v>
      </c>
      <c r="CZ14" s="27">
        <v>1108.568</v>
      </c>
      <c r="DA14" s="27">
        <v>828.39400000000001</v>
      </c>
      <c r="DB14" s="27">
        <v>615.18949999999995</v>
      </c>
      <c r="DC14" s="27">
        <v>456.03199999999998</v>
      </c>
      <c r="DD14" s="27">
        <v>324.00700000000001</v>
      </c>
      <c r="DE14" s="27">
        <v>223.30549999999999</v>
      </c>
      <c r="DF14" s="27">
        <v>146.50149999999999</v>
      </c>
      <c r="DG14" s="27">
        <v>91.799000000000007</v>
      </c>
      <c r="DH14" s="27">
        <v>126.438</v>
      </c>
    </row>
    <row r="15" spans="1:112" x14ac:dyDescent="0.35">
      <c r="A15" s="23">
        <v>7443</v>
      </c>
      <c r="B15" s="23" t="s">
        <v>208</v>
      </c>
      <c r="C15" s="107" t="s">
        <v>24</v>
      </c>
      <c r="D15" s="25">
        <v>5</v>
      </c>
      <c r="E15" s="25">
        <v>156</v>
      </c>
      <c r="F15" s="25" t="s">
        <v>25</v>
      </c>
      <c r="G15" s="25" t="s">
        <v>26</v>
      </c>
      <c r="H15" s="25">
        <v>156</v>
      </c>
      <c r="I15" s="26" t="s">
        <v>27</v>
      </c>
      <c r="J15" s="25">
        <v>906</v>
      </c>
      <c r="K15" s="25">
        <v>2034</v>
      </c>
      <c r="L15" s="27">
        <v>9920.3320000000003</v>
      </c>
      <c r="M15" s="27">
        <v>9923.1110000000008</v>
      </c>
      <c r="N15" s="27">
        <v>9919.5015000000003</v>
      </c>
      <c r="O15" s="27">
        <v>9932.8680000000004</v>
      </c>
      <c r="P15" s="27">
        <v>9976.8850000000002</v>
      </c>
      <c r="Q15" s="27">
        <v>10034.031999999999</v>
      </c>
      <c r="R15" s="27">
        <v>10102.709500000001</v>
      </c>
      <c r="S15" s="27">
        <v>10188.832</v>
      </c>
      <c r="T15" s="27">
        <v>10287.385</v>
      </c>
      <c r="U15" s="27">
        <v>10406.486999999999</v>
      </c>
      <c r="V15" s="27">
        <v>10509.103999999999</v>
      </c>
      <c r="W15" s="27">
        <v>10592.874</v>
      </c>
      <c r="X15" s="27">
        <v>10699.264499999999</v>
      </c>
      <c r="Y15" s="27">
        <v>11432.483</v>
      </c>
      <c r="Z15" s="27">
        <v>13281.477999999999</v>
      </c>
      <c r="AA15" s="27">
        <v>14880.1095</v>
      </c>
      <c r="AB15" s="27">
        <v>16737.210999999999</v>
      </c>
      <c r="AC15" s="27">
        <v>18088.150000000001</v>
      </c>
      <c r="AD15" s="27">
        <v>17577.638500000001</v>
      </c>
      <c r="AE15" s="27">
        <v>17758.1535</v>
      </c>
      <c r="AF15" s="27">
        <v>18123.070500000002</v>
      </c>
      <c r="AG15" s="27">
        <v>18343.320500000002</v>
      </c>
      <c r="AH15" s="27">
        <v>18093.360499999999</v>
      </c>
      <c r="AI15" s="27">
        <v>17415.9355</v>
      </c>
      <c r="AJ15" s="27">
        <v>17495.919000000002</v>
      </c>
      <c r="AK15" s="27">
        <v>17368.999</v>
      </c>
      <c r="AL15" s="27">
        <v>16925.711500000001</v>
      </c>
      <c r="AM15" s="27">
        <v>16455.030999999999</v>
      </c>
      <c r="AN15" s="27">
        <v>16094.441500000001</v>
      </c>
      <c r="AO15" s="27">
        <v>15816.0355</v>
      </c>
      <c r="AP15" s="27">
        <v>15535.19</v>
      </c>
      <c r="AQ15" s="27">
        <v>15389.4555</v>
      </c>
      <c r="AR15" s="27">
        <v>15447.611999999999</v>
      </c>
      <c r="AS15" s="27">
        <v>15893.737499999999</v>
      </c>
      <c r="AT15" s="27">
        <v>15932.9755</v>
      </c>
      <c r="AU15" s="27">
        <v>15674.547500000001</v>
      </c>
      <c r="AV15" s="27">
        <v>15990.396000000001</v>
      </c>
      <c r="AW15" s="27">
        <v>16453.7785</v>
      </c>
      <c r="AX15" s="27">
        <v>17024.469000000001</v>
      </c>
      <c r="AY15" s="27">
        <v>17571.707999999999</v>
      </c>
      <c r="AZ15" s="27">
        <v>18102.625499999998</v>
      </c>
      <c r="BA15" s="27">
        <v>18799.085500000001</v>
      </c>
      <c r="BB15" s="27">
        <v>19917.370999999999</v>
      </c>
      <c r="BC15" s="27">
        <v>23112.901999999998</v>
      </c>
      <c r="BD15" s="27">
        <v>25086.660500000002</v>
      </c>
      <c r="BE15" s="27">
        <v>24192.04</v>
      </c>
      <c r="BF15" s="27">
        <v>24330.863499999999</v>
      </c>
      <c r="BG15" s="27">
        <v>24154.800999999999</v>
      </c>
      <c r="BH15" s="27">
        <v>22534.648499999999</v>
      </c>
      <c r="BI15" s="27">
        <v>21040.783500000001</v>
      </c>
      <c r="BJ15" s="27">
        <v>19889.192500000001</v>
      </c>
      <c r="BK15" s="27">
        <v>20522.703000000001</v>
      </c>
      <c r="BL15" s="27">
        <v>20841.221000000001</v>
      </c>
      <c r="BM15" s="27">
        <v>19489.975999999999</v>
      </c>
      <c r="BN15" s="27">
        <v>18626.7415</v>
      </c>
      <c r="BO15" s="27">
        <v>17692.868999999999</v>
      </c>
      <c r="BP15" s="27">
        <v>17080.177500000002</v>
      </c>
      <c r="BQ15" s="27">
        <v>17619.154999999999</v>
      </c>
      <c r="BR15" s="27">
        <v>18551.512500000001</v>
      </c>
      <c r="BS15" s="27">
        <v>19852.5615</v>
      </c>
      <c r="BT15" s="27">
        <v>21453.239000000001</v>
      </c>
      <c r="BU15" s="27">
        <v>22276.031500000001</v>
      </c>
      <c r="BV15" s="27">
        <v>22748.537</v>
      </c>
      <c r="BW15" s="27">
        <v>23496.465</v>
      </c>
      <c r="BX15" s="27">
        <v>23475.886500000001</v>
      </c>
      <c r="BY15" s="27">
        <v>23025.924999999999</v>
      </c>
      <c r="BZ15" s="27">
        <v>21322.733499999998</v>
      </c>
      <c r="CA15" s="27">
        <v>20024.714499999998</v>
      </c>
      <c r="CB15" s="27">
        <v>20507.555499999999</v>
      </c>
      <c r="CC15" s="27">
        <v>20287.762500000001</v>
      </c>
      <c r="CD15" s="27">
        <v>20820.012999999999</v>
      </c>
      <c r="CE15" s="27">
        <v>19176.302500000002</v>
      </c>
      <c r="CF15" s="27">
        <v>13283.817499999999</v>
      </c>
      <c r="CG15" s="27">
        <v>9984.6744999999992</v>
      </c>
      <c r="CH15" s="27">
        <v>10035.799999999999</v>
      </c>
      <c r="CI15" s="27">
        <v>10908.113499999999</v>
      </c>
      <c r="CJ15" s="27">
        <v>12461.0815</v>
      </c>
      <c r="CK15" s="27">
        <v>12258.817999999999</v>
      </c>
      <c r="CL15" s="27">
        <v>11502.1165</v>
      </c>
      <c r="CM15" s="27">
        <v>11144.833500000001</v>
      </c>
      <c r="CN15" s="27">
        <v>10158.567999999999</v>
      </c>
      <c r="CO15" s="27">
        <v>9489.5010000000002</v>
      </c>
      <c r="CP15" s="27">
        <v>8440.473</v>
      </c>
      <c r="CQ15" s="27">
        <v>7216.8644999999997</v>
      </c>
      <c r="CR15" s="27">
        <v>6148.4709999999995</v>
      </c>
      <c r="CS15" s="27">
        <v>5002.6374999999998</v>
      </c>
      <c r="CT15" s="27">
        <v>4164.3154999999997</v>
      </c>
      <c r="CU15" s="27">
        <v>3428.1819999999998</v>
      </c>
      <c r="CV15" s="27">
        <v>2786.0250000000001</v>
      </c>
      <c r="CW15" s="27">
        <v>2230.395</v>
      </c>
      <c r="CX15" s="27">
        <v>1781.8475000000001</v>
      </c>
      <c r="CY15" s="27">
        <v>1428.279</v>
      </c>
      <c r="CZ15" s="27">
        <v>1150.7655</v>
      </c>
      <c r="DA15" s="27">
        <v>890.755</v>
      </c>
      <c r="DB15" s="27">
        <v>647.20849999999996</v>
      </c>
      <c r="DC15" s="27">
        <v>467.09800000000001</v>
      </c>
      <c r="DD15" s="27">
        <v>336.18349999999998</v>
      </c>
      <c r="DE15" s="27">
        <v>231.30500000000001</v>
      </c>
      <c r="DF15" s="27">
        <v>153.9385</v>
      </c>
      <c r="DG15" s="27">
        <v>97.384500000000003</v>
      </c>
      <c r="DH15" s="27">
        <v>138.0035</v>
      </c>
    </row>
    <row r="16" spans="1:112" x14ac:dyDescent="0.35">
      <c r="A16" s="23">
        <v>7444</v>
      </c>
      <c r="B16" s="23" t="s">
        <v>208</v>
      </c>
      <c r="C16" s="107" t="s">
        <v>24</v>
      </c>
      <c r="D16" s="25">
        <v>5</v>
      </c>
      <c r="E16" s="25">
        <v>156</v>
      </c>
      <c r="F16" s="25" t="s">
        <v>25</v>
      </c>
      <c r="G16" s="25" t="s">
        <v>26</v>
      </c>
      <c r="H16" s="25">
        <v>156</v>
      </c>
      <c r="I16" s="26" t="s">
        <v>27</v>
      </c>
      <c r="J16" s="25">
        <v>906</v>
      </c>
      <c r="K16" s="25">
        <v>2035</v>
      </c>
      <c r="L16" s="27">
        <v>9933.1990000000005</v>
      </c>
      <c r="M16" s="27">
        <v>9909.1029999999992</v>
      </c>
      <c r="N16" s="27">
        <v>9917.009</v>
      </c>
      <c r="O16" s="27">
        <v>9914.4349999999995</v>
      </c>
      <c r="P16" s="27">
        <v>9928.5959999999995</v>
      </c>
      <c r="Q16" s="27">
        <v>9973.1975000000002</v>
      </c>
      <c r="R16" s="27">
        <v>10030.690500000001</v>
      </c>
      <c r="S16" s="27">
        <v>10099.5245</v>
      </c>
      <c r="T16" s="27">
        <v>10185.691500000001</v>
      </c>
      <c r="U16" s="27">
        <v>10284.2595</v>
      </c>
      <c r="V16" s="27">
        <v>10403.3835</v>
      </c>
      <c r="W16" s="27">
        <v>10505.967000000001</v>
      </c>
      <c r="X16" s="27">
        <v>10589.487999999999</v>
      </c>
      <c r="Y16" s="27">
        <v>10695.298500000001</v>
      </c>
      <c r="Z16" s="27">
        <v>11427.442499999999</v>
      </c>
      <c r="AA16" s="27">
        <v>13274.745000000001</v>
      </c>
      <c r="AB16" s="27">
        <v>14871.3815</v>
      </c>
      <c r="AC16" s="27">
        <v>16726.136500000001</v>
      </c>
      <c r="AD16" s="27">
        <v>18074.746500000001</v>
      </c>
      <c r="AE16" s="27">
        <v>17562.529500000001</v>
      </c>
      <c r="AF16" s="27">
        <v>17741.324000000001</v>
      </c>
      <c r="AG16" s="27">
        <v>18104.752</v>
      </c>
      <c r="AH16" s="27">
        <v>18323.934499999999</v>
      </c>
      <c r="AI16" s="27">
        <v>18073.466</v>
      </c>
      <c r="AJ16" s="27">
        <v>17395.960999999999</v>
      </c>
      <c r="AK16" s="27">
        <v>17475.659500000002</v>
      </c>
      <c r="AL16" s="27">
        <v>17348.645</v>
      </c>
      <c r="AM16" s="27">
        <v>16905.5995</v>
      </c>
      <c r="AN16" s="27">
        <v>16435.381000000001</v>
      </c>
      <c r="AO16" s="27">
        <v>16075.346</v>
      </c>
      <c r="AP16" s="27">
        <v>15797.504499999999</v>
      </c>
      <c r="AQ16" s="27">
        <v>15517.267</v>
      </c>
      <c r="AR16" s="27">
        <v>15372.109</v>
      </c>
      <c r="AS16" s="27">
        <v>15430.727999999999</v>
      </c>
      <c r="AT16" s="27">
        <v>15877.027</v>
      </c>
      <c r="AU16" s="27">
        <v>15916.5715</v>
      </c>
      <c r="AV16" s="27">
        <v>15658.468500000001</v>
      </c>
      <c r="AW16" s="27">
        <v>15974.065500000001</v>
      </c>
      <c r="AX16" s="27">
        <v>16436.782999999999</v>
      </c>
      <c r="AY16" s="27">
        <v>17006.341499999999</v>
      </c>
      <c r="AZ16" s="27">
        <v>17552.044999999998</v>
      </c>
      <c r="BA16" s="27">
        <v>18081.048500000001</v>
      </c>
      <c r="BB16" s="27">
        <v>18775.116000000002</v>
      </c>
      <c r="BC16" s="27">
        <v>19890.2565</v>
      </c>
      <c r="BD16" s="27">
        <v>23079.621999999999</v>
      </c>
      <c r="BE16" s="27">
        <v>25048.242999999999</v>
      </c>
      <c r="BF16" s="27">
        <v>24152.312999999998</v>
      </c>
      <c r="BG16" s="27">
        <v>24288.127499999999</v>
      </c>
      <c r="BH16" s="27">
        <v>24108.985000000001</v>
      </c>
      <c r="BI16" s="27">
        <v>22487.438999999998</v>
      </c>
      <c r="BJ16" s="27">
        <v>20991.330999999998</v>
      </c>
      <c r="BK16" s="27">
        <v>19836.691500000001</v>
      </c>
      <c r="BL16" s="27">
        <v>20462.669999999998</v>
      </c>
      <c r="BM16" s="27">
        <v>20774.937000000002</v>
      </c>
      <c r="BN16" s="27">
        <v>19423.483</v>
      </c>
      <c r="BO16" s="27">
        <v>18559.289499999999</v>
      </c>
      <c r="BP16" s="27">
        <v>17624.785</v>
      </c>
      <c r="BQ16" s="27">
        <v>17009.512999999999</v>
      </c>
      <c r="BR16" s="27">
        <v>17539.6315</v>
      </c>
      <c r="BS16" s="27">
        <v>18458.915499999999</v>
      </c>
      <c r="BT16" s="27">
        <v>19741.417000000001</v>
      </c>
      <c r="BU16" s="27">
        <v>21317.471000000001</v>
      </c>
      <c r="BV16" s="27">
        <v>22116.871999999999</v>
      </c>
      <c r="BW16" s="27">
        <v>22566.323499999999</v>
      </c>
      <c r="BX16" s="27">
        <v>23287.8125</v>
      </c>
      <c r="BY16" s="27">
        <v>23248.057000000001</v>
      </c>
      <c r="BZ16" s="27">
        <v>22783.350999999999</v>
      </c>
      <c r="CA16" s="27">
        <v>21079.184499999999</v>
      </c>
      <c r="CB16" s="27">
        <v>19777.145499999999</v>
      </c>
      <c r="CC16" s="27">
        <v>20229.105500000001</v>
      </c>
      <c r="CD16" s="27">
        <v>19972.797999999999</v>
      </c>
      <c r="CE16" s="27">
        <v>20451.852500000001</v>
      </c>
      <c r="CF16" s="27">
        <v>18802.985499999999</v>
      </c>
      <c r="CG16" s="27">
        <v>12999.585499999999</v>
      </c>
      <c r="CH16" s="27">
        <v>9747.0120000000006</v>
      </c>
      <c r="CI16" s="27">
        <v>9771.5614999999998</v>
      </c>
      <c r="CJ16" s="27">
        <v>10590.19</v>
      </c>
      <c r="CK16" s="27">
        <v>12057.094999999999</v>
      </c>
      <c r="CL16" s="27">
        <v>11814.566000000001</v>
      </c>
      <c r="CM16" s="27">
        <v>11032.96</v>
      </c>
      <c r="CN16" s="27">
        <v>10631.208000000001</v>
      </c>
      <c r="CO16" s="27">
        <v>9628.0789999999997</v>
      </c>
      <c r="CP16" s="27">
        <v>8928.1589999999997</v>
      </c>
      <c r="CQ16" s="27">
        <v>7877.7659999999996</v>
      </c>
      <c r="CR16" s="27">
        <v>6677.1835000000001</v>
      </c>
      <c r="CS16" s="27">
        <v>5635.9965000000002</v>
      </c>
      <c r="CT16" s="27">
        <v>4538.8334999999997</v>
      </c>
      <c r="CU16" s="27">
        <v>3735.8155000000002</v>
      </c>
      <c r="CV16" s="27">
        <v>3037.6179999999999</v>
      </c>
      <c r="CW16" s="27">
        <v>2434.5929999999998</v>
      </c>
      <c r="CX16" s="27">
        <v>1917.8920000000001</v>
      </c>
      <c r="CY16" s="27">
        <v>1504.5815</v>
      </c>
      <c r="CZ16" s="27">
        <v>1180.2255</v>
      </c>
      <c r="DA16" s="27">
        <v>926.67600000000004</v>
      </c>
      <c r="DB16" s="27">
        <v>697.54549999999995</v>
      </c>
      <c r="DC16" s="27">
        <v>492.69099999999997</v>
      </c>
      <c r="DD16" s="27">
        <v>345.20150000000001</v>
      </c>
      <c r="DE16" s="27">
        <v>240.489</v>
      </c>
      <c r="DF16" s="27">
        <v>159.72</v>
      </c>
      <c r="DG16" s="27">
        <v>102.518</v>
      </c>
      <c r="DH16" s="27">
        <v>149.16200000000001</v>
      </c>
    </row>
    <row r="17" spans="1:112" x14ac:dyDescent="0.35">
      <c r="A17" s="23">
        <v>7445</v>
      </c>
      <c r="B17" s="23" t="s">
        <v>208</v>
      </c>
      <c r="C17" s="107" t="s">
        <v>24</v>
      </c>
      <c r="D17" s="25">
        <v>5</v>
      </c>
      <c r="E17" s="25">
        <v>156</v>
      </c>
      <c r="F17" s="25" t="s">
        <v>25</v>
      </c>
      <c r="G17" s="25" t="s">
        <v>26</v>
      </c>
      <c r="H17" s="25">
        <v>156</v>
      </c>
      <c r="I17" s="26" t="s">
        <v>27</v>
      </c>
      <c r="J17" s="25">
        <v>906</v>
      </c>
      <c r="K17" s="25">
        <v>2036</v>
      </c>
      <c r="L17" s="27">
        <v>9983.8670000000002</v>
      </c>
      <c r="M17" s="27">
        <v>9922.1530000000002</v>
      </c>
      <c r="N17" s="27">
        <v>9903.0750000000007</v>
      </c>
      <c r="O17" s="27">
        <v>9911.9955000000009</v>
      </c>
      <c r="P17" s="27">
        <v>9910.2085000000006</v>
      </c>
      <c r="Q17" s="27">
        <v>9924.9539999999997</v>
      </c>
      <c r="R17" s="27">
        <v>9969.9045000000006</v>
      </c>
      <c r="S17" s="27">
        <v>10027.5635</v>
      </c>
      <c r="T17" s="27">
        <v>10096.455</v>
      </c>
      <c r="U17" s="27">
        <v>10182.647499999999</v>
      </c>
      <c r="V17" s="27">
        <v>10281.245500000001</v>
      </c>
      <c r="W17" s="27">
        <v>10400.3325</v>
      </c>
      <c r="X17" s="27">
        <v>10502.664000000001</v>
      </c>
      <c r="Y17" s="27">
        <v>10585.6095</v>
      </c>
      <c r="Z17" s="27">
        <v>10690.478999999999</v>
      </c>
      <c r="AA17" s="27">
        <v>11421.183499999999</v>
      </c>
      <c r="AB17" s="27">
        <v>13266.468999999999</v>
      </c>
      <c r="AC17" s="27">
        <v>14860.8815</v>
      </c>
      <c r="AD17" s="27">
        <v>16713.224999999999</v>
      </c>
      <c r="AE17" s="27">
        <v>18059.6165</v>
      </c>
      <c r="AF17" s="27">
        <v>17545.911499999998</v>
      </c>
      <c r="AG17" s="27">
        <v>17723.2945</v>
      </c>
      <c r="AH17" s="27">
        <v>18085.629000000001</v>
      </c>
      <c r="AI17" s="27">
        <v>18304.113499999999</v>
      </c>
      <c r="AJ17" s="27">
        <v>18053.392500000002</v>
      </c>
      <c r="AK17" s="27">
        <v>17375.929499999998</v>
      </c>
      <c r="AL17" s="27">
        <v>17455.448499999999</v>
      </c>
      <c r="AM17" s="27">
        <v>17328.523499999999</v>
      </c>
      <c r="AN17" s="27">
        <v>16885.920999999998</v>
      </c>
      <c r="AO17" s="27">
        <v>16416.307499999999</v>
      </c>
      <c r="AP17" s="27">
        <v>16056.8765</v>
      </c>
      <c r="AQ17" s="27">
        <v>15779.6355</v>
      </c>
      <c r="AR17" s="27">
        <v>15500.048500000001</v>
      </c>
      <c r="AS17" s="27">
        <v>15355.467000000001</v>
      </c>
      <c r="AT17" s="27">
        <v>15414.494000000001</v>
      </c>
      <c r="AU17" s="27">
        <v>15860.8595</v>
      </c>
      <c r="AV17" s="27">
        <v>15900.557500000001</v>
      </c>
      <c r="AW17" s="27">
        <v>15642.58</v>
      </c>
      <c r="AX17" s="27">
        <v>15957.654500000001</v>
      </c>
      <c r="AY17" s="27">
        <v>16419.388500000001</v>
      </c>
      <c r="AZ17" s="27">
        <v>16987.481500000002</v>
      </c>
      <c r="BA17" s="27">
        <v>17531.363499999999</v>
      </c>
      <c r="BB17" s="27">
        <v>18058.269499999999</v>
      </c>
      <c r="BC17" s="27">
        <v>18749.84</v>
      </c>
      <c r="BD17" s="27">
        <v>19861.749500000002</v>
      </c>
      <c r="BE17" s="27">
        <v>23044.694500000001</v>
      </c>
      <c r="BF17" s="27">
        <v>25008.0105</v>
      </c>
      <c r="BG17" s="27">
        <v>24110.722000000002</v>
      </c>
      <c r="BH17" s="27">
        <v>24242.958500000001</v>
      </c>
      <c r="BI17" s="27">
        <v>24059.625</v>
      </c>
      <c r="BJ17" s="27">
        <v>22435.797500000001</v>
      </c>
      <c r="BK17" s="27">
        <v>20937.167000000001</v>
      </c>
      <c r="BL17" s="27">
        <v>19779.894499999999</v>
      </c>
      <c r="BM17" s="27">
        <v>20398.8855</v>
      </c>
      <c r="BN17" s="27">
        <v>20705.677500000002</v>
      </c>
      <c r="BO17" s="27">
        <v>19354.697499999998</v>
      </c>
      <c r="BP17" s="27">
        <v>18489.430499999999</v>
      </c>
      <c r="BQ17" s="27">
        <v>17553.459500000001</v>
      </c>
      <c r="BR17" s="27">
        <v>16934.364000000001</v>
      </c>
      <c r="BS17" s="27">
        <v>17453.889500000001</v>
      </c>
      <c r="BT17" s="27">
        <v>18357.784500000002</v>
      </c>
      <c r="BU17" s="27">
        <v>19619.134999999998</v>
      </c>
      <c r="BV17" s="27">
        <v>21168.481500000002</v>
      </c>
      <c r="BW17" s="27">
        <v>21943.659</v>
      </c>
      <c r="BX17" s="27">
        <v>22370.3675</v>
      </c>
      <c r="BY17" s="27">
        <v>23066.668000000001</v>
      </c>
      <c r="BZ17" s="27">
        <v>23008.51</v>
      </c>
      <c r="CA17" s="27">
        <v>22528.489000000001</v>
      </c>
      <c r="CB17" s="27">
        <v>20824.36</v>
      </c>
      <c r="CC17" s="27">
        <v>19514.121999999999</v>
      </c>
      <c r="CD17" s="27">
        <v>19921.505499999999</v>
      </c>
      <c r="CE17" s="27">
        <v>19627.056499999999</v>
      </c>
      <c r="CF17" s="27">
        <v>20061.089</v>
      </c>
      <c r="CG17" s="27">
        <v>18408.175999999999</v>
      </c>
      <c r="CH17" s="27">
        <v>12697.031999999999</v>
      </c>
      <c r="CI17" s="27">
        <v>9495.2420000000002</v>
      </c>
      <c r="CJ17" s="27">
        <v>9492.2710000000006</v>
      </c>
      <c r="CK17" s="27">
        <v>10252.8035</v>
      </c>
      <c r="CL17" s="27">
        <v>11627.156499999999</v>
      </c>
      <c r="CM17" s="27">
        <v>11340.889499999999</v>
      </c>
      <c r="CN17" s="27">
        <v>10532.475</v>
      </c>
      <c r="CO17" s="27">
        <v>10084.5245</v>
      </c>
      <c r="CP17" s="27">
        <v>9067.2870000000003</v>
      </c>
      <c r="CQ17" s="27">
        <v>8341.1949999999997</v>
      </c>
      <c r="CR17" s="27">
        <v>7297.2574999999997</v>
      </c>
      <c r="CS17" s="27">
        <v>6128.2619999999997</v>
      </c>
      <c r="CT17" s="27">
        <v>5121.1499999999996</v>
      </c>
      <c r="CU17" s="27">
        <v>4078.4625000000001</v>
      </c>
      <c r="CV17" s="27">
        <v>3315.6559999999999</v>
      </c>
      <c r="CW17" s="27">
        <v>2658.4520000000002</v>
      </c>
      <c r="CX17" s="27">
        <v>2097.1669999999999</v>
      </c>
      <c r="CY17" s="27">
        <v>1622.55</v>
      </c>
      <c r="CZ17" s="27">
        <v>1245.7004999999999</v>
      </c>
      <c r="DA17" s="27">
        <v>952.40099999999995</v>
      </c>
      <c r="DB17" s="27">
        <v>727.34349999999995</v>
      </c>
      <c r="DC17" s="27">
        <v>532.28</v>
      </c>
      <c r="DD17" s="27">
        <v>365.06200000000001</v>
      </c>
      <c r="DE17" s="27">
        <v>247.53149999999999</v>
      </c>
      <c r="DF17" s="27">
        <v>166.37100000000001</v>
      </c>
      <c r="DG17" s="27">
        <v>106.51949999999999</v>
      </c>
      <c r="DH17" s="27">
        <v>159.738</v>
      </c>
    </row>
    <row r="18" spans="1:112" x14ac:dyDescent="0.35">
      <c r="A18" s="23">
        <v>7446</v>
      </c>
      <c r="B18" s="23" t="s">
        <v>208</v>
      </c>
      <c r="C18" s="107" t="s">
        <v>24</v>
      </c>
      <c r="D18" s="25">
        <v>5</v>
      </c>
      <c r="E18" s="25">
        <v>156</v>
      </c>
      <c r="F18" s="25" t="s">
        <v>25</v>
      </c>
      <c r="G18" s="25" t="s">
        <v>26</v>
      </c>
      <c r="H18" s="25">
        <v>156</v>
      </c>
      <c r="I18" s="26" t="s">
        <v>27</v>
      </c>
      <c r="J18" s="25">
        <v>906</v>
      </c>
      <c r="K18" s="25">
        <v>2037</v>
      </c>
      <c r="L18" s="27">
        <v>10058.0695</v>
      </c>
      <c r="M18" s="27">
        <v>9972.9835000000003</v>
      </c>
      <c r="N18" s="27">
        <v>9916.2000000000007</v>
      </c>
      <c r="O18" s="27">
        <v>9898.1234999999997</v>
      </c>
      <c r="P18" s="27">
        <v>9907.8179999999993</v>
      </c>
      <c r="Q18" s="27">
        <v>9906.6134999999995</v>
      </c>
      <c r="R18" s="27">
        <v>9921.7119999999995</v>
      </c>
      <c r="S18" s="27">
        <v>9966.8364999999994</v>
      </c>
      <c r="T18" s="27">
        <v>10024.5625</v>
      </c>
      <c r="U18" s="27">
        <v>10093.489</v>
      </c>
      <c r="V18" s="27">
        <v>10179.718000000001</v>
      </c>
      <c r="W18" s="27">
        <v>10278.2835</v>
      </c>
      <c r="X18" s="27">
        <v>10397.117</v>
      </c>
      <c r="Y18" s="27">
        <v>10498.871499999999</v>
      </c>
      <c r="Z18" s="27">
        <v>10580.883</v>
      </c>
      <c r="AA18" s="27">
        <v>10684.451499999999</v>
      </c>
      <c r="AB18" s="27">
        <v>11413.4115</v>
      </c>
      <c r="AC18" s="27">
        <v>13256.4665</v>
      </c>
      <c r="AD18" s="27">
        <v>14848.608</v>
      </c>
      <c r="AE18" s="27">
        <v>16698.648000000001</v>
      </c>
      <c r="AF18" s="27">
        <v>18043.008999999998</v>
      </c>
      <c r="AG18" s="27">
        <v>17528.141</v>
      </c>
      <c r="AH18" s="27">
        <v>17704.5085</v>
      </c>
      <c r="AI18" s="27">
        <v>18066.115000000002</v>
      </c>
      <c r="AJ18" s="27">
        <v>18284.155500000001</v>
      </c>
      <c r="AK18" s="27">
        <v>18033.300500000001</v>
      </c>
      <c r="AL18" s="27">
        <v>17355.995500000001</v>
      </c>
      <c r="AM18" s="27">
        <v>17435.513500000001</v>
      </c>
      <c r="AN18" s="27">
        <v>17308.872500000001</v>
      </c>
      <c r="AO18" s="27">
        <v>16866.851999999999</v>
      </c>
      <c r="AP18" s="27">
        <v>16397.890500000001</v>
      </c>
      <c r="AQ18" s="27">
        <v>16039.097</v>
      </c>
      <c r="AR18" s="27">
        <v>15762.497499999999</v>
      </c>
      <c r="AS18" s="27">
        <v>15483.558000000001</v>
      </c>
      <c r="AT18" s="27">
        <v>15339.496499999999</v>
      </c>
      <c r="AU18" s="27">
        <v>15398.824000000001</v>
      </c>
      <c r="AV18" s="27">
        <v>15845.1055</v>
      </c>
      <c r="AW18" s="27">
        <v>15884.755499999999</v>
      </c>
      <c r="AX18" s="27">
        <v>15626.6525</v>
      </c>
      <c r="AY18" s="27">
        <v>15940.904</v>
      </c>
      <c r="AZ18" s="27">
        <v>16401.34</v>
      </c>
      <c r="BA18" s="27">
        <v>16967.692999999999</v>
      </c>
      <c r="BB18" s="27">
        <v>17509.574499999999</v>
      </c>
      <c r="BC18" s="27">
        <v>18034.291000000001</v>
      </c>
      <c r="BD18" s="27">
        <v>18723.312000000002</v>
      </c>
      <c r="BE18" s="27">
        <v>19831.905500000001</v>
      </c>
      <c r="BF18" s="27">
        <v>23008.160500000002</v>
      </c>
      <c r="BG18" s="27">
        <v>24965.893</v>
      </c>
      <c r="BH18" s="27">
        <v>24066.782500000001</v>
      </c>
      <c r="BI18" s="27">
        <v>24194.315500000001</v>
      </c>
      <c r="BJ18" s="27">
        <v>24005.6325</v>
      </c>
      <c r="BK18" s="27">
        <v>22379.2415</v>
      </c>
      <c r="BL18" s="27">
        <v>20878.5785</v>
      </c>
      <c r="BM18" s="27">
        <v>19719.572</v>
      </c>
      <c r="BN18" s="27">
        <v>20332.246999999999</v>
      </c>
      <c r="BO18" s="27">
        <v>20634.015500000001</v>
      </c>
      <c r="BP18" s="27">
        <v>19283.445500000002</v>
      </c>
      <c r="BQ18" s="27">
        <v>18416.236499999999</v>
      </c>
      <c r="BR18" s="27">
        <v>17477.609499999999</v>
      </c>
      <c r="BS18" s="27">
        <v>16853.361000000001</v>
      </c>
      <c r="BT18" s="27">
        <v>17360.280500000001</v>
      </c>
      <c r="BU18" s="27">
        <v>18246.561000000002</v>
      </c>
      <c r="BV18" s="27">
        <v>19484.978999999999</v>
      </c>
      <c r="BW18" s="27">
        <v>21006.348999999998</v>
      </c>
      <c r="BX18" s="27">
        <v>21757.362499999999</v>
      </c>
      <c r="BY18" s="27">
        <v>22162.625</v>
      </c>
      <c r="BZ18" s="27">
        <v>22834.042000000001</v>
      </c>
      <c r="CA18" s="27">
        <v>22756.673500000001</v>
      </c>
      <c r="CB18" s="27">
        <v>22261.6505</v>
      </c>
      <c r="CC18" s="27">
        <v>20553.4565</v>
      </c>
      <c r="CD18" s="27">
        <v>19223.477999999999</v>
      </c>
      <c r="CE18" s="27">
        <v>19583.696</v>
      </c>
      <c r="CF18" s="27">
        <v>19259.798999999999</v>
      </c>
      <c r="CG18" s="27">
        <v>19647.510999999999</v>
      </c>
      <c r="CH18" s="27">
        <v>17987.572499999998</v>
      </c>
      <c r="CI18" s="27">
        <v>12376.1875</v>
      </c>
      <c r="CJ18" s="27">
        <v>9228.866</v>
      </c>
      <c r="CK18" s="27">
        <v>9195.5504999999994</v>
      </c>
      <c r="CL18" s="27">
        <v>9893.3705000000009</v>
      </c>
      <c r="CM18" s="27">
        <v>11168.2665</v>
      </c>
      <c r="CN18" s="27">
        <v>10834.988499999999</v>
      </c>
      <c r="CO18" s="27">
        <v>9999.1345000000001</v>
      </c>
      <c r="CP18" s="27">
        <v>9505.8439999999991</v>
      </c>
      <c r="CQ18" s="27">
        <v>8480.0424999999996</v>
      </c>
      <c r="CR18" s="27">
        <v>7734.7809999999999</v>
      </c>
      <c r="CS18" s="27">
        <v>6705.8145000000004</v>
      </c>
      <c r="CT18" s="27">
        <v>5575.8315000000002</v>
      </c>
      <c r="CU18" s="27">
        <v>4609.0564999999997</v>
      </c>
      <c r="CV18" s="27">
        <v>3626.0735</v>
      </c>
      <c r="CW18" s="27">
        <v>2906.8829999999998</v>
      </c>
      <c r="CX18" s="27">
        <v>2293.6914999999999</v>
      </c>
      <c r="CY18" s="27">
        <v>1777.5630000000001</v>
      </c>
      <c r="CZ18" s="27">
        <v>1346.1569999999999</v>
      </c>
      <c r="DA18" s="27">
        <v>1007.403</v>
      </c>
      <c r="DB18" s="27">
        <v>749.26149999999996</v>
      </c>
      <c r="DC18" s="27">
        <v>556.39200000000005</v>
      </c>
      <c r="DD18" s="27">
        <v>395.38249999999999</v>
      </c>
      <c r="DE18" s="27">
        <v>262.47250000000003</v>
      </c>
      <c r="DF18" s="27">
        <v>171.66399999999999</v>
      </c>
      <c r="DG18" s="27">
        <v>111.161</v>
      </c>
      <c r="DH18" s="27">
        <v>169.22800000000001</v>
      </c>
    </row>
    <row r="19" spans="1:112" x14ac:dyDescent="0.35">
      <c r="A19" s="23">
        <v>7447</v>
      </c>
      <c r="B19" s="23" t="s">
        <v>208</v>
      </c>
      <c r="C19" s="107" t="s">
        <v>24</v>
      </c>
      <c r="D19" s="25">
        <v>5</v>
      </c>
      <c r="E19" s="25">
        <v>156</v>
      </c>
      <c r="F19" s="25" t="s">
        <v>25</v>
      </c>
      <c r="G19" s="25" t="s">
        <v>26</v>
      </c>
      <c r="H19" s="25">
        <v>156</v>
      </c>
      <c r="I19" s="26" t="s">
        <v>27</v>
      </c>
      <c r="J19" s="25">
        <v>906</v>
      </c>
      <c r="K19" s="25">
        <v>2038</v>
      </c>
      <c r="L19" s="27">
        <v>10162.382</v>
      </c>
      <c r="M19" s="27">
        <v>10047.3295</v>
      </c>
      <c r="N19" s="27">
        <v>9967.0954999999994</v>
      </c>
      <c r="O19" s="27">
        <v>9911.3065000000006</v>
      </c>
      <c r="P19" s="27">
        <v>9893.9974999999995</v>
      </c>
      <c r="Q19" s="27">
        <v>9904.2664999999997</v>
      </c>
      <c r="R19" s="27">
        <v>9903.4169999999995</v>
      </c>
      <c r="S19" s="27">
        <v>9918.6990000000005</v>
      </c>
      <c r="T19" s="27">
        <v>9963.8994999999995</v>
      </c>
      <c r="U19" s="27">
        <v>10021.6695</v>
      </c>
      <c r="V19" s="27">
        <v>10090.638999999999</v>
      </c>
      <c r="W19" s="27">
        <v>10176.8385</v>
      </c>
      <c r="X19" s="27">
        <v>10275.154500000001</v>
      </c>
      <c r="Y19" s="27">
        <v>10393.411</v>
      </c>
      <c r="Z19" s="27">
        <v>10494.231</v>
      </c>
      <c r="AA19" s="27">
        <v>10574.950500000001</v>
      </c>
      <c r="AB19" s="27">
        <v>10676.9215</v>
      </c>
      <c r="AC19" s="27">
        <v>11403.947</v>
      </c>
      <c r="AD19" s="27">
        <v>13244.729499999999</v>
      </c>
      <c r="AE19" s="27">
        <v>14834.7155</v>
      </c>
      <c r="AF19" s="27">
        <v>16682.6335</v>
      </c>
      <c r="AG19" s="27">
        <v>18025.253000000001</v>
      </c>
      <c r="AH19" s="27">
        <v>17509.627</v>
      </c>
      <c r="AI19" s="27">
        <v>17685.343000000001</v>
      </c>
      <c r="AJ19" s="27">
        <v>18046.473999999998</v>
      </c>
      <c r="AK19" s="27">
        <v>18264.1865</v>
      </c>
      <c r="AL19" s="27">
        <v>18013.308499999999</v>
      </c>
      <c r="AM19" s="27">
        <v>17336.347000000002</v>
      </c>
      <c r="AN19" s="27">
        <v>17416.053</v>
      </c>
      <c r="AO19" s="27">
        <v>17289.830999999998</v>
      </c>
      <c r="AP19" s="27">
        <v>16848.438999999998</v>
      </c>
      <c r="AQ19" s="27">
        <v>16380.163500000001</v>
      </c>
      <c r="AR19" s="27">
        <v>16022.047500000001</v>
      </c>
      <c r="AS19" s="27">
        <v>15746.085999999999</v>
      </c>
      <c r="AT19" s="27">
        <v>15467.735500000001</v>
      </c>
      <c r="AU19" s="27">
        <v>15324.0875</v>
      </c>
      <c r="AV19" s="27">
        <v>15383.5725</v>
      </c>
      <c r="AW19" s="27">
        <v>15829.5695</v>
      </c>
      <c r="AX19" s="27">
        <v>15868.9175</v>
      </c>
      <c r="AY19" s="27">
        <v>15610.418</v>
      </c>
      <c r="AZ19" s="27">
        <v>15923.5525</v>
      </c>
      <c r="BA19" s="27">
        <v>16382.4365</v>
      </c>
      <c r="BB19" s="27">
        <v>16946.874</v>
      </c>
      <c r="BC19" s="27">
        <v>17486.661499999998</v>
      </c>
      <c r="BD19" s="27">
        <v>18009.147499999999</v>
      </c>
      <c r="BE19" s="27">
        <v>18695.565500000001</v>
      </c>
      <c r="BF19" s="27">
        <v>19800.739000000001</v>
      </c>
      <c r="BG19" s="27">
        <v>22969.940500000001</v>
      </c>
      <c r="BH19" s="27">
        <v>24921.3835</v>
      </c>
      <c r="BI19" s="27">
        <v>24019.469499999999</v>
      </c>
      <c r="BJ19" s="27">
        <v>24141.112499999999</v>
      </c>
      <c r="BK19" s="27">
        <v>23946.489000000001</v>
      </c>
      <c r="BL19" s="27">
        <v>22318.052500000002</v>
      </c>
      <c r="BM19" s="27">
        <v>20816.338</v>
      </c>
      <c r="BN19" s="27">
        <v>19656.541499999999</v>
      </c>
      <c r="BO19" s="27">
        <v>20263.277999999998</v>
      </c>
      <c r="BP19" s="27">
        <v>20559.748500000002</v>
      </c>
      <c r="BQ19" s="27">
        <v>19208.766</v>
      </c>
      <c r="BR19" s="27">
        <v>18338.380499999999</v>
      </c>
      <c r="BS19" s="27">
        <v>17395.844000000001</v>
      </c>
      <c r="BT19" s="27">
        <v>16764.9375</v>
      </c>
      <c r="BU19" s="27">
        <v>17257.343499999999</v>
      </c>
      <c r="BV19" s="27">
        <v>18124.5425</v>
      </c>
      <c r="BW19" s="27">
        <v>19338.9735</v>
      </c>
      <c r="BX19" s="27">
        <v>20831.918000000001</v>
      </c>
      <c r="BY19" s="27">
        <v>21559.767500000002</v>
      </c>
      <c r="BZ19" s="27">
        <v>21943.952000000001</v>
      </c>
      <c r="CA19" s="27">
        <v>22589.292000000001</v>
      </c>
      <c r="CB19" s="27">
        <v>22492.7755</v>
      </c>
      <c r="CC19" s="27">
        <v>21977.764500000001</v>
      </c>
      <c r="CD19" s="27">
        <v>20253.947499999998</v>
      </c>
      <c r="CE19" s="27">
        <v>18904.093499999999</v>
      </c>
      <c r="CF19" s="27">
        <v>19224.524000000001</v>
      </c>
      <c r="CG19" s="27">
        <v>18870.702499999999</v>
      </c>
      <c r="CH19" s="27">
        <v>19206.52</v>
      </c>
      <c r="CI19" s="27">
        <v>17541.099999999999</v>
      </c>
      <c r="CJ19" s="27">
        <v>12036.2665</v>
      </c>
      <c r="CK19" s="27">
        <v>8945.5054999999993</v>
      </c>
      <c r="CL19" s="27">
        <v>8879.0084999999999</v>
      </c>
      <c r="CM19" s="27">
        <v>9509.2369999999992</v>
      </c>
      <c r="CN19" s="27">
        <v>10677.535</v>
      </c>
      <c r="CO19" s="27">
        <v>10295.0625</v>
      </c>
      <c r="CP19" s="27">
        <v>9433.7049999999999</v>
      </c>
      <c r="CQ19" s="27">
        <v>8898.8739999999998</v>
      </c>
      <c r="CR19" s="27">
        <v>7872.2425000000003</v>
      </c>
      <c r="CS19" s="27">
        <v>7115.8370000000004</v>
      </c>
      <c r="CT19" s="27">
        <v>6109.3469999999998</v>
      </c>
      <c r="CU19" s="27">
        <v>5025.1790000000001</v>
      </c>
      <c r="CV19" s="27">
        <v>4104.5969999999998</v>
      </c>
      <c r="CW19" s="27">
        <v>3184.8024999999998</v>
      </c>
      <c r="CX19" s="27">
        <v>2512.6239999999998</v>
      </c>
      <c r="CY19" s="27">
        <v>1947.3575000000001</v>
      </c>
      <c r="CZ19" s="27">
        <v>1477.6669999999999</v>
      </c>
      <c r="DA19" s="27">
        <v>1091.0255</v>
      </c>
      <c r="DB19" s="27">
        <v>794.31500000000005</v>
      </c>
      <c r="DC19" s="27">
        <v>574.50750000000005</v>
      </c>
      <c r="DD19" s="27">
        <v>414.30200000000002</v>
      </c>
      <c r="DE19" s="27">
        <v>284.94900000000001</v>
      </c>
      <c r="DF19" s="27">
        <v>182.4855</v>
      </c>
      <c r="DG19" s="27">
        <v>114.95350000000001</v>
      </c>
      <c r="DH19" s="27">
        <v>178.453</v>
      </c>
    </row>
    <row r="20" spans="1:112" x14ac:dyDescent="0.35">
      <c r="A20" s="23">
        <v>7448</v>
      </c>
      <c r="B20" s="23" t="s">
        <v>208</v>
      </c>
      <c r="C20" s="107" t="s">
        <v>24</v>
      </c>
      <c r="D20" s="25">
        <v>5</v>
      </c>
      <c r="E20" s="25">
        <v>156</v>
      </c>
      <c r="F20" s="25" t="s">
        <v>25</v>
      </c>
      <c r="G20" s="25" t="s">
        <v>26</v>
      </c>
      <c r="H20" s="25">
        <v>156</v>
      </c>
      <c r="I20" s="26" t="s">
        <v>27</v>
      </c>
      <c r="J20" s="25">
        <v>906</v>
      </c>
      <c r="K20" s="25">
        <v>2039</v>
      </c>
      <c r="L20" s="27">
        <v>10244.9115</v>
      </c>
      <c r="M20" s="27">
        <v>10151.7515</v>
      </c>
      <c r="N20" s="27">
        <v>10041.4905</v>
      </c>
      <c r="O20" s="27">
        <v>9962.2435000000005</v>
      </c>
      <c r="P20" s="27">
        <v>9907.2204999999994</v>
      </c>
      <c r="Q20" s="27">
        <v>9890.4840000000004</v>
      </c>
      <c r="R20" s="27">
        <v>9901.1080000000002</v>
      </c>
      <c r="S20" s="27">
        <v>9900.4490000000005</v>
      </c>
      <c r="T20" s="27">
        <v>9915.8194999999996</v>
      </c>
      <c r="U20" s="27">
        <v>9961.0725000000002</v>
      </c>
      <c r="V20" s="27">
        <v>10018.8905</v>
      </c>
      <c r="W20" s="27">
        <v>10087.833500000001</v>
      </c>
      <c r="X20" s="27">
        <v>10173.786</v>
      </c>
      <c r="Y20" s="27">
        <v>10271.530500000001</v>
      </c>
      <c r="Z20" s="27">
        <v>10388.8495</v>
      </c>
      <c r="AA20" s="27">
        <v>10488.3765</v>
      </c>
      <c r="AB20" s="27">
        <v>10567.5075</v>
      </c>
      <c r="AC20" s="27">
        <v>10667.6985</v>
      </c>
      <c r="AD20" s="27">
        <v>11392.7675</v>
      </c>
      <c r="AE20" s="27">
        <v>13231.387500000001</v>
      </c>
      <c r="AF20" s="27">
        <v>14819.406000000001</v>
      </c>
      <c r="AG20" s="27">
        <v>16665.477500000001</v>
      </c>
      <c r="AH20" s="27">
        <v>18006.725999999999</v>
      </c>
      <c r="AI20" s="27">
        <v>17490.710500000001</v>
      </c>
      <c r="AJ20" s="27">
        <v>17666.027999999998</v>
      </c>
      <c r="AK20" s="27">
        <v>18026.802</v>
      </c>
      <c r="AL20" s="27">
        <v>18244.292000000001</v>
      </c>
      <c r="AM20" s="27">
        <v>17993.571499999998</v>
      </c>
      <c r="AN20" s="27">
        <v>17317.148499999999</v>
      </c>
      <c r="AO20" s="27">
        <v>17397.174999999999</v>
      </c>
      <c r="AP20" s="27">
        <v>17271.419999999998</v>
      </c>
      <c r="AQ20" s="27">
        <v>16830.691999999999</v>
      </c>
      <c r="AR20" s="27">
        <v>16363.1425</v>
      </c>
      <c r="AS20" s="27">
        <v>16005.7</v>
      </c>
      <c r="AT20" s="27">
        <v>15730.3195</v>
      </c>
      <c r="AU20" s="27">
        <v>15452.4545</v>
      </c>
      <c r="AV20" s="27">
        <v>15309.083000000001</v>
      </c>
      <c r="AW20" s="27">
        <v>15368.5375</v>
      </c>
      <c r="AX20" s="27">
        <v>15813.995999999999</v>
      </c>
      <c r="AY20" s="27">
        <v>15852.766</v>
      </c>
      <c r="AZ20" s="27">
        <v>15593.614</v>
      </c>
      <c r="BA20" s="27">
        <v>15905.398999999999</v>
      </c>
      <c r="BB20" s="27">
        <v>16362.57</v>
      </c>
      <c r="BC20" s="27">
        <v>16924.998500000002</v>
      </c>
      <c r="BD20" s="27">
        <v>17462.648499999999</v>
      </c>
      <c r="BE20" s="27">
        <v>17982.861499999999</v>
      </c>
      <c r="BF20" s="27">
        <v>18666.605500000001</v>
      </c>
      <c r="BG20" s="27">
        <v>19768.179</v>
      </c>
      <c r="BH20" s="27">
        <v>22929.575499999999</v>
      </c>
      <c r="BI20" s="27">
        <v>24873.449000000001</v>
      </c>
      <c r="BJ20" s="27">
        <v>23967.736000000001</v>
      </c>
      <c r="BK20" s="27">
        <v>24082.847000000002</v>
      </c>
      <c r="BL20" s="27">
        <v>23882.4915</v>
      </c>
      <c r="BM20" s="27">
        <v>22253.035</v>
      </c>
      <c r="BN20" s="27">
        <v>20751.285</v>
      </c>
      <c r="BO20" s="27">
        <v>19591.297500000001</v>
      </c>
      <c r="BP20" s="27">
        <v>20191.789000000001</v>
      </c>
      <c r="BQ20" s="27">
        <v>20481.887999999999</v>
      </c>
      <c r="BR20" s="27">
        <v>19129.322</v>
      </c>
      <c r="BS20" s="27">
        <v>18254.454000000002</v>
      </c>
      <c r="BT20" s="27">
        <v>17306.602500000001</v>
      </c>
      <c r="BU20" s="27">
        <v>16667.726999999999</v>
      </c>
      <c r="BV20" s="27">
        <v>17144.434499999999</v>
      </c>
      <c r="BW20" s="27">
        <v>17991.751499999998</v>
      </c>
      <c r="BX20" s="27">
        <v>19181.874500000002</v>
      </c>
      <c r="BY20" s="27">
        <v>20646.848999999998</v>
      </c>
      <c r="BZ20" s="27">
        <v>21351.6685</v>
      </c>
      <c r="CA20" s="27">
        <v>21713.736499999999</v>
      </c>
      <c r="CB20" s="27">
        <v>22332.646000000001</v>
      </c>
      <c r="CC20" s="27">
        <v>22211.8475</v>
      </c>
      <c r="CD20" s="27">
        <v>21663.797999999999</v>
      </c>
      <c r="CE20" s="27">
        <v>19924.656999999999</v>
      </c>
      <c r="CF20" s="27">
        <v>18564.243999999999</v>
      </c>
      <c r="CG20" s="27">
        <v>18843.677</v>
      </c>
      <c r="CH20" s="27">
        <v>18455.472000000002</v>
      </c>
      <c r="CI20" s="27">
        <v>18738.0285</v>
      </c>
      <c r="CJ20" s="27">
        <v>17067.624500000002</v>
      </c>
      <c r="CK20" s="27">
        <v>11674.205</v>
      </c>
      <c r="CL20" s="27">
        <v>8642.866</v>
      </c>
      <c r="CM20" s="27">
        <v>8540.2914999999994</v>
      </c>
      <c r="CN20" s="27">
        <v>9097.9614999999994</v>
      </c>
      <c r="CO20" s="27">
        <v>10153.156999999999</v>
      </c>
      <c r="CP20" s="27">
        <v>9721.8140000000003</v>
      </c>
      <c r="CQ20" s="27">
        <v>8839.7610000000004</v>
      </c>
      <c r="CR20" s="27">
        <v>8269.6740000000009</v>
      </c>
      <c r="CS20" s="27">
        <v>7250.8050000000003</v>
      </c>
      <c r="CT20" s="27">
        <v>6490.5524999999998</v>
      </c>
      <c r="CU20" s="27">
        <v>5513.6019999999999</v>
      </c>
      <c r="CV20" s="27">
        <v>4481.6255000000001</v>
      </c>
      <c r="CW20" s="27">
        <v>3611.3755000000001</v>
      </c>
      <c r="CX20" s="27">
        <v>2758.1320000000001</v>
      </c>
      <c r="CY20" s="27">
        <v>2137.3339999999998</v>
      </c>
      <c r="CZ20" s="27">
        <v>1621.6555000000001</v>
      </c>
      <c r="DA20" s="27">
        <v>1200.1365000000001</v>
      </c>
      <c r="DB20" s="27">
        <v>862.24699999999996</v>
      </c>
      <c r="DC20" s="27">
        <v>610.46900000000005</v>
      </c>
      <c r="DD20" s="27">
        <v>428.79399999999998</v>
      </c>
      <c r="DE20" s="27">
        <v>299.291</v>
      </c>
      <c r="DF20" s="27">
        <v>198.5635</v>
      </c>
      <c r="DG20" s="27">
        <v>122.488</v>
      </c>
      <c r="DH20" s="27">
        <v>187.01300000000001</v>
      </c>
    </row>
    <row r="21" spans="1:112" x14ac:dyDescent="0.35">
      <c r="A21" s="23">
        <v>7449</v>
      </c>
      <c r="B21" s="23" t="s">
        <v>208</v>
      </c>
      <c r="C21" s="107" t="s">
        <v>24</v>
      </c>
      <c r="D21" s="25">
        <v>5</v>
      </c>
      <c r="E21" s="25">
        <v>156</v>
      </c>
      <c r="F21" s="25" t="s">
        <v>25</v>
      </c>
      <c r="G21" s="25" t="s">
        <v>26</v>
      </c>
      <c r="H21" s="25">
        <v>156</v>
      </c>
      <c r="I21" s="26" t="s">
        <v>27</v>
      </c>
      <c r="J21" s="25">
        <v>906</v>
      </c>
      <c r="K21" s="25">
        <v>2040</v>
      </c>
      <c r="L21" s="27">
        <v>10295.6075</v>
      </c>
      <c r="M21" s="27">
        <v>10234.4005</v>
      </c>
      <c r="N21" s="27">
        <v>10145.950999999999</v>
      </c>
      <c r="O21" s="27">
        <v>10036.673500000001</v>
      </c>
      <c r="P21" s="27">
        <v>9958.1905000000006</v>
      </c>
      <c r="Q21" s="27">
        <v>9903.7404999999999</v>
      </c>
      <c r="R21" s="27">
        <v>9887.3639999999996</v>
      </c>
      <c r="S21" s="27">
        <v>9898.1810000000005</v>
      </c>
      <c r="T21" s="27">
        <v>9897.6200000000008</v>
      </c>
      <c r="U21" s="27">
        <v>9913.0524999999998</v>
      </c>
      <c r="V21" s="27">
        <v>9958.3590000000004</v>
      </c>
      <c r="W21" s="27">
        <v>10016.1525</v>
      </c>
      <c r="X21" s="27">
        <v>10084.852000000001</v>
      </c>
      <c r="Y21" s="27">
        <v>10170.236000000001</v>
      </c>
      <c r="Z21" s="27">
        <v>10267.048500000001</v>
      </c>
      <c r="AA21" s="27">
        <v>10383.074000000001</v>
      </c>
      <c r="AB21" s="27">
        <v>10481.012000000001</v>
      </c>
      <c r="AC21" s="27">
        <v>10558.373</v>
      </c>
      <c r="AD21" s="27">
        <v>10656.775</v>
      </c>
      <c r="AE21" s="27">
        <v>11380.0185</v>
      </c>
      <c r="AF21" s="27">
        <v>13216.6625</v>
      </c>
      <c r="AG21" s="27">
        <v>14802.992</v>
      </c>
      <c r="AH21" s="27">
        <v>16647.569500000001</v>
      </c>
      <c r="AI21" s="27">
        <v>17987.7935</v>
      </c>
      <c r="AJ21" s="27">
        <v>17471.647000000001</v>
      </c>
      <c r="AK21" s="27">
        <v>17646.6885</v>
      </c>
      <c r="AL21" s="27">
        <v>18007.213</v>
      </c>
      <c r="AM21" s="27">
        <v>18224.654500000001</v>
      </c>
      <c r="AN21" s="27">
        <v>17974.280500000001</v>
      </c>
      <c r="AO21" s="27">
        <v>17298.530500000001</v>
      </c>
      <c r="AP21" s="27">
        <v>17378.923999999999</v>
      </c>
      <c r="AQ21" s="27">
        <v>17253.670999999998</v>
      </c>
      <c r="AR21" s="27">
        <v>16813.647499999999</v>
      </c>
      <c r="AS21" s="27">
        <v>16346.8195</v>
      </c>
      <c r="AT21" s="27">
        <v>15989.994500000001</v>
      </c>
      <c r="AU21" s="27">
        <v>15715.092500000001</v>
      </c>
      <c r="AV21" s="27">
        <v>15437.578</v>
      </c>
      <c r="AW21" s="27">
        <v>15294.300499999999</v>
      </c>
      <c r="AX21" s="27">
        <v>15353.49</v>
      </c>
      <c r="AY21" s="27">
        <v>15798.128000000001</v>
      </c>
      <c r="AZ21" s="27">
        <v>15836.053</v>
      </c>
      <c r="BA21" s="27">
        <v>15576.058999999999</v>
      </c>
      <c r="BB21" s="27">
        <v>15886.349</v>
      </c>
      <c r="BC21" s="27">
        <v>16341.724</v>
      </c>
      <c r="BD21" s="27">
        <v>16902.095499999999</v>
      </c>
      <c r="BE21" s="27">
        <v>17437.5625</v>
      </c>
      <c r="BF21" s="27">
        <v>17955.445</v>
      </c>
      <c r="BG21" s="27">
        <v>18636.377499999999</v>
      </c>
      <c r="BH21" s="27">
        <v>19733.847000000002</v>
      </c>
      <c r="BI21" s="27">
        <v>22886.146499999999</v>
      </c>
      <c r="BJ21" s="27">
        <v>24821.044999999998</v>
      </c>
      <c r="BK21" s="27">
        <v>23911.105500000001</v>
      </c>
      <c r="BL21" s="27">
        <v>24019.816500000001</v>
      </c>
      <c r="BM21" s="27">
        <v>23814.486000000001</v>
      </c>
      <c r="BN21" s="27">
        <v>22185.07</v>
      </c>
      <c r="BO21" s="27">
        <v>20683.935000000001</v>
      </c>
      <c r="BP21" s="27">
        <v>19523.6685</v>
      </c>
      <c r="BQ21" s="27">
        <v>20116.842499999999</v>
      </c>
      <c r="BR21" s="27">
        <v>20399.0605</v>
      </c>
      <c r="BS21" s="27">
        <v>19043.697</v>
      </c>
      <c r="BT21" s="27">
        <v>18162.877499999999</v>
      </c>
      <c r="BU21" s="27">
        <v>17208.520499999999</v>
      </c>
      <c r="BV21" s="27">
        <v>16561.128499999999</v>
      </c>
      <c r="BW21" s="27">
        <v>17021.576499999999</v>
      </c>
      <c r="BX21" s="27">
        <v>17848.870500000001</v>
      </c>
      <c r="BY21" s="27">
        <v>19015.164000000001</v>
      </c>
      <c r="BZ21" s="27">
        <v>20451.8685</v>
      </c>
      <c r="CA21" s="27">
        <v>21132.473000000002</v>
      </c>
      <c r="CB21" s="27">
        <v>21472.194</v>
      </c>
      <c r="CC21" s="27">
        <v>22059.309000000001</v>
      </c>
      <c r="CD21" s="27">
        <v>21901.087500000001</v>
      </c>
      <c r="CE21" s="27">
        <v>21318.495500000001</v>
      </c>
      <c r="CF21" s="27">
        <v>19574.018</v>
      </c>
      <c r="CG21" s="27">
        <v>18203.6335</v>
      </c>
      <c r="CH21" s="27">
        <v>18436.975999999999</v>
      </c>
      <c r="CI21" s="27">
        <v>18014.012500000001</v>
      </c>
      <c r="CJ21" s="27">
        <v>18240.7955</v>
      </c>
      <c r="CK21" s="27">
        <v>16562.834999999999</v>
      </c>
      <c r="CL21" s="27">
        <v>11287.057000000001</v>
      </c>
      <c r="CM21" s="27">
        <v>8318.6869999999999</v>
      </c>
      <c r="CN21" s="27">
        <v>8177.2309999999998</v>
      </c>
      <c r="CO21" s="27">
        <v>8657.9879999999994</v>
      </c>
      <c r="CP21" s="27">
        <v>9595.7510000000002</v>
      </c>
      <c r="CQ21" s="27">
        <v>9118.8160000000007</v>
      </c>
      <c r="CR21" s="27">
        <v>8223.1959999999999</v>
      </c>
      <c r="CS21" s="27">
        <v>7625.3810000000003</v>
      </c>
      <c r="CT21" s="27">
        <v>6621.9354999999996</v>
      </c>
      <c r="CU21" s="27">
        <v>5864.9605000000001</v>
      </c>
      <c r="CV21" s="27">
        <v>4924.3810000000003</v>
      </c>
      <c r="CW21" s="27">
        <v>3949.125</v>
      </c>
      <c r="CX21" s="27">
        <v>3133.3625000000002</v>
      </c>
      <c r="CY21" s="27">
        <v>2350.9665</v>
      </c>
      <c r="CZ21" s="27">
        <v>1783.528</v>
      </c>
      <c r="DA21" s="27">
        <v>1319.5934999999999</v>
      </c>
      <c r="DB21" s="27">
        <v>950.62649999999996</v>
      </c>
      <c r="DC21" s="27">
        <v>664.29949999999997</v>
      </c>
      <c r="DD21" s="27">
        <v>456.70749999999998</v>
      </c>
      <c r="DE21" s="27">
        <v>310.47550000000001</v>
      </c>
      <c r="DF21" s="27">
        <v>209.041</v>
      </c>
      <c r="DG21" s="27">
        <v>133.5685</v>
      </c>
      <c r="DH21" s="27">
        <v>197.68100000000001</v>
      </c>
    </row>
    <row r="22" spans="1:112" x14ac:dyDescent="0.35">
      <c r="A22" s="23">
        <v>7450</v>
      </c>
      <c r="B22" s="23" t="s">
        <v>208</v>
      </c>
      <c r="C22" s="107" t="s">
        <v>24</v>
      </c>
      <c r="D22" s="25">
        <v>5</v>
      </c>
      <c r="E22" s="25">
        <v>156</v>
      </c>
      <c r="F22" s="25" t="s">
        <v>25</v>
      </c>
      <c r="G22" s="25" t="s">
        <v>26</v>
      </c>
      <c r="H22" s="25">
        <v>156</v>
      </c>
      <c r="I22" s="26" t="s">
        <v>27</v>
      </c>
      <c r="J22" s="25">
        <v>906</v>
      </c>
      <c r="K22" s="25">
        <v>2041</v>
      </c>
      <c r="L22" s="27">
        <v>10338.2605</v>
      </c>
      <c r="M22" s="27">
        <v>10285.226500000001</v>
      </c>
      <c r="N22" s="27">
        <v>10228.65</v>
      </c>
      <c r="O22" s="27">
        <v>10141.1695</v>
      </c>
      <c r="P22" s="27">
        <v>10032.6535</v>
      </c>
      <c r="Q22" s="27">
        <v>9954.7425000000003</v>
      </c>
      <c r="R22" s="27">
        <v>9900.6574999999993</v>
      </c>
      <c r="S22" s="27">
        <v>9884.4809999999998</v>
      </c>
      <c r="T22" s="27">
        <v>9895.4004999999997</v>
      </c>
      <c r="U22" s="27">
        <v>9894.9084999999995</v>
      </c>
      <c r="V22" s="27">
        <v>9910.4014999999999</v>
      </c>
      <c r="W22" s="27">
        <v>9955.6859999999997</v>
      </c>
      <c r="X22" s="27">
        <v>10013.238499999999</v>
      </c>
      <c r="Y22" s="27">
        <v>10081.3745</v>
      </c>
      <c r="Z22" s="27">
        <v>10165.833000000001</v>
      </c>
      <c r="AA22" s="27">
        <v>10261.359</v>
      </c>
      <c r="AB22" s="27">
        <v>10375.798500000001</v>
      </c>
      <c r="AC22" s="27">
        <v>10471.9725</v>
      </c>
      <c r="AD22" s="27">
        <v>10547.561</v>
      </c>
      <c r="AE22" s="27">
        <v>10644.317999999999</v>
      </c>
      <c r="AF22" s="27">
        <v>11365.948</v>
      </c>
      <c r="AG22" s="27">
        <v>13200.889499999999</v>
      </c>
      <c r="AH22" s="27">
        <v>14785.877</v>
      </c>
      <c r="AI22" s="27">
        <v>16629.293000000001</v>
      </c>
      <c r="AJ22" s="27">
        <v>17968.738499999999</v>
      </c>
      <c r="AK22" s="27">
        <v>17452.590499999998</v>
      </c>
      <c r="AL22" s="27">
        <v>17627.469000000001</v>
      </c>
      <c r="AM22" s="27">
        <v>17987.911499999998</v>
      </c>
      <c r="AN22" s="27">
        <v>18205.484499999999</v>
      </c>
      <c r="AO22" s="27">
        <v>17955.589</v>
      </c>
      <c r="AP22" s="27">
        <v>17280.555499999999</v>
      </c>
      <c r="AQ22" s="27">
        <v>17361.349999999999</v>
      </c>
      <c r="AR22" s="27">
        <v>17236.637999999999</v>
      </c>
      <c r="AS22" s="27">
        <v>16797.312999999998</v>
      </c>
      <c r="AT22" s="27">
        <v>16331.148499999999</v>
      </c>
      <c r="AU22" s="27">
        <v>15974.838</v>
      </c>
      <c r="AV22" s="27">
        <v>15700.2785</v>
      </c>
      <c r="AW22" s="27">
        <v>15422.9355</v>
      </c>
      <c r="AX22" s="27">
        <v>15279.5265</v>
      </c>
      <c r="AY22" s="27">
        <v>15338.191500000001</v>
      </c>
      <c r="AZ22" s="27">
        <v>15781.729499999999</v>
      </c>
      <c r="BA22" s="27">
        <v>15818.602500000001</v>
      </c>
      <c r="BB22" s="27">
        <v>15557.665000000001</v>
      </c>
      <c r="BC22" s="27">
        <v>15866.388000000001</v>
      </c>
      <c r="BD22" s="27">
        <v>16319.923000000001</v>
      </c>
      <c r="BE22" s="27">
        <v>16878.187000000002</v>
      </c>
      <c r="BF22" s="27">
        <v>17411.412499999999</v>
      </c>
      <c r="BG22" s="27">
        <v>17926.844000000001</v>
      </c>
      <c r="BH22" s="27">
        <v>18604.5255</v>
      </c>
      <c r="BI22" s="27">
        <v>19696.963500000002</v>
      </c>
      <c r="BJ22" s="27">
        <v>22838.7045</v>
      </c>
      <c r="BK22" s="27">
        <v>24763.678</v>
      </c>
      <c r="BL22" s="27">
        <v>23849.852999999999</v>
      </c>
      <c r="BM22" s="27">
        <v>23952.835999999999</v>
      </c>
      <c r="BN22" s="27">
        <v>23743.371999999999</v>
      </c>
      <c r="BO22" s="27">
        <v>22114.675500000001</v>
      </c>
      <c r="BP22" s="27">
        <v>20614.095000000001</v>
      </c>
      <c r="BQ22" s="27">
        <v>19452.760999999999</v>
      </c>
      <c r="BR22" s="27">
        <v>20037.116000000002</v>
      </c>
      <c r="BS22" s="27">
        <v>20309.785500000002</v>
      </c>
      <c r="BT22" s="27">
        <v>18950.279500000001</v>
      </c>
      <c r="BU22" s="27">
        <v>18062.243999999999</v>
      </c>
      <c r="BV22" s="27">
        <v>17100.978500000001</v>
      </c>
      <c r="BW22" s="27">
        <v>16445.147000000001</v>
      </c>
      <c r="BX22" s="27">
        <v>16889.377499999999</v>
      </c>
      <c r="BY22" s="27">
        <v>17697.219499999999</v>
      </c>
      <c r="BZ22" s="27">
        <v>18839.463500000002</v>
      </c>
      <c r="CA22" s="27">
        <v>20246.391</v>
      </c>
      <c r="CB22" s="27">
        <v>20902.3675</v>
      </c>
      <c r="CC22" s="27">
        <v>21214.834500000001</v>
      </c>
      <c r="CD22" s="27">
        <v>21756.912499999999</v>
      </c>
      <c r="CE22" s="27">
        <v>21559.234499999999</v>
      </c>
      <c r="CF22" s="27">
        <v>20950.6145</v>
      </c>
      <c r="CG22" s="27">
        <v>19201.736000000001</v>
      </c>
      <c r="CH22" s="27">
        <v>17818.342499999999</v>
      </c>
      <c r="CI22" s="27">
        <v>18004.337</v>
      </c>
      <c r="CJ22" s="27">
        <v>17545.127</v>
      </c>
      <c r="CK22" s="27">
        <v>17710.290499999999</v>
      </c>
      <c r="CL22" s="27">
        <v>16022.665000000001</v>
      </c>
      <c r="CM22" s="27">
        <v>10871.9575</v>
      </c>
      <c r="CN22" s="27">
        <v>7970.9025000000001</v>
      </c>
      <c r="CO22" s="27">
        <v>7788.4359999999997</v>
      </c>
      <c r="CP22" s="27">
        <v>8189.8045000000002</v>
      </c>
      <c r="CQ22" s="27">
        <v>9008.7955000000002</v>
      </c>
      <c r="CR22" s="27">
        <v>8492.0679999999993</v>
      </c>
      <c r="CS22" s="27">
        <v>7591.0285000000003</v>
      </c>
      <c r="CT22" s="27">
        <v>6972.4684999999999</v>
      </c>
      <c r="CU22" s="27">
        <v>5991.7560000000003</v>
      </c>
      <c r="CV22" s="27">
        <v>5245.2484999999997</v>
      </c>
      <c r="CW22" s="27">
        <v>4346.107</v>
      </c>
      <c r="CX22" s="27">
        <v>3432.0954999999999</v>
      </c>
      <c r="CY22" s="27">
        <v>2676.1869999999999</v>
      </c>
      <c r="CZ22" s="27">
        <v>1966.1824999999999</v>
      </c>
      <c r="DA22" s="27">
        <v>1454.6295</v>
      </c>
      <c r="DB22" s="27">
        <v>1047.45</v>
      </c>
      <c r="DC22" s="27">
        <v>734.17899999999997</v>
      </c>
      <c r="DD22" s="27">
        <v>498.25400000000002</v>
      </c>
      <c r="DE22" s="27">
        <v>331.47399999999999</v>
      </c>
      <c r="DF22" s="27">
        <v>217.35249999999999</v>
      </c>
      <c r="DG22" s="27">
        <v>140.93549999999999</v>
      </c>
      <c r="DH22" s="27">
        <v>212.149</v>
      </c>
    </row>
    <row r="23" spans="1:112" x14ac:dyDescent="0.35">
      <c r="A23" s="23">
        <v>7451</v>
      </c>
      <c r="B23" s="23" t="s">
        <v>208</v>
      </c>
      <c r="C23" s="107" t="s">
        <v>24</v>
      </c>
      <c r="D23" s="25">
        <v>5</v>
      </c>
      <c r="E23" s="25">
        <v>156</v>
      </c>
      <c r="F23" s="25" t="s">
        <v>25</v>
      </c>
      <c r="G23" s="25" t="s">
        <v>26</v>
      </c>
      <c r="H23" s="25">
        <v>156</v>
      </c>
      <c r="I23" s="26" t="s">
        <v>27</v>
      </c>
      <c r="J23" s="25">
        <v>906</v>
      </c>
      <c r="K23" s="25">
        <v>2042</v>
      </c>
      <c r="L23" s="27">
        <v>10376.236500000001</v>
      </c>
      <c r="M23" s="27">
        <v>10328.0015</v>
      </c>
      <c r="N23" s="27">
        <v>10279.530000000001</v>
      </c>
      <c r="O23" s="27">
        <v>10223.904500000001</v>
      </c>
      <c r="P23" s="27">
        <v>10137.175499999999</v>
      </c>
      <c r="Q23" s="27">
        <v>10029.2325</v>
      </c>
      <c r="R23" s="27">
        <v>9951.6890000000003</v>
      </c>
      <c r="S23" s="27">
        <v>9897.8109999999997</v>
      </c>
      <c r="T23" s="27">
        <v>9881.7459999999992</v>
      </c>
      <c r="U23" s="27">
        <v>9892.7389999999996</v>
      </c>
      <c r="V23" s="27">
        <v>9892.3114999999998</v>
      </c>
      <c r="W23" s="27">
        <v>9907.7880000000005</v>
      </c>
      <c r="X23" s="27">
        <v>9952.8335000000006</v>
      </c>
      <c r="Y23" s="27">
        <v>10009.826999999999</v>
      </c>
      <c r="Z23" s="27">
        <v>10077.0435</v>
      </c>
      <c r="AA23" s="27">
        <v>10160.2215</v>
      </c>
      <c r="AB23" s="27">
        <v>10254.172</v>
      </c>
      <c r="AC23" s="27">
        <v>10366.855</v>
      </c>
      <c r="AD23" s="27">
        <v>10461.261</v>
      </c>
      <c r="AE23" s="27">
        <v>10535.221</v>
      </c>
      <c r="AF23" s="27">
        <v>10630.558499999999</v>
      </c>
      <c r="AG23" s="27">
        <v>11350.8655</v>
      </c>
      <c r="AH23" s="27">
        <v>13184.4375</v>
      </c>
      <c r="AI23" s="27">
        <v>14768.4085</v>
      </c>
      <c r="AJ23" s="27">
        <v>16610.904500000001</v>
      </c>
      <c r="AK23" s="27">
        <v>17949.687000000002</v>
      </c>
      <c r="AL23" s="27">
        <v>17433.660500000002</v>
      </c>
      <c r="AM23" s="27">
        <v>17608.5425</v>
      </c>
      <c r="AN23" s="27">
        <v>17969.076499999999</v>
      </c>
      <c r="AO23" s="27">
        <v>18186.908500000001</v>
      </c>
      <c r="AP23" s="27">
        <v>17937.534</v>
      </c>
      <c r="AQ23" s="27">
        <v>17263.251</v>
      </c>
      <c r="AR23" s="27">
        <v>17344.483499999998</v>
      </c>
      <c r="AS23" s="27">
        <v>17220.308000000001</v>
      </c>
      <c r="AT23" s="27">
        <v>16781.624</v>
      </c>
      <c r="AU23" s="27">
        <v>16316.02</v>
      </c>
      <c r="AV23" s="27">
        <v>15960.0885</v>
      </c>
      <c r="AW23" s="27">
        <v>15685.6955</v>
      </c>
      <c r="AX23" s="27">
        <v>15408.303</v>
      </c>
      <c r="AY23" s="27">
        <v>15264.516</v>
      </c>
      <c r="AZ23" s="27">
        <v>15322.406999999999</v>
      </c>
      <c r="BA23" s="27">
        <v>15764.617</v>
      </c>
      <c r="BB23" s="27">
        <v>15800.317499999999</v>
      </c>
      <c r="BC23" s="27">
        <v>15538.406499999999</v>
      </c>
      <c r="BD23" s="27">
        <v>15845.5275</v>
      </c>
      <c r="BE23" s="27">
        <v>16297.178</v>
      </c>
      <c r="BF23" s="27">
        <v>16853.275000000001</v>
      </c>
      <c r="BG23" s="27">
        <v>17384.138999999999</v>
      </c>
      <c r="BH23" s="27">
        <v>17896.716</v>
      </c>
      <c r="BI23" s="27">
        <v>18570.327499999999</v>
      </c>
      <c r="BJ23" s="27">
        <v>19656.726500000001</v>
      </c>
      <c r="BK23" s="27">
        <v>22786.802500000002</v>
      </c>
      <c r="BL23" s="27">
        <v>24701.625499999998</v>
      </c>
      <c r="BM23" s="27">
        <v>23784.7585</v>
      </c>
      <c r="BN23" s="27">
        <v>23882.777999999998</v>
      </c>
      <c r="BO23" s="27">
        <v>23669.682000000001</v>
      </c>
      <c r="BP23" s="27">
        <v>22041.643</v>
      </c>
      <c r="BQ23" s="27">
        <v>20540.843499999999</v>
      </c>
      <c r="BR23" s="27">
        <v>19377.325000000001</v>
      </c>
      <c r="BS23" s="27">
        <v>19951.1855</v>
      </c>
      <c r="BT23" s="27">
        <v>20212.388999999999</v>
      </c>
      <c r="BU23" s="27">
        <v>18847.6345</v>
      </c>
      <c r="BV23" s="27">
        <v>17951.909</v>
      </c>
      <c r="BW23" s="27">
        <v>16983.965499999998</v>
      </c>
      <c r="BX23" s="27">
        <v>16320.333500000001</v>
      </c>
      <c r="BY23" s="27">
        <v>16749.03</v>
      </c>
      <c r="BZ23" s="27">
        <v>17537.32</v>
      </c>
      <c r="CA23" s="27">
        <v>18654.204000000002</v>
      </c>
      <c r="CB23" s="27">
        <v>20030.555499999999</v>
      </c>
      <c r="CC23" s="27">
        <v>20657.071</v>
      </c>
      <c r="CD23" s="27">
        <v>20930.062000000002</v>
      </c>
      <c r="CE23" s="27">
        <v>21424.165000000001</v>
      </c>
      <c r="CF23" s="27">
        <v>21194.805499999999</v>
      </c>
      <c r="CG23" s="27">
        <v>20559.783500000001</v>
      </c>
      <c r="CH23" s="27">
        <v>18803.723000000002</v>
      </c>
      <c r="CI23" s="27">
        <v>17408.219000000001</v>
      </c>
      <c r="CJ23" s="27">
        <v>17544.464499999998</v>
      </c>
      <c r="CK23" s="27">
        <v>17044.430499999999</v>
      </c>
      <c r="CL23" s="27">
        <v>17142.143</v>
      </c>
      <c r="CM23" s="27">
        <v>15442.976000000001</v>
      </c>
      <c r="CN23" s="27">
        <v>10426.152</v>
      </c>
      <c r="CO23" s="27">
        <v>7598.098</v>
      </c>
      <c r="CP23" s="27">
        <v>7374.2465000000002</v>
      </c>
      <c r="CQ23" s="27">
        <v>7696.27</v>
      </c>
      <c r="CR23" s="27">
        <v>8398.0355</v>
      </c>
      <c r="CS23" s="27">
        <v>7848.6054999999997</v>
      </c>
      <c r="CT23" s="27">
        <v>6949.5330000000004</v>
      </c>
      <c r="CU23" s="27">
        <v>6317.2254999999996</v>
      </c>
      <c r="CV23" s="27">
        <v>5366.4840000000004</v>
      </c>
      <c r="CW23" s="27">
        <v>4636.0794999999998</v>
      </c>
      <c r="CX23" s="27">
        <v>3783.6129999999998</v>
      </c>
      <c r="CY23" s="27">
        <v>2936.6610000000001</v>
      </c>
      <c r="CZ23" s="27">
        <v>2243.1660000000002</v>
      </c>
      <c r="DA23" s="27">
        <v>1607.6034999999999</v>
      </c>
      <c r="DB23" s="27">
        <v>1157.5844999999999</v>
      </c>
      <c r="DC23" s="27">
        <v>810.82799999999997</v>
      </c>
      <c r="DD23" s="27">
        <v>552.10799999999995</v>
      </c>
      <c r="DE23" s="27">
        <v>362.60700000000003</v>
      </c>
      <c r="DF23" s="27">
        <v>232.63050000000001</v>
      </c>
      <c r="DG23" s="27">
        <v>146.88999999999999</v>
      </c>
      <c r="DH23" s="27">
        <v>226.74600000000001</v>
      </c>
    </row>
    <row r="24" spans="1:112" x14ac:dyDescent="0.35">
      <c r="A24" s="23">
        <v>7452</v>
      </c>
      <c r="B24" s="23" t="s">
        <v>208</v>
      </c>
      <c r="C24" s="107" t="s">
        <v>24</v>
      </c>
      <c r="D24" s="25">
        <v>5</v>
      </c>
      <c r="E24" s="25">
        <v>156</v>
      </c>
      <c r="F24" s="25" t="s">
        <v>25</v>
      </c>
      <c r="G24" s="25" t="s">
        <v>26</v>
      </c>
      <c r="H24" s="25">
        <v>156</v>
      </c>
      <c r="I24" s="26" t="s">
        <v>27</v>
      </c>
      <c r="J24" s="25">
        <v>906</v>
      </c>
      <c r="K24" s="25">
        <v>2043</v>
      </c>
      <c r="L24" s="27">
        <v>10359.977500000001</v>
      </c>
      <c r="M24" s="27">
        <v>10366.0975</v>
      </c>
      <c r="N24" s="27">
        <v>10322.35</v>
      </c>
      <c r="O24" s="27">
        <v>10274.817999999999</v>
      </c>
      <c r="P24" s="27">
        <v>10219.934499999999</v>
      </c>
      <c r="Q24" s="27">
        <v>10133.772000000001</v>
      </c>
      <c r="R24" s="27">
        <v>10026.200500000001</v>
      </c>
      <c r="S24" s="27">
        <v>9948.8695000000007</v>
      </c>
      <c r="T24" s="27">
        <v>9895.1124999999993</v>
      </c>
      <c r="U24" s="27">
        <v>9879.1309999999994</v>
      </c>
      <c r="V24" s="27">
        <v>9890.1890000000003</v>
      </c>
      <c r="W24" s="27">
        <v>9889.7474999999995</v>
      </c>
      <c r="X24" s="27">
        <v>9904.99</v>
      </c>
      <c r="Y24" s="27">
        <v>9949.4789999999994</v>
      </c>
      <c r="Z24" s="27">
        <v>10005.5555</v>
      </c>
      <c r="AA24" s="27">
        <v>10071.496499999999</v>
      </c>
      <c r="AB24" s="27">
        <v>10153.103999999999</v>
      </c>
      <c r="AC24" s="27">
        <v>10245.308499999999</v>
      </c>
      <c r="AD24" s="27">
        <v>10356.2255</v>
      </c>
      <c r="AE24" s="27">
        <v>10449.0075</v>
      </c>
      <c r="AF24" s="27">
        <v>10521.5625</v>
      </c>
      <c r="AG24" s="27">
        <v>10615.779500000001</v>
      </c>
      <c r="AH24" s="27">
        <v>11335.102999999999</v>
      </c>
      <c r="AI24" s="27">
        <v>13167.618</v>
      </c>
      <c r="AJ24" s="27">
        <v>14750.814</v>
      </c>
      <c r="AK24" s="27">
        <v>16592.509999999998</v>
      </c>
      <c r="AL24" s="27">
        <v>17930.732499999998</v>
      </c>
      <c r="AM24" s="27">
        <v>17415.001499999998</v>
      </c>
      <c r="AN24" s="27">
        <v>17590.058499999999</v>
      </c>
      <c r="AO24" s="27">
        <v>17950.808499999999</v>
      </c>
      <c r="AP24" s="27">
        <v>18168.941999999999</v>
      </c>
      <c r="AQ24" s="27">
        <v>17920.122500000001</v>
      </c>
      <c r="AR24" s="27">
        <v>17246.627</v>
      </c>
      <c r="AS24" s="27">
        <v>17328.2955</v>
      </c>
      <c r="AT24" s="27">
        <v>17204.601500000001</v>
      </c>
      <c r="AU24" s="27">
        <v>16766.4555</v>
      </c>
      <c r="AV24" s="27">
        <v>16301.279500000001</v>
      </c>
      <c r="AW24" s="27">
        <v>15945.5555</v>
      </c>
      <c r="AX24" s="27">
        <v>15671.109</v>
      </c>
      <c r="AY24" s="27">
        <v>15393.43</v>
      </c>
      <c r="AZ24" s="27">
        <v>15249.029500000001</v>
      </c>
      <c r="BA24" s="27">
        <v>15305.950999999999</v>
      </c>
      <c r="BB24" s="27">
        <v>15746.688</v>
      </c>
      <c r="BC24" s="27">
        <v>15781.163500000001</v>
      </c>
      <c r="BD24" s="27">
        <v>15518.285</v>
      </c>
      <c r="BE24" s="27">
        <v>15823.769</v>
      </c>
      <c r="BF24" s="27">
        <v>16273.4835</v>
      </c>
      <c r="BG24" s="27">
        <v>16827.294999999998</v>
      </c>
      <c r="BH24" s="27">
        <v>17355.413499999999</v>
      </c>
      <c r="BI24" s="27">
        <v>17864.38</v>
      </c>
      <c r="BJ24" s="27">
        <v>18533.040499999999</v>
      </c>
      <c r="BK24" s="27">
        <v>19612.753499999999</v>
      </c>
      <c r="BL24" s="27">
        <v>22730.679</v>
      </c>
      <c r="BM24" s="27">
        <v>24635.653999999999</v>
      </c>
      <c r="BN24" s="27">
        <v>23716.646499999999</v>
      </c>
      <c r="BO24" s="27">
        <v>23810.144499999999</v>
      </c>
      <c r="BP24" s="27">
        <v>23593.18</v>
      </c>
      <c r="BQ24" s="27">
        <v>21964.998500000002</v>
      </c>
      <c r="BR24" s="27">
        <v>20462.88</v>
      </c>
      <c r="BS24" s="27">
        <v>19296.009999999998</v>
      </c>
      <c r="BT24" s="27">
        <v>19857.433499999999</v>
      </c>
      <c r="BU24" s="27">
        <v>20105.352999999999</v>
      </c>
      <c r="BV24" s="27">
        <v>18735.066999999999</v>
      </c>
      <c r="BW24" s="27">
        <v>17831.8125</v>
      </c>
      <c r="BX24" s="27">
        <v>16857.979500000001</v>
      </c>
      <c r="BY24" s="27">
        <v>16187.744500000001</v>
      </c>
      <c r="BZ24" s="27">
        <v>16600.931499999999</v>
      </c>
      <c r="CA24" s="27">
        <v>17368.566500000001</v>
      </c>
      <c r="CB24" s="27">
        <v>18459.420999999998</v>
      </c>
      <c r="CC24" s="27">
        <v>19800.272000000001</v>
      </c>
      <c r="CD24" s="27">
        <v>20385.488499999999</v>
      </c>
      <c r="CE24" s="27">
        <v>20616.4915</v>
      </c>
      <c r="CF24" s="27">
        <v>21069.089499999998</v>
      </c>
      <c r="CG24" s="27">
        <v>20807.232</v>
      </c>
      <c r="CH24" s="27">
        <v>20141.528999999999</v>
      </c>
      <c r="CI24" s="27">
        <v>18379.576499999999</v>
      </c>
      <c r="CJ24" s="27">
        <v>16971.762500000001</v>
      </c>
      <c r="CK24" s="27">
        <v>17052.768499999998</v>
      </c>
      <c r="CL24" s="27">
        <v>16507.498</v>
      </c>
      <c r="CM24" s="27">
        <v>16531.689999999999</v>
      </c>
      <c r="CN24" s="27">
        <v>14819.602500000001</v>
      </c>
      <c r="CO24" s="27">
        <v>9947.4855000000007</v>
      </c>
      <c r="CP24" s="27">
        <v>7200.3379999999997</v>
      </c>
      <c r="CQ24" s="27">
        <v>6936.9030000000002</v>
      </c>
      <c r="CR24" s="27">
        <v>7181.8909999999996</v>
      </c>
      <c r="CS24" s="27">
        <v>7769.9679999999998</v>
      </c>
      <c r="CT24" s="27">
        <v>7194.4080000000004</v>
      </c>
      <c r="CU24" s="27">
        <v>6304.5219999999999</v>
      </c>
      <c r="CV24" s="27">
        <v>5665.7839999999997</v>
      </c>
      <c r="CW24" s="27">
        <v>4750.5290000000005</v>
      </c>
      <c r="CX24" s="27">
        <v>4042.3074999999999</v>
      </c>
      <c r="CY24" s="27">
        <v>3243.3240000000001</v>
      </c>
      <c r="CZ24" s="27">
        <v>2466.2775000000001</v>
      </c>
      <c r="DA24" s="27">
        <v>1838.4870000000001</v>
      </c>
      <c r="DB24" s="27">
        <v>1282.7449999999999</v>
      </c>
      <c r="DC24" s="27">
        <v>898.49649999999997</v>
      </c>
      <c r="DD24" s="27">
        <v>611.17150000000004</v>
      </c>
      <c r="DE24" s="27">
        <v>402.84699999999998</v>
      </c>
      <c r="DF24" s="27">
        <v>255.1635</v>
      </c>
      <c r="DG24" s="27">
        <v>157.59100000000001</v>
      </c>
      <c r="DH24" s="27">
        <v>240.48650000000001</v>
      </c>
    </row>
    <row r="25" spans="1:112" x14ac:dyDescent="0.35">
      <c r="A25" s="23">
        <v>7453</v>
      </c>
      <c r="B25" s="23" t="s">
        <v>208</v>
      </c>
      <c r="C25" s="107" t="s">
        <v>24</v>
      </c>
      <c r="D25" s="25">
        <v>5</v>
      </c>
      <c r="E25" s="25">
        <v>156</v>
      </c>
      <c r="F25" s="25" t="s">
        <v>25</v>
      </c>
      <c r="G25" s="25" t="s">
        <v>26</v>
      </c>
      <c r="H25" s="25">
        <v>156</v>
      </c>
      <c r="I25" s="26" t="s">
        <v>27</v>
      </c>
      <c r="J25" s="25">
        <v>906</v>
      </c>
      <c r="K25" s="25">
        <v>2044</v>
      </c>
      <c r="L25" s="27">
        <v>10321.8015</v>
      </c>
      <c r="M25" s="27">
        <v>10349.986500000001</v>
      </c>
      <c r="N25" s="27">
        <v>10360.4915</v>
      </c>
      <c r="O25" s="27">
        <v>10317.673500000001</v>
      </c>
      <c r="P25" s="27">
        <v>10270.8755</v>
      </c>
      <c r="Q25" s="27">
        <v>10216.550499999999</v>
      </c>
      <c r="R25" s="27">
        <v>10130.7585</v>
      </c>
      <c r="S25" s="27">
        <v>10023.406499999999</v>
      </c>
      <c r="T25" s="27">
        <v>9946.2029999999995</v>
      </c>
      <c r="U25" s="27">
        <v>9892.5400000000009</v>
      </c>
      <c r="V25" s="27">
        <v>9876.6285000000007</v>
      </c>
      <c r="W25" s="27">
        <v>9887.6705000000002</v>
      </c>
      <c r="X25" s="27">
        <v>9886.9984999999997</v>
      </c>
      <c r="Y25" s="27">
        <v>9901.6890000000003</v>
      </c>
      <c r="Z25" s="27">
        <v>9945.2634999999991</v>
      </c>
      <c r="AA25" s="27">
        <v>10000.067999999999</v>
      </c>
      <c r="AB25" s="27">
        <v>10064.4445</v>
      </c>
      <c r="AC25" s="27">
        <v>10144.313</v>
      </c>
      <c r="AD25" s="27">
        <v>10234.763499999999</v>
      </c>
      <c r="AE25" s="27">
        <v>10344.061</v>
      </c>
      <c r="AF25" s="27">
        <v>10435.441000000001</v>
      </c>
      <c r="AG25" s="27">
        <v>10506.8905</v>
      </c>
      <c r="AH25" s="27">
        <v>10600.331</v>
      </c>
      <c r="AI25" s="27">
        <v>11318.987499999999</v>
      </c>
      <c r="AJ25" s="27">
        <v>13150.686</v>
      </c>
      <c r="AK25" s="27">
        <v>14733.2395</v>
      </c>
      <c r="AL25" s="27">
        <v>16574.236499999999</v>
      </c>
      <c r="AM25" s="27">
        <v>17912.047999999999</v>
      </c>
      <c r="AN25" s="27">
        <v>17396.789000000001</v>
      </c>
      <c r="AO25" s="27">
        <v>17572.141500000002</v>
      </c>
      <c r="AP25" s="27">
        <v>17933.148499999999</v>
      </c>
      <c r="AQ25" s="27">
        <v>18151.616000000002</v>
      </c>
      <c r="AR25" s="27">
        <v>17903.391</v>
      </c>
      <c r="AS25" s="27">
        <v>17230.677</v>
      </c>
      <c r="AT25" s="27">
        <v>17312.726500000001</v>
      </c>
      <c r="AU25" s="27">
        <v>17189.412499999999</v>
      </c>
      <c r="AV25" s="27">
        <v>16751.672999999999</v>
      </c>
      <c r="AW25" s="27">
        <v>16286.754000000001</v>
      </c>
      <c r="AX25" s="27">
        <v>15931.02</v>
      </c>
      <c r="AY25" s="27">
        <v>15656.285</v>
      </c>
      <c r="AZ25" s="27">
        <v>15378.092500000001</v>
      </c>
      <c r="BA25" s="27">
        <v>15232.9005</v>
      </c>
      <c r="BB25" s="27">
        <v>15288.736999999999</v>
      </c>
      <c r="BC25" s="27">
        <v>15727.916499999999</v>
      </c>
      <c r="BD25" s="27">
        <v>15761.151</v>
      </c>
      <c r="BE25" s="27">
        <v>15497.308999999999</v>
      </c>
      <c r="BF25" s="27">
        <v>15801.114</v>
      </c>
      <c r="BG25" s="27">
        <v>16248.787</v>
      </c>
      <c r="BH25" s="27">
        <v>16799.946</v>
      </c>
      <c r="BI25" s="27">
        <v>17324.599999999999</v>
      </c>
      <c r="BJ25" s="27">
        <v>17829.145499999999</v>
      </c>
      <c r="BK25" s="27">
        <v>18492.32</v>
      </c>
      <c r="BL25" s="27">
        <v>19565.249</v>
      </c>
      <c r="BM25" s="27">
        <v>22671.028999999999</v>
      </c>
      <c r="BN25" s="27">
        <v>24566.608499999998</v>
      </c>
      <c r="BO25" s="27">
        <v>23646.013999999999</v>
      </c>
      <c r="BP25" s="27">
        <v>23734.722000000002</v>
      </c>
      <c r="BQ25" s="27">
        <v>23512.872500000001</v>
      </c>
      <c r="BR25" s="27">
        <v>21883.413499999999</v>
      </c>
      <c r="BS25" s="27">
        <v>20378.842499999999</v>
      </c>
      <c r="BT25" s="27">
        <v>19207.315999999999</v>
      </c>
      <c r="BU25" s="27">
        <v>19754.423999999999</v>
      </c>
      <c r="BV25" s="27">
        <v>19987.974999999999</v>
      </c>
      <c r="BW25" s="27">
        <v>18612.533500000001</v>
      </c>
      <c r="BX25" s="27">
        <v>17702.480500000001</v>
      </c>
      <c r="BY25" s="27">
        <v>16724.095499999999</v>
      </c>
      <c r="BZ25" s="27">
        <v>16047.7575</v>
      </c>
      <c r="CA25" s="27">
        <v>16444.533500000001</v>
      </c>
      <c r="CB25" s="27">
        <v>17191.012999999999</v>
      </c>
      <c r="CC25" s="27">
        <v>18251.477500000001</v>
      </c>
      <c r="CD25" s="27">
        <v>19545.236000000001</v>
      </c>
      <c r="CE25" s="27">
        <v>20086.315500000001</v>
      </c>
      <c r="CF25" s="27">
        <v>20281.630499999999</v>
      </c>
      <c r="CG25" s="27">
        <v>20691.176500000001</v>
      </c>
      <c r="CH25" s="27">
        <v>20392.1525</v>
      </c>
      <c r="CI25" s="27">
        <v>19695.469499999999</v>
      </c>
      <c r="CJ25" s="27">
        <v>17927.7435</v>
      </c>
      <c r="CK25" s="27">
        <v>16504.612000000001</v>
      </c>
      <c r="CL25" s="27">
        <v>16524.919000000002</v>
      </c>
      <c r="CM25" s="27">
        <v>15929.916499999999</v>
      </c>
      <c r="CN25" s="27">
        <v>15874.538500000001</v>
      </c>
      <c r="CO25" s="27">
        <v>14149.508</v>
      </c>
      <c r="CP25" s="27">
        <v>9435.9704999999994</v>
      </c>
      <c r="CQ25" s="27">
        <v>6779.7134999999998</v>
      </c>
      <c r="CR25" s="27">
        <v>6480.3209999999999</v>
      </c>
      <c r="CS25" s="27">
        <v>6652.0519999999997</v>
      </c>
      <c r="CT25" s="27">
        <v>7130.3320000000003</v>
      </c>
      <c r="CU25" s="27">
        <v>6535.3024999999998</v>
      </c>
      <c r="CV25" s="27">
        <v>5661.9584999999997</v>
      </c>
      <c r="CW25" s="27">
        <v>5022.6880000000001</v>
      </c>
      <c r="CX25" s="27">
        <v>4148.759</v>
      </c>
      <c r="CY25" s="27">
        <v>3470.6644999999999</v>
      </c>
      <c r="CZ25" s="27">
        <v>2729.0219999999999</v>
      </c>
      <c r="DA25" s="27">
        <v>2025.5060000000001</v>
      </c>
      <c r="DB25" s="27">
        <v>1470.6690000000001</v>
      </c>
      <c r="DC25" s="27">
        <v>998.39300000000003</v>
      </c>
      <c r="DD25" s="27">
        <v>679.06449999999995</v>
      </c>
      <c r="DE25" s="27">
        <v>446.90800000000002</v>
      </c>
      <c r="DF25" s="27">
        <v>284.1635</v>
      </c>
      <c r="DG25" s="27">
        <v>173.27199999999999</v>
      </c>
      <c r="DH25" s="27">
        <v>256.78550000000001</v>
      </c>
    </row>
    <row r="26" spans="1:112" x14ac:dyDescent="0.35">
      <c r="A26" s="23">
        <v>7454</v>
      </c>
      <c r="B26" s="23" t="s">
        <v>208</v>
      </c>
      <c r="C26" s="107" t="s">
        <v>24</v>
      </c>
      <c r="D26" s="25">
        <v>5</v>
      </c>
      <c r="E26" s="25">
        <v>156</v>
      </c>
      <c r="F26" s="25" t="s">
        <v>25</v>
      </c>
      <c r="G26" s="25" t="s">
        <v>26</v>
      </c>
      <c r="H26" s="25">
        <v>156</v>
      </c>
      <c r="I26" s="26" t="s">
        <v>27</v>
      </c>
      <c r="J26" s="25">
        <v>906</v>
      </c>
      <c r="K26" s="25">
        <v>2045</v>
      </c>
      <c r="L26" s="27">
        <v>10240.18</v>
      </c>
      <c r="M26" s="27">
        <v>10311.966</v>
      </c>
      <c r="N26" s="27">
        <v>10344.434499999999</v>
      </c>
      <c r="O26" s="27">
        <v>10355.849</v>
      </c>
      <c r="P26" s="27">
        <v>10313.7575</v>
      </c>
      <c r="Q26" s="27">
        <v>10267.514499999999</v>
      </c>
      <c r="R26" s="27">
        <v>10213.557500000001</v>
      </c>
      <c r="S26" s="27">
        <v>10127.985000000001</v>
      </c>
      <c r="T26" s="27">
        <v>10020.769</v>
      </c>
      <c r="U26" s="27">
        <v>9943.6659999999993</v>
      </c>
      <c r="V26" s="27">
        <v>9890.0794999999998</v>
      </c>
      <c r="W26" s="27">
        <v>9874.1560000000009</v>
      </c>
      <c r="X26" s="27">
        <v>9884.9655000000002</v>
      </c>
      <c r="Y26" s="27">
        <v>9883.7440000000006</v>
      </c>
      <c r="Z26" s="27">
        <v>9897.5249999999996</v>
      </c>
      <c r="AA26" s="27">
        <v>9939.8315000000002</v>
      </c>
      <c r="AB26" s="27">
        <v>9993.0764999999992</v>
      </c>
      <c r="AC26" s="27">
        <v>10055.720499999999</v>
      </c>
      <c r="AD26" s="27">
        <v>10133.845499999999</v>
      </c>
      <c r="AE26" s="27">
        <v>10222.688</v>
      </c>
      <c r="AF26" s="27">
        <v>10330.587</v>
      </c>
      <c r="AG26" s="27">
        <v>10420.865</v>
      </c>
      <c r="AH26" s="27">
        <v>10491.5515</v>
      </c>
      <c r="AI26" s="27">
        <v>10584.536</v>
      </c>
      <c r="AJ26" s="27">
        <v>11302.773999999999</v>
      </c>
      <c r="AK26" s="27">
        <v>13133.794</v>
      </c>
      <c r="AL26" s="27">
        <v>14715.815000000001</v>
      </c>
      <c r="AM26" s="27">
        <v>16556.251499999998</v>
      </c>
      <c r="AN26" s="27">
        <v>17893.809000000001</v>
      </c>
      <c r="AO26" s="27">
        <v>17379.141500000002</v>
      </c>
      <c r="AP26" s="27">
        <v>17554.830999999998</v>
      </c>
      <c r="AQ26" s="27">
        <v>17916.126</v>
      </c>
      <c r="AR26" s="27">
        <v>18134.968499999999</v>
      </c>
      <c r="AS26" s="27">
        <v>17887.3305</v>
      </c>
      <c r="AT26" s="27">
        <v>17215.342000000001</v>
      </c>
      <c r="AU26" s="27">
        <v>17297.673999999999</v>
      </c>
      <c r="AV26" s="27">
        <v>17174.607</v>
      </c>
      <c r="AW26" s="27">
        <v>16737.101999999999</v>
      </c>
      <c r="AX26" s="27">
        <v>16272.227000000001</v>
      </c>
      <c r="AY26" s="27">
        <v>15916.2515</v>
      </c>
      <c r="AZ26" s="27">
        <v>15641.003000000001</v>
      </c>
      <c r="BA26" s="27">
        <v>15362.128500000001</v>
      </c>
      <c r="BB26" s="27">
        <v>15216.043</v>
      </c>
      <c r="BC26" s="27">
        <v>15270.7395</v>
      </c>
      <c r="BD26" s="27">
        <v>15708.315000000001</v>
      </c>
      <c r="BE26" s="27">
        <v>15740.289000000001</v>
      </c>
      <c r="BF26" s="27">
        <v>15475.483</v>
      </c>
      <c r="BG26" s="27">
        <v>15777.5185</v>
      </c>
      <c r="BH26" s="27">
        <v>16222.808499999999</v>
      </c>
      <c r="BI26" s="27">
        <v>16770.632000000001</v>
      </c>
      <c r="BJ26" s="27">
        <v>17291.050999999999</v>
      </c>
      <c r="BK26" s="27">
        <v>17790.698</v>
      </c>
      <c r="BL26" s="27">
        <v>18448.363000000001</v>
      </c>
      <c r="BM26" s="27">
        <v>19514.805</v>
      </c>
      <c r="BN26" s="27">
        <v>22608.6185</v>
      </c>
      <c r="BO26" s="27">
        <v>24495</v>
      </c>
      <c r="BP26" s="27">
        <v>23572.666499999999</v>
      </c>
      <c r="BQ26" s="27">
        <v>23655.547500000001</v>
      </c>
      <c r="BR26" s="27">
        <v>23427.389500000001</v>
      </c>
      <c r="BS26" s="27">
        <v>21795.485000000001</v>
      </c>
      <c r="BT26" s="27">
        <v>20287.205000000002</v>
      </c>
      <c r="BU26" s="27">
        <v>19109.907999999999</v>
      </c>
      <c r="BV26" s="27">
        <v>19641.494500000001</v>
      </c>
      <c r="BW26" s="27">
        <v>19860.216499999999</v>
      </c>
      <c r="BX26" s="27">
        <v>18480.571499999998</v>
      </c>
      <c r="BY26" s="27">
        <v>17565.011500000001</v>
      </c>
      <c r="BZ26" s="27">
        <v>16582.687000000002</v>
      </c>
      <c r="CA26" s="27">
        <v>15899.858</v>
      </c>
      <c r="CB26" s="27">
        <v>16279.8995</v>
      </c>
      <c r="CC26" s="27">
        <v>17001.387500000001</v>
      </c>
      <c r="CD26" s="27">
        <v>18021.16</v>
      </c>
      <c r="CE26" s="27">
        <v>19264.219499999999</v>
      </c>
      <c r="CF26" s="27">
        <v>19766.643499999998</v>
      </c>
      <c r="CG26" s="27">
        <v>19925.012999999999</v>
      </c>
      <c r="CH26" s="27">
        <v>20286.210999999999</v>
      </c>
      <c r="CI26" s="27">
        <v>19949.184000000001</v>
      </c>
      <c r="CJ26" s="27">
        <v>19219.918000000001</v>
      </c>
      <c r="CK26" s="27">
        <v>17443.673999999999</v>
      </c>
      <c r="CL26" s="27">
        <v>16002.655000000001</v>
      </c>
      <c r="CM26" s="27">
        <v>15956.565500000001</v>
      </c>
      <c r="CN26" s="27">
        <v>15307.517</v>
      </c>
      <c r="CO26" s="27">
        <v>15167.414500000001</v>
      </c>
      <c r="CP26" s="27">
        <v>13432.593500000001</v>
      </c>
      <c r="CQ26" s="27">
        <v>8894.2435000000005</v>
      </c>
      <c r="CR26" s="27">
        <v>6339.9745000000003</v>
      </c>
      <c r="CS26" s="27">
        <v>6009.2785000000003</v>
      </c>
      <c r="CT26" s="27">
        <v>6111.6045000000004</v>
      </c>
      <c r="CU26" s="27">
        <v>6484.8609999999999</v>
      </c>
      <c r="CV26" s="27">
        <v>5877.4735000000001</v>
      </c>
      <c r="CW26" s="27">
        <v>5026.4555</v>
      </c>
      <c r="CX26" s="27">
        <v>4393.1904999999997</v>
      </c>
      <c r="CY26" s="27">
        <v>3568.1795000000002</v>
      </c>
      <c r="CZ26" s="27">
        <v>2925.4025000000001</v>
      </c>
      <c r="DA26" s="27">
        <v>2245.9789999999998</v>
      </c>
      <c r="DB26" s="27">
        <v>1623.8815</v>
      </c>
      <c r="DC26" s="27">
        <v>1147.7349999999999</v>
      </c>
      <c r="DD26" s="27">
        <v>756.74350000000004</v>
      </c>
      <c r="DE26" s="27">
        <v>497.90050000000002</v>
      </c>
      <c r="DF26" s="27">
        <v>315.90750000000003</v>
      </c>
      <c r="DG26" s="27">
        <v>193.4135</v>
      </c>
      <c r="DH26" s="27">
        <v>278.19099999999997</v>
      </c>
    </row>
    <row r="27" spans="1:112" x14ac:dyDescent="0.35">
      <c r="A27" s="23">
        <v>7455</v>
      </c>
      <c r="B27" s="23" t="s">
        <v>208</v>
      </c>
      <c r="C27" s="107" t="s">
        <v>24</v>
      </c>
      <c r="D27" s="25">
        <v>5</v>
      </c>
      <c r="E27" s="25">
        <v>156</v>
      </c>
      <c r="F27" s="25" t="s">
        <v>25</v>
      </c>
      <c r="G27" s="25" t="s">
        <v>26</v>
      </c>
      <c r="H27" s="25">
        <v>156</v>
      </c>
      <c r="I27" s="26" t="s">
        <v>27</v>
      </c>
      <c r="J27" s="25">
        <v>906</v>
      </c>
      <c r="K27" s="25">
        <v>2046</v>
      </c>
      <c r="L27" s="27">
        <v>10088.602000000001</v>
      </c>
      <c r="M27" s="27">
        <v>10230.5155</v>
      </c>
      <c r="N27" s="27">
        <v>10306.469999999999</v>
      </c>
      <c r="O27" s="27">
        <v>10339.833000000001</v>
      </c>
      <c r="P27" s="27">
        <v>10351.960499999999</v>
      </c>
      <c r="Q27" s="27">
        <v>10310.4205</v>
      </c>
      <c r="R27" s="27">
        <v>10264.545</v>
      </c>
      <c r="S27" s="27">
        <v>10210.807000000001</v>
      </c>
      <c r="T27" s="27">
        <v>10125.372499999999</v>
      </c>
      <c r="U27" s="27">
        <v>10018.262500000001</v>
      </c>
      <c r="V27" s="27">
        <v>9941.2415000000001</v>
      </c>
      <c r="W27" s="27">
        <v>9887.6474999999991</v>
      </c>
      <c r="X27" s="27">
        <v>9871.4945000000007</v>
      </c>
      <c r="Y27" s="27">
        <v>9881.7540000000008</v>
      </c>
      <c r="Z27" s="27">
        <v>9879.6255000000001</v>
      </c>
      <c r="AA27" s="27">
        <v>9892.1450000000004</v>
      </c>
      <c r="AB27" s="27">
        <v>9932.8965000000007</v>
      </c>
      <c r="AC27" s="27">
        <v>9984.4159999999993</v>
      </c>
      <c r="AD27" s="27">
        <v>10045.327499999999</v>
      </c>
      <c r="AE27" s="27">
        <v>10121.852999999999</v>
      </c>
      <c r="AF27" s="27">
        <v>10209.311</v>
      </c>
      <c r="AG27" s="27">
        <v>10316.112999999999</v>
      </c>
      <c r="AH27" s="27">
        <v>10405.629000000001</v>
      </c>
      <c r="AI27" s="27">
        <v>10475.872499999999</v>
      </c>
      <c r="AJ27" s="27">
        <v>10568.6525</v>
      </c>
      <c r="AK27" s="27">
        <v>11286.626</v>
      </c>
      <c r="AL27" s="27">
        <v>13117.0795</v>
      </c>
      <c r="AM27" s="27">
        <v>14698.704</v>
      </c>
      <c r="AN27" s="27">
        <v>16538.7225</v>
      </c>
      <c r="AO27" s="27">
        <v>17876.1345</v>
      </c>
      <c r="AP27" s="27">
        <v>17362.1005</v>
      </c>
      <c r="AQ27" s="27">
        <v>17538.155999999999</v>
      </c>
      <c r="AR27" s="27">
        <v>17899.7775</v>
      </c>
      <c r="AS27" s="27">
        <v>18118.987499999999</v>
      </c>
      <c r="AT27" s="27">
        <v>17871.8825</v>
      </c>
      <c r="AU27" s="27">
        <v>17200.521000000001</v>
      </c>
      <c r="AV27" s="27">
        <v>17283.003000000001</v>
      </c>
      <c r="AW27" s="27">
        <v>17160.0095</v>
      </c>
      <c r="AX27" s="27">
        <v>16722.525000000001</v>
      </c>
      <c r="AY27" s="27">
        <v>16257.465</v>
      </c>
      <c r="AZ27" s="27">
        <v>15901.0275</v>
      </c>
      <c r="BA27" s="27">
        <v>15625.096</v>
      </c>
      <c r="BB27" s="27">
        <v>15345.447</v>
      </c>
      <c r="BC27" s="27">
        <v>15198.4275</v>
      </c>
      <c r="BD27" s="27">
        <v>15251.961499999999</v>
      </c>
      <c r="BE27" s="27">
        <v>15687.8825</v>
      </c>
      <c r="BF27" s="27">
        <v>15718.577499999999</v>
      </c>
      <c r="BG27" s="27">
        <v>15452.755999999999</v>
      </c>
      <c r="BH27" s="27">
        <v>15752.707</v>
      </c>
      <c r="BI27" s="27">
        <v>16194.977000000001</v>
      </c>
      <c r="BJ27" s="27">
        <v>16738.731500000002</v>
      </c>
      <c r="BK27" s="27">
        <v>17254.458500000001</v>
      </c>
      <c r="BL27" s="27">
        <v>17749.206999999999</v>
      </c>
      <c r="BM27" s="27">
        <v>18401.695</v>
      </c>
      <c r="BN27" s="27">
        <v>19462.038499999999</v>
      </c>
      <c r="BO27" s="27">
        <v>22543.8835</v>
      </c>
      <c r="BP27" s="27">
        <v>24420.607</v>
      </c>
      <c r="BQ27" s="27">
        <v>23495.6515</v>
      </c>
      <c r="BR27" s="27">
        <v>23571.2605</v>
      </c>
      <c r="BS27" s="27">
        <v>23335.253499999999</v>
      </c>
      <c r="BT27" s="27">
        <v>21699.61</v>
      </c>
      <c r="BU27" s="27">
        <v>20186.575000000001</v>
      </c>
      <c r="BV27" s="27">
        <v>19003.135999999999</v>
      </c>
      <c r="BW27" s="27">
        <v>19518.581999999999</v>
      </c>
      <c r="BX27" s="27">
        <v>19722.606</v>
      </c>
      <c r="BY27" s="27">
        <v>18340.266</v>
      </c>
      <c r="BZ27" s="27">
        <v>17419.750499999998</v>
      </c>
      <c r="CA27" s="27">
        <v>16433.201000000001</v>
      </c>
      <c r="CB27" s="27">
        <v>15744.076499999999</v>
      </c>
      <c r="CC27" s="27">
        <v>16103.989</v>
      </c>
      <c r="CD27" s="27">
        <v>16791.326499999999</v>
      </c>
      <c r="CE27" s="27">
        <v>17767.317500000001</v>
      </c>
      <c r="CF27" s="27">
        <v>18963.781999999999</v>
      </c>
      <c r="CG27" s="27">
        <v>19426.004499999999</v>
      </c>
      <c r="CH27" s="27">
        <v>19542.665000000001</v>
      </c>
      <c r="CI27" s="27">
        <v>19853.793000000001</v>
      </c>
      <c r="CJ27" s="27">
        <v>19476.5975</v>
      </c>
      <c r="CK27" s="27">
        <v>18710.0635</v>
      </c>
      <c r="CL27" s="27">
        <v>16923.106</v>
      </c>
      <c r="CM27" s="27">
        <v>15461.741</v>
      </c>
      <c r="CN27" s="27">
        <v>15343.602000000001</v>
      </c>
      <c r="CO27" s="27">
        <v>14637.152</v>
      </c>
      <c r="CP27" s="27">
        <v>14410.18</v>
      </c>
      <c r="CQ27" s="27">
        <v>12672.5905</v>
      </c>
      <c r="CR27" s="27">
        <v>8327.1560000000009</v>
      </c>
      <c r="CS27" s="27">
        <v>5885.7394999999997</v>
      </c>
      <c r="CT27" s="27">
        <v>5528.1130000000003</v>
      </c>
      <c r="CU27" s="27">
        <v>5565.4385000000002</v>
      </c>
      <c r="CV27" s="27">
        <v>5839.6985000000004</v>
      </c>
      <c r="CW27" s="27">
        <v>5225.7785000000003</v>
      </c>
      <c r="CX27" s="27">
        <v>4403.3545000000004</v>
      </c>
      <c r="CY27" s="27">
        <v>3784.7719999999999</v>
      </c>
      <c r="CZ27" s="27">
        <v>3013.3319999999999</v>
      </c>
      <c r="DA27" s="27">
        <v>2412.3235</v>
      </c>
      <c r="DB27" s="27">
        <v>1804.8385000000001</v>
      </c>
      <c r="DC27" s="27">
        <v>1270.3915</v>
      </c>
      <c r="DD27" s="27">
        <v>872.44349999999997</v>
      </c>
      <c r="DE27" s="27">
        <v>556.55050000000006</v>
      </c>
      <c r="DF27" s="27">
        <v>352.94600000000003</v>
      </c>
      <c r="DG27" s="27">
        <v>215.47</v>
      </c>
      <c r="DH27" s="27">
        <v>306.07350000000002</v>
      </c>
    </row>
    <row r="28" spans="1:112" x14ac:dyDescent="0.35">
      <c r="A28" s="23">
        <v>7456</v>
      </c>
      <c r="B28" s="23" t="s">
        <v>208</v>
      </c>
      <c r="C28" s="107" t="s">
        <v>24</v>
      </c>
      <c r="D28" s="25">
        <v>5</v>
      </c>
      <c r="E28" s="25">
        <v>156</v>
      </c>
      <c r="F28" s="25" t="s">
        <v>25</v>
      </c>
      <c r="G28" s="25" t="s">
        <v>26</v>
      </c>
      <c r="H28" s="25">
        <v>156</v>
      </c>
      <c r="I28" s="26" t="s">
        <v>27</v>
      </c>
      <c r="J28" s="25">
        <v>906</v>
      </c>
      <c r="K28" s="25">
        <v>2047</v>
      </c>
      <c r="L28" s="27">
        <v>9926.2090000000007</v>
      </c>
      <c r="M28" s="27">
        <v>10079.133</v>
      </c>
      <c r="N28" s="27">
        <v>10225.0795</v>
      </c>
      <c r="O28" s="27">
        <v>10301.9105</v>
      </c>
      <c r="P28" s="27">
        <v>10335.977000000001</v>
      </c>
      <c r="Q28" s="27">
        <v>10348.646000000001</v>
      </c>
      <c r="R28" s="27">
        <v>10307.474</v>
      </c>
      <c r="S28" s="27">
        <v>10261.82</v>
      </c>
      <c r="T28" s="27">
        <v>10208.219499999999</v>
      </c>
      <c r="U28" s="27">
        <v>10122.891</v>
      </c>
      <c r="V28" s="27">
        <v>10015.868</v>
      </c>
      <c r="W28" s="27">
        <v>9938.8415000000005</v>
      </c>
      <c r="X28" s="27">
        <v>9885.0234999999993</v>
      </c>
      <c r="Y28" s="27">
        <v>9868.3250000000007</v>
      </c>
      <c r="Z28" s="27">
        <v>9877.6769999999997</v>
      </c>
      <c r="AA28" s="27">
        <v>9874.2900000000009</v>
      </c>
      <c r="AB28" s="27">
        <v>9885.2620000000006</v>
      </c>
      <c r="AC28" s="27">
        <v>9924.2950000000001</v>
      </c>
      <c r="AD28" s="27">
        <v>9974.0895</v>
      </c>
      <c r="AE28" s="27">
        <v>10033.411</v>
      </c>
      <c r="AF28" s="27">
        <v>10108.564</v>
      </c>
      <c r="AG28" s="27">
        <v>10194.938</v>
      </c>
      <c r="AH28" s="27">
        <v>10300.98</v>
      </c>
      <c r="AI28" s="27">
        <v>10390.053</v>
      </c>
      <c r="AJ28" s="27">
        <v>10460.104499999999</v>
      </c>
      <c r="AK28" s="27">
        <v>10552.843000000001</v>
      </c>
      <c r="AL28" s="27">
        <v>11270.68</v>
      </c>
      <c r="AM28" s="27">
        <v>13100.6955</v>
      </c>
      <c r="AN28" s="27">
        <v>14682.056500000001</v>
      </c>
      <c r="AO28" s="27">
        <v>16521.755000000001</v>
      </c>
      <c r="AP28" s="27">
        <v>17859.057499999999</v>
      </c>
      <c r="AQ28" s="27">
        <v>17345.6855</v>
      </c>
      <c r="AR28" s="27">
        <v>17522.143499999998</v>
      </c>
      <c r="AS28" s="27">
        <v>17884.082999999999</v>
      </c>
      <c r="AT28" s="27">
        <v>18103.608</v>
      </c>
      <c r="AU28" s="27">
        <v>17856.936000000002</v>
      </c>
      <c r="AV28" s="27">
        <v>17186.074499999999</v>
      </c>
      <c r="AW28" s="27">
        <v>17268.534500000002</v>
      </c>
      <c r="AX28" s="27">
        <v>17145.394</v>
      </c>
      <c r="AY28" s="27">
        <v>16707.699499999999</v>
      </c>
      <c r="AZ28" s="27">
        <v>16242.236999999999</v>
      </c>
      <c r="BA28" s="27">
        <v>15885.172</v>
      </c>
      <c r="BB28" s="27">
        <v>15608.4645</v>
      </c>
      <c r="BC28" s="27">
        <v>15328.007</v>
      </c>
      <c r="BD28" s="27">
        <v>15180.041999999999</v>
      </c>
      <c r="BE28" s="27">
        <v>15232.388499999999</v>
      </c>
      <c r="BF28" s="27">
        <v>15666.6065</v>
      </c>
      <c r="BG28" s="27">
        <v>15695.947</v>
      </c>
      <c r="BH28" s="27">
        <v>15428.8505</v>
      </c>
      <c r="BI28" s="27">
        <v>15726.120999999999</v>
      </c>
      <c r="BJ28" s="27">
        <v>16164.688</v>
      </c>
      <c r="BK28" s="27">
        <v>16703.930499999999</v>
      </c>
      <c r="BL28" s="27">
        <v>17214.9555</v>
      </c>
      <c r="BM28" s="27">
        <v>17705.134999999998</v>
      </c>
      <c r="BN28" s="27">
        <v>18352.847000000002</v>
      </c>
      <c r="BO28" s="27">
        <v>19407.2765</v>
      </c>
      <c r="BP28" s="27">
        <v>22476.583500000001</v>
      </c>
      <c r="BQ28" s="27">
        <v>24342.42</v>
      </c>
      <c r="BR28" s="27">
        <v>23413.603500000001</v>
      </c>
      <c r="BS28" s="27">
        <v>23480.36</v>
      </c>
      <c r="BT28" s="27">
        <v>23234.729500000001</v>
      </c>
      <c r="BU28" s="27">
        <v>21594.266500000002</v>
      </c>
      <c r="BV28" s="27">
        <v>20076.204000000002</v>
      </c>
      <c r="BW28" s="27">
        <v>18886.855</v>
      </c>
      <c r="BX28" s="27">
        <v>19386.097000000002</v>
      </c>
      <c r="BY28" s="27">
        <v>19576.146000000001</v>
      </c>
      <c r="BZ28" s="27">
        <v>18191.838500000002</v>
      </c>
      <c r="CA28" s="27">
        <v>17266</v>
      </c>
      <c r="CB28" s="27">
        <v>16275.5445</v>
      </c>
      <c r="CC28" s="27">
        <v>15577.438</v>
      </c>
      <c r="CD28" s="27">
        <v>15908.977000000001</v>
      </c>
      <c r="CE28" s="27">
        <v>16559.613000000001</v>
      </c>
      <c r="CF28" s="27">
        <v>17495.624500000002</v>
      </c>
      <c r="CG28" s="27">
        <v>18643.256000000001</v>
      </c>
      <c r="CH28" s="27">
        <v>19060.358499999998</v>
      </c>
      <c r="CI28" s="27">
        <v>19133.9015</v>
      </c>
      <c r="CJ28" s="27">
        <v>19391.8495</v>
      </c>
      <c r="CK28" s="27">
        <v>18969.182499999999</v>
      </c>
      <c r="CL28" s="27">
        <v>18160.978500000001</v>
      </c>
      <c r="CM28" s="27">
        <v>16361.248</v>
      </c>
      <c r="CN28" s="27">
        <v>14877.514499999999</v>
      </c>
      <c r="CO28" s="27">
        <v>14682.359</v>
      </c>
      <c r="CP28" s="27">
        <v>13918.048000000001</v>
      </c>
      <c r="CQ28" s="27">
        <v>13606.109</v>
      </c>
      <c r="CR28" s="27">
        <v>11875.502</v>
      </c>
      <c r="CS28" s="27">
        <v>7740.0219999999999</v>
      </c>
      <c r="CT28" s="27">
        <v>5420.7974999999997</v>
      </c>
      <c r="CU28" s="27">
        <v>5040.7674999999999</v>
      </c>
      <c r="CV28" s="27">
        <v>5018.3535000000002</v>
      </c>
      <c r="CW28" s="27">
        <v>5199.1530000000002</v>
      </c>
      <c r="CX28" s="27">
        <v>4585.2060000000001</v>
      </c>
      <c r="CY28" s="27">
        <v>3799.6315</v>
      </c>
      <c r="CZ28" s="27">
        <v>3201.8339999999998</v>
      </c>
      <c r="DA28" s="27">
        <v>2489.8125</v>
      </c>
      <c r="DB28" s="27">
        <v>1942.4570000000001</v>
      </c>
      <c r="DC28" s="27">
        <v>1415.288</v>
      </c>
      <c r="DD28" s="27">
        <v>967.99850000000004</v>
      </c>
      <c r="DE28" s="27">
        <v>643.44000000000005</v>
      </c>
      <c r="DF28" s="27">
        <v>395.69049999999999</v>
      </c>
      <c r="DG28" s="27">
        <v>241.36199999999999</v>
      </c>
      <c r="DH28" s="27">
        <v>339.49149999999997</v>
      </c>
    </row>
    <row r="29" spans="1:112" x14ac:dyDescent="0.35">
      <c r="A29" s="23">
        <v>7457</v>
      </c>
      <c r="B29" s="23" t="s">
        <v>208</v>
      </c>
      <c r="C29" s="107" t="s">
        <v>24</v>
      </c>
      <c r="D29" s="25">
        <v>5</v>
      </c>
      <c r="E29" s="25">
        <v>156</v>
      </c>
      <c r="F29" s="25" t="s">
        <v>25</v>
      </c>
      <c r="G29" s="25" t="s">
        <v>26</v>
      </c>
      <c r="H29" s="25">
        <v>156</v>
      </c>
      <c r="I29" s="26" t="s">
        <v>27</v>
      </c>
      <c r="J29" s="25">
        <v>906</v>
      </c>
      <c r="K29" s="25">
        <v>2048</v>
      </c>
      <c r="L29" s="27">
        <v>9720.0144999999993</v>
      </c>
      <c r="M29" s="27">
        <v>9916.9259999999995</v>
      </c>
      <c r="N29" s="27">
        <v>10073.764999999999</v>
      </c>
      <c r="O29" s="27">
        <v>10220.5645</v>
      </c>
      <c r="P29" s="27">
        <v>10298.085999999999</v>
      </c>
      <c r="Q29" s="27">
        <v>10332.688</v>
      </c>
      <c r="R29" s="27">
        <v>10345.719999999999</v>
      </c>
      <c r="S29" s="27">
        <v>10304.772499999999</v>
      </c>
      <c r="T29" s="27">
        <v>10259.2585</v>
      </c>
      <c r="U29" s="27">
        <v>10205.763999999999</v>
      </c>
      <c r="V29" s="27">
        <v>10120.519</v>
      </c>
      <c r="W29" s="27">
        <v>10013.495000000001</v>
      </c>
      <c r="X29" s="27">
        <v>9936.2474999999995</v>
      </c>
      <c r="Y29" s="27">
        <v>9881.8884999999991</v>
      </c>
      <c r="Z29" s="27">
        <v>9864.2875000000004</v>
      </c>
      <c r="AA29" s="27">
        <v>9872.3794999999991</v>
      </c>
      <c r="AB29" s="27">
        <v>9867.4500000000007</v>
      </c>
      <c r="AC29" s="27">
        <v>9876.7114999999994</v>
      </c>
      <c r="AD29" s="27">
        <v>9914.0264999999999</v>
      </c>
      <c r="AE29" s="27">
        <v>9962.2389999999996</v>
      </c>
      <c r="AF29" s="27">
        <v>10020.199500000001</v>
      </c>
      <c r="AG29" s="27">
        <v>10094.2775</v>
      </c>
      <c r="AH29" s="27">
        <v>10179.904500000001</v>
      </c>
      <c r="AI29" s="27">
        <v>10285.504000000001</v>
      </c>
      <c r="AJ29" s="27">
        <v>10374.385</v>
      </c>
      <c r="AK29" s="27">
        <v>10444.409</v>
      </c>
      <c r="AL29" s="27">
        <v>10537.2425</v>
      </c>
      <c r="AM29" s="27">
        <v>11255.0805</v>
      </c>
      <c r="AN29" s="27">
        <v>13084.778</v>
      </c>
      <c r="AO29" s="27">
        <v>14665.9665</v>
      </c>
      <c r="AP29" s="27">
        <v>16505.378499999999</v>
      </c>
      <c r="AQ29" s="27">
        <v>17842.597000000002</v>
      </c>
      <c r="AR29" s="27">
        <v>17329.921999999999</v>
      </c>
      <c r="AS29" s="27">
        <v>17506.773499999999</v>
      </c>
      <c r="AT29" s="27">
        <v>17868.979500000001</v>
      </c>
      <c r="AU29" s="27">
        <v>18088.720499999999</v>
      </c>
      <c r="AV29" s="27">
        <v>17842.352500000001</v>
      </c>
      <c r="AW29" s="27">
        <v>17171.830999999998</v>
      </c>
      <c r="AX29" s="27">
        <v>17254.048500000001</v>
      </c>
      <c r="AY29" s="27">
        <v>17130.520499999999</v>
      </c>
      <c r="AZ29" s="27">
        <v>16692.395</v>
      </c>
      <c r="BA29" s="27">
        <v>16226.370500000001</v>
      </c>
      <c r="BB29" s="27">
        <v>15868.59</v>
      </c>
      <c r="BC29" s="27">
        <v>15591.07</v>
      </c>
      <c r="BD29" s="27">
        <v>15309.799000000001</v>
      </c>
      <c r="BE29" s="27">
        <v>15160.8755</v>
      </c>
      <c r="BF29" s="27">
        <v>15212.009</v>
      </c>
      <c r="BG29" s="27">
        <v>15644.423000000001</v>
      </c>
      <c r="BH29" s="27">
        <v>15672.13</v>
      </c>
      <c r="BI29" s="27">
        <v>15403.2345</v>
      </c>
      <c r="BJ29" s="27">
        <v>15697.190500000001</v>
      </c>
      <c r="BK29" s="27">
        <v>16131.647000000001</v>
      </c>
      <c r="BL29" s="27">
        <v>16666.357</v>
      </c>
      <c r="BM29" s="27">
        <v>17172.977500000001</v>
      </c>
      <c r="BN29" s="27">
        <v>17658.976500000001</v>
      </c>
      <c r="BO29" s="27">
        <v>18302.1145</v>
      </c>
      <c r="BP29" s="27">
        <v>19350.308499999999</v>
      </c>
      <c r="BQ29" s="27">
        <v>22405.803500000002</v>
      </c>
      <c r="BR29" s="27">
        <v>24259.055</v>
      </c>
      <c r="BS29" s="27">
        <v>23325.058499999999</v>
      </c>
      <c r="BT29" s="27">
        <v>23381.128499999999</v>
      </c>
      <c r="BU29" s="27">
        <v>23124.2065</v>
      </c>
      <c r="BV29" s="27">
        <v>21478.638999999999</v>
      </c>
      <c r="BW29" s="27">
        <v>19955.9005</v>
      </c>
      <c r="BX29" s="27">
        <v>18761.389500000001</v>
      </c>
      <c r="BY29" s="27">
        <v>19244.935000000001</v>
      </c>
      <c r="BZ29" s="27">
        <v>19420.995500000001</v>
      </c>
      <c r="CA29" s="27">
        <v>18034.504499999999</v>
      </c>
      <c r="CB29" s="27">
        <v>17103.600999999999</v>
      </c>
      <c r="CC29" s="27">
        <v>16106.661</v>
      </c>
      <c r="CD29" s="27">
        <v>15392.501</v>
      </c>
      <c r="CE29" s="27">
        <v>15693.608</v>
      </c>
      <c r="CF29" s="27">
        <v>16311.2235</v>
      </c>
      <c r="CG29" s="27">
        <v>17205.323</v>
      </c>
      <c r="CH29" s="27">
        <v>18298.698499999999</v>
      </c>
      <c r="CI29" s="27">
        <v>18668.862000000001</v>
      </c>
      <c r="CJ29" s="27">
        <v>18696.519499999999</v>
      </c>
      <c r="CK29" s="27">
        <v>18895.062000000002</v>
      </c>
      <c r="CL29" s="27">
        <v>18421.826000000001</v>
      </c>
      <c r="CM29" s="27">
        <v>17567.430499999999</v>
      </c>
      <c r="CN29" s="27">
        <v>15753.370999999999</v>
      </c>
      <c r="CO29" s="27">
        <v>14246.202499999999</v>
      </c>
      <c r="CP29" s="27">
        <v>13971.7965</v>
      </c>
      <c r="CQ29" s="27">
        <v>13153.043</v>
      </c>
      <c r="CR29" s="27">
        <v>12761.397999999999</v>
      </c>
      <c r="CS29" s="27">
        <v>11048.8995</v>
      </c>
      <c r="CT29" s="27">
        <v>7137.7524999999996</v>
      </c>
      <c r="CU29" s="27">
        <v>4948.9120000000003</v>
      </c>
      <c r="CV29" s="27">
        <v>4551.4965000000002</v>
      </c>
      <c r="CW29" s="27">
        <v>4474.0034999999998</v>
      </c>
      <c r="CX29" s="27">
        <v>4568.2505000000001</v>
      </c>
      <c r="CY29" s="27">
        <v>3963.1179999999999</v>
      </c>
      <c r="CZ29" s="27">
        <v>3219.9070000000002</v>
      </c>
      <c r="DA29" s="27">
        <v>2650.5790000000002</v>
      </c>
      <c r="DB29" s="27">
        <v>2009.1690000000001</v>
      </c>
      <c r="DC29" s="27">
        <v>1526.4735000000001</v>
      </c>
      <c r="DD29" s="27">
        <v>1081.0170000000001</v>
      </c>
      <c r="DE29" s="27">
        <v>715.66</v>
      </c>
      <c r="DF29" s="27">
        <v>458.786</v>
      </c>
      <c r="DG29" s="27">
        <v>271.41300000000001</v>
      </c>
      <c r="DH29" s="27">
        <v>379.286</v>
      </c>
    </row>
    <row r="30" spans="1:112" x14ac:dyDescent="0.35">
      <c r="A30" s="23">
        <v>7458</v>
      </c>
      <c r="B30" s="23" t="s">
        <v>208</v>
      </c>
      <c r="C30" s="107" t="s">
        <v>24</v>
      </c>
      <c r="D30" s="25">
        <v>5</v>
      </c>
      <c r="E30" s="25">
        <v>156</v>
      </c>
      <c r="F30" s="25" t="s">
        <v>25</v>
      </c>
      <c r="G30" s="25" t="s">
        <v>26</v>
      </c>
      <c r="H30" s="25">
        <v>156</v>
      </c>
      <c r="I30" s="26" t="s">
        <v>27</v>
      </c>
      <c r="J30" s="25">
        <v>906</v>
      </c>
      <c r="K30" s="25">
        <v>2049</v>
      </c>
      <c r="L30" s="27">
        <v>9462.1350000000002</v>
      </c>
      <c r="M30" s="27">
        <v>9710.9330000000009</v>
      </c>
      <c r="N30" s="27">
        <v>9911.625</v>
      </c>
      <c r="O30" s="27">
        <v>10069.303</v>
      </c>
      <c r="P30" s="27">
        <v>10216.776</v>
      </c>
      <c r="Q30" s="27">
        <v>10294.825000000001</v>
      </c>
      <c r="R30" s="27">
        <v>10329.7875</v>
      </c>
      <c r="S30" s="27">
        <v>10343.0425</v>
      </c>
      <c r="T30" s="27">
        <v>10302.237999999999</v>
      </c>
      <c r="U30" s="27">
        <v>10256.832</v>
      </c>
      <c r="V30" s="27">
        <v>10203.418</v>
      </c>
      <c r="W30" s="27">
        <v>10118.17</v>
      </c>
      <c r="X30" s="27">
        <v>10010.928</v>
      </c>
      <c r="Y30" s="27">
        <v>9933.1419999999998</v>
      </c>
      <c r="Z30" s="27">
        <v>9877.8860000000004</v>
      </c>
      <c r="AA30" s="27">
        <v>9859.0290000000005</v>
      </c>
      <c r="AB30" s="27">
        <v>9865.5784999999996</v>
      </c>
      <c r="AC30" s="27">
        <v>9858.9444999999996</v>
      </c>
      <c r="AD30" s="27">
        <v>9866.4979999999996</v>
      </c>
      <c r="AE30" s="27">
        <v>9902.2394999999997</v>
      </c>
      <c r="AF30" s="27">
        <v>9949.0995000000003</v>
      </c>
      <c r="AG30" s="27">
        <v>10005.995999999999</v>
      </c>
      <c r="AH30" s="27">
        <v>10079.337</v>
      </c>
      <c r="AI30" s="27">
        <v>10164.531999999999</v>
      </c>
      <c r="AJ30" s="27">
        <v>10269.9395</v>
      </c>
      <c r="AK30" s="27">
        <v>10358.794</v>
      </c>
      <c r="AL30" s="27">
        <v>10428.928</v>
      </c>
      <c r="AM30" s="27">
        <v>10522</v>
      </c>
      <c r="AN30" s="27">
        <v>11239.960999999999</v>
      </c>
      <c r="AO30" s="27">
        <v>13069.424000000001</v>
      </c>
      <c r="AP30" s="27">
        <v>14650.4725</v>
      </c>
      <c r="AQ30" s="27">
        <v>16489.62</v>
      </c>
      <c r="AR30" s="27">
        <v>17826.786499999998</v>
      </c>
      <c r="AS30" s="27">
        <v>17314.798999999999</v>
      </c>
      <c r="AT30" s="27">
        <v>17491.9935</v>
      </c>
      <c r="AU30" s="27">
        <v>17854.368999999999</v>
      </c>
      <c r="AV30" s="27">
        <v>18074.197499999998</v>
      </c>
      <c r="AW30" s="27">
        <v>17827.967000000001</v>
      </c>
      <c r="AX30" s="27">
        <v>17157.5825</v>
      </c>
      <c r="AY30" s="27">
        <v>17239.313999999998</v>
      </c>
      <c r="AZ30" s="27">
        <v>17115.165000000001</v>
      </c>
      <c r="BA30" s="27">
        <v>16676.447</v>
      </c>
      <c r="BB30" s="27">
        <v>16209.778</v>
      </c>
      <c r="BC30" s="27">
        <v>15851.249</v>
      </c>
      <c r="BD30" s="27">
        <v>15572.9095</v>
      </c>
      <c r="BE30" s="27">
        <v>15290.82</v>
      </c>
      <c r="BF30" s="27">
        <v>15140.924999999999</v>
      </c>
      <c r="BG30" s="27">
        <v>15190.7765</v>
      </c>
      <c r="BH30" s="27">
        <v>15621.0825</v>
      </c>
      <c r="BI30" s="27">
        <v>15646.613499999999</v>
      </c>
      <c r="BJ30" s="27">
        <v>15375.379000000001</v>
      </c>
      <c r="BK30" s="27">
        <v>15665.655000000001</v>
      </c>
      <c r="BL30" s="27">
        <v>16095.995000000001</v>
      </c>
      <c r="BM30" s="27">
        <v>16626.442999999999</v>
      </c>
      <c r="BN30" s="27">
        <v>17129.018</v>
      </c>
      <c r="BO30" s="27">
        <v>17611.037499999999</v>
      </c>
      <c r="BP30" s="27">
        <v>18249.340499999998</v>
      </c>
      <c r="BQ30" s="27">
        <v>19290.411</v>
      </c>
      <c r="BR30" s="27">
        <v>22330.351500000001</v>
      </c>
      <c r="BS30" s="27">
        <v>24169.1005</v>
      </c>
      <c r="BT30" s="27">
        <v>23228.429</v>
      </c>
      <c r="BU30" s="27">
        <v>23272.057000000001</v>
      </c>
      <c r="BV30" s="27">
        <v>23002.911499999998</v>
      </c>
      <c r="BW30" s="27">
        <v>21352.612000000001</v>
      </c>
      <c r="BX30" s="27">
        <v>19826.0825</v>
      </c>
      <c r="BY30" s="27">
        <v>18627.679</v>
      </c>
      <c r="BZ30" s="27">
        <v>19095.340499999998</v>
      </c>
      <c r="CA30" s="27">
        <v>19256.444</v>
      </c>
      <c r="CB30" s="27">
        <v>17868.222000000002</v>
      </c>
      <c r="CC30" s="27">
        <v>16929.554</v>
      </c>
      <c r="CD30" s="27">
        <v>15919.201499999999</v>
      </c>
      <c r="CE30" s="27">
        <v>15188.210499999999</v>
      </c>
      <c r="CF30" s="27">
        <v>15462.6155</v>
      </c>
      <c r="CG30" s="27">
        <v>16045.668</v>
      </c>
      <c r="CH30" s="27">
        <v>16893.093000000001</v>
      </c>
      <c r="CI30" s="27">
        <v>17929.563999999998</v>
      </c>
      <c r="CJ30" s="27">
        <v>18249.6535</v>
      </c>
      <c r="CK30" s="27">
        <v>18225.776999999998</v>
      </c>
      <c r="CL30" s="27">
        <v>18358.751499999998</v>
      </c>
      <c r="CM30" s="27">
        <v>17829.659500000002</v>
      </c>
      <c r="CN30" s="27">
        <v>16924.748</v>
      </c>
      <c r="CO30" s="27">
        <v>15095.863499999999</v>
      </c>
      <c r="CP30" s="27">
        <v>13567.1245</v>
      </c>
      <c r="CQ30" s="27">
        <v>13215.073</v>
      </c>
      <c r="CR30" s="27">
        <v>12348.431</v>
      </c>
      <c r="CS30" s="27">
        <v>11884.413500000001</v>
      </c>
      <c r="CT30" s="27">
        <v>10199.887500000001</v>
      </c>
      <c r="CU30" s="27">
        <v>6525.4584999999997</v>
      </c>
      <c r="CV30" s="27">
        <v>4474.4375</v>
      </c>
      <c r="CW30" s="27">
        <v>4063.8580000000002</v>
      </c>
      <c r="CX30" s="27">
        <v>3936.9875000000002</v>
      </c>
      <c r="CY30" s="27">
        <v>3954.5435000000002</v>
      </c>
      <c r="CZ30" s="27">
        <v>3364.6439999999998</v>
      </c>
      <c r="DA30" s="27">
        <v>2670.6985</v>
      </c>
      <c r="DB30" s="27">
        <v>2143.4475000000002</v>
      </c>
      <c r="DC30" s="27">
        <v>1582.636</v>
      </c>
      <c r="DD30" s="27">
        <v>1168.6220000000001</v>
      </c>
      <c r="DE30" s="27">
        <v>801.25800000000004</v>
      </c>
      <c r="DF30" s="27">
        <v>511.60550000000001</v>
      </c>
      <c r="DG30" s="27">
        <v>315.65199999999999</v>
      </c>
      <c r="DH30" s="27">
        <v>426.35050000000001</v>
      </c>
    </row>
    <row r="31" spans="1:112" x14ac:dyDescent="0.35">
      <c r="A31" s="23">
        <v>7459</v>
      </c>
      <c r="B31" s="23" t="s">
        <v>208</v>
      </c>
      <c r="C31" s="107" t="s">
        <v>24</v>
      </c>
      <c r="D31" s="25">
        <v>5</v>
      </c>
      <c r="E31" s="25">
        <v>156</v>
      </c>
      <c r="F31" s="25" t="s">
        <v>25</v>
      </c>
      <c r="G31" s="25" t="s">
        <v>26</v>
      </c>
      <c r="H31" s="25">
        <v>156</v>
      </c>
      <c r="I31" s="26" t="s">
        <v>27</v>
      </c>
      <c r="J31" s="25">
        <v>906</v>
      </c>
      <c r="K31" s="25">
        <v>2050</v>
      </c>
      <c r="L31" s="27">
        <v>9174.3505000000005</v>
      </c>
      <c r="M31" s="27">
        <v>9453.2739999999994</v>
      </c>
      <c r="N31" s="27">
        <v>9705.7044999999998</v>
      </c>
      <c r="O31" s="27">
        <v>9907.2160000000003</v>
      </c>
      <c r="P31" s="27">
        <v>10065.557500000001</v>
      </c>
      <c r="Q31" s="27">
        <v>10213.546</v>
      </c>
      <c r="R31" s="27">
        <v>10291.951999999999</v>
      </c>
      <c r="S31" s="27">
        <v>10327.138999999999</v>
      </c>
      <c r="T31" s="27">
        <v>10340.535</v>
      </c>
      <c r="U31" s="27">
        <v>10299.84</v>
      </c>
      <c r="V31" s="27">
        <v>10254.516</v>
      </c>
      <c r="W31" s="27">
        <v>10201.094499999999</v>
      </c>
      <c r="X31" s="27">
        <v>10115.625</v>
      </c>
      <c r="Y31" s="27">
        <v>10007.848</v>
      </c>
      <c r="Z31" s="27">
        <v>9929.1674999999996</v>
      </c>
      <c r="AA31" s="27">
        <v>9872.6620000000003</v>
      </c>
      <c r="AB31" s="27">
        <v>9852.268</v>
      </c>
      <c r="AC31" s="27">
        <v>9857.1144999999997</v>
      </c>
      <c r="AD31" s="27">
        <v>9848.7790000000005</v>
      </c>
      <c r="AE31" s="27">
        <v>9854.7705000000005</v>
      </c>
      <c r="AF31" s="27">
        <v>9889.1669999999995</v>
      </c>
      <c r="AG31" s="27">
        <v>9934.9735000000001</v>
      </c>
      <c r="AH31" s="27">
        <v>9991.1419999999998</v>
      </c>
      <c r="AI31" s="27">
        <v>10064.059499999999</v>
      </c>
      <c r="AJ31" s="27">
        <v>10149.0735</v>
      </c>
      <c r="AK31" s="27">
        <v>10254.4565</v>
      </c>
      <c r="AL31" s="27">
        <v>10343.422500000001</v>
      </c>
      <c r="AM31" s="27">
        <v>10413.809499999999</v>
      </c>
      <c r="AN31" s="27">
        <v>10507.2435</v>
      </c>
      <c r="AO31" s="27">
        <v>11225.4105</v>
      </c>
      <c r="AP31" s="27">
        <v>13054.6685</v>
      </c>
      <c r="AQ31" s="27">
        <v>14635.597</v>
      </c>
      <c r="AR31" s="27">
        <v>16474.5075</v>
      </c>
      <c r="AS31" s="27">
        <v>17811.616000000002</v>
      </c>
      <c r="AT31" s="27">
        <v>17300.262999999999</v>
      </c>
      <c r="AU31" s="27">
        <v>17477.7075</v>
      </c>
      <c r="AV31" s="27">
        <v>17840.126</v>
      </c>
      <c r="AW31" s="27">
        <v>18059.872500000001</v>
      </c>
      <c r="AX31" s="27">
        <v>17813.567500000001</v>
      </c>
      <c r="AY31" s="27">
        <v>17143.102500000001</v>
      </c>
      <c r="AZ31" s="27">
        <v>17224.109499999999</v>
      </c>
      <c r="BA31" s="27">
        <v>17099.161499999998</v>
      </c>
      <c r="BB31" s="27">
        <v>16659.766</v>
      </c>
      <c r="BC31" s="27">
        <v>16192.424999999999</v>
      </c>
      <c r="BD31" s="27">
        <v>15833.145</v>
      </c>
      <c r="BE31" s="27">
        <v>15553.977999999999</v>
      </c>
      <c r="BF31" s="27">
        <v>15271.066999999999</v>
      </c>
      <c r="BG31" s="27">
        <v>15120.145500000001</v>
      </c>
      <c r="BH31" s="27">
        <v>15168.451499999999</v>
      </c>
      <c r="BI31" s="27">
        <v>15596.086499999999</v>
      </c>
      <c r="BJ31" s="27">
        <v>15618.871999999999</v>
      </c>
      <c r="BK31" s="27">
        <v>15345.0335</v>
      </c>
      <c r="BL31" s="27">
        <v>15631.645500000001</v>
      </c>
      <c r="BM31" s="27">
        <v>16058.135</v>
      </c>
      <c r="BN31" s="27">
        <v>16584.6495</v>
      </c>
      <c r="BO31" s="27">
        <v>17083.361499999999</v>
      </c>
      <c r="BP31" s="27">
        <v>17561.1675</v>
      </c>
      <c r="BQ31" s="27">
        <v>18193.856</v>
      </c>
      <c r="BR31" s="27">
        <v>19226.583999999999</v>
      </c>
      <c r="BS31" s="27">
        <v>22248.960999999999</v>
      </c>
      <c r="BT31" s="27">
        <v>24070.952000000001</v>
      </c>
      <c r="BU31" s="27">
        <v>23122.248500000002</v>
      </c>
      <c r="BV31" s="27">
        <v>23152.377</v>
      </c>
      <c r="BW31" s="27">
        <v>22870.707999999999</v>
      </c>
      <c r="BX31" s="27">
        <v>21216.5995</v>
      </c>
      <c r="BY31" s="27">
        <v>19687.694</v>
      </c>
      <c r="BZ31" s="27">
        <v>18485.917000000001</v>
      </c>
      <c r="CA31" s="27">
        <v>18936.599999999999</v>
      </c>
      <c r="CB31" s="27">
        <v>19082.422500000001</v>
      </c>
      <c r="CC31" s="27">
        <v>17689.920999999998</v>
      </c>
      <c r="CD31" s="27">
        <v>16736.325499999999</v>
      </c>
      <c r="CE31" s="27">
        <v>15712.066000000001</v>
      </c>
      <c r="CF31" s="27">
        <v>14968.970499999999</v>
      </c>
      <c r="CG31" s="27">
        <v>15215.5105</v>
      </c>
      <c r="CH31" s="27">
        <v>15759.888499999999</v>
      </c>
      <c r="CI31" s="27">
        <v>16558.383000000002</v>
      </c>
      <c r="CJ31" s="27">
        <v>17534.002</v>
      </c>
      <c r="CK31" s="27">
        <v>17798.093499999999</v>
      </c>
      <c r="CL31" s="27">
        <v>17717.1535</v>
      </c>
      <c r="CM31" s="27">
        <v>17778.0455</v>
      </c>
      <c r="CN31" s="27">
        <v>17187.8995</v>
      </c>
      <c r="CO31" s="27">
        <v>16228.942999999999</v>
      </c>
      <c r="CP31" s="27">
        <v>14387.806</v>
      </c>
      <c r="CQ31" s="27">
        <v>12843.1085</v>
      </c>
      <c r="CR31" s="27">
        <v>12418.199500000001</v>
      </c>
      <c r="CS31" s="27">
        <v>11511.945</v>
      </c>
      <c r="CT31" s="27">
        <v>10982.4725</v>
      </c>
      <c r="CU31" s="27">
        <v>9335.5154999999995</v>
      </c>
      <c r="CV31" s="27">
        <v>5908.6594999999998</v>
      </c>
      <c r="CW31" s="27">
        <v>4000.7294999999999</v>
      </c>
      <c r="CX31" s="27">
        <v>3581.8690000000001</v>
      </c>
      <c r="CY31" s="27">
        <v>3413.6334999999999</v>
      </c>
      <c r="CZ31" s="27">
        <v>3363.0410000000002</v>
      </c>
      <c r="DA31" s="27">
        <v>2796.489</v>
      </c>
      <c r="DB31" s="27">
        <v>2164.3355000000001</v>
      </c>
      <c r="DC31" s="27">
        <v>1692.2885000000001</v>
      </c>
      <c r="DD31" s="27">
        <v>1214.635</v>
      </c>
      <c r="DE31" s="27">
        <v>868.25450000000001</v>
      </c>
      <c r="DF31" s="27">
        <v>574.31100000000004</v>
      </c>
      <c r="DG31" s="27">
        <v>352.93450000000001</v>
      </c>
      <c r="DH31" s="27">
        <v>488.03</v>
      </c>
    </row>
    <row r="32" spans="1:112" x14ac:dyDescent="0.35">
      <c r="A32" s="23">
        <v>7460</v>
      </c>
      <c r="B32" s="23" t="s">
        <v>208</v>
      </c>
      <c r="C32" s="107" t="s">
        <v>24</v>
      </c>
      <c r="D32" s="25">
        <v>5</v>
      </c>
      <c r="E32" s="25">
        <v>156</v>
      </c>
      <c r="F32" s="25" t="s">
        <v>25</v>
      </c>
      <c r="G32" s="25" t="s">
        <v>26</v>
      </c>
      <c r="H32" s="25">
        <v>156</v>
      </c>
      <c r="I32" s="26" t="s">
        <v>27</v>
      </c>
      <c r="J32" s="25">
        <v>906</v>
      </c>
      <c r="K32" s="25">
        <v>2051</v>
      </c>
      <c r="L32" s="27">
        <v>8864.1990000000005</v>
      </c>
      <c r="M32" s="27">
        <v>9165.7180000000008</v>
      </c>
      <c r="N32" s="27">
        <v>9448.1244999999999</v>
      </c>
      <c r="O32" s="27">
        <v>9701.3525000000009</v>
      </c>
      <c r="P32" s="27">
        <v>9903.5130000000008</v>
      </c>
      <c r="Q32" s="27">
        <v>10062.3645</v>
      </c>
      <c r="R32" s="27">
        <v>10210.704</v>
      </c>
      <c r="S32" s="27">
        <v>10289.333500000001</v>
      </c>
      <c r="T32" s="27">
        <v>10324.663500000001</v>
      </c>
      <c r="U32" s="27">
        <v>10338.165999999999</v>
      </c>
      <c r="V32" s="27">
        <v>10297.554</v>
      </c>
      <c r="W32" s="27">
        <v>10252.220499999999</v>
      </c>
      <c r="X32" s="27">
        <v>10198.5725</v>
      </c>
      <c r="Y32" s="27">
        <v>10112.566000000001</v>
      </c>
      <c r="Z32" s="27">
        <v>10003.898499999999</v>
      </c>
      <c r="AA32" s="27">
        <v>9923.9719999999998</v>
      </c>
      <c r="AB32" s="27">
        <v>9865.9364999999998</v>
      </c>
      <c r="AC32" s="27">
        <v>9843.8459999999995</v>
      </c>
      <c r="AD32" s="27">
        <v>9846.9930000000004</v>
      </c>
      <c r="AE32" s="27">
        <v>9837.1029999999992</v>
      </c>
      <c r="AF32" s="27">
        <v>9841.7610000000004</v>
      </c>
      <c r="AG32" s="27">
        <v>9875.1129999999994</v>
      </c>
      <c r="AH32" s="27">
        <v>9920.1985000000004</v>
      </c>
      <c r="AI32" s="27">
        <v>9975.9534999999996</v>
      </c>
      <c r="AJ32" s="27">
        <v>10048.6985</v>
      </c>
      <c r="AK32" s="27">
        <v>10133.700500000001</v>
      </c>
      <c r="AL32" s="27">
        <v>10239.197</v>
      </c>
      <c r="AM32" s="27">
        <v>10328.415999999999</v>
      </c>
      <c r="AN32" s="27">
        <v>10399.1785</v>
      </c>
      <c r="AO32" s="27">
        <v>10493.057500000001</v>
      </c>
      <c r="AP32" s="27">
        <v>11211.461499999999</v>
      </c>
      <c r="AQ32" s="27">
        <v>13040.532999999999</v>
      </c>
      <c r="AR32" s="27">
        <v>14621.363499999999</v>
      </c>
      <c r="AS32" s="27">
        <v>16460.03</v>
      </c>
      <c r="AT32" s="27">
        <v>17797.0285</v>
      </c>
      <c r="AU32" s="27">
        <v>17286.220499999999</v>
      </c>
      <c r="AV32" s="27">
        <v>17463.7925</v>
      </c>
      <c r="AW32" s="27">
        <v>17826.090499999998</v>
      </c>
      <c r="AX32" s="27">
        <v>18045.536499999998</v>
      </c>
      <c r="AY32" s="27">
        <v>17798.925999999999</v>
      </c>
      <c r="AZ32" s="27">
        <v>17128.175500000001</v>
      </c>
      <c r="BA32" s="27">
        <v>17208.273000000001</v>
      </c>
      <c r="BB32" s="27">
        <v>17082.4215</v>
      </c>
      <c r="BC32" s="27">
        <v>16642.317500000001</v>
      </c>
      <c r="BD32" s="27">
        <v>16174.307000000001</v>
      </c>
      <c r="BE32" s="27">
        <v>15814.270500000001</v>
      </c>
      <c r="BF32" s="27">
        <v>15534.273999999999</v>
      </c>
      <c r="BG32" s="27">
        <v>15250.495000000001</v>
      </c>
      <c r="BH32" s="27">
        <v>15098.3055</v>
      </c>
      <c r="BI32" s="27">
        <v>15144.5615</v>
      </c>
      <c r="BJ32" s="27">
        <v>15568.923000000001</v>
      </c>
      <c r="BK32" s="27">
        <v>15588.6585</v>
      </c>
      <c r="BL32" s="27">
        <v>15312.324000000001</v>
      </c>
      <c r="BM32" s="27">
        <v>15595.540499999999</v>
      </c>
      <c r="BN32" s="27">
        <v>16018.498</v>
      </c>
      <c r="BO32" s="27">
        <v>16541.241999999998</v>
      </c>
      <c r="BP32" s="27">
        <v>17035.863000000001</v>
      </c>
      <c r="BQ32" s="27">
        <v>17508.738499999999</v>
      </c>
      <c r="BR32" s="27">
        <v>18134.744999999999</v>
      </c>
      <c r="BS32" s="27">
        <v>19157.768</v>
      </c>
      <c r="BT32" s="27">
        <v>22160.19</v>
      </c>
      <c r="BU32" s="27">
        <v>23963.129499999999</v>
      </c>
      <c r="BV32" s="27">
        <v>23005.762500000001</v>
      </c>
      <c r="BW32" s="27">
        <v>23021.940500000001</v>
      </c>
      <c r="BX32" s="27">
        <v>22728.010999999999</v>
      </c>
      <c r="BY32" s="27">
        <v>21071.562999999998</v>
      </c>
      <c r="BZ32" s="27">
        <v>19540.9025</v>
      </c>
      <c r="CA32" s="27">
        <v>18335.405999999999</v>
      </c>
      <c r="CB32" s="27">
        <v>18768.629499999999</v>
      </c>
      <c r="CC32" s="27">
        <v>18895.728999999999</v>
      </c>
      <c r="CD32" s="27">
        <v>17491.934499999999</v>
      </c>
      <c r="CE32" s="27">
        <v>16522.754000000001</v>
      </c>
      <c r="CF32" s="27">
        <v>15489.636</v>
      </c>
      <c r="CG32" s="27">
        <v>14734.288500000001</v>
      </c>
      <c r="CH32" s="27">
        <v>14949.433000000001</v>
      </c>
      <c r="CI32" s="27">
        <v>15453.334000000001</v>
      </c>
      <c r="CJ32" s="27">
        <v>16199.4395</v>
      </c>
      <c r="CK32" s="27">
        <v>17107.558000000001</v>
      </c>
      <c r="CL32" s="27">
        <v>17309.774000000001</v>
      </c>
      <c r="CM32" s="27">
        <v>17165.935000000001</v>
      </c>
      <c r="CN32" s="27">
        <v>17148.138999999999</v>
      </c>
      <c r="CO32" s="27">
        <v>16492.378000000001</v>
      </c>
      <c r="CP32" s="27">
        <v>15478.824000000001</v>
      </c>
      <c r="CQ32" s="27">
        <v>13631.924000000001</v>
      </c>
      <c r="CR32" s="27">
        <v>12079.6885</v>
      </c>
      <c r="CS32" s="27">
        <v>11588.597</v>
      </c>
      <c r="CT32" s="27">
        <v>10650.299000000001</v>
      </c>
      <c r="CU32" s="27">
        <v>10062.7965</v>
      </c>
      <c r="CV32" s="27">
        <v>8463.2764999999999</v>
      </c>
      <c r="CW32" s="27">
        <v>5291.5095000000001</v>
      </c>
      <c r="CX32" s="27">
        <v>3531.5830000000001</v>
      </c>
      <c r="CY32" s="27">
        <v>3111.11</v>
      </c>
      <c r="CZ32" s="27">
        <v>2908.1320000000001</v>
      </c>
      <c r="DA32" s="27">
        <v>2800.2869999999998</v>
      </c>
      <c r="DB32" s="27">
        <v>2271.2595000000001</v>
      </c>
      <c r="DC32" s="27">
        <v>1712.5830000000001</v>
      </c>
      <c r="DD32" s="27">
        <v>1301.7829999999999</v>
      </c>
      <c r="DE32" s="27">
        <v>904.63350000000003</v>
      </c>
      <c r="DF32" s="27">
        <v>623.75300000000004</v>
      </c>
      <c r="DG32" s="27">
        <v>397.1635</v>
      </c>
      <c r="DH32" s="27">
        <v>554.77250000000004</v>
      </c>
    </row>
    <row r="33" spans="1:112" x14ac:dyDescent="0.35">
      <c r="A33" s="23">
        <v>7461</v>
      </c>
      <c r="B33" s="23" t="s">
        <v>208</v>
      </c>
      <c r="C33" s="107" t="s">
        <v>24</v>
      </c>
      <c r="D33" s="25">
        <v>5</v>
      </c>
      <c r="E33" s="25">
        <v>156</v>
      </c>
      <c r="F33" s="25" t="s">
        <v>25</v>
      </c>
      <c r="G33" s="25" t="s">
        <v>26</v>
      </c>
      <c r="H33" s="25">
        <v>156</v>
      </c>
      <c r="I33" s="26" t="s">
        <v>27</v>
      </c>
      <c r="J33" s="25">
        <v>906</v>
      </c>
      <c r="K33" s="25">
        <v>2052</v>
      </c>
      <c r="L33" s="27">
        <v>8565.5205000000005</v>
      </c>
      <c r="M33" s="27">
        <v>8855.7960000000003</v>
      </c>
      <c r="N33" s="27">
        <v>9160.6479999999992</v>
      </c>
      <c r="O33" s="27">
        <v>9443.8330000000005</v>
      </c>
      <c r="P33" s="27">
        <v>9697.6949999999997</v>
      </c>
      <c r="Q33" s="27">
        <v>9900.357</v>
      </c>
      <c r="R33" s="27">
        <v>10059.558000000001</v>
      </c>
      <c r="S33" s="27">
        <v>10208.118</v>
      </c>
      <c r="T33" s="27">
        <v>10286.8905</v>
      </c>
      <c r="U33" s="27">
        <v>10322.329</v>
      </c>
      <c r="V33" s="27">
        <v>10335.909</v>
      </c>
      <c r="W33" s="27">
        <v>10295.287</v>
      </c>
      <c r="X33" s="27">
        <v>10249.726000000001</v>
      </c>
      <c r="Y33" s="27">
        <v>10195.538</v>
      </c>
      <c r="Z33" s="27">
        <v>10108.637000000001</v>
      </c>
      <c r="AA33" s="27">
        <v>9998.7270000000008</v>
      </c>
      <c r="AB33" s="27">
        <v>9917.2744999999995</v>
      </c>
      <c r="AC33" s="27">
        <v>9857.5504999999994</v>
      </c>
      <c r="AD33" s="27">
        <v>9833.7690000000002</v>
      </c>
      <c r="AE33" s="27">
        <v>9835.3629999999994</v>
      </c>
      <c r="AF33" s="27">
        <v>9824.1474999999991</v>
      </c>
      <c r="AG33" s="27">
        <v>9827.7724999999991</v>
      </c>
      <c r="AH33" s="27">
        <v>9860.4115000000002</v>
      </c>
      <c r="AI33" s="27">
        <v>9905.0905000000002</v>
      </c>
      <c r="AJ33" s="27">
        <v>9960.6820000000007</v>
      </c>
      <c r="AK33" s="27">
        <v>10033.423500000001</v>
      </c>
      <c r="AL33" s="27">
        <v>10118.553</v>
      </c>
      <c r="AM33" s="27">
        <v>10224.3045</v>
      </c>
      <c r="AN33" s="27">
        <v>10313.897499999999</v>
      </c>
      <c r="AO33" s="27">
        <v>10385.116</v>
      </c>
      <c r="AP33" s="27">
        <v>10479.473</v>
      </c>
      <c r="AQ33" s="27">
        <v>11198.133</v>
      </c>
      <c r="AR33" s="27">
        <v>13027.0345</v>
      </c>
      <c r="AS33" s="27">
        <v>14607.758</v>
      </c>
      <c r="AT33" s="27">
        <v>16446.132000000001</v>
      </c>
      <c r="AU33" s="27">
        <v>17782.929</v>
      </c>
      <c r="AV33" s="27">
        <v>17272.55</v>
      </c>
      <c r="AW33" s="27">
        <v>17450.093000000001</v>
      </c>
      <c r="AX33" s="27">
        <v>17812.055499999999</v>
      </c>
      <c r="AY33" s="27">
        <v>18030.96</v>
      </c>
      <c r="AZ33" s="27">
        <v>17783.820500000002</v>
      </c>
      <c r="BA33" s="27">
        <v>17112.64</v>
      </c>
      <c r="BB33" s="27">
        <v>17191.711500000001</v>
      </c>
      <c r="BC33" s="27">
        <v>17064.903999999999</v>
      </c>
      <c r="BD33" s="27">
        <v>16624.09</v>
      </c>
      <c r="BE33" s="27">
        <v>16155.41</v>
      </c>
      <c r="BF33" s="27">
        <v>15794.62</v>
      </c>
      <c r="BG33" s="27">
        <v>15513.746499999999</v>
      </c>
      <c r="BH33" s="27">
        <v>15228.869500000001</v>
      </c>
      <c r="BI33" s="27">
        <v>15074.937</v>
      </c>
      <c r="BJ33" s="27">
        <v>15118.612499999999</v>
      </c>
      <c r="BK33" s="27">
        <v>15539.343999999999</v>
      </c>
      <c r="BL33" s="27">
        <v>15556.086499999999</v>
      </c>
      <c r="BM33" s="27">
        <v>15277.5975</v>
      </c>
      <c r="BN33" s="27">
        <v>15557.735000000001</v>
      </c>
      <c r="BO33" s="27">
        <v>15977.318499999999</v>
      </c>
      <c r="BP33" s="27">
        <v>16496.067999999999</v>
      </c>
      <c r="BQ33" s="27">
        <v>16985.915000000001</v>
      </c>
      <c r="BR33" s="27">
        <v>17452.876</v>
      </c>
      <c r="BS33" s="27">
        <v>18071.014500000001</v>
      </c>
      <c r="BT33" s="27">
        <v>19082.732</v>
      </c>
      <c r="BU33" s="27">
        <v>22062.680499999999</v>
      </c>
      <c r="BV33" s="27">
        <v>23844.822</v>
      </c>
      <c r="BW33" s="27">
        <v>22878.777999999998</v>
      </c>
      <c r="BX33" s="27">
        <v>22881.097000000002</v>
      </c>
      <c r="BY33" s="27">
        <v>22575.751499999998</v>
      </c>
      <c r="BZ33" s="27">
        <v>20917.5965</v>
      </c>
      <c r="CA33" s="27">
        <v>19384.911499999998</v>
      </c>
      <c r="CB33" s="27">
        <v>18175.991000000002</v>
      </c>
      <c r="CC33" s="27">
        <v>18588.288</v>
      </c>
      <c r="CD33" s="27">
        <v>18688.306499999999</v>
      </c>
      <c r="CE33" s="27">
        <v>17272.962500000001</v>
      </c>
      <c r="CF33" s="27">
        <v>16293.194</v>
      </c>
      <c r="CG33" s="27">
        <v>15251.3025</v>
      </c>
      <c r="CH33" s="27">
        <v>14481.3495</v>
      </c>
      <c r="CI33" s="27">
        <v>14663.735000000001</v>
      </c>
      <c r="CJ33" s="27">
        <v>15124.2155</v>
      </c>
      <c r="CK33" s="27">
        <v>15812.022000000001</v>
      </c>
      <c r="CL33" s="27">
        <v>16645.843499999999</v>
      </c>
      <c r="CM33" s="27">
        <v>16779.897499999999</v>
      </c>
      <c r="CN33" s="27">
        <v>16567.255499999999</v>
      </c>
      <c r="CO33" s="27">
        <v>16464.558000000001</v>
      </c>
      <c r="CP33" s="27">
        <v>15741.4655</v>
      </c>
      <c r="CQ33" s="27">
        <v>14676.865</v>
      </c>
      <c r="CR33" s="27">
        <v>12833.5535</v>
      </c>
      <c r="CS33" s="27">
        <v>11283.575999999999</v>
      </c>
      <c r="CT33" s="27">
        <v>10732.504000000001</v>
      </c>
      <c r="CU33" s="27">
        <v>9769.9694999999992</v>
      </c>
      <c r="CV33" s="27">
        <v>9133.0215000000007</v>
      </c>
      <c r="CW33" s="27">
        <v>7588.8334999999997</v>
      </c>
      <c r="CX33" s="27">
        <v>4678.7809999999999</v>
      </c>
      <c r="CY33" s="27">
        <v>3072.3054999999999</v>
      </c>
      <c r="CZ33" s="27">
        <v>2655.2539999999999</v>
      </c>
      <c r="DA33" s="27">
        <v>2426.0230000000001</v>
      </c>
      <c r="DB33" s="27">
        <v>2278.7469999999998</v>
      </c>
      <c r="DC33" s="27">
        <v>1801.2584999999999</v>
      </c>
      <c r="DD33" s="27">
        <v>1320.3135</v>
      </c>
      <c r="DE33" s="27">
        <v>971.7115</v>
      </c>
      <c r="DF33" s="27">
        <v>651.40549999999996</v>
      </c>
      <c r="DG33" s="27">
        <v>432.28300000000002</v>
      </c>
      <c r="DH33" s="27">
        <v>629.57100000000003</v>
      </c>
    </row>
    <row r="34" spans="1:112" x14ac:dyDescent="0.35">
      <c r="A34" s="23">
        <v>7462</v>
      </c>
      <c r="B34" s="23" t="s">
        <v>208</v>
      </c>
      <c r="C34" s="107" t="s">
        <v>24</v>
      </c>
      <c r="D34" s="25">
        <v>5</v>
      </c>
      <c r="E34" s="25">
        <v>156</v>
      </c>
      <c r="F34" s="25" t="s">
        <v>25</v>
      </c>
      <c r="G34" s="25" t="s">
        <v>26</v>
      </c>
      <c r="H34" s="25">
        <v>156</v>
      </c>
      <c r="I34" s="26" t="s">
        <v>27</v>
      </c>
      <c r="J34" s="25">
        <v>906</v>
      </c>
      <c r="K34" s="25">
        <v>2053</v>
      </c>
      <c r="L34" s="27">
        <v>8296.1139999999996</v>
      </c>
      <c r="M34" s="27">
        <v>8557.3294999999998</v>
      </c>
      <c r="N34" s="27">
        <v>8850.8050000000003</v>
      </c>
      <c r="O34" s="27">
        <v>9156.4179999999997</v>
      </c>
      <c r="P34" s="27">
        <v>9440.2245000000003</v>
      </c>
      <c r="Q34" s="27">
        <v>9694.5774999999994</v>
      </c>
      <c r="R34" s="27">
        <v>9897.5845000000008</v>
      </c>
      <c r="S34" s="27">
        <v>10057.0095</v>
      </c>
      <c r="T34" s="27">
        <v>10205.710499999999</v>
      </c>
      <c r="U34" s="27">
        <v>10284.5905</v>
      </c>
      <c r="V34" s="27">
        <v>10320.105</v>
      </c>
      <c r="W34" s="27">
        <v>10333.669</v>
      </c>
      <c r="X34" s="27">
        <v>10292.8195</v>
      </c>
      <c r="Y34" s="27">
        <v>10246.717000000001</v>
      </c>
      <c r="Z34" s="27">
        <v>10191.629999999999</v>
      </c>
      <c r="AA34" s="27">
        <v>10103.484</v>
      </c>
      <c r="AB34" s="27">
        <v>9992.0524999999998</v>
      </c>
      <c r="AC34" s="27">
        <v>9908.9169999999995</v>
      </c>
      <c r="AD34" s="27">
        <v>9847.5105000000003</v>
      </c>
      <c r="AE34" s="27">
        <v>9822.1844999999994</v>
      </c>
      <c r="AF34" s="27">
        <v>9822.4544999999998</v>
      </c>
      <c r="AG34" s="27">
        <v>9810.2134999999998</v>
      </c>
      <c r="AH34" s="27">
        <v>9813.1380000000008</v>
      </c>
      <c r="AI34" s="27">
        <v>9845.3760000000002</v>
      </c>
      <c r="AJ34" s="27">
        <v>9889.8989999999994</v>
      </c>
      <c r="AK34" s="27">
        <v>9945.4969999999994</v>
      </c>
      <c r="AL34" s="27">
        <v>10018.377500000001</v>
      </c>
      <c r="AM34" s="27">
        <v>10103.7745</v>
      </c>
      <c r="AN34" s="27">
        <v>10209.897999999999</v>
      </c>
      <c r="AO34" s="27">
        <v>10299.9455</v>
      </c>
      <c r="AP34" s="27">
        <v>10371.6535</v>
      </c>
      <c r="AQ34" s="27">
        <v>10466.505999999999</v>
      </c>
      <c r="AR34" s="27">
        <v>11185.436</v>
      </c>
      <c r="AS34" s="27">
        <v>13014.157499999999</v>
      </c>
      <c r="AT34" s="27">
        <v>14594.727000000001</v>
      </c>
      <c r="AU34" s="27">
        <v>16432.7225</v>
      </c>
      <c r="AV34" s="27">
        <v>17769.194</v>
      </c>
      <c r="AW34" s="27">
        <v>17259.097000000002</v>
      </c>
      <c r="AX34" s="27">
        <v>17436.406999999999</v>
      </c>
      <c r="AY34" s="27">
        <v>17797.795999999998</v>
      </c>
      <c r="AZ34" s="27">
        <v>18015.9195</v>
      </c>
      <c r="BA34" s="27">
        <v>17768.0825</v>
      </c>
      <c r="BB34" s="27">
        <v>17096.399000000001</v>
      </c>
      <c r="BC34" s="27">
        <v>17174.377499999999</v>
      </c>
      <c r="BD34" s="27">
        <v>17046.591</v>
      </c>
      <c r="BE34" s="27">
        <v>16605.062999999998</v>
      </c>
      <c r="BF34" s="27">
        <v>16135.7215</v>
      </c>
      <c r="BG34" s="27">
        <v>15774.1345</v>
      </c>
      <c r="BH34" s="27">
        <v>15492.154</v>
      </c>
      <c r="BI34" s="27">
        <v>15205.7215</v>
      </c>
      <c r="BJ34" s="27">
        <v>15049.550499999999</v>
      </c>
      <c r="BK34" s="27">
        <v>15090.3595</v>
      </c>
      <c r="BL34" s="27">
        <v>15507.4455</v>
      </c>
      <c r="BM34" s="27">
        <v>15521.485500000001</v>
      </c>
      <c r="BN34" s="27">
        <v>15241.2155</v>
      </c>
      <c r="BO34" s="27">
        <v>15518.431</v>
      </c>
      <c r="BP34" s="27">
        <v>15934.432000000001</v>
      </c>
      <c r="BQ34" s="27">
        <v>16448.531500000001</v>
      </c>
      <c r="BR34" s="27">
        <v>16932.661</v>
      </c>
      <c r="BS34" s="27">
        <v>17392.615000000002</v>
      </c>
      <c r="BT34" s="27">
        <v>18001.495500000001</v>
      </c>
      <c r="BU34" s="27">
        <v>19000.284</v>
      </c>
      <c r="BV34" s="27">
        <v>21955.638999999999</v>
      </c>
      <c r="BW34" s="27">
        <v>23715.753499999999</v>
      </c>
      <c r="BX34" s="27">
        <v>22741.541000000001</v>
      </c>
      <c r="BY34" s="27">
        <v>22730.661</v>
      </c>
      <c r="BZ34" s="27">
        <v>22413.913</v>
      </c>
      <c r="CA34" s="27">
        <v>20753.753499999999</v>
      </c>
      <c r="CB34" s="27">
        <v>19219.455999999998</v>
      </c>
      <c r="CC34" s="27">
        <v>18004.605</v>
      </c>
      <c r="CD34" s="27">
        <v>18387.738499999999</v>
      </c>
      <c r="CE34" s="27">
        <v>18458.647499999999</v>
      </c>
      <c r="CF34" s="27">
        <v>17037.272499999999</v>
      </c>
      <c r="CG34" s="27">
        <v>16046.8765</v>
      </c>
      <c r="CH34" s="27">
        <v>14994.073</v>
      </c>
      <c r="CI34" s="27">
        <v>14209.371499999999</v>
      </c>
      <c r="CJ34" s="27">
        <v>14356.550499999999</v>
      </c>
      <c r="CK34" s="27">
        <v>14768.4275</v>
      </c>
      <c r="CL34" s="27">
        <v>15391.9125</v>
      </c>
      <c r="CM34" s="27">
        <v>16144.054</v>
      </c>
      <c r="CN34" s="27">
        <v>16203.486500000001</v>
      </c>
      <c r="CO34" s="27">
        <v>15916.494500000001</v>
      </c>
      <c r="CP34" s="27">
        <v>15725.302</v>
      </c>
      <c r="CQ34" s="27">
        <v>14937.2335</v>
      </c>
      <c r="CR34" s="27">
        <v>13828.343999999999</v>
      </c>
      <c r="CS34" s="27">
        <v>11999.3325</v>
      </c>
      <c r="CT34" s="27">
        <v>10460.4275</v>
      </c>
      <c r="CU34" s="27">
        <v>9856.0429999999997</v>
      </c>
      <c r="CV34" s="27">
        <v>8878.0059999999994</v>
      </c>
      <c r="CW34" s="27">
        <v>8198.9940000000006</v>
      </c>
      <c r="CX34" s="27">
        <v>6718.7664999999997</v>
      </c>
      <c r="CY34" s="27">
        <v>4077.2694999999999</v>
      </c>
      <c r="CZ34" s="27">
        <v>2626.4955</v>
      </c>
      <c r="DA34" s="27">
        <v>2219.3694999999998</v>
      </c>
      <c r="DB34" s="27">
        <v>1978.0785000000001</v>
      </c>
      <c r="DC34" s="27">
        <v>1810.7940000000001</v>
      </c>
      <c r="DD34" s="27">
        <v>1391.817</v>
      </c>
      <c r="DE34" s="27">
        <v>987.68449999999996</v>
      </c>
      <c r="DF34" s="27">
        <v>701.23199999999997</v>
      </c>
      <c r="DG34" s="27">
        <v>452.45699999999999</v>
      </c>
      <c r="DH34" s="27">
        <v>703.61099999999999</v>
      </c>
    </row>
    <row r="35" spans="1:112" x14ac:dyDescent="0.35">
      <c r="A35" s="23">
        <v>7463</v>
      </c>
      <c r="B35" s="23" t="s">
        <v>208</v>
      </c>
      <c r="C35" s="107" t="s">
        <v>24</v>
      </c>
      <c r="D35" s="25">
        <v>5</v>
      </c>
      <c r="E35" s="25">
        <v>156</v>
      </c>
      <c r="F35" s="25" t="s">
        <v>25</v>
      </c>
      <c r="G35" s="25" t="s">
        <v>26</v>
      </c>
      <c r="H35" s="25">
        <v>156</v>
      </c>
      <c r="I35" s="26" t="s">
        <v>27</v>
      </c>
      <c r="J35" s="25">
        <v>906</v>
      </c>
      <c r="K35" s="25">
        <v>2054</v>
      </c>
      <c r="L35" s="27">
        <v>8025.6954999999998</v>
      </c>
      <c r="M35" s="27">
        <v>8288.1144999999997</v>
      </c>
      <c r="N35" s="27">
        <v>8552.4135000000006</v>
      </c>
      <c r="O35" s="27">
        <v>8846.6375000000007</v>
      </c>
      <c r="P35" s="27">
        <v>9152.8605000000007</v>
      </c>
      <c r="Q35" s="27">
        <v>9437.1484999999993</v>
      </c>
      <c r="R35" s="27">
        <v>9691.8425000000007</v>
      </c>
      <c r="S35" s="27">
        <v>9895.0735000000004</v>
      </c>
      <c r="T35" s="27">
        <v>10054.644</v>
      </c>
      <c r="U35" s="27">
        <v>10203.4475</v>
      </c>
      <c r="V35" s="27">
        <v>10282.4015</v>
      </c>
      <c r="W35" s="27">
        <v>10317.896500000001</v>
      </c>
      <c r="X35" s="27">
        <v>10331.227000000001</v>
      </c>
      <c r="Y35" s="27">
        <v>10289.834999999999</v>
      </c>
      <c r="Z35" s="27">
        <v>10242.833500000001</v>
      </c>
      <c r="AA35" s="27">
        <v>10186.498</v>
      </c>
      <c r="AB35" s="27">
        <v>10096.828</v>
      </c>
      <c r="AC35" s="27">
        <v>9983.7189999999991</v>
      </c>
      <c r="AD35" s="27">
        <v>9898.9064999999991</v>
      </c>
      <c r="AE35" s="27">
        <v>9835.9650000000001</v>
      </c>
      <c r="AF35" s="27">
        <v>9809.3245000000006</v>
      </c>
      <c r="AG35" s="27">
        <v>9808.5704999999998</v>
      </c>
      <c r="AH35" s="27">
        <v>9795.6365000000005</v>
      </c>
      <c r="AI35" s="27">
        <v>9798.17</v>
      </c>
      <c r="AJ35" s="27">
        <v>9830.259</v>
      </c>
      <c r="AK35" s="27">
        <v>9874.7975000000006</v>
      </c>
      <c r="AL35" s="27">
        <v>9930.5455000000002</v>
      </c>
      <c r="AM35" s="27">
        <v>10003.701999999999</v>
      </c>
      <c r="AN35" s="27">
        <v>10089.4825</v>
      </c>
      <c r="AO35" s="27">
        <v>10196.06</v>
      </c>
      <c r="AP35" s="27">
        <v>10286.592500000001</v>
      </c>
      <c r="AQ35" s="27">
        <v>10358.807000000001</v>
      </c>
      <c r="AR35" s="27">
        <v>10454.1695</v>
      </c>
      <c r="AS35" s="27">
        <v>11173.357</v>
      </c>
      <c r="AT35" s="27">
        <v>13001.854499999999</v>
      </c>
      <c r="AU35" s="27">
        <v>14582.191999999999</v>
      </c>
      <c r="AV35" s="27">
        <v>16419.690999999999</v>
      </c>
      <c r="AW35" s="27">
        <v>17755.673500000001</v>
      </c>
      <c r="AX35" s="27">
        <v>17245.670999999998</v>
      </c>
      <c r="AY35" s="27">
        <v>17422.523000000001</v>
      </c>
      <c r="AZ35" s="27">
        <v>17783.101500000001</v>
      </c>
      <c r="BA35" s="27">
        <v>18000.253000000001</v>
      </c>
      <c r="BB35" s="27">
        <v>17751.621999999999</v>
      </c>
      <c r="BC35" s="27">
        <v>17079.412499999999</v>
      </c>
      <c r="BD35" s="27">
        <v>17156.261500000001</v>
      </c>
      <c r="BE35" s="27">
        <v>17027.47</v>
      </c>
      <c r="BF35" s="27">
        <v>16585.233499999998</v>
      </c>
      <c r="BG35" s="27">
        <v>16115.1945</v>
      </c>
      <c r="BH35" s="27">
        <v>15752.587</v>
      </c>
      <c r="BI35" s="27">
        <v>15469.0445</v>
      </c>
      <c r="BJ35" s="27">
        <v>15180.5825</v>
      </c>
      <c r="BK35" s="27">
        <v>15021.922</v>
      </c>
      <c r="BL35" s="27">
        <v>15059.906999999999</v>
      </c>
      <c r="BM35" s="27">
        <v>15473.565000000001</v>
      </c>
      <c r="BN35" s="27">
        <v>15485.228499999999</v>
      </c>
      <c r="BO35" s="27">
        <v>15203.386500000001</v>
      </c>
      <c r="BP35" s="27">
        <v>15477.4935</v>
      </c>
      <c r="BQ35" s="27">
        <v>15889.299000000001</v>
      </c>
      <c r="BR35" s="27">
        <v>16397.8505</v>
      </c>
      <c r="BS35" s="27">
        <v>16875.223000000002</v>
      </c>
      <c r="BT35" s="27">
        <v>17326.897499999999</v>
      </c>
      <c r="BU35" s="27">
        <v>17925.128499999999</v>
      </c>
      <c r="BV35" s="27">
        <v>18909.797500000001</v>
      </c>
      <c r="BW35" s="27">
        <v>21838.862000000001</v>
      </c>
      <c r="BX35" s="27">
        <v>23576.236000000001</v>
      </c>
      <c r="BY35" s="27">
        <v>22594.902999999998</v>
      </c>
      <c r="BZ35" s="27">
        <v>22570.676500000001</v>
      </c>
      <c r="CA35" s="27">
        <v>22241.585999999999</v>
      </c>
      <c r="CB35" s="27">
        <v>20579.853500000001</v>
      </c>
      <c r="CC35" s="27">
        <v>19041.478999999999</v>
      </c>
      <c r="CD35" s="27">
        <v>17813.9735</v>
      </c>
      <c r="CE35" s="27">
        <v>18165.626</v>
      </c>
      <c r="CF35" s="27">
        <v>18211.307000000001</v>
      </c>
      <c r="CG35" s="27">
        <v>16784.221000000001</v>
      </c>
      <c r="CH35" s="27">
        <v>15780.88</v>
      </c>
      <c r="CI35" s="27">
        <v>14717.309499999999</v>
      </c>
      <c r="CJ35" s="27">
        <v>13916.7215</v>
      </c>
      <c r="CK35" s="27">
        <v>14024.2145</v>
      </c>
      <c r="CL35" s="27">
        <v>14382.3035</v>
      </c>
      <c r="CM35" s="27">
        <v>14934.971</v>
      </c>
      <c r="CN35" s="27">
        <v>15597.754499999999</v>
      </c>
      <c r="CO35" s="27">
        <v>15576.378000000001</v>
      </c>
      <c r="CP35" s="27">
        <v>15212.055</v>
      </c>
      <c r="CQ35" s="27">
        <v>14932.782499999999</v>
      </c>
      <c r="CR35" s="27">
        <v>14085.4</v>
      </c>
      <c r="CS35" s="27">
        <v>12940.7785</v>
      </c>
      <c r="CT35" s="27">
        <v>11135.6765</v>
      </c>
      <c r="CU35" s="27">
        <v>9616.5609999999997</v>
      </c>
      <c r="CV35" s="27">
        <v>8966.7379999999994</v>
      </c>
      <c r="CW35" s="27">
        <v>7980.5649999999996</v>
      </c>
      <c r="CX35" s="27">
        <v>7268.3225000000002</v>
      </c>
      <c r="CY35" s="27">
        <v>5863.3734999999997</v>
      </c>
      <c r="CZ35" s="27">
        <v>3492.2860000000001</v>
      </c>
      <c r="DA35" s="27">
        <v>2199.4180000000001</v>
      </c>
      <c r="DB35" s="27">
        <v>1813.47</v>
      </c>
      <c r="DC35" s="27">
        <v>1575.2114999999999</v>
      </c>
      <c r="DD35" s="27">
        <v>1402.1320000000001</v>
      </c>
      <c r="DE35" s="27">
        <v>1043.626</v>
      </c>
      <c r="DF35" s="27">
        <v>714.36149999999998</v>
      </c>
      <c r="DG35" s="27">
        <v>488.14749999999998</v>
      </c>
      <c r="DH35" s="27">
        <v>767.0675</v>
      </c>
    </row>
    <row r="36" spans="1:112" x14ac:dyDescent="0.35">
      <c r="A36" s="23">
        <v>7464</v>
      </c>
      <c r="B36" s="23" t="s">
        <v>208</v>
      </c>
      <c r="C36" s="107" t="s">
        <v>24</v>
      </c>
      <c r="D36" s="25">
        <v>5</v>
      </c>
      <c r="E36" s="25">
        <v>156</v>
      </c>
      <c r="F36" s="25" t="s">
        <v>25</v>
      </c>
      <c r="G36" s="25" t="s">
        <v>26</v>
      </c>
      <c r="H36" s="25">
        <v>156</v>
      </c>
      <c r="I36" s="26" t="s">
        <v>27</v>
      </c>
      <c r="J36" s="25">
        <v>906</v>
      </c>
      <c r="K36" s="25">
        <v>2055</v>
      </c>
      <c r="L36" s="27">
        <v>7755.9255000000003</v>
      </c>
      <c r="M36" s="27">
        <v>8017.8819999999996</v>
      </c>
      <c r="N36" s="27">
        <v>8283.2659999999996</v>
      </c>
      <c r="O36" s="27">
        <v>8548.3050000000003</v>
      </c>
      <c r="P36" s="27">
        <v>8843.1304999999993</v>
      </c>
      <c r="Q36" s="27">
        <v>9149.8274999999994</v>
      </c>
      <c r="R36" s="27">
        <v>9434.4544999999998</v>
      </c>
      <c r="S36" s="27">
        <v>9689.3709999999992</v>
      </c>
      <c r="T36" s="27">
        <v>9892.7489999999998</v>
      </c>
      <c r="U36" s="27">
        <v>10052.424499999999</v>
      </c>
      <c r="V36" s="27">
        <v>10201.297</v>
      </c>
      <c r="W36" s="27">
        <v>10280.226500000001</v>
      </c>
      <c r="X36" s="27">
        <v>10315.486000000001</v>
      </c>
      <c r="Y36" s="27">
        <v>10328.269</v>
      </c>
      <c r="Z36" s="27">
        <v>10285.977500000001</v>
      </c>
      <c r="AA36" s="27">
        <v>10237.726500000001</v>
      </c>
      <c r="AB36" s="27">
        <v>10179.862999999999</v>
      </c>
      <c r="AC36" s="27">
        <v>10088.513499999999</v>
      </c>
      <c r="AD36" s="27">
        <v>9973.7340000000004</v>
      </c>
      <c r="AE36" s="27">
        <v>9887.3924999999999</v>
      </c>
      <c r="AF36" s="27">
        <v>9823.1474999999991</v>
      </c>
      <c r="AG36" s="27">
        <v>9795.4920000000002</v>
      </c>
      <c r="AH36" s="27">
        <v>9794.0455000000002</v>
      </c>
      <c r="AI36" s="27">
        <v>9780.7279999999992</v>
      </c>
      <c r="AJ36" s="27">
        <v>9783.1224999999995</v>
      </c>
      <c r="AK36" s="27">
        <v>9815.2355000000007</v>
      </c>
      <c r="AL36" s="27">
        <v>9859.9320000000007</v>
      </c>
      <c r="AM36" s="27">
        <v>9915.9675000000007</v>
      </c>
      <c r="AN36" s="27">
        <v>9989.5169999999998</v>
      </c>
      <c r="AO36" s="27">
        <v>10075.761500000001</v>
      </c>
      <c r="AP36" s="27">
        <v>10182.821</v>
      </c>
      <c r="AQ36" s="27">
        <v>10273.857</v>
      </c>
      <c r="AR36" s="27">
        <v>10346.5915</v>
      </c>
      <c r="AS36" s="27">
        <v>10442.450500000001</v>
      </c>
      <c r="AT36" s="27">
        <v>11161.854499999999</v>
      </c>
      <c r="AU36" s="27">
        <v>12990.0555</v>
      </c>
      <c r="AV36" s="27">
        <v>14570.055</v>
      </c>
      <c r="AW36" s="27">
        <v>16406.9005</v>
      </c>
      <c r="AX36" s="27">
        <v>17742.177</v>
      </c>
      <c r="AY36" s="27">
        <v>17232.069</v>
      </c>
      <c r="AZ36" s="27">
        <v>17408.240000000002</v>
      </c>
      <c r="BA36" s="27">
        <v>17767.817999999999</v>
      </c>
      <c r="BB36" s="27">
        <v>17983.875</v>
      </c>
      <c r="BC36" s="27">
        <v>17734.4015</v>
      </c>
      <c r="BD36" s="27">
        <v>17061.673500000001</v>
      </c>
      <c r="BE36" s="27">
        <v>17137.353500000001</v>
      </c>
      <c r="BF36" s="27">
        <v>17007.5425</v>
      </c>
      <c r="BG36" s="27">
        <v>16564.559000000001</v>
      </c>
      <c r="BH36" s="27">
        <v>16093.605</v>
      </c>
      <c r="BI36" s="27">
        <v>15729.531000000001</v>
      </c>
      <c r="BJ36" s="27">
        <v>15443.9555</v>
      </c>
      <c r="BK36" s="27">
        <v>15153.236000000001</v>
      </c>
      <c r="BL36" s="27">
        <v>14992.159</v>
      </c>
      <c r="BM36" s="27">
        <v>15027.5785</v>
      </c>
      <c r="BN36" s="27">
        <v>15438.066999999999</v>
      </c>
      <c r="BO36" s="27">
        <v>15447.528</v>
      </c>
      <c r="BP36" s="27">
        <v>15163.986999999999</v>
      </c>
      <c r="BQ36" s="27">
        <v>15434.416499999999</v>
      </c>
      <c r="BR36" s="27">
        <v>15841.193499999999</v>
      </c>
      <c r="BS36" s="27">
        <v>16343.207</v>
      </c>
      <c r="BT36" s="27">
        <v>16812.611000000001</v>
      </c>
      <c r="BU36" s="27">
        <v>17254.7395</v>
      </c>
      <c r="BV36" s="27">
        <v>17841.3505</v>
      </c>
      <c r="BW36" s="27">
        <v>18811.121999999999</v>
      </c>
      <c r="BX36" s="27">
        <v>21712.647499999999</v>
      </c>
      <c r="BY36" s="27">
        <v>23427.136500000001</v>
      </c>
      <c r="BZ36" s="27">
        <v>22438.907999999999</v>
      </c>
      <c r="CA36" s="27">
        <v>22400.255000000001</v>
      </c>
      <c r="CB36" s="27">
        <v>22058.586500000001</v>
      </c>
      <c r="CC36" s="27">
        <v>20392.715499999998</v>
      </c>
      <c r="CD36" s="27">
        <v>18843.505499999999</v>
      </c>
      <c r="CE36" s="27">
        <v>17602.829000000002</v>
      </c>
      <c r="CF36" s="27">
        <v>17926.325000000001</v>
      </c>
      <c r="CG36" s="27">
        <v>17945.622500000001</v>
      </c>
      <c r="CH36" s="27">
        <v>16510.842000000001</v>
      </c>
      <c r="CI36" s="27">
        <v>15494.5545</v>
      </c>
      <c r="CJ36" s="27">
        <v>14419.343999999999</v>
      </c>
      <c r="CK36" s="27">
        <v>13599.923500000001</v>
      </c>
      <c r="CL36" s="27">
        <v>13663.3375</v>
      </c>
      <c r="CM36" s="27">
        <v>13962.0805</v>
      </c>
      <c r="CN36" s="27">
        <v>14437.208500000001</v>
      </c>
      <c r="CO36" s="27">
        <v>15003.013000000001</v>
      </c>
      <c r="CP36" s="27">
        <v>14897.038500000001</v>
      </c>
      <c r="CQ36" s="27">
        <v>14456.270500000001</v>
      </c>
      <c r="CR36" s="27">
        <v>14092.656499999999</v>
      </c>
      <c r="CS36" s="27">
        <v>13193.5335</v>
      </c>
      <c r="CT36" s="27">
        <v>12020.968000000001</v>
      </c>
      <c r="CU36" s="27">
        <v>10249.212</v>
      </c>
      <c r="CV36" s="27">
        <v>8759.2965000000004</v>
      </c>
      <c r="CW36" s="27">
        <v>8070.8140000000003</v>
      </c>
      <c r="CX36" s="27">
        <v>7085.0895</v>
      </c>
      <c r="CY36" s="27">
        <v>6352.0529999999999</v>
      </c>
      <c r="CZ36" s="27">
        <v>5030.1580000000004</v>
      </c>
      <c r="DA36" s="27">
        <v>2930.7959999999998</v>
      </c>
      <c r="DB36" s="27">
        <v>1800.9875</v>
      </c>
      <c r="DC36" s="27">
        <v>1447.6224999999999</v>
      </c>
      <c r="DD36" s="27">
        <v>1222.5809999999999</v>
      </c>
      <c r="DE36" s="27">
        <v>1053.7629999999999</v>
      </c>
      <c r="DF36" s="27">
        <v>756.75099999999998</v>
      </c>
      <c r="DG36" s="27">
        <v>498.4905</v>
      </c>
      <c r="DH36" s="27">
        <v>834.28750000000002</v>
      </c>
    </row>
    <row r="37" spans="1:112" x14ac:dyDescent="0.35">
      <c r="A37" s="23">
        <v>7465</v>
      </c>
      <c r="B37" s="23" t="s">
        <v>208</v>
      </c>
      <c r="C37" s="107" t="s">
        <v>24</v>
      </c>
      <c r="D37" s="25">
        <v>5</v>
      </c>
      <c r="E37" s="25">
        <v>156</v>
      </c>
      <c r="F37" s="25" t="s">
        <v>25</v>
      </c>
      <c r="G37" s="25" t="s">
        <v>26</v>
      </c>
      <c r="H37" s="25">
        <v>156</v>
      </c>
      <c r="I37" s="26" t="s">
        <v>27</v>
      </c>
      <c r="J37" s="25">
        <v>906</v>
      </c>
      <c r="K37" s="25">
        <v>2056</v>
      </c>
      <c r="L37" s="27">
        <v>7508.5339999999997</v>
      </c>
      <c r="M37" s="27">
        <v>7748.2910000000002</v>
      </c>
      <c r="N37" s="27">
        <v>8013.0974999999999</v>
      </c>
      <c r="O37" s="27">
        <v>8279.2109999999993</v>
      </c>
      <c r="P37" s="27">
        <v>8544.8454999999994</v>
      </c>
      <c r="Q37" s="27">
        <v>8840.1414999999997</v>
      </c>
      <c r="R37" s="27">
        <v>9147.1749999999993</v>
      </c>
      <c r="S37" s="27">
        <v>9432.0259999999998</v>
      </c>
      <c r="T37" s="27">
        <v>9687.0895</v>
      </c>
      <c r="U37" s="27">
        <v>9890.5725000000002</v>
      </c>
      <c r="V37" s="27">
        <v>10050.317499999999</v>
      </c>
      <c r="W37" s="27">
        <v>10199.159</v>
      </c>
      <c r="X37" s="27">
        <v>10277.849</v>
      </c>
      <c r="Y37" s="27">
        <v>10312.559499999999</v>
      </c>
      <c r="Z37" s="27">
        <v>10324.437</v>
      </c>
      <c r="AA37" s="27">
        <v>10280.895500000001</v>
      </c>
      <c r="AB37" s="27">
        <v>10231.1165</v>
      </c>
      <c r="AC37" s="27">
        <v>10171.571</v>
      </c>
      <c r="AD37" s="27">
        <v>10078.548000000001</v>
      </c>
      <c r="AE37" s="27">
        <v>9962.2464999999993</v>
      </c>
      <c r="AF37" s="27">
        <v>9874.6075000000001</v>
      </c>
      <c r="AG37" s="27">
        <v>9809.3590000000004</v>
      </c>
      <c r="AH37" s="27">
        <v>9781.02</v>
      </c>
      <c r="AI37" s="27">
        <v>9779.19</v>
      </c>
      <c r="AJ37" s="27">
        <v>9765.7394999999997</v>
      </c>
      <c r="AK37" s="27">
        <v>9768.1705000000002</v>
      </c>
      <c r="AL37" s="27">
        <v>9800.4505000000008</v>
      </c>
      <c r="AM37" s="27">
        <v>9845.4429999999993</v>
      </c>
      <c r="AN37" s="27">
        <v>9901.8804999999993</v>
      </c>
      <c r="AO37" s="27">
        <v>9975.9009999999998</v>
      </c>
      <c r="AP37" s="27">
        <v>10062.638000000001</v>
      </c>
      <c r="AQ37" s="27">
        <v>10170.199000000001</v>
      </c>
      <c r="AR37" s="27">
        <v>10261.7495</v>
      </c>
      <c r="AS37" s="27">
        <v>10334.9905</v>
      </c>
      <c r="AT37" s="27">
        <v>10431.306</v>
      </c>
      <c r="AU37" s="27">
        <v>11150.862499999999</v>
      </c>
      <c r="AV37" s="27">
        <v>12978.6675</v>
      </c>
      <c r="AW37" s="27">
        <v>14558.1895</v>
      </c>
      <c r="AX37" s="27">
        <v>16394.173999999999</v>
      </c>
      <c r="AY37" s="27">
        <v>17728.496999999999</v>
      </c>
      <c r="AZ37" s="27">
        <v>17218.091</v>
      </c>
      <c r="BA37" s="27">
        <v>17393.404500000001</v>
      </c>
      <c r="BB37" s="27">
        <v>17751.854500000001</v>
      </c>
      <c r="BC37" s="27">
        <v>17966.7405</v>
      </c>
      <c r="BD37" s="27">
        <v>17716.404500000001</v>
      </c>
      <c r="BE37" s="27">
        <v>17043.161499999998</v>
      </c>
      <c r="BF37" s="27">
        <v>17117.644</v>
      </c>
      <c r="BG37" s="27">
        <v>16986.755499999999</v>
      </c>
      <c r="BH37" s="27">
        <v>16542.804499999998</v>
      </c>
      <c r="BI37" s="27">
        <v>16070.498</v>
      </c>
      <c r="BJ37" s="27">
        <v>15704.4995</v>
      </c>
      <c r="BK37" s="27">
        <v>15416.662</v>
      </c>
      <c r="BL37" s="27">
        <v>15123.776</v>
      </c>
      <c r="BM37" s="27">
        <v>14960.558499999999</v>
      </c>
      <c r="BN37" s="27">
        <v>14993.702499999999</v>
      </c>
      <c r="BO37" s="27">
        <v>15401.1415</v>
      </c>
      <c r="BP37" s="27">
        <v>15408.241</v>
      </c>
      <c r="BQ37" s="27">
        <v>15122.5165</v>
      </c>
      <c r="BR37" s="27">
        <v>15388.494500000001</v>
      </c>
      <c r="BS37" s="27">
        <v>15789.324500000001</v>
      </c>
      <c r="BT37" s="27">
        <v>16283.643</v>
      </c>
      <c r="BU37" s="27">
        <v>16743.866999999998</v>
      </c>
      <c r="BV37" s="27">
        <v>17175.577499999999</v>
      </c>
      <c r="BW37" s="27">
        <v>17749.978500000001</v>
      </c>
      <c r="BX37" s="27">
        <v>18704.444500000001</v>
      </c>
      <c r="BY37" s="27">
        <v>21577.702000000001</v>
      </c>
      <c r="BZ37" s="27">
        <v>23268.405999999999</v>
      </c>
      <c r="CA37" s="27">
        <v>22272.5985</v>
      </c>
      <c r="CB37" s="27">
        <v>22219.124</v>
      </c>
      <c r="CC37" s="27">
        <v>21861.504499999999</v>
      </c>
      <c r="CD37" s="27">
        <v>20184.464499999998</v>
      </c>
      <c r="CE37" s="27">
        <v>18624.118999999999</v>
      </c>
      <c r="CF37" s="27">
        <v>17375.1525</v>
      </c>
      <c r="CG37" s="27">
        <v>17669.066500000001</v>
      </c>
      <c r="CH37" s="27">
        <v>17658.359499999999</v>
      </c>
      <c r="CI37" s="27">
        <v>16216.3115</v>
      </c>
      <c r="CJ37" s="27">
        <v>15185.9895</v>
      </c>
      <c r="CK37" s="27">
        <v>14096.447</v>
      </c>
      <c r="CL37" s="27">
        <v>13255.541999999999</v>
      </c>
      <c r="CM37" s="27">
        <v>13270.161</v>
      </c>
      <c r="CN37" s="27">
        <v>13503.789000000001</v>
      </c>
      <c r="CO37" s="27">
        <v>13894.657499999999</v>
      </c>
      <c r="CP37" s="27">
        <v>14357.9025</v>
      </c>
      <c r="CQ37" s="27">
        <v>14167.1795</v>
      </c>
      <c r="CR37" s="27">
        <v>13653.916499999999</v>
      </c>
      <c r="CS37" s="27">
        <v>13211.714</v>
      </c>
      <c r="CT37" s="27">
        <v>12267.7075</v>
      </c>
      <c r="CU37" s="27">
        <v>11075.235000000001</v>
      </c>
      <c r="CV37" s="27">
        <v>9346.8525000000009</v>
      </c>
      <c r="CW37" s="27">
        <v>7893.9165000000003</v>
      </c>
      <c r="CX37" s="27">
        <v>7174.9594999999999</v>
      </c>
      <c r="CY37" s="27">
        <v>6201.4179999999997</v>
      </c>
      <c r="CZ37" s="27">
        <v>5457.598</v>
      </c>
      <c r="DA37" s="27">
        <v>4228.5460000000003</v>
      </c>
      <c r="DB37" s="27">
        <v>2405.3375000000001</v>
      </c>
      <c r="DC37" s="27">
        <v>1440.7874999999999</v>
      </c>
      <c r="DD37" s="27">
        <v>1126.258</v>
      </c>
      <c r="DE37" s="27">
        <v>920.91049999999996</v>
      </c>
      <c r="DF37" s="27">
        <v>765.74599999999998</v>
      </c>
      <c r="DG37" s="27">
        <v>529.29100000000005</v>
      </c>
      <c r="DH37" s="27">
        <v>886.81550000000004</v>
      </c>
    </row>
    <row r="38" spans="1:112" x14ac:dyDescent="0.35">
      <c r="A38" s="23">
        <v>7466</v>
      </c>
      <c r="B38" s="23" t="s">
        <v>208</v>
      </c>
      <c r="C38" s="107" t="s">
        <v>24</v>
      </c>
      <c r="D38" s="25">
        <v>5</v>
      </c>
      <c r="E38" s="25">
        <v>156</v>
      </c>
      <c r="F38" s="25" t="s">
        <v>25</v>
      </c>
      <c r="G38" s="25" t="s">
        <v>26</v>
      </c>
      <c r="H38" s="25">
        <v>156</v>
      </c>
      <c r="I38" s="26" t="s">
        <v>27</v>
      </c>
      <c r="J38" s="25">
        <v>906</v>
      </c>
      <c r="K38" s="25">
        <v>2057</v>
      </c>
      <c r="L38" s="27">
        <v>7299.5105000000003</v>
      </c>
      <c r="M38" s="27">
        <v>7501.0645000000004</v>
      </c>
      <c r="N38" s="27">
        <v>7743.5694999999996</v>
      </c>
      <c r="O38" s="27">
        <v>8009.0950000000003</v>
      </c>
      <c r="P38" s="27">
        <v>8275.7950000000001</v>
      </c>
      <c r="Q38" s="27">
        <v>8541.8979999999992</v>
      </c>
      <c r="R38" s="27">
        <v>8837.5310000000009</v>
      </c>
      <c r="S38" s="27">
        <v>9144.7909999999993</v>
      </c>
      <c r="T38" s="27">
        <v>9429.7900000000009</v>
      </c>
      <c r="U38" s="27">
        <v>9684.9590000000007</v>
      </c>
      <c r="V38" s="27">
        <v>9888.5084999999999</v>
      </c>
      <c r="W38" s="27">
        <v>10048.2225</v>
      </c>
      <c r="X38" s="27">
        <v>10196.817999999999</v>
      </c>
      <c r="Y38" s="27">
        <v>10274.955</v>
      </c>
      <c r="Z38" s="27">
        <v>10308.758</v>
      </c>
      <c r="AA38" s="27">
        <v>10319.379999999999</v>
      </c>
      <c r="AB38" s="27">
        <v>10274.311</v>
      </c>
      <c r="AC38" s="27">
        <v>10222.851000000001</v>
      </c>
      <c r="AD38" s="27">
        <v>10161.628500000001</v>
      </c>
      <c r="AE38" s="27">
        <v>10067.081</v>
      </c>
      <c r="AF38" s="27">
        <v>9949.4894999999997</v>
      </c>
      <c r="AG38" s="27">
        <v>9860.8539999999994</v>
      </c>
      <c r="AH38" s="27">
        <v>9794.9325000000008</v>
      </c>
      <c r="AI38" s="27">
        <v>9766.2185000000009</v>
      </c>
      <c r="AJ38" s="27">
        <v>9764.2559999999994</v>
      </c>
      <c r="AK38" s="27">
        <v>9750.8495000000003</v>
      </c>
      <c r="AL38" s="27">
        <v>9753.4604999999992</v>
      </c>
      <c r="AM38" s="27">
        <v>9786.0439999999999</v>
      </c>
      <c r="AN38" s="27">
        <v>9831.4459999999999</v>
      </c>
      <c r="AO38" s="27">
        <v>9888.3624999999993</v>
      </c>
      <c r="AP38" s="27">
        <v>9962.8829999999998</v>
      </c>
      <c r="AQ38" s="27">
        <v>10050.1315</v>
      </c>
      <c r="AR38" s="27">
        <v>10158.203</v>
      </c>
      <c r="AS38" s="27">
        <v>10250.255999999999</v>
      </c>
      <c r="AT38" s="27">
        <v>10323.964</v>
      </c>
      <c r="AU38" s="27">
        <v>10420.675499999999</v>
      </c>
      <c r="AV38" s="27">
        <v>11140.298500000001</v>
      </c>
      <c r="AW38" s="27">
        <v>12967.5795</v>
      </c>
      <c r="AX38" s="27">
        <v>14546.4395</v>
      </c>
      <c r="AY38" s="27">
        <v>16381.3205</v>
      </c>
      <c r="AZ38" s="27">
        <v>17714.434499999999</v>
      </c>
      <c r="BA38" s="27">
        <v>17203.589</v>
      </c>
      <c r="BB38" s="27">
        <v>17377.93</v>
      </c>
      <c r="BC38" s="27">
        <v>17735.169000000002</v>
      </c>
      <c r="BD38" s="27">
        <v>17948.833500000001</v>
      </c>
      <c r="BE38" s="27">
        <v>17697.613000000001</v>
      </c>
      <c r="BF38" s="27">
        <v>17023.871999999999</v>
      </c>
      <c r="BG38" s="27">
        <v>17097.088500000002</v>
      </c>
      <c r="BH38" s="27">
        <v>16964.881000000001</v>
      </c>
      <c r="BI38" s="27">
        <v>16519.521000000001</v>
      </c>
      <c r="BJ38" s="27">
        <v>16045.416999999999</v>
      </c>
      <c r="BK38" s="27">
        <v>15677.2755</v>
      </c>
      <c r="BL38" s="27">
        <v>15387.264999999999</v>
      </c>
      <c r="BM38" s="27">
        <v>15092.5015</v>
      </c>
      <c r="BN38" s="27">
        <v>14927.448</v>
      </c>
      <c r="BO38" s="27">
        <v>14958.467000000001</v>
      </c>
      <c r="BP38" s="27">
        <v>15362.661</v>
      </c>
      <c r="BQ38" s="27">
        <v>15366.889499999999</v>
      </c>
      <c r="BR38" s="27">
        <v>15078.318499999999</v>
      </c>
      <c r="BS38" s="27">
        <v>15339</v>
      </c>
      <c r="BT38" s="27">
        <v>15732.814</v>
      </c>
      <c r="BU38" s="27">
        <v>16218.279500000001</v>
      </c>
      <c r="BV38" s="27">
        <v>16668.478999999999</v>
      </c>
      <c r="BW38" s="27">
        <v>17089.260999999999</v>
      </c>
      <c r="BX38" s="27">
        <v>17651.2065</v>
      </c>
      <c r="BY38" s="27">
        <v>18590.383000000002</v>
      </c>
      <c r="BZ38" s="27">
        <v>21434.004000000001</v>
      </c>
      <c r="CA38" s="27">
        <v>23099.115000000002</v>
      </c>
      <c r="CB38" s="27">
        <v>22095.762999999999</v>
      </c>
      <c r="CC38" s="27">
        <v>22023.999</v>
      </c>
      <c r="CD38" s="27">
        <v>21642.194500000001</v>
      </c>
      <c r="CE38" s="27">
        <v>19953.6705</v>
      </c>
      <c r="CF38" s="27">
        <v>18387.458500000001</v>
      </c>
      <c r="CG38" s="27">
        <v>17130.2785</v>
      </c>
      <c r="CH38" s="27">
        <v>17390.808499999999</v>
      </c>
      <c r="CI38" s="27">
        <v>17348.722000000002</v>
      </c>
      <c r="CJ38" s="27">
        <v>15898.7155</v>
      </c>
      <c r="CK38" s="27">
        <v>14851.385</v>
      </c>
      <c r="CL38" s="27">
        <v>13745.186</v>
      </c>
      <c r="CM38" s="27">
        <v>12880.053</v>
      </c>
      <c r="CN38" s="27">
        <v>12841.031499999999</v>
      </c>
      <c r="CO38" s="27">
        <v>13003.816000000001</v>
      </c>
      <c r="CP38" s="27">
        <v>13305.584500000001</v>
      </c>
      <c r="CQ38" s="27">
        <v>13664.0885</v>
      </c>
      <c r="CR38" s="27">
        <v>13391.4535</v>
      </c>
      <c r="CS38" s="27">
        <v>12811.526</v>
      </c>
      <c r="CT38" s="27">
        <v>12296.003500000001</v>
      </c>
      <c r="CU38" s="27">
        <v>11314.351000000001</v>
      </c>
      <c r="CV38" s="27">
        <v>10111.057000000001</v>
      </c>
      <c r="CW38" s="27">
        <v>8434.3019999999997</v>
      </c>
      <c r="CX38" s="27">
        <v>7027.0235000000002</v>
      </c>
      <c r="CY38" s="27">
        <v>6289.1750000000002</v>
      </c>
      <c r="CZ38" s="27">
        <v>5336.9345000000003</v>
      </c>
      <c r="DA38" s="27">
        <v>4595.3490000000002</v>
      </c>
      <c r="DB38" s="27">
        <v>3476.7285000000002</v>
      </c>
      <c r="DC38" s="27">
        <v>1928.8489999999999</v>
      </c>
      <c r="DD38" s="27">
        <v>1123.4075</v>
      </c>
      <c r="DE38" s="27">
        <v>850.36350000000004</v>
      </c>
      <c r="DF38" s="27">
        <v>670.66049999999996</v>
      </c>
      <c r="DG38" s="27">
        <v>536.64949999999999</v>
      </c>
      <c r="DH38" s="27">
        <v>943.50649999999996</v>
      </c>
    </row>
    <row r="39" spans="1:112" x14ac:dyDescent="0.35">
      <c r="A39" s="23">
        <v>7467</v>
      </c>
      <c r="B39" s="23" t="s">
        <v>208</v>
      </c>
      <c r="C39" s="107" t="s">
        <v>24</v>
      </c>
      <c r="D39" s="25">
        <v>5</v>
      </c>
      <c r="E39" s="25">
        <v>156</v>
      </c>
      <c r="F39" s="25" t="s">
        <v>25</v>
      </c>
      <c r="G39" s="25" t="s">
        <v>26</v>
      </c>
      <c r="H39" s="25">
        <v>156</v>
      </c>
      <c r="I39" s="26" t="s">
        <v>27</v>
      </c>
      <c r="J39" s="25">
        <v>906</v>
      </c>
      <c r="K39" s="25">
        <v>2058</v>
      </c>
      <c r="L39" s="27">
        <v>7149.2690000000002</v>
      </c>
      <c r="M39" s="27">
        <v>7292.1850000000004</v>
      </c>
      <c r="N39" s="27">
        <v>7496.4014999999999</v>
      </c>
      <c r="O39" s="27">
        <v>7739.6165000000001</v>
      </c>
      <c r="P39" s="27">
        <v>8005.7209999999995</v>
      </c>
      <c r="Q39" s="27">
        <v>8272.8850000000002</v>
      </c>
      <c r="R39" s="27">
        <v>8539.3274999999994</v>
      </c>
      <c r="S39" s="27">
        <v>8835.1905000000006</v>
      </c>
      <c r="T39" s="27">
        <v>9142.6015000000007</v>
      </c>
      <c r="U39" s="27">
        <v>9427.7090000000007</v>
      </c>
      <c r="V39" s="27">
        <v>9682.9410000000007</v>
      </c>
      <c r="W39" s="27">
        <v>9886.4565000000002</v>
      </c>
      <c r="X39" s="27">
        <v>10045.924000000001</v>
      </c>
      <c r="Y39" s="27">
        <v>10193.959500000001</v>
      </c>
      <c r="Z39" s="27">
        <v>10271.186</v>
      </c>
      <c r="AA39" s="27">
        <v>10303.7325</v>
      </c>
      <c r="AB39" s="27">
        <v>10312.8215</v>
      </c>
      <c r="AC39" s="27">
        <v>10266.0725</v>
      </c>
      <c r="AD39" s="27">
        <v>10212.9365</v>
      </c>
      <c r="AE39" s="27">
        <v>10150.1855</v>
      </c>
      <c r="AF39" s="27">
        <v>10054.347</v>
      </c>
      <c r="AG39" s="27">
        <v>9935.7654999999995</v>
      </c>
      <c r="AH39" s="27">
        <v>9846.4645</v>
      </c>
      <c r="AI39" s="27">
        <v>9780.1785</v>
      </c>
      <c r="AJ39" s="27">
        <v>9751.3410000000003</v>
      </c>
      <c r="AK39" s="27">
        <v>9749.4225000000006</v>
      </c>
      <c r="AL39" s="27">
        <v>9736.2039999999997</v>
      </c>
      <c r="AM39" s="27">
        <v>9739.1314999999995</v>
      </c>
      <c r="AN39" s="27">
        <v>9772.1319999999996</v>
      </c>
      <c r="AO39" s="27">
        <v>9818.0190000000002</v>
      </c>
      <c r="AP39" s="27">
        <v>9875.4439999999995</v>
      </c>
      <c r="AQ39" s="27">
        <v>9950.482</v>
      </c>
      <c r="AR39" s="27">
        <v>10038.251</v>
      </c>
      <c r="AS39" s="27">
        <v>10146.821</v>
      </c>
      <c r="AT39" s="27">
        <v>10239.335999999999</v>
      </c>
      <c r="AU39" s="27">
        <v>10313.451499999999</v>
      </c>
      <c r="AV39" s="27">
        <v>10410.4805</v>
      </c>
      <c r="AW39" s="27">
        <v>11130.065000000001</v>
      </c>
      <c r="AX39" s="27">
        <v>12956.6505</v>
      </c>
      <c r="AY39" s="27">
        <v>14534.636500000001</v>
      </c>
      <c r="AZ39" s="27">
        <v>16368.157999999999</v>
      </c>
      <c r="BA39" s="27">
        <v>17699.843000000001</v>
      </c>
      <c r="BB39" s="27">
        <v>17188.481</v>
      </c>
      <c r="BC39" s="27">
        <v>17361.776000000002</v>
      </c>
      <c r="BD39" s="27">
        <v>17717.745999999999</v>
      </c>
      <c r="BE39" s="27">
        <v>17930.138999999999</v>
      </c>
      <c r="BF39" s="27">
        <v>17678.0265</v>
      </c>
      <c r="BG39" s="27">
        <v>17003.762500000001</v>
      </c>
      <c r="BH39" s="27">
        <v>17075.461500000001</v>
      </c>
      <c r="BI39" s="27">
        <v>16941.4715</v>
      </c>
      <c r="BJ39" s="27">
        <v>16494.252</v>
      </c>
      <c r="BK39" s="27">
        <v>16018.146000000001</v>
      </c>
      <c r="BL39" s="27">
        <v>15647.960499999999</v>
      </c>
      <c r="BM39" s="27">
        <v>15356.0615</v>
      </c>
      <c r="BN39" s="27">
        <v>15059.7345</v>
      </c>
      <c r="BO39" s="27">
        <v>14893.009</v>
      </c>
      <c r="BP39" s="27">
        <v>14921.75</v>
      </c>
      <c r="BQ39" s="27">
        <v>15322.1595</v>
      </c>
      <c r="BR39" s="27">
        <v>15322.8225</v>
      </c>
      <c r="BS39" s="27">
        <v>15030.6975</v>
      </c>
      <c r="BT39" s="27">
        <v>15285.102500000001</v>
      </c>
      <c r="BU39" s="27">
        <v>15670.8305</v>
      </c>
      <c r="BV39" s="27">
        <v>16146.624</v>
      </c>
      <c r="BW39" s="27">
        <v>16586.296999999999</v>
      </c>
      <c r="BX39" s="27">
        <v>16995.963500000002</v>
      </c>
      <c r="BY39" s="27">
        <v>17545.589</v>
      </c>
      <c r="BZ39" s="27">
        <v>18468.897499999999</v>
      </c>
      <c r="CA39" s="27">
        <v>21280.696</v>
      </c>
      <c r="CB39" s="27">
        <v>22919.021000000001</v>
      </c>
      <c r="CC39" s="27">
        <v>21905.196499999998</v>
      </c>
      <c r="CD39" s="27">
        <v>21806.863000000001</v>
      </c>
      <c r="CE39" s="27">
        <v>21399.1165</v>
      </c>
      <c r="CF39" s="27">
        <v>19704.5995</v>
      </c>
      <c r="CG39" s="27">
        <v>18132.8105</v>
      </c>
      <c r="CH39" s="27">
        <v>16865.3115</v>
      </c>
      <c r="CI39" s="27">
        <v>17090.753499999999</v>
      </c>
      <c r="CJ39" s="27">
        <v>17014.647000000001</v>
      </c>
      <c r="CK39" s="27">
        <v>15554.1065</v>
      </c>
      <c r="CL39" s="27">
        <v>14487.1605</v>
      </c>
      <c r="CM39" s="27">
        <v>13361.9455</v>
      </c>
      <c r="CN39" s="27">
        <v>12469.959000000001</v>
      </c>
      <c r="CO39" s="27">
        <v>12372.548000000001</v>
      </c>
      <c r="CP39" s="27">
        <v>12460.548500000001</v>
      </c>
      <c r="CQ39" s="27">
        <v>12671.529</v>
      </c>
      <c r="CR39" s="27">
        <v>12926.0335</v>
      </c>
      <c r="CS39" s="27">
        <v>12576.248</v>
      </c>
      <c r="CT39" s="27">
        <v>11934.977500000001</v>
      </c>
      <c r="CU39" s="27">
        <v>11352.012000000001</v>
      </c>
      <c r="CV39" s="27">
        <v>10341.19</v>
      </c>
      <c r="CW39" s="27">
        <v>9134.7674999999999</v>
      </c>
      <c r="CX39" s="27">
        <v>7518.8225000000002</v>
      </c>
      <c r="CY39" s="27">
        <v>6168.6009999999997</v>
      </c>
      <c r="CZ39" s="27">
        <v>5421.2844999999998</v>
      </c>
      <c r="DA39" s="27">
        <v>4502.1904999999997</v>
      </c>
      <c r="DB39" s="27">
        <v>3785.3229999999999</v>
      </c>
      <c r="DC39" s="27">
        <v>2793.6979999999999</v>
      </c>
      <c r="DD39" s="27">
        <v>1507.8889999999999</v>
      </c>
      <c r="DE39" s="27">
        <v>850.2355</v>
      </c>
      <c r="DF39" s="27">
        <v>620.87149999999997</v>
      </c>
      <c r="DG39" s="27">
        <v>471.10550000000001</v>
      </c>
      <c r="DH39" s="27">
        <v>987.58699999999999</v>
      </c>
    </row>
    <row r="40" spans="1:112" x14ac:dyDescent="0.35">
      <c r="A40" s="23">
        <v>7468</v>
      </c>
      <c r="B40" s="23" t="s">
        <v>208</v>
      </c>
      <c r="C40" s="107" t="s">
        <v>24</v>
      </c>
      <c r="D40" s="25">
        <v>5</v>
      </c>
      <c r="E40" s="25">
        <v>156</v>
      </c>
      <c r="F40" s="25" t="s">
        <v>25</v>
      </c>
      <c r="G40" s="25" t="s">
        <v>26</v>
      </c>
      <c r="H40" s="25">
        <v>156</v>
      </c>
      <c r="I40" s="26" t="s">
        <v>27</v>
      </c>
      <c r="J40" s="25">
        <v>906</v>
      </c>
      <c r="K40" s="25">
        <v>2059</v>
      </c>
      <c r="L40" s="27">
        <v>7021.5024999999996</v>
      </c>
      <c r="M40" s="27">
        <v>7142.0574999999999</v>
      </c>
      <c r="N40" s="27">
        <v>7287.5715</v>
      </c>
      <c r="O40" s="27">
        <v>7492.4934999999996</v>
      </c>
      <c r="P40" s="27">
        <v>7736.2834999999995</v>
      </c>
      <c r="Q40" s="27">
        <v>8002.8469999999998</v>
      </c>
      <c r="R40" s="27">
        <v>8270.3510000000006</v>
      </c>
      <c r="S40" s="27">
        <v>8537.0280000000002</v>
      </c>
      <c r="T40" s="27">
        <v>8833.0490000000009</v>
      </c>
      <c r="U40" s="27">
        <v>9140.5704999999998</v>
      </c>
      <c r="V40" s="27">
        <v>9425.7404999999999</v>
      </c>
      <c r="W40" s="27">
        <v>9680.9344999999994</v>
      </c>
      <c r="X40" s="27">
        <v>9884.1990000000005</v>
      </c>
      <c r="Y40" s="27">
        <v>10043.107</v>
      </c>
      <c r="Z40" s="27">
        <v>10190.226000000001</v>
      </c>
      <c r="AA40" s="27">
        <v>10266.192999999999</v>
      </c>
      <c r="AB40" s="27">
        <v>10297.2055</v>
      </c>
      <c r="AC40" s="27">
        <v>10304.61</v>
      </c>
      <c r="AD40" s="27">
        <v>10256.187</v>
      </c>
      <c r="AE40" s="27">
        <v>10201.522999999999</v>
      </c>
      <c r="AF40" s="27">
        <v>10137.477000000001</v>
      </c>
      <c r="AG40" s="27">
        <v>10040.646000000001</v>
      </c>
      <c r="AH40" s="27">
        <v>9921.4064999999991</v>
      </c>
      <c r="AI40" s="27">
        <v>9831.7479999999996</v>
      </c>
      <c r="AJ40" s="27">
        <v>9765.3485000000001</v>
      </c>
      <c r="AK40" s="27">
        <v>9736.5650000000005</v>
      </c>
      <c r="AL40" s="27">
        <v>9734.8349999999991</v>
      </c>
      <c r="AM40" s="27">
        <v>9721.9415000000008</v>
      </c>
      <c r="AN40" s="27">
        <v>9725.2965000000004</v>
      </c>
      <c r="AO40" s="27">
        <v>9758.7885000000006</v>
      </c>
      <c r="AP40" s="27">
        <v>9805.1905000000006</v>
      </c>
      <c r="AQ40" s="27">
        <v>9863.1409999999996</v>
      </c>
      <c r="AR40" s="27">
        <v>9938.7060000000001</v>
      </c>
      <c r="AS40" s="27">
        <v>10026.9815</v>
      </c>
      <c r="AT40" s="27">
        <v>10136.0105</v>
      </c>
      <c r="AU40" s="27">
        <v>10228.9295</v>
      </c>
      <c r="AV40" s="27">
        <v>10303.3755</v>
      </c>
      <c r="AW40" s="27">
        <v>10400.629499999999</v>
      </c>
      <c r="AX40" s="27">
        <v>11120.038500000001</v>
      </c>
      <c r="AY40" s="27">
        <v>12945.728999999999</v>
      </c>
      <c r="AZ40" s="27">
        <v>14522.6165</v>
      </c>
      <c r="BA40" s="27">
        <v>16354.5515</v>
      </c>
      <c r="BB40" s="27">
        <v>17684.636999999999</v>
      </c>
      <c r="BC40" s="27">
        <v>17172.7235</v>
      </c>
      <c r="BD40" s="27">
        <v>17344.922999999999</v>
      </c>
      <c r="BE40" s="27">
        <v>17699.565999999999</v>
      </c>
      <c r="BF40" s="27">
        <v>17910.6505</v>
      </c>
      <c r="BG40" s="27">
        <v>17657.595000000001</v>
      </c>
      <c r="BH40" s="27">
        <v>16982.609</v>
      </c>
      <c r="BI40" s="27">
        <v>17052.321</v>
      </c>
      <c r="BJ40" s="27">
        <v>16916.062999999998</v>
      </c>
      <c r="BK40" s="27">
        <v>16466.775000000001</v>
      </c>
      <c r="BL40" s="27">
        <v>15988.7785</v>
      </c>
      <c r="BM40" s="27">
        <v>15616.8395</v>
      </c>
      <c r="BN40" s="27">
        <v>15323.3585</v>
      </c>
      <c r="BO40" s="27">
        <v>15025.638000000001</v>
      </c>
      <c r="BP40" s="27">
        <v>14857.1085</v>
      </c>
      <c r="BQ40" s="27">
        <v>14883.096</v>
      </c>
      <c r="BR40" s="27">
        <v>15278.9895</v>
      </c>
      <c r="BS40" s="27">
        <v>15275.334999999999</v>
      </c>
      <c r="BT40" s="27">
        <v>14978.843000000001</v>
      </c>
      <c r="BU40" s="27">
        <v>15225.986999999999</v>
      </c>
      <c r="BV40" s="27">
        <v>15602.878500000001</v>
      </c>
      <c r="BW40" s="27">
        <v>16068.4985</v>
      </c>
      <c r="BX40" s="27">
        <v>16497.438999999998</v>
      </c>
      <c r="BY40" s="27">
        <v>16896.146499999999</v>
      </c>
      <c r="BZ40" s="27">
        <v>17433.019499999999</v>
      </c>
      <c r="CA40" s="27">
        <v>18339.187000000002</v>
      </c>
      <c r="CB40" s="27">
        <v>21117.4735</v>
      </c>
      <c r="CC40" s="27">
        <v>22724.789000000001</v>
      </c>
      <c r="CD40" s="27">
        <v>21693.0435</v>
      </c>
      <c r="CE40" s="27">
        <v>21566.080999999998</v>
      </c>
      <c r="CF40" s="27">
        <v>21136.576499999999</v>
      </c>
      <c r="CG40" s="27">
        <v>19436.371999999999</v>
      </c>
      <c r="CH40" s="27">
        <v>17857.049500000001</v>
      </c>
      <c r="CI40" s="27">
        <v>16579.3465</v>
      </c>
      <c r="CJ40" s="27">
        <v>16766.734499999999</v>
      </c>
      <c r="CK40" s="27">
        <v>16651.798999999999</v>
      </c>
      <c r="CL40" s="27">
        <v>15178.622499999999</v>
      </c>
      <c r="CM40" s="27">
        <v>14089.3825</v>
      </c>
      <c r="CN40" s="27">
        <v>12942.9635</v>
      </c>
      <c r="CO40" s="27">
        <v>12021.7845</v>
      </c>
      <c r="CP40" s="27">
        <v>11862.9485</v>
      </c>
      <c r="CQ40" s="27">
        <v>11875.132</v>
      </c>
      <c r="CR40" s="27">
        <v>11996.262000000001</v>
      </c>
      <c r="CS40" s="27">
        <v>12149.4575</v>
      </c>
      <c r="CT40" s="27">
        <v>11726.8465</v>
      </c>
      <c r="CU40" s="27">
        <v>11030.0535</v>
      </c>
      <c r="CV40" s="27">
        <v>10386.9635</v>
      </c>
      <c r="CW40" s="27">
        <v>9354.2019999999993</v>
      </c>
      <c r="CX40" s="27">
        <v>8153.7420000000002</v>
      </c>
      <c r="CY40" s="27">
        <v>6610.5545000000002</v>
      </c>
      <c r="CZ40" s="27">
        <v>5325.9690000000001</v>
      </c>
      <c r="DA40" s="27">
        <v>4581.6315000000004</v>
      </c>
      <c r="DB40" s="27">
        <v>3716.2730000000001</v>
      </c>
      <c r="DC40" s="27">
        <v>3047.759</v>
      </c>
      <c r="DD40" s="27">
        <v>2188.6559999999999</v>
      </c>
      <c r="DE40" s="27">
        <v>1144.3185000000001</v>
      </c>
      <c r="DF40" s="27">
        <v>622.32050000000004</v>
      </c>
      <c r="DG40" s="27">
        <v>437.27600000000001</v>
      </c>
      <c r="DH40" s="27">
        <v>972.91650000000004</v>
      </c>
    </row>
    <row r="41" spans="1:112" x14ac:dyDescent="0.35">
      <c r="A41" s="23">
        <v>7469</v>
      </c>
      <c r="B41" s="23" t="s">
        <v>208</v>
      </c>
      <c r="C41" s="107" t="s">
        <v>24</v>
      </c>
      <c r="D41" s="25">
        <v>5</v>
      </c>
      <c r="E41" s="25">
        <v>156</v>
      </c>
      <c r="F41" s="25" t="s">
        <v>25</v>
      </c>
      <c r="G41" s="25" t="s">
        <v>26</v>
      </c>
      <c r="H41" s="25">
        <v>156</v>
      </c>
      <c r="I41" s="26" t="s">
        <v>27</v>
      </c>
      <c r="J41" s="25">
        <v>906</v>
      </c>
      <c r="K41" s="25">
        <v>2060</v>
      </c>
      <c r="L41" s="27">
        <v>6916.2685000000001</v>
      </c>
      <c r="M41" s="27">
        <v>7014.3914999999997</v>
      </c>
      <c r="N41" s="27">
        <v>7137.4835000000003</v>
      </c>
      <c r="O41" s="27">
        <v>7283.7034999999996</v>
      </c>
      <c r="P41" s="27">
        <v>7489.1975000000002</v>
      </c>
      <c r="Q41" s="27">
        <v>7733.4444999999996</v>
      </c>
      <c r="R41" s="27">
        <v>8000.3474999999999</v>
      </c>
      <c r="S41" s="27">
        <v>8268.0889999999999</v>
      </c>
      <c r="T41" s="27">
        <v>8534.9310000000005</v>
      </c>
      <c r="U41" s="27">
        <v>8831.0674999999992</v>
      </c>
      <c r="V41" s="27">
        <v>9138.652</v>
      </c>
      <c r="W41" s="27">
        <v>9423.7814999999991</v>
      </c>
      <c r="X41" s="27">
        <v>9678.7209999999995</v>
      </c>
      <c r="Y41" s="27">
        <v>9881.4235000000008</v>
      </c>
      <c r="Z41" s="27">
        <v>10039.415499999999</v>
      </c>
      <c r="AA41" s="27">
        <v>10185.2695</v>
      </c>
      <c r="AB41" s="27">
        <v>10259.700000000001</v>
      </c>
      <c r="AC41" s="27">
        <v>10289.0275</v>
      </c>
      <c r="AD41" s="27">
        <v>10294.753000000001</v>
      </c>
      <c r="AE41" s="27">
        <v>10244.804</v>
      </c>
      <c r="AF41" s="27">
        <v>10188.844999999999</v>
      </c>
      <c r="AG41" s="27">
        <v>10123.8035</v>
      </c>
      <c r="AH41" s="27">
        <v>10026.3105</v>
      </c>
      <c r="AI41" s="27">
        <v>9906.7214999999997</v>
      </c>
      <c r="AJ41" s="27">
        <v>9816.9560000000001</v>
      </c>
      <c r="AK41" s="27">
        <v>9750.6224999999995</v>
      </c>
      <c r="AL41" s="27">
        <v>9722.0370000000003</v>
      </c>
      <c r="AM41" s="27">
        <v>9720.6324999999997</v>
      </c>
      <c r="AN41" s="27">
        <v>9708.1735000000008</v>
      </c>
      <c r="AO41" s="27">
        <v>9712.0310000000009</v>
      </c>
      <c r="AP41" s="27">
        <v>9746.0445</v>
      </c>
      <c r="AQ41" s="27">
        <v>9792.9775000000009</v>
      </c>
      <c r="AR41" s="27">
        <v>9851.4619999999995</v>
      </c>
      <c r="AS41" s="27">
        <v>9927.5400000000009</v>
      </c>
      <c r="AT41" s="27">
        <v>10016.2835</v>
      </c>
      <c r="AU41" s="27">
        <v>10125.7135</v>
      </c>
      <c r="AV41" s="27">
        <v>10218.962</v>
      </c>
      <c r="AW41" s="27">
        <v>10293.647999999999</v>
      </c>
      <c r="AX41" s="27">
        <v>10391.004999999999</v>
      </c>
      <c r="AY41" s="27">
        <v>11110.085499999999</v>
      </c>
      <c r="AZ41" s="27">
        <v>12934.6685</v>
      </c>
      <c r="BA41" s="27">
        <v>14510.258</v>
      </c>
      <c r="BB41" s="27">
        <v>16340.4185</v>
      </c>
      <c r="BC41" s="27">
        <v>17668.772000000001</v>
      </c>
      <c r="BD41" s="27">
        <v>17156.2945</v>
      </c>
      <c r="BE41" s="27">
        <v>17327.351500000001</v>
      </c>
      <c r="BF41" s="27">
        <v>17680.622500000001</v>
      </c>
      <c r="BG41" s="27">
        <v>17890.321</v>
      </c>
      <c r="BH41" s="27">
        <v>17636.096000000001</v>
      </c>
      <c r="BI41" s="27">
        <v>16959.984</v>
      </c>
      <c r="BJ41" s="27">
        <v>17027.210500000001</v>
      </c>
      <c r="BK41" s="27">
        <v>16888.4365</v>
      </c>
      <c r="BL41" s="27">
        <v>16437.186000000002</v>
      </c>
      <c r="BM41" s="27">
        <v>15957.5995</v>
      </c>
      <c r="BN41" s="27">
        <v>15584.217000000001</v>
      </c>
      <c r="BO41" s="27">
        <v>15289.32</v>
      </c>
      <c r="BP41" s="27">
        <v>14990.087</v>
      </c>
      <c r="BQ41" s="27">
        <v>14819.3105</v>
      </c>
      <c r="BR41" s="27">
        <v>14841.9</v>
      </c>
      <c r="BS41" s="27">
        <v>15232.475</v>
      </c>
      <c r="BT41" s="27">
        <v>15223.6355</v>
      </c>
      <c r="BU41" s="27">
        <v>14921.985500000001</v>
      </c>
      <c r="BV41" s="27">
        <v>15161.195</v>
      </c>
      <c r="BW41" s="27">
        <v>15528.799000000001</v>
      </c>
      <c r="BX41" s="27">
        <v>15984.020500000001</v>
      </c>
      <c r="BY41" s="27">
        <v>16402.347000000002</v>
      </c>
      <c r="BZ41" s="27">
        <v>16789.712500000001</v>
      </c>
      <c r="CA41" s="27">
        <v>17312.762500000001</v>
      </c>
      <c r="CB41" s="27">
        <v>18201.002499999999</v>
      </c>
      <c r="CC41" s="27">
        <v>20941.354500000001</v>
      </c>
      <c r="CD41" s="27">
        <v>22508.517</v>
      </c>
      <c r="CE41" s="27">
        <v>21457.725999999999</v>
      </c>
      <c r="CF41" s="27">
        <v>21305.872500000001</v>
      </c>
      <c r="CG41" s="27">
        <v>20853.665499999999</v>
      </c>
      <c r="CH41" s="27">
        <v>19145.731</v>
      </c>
      <c r="CI41" s="27">
        <v>17559.236499999999</v>
      </c>
      <c r="CJ41" s="27">
        <v>16270.289500000001</v>
      </c>
      <c r="CK41" s="27">
        <v>16414.522499999999</v>
      </c>
      <c r="CL41" s="27">
        <v>16256.085999999999</v>
      </c>
      <c r="CM41" s="27">
        <v>14768.165499999999</v>
      </c>
      <c r="CN41" s="27">
        <v>13654.09</v>
      </c>
      <c r="CO41" s="27">
        <v>12484.592500000001</v>
      </c>
      <c r="CP41" s="27">
        <v>11533.7155</v>
      </c>
      <c r="CQ41" s="27">
        <v>11313.1605</v>
      </c>
      <c r="CR41" s="27">
        <v>11250.853499999999</v>
      </c>
      <c r="CS41" s="27">
        <v>11284.781999999999</v>
      </c>
      <c r="CT41" s="27">
        <v>11339.1095</v>
      </c>
      <c r="CU41" s="27">
        <v>10848.527</v>
      </c>
      <c r="CV41" s="27">
        <v>10103.336499999999</v>
      </c>
      <c r="CW41" s="27">
        <v>9406.4519999999993</v>
      </c>
      <c r="CX41" s="27">
        <v>8360.4945000000007</v>
      </c>
      <c r="CY41" s="27">
        <v>7178.5129999999999</v>
      </c>
      <c r="CZ41" s="27">
        <v>5716.97</v>
      </c>
      <c r="DA41" s="27">
        <v>4508.915</v>
      </c>
      <c r="DB41" s="27">
        <v>3789.1280000000002</v>
      </c>
      <c r="DC41" s="27">
        <v>2998.6089999999999</v>
      </c>
      <c r="DD41" s="27">
        <v>2392.5349999999999</v>
      </c>
      <c r="DE41" s="27">
        <v>1664.4675</v>
      </c>
      <c r="DF41" s="27">
        <v>839.79150000000004</v>
      </c>
      <c r="DG41" s="27">
        <v>439.334</v>
      </c>
      <c r="DH41" s="27">
        <v>939.79300000000001</v>
      </c>
    </row>
    <row r="42" spans="1:112" x14ac:dyDescent="0.35">
      <c r="A42" s="23">
        <v>7470</v>
      </c>
      <c r="B42" s="23" t="s">
        <v>208</v>
      </c>
      <c r="C42" s="107" t="s">
        <v>24</v>
      </c>
      <c r="D42" s="25">
        <v>5</v>
      </c>
      <c r="E42" s="25">
        <v>156</v>
      </c>
      <c r="F42" s="25" t="s">
        <v>25</v>
      </c>
      <c r="G42" s="25" t="s">
        <v>26</v>
      </c>
      <c r="H42" s="25">
        <v>156</v>
      </c>
      <c r="I42" s="26" t="s">
        <v>27</v>
      </c>
      <c r="J42" s="25">
        <v>906</v>
      </c>
      <c r="K42" s="25">
        <v>2061</v>
      </c>
      <c r="L42" s="27">
        <v>6871.8389999999999</v>
      </c>
      <c r="M42" s="27">
        <v>6909.2444999999998</v>
      </c>
      <c r="N42" s="27">
        <v>7009.8535000000002</v>
      </c>
      <c r="O42" s="27">
        <v>7133.6469999999999</v>
      </c>
      <c r="P42" s="27">
        <v>7280.44</v>
      </c>
      <c r="Q42" s="27">
        <v>7486.3905000000004</v>
      </c>
      <c r="R42" s="27">
        <v>7730.9775</v>
      </c>
      <c r="S42" s="27">
        <v>7998.1210000000001</v>
      </c>
      <c r="T42" s="27">
        <v>8266.0314999999991</v>
      </c>
      <c r="U42" s="27">
        <v>8532.9955000000009</v>
      </c>
      <c r="V42" s="27">
        <v>8829.1985000000004</v>
      </c>
      <c r="W42" s="27">
        <v>9136.7415000000001</v>
      </c>
      <c r="X42" s="27">
        <v>9421.6149999999998</v>
      </c>
      <c r="Y42" s="27">
        <v>9675.9884999999995</v>
      </c>
      <c r="Z42" s="27">
        <v>9877.7734999999993</v>
      </c>
      <c r="AA42" s="27">
        <v>10034.5015</v>
      </c>
      <c r="AB42" s="27">
        <v>10178.8145</v>
      </c>
      <c r="AC42" s="27">
        <v>10251.557000000001</v>
      </c>
      <c r="AD42" s="27">
        <v>10279.206</v>
      </c>
      <c r="AE42" s="27">
        <v>10283.4</v>
      </c>
      <c r="AF42" s="27">
        <v>10232.157499999999</v>
      </c>
      <c r="AG42" s="27">
        <v>10175.2045</v>
      </c>
      <c r="AH42" s="27">
        <v>10109.496499999999</v>
      </c>
      <c r="AI42" s="27">
        <v>10011.6495</v>
      </c>
      <c r="AJ42" s="27">
        <v>9891.9614999999994</v>
      </c>
      <c r="AK42" s="27">
        <v>9802.2690000000002</v>
      </c>
      <c r="AL42" s="27">
        <v>9736.1465000000007</v>
      </c>
      <c r="AM42" s="27">
        <v>9707.8965000000007</v>
      </c>
      <c r="AN42" s="27">
        <v>9706.9259999999995</v>
      </c>
      <c r="AO42" s="27">
        <v>9694.9755000000005</v>
      </c>
      <c r="AP42" s="27">
        <v>9699.366</v>
      </c>
      <c r="AQ42" s="27">
        <v>9733.9150000000009</v>
      </c>
      <c r="AR42" s="27">
        <v>9781.3880000000008</v>
      </c>
      <c r="AS42" s="27">
        <v>9840.393</v>
      </c>
      <c r="AT42" s="27">
        <v>9916.9444999999996</v>
      </c>
      <c r="AU42" s="27">
        <v>10006.0995</v>
      </c>
      <c r="AV42" s="27">
        <v>10115.858</v>
      </c>
      <c r="AW42" s="27">
        <v>10209.344999999999</v>
      </c>
      <c r="AX42" s="27">
        <v>10284.153</v>
      </c>
      <c r="AY42" s="27">
        <v>10381.485000000001</v>
      </c>
      <c r="AZ42" s="27">
        <v>11100.0795</v>
      </c>
      <c r="BA42" s="27">
        <v>12923.3585</v>
      </c>
      <c r="BB42" s="27">
        <v>14497.487499999999</v>
      </c>
      <c r="BC42" s="27">
        <v>16325.717000000001</v>
      </c>
      <c r="BD42" s="27">
        <v>17652.226500000001</v>
      </c>
      <c r="BE42" s="27">
        <v>17139.175500000001</v>
      </c>
      <c r="BF42" s="27">
        <v>17309.052500000002</v>
      </c>
      <c r="BG42" s="27">
        <v>17660.868999999999</v>
      </c>
      <c r="BH42" s="27">
        <v>17868.928500000002</v>
      </c>
      <c r="BI42" s="27">
        <v>17613.095499999999</v>
      </c>
      <c r="BJ42" s="27">
        <v>16935.444</v>
      </c>
      <c r="BK42" s="27">
        <v>16999.915499999999</v>
      </c>
      <c r="BL42" s="27">
        <v>16858.687000000002</v>
      </c>
      <c r="BM42" s="27">
        <v>16405.767500000002</v>
      </c>
      <c r="BN42" s="27">
        <v>15924.909</v>
      </c>
      <c r="BO42" s="27">
        <v>15550.252</v>
      </c>
      <c r="BP42" s="27">
        <v>15253.816000000001</v>
      </c>
      <c r="BQ42" s="27">
        <v>14952.647000000001</v>
      </c>
      <c r="BR42" s="27">
        <v>14779.022499999999</v>
      </c>
      <c r="BS42" s="27">
        <v>14797.516</v>
      </c>
      <c r="BT42" s="27">
        <v>15181.8395</v>
      </c>
      <c r="BU42" s="27">
        <v>15166.952499999999</v>
      </c>
      <c r="BV42" s="27">
        <v>14859.673000000001</v>
      </c>
      <c r="BW42" s="27">
        <v>15090.557500000001</v>
      </c>
      <c r="BX42" s="27">
        <v>15448.6795</v>
      </c>
      <c r="BY42" s="27">
        <v>15893.5805</v>
      </c>
      <c r="BZ42" s="27">
        <v>16300.8905</v>
      </c>
      <c r="CA42" s="27">
        <v>16675.932000000001</v>
      </c>
      <c r="CB42" s="27">
        <v>17184.553500000002</v>
      </c>
      <c r="CC42" s="27">
        <v>18051.812000000002</v>
      </c>
      <c r="CD42" s="27">
        <v>20745.205999999998</v>
      </c>
      <c r="CE42" s="27">
        <v>22268.538</v>
      </c>
      <c r="CF42" s="27">
        <v>21203.248</v>
      </c>
      <c r="CG42" s="27">
        <v>21025.279999999999</v>
      </c>
      <c r="CH42" s="27">
        <v>20546.907500000001</v>
      </c>
      <c r="CI42" s="27">
        <v>18831.616999999998</v>
      </c>
      <c r="CJ42" s="27">
        <v>17237.111000000001</v>
      </c>
      <c r="CK42" s="27">
        <v>15934.044</v>
      </c>
      <c r="CL42" s="27">
        <v>16030.092500000001</v>
      </c>
      <c r="CM42" s="27">
        <v>15823.1245</v>
      </c>
      <c r="CN42" s="27">
        <v>14318.593500000001</v>
      </c>
      <c r="CO42" s="27">
        <v>13177.425499999999</v>
      </c>
      <c r="CP42" s="27">
        <v>11984.9105</v>
      </c>
      <c r="CQ42" s="27">
        <v>11006.599</v>
      </c>
      <c r="CR42" s="27">
        <v>10726.24</v>
      </c>
      <c r="CS42" s="27">
        <v>10592.3195</v>
      </c>
      <c r="CT42" s="27">
        <v>10541.434999999999</v>
      </c>
      <c r="CU42" s="27">
        <v>10500.038500000001</v>
      </c>
      <c r="CV42" s="27">
        <v>9947.7379999999994</v>
      </c>
      <c r="CW42" s="27">
        <v>9160.3194999999996</v>
      </c>
      <c r="CX42" s="27">
        <v>8417.7104999999992</v>
      </c>
      <c r="CY42" s="27">
        <v>7370.9440000000004</v>
      </c>
      <c r="CZ42" s="27">
        <v>6217.4144999999999</v>
      </c>
      <c r="DA42" s="27">
        <v>4848.8164999999999</v>
      </c>
      <c r="DB42" s="27">
        <v>3736.1509999999998</v>
      </c>
      <c r="DC42" s="27">
        <v>3063.7739999999999</v>
      </c>
      <c r="DD42" s="27">
        <v>2359.3265000000001</v>
      </c>
      <c r="DE42" s="27">
        <v>1823.385</v>
      </c>
      <c r="DF42" s="27">
        <v>1224.2439999999999</v>
      </c>
      <c r="DG42" s="27">
        <v>594.47799999999995</v>
      </c>
      <c r="DH42" s="27">
        <v>919.79349999999999</v>
      </c>
    </row>
    <row r="43" spans="1:112" x14ac:dyDescent="0.35">
      <c r="A43" s="23">
        <v>7471</v>
      </c>
      <c r="B43" s="23" t="s">
        <v>208</v>
      </c>
      <c r="C43" s="107" t="s">
        <v>24</v>
      </c>
      <c r="D43" s="25">
        <v>5</v>
      </c>
      <c r="E43" s="25">
        <v>156</v>
      </c>
      <c r="F43" s="25" t="s">
        <v>25</v>
      </c>
      <c r="G43" s="25" t="s">
        <v>26</v>
      </c>
      <c r="H43" s="25">
        <v>156</v>
      </c>
      <c r="I43" s="26" t="s">
        <v>27</v>
      </c>
      <c r="J43" s="25">
        <v>906</v>
      </c>
      <c r="K43" s="25">
        <v>2062</v>
      </c>
      <c r="L43" s="27">
        <v>6839.7595000000001</v>
      </c>
      <c r="M43" s="27">
        <v>6864.8760000000002</v>
      </c>
      <c r="N43" s="27">
        <v>6904.7385000000004</v>
      </c>
      <c r="O43" s="27">
        <v>7006.0445</v>
      </c>
      <c r="P43" s="27">
        <v>7130.4094999999998</v>
      </c>
      <c r="Q43" s="27">
        <v>7277.66</v>
      </c>
      <c r="R43" s="27">
        <v>7483.9539999999997</v>
      </c>
      <c r="S43" s="27">
        <v>7728.7849999999999</v>
      </c>
      <c r="T43" s="27">
        <v>7996.1025</v>
      </c>
      <c r="U43" s="27">
        <v>8264.1375000000007</v>
      </c>
      <c r="V43" s="27">
        <v>8531.1735000000008</v>
      </c>
      <c r="W43" s="27">
        <v>8827.3364999999994</v>
      </c>
      <c r="X43" s="27">
        <v>9134.6224999999995</v>
      </c>
      <c r="Y43" s="27">
        <v>9418.9295000000002</v>
      </c>
      <c r="Z43" s="27">
        <v>9672.3824999999997</v>
      </c>
      <c r="AA43" s="27">
        <v>9872.9009999999998</v>
      </c>
      <c r="AB43" s="27">
        <v>10028.09</v>
      </c>
      <c r="AC43" s="27">
        <v>10170.710999999999</v>
      </c>
      <c r="AD43" s="27">
        <v>10241.772999999999</v>
      </c>
      <c r="AE43" s="27">
        <v>10267.8905</v>
      </c>
      <c r="AF43" s="27">
        <v>10270.7855</v>
      </c>
      <c r="AG43" s="27">
        <v>10218.550499999999</v>
      </c>
      <c r="AH43" s="27">
        <v>10160.931</v>
      </c>
      <c r="AI43" s="27">
        <v>10094.862999999999</v>
      </c>
      <c r="AJ43" s="27">
        <v>9996.9130000000005</v>
      </c>
      <c r="AK43" s="27">
        <v>9877.3060000000005</v>
      </c>
      <c r="AL43" s="27">
        <v>9787.8330000000005</v>
      </c>
      <c r="AM43" s="27">
        <v>9722.0575000000008</v>
      </c>
      <c r="AN43" s="27">
        <v>9694.2515000000003</v>
      </c>
      <c r="AO43" s="27">
        <v>9693.7880000000005</v>
      </c>
      <c r="AP43" s="27">
        <v>9682.3765000000003</v>
      </c>
      <c r="AQ43" s="27">
        <v>9687.3135000000002</v>
      </c>
      <c r="AR43" s="27">
        <v>9722.4079999999994</v>
      </c>
      <c r="AS43" s="27">
        <v>9770.4055000000008</v>
      </c>
      <c r="AT43" s="27">
        <v>9829.8924999999999</v>
      </c>
      <c r="AU43" s="27">
        <v>9906.8624999999993</v>
      </c>
      <c r="AV43" s="27">
        <v>9996.3575000000001</v>
      </c>
      <c r="AW43" s="27">
        <v>10106.3555</v>
      </c>
      <c r="AX43" s="27">
        <v>10199.9665</v>
      </c>
      <c r="AY43" s="27">
        <v>10274.771000000001</v>
      </c>
      <c r="AZ43" s="27">
        <v>10371.949000000001</v>
      </c>
      <c r="BA43" s="27">
        <v>11089.921</v>
      </c>
      <c r="BB43" s="27">
        <v>12911.7305</v>
      </c>
      <c r="BC43" s="27">
        <v>14484.2605</v>
      </c>
      <c r="BD43" s="27">
        <v>16310.422</v>
      </c>
      <c r="BE43" s="27">
        <v>17634.9745</v>
      </c>
      <c r="BF43" s="27">
        <v>17121.3505</v>
      </c>
      <c r="BG43" s="27">
        <v>17289.977500000001</v>
      </c>
      <c r="BH43" s="27">
        <v>17640.087</v>
      </c>
      <c r="BI43" s="27">
        <v>17846.039499999999</v>
      </c>
      <c r="BJ43" s="27">
        <v>17588.138500000001</v>
      </c>
      <c r="BK43" s="27">
        <v>16908.773499999999</v>
      </c>
      <c r="BL43" s="27">
        <v>16970.521499999999</v>
      </c>
      <c r="BM43" s="27">
        <v>16827.086500000001</v>
      </c>
      <c r="BN43" s="27">
        <v>16372.808999999999</v>
      </c>
      <c r="BO43" s="27">
        <v>15890.853499999999</v>
      </c>
      <c r="BP43" s="27">
        <v>15514.8045</v>
      </c>
      <c r="BQ43" s="27">
        <v>15216.409</v>
      </c>
      <c r="BR43" s="27">
        <v>14912.728499999999</v>
      </c>
      <c r="BS43" s="27">
        <v>14735.611000000001</v>
      </c>
      <c r="BT43" s="27">
        <v>14749.201999999999</v>
      </c>
      <c r="BU43" s="27">
        <v>15126.322</v>
      </c>
      <c r="BV43" s="27">
        <v>15104.821</v>
      </c>
      <c r="BW43" s="27">
        <v>14791.723</v>
      </c>
      <c r="BX43" s="27">
        <v>15014.130499999999</v>
      </c>
      <c r="BY43" s="27">
        <v>15362.855</v>
      </c>
      <c r="BZ43" s="27">
        <v>15797.012500000001</v>
      </c>
      <c r="CA43" s="27">
        <v>16192.339</v>
      </c>
      <c r="CB43" s="27">
        <v>16554.519</v>
      </c>
      <c r="CC43" s="27">
        <v>17046.0265</v>
      </c>
      <c r="CD43" s="27">
        <v>17885.59</v>
      </c>
      <c r="CE43" s="27">
        <v>20527.4575</v>
      </c>
      <c r="CF43" s="27">
        <v>22008.806</v>
      </c>
      <c r="CG43" s="27">
        <v>20928.6005</v>
      </c>
      <c r="CH43" s="27">
        <v>20720.802500000002</v>
      </c>
      <c r="CI43" s="27">
        <v>20215.0975</v>
      </c>
      <c r="CJ43" s="27">
        <v>18491.538499999999</v>
      </c>
      <c r="CK43" s="27">
        <v>16886.300500000001</v>
      </c>
      <c r="CL43" s="27">
        <v>15566.655000000001</v>
      </c>
      <c r="CM43" s="27">
        <v>15609.0645</v>
      </c>
      <c r="CN43" s="27">
        <v>15348.396000000001</v>
      </c>
      <c r="CO43" s="27">
        <v>13825.736500000001</v>
      </c>
      <c r="CP43" s="27">
        <v>12657.18</v>
      </c>
      <c r="CQ43" s="27">
        <v>11444.566999999999</v>
      </c>
      <c r="CR43" s="27">
        <v>10443.128500000001</v>
      </c>
      <c r="CS43" s="27">
        <v>10106.263499999999</v>
      </c>
      <c r="CT43" s="27">
        <v>9903.2544999999991</v>
      </c>
      <c r="CU43" s="27">
        <v>9770.5310000000009</v>
      </c>
      <c r="CV43" s="27">
        <v>9638.0589999999993</v>
      </c>
      <c r="CW43" s="27">
        <v>9029.4685000000009</v>
      </c>
      <c r="CX43" s="27">
        <v>8207.6054999999997</v>
      </c>
      <c r="CY43" s="27">
        <v>7431.18</v>
      </c>
      <c r="CZ43" s="27">
        <v>6393.6809999999996</v>
      </c>
      <c r="DA43" s="27">
        <v>5281.6940000000004</v>
      </c>
      <c r="DB43" s="27">
        <v>4025.6165000000001</v>
      </c>
      <c r="DC43" s="27">
        <v>3026.973</v>
      </c>
      <c r="DD43" s="27">
        <v>2415.6914999999999</v>
      </c>
      <c r="DE43" s="27">
        <v>1802.1569999999999</v>
      </c>
      <c r="DF43" s="27">
        <v>1343.902</v>
      </c>
      <c r="DG43" s="27">
        <v>868.40200000000004</v>
      </c>
      <c r="DH43" s="27">
        <v>1016.3065</v>
      </c>
    </row>
    <row r="44" spans="1:112" x14ac:dyDescent="0.35">
      <c r="A44" s="23">
        <v>7472</v>
      </c>
      <c r="B44" s="23" t="s">
        <v>208</v>
      </c>
      <c r="C44" s="107" t="s">
        <v>24</v>
      </c>
      <c r="D44" s="25">
        <v>5</v>
      </c>
      <c r="E44" s="25">
        <v>156</v>
      </c>
      <c r="F44" s="25" t="s">
        <v>25</v>
      </c>
      <c r="G44" s="25" t="s">
        <v>26</v>
      </c>
      <c r="H44" s="25">
        <v>156</v>
      </c>
      <c r="I44" s="26" t="s">
        <v>27</v>
      </c>
      <c r="J44" s="25">
        <v>906</v>
      </c>
      <c r="K44" s="25">
        <v>2063</v>
      </c>
      <c r="L44" s="27">
        <v>6818.2340000000004</v>
      </c>
      <c r="M44" s="27">
        <v>6832.8525</v>
      </c>
      <c r="N44" s="27">
        <v>6860.3924999999999</v>
      </c>
      <c r="O44" s="27">
        <v>6900.9539999999997</v>
      </c>
      <c r="P44" s="27">
        <v>7002.83</v>
      </c>
      <c r="Q44" s="27">
        <v>7127.6514999999999</v>
      </c>
      <c r="R44" s="27">
        <v>7275.2505000000001</v>
      </c>
      <c r="S44" s="27">
        <v>7481.7929999999997</v>
      </c>
      <c r="T44" s="27">
        <v>7726.8035</v>
      </c>
      <c r="U44" s="27">
        <v>7994.2484999999997</v>
      </c>
      <c r="V44" s="27">
        <v>8262.3580000000002</v>
      </c>
      <c r="W44" s="27">
        <v>8529.3564999999999</v>
      </c>
      <c r="X44" s="27">
        <v>8825.2654999999995</v>
      </c>
      <c r="Y44" s="27">
        <v>9131.9850000000006</v>
      </c>
      <c r="Z44" s="27">
        <v>9415.3709999999992</v>
      </c>
      <c r="AA44" s="27">
        <v>9667.5555000000004</v>
      </c>
      <c r="AB44" s="27">
        <v>9866.5334999999995</v>
      </c>
      <c r="AC44" s="27">
        <v>10020.0345</v>
      </c>
      <c r="AD44" s="27">
        <v>10160.968999999999</v>
      </c>
      <c r="AE44" s="27">
        <v>10230.498</v>
      </c>
      <c r="AF44" s="27">
        <v>10255.316500000001</v>
      </c>
      <c r="AG44" s="27">
        <v>10257.2125</v>
      </c>
      <c r="AH44" s="27">
        <v>10204.3115</v>
      </c>
      <c r="AI44" s="27">
        <v>10146.3325</v>
      </c>
      <c r="AJ44" s="27">
        <v>10080.155500000001</v>
      </c>
      <c r="AK44" s="27">
        <v>9982.2824999999993</v>
      </c>
      <c r="AL44" s="27">
        <v>9862.9040000000005</v>
      </c>
      <c r="AM44" s="27">
        <v>9773.7849999999999</v>
      </c>
      <c r="AN44" s="27">
        <v>9708.4660000000003</v>
      </c>
      <c r="AO44" s="27">
        <v>9681.1759999999995</v>
      </c>
      <c r="AP44" s="27">
        <v>9681.2489999999998</v>
      </c>
      <c r="AQ44" s="27">
        <v>9670.3904999999995</v>
      </c>
      <c r="AR44" s="27">
        <v>9675.8829999999998</v>
      </c>
      <c r="AS44" s="27">
        <v>9711.5064999999995</v>
      </c>
      <c r="AT44" s="27">
        <v>9759.9920000000002</v>
      </c>
      <c r="AU44" s="27">
        <v>9819.9055000000008</v>
      </c>
      <c r="AV44" s="27">
        <v>9897.2245000000003</v>
      </c>
      <c r="AW44" s="27">
        <v>9986.9724999999999</v>
      </c>
      <c r="AX44" s="27">
        <v>10097.098</v>
      </c>
      <c r="AY44" s="27">
        <v>10190.709999999999</v>
      </c>
      <c r="AZ44" s="27">
        <v>10265.386500000001</v>
      </c>
      <c r="BA44" s="27">
        <v>10362.3045</v>
      </c>
      <c r="BB44" s="27">
        <v>11079.549000000001</v>
      </c>
      <c r="BC44" s="27">
        <v>12899.743</v>
      </c>
      <c r="BD44" s="27">
        <v>14470.5535</v>
      </c>
      <c r="BE44" s="27">
        <v>16294.509</v>
      </c>
      <c r="BF44" s="27">
        <v>17617.008000000002</v>
      </c>
      <c r="BG44" s="27">
        <v>17102.781500000001</v>
      </c>
      <c r="BH44" s="27">
        <v>17269.923999999999</v>
      </c>
      <c r="BI44" s="27">
        <v>17617.866000000002</v>
      </c>
      <c r="BJ44" s="27">
        <v>17821.212</v>
      </c>
      <c r="BK44" s="27">
        <v>17561.018499999998</v>
      </c>
      <c r="BL44" s="27">
        <v>16880.066500000001</v>
      </c>
      <c r="BM44" s="27">
        <v>16939.305</v>
      </c>
      <c r="BN44" s="27">
        <v>16793.936000000002</v>
      </c>
      <c r="BO44" s="27">
        <v>16338.470499999999</v>
      </c>
      <c r="BP44" s="27">
        <v>15855.31</v>
      </c>
      <c r="BQ44" s="27">
        <v>15477.459500000001</v>
      </c>
      <c r="BR44" s="27">
        <v>15176.532999999999</v>
      </c>
      <c r="BS44" s="27">
        <v>14869.732</v>
      </c>
      <c r="BT44" s="27">
        <v>14688.3815</v>
      </c>
      <c r="BU44" s="27">
        <v>14696.262500000001</v>
      </c>
      <c r="BV44" s="27">
        <v>15065.495000000001</v>
      </c>
      <c r="BW44" s="27">
        <v>15037.089</v>
      </c>
      <c r="BX44" s="27">
        <v>14718.218000000001</v>
      </c>
      <c r="BY44" s="27">
        <v>14932.261</v>
      </c>
      <c r="BZ44" s="27">
        <v>15271.2</v>
      </c>
      <c r="CA44" s="27">
        <v>15693.664500000001</v>
      </c>
      <c r="CB44" s="27">
        <v>16076.468000000001</v>
      </c>
      <c r="CC44" s="27">
        <v>16423.308499999999</v>
      </c>
      <c r="CD44" s="27">
        <v>16891.712500000001</v>
      </c>
      <c r="CE44" s="27">
        <v>17701.085500000001</v>
      </c>
      <c r="CF44" s="27">
        <v>20291.736000000001</v>
      </c>
      <c r="CG44" s="27">
        <v>21728.412499999999</v>
      </c>
      <c r="CH44" s="27">
        <v>20630.504499999999</v>
      </c>
      <c r="CI44" s="27">
        <v>20391.366999999998</v>
      </c>
      <c r="CJ44" s="27">
        <v>19855.719000000001</v>
      </c>
      <c r="CK44" s="27">
        <v>18121.008000000002</v>
      </c>
      <c r="CL44" s="27">
        <v>16502.810000000001</v>
      </c>
      <c r="CM44" s="27">
        <v>15164.066500000001</v>
      </c>
      <c r="CN44" s="27">
        <v>15147.172</v>
      </c>
      <c r="CO44" s="27">
        <v>14827.635</v>
      </c>
      <c r="CP44" s="27">
        <v>13287.4445</v>
      </c>
      <c r="CQ44" s="27">
        <v>12094.183000000001</v>
      </c>
      <c r="CR44" s="27">
        <v>10866.477500000001</v>
      </c>
      <c r="CS44" s="27">
        <v>9847.3670000000002</v>
      </c>
      <c r="CT44" s="27">
        <v>9456.8829999999998</v>
      </c>
      <c r="CU44" s="27">
        <v>9187.8125</v>
      </c>
      <c r="CV44" s="27">
        <v>8977.5874999999996</v>
      </c>
      <c r="CW44" s="27">
        <v>8758.1759999999995</v>
      </c>
      <c r="CX44" s="27">
        <v>8100.4139999999998</v>
      </c>
      <c r="CY44" s="27">
        <v>7255.5264999999999</v>
      </c>
      <c r="CZ44" s="27">
        <v>6455.3429999999998</v>
      </c>
      <c r="DA44" s="27">
        <v>5440.5784999999996</v>
      </c>
      <c r="DB44" s="27">
        <v>4392.8074999999999</v>
      </c>
      <c r="DC44" s="27">
        <v>3268.4155000000001</v>
      </c>
      <c r="DD44" s="27">
        <v>2391.73</v>
      </c>
      <c r="DE44" s="27">
        <v>1849.2850000000001</v>
      </c>
      <c r="DF44" s="27">
        <v>1331.36</v>
      </c>
      <c r="DG44" s="27">
        <v>955.28250000000003</v>
      </c>
      <c r="DH44" s="27">
        <v>1277.5295000000001</v>
      </c>
    </row>
    <row r="45" spans="1:112" x14ac:dyDescent="0.35">
      <c r="A45" s="23">
        <v>7473</v>
      </c>
      <c r="B45" s="23" t="s">
        <v>208</v>
      </c>
      <c r="C45" s="107" t="s">
        <v>24</v>
      </c>
      <c r="D45" s="25">
        <v>5</v>
      </c>
      <c r="E45" s="25">
        <v>156</v>
      </c>
      <c r="F45" s="25" t="s">
        <v>25</v>
      </c>
      <c r="G45" s="25" t="s">
        <v>26</v>
      </c>
      <c r="H45" s="25">
        <v>156</v>
      </c>
      <c r="I45" s="26" t="s">
        <v>27</v>
      </c>
      <c r="J45" s="25">
        <v>906</v>
      </c>
      <c r="K45" s="25">
        <v>2064</v>
      </c>
      <c r="L45" s="27">
        <v>6816.4129999999996</v>
      </c>
      <c r="M45" s="27">
        <v>6811.3770000000004</v>
      </c>
      <c r="N45" s="27">
        <v>6828.3885</v>
      </c>
      <c r="O45" s="27">
        <v>6856.6265000000003</v>
      </c>
      <c r="P45" s="27">
        <v>6897.76</v>
      </c>
      <c r="Q45" s="27">
        <v>7000.0919999999996</v>
      </c>
      <c r="R45" s="27">
        <v>7125.2635</v>
      </c>
      <c r="S45" s="27">
        <v>7273.1170000000002</v>
      </c>
      <c r="T45" s="27">
        <v>7479.8445000000002</v>
      </c>
      <c r="U45" s="27">
        <v>7724.9885000000004</v>
      </c>
      <c r="V45" s="27">
        <v>7992.5095000000001</v>
      </c>
      <c r="W45" s="27">
        <v>8260.5820000000003</v>
      </c>
      <c r="X45" s="27">
        <v>8527.3305</v>
      </c>
      <c r="Y45" s="27">
        <v>8822.6759999999995</v>
      </c>
      <c r="Z45" s="27">
        <v>9128.4750000000004</v>
      </c>
      <c r="AA45" s="27">
        <v>9410.5930000000008</v>
      </c>
      <c r="AB45" s="27">
        <v>9661.2360000000008</v>
      </c>
      <c r="AC45" s="27">
        <v>9858.5254999999997</v>
      </c>
      <c r="AD45" s="27">
        <v>10010.344499999999</v>
      </c>
      <c r="AE45" s="27">
        <v>10149.74</v>
      </c>
      <c r="AF45" s="27">
        <v>10217.968000000001</v>
      </c>
      <c r="AG45" s="27">
        <v>10241.787</v>
      </c>
      <c r="AH45" s="27">
        <v>10243.0085</v>
      </c>
      <c r="AI45" s="27">
        <v>10189.7495</v>
      </c>
      <c r="AJ45" s="27">
        <v>10131.6605</v>
      </c>
      <c r="AK45" s="27">
        <v>10065.555</v>
      </c>
      <c r="AL45" s="27">
        <v>9967.9069999999992</v>
      </c>
      <c r="AM45" s="27">
        <v>9848.8919999999998</v>
      </c>
      <c r="AN45" s="27">
        <v>9760.2360000000008</v>
      </c>
      <c r="AO45" s="27">
        <v>9695.4444999999996</v>
      </c>
      <c r="AP45" s="27">
        <v>9668.6990000000005</v>
      </c>
      <c r="AQ45" s="27">
        <v>9669.3230000000003</v>
      </c>
      <c r="AR45" s="27">
        <v>9659.0259999999998</v>
      </c>
      <c r="AS45" s="27">
        <v>9665.0570000000007</v>
      </c>
      <c r="AT45" s="27">
        <v>9701.1744999999992</v>
      </c>
      <c r="AU45" s="27">
        <v>9750.0925000000007</v>
      </c>
      <c r="AV45" s="27">
        <v>9810.3649999999998</v>
      </c>
      <c r="AW45" s="27">
        <v>9887.9465</v>
      </c>
      <c r="AX45" s="27">
        <v>9977.84</v>
      </c>
      <c r="AY45" s="27">
        <v>10087.972</v>
      </c>
      <c r="AZ45" s="27">
        <v>10181.462</v>
      </c>
      <c r="BA45" s="27">
        <v>10255.907999999999</v>
      </c>
      <c r="BB45" s="27">
        <v>10352.494500000001</v>
      </c>
      <c r="BC45" s="27">
        <v>11068.925499999999</v>
      </c>
      <c r="BD45" s="27">
        <v>12887.372499999999</v>
      </c>
      <c r="BE45" s="27">
        <v>14456.344999999999</v>
      </c>
      <c r="BF45" s="27">
        <v>16277.971</v>
      </c>
      <c r="BG45" s="27">
        <v>17598.289000000001</v>
      </c>
      <c r="BH45" s="27">
        <v>17083.270499999999</v>
      </c>
      <c r="BI45" s="27">
        <v>17248.499</v>
      </c>
      <c r="BJ45" s="27">
        <v>17593.780999999999</v>
      </c>
      <c r="BK45" s="27">
        <v>17794.2425</v>
      </c>
      <c r="BL45" s="27">
        <v>17531.829000000002</v>
      </c>
      <c r="BM45" s="27">
        <v>16849.589</v>
      </c>
      <c r="BN45" s="27">
        <v>16906.560000000001</v>
      </c>
      <c r="BO45" s="27">
        <v>16759.393499999998</v>
      </c>
      <c r="BP45" s="27">
        <v>16302.627500000001</v>
      </c>
      <c r="BQ45" s="27">
        <v>15817.861999999999</v>
      </c>
      <c r="BR45" s="27">
        <v>15437.655000000001</v>
      </c>
      <c r="BS45" s="27">
        <v>15133.593500000001</v>
      </c>
      <c r="BT45" s="27">
        <v>14822.971</v>
      </c>
      <c r="BU45" s="27">
        <v>14636.6515</v>
      </c>
      <c r="BV45" s="27">
        <v>14638.282499999999</v>
      </c>
      <c r="BW45" s="27">
        <v>14999.1975</v>
      </c>
      <c r="BX45" s="27">
        <v>14963.8195</v>
      </c>
      <c r="BY45" s="27">
        <v>14639.467000000001</v>
      </c>
      <c r="BZ45" s="27">
        <v>14844.804</v>
      </c>
      <c r="CA45" s="27">
        <v>15173.071</v>
      </c>
      <c r="CB45" s="27">
        <v>15583.298000000001</v>
      </c>
      <c r="CC45" s="27">
        <v>15951.2045</v>
      </c>
      <c r="CD45" s="27">
        <v>16277.146000000001</v>
      </c>
      <c r="CE45" s="27">
        <v>16720.414499999999</v>
      </c>
      <c r="CF45" s="27">
        <v>17501.280999999999</v>
      </c>
      <c r="CG45" s="27">
        <v>20037.166499999999</v>
      </c>
      <c r="CH45" s="27">
        <v>21423.955000000002</v>
      </c>
      <c r="CI45" s="27">
        <v>20307.825499999999</v>
      </c>
      <c r="CJ45" s="27">
        <v>20034.3675</v>
      </c>
      <c r="CK45" s="27">
        <v>19463.915000000001</v>
      </c>
      <c r="CL45" s="27">
        <v>17715.692500000001</v>
      </c>
      <c r="CM45" s="27">
        <v>16082.290499999999</v>
      </c>
      <c r="CN45" s="27">
        <v>14722.092000000001</v>
      </c>
      <c r="CO45" s="27">
        <v>14640.138000000001</v>
      </c>
      <c r="CP45" s="27">
        <v>14258.388000000001</v>
      </c>
      <c r="CQ45" s="27">
        <v>12704.409</v>
      </c>
      <c r="CR45" s="27">
        <v>11491.2965</v>
      </c>
      <c r="CS45" s="27">
        <v>10254.642</v>
      </c>
      <c r="CT45" s="27">
        <v>9222.6740000000009</v>
      </c>
      <c r="CU45" s="27">
        <v>8781.8719999999994</v>
      </c>
      <c r="CV45" s="27">
        <v>8450.9840000000004</v>
      </c>
      <c r="CW45" s="27">
        <v>8167.1139999999996</v>
      </c>
      <c r="CX45" s="27">
        <v>7866.7015000000001</v>
      </c>
      <c r="CY45" s="27">
        <v>7170.5445</v>
      </c>
      <c r="CZ45" s="27">
        <v>6312.2550000000001</v>
      </c>
      <c r="DA45" s="27">
        <v>5502.0569999999998</v>
      </c>
      <c r="DB45" s="27">
        <v>4533.4369999999999</v>
      </c>
      <c r="DC45" s="27">
        <v>3573.4575</v>
      </c>
      <c r="DD45" s="27">
        <v>2588.3685</v>
      </c>
      <c r="DE45" s="27">
        <v>1835.0664999999999</v>
      </c>
      <c r="DF45" s="27">
        <v>1369.3634999999999</v>
      </c>
      <c r="DG45" s="27">
        <v>948.67650000000003</v>
      </c>
      <c r="DH45" s="27">
        <v>1522.0250000000001</v>
      </c>
    </row>
    <row r="46" spans="1:112" x14ac:dyDescent="0.35">
      <c r="A46" s="23">
        <v>7474</v>
      </c>
      <c r="B46" s="23" t="s">
        <v>208</v>
      </c>
      <c r="C46" s="107" t="s">
        <v>24</v>
      </c>
      <c r="D46" s="25">
        <v>5</v>
      </c>
      <c r="E46" s="25">
        <v>156</v>
      </c>
      <c r="F46" s="25" t="s">
        <v>25</v>
      </c>
      <c r="G46" s="25" t="s">
        <v>26</v>
      </c>
      <c r="H46" s="25">
        <v>156</v>
      </c>
      <c r="I46" s="26" t="s">
        <v>27</v>
      </c>
      <c r="J46" s="25">
        <v>906</v>
      </c>
      <c r="K46" s="25">
        <v>2065</v>
      </c>
      <c r="L46" s="27">
        <v>6809.2775000000001</v>
      </c>
      <c r="M46" s="27">
        <v>6809.5945000000002</v>
      </c>
      <c r="N46" s="27">
        <v>6806.9305000000004</v>
      </c>
      <c r="O46" s="27">
        <v>6824.6385</v>
      </c>
      <c r="P46" s="27">
        <v>6853.4459999999999</v>
      </c>
      <c r="Q46" s="27">
        <v>6895.0394999999999</v>
      </c>
      <c r="R46" s="27">
        <v>6997.7219999999998</v>
      </c>
      <c r="S46" s="27">
        <v>7123.152</v>
      </c>
      <c r="T46" s="27">
        <v>7271.1975000000002</v>
      </c>
      <c r="U46" s="27">
        <v>7478.0649999999996</v>
      </c>
      <c r="V46" s="27">
        <v>7723.2879999999996</v>
      </c>
      <c r="W46" s="27">
        <v>7990.7735000000002</v>
      </c>
      <c r="X46" s="27">
        <v>8258.5959999999995</v>
      </c>
      <c r="Y46" s="27">
        <v>8524.7865000000002</v>
      </c>
      <c r="Z46" s="27">
        <v>8819.2139999999999</v>
      </c>
      <c r="AA46" s="27">
        <v>9123.7464999999993</v>
      </c>
      <c r="AB46" s="27">
        <v>9404.3245000000006</v>
      </c>
      <c r="AC46" s="27">
        <v>9653.2780000000002</v>
      </c>
      <c r="AD46" s="27">
        <v>9848.8870000000006</v>
      </c>
      <c r="AE46" s="27">
        <v>9999.17</v>
      </c>
      <c r="AF46" s="27">
        <v>10137.26</v>
      </c>
      <c r="AG46" s="27">
        <v>10204.484</v>
      </c>
      <c r="AH46" s="27">
        <v>10227.627500000001</v>
      </c>
      <c r="AI46" s="27">
        <v>10228.482</v>
      </c>
      <c r="AJ46" s="27">
        <v>10175.113499999999</v>
      </c>
      <c r="AK46" s="27">
        <v>10117.0965</v>
      </c>
      <c r="AL46" s="27">
        <v>10051.209999999999</v>
      </c>
      <c r="AM46" s="27">
        <v>9953.9220000000005</v>
      </c>
      <c r="AN46" s="27">
        <v>9835.3775000000005</v>
      </c>
      <c r="AO46" s="27">
        <v>9747.2559999999994</v>
      </c>
      <c r="AP46" s="27">
        <v>9683.02</v>
      </c>
      <c r="AQ46" s="27">
        <v>9656.8345000000008</v>
      </c>
      <c r="AR46" s="27">
        <v>9658.0169999999998</v>
      </c>
      <c r="AS46" s="27">
        <v>9648.2644999999993</v>
      </c>
      <c r="AT46" s="27">
        <v>9654.8004999999994</v>
      </c>
      <c r="AU46" s="27">
        <v>9691.3554999999997</v>
      </c>
      <c r="AV46" s="27">
        <v>9740.64</v>
      </c>
      <c r="AW46" s="27">
        <v>9801.1864999999998</v>
      </c>
      <c r="AX46" s="27">
        <v>9878.9264999999996</v>
      </c>
      <c r="AY46" s="27">
        <v>9968.8469999999998</v>
      </c>
      <c r="AZ46" s="27">
        <v>10078.864</v>
      </c>
      <c r="BA46" s="27">
        <v>10172.1325</v>
      </c>
      <c r="BB46" s="27">
        <v>10246.278</v>
      </c>
      <c r="BC46" s="27">
        <v>10342.478499999999</v>
      </c>
      <c r="BD46" s="27">
        <v>11058.023499999999</v>
      </c>
      <c r="BE46" s="27">
        <v>12874.593999999999</v>
      </c>
      <c r="BF46" s="27">
        <v>14441.619000000001</v>
      </c>
      <c r="BG46" s="27">
        <v>16260.764999999999</v>
      </c>
      <c r="BH46" s="27">
        <v>17578.611499999999</v>
      </c>
      <c r="BI46" s="27">
        <v>17062.430499999999</v>
      </c>
      <c r="BJ46" s="27">
        <v>17225.288</v>
      </c>
      <c r="BK46" s="27">
        <v>17567.626</v>
      </c>
      <c r="BL46" s="27">
        <v>17765.212</v>
      </c>
      <c r="BM46" s="27">
        <v>17500.826000000001</v>
      </c>
      <c r="BN46" s="27">
        <v>16817.609</v>
      </c>
      <c r="BO46" s="27">
        <v>16872.422999999999</v>
      </c>
      <c r="BP46" s="27">
        <v>16723.3145</v>
      </c>
      <c r="BQ46" s="27">
        <v>16264.841</v>
      </c>
      <c r="BR46" s="27">
        <v>15777.93</v>
      </c>
      <c r="BS46" s="27">
        <v>15394.7775</v>
      </c>
      <c r="BT46" s="27">
        <v>15086.8835</v>
      </c>
      <c r="BU46" s="27">
        <v>14771.745999999999</v>
      </c>
      <c r="BV46" s="27">
        <v>14579.9835</v>
      </c>
      <c r="BW46" s="27">
        <v>14575.068499999999</v>
      </c>
      <c r="BX46" s="27">
        <v>14927.442999999999</v>
      </c>
      <c r="BY46" s="27">
        <v>14885.261500000001</v>
      </c>
      <c r="BZ46" s="27">
        <v>14555.266</v>
      </c>
      <c r="CA46" s="27">
        <v>14751.076499999999</v>
      </c>
      <c r="CB46" s="27">
        <v>15068.1675</v>
      </c>
      <c r="CC46" s="27">
        <v>15463.873</v>
      </c>
      <c r="CD46" s="27">
        <v>15811.583500000001</v>
      </c>
      <c r="CE46" s="27">
        <v>16114.791499999999</v>
      </c>
      <c r="CF46" s="27">
        <v>16534.736000000001</v>
      </c>
      <c r="CG46" s="27">
        <v>17285.288499999999</v>
      </c>
      <c r="CH46" s="27">
        <v>19760.511999999999</v>
      </c>
      <c r="CI46" s="27">
        <v>21094.0615</v>
      </c>
      <c r="CJ46" s="27">
        <v>19957.766</v>
      </c>
      <c r="CK46" s="27">
        <v>19644.736499999999</v>
      </c>
      <c r="CL46" s="27">
        <v>19034.851500000001</v>
      </c>
      <c r="CM46" s="27">
        <v>17270.736000000001</v>
      </c>
      <c r="CN46" s="27">
        <v>15620.110500000001</v>
      </c>
      <c r="CO46" s="27">
        <v>14236.333000000001</v>
      </c>
      <c r="CP46" s="27">
        <v>14085.2595</v>
      </c>
      <c r="CQ46" s="27">
        <v>13641.061</v>
      </c>
      <c r="CR46" s="27">
        <v>12079.27</v>
      </c>
      <c r="CS46" s="27">
        <v>10852.3755</v>
      </c>
      <c r="CT46" s="27">
        <v>9612.1779999999999</v>
      </c>
      <c r="CU46" s="27">
        <v>8572.3264999999992</v>
      </c>
      <c r="CV46" s="27">
        <v>8085.5820000000003</v>
      </c>
      <c r="CW46" s="27">
        <v>7696.5919999999996</v>
      </c>
      <c r="CX46" s="27">
        <v>7344.55</v>
      </c>
      <c r="CY46" s="27">
        <v>6972.8355000000001</v>
      </c>
      <c r="CZ46" s="27">
        <v>6247.5465000000004</v>
      </c>
      <c r="DA46" s="27">
        <v>5388.9925000000003</v>
      </c>
      <c r="DB46" s="27">
        <v>4592.866</v>
      </c>
      <c r="DC46" s="27">
        <v>3695.2775000000001</v>
      </c>
      <c r="DD46" s="27">
        <v>2835.7469999999998</v>
      </c>
      <c r="DE46" s="27">
        <v>1990.6635000000001</v>
      </c>
      <c r="DF46" s="27">
        <v>1362.0195000000001</v>
      </c>
      <c r="DG46" s="27">
        <v>978.09849999999994</v>
      </c>
      <c r="DH46" s="27">
        <v>1686.9095</v>
      </c>
    </row>
    <row r="47" spans="1:112" x14ac:dyDescent="0.35">
      <c r="A47" s="23">
        <v>7475</v>
      </c>
      <c r="B47" s="23" t="s">
        <v>208</v>
      </c>
      <c r="C47" s="107" t="s">
        <v>24</v>
      </c>
      <c r="D47" s="25">
        <v>5</v>
      </c>
      <c r="E47" s="25">
        <v>156</v>
      </c>
      <c r="F47" s="25" t="s">
        <v>25</v>
      </c>
      <c r="G47" s="25" t="s">
        <v>26</v>
      </c>
      <c r="H47" s="25">
        <v>156</v>
      </c>
      <c r="I47" s="26" t="s">
        <v>27</v>
      </c>
      <c r="J47" s="25">
        <v>906</v>
      </c>
      <c r="K47" s="25">
        <v>2066</v>
      </c>
      <c r="L47" s="27">
        <v>6815.0805</v>
      </c>
      <c r="M47" s="27">
        <v>6802.4975000000004</v>
      </c>
      <c r="N47" s="27">
        <v>6805.1629999999996</v>
      </c>
      <c r="O47" s="27">
        <v>6803.1940000000004</v>
      </c>
      <c r="P47" s="27">
        <v>6821.4705000000004</v>
      </c>
      <c r="Q47" s="27">
        <v>6850.7375000000002</v>
      </c>
      <c r="R47" s="27">
        <v>6892.6854999999996</v>
      </c>
      <c r="S47" s="27">
        <v>6995.6310000000003</v>
      </c>
      <c r="T47" s="27">
        <v>7121.2565000000004</v>
      </c>
      <c r="U47" s="27">
        <v>7269.4485000000004</v>
      </c>
      <c r="V47" s="27">
        <v>7476.3995000000004</v>
      </c>
      <c r="W47" s="27">
        <v>7721.59</v>
      </c>
      <c r="X47" s="27">
        <v>7988.8254999999999</v>
      </c>
      <c r="Y47" s="27">
        <v>8256.0925000000007</v>
      </c>
      <c r="Z47" s="27">
        <v>8521.3695000000007</v>
      </c>
      <c r="AA47" s="27">
        <v>8814.5349999999999</v>
      </c>
      <c r="AB47" s="27">
        <v>9117.5295000000006</v>
      </c>
      <c r="AC47" s="27">
        <v>9396.4205000000002</v>
      </c>
      <c r="AD47" s="27">
        <v>9643.6934999999994</v>
      </c>
      <c r="AE47" s="27">
        <v>9837.7664999999997</v>
      </c>
      <c r="AF47" s="27">
        <v>9986.7474999999995</v>
      </c>
      <c r="AG47" s="27">
        <v>10123.826499999999</v>
      </c>
      <c r="AH47" s="27">
        <v>10190.371499999999</v>
      </c>
      <c r="AI47" s="27">
        <v>10213.145500000001</v>
      </c>
      <c r="AJ47" s="27">
        <v>10213.8815</v>
      </c>
      <c r="AK47" s="27">
        <v>10160.585999999999</v>
      </c>
      <c r="AL47" s="27">
        <v>10102.789000000001</v>
      </c>
      <c r="AM47" s="27">
        <v>10037.255499999999</v>
      </c>
      <c r="AN47" s="27">
        <v>9940.4334999999992</v>
      </c>
      <c r="AO47" s="27">
        <v>9822.4315000000006</v>
      </c>
      <c r="AP47" s="27">
        <v>9734.8724999999995</v>
      </c>
      <c r="AQ47" s="27">
        <v>9671.2070000000003</v>
      </c>
      <c r="AR47" s="27">
        <v>9645.5884999999998</v>
      </c>
      <c r="AS47" s="27">
        <v>9647.3135000000002</v>
      </c>
      <c r="AT47" s="27">
        <v>9638.07</v>
      </c>
      <c r="AU47" s="27">
        <v>9645.0550000000003</v>
      </c>
      <c r="AV47" s="27">
        <v>9681.9840000000004</v>
      </c>
      <c r="AW47" s="27">
        <v>9731.5514999999996</v>
      </c>
      <c r="AX47" s="27">
        <v>9792.27</v>
      </c>
      <c r="AY47" s="27">
        <v>9870.0529999999999</v>
      </c>
      <c r="AZ47" s="27">
        <v>9959.8814999999995</v>
      </c>
      <c r="BA47" s="27">
        <v>10069.6875</v>
      </c>
      <c r="BB47" s="27">
        <v>10162.663</v>
      </c>
      <c r="BC47" s="27">
        <v>10236.455</v>
      </c>
      <c r="BD47" s="27">
        <v>10332.228499999999</v>
      </c>
      <c r="BE47" s="27">
        <v>11046.815000000001</v>
      </c>
      <c r="BF47" s="27">
        <v>12861.387500000001</v>
      </c>
      <c r="BG47" s="27">
        <v>14426.334000000001</v>
      </c>
      <c r="BH47" s="27">
        <v>16242.701999999999</v>
      </c>
      <c r="BI47" s="27">
        <v>17557.582999999999</v>
      </c>
      <c r="BJ47" s="27">
        <v>17039.859499999999</v>
      </c>
      <c r="BK47" s="27">
        <v>17200.089499999998</v>
      </c>
      <c r="BL47" s="27">
        <v>17539.4725</v>
      </c>
      <c r="BM47" s="27">
        <v>17734.3665</v>
      </c>
      <c r="BN47" s="27">
        <v>17468.271499999999</v>
      </c>
      <c r="BO47" s="27">
        <v>16784.251</v>
      </c>
      <c r="BP47" s="27">
        <v>16836.744500000001</v>
      </c>
      <c r="BQ47" s="27">
        <v>16685.255499999999</v>
      </c>
      <c r="BR47" s="27">
        <v>16224.5285</v>
      </c>
      <c r="BS47" s="27">
        <v>15734.901</v>
      </c>
      <c r="BT47" s="27">
        <v>15348.127</v>
      </c>
      <c r="BU47" s="27">
        <v>15035.7055</v>
      </c>
      <c r="BV47" s="27">
        <v>14715.616</v>
      </c>
      <c r="BW47" s="27">
        <v>14518.179</v>
      </c>
      <c r="BX47" s="27">
        <v>14506.618</v>
      </c>
      <c r="BY47" s="27">
        <v>14850.4565</v>
      </c>
      <c r="BZ47" s="27">
        <v>14801.191000000001</v>
      </c>
      <c r="CA47" s="27">
        <v>14464.942499999999</v>
      </c>
      <c r="CB47" s="27">
        <v>14650.7775</v>
      </c>
      <c r="CC47" s="27">
        <v>14954.5545</v>
      </c>
      <c r="CD47" s="27">
        <v>15330.692499999999</v>
      </c>
      <c r="CE47" s="27">
        <v>15656.41</v>
      </c>
      <c r="CF47" s="27">
        <v>15938.6595</v>
      </c>
      <c r="CG47" s="27">
        <v>16333.8405</v>
      </c>
      <c r="CH47" s="27">
        <v>17050.363000000001</v>
      </c>
      <c r="CI47" s="27">
        <v>19460.503499999999</v>
      </c>
      <c r="CJ47" s="27">
        <v>20735.833999999999</v>
      </c>
      <c r="CK47" s="27">
        <v>19575.325499999999</v>
      </c>
      <c r="CL47" s="27">
        <v>19217.637500000001</v>
      </c>
      <c r="CM47" s="27">
        <v>18563.348999999998</v>
      </c>
      <c r="CN47" s="27">
        <v>16781.196</v>
      </c>
      <c r="CO47" s="27">
        <v>15111.603499999999</v>
      </c>
      <c r="CP47" s="27">
        <v>13704.125</v>
      </c>
      <c r="CQ47" s="27">
        <v>13482.860500000001</v>
      </c>
      <c r="CR47" s="27">
        <v>12978.342000000001</v>
      </c>
      <c r="CS47" s="27">
        <v>11415.911</v>
      </c>
      <c r="CT47" s="27">
        <v>10180.546</v>
      </c>
      <c r="CU47" s="27">
        <v>8942.3250000000007</v>
      </c>
      <c r="CV47" s="27">
        <v>7900.4065000000001</v>
      </c>
      <c r="CW47" s="27">
        <v>7371.5365000000002</v>
      </c>
      <c r="CX47" s="27">
        <v>6929.6125000000002</v>
      </c>
      <c r="CY47" s="27">
        <v>6518.3014999999996</v>
      </c>
      <c r="CZ47" s="27">
        <v>6083.8990000000003</v>
      </c>
      <c r="DA47" s="27">
        <v>5342.3209999999999</v>
      </c>
      <c r="DB47" s="27">
        <v>4506.4984999999997</v>
      </c>
      <c r="DC47" s="27">
        <v>3750.7824999999998</v>
      </c>
      <c r="DD47" s="27">
        <v>2938.4949999999999</v>
      </c>
      <c r="DE47" s="27">
        <v>2185.4409999999998</v>
      </c>
      <c r="DF47" s="27">
        <v>1481.0319999999999</v>
      </c>
      <c r="DG47" s="27">
        <v>975.10450000000003</v>
      </c>
      <c r="DH47" s="27">
        <v>1819.9794999999999</v>
      </c>
    </row>
    <row r="48" spans="1:112" x14ac:dyDescent="0.35">
      <c r="A48" s="23">
        <v>7476</v>
      </c>
      <c r="B48" s="23" t="s">
        <v>208</v>
      </c>
      <c r="C48" s="107" t="s">
        <v>24</v>
      </c>
      <c r="D48" s="25">
        <v>5</v>
      </c>
      <c r="E48" s="25">
        <v>156</v>
      </c>
      <c r="F48" s="25" t="s">
        <v>25</v>
      </c>
      <c r="G48" s="25" t="s">
        <v>26</v>
      </c>
      <c r="H48" s="25">
        <v>156</v>
      </c>
      <c r="I48" s="26" t="s">
        <v>27</v>
      </c>
      <c r="J48" s="25">
        <v>906</v>
      </c>
      <c r="K48" s="25">
        <v>2067</v>
      </c>
      <c r="L48" s="27">
        <v>6835.1745000000001</v>
      </c>
      <c r="M48" s="27">
        <v>6808.3344999999999</v>
      </c>
      <c r="N48" s="27">
        <v>6798.0815000000002</v>
      </c>
      <c r="O48" s="27">
        <v>6801.4385000000002</v>
      </c>
      <c r="P48" s="27">
        <v>6800.0375000000004</v>
      </c>
      <c r="Q48" s="27">
        <v>6818.7725</v>
      </c>
      <c r="R48" s="27">
        <v>6848.3959999999997</v>
      </c>
      <c r="S48" s="27">
        <v>6890.6130000000003</v>
      </c>
      <c r="T48" s="27">
        <v>6993.7569999999996</v>
      </c>
      <c r="U48" s="27">
        <v>7119.5325000000003</v>
      </c>
      <c r="V48" s="27">
        <v>7267.8140000000003</v>
      </c>
      <c r="W48" s="27">
        <v>7474.7359999999999</v>
      </c>
      <c r="X48" s="27">
        <v>7719.6790000000001</v>
      </c>
      <c r="Y48" s="27">
        <v>7986.3609999999999</v>
      </c>
      <c r="Z48" s="27">
        <v>8252.7170000000006</v>
      </c>
      <c r="AA48" s="27">
        <v>8516.7369999999992</v>
      </c>
      <c r="AB48" s="27">
        <v>8808.3709999999992</v>
      </c>
      <c r="AC48" s="27">
        <v>9109.6830000000009</v>
      </c>
      <c r="AD48" s="27">
        <v>9386.8960000000006</v>
      </c>
      <c r="AE48" s="27">
        <v>9632.6329999999998</v>
      </c>
      <c r="AF48" s="27">
        <v>9825.4025000000001</v>
      </c>
      <c r="AG48" s="27">
        <v>9973.3770000000004</v>
      </c>
      <c r="AH48" s="27">
        <v>10109.768</v>
      </c>
      <c r="AI48" s="27">
        <v>10175.9375</v>
      </c>
      <c r="AJ48" s="27">
        <v>10198.591</v>
      </c>
      <c r="AK48" s="27">
        <v>10199.3915</v>
      </c>
      <c r="AL48" s="27">
        <v>10146.317499999999</v>
      </c>
      <c r="AM48" s="27">
        <v>10088.872499999999</v>
      </c>
      <c r="AN48" s="27">
        <v>10023.799499999999</v>
      </c>
      <c r="AO48" s="27">
        <v>9927.5134999999991</v>
      </c>
      <c r="AP48" s="27">
        <v>9810.0825000000004</v>
      </c>
      <c r="AQ48" s="27">
        <v>9723.1005000000005</v>
      </c>
      <c r="AR48" s="27">
        <v>9660.0130000000008</v>
      </c>
      <c r="AS48" s="27">
        <v>9634.9444999999996</v>
      </c>
      <c r="AT48" s="27">
        <v>9637.1754999999994</v>
      </c>
      <c r="AU48" s="27">
        <v>9628.3884999999991</v>
      </c>
      <c r="AV48" s="27">
        <v>9635.7584999999999</v>
      </c>
      <c r="AW48" s="27">
        <v>9672.9794999999995</v>
      </c>
      <c r="AX48" s="27">
        <v>9722.73</v>
      </c>
      <c r="AY48" s="27">
        <v>9783.5079999999998</v>
      </c>
      <c r="AZ48" s="27">
        <v>9861.2189999999991</v>
      </c>
      <c r="BA48" s="27">
        <v>9950.8629999999994</v>
      </c>
      <c r="BB48" s="27">
        <v>10060.3855</v>
      </c>
      <c r="BC48" s="27">
        <v>10153.014999999999</v>
      </c>
      <c r="BD48" s="27">
        <v>10226.413500000001</v>
      </c>
      <c r="BE48" s="27">
        <v>10321.719499999999</v>
      </c>
      <c r="BF48" s="27">
        <v>11035.284</v>
      </c>
      <c r="BG48" s="27">
        <v>12847.720499999999</v>
      </c>
      <c r="BH48" s="27">
        <v>14410.3315</v>
      </c>
      <c r="BI48" s="27">
        <v>16223.434499999999</v>
      </c>
      <c r="BJ48" s="27">
        <v>17534.8135</v>
      </c>
      <c r="BK48" s="27">
        <v>17015.373</v>
      </c>
      <c r="BL48" s="27">
        <v>17172.984</v>
      </c>
      <c r="BM48" s="27">
        <v>17509.572499999998</v>
      </c>
      <c r="BN48" s="27">
        <v>17701.981500000002</v>
      </c>
      <c r="BO48" s="27">
        <v>17434.313999999998</v>
      </c>
      <c r="BP48" s="27">
        <v>16749.393</v>
      </c>
      <c r="BQ48" s="27">
        <v>16799.117999999999</v>
      </c>
      <c r="BR48" s="27">
        <v>16644.666000000001</v>
      </c>
      <c r="BS48" s="27">
        <v>16181.1095</v>
      </c>
      <c r="BT48" s="27">
        <v>15688.112499999999</v>
      </c>
      <c r="BU48" s="27">
        <v>15297.044</v>
      </c>
      <c r="BV48" s="27">
        <v>14979.656499999999</v>
      </c>
      <c r="BW48" s="27">
        <v>14654.424499999999</v>
      </c>
      <c r="BX48" s="27">
        <v>14451.271500000001</v>
      </c>
      <c r="BY48" s="27">
        <v>14433.184499999999</v>
      </c>
      <c r="BZ48" s="27">
        <v>14768.0615</v>
      </c>
      <c r="CA48" s="27">
        <v>14710.9915</v>
      </c>
      <c r="CB48" s="27">
        <v>14368.267</v>
      </c>
      <c r="CC48" s="27">
        <v>14542.145</v>
      </c>
      <c r="CD48" s="27">
        <v>14827.892</v>
      </c>
      <c r="CE48" s="27">
        <v>15182.709000000001</v>
      </c>
      <c r="CF48" s="27">
        <v>15488.0545</v>
      </c>
      <c r="CG48" s="27">
        <v>15748.071</v>
      </c>
      <c r="CH48" s="27">
        <v>16115.319</v>
      </c>
      <c r="CI48" s="27">
        <v>16795.568500000001</v>
      </c>
      <c r="CJ48" s="27">
        <v>19134.652999999998</v>
      </c>
      <c r="CK48" s="27">
        <v>20344.3645</v>
      </c>
      <c r="CL48" s="27">
        <v>19155.979500000001</v>
      </c>
      <c r="CM48" s="27">
        <v>18748.146499999999</v>
      </c>
      <c r="CN48" s="27">
        <v>18044.430499999999</v>
      </c>
      <c r="CO48" s="27">
        <v>16242.373</v>
      </c>
      <c r="CP48" s="27">
        <v>14554.213</v>
      </c>
      <c r="CQ48" s="27">
        <v>13126.005499999999</v>
      </c>
      <c r="CR48" s="27">
        <v>12835.786</v>
      </c>
      <c r="CS48" s="27">
        <v>12274.634</v>
      </c>
      <c r="CT48" s="27">
        <v>10717.8505</v>
      </c>
      <c r="CU48" s="27">
        <v>9479.4704999999994</v>
      </c>
      <c r="CV48" s="27">
        <v>8249.5660000000007</v>
      </c>
      <c r="CW48" s="27">
        <v>7210.5820000000003</v>
      </c>
      <c r="CX48" s="27">
        <v>6644.7120000000004</v>
      </c>
      <c r="CY48" s="27">
        <v>6158.1610000000001</v>
      </c>
      <c r="CZ48" s="27">
        <v>5695.4485000000004</v>
      </c>
      <c r="DA48" s="27">
        <v>5210.7820000000002</v>
      </c>
      <c r="DB48" s="27">
        <v>4475.5874999999996</v>
      </c>
      <c r="DC48" s="27">
        <v>3687.5219999999999</v>
      </c>
      <c r="DD48" s="27">
        <v>2988.7710000000002</v>
      </c>
      <c r="DE48" s="27">
        <v>2269.7069999999999</v>
      </c>
      <c r="DF48" s="27">
        <v>1629.6165000000001</v>
      </c>
      <c r="DG48" s="27">
        <v>1063.0260000000001</v>
      </c>
      <c r="DH48" s="27">
        <v>1908.835</v>
      </c>
    </row>
    <row r="49" spans="1:112" x14ac:dyDescent="0.35">
      <c r="A49" s="23">
        <v>7477</v>
      </c>
      <c r="B49" s="23" t="s">
        <v>208</v>
      </c>
      <c r="C49" s="107" t="s">
        <v>24</v>
      </c>
      <c r="D49" s="25">
        <v>5</v>
      </c>
      <c r="E49" s="25">
        <v>156</v>
      </c>
      <c r="F49" s="25" t="s">
        <v>25</v>
      </c>
      <c r="G49" s="25" t="s">
        <v>26</v>
      </c>
      <c r="H49" s="25">
        <v>156</v>
      </c>
      <c r="I49" s="26" t="s">
        <v>27</v>
      </c>
      <c r="J49" s="25">
        <v>906</v>
      </c>
      <c r="K49" s="25">
        <v>2068</v>
      </c>
      <c r="L49" s="27">
        <v>6832.6734999999999</v>
      </c>
      <c r="M49" s="27">
        <v>6828.4560000000001</v>
      </c>
      <c r="N49" s="27">
        <v>6803.9319999999998</v>
      </c>
      <c r="O49" s="27">
        <v>6794.3684999999996</v>
      </c>
      <c r="P49" s="27">
        <v>6798.2910000000002</v>
      </c>
      <c r="Q49" s="27">
        <v>6797.35</v>
      </c>
      <c r="R49" s="27">
        <v>6816.4425000000001</v>
      </c>
      <c r="S49" s="27">
        <v>6846.3360000000002</v>
      </c>
      <c r="T49" s="27">
        <v>6888.7579999999998</v>
      </c>
      <c r="U49" s="27">
        <v>6992.0550000000003</v>
      </c>
      <c r="V49" s="27">
        <v>7117.9234999999999</v>
      </c>
      <c r="W49" s="27">
        <v>7266.1805000000004</v>
      </c>
      <c r="X49" s="27">
        <v>7472.8590000000004</v>
      </c>
      <c r="Y49" s="27">
        <v>7717.2515000000003</v>
      </c>
      <c r="Z49" s="27">
        <v>7983.0254999999997</v>
      </c>
      <c r="AA49" s="27">
        <v>8248.1270000000004</v>
      </c>
      <c r="AB49" s="27">
        <v>8510.6234999999997</v>
      </c>
      <c r="AC49" s="27">
        <v>8800.5825000000004</v>
      </c>
      <c r="AD49" s="27">
        <v>9100.2204999999994</v>
      </c>
      <c r="AE49" s="27">
        <v>9375.9004999999997</v>
      </c>
      <c r="AF49" s="27">
        <v>9620.3330000000005</v>
      </c>
      <c r="AG49" s="27">
        <v>9812.0944999999992</v>
      </c>
      <c r="AH49" s="27">
        <v>9959.3845000000001</v>
      </c>
      <c r="AI49" s="27">
        <v>10095.389499999999</v>
      </c>
      <c r="AJ49" s="27">
        <v>10161.433999999999</v>
      </c>
      <c r="AK49" s="27">
        <v>10184.1495</v>
      </c>
      <c r="AL49" s="27">
        <v>10185.1625</v>
      </c>
      <c r="AM49" s="27">
        <v>10132.441999999999</v>
      </c>
      <c r="AN49" s="27">
        <v>10075.4565</v>
      </c>
      <c r="AO49" s="27">
        <v>10010.9115</v>
      </c>
      <c r="AP49" s="27">
        <v>9915.1915000000008</v>
      </c>
      <c r="AQ49" s="27">
        <v>9798.3454999999994</v>
      </c>
      <c r="AR49" s="27">
        <v>9711.9465</v>
      </c>
      <c r="AS49" s="27">
        <v>9649.4205000000002</v>
      </c>
      <c r="AT49" s="27">
        <v>9624.8665000000001</v>
      </c>
      <c r="AU49" s="27">
        <v>9627.5514999999996</v>
      </c>
      <c r="AV49" s="27">
        <v>9619.1564999999991</v>
      </c>
      <c r="AW49" s="27">
        <v>9626.8325000000004</v>
      </c>
      <c r="AX49" s="27">
        <v>9664.2474999999995</v>
      </c>
      <c r="AY49" s="27">
        <v>9714.0715</v>
      </c>
      <c r="AZ49" s="27">
        <v>9774.7980000000007</v>
      </c>
      <c r="BA49" s="27">
        <v>9852.3454999999994</v>
      </c>
      <c r="BB49" s="27">
        <v>9941.7345000000005</v>
      </c>
      <c r="BC49" s="27">
        <v>10050.921</v>
      </c>
      <c r="BD49" s="27">
        <v>10143.164000000001</v>
      </c>
      <c r="BE49" s="27">
        <v>10216.129000000001</v>
      </c>
      <c r="BF49" s="27">
        <v>10310.937</v>
      </c>
      <c r="BG49" s="27">
        <v>11023.4025</v>
      </c>
      <c r="BH49" s="27">
        <v>12833.454</v>
      </c>
      <c r="BI49" s="27">
        <v>14393.3105</v>
      </c>
      <c r="BJ49" s="27">
        <v>16202.61</v>
      </c>
      <c r="BK49" s="27">
        <v>17510.1175</v>
      </c>
      <c r="BL49" s="27">
        <v>16989.053</v>
      </c>
      <c r="BM49" s="27">
        <v>17144.211500000001</v>
      </c>
      <c r="BN49" s="27">
        <v>17478.188999999998</v>
      </c>
      <c r="BO49" s="27">
        <v>17668.200499999999</v>
      </c>
      <c r="BP49" s="27">
        <v>17398.823</v>
      </c>
      <c r="BQ49" s="27">
        <v>16712.6345</v>
      </c>
      <c r="BR49" s="27">
        <v>16758.9925</v>
      </c>
      <c r="BS49" s="27">
        <v>16600.954000000002</v>
      </c>
      <c r="BT49" s="27">
        <v>16133.906999999999</v>
      </c>
      <c r="BU49" s="27">
        <v>15636.8935</v>
      </c>
      <c r="BV49" s="27">
        <v>15241.112499999999</v>
      </c>
      <c r="BW49" s="27">
        <v>14918.558999999999</v>
      </c>
      <c r="BX49" s="27">
        <v>14588.1795</v>
      </c>
      <c r="BY49" s="27">
        <v>14379.481</v>
      </c>
      <c r="BZ49" s="27">
        <v>14354.5645</v>
      </c>
      <c r="CA49" s="27">
        <v>14679.6185</v>
      </c>
      <c r="CB49" s="27">
        <v>14614.395</v>
      </c>
      <c r="CC49" s="27">
        <v>14263.5175</v>
      </c>
      <c r="CD49" s="27">
        <v>14421.031999999999</v>
      </c>
      <c r="CE49" s="27">
        <v>14687.144</v>
      </c>
      <c r="CF49" s="27">
        <v>15022.1</v>
      </c>
      <c r="CG49" s="27">
        <v>15305.812</v>
      </c>
      <c r="CH49" s="27">
        <v>15540.697</v>
      </c>
      <c r="CI49" s="27">
        <v>15878.2335</v>
      </c>
      <c r="CJ49" s="27">
        <v>16518.719499999999</v>
      </c>
      <c r="CK49" s="27">
        <v>18778.421999999999</v>
      </c>
      <c r="CL49" s="27">
        <v>19914.903999999999</v>
      </c>
      <c r="CM49" s="27">
        <v>18694.784500000002</v>
      </c>
      <c r="CN49" s="27">
        <v>18231.195500000002</v>
      </c>
      <c r="CO49" s="27">
        <v>17472.96</v>
      </c>
      <c r="CP49" s="27">
        <v>15651.401</v>
      </c>
      <c r="CQ49" s="27">
        <v>13948.365</v>
      </c>
      <c r="CR49" s="27">
        <v>12504.605</v>
      </c>
      <c r="CS49" s="27">
        <v>12148.2395</v>
      </c>
      <c r="CT49" s="27">
        <v>11533.503000000001</v>
      </c>
      <c r="CU49" s="27">
        <v>9988.7430000000004</v>
      </c>
      <c r="CV49" s="27">
        <v>8753.7005000000008</v>
      </c>
      <c r="CW49" s="27">
        <v>7537.5784999999996</v>
      </c>
      <c r="CX49" s="27">
        <v>6507.616</v>
      </c>
      <c r="CY49" s="27">
        <v>5912.7780000000002</v>
      </c>
      <c r="CZ49" s="27">
        <v>5388.8864999999996</v>
      </c>
      <c r="DA49" s="27">
        <v>4886.1575000000003</v>
      </c>
      <c r="DB49" s="27">
        <v>4373.4665000000005</v>
      </c>
      <c r="DC49" s="27">
        <v>3669.7249999999999</v>
      </c>
      <c r="DD49" s="27">
        <v>2944.797</v>
      </c>
      <c r="DE49" s="27">
        <v>2313.7474999999999</v>
      </c>
      <c r="DF49" s="27">
        <v>1696.59</v>
      </c>
      <c r="DG49" s="27">
        <v>1172.4880000000001</v>
      </c>
      <c r="DH49" s="27">
        <v>2032.2394999999999</v>
      </c>
    </row>
    <row r="50" spans="1:112" x14ac:dyDescent="0.35">
      <c r="A50" s="23">
        <v>7478</v>
      </c>
      <c r="B50" s="23" t="s">
        <v>208</v>
      </c>
      <c r="C50" s="107" t="s">
        <v>24</v>
      </c>
      <c r="D50" s="25">
        <v>5</v>
      </c>
      <c r="E50" s="25">
        <v>156</v>
      </c>
      <c r="F50" s="25" t="s">
        <v>25</v>
      </c>
      <c r="G50" s="25" t="s">
        <v>26</v>
      </c>
      <c r="H50" s="25">
        <v>156</v>
      </c>
      <c r="I50" s="26" t="s">
        <v>27</v>
      </c>
      <c r="J50" s="25">
        <v>906</v>
      </c>
      <c r="K50" s="25">
        <v>2069</v>
      </c>
      <c r="L50" s="27">
        <v>6834.1544999999996</v>
      </c>
      <c r="M50" s="27">
        <v>6825.9904999999999</v>
      </c>
      <c r="N50" s="27">
        <v>6824.0645000000004</v>
      </c>
      <c r="O50" s="27">
        <v>6800.2290000000003</v>
      </c>
      <c r="P50" s="27">
        <v>6791.2314999999999</v>
      </c>
      <c r="Q50" s="27">
        <v>6795.6125000000002</v>
      </c>
      <c r="R50" s="27">
        <v>6795.0304999999998</v>
      </c>
      <c r="S50" s="27">
        <v>6814.3940000000002</v>
      </c>
      <c r="T50" s="27">
        <v>6844.4955</v>
      </c>
      <c r="U50" s="27">
        <v>6887.076</v>
      </c>
      <c r="V50" s="27">
        <v>6990.4690000000001</v>
      </c>
      <c r="W50" s="27">
        <v>7116.3145000000004</v>
      </c>
      <c r="X50" s="27">
        <v>7264.3339999999998</v>
      </c>
      <c r="Y50" s="27">
        <v>7470.4660000000003</v>
      </c>
      <c r="Z50" s="27">
        <v>7713.9544999999998</v>
      </c>
      <c r="AA50" s="27">
        <v>7978.4769999999999</v>
      </c>
      <c r="AB50" s="27">
        <v>8242.0589999999993</v>
      </c>
      <c r="AC50" s="27">
        <v>8502.8894999999993</v>
      </c>
      <c r="AD50" s="27">
        <v>8791.1820000000007</v>
      </c>
      <c r="AE50" s="27">
        <v>9089.2919999999995</v>
      </c>
      <c r="AF50" s="27">
        <v>9363.6705000000002</v>
      </c>
      <c r="AG50" s="27">
        <v>9607.0939999999991</v>
      </c>
      <c r="AH50" s="27">
        <v>9798.1684999999998</v>
      </c>
      <c r="AI50" s="27">
        <v>9945.0745000000006</v>
      </c>
      <c r="AJ50" s="27">
        <v>10080.9445</v>
      </c>
      <c r="AK50" s="27">
        <v>10147.045</v>
      </c>
      <c r="AL50" s="27">
        <v>10169.9725</v>
      </c>
      <c r="AM50" s="27">
        <v>10171.3295</v>
      </c>
      <c r="AN50" s="27">
        <v>10119.066999999999</v>
      </c>
      <c r="AO50" s="27">
        <v>10062.61</v>
      </c>
      <c r="AP50" s="27">
        <v>9998.6224999999995</v>
      </c>
      <c r="AQ50" s="27">
        <v>9903.4814999999999</v>
      </c>
      <c r="AR50" s="27">
        <v>9787.2265000000007</v>
      </c>
      <c r="AS50" s="27">
        <v>9701.3955000000005</v>
      </c>
      <c r="AT50" s="27">
        <v>9639.3945000000003</v>
      </c>
      <c r="AU50" s="27">
        <v>9615.3035</v>
      </c>
      <c r="AV50" s="27">
        <v>9618.3799999999992</v>
      </c>
      <c r="AW50" s="27">
        <v>9610.2994999999992</v>
      </c>
      <c r="AX50" s="27">
        <v>9618.1849999999995</v>
      </c>
      <c r="AY50" s="27">
        <v>9655.6869999999999</v>
      </c>
      <c r="AZ50" s="27">
        <v>9705.4760000000006</v>
      </c>
      <c r="BA50" s="27">
        <v>9766.0609999999997</v>
      </c>
      <c r="BB50" s="27">
        <v>9843.3770000000004</v>
      </c>
      <c r="BC50" s="27">
        <v>9932.4609999999993</v>
      </c>
      <c r="BD50" s="27">
        <v>10041.269</v>
      </c>
      <c r="BE50" s="27">
        <v>10133.084500000001</v>
      </c>
      <c r="BF50" s="27">
        <v>10205.5875</v>
      </c>
      <c r="BG50" s="27">
        <v>10299.852999999999</v>
      </c>
      <c r="BH50" s="27">
        <v>11011.050999999999</v>
      </c>
      <c r="BI50" s="27">
        <v>12818.325500000001</v>
      </c>
      <c r="BJ50" s="27">
        <v>14374.9655</v>
      </c>
      <c r="BK50" s="27">
        <v>16180.064</v>
      </c>
      <c r="BL50" s="27">
        <v>17483.583500000001</v>
      </c>
      <c r="BM50" s="27">
        <v>16961.129499999999</v>
      </c>
      <c r="BN50" s="27">
        <v>17114.026000000002</v>
      </c>
      <c r="BO50" s="27">
        <v>17445.460500000001</v>
      </c>
      <c r="BP50" s="27">
        <v>17632.898499999999</v>
      </c>
      <c r="BQ50" s="27">
        <v>17361.4015</v>
      </c>
      <c r="BR50" s="27">
        <v>16673.451499999999</v>
      </c>
      <c r="BS50" s="27">
        <v>16715.804499999998</v>
      </c>
      <c r="BT50" s="27">
        <v>16553.462500000001</v>
      </c>
      <c r="BU50" s="27">
        <v>16082.269</v>
      </c>
      <c r="BV50" s="27">
        <v>15580.844999999999</v>
      </c>
      <c r="BW50" s="27">
        <v>15180.171</v>
      </c>
      <c r="BX50" s="27">
        <v>14852.4365</v>
      </c>
      <c r="BY50" s="27">
        <v>14517.1055</v>
      </c>
      <c r="BZ50" s="27">
        <v>14302.612499999999</v>
      </c>
      <c r="CA50" s="27">
        <v>14270.159</v>
      </c>
      <c r="CB50" s="27">
        <v>14584.880499999999</v>
      </c>
      <c r="CC50" s="27">
        <v>14509.7155</v>
      </c>
      <c r="CD50" s="27">
        <v>14146.7585</v>
      </c>
      <c r="CE50" s="27">
        <v>14286.47</v>
      </c>
      <c r="CF50" s="27">
        <v>14534.359</v>
      </c>
      <c r="CG50" s="27">
        <v>14848.205</v>
      </c>
      <c r="CH50" s="27">
        <v>15107.4845</v>
      </c>
      <c r="CI50" s="27">
        <v>15315.6495</v>
      </c>
      <c r="CJ50" s="27">
        <v>15620.5355</v>
      </c>
      <c r="CK50" s="27">
        <v>16215.92</v>
      </c>
      <c r="CL50" s="27">
        <v>18387.448499999999</v>
      </c>
      <c r="CM50" s="27">
        <v>19442.3655</v>
      </c>
      <c r="CN50" s="27">
        <v>18186.7065</v>
      </c>
      <c r="CO50" s="27">
        <v>17661.577499999999</v>
      </c>
      <c r="CP50" s="27">
        <v>16845.792000000001</v>
      </c>
      <c r="CQ50" s="27">
        <v>15008.605</v>
      </c>
      <c r="CR50" s="27">
        <v>13296.655000000001</v>
      </c>
      <c r="CS50" s="27">
        <v>11843.72</v>
      </c>
      <c r="CT50" s="27">
        <v>11423.4375</v>
      </c>
      <c r="CU50" s="27">
        <v>10758.5515</v>
      </c>
      <c r="CV50" s="27">
        <v>9233.0280000000002</v>
      </c>
      <c r="CW50" s="27">
        <v>8006.8024999999998</v>
      </c>
      <c r="CX50" s="27">
        <v>6810.9665000000005</v>
      </c>
      <c r="CY50" s="27">
        <v>5798.5524999999998</v>
      </c>
      <c r="CZ50" s="27">
        <v>5181.6660000000002</v>
      </c>
      <c r="DA50" s="27">
        <v>4630.8725000000004</v>
      </c>
      <c r="DB50" s="27">
        <v>4108.4369999999999</v>
      </c>
      <c r="DC50" s="27">
        <v>3593.1244999999999</v>
      </c>
      <c r="DD50" s="27">
        <v>2936.9054999999998</v>
      </c>
      <c r="DE50" s="27">
        <v>2284.8874999999998</v>
      </c>
      <c r="DF50" s="27">
        <v>1733.5229999999999</v>
      </c>
      <c r="DG50" s="27">
        <v>1223.68</v>
      </c>
      <c r="DH50" s="27">
        <v>2196.7995000000001</v>
      </c>
    </row>
    <row r="51" spans="1:112" x14ac:dyDescent="0.35">
      <c r="A51" s="23">
        <v>7479</v>
      </c>
      <c r="B51" s="23" t="s">
        <v>208</v>
      </c>
      <c r="C51" s="107" t="s">
        <v>24</v>
      </c>
      <c r="D51" s="25">
        <v>5</v>
      </c>
      <c r="E51" s="25">
        <v>156</v>
      </c>
      <c r="F51" s="25" t="s">
        <v>25</v>
      </c>
      <c r="G51" s="25" t="s">
        <v>26</v>
      </c>
      <c r="H51" s="25">
        <v>156</v>
      </c>
      <c r="I51" s="26" t="s">
        <v>27</v>
      </c>
      <c r="J51" s="25">
        <v>906</v>
      </c>
      <c r="K51" s="25">
        <v>2070</v>
      </c>
      <c r="L51" s="27">
        <v>6854.5140000000001</v>
      </c>
      <c r="M51" s="27">
        <v>6827.5055000000002</v>
      </c>
      <c r="N51" s="27">
        <v>6821.6125000000002</v>
      </c>
      <c r="O51" s="27">
        <v>6820.3705</v>
      </c>
      <c r="P51" s="27">
        <v>6797.1009999999997</v>
      </c>
      <c r="Q51" s="27">
        <v>6788.5614999999998</v>
      </c>
      <c r="R51" s="27">
        <v>6793.3014999999996</v>
      </c>
      <c r="S51" s="27">
        <v>6792.9930000000004</v>
      </c>
      <c r="T51" s="27">
        <v>6812.567</v>
      </c>
      <c r="U51" s="27">
        <v>6842.8289999999997</v>
      </c>
      <c r="V51" s="27">
        <v>6885.5105000000003</v>
      </c>
      <c r="W51" s="27">
        <v>6988.8824999999997</v>
      </c>
      <c r="X51" s="27">
        <v>7114.4934999999996</v>
      </c>
      <c r="Y51" s="27">
        <v>7261.9719999999998</v>
      </c>
      <c r="Z51" s="27">
        <v>7467.2049999999999</v>
      </c>
      <c r="AA51" s="27">
        <v>7709.4465</v>
      </c>
      <c r="AB51" s="27">
        <v>7972.4530000000004</v>
      </c>
      <c r="AC51" s="27">
        <v>8234.3744999999999</v>
      </c>
      <c r="AD51" s="27">
        <v>8493.5485000000008</v>
      </c>
      <c r="AE51" s="27">
        <v>8780.3225000000002</v>
      </c>
      <c r="AF51" s="27">
        <v>9077.1355000000003</v>
      </c>
      <c r="AG51" s="27">
        <v>9350.5074999999997</v>
      </c>
      <c r="AH51" s="27">
        <v>9593.2394999999997</v>
      </c>
      <c r="AI51" s="27">
        <v>9783.9274999999998</v>
      </c>
      <c r="AJ51" s="27">
        <v>9930.6990000000005</v>
      </c>
      <c r="AK51" s="27">
        <v>10066.6165</v>
      </c>
      <c r="AL51" s="27">
        <v>10132.924000000001</v>
      </c>
      <c r="AM51" s="27">
        <v>10156.192499999999</v>
      </c>
      <c r="AN51" s="27">
        <v>10157.996999999999</v>
      </c>
      <c r="AO51" s="27">
        <v>10106.263499999999</v>
      </c>
      <c r="AP51" s="27">
        <v>10050.361500000001</v>
      </c>
      <c r="AQ51" s="27">
        <v>9986.9454999999998</v>
      </c>
      <c r="AR51" s="27">
        <v>9892.39</v>
      </c>
      <c r="AS51" s="27">
        <v>9776.7099999999991</v>
      </c>
      <c r="AT51" s="27">
        <v>9691.4110000000001</v>
      </c>
      <c r="AU51" s="27">
        <v>9629.8845000000001</v>
      </c>
      <c r="AV51" s="27">
        <v>9606.1939999999995</v>
      </c>
      <c r="AW51" s="27">
        <v>9609.5845000000008</v>
      </c>
      <c r="AX51" s="27">
        <v>9601.7245000000003</v>
      </c>
      <c r="AY51" s="27">
        <v>9609.7160000000003</v>
      </c>
      <c r="AZ51" s="27">
        <v>9647.1985000000004</v>
      </c>
      <c r="BA51" s="27">
        <v>9696.8634999999995</v>
      </c>
      <c r="BB51" s="27">
        <v>9757.2425000000003</v>
      </c>
      <c r="BC51" s="27">
        <v>9834.277</v>
      </c>
      <c r="BD51" s="27">
        <v>9923.0139999999992</v>
      </c>
      <c r="BE51" s="27">
        <v>10031.403</v>
      </c>
      <c r="BF51" s="27">
        <v>10122.761500000001</v>
      </c>
      <c r="BG51" s="27">
        <v>10194.7605</v>
      </c>
      <c r="BH51" s="27">
        <v>10288.358</v>
      </c>
      <c r="BI51" s="27">
        <v>10998.008</v>
      </c>
      <c r="BJ51" s="27">
        <v>12802.067499999999</v>
      </c>
      <c r="BK51" s="27">
        <v>14355.153</v>
      </c>
      <c r="BL51" s="27">
        <v>16155.871499999999</v>
      </c>
      <c r="BM51" s="27">
        <v>17455.434499999999</v>
      </c>
      <c r="BN51" s="27">
        <v>16931.841499999999</v>
      </c>
      <c r="BO51" s="27">
        <v>17082.552</v>
      </c>
      <c r="BP51" s="27">
        <v>17411.263500000001</v>
      </c>
      <c r="BQ51" s="27">
        <v>17595.680499999999</v>
      </c>
      <c r="BR51" s="27">
        <v>17321.519</v>
      </c>
      <c r="BS51" s="27">
        <v>16631.297500000001</v>
      </c>
      <c r="BT51" s="27">
        <v>16668.906500000001</v>
      </c>
      <c r="BU51" s="27">
        <v>16501.532500000001</v>
      </c>
      <c r="BV51" s="27">
        <v>16025.7835</v>
      </c>
      <c r="BW51" s="27">
        <v>15519.793</v>
      </c>
      <c r="BX51" s="27">
        <v>15114.224</v>
      </c>
      <c r="BY51" s="27">
        <v>14781.486500000001</v>
      </c>
      <c r="BZ51" s="27">
        <v>14440.985500000001</v>
      </c>
      <c r="CA51" s="27">
        <v>14220.062</v>
      </c>
      <c r="CB51" s="27">
        <v>14179.7155</v>
      </c>
      <c r="CC51" s="27">
        <v>14482.189</v>
      </c>
      <c r="CD51" s="27">
        <v>14393.0435</v>
      </c>
      <c r="CE51" s="27">
        <v>14017.040499999999</v>
      </c>
      <c r="CF51" s="27">
        <v>14140.3645</v>
      </c>
      <c r="CG51" s="27">
        <v>14368.8925</v>
      </c>
      <c r="CH51" s="27">
        <v>14658.916999999999</v>
      </c>
      <c r="CI51" s="27">
        <v>14892.190500000001</v>
      </c>
      <c r="CJ51" s="27">
        <v>15070.940500000001</v>
      </c>
      <c r="CK51" s="27">
        <v>15338.558000000001</v>
      </c>
      <c r="CL51" s="27">
        <v>15883.4465</v>
      </c>
      <c r="CM51" s="27">
        <v>17957.064999999999</v>
      </c>
      <c r="CN51" s="27">
        <v>18921.4915</v>
      </c>
      <c r="CO51" s="27">
        <v>17626.519</v>
      </c>
      <c r="CP51" s="27">
        <v>17036.032999999999</v>
      </c>
      <c r="CQ51" s="27">
        <v>16163.1175</v>
      </c>
      <c r="CR51" s="27">
        <v>14316.5895</v>
      </c>
      <c r="CS51" s="27">
        <v>12602.9275</v>
      </c>
      <c r="CT51" s="27">
        <v>11146.344499999999</v>
      </c>
      <c r="CU51" s="27">
        <v>10664.81</v>
      </c>
      <c r="CV51" s="27">
        <v>9954.3690000000006</v>
      </c>
      <c r="CW51" s="27">
        <v>8454.3374999999996</v>
      </c>
      <c r="CX51" s="27">
        <v>7243.5424999999996</v>
      </c>
      <c r="CY51" s="27">
        <v>6076.9650000000001</v>
      </c>
      <c r="CZ51" s="27">
        <v>5089.1954999999998</v>
      </c>
      <c r="DA51" s="27">
        <v>4460.1260000000002</v>
      </c>
      <c r="DB51" s="27">
        <v>3901.116</v>
      </c>
      <c r="DC51" s="27">
        <v>3382.1860000000001</v>
      </c>
      <c r="DD51" s="27">
        <v>2881.8685</v>
      </c>
      <c r="DE51" s="27">
        <v>2284.1260000000002</v>
      </c>
      <c r="DF51" s="27">
        <v>1716.154</v>
      </c>
      <c r="DG51" s="27">
        <v>1253.47</v>
      </c>
      <c r="DH51" s="27">
        <v>2350.6370000000002</v>
      </c>
    </row>
    <row r="52" spans="1:112" x14ac:dyDescent="0.35">
      <c r="A52" s="23">
        <v>7480</v>
      </c>
      <c r="B52" s="23" t="s">
        <v>208</v>
      </c>
      <c r="C52" s="107" t="s">
        <v>24</v>
      </c>
      <c r="D52" s="25">
        <v>5</v>
      </c>
      <c r="E52" s="25">
        <v>156</v>
      </c>
      <c r="F52" s="25" t="s">
        <v>25</v>
      </c>
      <c r="G52" s="25" t="s">
        <v>26</v>
      </c>
      <c r="H52" s="25">
        <v>156</v>
      </c>
      <c r="I52" s="26" t="s">
        <v>27</v>
      </c>
      <c r="J52" s="25">
        <v>906</v>
      </c>
      <c r="K52" s="25">
        <v>2071</v>
      </c>
      <c r="L52" s="27">
        <v>6863.3019999999997</v>
      </c>
      <c r="M52" s="27">
        <v>6847.8905000000004</v>
      </c>
      <c r="N52" s="27">
        <v>6823.14</v>
      </c>
      <c r="O52" s="27">
        <v>6817.9290000000001</v>
      </c>
      <c r="P52" s="27">
        <v>6817.2494999999999</v>
      </c>
      <c r="Q52" s="27">
        <v>6794.4385000000002</v>
      </c>
      <c r="R52" s="27">
        <v>6786.2584999999999</v>
      </c>
      <c r="S52" s="27">
        <v>6791.2730000000001</v>
      </c>
      <c r="T52" s="27">
        <v>6791.1774999999998</v>
      </c>
      <c r="U52" s="27">
        <v>6810.9139999999998</v>
      </c>
      <c r="V52" s="27">
        <v>6841.2785000000003</v>
      </c>
      <c r="W52" s="27">
        <v>6883.9435000000003</v>
      </c>
      <c r="X52" s="27">
        <v>6987.0839999999998</v>
      </c>
      <c r="Y52" s="27">
        <v>7112.1554999999998</v>
      </c>
      <c r="Z52" s="27">
        <v>7258.7415000000001</v>
      </c>
      <c r="AA52" s="27">
        <v>7462.7335000000003</v>
      </c>
      <c r="AB52" s="27">
        <v>7703.4645</v>
      </c>
      <c r="AC52" s="27">
        <v>7964.8154999999997</v>
      </c>
      <c r="AD52" s="27">
        <v>8225.0869999999995</v>
      </c>
      <c r="AE52" s="27">
        <v>8482.7525000000005</v>
      </c>
      <c r="AF52" s="27">
        <v>8768.2389999999996</v>
      </c>
      <c r="AG52" s="27">
        <v>9064.0480000000007</v>
      </c>
      <c r="AH52" s="27">
        <v>9336.7304999999997</v>
      </c>
      <c r="AI52" s="27">
        <v>9579.0715</v>
      </c>
      <c r="AJ52" s="27">
        <v>9769.6205000000009</v>
      </c>
      <c r="AK52" s="27">
        <v>9916.4429999999993</v>
      </c>
      <c r="AL52" s="27">
        <v>10052.556500000001</v>
      </c>
      <c r="AM52" s="27">
        <v>10119.199000000001</v>
      </c>
      <c r="AN52" s="27">
        <v>10142.913500000001</v>
      </c>
      <c r="AO52" s="27">
        <v>10145.2345</v>
      </c>
      <c r="AP52" s="27">
        <v>10094.056</v>
      </c>
      <c r="AQ52" s="27">
        <v>10038.724</v>
      </c>
      <c r="AR52" s="27">
        <v>9975.8845000000001</v>
      </c>
      <c r="AS52" s="27">
        <v>9881.8979999999992</v>
      </c>
      <c r="AT52" s="27">
        <v>9766.7579999999998</v>
      </c>
      <c r="AU52" s="27">
        <v>9681.9395000000004</v>
      </c>
      <c r="AV52" s="27">
        <v>9620.8255000000008</v>
      </c>
      <c r="AW52" s="27">
        <v>9597.4604999999992</v>
      </c>
      <c r="AX52" s="27">
        <v>9601.0730000000003</v>
      </c>
      <c r="AY52" s="27">
        <v>9593.33</v>
      </c>
      <c r="AZ52" s="27">
        <v>9601.3235000000004</v>
      </c>
      <c r="BA52" s="27">
        <v>9638.7000000000007</v>
      </c>
      <c r="BB52" s="27">
        <v>9688.18</v>
      </c>
      <c r="BC52" s="27">
        <v>9748.3014999999996</v>
      </c>
      <c r="BD52" s="27">
        <v>9825.0139999999992</v>
      </c>
      <c r="BE52" s="27">
        <v>9913.3639999999996</v>
      </c>
      <c r="BF52" s="27">
        <v>10021.3035</v>
      </c>
      <c r="BG52" s="27">
        <v>10112.1625</v>
      </c>
      <c r="BH52" s="27">
        <v>10183.5345</v>
      </c>
      <c r="BI52" s="27">
        <v>10276.239</v>
      </c>
      <c r="BJ52" s="27">
        <v>10984.0365</v>
      </c>
      <c r="BK52" s="27">
        <v>12784.540999999999</v>
      </c>
      <c r="BL52" s="27">
        <v>14333.918</v>
      </c>
      <c r="BM52" s="27">
        <v>16130.2145</v>
      </c>
      <c r="BN52" s="27">
        <v>17425.886999999999</v>
      </c>
      <c r="BO52" s="27">
        <v>16901.284500000002</v>
      </c>
      <c r="BP52" s="27">
        <v>17049.645</v>
      </c>
      <c r="BQ52" s="27">
        <v>17375.187000000002</v>
      </c>
      <c r="BR52" s="27">
        <v>17555.9895</v>
      </c>
      <c r="BS52" s="27">
        <v>17278.585999999999</v>
      </c>
      <c r="BT52" s="27">
        <v>16585.506000000001</v>
      </c>
      <c r="BU52" s="27">
        <v>16617.605500000001</v>
      </c>
      <c r="BV52" s="27">
        <v>16444.699000000001</v>
      </c>
      <c r="BW52" s="27">
        <v>15964.217000000001</v>
      </c>
      <c r="BX52" s="27">
        <v>15453.674999999999</v>
      </c>
      <c r="BY52" s="27">
        <v>15043.396500000001</v>
      </c>
      <c r="BZ52" s="27">
        <v>14705.4175</v>
      </c>
      <c r="CA52" s="27">
        <v>14359.145500000001</v>
      </c>
      <c r="CB52" s="27">
        <v>14131.502500000001</v>
      </c>
      <c r="CC52" s="27">
        <v>14081.578</v>
      </c>
      <c r="CD52" s="27">
        <v>14367.662</v>
      </c>
      <c r="CE52" s="27">
        <v>14263.334999999999</v>
      </c>
      <c r="CF52" s="27">
        <v>13876.066000000001</v>
      </c>
      <c r="CG52" s="27">
        <v>13981.986500000001</v>
      </c>
      <c r="CH52" s="27">
        <v>14188.627500000001</v>
      </c>
      <c r="CI52" s="27">
        <v>14453.261</v>
      </c>
      <c r="CJ52" s="27">
        <v>14657.873</v>
      </c>
      <c r="CK52" s="27">
        <v>14802.93</v>
      </c>
      <c r="CL52" s="27">
        <v>15028.666499999999</v>
      </c>
      <c r="CM52" s="27">
        <v>15517.1175</v>
      </c>
      <c r="CN52" s="27">
        <v>17482.266500000002</v>
      </c>
      <c r="CO52" s="27">
        <v>18346.697499999998</v>
      </c>
      <c r="CP52" s="27">
        <v>17010.769</v>
      </c>
      <c r="CQ52" s="27">
        <v>16354.522000000001</v>
      </c>
      <c r="CR52" s="27">
        <v>15427.4895</v>
      </c>
      <c r="CS52" s="27">
        <v>13579.225</v>
      </c>
      <c r="CT52" s="27">
        <v>11870.1145</v>
      </c>
      <c r="CU52" s="27">
        <v>10415.5265</v>
      </c>
      <c r="CV52" s="27">
        <v>9876.6214999999993</v>
      </c>
      <c r="CW52" s="27">
        <v>9124.634</v>
      </c>
      <c r="CX52" s="27">
        <v>7657.4695000000002</v>
      </c>
      <c r="CY52" s="27">
        <v>6471.3504999999996</v>
      </c>
      <c r="CZ52" s="27">
        <v>5341.4705000000004</v>
      </c>
      <c r="DA52" s="27">
        <v>4387.9054999999998</v>
      </c>
      <c r="DB52" s="27">
        <v>3764.1475</v>
      </c>
      <c r="DC52" s="27">
        <v>3218.1179999999999</v>
      </c>
      <c r="DD52" s="27">
        <v>2718.5569999999998</v>
      </c>
      <c r="DE52" s="27">
        <v>2246.5315000000001</v>
      </c>
      <c r="DF52" s="27">
        <v>1719.8605</v>
      </c>
      <c r="DG52" s="27">
        <v>1244.1165000000001</v>
      </c>
      <c r="DH52" s="27">
        <v>2481.6765</v>
      </c>
    </row>
    <row r="53" spans="1:112" x14ac:dyDescent="0.35">
      <c r="A53" s="23">
        <v>7481</v>
      </c>
      <c r="B53" s="23" t="s">
        <v>208</v>
      </c>
      <c r="C53" s="107" t="s">
        <v>24</v>
      </c>
      <c r="D53" s="25">
        <v>5</v>
      </c>
      <c r="E53" s="25">
        <v>156</v>
      </c>
      <c r="F53" s="25" t="s">
        <v>25</v>
      </c>
      <c r="G53" s="25" t="s">
        <v>26</v>
      </c>
      <c r="H53" s="25">
        <v>156</v>
      </c>
      <c r="I53" s="26" t="s">
        <v>27</v>
      </c>
      <c r="J53" s="25">
        <v>906</v>
      </c>
      <c r="K53" s="25">
        <v>2072</v>
      </c>
      <c r="L53" s="27">
        <v>6865.3729999999996</v>
      </c>
      <c r="M53" s="27">
        <v>6856.7049999999999</v>
      </c>
      <c r="N53" s="27">
        <v>6843.5339999999997</v>
      </c>
      <c r="O53" s="27">
        <v>6819.4669999999996</v>
      </c>
      <c r="P53" s="27">
        <v>6814.8164999999999</v>
      </c>
      <c r="Q53" s="27">
        <v>6814.5934999999999</v>
      </c>
      <c r="R53" s="27">
        <v>6792.1419999999998</v>
      </c>
      <c r="S53" s="27">
        <v>6784.2385000000004</v>
      </c>
      <c r="T53" s="27">
        <v>6789.4669999999996</v>
      </c>
      <c r="U53" s="27">
        <v>6789.5370000000003</v>
      </c>
      <c r="V53" s="27">
        <v>6809.3770000000004</v>
      </c>
      <c r="W53" s="27">
        <v>6839.7264999999998</v>
      </c>
      <c r="X53" s="27">
        <v>6882.1644999999999</v>
      </c>
      <c r="Y53" s="27">
        <v>6984.7664999999997</v>
      </c>
      <c r="Z53" s="27">
        <v>7108.9494999999997</v>
      </c>
      <c r="AA53" s="27">
        <v>7254.3005000000003</v>
      </c>
      <c r="AB53" s="27">
        <v>7456.7889999999998</v>
      </c>
      <c r="AC53" s="27">
        <v>7695.8720000000003</v>
      </c>
      <c r="AD53" s="27">
        <v>7955.5789999999997</v>
      </c>
      <c r="AE53" s="27">
        <v>8214.348</v>
      </c>
      <c r="AF53" s="27">
        <v>8470.7365000000009</v>
      </c>
      <c r="AG53" s="27">
        <v>8755.2275000000009</v>
      </c>
      <c r="AH53" s="27">
        <v>9050.35</v>
      </c>
      <c r="AI53" s="27">
        <v>9322.6404999999995</v>
      </c>
      <c r="AJ53" s="27">
        <v>9564.8384999999998</v>
      </c>
      <c r="AK53" s="27">
        <v>9755.4349999999995</v>
      </c>
      <c r="AL53" s="27">
        <v>9902.4555</v>
      </c>
      <c r="AM53" s="27">
        <v>10038.894</v>
      </c>
      <c r="AN53" s="27">
        <v>10105.976000000001</v>
      </c>
      <c r="AO53" s="27">
        <v>10130.203</v>
      </c>
      <c r="AP53" s="27">
        <v>10133.067999999999</v>
      </c>
      <c r="AQ53" s="27">
        <v>10082.459000000001</v>
      </c>
      <c r="AR53" s="27">
        <v>10027.700500000001</v>
      </c>
      <c r="AS53" s="27">
        <v>9965.4220000000005</v>
      </c>
      <c r="AT53" s="27">
        <v>9871.9689999999991</v>
      </c>
      <c r="AU53" s="27">
        <v>9757.3169999999991</v>
      </c>
      <c r="AV53" s="27">
        <v>9672.9189999999999</v>
      </c>
      <c r="AW53" s="27">
        <v>9612.1445000000003</v>
      </c>
      <c r="AX53" s="27">
        <v>9589.0139999999992</v>
      </c>
      <c r="AY53" s="27">
        <v>9592.7450000000008</v>
      </c>
      <c r="AZ53" s="27">
        <v>9585.0190000000002</v>
      </c>
      <c r="BA53" s="27">
        <v>9592.9310000000005</v>
      </c>
      <c r="BB53" s="27">
        <v>9630.1404999999995</v>
      </c>
      <c r="BC53" s="27">
        <v>9679.3834999999999</v>
      </c>
      <c r="BD53" s="27">
        <v>9739.2090000000007</v>
      </c>
      <c r="BE53" s="27">
        <v>9815.5594999999994</v>
      </c>
      <c r="BF53" s="27">
        <v>9903.4925000000003</v>
      </c>
      <c r="BG53" s="27">
        <v>10010.939</v>
      </c>
      <c r="BH53" s="27">
        <v>10101.178</v>
      </c>
      <c r="BI53" s="27">
        <v>10171.708000000001</v>
      </c>
      <c r="BJ53" s="27">
        <v>10263.2845</v>
      </c>
      <c r="BK53" s="27">
        <v>10969.023999999999</v>
      </c>
      <c r="BL53" s="27">
        <v>12765.790999999999</v>
      </c>
      <c r="BM53" s="27">
        <v>14311.425999999999</v>
      </c>
      <c r="BN53" s="27">
        <v>16103.2955</v>
      </c>
      <c r="BO53" s="27">
        <v>17395.049500000001</v>
      </c>
      <c r="BP53" s="27">
        <v>16869.3295</v>
      </c>
      <c r="BQ53" s="27">
        <v>17014.927</v>
      </c>
      <c r="BR53" s="27">
        <v>17336.715</v>
      </c>
      <c r="BS53" s="27">
        <v>17513.266</v>
      </c>
      <c r="BT53" s="27">
        <v>17231.9535</v>
      </c>
      <c r="BU53" s="27">
        <v>16535.429</v>
      </c>
      <c r="BV53" s="27">
        <v>16561.471000000001</v>
      </c>
      <c r="BW53" s="27">
        <v>16382.755499999999</v>
      </c>
      <c r="BX53" s="27">
        <v>15897.532499999999</v>
      </c>
      <c r="BY53" s="27">
        <v>15382.6425</v>
      </c>
      <c r="BZ53" s="27">
        <v>14967.424000000001</v>
      </c>
      <c r="CA53" s="27">
        <v>14623.587</v>
      </c>
      <c r="CB53" s="27">
        <v>14271.2955</v>
      </c>
      <c r="CC53" s="27">
        <v>14035.367</v>
      </c>
      <c r="CD53" s="27">
        <v>13972.124</v>
      </c>
      <c r="CE53" s="27">
        <v>14240.323</v>
      </c>
      <c r="CF53" s="27">
        <v>14122.311</v>
      </c>
      <c r="CG53" s="27">
        <v>13723.184999999999</v>
      </c>
      <c r="CH53" s="27">
        <v>13809.3845</v>
      </c>
      <c r="CI53" s="27">
        <v>13992.697</v>
      </c>
      <c r="CJ53" s="27">
        <v>14229.326999999999</v>
      </c>
      <c r="CK53" s="27">
        <v>14401.112999999999</v>
      </c>
      <c r="CL53" s="27">
        <v>14508.236000000001</v>
      </c>
      <c r="CM53" s="27">
        <v>14687.039500000001</v>
      </c>
      <c r="CN53" s="27">
        <v>15112.7695</v>
      </c>
      <c r="CO53" s="27">
        <v>16958.041000000001</v>
      </c>
      <c r="CP53" s="27">
        <v>17714.486000000001</v>
      </c>
      <c r="CQ53" s="27">
        <v>16339.468500000001</v>
      </c>
      <c r="CR53" s="27">
        <v>15619.620999999999</v>
      </c>
      <c r="CS53" s="27">
        <v>14643.012500000001</v>
      </c>
      <c r="CT53" s="27">
        <v>12799.6005</v>
      </c>
      <c r="CU53" s="27">
        <v>11101.378500000001</v>
      </c>
      <c r="CV53" s="27">
        <v>9655.3544999999995</v>
      </c>
      <c r="CW53" s="27">
        <v>9062.4619999999995</v>
      </c>
      <c r="CX53" s="27">
        <v>8274.3979999999992</v>
      </c>
      <c r="CY53" s="27">
        <v>6850.0990000000002</v>
      </c>
      <c r="CZ53" s="27">
        <v>5696.3940000000002</v>
      </c>
      <c r="DA53" s="27">
        <v>4613.1125000000002</v>
      </c>
      <c r="DB53" s="27">
        <v>3710.1550000000002</v>
      </c>
      <c r="DC53" s="27">
        <v>3111.3634999999999</v>
      </c>
      <c r="DD53" s="27">
        <v>2592.4254999999998</v>
      </c>
      <c r="DE53" s="27">
        <v>2124.1325000000002</v>
      </c>
      <c r="DF53" s="27">
        <v>1695.7239999999999</v>
      </c>
      <c r="DG53" s="27">
        <v>1250.0345</v>
      </c>
      <c r="DH53" s="27">
        <v>2568.7314999999999</v>
      </c>
    </row>
    <row r="54" spans="1:112" x14ac:dyDescent="0.35">
      <c r="A54" s="23">
        <v>7482</v>
      </c>
      <c r="B54" s="23" t="s">
        <v>208</v>
      </c>
      <c r="C54" s="107" t="s">
        <v>24</v>
      </c>
      <c r="D54" s="25">
        <v>5</v>
      </c>
      <c r="E54" s="25">
        <v>156</v>
      </c>
      <c r="F54" s="25" t="s">
        <v>25</v>
      </c>
      <c r="G54" s="25" t="s">
        <v>26</v>
      </c>
      <c r="H54" s="25">
        <v>156</v>
      </c>
      <c r="I54" s="26" t="s">
        <v>27</v>
      </c>
      <c r="J54" s="25">
        <v>906</v>
      </c>
      <c r="K54" s="25">
        <v>2073</v>
      </c>
      <c r="L54" s="27">
        <v>6845.2389999999996</v>
      </c>
      <c r="M54" s="27">
        <v>6858.8029999999999</v>
      </c>
      <c r="N54" s="27">
        <v>6852.3585000000003</v>
      </c>
      <c r="O54" s="27">
        <v>6839.8684999999996</v>
      </c>
      <c r="P54" s="27">
        <v>6816.3615</v>
      </c>
      <c r="Q54" s="27">
        <v>6812.1674999999996</v>
      </c>
      <c r="R54" s="27">
        <v>6812.3024999999998</v>
      </c>
      <c r="S54" s="27">
        <v>6790.13</v>
      </c>
      <c r="T54" s="27">
        <v>6782.4425000000001</v>
      </c>
      <c r="U54" s="27">
        <v>6787.8370000000004</v>
      </c>
      <c r="V54" s="27">
        <v>6788.0119999999997</v>
      </c>
      <c r="W54" s="27">
        <v>6807.8384999999998</v>
      </c>
      <c r="X54" s="27">
        <v>6837.9610000000002</v>
      </c>
      <c r="Y54" s="27">
        <v>6879.8665000000001</v>
      </c>
      <c r="Z54" s="27">
        <v>6981.5825000000004</v>
      </c>
      <c r="AA54" s="27">
        <v>7104.5334999999995</v>
      </c>
      <c r="AB54" s="27">
        <v>7248.3895000000002</v>
      </c>
      <c r="AC54" s="27">
        <v>7449.2375000000002</v>
      </c>
      <c r="AD54" s="27">
        <v>7686.6845000000003</v>
      </c>
      <c r="AE54" s="27">
        <v>7944.8950000000004</v>
      </c>
      <c r="AF54" s="27">
        <v>8202.3924999999999</v>
      </c>
      <c r="AG54" s="27">
        <v>8457.7970000000005</v>
      </c>
      <c r="AH54" s="27">
        <v>8741.6090000000004</v>
      </c>
      <c r="AI54" s="27">
        <v>9036.3410000000003</v>
      </c>
      <c r="AJ54" s="27">
        <v>9308.4879999999994</v>
      </c>
      <c r="AK54" s="27">
        <v>9550.7284999999993</v>
      </c>
      <c r="AL54" s="27">
        <v>9741.52</v>
      </c>
      <c r="AM54" s="27">
        <v>9888.8685000000005</v>
      </c>
      <c r="AN54" s="27">
        <v>10025.734</v>
      </c>
      <c r="AO54" s="27">
        <v>10093.321</v>
      </c>
      <c r="AP54" s="27">
        <v>10118.088</v>
      </c>
      <c r="AQ54" s="27">
        <v>10121.5105</v>
      </c>
      <c r="AR54" s="27">
        <v>10071.474</v>
      </c>
      <c r="AS54" s="27">
        <v>10017.2745</v>
      </c>
      <c r="AT54" s="27">
        <v>9955.5215000000007</v>
      </c>
      <c r="AU54" s="27">
        <v>9862.5494999999992</v>
      </c>
      <c r="AV54" s="27">
        <v>9748.3274999999994</v>
      </c>
      <c r="AW54" s="27">
        <v>9664.2764999999999</v>
      </c>
      <c r="AX54" s="27">
        <v>9603.7520000000004</v>
      </c>
      <c r="AY54" s="27">
        <v>9580.7554999999993</v>
      </c>
      <c r="AZ54" s="27">
        <v>9584.5069999999996</v>
      </c>
      <c r="BA54" s="27">
        <v>9576.7150000000001</v>
      </c>
      <c r="BB54" s="27">
        <v>9584.4845000000005</v>
      </c>
      <c r="BC54" s="27">
        <v>9621.4775000000009</v>
      </c>
      <c r="BD54" s="27">
        <v>9670.4449999999997</v>
      </c>
      <c r="BE54" s="27">
        <v>9729.9344999999994</v>
      </c>
      <c r="BF54" s="27">
        <v>9805.8935000000001</v>
      </c>
      <c r="BG54" s="27">
        <v>9893.3675000000003</v>
      </c>
      <c r="BH54" s="27">
        <v>10000.204</v>
      </c>
      <c r="BI54" s="27">
        <v>10089.612999999999</v>
      </c>
      <c r="BJ54" s="27">
        <v>10159.074000000001</v>
      </c>
      <c r="BK54" s="27">
        <v>10249.39</v>
      </c>
      <c r="BL54" s="27">
        <v>10953.004000000001</v>
      </c>
      <c r="BM54" s="27">
        <v>12745.9545</v>
      </c>
      <c r="BN54" s="27">
        <v>14287.843999999999</v>
      </c>
      <c r="BO54" s="27">
        <v>16075.2035</v>
      </c>
      <c r="BP54" s="27">
        <v>17362.784</v>
      </c>
      <c r="BQ54" s="27">
        <v>16835.608499999998</v>
      </c>
      <c r="BR54" s="27">
        <v>16977.902999999998</v>
      </c>
      <c r="BS54" s="27">
        <v>17295.304</v>
      </c>
      <c r="BT54" s="27">
        <v>17466.863000000001</v>
      </c>
      <c r="BU54" s="27">
        <v>17180.9575</v>
      </c>
      <c r="BV54" s="27">
        <v>16480.636500000001</v>
      </c>
      <c r="BW54" s="27">
        <v>16500.280999999999</v>
      </c>
      <c r="BX54" s="27">
        <v>16315.64</v>
      </c>
      <c r="BY54" s="27">
        <v>15825.853999999999</v>
      </c>
      <c r="BZ54" s="27">
        <v>15306.397999999999</v>
      </c>
      <c r="CA54" s="27">
        <v>14885.634</v>
      </c>
      <c r="CB54" s="27">
        <v>14535.6765</v>
      </c>
      <c r="CC54" s="27">
        <v>14175.866</v>
      </c>
      <c r="CD54" s="27">
        <v>13928.111500000001</v>
      </c>
      <c r="CE54" s="27">
        <v>13850.3815</v>
      </c>
      <c r="CF54" s="27">
        <v>14101.7855</v>
      </c>
      <c r="CG54" s="27">
        <v>13969.2695</v>
      </c>
      <c r="CH54" s="27">
        <v>13556.468999999999</v>
      </c>
      <c r="CI54" s="27">
        <v>13621.6535</v>
      </c>
      <c r="CJ54" s="27">
        <v>13779.1875</v>
      </c>
      <c r="CK54" s="27">
        <v>13983.745500000001</v>
      </c>
      <c r="CL54" s="27">
        <v>14118.554</v>
      </c>
      <c r="CM54" s="27">
        <v>14183.083500000001</v>
      </c>
      <c r="CN54" s="27">
        <v>14309.624</v>
      </c>
      <c r="CO54" s="27">
        <v>14665.906000000001</v>
      </c>
      <c r="CP54" s="27">
        <v>16380.922</v>
      </c>
      <c r="CQ54" s="27">
        <v>17024.531500000001</v>
      </c>
      <c r="CR54" s="27">
        <v>15614.781999999999</v>
      </c>
      <c r="CS54" s="27">
        <v>14835.047</v>
      </c>
      <c r="CT54" s="27">
        <v>13812.559499999999</v>
      </c>
      <c r="CU54" s="27">
        <v>11980.657499999999</v>
      </c>
      <c r="CV54" s="27">
        <v>10300.612499999999</v>
      </c>
      <c r="CW54" s="27">
        <v>8868.8785000000007</v>
      </c>
      <c r="CX54" s="27">
        <v>8226.8945000000003</v>
      </c>
      <c r="CY54" s="27">
        <v>7411.4274999999998</v>
      </c>
      <c r="CZ54" s="27">
        <v>6038.3519999999999</v>
      </c>
      <c r="DA54" s="27">
        <v>4927.4894999999997</v>
      </c>
      <c r="DB54" s="27">
        <v>3907.6855</v>
      </c>
      <c r="DC54" s="27">
        <v>3072.9250000000002</v>
      </c>
      <c r="DD54" s="27">
        <v>2511.752</v>
      </c>
      <c r="DE54" s="27">
        <v>2030.3064999999999</v>
      </c>
      <c r="DF54" s="27">
        <v>1607.222</v>
      </c>
      <c r="DG54" s="27">
        <v>1235.6365000000001</v>
      </c>
      <c r="DH54" s="27">
        <v>2636.096</v>
      </c>
    </row>
    <row r="55" spans="1:112" x14ac:dyDescent="0.35">
      <c r="A55" s="23">
        <v>7483</v>
      </c>
      <c r="B55" s="23" t="s">
        <v>208</v>
      </c>
      <c r="C55" s="107" t="s">
        <v>24</v>
      </c>
      <c r="D55" s="25">
        <v>5</v>
      </c>
      <c r="E55" s="25">
        <v>156</v>
      </c>
      <c r="F55" s="25" t="s">
        <v>25</v>
      </c>
      <c r="G55" s="25" t="s">
        <v>26</v>
      </c>
      <c r="H55" s="25">
        <v>156</v>
      </c>
      <c r="I55" s="26" t="s">
        <v>27</v>
      </c>
      <c r="J55" s="25">
        <v>906</v>
      </c>
      <c r="K55" s="25">
        <v>2074</v>
      </c>
      <c r="L55" s="27">
        <v>6820.0924999999997</v>
      </c>
      <c r="M55" s="27">
        <v>6838.7044999999998</v>
      </c>
      <c r="N55" s="27">
        <v>6854.4679999999998</v>
      </c>
      <c r="O55" s="27">
        <v>6848.701</v>
      </c>
      <c r="P55" s="27">
        <v>6836.7690000000002</v>
      </c>
      <c r="Q55" s="27">
        <v>6813.7190000000001</v>
      </c>
      <c r="R55" s="27">
        <v>6809.884</v>
      </c>
      <c r="S55" s="27">
        <v>6810.2974999999997</v>
      </c>
      <c r="T55" s="27">
        <v>6788.3429999999998</v>
      </c>
      <c r="U55" s="27">
        <v>6780.8235000000004</v>
      </c>
      <c r="V55" s="27">
        <v>6786.3225000000002</v>
      </c>
      <c r="W55" s="27">
        <v>6786.4854999999998</v>
      </c>
      <c r="X55" s="27">
        <v>6806.0855000000001</v>
      </c>
      <c r="Y55" s="27">
        <v>6835.6785</v>
      </c>
      <c r="Z55" s="27">
        <v>6876.701</v>
      </c>
      <c r="AA55" s="27">
        <v>6977.1895000000004</v>
      </c>
      <c r="AB55" s="27">
        <v>7098.6495000000004</v>
      </c>
      <c r="AC55" s="27">
        <v>7240.8739999999998</v>
      </c>
      <c r="AD55" s="27">
        <v>7440.0950000000003</v>
      </c>
      <c r="AE55" s="27">
        <v>7676.0535</v>
      </c>
      <c r="AF55" s="27">
        <v>7932.9994999999999</v>
      </c>
      <c r="AG55" s="27">
        <v>8189.5190000000002</v>
      </c>
      <c r="AH55" s="27">
        <v>8444.2544999999991</v>
      </c>
      <c r="AI55" s="27">
        <v>8727.6825000000008</v>
      </c>
      <c r="AJ55" s="27">
        <v>9022.2715000000007</v>
      </c>
      <c r="AK55" s="27">
        <v>9294.4609999999993</v>
      </c>
      <c r="AL55" s="27">
        <v>9536.8935000000001</v>
      </c>
      <c r="AM55" s="27">
        <v>9728.0095000000001</v>
      </c>
      <c r="AN55" s="27">
        <v>9875.7860000000001</v>
      </c>
      <c r="AO55" s="27">
        <v>10013.1435</v>
      </c>
      <c r="AP55" s="27">
        <v>10081.262500000001</v>
      </c>
      <c r="AQ55" s="27">
        <v>10106.583000000001</v>
      </c>
      <c r="AR55" s="27">
        <v>10110.566000000001</v>
      </c>
      <c r="AS55" s="27">
        <v>10061.087</v>
      </c>
      <c r="AT55" s="27">
        <v>10007.4105</v>
      </c>
      <c r="AU55" s="27">
        <v>9946.1304999999993</v>
      </c>
      <c r="AV55" s="27">
        <v>9853.5830000000005</v>
      </c>
      <c r="AW55" s="27">
        <v>9739.7175000000007</v>
      </c>
      <c r="AX55" s="27">
        <v>9655.9254999999994</v>
      </c>
      <c r="AY55" s="27">
        <v>9595.5529999999999</v>
      </c>
      <c r="AZ55" s="27">
        <v>9572.5935000000009</v>
      </c>
      <c r="BA55" s="27">
        <v>9576.2829999999994</v>
      </c>
      <c r="BB55" s="27">
        <v>9568.3665000000001</v>
      </c>
      <c r="BC55" s="27">
        <v>9575.9465</v>
      </c>
      <c r="BD55" s="27">
        <v>9612.6834999999992</v>
      </c>
      <c r="BE55" s="27">
        <v>9661.3364999999994</v>
      </c>
      <c r="BF55" s="27">
        <v>9720.4619999999995</v>
      </c>
      <c r="BG55" s="27">
        <v>9795.9884999999995</v>
      </c>
      <c r="BH55" s="27">
        <v>9882.8909999999996</v>
      </c>
      <c r="BI55" s="27">
        <v>9988.9125000000004</v>
      </c>
      <c r="BJ55" s="27">
        <v>10077.270500000001</v>
      </c>
      <c r="BK55" s="27">
        <v>10145.5365</v>
      </c>
      <c r="BL55" s="27">
        <v>10234.587</v>
      </c>
      <c r="BM55" s="27">
        <v>10936.091</v>
      </c>
      <c r="BN55" s="27">
        <v>12725.179</v>
      </c>
      <c r="BO55" s="27">
        <v>14263.25</v>
      </c>
      <c r="BP55" s="27">
        <v>16045.82</v>
      </c>
      <c r="BQ55" s="27">
        <v>17328.73</v>
      </c>
      <c r="BR55" s="27">
        <v>16799.650000000001</v>
      </c>
      <c r="BS55" s="27">
        <v>16938.060000000001</v>
      </c>
      <c r="BT55" s="27">
        <v>17250.342000000001</v>
      </c>
      <c r="BU55" s="27">
        <v>17416.130499999999</v>
      </c>
      <c r="BV55" s="27">
        <v>17125.165000000001</v>
      </c>
      <c r="BW55" s="27">
        <v>16420.911499999998</v>
      </c>
      <c r="BX55" s="27">
        <v>16433.973000000002</v>
      </c>
      <c r="BY55" s="27">
        <v>16243.4715</v>
      </c>
      <c r="BZ55" s="27">
        <v>15748.875</v>
      </c>
      <c r="CA55" s="27">
        <v>15224.2655</v>
      </c>
      <c r="CB55" s="27">
        <v>14797.711499999999</v>
      </c>
      <c r="CC55" s="27">
        <v>14440.133</v>
      </c>
      <c r="CD55" s="27">
        <v>14069.383</v>
      </c>
      <c r="CE55" s="27">
        <v>13808.7955</v>
      </c>
      <c r="CF55" s="27">
        <v>13717.8765</v>
      </c>
      <c r="CG55" s="27">
        <v>13951.38</v>
      </c>
      <c r="CH55" s="27">
        <v>13802.316000000001</v>
      </c>
      <c r="CI55" s="27">
        <v>13375.067499999999</v>
      </c>
      <c r="CJ55" s="27">
        <v>13416.9835</v>
      </c>
      <c r="CK55" s="27">
        <v>13544.927</v>
      </c>
      <c r="CL55" s="27">
        <v>13713.36</v>
      </c>
      <c r="CM55" s="27">
        <v>13806.6425</v>
      </c>
      <c r="CN55" s="27">
        <v>13823.702499999999</v>
      </c>
      <c r="CO55" s="27">
        <v>13892.3205</v>
      </c>
      <c r="CP55" s="27">
        <v>14173.684999999999</v>
      </c>
      <c r="CQ55" s="27">
        <v>15750.769</v>
      </c>
      <c r="CR55" s="27">
        <v>16279.2845</v>
      </c>
      <c r="CS55" s="27">
        <v>14840.615</v>
      </c>
      <c r="CT55" s="27">
        <v>14003.915999999999</v>
      </c>
      <c r="CU55" s="27">
        <v>12939.537</v>
      </c>
      <c r="CV55" s="27">
        <v>11126.831</v>
      </c>
      <c r="CW55" s="27">
        <v>9471.3345000000008</v>
      </c>
      <c r="CX55" s="27">
        <v>8060.8180000000002</v>
      </c>
      <c r="CY55" s="27">
        <v>7377.8564999999999</v>
      </c>
      <c r="CZ55" s="27">
        <v>6542.6805000000004</v>
      </c>
      <c r="DA55" s="27">
        <v>5231.848</v>
      </c>
      <c r="DB55" s="27">
        <v>4181.6229999999996</v>
      </c>
      <c r="DC55" s="27">
        <v>3243.1880000000001</v>
      </c>
      <c r="DD55" s="27">
        <v>2486.2905000000001</v>
      </c>
      <c r="DE55" s="27">
        <v>1971.7470000000001</v>
      </c>
      <c r="DF55" s="27">
        <v>1540.18</v>
      </c>
      <c r="DG55" s="27">
        <v>1174.2349999999999</v>
      </c>
      <c r="DH55" s="27">
        <v>2676.2674999999999</v>
      </c>
    </row>
    <row r="56" spans="1:112" x14ac:dyDescent="0.35">
      <c r="A56" s="23">
        <v>7484</v>
      </c>
      <c r="B56" s="23" t="s">
        <v>208</v>
      </c>
      <c r="C56" s="107" t="s">
        <v>24</v>
      </c>
      <c r="D56" s="25">
        <v>5</v>
      </c>
      <c r="E56" s="25">
        <v>156</v>
      </c>
      <c r="F56" s="25" t="s">
        <v>25</v>
      </c>
      <c r="G56" s="25" t="s">
        <v>26</v>
      </c>
      <c r="H56" s="25">
        <v>156</v>
      </c>
      <c r="I56" s="26" t="s">
        <v>27</v>
      </c>
      <c r="J56" s="25">
        <v>906</v>
      </c>
      <c r="K56" s="25">
        <v>2075</v>
      </c>
      <c r="L56" s="27">
        <v>6781.6674999999996</v>
      </c>
      <c r="M56" s="27">
        <v>6813.5955000000004</v>
      </c>
      <c r="N56" s="27">
        <v>6834.3834999999999</v>
      </c>
      <c r="O56" s="27">
        <v>6850.8194999999996</v>
      </c>
      <c r="P56" s="27">
        <v>6845.6090000000004</v>
      </c>
      <c r="Q56" s="27">
        <v>6834.1319999999996</v>
      </c>
      <c r="R56" s="27">
        <v>6811.4430000000002</v>
      </c>
      <c r="S56" s="27">
        <v>6807.8864999999996</v>
      </c>
      <c r="T56" s="27">
        <v>6808.5185000000001</v>
      </c>
      <c r="U56" s="27">
        <v>6786.7340000000004</v>
      </c>
      <c r="V56" s="27">
        <v>6779.32</v>
      </c>
      <c r="W56" s="27">
        <v>6784.8069999999998</v>
      </c>
      <c r="X56" s="27">
        <v>6784.7449999999999</v>
      </c>
      <c r="Y56" s="27">
        <v>6803.8159999999998</v>
      </c>
      <c r="Z56" s="27">
        <v>6832.5275000000001</v>
      </c>
      <c r="AA56" s="27">
        <v>6872.3289999999997</v>
      </c>
      <c r="AB56" s="27">
        <v>6971.3289999999997</v>
      </c>
      <c r="AC56" s="27">
        <v>7091.1634999999997</v>
      </c>
      <c r="AD56" s="27">
        <v>7231.7714999999998</v>
      </c>
      <c r="AE56" s="27">
        <v>7429.5135</v>
      </c>
      <c r="AF56" s="27">
        <v>7664.2169999999996</v>
      </c>
      <c r="AG56" s="27">
        <v>7920.1904999999997</v>
      </c>
      <c r="AH56" s="27">
        <v>8176.0460000000003</v>
      </c>
      <c r="AI56" s="27">
        <v>8430.4060000000009</v>
      </c>
      <c r="AJ56" s="27">
        <v>8713.6980000000003</v>
      </c>
      <c r="AK56" s="27">
        <v>9008.3320000000003</v>
      </c>
      <c r="AL56" s="27">
        <v>9280.7145</v>
      </c>
      <c r="AM56" s="27">
        <v>9523.4660000000003</v>
      </c>
      <c r="AN56" s="27">
        <v>9715.0044999999991</v>
      </c>
      <c r="AO56" s="27">
        <v>9863.2739999999994</v>
      </c>
      <c r="AP56" s="27">
        <v>10001.151</v>
      </c>
      <c r="AQ56" s="27">
        <v>10069.815500000001</v>
      </c>
      <c r="AR56" s="27">
        <v>10095.691999999999</v>
      </c>
      <c r="AS56" s="27">
        <v>10100.219499999999</v>
      </c>
      <c r="AT56" s="27">
        <v>10051.262000000001</v>
      </c>
      <c r="AU56" s="27">
        <v>9998.0584999999992</v>
      </c>
      <c r="AV56" s="27">
        <v>9937.1939999999995</v>
      </c>
      <c r="AW56" s="27">
        <v>9844.9979999999996</v>
      </c>
      <c r="AX56" s="27">
        <v>9731.402</v>
      </c>
      <c r="AY56" s="27">
        <v>9647.7729999999992</v>
      </c>
      <c r="AZ56" s="27">
        <v>9587.4565000000002</v>
      </c>
      <c r="BA56" s="27">
        <v>9564.4544999999998</v>
      </c>
      <c r="BB56" s="27">
        <v>9568.0239999999994</v>
      </c>
      <c r="BC56" s="27">
        <v>9559.9364999999998</v>
      </c>
      <c r="BD56" s="27">
        <v>9567.2880000000005</v>
      </c>
      <c r="BE56" s="27">
        <v>9603.732</v>
      </c>
      <c r="BF56" s="27">
        <v>9652.0424999999996</v>
      </c>
      <c r="BG56" s="27">
        <v>9710.7649999999994</v>
      </c>
      <c r="BH56" s="27">
        <v>9785.75</v>
      </c>
      <c r="BI56" s="27">
        <v>9871.8850000000002</v>
      </c>
      <c r="BJ56" s="27">
        <v>9976.8760000000002</v>
      </c>
      <c r="BK56" s="27">
        <v>10064.058999999999</v>
      </c>
      <c r="BL56" s="27">
        <v>10131.127</v>
      </c>
      <c r="BM56" s="27">
        <v>10218.9835</v>
      </c>
      <c r="BN56" s="27">
        <v>10918.412</v>
      </c>
      <c r="BO56" s="27">
        <v>12703.535</v>
      </c>
      <c r="BP56" s="27">
        <v>14237.55</v>
      </c>
      <c r="BQ56" s="27">
        <v>16014.827499999999</v>
      </c>
      <c r="BR56" s="27">
        <v>17292.427500000002</v>
      </c>
      <c r="BS56" s="27">
        <v>16760.978999999999</v>
      </c>
      <c r="BT56" s="27">
        <v>16894.830999999998</v>
      </c>
      <c r="BU56" s="27">
        <v>17201.219499999999</v>
      </c>
      <c r="BV56" s="27">
        <v>17360.655500000001</v>
      </c>
      <c r="BW56" s="27">
        <v>17064.374</v>
      </c>
      <c r="BX56" s="27">
        <v>16356.209000000001</v>
      </c>
      <c r="BY56" s="27">
        <v>16362.675999999999</v>
      </c>
      <c r="BZ56" s="27">
        <v>16165.9555</v>
      </c>
      <c r="CA56" s="27">
        <v>15665.933499999999</v>
      </c>
      <c r="CB56" s="27">
        <v>15135.950500000001</v>
      </c>
      <c r="CC56" s="27">
        <v>14702.14</v>
      </c>
      <c r="CD56" s="27">
        <v>14333.5445</v>
      </c>
      <c r="CE56" s="27">
        <v>13950.9455</v>
      </c>
      <c r="CF56" s="27">
        <v>13678.9175</v>
      </c>
      <c r="CG56" s="27">
        <v>13574.002500000001</v>
      </c>
      <c r="CH56" s="27">
        <v>13787.288</v>
      </c>
      <c r="CI56" s="27">
        <v>13620.628500000001</v>
      </c>
      <c r="CJ56" s="27">
        <v>13177.253000000001</v>
      </c>
      <c r="CK56" s="27">
        <v>13192.362999999999</v>
      </c>
      <c r="CL56" s="27">
        <v>13286.9305</v>
      </c>
      <c r="CM56" s="27">
        <v>13414.794</v>
      </c>
      <c r="CN56" s="27">
        <v>13461.784</v>
      </c>
      <c r="CO56" s="27">
        <v>13426.191500000001</v>
      </c>
      <c r="CP56" s="27">
        <v>13432.467500000001</v>
      </c>
      <c r="CQ56" s="27">
        <v>13635.985000000001</v>
      </c>
      <c r="CR56" s="27">
        <v>15069.7845</v>
      </c>
      <c r="CS56" s="27">
        <v>15482.648999999999</v>
      </c>
      <c r="CT56" s="27">
        <v>14019.9125</v>
      </c>
      <c r="CU56" s="27">
        <v>13129.478999999999</v>
      </c>
      <c r="CV56" s="27">
        <v>12028.464</v>
      </c>
      <c r="CW56" s="27">
        <v>10241.666999999999</v>
      </c>
      <c r="CX56" s="27">
        <v>8618.3125</v>
      </c>
      <c r="CY56" s="27">
        <v>7238.6424999999999</v>
      </c>
      <c r="CZ56" s="27">
        <v>6522.0140000000001</v>
      </c>
      <c r="DA56" s="27">
        <v>5678.2184999999999</v>
      </c>
      <c r="DB56" s="27">
        <v>4448.1315000000004</v>
      </c>
      <c r="DC56" s="27">
        <v>3477.5990000000002</v>
      </c>
      <c r="DD56" s="27">
        <v>2629.9654999999998</v>
      </c>
      <c r="DE56" s="27">
        <v>1956.5360000000001</v>
      </c>
      <c r="DF56" s="27">
        <v>1499.5654999999999</v>
      </c>
      <c r="DG56" s="27">
        <v>1128.3409999999999</v>
      </c>
      <c r="DH56" s="27">
        <v>2664.1475</v>
      </c>
    </row>
    <row r="57" spans="1:112" x14ac:dyDescent="0.35">
      <c r="A57" s="23">
        <v>7485</v>
      </c>
      <c r="B57" s="23" t="s">
        <v>208</v>
      </c>
      <c r="C57" s="107" t="s">
        <v>24</v>
      </c>
      <c r="D57" s="25">
        <v>5</v>
      </c>
      <c r="E57" s="25">
        <v>156</v>
      </c>
      <c r="F57" s="25" t="s">
        <v>25</v>
      </c>
      <c r="G57" s="25" t="s">
        <v>26</v>
      </c>
      <c r="H57" s="25">
        <v>156</v>
      </c>
      <c r="I57" s="26" t="s">
        <v>27</v>
      </c>
      <c r="J57" s="25">
        <v>906</v>
      </c>
      <c r="K57" s="25">
        <v>2076</v>
      </c>
      <c r="L57" s="27">
        <v>6705.8734999999997</v>
      </c>
      <c r="M57" s="27">
        <v>6775.2115000000003</v>
      </c>
      <c r="N57" s="27">
        <v>6809.2879999999996</v>
      </c>
      <c r="O57" s="27">
        <v>6830.7455</v>
      </c>
      <c r="P57" s="27">
        <v>6847.7349999999997</v>
      </c>
      <c r="Q57" s="27">
        <v>6842.9790000000003</v>
      </c>
      <c r="R57" s="27">
        <v>6831.8620000000001</v>
      </c>
      <c r="S57" s="27">
        <v>6809.4530000000004</v>
      </c>
      <c r="T57" s="27">
        <v>6806.1165000000001</v>
      </c>
      <c r="U57" s="27">
        <v>6806.9174999999996</v>
      </c>
      <c r="V57" s="27">
        <v>6785.2404999999999</v>
      </c>
      <c r="W57" s="27">
        <v>6777.8149999999996</v>
      </c>
      <c r="X57" s="27">
        <v>6783.0770000000002</v>
      </c>
      <c r="Y57" s="27">
        <v>6782.4875000000002</v>
      </c>
      <c r="Z57" s="27">
        <v>6800.6790000000001</v>
      </c>
      <c r="AA57" s="27">
        <v>6828.1705000000002</v>
      </c>
      <c r="AB57" s="27">
        <v>6866.4904999999999</v>
      </c>
      <c r="AC57" s="27">
        <v>6963.87</v>
      </c>
      <c r="AD57" s="27">
        <v>7082.0940000000001</v>
      </c>
      <c r="AE57" s="27">
        <v>7221.2330000000002</v>
      </c>
      <c r="AF57" s="27">
        <v>7417.7304999999997</v>
      </c>
      <c r="AG57" s="27">
        <v>7651.47</v>
      </c>
      <c r="AH57" s="27">
        <v>7906.7844999999998</v>
      </c>
      <c r="AI57" s="27">
        <v>8162.2690000000002</v>
      </c>
      <c r="AJ57" s="27">
        <v>8416.5035000000007</v>
      </c>
      <c r="AK57" s="27">
        <v>8699.848</v>
      </c>
      <c r="AL57" s="27">
        <v>8994.6769999999997</v>
      </c>
      <c r="AM57" s="27">
        <v>9267.3780000000006</v>
      </c>
      <c r="AN57" s="27">
        <v>9510.5465000000004</v>
      </c>
      <c r="AO57" s="27">
        <v>9702.5720000000001</v>
      </c>
      <c r="AP57" s="27">
        <v>9851.3619999999992</v>
      </c>
      <c r="AQ57" s="27">
        <v>9989.77</v>
      </c>
      <c r="AR57" s="27">
        <v>10058.982</v>
      </c>
      <c r="AS57" s="27">
        <v>10085.398499999999</v>
      </c>
      <c r="AT57" s="27">
        <v>10090.4355</v>
      </c>
      <c r="AU57" s="27">
        <v>10041.950999999999</v>
      </c>
      <c r="AV57" s="27">
        <v>9989.1605</v>
      </c>
      <c r="AW57" s="27">
        <v>9928.6404999999995</v>
      </c>
      <c r="AX57" s="27">
        <v>9836.7090000000007</v>
      </c>
      <c r="AY57" s="27">
        <v>9723.2880000000005</v>
      </c>
      <c r="AZ57" s="27">
        <v>9639.7279999999992</v>
      </c>
      <c r="BA57" s="27">
        <v>9579.3909999999996</v>
      </c>
      <c r="BB57" s="27">
        <v>9556.2900000000009</v>
      </c>
      <c r="BC57" s="27">
        <v>9559.6929999999993</v>
      </c>
      <c r="BD57" s="27">
        <v>9551.3955000000005</v>
      </c>
      <c r="BE57" s="27">
        <v>9558.4840000000004</v>
      </c>
      <c r="BF57" s="27">
        <v>9594.6064999999999</v>
      </c>
      <c r="BG57" s="27">
        <v>9642.5380000000005</v>
      </c>
      <c r="BH57" s="27">
        <v>9700.7510000000002</v>
      </c>
      <c r="BI57" s="27">
        <v>9775.0064999999995</v>
      </c>
      <c r="BJ57" s="27">
        <v>9860.1664999999994</v>
      </c>
      <c r="BK57" s="27">
        <v>9964.0069999999996</v>
      </c>
      <c r="BL57" s="27">
        <v>10050.01</v>
      </c>
      <c r="BM57" s="27">
        <v>10115.950500000001</v>
      </c>
      <c r="BN57" s="27">
        <v>10202.691000000001</v>
      </c>
      <c r="BO57" s="27">
        <v>10900.021500000001</v>
      </c>
      <c r="BP57" s="27">
        <v>12680.9395</v>
      </c>
      <c r="BQ57" s="27">
        <v>14210.468000000001</v>
      </c>
      <c r="BR57" s="27">
        <v>15981.815000000001</v>
      </c>
      <c r="BS57" s="27">
        <v>17253.404500000001</v>
      </c>
      <c r="BT57" s="27">
        <v>16719.052500000002</v>
      </c>
      <c r="BU57" s="27">
        <v>16847.637999999999</v>
      </c>
      <c r="BV57" s="27">
        <v>17147.542000000001</v>
      </c>
      <c r="BW57" s="27">
        <v>17300.238499999999</v>
      </c>
      <c r="BX57" s="27">
        <v>16998.534</v>
      </c>
      <c r="BY57" s="27">
        <v>16286.647000000001</v>
      </c>
      <c r="BZ57" s="27">
        <v>16286.0905</v>
      </c>
      <c r="CA57" s="27">
        <v>16082.4205</v>
      </c>
      <c r="CB57" s="27">
        <v>15576.7235</v>
      </c>
      <c r="CC57" s="27">
        <v>15039.9395</v>
      </c>
      <c r="CD57" s="27">
        <v>14595.5425</v>
      </c>
      <c r="CE57" s="27">
        <v>14215.0065</v>
      </c>
      <c r="CF57" s="27">
        <v>13822.007</v>
      </c>
      <c r="CG57" s="27">
        <v>13537.872499999999</v>
      </c>
      <c r="CH57" s="27">
        <v>13417.0175</v>
      </c>
      <c r="CI57" s="27">
        <v>13608.681</v>
      </c>
      <c r="CJ57" s="27">
        <v>13422.444</v>
      </c>
      <c r="CK57" s="27">
        <v>12960.0825</v>
      </c>
      <c r="CL57" s="27">
        <v>12944.892</v>
      </c>
      <c r="CM57" s="27">
        <v>13001.929</v>
      </c>
      <c r="CN57" s="27">
        <v>13084.547</v>
      </c>
      <c r="CO57" s="27">
        <v>13080.148999999999</v>
      </c>
      <c r="CP57" s="27">
        <v>12987.906999999999</v>
      </c>
      <c r="CQ57" s="27">
        <v>12929.818499999999</v>
      </c>
      <c r="CR57" s="27">
        <v>13054.496999999999</v>
      </c>
      <c r="CS57" s="27">
        <v>14341.317499999999</v>
      </c>
      <c r="CT57" s="27">
        <v>14637.402</v>
      </c>
      <c r="CU57" s="27">
        <v>13155.5815</v>
      </c>
      <c r="CV57" s="27">
        <v>12215.947</v>
      </c>
      <c r="CW57" s="27">
        <v>11082.8195</v>
      </c>
      <c r="CX57" s="27">
        <v>9329.9475000000002</v>
      </c>
      <c r="CY57" s="27">
        <v>7749.1040000000003</v>
      </c>
      <c r="CZ57" s="27">
        <v>6408.4934999999996</v>
      </c>
      <c r="DA57" s="27">
        <v>5668.9930000000004</v>
      </c>
      <c r="DB57" s="27">
        <v>4836.5084999999999</v>
      </c>
      <c r="DC57" s="27">
        <v>3706.6925000000001</v>
      </c>
      <c r="DD57" s="27">
        <v>2826.1954999999998</v>
      </c>
      <c r="DE57" s="27">
        <v>2074.5484999999999</v>
      </c>
      <c r="DF57" s="27">
        <v>1491.8209999999999</v>
      </c>
      <c r="DG57" s="27">
        <v>1101.4649999999999</v>
      </c>
      <c r="DH57" s="27">
        <v>2626.2404999999999</v>
      </c>
    </row>
    <row r="58" spans="1:112" x14ac:dyDescent="0.35">
      <c r="A58" s="23">
        <v>7486</v>
      </c>
      <c r="B58" s="23" t="s">
        <v>208</v>
      </c>
      <c r="C58" s="107" t="s">
        <v>24</v>
      </c>
      <c r="D58" s="25">
        <v>5</v>
      </c>
      <c r="E58" s="25">
        <v>156</v>
      </c>
      <c r="F58" s="25" t="s">
        <v>25</v>
      </c>
      <c r="G58" s="25" t="s">
        <v>26</v>
      </c>
      <c r="H58" s="25">
        <v>156</v>
      </c>
      <c r="I58" s="26" t="s">
        <v>27</v>
      </c>
      <c r="J58" s="25">
        <v>906</v>
      </c>
      <c r="K58" s="25">
        <v>2077</v>
      </c>
      <c r="L58" s="27">
        <v>6624.1445000000003</v>
      </c>
      <c r="M58" s="27">
        <v>6699.4695000000002</v>
      </c>
      <c r="N58" s="27">
        <v>6770.9184999999998</v>
      </c>
      <c r="O58" s="27">
        <v>6805.6610000000001</v>
      </c>
      <c r="P58" s="27">
        <v>6827.67</v>
      </c>
      <c r="Q58" s="27">
        <v>6845.1125000000002</v>
      </c>
      <c r="R58" s="27">
        <v>6840.7150000000001</v>
      </c>
      <c r="S58" s="27">
        <v>6829.8789999999999</v>
      </c>
      <c r="T58" s="27">
        <v>6807.6914999999999</v>
      </c>
      <c r="U58" s="27">
        <v>6804.5254999999997</v>
      </c>
      <c r="V58" s="27">
        <v>6805.4335000000001</v>
      </c>
      <c r="W58" s="27">
        <v>6783.7444999999998</v>
      </c>
      <c r="X58" s="27">
        <v>6776.0955000000004</v>
      </c>
      <c r="Y58" s="27">
        <v>6780.83</v>
      </c>
      <c r="Z58" s="27">
        <v>6779.3625000000002</v>
      </c>
      <c r="AA58" s="27">
        <v>6796.3360000000002</v>
      </c>
      <c r="AB58" s="27">
        <v>6822.3485000000001</v>
      </c>
      <c r="AC58" s="27">
        <v>6859.0550000000003</v>
      </c>
      <c r="AD58" s="27">
        <v>6954.8294999999998</v>
      </c>
      <c r="AE58" s="27">
        <v>7071.59</v>
      </c>
      <c r="AF58" s="27">
        <v>7209.4965000000002</v>
      </c>
      <c r="AG58" s="27">
        <v>7405.04</v>
      </c>
      <c r="AH58" s="27">
        <v>7638.1284999999998</v>
      </c>
      <c r="AI58" s="27">
        <v>7893.0775000000003</v>
      </c>
      <c r="AJ58" s="27">
        <v>8148.4395000000004</v>
      </c>
      <c r="AK58" s="27">
        <v>8402.7369999999992</v>
      </c>
      <c r="AL58" s="27">
        <v>8686.2849999999999</v>
      </c>
      <c r="AM58" s="27">
        <v>8981.4344999999994</v>
      </c>
      <c r="AN58" s="27">
        <v>9254.5519999999997</v>
      </c>
      <c r="AO58" s="27">
        <v>9498.2009999999991</v>
      </c>
      <c r="AP58" s="27">
        <v>9690.74</v>
      </c>
      <c r="AQ58" s="27">
        <v>9840.0609999999997</v>
      </c>
      <c r="AR58" s="27">
        <v>9979.0030000000006</v>
      </c>
      <c r="AS58" s="27">
        <v>10048.745999999999</v>
      </c>
      <c r="AT58" s="27">
        <v>10075.668</v>
      </c>
      <c r="AU58" s="27">
        <v>10081.164500000001</v>
      </c>
      <c r="AV58" s="27">
        <v>10033.093500000001</v>
      </c>
      <c r="AW58" s="27">
        <v>9980.6474999999991</v>
      </c>
      <c r="AX58" s="27">
        <v>9920.3845000000001</v>
      </c>
      <c r="AY58" s="27">
        <v>9828.6234999999997</v>
      </c>
      <c r="AZ58" s="27">
        <v>9715.2855</v>
      </c>
      <c r="BA58" s="27">
        <v>9631.7199999999993</v>
      </c>
      <c r="BB58" s="27">
        <v>9571.3075000000008</v>
      </c>
      <c r="BC58" s="27">
        <v>9548.0609999999997</v>
      </c>
      <c r="BD58" s="27">
        <v>9551.2584999999999</v>
      </c>
      <c r="BE58" s="27">
        <v>9542.7170000000006</v>
      </c>
      <c r="BF58" s="27">
        <v>9549.5149999999994</v>
      </c>
      <c r="BG58" s="27">
        <v>9585.2805000000008</v>
      </c>
      <c r="BH58" s="27">
        <v>9632.7289999999994</v>
      </c>
      <c r="BI58" s="27">
        <v>9690.2520000000004</v>
      </c>
      <c r="BJ58" s="27">
        <v>9763.5784999999996</v>
      </c>
      <c r="BK58" s="27">
        <v>9847.6489999999994</v>
      </c>
      <c r="BL58" s="27">
        <v>9950.3315000000002</v>
      </c>
      <c r="BM58" s="27">
        <v>10035.218999999999</v>
      </c>
      <c r="BN58" s="27">
        <v>10100.1065</v>
      </c>
      <c r="BO58" s="27">
        <v>10185.753500000001</v>
      </c>
      <c r="BP58" s="27">
        <v>10880.842500000001</v>
      </c>
      <c r="BQ58" s="27">
        <v>12657.145</v>
      </c>
      <c r="BR58" s="27">
        <v>14181.638999999999</v>
      </c>
      <c r="BS58" s="27">
        <v>15946.344999999999</v>
      </c>
      <c r="BT58" s="27">
        <v>17211.103500000001</v>
      </c>
      <c r="BU58" s="27">
        <v>16673.296999999999</v>
      </c>
      <c r="BV58" s="27">
        <v>16796.081999999999</v>
      </c>
      <c r="BW58" s="27">
        <v>17089.087</v>
      </c>
      <c r="BX58" s="27">
        <v>17234.794000000002</v>
      </c>
      <c r="BY58" s="27">
        <v>16927.72</v>
      </c>
      <c r="BZ58" s="27">
        <v>16211.886500000001</v>
      </c>
      <c r="CA58" s="27">
        <v>16203.505999999999</v>
      </c>
      <c r="CB58" s="27">
        <v>15992.509</v>
      </c>
      <c r="CC58" s="27">
        <v>15479.686</v>
      </c>
      <c r="CD58" s="27">
        <v>14932.8295</v>
      </c>
      <c r="CE58" s="27">
        <v>14476.968000000001</v>
      </c>
      <c r="CF58" s="27">
        <v>14085.895</v>
      </c>
      <c r="CG58" s="27">
        <v>13681.9105</v>
      </c>
      <c r="CH58" s="27">
        <v>13383.906000000001</v>
      </c>
      <c r="CI58" s="27">
        <v>13246.0635</v>
      </c>
      <c r="CJ58" s="27">
        <v>13413.7485</v>
      </c>
      <c r="CK58" s="27">
        <v>13204.733</v>
      </c>
      <c r="CL58" s="27">
        <v>12720.673000000001</v>
      </c>
      <c r="CM58" s="27">
        <v>12671.345499999999</v>
      </c>
      <c r="CN58" s="27">
        <v>12686.486500000001</v>
      </c>
      <c r="CO58" s="27">
        <v>12718.839</v>
      </c>
      <c r="CP58" s="27">
        <v>12659.072</v>
      </c>
      <c r="CQ58" s="27">
        <v>12508.482</v>
      </c>
      <c r="CR58" s="27">
        <v>12385.808999999999</v>
      </c>
      <c r="CS58" s="27">
        <v>12431.933499999999</v>
      </c>
      <c r="CT58" s="27">
        <v>13567.727999999999</v>
      </c>
      <c r="CU58" s="27">
        <v>13746.276</v>
      </c>
      <c r="CV58" s="27">
        <v>12251.541999999999</v>
      </c>
      <c r="CW58" s="27">
        <v>11266.595499999999</v>
      </c>
      <c r="CX58" s="27">
        <v>10107.486500000001</v>
      </c>
      <c r="CY58" s="27">
        <v>8399.5259999999998</v>
      </c>
      <c r="CZ58" s="27">
        <v>6870.0815000000002</v>
      </c>
      <c r="DA58" s="27">
        <v>5579.6360000000004</v>
      </c>
      <c r="DB58" s="27">
        <v>4836.9219999999996</v>
      </c>
      <c r="DC58" s="27">
        <v>4038.4490000000001</v>
      </c>
      <c r="DD58" s="27">
        <v>3018.9375</v>
      </c>
      <c r="DE58" s="27">
        <v>2234.5475000000001</v>
      </c>
      <c r="DF58" s="27">
        <v>1585.838</v>
      </c>
      <c r="DG58" s="27">
        <v>1098.73</v>
      </c>
      <c r="DH58" s="27">
        <v>2584.817</v>
      </c>
    </row>
    <row r="59" spans="1:112" x14ac:dyDescent="0.35">
      <c r="A59" s="23">
        <v>7487</v>
      </c>
      <c r="B59" s="23" t="s">
        <v>208</v>
      </c>
      <c r="C59" s="107" t="s">
        <v>24</v>
      </c>
      <c r="D59" s="25">
        <v>5</v>
      </c>
      <c r="E59" s="25">
        <v>156</v>
      </c>
      <c r="F59" s="25" t="s">
        <v>25</v>
      </c>
      <c r="G59" s="25" t="s">
        <v>26</v>
      </c>
      <c r="H59" s="25">
        <v>156</v>
      </c>
      <c r="I59" s="26" t="s">
        <v>27</v>
      </c>
      <c r="J59" s="25">
        <v>906</v>
      </c>
      <c r="K59" s="25">
        <v>2078</v>
      </c>
      <c r="L59" s="27">
        <v>6539.299</v>
      </c>
      <c r="M59" s="27">
        <v>6617.7934999999998</v>
      </c>
      <c r="N59" s="27">
        <v>6695.1954999999998</v>
      </c>
      <c r="O59" s="27">
        <v>6767.3040000000001</v>
      </c>
      <c r="P59" s="27">
        <v>6802.5950000000003</v>
      </c>
      <c r="Q59" s="27">
        <v>6825.0555000000004</v>
      </c>
      <c r="R59" s="27">
        <v>6842.8545000000004</v>
      </c>
      <c r="S59" s="27">
        <v>6838.7389999999996</v>
      </c>
      <c r="T59" s="27">
        <v>6828.125</v>
      </c>
      <c r="U59" s="27">
        <v>6806.11</v>
      </c>
      <c r="V59" s="27">
        <v>6803.0514999999996</v>
      </c>
      <c r="W59" s="27">
        <v>6803.9459999999999</v>
      </c>
      <c r="X59" s="27">
        <v>6782.0349999999999</v>
      </c>
      <c r="Y59" s="27">
        <v>6773.8590000000004</v>
      </c>
      <c r="Z59" s="27">
        <v>6777.7160000000003</v>
      </c>
      <c r="AA59" s="27">
        <v>6775.0325000000003</v>
      </c>
      <c r="AB59" s="27">
        <v>6790.5280000000002</v>
      </c>
      <c r="AC59" s="27">
        <v>6814.9295000000002</v>
      </c>
      <c r="AD59" s="27">
        <v>6850.0394999999999</v>
      </c>
      <c r="AE59" s="27">
        <v>6944.3564999999999</v>
      </c>
      <c r="AF59" s="27">
        <v>7059.8909999999996</v>
      </c>
      <c r="AG59" s="27">
        <v>7196.8559999999998</v>
      </c>
      <c r="AH59" s="27">
        <v>7391.7579999999998</v>
      </c>
      <c r="AI59" s="27">
        <v>7624.4880000000003</v>
      </c>
      <c r="AJ59" s="27">
        <v>7879.3175000000001</v>
      </c>
      <c r="AK59" s="27">
        <v>8134.7479999999996</v>
      </c>
      <c r="AL59" s="27">
        <v>8389.26</v>
      </c>
      <c r="AM59" s="27">
        <v>8673.1365000000005</v>
      </c>
      <c r="AN59" s="27">
        <v>8968.7034999999996</v>
      </c>
      <c r="AO59" s="27">
        <v>9242.2990000000009</v>
      </c>
      <c r="AP59" s="27">
        <v>9486.4539999999997</v>
      </c>
      <c r="AQ59" s="27">
        <v>9679.518</v>
      </c>
      <c r="AR59" s="27">
        <v>9829.3734999999997</v>
      </c>
      <c r="AS59" s="27">
        <v>9968.8320000000003</v>
      </c>
      <c r="AT59" s="27">
        <v>10039.0725</v>
      </c>
      <c r="AU59" s="27">
        <v>10066.449000000001</v>
      </c>
      <c r="AV59" s="27">
        <v>10072.348</v>
      </c>
      <c r="AW59" s="27">
        <v>10024.620999999999</v>
      </c>
      <c r="AX59" s="27">
        <v>9972.4325000000008</v>
      </c>
      <c r="AY59" s="27">
        <v>9912.3335000000006</v>
      </c>
      <c r="AZ59" s="27">
        <v>9820.6509999999998</v>
      </c>
      <c r="BA59" s="27">
        <v>9707.3225000000002</v>
      </c>
      <c r="BB59" s="27">
        <v>9623.6954999999998</v>
      </c>
      <c r="BC59" s="27">
        <v>9563.1625000000004</v>
      </c>
      <c r="BD59" s="27">
        <v>9539.7335000000003</v>
      </c>
      <c r="BE59" s="27">
        <v>9542.6895000000004</v>
      </c>
      <c r="BF59" s="27">
        <v>9533.8775000000005</v>
      </c>
      <c r="BG59" s="27">
        <v>9540.3505000000005</v>
      </c>
      <c r="BH59" s="27">
        <v>9575.6579999999994</v>
      </c>
      <c r="BI59" s="27">
        <v>9622.4485000000004</v>
      </c>
      <c r="BJ59" s="27">
        <v>9679.0889999999999</v>
      </c>
      <c r="BK59" s="27">
        <v>9751.3744999999999</v>
      </c>
      <c r="BL59" s="27">
        <v>9834.3495000000003</v>
      </c>
      <c r="BM59" s="27">
        <v>9935.9315000000006</v>
      </c>
      <c r="BN59" s="27">
        <v>10019.771500000001</v>
      </c>
      <c r="BO59" s="27">
        <v>10083.6265</v>
      </c>
      <c r="BP59" s="27">
        <v>10168.085999999999</v>
      </c>
      <c r="BQ59" s="27">
        <v>10860.654500000001</v>
      </c>
      <c r="BR59" s="27">
        <v>12631.817999999999</v>
      </c>
      <c r="BS59" s="27">
        <v>14150.666999999999</v>
      </c>
      <c r="BT59" s="27">
        <v>15907.893</v>
      </c>
      <c r="BU59" s="27">
        <v>17164.918000000001</v>
      </c>
      <c r="BV59" s="27">
        <v>16623.288499999999</v>
      </c>
      <c r="BW59" s="27">
        <v>16739.905500000001</v>
      </c>
      <c r="BX59" s="27">
        <v>17025.715499999998</v>
      </c>
      <c r="BY59" s="27">
        <v>17164.333500000001</v>
      </c>
      <c r="BZ59" s="27">
        <v>16851.517</v>
      </c>
      <c r="CA59" s="27">
        <v>16131.1675</v>
      </c>
      <c r="CB59" s="27">
        <v>16114.502</v>
      </c>
      <c r="CC59" s="27">
        <v>15894.591</v>
      </c>
      <c r="CD59" s="27">
        <v>15371.339</v>
      </c>
      <c r="CE59" s="27">
        <v>14813.582</v>
      </c>
      <c r="CF59" s="27">
        <v>14347.6705</v>
      </c>
      <c r="CG59" s="27">
        <v>13945.451999999999</v>
      </c>
      <c r="CH59" s="27">
        <v>13528.815500000001</v>
      </c>
      <c r="CI59" s="27">
        <v>13216.0545</v>
      </c>
      <c r="CJ59" s="27">
        <v>13059.263499999999</v>
      </c>
      <c r="CK59" s="27">
        <v>13199.36</v>
      </c>
      <c r="CL59" s="27">
        <v>12964.432000000001</v>
      </c>
      <c r="CM59" s="27">
        <v>12455.717000000001</v>
      </c>
      <c r="CN59" s="27">
        <v>12368.216</v>
      </c>
      <c r="CO59" s="27">
        <v>12336.7435</v>
      </c>
      <c r="CP59" s="27">
        <v>12314.8325</v>
      </c>
      <c r="CQ59" s="27">
        <v>12197.883</v>
      </c>
      <c r="CR59" s="27">
        <v>11988.929</v>
      </c>
      <c r="CS59" s="27">
        <v>11802.576499999999</v>
      </c>
      <c r="CT59" s="27">
        <v>11769.836499999999</v>
      </c>
      <c r="CU59" s="27">
        <v>12750.995500000001</v>
      </c>
      <c r="CV59" s="27">
        <v>12812.709500000001</v>
      </c>
      <c r="CW59" s="27">
        <v>11310.4485</v>
      </c>
      <c r="CX59" s="27">
        <v>10285.762000000001</v>
      </c>
      <c r="CY59" s="27">
        <v>9110.2855</v>
      </c>
      <c r="CZ59" s="27">
        <v>7456.7640000000001</v>
      </c>
      <c r="DA59" s="27">
        <v>5990.6490000000003</v>
      </c>
      <c r="DB59" s="27">
        <v>4769.2510000000002</v>
      </c>
      <c r="DC59" s="27">
        <v>4046.1315</v>
      </c>
      <c r="DD59" s="27">
        <v>3296.0635000000002</v>
      </c>
      <c r="DE59" s="27">
        <v>2392.3445000000002</v>
      </c>
      <c r="DF59" s="27">
        <v>1712.2739999999999</v>
      </c>
      <c r="DG59" s="27">
        <v>1171.0115000000001</v>
      </c>
      <c r="DH59" s="27">
        <v>2559.3679999999999</v>
      </c>
    </row>
    <row r="60" spans="1:112" x14ac:dyDescent="0.35">
      <c r="A60" s="23">
        <v>7488</v>
      </c>
      <c r="B60" s="23" t="s">
        <v>208</v>
      </c>
      <c r="C60" s="107" t="s">
        <v>24</v>
      </c>
      <c r="D60" s="25">
        <v>5</v>
      </c>
      <c r="E60" s="25">
        <v>156</v>
      </c>
      <c r="F60" s="25" t="s">
        <v>25</v>
      </c>
      <c r="G60" s="25" t="s">
        <v>26</v>
      </c>
      <c r="H60" s="25">
        <v>156</v>
      </c>
      <c r="I60" s="26" t="s">
        <v>27</v>
      </c>
      <c r="J60" s="25">
        <v>906</v>
      </c>
      <c r="K60" s="25">
        <v>2079</v>
      </c>
      <c r="L60" s="27">
        <v>6442.7969999999996</v>
      </c>
      <c r="M60" s="27">
        <v>6533.0010000000002</v>
      </c>
      <c r="N60" s="27">
        <v>6613.5379999999996</v>
      </c>
      <c r="O60" s="27">
        <v>6691.5955000000004</v>
      </c>
      <c r="P60" s="27">
        <v>6764.2475000000004</v>
      </c>
      <c r="Q60" s="27">
        <v>6799.9880000000003</v>
      </c>
      <c r="R60" s="27">
        <v>6822.8050000000003</v>
      </c>
      <c r="S60" s="27">
        <v>6840.8850000000002</v>
      </c>
      <c r="T60" s="27">
        <v>6836.9925000000003</v>
      </c>
      <c r="U60" s="27">
        <v>6826.5505000000003</v>
      </c>
      <c r="V60" s="27">
        <v>6804.6450000000004</v>
      </c>
      <c r="W60" s="27">
        <v>6801.5739999999996</v>
      </c>
      <c r="X60" s="27">
        <v>6802.2444999999998</v>
      </c>
      <c r="Y60" s="27">
        <v>6779.808</v>
      </c>
      <c r="Z60" s="27">
        <v>6770.7560000000003</v>
      </c>
      <c r="AA60" s="27">
        <v>6773.3964999999998</v>
      </c>
      <c r="AB60" s="27">
        <v>6769.2380000000003</v>
      </c>
      <c r="AC60" s="27">
        <v>6783.1244999999999</v>
      </c>
      <c r="AD60" s="27">
        <v>6805.933</v>
      </c>
      <c r="AE60" s="27">
        <v>6839.5945000000002</v>
      </c>
      <c r="AF60" s="27">
        <v>6932.6909999999998</v>
      </c>
      <c r="AG60" s="27">
        <v>7047.2910000000002</v>
      </c>
      <c r="AH60" s="27">
        <v>7183.6255000000001</v>
      </c>
      <c r="AI60" s="27">
        <v>7378.1779999999999</v>
      </c>
      <c r="AJ60" s="27">
        <v>7610.7965000000004</v>
      </c>
      <c r="AK60" s="27">
        <v>7865.6989999999996</v>
      </c>
      <c r="AL60" s="27">
        <v>8121.3495000000003</v>
      </c>
      <c r="AM60" s="27">
        <v>8376.2014999999992</v>
      </c>
      <c r="AN60" s="27">
        <v>8660.5020000000004</v>
      </c>
      <c r="AO60" s="27">
        <v>8956.5465000000004</v>
      </c>
      <c r="AP60" s="27">
        <v>9230.6465000000007</v>
      </c>
      <c r="AQ60" s="27">
        <v>9475.3184999999994</v>
      </c>
      <c r="AR60" s="27">
        <v>9668.9105</v>
      </c>
      <c r="AS60" s="27">
        <v>9819.2819999999992</v>
      </c>
      <c r="AT60" s="27">
        <v>9959.2235000000001</v>
      </c>
      <c r="AU60" s="27">
        <v>10029.9105</v>
      </c>
      <c r="AV60" s="27">
        <v>10057.686</v>
      </c>
      <c r="AW60" s="27">
        <v>10063.916499999999</v>
      </c>
      <c r="AX60" s="27">
        <v>10016.449000000001</v>
      </c>
      <c r="AY60" s="27">
        <v>9964.4259999999995</v>
      </c>
      <c r="AZ60" s="27">
        <v>9904.3984999999993</v>
      </c>
      <c r="BA60" s="27">
        <v>9812.7204999999994</v>
      </c>
      <c r="BB60" s="27">
        <v>9699.3469999999998</v>
      </c>
      <c r="BC60" s="27">
        <v>9615.616</v>
      </c>
      <c r="BD60" s="27">
        <v>9554.9264999999996</v>
      </c>
      <c r="BE60" s="27">
        <v>9531.2795000000006</v>
      </c>
      <c r="BF60" s="27">
        <v>9533.9670000000006</v>
      </c>
      <c r="BG60" s="27">
        <v>9524.8510000000006</v>
      </c>
      <c r="BH60" s="27">
        <v>9530.902</v>
      </c>
      <c r="BI60" s="27">
        <v>9565.5825000000004</v>
      </c>
      <c r="BJ60" s="27">
        <v>9611.5285000000003</v>
      </c>
      <c r="BK60" s="27">
        <v>9667.1790000000001</v>
      </c>
      <c r="BL60" s="27">
        <v>9738.4189999999999</v>
      </c>
      <c r="BM60" s="27">
        <v>9820.3529999999992</v>
      </c>
      <c r="BN60" s="27">
        <v>9920.8970000000008</v>
      </c>
      <c r="BO60" s="27">
        <v>10003.706</v>
      </c>
      <c r="BP60" s="27">
        <v>10066.438</v>
      </c>
      <c r="BQ60" s="27">
        <v>10149.502500000001</v>
      </c>
      <c r="BR60" s="27">
        <v>10839.191000000001</v>
      </c>
      <c r="BS60" s="27">
        <v>12604.633</v>
      </c>
      <c r="BT60" s="27">
        <v>14117.121499999999</v>
      </c>
      <c r="BU60" s="27">
        <v>15865.937</v>
      </c>
      <c r="BV60" s="27">
        <v>17114.4555</v>
      </c>
      <c r="BW60" s="27">
        <v>16568.811000000002</v>
      </c>
      <c r="BX60" s="27">
        <v>16679.006000000001</v>
      </c>
      <c r="BY60" s="27">
        <v>16957.4755</v>
      </c>
      <c r="BZ60" s="27">
        <v>17088.484</v>
      </c>
      <c r="CA60" s="27">
        <v>16769.203000000001</v>
      </c>
      <c r="CB60" s="27">
        <v>16044.130499999999</v>
      </c>
      <c r="CC60" s="27">
        <v>16017.536</v>
      </c>
      <c r="CD60" s="27">
        <v>15785.2575</v>
      </c>
      <c r="CE60" s="27">
        <v>15250.703</v>
      </c>
      <c r="CF60" s="27">
        <v>14683.503000000001</v>
      </c>
      <c r="CG60" s="27">
        <v>14206.970499999999</v>
      </c>
      <c r="CH60" s="27">
        <v>13791.9265</v>
      </c>
      <c r="CI60" s="27">
        <v>13361.849</v>
      </c>
      <c r="CJ60" s="27">
        <v>13032.556500000001</v>
      </c>
      <c r="CK60" s="27">
        <v>12853.709500000001</v>
      </c>
      <c r="CL60" s="27">
        <v>12962.6</v>
      </c>
      <c r="CM60" s="27">
        <v>12698.334500000001</v>
      </c>
      <c r="CN60" s="27">
        <v>12161.9285</v>
      </c>
      <c r="CO60" s="27">
        <v>12031.9095</v>
      </c>
      <c r="CP60" s="27">
        <v>11950.1085</v>
      </c>
      <c r="CQ60" s="27">
        <v>11872.021500000001</v>
      </c>
      <c r="CR60" s="27">
        <v>11697.708000000001</v>
      </c>
      <c r="CS60" s="27">
        <v>11431.45</v>
      </c>
      <c r="CT60" s="27">
        <v>11181.731</v>
      </c>
      <c r="CU60" s="27">
        <v>11070.057000000001</v>
      </c>
      <c r="CV60" s="27">
        <v>11894.454</v>
      </c>
      <c r="CW60" s="27">
        <v>11839.7135</v>
      </c>
      <c r="CX60" s="27">
        <v>10336.859</v>
      </c>
      <c r="CY60" s="27">
        <v>9281.5480000000007</v>
      </c>
      <c r="CZ60" s="27">
        <v>8098.3604999999998</v>
      </c>
      <c r="DA60" s="27">
        <v>6512.0460000000003</v>
      </c>
      <c r="DB60" s="27">
        <v>5129.2385000000004</v>
      </c>
      <c r="DC60" s="27">
        <v>3997.3494999999998</v>
      </c>
      <c r="DD60" s="27">
        <v>3308.7835</v>
      </c>
      <c r="DE60" s="27">
        <v>2617.846</v>
      </c>
      <c r="DF60" s="27">
        <v>1837.6134999999999</v>
      </c>
      <c r="DG60" s="27">
        <v>1267.5844999999999</v>
      </c>
      <c r="DH60" s="27">
        <v>2600.7125000000001</v>
      </c>
    </row>
    <row r="61" spans="1:112" x14ac:dyDescent="0.35">
      <c r="A61" s="23">
        <v>7489</v>
      </c>
      <c r="B61" s="23" t="s">
        <v>208</v>
      </c>
      <c r="C61" s="107" t="s">
        <v>24</v>
      </c>
      <c r="D61" s="25">
        <v>5</v>
      </c>
      <c r="E61" s="25">
        <v>156</v>
      </c>
      <c r="F61" s="25" t="s">
        <v>25</v>
      </c>
      <c r="G61" s="25" t="s">
        <v>26</v>
      </c>
      <c r="H61" s="25">
        <v>156</v>
      </c>
      <c r="I61" s="26" t="s">
        <v>27</v>
      </c>
      <c r="J61" s="25">
        <v>906</v>
      </c>
      <c r="K61" s="25">
        <v>2080</v>
      </c>
      <c r="L61" s="27">
        <v>6324.4375</v>
      </c>
      <c r="M61" s="27">
        <v>6436.5529999999999</v>
      </c>
      <c r="N61" s="27">
        <v>6528.7629999999999</v>
      </c>
      <c r="O61" s="27">
        <v>6609.9520000000002</v>
      </c>
      <c r="P61" s="27">
        <v>6688.5510000000004</v>
      </c>
      <c r="Q61" s="27">
        <v>6761.6485000000002</v>
      </c>
      <c r="R61" s="27">
        <v>6797.7455</v>
      </c>
      <c r="S61" s="27">
        <v>6820.8434999999999</v>
      </c>
      <c r="T61" s="27">
        <v>6839.1464999999998</v>
      </c>
      <c r="U61" s="27">
        <v>6835.4260000000004</v>
      </c>
      <c r="V61" s="27">
        <v>6825.0934999999999</v>
      </c>
      <c r="W61" s="27">
        <v>6803.1769999999997</v>
      </c>
      <c r="X61" s="27">
        <v>6799.8819999999996</v>
      </c>
      <c r="Y61" s="27">
        <v>6800.0259999999998</v>
      </c>
      <c r="Z61" s="27">
        <v>6776.7139999999999</v>
      </c>
      <c r="AA61" s="27">
        <v>6766.4475000000002</v>
      </c>
      <c r="AB61" s="27">
        <v>6767.6135000000004</v>
      </c>
      <c r="AC61" s="27">
        <v>6761.8485000000001</v>
      </c>
      <c r="AD61" s="27">
        <v>6774.1454999999996</v>
      </c>
      <c r="AE61" s="27">
        <v>6795.5084999999999</v>
      </c>
      <c r="AF61" s="27">
        <v>6827.9589999999998</v>
      </c>
      <c r="AG61" s="27">
        <v>6920.1265000000003</v>
      </c>
      <c r="AH61" s="27">
        <v>7034.1019999999999</v>
      </c>
      <c r="AI61" s="27">
        <v>7170.0990000000002</v>
      </c>
      <c r="AJ61" s="27">
        <v>7364.5495000000001</v>
      </c>
      <c r="AK61" s="27">
        <v>7597.2489999999998</v>
      </c>
      <c r="AL61" s="27">
        <v>7852.3774999999996</v>
      </c>
      <c r="AM61" s="27">
        <v>8108.3725000000004</v>
      </c>
      <c r="AN61" s="27">
        <v>8363.6579999999994</v>
      </c>
      <c r="AO61" s="27">
        <v>8648.4429999999993</v>
      </c>
      <c r="AP61" s="27">
        <v>8944.9915000000001</v>
      </c>
      <c r="AQ61" s="27">
        <v>9219.6064999999999</v>
      </c>
      <c r="AR61" s="27">
        <v>9464.7985000000008</v>
      </c>
      <c r="AS61" s="27">
        <v>9658.8989999999994</v>
      </c>
      <c r="AT61" s="27">
        <v>9809.7530000000006</v>
      </c>
      <c r="AU61" s="27">
        <v>9950.1275000000005</v>
      </c>
      <c r="AV61" s="27">
        <v>10021.2055</v>
      </c>
      <c r="AW61" s="27">
        <v>10049.3105</v>
      </c>
      <c r="AX61" s="27">
        <v>10055.789000000001</v>
      </c>
      <c r="AY61" s="27">
        <v>10008.4895</v>
      </c>
      <c r="AZ61" s="27">
        <v>9956.5400000000009</v>
      </c>
      <c r="BA61" s="27">
        <v>9896.51</v>
      </c>
      <c r="BB61" s="27">
        <v>9804.7824999999993</v>
      </c>
      <c r="BC61" s="27">
        <v>9691.3225000000002</v>
      </c>
      <c r="BD61" s="27">
        <v>9607.4509999999991</v>
      </c>
      <c r="BE61" s="27">
        <v>9546.5704999999998</v>
      </c>
      <c r="BF61" s="27">
        <v>9522.6795000000002</v>
      </c>
      <c r="BG61" s="27">
        <v>9525.0655000000006</v>
      </c>
      <c r="BH61" s="27">
        <v>9515.5514999999996</v>
      </c>
      <c r="BI61" s="27">
        <v>9521.0174999999999</v>
      </c>
      <c r="BJ61" s="27">
        <v>9554.89</v>
      </c>
      <c r="BK61" s="27">
        <v>9599.8889999999992</v>
      </c>
      <c r="BL61" s="27">
        <v>9654.5465000000004</v>
      </c>
      <c r="BM61" s="27">
        <v>9724.7914999999994</v>
      </c>
      <c r="BN61" s="27">
        <v>9805.7459999999992</v>
      </c>
      <c r="BO61" s="27">
        <v>9905.2644999999993</v>
      </c>
      <c r="BP61" s="27">
        <v>9986.9534999999996</v>
      </c>
      <c r="BQ61" s="27">
        <v>10048.362499999999</v>
      </c>
      <c r="BR61" s="27">
        <v>10129.7585</v>
      </c>
      <c r="BS61" s="27">
        <v>10816.183499999999</v>
      </c>
      <c r="BT61" s="27">
        <v>12575.218500000001</v>
      </c>
      <c r="BU61" s="27">
        <v>14080.5535</v>
      </c>
      <c r="BV61" s="27">
        <v>15820.1245</v>
      </c>
      <c r="BW61" s="27">
        <v>17059.4935</v>
      </c>
      <c r="BX61" s="27">
        <v>16509.7585</v>
      </c>
      <c r="BY61" s="27">
        <v>16613.420999999998</v>
      </c>
      <c r="BZ61" s="27">
        <v>16883.9925</v>
      </c>
      <c r="CA61" s="27">
        <v>17006.515500000001</v>
      </c>
      <c r="CB61" s="27">
        <v>16680.395</v>
      </c>
      <c r="CC61" s="27">
        <v>15949.271500000001</v>
      </c>
      <c r="CD61" s="27">
        <v>15909.2605</v>
      </c>
      <c r="CE61" s="27">
        <v>15663.511500000001</v>
      </c>
      <c r="CF61" s="27">
        <v>15119.0635</v>
      </c>
      <c r="CG61" s="27">
        <v>14541.9015</v>
      </c>
      <c r="CH61" s="27">
        <v>14053.119000000001</v>
      </c>
      <c r="CI61" s="27">
        <v>13624.431</v>
      </c>
      <c r="CJ61" s="27">
        <v>13179.239</v>
      </c>
      <c r="CK61" s="27">
        <v>12830.5445</v>
      </c>
      <c r="CL61" s="27">
        <v>12626.601500000001</v>
      </c>
      <c r="CM61" s="27">
        <v>12700.299000000001</v>
      </c>
      <c r="CN61" s="27">
        <v>12403.132</v>
      </c>
      <c r="CO61" s="27">
        <v>11835.823</v>
      </c>
      <c r="CP61" s="27">
        <v>11659.934999999999</v>
      </c>
      <c r="CQ61" s="27">
        <v>11526.112999999999</v>
      </c>
      <c r="CR61" s="27">
        <v>11391.5085</v>
      </c>
      <c r="CS61" s="27">
        <v>11160.693499999999</v>
      </c>
      <c r="CT61" s="27">
        <v>10837.613499999999</v>
      </c>
      <c r="CU61" s="27">
        <v>10525.045</v>
      </c>
      <c r="CV61" s="27">
        <v>10335.5255</v>
      </c>
      <c r="CW61" s="27">
        <v>11000.95</v>
      </c>
      <c r="CX61" s="27">
        <v>10832.064</v>
      </c>
      <c r="CY61" s="27">
        <v>9338.8914999999997</v>
      </c>
      <c r="CZ61" s="27">
        <v>8261.2970000000005</v>
      </c>
      <c r="DA61" s="27">
        <v>7083.0214999999998</v>
      </c>
      <c r="DB61" s="27">
        <v>5585.2804999999998</v>
      </c>
      <c r="DC61" s="27">
        <v>4307.277</v>
      </c>
      <c r="DD61" s="27">
        <v>3276.0435000000002</v>
      </c>
      <c r="DE61" s="27">
        <v>2633.6579999999999</v>
      </c>
      <c r="DF61" s="27">
        <v>2015.857</v>
      </c>
      <c r="DG61" s="27">
        <v>1363.97</v>
      </c>
      <c r="DH61" s="27">
        <v>2709.1725000000001</v>
      </c>
    </row>
    <row r="62" spans="1:112" x14ac:dyDescent="0.35">
      <c r="A62" s="23">
        <v>7490</v>
      </c>
      <c r="B62" s="23" t="s">
        <v>208</v>
      </c>
      <c r="C62" s="107" t="s">
        <v>24</v>
      </c>
      <c r="D62" s="25">
        <v>5</v>
      </c>
      <c r="E62" s="25">
        <v>156</v>
      </c>
      <c r="F62" s="25" t="s">
        <v>25</v>
      </c>
      <c r="G62" s="25" t="s">
        <v>26</v>
      </c>
      <c r="H62" s="25">
        <v>156</v>
      </c>
      <c r="I62" s="26" t="s">
        <v>27</v>
      </c>
      <c r="J62" s="25">
        <v>906</v>
      </c>
      <c r="K62" s="25">
        <v>2081</v>
      </c>
      <c r="L62" s="27">
        <v>6201.7174999999997</v>
      </c>
      <c r="M62" s="27">
        <v>6318.2529999999997</v>
      </c>
      <c r="N62" s="27">
        <v>6432.3339999999998</v>
      </c>
      <c r="O62" s="27">
        <v>6525.1914999999999</v>
      </c>
      <c r="P62" s="27">
        <v>6606.92</v>
      </c>
      <c r="Q62" s="27">
        <v>6685.9620000000004</v>
      </c>
      <c r="R62" s="27">
        <v>6759.4139999999998</v>
      </c>
      <c r="S62" s="27">
        <v>6795.7920000000004</v>
      </c>
      <c r="T62" s="27">
        <v>6819.1139999999996</v>
      </c>
      <c r="U62" s="27">
        <v>6837.5884999999998</v>
      </c>
      <c r="V62" s="27">
        <v>6833.9775</v>
      </c>
      <c r="W62" s="27">
        <v>6823.6334999999999</v>
      </c>
      <c r="X62" s="27">
        <v>6801.4939999999997</v>
      </c>
      <c r="Y62" s="27">
        <v>6797.6729999999998</v>
      </c>
      <c r="Z62" s="27">
        <v>6796.94</v>
      </c>
      <c r="AA62" s="27">
        <v>6772.4155000000001</v>
      </c>
      <c r="AB62" s="27">
        <v>6760.6755000000003</v>
      </c>
      <c r="AC62" s="27">
        <v>6760.2359999999999</v>
      </c>
      <c r="AD62" s="27">
        <v>6752.8845000000001</v>
      </c>
      <c r="AE62" s="27">
        <v>6763.7385000000004</v>
      </c>
      <c r="AF62" s="27">
        <v>6783.8935000000001</v>
      </c>
      <c r="AG62" s="27">
        <v>6815.4255000000003</v>
      </c>
      <c r="AH62" s="27">
        <v>6906.9750000000004</v>
      </c>
      <c r="AI62" s="27">
        <v>7020.6180000000004</v>
      </c>
      <c r="AJ62" s="27">
        <v>7156.5245000000004</v>
      </c>
      <c r="AK62" s="27">
        <v>7351.0664999999999</v>
      </c>
      <c r="AL62" s="27">
        <v>7584</v>
      </c>
      <c r="AM62" s="27">
        <v>7839.4780000000001</v>
      </c>
      <c r="AN62" s="27">
        <v>8095.9110000000001</v>
      </c>
      <c r="AO62" s="27">
        <v>8351.69</v>
      </c>
      <c r="AP62" s="27">
        <v>8636.9860000000008</v>
      </c>
      <c r="AQ62" s="27">
        <v>8934.0490000000009</v>
      </c>
      <c r="AR62" s="27">
        <v>9209.1805000000004</v>
      </c>
      <c r="AS62" s="27">
        <v>9454.8729999999996</v>
      </c>
      <c r="AT62" s="27">
        <v>9649.4490000000005</v>
      </c>
      <c r="AU62" s="27">
        <v>9800.7365000000009</v>
      </c>
      <c r="AV62" s="27">
        <v>9941.4884999999995</v>
      </c>
      <c r="AW62" s="27">
        <v>10012.889499999999</v>
      </c>
      <c r="AX62" s="27">
        <v>10041.2405</v>
      </c>
      <c r="AY62" s="27">
        <v>10047.876</v>
      </c>
      <c r="AZ62" s="27">
        <v>10000.6535</v>
      </c>
      <c r="BA62" s="27">
        <v>9948.7039999999997</v>
      </c>
      <c r="BB62" s="27">
        <v>9888.6165000000001</v>
      </c>
      <c r="BC62" s="27">
        <v>9796.7950000000001</v>
      </c>
      <c r="BD62" s="27">
        <v>9683.2134999999998</v>
      </c>
      <c r="BE62" s="27">
        <v>9599.1679999999997</v>
      </c>
      <c r="BF62" s="27">
        <v>9538.0720000000001</v>
      </c>
      <c r="BG62" s="27">
        <v>9513.9055000000008</v>
      </c>
      <c r="BH62" s="27">
        <v>9515.8965000000007</v>
      </c>
      <c r="BI62" s="27">
        <v>9505.8245000000006</v>
      </c>
      <c r="BJ62" s="27">
        <v>9510.5310000000009</v>
      </c>
      <c r="BK62" s="27">
        <v>9543.4969999999994</v>
      </c>
      <c r="BL62" s="27">
        <v>9587.5445</v>
      </c>
      <c r="BM62" s="27">
        <v>9641.2564999999995</v>
      </c>
      <c r="BN62" s="27">
        <v>9710.5660000000007</v>
      </c>
      <c r="BO62" s="27">
        <v>9790.5499999999993</v>
      </c>
      <c r="BP62" s="27">
        <v>9888.9549999999999</v>
      </c>
      <c r="BQ62" s="27">
        <v>9969.3250000000007</v>
      </c>
      <c r="BR62" s="27">
        <v>10029.15</v>
      </c>
      <c r="BS62" s="27">
        <v>10108.593999999999</v>
      </c>
      <c r="BT62" s="27">
        <v>10791.298500000001</v>
      </c>
      <c r="BU62" s="27">
        <v>12543.156499999999</v>
      </c>
      <c r="BV62" s="27">
        <v>14040.618</v>
      </c>
      <c r="BW62" s="27">
        <v>15770.204</v>
      </c>
      <c r="BX62" s="27">
        <v>16999.860499999999</v>
      </c>
      <c r="BY62" s="27">
        <v>16446.092499999999</v>
      </c>
      <c r="BZ62" s="27">
        <v>16542.712</v>
      </c>
      <c r="CA62" s="27">
        <v>16804.473000000002</v>
      </c>
      <c r="CB62" s="27">
        <v>16917.959500000001</v>
      </c>
      <c r="CC62" s="27">
        <v>16583.478999999999</v>
      </c>
      <c r="CD62" s="27">
        <v>15843.253500000001</v>
      </c>
      <c r="CE62" s="27">
        <v>15788.5795</v>
      </c>
      <c r="CF62" s="27">
        <v>15530.5015</v>
      </c>
      <c r="CG62" s="27">
        <v>14975.5915</v>
      </c>
      <c r="CH62" s="27">
        <v>14386.8905</v>
      </c>
      <c r="CI62" s="27">
        <v>13885.0695</v>
      </c>
      <c r="CJ62" s="27">
        <v>13441.0175</v>
      </c>
      <c r="CK62" s="27">
        <v>12977.954</v>
      </c>
      <c r="CL62" s="27">
        <v>12607.073</v>
      </c>
      <c r="CM62" s="27">
        <v>12374.6805</v>
      </c>
      <c r="CN62" s="27">
        <v>12408.959000000001</v>
      </c>
      <c r="CO62" s="27">
        <v>12075.0425</v>
      </c>
      <c r="CP62" s="27">
        <v>11474.678</v>
      </c>
      <c r="CQ62" s="27">
        <v>11251.501</v>
      </c>
      <c r="CR62" s="27">
        <v>11065.4195</v>
      </c>
      <c r="CS62" s="27">
        <v>10874.9125</v>
      </c>
      <c r="CT62" s="27">
        <v>10587.845499999999</v>
      </c>
      <c r="CU62" s="27">
        <v>10208.556</v>
      </c>
      <c r="CV62" s="27">
        <v>9834.6489999999994</v>
      </c>
      <c r="CW62" s="27">
        <v>9568.0005000000001</v>
      </c>
      <c r="CX62" s="27">
        <v>10074.132</v>
      </c>
      <c r="CY62" s="27">
        <v>9797.2540000000008</v>
      </c>
      <c r="CZ62" s="27">
        <v>8323.0079999999998</v>
      </c>
      <c r="DA62" s="27">
        <v>7235.6025</v>
      </c>
      <c r="DB62" s="27">
        <v>6084.7475000000004</v>
      </c>
      <c r="DC62" s="27">
        <v>4698.7060000000001</v>
      </c>
      <c r="DD62" s="27">
        <v>3537.002</v>
      </c>
      <c r="DE62" s="27">
        <v>2613.4695000000002</v>
      </c>
      <c r="DF62" s="27">
        <v>2032.53</v>
      </c>
      <c r="DG62" s="27">
        <v>1500.0115000000001</v>
      </c>
      <c r="DH62" s="27">
        <v>2865.3715000000002</v>
      </c>
    </row>
    <row r="63" spans="1:112" x14ac:dyDescent="0.35">
      <c r="A63" s="23">
        <v>7491</v>
      </c>
      <c r="B63" s="23" t="s">
        <v>208</v>
      </c>
      <c r="C63" s="107" t="s">
        <v>24</v>
      </c>
      <c r="D63" s="25">
        <v>5</v>
      </c>
      <c r="E63" s="25">
        <v>156</v>
      </c>
      <c r="F63" s="25" t="s">
        <v>25</v>
      </c>
      <c r="G63" s="25" t="s">
        <v>26</v>
      </c>
      <c r="H63" s="25">
        <v>156</v>
      </c>
      <c r="I63" s="26" t="s">
        <v>27</v>
      </c>
      <c r="J63" s="25">
        <v>906</v>
      </c>
      <c r="K63" s="25">
        <v>2082</v>
      </c>
      <c r="L63" s="27">
        <v>6086.4865</v>
      </c>
      <c r="M63" s="27">
        <v>6195.5940000000001</v>
      </c>
      <c r="N63" s="27">
        <v>6314.0550000000003</v>
      </c>
      <c r="O63" s="27">
        <v>6428.7775000000001</v>
      </c>
      <c r="P63" s="27">
        <v>6522.1715000000004</v>
      </c>
      <c r="Q63" s="27">
        <v>6604.3410000000003</v>
      </c>
      <c r="R63" s="27">
        <v>6683.7375000000002</v>
      </c>
      <c r="S63" s="27">
        <v>6757.4690000000001</v>
      </c>
      <c r="T63" s="27">
        <v>6794.0709999999999</v>
      </c>
      <c r="U63" s="27">
        <v>6817.5654999999997</v>
      </c>
      <c r="V63" s="27">
        <v>6836.1485000000002</v>
      </c>
      <c r="W63" s="27">
        <v>6832.5254999999997</v>
      </c>
      <c r="X63" s="27">
        <v>6821.9575000000004</v>
      </c>
      <c r="Y63" s="27">
        <v>6799.2939999999999</v>
      </c>
      <c r="Z63" s="27">
        <v>6794.5959999999995</v>
      </c>
      <c r="AA63" s="27">
        <v>6792.65</v>
      </c>
      <c r="AB63" s="27">
        <v>6766.6535000000003</v>
      </c>
      <c r="AC63" s="27">
        <v>6753.3104999999996</v>
      </c>
      <c r="AD63" s="27">
        <v>6751.2849999999999</v>
      </c>
      <c r="AE63" s="27">
        <v>6742.4934999999996</v>
      </c>
      <c r="AF63" s="27">
        <v>6752.143</v>
      </c>
      <c r="AG63" s="27">
        <v>6771.3834999999999</v>
      </c>
      <c r="AH63" s="27">
        <v>6802.3074999999999</v>
      </c>
      <c r="AI63" s="27">
        <v>6893.5285000000003</v>
      </c>
      <c r="AJ63" s="27">
        <v>7007.0874999999996</v>
      </c>
      <c r="AK63" s="27">
        <v>7143.0974999999999</v>
      </c>
      <c r="AL63" s="27">
        <v>7337.884</v>
      </c>
      <c r="AM63" s="27">
        <v>7571.1764999999996</v>
      </c>
      <c r="AN63" s="27">
        <v>7827.0959999999995</v>
      </c>
      <c r="AO63" s="27">
        <v>8084.0264999999999</v>
      </c>
      <c r="AP63" s="27">
        <v>8340.3264999999992</v>
      </c>
      <c r="AQ63" s="27">
        <v>8626.1424999999999</v>
      </c>
      <c r="AR63" s="27">
        <v>8923.7209999999995</v>
      </c>
      <c r="AS63" s="27">
        <v>9199.3495000000003</v>
      </c>
      <c r="AT63" s="27">
        <v>9445.5095000000001</v>
      </c>
      <c r="AU63" s="27">
        <v>9640.5130000000008</v>
      </c>
      <c r="AV63" s="27">
        <v>9792.18</v>
      </c>
      <c r="AW63" s="27">
        <v>9933.2420000000002</v>
      </c>
      <c r="AX63" s="27">
        <v>10004.8825</v>
      </c>
      <c r="AY63" s="27">
        <v>10033.389499999999</v>
      </c>
      <c r="AZ63" s="27">
        <v>10040.0915</v>
      </c>
      <c r="BA63" s="27">
        <v>9992.8724999999995</v>
      </c>
      <c r="BB63" s="27">
        <v>9940.8675000000003</v>
      </c>
      <c r="BC63" s="27">
        <v>9880.6764999999996</v>
      </c>
      <c r="BD63" s="27">
        <v>9788.7275000000009</v>
      </c>
      <c r="BE63" s="27">
        <v>9674.9904999999999</v>
      </c>
      <c r="BF63" s="27">
        <v>9590.7469999999994</v>
      </c>
      <c r="BG63" s="27">
        <v>9529.4064999999991</v>
      </c>
      <c r="BH63" s="27">
        <v>9504.8734999999997</v>
      </c>
      <c r="BI63" s="27">
        <v>9506.3125</v>
      </c>
      <c r="BJ63" s="27">
        <v>9495.5149999999994</v>
      </c>
      <c r="BK63" s="27">
        <v>9499.3685000000005</v>
      </c>
      <c r="BL63" s="27">
        <v>9531.4225000000006</v>
      </c>
      <c r="BM63" s="27">
        <v>9574.5665000000008</v>
      </c>
      <c r="BN63" s="27">
        <v>9627.39</v>
      </c>
      <c r="BO63" s="27">
        <v>9695.7720000000008</v>
      </c>
      <c r="BP63" s="27">
        <v>9774.7014999999992</v>
      </c>
      <c r="BQ63" s="27">
        <v>9871.7994999999992</v>
      </c>
      <c r="BR63" s="27">
        <v>9950.5995000000003</v>
      </c>
      <c r="BS63" s="27">
        <v>10008.5695</v>
      </c>
      <c r="BT63" s="27">
        <v>10085.728999999999</v>
      </c>
      <c r="BU63" s="27">
        <v>10764.211499999999</v>
      </c>
      <c r="BV63" s="27">
        <v>12508.174999999999</v>
      </c>
      <c r="BW63" s="27">
        <v>13997.132</v>
      </c>
      <c r="BX63" s="27">
        <v>15716.06</v>
      </c>
      <c r="BY63" s="27">
        <v>16935.572</v>
      </c>
      <c r="BZ63" s="27">
        <v>16377.4465</v>
      </c>
      <c r="CA63" s="27">
        <v>16466.182000000001</v>
      </c>
      <c r="CB63" s="27">
        <v>16718.5445</v>
      </c>
      <c r="CC63" s="27">
        <v>16821.3115</v>
      </c>
      <c r="CD63" s="27">
        <v>16475.187999999998</v>
      </c>
      <c r="CE63" s="27">
        <v>15725.110500000001</v>
      </c>
      <c r="CF63" s="27">
        <v>15656.7225</v>
      </c>
      <c r="CG63" s="27">
        <v>15385.522000000001</v>
      </c>
      <c r="CH63" s="27">
        <v>14818.522499999999</v>
      </c>
      <c r="CI63" s="27">
        <v>14217.550999999999</v>
      </c>
      <c r="CJ63" s="27">
        <v>13701.0095</v>
      </c>
      <c r="CK63" s="27">
        <v>13238.791999999999</v>
      </c>
      <c r="CL63" s="27">
        <v>12755.2145</v>
      </c>
      <c r="CM63" s="27">
        <v>12359.093500000001</v>
      </c>
      <c r="CN63" s="27">
        <v>12094.7495</v>
      </c>
      <c r="CO63" s="27">
        <v>12085.013000000001</v>
      </c>
      <c r="CP63" s="27">
        <v>11711.5085</v>
      </c>
      <c r="CQ63" s="27">
        <v>11077.9015</v>
      </c>
      <c r="CR63" s="27">
        <v>10807.425499999999</v>
      </c>
      <c r="CS63" s="27">
        <v>10569.770500000001</v>
      </c>
      <c r="CT63" s="27">
        <v>10323.395500000001</v>
      </c>
      <c r="CU63" s="27">
        <v>9980.4585000000006</v>
      </c>
      <c r="CV63" s="27">
        <v>9546.5115000000005</v>
      </c>
      <c r="CW63" s="27">
        <v>9112.3994999999995</v>
      </c>
      <c r="CX63" s="27">
        <v>8770.7829999999994</v>
      </c>
      <c r="CY63" s="27">
        <v>9121.0689999999995</v>
      </c>
      <c r="CZ63" s="27">
        <v>8742.3194999999996</v>
      </c>
      <c r="DA63" s="27">
        <v>7300.0460000000003</v>
      </c>
      <c r="DB63" s="27">
        <v>6225.3609999999999</v>
      </c>
      <c r="DC63" s="27">
        <v>5127.8</v>
      </c>
      <c r="DD63" s="27">
        <v>3865.8739999999998</v>
      </c>
      <c r="DE63" s="27">
        <v>2827.5479999999998</v>
      </c>
      <c r="DF63" s="27">
        <v>2021.7125000000001</v>
      </c>
      <c r="DG63" s="27">
        <v>1515.8795</v>
      </c>
      <c r="DH63" s="27">
        <v>3084.3584999999998</v>
      </c>
    </row>
    <row r="64" spans="1:112" x14ac:dyDescent="0.35">
      <c r="A64" s="23">
        <v>7492</v>
      </c>
      <c r="B64" s="23" t="s">
        <v>208</v>
      </c>
      <c r="C64" s="107" t="s">
        <v>24</v>
      </c>
      <c r="D64" s="25">
        <v>5</v>
      </c>
      <c r="E64" s="25">
        <v>156</v>
      </c>
      <c r="F64" s="25" t="s">
        <v>25</v>
      </c>
      <c r="G64" s="25" t="s">
        <v>26</v>
      </c>
      <c r="H64" s="25">
        <v>156</v>
      </c>
      <c r="I64" s="26" t="s">
        <v>27</v>
      </c>
      <c r="J64" s="25">
        <v>906</v>
      </c>
      <c r="K64" s="25">
        <v>2083</v>
      </c>
      <c r="L64" s="27">
        <v>5946.8540000000003</v>
      </c>
      <c r="M64" s="27">
        <v>6080.4205000000002</v>
      </c>
      <c r="N64" s="27">
        <v>6191.4165000000003</v>
      </c>
      <c r="O64" s="27">
        <v>6310.5150000000003</v>
      </c>
      <c r="P64" s="27">
        <v>6425.77</v>
      </c>
      <c r="Q64" s="27">
        <v>6519.6030000000001</v>
      </c>
      <c r="R64" s="27">
        <v>6602.1270000000004</v>
      </c>
      <c r="S64" s="27">
        <v>6681.8029999999999</v>
      </c>
      <c r="T64" s="27">
        <v>6755.7574999999997</v>
      </c>
      <c r="U64" s="27">
        <v>6792.5325000000003</v>
      </c>
      <c r="V64" s="27">
        <v>6816.1350000000002</v>
      </c>
      <c r="W64" s="27">
        <v>6834.7055</v>
      </c>
      <c r="X64" s="27">
        <v>6830.8580000000002</v>
      </c>
      <c r="Y64" s="27">
        <v>6819.7655000000004</v>
      </c>
      <c r="Z64" s="27">
        <v>6796.2264999999998</v>
      </c>
      <c r="AA64" s="27">
        <v>6790.3164999999999</v>
      </c>
      <c r="AB64" s="27">
        <v>6786.8975</v>
      </c>
      <c r="AC64" s="27">
        <v>6759.3005000000003</v>
      </c>
      <c r="AD64" s="27">
        <v>6744.3734999999997</v>
      </c>
      <c r="AE64" s="27">
        <v>6740.9094999999998</v>
      </c>
      <c r="AF64" s="27">
        <v>6730.9179999999997</v>
      </c>
      <c r="AG64" s="27">
        <v>6739.6554999999998</v>
      </c>
      <c r="AH64" s="27">
        <v>6758.29</v>
      </c>
      <c r="AI64" s="27">
        <v>6788.8964999999998</v>
      </c>
      <c r="AJ64" s="27">
        <v>6880.0389999999998</v>
      </c>
      <c r="AK64" s="27">
        <v>6993.7075000000004</v>
      </c>
      <c r="AL64" s="27">
        <v>7129.9759999999997</v>
      </c>
      <c r="AM64" s="27">
        <v>7325.1315000000004</v>
      </c>
      <c r="AN64" s="27">
        <v>7558.8734999999997</v>
      </c>
      <c r="AO64" s="27">
        <v>7815.2945</v>
      </c>
      <c r="AP64" s="27">
        <v>8072.7484999999997</v>
      </c>
      <c r="AQ64" s="27">
        <v>8329.5784999999996</v>
      </c>
      <c r="AR64" s="27">
        <v>8615.9154999999992</v>
      </c>
      <c r="AS64" s="27">
        <v>8913.99</v>
      </c>
      <c r="AT64" s="27">
        <v>9190.0840000000007</v>
      </c>
      <c r="AU64" s="27">
        <v>9436.6645000000008</v>
      </c>
      <c r="AV64" s="27">
        <v>9632.0414999999994</v>
      </c>
      <c r="AW64" s="27">
        <v>9784.0215000000007</v>
      </c>
      <c r="AX64" s="27">
        <v>9925.3114999999998</v>
      </c>
      <c r="AY64" s="27">
        <v>9997.1029999999992</v>
      </c>
      <c r="AZ64" s="27">
        <v>10025.677</v>
      </c>
      <c r="BA64" s="27">
        <v>10032.370500000001</v>
      </c>
      <c r="BB64" s="27">
        <v>9985.1010000000006</v>
      </c>
      <c r="BC64" s="27">
        <v>9932.9964999999993</v>
      </c>
      <c r="BD64" s="27">
        <v>9872.6669999999995</v>
      </c>
      <c r="BE64" s="27">
        <v>9780.5540000000001</v>
      </c>
      <c r="BF64" s="27">
        <v>9666.64</v>
      </c>
      <c r="BG64" s="27">
        <v>9582.1705000000002</v>
      </c>
      <c r="BH64" s="27">
        <v>9520.4979999999996</v>
      </c>
      <c r="BI64" s="27">
        <v>9495.4475000000002</v>
      </c>
      <c r="BJ64" s="27">
        <v>9496.1720000000005</v>
      </c>
      <c r="BK64" s="27">
        <v>9484.5594999999994</v>
      </c>
      <c r="BL64" s="27">
        <v>9487.5575000000008</v>
      </c>
      <c r="BM64" s="27">
        <v>9518.7484999999997</v>
      </c>
      <c r="BN64" s="27">
        <v>9561.0434999999998</v>
      </c>
      <c r="BO64" s="27">
        <v>9612.9874999999993</v>
      </c>
      <c r="BP64" s="27">
        <v>9680.3615000000009</v>
      </c>
      <c r="BQ64" s="27">
        <v>9758.0524999999998</v>
      </c>
      <c r="BR64" s="27">
        <v>9853.6015000000007</v>
      </c>
      <c r="BS64" s="27">
        <v>9930.57</v>
      </c>
      <c r="BT64" s="27">
        <v>9986.3714999999993</v>
      </c>
      <c r="BU64" s="27">
        <v>10060.89</v>
      </c>
      <c r="BV64" s="27">
        <v>10734.7215</v>
      </c>
      <c r="BW64" s="27">
        <v>12470.146500000001</v>
      </c>
      <c r="BX64" s="27">
        <v>13950.0365</v>
      </c>
      <c r="BY64" s="27">
        <v>15657.7495</v>
      </c>
      <c r="BZ64" s="27">
        <v>16866.303</v>
      </c>
      <c r="CA64" s="27">
        <v>16303.198</v>
      </c>
      <c r="CB64" s="27">
        <v>16383.531000000001</v>
      </c>
      <c r="CC64" s="27">
        <v>16624.826499999999</v>
      </c>
      <c r="CD64" s="27">
        <v>16713.4195</v>
      </c>
      <c r="CE64" s="27">
        <v>16354.626</v>
      </c>
      <c r="CF64" s="27">
        <v>15596.117</v>
      </c>
      <c r="CG64" s="27">
        <v>15513.094999999999</v>
      </c>
      <c r="CH64" s="27">
        <v>15226.9115</v>
      </c>
      <c r="CI64" s="27">
        <v>14647.0425</v>
      </c>
      <c r="CJ64" s="27">
        <v>14032.1785</v>
      </c>
      <c r="CK64" s="27">
        <v>13498.1715</v>
      </c>
      <c r="CL64" s="27">
        <v>13015.113499999999</v>
      </c>
      <c r="CM64" s="27">
        <v>12508.153</v>
      </c>
      <c r="CN64" s="27">
        <v>12083.654500000001</v>
      </c>
      <c r="CO64" s="27">
        <v>11783.611000000001</v>
      </c>
      <c r="CP64" s="27">
        <v>11726.195</v>
      </c>
      <c r="CQ64" s="27">
        <v>11312.237999999999</v>
      </c>
      <c r="CR64" s="27">
        <v>10646.6235</v>
      </c>
      <c r="CS64" s="27">
        <v>10329.763499999999</v>
      </c>
      <c r="CT64" s="27">
        <v>10040.691999999999</v>
      </c>
      <c r="CU64" s="27">
        <v>9738.6479999999992</v>
      </c>
      <c r="CV64" s="27">
        <v>9341.1730000000007</v>
      </c>
      <c r="CW64" s="27">
        <v>8853.8019999999997</v>
      </c>
      <c r="CX64" s="27">
        <v>8361.9984999999997</v>
      </c>
      <c r="CY64" s="27">
        <v>7950.6565000000001</v>
      </c>
      <c r="CZ64" s="27">
        <v>8149.018</v>
      </c>
      <c r="DA64" s="27">
        <v>7679.4030000000002</v>
      </c>
      <c r="DB64" s="27">
        <v>6291.6589999999997</v>
      </c>
      <c r="DC64" s="27">
        <v>5255.9089999999997</v>
      </c>
      <c r="DD64" s="27">
        <v>4227.5739999999996</v>
      </c>
      <c r="DE64" s="27">
        <v>3097.4594999999999</v>
      </c>
      <c r="DF64" s="27">
        <v>2192.6669999999999</v>
      </c>
      <c r="DG64" s="27">
        <v>1511.9185</v>
      </c>
      <c r="DH64" s="27">
        <v>3260.5529999999999</v>
      </c>
    </row>
    <row r="65" spans="1:112" x14ac:dyDescent="0.35">
      <c r="A65" s="23">
        <v>7493</v>
      </c>
      <c r="B65" s="23" t="s">
        <v>208</v>
      </c>
      <c r="C65" s="107" t="s">
        <v>24</v>
      </c>
      <c r="D65" s="25">
        <v>5</v>
      </c>
      <c r="E65" s="25">
        <v>156</v>
      </c>
      <c r="F65" s="25" t="s">
        <v>25</v>
      </c>
      <c r="G65" s="25" t="s">
        <v>26</v>
      </c>
      <c r="H65" s="25">
        <v>156</v>
      </c>
      <c r="I65" s="26" t="s">
        <v>27</v>
      </c>
      <c r="J65" s="25">
        <v>906</v>
      </c>
      <c r="K65" s="25">
        <v>2084</v>
      </c>
      <c r="L65" s="27">
        <v>5802.8455000000004</v>
      </c>
      <c r="M65" s="27">
        <v>5940.8519999999999</v>
      </c>
      <c r="N65" s="27">
        <v>6076.2629999999999</v>
      </c>
      <c r="O65" s="27">
        <v>6187.8940000000002</v>
      </c>
      <c r="P65" s="27">
        <v>6307.5214999999998</v>
      </c>
      <c r="Q65" s="27">
        <v>6423.2124999999996</v>
      </c>
      <c r="R65" s="27">
        <v>6517.3990000000003</v>
      </c>
      <c r="S65" s="27">
        <v>6600.2034999999996</v>
      </c>
      <c r="T65" s="27">
        <v>6680.1030000000001</v>
      </c>
      <c r="U65" s="27">
        <v>6754.2295000000004</v>
      </c>
      <c r="V65" s="27">
        <v>6791.1115</v>
      </c>
      <c r="W65" s="27">
        <v>6814.7020000000002</v>
      </c>
      <c r="X65" s="27">
        <v>6833.0469999999996</v>
      </c>
      <c r="Y65" s="27">
        <v>6828.6750000000002</v>
      </c>
      <c r="Z65" s="27">
        <v>6816.7070000000003</v>
      </c>
      <c r="AA65" s="27">
        <v>6791.9570000000003</v>
      </c>
      <c r="AB65" s="27">
        <v>6784.5749999999998</v>
      </c>
      <c r="AC65" s="27">
        <v>6779.5550000000003</v>
      </c>
      <c r="AD65" s="27">
        <v>6750.3755000000001</v>
      </c>
      <c r="AE65" s="27">
        <v>6734.0135</v>
      </c>
      <c r="AF65" s="27">
        <v>6729.35</v>
      </c>
      <c r="AG65" s="27">
        <v>6718.45</v>
      </c>
      <c r="AH65" s="27">
        <v>6726.5844999999999</v>
      </c>
      <c r="AI65" s="27">
        <v>6744.9059999999999</v>
      </c>
      <c r="AJ65" s="27">
        <v>6775.4430000000002</v>
      </c>
      <c r="AK65" s="27">
        <v>6866.7015000000001</v>
      </c>
      <c r="AL65" s="27">
        <v>6980.6345000000001</v>
      </c>
      <c r="AM65" s="27">
        <v>7117.2849999999999</v>
      </c>
      <c r="AN65" s="27">
        <v>7312.9009999999998</v>
      </c>
      <c r="AO65" s="27">
        <v>7547.1509999999998</v>
      </c>
      <c r="AP65" s="27">
        <v>7804.0995000000003</v>
      </c>
      <c r="AQ65" s="27">
        <v>8062.0879999999997</v>
      </c>
      <c r="AR65" s="27">
        <v>8319.4475000000002</v>
      </c>
      <c r="AS65" s="27">
        <v>8606.2870000000003</v>
      </c>
      <c r="AT65" s="27">
        <v>8904.8259999999991</v>
      </c>
      <c r="AU65" s="27">
        <v>9181.3379999999997</v>
      </c>
      <c r="AV65" s="27">
        <v>9428.2849999999999</v>
      </c>
      <c r="AW65" s="27">
        <v>9623.9714999999997</v>
      </c>
      <c r="AX65" s="27">
        <v>9776.1839999999993</v>
      </c>
      <c r="AY65" s="27">
        <v>9917.6144999999997</v>
      </c>
      <c r="AZ65" s="27">
        <v>9989.4680000000008</v>
      </c>
      <c r="BA65" s="27">
        <v>10018.035</v>
      </c>
      <c r="BB65" s="27">
        <v>10024.665999999999</v>
      </c>
      <c r="BC65" s="27">
        <v>9977.3014999999996</v>
      </c>
      <c r="BD65" s="27">
        <v>9925.0594999999994</v>
      </c>
      <c r="BE65" s="27">
        <v>9864.5550000000003</v>
      </c>
      <c r="BF65" s="27">
        <v>9772.2564999999995</v>
      </c>
      <c r="BG65" s="27">
        <v>9658.1375000000007</v>
      </c>
      <c r="BH65" s="27">
        <v>9573.3580000000002</v>
      </c>
      <c r="BI65" s="27">
        <v>9511.2075000000004</v>
      </c>
      <c r="BJ65" s="27">
        <v>9485.4825000000001</v>
      </c>
      <c r="BK65" s="27">
        <v>9485.4030000000002</v>
      </c>
      <c r="BL65" s="27">
        <v>9472.9745000000003</v>
      </c>
      <c r="BM65" s="27">
        <v>9475.1650000000009</v>
      </c>
      <c r="BN65" s="27">
        <v>9505.5445</v>
      </c>
      <c r="BO65" s="27">
        <v>9546.9969999999994</v>
      </c>
      <c r="BP65" s="27">
        <v>9597.9840000000004</v>
      </c>
      <c r="BQ65" s="27">
        <v>9664.1715000000004</v>
      </c>
      <c r="BR65" s="27">
        <v>9740.3935000000001</v>
      </c>
      <c r="BS65" s="27">
        <v>9834.1389999999992</v>
      </c>
      <c r="BT65" s="27">
        <v>9908.9704999999994</v>
      </c>
      <c r="BU65" s="27">
        <v>9962.2620000000006</v>
      </c>
      <c r="BV65" s="27">
        <v>10033.858</v>
      </c>
      <c r="BW65" s="27">
        <v>10702.6775</v>
      </c>
      <c r="BX65" s="27">
        <v>12428.9625</v>
      </c>
      <c r="BY65" s="27">
        <v>13899.300499999999</v>
      </c>
      <c r="BZ65" s="27">
        <v>15594.885</v>
      </c>
      <c r="CA65" s="27">
        <v>16791.313999999998</v>
      </c>
      <c r="CB65" s="27">
        <v>16222.9375</v>
      </c>
      <c r="CC65" s="27">
        <v>16293.319</v>
      </c>
      <c r="CD65" s="27">
        <v>16520.159500000002</v>
      </c>
      <c r="CE65" s="27">
        <v>16593.243999999999</v>
      </c>
      <c r="CF65" s="27">
        <v>16222.886</v>
      </c>
      <c r="CG65" s="27">
        <v>15455.503500000001</v>
      </c>
      <c r="CH65" s="27">
        <v>15355.854499999999</v>
      </c>
      <c r="CI65" s="27">
        <v>15053.6175</v>
      </c>
      <c r="CJ65" s="27">
        <v>14459.17</v>
      </c>
      <c r="CK65" s="27">
        <v>13827.72</v>
      </c>
      <c r="CL65" s="27">
        <v>13273.622499999999</v>
      </c>
      <c r="CM65" s="27">
        <v>12766.793</v>
      </c>
      <c r="CN65" s="27">
        <v>12233.492</v>
      </c>
      <c r="CO65" s="27">
        <v>11777.2405</v>
      </c>
      <c r="CP65" s="27">
        <v>11438.672</v>
      </c>
      <c r="CQ65" s="27">
        <v>11331.7485</v>
      </c>
      <c r="CR65" s="27">
        <v>10877.8205</v>
      </c>
      <c r="CS65" s="27">
        <v>10182.2595</v>
      </c>
      <c r="CT65" s="27">
        <v>9819.3379999999997</v>
      </c>
      <c r="CU65" s="27">
        <v>9479.0835000000006</v>
      </c>
      <c r="CV65" s="27">
        <v>9122.4184999999998</v>
      </c>
      <c r="CW65" s="27">
        <v>8671.3775000000005</v>
      </c>
      <c r="CX65" s="27">
        <v>8133.0649999999996</v>
      </c>
      <c r="CY65" s="27">
        <v>7588.8514999999998</v>
      </c>
      <c r="CZ65" s="27">
        <v>7112.8455000000004</v>
      </c>
      <c r="DA65" s="27">
        <v>7168.0680000000002</v>
      </c>
      <c r="DB65" s="27">
        <v>6629.5344999999998</v>
      </c>
      <c r="DC65" s="27">
        <v>5321.768</v>
      </c>
      <c r="DD65" s="27">
        <v>4341.6205</v>
      </c>
      <c r="DE65" s="27">
        <v>3394.5844999999999</v>
      </c>
      <c r="DF65" s="27">
        <v>2407.6664999999998</v>
      </c>
      <c r="DG65" s="27">
        <v>1643.8895</v>
      </c>
      <c r="DH65" s="27">
        <v>3388.8964999999998</v>
      </c>
    </row>
    <row r="66" spans="1:112" x14ac:dyDescent="0.35">
      <c r="A66" s="23">
        <v>7494</v>
      </c>
      <c r="B66" s="23" t="s">
        <v>208</v>
      </c>
      <c r="C66" s="107" t="s">
        <v>24</v>
      </c>
      <c r="D66" s="25">
        <v>5</v>
      </c>
      <c r="E66" s="25">
        <v>156</v>
      </c>
      <c r="F66" s="25" t="s">
        <v>25</v>
      </c>
      <c r="G66" s="25" t="s">
        <v>26</v>
      </c>
      <c r="H66" s="25">
        <v>156</v>
      </c>
      <c r="I66" s="26" t="s">
        <v>27</v>
      </c>
      <c r="J66" s="25">
        <v>906</v>
      </c>
      <c r="K66" s="25">
        <v>2085</v>
      </c>
      <c r="L66" s="27">
        <v>5675.1949999999997</v>
      </c>
      <c r="M66" s="27">
        <v>5796.9075000000003</v>
      </c>
      <c r="N66" s="27">
        <v>5936.7160000000003</v>
      </c>
      <c r="O66" s="27">
        <v>6072.7560000000003</v>
      </c>
      <c r="P66" s="27">
        <v>6184.9134999999997</v>
      </c>
      <c r="Q66" s="27">
        <v>6304.9754999999996</v>
      </c>
      <c r="R66" s="27">
        <v>6421.0185000000001</v>
      </c>
      <c r="S66" s="27">
        <v>6515.4859999999999</v>
      </c>
      <c r="T66" s="27">
        <v>6598.5140000000001</v>
      </c>
      <c r="U66" s="27">
        <v>6678.5860000000002</v>
      </c>
      <c r="V66" s="27">
        <v>6752.8185000000003</v>
      </c>
      <c r="W66" s="27">
        <v>6789.6880000000001</v>
      </c>
      <c r="X66" s="27">
        <v>6813.0529999999999</v>
      </c>
      <c r="Y66" s="27">
        <v>6830.8720000000003</v>
      </c>
      <c r="Z66" s="27">
        <v>6825.625</v>
      </c>
      <c r="AA66" s="27">
        <v>6812.4449999999997</v>
      </c>
      <c r="AB66" s="27">
        <v>6786.2250000000004</v>
      </c>
      <c r="AC66" s="27">
        <v>6777.2434999999996</v>
      </c>
      <c r="AD66" s="27">
        <v>6770.6405000000004</v>
      </c>
      <c r="AE66" s="27">
        <v>6740.0285000000003</v>
      </c>
      <c r="AF66" s="27">
        <v>6722.4695000000002</v>
      </c>
      <c r="AG66" s="27">
        <v>6716.8980000000001</v>
      </c>
      <c r="AH66" s="27">
        <v>6705.4</v>
      </c>
      <c r="AI66" s="27">
        <v>6713.223</v>
      </c>
      <c r="AJ66" s="27">
        <v>6731.4780000000001</v>
      </c>
      <c r="AK66" s="27">
        <v>6762.1419999999998</v>
      </c>
      <c r="AL66" s="27">
        <v>6853.6710000000003</v>
      </c>
      <c r="AM66" s="27">
        <v>6967.9930000000004</v>
      </c>
      <c r="AN66" s="27">
        <v>7105.1165000000001</v>
      </c>
      <c r="AO66" s="27">
        <v>7301.25</v>
      </c>
      <c r="AP66" s="27">
        <v>7536.0355</v>
      </c>
      <c r="AQ66" s="27">
        <v>7793.5219999999999</v>
      </c>
      <c r="AR66" s="27">
        <v>8052.0424999999996</v>
      </c>
      <c r="AS66" s="27">
        <v>8309.9140000000007</v>
      </c>
      <c r="AT66" s="27">
        <v>8597.2235000000001</v>
      </c>
      <c r="AU66" s="27">
        <v>8896.1810000000005</v>
      </c>
      <c r="AV66" s="27">
        <v>9173.0589999999993</v>
      </c>
      <c r="AW66" s="27">
        <v>9420.31</v>
      </c>
      <c r="AX66" s="27">
        <v>9616.2250000000004</v>
      </c>
      <c r="AY66" s="27">
        <v>9768.5845000000008</v>
      </c>
      <c r="AZ66" s="27">
        <v>9910.0660000000007</v>
      </c>
      <c r="BA66" s="27">
        <v>9981.9079999999994</v>
      </c>
      <c r="BB66" s="27">
        <v>10010.413500000001</v>
      </c>
      <c r="BC66" s="27">
        <v>10016.933999999999</v>
      </c>
      <c r="BD66" s="27">
        <v>9969.4359999999997</v>
      </c>
      <c r="BE66" s="27">
        <v>9917.0205000000005</v>
      </c>
      <c r="BF66" s="27">
        <v>9856.3174999999992</v>
      </c>
      <c r="BG66" s="27">
        <v>9763.8045000000002</v>
      </c>
      <c r="BH66" s="27">
        <v>9649.3994999999995</v>
      </c>
      <c r="BI66" s="27">
        <v>9564.1669999999995</v>
      </c>
      <c r="BJ66" s="27">
        <v>9501.3860000000004</v>
      </c>
      <c r="BK66" s="27">
        <v>9474.9</v>
      </c>
      <c r="BL66" s="27">
        <v>9474.0149999999994</v>
      </c>
      <c r="BM66" s="27">
        <v>9460.8155000000006</v>
      </c>
      <c r="BN66" s="27">
        <v>9462.2494999999999</v>
      </c>
      <c r="BO66" s="27">
        <v>9491.8225000000002</v>
      </c>
      <c r="BP66" s="27">
        <v>9532.3575000000001</v>
      </c>
      <c r="BQ66" s="27">
        <v>9582.2155000000002</v>
      </c>
      <c r="BR66" s="27">
        <v>9646.9959999999992</v>
      </c>
      <c r="BS66" s="27">
        <v>9721.5064999999995</v>
      </c>
      <c r="BT66" s="27">
        <v>9813.1514999999999</v>
      </c>
      <c r="BU66" s="27">
        <v>9885.5115000000005</v>
      </c>
      <c r="BV66" s="27">
        <v>9936.0215000000007</v>
      </c>
      <c r="BW66" s="27">
        <v>10004.4815</v>
      </c>
      <c r="BX66" s="27">
        <v>10667.968000000001</v>
      </c>
      <c r="BY66" s="27">
        <v>12384.5695</v>
      </c>
      <c r="BZ66" s="27">
        <v>13844.558499999999</v>
      </c>
      <c r="CA66" s="27">
        <v>15526.770500000001</v>
      </c>
      <c r="CB66" s="27">
        <v>16710.171999999999</v>
      </c>
      <c r="CC66" s="27">
        <v>16135.258</v>
      </c>
      <c r="CD66" s="27">
        <v>16192.518</v>
      </c>
      <c r="CE66" s="27">
        <v>16403.509999999998</v>
      </c>
      <c r="CF66" s="27">
        <v>16461.824499999999</v>
      </c>
      <c r="CG66" s="27">
        <v>16079.161</v>
      </c>
      <c r="CH66" s="27">
        <v>15301.4475</v>
      </c>
      <c r="CI66" s="27">
        <v>15183.92</v>
      </c>
      <c r="CJ66" s="27">
        <v>14863.5915</v>
      </c>
      <c r="CK66" s="27">
        <v>14251.763499999999</v>
      </c>
      <c r="CL66" s="27">
        <v>13601.16</v>
      </c>
      <c r="CM66" s="27">
        <v>13024.084999999999</v>
      </c>
      <c r="CN66" s="27">
        <v>12490.450500000001</v>
      </c>
      <c r="CO66" s="27">
        <v>11927.617</v>
      </c>
      <c r="CP66" s="27">
        <v>11437.161</v>
      </c>
      <c r="CQ66" s="27">
        <v>11059.040499999999</v>
      </c>
      <c r="CR66" s="27">
        <v>10902.084500000001</v>
      </c>
      <c r="CS66" s="27">
        <v>10409.4925</v>
      </c>
      <c r="CT66" s="27">
        <v>9685.3875000000007</v>
      </c>
      <c r="CU66" s="27">
        <v>9276.76</v>
      </c>
      <c r="CV66" s="27">
        <v>8886.3354999999992</v>
      </c>
      <c r="CW66" s="27">
        <v>8475.7384999999995</v>
      </c>
      <c r="CX66" s="27">
        <v>7973.2844999999998</v>
      </c>
      <c r="CY66" s="27">
        <v>7389.1135000000004</v>
      </c>
      <c r="CZ66" s="27">
        <v>6797.4944999999998</v>
      </c>
      <c r="DA66" s="27">
        <v>6265.5535</v>
      </c>
      <c r="DB66" s="27">
        <v>6197.1080000000002</v>
      </c>
      <c r="DC66" s="27">
        <v>5617.2584999999999</v>
      </c>
      <c r="DD66" s="27">
        <v>4404.4690000000001</v>
      </c>
      <c r="DE66" s="27">
        <v>3493.123</v>
      </c>
      <c r="DF66" s="27">
        <v>2644.4544999999998</v>
      </c>
      <c r="DG66" s="27">
        <v>1809.3855000000001</v>
      </c>
      <c r="DH66" s="27">
        <v>3581.8710000000001</v>
      </c>
    </row>
    <row r="67" spans="1:112" x14ac:dyDescent="0.35">
      <c r="A67" s="23">
        <v>7495</v>
      </c>
      <c r="B67" s="23" t="s">
        <v>208</v>
      </c>
      <c r="C67" s="107" t="s">
        <v>24</v>
      </c>
      <c r="D67" s="25">
        <v>5</v>
      </c>
      <c r="E67" s="25">
        <v>156</v>
      </c>
      <c r="F67" s="25" t="s">
        <v>25</v>
      </c>
      <c r="G67" s="25" t="s">
        <v>26</v>
      </c>
      <c r="H67" s="25">
        <v>156</v>
      </c>
      <c r="I67" s="26" t="s">
        <v>27</v>
      </c>
      <c r="J67" s="25">
        <v>906</v>
      </c>
      <c r="K67" s="25">
        <v>2086</v>
      </c>
      <c r="L67" s="27">
        <v>5550.9059999999999</v>
      </c>
      <c r="M67" s="27">
        <v>5669.3130000000001</v>
      </c>
      <c r="N67" s="27">
        <v>5792.7915000000003</v>
      </c>
      <c r="O67" s="27">
        <v>5933.2250000000004</v>
      </c>
      <c r="P67" s="27">
        <v>6069.7879999999996</v>
      </c>
      <c r="Q67" s="27">
        <v>6182.3795</v>
      </c>
      <c r="R67" s="27">
        <v>6302.7920000000004</v>
      </c>
      <c r="S67" s="27">
        <v>6419.1154999999999</v>
      </c>
      <c r="T67" s="27">
        <v>6513.8064999999997</v>
      </c>
      <c r="U67" s="27">
        <v>6597.0074999999997</v>
      </c>
      <c r="V67" s="27">
        <v>6677.1859999999997</v>
      </c>
      <c r="W67" s="27">
        <v>6751.4040000000005</v>
      </c>
      <c r="X67" s="27">
        <v>6788.0474999999997</v>
      </c>
      <c r="Y67" s="27">
        <v>6810.8860000000004</v>
      </c>
      <c r="Z67" s="27">
        <v>6827.8305</v>
      </c>
      <c r="AA67" s="27">
        <v>6821.3710000000001</v>
      </c>
      <c r="AB67" s="27">
        <v>6806.7214999999997</v>
      </c>
      <c r="AC67" s="27">
        <v>6778.9044999999996</v>
      </c>
      <c r="AD67" s="27">
        <v>6768.3410000000003</v>
      </c>
      <c r="AE67" s="27">
        <v>6760.3045000000002</v>
      </c>
      <c r="AF67" s="27">
        <v>6728.4979999999996</v>
      </c>
      <c r="AG67" s="27">
        <v>6710.0339999999997</v>
      </c>
      <c r="AH67" s="27">
        <v>6703.8654999999999</v>
      </c>
      <c r="AI67" s="27">
        <v>6692.058</v>
      </c>
      <c r="AJ67" s="27">
        <v>6699.8180000000002</v>
      </c>
      <c r="AK67" s="27">
        <v>6718.2030000000004</v>
      </c>
      <c r="AL67" s="27">
        <v>6749.1495000000004</v>
      </c>
      <c r="AM67" s="27">
        <v>6841.0725000000002</v>
      </c>
      <c r="AN67" s="27">
        <v>6955.8739999999998</v>
      </c>
      <c r="AO67" s="27">
        <v>7093.5280000000002</v>
      </c>
      <c r="AP67" s="27">
        <v>7290.2060000000001</v>
      </c>
      <c r="AQ67" s="27">
        <v>7525.5365000000002</v>
      </c>
      <c r="AR67" s="27">
        <v>7783.558</v>
      </c>
      <c r="AS67" s="27">
        <v>8042.5934999999999</v>
      </c>
      <c r="AT67" s="27">
        <v>8300.9444999999996</v>
      </c>
      <c r="AU67" s="27">
        <v>8588.6805000000004</v>
      </c>
      <c r="AV67" s="27">
        <v>8888.0044999999991</v>
      </c>
      <c r="AW67" s="27">
        <v>9165.1859999999997</v>
      </c>
      <c r="AX67" s="27">
        <v>9412.6620000000003</v>
      </c>
      <c r="AY67" s="27">
        <v>9608.7214999999997</v>
      </c>
      <c r="AZ67" s="27">
        <v>9761.1404999999995</v>
      </c>
      <c r="BA67" s="27">
        <v>9902.5990000000002</v>
      </c>
      <c r="BB67" s="27">
        <v>9974.3739999999998</v>
      </c>
      <c r="BC67" s="27">
        <v>10002.769</v>
      </c>
      <c r="BD67" s="27">
        <v>10009.139499999999</v>
      </c>
      <c r="BE67" s="27">
        <v>9961.4709999999995</v>
      </c>
      <c r="BF67" s="27">
        <v>9908.8585000000003</v>
      </c>
      <c r="BG67" s="27">
        <v>9847.9259999999995</v>
      </c>
      <c r="BH67" s="27">
        <v>9755.1165000000001</v>
      </c>
      <c r="BI67" s="27">
        <v>9640.2855</v>
      </c>
      <c r="BJ67" s="27">
        <v>9554.4509999999991</v>
      </c>
      <c r="BK67" s="27">
        <v>9490.9585000000006</v>
      </c>
      <c r="BL67" s="27">
        <v>9463.7114999999994</v>
      </c>
      <c r="BM67" s="27">
        <v>9462.0614999999998</v>
      </c>
      <c r="BN67" s="27">
        <v>9448.1404999999995</v>
      </c>
      <c r="BO67" s="27">
        <v>9448.8225000000002</v>
      </c>
      <c r="BP67" s="27">
        <v>9477.5154999999995</v>
      </c>
      <c r="BQ67" s="27">
        <v>9516.9675000000007</v>
      </c>
      <c r="BR67" s="27">
        <v>9565.4840000000004</v>
      </c>
      <c r="BS67" s="27">
        <v>9628.6260000000002</v>
      </c>
      <c r="BT67" s="27">
        <v>9701.1409999999996</v>
      </c>
      <c r="BU67" s="27">
        <v>9790.3590000000004</v>
      </c>
      <c r="BV67" s="27">
        <v>9859.9775000000009</v>
      </c>
      <c r="BW67" s="27">
        <v>9907.4994999999999</v>
      </c>
      <c r="BX67" s="27">
        <v>9972.6535000000003</v>
      </c>
      <c r="BY67" s="27">
        <v>10630.544</v>
      </c>
      <c r="BZ67" s="27">
        <v>12336.6445</v>
      </c>
      <c r="CA67" s="27">
        <v>13785.198</v>
      </c>
      <c r="CB67" s="27">
        <v>15453.004000000001</v>
      </c>
      <c r="CC67" s="27">
        <v>16621.450499999999</v>
      </c>
      <c r="CD67" s="27">
        <v>16037.235000000001</v>
      </c>
      <c r="CE67" s="27">
        <v>16080.123</v>
      </c>
      <c r="CF67" s="27">
        <v>16275.853499999999</v>
      </c>
      <c r="CG67" s="27">
        <v>16318.347</v>
      </c>
      <c r="CH67" s="27">
        <v>15921.587</v>
      </c>
      <c r="CI67" s="27">
        <v>15132.878500000001</v>
      </c>
      <c r="CJ67" s="27">
        <v>14995.243</v>
      </c>
      <c r="CK67" s="27">
        <v>14653.6445</v>
      </c>
      <c r="CL67" s="27">
        <v>14021.7575</v>
      </c>
      <c r="CM67" s="27">
        <v>13349.195</v>
      </c>
      <c r="CN67" s="27">
        <v>12746.186</v>
      </c>
      <c r="CO67" s="27">
        <v>12182.4835</v>
      </c>
      <c r="CP67" s="27">
        <v>11587.901</v>
      </c>
      <c r="CQ67" s="27">
        <v>11062.6335</v>
      </c>
      <c r="CR67" s="27">
        <v>10645.247499999999</v>
      </c>
      <c r="CS67" s="27">
        <v>10438.583500000001</v>
      </c>
      <c r="CT67" s="27">
        <v>9908.0215000000007</v>
      </c>
      <c r="CU67" s="27">
        <v>9156.8165000000008</v>
      </c>
      <c r="CV67" s="27">
        <v>8703.6239999999998</v>
      </c>
      <c r="CW67" s="27">
        <v>8263.7445000000007</v>
      </c>
      <c r="CX67" s="27">
        <v>7801.1004999999996</v>
      </c>
      <c r="CY67" s="27">
        <v>7251.9679999999998</v>
      </c>
      <c r="CZ67" s="27">
        <v>6626.8325000000004</v>
      </c>
      <c r="DA67" s="27">
        <v>5996.3010000000004</v>
      </c>
      <c r="DB67" s="27">
        <v>5425.8059999999996</v>
      </c>
      <c r="DC67" s="27">
        <v>5259.6229999999996</v>
      </c>
      <c r="DD67" s="27">
        <v>4658.1909999999998</v>
      </c>
      <c r="DE67" s="27">
        <v>3551.4614999999999</v>
      </c>
      <c r="DF67" s="27">
        <v>2727.4335000000001</v>
      </c>
      <c r="DG67" s="27">
        <v>1992.3320000000001</v>
      </c>
      <c r="DH67" s="27">
        <v>3849.6660000000002</v>
      </c>
    </row>
    <row r="68" spans="1:112" x14ac:dyDescent="0.35">
      <c r="A68" s="23">
        <v>7496</v>
      </c>
      <c r="B68" s="23" t="s">
        <v>208</v>
      </c>
      <c r="C68" s="107" t="s">
        <v>24</v>
      </c>
      <c r="D68" s="25">
        <v>5</v>
      </c>
      <c r="E68" s="25">
        <v>156</v>
      </c>
      <c r="F68" s="25" t="s">
        <v>25</v>
      </c>
      <c r="G68" s="25" t="s">
        <v>26</v>
      </c>
      <c r="H68" s="25">
        <v>156</v>
      </c>
      <c r="I68" s="26" t="s">
        <v>27</v>
      </c>
      <c r="J68" s="25">
        <v>906</v>
      </c>
      <c r="K68" s="25">
        <v>2087</v>
      </c>
      <c r="L68" s="27">
        <v>5421.241</v>
      </c>
      <c r="M68" s="27">
        <v>5545.0784999999996</v>
      </c>
      <c r="N68" s="27">
        <v>5665.2150000000001</v>
      </c>
      <c r="O68" s="27">
        <v>5789.3175000000001</v>
      </c>
      <c r="P68" s="27">
        <v>5930.2709999999997</v>
      </c>
      <c r="Q68" s="27">
        <v>6067.2645000000002</v>
      </c>
      <c r="R68" s="27">
        <v>6180.2065000000002</v>
      </c>
      <c r="S68" s="27">
        <v>6300.9</v>
      </c>
      <c r="T68" s="27">
        <v>6417.4470000000001</v>
      </c>
      <c r="U68" s="27">
        <v>6512.3109999999997</v>
      </c>
      <c r="V68" s="27">
        <v>6595.6184999999996</v>
      </c>
      <c r="W68" s="27">
        <v>6675.7825000000003</v>
      </c>
      <c r="X68" s="27">
        <v>6749.7725</v>
      </c>
      <c r="Y68" s="27">
        <v>6785.8905000000004</v>
      </c>
      <c r="Z68" s="27">
        <v>6807.8540000000003</v>
      </c>
      <c r="AA68" s="27">
        <v>6823.585</v>
      </c>
      <c r="AB68" s="27">
        <v>6815.6565000000001</v>
      </c>
      <c r="AC68" s="27">
        <v>6799.4094999999998</v>
      </c>
      <c r="AD68" s="27">
        <v>6770.0129999999999</v>
      </c>
      <c r="AE68" s="27">
        <v>6758.018</v>
      </c>
      <c r="AF68" s="27">
        <v>6748.7860000000001</v>
      </c>
      <c r="AG68" s="27">
        <v>6716.0775000000003</v>
      </c>
      <c r="AH68" s="27">
        <v>6697.018</v>
      </c>
      <c r="AI68" s="27">
        <v>6690.5405000000001</v>
      </c>
      <c r="AJ68" s="27">
        <v>6678.674</v>
      </c>
      <c r="AK68" s="27">
        <v>6686.567</v>
      </c>
      <c r="AL68" s="27">
        <v>6705.2375000000002</v>
      </c>
      <c r="AM68" s="27">
        <v>6736.5895</v>
      </c>
      <c r="AN68" s="27">
        <v>6828.9979999999996</v>
      </c>
      <c r="AO68" s="27">
        <v>6944.3360000000002</v>
      </c>
      <c r="AP68" s="27">
        <v>7082.5460000000003</v>
      </c>
      <c r="AQ68" s="27">
        <v>7279.78</v>
      </c>
      <c r="AR68" s="27">
        <v>7515.6525000000001</v>
      </c>
      <c r="AS68" s="27">
        <v>7774.1914999999999</v>
      </c>
      <c r="AT68" s="27">
        <v>8033.7094999999999</v>
      </c>
      <c r="AU68" s="27">
        <v>8292.4969999999994</v>
      </c>
      <c r="AV68" s="27">
        <v>8580.607</v>
      </c>
      <c r="AW68" s="27">
        <v>8880.2369999999992</v>
      </c>
      <c r="AX68" s="27">
        <v>9157.6465000000007</v>
      </c>
      <c r="AY68" s="27">
        <v>9405.2639999999992</v>
      </c>
      <c r="AZ68" s="27">
        <v>9601.3824999999997</v>
      </c>
      <c r="BA68" s="27">
        <v>9753.7880000000005</v>
      </c>
      <c r="BB68" s="27">
        <v>9895.1659999999993</v>
      </c>
      <c r="BC68" s="27">
        <v>9966.8250000000007</v>
      </c>
      <c r="BD68" s="27">
        <v>9995.0679999999993</v>
      </c>
      <c r="BE68" s="27">
        <v>10001.25</v>
      </c>
      <c r="BF68" s="27">
        <v>9953.3875000000007</v>
      </c>
      <c r="BG68" s="27">
        <v>9900.5455000000002</v>
      </c>
      <c r="BH68" s="27">
        <v>9839.3024999999998</v>
      </c>
      <c r="BI68" s="27">
        <v>9746.0575000000008</v>
      </c>
      <c r="BJ68" s="27">
        <v>9630.6555000000008</v>
      </c>
      <c r="BK68" s="27">
        <v>9544.1414999999997</v>
      </c>
      <c r="BL68" s="27">
        <v>9479.9380000000001</v>
      </c>
      <c r="BM68" s="27">
        <v>9451.9699999999993</v>
      </c>
      <c r="BN68" s="27">
        <v>9449.6015000000007</v>
      </c>
      <c r="BO68" s="27">
        <v>9434.9629999999997</v>
      </c>
      <c r="BP68" s="27">
        <v>9434.8225000000002</v>
      </c>
      <c r="BQ68" s="27">
        <v>9462.4765000000007</v>
      </c>
      <c r="BR68" s="27">
        <v>9500.6404999999995</v>
      </c>
      <c r="BS68" s="27">
        <v>9547.5944999999992</v>
      </c>
      <c r="BT68" s="27">
        <v>9608.8255000000008</v>
      </c>
      <c r="BU68" s="27">
        <v>9679.0314999999991</v>
      </c>
      <c r="BV68" s="27">
        <v>9765.5565000000006</v>
      </c>
      <c r="BW68" s="27">
        <v>9832.2265000000007</v>
      </c>
      <c r="BX68" s="27">
        <v>9876.5939999999991</v>
      </c>
      <c r="BY68" s="27">
        <v>9938.3294999999998</v>
      </c>
      <c r="BZ68" s="27">
        <v>10590.128000000001</v>
      </c>
      <c r="CA68" s="27">
        <v>12284.648499999999</v>
      </c>
      <c r="CB68" s="27">
        <v>13720.870500000001</v>
      </c>
      <c r="CC68" s="27">
        <v>15372.307000000001</v>
      </c>
      <c r="CD68" s="27">
        <v>16522.2425</v>
      </c>
      <c r="CE68" s="27">
        <v>15927.914500000001</v>
      </c>
      <c r="CF68" s="27">
        <v>15957.068499999999</v>
      </c>
      <c r="CG68" s="27">
        <v>16136.419</v>
      </c>
      <c r="CH68" s="27">
        <v>16160.985000000001</v>
      </c>
      <c r="CI68" s="27">
        <v>15749.091</v>
      </c>
      <c r="CJ68" s="27">
        <v>14947.798500000001</v>
      </c>
      <c r="CK68" s="27">
        <v>14786.674999999999</v>
      </c>
      <c r="CL68" s="27">
        <v>14420.692499999999</v>
      </c>
      <c r="CM68" s="27">
        <v>13765.8135</v>
      </c>
      <c r="CN68" s="27">
        <v>13068.4295</v>
      </c>
      <c r="CO68" s="27">
        <v>12436.298500000001</v>
      </c>
      <c r="CP68" s="27">
        <v>11840.235000000001</v>
      </c>
      <c r="CQ68" s="27">
        <v>11213.538</v>
      </c>
      <c r="CR68" s="27">
        <v>10654.1325</v>
      </c>
      <c r="CS68" s="27">
        <v>10198.5435</v>
      </c>
      <c r="CT68" s="27">
        <v>9941.8984999999993</v>
      </c>
      <c r="CU68" s="27">
        <v>9374.0759999999991</v>
      </c>
      <c r="CV68" s="27">
        <v>8597.9140000000007</v>
      </c>
      <c r="CW68" s="27">
        <v>8100.9684999999999</v>
      </c>
      <c r="CX68" s="27">
        <v>7613.4579999999996</v>
      </c>
      <c r="CY68" s="27">
        <v>7103.1059999999998</v>
      </c>
      <c r="CZ68" s="27">
        <v>6511.8509999999997</v>
      </c>
      <c r="DA68" s="27">
        <v>5853.9409999999998</v>
      </c>
      <c r="DB68" s="27">
        <v>5200.8990000000003</v>
      </c>
      <c r="DC68" s="27">
        <v>4613.3845000000001</v>
      </c>
      <c r="DD68" s="27">
        <v>4369.5155000000004</v>
      </c>
      <c r="DE68" s="27">
        <v>3764.0025000000001</v>
      </c>
      <c r="DF68" s="27">
        <v>2779.4744999999998</v>
      </c>
      <c r="DG68" s="27">
        <v>2059.7655</v>
      </c>
      <c r="DH68" s="27">
        <v>4186.2205000000004</v>
      </c>
    </row>
    <row r="69" spans="1:112" x14ac:dyDescent="0.35">
      <c r="A69" s="23">
        <v>7497</v>
      </c>
      <c r="B69" s="23" t="s">
        <v>208</v>
      </c>
      <c r="C69" s="107" t="s">
        <v>24</v>
      </c>
      <c r="D69" s="25">
        <v>5</v>
      </c>
      <c r="E69" s="25">
        <v>156</v>
      </c>
      <c r="F69" s="25" t="s">
        <v>25</v>
      </c>
      <c r="G69" s="25" t="s">
        <v>26</v>
      </c>
      <c r="H69" s="25">
        <v>156</v>
      </c>
      <c r="I69" s="26" t="s">
        <v>27</v>
      </c>
      <c r="J69" s="25">
        <v>906</v>
      </c>
      <c r="K69" s="25">
        <v>2088</v>
      </c>
      <c r="L69" s="27">
        <v>5300.1975000000002</v>
      </c>
      <c r="M69" s="27">
        <v>5415.4679999999998</v>
      </c>
      <c r="N69" s="27">
        <v>5540.9984999999997</v>
      </c>
      <c r="O69" s="27">
        <v>5661.7560000000003</v>
      </c>
      <c r="P69" s="27">
        <v>5786.3770000000004</v>
      </c>
      <c r="Q69" s="27">
        <v>5927.759</v>
      </c>
      <c r="R69" s="27">
        <v>6065.1014999999998</v>
      </c>
      <c r="S69" s="27">
        <v>6178.3249999999998</v>
      </c>
      <c r="T69" s="27">
        <v>6299.2430000000004</v>
      </c>
      <c r="U69" s="27">
        <v>6415.9629999999997</v>
      </c>
      <c r="V69" s="27">
        <v>6510.9335000000001</v>
      </c>
      <c r="W69" s="27">
        <v>6594.2259999999997</v>
      </c>
      <c r="X69" s="27">
        <v>6674.1625000000004</v>
      </c>
      <c r="Y69" s="27">
        <v>6747.6260000000002</v>
      </c>
      <c r="Z69" s="27">
        <v>6782.8675000000003</v>
      </c>
      <c r="AA69" s="27">
        <v>6803.6184999999996</v>
      </c>
      <c r="AB69" s="27">
        <v>6817.8789999999999</v>
      </c>
      <c r="AC69" s="27">
        <v>6808.3535000000002</v>
      </c>
      <c r="AD69" s="27">
        <v>6790.5280000000002</v>
      </c>
      <c r="AE69" s="27">
        <v>6759.7025000000003</v>
      </c>
      <c r="AF69" s="27">
        <v>6746.5135</v>
      </c>
      <c r="AG69" s="27">
        <v>6736.3779999999997</v>
      </c>
      <c r="AH69" s="27">
        <v>6703.0765000000001</v>
      </c>
      <c r="AI69" s="27">
        <v>6683.7110000000002</v>
      </c>
      <c r="AJ69" s="27">
        <v>6677.1745000000001</v>
      </c>
      <c r="AK69" s="27">
        <v>6665.4449999999997</v>
      </c>
      <c r="AL69" s="27">
        <v>6673.6260000000002</v>
      </c>
      <c r="AM69" s="27">
        <v>6692.7060000000001</v>
      </c>
      <c r="AN69" s="27">
        <v>6724.5540000000001</v>
      </c>
      <c r="AO69" s="27">
        <v>6817.5045</v>
      </c>
      <c r="AP69" s="27">
        <v>6933.4049999999997</v>
      </c>
      <c r="AQ69" s="27">
        <v>7072.1835000000001</v>
      </c>
      <c r="AR69" s="27">
        <v>7269.9690000000001</v>
      </c>
      <c r="AS69" s="27">
        <v>7506.3654999999999</v>
      </c>
      <c r="AT69" s="27">
        <v>7765.3909999999996</v>
      </c>
      <c r="AU69" s="27">
        <v>8025.3490000000002</v>
      </c>
      <c r="AV69" s="27">
        <v>8284.5220000000008</v>
      </c>
      <c r="AW69" s="27">
        <v>8572.9480000000003</v>
      </c>
      <c r="AX69" s="27">
        <v>8872.8104999999996</v>
      </c>
      <c r="AY69" s="27">
        <v>9150.3649999999998</v>
      </c>
      <c r="AZ69" s="27">
        <v>9398.0400000000009</v>
      </c>
      <c r="BA69" s="27">
        <v>9594.1445000000003</v>
      </c>
      <c r="BB69" s="27">
        <v>9746.48</v>
      </c>
      <c r="BC69" s="27">
        <v>9887.7265000000007</v>
      </c>
      <c r="BD69" s="27">
        <v>9959.2255000000005</v>
      </c>
      <c r="BE69" s="27">
        <v>9987.2795000000006</v>
      </c>
      <c r="BF69" s="27">
        <v>9993.2455000000009</v>
      </c>
      <c r="BG69" s="27">
        <v>9945.1574999999993</v>
      </c>
      <c r="BH69" s="27">
        <v>9892.0069999999996</v>
      </c>
      <c r="BI69" s="27">
        <v>9830.3135000000002</v>
      </c>
      <c r="BJ69" s="27">
        <v>9736.4894999999997</v>
      </c>
      <c r="BK69" s="27">
        <v>9620.4415000000008</v>
      </c>
      <c r="BL69" s="27">
        <v>9533.2494999999999</v>
      </c>
      <c r="BM69" s="27">
        <v>9468.3775000000005</v>
      </c>
      <c r="BN69" s="27">
        <v>9439.7335000000003</v>
      </c>
      <c r="BO69" s="27">
        <v>9436.6484999999993</v>
      </c>
      <c r="BP69" s="27">
        <v>9421.2235000000001</v>
      </c>
      <c r="BQ69" s="27">
        <v>9420.1085000000003</v>
      </c>
      <c r="BR69" s="27">
        <v>9446.5259999999998</v>
      </c>
      <c r="BS69" s="27">
        <v>9483.1895000000004</v>
      </c>
      <c r="BT69" s="27">
        <v>9528.3204999999998</v>
      </c>
      <c r="BU69" s="27">
        <v>9587.3379999999997</v>
      </c>
      <c r="BV69" s="27">
        <v>9654.9809999999998</v>
      </c>
      <c r="BW69" s="27">
        <v>9738.6049999999996</v>
      </c>
      <c r="BX69" s="27">
        <v>9802.1545000000006</v>
      </c>
      <c r="BY69" s="27">
        <v>9843.2540000000008</v>
      </c>
      <c r="BZ69" s="27">
        <v>9901.2489999999998</v>
      </c>
      <c r="CA69" s="27">
        <v>10546.2685</v>
      </c>
      <c r="CB69" s="27">
        <v>12228.279500000001</v>
      </c>
      <c r="CC69" s="27">
        <v>13650.4745</v>
      </c>
      <c r="CD69" s="27">
        <v>15282.065000000001</v>
      </c>
      <c r="CE69" s="27">
        <v>16411.569500000001</v>
      </c>
      <c r="CF69" s="27">
        <v>15808.166999999999</v>
      </c>
      <c r="CG69" s="27">
        <v>15822.598</v>
      </c>
      <c r="CH69" s="27">
        <v>15983.422500000001</v>
      </c>
      <c r="CI69" s="27">
        <v>15988.634</v>
      </c>
      <c r="CJ69" s="27">
        <v>15559.5815</v>
      </c>
      <c r="CK69" s="27">
        <v>14743.0825</v>
      </c>
      <c r="CL69" s="27">
        <v>14555.103499999999</v>
      </c>
      <c r="CM69" s="27">
        <v>14161.294</v>
      </c>
      <c r="CN69" s="27">
        <v>13480.416499999999</v>
      </c>
      <c r="CO69" s="27">
        <v>12755.1265</v>
      </c>
      <c r="CP69" s="27">
        <v>12091.6715</v>
      </c>
      <c r="CQ69" s="27">
        <v>11462.808999999999</v>
      </c>
      <c r="CR69" s="27">
        <v>10804.909</v>
      </c>
      <c r="CS69" s="27">
        <v>10212.7935</v>
      </c>
      <c r="CT69" s="27">
        <v>9719.4454999999998</v>
      </c>
      <c r="CU69" s="27">
        <v>9412.5594999999994</v>
      </c>
      <c r="CV69" s="27">
        <v>8808.8904999999995</v>
      </c>
      <c r="CW69" s="27">
        <v>8009.5604999999996</v>
      </c>
      <c r="CX69" s="27">
        <v>7470.741</v>
      </c>
      <c r="CY69" s="27">
        <v>6939.7704999999996</v>
      </c>
      <c r="CZ69" s="27">
        <v>6385.9314999999997</v>
      </c>
      <c r="DA69" s="27">
        <v>5760.3384999999998</v>
      </c>
      <c r="DB69" s="27">
        <v>5085.3630000000003</v>
      </c>
      <c r="DC69" s="27">
        <v>4429.8885</v>
      </c>
      <c r="DD69" s="27">
        <v>3840.2139999999999</v>
      </c>
      <c r="DE69" s="27">
        <v>3537.6795000000002</v>
      </c>
      <c r="DF69" s="27">
        <v>2952.6145000000001</v>
      </c>
      <c r="DG69" s="27">
        <v>2104.3539999999998</v>
      </c>
      <c r="DH69" s="27">
        <v>4487.6719999999996</v>
      </c>
    </row>
    <row r="70" spans="1:112" x14ac:dyDescent="0.35">
      <c r="A70" s="23">
        <v>7498</v>
      </c>
      <c r="B70" s="23" t="s">
        <v>208</v>
      </c>
      <c r="C70" s="107" t="s">
        <v>24</v>
      </c>
      <c r="D70" s="25">
        <v>5</v>
      </c>
      <c r="E70" s="25">
        <v>156</v>
      </c>
      <c r="F70" s="25" t="s">
        <v>25</v>
      </c>
      <c r="G70" s="25" t="s">
        <v>26</v>
      </c>
      <c r="H70" s="25">
        <v>156</v>
      </c>
      <c r="I70" s="26" t="s">
        <v>27</v>
      </c>
      <c r="J70" s="25">
        <v>906</v>
      </c>
      <c r="K70" s="25">
        <v>2089</v>
      </c>
      <c r="L70" s="27">
        <v>5197.7785000000003</v>
      </c>
      <c r="M70" s="27">
        <v>5294.4740000000002</v>
      </c>
      <c r="N70" s="27">
        <v>5411.4054999999998</v>
      </c>
      <c r="O70" s="27">
        <v>5537.5529999999999</v>
      </c>
      <c r="P70" s="27">
        <v>5658.8280000000004</v>
      </c>
      <c r="Q70" s="27">
        <v>5783.8765000000003</v>
      </c>
      <c r="R70" s="27">
        <v>5925.6064999999999</v>
      </c>
      <c r="S70" s="27">
        <v>6063.23</v>
      </c>
      <c r="T70" s="27">
        <v>6176.6790000000001</v>
      </c>
      <c r="U70" s="27">
        <v>6297.7704999999996</v>
      </c>
      <c r="V70" s="27">
        <v>6414.5964999999997</v>
      </c>
      <c r="W70" s="27">
        <v>6509.5514999999996</v>
      </c>
      <c r="X70" s="27">
        <v>6592.6175000000003</v>
      </c>
      <c r="Y70" s="27">
        <v>6672.027</v>
      </c>
      <c r="Z70" s="27">
        <v>6744.6125000000002</v>
      </c>
      <c r="AA70" s="27">
        <v>6778.6419999999998</v>
      </c>
      <c r="AB70" s="27">
        <v>6797.9224999999997</v>
      </c>
      <c r="AC70" s="27">
        <v>6810.5865000000003</v>
      </c>
      <c r="AD70" s="27">
        <v>6799.4830000000002</v>
      </c>
      <c r="AE70" s="27">
        <v>6780.2275</v>
      </c>
      <c r="AF70" s="27">
        <v>6748.2110000000002</v>
      </c>
      <c r="AG70" s="27">
        <v>6734.1205</v>
      </c>
      <c r="AH70" s="27">
        <v>6723.3905000000004</v>
      </c>
      <c r="AI70" s="27">
        <v>6689.7855</v>
      </c>
      <c r="AJ70" s="27">
        <v>6670.3635000000004</v>
      </c>
      <c r="AK70" s="27">
        <v>6663.9639999999999</v>
      </c>
      <c r="AL70" s="27">
        <v>6652.527</v>
      </c>
      <c r="AM70" s="27">
        <v>6661.12</v>
      </c>
      <c r="AN70" s="27">
        <v>6680.6994999999997</v>
      </c>
      <c r="AO70" s="27">
        <v>6713.1009999999997</v>
      </c>
      <c r="AP70" s="27">
        <v>6806.6194999999998</v>
      </c>
      <c r="AQ70" s="27">
        <v>6923.0929999999998</v>
      </c>
      <c r="AR70" s="27">
        <v>7062.4364999999998</v>
      </c>
      <c r="AS70" s="27">
        <v>7260.7545</v>
      </c>
      <c r="AT70" s="27">
        <v>7497.6454999999996</v>
      </c>
      <c r="AU70" s="27">
        <v>7757.1149999999998</v>
      </c>
      <c r="AV70" s="27">
        <v>8017.4639999999999</v>
      </c>
      <c r="AW70" s="27">
        <v>8276.9665000000005</v>
      </c>
      <c r="AX70" s="27">
        <v>8565.6365000000005</v>
      </c>
      <c r="AY70" s="27">
        <v>8865.65</v>
      </c>
      <c r="AZ70" s="27">
        <v>9143.2685000000001</v>
      </c>
      <c r="BA70" s="27">
        <v>9390.9279999999999</v>
      </c>
      <c r="BB70" s="27">
        <v>9586.9624999999996</v>
      </c>
      <c r="BC70" s="27">
        <v>9739.1754999999994</v>
      </c>
      <c r="BD70" s="27">
        <v>9880.2459999999992</v>
      </c>
      <c r="BE70" s="27">
        <v>9951.5470000000005</v>
      </c>
      <c r="BF70" s="27">
        <v>9979.3819999999996</v>
      </c>
      <c r="BG70" s="27">
        <v>9985.1005000000005</v>
      </c>
      <c r="BH70" s="27">
        <v>9936.7075000000004</v>
      </c>
      <c r="BI70" s="27">
        <v>9883.1105000000007</v>
      </c>
      <c r="BJ70" s="27">
        <v>9820.8250000000007</v>
      </c>
      <c r="BK70" s="27">
        <v>9726.3449999999993</v>
      </c>
      <c r="BL70" s="27">
        <v>9609.6560000000009</v>
      </c>
      <c r="BM70" s="27">
        <v>9521.8274999999994</v>
      </c>
      <c r="BN70" s="27">
        <v>9456.3294999999998</v>
      </c>
      <c r="BO70" s="27">
        <v>9427.0130000000008</v>
      </c>
      <c r="BP70" s="27">
        <v>9423.1404999999995</v>
      </c>
      <c r="BQ70" s="27">
        <v>9406.7819999999992</v>
      </c>
      <c r="BR70" s="27">
        <v>9404.5030000000006</v>
      </c>
      <c r="BS70" s="27">
        <v>9429.4784999999993</v>
      </c>
      <c r="BT70" s="27">
        <v>9464.3909999999996</v>
      </c>
      <c r="BU70" s="27">
        <v>9507.4089999999997</v>
      </c>
      <c r="BV70" s="27">
        <v>9563.9670000000006</v>
      </c>
      <c r="BW70" s="27">
        <v>9628.8444999999992</v>
      </c>
      <c r="BX70" s="27">
        <v>9709.3894999999993</v>
      </c>
      <c r="BY70" s="27">
        <v>9769.6944999999996</v>
      </c>
      <c r="BZ70" s="27">
        <v>9807.2095000000008</v>
      </c>
      <c r="CA70" s="27">
        <v>9860.9750000000004</v>
      </c>
      <c r="CB70" s="27">
        <v>10498.679</v>
      </c>
      <c r="CC70" s="27">
        <v>12166.543</v>
      </c>
      <c r="CD70" s="27">
        <v>13571.712</v>
      </c>
      <c r="CE70" s="27">
        <v>15181.341</v>
      </c>
      <c r="CF70" s="27">
        <v>16290.245999999999</v>
      </c>
      <c r="CG70" s="27">
        <v>15677.2045</v>
      </c>
      <c r="CH70" s="27">
        <v>15674.942499999999</v>
      </c>
      <c r="CI70" s="27">
        <v>15815.7225</v>
      </c>
      <c r="CJ70" s="27">
        <v>15799.134</v>
      </c>
      <c r="CK70" s="27">
        <v>15349.790499999999</v>
      </c>
      <c r="CL70" s="27">
        <v>14515.602000000001</v>
      </c>
      <c r="CM70" s="27">
        <v>14297.038500000001</v>
      </c>
      <c r="CN70" s="27">
        <v>13871.825000000001</v>
      </c>
      <c r="CO70" s="27">
        <v>13161.710999999999</v>
      </c>
      <c r="CP70" s="27">
        <v>12406.456</v>
      </c>
      <c r="CQ70" s="27">
        <v>11711.364</v>
      </c>
      <c r="CR70" s="27">
        <v>11050.5605</v>
      </c>
      <c r="CS70" s="27">
        <v>10363.127</v>
      </c>
      <c r="CT70" s="27">
        <v>9739.1080000000002</v>
      </c>
      <c r="CU70" s="27">
        <v>9208.4490000000005</v>
      </c>
      <c r="CV70" s="27">
        <v>8851.7934999999998</v>
      </c>
      <c r="CW70" s="27">
        <v>8213.393</v>
      </c>
      <c r="CX70" s="27">
        <v>7393.7179999999998</v>
      </c>
      <c r="CY70" s="27">
        <v>6817.1890000000003</v>
      </c>
      <c r="CZ70" s="27">
        <v>6246.8720000000003</v>
      </c>
      <c r="DA70" s="27">
        <v>5656.9610000000002</v>
      </c>
      <c r="DB70" s="27">
        <v>5012.1270000000004</v>
      </c>
      <c r="DC70" s="27">
        <v>4339.3</v>
      </c>
      <c r="DD70" s="27">
        <v>3694.895</v>
      </c>
      <c r="DE70" s="27">
        <v>3116.2730000000001</v>
      </c>
      <c r="DF70" s="27">
        <v>2781.4540000000002</v>
      </c>
      <c r="DG70" s="27">
        <v>2241.46</v>
      </c>
      <c r="DH70" s="27">
        <v>4746.3789999999999</v>
      </c>
    </row>
    <row r="71" spans="1:112" x14ac:dyDescent="0.35">
      <c r="A71" s="23">
        <v>7499</v>
      </c>
      <c r="B71" s="23" t="s">
        <v>208</v>
      </c>
      <c r="C71" s="107" t="s">
        <v>24</v>
      </c>
      <c r="D71" s="25">
        <v>5</v>
      </c>
      <c r="E71" s="25">
        <v>156</v>
      </c>
      <c r="F71" s="25" t="s">
        <v>25</v>
      </c>
      <c r="G71" s="25" t="s">
        <v>26</v>
      </c>
      <c r="H71" s="25">
        <v>156</v>
      </c>
      <c r="I71" s="26" t="s">
        <v>27</v>
      </c>
      <c r="J71" s="25">
        <v>906</v>
      </c>
      <c r="K71" s="25">
        <v>2090</v>
      </c>
      <c r="L71" s="27">
        <v>5105.4944999999998</v>
      </c>
      <c r="M71" s="27">
        <v>5192.1009999999997</v>
      </c>
      <c r="N71" s="27">
        <v>5290.4279999999999</v>
      </c>
      <c r="O71" s="27">
        <v>5407.9745000000003</v>
      </c>
      <c r="P71" s="27">
        <v>5534.6369999999997</v>
      </c>
      <c r="Q71" s="27">
        <v>5656.3379999999997</v>
      </c>
      <c r="R71" s="27">
        <v>5781.7354999999998</v>
      </c>
      <c r="S71" s="27">
        <v>5923.7465000000002</v>
      </c>
      <c r="T71" s="27">
        <v>6061.5945000000002</v>
      </c>
      <c r="U71" s="27">
        <v>6175.2179999999998</v>
      </c>
      <c r="V71" s="27">
        <v>6296.4160000000002</v>
      </c>
      <c r="W71" s="27">
        <v>6413.2259999999997</v>
      </c>
      <c r="X71" s="27">
        <v>6507.9539999999997</v>
      </c>
      <c r="Y71" s="27">
        <v>6590.4930000000004</v>
      </c>
      <c r="Z71" s="27">
        <v>6669.0254999999997</v>
      </c>
      <c r="AA71" s="27">
        <v>6740.3975</v>
      </c>
      <c r="AB71" s="27">
        <v>6772.9570000000003</v>
      </c>
      <c r="AC71" s="27">
        <v>6790.6419999999998</v>
      </c>
      <c r="AD71" s="27">
        <v>6801.7269999999999</v>
      </c>
      <c r="AE71" s="27">
        <v>6789.1940000000004</v>
      </c>
      <c r="AF71" s="27">
        <v>6768.7479999999996</v>
      </c>
      <c r="AG71" s="27">
        <v>6735.8329999999996</v>
      </c>
      <c r="AH71" s="27">
        <v>6721.1490000000003</v>
      </c>
      <c r="AI71" s="27">
        <v>6710.1139999999996</v>
      </c>
      <c r="AJ71" s="27">
        <v>6676.4549999999999</v>
      </c>
      <c r="AK71" s="27">
        <v>6657.1724999999997</v>
      </c>
      <c r="AL71" s="27">
        <v>6651.0659999999998</v>
      </c>
      <c r="AM71" s="27">
        <v>6640.0455000000002</v>
      </c>
      <c r="AN71" s="27">
        <v>6649.1409999999996</v>
      </c>
      <c r="AO71" s="27">
        <v>6669.2764999999999</v>
      </c>
      <c r="AP71" s="27">
        <v>6702.2569999999996</v>
      </c>
      <c r="AQ71" s="27">
        <v>6796.3545000000004</v>
      </c>
      <c r="AR71" s="27">
        <v>6913.3985000000002</v>
      </c>
      <c r="AS71" s="27">
        <v>7053.2875000000004</v>
      </c>
      <c r="AT71" s="27">
        <v>7252.11</v>
      </c>
      <c r="AU71" s="27">
        <v>7489.4525000000003</v>
      </c>
      <c r="AV71" s="27">
        <v>7749.3185000000003</v>
      </c>
      <c r="AW71" s="27">
        <v>8010.0029999999997</v>
      </c>
      <c r="AX71" s="27">
        <v>8269.7649999999994</v>
      </c>
      <c r="AY71" s="27">
        <v>8558.6015000000007</v>
      </c>
      <c r="AZ71" s="27">
        <v>8858.6875</v>
      </c>
      <c r="BA71" s="27">
        <v>9136.2975000000006</v>
      </c>
      <c r="BB71" s="27">
        <v>9383.8860000000004</v>
      </c>
      <c r="BC71" s="27">
        <v>9579.7975000000006</v>
      </c>
      <c r="BD71" s="27">
        <v>9731.8454999999994</v>
      </c>
      <c r="BE71" s="27">
        <v>9872.6990000000005</v>
      </c>
      <c r="BF71" s="27">
        <v>9943.7710000000006</v>
      </c>
      <c r="BG71" s="27">
        <v>9971.3559999999998</v>
      </c>
      <c r="BH71" s="27">
        <v>9976.7469999999994</v>
      </c>
      <c r="BI71" s="27">
        <v>9927.9150000000009</v>
      </c>
      <c r="BJ71" s="27">
        <v>9873.7314999999999</v>
      </c>
      <c r="BK71" s="27">
        <v>9810.7775000000001</v>
      </c>
      <c r="BL71" s="27">
        <v>9715.6455000000005</v>
      </c>
      <c r="BM71" s="27">
        <v>9598.3564999999999</v>
      </c>
      <c r="BN71" s="27">
        <v>9509.9349999999995</v>
      </c>
      <c r="BO71" s="27">
        <v>9443.8184999999994</v>
      </c>
      <c r="BP71" s="27">
        <v>9413.7620000000006</v>
      </c>
      <c r="BQ71" s="27">
        <v>9408.9604999999992</v>
      </c>
      <c r="BR71" s="27">
        <v>9391.4874999999993</v>
      </c>
      <c r="BS71" s="27">
        <v>9387.8510000000006</v>
      </c>
      <c r="BT71" s="27">
        <v>9411.1465000000007</v>
      </c>
      <c r="BU71" s="27">
        <v>9444.0324999999993</v>
      </c>
      <c r="BV71" s="27">
        <v>9484.7019999999993</v>
      </c>
      <c r="BW71" s="27">
        <v>9538.6064999999999</v>
      </c>
      <c r="BX71" s="27">
        <v>9600.5490000000009</v>
      </c>
      <c r="BY71" s="27">
        <v>9677.8884999999991</v>
      </c>
      <c r="BZ71" s="27">
        <v>9734.6319999999996</v>
      </c>
      <c r="CA71" s="27">
        <v>9768.0915000000005</v>
      </c>
      <c r="CB71" s="27">
        <v>9817.3109999999997</v>
      </c>
      <c r="CC71" s="27">
        <v>10446.609</v>
      </c>
      <c r="CD71" s="27">
        <v>12097.5515</v>
      </c>
      <c r="CE71" s="27">
        <v>13483.904500000001</v>
      </c>
      <c r="CF71" s="27">
        <v>15071.013000000001</v>
      </c>
      <c r="CG71" s="27">
        <v>16157.663</v>
      </c>
      <c r="CH71" s="27">
        <v>15533.521000000001</v>
      </c>
      <c r="CI71" s="27">
        <v>15513.213</v>
      </c>
      <c r="CJ71" s="27">
        <v>15631.452499999999</v>
      </c>
      <c r="CK71" s="27">
        <v>15589.467000000001</v>
      </c>
      <c r="CL71" s="27">
        <v>15116.7855</v>
      </c>
      <c r="CM71" s="27">
        <v>14262.1965</v>
      </c>
      <c r="CN71" s="27">
        <v>14009.1505</v>
      </c>
      <c r="CO71" s="27">
        <v>13548.654500000001</v>
      </c>
      <c r="CP71" s="27">
        <v>12807.091</v>
      </c>
      <c r="CQ71" s="27">
        <v>12021.725</v>
      </c>
      <c r="CR71" s="27">
        <v>11295.975</v>
      </c>
      <c r="CS71" s="27">
        <v>10604.8295</v>
      </c>
      <c r="CT71" s="27">
        <v>9888.8709999999992</v>
      </c>
      <c r="CU71" s="27">
        <v>9233.7095000000008</v>
      </c>
      <c r="CV71" s="27">
        <v>8666.8369999999995</v>
      </c>
      <c r="CW71" s="27">
        <v>8260.5715</v>
      </c>
      <c r="CX71" s="27">
        <v>7589.5474999999997</v>
      </c>
      <c r="CY71" s="27">
        <v>6754.4350000000004</v>
      </c>
      <c r="CZ71" s="27">
        <v>6144.2165000000005</v>
      </c>
      <c r="DA71" s="27">
        <v>5541.6379999999999</v>
      </c>
      <c r="DB71" s="27">
        <v>4930.0195000000003</v>
      </c>
      <c r="DC71" s="27">
        <v>4284.4049999999997</v>
      </c>
      <c r="DD71" s="27">
        <v>3626.4034999999999</v>
      </c>
      <c r="DE71" s="27">
        <v>3004.8035</v>
      </c>
      <c r="DF71" s="27">
        <v>2456.0540000000001</v>
      </c>
      <c r="DG71" s="27">
        <v>2116.4960000000001</v>
      </c>
      <c r="DH71" s="27">
        <v>5041.5910000000003</v>
      </c>
    </row>
    <row r="72" spans="1:112" x14ac:dyDescent="0.35">
      <c r="A72" s="23">
        <v>7500</v>
      </c>
      <c r="B72" s="23" t="s">
        <v>208</v>
      </c>
      <c r="C72" s="107" t="s">
        <v>24</v>
      </c>
      <c r="D72" s="25">
        <v>5</v>
      </c>
      <c r="E72" s="25">
        <v>156</v>
      </c>
      <c r="F72" s="25" t="s">
        <v>25</v>
      </c>
      <c r="G72" s="25" t="s">
        <v>26</v>
      </c>
      <c r="H72" s="25">
        <v>156</v>
      </c>
      <c r="I72" s="26" t="s">
        <v>27</v>
      </c>
      <c r="J72" s="25">
        <v>906</v>
      </c>
      <c r="K72" s="25">
        <v>2091</v>
      </c>
      <c r="L72" s="27">
        <v>5020.4610000000002</v>
      </c>
      <c r="M72" s="27">
        <v>5099.8594999999996</v>
      </c>
      <c r="N72" s="27">
        <v>5188.0704999999998</v>
      </c>
      <c r="O72" s="27">
        <v>5287.0114999999996</v>
      </c>
      <c r="P72" s="27">
        <v>5405.0704999999998</v>
      </c>
      <c r="Q72" s="27">
        <v>5532.1580000000004</v>
      </c>
      <c r="R72" s="27">
        <v>5654.2075000000004</v>
      </c>
      <c r="S72" s="27">
        <v>5779.8860000000004</v>
      </c>
      <c r="T72" s="27">
        <v>5922.1220000000003</v>
      </c>
      <c r="U72" s="27">
        <v>6060.1450000000004</v>
      </c>
      <c r="V72" s="27">
        <v>6173.8755000000001</v>
      </c>
      <c r="W72" s="27">
        <v>6295.0574999999999</v>
      </c>
      <c r="X72" s="27">
        <v>6411.6395000000002</v>
      </c>
      <c r="Y72" s="27">
        <v>6505.8405000000002</v>
      </c>
      <c r="Z72" s="27">
        <v>6587.5039999999999</v>
      </c>
      <c r="AA72" s="27">
        <v>6664.8220000000001</v>
      </c>
      <c r="AB72" s="27">
        <v>6734.7240000000002</v>
      </c>
      <c r="AC72" s="27">
        <v>6765.6880000000001</v>
      </c>
      <c r="AD72" s="27">
        <v>6781.7945</v>
      </c>
      <c r="AE72" s="27">
        <v>6791.45</v>
      </c>
      <c r="AF72" s="27">
        <v>6777.7275</v>
      </c>
      <c r="AG72" s="27">
        <v>6756.3824999999997</v>
      </c>
      <c r="AH72" s="27">
        <v>6722.8774999999996</v>
      </c>
      <c r="AI72" s="27">
        <v>6707.89</v>
      </c>
      <c r="AJ72" s="27">
        <v>6696.7979999999998</v>
      </c>
      <c r="AK72" s="27">
        <v>6663.2815000000001</v>
      </c>
      <c r="AL72" s="27">
        <v>6644.2950000000001</v>
      </c>
      <c r="AM72" s="27">
        <v>6638.6054999999997</v>
      </c>
      <c r="AN72" s="27">
        <v>6628.0910000000003</v>
      </c>
      <c r="AO72" s="27">
        <v>6637.7444999999998</v>
      </c>
      <c r="AP72" s="27">
        <v>6658.4634999999998</v>
      </c>
      <c r="AQ72" s="27">
        <v>6692.0344999999998</v>
      </c>
      <c r="AR72" s="27">
        <v>6786.7065000000002</v>
      </c>
      <c r="AS72" s="27">
        <v>6904.3029999999999</v>
      </c>
      <c r="AT72" s="27">
        <v>7044.7084999999997</v>
      </c>
      <c r="AU72" s="27">
        <v>7243.9934999999996</v>
      </c>
      <c r="AV72" s="27">
        <v>7481.7420000000002</v>
      </c>
      <c r="AW72" s="27">
        <v>7741.95</v>
      </c>
      <c r="AX72" s="27">
        <v>8002.9014999999999</v>
      </c>
      <c r="AY72" s="27">
        <v>8262.8490000000002</v>
      </c>
      <c r="AZ72" s="27">
        <v>8551.7749999999996</v>
      </c>
      <c r="BA72" s="27">
        <v>8851.8634999999995</v>
      </c>
      <c r="BB72" s="27">
        <v>9129.41</v>
      </c>
      <c r="BC72" s="27">
        <v>9376.8739999999998</v>
      </c>
      <c r="BD72" s="27">
        <v>9572.6190000000006</v>
      </c>
      <c r="BE72" s="27">
        <v>9724.4599999999991</v>
      </c>
      <c r="BF72" s="27">
        <v>9865.0645000000004</v>
      </c>
      <c r="BG72" s="27">
        <v>9935.875</v>
      </c>
      <c r="BH72" s="27">
        <v>9963.1304999999993</v>
      </c>
      <c r="BI72" s="27">
        <v>9968.0609999999997</v>
      </c>
      <c r="BJ72" s="27">
        <v>9918.652</v>
      </c>
      <c r="BK72" s="27">
        <v>9863.8084999999992</v>
      </c>
      <c r="BL72" s="27">
        <v>9800.1839999999993</v>
      </c>
      <c r="BM72" s="27">
        <v>9704.4390000000003</v>
      </c>
      <c r="BN72" s="27">
        <v>9586.5949999999993</v>
      </c>
      <c r="BO72" s="27">
        <v>9497.5864999999994</v>
      </c>
      <c r="BP72" s="27">
        <v>9430.7875000000004</v>
      </c>
      <c r="BQ72" s="27">
        <v>9399.8539999999994</v>
      </c>
      <c r="BR72" s="27">
        <v>9393.9459999999999</v>
      </c>
      <c r="BS72" s="27">
        <v>9375.1730000000007</v>
      </c>
      <c r="BT72" s="27">
        <v>9369.9524999999994</v>
      </c>
      <c r="BU72" s="27">
        <v>9391.3035</v>
      </c>
      <c r="BV72" s="27">
        <v>9421.9339999999993</v>
      </c>
      <c r="BW72" s="27">
        <v>9460.0674999999992</v>
      </c>
      <c r="BX72" s="27">
        <v>9511.152</v>
      </c>
      <c r="BY72" s="27">
        <v>9570.0329999999994</v>
      </c>
      <c r="BZ72" s="27">
        <v>9643.8464999999997</v>
      </c>
      <c r="CA72" s="27">
        <v>9696.56</v>
      </c>
      <c r="CB72" s="27">
        <v>9725.6560000000009</v>
      </c>
      <c r="CC72" s="27">
        <v>9769.5215000000007</v>
      </c>
      <c r="CD72" s="27">
        <v>10388.4305</v>
      </c>
      <c r="CE72" s="27">
        <v>12020.6425</v>
      </c>
      <c r="CF72" s="27">
        <v>13387.701999999999</v>
      </c>
      <c r="CG72" s="27">
        <v>14950.412</v>
      </c>
      <c r="CH72" s="27">
        <v>16012.147000000001</v>
      </c>
      <c r="CI72" s="27">
        <v>15376.0785</v>
      </c>
      <c r="CJ72" s="27">
        <v>15335.424499999999</v>
      </c>
      <c r="CK72" s="27">
        <v>15427.471</v>
      </c>
      <c r="CL72" s="27">
        <v>15356.478499999999</v>
      </c>
      <c r="CM72" s="27">
        <v>14857.075500000001</v>
      </c>
      <c r="CN72" s="27">
        <v>13979.357</v>
      </c>
      <c r="CO72" s="27">
        <v>13687.574500000001</v>
      </c>
      <c r="CP72" s="27">
        <v>13188.87</v>
      </c>
      <c r="CQ72" s="27">
        <v>12415.5805</v>
      </c>
      <c r="CR72" s="27">
        <v>11601.268</v>
      </c>
      <c r="CS72" s="27">
        <v>10846.5795</v>
      </c>
      <c r="CT72" s="27">
        <v>10126.0165</v>
      </c>
      <c r="CU72" s="27">
        <v>9382.482</v>
      </c>
      <c r="CV72" s="27">
        <v>8697.58</v>
      </c>
      <c r="CW72" s="27">
        <v>8095.2749999999996</v>
      </c>
      <c r="CX72" s="27">
        <v>7640.5910000000003</v>
      </c>
      <c r="CY72" s="27">
        <v>6941.2160000000003</v>
      </c>
      <c r="CZ72" s="27">
        <v>6095.3654999999999</v>
      </c>
      <c r="DA72" s="27">
        <v>5458.3869999999997</v>
      </c>
      <c r="DB72" s="27">
        <v>4837.3280000000004</v>
      </c>
      <c r="DC72" s="27">
        <v>4221.7659999999996</v>
      </c>
      <c r="DD72" s="27">
        <v>3587.614</v>
      </c>
      <c r="DE72" s="27">
        <v>2955.5124999999998</v>
      </c>
      <c r="DF72" s="27">
        <v>2373.8505</v>
      </c>
      <c r="DG72" s="27">
        <v>1873.808</v>
      </c>
      <c r="DH72" s="27">
        <v>5168.9769999999999</v>
      </c>
    </row>
    <row r="73" spans="1:112" x14ac:dyDescent="0.35">
      <c r="A73" s="23">
        <v>7501</v>
      </c>
      <c r="B73" s="23" t="s">
        <v>208</v>
      </c>
      <c r="C73" s="107" t="s">
        <v>24</v>
      </c>
      <c r="D73" s="25">
        <v>5</v>
      </c>
      <c r="E73" s="25">
        <v>156</v>
      </c>
      <c r="F73" s="25" t="s">
        <v>25</v>
      </c>
      <c r="G73" s="25" t="s">
        <v>26</v>
      </c>
      <c r="H73" s="25">
        <v>156</v>
      </c>
      <c r="I73" s="26" t="s">
        <v>27</v>
      </c>
      <c r="J73" s="25">
        <v>906</v>
      </c>
      <c r="K73" s="25">
        <v>2092</v>
      </c>
      <c r="L73" s="27">
        <v>4961.0280000000002</v>
      </c>
      <c r="M73" s="27">
        <v>5014.8630000000003</v>
      </c>
      <c r="N73" s="27">
        <v>5095.8424999999997</v>
      </c>
      <c r="O73" s="27">
        <v>5184.6655000000001</v>
      </c>
      <c r="P73" s="27">
        <v>5284.1180000000004</v>
      </c>
      <c r="Q73" s="27">
        <v>5402.6009999999997</v>
      </c>
      <c r="R73" s="27">
        <v>5530.0360000000001</v>
      </c>
      <c r="S73" s="27">
        <v>5652.3670000000002</v>
      </c>
      <c r="T73" s="27">
        <v>5778.2719999999999</v>
      </c>
      <c r="U73" s="27">
        <v>5920.6840000000002</v>
      </c>
      <c r="V73" s="27">
        <v>6058.8135000000002</v>
      </c>
      <c r="W73" s="27">
        <v>6172.5285000000003</v>
      </c>
      <c r="X73" s="27">
        <v>6293.4825000000001</v>
      </c>
      <c r="Y73" s="27">
        <v>6409.5370000000003</v>
      </c>
      <c r="Z73" s="27">
        <v>6502.8625000000002</v>
      </c>
      <c r="AA73" s="27">
        <v>6583.3119999999999</v>
      </c>
      <c r="AB73" s="27">
        <v>6659.1620000000003</v>
      </c>
      <c r="AC73" s="27">
        <v>6727.4669999999996</v>
      </c>
      <c r="AD73" s="27">
        <v>6756.8525</v>
      </c>
      <c r="AE73" s="27">
        <v>6771.5309999999999</v>
      </c>
      <c r="AF73" s="27">
        <v>6779.9965000000002</v>
      </c>
      <c r="AG73" s="27">
        <v>6765.3744999999999</v>
      </c>
      <c r="AH73" s="27">
        <v>6743.44</v>
      </c>
      <c r="AI73" s="27">
        <v>6709.634</v>
      </c>
      <c r="AJ73" s="27">
        <v>6694.5905000000002</v>
      </c>
      <c r="AK73" s="27">
        <v>6683.6395000000002</v>
      </c>
      <c r="AL73" s="27">
        <v>6650.4224999999997</v>
      </c>
      <c r="AM73" s="27">
        <v>6631.8554999999997</v>
      </c>
      <c r="AN73" s="27">
        <v>6626.6719999999996</v>
      </c>
      <c r="AO73" s="27">
        <v>6616.7195000000002</v>
      </c>
      <c r="AP73" s="27">
        <v>6626.96</v>
      </c>
      <c r="AQ73" s="27">
        <v>6648.2704999999996</v>
      </c>
      <c r="AR73" s="27">
        <v>6682.4279999999999</v>
      </c>
      <c r="AS73" s="27">
        <v>6777.6575000000003</v>
      </c>
      <c r="AT73" s="27">
        <v>6895.7754999999997</v>
      </c>
      <c r="AU73" s="27">
        <v>7036.6580000000004</v>
      </c>
      <c r="AV73" s="27">
        <v>7236.3609999999999</v>
      </c>
      <c r="AW73" s="27">
        <v>7474.4615000000003</v>
      </c>
      <c r="AX73" s="27">
        <v>7734.9444999999996</v>
      </c>
      <c r="AY73" s="27">
        <v>7996.0919999999996</v>
      </c>
      <c r="AZ73" s="27">
        <v>8256.15</v>
      </c>
      <c r="BA73" s="27">
        <v>8545.0985000000001</v>
      </c>
      <c r="BB73" s="27">
        <v>8845.134</v>
      </c>
      <c r="BC73" s="27">
        <v>9122.5640000000003</v>
      </c>
      <c r="BD73" s="27">
        <v>9369.8580000000002</v>
      </c>
      <c r="BE73" s="27">
        <v>9565.3924999999999</v>
      </c>
      <c r="BF73" s="27">
        <v>9716.9950000000008</v>
      </c>
      <c r="BG73" s="27">
        <v>9857.3140000000003</v>
      </c>
      <c r="BH73" s="27">
        <v>9927.7839999999997</v>
      </c>
      <c r="BI73" s="27">
        <v>9954.5794999999998</v>
      </c>
      <c r="BJ73" s="27">
        <v>9958.9105</v>
      </c>
      <c r="BK73" s="27">
        <v>9908.8505000000005</v>
      </c>
      <c r="BL73" s="27">
        <v>9853.3420000000006</v>
      </c>
      <c r="BM73" s="27">
        <v>9789.0840000000007</v>
      </c>
      <c r="BN73" s="27">
        <v>9692.7654999999995</v>
      </c>
      <c r="BO73" s="27">
        <v>9574.3695000000007</v>
      </c>
      <c r="BP73" s="27">
        <v>9484.7114999999994</v>
      </c>
      <c r="BQ73" s="27">
        <v>9417.0949999999993</v>
      </c>
      <c r="BR73" s="27">
        <v>9385.1124999999993</v>
      </c>
      <c r="BS73" s="27">
        <v>9377.9159999999993</v>
      </c>
      <c r="BT73" s="27">
        <v>9357.6229999999996</v>
      </c>
      <c r="BU73" s="27">
        <v>9350.5630000000001</v>
      </c>
      <c r="BV73" s="27">
        <v>9369.7445000000007</v>
      </c>
      <c r="BW73" s="27">
        <v>9397.9334999999992</v>
      </c>
      <c r="BX73" s="27">
        <v>9433.3634999999995</v>
      </c>
      <c r="BY73" s="27">
        <v>9481.4955000000009</v>
      </c>
      <c r="BZ73" s="27">
        <v>9536.9964999999993</v>
      </c>
      <c r="CA73" s="27">
        <v>9606.8130000000001</v>
      </c>
      <c r="CB73" s="27">
        <v>9655.1785</v>
      </c>
      <c r="CC73" s="27">
        <v>9679.1270000000004</v>
      </c>
      <c r="CD73" s="27">
        <v>9716.0504999999994</v>
      </c>
      <c r="CE73" s="27">
        <v>10323.4895</v>
      </c>
      <c r="CF73" s="27">
        <v>11936.249</v>
      </c>
      <c r="CG73" s="27">
        <v>13282.369000000001</v>
      </c>
      <c r="CH73" s="27">
        <v>14817.8555</v>
      </c>
      <c r="CI73" s="27">
        <v>15852.450500000001</v>
      </c>
      <c r="CJ73" s="27">
        <v>15202.721</v>
      </c>
      <c r="CK73" s="27">
        <v>15138.3195</v>
      </c>
      <c r="CL73" s="27">
        <v>15200.450999999999</v>
      </c>
      <c r="CM73" s="27">
        <v>15096.4205</v>
      </c>
      <c r="CN73" s="27">
        <v>14566.7875</v>
      </c>
      <c r="CO73" s="27">
        <v>13663.003000000001</v>
      </c>
      <c r="CP73" s="27">
        <v>13329.119500000001</v>
      </c>
      <c r="CQ73" s="27">
        <v>12791.184999999999</v>
      </c>
      <c r="CR73" s="27">
        <v>11987.2155</v>
      </c>
      <c r="CS73" s="27">
        <v>11145.862499999999</v>
      </c>
      <c r="CT73" s="27">
        <v>10363.263999999999</v>
      </c>
      <c r="CU73" s="27">
        <v>9614.1489999999994</v>
      </c>
      <c r="CV73" s="27">
        <v>8844.6334999999999</v>
      </c>
      <c r="CW73" s="27">
        <v>8131.09</v>
      </c>
      <c r="CX73" s="27">
        <v>7495.1385</v>
      </c>
      <c r="CY73" s="27">
        <v>6995.4444999999996</v>
      </c>
      <c r="CZ73" s="27">
        <v>6271.9129999999996</v>
      </c>
      <c r="DA73" s="27">
        <v>5422.7984999999999</v>
      </c>
      <c r="DB73" s="27">
        <v>4772.4399999999996</v>
      </c>
      <c r="DC73" s="27">
        <v>4149.9665000000005</v>
      </c>
      <c r="DD73" s="27">
        <v>3542.3125</v>
      </c>
      <c r="DE73" s="27">
        <v>2930.489</v>
      </c>
      <c r="DF73" s="27">
        <v>2340.7275</v>
      </c>
      <c r="DG73" s="27">
        <v>1816.0525</v>
      </c>
      <c r="DH73" s="27">
        <v>5083.2214999999997</v>
      </c>
    </row>
    <row r="74" spans="1:112" x14ac:dyDescent="0.35">
      <c r="A74" s="23">
        <v>7502</v>
      </c>
      <c r="B74" s="23" t="s">
        <v>208</v>
      </c>
      <c r="C74" s="107" t="s">
        <v>24</v>
      </c>
      <c r="D74" s="25">
        <v>5</v>
      </c>
      <c r="E74" s="25">
        <v>156</v>
      </c>
      <c r="F74" s="25" t="s">
        <v>25</v>
      </c>
      <c r="G74" s="25" t="s">
        <v>26</v>
      </c>
      <c r="H74" s="25">
        <v>156</v>
      </c>
      <c r="I74" s="26" t="s">
        <v>27</v>
      </c>
      <c r="J74" s="25">
        <v>906</v>
      </c>
      <c r="K74" s="25">
        <v>2093</v>
      </c>
      <c r="L74" s="27">
        <v>4912.0495000000001</v>
      </c>
      <c r="M74" s="27">
        <v>4955.4610000000002</v>
      </c>
      <c r="N74" s="27">
        <v>5010.8590000000004</v>
      </c>
      <c r="O74" s="27">
        <v>5092.4480000000003</v>
      </c>
      <c r="P74" s="27">
        <v>5181.7815000000001</v>
      </c>
      <c r="Q74" s="27">
        <v>5281.6580000000004</v>
      </c>
      <c r="R74" s="27">
        <v>5400.4889999999996</v>
      </c>
      <c r="S74" s="27">
        <v>5528.2049999999999</v>
      </c>
      <c r="T74" s="27">
        <v>5650.7640000000001</v>
      </c>
      <c r="U74" s="27">
        <v>5776.8459999999995</v>
      </c>
      <c r="V74" s="27">
        <v>5919.3644999999997</v>
      </c>
      <c r="W74" s="27">
        <v>6057.4769999999999</v>
      </c>
      <c r="X74" s="27">
        <v>6170.9650000000001</v>
      </c>
      <c r="Y74" s="27">
        <v>6291.3919999999998</v>
      </c>
      <c r="Z74" s="27">
        <v>6406.57</v>
      </c>
      <c r="AA74" s="27">
        <v>6498.6835000000001</v>
      </c>
      <c r="AB74" s="27">
        <v>6577.665</v>
      </c>
      <c r="AC74" s="27">
        <v>6651.9195</v>
      </c>
      <c r="AD74" s="27">
        <v>6718.6445000000003</v>
      </c>
      <c r="AE74" s="27">
        <v>6746.6030000000001</v>
      </c>
      <c r="AF74" s="27">
        <v>6760.0919999999996</v>
      </c>
      <c r="AG74" s="27">
        <v>6767.6565000000001</v>
      </c>
      <c r="AH74" s="27">
        <v>6752.4459999999999</v>
      </c>
      <c r="AI74" s="27">
        <v>6730.2089999999998</v>
      </c>
      <c r="AJ74" s="27">
        <v>6696.3504999999996</v>
      </c>
      <c r="AK74" s="27">
        <v>6681.45</v>
      </c>
      <c r="AL74" s="27">
        <v>6670.7960000000003</v>
      </c>
      <c r="AM74" s="27">
        <v>6638.0015000000003</v>
      </c>
      <c r="AN74" s="27">
        <v>6619.9430000000002</v>
      </c>
      <c r="AO74" s="27">
        <v>6615.3220000000001</v>
      </c>
      <c r="AP74" s="27">
        <v>6605.9594999999999</v>
      </c>
      <c r="AQ74" s="27">
        <v>6616.7934999999998</v>
      </c>
      <c r="AR74" s="27">
        <v>6638.6944999999996</v>
      </c>
      <c r="AS74" s="27">
        <v>6673.42</v>
      </c>
      <c r="AT74" s="27">
        <v>6769.1774999999998</v>
      </c>
      <c r="AU74" s="27">
        <v>6887.7794999999996</v>
      </c>
      <c r="AV74" s="27">
        <v>7029.0934999999999</v>
      </c>
      <c r="AW74" s="27">
        <v>7229.1605</v>
      </c>
      <c r="AX74" s="27">
        <v>7467.5495000000001</v>
      </c>
      <c r="AY74" s="27">
        <v>7728.2385000000004</v>
      </c>
      <c r="AZ74" s="27">
        <v>7989.509</v>
      </c>
      <c r="BA74" s="27">
        <v>8249.6129999999994</v>
      </c>
      <c r="BB74" s="27">
        <v>8538.5295000000006</v>
      </c>
      <c r="BC74" s="27">
        <v>8838.4599999999991</v>
      </c>
      <c r="BD74" s="27">
        <v>9115.7265000000007</v>
      </c>
      <c r="BE74" s="27">
        <v>9362.8055000000004</v>
      </c>
      <c r="BF74" s="27">
        <v>9558.0974999999999</v>
      </c>
      <c r="BG74" s="27">
        <v>9709.4240000000009</v>
      </c>
      <c r="BH74" s="27">
        <v>9849.3799999999992</v>
      </c>
      <c r="BI74" s="27">
        <v>9919.3794999999991</v>
      </c>
      <c r="BJ74" s="27">
        <v>9945.5774999999994</v>
      </c>
      <c r="BK74" s="27">
        <v>9949.2325000000001</v>
      </c>
      <c r="BL74" s="27">
        <v>9898.518</v>
      </c>
      <c r="BM74" s="27">
        <v>9842.3790000000008</v>
      </c>
      <c r="BN74" s="27">
        <v>9777.5210000000006</v>
      </c>
      <c r="BO74" s="27">
        <v>9680.6304999999993</v>
      </c>
      <c r="BP74" s="27">
        <v>9561.6224999999995</v>
      </c>
      <c r="BQ74" s="27">
        <v>9471.1839999999993</v>
      </c>
      <c r="BR74" s="27">
        <v>9402.5874999999996</v>
      </c>
      <c r="BS74" s="27">
        <v>9369.3829999999998</v>
      </c>
      <c r="BT74" s="27">
        <v>9360.6825000000008</v>
      </c>
      <c r="BU74" s="27">
        <v>9338.6229999999996</v>
      </c>
      <c r="BV74" s="27">
        <v>9329.5074999999997</v>
      </c>
      <c r="BW74" s="27">
        <v>9346.3374999999996</v>
      </c>
      <c r="BX74" s="27">
        <v>9371.9195</v>
      </c>
      <c r="BY74" s="27">
        <v>9404.5149999999994</v>
      </c>
      <c r="BZ74" s="27">
        <v>9449.3814999999995</v>
      </c>
      <c r="CA74" s="27">
        <v>9501.0455000000002</v>
      </c>
      <c r="CB74" s="27">
        <v>9566.5455000000002</v>
      </c>
      <c r="CC74" s="27">
        <v>9609.7945</v>
      </c>
      <c r="CD74" s="27">
        <v>9627.0740000000005</v>
      </c>
      <c r="CE74" s="27">
        <v>9656.3729999999996</v>
      </c>
      <c r="CF74" s="27">
        <v>10252.221</v>
      </c>
      <c r="CG74" s="27">
        <v>11843.833000000001</v>
      </c>
      <c r="CH74" s="27">
        <v>13166.581</v>
      </c>
      <c r="CI74" s="27">
        <v>14672.352999999999</v>
      </c>
      <c r="CJ74" s="27">
        <v>15676.567999999999</v>
      </c>
      <c r="CK74" s="27">
        <v>15010.472</v>
      </c>
      <c r="CL74" s="27">
        <v>14918.880999999999</v>
      </c>
      <c r="CM74" s="27">
        <v>14946.958000000001</v>
      </c>
      <c r="CN74" s="27">
        <v>14805.630499999999</v>
      </c>
      <c r="CO74" s="27">
        <v>14241.958500000001</v>
      </c>
      <c r="CP74" s="27">
        <v>13310.197</v>
      </c>
      <c r="CQ74" s="27">
        <v>12932.69</v>
      </c>
      <c r="CR74" s="27">
        <v>12355.800999999999</v>
      </c>
      <c r="CS74" s="27">
        <v>11522.923500000001</v>
      </c>
      <c r="CT74" s="27">
        <v>10655.698</v>
      </c>
      <c r="CU74" s="27">
        <v>9846.1149999999998</v>
      </c>
      <c r="CV74" s="27">
        <v>9069.9179999999997</v>
      </c>
      <c r="CW74" s="27">
        <v>8275.6625000000004</v>
      </c>
      <c r="CX74" s="27">
        <v>7535.5069999999996</v>
      </c>
      <c r="CY74" s="27">
        <v>6869.7179999999998</v>
      </c>
      <c r="CZ74" s="27">
        <v>6328.39</v>
      </c>
      <c r="DA74" s="27">
        <v>5587.6850000000004</v>
      </c>
      <c r="DB74" s="27">
        <v>4748.7430000000004</v>
      </c>
      <c r="DC74" s="27">
        <v>4101.4174999999996</v>
      </c>
      <c r="DD74" s="27">
        <v>3488.7505000000001</v>
      </c>
      <c r="DE74" s="27">
        <v>2899.5675000000001</v>
      </c>
      <c r="DF74" s="27">
        <v>2326.261</v>
      </c>
      <c r="DG74" s="27">
        <v>1795.1610000000001</v>
      </c>
      <c r="DH74" s="27">
        <v>4977.1895000000004</v>
      </c>
    </row>
    <row r="75" spans="1:112" x14ac:dyDescent="0.35">
      <c r="A75" s="23">
        <v>7503</v>
      </c>
      <c r="B75" s="23" t="s">
        <v>208</v>
      </c>
      <c r="C75" s="107" t="s">
        <v>24</v>
      </c>
      <c r="D75" s="25">
        <v>5</v>
      </c>
      <c r="E75" s="25">
        <v>156</v>
      </c>
      <c r="F75" s="25" t="s">
        <v>25</v>
      </c>
      <c r="G75" s="25" t="s">
        <v>26</v>
      </c>
      <c r="H75" s="25">
        <v>156</v>
      </c>
      <c r="I75" s="26" t="s">
        <v>27</v>
      </c>
      <c r="J75" s="25">
        <v>906</v>
      </c>
      <c r="K75" s="25">
        <v>2094</v>
      </c>
      <c r="L75" s="27">
        <v>4865.7884999999997</v>
      </c>
      <c r="M75" s="27">
        <v>4906.5110000000004</v>
      </c>
      <c r="N75" s="27">
        <v>4951.4674999999997</v>
      </c>
      <c r="O75" s="27">
        <v>5007.4750000000004</v>
      </c>
      <c r="P75" s="27">
        <v>5089.5735000000004</v>
      </c>
      <c r="Q75" s="27">
        <v>5179.3305</v>
      </c>
      <c r="R75" s="27">
        <v>5279.5550000000003</v>
      </c>
      <c r="S75" s="27">
        <v>5398.6674999999996</v>
      </c>
      <c r="T75" s="27">
        <v>5526.6120000000001</v>
      </c>
      <c r="U75" s="27">
        <v>5649.3474999999999</v>
      </c>
      <c r="V75" s="27">
        <v>5775.5375000000004</v>
      </c>
      <c r="W75" s="27">
        <v>5918.0394999999999</v>
      </c>
      <c r="X75" s="27">
        <v>6055.924</v>
      </c>
      <c r="Y75" s="27">
        <v>6168.8860000000004</v>
      </c>
      <c r="Z75" s="27">
        <v>6288.4375</v>
      </c>
      <c r="AA75" s="27">
        <v>6402.4040000000005</v>
      </c>
      <c r="AB75" s="27">
        <v>6493.049</v>
      </c>
      <c r="AC75" s="27">
        <v>6570.4364999999998</v>
      </c>
      <c r="AD75" s="27">
        <v>6643.1130000000003</v>
      </c>
      <c r="AE75" s="27">
        <v>6708.4094999999998</v>
      </c>
      <c r="AF75" s="27">
        <v>6735.1785</v>
      </c>
      <c r="AG75" s="27">
        <v>6747.7685000000001</v>
      </c>
      <c r="AH75" s="27">
        <v>6754.7425000000003</v>
      </c>
      <c r="AI75" s="27">
        <v>6739.2295000000004</v>
      </c>
      <c r="AJ75" s="27">
        <v>6716.9390000000003</v>
      </c>
      <c r="AK75" s="27">
        <v>6683.2269999999999</v>
      </c>
      <c r="AL75" s="27">
        <v>6668.6244999999999</v>
      </c>
      <c r="AM75" s="27">
        <v>6658.3919999999998</v>
      </c>
      <c r="AN75" s="27">
        <v>6626.1080000000002</v>
      </c>
      <c r="AO75" s="27">
        <v>6608.6149999999998</v>
      </c>
      <c r="AP75" s="27">
        <v>6604.5829999999996</v>
      </c>
      <c r="AQ75" s="27">
        <v>6595.8190000000004</v>
      </c>
      <c r="AR75" s="27">
        <v>6607.2449999999999</v>
      </c>
      <c r="AS75" s="27">
        <v>6629.7169999999996</v>
      </c>
      <c r="AT75" s="27">
        <v>6664.9825000000001</v>
      </c>
      <c r="AU75" s="27">
        <v>6761.23</v>
      </c>
      <c r="AV75" s="27">
        <v>6880.2695000000003</v>
      </c>
      <c r="AW75" s="27">
        <v>7021.9645</v>
      </c>
      <c r="AX75" s="27">
        <v>7222.335</v>
      </c>
      <c r="AY75" s="27">
        <v>7460.9440000000004</v>
      </c>
      <c r="AZ75" s="27">
        <v>7721.7690000000002</v>
      </c>
      <c r="BA75" s="27">
        <v>7983.0995000000003</v>
      </c>
      <c r="BB75" s="27">
        <v>8243.1975000000002</v>
      </c>
      <c r="BC75" s="27">
        <v>8532.0310000000009</v>
      </c>
      <c r="BD75" s="27">
        <v>8831.8089999999993</v>
      </c>
      <c r="BE75" s="27">
        <v>9108.8675000000003</v>
      </c>
      <c r="BF75" s="27">
        <v>9355.6985000000004</v>
      </c>
      <c r="BG75" s="27">
        <v>9550.7090000000007</v>
      </c>
      <c r="BH75" s="27">
        <v>9701.6839999999993</v>
      </c>
      <c r="BI75" s="27">
        <v>9841.1470000000008</v>
      </c>
      <c r="BJ75" s="27">
        <v>9910.5414999999994</v>
      </c>
      <c r="BK75" s="27">
        <v>9936.0665000000008</v>
      </c>
      <c r="BL75" s="27">
        <v>9939.0390000000007</v>
      </c>
      <c r="BM75" s="27">
        <v>9887.7005000000008</v>
      </c>
      <c r="BN75" s="27">
        <v>9830.9619999999995</v>
      </c>
      <c r="BO75" s="27">
        <v>9765.5035000000007</v>
      </c>
      <c r="BP75" s="27">
        <v>9667.9789999999994</v>
      </c>
      <c r="BQ75" s="27">
        <v>9548.2335000000003</v>
      </c>
      <c r="BR75" s="27">
        <v>9456.8575000000001</v>
      </c>
      <c r="BS75" s="27">
        <v>9387.1154999999999</v>
      </c>
      <c r="BT75" s="27">
        <v>9352.4825000000001</v>
      </c>
      <c r="BU75" s="27">
        <v>9342.0370000000003</v>
      </c>
      <c r="BV75" s="27">
        <v>9318.0015000000003</v>
      </c>
      <c r="BW75" s="27">
        <v>9306.6574999999993</v>
      </c>
      <c r="BX75" s="27">
        <v>9320.973</v>
      </c>
      <c r="BY75" s="27">
        <v>9343.8169999999991</v>
      </c>
      <c r="BZ75" s="27">
        <v>9373.27</v>
      </c>
      <c r="CA75" s="27">
        <v>9414.4254999999994</v>
      </c>
      <c r="CB75" s="27">
        <v>9461.9429999999993</v>
      </c>
      <c r="CC75" s="27">
        <v>9522.375</v>
      </c>
      <c r="CD75" s="27">
        <v>9559.0305000000008</v>
      </c>
      <c r="CE75" s="27">
        <v>9568.9860000000008</v>
      </c>
      <c r="CF75" s="27">
        <v>9590.8775000000005</v>
      </c>
      <c r="CG75" s="27">
        <v>10174.1795</v>
      </c>
      <c r="CH75" s="27">
        <v>11742.245500000001</v>
      </c>
      <c r="CI75" s="27">
        <v>13039.476500000001</v>
      </c>
      <c r="CJ75" s="27">
        <v>14512.0805</v>
      </c>
      <c r="CK75" s="27">
        <v>15481.470499999999</v>
      </c>
      <c r="CL75" s="27">
        <v>14796.3835</v>
      </c>
      <c r="CM75" s="27">
        <v>14673.791499999999</v>
      </c>
      <c r="CN75" s="27">
        <v>14663.429</v>
      </c>
      <c r="CO75" s="27">
        <v>14480.147499999999</v>
      </c>
      <c r="CP75" s="27">
        <v>13879.587</v>
      </c>
      <c r="CQ75" s="27">
        <v>12919.894</v>
      </c>
      <c r="CR75" s="27">
        <v>12498.536</v>
      </c>
      <c r="CS75" s="27">
        <v>11883.7225</v>
      </c>
      <c r="CT75" s="27">
        <v>11022.977999999999</v>
      </c>
      <c r="CU75" s="27">
        <v>10130.9545</v>
      </c>
      <c r="CV75" s="27">
        <v>9295.9419999999991</v>
      </c>
      <c r="CW75" s="27">
        <v>8493.8075000000008</v>
      </c>
      <c r="CX75" s="27">
        <v>7677.0114999999996</v>
      </c>
      <c r="CY75" s="27">
        <v>6914.2849999999999</v>
      </c>
      <c r="CZ75" s="27">
        <v>6222.4295000000002</v>
      </c>
      <c r="DA75" s="27">
        <v>5645.7614999999996</v>
      </c>
      <c r="DB75" s="27">
        <v>4901.0770000000002</v>
      </c>
      <c r="DC75" s="27">
        <v>4088.3615</v>
      </c>
      <c r="DD75" s="27">
        <v>3454.76</v>
      </c>
      <c r="DE75" s="27">
        <v>2861.9794999999999</v>
      </c>
      <c r="DF75" s="27">
        <v>2307.2379999999998</v>
      </c>
      <c r="DG75" s="27">
        <v>1788.7280000000001</v>
      </c>
      <c r="DH75" s="27">
        <v>4889.3564999999999</v>
      </c>
    </row>
    <row r="76" spans="1:112" x14ac:dyDescent="0.35">
      <c r="A76" s="23">
        <v>7504</v>
      </c>
      <c r="B76" s="23" t="s">
        <v>208</v>
      </c>
      <c r="C76" s="107" t="s">
        <v>24</v>
      </c>
      <c r="D76" s="25">
        <v>5</v>
      </c>
      <c r="E76" s="25">
        <v>156</v>
      </c>
      <c r="F76" s="25" t="s">
        <v>25</v>
      </c>
      <c r="G76" s="25" t="s">
        <v>26</v>
      </c>
      <c r="H76" s="25">
        <v>156</v>
      </c>
      <c r="I76" s="26" t="s">
        <v>27</v>
      </c>
      <c r="J76" s="25">
        <v>906</v>
      </c>
      <c r="K76" s="25">
        <v>2095</v>
      </c>
      <c r="L76" s="27">
        <v>4836.3680000000004</v>
      </c>
      <c r="M76" s="27">
        <v>4860.2749999999996</v>
      </c>
      <c r="N76" s="27">
        <v>4902.5254999999997</v>
      </c>
      <c r="O76" s="27">
        <v>4948.0919999999996</v>
      </c>
      <c r="P76" s="27">
        <v>5004.6090000000004</v>
      </c>
      <c r="Q76" s="27">
        <v>5087.13</v>
      </c>
      <c r="R76" s="27">
        <v>5177.2344999999996</v>
      </c>
      <c r="S76" s="27">
        <v>5277.7420000000002</v>
      </c>
      <c r="T76" s="27">
        <v>5397.0829999999996</v>
      </c>
      <c r="U76" s="27">
        <v>5525.2044999999998</v>
      </c>
      <c r="V76" s="27">
        <v>5648.049</v>
      </c>
      <c r="W76" s="27">
        <v>5774.2235000000001</v>
      </c>
      <c r="X76" s="27">
        <v>5916.4975000000004</v>
      </c>
      <c r="Y76" s="27">
        <v>6053.8559999999998</v>
      </c>
      <c r="Z76" s="27">
        <v>6165.9440000000004</v>
      </c>
      <c r="AA76" s="27">
        <v>6284.2839999999997</v>
      </c>
      <c r="AB76" s="27">
        <v>6396.7825000000003</v>
      </c>
      <c r="AC76" s="27">
        <v>6485.8339999999998</v>
      </c>
      <c r="AD76" s="27">
        <v>6561.6464999999998</v>
      </c>
      <c r="AE76" s="27">
        <v>6632.8945000000003</v>
      </c>
      <c r="AF76" s="27">
        <v>6697.0005000000001</v>
      </c>
      <c r="AG76" s="27">
        <v>6722.8710000000001</v>
      </c>
      <c r="AH76" s="27">
        <v>6734.87</v>
      </c>
      <c r="AI76" s="27">
        <v>6741.5410000000002</v>
      </c>
      <c r="AJ76" s="27">
        <v>6725.9740000000002</v>
      </c>
      <c r="AK76" s="27">
        <v>6703.8294999999998</v>
      </c>
      <c r="AL76" s="27">
        <v>6670.4195</v>
      </c>
      <c r="AM76" s="27">
        <v>6656.24</v>
      </c>
      <c r="AN76" s="27">
        <v>6646.5155000000004</v>
      </c>
      <c r="AO76" s="27">
        <v>6614.8</v>
      </c>
      <c r="AP76" s="27">
        <v>6597.8980000000001</v>
      </c>
      <c r="AQ76" s="27">
        <v>6594.4645</v>
      </c>
      <c r="AR76" s="27">
        <v>6586.2955000000002</v>
      </c>
      <c r="AS76" s="27">
        <v>6598.2960000000003</v>
      </c>
      <c r="AT76" s="27">
        <v>6621.31</v>
      </c>
      <c r="AU76" s="27">
        <v>6657.0775000000003</v>
      </c>
      <c r="AV76" s="27">
        <v>6753.7685000000001</v>
      </c>
      <c r="AW76" s="27">
        <v>6873.1980000000003</v>
      </c>
      <c r="AX76" s="27">
        <v>7015.2139999999999</v>
      </c>
      <c r="AY76" s="27">
        <v>7215.8220000000001</v>
      </c>
      <c r="AZ76" s="27">
        <v>7454.5844999999999</v>
      </c>
      <c r="BA76" s="27">
        <v>7715.4830000000002</v>
      </c>
      <c r="BB76" s="27">
        <v>7976.8230000000003</v>
      </c>
      <c r="BC76" s="27">
        <v>8236.8644999999997</v>
      </c>
      <c r="BD76" s="27">
        <v>8525.57</v>
      </c>
      <c r="BE76" s="27">
        <v>8825.1504999999997</v>
      </c>
      <c r="BF76" s="27">
        <v>9101.9660000000003</v>
      </c>
      <c r="BG76" s="27">
        <v>9348.51</v>
      </c>
      <c r="BH76" s="27">
        <v>9543.1640000000007</v>
      </c>
      <c r="BI76" s="27">
        <v>9693.6625000000004</v>
      </c>
      <c r="BJ76" s="27">
        <v>9832.4994999999999</v>
      </c>
      <c r="BK76" s="27">
        <v>9901.2119999999995</v>
      </c>
      <c r="BL76" s="27">
        <v>9926.0560000000005</v>
      </c>
      <c r="BM76" s="27">
        <v>9928.3700000000008</v>
      </c>
      <c r="BN76" s="27">
        <v>9876.4359999999997</v>
      </c>
      <c r="BO76" s="27">
        <v>9819.0949999999993</v>
      </c>
      <c r="BP76" s="27">
        <v>9752.9724999999999</v>
      </c>
      <c r="BQ76" s="27">
        <v>9654.6875</v>
      </c>
      <c r="BR76" s="27">
        <v>9534.0519999999997</v>
      </c>
      <c r="BS76" s="27">
        <v>9441.5789999999997</v>
      </c>
      <c r="BT76" s="27">
        <v>9370.4955000000009</v>
      </c>
      <c r="BU76" s="27">
        <v>9334.2024999999994</v>
      </c>
      <c r="BV76" s="27">
        <v>9321.8045000000002</v>
      </c>
      <c r="BW76" s="27">
        <v>9295.6239999999998</v>
      </c>
      <c r="BX76" s="27">
        <v>9281.8914999999997</v>
      </c>
      <c r="BY76" s="27">
        <v>9293.5594999999994</v>
      </c>
      <c r="BZ76" s="27">
        <v>9313.3590000000004</v>
      </c>
      <c r="CA76" s="27">
        <v>9339.2335000000003</v>
      </c>
      <c r="CB76" s="27">
        <v>9376.3714999999993</v>
      </c>
      <c r="CC76" s="27">
        <v>9419.0174999999999</v>
      </c>
      <c r="CD76" s="27">
        <v>9472.9480000000003</v>
      </c>
      <c r="CE76" s="27">
        <v>9502.3564999999999</v>
      </c>
      <c r="CF76" s="27">
        <v>9505.1919999999991</v>
      </c>
      <c r="CG76" s="27">
        <v>9519.1095000000005</v>
      </c>
      <c r="CH76" s="27">
        <v>10088.342000000001</v>
      </c>
      <c r="CI76" s="27">
        <v>11630.659</v>
      </c>
      <c r="CJ76" s="27">
        <v>12899.365</v>
      </c>
      <c r="CK76" s="27">
        <v>14334.173000000001</v>
      </c>
      <c r="CL76" s="27">
        <v>15264.0465</v>
      </c>
      <c r="CM76" s="27">
        <v>14557.084999999999</v>
      </c>
      <c r="CN76" s="27">
        <v>14399.464</v>
      </c>
      <c r="CO76" s="27">
        <v>14345.843999999999</v>
      </c>
      <c r="CP76" s="27">
        <v>14116.8055</v>
      </c>
      <c r="CQ76" s="27">
        <v>13478.429</v>
      </c>
      <c r="CR76" s="27">
        <v>12492.1675</v>
      </c>
      <c r="CS76" s="27">
        <v>12027.4755</v>
      </c>
      <c r="CT76" s="27">
        <v>11375.0345</v>
      </c>
      <c r="CU76" s="27">
        <v>10487.357</v>
      </c>
      <c r="CV76" s="27">
        <v>9572.2415000000001</v>
      </c>
      <c r="CW76" s="27">
        <v>8713.0259999999998</v>
      </c>
      <c r="CX76" s="27">
        <v>7887.0680000000002</v>
      </c>
      <c r="CY76" s="27">
        <v>7051.9324999999999</v>
      </c>
      <c r="CZ76" s="27">
        <v>6270.6355000000003</v>
      </c>
      <c r="DA76" s="27">
        <v>5559.2520000000004</v>
      </c>
      <c r="DB76" s="27">
        <v>4959.8594999999996</v>
      </c>
      <c r="DC76" s="27">
        <v>4227.3130000000001</v>
      </c>
      <c r="DD76" s="27">
        <v>3450.7775000000001</v>
      </c>
      <c r="DE76" s="27">
        <v>2840.5124999999998</v>
      </c>
      <c r="DF76" s="27">
        <v>2283.0410000000002</v>
      </c>
      <c r="DG76" s="27">
        <v>1778.9395</v>
      </c>
      <c r="DH76" s="27">
        <v>4830.2995000000001</v>
      </c>
    </row>
    <row r="77" spans="1:112" x14ac:dyDescent="0.35">
      <c r="A77" s="23">
        <v>7505</v>
      </c>
      <c r="B77" s="23" t="s">
        <v>208</v>
      </c>
      <c r="C77" s="107" t="s">
        <v>24</v>
      </c>
      <c r="D77" s="25">
        <v>5</v>
      </c>
      <c r="E77" s="25">
        <v>156</v>
      </c>
      <c r="F77" s="25" t="s">
        <v>25</v>
      </c>
      <c r="G77" s="25" t="s">
        <v>26</v>
      </c>
      <c r="H77" s="25">
        <v>156</v>
      </c>
      <c r="I77" s="26" t="s">
        <v>27</v>
      </c>
      <c r="J77" s="25">
        <v>906</v>
      </c>
      <c r="K77" s="25">
        <v>2096</v>
      </c>
      <c r="L77" s="27">
        <v>4814.1120000000001</v>
      </c>
      <c r="M77" s="27">
        <v>4830.8765000000003</v>
      </c>
      <c r="N77" s="27">
        <v>4856.299</v>
      </c>
      <c r="O77" s="27">
        <v>4899.1580000000004</v>
      </c>
      <c r="P77" s="27">
        <v>4945.232</v>
      </c>
      <c r="Q77" s="27">
        <v>5002.1724999999997</v>
      </c>
      <c r="R77" s="27">
        <v>5085.0410000000002</v>
      </c>
      <c r="S77" s="27">
        <v>5175.4295000000002</v>
      </c>
      <c r="T77" s="27">
        <v>5276.1665000000003</v>
      </c>
      <c r="U77" s="27">
        <v>5395.6864999999998</v>
      </c>
      <c r="V77" s="27">
        <v>5523.9160000000002</v>
      </c>
      <c r="W77" s="27">
        <v>5646.7455</v>
      </c>
      <c r="X77" s="27">
        <v>5772.6935000000003</v>
      </c>
      <c r="Y77" s="27">
        <v>5914.442</v>
      </c>
      <c r="Z77" s="27">
        <v>6050.9255000000003</v>
      </c>
      <c r="AA77" s="27">
        <v>6161.8035</v>
      </c>
      <c r="AB77" s="27">
        <v>6278.6764999999996</v>
      </c>
      <c r="AC77" s="27">
        <v>6389.5820000000003</v>
      </c>
      <c r="AD77" s="27">
        <v>6477.06</v>
      </c>
      <c r="AE77" s="27">
        <v>6551.4449999999997</v>
      </c>
      <c r="AF77" s="27">
        <v>6621.5039999999999</v>
      </c>
      <c r="AG77" s="27">
        <v>6684.7094999999999</v>
      </c>
      <c r="AH77" s="27">
        <v>6709.9889999999996</v>
      </c>
      <c r="AI77" s="27">
        <v>6721.6859999999997</v>
      </c>
      <c r="AJ77" s="27">
        <v>6728.3010000000004</v>
      </c>
      <c r="AK77" s="27">
        <v>6712.8805000000002</v>
      </c>
      <c r="AL77" s="27">
        <v>6691.0375000000004</v>
      </c>
      <c r="AM77" s="27">
        <v>6658.0529999999999</v>
      </c>
      <c r="AN77" s="27">
        <v>6644.3829999999998</v>
      </c>
      <c r="AO77" s="27">
        <v>6635.2245000000003</v>
      </c>
      <c r="AP77" s="27">
        <v>6604.1030000000001</v>
      </c>
      <c r="AQ77" s="27">
        <v>6587.8014999999996</v>
      </c>
      <c r="AR77" s="27">
        <v>6584.9629999999997</v>
      </c>
      <c r="AS77" s="27">
        <v>6577.3720000000003</v>
      </c>
      <c r="AT77" s="27">
        <v>6589.9170000000004</v>
      </c>
      <c r="AU77" s="27">
        <v>6613.4359999999997</v>
      </c>
      <c r="AV77" s="27">
        <v>6649.66</v>
      </c>
      <c r="AW77" s="27">
        <v>6746.7484999999997</v>
      </c>
      <c r="AX77" s="27">
        <v>6866.5084999999999</v>
      </c>
      <c r="AY77" s="27">
        <v>7008.7820000000002</v>
      </c>
      <c r="AZ77" s="27">
        <v>7209.5635000000002</v>
      </c>
      <c r="BA77" s="27">
        <v>7448.4189999999999</v>
      </c>
      <c r="BB77" s="27">
        <v>7709.3415000000005</v>
      </c>
      <c r="BC77" s="27">
        <v>7970.6405000000004</v>
      </c>
      <c r="BD77" s="27">
        <v>8230.5830000000005</v>
      </c>
      <c r="BE77" s="27">
        <v>8519.1149999999998</v>
      </c>
      <c r="BF77" s="27">
        <v>8818.4624999999996</v>
      </c>
      <c r="BG77" s="27">
        <v>9094.9979999999996</v>
      </c>
      <c r="BH77" s="27">
        <v>9341.1785</v>
      </c>
      <c r="BI77" s="27">
        <v>9535.3554999999997</v>
      </c>
      <c r="BJ77" s="27">
        <v>9685.2479999999996</v>
      </c>
      <c r="BK77" s="27">
        <v>9823.3794999999991</v>
      </c>
      <c r="BL77" s="27">
        <v>9891.3994999999995</v>
      </c>
      <c r="BM77" s="27">
        <v>9915.5825000000004</v>
      </c>
      <c r="BN77" s="27">
        <v>9917.2625000000007</v>
      </c>
      <c r="BO77" s="27">
        <v>9864.7289999999994</v>
      </c>
      <c r="BP77" s="27">
        <v>9806.7224999999999</v>
      </c>
      <c r="BQ77" s="27">
        <v>9739.8084999999992</v>
      </c>
      <c r="BR77" s="27">
        <v>9640.6144999999997</v>
      </c>
      <c r="BS77" s="27">
        <v>9518.9364999999998</v>
      </c>
      <c r="BT77" s="27">
        <v>9425.1790000000001</v>
      </c>
      <c r="BU77" s="27">
        <v>9352.5319999999992</v>
      </c>
      <c r="BV77" s="27">
        <v>9314.3799999999992</v>
      </c>
      <c r="BW77" s="27">
        <v>9299.8585000000003</v>
      </c>
      <c r="BX77" s="27">
        <v>9271.3755000000001</v>
      </c>
      <c r="BY77" s="27">
        <v>9255.1255000000001</v>
      </c>
      <c r="BZ77" s="27">
        <v>9263.8439999999991</v>
      </c>
      <c r="CA77" s="27">
        <v>9280.1715000000004</v>
      </c>
      <c r="CB77" s="27">
        <v>9302.1705000000002</v>
      </c>
      <c r="CC77" s="27">
        <v>9334.5920000000006</v>
      </c>
      <c r="CD77" s="27">
        <v>9370.9935000000005</v>
      </c>
      <c r="CE77" s="27">
        <v>9417.7749999999996</v>
      </c>
      <c r="CF77" s="27">
        <v>9440.11</v>
      </c>
      <c r="CG77" s="27">
        <v>9435.2800000000007</v>
      </c>
      <c r="CH77" s="27">
        <v>9440.1674999999996</v>
      </c>
      <c r="CI77" s="27">
        <v>9994.0445</v>
      </c>
      <c r="CJ77" s="27">
        <v>11507.6245</v>
      </c>
      <c r="CK77" s="27">
        <v>12743.789500000001</v>
      </c>
      <c r="CL77" s="27">
        <v>14135.836499999999</v>
      </c>
      <c r="CM77" s="27">
        <v>15020.9125</v>
      </c>
      <c r="CN77" s="27">
        <v>14289.103499999999</v>
      </c>
      <c r="CO77" s="27">
        <v>14092.022000000001</v>
      </c>
      <c r="CP77" s="27">
        <v>13991.0975</v>
      </c>
      <c r="CQ77" s="27">
        <v>13714.308999999999</v>
      </c>
      <c r="CR77" s="27">
        <v>13038.4655</v>
      </c>
      <c r="CS77" s="27">
        <v>12027.691500000001</v>
      </c>
      <c r="CT77" s="27">
        <v>11519.4105</v>
      </c>
      <c r="CU77" s="27">
        <v>10829.471</v>
      </c>
      <c r="CV77" s="27">
        <v>9916.375</v>
      </c>
      <c r="CW77" s="27">
        <v>8979.4855000000007</v>
      </c>
      <c r="CX77" s="27">
        <v>8098.2070000000003</v>
      </c>
      <c r="CY77" s="27">
        <v>7252.4889999999996</v>
      </c>
      <c r="CZ77" s="27">
        <v>6403.1054999999997</v>
      </c>
      <c r="DA77" s="27">
        <v>5609.8805000000002</v>
      </c>
      <c r="DB77" s="27">
        <v>4891.3789999999999</v>
      </c>
      <c r="DC77" s="27">
        <v>4285.0985000000001</v>
      </c>
      <c r="DD77" s="27">
        <v>3574.8705</v>
      </c>
      <c r="DE77" s="27">
        <v>2843.1610000000001</v>
      </c>
      <c r="DF77" s="27">
        <v>2271.0954999999999</v>
      </c>
      <c r="DG77" s="27">
        <v>1764.6324999999999</v>
      </c>
      <c r="DH77" s="27">
        <v>4790.6194999999998</v>
      </c>
    </row>
    <row r="78" spans="1:112" x14ac:dyDescent="0.35">
      <c r="A78" s="23">
        <v>7506</v>
      </c>
      <c r="B78" s="23" t="s">
        <v>208</v>
      </c>
      <c r="C78" s="107" t="s">
        <v>24</v>
      </c>
      <c r="D78" s="25">
        <v>5</v>
      </c>
      <c r="E78" s="25">
        <v>156</v>
      </c>
      <c r="F78" s="25" t="s">
        <v>25</v>
      </c>
      <c r="G78" s="25" t="s">
        <v>26</v>
      </c>
      <c r="H78" s="25">
        <v>156</v>
      </c>
      <c r="I78" s="26" t="s">
        <v>27</v>
      </c>
      <c r="J78" s="25">
        <v>906</v>
      </c>
      <c r="K78" s="25">
        <v>2097</v>
      </c>
      <c r="L78" s="27">
        <v>4796.3305</v>
      </c>
      <c r="M78" s="27">
        <v>4808.6400000000003</v>
      </c>
      <c r="N78" s="27">
        <v>4826.9080000000004</v>
      </c>
      <c r="O78" s="27">
        <v>4852.9385000000002</v>
      </c>
      <c r="P78" s="27">
        <v>4896.3045000000002</v>
      </c>
      <c r="Q78" s="27">
        <v>4942.8019999999997</v>
      </c>
      <c r="R78" s="27">
        <v>5000.0905000000002</v>
      </c>
      <c r="S78" s="27">
        <v>5083.2434999999996</v>
      </c>
      <c r="T78" s="27">
        <v>5173.8625000000002</v>
      </c>
      <c r="U78" s="27">
        <v>5274.7794999999996</v>
      </c>
      <c r="V78" s="27">
        <v>5394.4075000000003</v>
      </c>
      <c r="W78" s="27">
        <v>5522.6229999999996</v>
      </c>
      <c r="X78" s="27">
        <v>5645.2259999999997</v>
      </c>
      <c r="Y78" s="27">
        <v>5770.6495000000004</v>
      </c>
      <c r="Z78" s="27">
        <v>5911.5235000000002</v>
      </c>
      <c r="AA78" s="27">
        <v>6046.7974999999997</v>
      </c>
      <c r="AB78" s="27">
        <v>6156.21</v>
      </c>
      <c r="AC78" s="27">
        <v>6271.4915000000001</v>
      </c>
      <c r="AD78" s="27">
        <v>6380.8239999999996</v>
      </c>
      <c r="AE78" s="27">
        <v>6466.8755000000001</v>
      </c>
      <c r="AF78" s="27">
        <v>6540.0730000000003</v>
      </c>
      <c r="AG78" s="27">
        <v>6609.2335000000003</v>
      </c>
      <c r="AH78" s="27">
        <v>6671.8455000000004</v>
      </c>
      <c r="AI78" s="27">
        <v>6696.8225000000002</v>
      </c>
      <c r="AJ78" s="27">
        <v>6708.4634999999998</v>
      </c>
      <c r="AK78" s="27">
        <v>6715.2240000000002</v>
      </c>
      <c r="AL78" s="27">
        <v>6700.1049999999996</v>
      </c>
      <c r="AM78" s="27">
        <v>6678.6869999999999</v>
      </c>
      <c r="AN78" s="27">
        <v>6646.2150000000001</v>
      </c>
      <c r="AO78" s="27">
        <v>6633.1125000000002</v>
      </c>
      <c r="AP78" s="27">
        <v>6624.5450000000001</v>
      </c>
      <c r="AQ78" s="27">
        <v>6594.0264999999999</v>
      </c>
      <c r="AR78" s="27">
        <v>6578.3230000000003</v>
      </c>
      <c r="AS78" s="27">
        <v>6576.0614999999998</v>
      </c>
      <c r="AT78" s="27">
        <v>6569.0190000000002</v>
      </c>
      <c r="AU78" s="27">
        <v>6582.0709999999999</v>
      </c>
      <c r="AV78" s="27">
        <v>6606.0510000000004</v>
      </c>
      <c r="AW78" s="27">
        <v>6642.6864999999998</v>
      </c>
      <c r="AX78" s="27">
        <v>6740.1139999999996</v>
      </c>
      <c r="AY78" s="27">
        <v>6860.1424999999999</v>
      </c>
      <c r="AZ78" s="27">
        <v>7002.6120000000001</v>
      </c>
      <c r="BA78" s="27">
        <v>7203.5084999999999</v>
      </c>
      <c r="BB78" s="27">
        <v>7442.4084999999995</v>
      </c>
      <c r="BC78" s="27">
        <v>7703.3064999999997</v>
      </c>
      <c r="BD78" s="27">
        <v>7964.5230000000001</v>
      </c>
      <c r="BE78" s="27">
        <v>8224.3215</v>
      </c>
      <c r="BF78" s="27">
        <v>8512.6460000000006</v>
      </c>
      <c r="BG78" s="27">
        <v>8811.7235000000001</v>
      </c>
      <c r="BH78" s="27">
        <v>9087.9030000000002</v>
      </c>
      <c r="BI78" s="27">
        <v>9333.6039999999994</v>
      </c>
      <c r="BJ78" s="27">
        <v>9527.1754999999994</v>
      </c>
      <c r="BK78" s="27">
        <v>9676.3855000000003</v>
      </c>
      <c r="BL78" s="27">
        <v>9813.7955000000002</v>
      </c>
      <c r="BM78" s="27">
        <v>9881.1394999999993</v>
      </c>
      <c r="BN78" s="27">
        <v>9904.6820000000007</v>
      </c>
      <c r="BO78" s="27">
        <v>9905.7194999999992</v>
      </c>
      <c r="BP78" s="27">
        <v>9852.5234999999993</v>
      </c>
      <c r="BQ78" s="27">
        <v>9793.7265000000007</v>
      </c>
      <c r="BR78" s="27">
        <v>9725.8739999999998</v>
      </c>
      <c r="BS78" s="27">
        <v>9625.6190000000006</v>
      </c>
      <c r="BT78" s="27">
        <v>9502.7185000000009</v>
      </c>
      <c r="BU78" s="27">
        <v>9407.4609999999993</v>
      </c>
      <c r="BV78" s="27">
        <v>9333.0604999999996</v>
      </c>
      <c r="BW78" s="27">
        <v>9292.8829999999998</v>
      </c>
      <c r="BX78" s="27">
        <v>9276.0779999999995</v>
      </c>
      <c r="BY78" s="27">
        <v>9245.1625000000004</v>
      </c>
      <c r="BZ78" s="27">
        <v>9226.1</v>
      </c>
      <c r="CA78" s="27">
        <v>9231.4495000000006</v>
      </c>
      <c r="CB78" s="27">
        <v>9244.0149999999994</v>
      </c>
      <c r="CC78" s="27">
        <v>9261.4624999999996</v>
      </c>
      <c r="CD78" s="27">
        <v>9287.8464999999997</v>
      </c>
      <c r="CE78" s="27">
        <v>9317.3829999999998</v>
      </c>
      <c r="CF78" s="27">
        <v>9357.1594999999998</v>
      </c>
      <c r="CG78" s="27">
        <v>9371.8705000000009</v>
      </c>
      <c r="CH78" s="27">
        <v>9358.3585000000003</v>
      </c>
      <c r="CI78" s="27">
        <v>9353.4195</v>
      </c>
      <c r="CJ78" s="27">
        <v>9890.0395000000008</v>
      </c>
      <c r="CK78" s="27">
        <v>11370.963</v>
      </c>
      <c r="CL78" s="27">
        <v>12570.2785</v>
      </c>
      <c r="CM78" s="27">
        <v>13913.952499999999</v>
      </c>
      <c r="CN78" s="27">
        <v>14748.5075</v>
      </c>
      <c r="CO78" s="27">
        <v>13988.6255</v>
      </c>
      <c r="CP78" s="27">
        <v>13748.444</v>
      </c>
      <c r="CQ78" s="27">
        <v>13597.927</v>
      </c>
      <c r="CR78" s="27">
        <v>13272.661</v>
      </c>
      <c r="CS78" s="27">
        <v>12560.440500000001</v>
      </c>
      <c r="CT78" s="27">
        <v>11526.432000000001</v>
      </c>
      <c r="CU78" s="27">
        <v>10974.156999999999</v>
      </c>
      <c r="CV78" s="27">
        <v>10247.459000000001</v>
      </c>
      <c r="CW78" s="27">
        <v>9310.1015000000007</v>
      </c>
      <c r="CX78" s="27">
        <v>8353.7139999999999</v>
      </c>
      <c r="CY78" s="27">
        <v>7454.5110000000004</v>
      </c>
      <c r="CZ78" s="27">
        <v>6593.0694999999996</v>
      </c>
      <c r="DA78" s="27">
        <v>5736.2295000000004</v>
      </c>
      <c r="DB78" s="27">
        <v>4943.5185000000001</v>
      </c>
      <c r="DC78" s="27">
        <v>4233.2645000000002</v>
      </c>
      <c r="DD78" s="27">
        <v>3630.4785000000002</v>
      </c>
      <c r="DE78" s="27">
        <v>2951.7440000000001</v>
      </c>
      <c r="DF78" s="27">
        <v>2278.5455000000002</v>
      </c>
      <c r="DG78" s="27">
        <v>1759.8665000000001</v>
      </c>
      <c r="DH78" s="27">
        <v>4763.5749999999998</v>
      </c>
    </row>
    <row r="79" spans="1:112" x14ac:dyDescent="0.35">
      <c r="A79" s="23">
        <v>7507</v>
      </c>
      <c r="B79" s="23" t="s">
        <v>208</v>
      </c>
      <c r="C79" s="107" t="s">
        <v>24</v>
      </c>
      <c r="D79" s="25">
        <v>5</v>
      </c>
      <c r="E79" s="25">
        <v>156</v>
      </c>
      <c r="F79" s="25" t="s">
        <v>25</v>
      </c>
      <c r="G79" s="25" t="s">
        <v>26</v>
      </c>
      <c r="H79" s="25">
        <v>156</v>
      </c>
      <c r="I79" s="26" t="s">
        <v>27</v>
      </c>
      <c r="J79" s="25">
        <v>906</v>
      </c>
      <c r="K79" s="25">
        <v>2098</v>
      </c>
      <c r="L79" s="27">
        <v>4782.0159999999996</v>
      </c>
      <c r="M79" s="27">
        <v>4790.8760000000002</v>
      </c>
      <c r="N79" s="27">
        <v>4804.6785</v>
      </c>
      <c r="O79" s="27">
        <v>4823.5535</v>
      </c>
      <c r="P79" s="27">
        <v>4850.0919999999996</v>
      </c>
      <c r="Q79" s="27">
        <v>4893.8795</v>
      </c>
      <c r="R79" s="27">
        <v>4940.7259999999997</v>
      </c>
      <c r="S79" s="27">
        <v>4998.2995000000001</v>
      </c>
      <c r="T79" s="27">
        <v>5081.6840000000002</v>
      </c>
      <c r="U79" s="27">
        <v>5172.4830000000002</v>
      </c>
      <c r="V79" s="27">
        <v>5273.51</v>
      </c>
      <c r="W79" s="27">
        <v>5393.1239999999998</v>
      </c>
      <c r="X79" s="27">
        <v>5521.1130000000003</v>
      </c>
      <c r="Y79" s="27">
        <v>5643.1925000000001</v>
      </c>
      <c r="Z79" s="27">
        <v>5767.7430000000004</v>
      </c>
      <c r="AA79" s="27">
        <v>5907.4080000000004</v>
      </c>
      <c r="AB79" s="27">
        <v>6041.2169999999996</v>
      </c>
      <c r="AC79" s="27">
        <v>6149.0405000000001</v>
      </c>
      <c r="AD79" s="27">
        <v>6262.7510000000002</v>
      </c>
      <c r="AE79" s="27">
        <v>6370.6575000000003</v>
      </c>
      <c r="AF79" s="27">
        <v>6455.5225</v>
      </c>
      <c r="AG79" s="27">
        <v>6527.8230000000003</v>
      </c>
      <c r="AH79" s="27">
        <v>6596.3905000000004</v>
      </c>
      <c r="AI79" s="27">
        <v>6658.6975000000002</v>
      </c>
      <c r="AJ79" s="27">
        <v>6683.6180000000004</v>
      </c>
      <c r="AK79" s="27">
        <v>6695.4049999999997</v>
      </c>
      <c r="AL79" s="27">
        <v>6702.4655000000002</v>
      </c>
      <c r="AM79" s="27">
        <v>6687.7714999999998</v>
      </c>
      <c r="AN79" s="27">
        <v>6666.8665000000001</v>
      </c>
      <c r="AO79" s="27">
        <v>6634.9650000000001</v>
      </c>
      <c r="AP79" s="27">
        <v>6622.4534999999996</v>
      </c>
      <c r="AQ79" s="27">
        <v>6614.4870000000001</v>
      </c>
      <c r="AR79" s="27">
        <v>6584.5685000000003</v>
      </c>
      <c r="AS79" s="27">
        <v>6569.4444999999996</v>
      </c>
      <c r="AT79" s="27">
        <v>6567.7309999999998</v>
      </c>
      <c r="AU79" s="27">
        <v>6561.2</v>
      </c>
      <c r="AV79" s="27">
        <v>6574.7165000000005</v>
      </c>
      <c r="AW79" s="27">
        <v>6599.1115</v>
      </c>
      <c r="AX79" s="27">
        <v>6636.1014999999998</v>
      </c>
      <c r="AY79" s="27">
        <v>6733.808</v>
      </c>
      <c r="AZ79" s="27">
        <v>6854.0445</v>
      </c>
      <c r="BA79" s="27">
        <v>6996.6544999999996</v>
      </c>
      <c r="BB79" s="27">
        <v>7197.6194999999998</v>
      </c>
      <c r="BC79" s="27">
        <v>7436.5174999999999</v>
      </c>
      <c r="BD79" s="27">
        <v>7697.3495000000003</v>
      </c>
      <c r="BE79" s="27">
        <v>7958.4385000000002</v>
      </c>
      <c r="BF79" s="27">
        <v>8218.0619999999999</v>
      </c>
      <c r="BG79" s="27">
        <v>8506.1414999999997</v>
      </c>
      <c r="BH79" s="27">
        <v>8804.8770000000004</v>
      </c>
      <c r="BI79" s="27">
        <v>9080.5879999999997</v>
      </c>
      <c r="BJ79" s="27">
        <v>9325.6844999999994</v>
      </c>
      <c r="BK79" s="27">
        <v>9518.5755000000008</v>
      </c>
      <c r="BL79" s="27">
        <v>9667.0854999999992</v>
      </c>
      <c r="BM79" s="27">
        <v>9803.7855</v>
      </c>
      <c r="BN79" s="27">
        <v>9870.4680000000008</v>
      </c>
      <c r="BO79" s="27">
        <v>9893.3605000000007</v>
      </c>
      <c r="BP79" s="27">
        <v>9893.6890000000003</v>
      </c>
      <c r="BQ79" s="27">
        <v>9839.7090000000007</v>
      </c>
      <c r="BR79" s="27">
        <v>9779.9770000000008</v>
      </c>
      <c r="BS79" s="27">
        <v>9711.0355</v>
      </c>
      <c r="BT79" s="27">
        <v>9609.5414999999994</v>
      </c>
      <c r="BU79" s="27">
        <v>9485.2114999999994</v>
      </c>
      <c r="BV79" s="27">
        <v>9388.2690000000002</v>
      </c>
      <c r="BW79" s="27">
        <v>9311.9565000000002</v>
      </c>
      <c r="BX79" s="27">
        <v>9269.5974999999999</v>
      </c>
      <c r="BY79" s="27">
        <v>9250.3729999999996</v>
      </c>
      <c r="BZ79" s="27">
        <v>9216.7340000000004</v>
      </c>
      <c r="CA79" s="27">
        <v>9194.4509999999991</v>
      </c>
      <c r="CB79" s="27">
        <v>9196.1460000000006</v>
      </c>
      <c r="CC79" s="27">
        <v>9204.2939999999999</v>
      </c>
      <c r="CD79" s="27">
        <v>9215.9230000000007</v>
      </c>
      <c r="CE79" s="27">
        <v>9235.6715000000004</v>
      </c>
      <c r="CF79" s="27">
        <v>9258.4775000000009</v>
      </c>
      <c r="CG79" s="27">
        <v>9290.6990000000005</v>
      </c>
      <c r="CH79" s="27">
        <v>9296.7839999999997</v>
      </c>
      <c r="CI79" s="27">
        <v>9273.82</v>
      </c>
      <c r="CJ79" s="27">
        <v>9257.723</v>
      </c>
      <c r="CK79" s="27">
        <v>9774.4930000000004</v>
      </c>
      <c r="CL79" s="27">
        <v>11218.512000000001</v>
      </c>
      <c r="CM79" s="27">
        <v>12376.1155</v>
      </c>
      <c r="CN79" s="27">
        <v>13665.294</v>
      </c>
      <c r="CO79" s="27">
        <v>14442.9925</v>
      </c>
      <c r="CP79" s="27">
        <v>13652.746999999999</v>
      </c>
      <c r="CQ79" s="27">
        <v>13367.5625</v>
      </c>
      <c r="CR79" s="27">
        <v>13166.403</v>
      </c>
      <c r="CS79" s="27">
        <v>12792.6765</v>
      </c>
      <c r="CT79" s="27">
        <v>12044.386500000001</v>
      </c>
      <c r="CU79" s="27">
        <v>10988.272000000001</v>
      </c>
      <c r="CV79" s="27">
        <v>10392.200500000001</v>
      </c>
      <c r="CW79" s="27">
        <v>9629.125</v>
      </c>
      <c r="CX79" s="27">
        <v>8669.6345000000001</v>
      </c>
      <c r="CY79" s="27">
        <v>7698.0360000000001</v>
      </c>
      <c r="CZ79" s="27">
        <v>6785.0349999999999</v>
      </c>
      <c r="DA79" s="27">
        <v>5914.6454999999996</v>
      </c>
      <c r="DB79" s="27">
        <v>5062.8959999999997</v>
      </c>
      <c r="DC79" s="27">
        <v>4285.9534999999996</v>
      </c>
      <c r="DD79" s="27">
        <v>3593.6815000000001</v>
      </c>
      <c r="DE79" s="27">
        <v>3004.0369999999998</v>
      </c>
      <c r="DF79" s="27">
        <v>2371.3510000000001</v>
      </c>
      <c r="DG79" s="27">
        <v>1770.2840000000001</v>
      </c>
      <c r="DH79" s="27">
        <v>4753.4544999999998</v>
      </c>
    </row>
    <row r="80" spans="1:112" x14ac:dyDescent="0.35">
      <c r="A80" s="23">
        <v>7508</v>
      </c>
      <c r="B80" s="23" t="s">
        <v>208</v>
      </c>
      <c r="C80" s="107" t="s">
        <v>24</v>
      </c>
      <c r="D80" s="25">
        <v>5</v>
      </c>
      <c r="E80" s="25">
        <v>156</v>
      </c>
      <c r="F80" s="25" t="s">
        <v>25</v>
      </c>
      <c r="G80" s="25" t="s">
        <v>26</v>
      </c>
      <c r="H80" s="25">
        <v>156</v>
      </c>
      <c r="I80" s="26" t="s">
        <v>27</v>
      </c>
      <c r="J80" s="25">
        <v>906</v>
      </c>
      <c r="K80" s="25">
        <v>2099</v>
      </c>
      <c r="L80" s="27">
        <v>4775.5595000000003</v>
      </c>
      <c r="M80" s="27">
        <v>4776.5805</v>
      </c>
      <c r="N80" s="27">
        <v>4786.9219999999996</v>
      </c>
      <c r="O80" s="27">
        <v>4801.3294999999998</v>
      </c>
      <c r="P80" s="27">
        <v>4820.7120000000004</v>
      </c>
      <c r="Q80" s="27">
        <v>4847.6719999999996</v>
      </c>
      <c r="R80" s="27">
        <v>4891.8090000000002</v>
      </c>
      <c r="S80" s="27">
        <v>4938.9404999999997</v>
      </c>
      <c r="T80" s="27">
        <v>4996.7465000000002</v>
      </c>
      <c r="U80" s="27">
        <v>5080.3114999999998</v>
      </c>
      <c r="V80" s="27">
        <v>5171.2219999999998</v>
      </c>
      <c r="W80" s="27">
        <v>5272.2349999999997</v>
      </c>
      <c r="X80" s="27">
        <v>5391.6239999999998</v>
      </c>
      <c r="Y80" s="27">
        <v>5519.09</v>
      </c>
      <c r="Z80" s="27">
        <v>5640.2974999999997</v>
      </c>
      <c r="AA80" s="27">
        <v>5763.64</v>
      </c>
      <c r="AB80" s="27">
        <v>5901.8424999999997</v>
      </c>
      <c r="AC80" s="27">
        <v>6034.0630000000001</v>
      </c>
      <c r="AD80" s="27">
        <v>6140.3175000000001</v>
      </c>
      <c r="AE80" s="27">
        <v>6252.6040000000003</v>
      </c>
      <c r="AF80" s="27">
        <v>6359.3244999999997</v>
      </c>
      <c r="AG80" s="27">
        <v>6443.2929999999997</v>
      </c>
      <c r="AH80" s="27">
        <v>6515.0020000000004</v>
      </c>
      <c r="AI80" s="27">
        <v>6583.2650000000003</v>
      </c>
      <c r="AJ80" s="27">
        <v>6645.5129999999999</v>
      </c>
      <c r="AK80" s="27">
        <v>6670.5784999999996</v>
      </c>
      <c r="AL80" s="27">
        <v>6682.6670000000004</v>
      </c>
      <c r="AM80" s="27">
        <v>6690.15</v>
      </c>
      <c r="AN80" s="27">
        <v>6675.9695000000002</v>
      </c>
      <c r="AO80" s="27">
        <v>6655.6329999999998</v>
      </c>
      <c r="AP80" s="27">
        <v>6624.3265000000001</v>
      </c>
      <c r="AQ80" s="27">
        <v>6612.4174999999996</v>
      </c>
      <c r="AR80" s="27">
        <v>6605.0474999999997</v>
      </c>
      <c r="AS80" s="27">
        <v>6575.7110000000002</v>
      </c>
      <c r="AT80" s="27">
        <v>6561.1374999999998</v>
      </c>
      <c r="AU80" s="27">
        <v>6559.9359999999997</v>
      </c>
      <c r="AV80" s="27">
        <v>6553.8739999999998</v>
      </c>
      <c r="AW80" s="27">
        <v>6567.8085000000001</v>
      </c>
      <c r="AX80" s="27">
        <v>6592.5635000000002</v>
      </c>
      <c r="AY80" s="27">
        <v>6629.8495000000003</v>
      </c>
      <c r="AZ80" s="27">
        <v>6727.7749999999996</v>
      </c>
      <c r="BA80" s="27">
        <v>6848.1674999999996</v>
      </c>
      <c r="BB80" s="27">
        <v>6990.8725000000004</v>
      </c>
      <c r="BC80" s="27">
        <v>7191.8615</v>
      </c>
      <c r="BD80" s="27">
        <v>7430.7155000000002</v>
      </c>
      <c r="BE80" s="27">
        <v>7691.4380000000001</v>
      </c>
      <c r="BF80" s="27">
        <v>7952.37</v>
      </c>
      <c r="BG80" s="27">
        <v>8211.7814999999991</v>
      </c>
      <c r="BH80" s="27">
        <v>8499.5490000000009</v>
      </c>
      <c r="BI80" s="27">
        <v>8797.8325000000004</v>
      </c>
      <c r="BJ80" s="27">
        <v>9072.9565000000002</v>
      </c>
      <c r="BK80" s="27">
        <v>9317.3729999999996</v>
      </c>
      <c r="BL80" s="27">
        <v>9509.5640000000003</v>
      </c>
      <c r="BM80" s="27">
        <v>9657.3824999999997</v>
      </c>
      <c r="BN80" s="27">
        <v>9793.3824999999997</v>
      </c>
      <c r="BO80" s="27">
        <v>9859.3914999999997</v>
      </c>
      <c r="BP80" s="27">
        <v>9881.5665000000008</v>
      </c>
      <c r="BQ80" s="27">
        <v>9881.0665000000008</v>
      </c>
      <c r="BR80" s="27">
        <v>9826.1620000000003</v>
      </c>
      <c r="BS80" s="27">
        <v>9765.3490000000002</v>
      </c>
      <c r="BT80" s="27">
        <v>9695.1424999999999</v>
      </c>
      <c r="BU80" s="27">
        <v>9592.2034999999996</v>
      </c>
      <c r="BV80" s="27">
        <v>9466.2654999999995</v>
      </c>
      <c r="BW80" s="27">
        <v>9367.4855000000007</v>
      </c>
      <c r="BX80" s="27">
        <v>9289.1105000000007</v>
      </c>
      <c r="BY80" s="27">
        <v>9244.4380000000001</v>
      </c>
      <c r="BZ80" s="27">
        <v>9222.5015000000003</v>
      </c>
      <c r="CA80" s="27">
        <v>9185.7404999999999</v>
      </c>
      <c r="CB80" s="27">
        <v>9159.9634999999998</v>
      </c>
      <c r="CC80" s="27">
        <v>9157.3724999999995</v>
      </c>
      <c r="CD80" s="27">
        <v>9159.8855000000003</v>
      </c>
      <c r="CE80" s="27">
        <v>9165.1219999999994</v>
      </c>
      <c r="CF80" s="27">
        <v>9178.36</v>
      </c>
      <c r="CG80" s="27">
        <v>9193.9120000000003</v>
      </c>
      <c r="CH80" s="27">
        <v>9217.5949999999993</v>
      </c>
      <c r="CI80" s="27">
        <v>9214.2834999999995</v>
      </c>
      <c r="CJ80" s="27">
        <v>9180.5769999999993</v>
      </c>
      <c r="CK80" s="27">
        <v>9151.4254999999994</v>
      </c>
      <c r="CL80" s="27">
        <v>9645.6139999999996</v>
      </c>
      <c r="CM80" s="27">
        <v>11047.925999999999</v>
      </c>
      <c r="CN80" s="27">
        <v>12158.5265</v>
      </c>
      <c r="CO80" s="27">
        <v>13386.404500000001</v>
      </c>
      <c r="CP80" s="27">
        <v>14101.456</v>
      </c>
      <c r="CQ80" s="27">
        <v>13280.355</v>
      </c>
      <c r="CR80" s="27">
        <v>12949.458500000001</v>
      </c>
      <c r="CS80" s="27">
        <v>12697.3125</v>
      </c>
      <c r="CT80" s="27">
        <v>12274.356</v>
      </c>
      <c r="CU80" s="27">
        <v>11490.119500000001</v>
      </c>
      <c r="CV80" s="27">
        <v>10413.591</v>
      </c>
      <c r="CW80" s="27">
        <v>9773.5375000000004</v>
      </c>
      <c r="CX80" s="27">
        <v>8975.4235000000008</v>
      </c>
      <c r="CY80" s="27">
        <v>7997.9435000000003</v>
      </c>
      <c r="CZ80" s="27">
        <v>7015.3914999999997</v>
      </c>
      <c r="DA80" s="27">
        <v>6095.4560000000001</v>
      </c>
      <c r="DB80" s="27">
        <v>5228.6914999999999</v>
      </c>
      <c r="DC80" s="27">
        <v>4397.3249999999998</v>
      </c>
      <c r="DD80" s="27">
        <v>3645.616</v>
      </c>
      <c r="DE80" s="27">
        <v>2980.19</v>
      </c>
      <c r="DF80" s="27">
        <v>2419.0740000000001</v>
      </c>
      <c r="DG80" s="27">
        <v>1847.3375000000001</v>
      </c>
      <c r="DH80" s="27">
        <v>4767.7969999999996</v>
      </c>
    </row>
    <row r="81" spans="1:112" x14ac:dyDescent="0.35">
      <c r="A81" s="23">
        <v>7509</v>
      </c>
      <c r="B81" s="23" t="s">
        <v>208</v>
      </c>
      <c r="C81" s="107" t="s">
        <v>24</v>
      </c>
      <c r="D81" s="25">
        <v>5</v>
      </c>
      <c r="E81" s="25">
        <v>156</v>
      </c>
      <c r="F81" s="25" t="s">
        <v>25</v>
      </c>
      <c r="G81" s="25" t="s">
        <v>26</v>
      </c>
      <c r="H81" s="25">
        <v>156</v>
      </c>
      <c r="I81" s="26" t="s">
        <v>27</v>
      </c>
      <c r="J81" s="25">
        <v>906</v>
      </c>
      <c r="K81" s="25">
        <v>2100</v>
      </c>
      <c r="L81" s="27">
        <v>4752.32</v>
      </c>
      <c r="M81" s="27">
        <v>4770.1400000000003</v>
      </c>
      <c r="N81" s="27">
        <v>4772.6319999999996</v>
      </c>
      <c r="O81" s="27">
        <v>4783.5784999999996</v>
      </c>
      <c r="P81" s="27">
        <v>4798.4925000000003</v>
      </c>
      <c r="Q81" s="27">
        <v>4818.2969999999996</v>
      </c>
      <c r="R81" s="27">
        <v>4845.6059999999998</v>
      </c>
      <c r="S81" s="27">
        <v>4890.0285000000003</v>
      </c>
      <c r="T81" s="27">
        <v>4937.393</v>
      </c>
      <c r="U81" s="27">
        <v>4995.3819999999996</v>
      </c>
      <c r="V81" s="27">
        <v>5079.0590000000002</v>
      </c>
      <c r="W81" s="27">
        <v>5169.9555</v>
      </c>
      <c r="X81" s="27">
        <v>5270.7444999999998</v>
      </c>
      <c r="Y81" s="27">
        <v>5389.6109999999999</v>
      </c>
      <c r="Z81" s="27">
        <v>5516.2060000000001</v>
      </c>
      <c r="AA81" s="27">
        <v>5636.2065000000002</v>
      </c>
      <c r="AB81" s="27">
        <v>5758.0895</v>
      </c>
      <c r="AC81" s="27">
        <v>5894.7039999999997</v>
      </c>
      <c r="AD81" s="27">
        <v>6025.3559999999998</v>
      </c>
      <c r="AE81" s="27">
        <v>6130.1890000000003</v>
      </c>
      <c r="AF81" s="27">
        <v>6241.2915000000003</v>
      </c>
      <c r="AG81" s="27">
        <v>6347.1154999999999</v>
      </c>
      <c r="AH81" s="27">
        <v>6430.4934999999996</v>
      </c>
      <c r="AI81" s="27">
        <v>6501.8985000000002</v>
      </c>
      <c r="AJ81" s="27">
        <v>6570.1035000000002</v>
      </c>
      <c r="AK81" s="27">
        <v>6632.4934999999996</v>
      </c>
      <c r="AL81" s="27">
        <v>6657.8615</v>
      </c>
      <c r="AM81" s="27">
        <v>6670.3720000000003</v>
      </c>
      <c r="AN81" s="27">
        <v>6678.3665000000001</v>
      </c>
      <c r="AO81" s="27">
        <v>6664.7545</v>
      </c>
      <c r="AP81" s="27">
        <v>6645.0124999999998</v>
      </c>
      <c r="AQ81" s="27">
        <v>6614.3109999999997</v>
      </c>
      <c r="AR81" s="27">
        <v>6602.9994999999999</v>
      </c>
      <c r="AS81" s="27">
        <v>6596.2084999999997</v>
      </c>
      <c r="AT81" s="27">
        <v>6567.4255000000003</v>
      </c>
      <c r="AU81" s="27">
        <v>6553.366</v>
      </c>
      <c r="AV81" s="27">
        <v>6552.634</v>
      </c>
      <c r="AW81" s="27">
        <v>6546.9949999999999</v>
      </c>
      <c r="AX81" s="27">
        <v>6561.2934999999998</v>
      </c>
      <c r="AY81" s="27">
        <v>6586.3509999999997</v>
      </c>
      <c r="AZ81" s="27">
        <v>6623.8744999999999</v>
      </c>
      <c r="BA81" s="27">
        <v>6721.97</v>
      </c>
      <c r="BB81" s="27">
        <v>6842.4719999999998</v>
      </c>
      <c r="BC81" s="27">
        <v>6985.2304999999997</v>
      </c>
      <c r="BD81" s="27">
        <v>7186.2020000000002</v>
      </c>
      <c r="BE81" s="27">
        <v>7424.9719999999998</v>
      </c>
      <c r="BF81" s="27">
        <v>7685.5540000000001</v>
      </c>
      <c r="BG81" s="27">
        <v>7946.2924999999996</v>
      </c>
      <c r="BH81" s="27">
        <v>8205.4279999999999</v>
      </c>
      <c r="BI81" s="27">
        <v>8492.7790000000005</v>
      </c>
      <c r="BJ81" s="27">
        <v>8790.4974999999995</v>
      </c>
      <c r="BK81" s="27">
        <v>9064.9595000000008</v>
      </c>
      <c r="BL81" s="27">
        <v>9308.6730000000007</v>
      </c>
      <c r="BM81" s="27">
        <v>9500.1674999999996</v>
      </c>
      <c r="BN81" s="27">
        <v>9647.3029999999999</v>
      </c>
      <c r="BO81" s="27">
        <v>9782.5840000000007</v>
      </c>
      <c r="BP81" s="27">
        <v>9847.8515000000007</v>
      </c>
      <c r="BQ81" s="27">
        <v>9869.1915000000008</v>
      </c>
      <c r="BR81" s="27">
        <v>9867.7224999999999</v>
      </c>
      <c r="BS81" s="27">
        <v>9811.75</v>
      </c>
      <c r="BT81" s="27">
        <v>9749.6844999999994</v>
      </c>
      <c r="BU81" s="27">
        <v>9678.0064999999995</v>
      </c>
      <c r="BV81" s="27">
        <v>9573.4424999999992</v>
      </c>
      <c r="BW81" s="27">
        <v>9445.7469999999994</v>
      </c>
      <c r="BX81" s="27">
        <v>9344.9794999999995</v>
      </c>
      <c r="BY81" s="27">
        <v>9264.4120000000003</v>
      </c>
      <c r="BZ81" s="27">
        <v>9217.1370000000006</v>
      </c>
      <c r="CA81" s="27">
        <v>9192.0905000000002</v>
      </c>
      <c r="CB81" s="27">
        <v>9151.9359999999997</v>
      </c>
      <c r="CC81" s="27">
        <v>9122.0560000000005</v>
      </c>
      <c r="CD81" s="27">
        <v>9114.0030000000006</v>
      </c>
      <c r="CE81" s="27">
        <v>9110.3245000000006</v>
      </c>
      <c r="CF81" s="27">
        <v>9109.2819999999992</v>
      </c>
      <c r="CG81" s="27">
        <v>9115.4984999999997</v>
      </c>
      <c r="CH81" s="27">
        <v>9122.8454999999994</v>
      </c>
      <c r="CI81" s="27">
        <v>9137.2145</v>
      </c>
      <c r="CJ81" s="27">
        <v>9123.2175000000007</v>
      </c>
      <c r="CK81" s="27">
        <v>9076.9235000000008</v>
      </c>
      <c r="CL81" s="27">
        <v>9032.7685000000001</v>
      </c>
      <c r="CM81" s="27">
        <v>9501.2955000000002</v>
      </c>
      <c r="CN81" s="27">
        <v>10856.6165</v>
      </c>
      <c r="CO81" s="27">
        <v>11914.290499999999</v>
      </c>
      <c r="CP81" s="27">
        <v>13074.402</v>
      </c>
      <c r="CQ81" s="27">
        <v>13722.485000000001</v>
      </c>
      <c r="CR81" s="27">
        <v>12871.233</v>
      </c>
      <c r="CS81" s="27">
        <v>12494.595499999999</v>
      </c>
      <c r="CT81" s="27">
        <v>12190.314</v>
      </c>
      <c r="CU81" s="27">
        <v>11717.157999999999</v>
      </c>
      <c r="CV81" s="27">
        <v>10897.627</v>
      </c>
      <c r="CW81" s="27">
        <v>9802.0095000000001</v>
      </c>
      <c r="CX81" s="27">
        <v>9118.7369999999992</v>
      </c>
      <c r="CY81" s="27">
        <v>8288.9855000000007</v>
      </c>
      <c r="CZ81" s="27">
        <v>7297.6904999999997</v>
      </c>
      <c r="DA81" s="27">
        <v>6311.2565000000004</v>
      </c>
      <c r="DB81" s="27">
        <v>5397.1229999999996</v>
      </c>
      <c r="DC81" s="27">
        <v>4549.4274999999998</v>
      </c>
      <c r="DD81" s="27">
        <v>3747.8494999999998</v>
      </c>
      <c r="DE81" s="27">
        <v>3029.9955</v>
      </c>
      <c r="DF81" s="27">
        <v>2405.877</v>
      </c>
      <c r="DG81" s="27">
        <v>1889.5150000000001</v>
      </c>
      <c r="DH81" s="27">
        <v>4852.4054999999998</v>
      </c>
    </row>
    <row r="83" spans="1:112" x14ac:dyDescent="0.35">
      <c r="M83" s="32"/>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576F9-7DAE-4D61-B95F-9712A17BBD77}">
  <sheetPr>
    <tabColor theme="6" tint="0.59999389629810485"/>
  </sheetPr>
  <dimension ref="A1:DH90"/>
  <sheetViews>
    <sheetView showGridLines="0" workbookViewId="0">
      <selection activeCell="L1" sqref="L1"/>
    </sheetView>
  </sheetViews>
  <sheetFormatPr defaultRowHeight="14.5" x14ac:dyDescent="0.35"/>
  <sheetData>
    <row r="1" spans="1:112" x14ac:dyDescent="0.35">
      <c r="A1" s="1"/>
      <c r="B1" s="1"/>
      <c r="C1" s="1"/>
      <c r="D1" s="2"/>
      <c r="E1" s="1"/>
      <c r="F1" s="1"/>
      <c r="G1" s="1"/>
      <c r="H1" s="1"/>
      <c r="I1" s="1"/>
      <c r="J1" s="1"/>
      <c r="K1" s="1"/>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row>
    <row r="2" spans="1:112" x14ac:dyDescent="0.35">
      <c r="A2" s="1"/>
      <c r="B2" s="1"/>
      <c r="C2" s="1"/>
      <c r="D2" s="2"/>
      <c r="E2" s="1"/>
      <c r="F2" s="1"/>
      <c r="G2" s="1"/>
      <c r="H2" s="1"/>
      <c r="I2" s="1"/>
      <c r="J2" s="1"/>
      <c r="K2" s="1"/>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row>
    <row r="3" spans="1:112" x14ac:dyDescent="0.35">
      <c r="A3" s="1"/>
      <c r="B3" s="1"/>
      <c r="C3" s="1"/>
      <c r="D3" s="2"/>
      <c r="E3" s="1"/>
      <c r="F3" s="1"/>
      <c r="G3" s="1"/>
      <c r="H3" s="1"/>
      <c r="I3" s="1"/>
      <c r="J3" s="1"/>
      <c r="K3" s="1"/>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row>
    <row r="4" spans="1:112" x14ac:dyDescent="0.35">
      <c r="A4" s="1"/>
      <c r="B4" s="1"/>
      <c r="C4" s="1"/>
      <c r="D4" s="2"/>
      <c r="E4" s="1"/>
      <c r="F4" s="1"/>
      <c r="G4" s="1"/>
      <c r="H4" s="1"/>
      <c r="I4" s="1"/>
      <c r="J4" s="1"/>
      <c r="K4" s="1"/>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row>
    <row r="5" spans="1:112" ht="15.5" x14ac:dyDescent="0.35">
      <c r="A5" s="1"/>
      <c r="B5" s="1"/>
      <c r="C5" s="1"/>
      <c r="D5" s="2"/>
      <c r="E5" s="4" t="s">
        <v>2</v>
      </c>
      <c r="F5" s="4"/>
      <c r="G5" s="4"/>
      <c r="H5" s="4"/>
      <c r="I5" s="4"/>
      <c r="J5" s="4"/>
      <c r="K5" s="4"/>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row>
    <row r="6" spans="1:112" x14ac:dyDescent="0.35">
      <c r="A6" s="1"/>
      <c r="B6" s="1"/>
      <c r="C6" s="1"/>
      <c r="D6" s="2"/>
      <c r="E6" s="5" t="s">
        <v>3</v>
      </c>
      <c r="F6" s="5"/>
      <c r="G6" s="5"/>
      <c r="H6" s="5"/>
      <c r="I6" s="5"/>
      <c r="J6" s="5"/>
      <c r="K6" s="5"/>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row>
    <row r="7" spans="1:112" x14ac:dyDescent="0.35">
      <c r="A7" s="1"/>
      <c r="B7" s="1"/>
      <c r="C7" s="1"/>
      <c r="D7" s="2"/>
      <c r="E7" s="5" t="s">
        <v>4</v>
      </c>
      <c r="F7" s="5"/>
      <c r="G7" s="5"/>
      <c r="H7" s="5"/>
      <c r="I7" s="5"/>
      <c r="J7" s="5"/>
      <c r="K7" s="5"/>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row>
    <row r="8" spans="1:112" x14ac:dyDescent="0.35">
      <c r="A8" s="1"/>
      <c r="B8" s="1"/>
      <c r="C8" s="1"/>
      <c r="D8" s="2"/>
      <c r="E8" s="1"/>
      <c r="F8" s="1"/>
      <c r="G8" s="1"/>
      <c r="H8" s="1"/>
      <c r="I8" s="1"/>
      <c r="J8" s="1"/>
      <c r="K8" s="1"/>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row>
    <row r="9" spans="1:112" x14ac:dyDescent="0.35">
      <c r="A9" s="1"/>
      <c r="B9" s="1"/>
      <c r="C9" s="1"/>
      <c r="D9" s="2"/>
      <c r="E9" s="6" t="s">
        <v>5</v>
      </c>
      <c r="F9" s="6"/>
      <c r="G9" s="6"/>
      <c r="H9" s="6"/>
      <c r="I9" s="6"/>
      <c r="J9" s="6"/>
      <c r="K9" s="6"/>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row>
    <row r="10" spans="1:112" x14ac:dyDescent="0.35">
      <c r="A10" s="1"/>
      <c r="B10" s="1"/>
      <c r="C10" s="1"/>
      <c r="D10" s="2"/>
      <c r="E10" s="5" t="s">
        <v>6</v>
      </c>
      <c r="F10" s="5"/>
      <c r="G10" s="5"/>
      <c r="H10" s="5"/>
      <c r="I10" s="5"/>
      <c r="J10" s="5"/>
      <c r="K10" s="5"/>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row>
    <row r="11" spans="1:112" x14ac:dyDescent="0.35">
      <c r="A11" s="2"/>
      <c r="B11" s="1"/>
      <c r="C11" s="1"/>
      <c r="D11" s="2"/>
      <c r="E11" s="2" t="s">
        <v>7</v>
      </c>
      <c r="F11" s="2"/>
      <c r="G11" s="2"/>
      <c r="H11" s="2"/>
      <c r="I11" s="2"/>
      <c r="J11" s="2"/>
      <c r="K11" s="2"/>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row>
    <row r="12" spans="1:112" x14ac:dyDescent="0.35">
      <c r="A12" s="1"/>
      <c r="B12" s="1"/>
      <c r="C12" s="1"/>
      <c r="D12" s="2"/>
      <c r="E12" s="7" t="s">
        <v>8</v>
      </c>
      <c r="F12" s="7"/>
      <c r="G12" s="7"/>
      <c r="H12" s="7"/>
      <c r="I12" s="7"/>
      <c r="J12" s="7"/>
      <c r="K12" s="7"/>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row>
    <row r="13" spans="1:112" x14ac:dyDescent="0.35">
      <c r="A13" s="1"/>
      <c r="B13" s="1"/>
      <c r="C13" s="1"/>
      <c r="D13" s="2"/>
      <c r="E13" s="8" t="s">
        <v>9</v>
      </c>
      <c r="F13" s="8"/>
      <c r="G13" s="8"/>
      <c r="H13" s="8"/>
      <c r="I13" s="8"/>
      <c r="J13" s="8"/>
      <c r="K13" s="8"/>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row>
    <row r="14" spans="1:112" x14ac:dyDescent="0.35">
      <c r="A14" s="1"/>
      <c r="B14" s="1"/>
      <c r="C14" s="1"/>
      <c r="D14" s="2"/>
      <c r="E14" s="9" t="s">
        <v>10</v>
      </c>
      <c r="F14" s="9"/>
      <c r="G14" s="9"/>
      <c r="H14" s="9"/>
      <c r="I14" s="9"/>
      <c r="J14" s="9"/>
      <c r="K14" s="9"/>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row>
    <row r="15" spans="1:112" x14ac:dyDescent="0.35">
      <c r="A15" s="1"/>
      <c r="B15" s="1"/>
      <c r="C15" s="1"/>
      <c r="D15" s="2"/>
      <c r="E15" s="1"/>
      <c r="F15" s="1"/>
      <c r="G15" s="1"/>
      <c r="H15" s="1"/>
      <c r="I15" s="1"/>
      <c r="J15" s="1"/>
      <c r="K15" s="1"/>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row>
    <row r="16" spans="1:112" ht="12" customHeight="1" x14ac:dyDescent="0.35">
      <c r="A16" s="10"/>
      <c r="B16" s="10"/>
      <c r="C16" s="10"/>
      <c r="D16" s="10"/>
      <c r="E16" s="11"/>
      <c r="F16" s="12"/>
      <c r="G16" s="12"/>
      <c r="H16" s="12"/>
      <c r="I16" s="13"/>
      <c r="J16" s="11"/>
      <c r="K16" s="10"/>
      <c r="L16" s="14" t="s">
        <v>11</v>
      </c>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6"/>
    </row>
    <row r="17" spans="1:112" ht="34.5" x14ac:dyDescent="0.35">
      <c r="A17" s="17" t="s">
        <v>12</v>
      </c>
      <c r="B17" s="17" t="s">
        <v>13</v>
      </c>
      <c r="C17" s="18" t="s">
        <v>14</v>
      </c>
      <c r="D17" s="18" t="s">
        <v>15</v>
      </c>
      <c r="E17" s="19" t="s">
        <v>16</v>
      </c>
      <c r="F17" s="20" t="s">
        <v>17</v>
      </c>
      <c r="G17" s="20" t="s">
        <v>18</v>
      </c>
      <c r="H17" s="20" t="s">
        <v>19</v>
      </c>
      <c r="I17" s="21" t="s">
        <v>20</v>
      </c>
      <c r="J17" s="19" t="s">
        <v>21</v>
      </c>
      <c r="K17" s="19" t="s">
        <v>22</v>
      </c>
      <c r="L17" s="22">
        <v>0</v>
      </c>
      <c r="M17" s="22">
        <v>1</v>
      </c>
      <c r="N17" s="22">
        <v>2</v>
      </c>
      <c r="O17" s="22">
        <v>3</v>
      </c>
      <c r="P17" s="22">
        <v>4</v>
      </c>
      <c r="Q17" s="22">
        <v>5</v>
      </c>
      <c r="R17" s="22">
        <v>6</v>
      </c>
      <c r="S17" s="22">
        <v>7</v>
      </c>
      <c r="T17" s="22">
        <v>8</v>
      </c>
      <c r="U17" s="22">
        <v>9</v>
      </c>
      <c r="V17" s="22">
        <v>10</v>
      </c>
      <c r="W17" s="22">
        <v>11</v>
      </c>
      <c r="X17" s="22">
        <v>12</v>
      </c>
      <c r="Y17" s="22">
        <v>13</v>
      </c>
      <c r="Z17" s="22">
        <v>14</v>
      </c>
      <c r="AA17" s="22">
        <v>15</v>
      </c>
      <c r="AB17" s="22">
        <v>16</v>
      </c>
      <c r="AC17" s="22">
        <v>17</v>
      </c>
      <c r="AD17" s="22">
        <v>18</v>
      </c>
      <c r="AE17" s="22">
        <v>19</v>
      </c>
      <c r="AF17" s="22">
        <v>20</v>
      </c>
      <c r="AG17" s="22">
        <v>21</v>
      </c>
      <c r="AH17" s="22">
        <v>22</v>
      </c>
      <c r="AI17" s="22">
        <v>23</v>
      </c>
      <c r="AJ17" s="22">
        <v>24</v>
      </c>
      <c r="AK17" s="22">
        <v>25</v>
      </c>
      <c r="AL17" s="22">
        <v>26</v>
      </c>
      <c r="AM17" s="22">
        <v>27</v>
      </c>
      <c r="AN17" s="22">
        <v>28</v>
      </c>
      <c r="AO17" s="22">
        <v>29</v>
      </c>
      <c r="AP17" s="22">
        <v>30</v>
      </c>
      <c r="AQ17" s="22">
        <v>31</v>
      </c>
      <c r="AR17" s="22">
        <v>32</v>
      </c>
      <c r="AS17" s="22">
        <v>33</v>
      </c>
      <c r="AT17" s="22">
        <v>34</v>
      </c>
      <c r="AU17" s="22">
        <v>35</v>
      </c>
      <c r="AV17" s="22">
        <v>36</v>
      </c>
      <c r="AW17" s="22">
        <v>37</v>
      </c>
      <c r="AX17" s="22">
        <v>38</v>
      </c>
      <c r="AY17" s="22">
        <v>39</v>
      </c>
      <c r="AZ17" s="22">
        <v>40</v>
      </c>
      <c r="BA17" s="22">
        <v>41</v>
      </c>
      <c r="BB17" s="22">
        <v>42</v>
      </c>
      <c r="BC17" s="22">
        <v>43</v>
      </c>
      <c r="BD17" s="22">
        <v>44</v>
      </c>
      <c r="BE17" s="22">
        <v>45</v>
      </c>
      <c r="BF17" s="22">
        <v>46</v>
      </c>
      <c r="BG17" s="22">
        <v>47</v>
      </c>
      <c r="BH17" s="22">
        <v>48</v>
      </c>
      <c r="BI17" s="22">
        <v>49</v>
      </c>
      <c r="BJ17" s="22">
        <v>50</v>
      </c>
      <c r="BK17" s="22">
        <v>51</v>
      </c>
      <c r="BL17" s="22">
        <v>52</v>
      </c>
      <c r="BM17" s="22">
        <v>53</v>
      </c>
      <c r="BN17" s="22">
        <v>54</v>
      </c>
      <c r="BO17" s="22">
        <v>55</v>
      </c>
      <c r="BP17" s="22">
        <v>56</v>
      </c>
      <c r="BQ17" s="22">
        <v>57</v>
      </c>
      <c r="BR17" s="22">
        <v>58</v>
      </c>
      <c r="BS17" s="22">
        <v>59</v>
      </c>
      <c r="BT17" s="22">
        <v>60</v>
      </c>
      <c r="BU17" s="22">
        <v>61</v>
      </c>
      <c r="BV17" s="22">
        <v>62</v>
      </c>
      <c r="BW17" s="22">
        <v>63</v>
      </c>
      <c r="BX17" s="22">
        <v>64</v>
      </c>
      <c r="BY17" s="22">
        <v>65</v>
      </c>
      <c r="BZ17" s="22">
        <v>66</v>
      </c>
      <c r="CA17" s="22">
        <v>67</v>
      </c>
      <c r="CB17" s="22">
        <v>68</v>
      </c>
      <c r="CC17" s="22">
        <v>69</v>
      </c>
      <c r="CD17" s="22">
        <v>70</v>
      </c>
      <c r="CE17" s="22">
        <v>71</v>
      </c>
      <c r="CF17" s="22">
        <v>72</v>
      </c>
      <c r="CG17" s="22">
        <v>73</v>
      </c>
      <c r="CH17" s="22">
        <v>74</v>
      </c>
      <c r="CI17" s="22">
        <v>75</v>
      </c>
      <c r="CJ17" s="22">
        <v>76</v>
      </c>
      <c r="CK17" s="22">
        <v>77</v>
      </c>
      <c r="CL17" s="22">
        <v>78</v>
      </c>
      <c r="CM17" s="22">
        <v>79</v>
      </c>
      <c r="CN17" s="22">
        <v>80</v>
      </c>
      <c r="CO17" s="22">
        <v>81</v>
      </c>
      <c r="CP17" s="22">
        <v>82</v>
      </c>
      <c r="CQ17" s="22">
        <v>83</v>
      </c>
      <c r="CR17" s="22">
        <v>84</v>
      </c>
      <c r="CS17" s="22">
        <v>85</v>
      </c>
      <c r="CT17" s="22">
        <v>86</v>
      </c>
      <c r="CU17" s="22">
        <v>87</v>
      </c>
      <c r="CV17" s="22">
        <v>88</v>
      </c>
      <c r="CW17" s="22">
        <v>89</v>
      </c>
      <c r="CX17" s="22">
        <v>90</v>
      </c>
      <c r="CY17" s="22">
        <v>91</v>
      </c>
      <c r="CZ17" s="22">
        <v>92</v>
      </c>
      <c r="DA17" s="22">
        <v>93</v>
      </c>
      <c r="DB17" s="22">
        <v>94</v>
      </c>
      <c r="DC17" s="22">
        <v>95</v>
      </c>
      <c r="DD17" s="22">
        <v>96</v>
      </c>
      <c r="DE17" s="22">
        <v>97</v>
      </c>
      <c r="DF17" s="22">
        <v>98</v>
      </c>
      <c r="DG17" s="22">
        <v>99</v>
      </c>
      <c r="DH17" s="22" t="s">
        <v>1</v>
      </c>
    </row>
    <row r="18" spans="1:112" x14ac:dyDescent="0.35">
      <c r="A18" s="23">
        <v>6773</v>
      </c>
      <c r="B18" s="23" t="s">
        <v>23</v>
      </c>
      <c r="C18" s="24" t="s">
        <v>24</v>
      </c>
      <c r="D18" s="25">
        <v>5</v>
      </c>
      <c r="E18" s="25">
        <v>156</v>
      </c>
      <c r="F18" s="25" t="s">
        <v>25</v>
      </c>
      <c r="G18" s="25" t="s">
        <v>26</v>
      </c>
      <c r="H18" s="25">
        <v>156</v>
      </c>
      <c r="I18" s="26" t="s">
        <v>27</v>
      </c>
      <c r="J18" s="25">
        <v>906</v>
      </c>
      <c r="K18" s="25">
        <v>1950</v>
      </c>
      <c r="L18" s="27">
        <v>9866.2450000000008</v>
      </c>
      <c r="M18" s="27">
        <v>8609.3875000000007</v>
      </c>
      <c r="N18" s="27">
        <v>7965.2619999999997</v>
      </c>
      <c r="O18" s="27">
        <v>7337.0195000000003</v>
      </c>
      <c r="P18" s="27">
        <v>6748.8969999999999</v>
      </c>
      <c r="Q18" s="27">
        <v>6307.4790000000003</v>
      </c>
      <c r="R18" s="27">
        <v>6035.4465</v>
      </c>
      <c r="S18" s="27">
        <v>5903.3729999999996</v>
      </c>
      <c r="T18" s="27">
        <v>5957.1175000000003</v>
      </c>
      <c r="U18" s="27">
        <v>5960.9009999999998</v>
      </c>
      <c r="V18" s="27">
        <v>5771.7815000000001</v>
      </c>
      <c r="W18" s="27">
        <v>5752.6930000000002</v>
      </c>
      <c r="X18" s="27">
        <v>5872.8334999999997</v>
      </c>
      <c r="Y18" s="27">
        <v>5857.4305000000004</v>
      </c>
      <c r="Z18" s="27">
        <v>5818.4409999999998</v>
      </c>
      <c r="AA18" s="27">
        <v>5766.7534999999998</v>
      </c>
      <c r="AB18" s="27">
        <v>5756.1059999999998</v>
      </c>
      <c r="AC18" s="27">
        <v>5584.8464999999997</v>
      </c>
      <c r="AD18" s="27">
        <v>5272.8575000000001</v>
      </c>
      <c r="AE18" s="27">
        <v>5190.0200000000004</v>
      </c>
      <c r="AF18" s="27">
        <v>5097.8310000000001</v>
      </c>
      <c r="AG18" s="27">
        <v>4961.9174999999996</v>
      </c>
      <c r="AH18" s="27">
        <v>4849.3864999999996</v>
      </c>
      <c r="AI18" s="27">
        <v>4604.2645000000002</v>
      </c>
      <c r="AJ18" s="27">
        <v>4538.1360000000004</v>
      </c>
      <c r="AK18" s="27">
        <v>4583.4814999999999</v>
      </c>
      <c r="AL18" s="27">
        <v>4421.8654999999999</v>
      </c>
      <c r="AM18" s="27">
        <v>4203.451</v>
      </c>
      <c r="AN18" s="27">
        <v>4113.6184999999996</v>
      </c>
      <c r="AO18" s="27">
        <v>4081.12</v>
      </c>
      <c r="AP18" s="27">
        <v>3959.1385</v>
      </c>
      <c r="AQ18" s="27">
        <v>3776.9259999999999</v>
      </c>
      <c r="AR18" s="27">
        <v>3720.4079999999999</v>
      </c>
      <c r="AS18" s="27">
        <v>3722.9585000000002</v>
      </c>
      <c r="AT18" s="27">
        <v>3703.3325</v>
      </c>
      <c r="AU18" s="27">
        <v>3736.2215000000001</v>
      </c>
      <c r="AV18" s="27">
        <v>3702.9879999999998</v>
      </c>
      <c r="AW18" s="27">
        <v>3501.7584999999999</v>
      </c>
      <c r="AX18" s="27">
        <v>3311.7739999999999</v>
      </c>
      <c r="AY18" s="27">
        <v>3258.2705000000001</v>
      </c>
      <c r="AZ18" s="27">
        <v>3274.1460000000002</v>
      </c>
      <c r="BA18" s="27">
        <v>3224.1995000000002</v>
      </c>
      <c r="BB18" s="27">
        <v>3105.1525000000001</v>
      </c>
      <c r="BC18" s="27">
        <v>3045.6239999999998</v>
      </c>
      <c r="BD18" s="27">
        <v>3023.0535</v>
      </c>
      <c r="BE18" s="27">
        <v>2972.7959999999998</v>
      </c>
      <c r="BF18" s="27">
        <v>2939.7069999999999</v>
      </c>
      <c r="BG18" s="27">
        <v>2861.9524999999999</v>
      </c>
      <c r="BH18" s="27">
        <v>2733.7865000000002</v>
      </c>
      <c r="BI18" s="27">
        <v>2596.3139999999999</v>
      </c>
      <c r="BJ18" s="27">
        <v>2418.6759999999999</v>
      </c>
      <c r="BK18" s="27">
        <v>2332.1759999999999</v>
      </c>
      <c r="BL18" s="27">
        <v>2323.6930000000002</v>
      </c>
      <c r="BM18" s="27">
        <v>2259.8820000000001</v>
      </c>
      <c r="BN18" s="27">
        <v>2204.21</v>
      </c>
      <c r="BO18" s="27">
        <v>2159.5214999999998</v>
      </c>
      <c r="BP18" s="27">
        <v>2109.5264999999999</v>
      </c>
      <c r="BQ18" s="27">
        <v>2036.366</v>
      </c>
      <c r="BR18" s="27">
        <v>1885.643</v>
      </c>
      <c r="BS18" s="27">
        <v>1747.5564999999999</v>
      </c>
      <c r="BT18" s="27">
        <v>1722.4604999999999</v>
      </c>
      <c r="BU18" s="27">
        <v>1711.1285</v>
      </c>
      <c r="BV18" s="27">
        <v>1621.9385</v>
      </c>
      <c r="BW18" s="27">
        <v>1493.663</v>
      </c>
      <c r="BX18" s="27">
        <v>1364.4715000000001</v>
      </c>
      <c r="BY18" s="27">
        <v>1257.1914999999999</v>
      </c>
      <c r="BZ18" s="27">
        <v>1199.0635</v>
      </c>
      <c r="CA18" s="27">
        <v>1145.9469999999999</v>
      </c>
      <c r="CB18" s="27">
        <v>1049.0039999999999</v>
      </c>
      <c r="CC18" s="27">
        <v>937.52700000000004</v>
      </c>
      <c r="CD18" s="27">
        <v>796.03700000000003</v>
      </c>
      <c r="CE18" s="27">
        <v>674.34900000000005</v>
      </c>
      <c r="CF18" s="27">
        <v>601.48299999999995</v>
      </c>
      <c r="CG18" s="27">
        <v>550.45349999999996</v>
      </c>
      <c r="CH18" s="27">
        <v>507.90949999999998</v>
      </c>
      <c r="CI18" s="27">
        <v>458.04349999999999</v>
      </c>
      <c r="CJ18" s="27">
        <v>420.8605</v>
      </c>
      <c r="CK18" s="27">
        <v>380.25299999999999</v>
      </c>
      <c r="CL18" s="27">
        <v>321.95850000000002</v>
      </c>
      <c r="CM18" s="27">
        <v>270.00850000000003</v>
      </c>
      <c r="CN18" s="27">
        <v>232.43899999999999</v>
      </c>
      <c r="CO18" s="27">
        <v>201.1935</v>
      </c>
      <c r="CP18" s="27">
        <v>167.762</v>
      </c>
      <c r="CQ18" s="27">
        <v>134.048</v>
      </c>
      <c r="CR18" s="27">
        <v>107.465</v>
      </c>
      <c r="CS18" s="27">
        <v>85.833500000000001</v>
      </c>
      <c r="CT18" s="27">
        <v>66.641999999999996</v>
      </c>
      <c r="CU18" s="27">
        <v>51.302999999999997</v>
      </c>
      <c r="CV18" s="27">
        <v>38.238</v>
      </c>
      <c r="CW18" s="27">
        <v>27.429500000000001</v>
      </c>
      <c r="CX18" s="27">
        <v>19.087499999999999</v>
      </c>
      <c r="CY18" s="27">
        <v>12.663</v>
      </c>
      <c r="CZ18" s="27">
        <v>8.3994999999999997</v>
      </c>
      <c r="DA18" s="27">
        <v>5.5045000000000002</v>
      </c>
      <c r="DB18" s="27">
        <v>3.343</v>
      </c>
      <c r="DC18" s="27">
        <v>1.9259999999999999</v>
      </c>
      <c r="DD18" s="27">
        <v>1.0785</v>
      </c>
      <c r="DE18" s="27">
        <v>0.55900000000000005</v>
      </c>
      <c r="DF18" s="27">
        <v>0.26800000000000002</v>
      </c>
      <c r="DG18" s="27">
        <v>0.1235</v>
      </c>
      <c r="DH18" s="27">
        <v>9.35E-2</v>
      </c>
    </row>
    <row r="19" spans="1:112" x14ac:dyDescent="0.35">
      <c r="A19" s="23">
        <v>6774</v>
      </c>
      <c r="B19" s="23" t="s">
        <v>23</v>
      </c>
      <c r="C19" s="24" t="s">
        <v>24</v>
      </c>
      <c r="D19" s="25">
        <v>5</v>
      </c>
      <c r="E19" s="25">
        <v>156</v>
      </c>
      <c r="F19" s="25" t="s">
        <v>25</v>
      </c>
      <c r="G19" s="25" t="s">
        <v>26</v>
      </c>
      <c r="H19" s="25">
        <v>156</v>
      </c>
      <c r="I19" s="26" t="s">
        <v>27</v>
      </c>
      <c r="J19" s="25">
        <v>906</v>
      </c>
      <c r="K19" s="25">
        <v>1951</v>
      </c>
      <c r="L19" s="27">
        <v>10395.1495</v>
      </c>
      <c r="M19" s="27">
        <v>9271.9524999999994</v>
      </c>
      <c r="N19" s="27">
        <v>8353.0730000000003</v>
      </c>
      <c r="O19" s="27">
        <v>7790.4844999999996</v>
      </c>
      <c r="P19" s="27">
        <v>7216.7470000000003</v>
      </c>
      <c r="Q19" s="27">
        <v>6663.0744999999997</v>
      </c>
      <c r="R19" s="27">
        <v>6243.2240000000002</v>
      </c>
      <c r="S19" s="27">
        <v>5984.25</v>
      </c>
      <c r="T19" s="27">
        <v>5859.4859999999999</v>
      </c>
      <c r="U19" s="27">
        <v>5916.3005000000003</v>
      </c>
      <c r="V19" s="27">
        <v>5921.8339999999998</v>
      </c>
      <c r="W19" s="27">
        <v>5735.0290000000005</v>
      </c>
      <c r="X19" s="27">
        <v>5717.0460000000003</v>
      </c>
      <c r="Y19" s="27">
        <v>5837.6819999999998</v>
      </c>
      <c r="Z19" s="27">
        <v>5823.6580000000004</v>
      </c>
      <c r="AA19" s="27">
        <v>5786.0055000000002</v>
      </c>
      <c r="AB19" s="27">
        <v>5735.2889999999998</v>
      </c>
      <c r="AC19" s="27">
        <v>5724.7629999999999</v>
      </c>
      <c r="AD19" s="27">
        <v>5553.7984999999999</v>
      </c>
      <c r="AE19" s="27">
        <v>5242.2365</v>
      </c>
      <c r="AF19" s="27">
        <v>5158.1490000000003</v>
      </c>
      <c r="AG19" s="27">
        <v>5064.6334999999999</v>
      </c>
      <c r="AH19" s="27">
        <v>4927.7269999999999</v>
      </c>
      <c r="AI19" s="27">
        <v>4814.4605000000001</v>
      </c>
      <c r="AJ19" s="27">
        <v>4569.9489999999996</v>
      </c>
      <c r="AK19" s="27">
        <v>4503.5434999999998</v>
      </c>
      <c r="AL19" s="27">
        <v>4548.0635000000002</v>
      </c>
      <c r="AM19" s="27">
        <v>4387.1445000000003</v>
      </c>
      <c r="AN19" s="27">
        <v>4169.732</v>
      </c>
      <c r="AO19" s="27">
        <v>4079.8434999999999</v>
      </c>
      <c r="AP19" s="27">
        <v>4046.7840000000001</v>
      </c>
      <c r="AQ19" s="27">
        <v>3925.0135</v>
      </c>
      <c r="AR19" s="27">
        <v>3743.64</v>
      </c>
      <c r="AS19" s="27">
        <v>3687.0585000000001</v>
      </c>
      <c r="AT19" s="27">
        <v>3689.1309999999999</v>
      </c>
      <c r="AU19" s="27">
        <v>3669.1005</v>
      </c>
      <c r="AV19" s="27">
        <v>3700.7959999999998</v>
      </c>
      <c r="AW19" s="27">
        <v>3666.4839999999999</v>
      </c>
      <c r="AX19" s="27">
        <v>3465.223</v>
      </c>
      <c r="AY19" s="27">
        <v>3274.6309999999999</v>
      </c>
      <c r="AZ19" s="27">
        <v>3218.6179999999999</v>
      </c>
      <c r="BA19" s="27">
        <v>3230.8065000000001</v>
      </c>
      <c r="BB19" s="27">
        <v>3177.9965000000002</v>
      </c>
      <c r="BC19" s="27">
        <v>3057.4470000000001</v>
      </c>
      <c r="BD19" s="27">
        <v>2996.0830000000001</v>
      </c>
      <c r="BE19" s="27">
        <v>2971.5124999999998</v>
      </c>
      <c r="BF19" s="27">
        <v>2919.8364999999999</v>
      </c>
      <c r="BG19" s="27">
        <v>2884.7325000000001</v>
      </c>
      <c r="BH19" s="27">
        <v>2805.1534999999999</v>
      </c>
      <c r="BI19" s="27">
        <v>2675.3164999999999</v>
      </c>
      <c r="BJ19" s="27">
        <v>2535.732</v>
      </c>
      <c r="BK19" s="27">
        <v>2356.8270000000002</v>
      </c>
      <c r="BL19" s="27">
        <v>2267.1804999999999</v>
      </c>
      <c r="BM19" s="27">
        <v>2254.1559999999999</v>
      </c>
      <c r="BN19" s="27">
        <v>2188.3449999999998</v>
      </c>
      <c r="BO19" s="27">
        <v>2131.018</v>
      </c>
      <c r="BP19" s="27">
        <v>2084.3135000000002</v>
      </c>
      <c r="BQ19" s="27">
        <v>2031.7184999999999</v>
      </c>
      <c r="BR19" s="27">
        <v>1955.6510000000001</v>
      </c>
      <c r="BS19" s="27">
        <v>1804.0450000000001</v>
      </c>
      <c r="BT19" s="27">
        <v>1663.9369999999999</v>
      </c>
      <c r="BU19" s="27">
        <v>1630.846</v>
      </c>
      <c r="BV19" s="27">
        <v>1610.415</v>
      </c>
      <c r="BW19" s="27">
        <v>1517.3945000000001</v>
      </c>
      <c r="BX19" s="27">
        <v>1389.7594999999999</v>
      </c>
      <c r="BY19" s="27">
        <v>1263.43</v>
      </c>
      <c r="BZ19" s="27">
        <v>1158.9905000000001</v>
      </c>
      <c r="CA19" s="27">
        <v>1100.54</v>
      </c>
      <c r="CB19" s="27">
        <v>1046.703</v>
      </c>
      <c r="CC19" s="27">
        <v>952.70299999999997</v>
      </c>
      <c r="CD19" s="27">
        <v>845.57</v>
      </c>
      <c r="CE19" s="27">
        <v>712.34299999999996</v>
      </c>
      <c r="CF19" s="27">
        <v>598.44200000000001</v>
      </c>
      <c r="CG19" s="27">
        <v>529.21950000000004</v>
      </c>
      <c r="CH19" s="27">
        <v>480.23500000000001</v>
      </c>
      <c r="CI19" s="27">
        <v>439.53149999999999</v>
      </c>
      <c r="CJ19" s="27">
        <v>393.166</v>
      </c>
      <c r="CK19" s="27">
        <v>358.13799999999998</v>
      </c>
      <c r="CL19" s="27">
        <v>320.50299999999999</v>
      </c>
      <c r="CM19" s="27">
        <v>268.3845</v>
      </c>
      <c r="CN19" s="27">
        <v>222.2295</v>
      </c>
      <c r="CO19" s="27">
        <v>188.60749999999999</v>
      </c>
      <c r="CP19" s="27">
        <v>160.7655</v>
      </c>
      <c r="CQ19" s="27">
        <v>131.90350000000001</v>
      </c>
      <c r="CR19" s="27">
        <v>103.6515</v>
      </c>
      <c r="CS19" s="27">
        <v>81.683499999999995</v>
      </c>
      <c r="CT19" s="27">
        <v>64.091499999999996</v>
      </c>
      <c r="CU19" s="27">
        <v>48.832999999999998</v>
      </c>
      <c r="CV19" s="27">
        <v>36.837000000000003</v>
      </c>
      <c r="CW19" s="27">
        <v>26.850999999999999</v>
      </c>
      <c r="CX19" s="27">
        <v>18.795000000000002</v>
      </c>
      <c r="CY19" s="27">
        <v>12.738</v>
      </c>
      <c r="CZ19" s="27">
        <v>8.2085000000000008</v>
      </c>
      <c r="DA19" s="27">
        <v>5.2714999999999996</v>
      </c>
      <c r="DB19" s="27">
        <v>3.3334999999999999</v>
      </c>
      <c r="DC19" s="27">
        <v>1.94</v>
      </c>
      <c r="DD19" s="27">
        <v>1.06</v>
      </c>
      <c r="DE19" s="27">
        <v>0.55700000000000005</v>
      </c>
      <c r="DF19" s="27">
        <v>0.26300000000000001</v>
      </c>
      <c r="DG19" s="27">
        <v>0.109</v>
      </c>
      <c r="DH19" s="27">
        <v>7.2999999999999995E-2</v>
      </c>
    </row>
    <row r="20" spans="1:112" x14ac:dyDescent="0.35">
      <c r="A20" s="23">
        <v>6775</v>
      </c>
      <c r="B20" s="23" t="s">
        <v>23</v>
      </c>
      <c r="C20" s="24" t="s">
        <v>24</v>
      </c>
      <c r="D20" s="25">
        <v>5</v>
      </c>
      <c r="E20" s="25">
        <v>156</v>
      </c>
      <c r="F20" s="25" t="s">
        <v>25</v>
      </c>
      <c r="G20" s="25" t="s">
        <v>26</v>
      </c>
      <c r="H20" s="25">
        <v>156</v>
      </c>
      <c r="I20" s="26" t="s">
        <v>27</v>
      </c>
      <c r="J20" s="25">
        <v>906</v>
      </c>
      <c r="K20" s="25">
        <v>1952</v>
      </c>
      <c r="L20" s="27">
        <v>11156.421</v>
      </c>
      <c r="M20" s="27">
        <v>9790.9205000000002</v>
      </c>
      <c r="N20" s="27">
        <v>9011.1625000000004</v>
      </c>
      <c r="O20" s="27">
        <v>8176.5304999999998</v>
      </c>
      <c r="P20" s="27">
        <v>7666.0535</v>
      </c>
      <c r="Q20" s="27">
        <v>7128.9584999999997</v>
      </c>
      <c r="R20" s="27">
        <v>6599.5844999999999</v>
      </c>
      <c r="S20" s="27">
        <v>6194.09</v>
      </c>
      <c r="T20" s="27">
        <v>5942.8549999999996</v>
      </c>
      <c r="U20" s="27">
        <v>5821.7089999999998</v>
      </c>
      <c r="V20" s="27">
        <v>5879.5805</v>
      </c>
      <c r="W20" s="27">
        <v>5886.09</v>
      </c>
      <c r="X20" s="27">
        <v>5701.3670000000002</v>
      </c>
      <c r="Y20" s="27">
        <v>5684.5524999999998</v>
      </c>
      <c r="Z20" s="27">
        <v>5805.7520000000004</v>
      </c>
      <c r="AA20" s="27">
        <v>5792.8950000000004</v>
      </c>
      <c r="AB20" s="27">
        <v>5756.1540000000005</v>
      </c>
      <c r="AC20" s="27">
        <v>5705.8194999999996</v>
      </c>
      <c r="AD20" s="27">
        <v>5694.8035</v>
      </c>
      <c r="AE20" s="27">
        <v>5523.5694999999996</v>
      </c>
      <c r="AF20" s="27">
        <v>5212.0690000000004</v>
      </c>
      <c r="AG20" s="27">
        <v>5126.6440000000002</v>
      </c>
      <c r="AH20" s="27">
        <v>5031.9655000000002</v>
      </c>
      <c r="AI20" s="27">
        <v>4894.4650000000001</v>
      </c>
      <c r="AJ20" s="27">
        <v>4780.9290000000001</v>
      </c>
      <c r="AK20" s="27">
        <v>4537.3969999999999</v>
      </c>
      <c r="AL20" s="27">
        <v>4470.96</v>
      </c>
      <c r="AM20" s="27">
        <v>4514.7179999999998</v>
      </c>
      <c r="AN20" s="27">
        <v>4354.3680000000004</v>
      </c>
      <c r="AO20" s="27">
        <v>4137.7974999999997</v>
      </c>
      <c r="AP20" s="27">
        <v>4047.7635</v>
      </c>
      <c r="AQ20" s="27">
        <v>4014.1480000000001</v>
      </c>
      <c r="AR20" s="27">
        <v>3892.6289999999999</v>
      </c>
      <c r="AS20" s="27">
        <v>3712.1205</v>
      </c>
      <c r="AT20" s="27">
        <v>3655.46</v>
      </c>
      <c r="AU20" s="27">
        <v>3656.8960000000002</v>
      </c>
      <c r="AV20" s="27">
        <v>3636.1264999999999</v>
      </c>
      <c r="AW20" s="27">
        <v>3666.1350000000002</v>
      </c>
      <c r="AX20" s="27">
        <v>3630.1289999999999</v>
      </c>
      <c r="AY20" s="27">
        <v>3428.27</v>
      </c>
      <c r="AZ20" s="27">
        <v>3236.665</v>
      </c>
      <c r="BA20" s="27">
        <v>3177.9625000000001</v>
      </c>
      <c r="BB20" s="27">
        <v>3186.5709999999999</v>
      </c>
      <c r="BC20" s="27">
        <v>3131.328</v>
      </c>
      <c r="BD20" s="27">
        <v>3009.8584999999998</v>
      </c>
      <c r="BE20" s="27">
        <v>2947.0994999999998</v>
      </c>
      <c r="BF20" s="27">
        <v>2920.6460000000002</v>
      </c>
      <c r="BG20" s="27">
        <v>2867.2444999999998</v>
      </c>
      <c r="BH20" s="27">
        <v>2829.4479999999999</v>
      </c>
      <c r="BI20" s="27">
        <v>2747.1925000000001</v>
      </c>
      <c r="BJ20" s="27">
        <v>2614.9814999999999</v>
      </c>
      <c r="BK20" s="27">
        <v>2473.0740000000001</v>
      </c>
      <c r="BL20" s="27">
        <v>2293.4324999999999</v>
      </c>
      <c r="BM20" s="27">
        <v>2201.6965</v>
      </c>
      <c r="BN20" s="27">
        <v>2185.3384999999998</v>
      </c>
      <c r="BO20" s="27">
        <v>2118.3040000000001</v>
      </c>
      <c r="BP20" s="27">
        <v>2059.3445000000002</v>
      </c>
      <c r="BQ20" s="27">
        <v>2009.9159999999999</v>
      </c>
      <c r="BR20" s="27">
        <v>1953.5305000000001</v>
      </c>
      <c r="BS20" s="27">
        <v>1873.2660000000001</v>
      </c>
      <c r="BT20" s="27">
        <v>1719.866</v>
      </c>
      <c r="BU20" s="27">
        <v>1577.5350000000001</v>
      </c>
      <c r="BV20" s="27">
        <v>1537.0274999999999</v>
      </c>
      <c r="BW20" s="27">
        <v>1508.9880000000001</v>
      </c>
      <c r="BX20" s="27">
        <v>1414.2929999999999</v>
      </c>
      <c r="BY20" s="27">
        <v>1289.2429999999999</v>
      </c>
      <c r="BZ20" s="27">
        <v>1166.9590000000001</v>
      </c>
      <c r="CA20" s="27">
        <v>1065.7460000000001</v>
      </c>
      <c r="CB20" s="27">
        <v>1006.8925</v>
      </c>
      <c r="CC20" s="27">
        <v>951.98350000000005</v>
      </c>
      <c r="CD20" s="27">
        <v>860.36749999999995</v>
      </c>
      <c r="CE20" s="27">
        <v>757.64449999999999</v>
      </c>
      <c r="CF20" s="27">
        <v>633.17250000000001</v>
      </c>
      <c r="CG20" s="27">
        <v>527.53899999999999</v>
      </c>
      <c r="CH20" s="27">
        <v>462.7115</v>
      </c>
      <c r="CI20" s="27">
        <v>416.54</v>
      </c>
      <c r="CJ20" s="27">
        <v>378.154</v>
      </c>
      <c r="CK20" s="27">
        <v>335.31450000000001</v>
      </c>
      <c r="CL20" s="27">
        <v>302.43049999999999</v>
      </c>
      <c r="CM20" s="27">
        <v>267.60149999999999</v>
      </c>
      <c r="CN20" s="27">
        <v>221.20699999999999</v>
      </c>
      <c r="CO20" s="27">
        <v>180.55549999999999</v>
      </c>
      <c r="CP20" s="27">
        <v>150.911</v>
      </c>
      <c r="CQ20" s="27">
        <v>126.60250000000001</v>
      </c>
      <c r="CR20" s="27">
        <v>102.1855</v>
      </c>
      <c r="CS20" s="27">
        <v>78.954499999999996</v>
      </c>
      <c r="CT20" s="27">
        <v>61.127499999999998</v>
      </c>
      <c r="CU20" s="27">
        <v>47.0565</v>
      </c>
      <c r="CV20" s="27">
        <v>35.113</v>
      </c>
      <c r="CW20" s="27">
        <v>25.887499999999999</v>
      </c>
      <c r="CX20" s="27">
        <v>18.397500000000001</v>
      </c>
      <c r="CY20" s="27">
        <v>12.528499999999999</v>
      </c>
      <c r="CZ20" s="27">
        <v>8.2464999999999993</v>
      </c>
      <c r="DA20" s="27">
        <v>5.1479999999999997</v>
      </c>
      <c r="DB20" s="27">
        <v>3.1924999999999999</v>
      </c>
      <c r="DC20" s="27">
        <v>1.9384999999999999</v>
      </c>
      <c r="DD20" s="27">
        <v>1.073</v>
      </c>
      <c r="DE20" s="27">
        <v>0.55200000000000005</v>
      </c>
      <c r="DF20" s="27">
        <v>0.26800000000000002</v>
      </c>
      <c r="DG20" s="27">
        <v>0.113</v>
      </c>
      <c r="DH20" s="27">
        <v>6.4000000000000001E-2</v>
      </c>
    </row>
    <row r="21" spans="1:112" x14ac:dyDescent="0.35">
      <c r="A21" s="23">
        <v>6776</v>
      </c>
      <c r="B21" s="23" t="s">
        <v>23</v>
      </c>
      <c r="C21" s="24" t="s">
        <v>24</v>
      </c>
      <c r="D21" s="25">
        <v>5</v>
      </c>
      <c r="E21" s="25">
        <v>156</v>
      </c>
      <c r="F21" s="25" t="s">
        <v>25</v>
      </c>
      <c r="G21" s="25" t="s">
        <v>26</v>
      </c>
      <c r="H21" s="25">
        <v>156</v>
      </c>
      <c r="I21" s="26" t="s">
        <v>27</v>
      </c>
      <c r="J21" s="25">
        <v>906</v>
      </c>
      <c r="K21" s="25">
        <v>1953</v>
      </c>
      <c r="L21" s="27">
        <v>11641.6795</v>
      </c>
      <c r="M21" s="27">
        <v>10527.584000000001</v>
      </c>
      <c r="N21" s="27">
        <v>9527.5635000000002</v>
      </c>
      <c r="O21" s="27">
        <v>8831.6319999999996</v>
      </c>
      <c r="P21" s="27">
        <v>8050.9669999999996</v>
      </c>
      <c r="Q21" s="27">
        <v>7573.8370000000004</v>
      </c>
      <c r="R21" s="27">
        <v>7060.5535</v>
      </c>
      <c r="S21" s="27">
        <v>6547.43</v>
      </c>
      <c r="T21" s="27">
        <v>6151.9840000000004</v>
      </c>
      <c r="U21" s="27">
        <v>5906.2</v>
      </c>
      <c r="V21" s="27">
        <v>5787.5334999999995</v>
      </c>
      <c r="W21" s="27">
        <v>5845.9865</v>
      </c>
      <c r="X21" s="27">
        <v>5853.3670000000002</v>
      </c>
      <c r="Y21" s="27">
        <v>5670.7039999999997</v>
      </c>
      <c r="Z21" s="27">
        <v>5655.0609999999997</v>
      </c>
      <c r="AA21" s="27">
        <v>5776.6980000000003</v>
      </c>
      <c r="AB21" s="27">
        <v>5764.6054999999997</v>
      </c>
      <c r="AC21" s="27">
        <v>5728.1989999999996</v>
      </c>
      <c r="AD21" s="27">
        <v>5677.6215000000002</v>
      </c>
      <c r="AE21" s="27">
        <v>5665.5595000000003</v>
      </c>
      <c r="AF21" s="27">
        <v>5493.6589999999997</v>
      </c>
      <c r="AG21" s="27">
        <v>5182.0874999999996</v>
      </c>
      <c r="AH21" s="27">
        <v>5095.4489999999996</v>
      </c>
      <c r="AI21" s="27">
        <v>4999.9679999999998</v>
      </c>
      <c r="AJ21" s="27">
        <v>4862.3119999999999</v>
      </c>
      <c r="AK21" s="27">
        <v>4748.8885</v>
      </c>
      <c r="AL21" s="27">
        <v>4506.5245000000004</v>
      </c>
      <c r="AM21" s="27">
        <v>4440.0839999999998</v>
      </c>
      <c r="AN21" s="27">
        <v>4483.0214999999998</v>
      </c>
      <c r="AO21" s="27">
        <v>4323.1049999999996</v>
      </c>
      <c r="AP21" s="27">
        <v>4107.2645000000002</v>
      </c>
      <c r="AQ21" s="27">
        <v>4017.0859999999998</v>
      </c>
      <c r="AR21" s="27">
        <v>3982.9935</v>
      </c>
      <c r="AS21" s="27">
        <v>3861.7869999999998</v>
      </c>
      <c r="AT21" s="27">
        <v>3682.1010000000001</v>
      </c>
      <c r="AU21" s="27">
        <v>3625.2064999999998</v>
      </c>
      <c r="AV21" s="27">
        <v>3625.7055</v>
      </c>
      <c r="AW21" s="27">
        <v>3603.7305000000001</v>
      </c>
      <c r="AX21" s="27">
        <v>3631.482</v>
      </c>
      <c r="AY21" s="27">
        <v>3593.2184999999999</v>
      </c>
      <c r="AZ21" s="27">
        <v>3390.3674999999998</v>
      </c>
      <c r="BA21" s="27">
        <v>3197.6224999999999</v>
      </c>
      <c r="BB21" s="27">
        <v>3136.36</v>
      </c>
      <c r="BC21" s="27">
        <v>3141.7914999999998</v>
      </c>
      <c r="BD21" s="27">
        <v>3084.6840000000002</v>
      </c>
      <c r="BE21" s="27">
        <v>2962.7240000000002</v>
      </c>
      <c r="BF21" s="27">
        <v>2898.6804999999999</v>
      </c>
      <c r="BG21" s="27">
        <v>2870.0605</v>
      </c>
      <c r="BH21" s="27">
        <v>2814.2865000000002</v>
      </c>
      <c r="BI21" s="27">
        <v>2772.9670000000001</v>
      </c>
      <c r="BJ21" s="27">
        <v>2687.3209999999999</v>
      </c>
      <c r="BK21" s="27">
        <v>2552.5189999999998</v>
      </c>
      <c r="BL21" s="27">
        <v>2408.7964999999999</v>
      </c>
      <c r="BM21" s="27">
        <v>2229.5</v>
      </c>
      <c r="BN21" s="27">
        <v>2136.8184999999999</v>
      </c>
      <c r="BO21" s="27">
        <v>2117.8910000000001</v>
      </c>
      <c r="BP21" s="27">
        <v>2049.6424999999999</v>
      </c>
      <c r="BQ21" s="27">
        <v>1988.366</v>
      </c>
      <c r="BR21" s="27">
        <v>1935.077</v>
      </c>
      <c r="BS21" s="27">
        <v>1873.6495</v>
      </c>
      <c r="BT21" s="27">
        <v>1788.2145</v>
      </c>
      <c r="BU21" s="27">
        <v>1632.825</v>
      </c>
      <c r="BV21" s="27">
        <v>1488.96</v>
      </c>
      <c r="BW21" s="27">
        <v>1442.4304999999999</v>
      </c>
      <c r="BX21" s="27">
        <v>1408.85</v>
      </c>
      <c r="BY21" s="27">
        <v>1314.441</v>
      </c>
      <c r="BZ21" s="27">
        <v>1193.1569999999999</v>
      </c>
      <c r="CA21" s="27">
        <v>1075.239</v>
      </c>
      <c r="CB21" s="27">
        <v>976.98850000000004</v>
      </c>
      <c r="CC21" s="27">
        <v>917.39949999999999</v>
      </c>
      <c r="CD21" s="27">
        <v>861.08799999999997</v>
      </c>
      <c r="CE21" s="27">
        <v>772.03049999999996</v>
      </c>
      <c r="CF21" s="27">
        <v>674.4425</v>
      </c>
      <c r="CG21" s="27">
        <v>559.17100000000005</v>
      </c>
      <c r="CH21" s="27">
        <v>462.1995</v>
      </c>
      <c r="CI21" s="27">
        <v>402.27850000000001</v>
      </c>
      <c r="CJ21" s="27">
        <v>359.25349999999997</v>
      </c>
      <c r="CK21" s="27">
        <v>323.31950000000001</v>
      </c>
      <c r="CL21" s="27">
        <v>283.83499999999998</v>
      </c>
      <c r="CM21" s="27">
        <v>253.03149999999999</v>
      </c>
      <c r="CN21" s="27">
        <v>220.97049999999999</v>
      </c>
      <c r="CO21" s="27">
        <v>180.02500000000001</v>
      </c>
      <c r="CP21" s="27">
        <v>144.685</v>
      </c>
      <c r="CQ21" s="27">
        <v>119.0245</v>
      </c>
      <c r="CR21" s="27">
        <v>98.257000000000005</v>
      </c>
      <c r="CS21" s="27">
        <v>78.007999999999996</v>
      </c>
      <c r="CT21" s="27">
        <v>59.23</v>
      </c>
      <c r="CU21" s="27">
        <v>44.991999999999997</v>
      </c>
      <c r="CV21" s="27">
        <v>33.912999999999997</v>
      </c>
      <c r="CW21" s="27">
        <v>24.716999999999999</v>
      </c>
      <c r="CX21" s="27">
        <v>17.756499999999999</v>
      </c>
      <c r="CY21" s="27">
        <v>12.266999999999999</v>
      </c>
      <c r="CZ21" s="27">
        <v>8.1039999999999992</v>
      </c>
      <c r="DA21" s="27">
        <v>5.1665000000000001</v>
      </c>
      <c r="DB21" s="27">
        <v>3.117</v>
      </c>
      <c r="DC21" s="27">
        <v>1.8594999999999999</v>
      </c>
      <c r="DD21" s="27">
        <v>1.0785</v>
      </c>
      <c r="DE21" s="27">
        <v>0.56599999999999995</v>
      </c>
      <c r="DF21" s="27">
        <v>0.27300000000000002</v>
      </c>
      <c r="DG21" s="27">
        <v>0.1215</v>
      </c>
      <c r="DH21" s="27">
        <v>6.8500000000000005E-2</v>
      </c>
    </row>
    <row r="22" spans="1:112" x14ac:dyDescent="0.35">
      <c r="A22" s="23">
        <v>6777</v>
      </c>
      <c r="B22" s="23" t="s">
        <v>23</v>
      </c>
      <c r="C22" s="24" t="s">
        <v>24</v>
      </c>
      <c r="D22" s="25">
        <v>5</v>
      </c>
      <c r="E22" s="25">
        <v>156</v>
      </c>
      <c r="F22" s="25" t="s">
        <v>25</v>
      </c>
      <c r="G22" s="25" t="s">
        <v>26</v>
      </c>
      <c r="H22" s="25">
        <v>156</v>
      </c>
      <c r="I22" s="26" t="s">
        <v>27</v>
      </c>
      <c r="J22" s="25">
        <v>906</v>
      </c>
      <c r="K22" s="25">
        <v>1954</v>
      </c>
      <c r="L22" s="27">
        <v>11651.5335</v>
      </c>
      <c r="M22" s="27">
        <v>10998.7</v>
      </c>
      <c r="N22" s="27">
        <v>10251.3295</v>
      </c>
      <c r="O22" s="27">
        <v>9344.42</v>
      </c>
      <c r="P22" s="27">
        <v>8702.5915000000005</v>
      </c>
      <c r="Q22" s="27">
        <v>7957.5155000000004</v>
      </c>
      <c r="R22" s="27">
        <v>7502.8559999999998</v>
      </c>
      <c r="S22" s="27">
        <v>7005.9859999999999</v>
      </c>
      <c r="T22" s="27">
        <v>6504.2974999999997</v>
      </c>
      <c r="U22" s="27">
        <v>6115.7084999999997</v>
      </c>
      <c r="V22" s="27">
        <v>5873.3469999999998</v>
      </c>
      <c r="W22" s="27">
        <v>5756.2079999999996</v>
      </c>
      <c r="X22" s="27">
        <v>5815.18</v>
      </c>
      <c r="Y22" s="27">
        <v>5823.5079999999998</v>
      </c>
      <c r="Z22" s="27">
        <v>5642.8320000000003</v>
      </c>
      <c r="AA22" s="27">
        <v>5628.1904999999997</v>
      </c>
      <c r="AB22" s="27">
        <v>5749.933</v>
      </c>
      <c r="AC22" s="27">
        <v>5738.0510000000004</v>
      </c>
      <c r="AD22" s="27">
        <v>5701.3630000000003</v>
      </c>
      <c r="AE22" s="27">
        <v>5649.9849999999997</v>
      </c>
      <c r="AF22" s="27">
        <v>5636.4684999999999</v>
      </c>
      <c r="AG22" s="27">
        <v>5463.7340000000004</v>
      </c>
      <c r="AH22" s="27">
        <v>5152.2089999999998</v>
      </c>
      <c r="AI22" s="27">
        <v>5064.6914999999999</v>
      </c>
      <c r="AJ22" s="27">
        <v>4968.8235000000004</v>
      </c>
      <c r="AK22" s="27">
        <v>4831.3784999999998</v>
      </c>
      <c r="AL22" s="27">
        <v>4718.2714999999998</v>
      </c>
      <c r="AM22" s="27">
        <v>4477.07</v>
      </c>
      <c r="AN22" s="27">
        <v>4410.5545000000002</v>
      </c>
      <c r="AO22" s="27">
        <v>4452.5775000000003</v>
      </c>
      <c r="AP22" s="27">
        <v>4292.9984999999997</v>
      </c>
      <c r="AQ22" s="27">
        <v>4077.88</v>
      </c>
      <c r="AR22" s="27">
        <v>3987.6305000000002</v>
      </c>
      <c r="AS22" s="27">
        <v>3953.1464999999998</v>
      </c>
      <c r="AT22" s="27">
        <v>3832.2330000000002</v>
      </c>
      <c r="AU22" s="27">
        <v>3653.2040000000002</v>
      </c>
      <c r="AV22" s="27">
        <v>3595.7890000000002</v>
      </c>
      <c r="AW22" s="27">
        <v>3594.9160000000002</v>
      </c>
      <c r="AX22" s="27">
        <v>3571.2040000000002</v>
      </c>
      <c r="AY22" s="27">
        <v>3596.1525000000001</v>
      </c>
      <c r="AZ22" s="27">
        <v>3555.1905000000002</v>
      </c>
      <c r="BA22" s="27">
        <v>3351.2255</v>
      </c>
      <c r="BB22" s="27">
        <v>3157.5340000000001</v>
      </c>
      <c r="BC22" s="27">
        <v>3094.1260000000002</v>
      </c>
      <c r="BD22" s="27">
        <v>3096.9085</v>
      </c>
      <c r="BE22" s="27">
        <v>3038.3505</v>
      </c>
      <c r="BF22" s="27">
        <v>2916.009</v>
      </c>
      <c r="BG22" s="27">
        <v>2850.4119999999998</v>
      </c>
      <c r="BH22" s="27">
        <v>2818.9994999999999</v>
      </c>
      <c r="BI22" s="27">
        <v>2760.0605</v>
      </c>
      <c r="BJ22" s="27">
        <v>2714.4944999999998</v>
      </c>
      <c r="BK22" s="27">
        <v>2625.1959999999999</v>
      </c>
      <c r="BL22" s="27">
        <v>2488.2979999999998</v>
      </c>
      <c r="BM22" s="27">
        <v>2343.8209999999999</v>
      </c>
      <c r="BN22" s="27">
        <v>2166.0255000000002</v>
      </c>
      <c r="BO22" s="27">
        <v>2073.1165000000001</v>
      </c>
      <c r="BP22" s="27">
        <v>2051.6370000000002</v>
      </c>
      <c r="BQ22" s="27">
        <v>1981.5070000000001</v>
      </c>
      <c r="BR22" s="27">
        <v>1916.825</v>
      </c>
      <c r="BS22" s="27">
        <v>1858.4639999999999</v>
      </c>
      <c r="BT22" s="27">
        <v>1791.0205000000001</v>
      </c>
      <c r="BU22" s="27">
        <v>1700.0764999999999</v>
      </c>
      <c r="BV22" s="27">
        <v>1543.3975</v>
      </c>
      <c r="BW22" s="27">
        <v>1399.4905000000001</v>
      </c>
      <c r="BX22" s="27">
        <v>1348.8765000000001</v>
      </c>
      <c r="BY22" s="27">
        <v>1311.662</v>
      </c>
      <c r="BZ22" s="27">
        <v>1218.759</v>
      </c>
      <c r="CA22" s="27">
        <v>1101.569</v>
      </c>
      <c r="CB22" s="27">
        <v>987.71050000000002</v>
      </c>
      <c r="CC22" s="27">
        <v>891.97550000000001</v>
      </c>
      <c r="CD22" s="27">
        <v>831.34649999999999</v>
      </c>
      <c r="CE22" s="27">
        <v>773.94899999999996</v>
      </c>
      <c r="CF22" s="27">
        <v>688.26750000000004</v>
      </c>
      <c r="CG22" s="27">
        <v>596.48950000000002</v>
      </c>
      <c r="CH22" s="27">
        <v>490.79450000000003</v>
      </c>
      <c r="CI22" s="27">
        <v>402.67649999999998</v>
      </c>
      <c r="CJ22" s="27">
        <v>347.78399999999999</v>
      </c>
      <c r="CK22" s="27">
        <v>307.94049999999999</v>
      </c>
      <c r="CL22" s="27">
        <v>274.392</v>
      </c>
      <c r="CM22" s="27">
        <v>238.0745</v>
      </c>
      <c r="CN22" s="27">
        <v>209.3965</v>
      </c>
      <c r="CO22" s="27">
        <v>180.17699999999999</v>
      </c>
      <c r="CP22" s="27">
        <v>144.50899999999999</v>
      </c>
      <c r="CQ22" s="27">
        <v>114.29649999999999</v>
      </c>
      <c r="CR22" s="27">
        <v>92.53</v>
      </c>
      <c r="CS22" s="27">
        <v>75.153999999999996</v>
      </c>
      <c r="CT22" s="27">
        <v>58.653500000000001</v>
      </c>
      <c r="CU22" s="27">
        <v>43.709000000000003</v>
      </c>
      <c r="CV22" s="27">
        <v>32.512500000000003</v>
      </c>
      <c r="CW22" s="27">
        <v>23.9315</v>
      </c>
      <c r="CX22" s="27">
        <v>16.986000000000001</v>
      </c>
      <c r="CY22" s="27">
        <v>11.8545</v>
      </c>
      <c r="CZ22" s="27">
        <v>7.9370000000000003</v>
      </c>
      <c r="DA22" s="27">
        <v>5.0724999999999998</v>
      </c>
      <c r="DB22" s="27">
        <v>3.125</v>
      </c>
      <c r="DC22" s="27">
        <v>1.8115000000000001</v>
      </c>
      <c r="DD22" s="27">
        <v>1.028</v>
      </c>
      <c r="DE22" s="27">
        <v>0.5645</v>
      </c>
      <c r="DF22" s="27">
        <v>0.27700000000000002</v>
      </c>
      <c r="DG22" s="27">
        <v>0.123</v>
      </c>
      <c r="DH22" s="27">
        <v>7.3999999999999996E-2</v>
      </c>
    </row>
    <row r="23" spans="1:112" x14ac:dyDescent="0.35">
      <c r="A23" s="23">
        <v>6778</v>
      </c>
      <c r="B23" s="23" t="s">
        <v>23</v>
      </c>
      <c r="C23" s="24" t="s">
        <v>24</v>
      </c>
      <c r="D23" s="25">
        <v>5</v>
      </c>
      <c r="E23" s="25">
        <v>156</v>
      </c>
      <c r="F23" s="25" t="s">
        <v>25</v>
      </c>
      <c r="G23" s="25" t="s">
        <v>26</v>
      </c>
      <c r="H23" s="25">
        <v>156</v>
      </c>
      <c r="I23" s="26" t="s">
        <v>27</v>
      </c>
      <c r="J23" s="25">
        <v>906</v>
      </c>
      <c r="K23" s="25">
        <v>1955</v>
      </c>
      <c r="L23" s="27">
        <v>12038.787</v>
      </c>
      <c r="M23" s="27">
        <v>11022.7395</v>
      </c>
      <c r="N23" s="27">
        <v>10717.68</v>
      </c>
      <c r="O23" s="27">
        <v>10059.866</v>
      </c>
      <c r="P23" s="27">
        <v>9213.0224999999991</v>
      </c>
      <c r="Q23" s="27">
        <v>8608.1134999999995</v>
      </c>
      <c r="R23" s="27">
        <v>7888.9035000000003</v>
      </c>
      <c r="S23" s="27">
        <v>7449.47</v>
      </c>
      <c r="T23" s="27">
        <v>6962.6565000000001</v>
      </c>
      <c r="U23" s="27">
        <v>6467.4324999999999</v>
      </c>
      <c r="V23" s="27">
        <v>6082.6469999999999</v>
      </c>
      <c r="W23" s="27">
        <v>5842.5195000000003</v>
      </c>
      <c r="X23" s="27">
        <v>5726.8085000000001</v>
      </c>
      <c r="Y23" s="27">
        <v>5786.4179999999997</v>
      </c>
      <c r="Z23" s="27">
        <v>5795.7385000000004</v>
      </c>
      <c r="AA23" s="27">
        <v>5616.8334999999997</v>
      </c>
      <c r="AB23" s="27">
        <v>5602.8694999999998</v>
      </c>
      <c r="AC23" s="27">
        <v>5724.2139999999999</v>
      </c>
      <c r="AD23" s="27">
        <v>5711.9409999999998</v>
      </c>
      <c r="AE23" s="27">
        <v>5674.4025000000001</v>
      </c>
      <c r="AF23" s="27">
        <v>5621.7865000000002</v>
      </c>
      <c r="AG23" s="27">
        <v>5606.6025</v>
      </c>
      <c r="AH23" s="27">
        <v>5433.0929999999998</v>
      </c>
      <c r="AI23" s="27">
        <v>5121.9390000000003</v>
      </c>
      <c r="AJ23" s="27">
        <v>5033.95</v>
      </c>
      <c r="AK23" s="27">
        <v>4938.0280000000002</v>
      </c>
      <c r="AL23" s="27">
        <v>4801.0164999999997</v>
      </c>
      <c r="AM23" s="27">
        <v>4688.2475000000004</v>
      </c>
      <c r="AN23" s="27">
        <v>4448.1144999999997</v>
      </c>
      <c r="AO23" s="27">
        <v>4381.4335000000001</v>
      </c>
      <c r="AP23" s="27">
        <v>4422.4684999999999</v>
      </c>
      <c r="AQ23" s="27">
        <v>4263.2259999999997</v>
      </c>
      <c r="AR23" s="27">
        <v>4048.9029999999998</v>
      </c>
      <c r="AS23" s="27">
        <v>3958.6635000000001</v>
      </c>
      <c r="AT23" s="27">
        <v>3923.7950000000001</v>
      </c>
      <c r="AU23" s="27">
        <v>3803.0259999999998</v>
      </c>
      <c r="AV23" s="27">
        <v>3624.364</v>
      </c>
      <c r="AW23" s="27">
        <v>3566.0050000000001</v>
      </c>
      <c r="AX23" s="27">
        <v>3563.2075</v>
      </c>
      <c r="AY23" s="27">
        <v>3537.1979999999999</v>
      </c>
      <c r="AZ23" s="27">
        <v>3558.8434999999999</v>
      </c>
      <c r="BA23" s="27">
        <v>3514.9229999999998</v>
      </c>
      <c r="BB23" s="27">
        <v>3310.0005000000001</v>
      </c>
      <c r="BC23" s="27">
        <v>3115.806</v>
      </c>
      <c r="BD23" s="27">
        <v>3050.741</v>
      </c>
      <c r="BE23" s="27">
        <v>3051.2275</v>
      </c>
      <c r="BF23" s="27">
        <v>2991.2829999999999</v>
      </c>
      <c r="BG23" s="27">
        <v>2868.2745</v>
      </c>
      <c r="BH23" s="27">
        <v>2800.4920000000002</v>
      </c>
      <c r="BI23" s="27">
        <v>2765.4279999999999</v>
      </c>
      <c r="BJ23" s="27">
        <v>2702.5340000000001</v>
      </c>
      <c r="BK23" s="27">
        <v>2652.3389999999999</v>
      </c>
      <c r="BL23" s="27">
        <v>2559.7289999999998</v>
      </c>
      <c r="BM23" s="27">
        <v>2421.7689999999998</v>
      </c>
      <c r="BN23" s="27">
        <v>2277.6970000000001</v>
      </c>
      <c r="BO23" s="27">
        <v>2102.1134999999999</v>
      </c>
      <c r="BP23" s="27">
        <v>2008.9970000000001</v>
      </c>
      <c r="BQ23" s="27">
        <v>1984.2625</v>
      </c>
      <c r="BR23" s="27">
        <v>1911.0985000000001</v>
      </c>
      <c r="BS23" s="27">
        <v>1841.7684999999999</v>
      </c>
      <c r="BT23" s="27">
        <v>1777.2235000000001</v>
      </c>
      <c r="BU23" s="27">
        <v>1703.268</v>
      </c>
      <c r="BV23" s="27">
        <v>1607.2560000000001</v>
      </c>
      <c r="BW23" s="27">
        <v>1450.7605000000001</v>
      </c>
      <c r="BX23" s="27">
        <v>1308.7550000000001</v>
      </c>
      <c r="BY23" s="27">
        <v>1255.846</v>
      </c>
      <c r="BZ23" s="27">
        <v>1216.2025000000001</v>
      </c>
      <c r="CA23" s="27">
        <v>1125.2470000000001</v>
      </c>
      <c r="CB23" s="27">
        <v>1011.933</v>
      </c>
      <c r="CC23" s="27">
        <v>901.73749999999995</v>
      </c>
      <c r="CD23" s="27">
        <v>808.14850000000001</v>
      </c>
      <c r="CE23" s="27">
        <v>746.82799999999997</v>
      </c>
      <c r="CF23" s="27">
        <v>689.29750000000001</v>
      </c>
      <c r="CG23" s="27">
        <v>607.86699999999996</v>
      </c>
      <c r="CH23" s="27">
        <v>522.72</v>
      </c>
      <c r="CI23" s="27">
        <v>426.91699999999997</v>
      </c>
      <c r="CJ23" s="27">
        <v>347.66649999999998</v>
      </c>
      <c r="CK23" s="27">
        <v>297.74400000000003</v>
      </c>
      <c r="CL23" s="27">
        <v>261.024</v>
      </c>
      <c r="CM23" s="27">
        <v>229.82149999999999</v>
      </c>
      <c r="CN23" s="27">
        <v>196.64699999999999</v>
      </c>
      <c r="CO23" s="27">
        <v>170.321</v>
      </c>
      <c r="CP23" s="27">
        <v>144.15950000000001</v>
      </c>
      <c r="CQ23" s="27">
        <v>113.703</v>
      </c>
      <c r="CR23" s="27">
        <v>88.456500000000005</v>
      </c>
      <c r="CS23" s="27">
        <v>70.438500000000005</v>
      </c>
      <c r="CT23" s="27">
        <v>56.234999999999999</v>
      </c>
      <c r="CU23" s="27">
        <v>43.064999999999998</v>
      </c>
      <c r="CV23" s="27">
        <v>31.417000000000002</v>
      </c>
      <c r="CW23" s="27">
        <v>22.814</v>
      </c>
      <c r="CX23" s="27">
        <v>16.337499999999999</v>
      </c>
      <c r="CY23" s="27">
        <v>11.249000000000001</v>
      </c>
      <c r="CZ23" s="27">
        <v>7.5975000000000001</v>
      </c>
      <c r="DA23" s="27">
        <v>4.9109999999999996</v>
      </c>
      <c r="DB23" s="27">
        <v>3.0259999999999998</v>
      </c>
      <c r="DC23" s="27">
        <v>1.788</v>
      </c>
      <c r="DD23" s="27">
        <v>0.98399999999999999</v>
      </c>
      <c r="DE23" s="27">
        <v>0.52749999999999997</v>
      </c>
      <c r="DF23" s="27">
        <v>0.27050000000000002</v>
      </c>
      <c r="DG23" s="27">
        <v>0.122</v>
      </c>
      <c r="DH23" s="27">
        <v>7.5499999999999998E-2</v>
      </c>
    </row>
    <row r="24" spans="1:112" x14ac:dyDescent="0.35">
      <c r="A24" s="23">
        <v>6779</v>
      </c>
      <c r="B24" s="23" t="s">
        <v>23</v>
      </c>
      <c r="C24" s="24" t="s">
        <v>24</v>
      </c>
      <c r="D24" s="25">
        <v>5</v>
      </c>
      <c r="E24" s="25">
        <v>156</v>
      </c>
      <c r="F24" s="25" t="s">
        <v>25</v>
      </c>
      <c r="G24" s="25" t="s">
        <v>26</v>
      </c>
      <c r="H24" s="25">
        <v>156</v>
      </c>
      <c r="I24" s="26" t="s">
        <v>27</v>
      </c>
      <c r="J24" s="25">
        <v>906</v>
      </c>
      <c r="K24" s="25">
        <v>1956</v>
      </c>
      <c r="L24" s="27">
        <v>11817.8115</v>
      </c>
      <c r="M24" s="27">
        <v>11408.938</v>
      </c>
      <c r="N24" s="27">
        <v>10753.074000000001</v>
      </c>
      <c r="O24" s="27">
        <v>10524.322</v>
      </c>
      <c r="P24" s="27">
        <v>9923.5660000000007</v>
      </c>
      <c r="Q24" s="27">
        <v>9116.3884999999991</v>
      </c>
      <c r="R24" s="27">
        <v>8536.3559999999998</v>
      </c>
      <c r="S24" s="27">
        <v>7834.3305</v>
      </c>
      <c r="T24" s="27">
        <v>7404.4565000000002</v>
      </c>
      <c r="U24" s="27">
        <v>6923.9665000000005</v>
      </c>
      <c r="V24" s="27">
        <v>6433.2075000000004</v>
      </c>
      <c r="W24" s="27">
        <v>6051.4825000000001</v>
      </c>
      <c r="X24" s="27">
        <v>5813.4465</v>
      </c>
      <c r="Y24" s="27">
        <v>5699.2179999999998</v>
      </c>
      <c r="Z24" s="27">
        <v>5759.5330000000004</v>
      </c>
      <c r="AA24" s="27">
        <v>5769.7105000000001</v>
      </c>
      <c r="AB24" s="27">
        <v>5592.1914999999999</v>
      </c>
      <c r="AC24" s="27">
        <v>5578.3789999999999</v>
      </c>
      <c r="AD24" s="27">
        <v>5698.7449999999999</v>
      </c>
      <c r="AE24" s="27">
        <v>5685.4984999999997</v>
      </c>
      <c r="AF24" s="27">
        <v>5646.6464999999998</v>
      </c>
      <c r="AG24" s="27">
        <v>5592.5559999999996</v>
      </c>
      <c r="AH24" s="27">
        <v>5575.7240000000002</v>
      </c>
      <c r="AI24" s="27">
        <v>5401.7434999999996</v>
      </c>
      <c r="AJ24" s="27">
        <v>5091.375</v>
      </c>
      <c r="AK24" s="27">
        <v>5003.2510000000002</v>
      </c>
      <c r="AL24" s="27">
        <v>4907.4975000000004</v>
      </c>
      <c r="AM24" s="27">
        <v>4770.9494999999997</v>
      </c>
      <c r="AN24" s="27">
        <v>4658.4444999999996</v>
      </c>
      <c r="AO24" s="27">
        <v>4419.2759999999998</v>
      </c>
      <c r="AP24" s="27">
        <v>4352.3554999999997</v>
      </c>
      <c r="AQ24" s="27">
        <v>4392.424</v>
      </c>
      <c r="AR24" s="27">
        <v>4233.6064999999999</v>
      </c>
      <c r="AS24" s="27">
        <v>4020.1550000000002</v>
      </c>
      <c r="AT24" s="27">
        <v>3929.9324999999999</v>
      </c>
      <c r="AU24" s="27">
        <v>3894.5524999999998</v>
      </c>
      <c r="AV24" s="27">
        <v>3773.6480000000001</v>
      </c>
      <c r="AW24" s="27">
        <v>3594.9324999999999</v>
      </c>
      <c r="AX24" s="27">
        <v>3535.0970000000002</v>
      </c>
      <c r="AY24" s="27">
        <v>3529.8130000000001</v>
      </c>
      <c r="AZ24" s="27">
        <v>3501.0259999999998</v>
      </c>
      <c r="BA24" s="27">
        <v>3519.0720000000001</v>
      </c>
      <c r="BB24" s="27">
        <v>3472.2570000000001</v>
      </c>
      <c r="BC24" s="27">
        <v>3266.8310000000001</v>
      </c>
      <c r="BD24" s="27">
        <v>3072.67</v>
      </c>
      <c r="BE24" s="27">
        <v>3006.3009999999999</v>
      </c>
      <c r="BF24" s="27">
        <v>3004.5435000000002</v>
      </c>
      <c r="BG24" s="27">
        <v>2942.913</v>
      </c>
      <c r="BH24" s="27">
        <v>2818.614</v>
      </c>
      <c r="BI24" s="27">
        <v>2747.8045000000002</v>
      </c>
      <c r="BJ24" s="27">
        <v>2708.2665000000002</v>
      </c>
      <c r="BK24" s="27">
        <v>2641.0295000000001</v>
      </c>
      <c r="BL24" s="27">
        <v>2586.4854999999998</v>
      </c>
      <c r="BM24" s="27">
        <v>2491.5554999999999</v>
      </c>
      <c r="BN24" s="27">
        <v>2353.7190000000001</v>
      </c>
      <c r="BO24" s="27">
        <v>2210.7925</v>
      </c>
      <c r="BP24" s="27">
        <v>2037.4269999999999</v>
      </c>
      <c r="BQ24" s="27">
        <v>1943.4065000000001</v>
      </c>
      <c r="BR24" s="27">
        <v>1914.2445</v>
      </c>
      <c r="BS24" s="27">
        <v>1836.799</v>
      </c>
      <c r="BT24" s="27">
        <v>1761.7149999999999</v>
      </c>
      <c r="BU24" s="27">
        <v>1690.4490000000001</v>
      </c>
      <c r="BV24" s="27">
        <v>1610.356</v>
      </c>
      <c r="BW24" s="27">
        <v>1510.6559999999999</v>
      </c>
      <c r="BX24" s="27">
        <v>1356.3734999999999</v>
      </c>
      <c r="BY24" s="27">
        <v>1218.027</v>
      </c>
      <c r="BZ24" s="27">
        <v>1163.9635000000001</v>
      </c>
      <c r="CA24" s="27">
        <v>1122.4435000000001</v>
      </c>
      <c r="CB24" s="27">
        <v>1033.3005000000001</v>
      </c>
      <c r="CC24" s="27">
        <v>923.48199999999997</v>
      </c>
      <c r="CD24" s="27">
        <v>816.5625</v>
      </c>
      <c r="CE24" s="27">
        <v>725.39649999999995</v>
      </c>
      <c r="CF24" s="27">
        <v>664.33900000000006</v>
      </c>
      <c r="CG24" s="27">
        <v>607.75049999999999</v>
      </c>
      <c r="CH24" s="27">
        <v>531.55849999999998</v>
      </c>
      <c r="CI24" s="27">
        <v>453.66649999999998</v>
      </c>
      <c r="CJ24" s="27">
        <v>367.745</v>
      </c>
      <c r="CK24" s="27">
        <v>296.988</v>
      </c>
      <c r="CL24" s="27">
        <v>251.81450000000001</v>
      </c>
      <c r="CM24" s="27">
        <v>218.11199999999999</v>
      </c>
      <c r="CN24" s="27">
        <v>189.32749999999999</v>
      </c>
      <c r="CO24" s="27">
        <v>159.41749999999999</v>
      </c>
      <c r="CP24" s="27">
        <v>135.7285</v>
      </c>
      <c r="CQ24" s="27">
        <v>112.88500000000001</v>
      </c>
      <c r="CR24" s="27">
        <v>87.495999999999995</v>
      </c>
      <c r="CS24" s="27">
        <v>66.902500000000003</v>
      </c>
      <c r="CT24" s="27">
        <v>52.341500000000003</v>
      </c>
      <c r="CU24" s="27">
        <v>40.997999999999998</v>
      </c>
      <c r="CV24" s="27">
        <v>30.727499999999999</v>
      </c>
      <c r="CW24" s="27">
        <v>21.871500000000001</v>
      </c>
      <c r="CX24" s="27">
        <v>15.4415</v>
      </c>
      <c r="CY24" s="27">
        <v>10.7135</v>
      </c>
      <c r="CZ24" s="27">
        <v>7.1254999999999997</v>
      </c>
      <c r="DA24" s="27">
        <v>4.6384999999999996</v>
      </c>
      <c r="DB24" s="27">
        <v>2.8835000000000002</v>
      </c>
      <c r="DC24" s="27">
        <v>1.702</v>
      </c>
      <c r="DD24" s="27">
        <v>0.95599999999999996</v>
      </c>
      <c r="DE24" s="27">
        <v>0.4965</v>
      </c>
      <c r="DF24" s="27">
        <v>0.2495</v>
      </c>
      <c r="DG24" s="27">
        <v>0.11799999999999999</v>
      </c>
      <c r="DH24" s="27">
        <v>7.5499999999999998E-2</v>
      </c>
    </row>
    <row r="25" spans="1:112" x14ac:dyDescent="0.35">
      <c r="A25" s="23">
        <v>6780</v>
      </c>
      <c r="B25" s="23" t="s">
        <v>23</v>
      </c>
      <c r="C25" s="24" t="s">
        <v>24</v>
      </c>
      <c r="D25" s="25">
        <v>5</v>
      </c>
      <c r="E25" s="25">
        <v>156</v>
      </c>
      <c r="F25" s="25" t="s">
        <v>25</v>
      </c>
      <c r="G25" s="25" t="s">
        <v>26</v>
      </c>
      <c r="H25" s="25">
        <v>156</v>
      </c>
      <c r="I25" s="26" t="s">
        <v>27</v>
      </c>
      <c r="J25" s="25">
        <v>906</v>
      </c>
      <c r="K25" s="25">
        <v>1957</v>
      </c>
      <c r="L25" s="27">
        <v>12152.8995</v>
      </c>
      <c r="M25" s="27">
        <v>11217.606</v>
      </c>
      <c r="N25" s="27">
        <v>11141.38</v>
      </c>
      <c r="O25" s="27">
        <v>10566.55</v>
      </c>
      <c r="P25" s="27">
        <v>10386.208500000001</v>
      </c>
      <c r="Q25" s="27">
        <v>9822.9709999999995</v>
      </c>
      <c r="R25" s="27">
        <v>9042.6764999999996</v>
      </c>
      <c r="S25" s="27">
        <v>8478.9130000000005</v>
      </c>
      <c r="T25" s="27">
        <v>7788.0204999999996</v>
      </c>
      <c r="U25" s="27">
        <v>7364.1144999999997</v>
      </c>
      <c r="V25" s="27">
        <v>6888.1769999999997</v>
      </c>
      <c r="W25" s="27">
        <v>6401.2325000000001</v>
      </c>
      <c r="X25" s="27">
        <v>6022.3554999999997</v>
      </c>
      <c r="Y25" s="27">
        <v>5786.415</v>
      </c>
      <c r="Z25" s="27">
        <v>5673.6665000000003</v>
      </c>
      <c r="AA25" s="27">
        <v>5734.5604999999996</v>
      </c>
      <c r="AB25" s="27">
        <v>5745.2529999999997</v>
      </c>
      <c r="AC25" s="27">
        <v>5568.5694999999996</v>
      </c>
      <c r="AD25" s="27">
        <v>5554.3310000000001</v>
      </c>
      <c r="AE25" s="27">
        <v>5673.1670000000004</v>
      </c>
      <c r="AF25" s="27">
        <v>5658.5029999999997</v>
      </c>
      <c r="AG25" s="27">
        <v>5618.1210000000001</v>
      </c>
      <c r="AH25" s="27">
        <v>5562.6014999999998</v>
      </c>
      <c r="AI25" s="27">
        <v>5544.402</v>
      </c>
      <c r="AJ25" s="27">
        <v>5370.3609999999999</v>
      </c>
      <c r="AK25" s="27">
        <v>5061.1234999999997</v>
      </c>
      <c r="AL25" s="27">
        <v>4973.0735000000004</v>
      </c>
      <c r="AM25" s="27">
        <v>4877.527</v>
      </c>
      <c r="AN25" s="27">
        <v>4741.3549999999996</v>
      </c>
      <c r="AO25" s="27">
        <v>4629.0110000000004</v>
      </c>
      <c r="AP25" s="27">
        <v>4390.7340000000004</v>
      </c>
      <c r="AQ25" s="27">
        <v>4323.5934999999999</v>
      </c>
      <c r="AR25" s="27">
        <v>4362.7875000000004</v>
      </c>
      <c r="AS25" s="27">
        <v>4204.4745000000003</v>
      </c>
      <c r="AT25" s="27">
        <v>3991.8924999999999</v>
      </c>
      <c r="AU25" s="27">
        <v>3901.5625</v>
      </c>
      <c r="AV25" s="27">
        <v>3865.393</v>
      </c>
      <c r="AW25" s="27">
        <v>3743.9285</v>
      </c>
      <c r="AX25" s="27">
        <v>3564.6669999999999</v>
      </c>
      <c r="AY25" s="27">
        <v>3502.84</v>
      </c>
      <c r="AZ25" s="27">
        <v>3494.6185</v>
      </c>
      <c r="BA25" s="27">
        <v>3462.8310000000001</v>
      </c>
      <c r="BB25" s="27">
        <v>3477.3215</v>
      </c>
      <c r="BC25" s="27">
        <v>3427.9825000000001</v>
      </c>
      <c r="BD25" s="27">
        <v>3222.62</v>
      </c>
      <c r="BE25" s="27">
        <v>3028.9070000000002</v>
      </c>
      <c r="BF25" s="27">
        <v>2961.3235</v>
      </c>
      <c r="BG25" s="27">
        <v>2957.018</v>
      </c>
      <c r="BH25" s="27">
        <v>2893.0625</v>
      </c>
      <c r="BI25" s="27">
        <v>2766.7024999999999</v>
      </c>
      <c r="BJ25" s="27">
        <v>2692.1260000000002</v>
      </c>
      <c r="BK25" s="27">
        <v>2647.741</v>
      </c>
      <c r="BL25" s="27">
        <v>2576.5039999999999</v>
      </c>
      <c r="BM25" s="27">
        <v>2518.5659999999998</v>
      </c>
      <c r="BN25" s="27">
        <v>2422.4965000000002</v>
      </c>
      <c r="BO25" s="27">
        <v>2285.5219999999999</v>
      </c>
      <c r="BP25" s="27">
        <v>2143.7154999999998</v>
      </c>
      <c r="BQ25" s="27">
        <v>1971.9095</v>
      </c>
      <c r="BR25" s="27">
        <v>1875.9124999999999</v>
      </c>
      <c r="BS25" s="27">
        <v>1841.068</v>
      </c>
      <c r="BT25" s="27">
        <v>1758.3254999999999</v>
      </c>
      <c r="BU25" s="27">
        <v>1677.0355</v>
      </c>
      <c r="BV25" s="27">
        <v>1599.4780000000001</v>
      </c>
      <c r="BW25" s="27">
        <v>1514.6044999999999</v>
      </c>
      <c r="BX25" s="27">
        <v>1413.1795</v>
      </c>
      <c r="BY25" s="27">
        <v>1262.9380000000001</v>
      </c>
      <c r="BZ25" s="27">
        <v>1129.3695</v>
      </c>
      <c r="CA25" s="27">
        <v>1074.655</v>
      </c>
      <c r="CB25" s="27">
        <v>1031.1885</v>
      </c>
      <c r="CC25" s="27">
        <v>943.47349999999994</v>
      </c>
      <c r="CD25" s="27">
        <v>836.72749999999996</v>
      </c>
      <c r="CE25" s="27">
        <v>733.33550000000002</v>
      </c>
      <c r="CF25" s="27">
        <v>645.50300000000004</v>
      </c>
      <c r="CG25" s="27">
        <v>585.74350000000004</v>
      </c>
      <c r="CH25" s="27">
        <v>531.21699999999998</v>
      </c>
      <c r="CI25" s="27">
        <v>460.94850000000002</v>
      </c>
      <c r="CJ25" s="27">
        <v>390.4085</v>
      </c>
      <c r="CK25" s="27">
        <v>313.86450000000002</v>
      </c>
      <c r="CL25" s="27">
        <v>251.01249999999999</v>
      </c>
      <c r="CM25" s="27">
        <v>210.30699999999999</v>
      </c>
      <c r="CN25" s="27">
        <v>179.59200000000001</v>
      </c>
      <c r="CO25" s="27">
        <v>153.37899999999999</v>
      </c>
      <c r="CP25" s="27">
        <v>126.8925</v>
      </c>
      <c r="CQ25" s="27">
        <v>106.0945</v>
      </c>
      <c r="CR25" s="27">
        <v>86.649000000000001</v>
      </c>
      <c r="CS25" s="27">
        <v>65.962999999999994</v>
      </c>
      <c r="CT25" s="27">
        <v>49.525500000000001</v>
      </c>
      <c r="CU25" s="27">
        <v>38.003999999999998</v>
      </c>
      <c r="CV25" s="27">
        <v>29.134</v>
      </c>
      <c r="CW25" s="27">
        <v>21.302499999999998</v>
      </c>
      <c r="CX25" s="27">
        <v>14.738</v>
      </c>
      <c r="CY25" s="27">
        <v>10.077500000000001</v>
      </c>
      <c r="CZ25" s="27">
        <v>6.7469999999999999</v>
      </c>
      <c r="DA25" s="27">
        <v>4.3174999999999999</v>
      </c>
      <c r="DB25" s="27">
        <v>2.6985000000000001</v>
      </c>
      <c r="DC25" s="27">
        <v>1.6020000000000001</v>
      </c>
      <c r="DD25" s="27">
        <v>0.89349999999999996</v>
      </c>
      <c r="DE25" s="27">
        <v>0.47</v>
      </c>
      <c r="DF25" s="27">
        <v>0.22600000000000001</v>
      </c>
      <c r="DG25" s="27">
        <v>0.10349999999999999</v>
      </c>
      <c r="DH25" s="27">
        <v>6.9500000000000006E-2</v>
      </c>
    </row>
    <row r="26" spans="1:112" x14ac:dyDescent="0.35">
      <c r="A26" s="23">
        <v>6781</v>
      </c>
      <c r="B26" s="23" t="s">
        <v>23</v>
      </c>
      <c r="C26" s="24" t="s">
        <v>24</v>
      </c>
      <c r="D26" s="25">
        <v>5</v>
      </c>
      <c r="E26" s="25">
        <v>156</v>
      </c>
      <c r="F26" s="25" t="s">
        <v>25</v>
      </c>
      <c r="G26" s="25" t="s">
        <v>26</v>
      </c>
      <c r="H26" s="25">
        <v>156</v>
      </c>
      <c r="I26" s="26" t="s">
        <v>27</v>
      </c>
      <c r="J26" s="25">
        <v>906</v>
      </c>
      <c r="K26" s="25">
        <v>1958</v>
      </c>
      <c r="L26" s="27">
        <v>12159.822</v>
      </c>
      <c r="M26" s="27">
        <v>11554.522999999999</v>
      </c>
      <c r="N26" s="27">
        <v>10965.127</v>
      </c>
      <c r="O26" s="27">
        <v>10956.1445</v>
      </c>
      <c r="P26" s="27">
        <v>10433.221</v>
      </c>
      <c r="Q26" s="27">
        <v>10283.821</v>
      </c>
      <c r="R26" s="27">
        <v>9745.027</v>
      </c>
      <c r="S26" s="27">
        <v>8982.2810000000009</v>
      </c>
      <c r="T26" s="27">
        <v>8428.8575000000001</v>
      </c>
      <c r="U26" s="27">
        <v>7745.6605</v>
      </c>
      <c r="V26" s="27">
        <v>7326.4324999999999</v>
      </c>
      <c r="W26" s="27">
        <v>6854.6324999999997</v>
      </c>
      <c r="X26" s="27">
        <v>6371.2460000000001</v>
      </c>
      <c r="Y26" s="27">
        <v>5995.18</v>
      </c>
      <c r="Z26" s="27">
        <v>5761.2894999999999</v>
      </c>
      <c r="AA26" s="27">
        <v>5649.8434999999999</v>
      </c>
      <c r="AB26" s="27">
        <v>5711.0034999999998</v>
      </c>
      <c r="AC26" s="27">
        <v>5721.7115000000003</v>
      </c>
      <c r="AD26" s="27">
        <v>5545.2740000000003</v>
      </c>
      <c r="AE26" s="27">
        <v>5530.0789999999997</v>
      </c>
      <c r="AF26" s="27">
        <v>5646.9494999999997</v>
      </c>
      <c r="AG26" s="27">
        <v>5630.6535000000003</v>
      </c>
      <c r="AH26" s="27">
        <v>5588.78</v>
      </c>
      <c r="AI26" s="27">
        <v>5532.1035000000002</v>
      </c>
      <c r="AJ26" s="27">
        <v>5512.9255000000003</v>
      </c>
      <c r="AK26" s="27">
        <v>5339.1724999999997</v>
      </c>
      <c r="AL26" s="27">
        <v>5031.2659999999996</v>
      </c>
      <c r="AM26" s="27">
        <v>4943.33</v>
      </c>
      <c r="AN26" s="27">
        <v>4847.91</v>
      </c>
      <c r="AO26" s="27">
        <v>4712.0119999999997</v>
      </c>
      <c r="AP26" s="27">
        <v>4599.7610000000004</v>
      </c>
      <c r="AQ26" s="27">
        <v>4362.3905000000004</v>
      </c>
      <c r="AR26" s="27">
        <v>4295.1154999999999</v>
      </c>
      <c r="AS26" s="27">
        <v>4333.5280000000002</v>
      </c>
      <c r="AT26" s="27">
        <v>4175.723</v>
      </c>
      <c r="AU26" s="27">
        <v>3963.8795</v>
      </c>
      <c r="AV26" s="27">
        <v>3873.1685000000002</v>
      </c>
      <c r="AW26" s="27">
        <v>3835.7869999999998</v>
      </c>
      <c r="AX26" s="27">
        <v>3713.2534999999998</v>
      </c>
      <c r="AY26" s="27">
        <v>3532.9665</v>
      </c>
      <c r="AZ26" s="27">
        <v>3468.7260000000001</v>
      </c>
      <c r="BA26" s="27">
        <v>3457.3265000000001</v>
      </c>
      <c r="BB26" s="27">
        <v>3422.5985000000001</v>
      </c>
      <c r="BC26" s="27">
        <v>3433.8510000000001</v>
      </c>
      <c r="BD26" s="27">
        <v>3382.4845</v>
      </c>
      <c r="BE26" s="27">
        <v>3177.61</v>
      </c>
      <c r="BF26" s="27">
        <v>2984.4625000000001</v>
      </c>
      <c r="BG26" s="27">
        <v>2915.3780000000002</v>
      </c>
      <c r="BH26" s="27">
        <v>2907.8719999999998</v>
      </c>
      <c r="BI26" s="27">
        <v>2840.7725</v>
      </c>
      <c r="BJ26" s="27">
        <v>2711.6525000000001</v>
      </c>
      <c r="BK26" s="27">
        <v>2632.9654999999998</v>
      </c>
      <c r="BL26" s="27">
        <v>2584.02</v>
      </c>
      <c r="BM26" s="27">
        <v>2509.7220000000002</v>
      </c>
      <c r="BN26" s="27">
        <v>2449.5304999999998</v>
      </c>
      <c r="BO26" s="27">
        <v>2353.0479999999998</v>
      </c>
      <c r="BP26" s="27">
        <v>2216.9135000000001</v>
      </c>
      <c r="BQ26" s="27">
        <v>2075.5394999999999</v>
      </c>
      <c r="BR26" s="27">
        <v>1904.2470000000001</v>
      </c>
      <c r="BS26" s="27">
        <v>1805.1175000000001</v>
      </c>
      <c r="BT26" s="27">
        <v>1763.4905000000001</v>
      </c>
      <c r="BU26" s="27">
        <v>1674.9935</v>
      </c>
      <c r="BV26" s="27">
        <v>1587.9169999999999</v>
      </c>
      <c r="BW26" s="27">
        <v>1505.3634999999999</v>
      </c>
      <c r="BX26" s="27">
        <v>1417.625</v>
      </c>
      <c r="BY26" s="27">
        <v>1316.3375000000001</v>
      </c>
      <c r="BZ26" s="27">
        <v>1171.3095000000001</v>
      </c>
      <c r="CA26" s="27">
        <v>1042.893</v>
      </c>
      <c r="CB26" s="27">
        <v>987.43600000000004</v>
      </c>
      <c r="CC26" s="27">
        <v>941.72749999999996</v>
      </c>
      <c r="CD26" s="27">
        <v>855.05650000000003</v>
      </c>
      <c r="CE26" s="27">
        <v>751.65099999999995</v>
      </c>
      <c r="CF26" s="27">
        <v>652.69799999999998</v>
      </c>
      <c r="CG26" s="27">
        <v>569.12199999999996</v>
      </c>
      <c r="CH26" s="27">
        <v>511.76350000000002</v>
      </c>
      <c r="CI26" s="27">
        <v>460.22449999999998</v>
      </c>
      <c r="CJ26" s="27">
        <v>396.13</v>
      </c>
      <c r="CK26" s="27">
        <v>332.69900000000001</v>
      </c>
      <c r="CL26" s="27">
        <v>264.88099999999997</v>
      </c>
      <c r="CM26" s="27">
        <v>209.37</v>
      </c>
      <c r="CN26" s="27">
        <v>172.95699999999999</v>
      </c>
      <c r="CO26" s="27">
        <v>145.31399999999999</v>
      </c>
      <c r="CP26" s="27">
        <v>121.9045</v>
      </c>
      <c r="CQ26" s="27">
        <v>98.981499999999997</v>
      </c>
      <c r="CR26" s="27">
        <v>81.210499999999996</v>
      </c>
      <c r="CS26" s="27">
        <v>65.086500000000001</v>
      </c>
      <c r="CT26" s="27">
        <v>48.610500000000002</v>
      </c>
      <c r="CU26" s="27">
        <v>35.773499999999999</v>
      </c>
      <c r="CV26" s="27">
        <v>26.8565</v>
      </c>
      <c r="CW26" s="27">
        <v>20.082999999999998</v>
      </c>
      <c r="CX26" s="27">
        <v>14.27</v>
      </c>
      <c r="CY26" s="27">
        <v>9.5570000000000004</v>
      </c>
      <c r="CZ26" s="27">
        <v>6.3025000000000002</v>
      </c>
      <c r="DA26" s="27">
        <v>4.0540000000000003</v>
      </c>
      <c r="DB26" s="27">
        <v>2.4855</v>
      </c>
      <c r="DC26" s="27">
        <v>1.486</v>
      </c>
      <c r="DD26" s="27">
        <v>0.83850000000000002</v>
      </c>
      <c r="DE26" s="27">
        <v>0.438</v>
      </c>
      <c r="DF26" s="27">
        <v>0.21249999999999999</v>
      </c>
      <c r="DG26" s="27">
        <v>9.2499999999999999E-2</v>
      </c>
      <c r="DH26" s="27">
        <v>6.0499999999999998E-2</v>
      </c>
    </row>
    <row r="27" spans="1:112" x14ac:dyDescent="0.35">
      <c r="A27" s="23">
        <v>6782</v>
      </c>
      <c r="B27" s="23" t="s">
        <v>23</v>
      </c>
      <c r="C27" s="24" t="s">
        <v>24</v>
      </c>
      <c r="D27" s="25">
        <v>5</v>
      </c>
      <c r="E27" s="25">
        <v>156</v>
      </c>
      <c r="F27" s="25" t="s">
        <v>25</v>
      </c>
      <c r="G27" s="25" t="s">
        <v>26</v>
      </c>
      <c r="H27" s="25">
        <v>156</v>
      </c>
      <c r="I27" s="26" t="s">
        <v>27</v>
      </c>
      <c r="J27" s="25">
        <v>906</v>
      </c>
      <c r="K27" s="25">
        <v>1959</v>
      </c>
      <c r="L27" s="27">
        <v>10444.682500000001</v>
      </c>
      <c r="M27" s="27">
        <v>11384.706</v>
      </c>
      <c r="N27" s="27">
        <v>11160.0545</v>
      </c>
      <c r="O27" s="27">
        <v>10727.061</v>
      </c>
      <c r="P27" s="27">
        <v>10777.261</v>
      </c>
      <c r="Q27" s="27">
        <v>10297.622499999999</v>
      </c>
      <c r="R27" s="27">
        <v>10175.915499999999</v>
      </c>
      <c r="S27" s="27">
        <v>9655.9950000000008</v>
      </c>
      <c r="T27" s="27">
        <v>8910.9645</v>
      </c>
      <c r="U27" s="27">
        <v>8366.4189999999999</v>
      </c>
      <c r="V27" s="27">
        <v>7691.9215000000004</v>
      </c>
      <c r="W27" s="27">
        <v>7278.0344999999998</v>
      </c>
      <c r="X27" s="27">
        <v>6811.9894999999997</v>
      </c>
      <c r="Y27" s="27">
        <v>6333.7049999999999</v>
      </c>
      <c r="Z27" s="27">
        <v>5962.0309999999999</v>
      </c>
      <c r="AA27" s="27">
        <v>5731.0640000000003</v>
      </c>
      <c r="AB27" s="27">
        <v>5621.4690000000001</v>
      </c>
      <c r="AC27" s="27">
        <v>5682.7264999999998</v>
      </c>
      <c r="AD27" s="27">
        <v>5692.8225000000002</v>
      </c>
      <c r="AE27" s="27">
        <v>5515.9709999999995</v>
      </c>
      <c r="AF27" s="27">
        <v>5499.4059999999999</v>
      </c>
      <c r="AG27" s="27">
        <v>5613.5315000000001</v>
      </c>
      <c r="AH27" s="27">
        <v>5595.4014999999999</v>
      </c>
      <c r="AI27" s="27">
        <v>5552.1509999999998</v>
      </c>
      <c r="AJ27" s="27">
        <v>5494.674</v>
      </c>
      <c r="AK27" s="27">
        <v>5474.8429999999998</v>
      </c>
      <c r="AL27" s="27">
        <v>5301.5119999999997</v>
      </c>
      <c r="AM27" s="27">
        <v>4995.2910000000002</v>
      </c>
      <c r="AN27" s="27">
        <v>4907.6059999999998</v>
      </c>
      <c r="AO27" s="27">
        <v>4811.9724999999999</v>
      </c>
      <c r="AP27" s="27">
        <v>4676.473</v>
      </c>
      <c r="AQ27" s="27">
        <v>4564.1610000000001</v>
      </c>
      <c r="AR27" s="27">
        <v>4327.8900000000003</v>
      </c>
      <c r="AS27" s="27">
        <v>4260.7165000000005</v>
      </c>
      <c r="AT27" s="27">
        <v>4297.9994999999999</v>
      </c>
      <c r="AU27" s="27">
        <v>4140.3900000000003</v>
      </c>
      <c r="AV27" s="27">
        <v>3929.1959999999999</v>
      </c>
      <c r="AW27" s="27">
        <v>3837.68</v>
      </c>
      <c r="AX27" s="27">
        <v>3798.3854999999999</v>
      </c>
      <c r="AY27" s="27">
        <v>3674.0880000000002</v>
      </c>
      <c r="AZ27" s="27">
        <v>3492.5165000000002</v>
      </c>
      <c r="BA27" s="27">
        <v>3425.6779999999999</v>
      </c>
      <c r="BB27" s="27">
        <v>3410.8119999999999</v>
      </c>
      <c r="BC27" s="27">
        <v>3373.2595000000001</v>
      </c>
      <c r="BD27" s="27">
        <v>3381.4375</v>
      </c>
      <c r="BE27" s="27">
        <v>3327.9485</v>
      </c>
      <c r="BF27" s="27">
        <v>3123.643</v>
      </c>
      <c r="BG27" s="27">
        <v>2931.0889999999999</v>
      </c>
      <c r="BH27" s="27">
        <v>2859.8679999999999</v>
      </c>
      <c r="BI27" s="27">
        <v>2848.0160000000001</v>
      </c>
      <c r="BJ27" s="27">
        <v>2776.6669999999999</v>
      </c>
      <c r="BK27" s="27">
        <v>2644.5435000000002</v>
      </c>
      <c r="BL27" s="27">
        <v>2562.0985000000001</v>
      </c>
      <c r="BM27" s="27">
        <v>2509.2159999999999</v>
      </c>
      <c r="BN27" s="27">
        <v>2432.808</v>
      </c>
      <c r="BO27" s="27">
        <v>2370.9495000000002</v>
      </c>
      <c r="BP27" s="27">
        <v>2273.7285000000002</v>
      </c>
      <c r="BQ27" s="27">
        <v>2137.8850000000002</v>
      </c>
      <c r="BR27" s="27">
        <v>1995.8855000000001</v>
      </c>
      <c r="BS27" s="27">
        <v>1824.2909999999999</v>
      </c>
      <c r="BT27" s="27">
        <v>1721.472</v>
      </c>
      <c r="BU27" s="27">
        <v>1672.192</v>
      </c>
      <c r="BV27" s="27">
        <v>1578.2360000000001</v>
      </c>
      <c r="BW27" s="27">
        <v>1486.82</v>
      </c>
      <c r="BX27" s="27">
        <v>1401.0115000000001</v>
      </c>
      <c r="BY27" s="27">
        <v>1312.365</v>
      </c>
      <c r="BZ27" s="27">
        <v>1212.423</v>
      </c>
      <c r="CA27" s="27">
        <v>1073.3415</v>
      </c>
      <c r="CB27" s="27">
        <v>950.51649999999995</v>
      </c>
      <c r="CC27" s="27">
        <v>894.31200000000001</v>
      </c>
      <c r="CD27" s="27">
        <v>845.77499999999998</v>
      </c>
      <c r="CE27" s="27">
        <v>760.649</v>
      </c>
      <c r="CF27" s="27">
        <v>662.00549999999998</v>
      </c>
      <c r="CG27" s="27">
        <v>568.97149999999999</v>
      </c>
      <c r="CH27" s="27">
        <v>491.04450000000003</v>
      </c>
      <c r="CI27" s="27">
        <v>437.34</v>
      </c>
      <c r="CJ27" s="27">
        <v>389.41149999999999</v>
      </c>
      <c r="CK27" s="27">
        <v>331.93150000000003</v>
      </c>
      <c r="CL27" s="27">
        <v>275.97550000000001</v>
      </c>
      <c r="CM27" s="27">
        <v>217.01499999999999</v>
      </c>
      <c r="CN27" s="27">
        <v>169.29300000000001</v>
      </c>
      <c r="CO27" s="27">
        <v>137.61250000000001</v>
      </c>
      <c r="CP27" s="27">
        <v>113.60850000000001</v>
      </c>
      <c r="CQ27" s="27">
        <v>93.494500000000002</v>
      </c>
      <c r="CR27" s="27">
        <v>74.436499999999995</v>
      </c>
      <c r="CS27" s="27">
        <v>59.913499999999999</v>
      </c>
      <c r="CT27" s="27">
        <v>47.038499999999999</v>
      </c>
      <c r="CU27" s="27">
        <v>34.39</v>
      </c>
      <c r="CV27" s="27">
        <v>24.747</v>
      </c>
      <c r="CW27" s="27">
        <v>18.117000000000001</v>
      </c>
      <c r="CX27" s="27">
        <v>13.1625</v>
      </c>
      <c r="CY27" s="27">
        <v>9.0444999999999993</v>
      </c>
      <c r="CZ27" s="27">
        <v>5.8369999999999997</v>
      </c>
      <c r="DA27" s="27">
        <v>3.6949999999999998</v>
      </c>
      <c r="DB27" s="27">
        <v>2.2715000000000001</v>
      </c>
      <c r="DC27" s="27">
        <v>1.3280000000000001</v>
      </c>
      <c r="DD27" s="27">
        <v>0.75249999999999995</v>
      </c>
      <c r="DE27" s="27">
        <v>0.39500000000000002</v>
      </c>
      <c r="DF27" s="27">
        <v>0.189</v>
      </c>
      <c r="DG27" s="27">
        <v>8.1000000000000003E-2</v>
      </c>
      <c r="DH27" s="27">
        <v>4.9000000000000002E-2</v>
      </c>
    </row>
    <row r="28" spans="1:112" x14ac:dyDescent="0.35">
      <c r="A28" s="23">
        <v>6783</v>
      </c>
      <c r="B28" s="23" t="s">
        <v>23</v>
      </c>
      <c r="C28" s="24" t="s">
        <v>24</v>
      </c>
      <c r="D28" s="25">
        <v>5</v>
      </c>
      <c r="E28" s="25">
        <v>156</v>
      </c>
      <c r="F28" s="25" t="s">
        <v>25</v>
      </c>
      <c r="G28" s="25" t="s">
        <v>26</v>
      </c>
      <c r="H28" s="25">
        <v>156</v>
      </c>
      <c r="I28" s="26" t="s">
        <v>27</v>
      </c>
      <c r="J28" s="25">
        <v>906</v>
      </c>
      <c r="K28" s="25">
        <v>1960</v>
      </c>
      <c r="L28" s="27">
        <v>8996.2055</v>
      </c>
      <c r="M28" s="27">
        <v>9470.0840000000007</v>
      </c>
      <c r="N28" s="27">
        <v>10763.083000000001</v>
      </c>
      <c r="O28" s="27">
        <v>10796.0355</v>
      </c>
      <c r="P28" s="27">
        <v>10473.172</v>
      </c>
      <c r="Q28" s="27">
        <v>10572.023499999999</v>
      </c>
      <c r="R28" s="27">
        <v>10134.59</v>
      </c>
      <c r="S28" s="27">
        <v>10038.692499999999</v>
      </c>
      <c r="T28" s="27">
        <v>9538.5174999999999</v>
      </c>
      <c r="U28" s="27">
        <v>8813.0604999999996</v>
      </c>
      <c r="V28" s="27">
        <v>8279.5125000000007</v>
      </c>
      <c r="W28" s="27">
        <v>7616.7965000000004</v>
      </c>
      <c r="X28" s="27">
        <v>7211.1835000000001</v>
      </c>
      <c r="Y28" s="27">
        <v>6754.0065000000004</v>
      </c>
      <c r="Z28" s="27">
        <v>6283.8239999999996</v>
      </c>
      <c r="AA28" s="27">
        <v>5918.6660000000002</v>
      </c>
      <c r="AB28" s="27">
        <v>5691.7790000000005</v>
      </c>
      <c r="AC28" s="27">
        <v>5584.0720000000001</v>
      </c>
      <c r="AD28" s="27">
        <v>5644.5280000000002</v>
      </c>
      <c r="AE28" s="27">
        <v>5653.0140000000001</v>
      </c>
      <c r="AF28" s="27">
        <v>5475.2455</v>
      </c>
      <c r="AG28" s="27">
        <v>5456.6895000000004</v>
      </c>
      <c r="AH28" s="27">
        <v>5567.6125000000002</v>
      </c>
      <c r="AI28" s="27">
        <v>5547.7704999999996</v>
      </c>
      <c r="AJ28" s="27">
        <v>5503.4894999999997</v>
      </c>
      <c r="AK28" s="27">
        <v>5445.5405000000001</v>
      </c>
      <c r="AL28" s="27">
        <v>5425.1660000000002</v>
      </c>
      <c r="AM28" s="27">
        <v>5252.5204999999996</v>
      </c>
      <c r="AN28" s="27">
        <v>4948.2804999999998</v>
      </c>
      <c r="AO28" s="27">
        <v>4860.5770000000002</v>
      </c>
      <c r="AP28" s="27">
        <v>4764.5780000000004</v>
      </c>
      <c r="AQ28" s="27">
        <v>4629.3864999999996</v>
      </c>
      <c r="AR28" s="27">
        <v>4517.0010000000002</v>
      </c>
      <c r="AS28" s="27">
        <v>4282.0959999999995</v>
      </c>
      <c r="AT28" s="27">
        <v>4214.7370000000001</v>
      </c>
      <c r="AU28" s="27">
        <v>4250.2250000000004</v>
      </c>
      <c r="AV28" s="27">
        <v>4092.5245</v>
      </c>
      <c r="AW28" s="27">
        <v>3881.6995000000002</v>
      </c>
      <c r="AX28" s="27">
        <v>3788.6695</v>
      </c>
      <c r="AY28" s="27">
        <v>3746.5645</v>
      </c>
      <c r="AZ28" s="27">
        <v>3620.0234999999998</v>
      </c>
      <c r="BA28" s="27">
        <v>3437.1219999999998</v>
      </c>
      <c r="BB28" s="27">
        <v>3367.4225000000001</v>
      </c>
      <c r="BC28" s="27">
        <v>3348.8634999999999</v>
      </c>
      <c r="BD28" s="27">
        <v>3308.431</v>
      </c>
      <c r="BE28" s="27">
        <v>3313.1264999999999</v>
      </c>
      <c r="BF28" s="27">
        <v>3257.1295</v>
      </c>
      <c r="BG28" s="27">
        <v>3053.404</v>
      </c>
      <c r="BH28" s="27">
        <v>2861.1460000000002</v>
      </c>
      <c r="BI28" s="27">
        <v>2786.7260000000001</v>
      </c>
      <c r="BJ28" s="27">
        <v>2769.1559999999999</v>
      </c>
      <c r="BK28" s="27">
        <v>2692.9735000000001</v>
      </c>
      <c r="BL28" s="27">
        <v>2558.3270000000002</v>
      </c>
      <c r="BM28" s="27">
        <v>2472.8175000000001</v>
      </c>
      <c r="BN28" s="27">
        <v>2416.6999999999998</v>
      </c>
      <c r="BO28" s="27">
        <v>2338.6374999999998</v>
      </c>
      <c r="BP28" s="27">
        <v>2274.6999999999998</v>
      </c>
      <c r="BQ28" s="27">
        <v>2175.9495000000002</v>
      </c>
      <c r="BR28" s="27">
        <v>2039.4894999999999</v>
      </c>
      <c r="BS28" s="27">
        <v>1896.0695000000001</v>
      </c>
      <c r="BT28" s="27">
        <v>1724.0540000000001</v>
      </c>
      <c r="BU28" s="27">
        <v>1617.2725</v>
      </c>
      <c r="BV28" s="27">
        <v>1560.3810000000001</v>
      </c>
      <c r="BW28" s="27">
        <v>1462.4245000000001</v>
      </c>
      <c r="BX28" s="27">
        <v>1368.6165000000001</v>
      </c>
      <c r="BY28" s="27">
        <v>1281.4829999999999</v>
      </c>
      <c r="BZ28" s="27">
        <v>1193.3485000000001</v>
      </c>
      <c r="CA28" s="27">
        <v>1095.6824999999999</v>
      </c>
      <c r="CB28" s="27">
        <v>963.38850000000002</v>
      </c>
      <c r="CC28" s="27">
        <v>846.67550000000006</v>
      </c>
      <c r="CD28" s="27">
        <v>789.51199999999994</v>
      </c>
      <c r="CE28" s="27">
        <v>738.69600000000003</v>
      </c>
      <c r="CF28" s="27">
        <v>656.91300000000001</v>
      </c>
      <c r="CG28" s="27">
        <v>564.94550000000004</v>
      </c>
      <c r="CH28" s="27">
        <v>479.57650000000001</v>
      </c>
      <c r="CI28" s="27">
        <v>408.798</v>
      </c>
      <c r="CJ28" s="27">
        <v>359.87849999999997</v>
      </c>
      <c r="CK28" s="27">
        <v>316.74849999999998</v>
      </c>
      <c r="CL28" s="27">
        <v>266.99700000000001</v>
      </c>
      <c r="CM28" s="27">
        <v>219.351</v>
      </c>
      <c r="CN28" s="27">
        <v>169.995</v>
      </c>
      <c r="CO28" s="27">
        <v>130.59049999999999</v>
      </c>
      <c r="CP28" s="27">
        <v>104.27549999999999</v>
      </c>
      <c r="CQ28" s="27">
        <v>84.483000000000004</v>
      </c>
      <c r="CR28" s="27">
        <v>68.141999999999996</v>
      </c>
      <c r="CS28" s="27">
        <v>53.148499999999999</v>
      </c>
      <c r="CT28" s="27">
        <v>41.908999999999999</v>
      </c>
      <c r="CU28" s="27">
        <v>32.164999999999999</v>
      </c>
      <c r="CV28" s="27">
        <v>22.952000000000002</v>
      </c>
      <c r="CW28" s="27">
        <v>16.087</v>
      </c>
      <c r="CX28" s="27">
        <v>11.4345</v>
      </c>
      <c r="CY28" s="27">
        <v>8.032</v>
      </c>
      <c r="CZ28" s="27">
        <v>5.3105000000000002</v>
      </c>
      <c r="DA28" s="27">
        <v>3.2814999999999999</v>
      </c>
      <c r="DB28" s="27">
        <v>1.9804999999999999</v>
      </c>
      <c r="DC28" s="27">
        <v>1.1499999999999999</v>
      </c>
      <c r="DD28" s="27">
        <v>0.62649999999999995</v>
      </c>
      <c r="DE28" s="27">
        <v>0.32400000000000001</v>
      </c>
      <c r="DF28" s="27">
        <v>0.15049999999999999</v>
      </c>
      <c r="DG28" s="27">
        <v>5.8000000000000003E-2</v>
      </c>
      <c r="DH28" s="27">
        <v>2.9499999999999998E-2</v>
      </c>
    </row>
    <row r="29" spans="1:112" x14ac:dyDescent="0.35">
      <c r="A29" s="23">
        <v>6784</v>
      </c>
      <c r="B29" s="23" t="s">
        <v>23</v>
      </c>
      <c r="C29" s="24" t="s">
        <v>24</v>
      </c>
      <c r="D29" s="25">
        <v>5</v>
      </c>
      <c r="E29" s="25">
        <v>156</v>
      </c>
      <c r="F29" s="25" t="s">
        <v>25</v>
      </c>
      <c r="G29" s="25" t="s">
        <v>26</v>
      </c>
      <c r="H29" s="25">
        <v>156</v>
      </c>
      <c r="I29" s="26" t="s">
        <v>27</v>
      </c>
      <c r="J29" s="25">
        <v>906</v>
      </c>
      <c r="K29" s="25">
        <v>1961</v>
      </c>
      <c r="L29" s="27">
        <v>8252.0565000000006</v>
      </c>
      <c r="M29" s="27">
        <v>8146.8114999999998</v>
      </c>
      <c r="N29" s="27">
        <v>8939.6764999999996</v>
      </c>
      <c r="O29" s="27">
        <v>10414.826499999999</v>
      </c>
      <c r="P29" s="27">
        <v>10544.9575</v>
      </c>
      <c r="Q29" s="27">
        <v>10275.5875</v>
      </c>
      <c r="R29" s="27">
        <v>10407.2225</v>
      </c>
      <c r="S29" s="27">
        <v>9998.7875000000004</v>
      </c>
      <c r="T29" s="27">
        <v>9917.8369999999995</v>
      </c>
      <c r="U29" s="27">
        <v>9435.4115000000002</v>
      </c>
      <c r="V29" s="27">
        <v>8723.4359999999997</v>
      </c>
      <c r="W29" s="27">
        <v>8201.02</v>
      </c>
      <c r="X29" s="27">
        <v>7547.8990000000003</v>
      </c>
      <c r="Y29" s="27">
        <v>7150.53</v>
      </c>
      <c r="Z29" s="27">
        <v>6701.7370000000001</v>
      </c>
      <c r="AA29" s="27">
        <v>6238.915</v>
      </c>
      <c r="AB29" s="27">
        <v>5878.643</v>
      </c>
      <c r="AC29" s="27">
        <v>5654.2349999999997</v>
      </c>
      <c r="AD29" s="27">
        <v>5546.576</v>
      </c>
      <c r="AE29" s="27">
        <v>5605.0955000000004</v>
      </c>
      <c r="AF29" s="27">
        <v>5611.5190000000002</v>
      </c>
      <c r="AG29" s="27">
        <v>5432.8164999999999</v>
      </c>
      <c r="AH29" s="27">
        <v>5411.9769999999999</v>
      </c>
      <c r="AI29" s="27">
        <v>5520.3339999999998</v>
      </c>
      <c r="AJ29" s="27">
        <v>5499.2764999999999</v>
      </c>
      <c r="AK29" s="27">
        <v>5454.4144999999999</v>
      </c>
      <c r="AL29" s="27">
        <v>5396.2150000000001</v>
      </c>
      <c r="AM29" s="27">
        <v>5375.2945</v>
      </c>
      <c r="AN29" s="27">
        <v>5203.5349999999999</v>
      </c>
      <c r="AO29" s="27">
        <v>4901.0114999999996</v>
      </c>
      <c r="AP29" s="27">
        <v>4812.8464999999997</v>
      </c>
      <c r="AQ29" s="27">
        <v>4716.8504999999996</v>
      </c>
      <c r="AR29" s="27">
        <v>4581.7685000000001</v>
      </c>
      <c r="AS29" s="27">
        <v>4469.6639999999998</v>
      </c>
      <c r="AT29" s="27">
        <v>4236.1639999999998</v>
      </c>
      <c r="AU29" s="27">
        <v>4168.0704999999998</v>
      </c>
      <c r="AV29" s="27">
        <v>4201.683</v>
      </c>
      <c r="AW29" s="27">
        <v>4043.84</v>
      </c>
      <c r="AX29" s="27">
        <v>3832.7804999999998</v>
      </c>
      <c r="AY29" s="27">
        <v>3737.6275000000001</v>
      </c>
      <c r="AZ29" s="27">
        <v>3692.306</v>
      </c>
      <c r="BA29" s="27">
        <v>3563.6435000000001</v>
      </c>
      <c r="BB29" s="27">
        <v>3379.4974999999999</v>
      </c>
      <c r="BC29" s="27">
        <v>3306.9690000000001</v>
      </c>
      <c r="BD29" s="27">
        <v>3285.268</v>
      </c>
      <c r="BE29" s="27">
        <v>3242.2645000000002</v>
      </c>
      <c r="BF29" s="27">
        <v>3243.4290000000001</v>
      </c>
      <c r="BG29" s="27">
        <v>3185.0904999999998</v>
      </c>
      <c r="BH29" s="27">
        <v>2981.7435</v>
      </c>
      <c r="BI29" s="27">
        <v>2788.89</v>
      </c>
      <c r="BJ29" s="27">
        <v>2710.3924999999999</v>
      </c>
      <c r="BK29" s="27">
        <v>2686.7539999999999</v>
      </c>
      <c r="BL29" s="27">
        <v>2606.4810000000002</v>
      </c>
      <c r="BM29" s="27">
        <v>2470.3305</v>
      </c>
      <c r="BN29" s="27">
        <v>2382.6475</v>
      </c>
      <c r="BO29" s="27">
        <v>2324.1480000000001</v>
      </c>
      <c r="BP29" s="27">
        <v>2244.5250000000001</v>
      </c>
      <c r="BQ29" s="27">
        <v>2177.7215000000001</v>
      </c>
      <c r="BR29" s="27">
        <v>2076.7860000000001</v>
      </c>
      <c r="BS29" s="27">
        <v>1938.5335</v>
      </c>
      <c r="BT29" s="27">
        <v>1793.1205</v>
      </c>
      <c r="BU29" s="27">
        <v>1620.721</v>
      </c>
      <c r="BV29" s="27">
        <v>1509.9965</v>
      </c>
      <c r="BW29" s="27">
        <v>1447.07</v>
      </c>
      <c r="BX29" s="27">
        <v>1347.3734999999999</v>
      </c>
      <c r="BY29" s="27">
        <v>1252.8865000000001</v>
      </c>
      <c r="BZ29" s="27">
        <v>1166.1099999999999</v>
      </c>
      <c r="CA29" s="27">
        <v>1079.0909999999999</v>
      </c>
      <c r="CB29" s="27">
        <v>984.125</v>
      </c>
      <c r="CC29" s="27">
        <v>858.57150000000001</v>
      </c>
      <c r="CD29" s="27">
        <v>747.34400000000005</v>
      </c>
      <c r="CE29" s="27">
        <v>689.31949999999995</v>
      </c>
      <c r="CF29" s="27">
        <v>637.99699999999996</v>
      </c>
      <c r="CG29" s="27">
        <v>560.79849999999999</v>
      </c>
      <c r="CH29" s="27">
        <v>476.36750000000001</v>
      </c>
      <c r="CI29" s="27">
        <v>399.28300000000002</v>
      </c>
      <c r="CJ29" s="27">
        <v>336.12549999999999</v>
      </c>
      <c r="CK29" s="27">
        <v>292.28449999999998</v>
      </c>
      <c r="CL29" s="27">
        <v>254.35650000000001</v>
      </c>
      <c r="CM29" s="27">
        <v>211.78</v>
      </c>
      <c r="CN29" s="27">
        <v>171.54150000000001</v>
      </c>
      <c r="CO29" s="27">
        <v>130.90450000000001</v>
      </c>
      <c r="CP29" s="27">
        <v>98.724000000000004</v>
      </c>
      <c r="CQ29" s="27">
        <v>77.33</v>
      </c>
      <c r="CR29" s="27">
        <v>61.386000000000003</v>
      </c>
      <c r="CS29" s="27">
        <v>48.497</v>
      </c>
      <c r="CT29" s="27">
        <v>37.01</v>
      </c>
      <c r="CU29" s="27">
        <v>28.5</v>
      </c>
      <c r="CV29" s="27">
        <v>21.338999999999999</v>
      </c>
      <c r="CW29" s="27">
        <v>14.808999999999999</v>
      </c>
      <c r="CX29" s="27">
        <v>10.055999999999999</v>
      </c>
      <c r="CY29" s="27">
        <v>6.9005000000000001</v>
      </c>
      <c r="CZ29" s="27">
        <v>4.6595000000000004</v>
      </c>
      <c r="DA29" s="27">
        <v>2.9460000000000002</v>
      </c>
      <c r="DB29" s="27">
        <v>1.7284999999999999</v>
      </c>
      <c r="DC29" s="27">
        <v>0.98099999999999998</v>
      </c>
      <c r="DD29" s="27">
        <v>0.52749999999999997</v>
      </c>
      <c r="DE29" s="27">
        <v>0.25700000000000001</v>
      </c>
      <c r="DF29" s="27">
        <v>0.112</v>
      </c>
      <c r="DG29" s="27">
        <v>3.5000000000000003E-2</v>
      </c>
      <c r="DH29" s="27">
        <v>1.6500000000000001E-2</v>
      </c>
    </row>
    <row r="30" spans="1:112" x14ac:dyDescent="0.35">
      <c r="A30" s="23">
        <v>6785</v>
      </c>
      <c r="B30" s="23" t="s">
        <v>23</v>
      </c>
      <c r="C30" s="24" t="s">
        <v>24</v>
      </c>
      <c r="D30" s="25">
        <v>5</v>
      </c>
      <c r="E30" s="25">
        <v>156</v>
      </c>
      <c r="F30" s="25" t="s">
        <v>25</v>
      </c>
      <c r="G30" s="25" t="s">
        <v>26</v>
      </c>
      <c r="H30" s="25">
        <v>156</v>
      </c>
      <c r="I30" s="26" t="s">
        <v>27</v>
      </c>
      <c r="J30" s="25">
        <v>906</v>
      </c>
      <c r="K30" s="25">
        <v>1962</v>
      </c>
      <c r="L30" s="27">
        <v>10371.405000000001</v>
      </c>
      <c r="M30" s="27">
        <v>7739.8154999999997</v>
      </c>
      <c r="N30" s="27">
        <v>7887.4849999999997</v>
      </c>
      <c r="O30" s="27">
        <v>8752.0810000000001</v>
      </c>
      <c r="P30" s="27">
        <v>10254.084000000001</v>
      </c>
      <c r="Q30" s="27">
        <v>10420.227000000001</v>
      </c>
      <c r="R30" s="27">
        <v>10173.522000000001</v>
      </c>
      <c r="S30" s="27">
        <v>10319.575000000001</v>
      </c>
      <c r="T30" s="27">
        <v>9924.0964999999997</v>
      </c>
      <c r="U30" s="27">
        <v>9848.3834999999999</v>
      </c>
      <c r="V30" s="27">
        <v>9375.0395000000008</v>
      </c>
      <c r="W30" s="27">
        <v>8669.4714999999997</v>
      </c>
      <c r="X30" s="27">
        <v>8153.2539999999999</v>
      </c>
      <c r="Y30" s="27">
        <v>7505.1795000000002</v>
      </c>
      <c r="Z30" s="27">
        <v>7112.4889999999996</v>
      </c>
      <c r="AA30" s="27">
        <v>6668.1315000000004</v>
      </c>
      <c r="AB30" s="27">
        <v>6208.7624999999998</v>
      </c>
      <c r="AC30" s="27">
        <v>5850.1329999999998</v>
      </c>
      <c r="AD30" s="27">
        <v>5625.9960000000001</v>
      </c>
      <c r="AE30" s="27">
        <v>5517.2844999999998</v>
      </c>
      <c r="AF30" s="27">
        <v>5573.65</v>
      </c>
      <c r="AG30" s="27">
        <v>5578.0794999999998</v>
      </c>
      <c r="AH30" s="27">
        <v>5398.527</v>
      </c>
      <c r="AI30" s="27">
        <v>5375.9269999999997</v>
      </c>
      <c r="AJ30" s="27">
        <v>5482.5780000000004</v>
      </c>
      <c r="AK30" s="27">
        <v>5460.8344999999999</v>
      </c>
      <c r="AL30" s="27">
        <v>5415.7314999999999</v>
      </c>
      <c r="AM30" s="27">
        <v>5357.4224999999997</v>
      </c>
      <c r="AN30" s="27">
        <v>5336.0754999999999</v>
      </c>
      <c r="AO30" s="27">
        <v>5165.0405000000001</v>
      </c>
      <c r="AP30" s="27">
        <v>4863.8694999999998</v>
      </c>
      <c r="AQ30" s="27">
        <v>4775.4665000000005</v>
      </c>
      <c r="AR30" s="27">
        <v>4679.8239999999996</v>
      </c>
      <c r="AS30" s="27">
        <v>4545.0704999999998</v>
      </c>
      <c r="AT30" s="27">
        <v>4433.4769999999999</v>
      </c>
      <c r="AU30" s="27">
        <v>4201.1475</v>
      </c>
      <c r="AV30" s="27">
        <v>4132.3644999999997</v>
      </c>
      <c r="AW30" s="27">
        <v>4164.3455000000004</v>
      </c>
      <c r="AX30" s="27">
        <v>4006.0065</v>
      </c>
      <c r="AY30" s="27">
        <v>3794.1664999999998</v>
      </c>
      <c r="AZ30" s="27">
        <v>3696.7505000000001</v>
      </c>
      <c r="BA30" s="27">
        <v>3648.4364999999998</v>
      </c>
      <c r="BB30" s="27">
        <v>3517.9355</v>
      </c>
      <c r="BC30" s="27">
        <v>3332.87</v>
      </c>
      <c r="BD30" s="27">
        <v>3258.3090000000002</v>
      </c>
      <c r="BE30" s="27">
        <v>3234.4254999999998</v>
      </c>
      <c r="BF30" s="27">
        <v>3189.5010000000002</v>
      </c>
      <c r="BG30" s="27">
        <v>3187.6315</v>
      </c>
      <c r="BH30" s="27">
        <v>3126.8874999999998</v>
      </c>
      <c r="BI30" s="27">
        <v>2923.0115000000001</v>
      </c>
      <c r="BJ30" s="27">
        <v>2728.6995000000002</v>
      </c>
      <c r="BK30" s="27">
        <v>2646.1215000000002</v>
      </c>
      <c r="BL30" s="27">
        <v>2617.3074999999999</v>
      </c>
      <c r="BM30" s="27">
        <v>2534.1804999999999</v>
      </c>
      <c r="BN30" s="27">
        <v>2397.6075000000001</v>
      </c>
      <c r="BO30" s="27">
        <v>2308.6905000000002</v>
      </c>
      <c r="BP30" s="27">
        <v>2248.2575000000002</v>
      </c>
      <c r="BQ30" s="27">
        <v>2166.712</v>
      </c>
      <c r="BR30" s="27">
        <v>2096.3235</v>
      </c>
      <c r="BS30" s="27">
        <v>1992.1585</v>
      </c>
      <c r="BT30" s="27">
        <v>1851.0274999999999</v>
      </c>
      <c r="BU30" s="27">
        <v>1703.0605</v>
      </c>
      <c r="BV30" s="27">
        <v>1530.296</v>
      </c>
      <c r="BW30" s="27">
        <v>1416.8335</v>
      </c>
      <c r="BX30" s="27">
        <v>1350.0454999999999</v>
      </c>
      <c r="BY30" s="27">
        <v>1250.3599999999999</v>
      </c>
      <c r="BZ30" s="27">
        <v>1156.45</v>
      </c>
      <c r="CA30" s="27">
        <v>1070.625</v>
      </c>
      <c r="CB30" s="27">
        <v>984.62549999999999</v>
      </c>
      <c r="CC30" s="27">
        <v>891.75350000000003</v>
      </c>
      <c r="CD30" s="27">
        <v>771.5385</v>
      </c>
      <c r="CE30" s="27">
        <v>665.09900000000005</v>
      </c>
      <c r="CF30" s="27">
        <v>607.20699999999999</v>
      </c>
      <c r="CG30" s="27">
        <v>556.44050000000004</v>
      </c>
      <c r="CH30" s="27">
        <v>484.14</v>
      </c>
      <c r="CI30" s="27">
        <v>407.04149999999998</v>
      </c>
      <c r="CJ30" s="27">
        <v>337.577</v>
      </c>
      <c r="CK30" s="27">
        <v>281.05200000000002</v>
      </c>
      <c r="CL30" s="27">
        <v>241.41300000000001</v>
      </c>
      <c r="CM30" s="27">
        <v>207.39349999999999</v>
      </c>
      <c r="CN30" s="27">
        <v>170.16849999999999</v>
      </c>
      <c r="CO30" s="27">
        <v>135.60499999999999</v>
      </c>
      <c r="CP30" s="27">
        <v>101.724</v>
      </c>
      <c r="CQ30" s="27">
        <v>75.224500000000006</v>
      </c>
      <c r="CR30" s="27">
        <v>57.752000000000002</v>
      </c>
      <c r="CS30" s="27">
        <v>44.878500000000003</v>
      </c>
      <c r="CT30" s="27">
        <v>34.679000000000002</v>
      </c>
      <c r="CU30" s="27">
        <v>25.8355</v>
      </c>
      <c r="CV30" s="27">
        <v>19.367999999999999</v>
      </c>
      <c r="CW30" s="27">
        <v>14.0885</v>
      </c>
      <c r="CX30" s="27">
        <v>9.4625000000000004</v>
      </c>
      <c r="CY30" s="27">
        <v>6.1914999999999996</v>
      </c>
      <c r="CZ30" s="27">
        <v>4.0754999999999999</v>
      </c>
      <c r="DA30" s="27">
        <v>2.6269999999999998</v>
      </c>
      <c r="DB30" s="27">
        <v>1.573</v>
      </c>
      <c r="DC30" s="27">
        <v>0.86199999999999999</v>
      </c>
      <c r="DD30" s="27">
        <v>0.44600000000000001</v>
      </c>
      <c r="DE30" s="27">
        <v>0.20849999999999999</v>
      </c>
      <c r="DF30" s="27">
        <v>7.7499999999999999E-2</v>
      </c>
      <c r="DG30" s="27">
        <v>1.7999999999999999E-2</v>
      </c>
      <c r="DH30" s="27">
        <v>0.01</v>
      </c>
    </row>
    <row r="31" spans="1:112" x14ac:dyDescent="0.35">
      <c r="A31" s="23">
        <v>6786</v>
      </c>
      <c r="B31" s="23" t="s">
        <v>23</v>
      </c>
      <c r="C31" s="24" t="s">
        <v>24</v>
      </c>
      <c r="D31" s="25">
        <v>5</v>
      </c>
      <c r="E31" s="25">
        <v>156</v>
      </c>
      <c r="F31" s="25" t="s">
        <v>25</v>
      </c>
      <c r="G31" s="25" t="s">
        <v>26</v>
      </c>
      <c r="H31" s="25">
        <v>156</v>
      </c>
      <c r="I31" s="26" t="s">
        <v>27</v>
      </c>
      <c r="J31" s="25">
        <v>906</v>
      </c>
      <c r="K31" s="25">
        <v>1963</v>
      </c>
      <c r="L31" s="27">
        <v>14473.485000000001</v>
      </c>
      <c r="M31" s="27">
        <v>9925.1695</v>
      </c>
      <c r="N31" s="27">
        <v>7593.5334999999995</v>
      </c>
      <c r="O31" s="27">
        <v>7777.5084999999999</v>
      </c>
      <c r="P31" s="27">
        <v>8659.6345000000001</v>
      </c>
      <c r="Q31" s="27">
        <v>10169.61</v>
      </c>
      <c r="R31" s="27">
        <v>10350.748</v>
      </c>
      <c r="S31" s="27">
        <v>10115.663</v>
      </c>
      <c r="T31" s="27">
        <v>10266.913</v>
      </c>
      <c r="U31" s="27">
        <v>9876.6465000000007</v>
      </c>
      <c r="V31" s="27">
        <v>9803.3904999999995</v>
      </c>
      <c r="W31" s="27">
        <v>9334.0110000000004</v>
      </c>
      <c r="X31" s="27">
        <v>8632.9704999999994</v>
      </c>
      <c r="Y31" s="27">
        <v>8119.9404999999997</v>
      </c>
      <c r="Z31" s="27">
        <v>7475.05</v>
      </c>
      <c r="AA31" s="27">
        <v>7084.7849999999999</v>
      </c>
      <c r="AB31" s="27">
        <v>6642.71</v>
      </c>
      <c r="AC31" s="27">
        <v>6184.79</v>
      </c>
      <c r="AD31" s="27">
        <v>5826.5730000000003</v>
      </c>
      <c r="AE31" s="27">
        <v>5601.9134999999997</v>
      </c>
      <c r="AF31" s="27">
        <v>5491.9314999999997</v>
      </c>
      <c r="AG31" s="27">
        <v>5546.2269999999999</v>
      </c>
      <c r="AH31" s="27">
        <v>5548.8509999999997</v>
      </c>
      <c r="AI31" s="27">
        <v>5368.6374999999998</v>
      </c>
      <c r="AJ31" s="27">
        <v>5345.03</v>
      </c>
      <c r="AK31" s="27">
        <v>5450.43</v>
      </c>
      <c r="AL31" s="27">
        <v>5428.3275000000003</v>
      </c>
      <c r="AM31" s="27">
        <v>5383.0940000000001</v>
      </c>
      <c r="AN31" s="27">
        <v>5324.7039999999997</v>
      </c>
      <c r="AO31" s="27">
        <v>5303.0124999999998</v>
      </c>
      <c r="AP31" s="27">
        <v>5132.4549999999999</v>
      </c>
      <c r="AQ31" s="27">
        <v>4832.5715</v>
      </c>
      <c r="AR31" s="27">
        <v>4744.3445000000002</v>
      </c>
      <c r="AS31" s="27">
        <v>4649.0479999999998</v>
      </c>
      <c r="AT31" s="27">
        <v>4514.8770000000004</v>
      </c>
      <c r="AU31" s="27">
        <v>4403.6289999999999</v>
      </c>
      <c r="AV31" s="27">
        <v>4172.1194999999998</v>
      </c>
      <c r="AW31" s="27">
        <v>4102.68</v>
      </c>
      <c r="AX31" s="27">
        <v>4132.759</v>
      </c>
      <c r="AY31" s="27">
        <v>3973.2939999999999</v>
      </c>
      <c r="AZ31" s="27">
        <v>3760.3615</v>
      </c>
      <c r="BA31" s="27">
        <v>3660.7139999999999</v>
      </c>
      <c r="BB31" s="27">
        <v>3609.6954999999998</v>
      </c>
      <c r="BC31" s="27">
        <v>3477.63</v>
      </c>
      <c r="BD31" s="27">
        <v>3292.1419999999998</v>
      </c>
      <c r="BE31" s="27">
        <v>3216.2714999999998</v>
      </c>
      <c r="BF31" s="27">
        <v>3190.5414999999998</v>
      </c>
      <c r="BG31" s="27">
        <v>3143.7370000000001</v>
      </c>
      <c r="BH31" s="27">
        <v>3138.6844999999998</v>
      </c>
      <c r="BI31" s="27">
        <v>3074.7534999999998</v>
      </c>
      <c r="BJ31" s="27">
        <v>2869.4090000000001</v>
      </c>
      <c r="BK31" s="27">
        <v>2673.4295000000002</v>
      </c>
      <c r="BL31" s="27">
        <v>2587.36</v>
      </c>
      <c r="BM31" s="27">
        <v>2554.5355</v>
      </c>
      <c r="BN31" s="27">
        <v>2469.5909999999999</v>
      </c>
      <c r="BO31" s="27">
        <v>2333.2474999999999</v>
      </c>
      <c r="BP31" s="27">
        <v>2243.3445000000002</v>
      </c>
      <c r="BQ31" s="27">
        <v>2180.4724999999999</v>
      </c>
      <c r="BR31" s="27">
        <v>2095.9920000000002</v>
      </c>
      <c r="BS31" s="27">
        <v>2021.038</v>
      </c>
      <c r="BT31" s="27">
        <v>1912.463</v>
      </c>
      <c r="BU31" s="27">
        <v>1768.0355</v>
      </c>
      <c r="BV31" s="27">
        <v>1617.7629999999999</v>
      </c>
      <c r="BW31" s="27">
        <v>1445.58</v>
      </c>
      <c r="BX31" s="27">
        <v>1331.3525</v>
      </c>
      <c r="BY31" s="27">
        <v>1262.4649999999999</v>
      </c>
      <c r="BZ31" s="27">
        <v>1163.78</v>
      </c>
      <c r="CA31" s="27">
        <v>1071.027</v>
      </c>
      <c r="CB31" s="27">
        <v>985.928</v>
      </c>
      <c r="CC31" s="27">
        <v>900.63850000000002</v>
      </c>
      <c r="CD31" s="27">
        <v>809.13649999999996</v>
      </c>
      <c r="CE31" s="27">
        <v>693.77949999999998</v>
      </c>
      <c r="CF31" s="27">
        <v>592.54</v>
      </c>
      <c r="CG31" s="27">
        <v>535.88649999999996</v>
      </c>
      <c r="CH31" s="27">
        <v>486.5625</v>
      </c>
      <c r="CI31" s="27">
        <v>419.49450000000002</v>
      </c>
      <c r="CJ31" s="27">
        <v>349.37049999999999</v>
      </c>
      <c r="CK31" s="27">
        <v>286.75099999999998</v>
      </c>
      <c r="CL31" s="27">
        <v>235.911</v>
      </c>
      <c r="CM31" s="27">
        <v>199.86949999999999</v>
      </c>
      <c r="CN31" s="27">
        <v>169.06450000000001</v>
      </c>
      <c r="CO31" s="27">
        <v>136.38550000000001</v>
      </c>
      <c r="CP31" s="27">
        <v>106.74850000000001</v>
      </c>
      <c r="CQ31" s="27">
        <v>78.584999999999994</v>
      </c>
      <c r="CR31" s="27">
        <v>56.976500000000001</v>
      </c>
      <c r="CS31" s="27">
        <v>42.841500000000003</v>
      </c>
      <c r="CT31" s="27">
        <v>32.5565</v>
      </c>
      <c r="CU31" s="27">
        <v>24.5505</v>
      </c>
      <c r="CV31" s="27">
        <v>17.797000000000001</v>
      </c>
      <c r="CW31" s="27">
        <v>12.94</v>
      </c>
      <c r="CX31" s="27">
        <v>9.0975000000000001</v>
      </c>
      <c r="CY31" s="27">
        <v>5.8795000000000002</v>
      </c>
      <c r="CZ31" s="27">
        <v>3.6835</v>
      </c>
      <c r="DA31" s="27">
        <v>2.31</v>
      </c>
      <c r="DB31" s="27">
        <v>1.4075</v>
      </c>
      <c r="DC31" s="27">
        <v>0.78349999999999997</v>
      </c>
      <c r="DD31" s="27">
        <v>0.38700000000000001</v>
      </c>
      <c r="DE31" s="27">
        <v>0.16950000000000001</v>
      </c>
      <c r="DF31" s="27">
        <v>5.3499999999999999E-2</v>
      </c>
      <c r="DG31" s="27">
        <v>1.2500000000000001E-2</v>
      </c>
      <c r="DH31" s="27">
        <v>5.0000000000000001E-3</v>
      </c>
    </row>
    <row r="32" spans="1:112" x14ac:dyDescent="0.35">
      <c r="A32" s="23">
        <v>6787</v>
      </c>
      <c r="B32" s="23" t="s">
        <v>23</v>
      </c>
      <c r="C32" s="24" t="s">
        <v>24</v>
      </c>
      <c r="D32" s="25">
        <v>5</v>
      </c>
      <c r="E32" s="25">
        <v>156</v>
      </c>
      <c r="F32" s="25" t="s">
        <v>25</v>
      </c>
      <c r="G32" s="25" t="s">
        <v>26</v>
      </c>
      <c r="H32" s="25">
        <v>156</v>
      </c>
      <c r="I32" s="26" t="s">
        <v>27</v>
      </c>
      <c r="J32" s="25">
        <v>906</v>
      </c>
      <c r="K32" s="25">
        <v>1964</v>
      </c>
      <c r="L32" s="27">
        <v>15287.710999999999</v>
      </c>
      <c r="M32" s="27">
        <v>13870.440500000001</v>
      </c>
      <c r="N32" s="27">
        <v>9747.4014999999999</v>
      </c>
      <c r="O32" s="27">
        <v>7492.0694999999996</v>
      </c>
      <c r="P32" s="27">
        <v>7698.866</v>
      </c>
      <c r="Q32" s="27">
        <v>8591.2479999999996</v>
      </c>
      <c r="R32" s="27">
        <v>10104.7335</v>
      </c>
      <c r="S32" s="27">
        <v>10294.725</v>
      </c>
      <c r="T32" s="27">
        <v>10066.296</v>
      </c>
      <c r="U32" s="27">
        <v>10219.815000000001</v>
      </c>
      <c r="V32" s="27">
        <v>9833.1090000000004</v>
      </c>
      <c r="W32" s="27">
        <v>9761.7379999999994</v>
      </c>
      <c r="X32" s="27">
        <v>9295.9660000000003</v>
      </c>
      <c r="Y32" s="27">
        <v>8599.2024999999994</v>
      </c>
      <c r="Z32" s="27">
        <v>8089.1390000000001</v>
      </c>
      <c r="AA32" s="27">
        <v>7446.9904999999999</v>
      </c>
      <c r="AB32" s="27">
        <v>7058.6054999999997</v>
      </c>
      <c r="AC32" s="27">
        <v>6618.1724999999997</v>
      </c>
      <c r="AD32" s="27">
        <v>6161.1405000000004</v>
      </c>
      <c r="AE32" s="27">
        <v>5802.9260000000004</v>
      </c>
      <c r="AF32" s="27">
        <v>5577.5034999999998</v>
      </c>
      <c r="AG32" s="27">
        <v>5466.201</v>
      </c>
      <c r="AH32" s="27">
        <v>5518.5685000000003</v>
      </c>
      <c r="AI32" s="27">
        <v>5519.7190000000001</v>
      </c>
      <c r="AJ32" s="27">
        <v>5339.2619999999997</v>
      </c>
      <c r="AK32" s="27">
        <v>5315.0140000000001</v>
      </c>
      <c r="AL32" s="27">
        <v>5419.4245000000001</v>
      </c>
      <c r="AM32" s="27">
        <v>5397.0394999999999</v>
      </c>
      <c r="AN32" s="27">
        <v>5351.625</v>
      </c>
      <c r="AO32" s="27">
        <v>5293.0635000000002</v>
      </c>
      <c r="AP32" s="27">
        <v>5270.9684999999999</v>
      </c>
      <c r="AQ32" s="27">
        <v>5100.8954999999996</v>
      </c>
      <c r="AR32" s="27">
        <v>4802.3379999999997</v>
      </c>
      <c r="AS32" s="27">
        <v>4714.3424999999997</v>
      </c>
      <c r="AT32" s="27">
        <v>4619.3815000000004</v>
      </c>
      <c r="AU32" s="27">
        <v>4485.6355000000003</v>
      </c>
      <c r="AV32" s="27">
        <v>4374.4430000000002</v>
      </c>
      <c r="AW32" s="27">
        <v>4143.3355000000001</v>
      </c>
      <c r="AX32" s="27">
        <v>4072.7455</v>
      </c>
      <c r="AY32" s="27">
        <v>4100.4075000000003</v>
      </c>
      <c r="AZ32" s="27">
        <v>3939.4364999999998</v>
      </c>
      <c r="BA32" s="27">
        <v>3725.2685000000001</v>
      </c>
      <c r="BB32" s="27">
        <v>3623.4704999999999</v>
      </c>
      <c r="BC32" s="27">
        <v>3570.0610000000001</v>
      </c>
      <c r="BD32" s="27">
        <v>3436.8939999999998</v>
      </c>
      <c r="BE32" s="27">
        <v>3251.3359999999998</v>
      </c>
      <c r="BF32" s="27">
        <v>3174.2269999999999</v>
      </c>
      <c r="BG32" s="27">
        <v>3146.3764999999999</v>
      </c>
      <c r="BH32" s="27">
        <v>3097.0954999999999</v>
      </c>
      <c r="BI32" s="27">
        <v>3088.0619999999999</v>
      </c>
      <c r="BJ32" s="27">
        <v>3020.2224999999999</v>
      </c>
      <c r="BK32" s="27">
        <v>2813.2105000000001</v>
      </c>
      <c r="BL32" s="27">
        <v>2615.9825000000001</v>
      </c>
      <c r="BM32" s="27">
        <v>2527.2855</v>
      </c>
      <c r="BN32" s="27">
        <v>2491.482</v>
      </c>
      <c r="BO32" s="27">
        <v>2405.3975</v>
      </c>
      <c r="BP32" s="27">
        <v>2269.2550000000001</v>
      </c>
      <c r="BQ32" s="27">
        <v>2177.6990000000001</v>
      </c>
      <c r="BR32" s="27">
        <v>2111.2804999999998</v>
      </c>
      <c r="BS32" s="27">
        <v>2022.6565000000001</v>
      </c>
      <c r="BT32" s="27">
        <v>1942.1030000000001</v>
      </c>
      <c r="BU32" s="27">
        <v>1828.7249999999999</v>
      </c>
      <c r="BV32" s="27">
        <v>1681.5474999999999</v>
      </c>
      <c r="BW32" s="27">
        <v>1530.3309999999999</v>
      </c>
      <c r="BX32" s="27">
        <v>1360.5255</v>
      </c>
      <c r="BY32" s="27">
        <v>1247.1475</v>
      </c>
      <c r="BZ32" s="27">
        <v>1177.3185000000001</v>
      </c>
      <c r="CA32" s="27">
        <v>1080.0925</v>
      </c>
      <c r="CB32" s="27">
        <v>988.40150000000006</v>
      </c>
      <c r="CC32" s="27">
        <v>903.75250000000005</v>
      </c>
      <c r="CD32" s="27">
        <v>818.8655</v>
      </c>
      <c r="CE32" s="27">
        <v>729.02800000000002</v>
      </c>
      <c r="CF32" s="27">
        <v>619.29700000000003</v>
      </c>
      <c r="CG32" s="27">
        <v>523.95699999999999</v>
      </c>
      <c r="CH32" s="27">
        <v>469.51400000000001</v>
      </c>
      <c r="CI32" s="27">
        <v>422.51600000000002</v>
      </c>
      <c r="CJ32" s="27">
        <v>360.93150000000003</v>
      </c>
      <c r="CK32" s="27">
        <v>297.54399999999998</v>
      </c>
      <c r="CL32" s="27">
        <v>241.334</v>
      </c>
      <c r="CM32" s="27">
        <v>195.80449999999999</v>
      </c>
      <c r="CN32" s="27">
        <v>163.26300000000001</v>
      </c>
      <c r="CO32" s="27">
        <v>135.70599999999999</v>
      </c>
      <c r="CP32" s="27">
        <v>107.476</v>
      </c>
      <c r="CQ32" s="27">
        <v>82.549499999999995</v>
      </c>
      <c r="CR32" s="27">
        <v>59.609499999999997</v>
      </c>
      <c r="CS32" s="27">
        <v>42.348500000000001</v>
      </c>
      <c r="CT32" s="27">
        <v>31.1525</v>
      </c>
      <c r="CU32" s="27">
        <v>23.107500000000002</v>
      </c>
      <c r="CV32" s="27">
        <v>16.956</v>
      </c>
      <c r="CW32" s="27">
        <v>11.914999999999999</v>
      </c>
      <c r="CX32" s="27">
        <v>8.3655000000000008</v>
      </c>
      <c r="CY32" s="27">
        <v>5.6555</v>
      </c>
      <c r="CZ32" s="27">
        <v>3.4969999999999999</v>
      </c>
      <c r="DA32" s="27">
        <v>2.0844999999999998</v>
      </c>
      <c r="DB32" s="27">
        <v>1.234</v>
      </c>
      <c r="DC32" s="27">
        <v>0.69899999999999995</v>
      </c>
      <c r="DD32" s="27">
        <v>0.35099999999999998</v>
      </c>
      <c r="DE32" s="27">
        <v>0.14499999999999999</v>
      </c>
      <c r="DF32" s="27">
        <v>3.9E-2</v>
      </c>
      <c r="DG32" s="27">
        <v>8.9999999999999993E-3</v>
      </c>
      <c r="DH32" s="27">
        <v>3.5000000000000001E-3</v>
      </c>
    </row>
    <row r="33" spans="1:112" x14ac:dyDescent="0.35">
      <c r="A33" s="23">
        <v>6788</v>
      </c>
      <c r="B33" s="23" t="s">
        <v>23</v>
      </c>
      <c r="C33" s="24" t="s">
        <v>24</v>
      </c>
      <c r="D33" s="25">
        <v>5</v>
      </c>
      <c r="E33" s="25">
        <v>156</v>
      </c>
      <c r="F33" s="25" t="s">
        <v>25</v>
      </c>
      <c r="G33" s="25" t="s">
        <v>26</v>
      </c>
      <c r="H33" s="25">
        <v>156</v>
      </c>
      <c r="I33" s="26" t="s">
        <v>27</v>
      </c>
      <c r="J33" s="25">
        <v>906</v>
      </c>
      <c r="K33" s="25">
        <v>1965</v>
      </c>
      <c r="L33" s="27">
        <v>14535.7165</v>
      </c>
      <c r="M33" s="27">
        <v>14672.8905</v>
      </c>
      <c r="N33" s="27">
        <v>13634.662</v>
      </c>
      <c r="O33" s="27">
        <v>9625.16</v>
      </c>
      <c r="P33" s="27">
        <v>7420.1345000000001</v>
      </c>
      <c r="Q33" s="27">
        <v>7641.16</v>
      </c>
      <c r="R33" s="27">
        <v>8539.0025000000005</v>
      </c>
      <c r="S33" s="27">
        <v>10052.454</v>
      </c>
      <c r="T33" s="27">
        <v>10246.825999999999</v>
      </c>
      <c r="U33" s="27">
        <v>10022.092500000001</v>
      </c>
      <c r="V33" s="27">
        <v>10176.6315</v>
      </c>
      <c r="W33" s="27">
        <v>9792.9154999999992</v>
      </c>
      <c r="X33" s="27">
        <v>9723.2314999999999</v>
      </c>
      <c r="Y33" s="27">
        <v>9260.9174999999996</v>
      </c>
      <c r="Z33" s="27">
        <v>8568.1625000000004</v>
      </c>
      <c r="AA33" s="27">
        <v>8060.6970000000001</v>
      </c>
      <c r="AB33" s="27">
        <v>7420.78</v>
      </c>
      <c r="AC33" s="27">
        <v>7033.72</v>
      </c>
      <c r="AD33" s="27">
        <v>6594.4035000000003</v>
      </c>
      <c r="AE33" s="27">
        <v>6137.8850000000002</v>
      </c>
      <c r="AF33" s="27">
        <v>5779.4740000000002</v>
      </c>
      <c r="AG33" s="27">
        <v>5553.2815000000001</v>
      </c>
      <c r="AH33" s="27">
        <v>5440.8310000000001</v>
      </c>
      <c r="AI33" s="27">
        <v>5491.5934999999999</v>
      </c>
      <c r="AJ33" s="27">
        <v>5491.6729999999998</v>
      </c>
      <c r="AK33" s="27">
        <v>5311.3130000000001</v>
      </c>
      <c r="AL33" s="27">
        <v>5286.6454999999996</v>
      </c>
      <c r="AM33" s="27">
        <v>5390.1355000000003</v>
      </c>
      <c r="AN33" s="27">
        <v>5367.3995000000004</v>
      </c>
      <c r="AO33" s="27">
        <v>5321.6940000000004</v>
      </c>
      <c r="AP33" s="27">
        <v>5262.875</v>
      </c>
      <c r="AQ33" s="27">
        <v>5240.3689999999997</v>
      </c>
      <c r="AR33" s="27">
        <v>5070.8074999999999</v>
      </c>
      <c r="AS33" s="27">
        <v>4773.5810000000001</v>
      </c>
      <c r="AT33" s="27">
        <v>4685.7815000000001</v>
      </c>
      <c r="AU33" s="27">
        <v>4590.9849999999997</v>
      </c>
      <c r="AV33" s="27">
        <v>4457.3530000000001</v>
      </c>
      <c r="AW33" s="27">
        <v>4345.7785000000003</v>
      </c>
      <c r="AX33" s="27">
        <v>4114.5810000000001</v>
      </c>
      <c r="AY33" s="27">
        <v>4042.3485000000001</v>
      </c>
      <c r="AZ33" s="27">
        <v>4067.1505000000002</v>
      </c>
      <c r="BA33" s="27">
        <v>3904.498</v>
      </c>
      <c r="BB33" s="27">
        <v>3689.2060000000001</v>
      </c>
      <c r="BC33" s="27">
        <v>3585.5680000000002</v>
      </c>
      <c r="BD33" s="27">
        <v>3530.1844999999998</v>
      </c>
      <c r="BE33" s="27">
        <v>3396.2465000000002</v>
      </c>
      <c r="BF33" s="27">
        <v>3210.6880000000001</v>
      </c>
      <c r="BG33" s="27">
        <v>3132.0715</v>
      </c>
      <c r="BH33" s="27">
        <v>3101.5140000000001</v>
      </c>
      <c r="BI33" s="27">
        <v>3049.0050000000001</v>
      </c>
      <c r="BJ33" s="27">
        <v>3035.2485000000001</v>
      </c>
      <c r="BK33" s="27">
        <v>2963.1669999999999</v>
      </c>
      <c r="BL33" s="27">
        <v>2754.9090000000001</v>
      </c>
      <c r="BM33" s="27">
        <v>2557.3649999999998</v>
      </c>
      <c r="BN33" s="27">
        <v>2467.0529999999999</v>
      </c>
      <c r="BO33" s="27">
        <v>2428.9160000000002</v>
      </c>
      <c r="BP33" s="27">
        <v>2341.66</v>
      </c>
      <c r="BQ33" s="27">
        <v>2205.0569999999998</v>
      </c>
      <c r="BR33" s="27">
        <v>2110.7764999999999</v>
      </c>
      <c r="BS33" s="27">
        <v>2039.6095</v>
      </c>
      <c r="BT33" s="27">
        <v>1945.8440000000001</v>
      </c>
      <c r="BU33" s="27">
        <v>1859.2339999999999</v>
      </c>
      <c r="BV33" s="27">
        <v>1741.5165</v>
      </c>
      <c r="BW33" s="27">
        <v>1592.9359999999999</v>
      </c>
      <c r="BX33" s="27">
        <v>1442.5709999999999</v>
      </c>
      <c r="BY33" s="27">
        <v>1276.7555</v>
      </c>
      <c r="BZ33" s="27">
        <v>1165.288</v>
      </c>
      <c r="CA33" s="27">
        <v>1094.9994999999999</v>
      </c>
      <c r="CB33" s="27">
        <v>999.11350000000004</v>
      </c>
      <c r="CC33" s="27">
        <v>908.19899999999996</v>
      </c>
      <c r="CD33" s="27">
        <v>823.70450000000005</v>
      </c>
      <c r="CE33" s="27">
        <v>739.54</v>
      </c>
      <c r="CF33" s="27">
        <v>652.25699999999995</v>
      </c>
      <c r="CG33" s="27">
        <v>548.86599999999999</v>
      </c>
      <c r="CH33" s="27">
        <v>460.11700000000002</v>
      </c>
      <c r="CI33" s="27">
        <v>408.6635</v>
      </c>
      <c r="CJ33" s="27">
        <v>364.46</v>
      </c>
      <c r="CK33" s="27">
        <v>308.255</v>
      </c>
      <c r="CL33" s="27">
        <v>251.18100000000001</v>
      </c>
      <c r="CM33" s="27">
        <v>200.9375</v>
      </c>
      <c r="CN33" s="27">
        <v>160.43450000000001</v>
      </c>
      <c r="CO33" s="27">
        <v>131.392</v>
      </c>
      <c r="CP33" s="27">
        <v>107.163</v>
      </c>
      <c r="CQ33" s="27">
        <v>83.247500000000002</v>
      </c>
      <c r="CR33" s="27">
        <v>62.716500000000003</v>
      </c>
      <c r="CS33" s="27">
        <v>44.402500000000003</v>
      </c>
      <c r="CT33" s="27">
        <v>30.881</v>
      </c>
      <c r="CU33" s="27">
        <v>22.187000000000001</v>
      </c>
      <c r="CV33" s="27">
        <v>16.020499999999998</v>
      </c>
      <c r="CW33" s="27">
        <v>11.3985</v>
      </c>
      <c r="CX33" s="27">
        <v>7.7320000000000002</v>
      </c>
      <c r="CY33" s="27">
        <v>5.2169999999999996</v>
      </c>
      <c r="CZ33" s="27">
        <v>3.375</v>
      </c>
      <c r="DA33" s="27">
        <v>1.986</v>
      </c>
      <c r="DB33" s="27">
        <v>1.1174999999999999</v>
      </c>
      <c r="DC33" s="27">
        <v>0.61650000000000005</v>
      </c>
      <c r="DD33" s="27">
        <v>0.318</v>
      </c>
      <c r="DE33" s="27">
        <v>0.13650000000000001</v>
      </c>
      <c r="DF33" s="27">
        <v>3.6499999999999998E-2</v>
      </c>
      <c r="DG33" s="27">
        <v>7.0000000000000001E-3</v>
      </c>
      <c r="DH33" s="27">
        <v>2E-3</v>
      </c>
    </row>
    <row r="34" spans="1:112" x14ac:dyDescent="0.35">
      <c r="A34" s="23">
        <v>6789</v>
      </c>
      <c r="B34" s="23" t="s">
        <v>23</v>
      </c>
      <c r="C34" s="24" t="s">
        <v>24</v>
      </c>
      <c r="D34" s="25">
        <v>5</v>
      </c>
      <c r="E34" s="25">
        <v>156</v>
      </c>
      <c r="F34" s="25" t="s">
        <v>25</v>
      </c>
      <c r="G34" s="25" t="s">
        <v>26</v>
      </c>
      <c r="H34" s="25">
        <v>156</v>
      </c>
      <c r="I34" s="26" t="s">
        <v>27</v>
      </c>
      <c r="J34" s="25">
        <v>906</v>
      </c>
      <c r="K34" s="25">
        <v>1966</v>
      </c>
      <c r="L34" s="27">
        <v>14371.397499999999</v>
      </c>
      <c r="M34" s="27">
        <v>13974.559499999999</v>
      </c>
      <c r="N34" s="27">
        <v>14435.7695</v>
      </c>
      <c r="O34" s="27">
        <v>13472.307500000001</v>
      </c>
      <c r="P34" s="27">
        <v>9538.3719999999994</v>
      </c>
      <c r="Q34" s="27">
        <v>7367.2735000000002</v>
      </c>
      <c r="R34" s="27">
        <v>7596.8575000000001</v>
      </c>
      <c r="S34" s="27">
        <v>8496.5650000000005</v>
      </c>
      <c r="T34" s="27">
        <v>10007.406499999999</v>
      </c>
      <c r="U34" s="27">
        <v>10203.6355</v>
      </c>
      <c r="V34" s="27">
        <v>9981.4310000000005</v>
      </c>
      <c r="W34" s="27">
        <v>10136.7305</v>
      </c>
      <c r="X34" s="27">
        <v>9755.7294999999995</v>
      </c>
      <c r="Y34" s="27">
        <v>9687.7554999999993</v>
      </c>
      <c r="Z34" s="27">
        <v>9228.7279999999992</v>
      </c>
      <c r="AA34" s="27">
        <v>8539.57</v>
      </c>
      <c r="AB34" s="27">
        <v>8034.2309999999998</v>
      </c>
      <c r="AC34" s="27">
        <v>7396.0005000000001</v>
      </c>
      <c r="AD34" s="27">
        <v>7009.7730000000001</v>
      </c>
      <c r="AE34" s="27">
        <v>6571.1885000000002</v>
      </c>
      <c r="AF34" s="27">
        <v>6114.98</v>
      </c>
      <c r="AG34" s="27">
        <v>5756.3710000000001</v>
      </c>
      <c r="AH34" s="27">
        <v>5529.5765000000001</v>
      </c>
      <c r="AI34" s="27">
        <v>5416.2844999999998</v>
      </c>
      <c r="AJ34" s="27">
        <v>5465.8090000000002</v>
      </c>
      <c r="AK34" s="27">
        <v>5465.14</v>
      </c>
      <c r="AL34" s="27">
        <v>5285.0569999999998</v>
      </c>
      <c r="AM34" s="27">
        <v>5260.009</v>
      </c>
      <c r="AN34" s="27">
        <v>5362.5159999999996</v>
      </c>
      <c r="AO34" s="27">
        <v>5339.3159999999998</v>
      </c>
      <c r="AP34" s="27">
        <v>5293.2304999999997</v>
      </c>
      <c r="AQ34" s="27">
        <v>5234.1355000000003</v>
      </c>
      <c r="AR34" s="27">
        <v>5211.2565000000004</v>
      </c>
      <c r="AS34" s="27">
        <v>5042.2250000000004</v>
      </c>
      <c r="AT34" s="27">
        <v>4746.2595000000001</v>
      </c>
      <c r="AU34" s="27">
        <v>4658.4844999999996</v>
      </c>
      <c r="AV34" s="27">
        <v>4563.5410000000002</v>
      </c>
      <c r="AW34" s="27">
        <v>4429.5919999999996</v>
      </c>
      <c r="AX34" s="27">
        <v>4317.1390000000001</v>
      </c>
      <c r="AY34" s="27">
        <v>4085.3989999999999</v>
      </c>
      <c r="AZ34" s="27">
        <v>4011.1365000000001</v>
      </c>
      <c r="BA34" s="27">
        <v>4032.8595</v>
      </c>
      <c r="BB34" s="27">
        <v>3868.63</v>
      </c>
      <c r="BC34" s="27">
        <v>3652.5625</v>
      </c>
      <c r="BD34" s="27">
        <v>3547.502</v>
      </c>
      <c r="BE34" s="27">
        <v>3490.4630000000002</v>
      </c>
      <c r="BF34" s="27">
        <v>3355.8274999999999</v>
      </c>
      <c r="BG34" s="27">
        <v>3170.0124999999998</v>
      </c>
      <c r="BH34" s="27">
        <v>3089.337</v>
      </c>
      <c r="BI34" s="27">
        <v>3055.3535000000002</v>
      </c>
      <c r="BJ34" s="27">
        <v>2998.9425000000001</v>
      </c>
      <c r="BK34" s="27">
        <v>2980.1095</v>
      </c>
      <c r="BL34" s="27">
        <v>2904.11</v>
      </c>
      <c r="BM34" s="27">
        <v>2695.5614999999998</v>
      </c>
      <c r="BN34" s="27">
        <v>2498.7350000000001</v>
      </c>
      <c r="BO34" s="27">
        <v>2407.4279999999999</v>
      </c>
      <c r="BP34" s="27">
        <v>2366.94</v>
      </c>
      <c r="BQ34" s="27">
        <v>2277.87</v>
      </c>
      <c r="BR34" s="27">
        <v>2139.7660000000001</v>
      </c>
      <c r="BS34" s="27">
        <v>2041.616</v>
      </c>
      <c r="BT34" s="27">
        <v>1964.7165</v>
      </c>
      <c r="BU34" s="27">
        <v>1865.3955000000001</v>
      </c>
      <c r="BV34" s="27">
        <v>1773.1355000000001</v>
      </c>
      <c r="BW34" s="27">
        <v>1652.3815</v>
      </c>
      <c r="BX34" s="27">
        <v>1504.1965</v>
      </c>
      <c r="BY34" s="27">
        <v>1356.329</v>
      </c>
      <c r="BZ34" s="27">
        <v>1195.4845</v>
      </c>
      <c r="CA34" s="27">
        <v>1086.2805000000001</v>
      </c>
      <c r="CB34" s="27">
        <v>1015.467</v>
      </c>
      <c r="CC34" s="27">
        <v>920.61599999999999</v>
      </c>
      <c r="CD34" s="27">
        <v>830.16750000000002</v>
      </c>
      <c r="CE34" s="27">
        <v>746.149</v>
      </c>
      <c r="CF34" s="27">
        <v>663.61749999999995</v>
      </c>
      <c r="CG34" s="27">
        <v>579.77049999999997</v>
      </c>
      <c r="CH34" s="27">
        <v>483.41</v>
      </c>
      <c r="CI34" s="27">
        <v>401.66950000000003</v>
      </c>
      <c r="CJ34" s="27">
        <v>353.56799999999998</v>
      </c>
      <c r="CK34" s="27">
        <v>312.29649999999998</v>
      </c>
      <c r="CL34" s="27">
        <v>261.17500000000001</v>
      </c>
      <c r="CM34" s="27">
        <v>209.9725</v>
      </c>
      <c r="CN34" s="27">
        <v>165.33199999999999</v>
      </c>
      <c r="CO34" s="27">
        <v>129.65799999999999</v>
      </c>
      <c r="CP34" s="27">
        <v>104.14700000000001</v>
      </c>
      <c r="CQ34" s="27">
        <v>83.280500000000004</v>
      </c>
      <c r="CR34" s="27">
        <v>63.432499999999997</v>
      </c>
      <c r="CS34" s="27">
        <v>46.857999999999997</v>
      </c>
      <c r="CT34" s="27">
        <v>32.503999999999998</v>
      </c>
      <c r="CU34" s="27">
        <v>22.0945</v>
      </c>
      <c r="CV34" s="27">
        <v>15.4655</v>
      </c>
      <c r="CW34" s="27">
        <v>10.8355</v>
      </c>
      <c r="CX34" s="27">
        <v>7.4465000000000003</v>
      </c>
      <c r="CY34" s="27">
        <v>4.8555000000000001</v>
      </c>
      <c r="CZ34" s="27">
        <v>3.1349999999999998</v>
      </c>
      <c r="DA34" s="27">
        <v>1.9325000000000001</v>
      </c>
      <c r="DB34" s="27">
        <v>1.0765</v>
      </c>
      <c r="DC34" s="27">
        <v>0.5665</v>
      </c>
      <c r="DD34" s="27">
        <v>0.28599999999999998</v>
      </c>
      <c r="DE34" s="27">
        <v>0.13</v>
      </c>
      <c r="DF34" s="27">
        <v>4.2000000000000003E-2</v>
      </c>
      <c r="DG34" s="27">
        <v>7.4999999999999997E-3</v>
      </c>
      <c r="DH34" s="27">
        <v>2E-3</v>
      </c>
    </row>
    <row r="35" spans="1:112" x14ac:dyDescent="0.35">
      <c r="A35" s="23">
        <v>6790</v>
      </c>
      <c r="B35" s="23" t="s">
        <v>23</v>
      </c>
      <c r="C35" s="24" t="s">
        <v>24</v>
      </c>
      <c r="D35" s="25">
        <v>5</v>
      </c>
      <c r="E35" s="25">
        <v>156</v>
      </c>
      <c r="F35" s="25" t="s">
        <v>25</v>
      </c>
      <c r="G35" s="25" t="s">
        <v>26</v>
      </c>
      <c r="H35" s="25">
        <v>156</v>
      </c>
      <c r="I35" s="26" t="s">
        <v>27</v>
      </c>
      <c r="J35" s="25">
        <v>906</v>
      </c>
      <c r="K35" s="25">
        <v>1967</v>
      </c>
      <c r="L35" s="27">
        <v>13752.755499999999</v>
      </c>
      <c r="M35" s="27">
        <v>13836.6415</v>
      </c>
      <c r="N35" s="27">
        <v>13760.268</v>
      </c>
      <c r="O35" s="27">
        <v>14271.630999999999</v>
      </c>
      <c r="P35" s="27">
        <v>13356.398499999999</v>
      </c>
      <c r="Q35" s="27">
        <v>9474.2535000000007</v>
      </c>
      <c r="R35" s="27">
        <v>7326.6689999999999</v>
      </c>
      <c r="S35" s="27">
        <v>7560.9880000000003</v>
      </c>
      <c r="T35" s="27">
        <v>8460.1769999999997</v>
      </c>
      <c r="U35" s="27">
        <v>9966.9459999999999</v>
      </c>
      <c r="V35" s="27">
        <v>10164.031499999999</v>
      </c>
      <c r="W35" s="27">
        <v>9943.9529999999995</v>
      </c>
      <c r="X35" s="27">
        <v>10099.919</v>
      </c>
      <c r="Y35" s="27">
        <v>9721.5864999999994</v>
      </c>
      <c r="Z35" s="27">
        <v>9655.2965000000004</v>
      </c>
      <c r="AA35" s="27">
        <v>9199.2075000000004</v>
      </c>
      <c r="AB35" s="27">
        <v>8513.0794999999998</v>
      </c>
      <c r="AC35" s="27">
        <v>8009.3</v>
      </c>
      <c r="AD35" s="27">
        <v>7372.21</v>
      </c>
      <c r="AE35" s="27">
        <v>6986.3924999999999</v>
      </c>
      <c r="AF35" s="27">
        <v>6548.2780000000002</v>
      </c>
      <c r="AG35" s="27">
        <v>6092.3370000000004</v>
      </c>
      <c r="AH35" s="27">
        <v>5733.6689999999999</v>
      </c>
      <c r="AI35" s="27">
        <v>5506.5519999999997</v>
      </c>
      <c r="AJ35" s="27">
        <v>5392.7489999999998</v>
      </c>
      <c r="AK35" s="27">
        <v>5441.3315000000002</v>
      </c>
      <c r="AL35" s="27">
        <v>5440.0995000000003</v>
      </c>
      <c r="AM35" s="27">
        <v>5260.3130000000001</v>
      </c>
      <c r="AN35" s="27">
        <v>5234.8159999999998</v>
      </c>
      <c r="AO35" s="27">
        <v>5336.2529999999997</v>
      </c>
      <c r="AP35" s="27">
        <v>5312.5174999999999</v>
      </c>
      <c r="AQ35" s="27">
        <v>5266.0460000000003</v>
      </c>
      <c r="AR35" s="27">
        <v>5206.7195000000002</v>
      </c>
      <c r="AS35" s="27">
        <v>5183.5140000000001</v>
      </c>
      <c r="AT35" s="27">
        <v>5014.9695000000002</v>
      </c>
      <c r="AU35" s="27">
        <v>4720.0775000000003</v>
      </c>
      <c r="AV35" s="27">
        <v>4632.0349999999999</v>
      </c>
      <c r="AW35" s="27">
        <v>4536.5379999999996</v>
      </c>
      <c r="AX35" s="27">
        <v>4401.7995000000001</v>
      </c>
      <c r="AY35" s="27">
        <v>4288.0174999999999</v>
      </c>
      <c r="AZ35" s="27">
        <v>4055.4144999999999</v>
      </c>
      <c r="BA35" s="27">
        <v>3978.9580000000001</v>
      </c>
      <c r="BB35" s="27">
        <v>3997.6534999999999</v>
      </c>
      <c r="BC35" s="27">
        <v>3832.1885000000002</v>
      </c>
      <c r="BD35" s="27">
        <v>3615.7869999999998</v>
      </c>
      <c r="BE35" s="27">
        <v>3509.625</v>
      </c>
      <c r="BF35" s="27">
        <v>3451.0050000000001</v>
      </c>
      <c r="BG35" s="27">
        <v>3315.4234999999999</v>
      </c>
      <c r="BH35" s="27">
        <v>3128.8395</v>
      </c>
      <c r="BI35" s="27">
        <v>3045.4414999999999</v>
      </c>
      <c r="BJ35" s="27">
        <v>3007.3885</v>
      </c>
      <c r="BK35" s="27">
        <v>2946.7835</v>
      </c>
      <c r="BL35" s="27">
        <v>2923.152</v>
      </c>
      <c r="BM35" s="27">
        <v>2844.1019999999999</v>
      </c>
      <c r="BN35" s="27">
        <v>2636.3135000000002</v>
      </c>
      <c r="BO35" s="27">
        <v>2440.8195000000001</v>
      </c>
      <c r="BP35" s="27">
        <v>2348.4949999999999</v>
      </c>
      <c r="BQ35" s="27">
        <v>2305.0414999999998</v>
      </c>
      <c r="BR35" s="27">
        <v>2213.1215000000002</v>
      </c>
      <c r="BS35" s="27">
        <v>2072.4295000000002</v>
      </c>
      <c r="BT35" s="27">
        <v>1969.4960000000001</v>
      </c>
      <c r="BU35" s="27">
        <v>1886.434</v>
      </c>
      <c r="BV35" s="27">
        <v>1781.98</v>
      </c>
      <c r="BW35" s="27">
        <v>1685.299</v>
      </c>
      <c r="BX35" s="27">
        <v>1563.2715000000001</v>
      </c>
      <c r="BY35" s="27">
        <v>1417.1265000000001</v>
      </c>
      <c r="BZ35" s="27">
        <v>1272.7705000000001</v>
      </c>
      <c r="CA35" s="27">
        <v>1117.1500000000001</v>
      </c>
      <c r="CB35" s="27">
        <v>1010.0410000000001</v>
      </c>
      <c r="CC35" s="27">
        <v>938.43700000000001</v>
      </c>
      <c r="CD35" s="27">
        <v>844.29100000000005</v>
      </c>
      <c r="CE35" s="27">
        <v>754.60400000000004</v>
      </c>
      <c r="CF35" s="27">
        <v>671.95299999999997</v>
      </c>
      <c r="CG35" s="27">
        <v>591.96199999999999</v>
      </c>
      <c r="CH35" s="27">
        <v>512.42250000000001</v>
      </c>
      <c r="CI35" s="27">
        <v>423.50400000000002</v>
      </c>
      <c r="CJ35" s="27">
        <v>348.78149999999999</v>
      </c>
      <c r="CK35" s="27">
        <v>304.08999999999997</v>
      </c>
      <c r="CL35" s="27">
        <v>265.67649999999998</v>
      </c>
      <c r="CM35" s="27">
        <v>219.31049999999999</v>
      </c>
      <c r="CN35" s="27">
        <v>173.6225</v>
      </c>
      <c r="CO35" s="27">
        <v>134.321</v>
      </c>
      <c r="CP35" s="27">
        <v>103.32850000000001</v>
      </c>
      <c r="CQ35" s="27">
        <v>81.343000000000004</v>
      </c>
      <c r="CR35" s="27">
        <v>63.747500000000002</v>
      </c>
      <c r="CS35" s="27">
        <v>47.593499999999999</v>
      </c>
      <c r="CT35" s="27">
        <v>34.450000000000003</v>
      </c>
      <c r="CU35" s="27">
        <v>23.38</v>
      </c>
      <c r="CV35" s="27">
        <v>15.499000000000001</v>
      </c>
      <c r="CW35" s="27">
        <v>10.539</v>
      </c>
      <c r="CX35" s="27">
        <v>7.1390000000000002</v>
      </c>
      <c r="CY35" s="27">
        <v>4.7210000000000001</v>
      </c>
      <c r="CZ35" s="27">
        <v>2.9485000000000001</v>
      </c>
      <c r="DA35" s="27">
        <v>1.8149999999999999</v>
      </c>
      <c r="DB35" s="27">
        <v>1.0620000000000001</v>
      </c>
      <c r="DC35" s="27">
        <v>0.55549999999999999</v>
      </c>
      <c r="DD35" s="27">
        <v>0.26900000000000002</v>
      </c>
      <c r="DE35" s="27">
        <v>0.1215</v>
      </c>
      <c r="DF35" s="27">
        <v>4.5499999999999999E-2</v>
      </c>
      <c r="DG35" s="27">
        <v>8.5000000000000006E-3</v>
      </c>
      <c r="DH35" s="27">
        <v>1.5E-3</v>
      </c>
    </row>
    <row r="36" spans="1:112" x14ac:dyDescent="0.35">
      <c r="A36" s="23">
        <v>6791</v>
      </c>
      <c r="B36" s="23" t="s">
        <v>23</v>
      </c>
      <c r="C36" s="24" t="s">
        <v>24</v>
      </c>
      <c r="D36" s="25">
        <v>5</v>
      </c>
      <c r="E36" s="25">
        <v>156</v>
      </c>
      <c r="F36" s="25" t="s">
        <v>25</v>
      </c>
      <c r="G36" s="25" t="s">
        <v>26</v>
      </c>
      <c r="H36" s="25">
        <v>156</v>
      </c>
      <c r="I36" s="26" t="s">
        <v>27</v>
      </c>
      <c r="J36" s="25">
        <v>906</v>
      </c>
      <c r="K36" s="25">
        <v>1968</v>
      </c>
      <c r="L36" s="27">
        <v>14334.612499999999</v>
      </c>
      <c r="M36" s="27">
        <v>13258.0635</v>
      </c>
      <c r="N36" s="27">
        <v>13634.2255</v>
      </c>
      <c r="O36" s="27">
        <v>13611.195</v>
      </c>
      <c r="P36" s="27">
        <v>14153.955</v>
      </c>
      <c r="Q36" s="27">
        <v>13270.288500000001</v>
      </c>
      <c r="R36" s="27">
        <v>9424.5329999999994</v>
      </c>
      <c r="S36" s="27">
        <v>7293.5169999999998</v>
      </c>
      <c r="T36" s="27">
        <v>7530.0469999999996</v>
      </c>
      <c r="U36" s="27">
        <v>8427.4349999999995</v>
      </c>
      <c r="V36" s="27">
        <v>9929.8680000000004</v>
      </c>
      <c r="W36" s="27">
        <v>10127.5975</v>
      </c>
      <c r="X36" s="27">
        <v>9909.4555</v>
      </c>
      <c r="Y36" s="27">
        <v>10066.200999999999</v>
      </c>
      <c r="Z36" s="27">
        <v>9690.4269999999997</v>
      </c>
      <c r="AA36" s="27">
        <v>9625.5784999999996</v>
      </c>
      <c r="AB36" s="27">
        <v>9171.875</v>
      </c>
      <c r="AC36" s="27">
        <v>8488.0810000000001</v>
      </c>
      <c r="AD36" s="27">
        <v>7985.2455</v>
      </c>
      <c r="AE36" s="27">
        <v>7348.7875000000004</v>
      </c>
      <c r="AF36" s="27">
        <v>6963.0460000000003</v>
      </c>
      <c r="AG36" s="27">
        <v>6525.29</v>
      </c>
      <c r="AH36" s="27">
        <v>6069.7134999999998</v>
      </c>
      <c r="AI36" s="27">
        <v>5711.2344999999996</v>
      </c>
      <c r="AJ36" s="27">
        <v>5484.0990000000002</v>
      </c>
      <c r="AK36" s="27">
        <v>5370.0514999999996</v>
      </c>
      <c r="AL36" s="27">
        <v>5417.8755000000001</v>
      </c>
      <c r="AM36" s="27">
        <v>5416.1315000000004</v>
      </c>
      <c r="AN36" s="27">
        <v>5236.576</v>
      </c>
      <c r="AO36" s="27">
        <v>5210.5529999999999</v>
      </c>
      <c r="AP36" s="27">
        <v>5310.8879999999999</v>
      </c>
      <c r="AQ36" s="27">
        <v>5286.6350000000002</v>
      </c>
      <c r="AR36" s="27">
        <v>5239.8440000000001</v>
      </c>
      <c r="AS36" s="27">
        <v>5180.3474999999999</v>
      </c>
      <c r="AT36" s="27">
        <v>5156.8154999999997</v>
      </c>
      <c r="AU36" s="27">
        <v>4988.6154999999999</v>
      </c>
      <c r="AV36" s="27">
        <v>4694.5124999999998</v>
      </c>
      <c r="AW36" s="27">
        <v>4605.8270000000002</v>
      </c>
      <c r="AX36" s="27">
        <v>4509.335</v>
      </c>
      <c r="AY36" s="27">
        <v>4373.3789999999999</v>
      </c>
      <c r="AZ36" s="27">
        <v>4257.9285</v>
      </c>
      <c r="BA36" s="27">
        <v>4024.3519999999999</v>
      </c>
      <c r="BB36" s="27">
        <v>3945.779</v>
      </c>
      <c r="BC36" s="27">
        <v>3961.7305000000001</v>
      </c>
      <c r="BD36" s="27">
        <v>3795.4634999999998</v>
      </c>
      <c r="BE36" s="27">
        <v>3579.0540000000001</v>
      </c>
      <c r="BF36" s="27">
        <v>3471.8654999999999</v>
      </c>
      <c r="BG36" s="27">
        <v>3411.4254999999998</v>
      </c>
      <c r="BH36" s="27">
        <v>3274.3850000000002</v>
      </c>
      <c r="BI36" s="27">
        <v>3086.41</v>
      </c>
      <c r="BJ36" s="27">
        <v>2999.6880000000001</v>
      </c>
      <c r="BK36" s="27">
        <v>2957.2640000000001</v>
      </c>
      <c r="BL36" s="27">
        <v>2892.7449999999999</v>
      </c>
      <c r="BM36" s="27">
        <v>2865.107</v>
      </c>
      <c r="BN36" s="27">
        <v>2784.0149999999999</v>
      </c>
      <c r="BO36" s="27">
        <v>2577.6064999999999</v>
      </c>
      <c r="BP36" s="27">
        <v>2383.3980000000001</v>
      </c>
      <c r="BQ36" s="27">
        <v>2289.4544999999998</v>
      </c>
      <c r="BR36" s="27">
        <v>2242.0160000000001</v>
      </c>
      <c r="BS36" s="27">
        <v>2146.1284999999998</v>
      </c>
      <c r="BT36" s="27">
        <v>2001.9739999999999</v>
      </c>
      <c r="BU36" s="27">
        <v>1893.8485000000001</v>
      </c>
      <c r="BV36" s="27">
        <v>1804.9735000000001</v>
      </c>
      <c r="BW36" s="27">
        <v>1696.566</v>
      </c>
      <c r="BX36" s="27">
        <v>1597.1605</v>
      </c>
      <c r="BY36" s="27">
        <v>1475.4970000000001</v>
      </c>
      <c r="BZ36" s="27">
        <v>1332.4269999999999</v>
      </c>
      <c r="CA36" s="27">
        <v>1191.8934999999999</v>
      </c>
      <c r="CB36" s="27">
        <v>1041.2180000000001</v>
      </c>
      <c r="CC36" s="27">
        <v>935.85249999999996</v>
      </c>
      <c r="CD36" s="27">
        <v>863.16399999999999</v>
      </c>
      <c r="CE36" s="27">
        <v>769.98199999999997</v>
      </c>
      <c r="CF36" s="27">
        <v>681.91549999999995</v>
      </c>
      <c r="CG36" s="27">
        <v>601.53150000000005</v>
      </c>
      <c r="CH36" s="27">
        <v>525.01549999999997</v>
      </c>
      <c r="CI36" s="27">
        <v>450.44799999999998</v>
      </c>
      <c r="CJ36" s="27">
        <v>368.995</v>
      </c>
      <c r="CK36" s="27">
        <v>301.01499999999999</v>
      </c>
      <c r="CL36" s="27">
        <v>259.6155</v>
      </c>
      <c r="CM36" s="27">
        <v>223.96799999999999</v>
      </c>
      <c r="CN36" s="27">
        <v>182.13900000000001</v>
      </c>
      <c r="CO36" s="27">
        <v>141.739</v>
      </c>
      <c r="CP36" s="27">
        <v>107.5945</v>
      </c>
      <c r="CQ36" s="27">
        <v>81.123000000000005</v>
      </c>
      <c r="CR36" s="27">
        <v>62.558500000000002</v>
      </c>
      <c r="CS36" s="27">
        <v>48.029499999999999</v>
      </c>
      <c r="CT36" s="27">
        <v>35.121499999999997</v>
      </c>
      <c r="CU36" s="27">
        <v>24.872499999999999</v>
      </c>
      <c r="CV36" s="27">
        <v>16.4785</v>
      </c>
      <c r="CW36" s="27">
        <v>10.621499999999999</v>
      </c>
      <c r="CX36" s="27">
        <v>6.9904999999999999</v>
      </c>
      <c r="CY36" s="27">
        <v>4.5599999999999996</v>
      </c>
      <c r="CZ36" s="27">
        <v>2.891</v>
      </c>
      <c r="DA36" s="27">
        <v>1.722</v>
      </c>
      <c r="DB36" s="27">
        <v>1.006</v>
      </c>
      <c r="DC36" s="27">
        <v>0.55400000000000005</v>
      </c>
      <c r="DD36" s="27">
        <v>0.26900000000000002</v>
      </c>
      <c r="DE36" s="27">
        <v>0.11749999999999999</v>
      </c>
      <c r="DF36" s="27">
        <v>4.4999999999999998E-2</v>
      </c>
      <c r="DG36" s="27">
        <v>1.15E-2</v>
      </c>
      <c r="DH36" s="27">
        <v>2E-3</v>
      </c>
    </row>
    <row r="37" spans="1:112" x14ac:dyDescent="0.35">
      <c r="A37" s="23">
        <v>6792</v>
      </c>
      <c r="B37" s="23" t="s">
        <v>23</v>
      </c>
      <c r="C37" s="24" t="s">
        <v>24</v>
      </c>
      <c r="D37" s="25">
        <v>5</v>
      </c>
      <c r="E37" s="25">
        <v>156</v>
      </c>
      <c r="F37" s="25" t="s">
        <v>25</v>
      </c>
      <c r="G37" s="25" t="s">
        <v>26</v>
      </c>
      <c r="H37" s="25">
        <v>156</v>
      </c>
      <c r="I37" s="26" t="s">
        <v>27</v>
      </c>
      <c r="J37" s="25">
        <v>906</v>
      </c>
      <c r="K37" s="25">
        <v>1969</v>
      </c>
      <c r="L37" s="27">
        <v>15169.459000000001</v>
      </c>
      <c r="M37" s="27">
        <v>13837.495999999999</v>
      </c>
      <c r="N37" s="27">
        <v>13073.1095</v>
      </c>
      <c r="O37" s="27">
        <v>13492.9725</v>
      </c>
      <c r="P37" s="27">
        <v>13503.971</v>
      </c>
      <c r="Q37" s="27">
        <v>14066.316999999999</v>
      </c>
      <c r="R37" s="27">
        <v>13203.4845</v>
      </c>
      <c r="S37" s="27">
        <v>9383.8994999999995</v>
      </c>
      <c r="T37" s="27">
        <v>7264.8310000000001</v>
      </c>
      <c r="U37" s="27">
        <v>7502.0950000000003</v>
      </c>
      <c r="V37" s="27">
        <v>8397.3135000000002</v>
      </c>
      <c r="W37" s="27">
        <v>9895.6294999999991</v>
      </c>
      <c r="X37" s="27">
        <v>10093.9175</v>
      </c>
      <c r="Y37" s="27">
        <v>9877.7029999999995</v>
      </c>
      <c r="Z37" s="27">
        <v>10035.241</v>
      </c>
      <c r="AA37" s="27">
        <v>9661.6664999999994</v>
      </c>
      <c r="AB37" s="27">
        <v>9597.7754999999997</v>
      </c>
      <c r="AC37" s="27">
        <v>9145.7209999999995</v>
      </c>
      <c r="AD37" s="27">
        <v>8463.5310000000009</v>
      </c>
      <c r="AE37" s="27">
        <v>7961.0469999999996</v>
      </c>
      <c r="AF37" s="27">
        <v>7324.8209999999999</v>
      </c>
      <c r="AG37" s="27">
        <v>6938.9885000000004</v>
      </c>
      <c r="AH37" s="27">
        <v>6501.6544999999996</v>
      </c>
      <c r="AI37" s="27">
        <v>6046.6760000000004</v>
      </c>
      <c r="AJ37" s="27">
        <v>5688.6769999999997</v>
      </c>
      <c r="AK37" s="27">
        <v>5461.7764999999999</v>
      </c>
      <c r="AL37" s="27">
        <v>5347.6554999999998</v>
      </c>
      <c r="AM37" s="27">
        <v>5394.7939999999999</v>
      </c>
      <c r="AN37" s="27">
        <v>5392.5190000000002</v>
      </c>
      <c r="AO37" s="27">
        <v>5213.1319999999996</v>
      </c>
      <c r="AP37" s="27">
        <v>5186.5709999999999</v>
      </c>
      <c r="AQ37" s="27">
        <v>5285.8625000000002</v>
      </c>
      <c r="AR37" s="27">
        <v>5261.1869999999999</v>
      </c>
      <c r="AS37" s="27">
        <v>5214.1684999999998</v>
      </c>
      <c r="AT37" s="27">
        <v>5154.5280000000002</v>
      </c>
      <c r="AU37" s="27">
        <v>5130.5805</v>
      </c>
      <c r="AV37" s="27">
        <v>4962.4814999999999</v>
      </c>
      <c r="AW37" s="27">
        <v>4668.8159999999998</v>
      </c>
      <c r="AX37" s="27">
        <v>4579.0810000000001</v>
      </c>
      <c r="AY37" s="27">
        <v>4481.1885000000002</v>
      </c>
      <c r="AZ37" s="27">
        <v>4343.7030000000004</v>
      </c>
      <c r="BA37" s="27">
        <v>4226.4534999999996</v>
      </c>
      <c r="BB37" s="27">
        <v>3992.0425</v>
      </c>
      <c r="BC37" s="27">
        <v>3911.6610000000001</v>
      </c>
      <c r="BD37" s="27">
        <v>3925.2665000000002</v>
      </c>
      <c r="BE37" s="27">
        <v>3758.5275000000001</v>
      </c>
      <c r="BF37" s="27">
        <v>3542.1995000000002</v>
      </c>
      <c r="BG37" s="27">
        <v>3433.7640000000001</v>
      </c>
      <c r="BH37" s="27">
        <v>3370.9994999999999</v>
      </c>
      <c r="BI37" s="27">
        <v>3231.8674999999998</v>
      </c>
      <c r="BJ37" s="27">
        <v>3041.9630000000002</v>
      </c>
      <c r="BK37" s="27">
        <v>2951.6550000000002</v>
      </c>
      <c r="BL37" s="27">
        <v>2905.105</v>
      </c>
      <c r="BM37" s="27">
        <v>2837.4450000000002</v>
      </c>
      <c r="BN37" s="27">
        <v>2806.752</v>
      </c>
      <c r="BO37" s="27">
        <v>2724.2354999999998</v>
      </c>
      <c r="BP37" s="27">
        <v>2519.1635000000001</v>
      </c>
      <c r="BQ37" s="27">
        <v>2325.6435000000001</v>
      </c>
      <c r="BR37" s="27">
        <v>2229.1055000000001</v>
      </c>
      <c r="BS37" s="27">
        <v>2176.5549999999998</v>
      </c>
      <c r="BT37" s="27">
        <v>2075.7559999999999</v>
      </c>
      <c r="BU37" s="27">
        <v>1927.7764999999999</v>
      </c>
      <c r="BV37" s="27">
        <v>1814.8145</v>
      </c>
      <c r="BW37" s="27">
        <v>1721.2215000000001</v>
      </c>
      <c r="BX37" s="27">
        <v>1610.5060000000001</v>
      </c>
      <c r="BY37" s="27">
        <v>1509.9860000000001</v>
      </c>
      <c r="BZ37" s="27">
        <v>1389.7470000000001</v>
      </c>
      <c r="CA37" s="27">
        <v>1250.088</v>
      </c>
      <c r="CB37" s="27">
        <v>1113.1395</v>
      </c>
      <c r="CC37" s="27">
        <v>966.97149999999999</v>
      </c>
      <c r="CD37" s="27">
        <v>862.99749999999995</v>
      </c>
      <c r="CE37" s="27">
        <v>789.4905</v>
      </c>
      <c r="CF37" s="27">
        <v>698.09349999999995</v>
      </c>
      <c r="CG37" s="27">
        <v>612.52499999999998</v>
      </c>
      <c r="CH37" s="27">
        <v>535.35050000000001</v>
      </c>
      <c r="CI37" s="27">
        <v>463.05500000000001</v>
      </c>
      <c r="CJ37" s="27">
        <v>393.73250000000002</v>
      </c>
      <c r="CK37" s="27">
        <v>319.47800000000001</v>
      </c>
      <c r="CL37" s="27">
        <v>257.82799999999997</v>
      </c>
      <c r="CM37" s="27">
        <v>219.59399999999999</v>
      </c>
      <c r="CN37" s="27">
        <v>186.70050000000001</v>
      </c>
      <c r="CO37" s="27">
        <v>149.31200000000001</v>
      </c>
      <c r="CP37" s="27">
        <v>114.059</v>
      </c>
      <c r="CQ37" s="27">
        <v>84.880499999999998</v>
      </c>
      <c r="CR37" s="27">
        <v>62.69</v>
      </c>
      <c r="CS37" s="27">
        <v>47.332999999999998</v>
      </c>
      <c r="CT37" s="27">
        <v>35.567999999999998</v>
      </c>
      <c r="CU37" s="27">
        <v>25.431999999999999</v>
      </c>
      <c r="CV37" s="27">
        <v>17.579000000000001</v>
      </c>
      <c r="CW37" s="27">
        <v>11.3325</v>
      </c>
      <c r="CX37" s="27">
        <v>7.0750000000000002</v>
      </c>
      <c r="CY37" s="27">
        <v>4.4865000000000004</v>
      </c>
      <c r="CZ37" s="27">
        <v>2.8065000000000002</v>
      </c>
      <c r="DA37" s="27">
        <v>1.696</v>
      </c>
      <c r="DB37" s="27">
        <v>0.95699999999999996</v>
      </c>
      <c r="DC37" s="27">
        <v>0.52500000000000002</v>
      </c>
      <c r="DD37" s="27">
        <v>0.26750000000000002</v>
      </c>
      <c r="DE37" s="27">
        <v>0.11600000000000001</v>
      </c>
      <c r="DF37" s="27">
        <v>4.1000000000000002E-2</v>
      </c>
      <c r="DG37" s="27">
        <v>8.9999999999999993E-3</v>
      </c>
      <c r="DH37" s="27">
        <v>2.5000000000000001E-3</v>
      </c>
    </row>
    <row r="38" spans="1:112" x14ac:dyDescent="0.35">
      <c r="A38" s="23">
        <v>6793</v>
      </c>
      <c r="B38" s="23" t="s">
        <v>23</v>
      </c>
      <c r="C38" s="24" t="s">
        <v>24</v>
      </c>
      <c r="D38" s="25">
        <v>5</v>
      </c>
      <c r="E38" s="25">
        <v>156</v>
      </c>
      <c r="F38" s="25" t="s">
        <v>25</v>
      </c>
      <c r="G38" s="25" t="s">
        <v>26</v>
      </c>
      <c r="H38" s="25">
        <v>156</v>
      </c>
      <c r="I38" s="26" t="s">
        <v>27</v>
      </c>
      <c r="J38" s="25">
        <v>906</v>
      </c>
      <c r="K38" s="25">
        <v>1970</v>
      </c>
      <c r="L38" s="27">
        <v>15174.102500000001</v>
      </c>
      <c r="M38" s="27">
        <v>14665.173000000001</v>
      </c>
      <c r="N38" s="27">
        <v>13656.544</v>
      </c>
      <c r="O38" s="27">
        <v>12944.8385</v>
      </c>
      <c r="P38" s="27">
        <v>13392.023499999999</v>
      </c>
      <c r="Q38" s="27">
        <v>13424.6175</v>
      </c>
      <c r="R38" s="27">
        <v>13998.637500000001</v>
      </c>
      <c r="S38" s="27">
        <v>13148.966</v>
      </c>
      <c r="T38" s="27">
        <v>9348.6965</v>
      </c>
      <c r="U38" s="27">
        <v>7238.8339999999998</v>
      </c>
      <c r="V38" s="27">
        <v>7476.2974999999997</v>
      </c>
      <c r="W38" s="27">
        <v>8369.4230000000007</v>
      </c>
      <c r="X38" s="27">
        <v>9863.8994999999995</v>
      </c>
      <c r="Y38" s="27">
        <v>10062.8145</v>
      </c>
      <c r="Z38" s="27">
        <v>9848.3970000000008</v>
      </c>
      <c r="AA38" s="27">
        <v>10006.474</v>
      </c>
      <c r="AB38" s="27">
        <v>9634.5040000000008</v>
      </c>
      <c r="AC38" s="27">
        <v>9570.8755000000001</v>
      </c>
      <c r="AD38" s="27">
        <v>9119.7029999999995</v>
      </c>
      <c r="AE38" s="27">
        <v>8438.4495000000006</v>
      </c>
      <c r="AF38" s="27">
        <v>7935.8779999999997</v>
      </c>
      <c r="AG38" s="27">
        <v>7299.6914999999999</v>
      </c>
      <c r="AH38" s="27">
        <v>6913.8180000000002</v>
      </c>
      <c r="AI38" s="27">
        <v>6477.1385</v>
      </c>
      <c r="AJ38" s="27">
        <v>6023.0524999999998</v>
      </c>
      <c r="AK38" s="27">
        <v>5665.7849999999999</v>
      </c>
      <c r="AL38" s="27">
        <v>5439.2894999999999</v>
      </c>
      <c r="AM38" s="27">
        <v>5325.1625000000004</v>
      </c>
      <c r="AN38" s="27">
        <v>5371.6279999999997</v>
      </c>
      <c r="AO38" s="27">
        <v>5368.8074999999999</v>
      </c>
      <c r="AP38" s="27">
        <v>5189.5839999999998</v>
      </c>
      <c r="AQ38" s="27">
        <v>5162.5505000000003</v>
      </c>
      <c r="AR38" s="27">
        <v>5260.9290000000001</v>
      </c>
      <c r="AS38" s="27">
        <v>5235.9480000000003</v>
      </c>
      <c r="AT38" s="27">
        <v>5188.7520000000004</v>
      </c>
      <c r="AU38" s="27">
        <v>5128.9004999999997</v>
      </c>
      <c r="AV38" s="27">
        <v>5104.3389999999999</v>
      </c>
      <c r="AW38" s="27">
        <v>4936.0145000000002</v>
      </c>
      <c r="AX38" s="27">
        <v>4642.4049999999997</v>
      </c>
      <c r="AY38" s="27">
        <v>4551.2375000000002</v>
      </c>
      <c r="AZ38" s="27">
        <v>4451.6475</v>
      </c>
      <c r="BA38" s="27">
        <v>4312.5195000000003</v>
      </c>
      <c r="BB38" s="27">
        <v>4193.59</v>
      </c>
      <c r="BC38" s="27">
        <v>3958.6945000000001</v>
      </c>
      <c r="BD38" s="27">
        <v>3876.9090000000001</v>
      </c>
      <c r="BE38" s="27">
        <v>3888.4895000000001</v>
      </c>
      <c r="BF38" s="27">
        <v>3721.3755000000001</v>
      </c>
      <c r="BG38" s="27">
        <v>3504.9189999999999</v>
      </c>
      <c r="BH38" s="27">
        <v>3394.7604999999999</v>
      </c>
      <c r="BI38" s="27">
        <v>3329.0385000000001</v>
      </c>
      <c r="BJ38" s="27">
        <v>3187.2575000000002</v>
      </c>
      <c r="BK38" s="27">
        <v>2995.2289999999998</v>
      </c>
      <c r="BL38" s="27">
        <v>2901.598</v>
      </c>
      <c r="BM38" s="27">
        <v>2851.6570000000002</v>
      </c>
      <c r="BN38" s="27">
        <v>2781.777</v>
      </c>
      <c r="BO38" s="27">
        <v>2748.6280000000002</v>
      </c>
      <c r="BP38" s="27">
        <v>2664.6675</v>
      </c>
      <c r="BQ38" s="27">
        <v>2460.3229999999999</v>
      </c>
      <c r="BR38" s="27">
        <v>2266.5439999999999</v>
      </c>
      <c r="BS38" s="27">
        <v>2166.3505</v>
      </c>
      <c r="BT38" s="27">
        <v>2107.7125000000001</v>
      </c>
      <c r="BU38" s="27">
        <v>2001.558</v>
      </c>
      <c r="BV38" s="27">
        <v>1850.152</v>
      </c>
      <c r="BW38" s="27">
        <v>1733.4385</v>
      </c>
      <c r="BX38" s="27">
        <v>1636.7094999999999</v>
      </c>
      <c r="BY38" s="27">
        <v>1525.2565</v>
      </c>
      <c r="BZ38" s="27">
        <v>1424.6965</v>
      </c>
      <c r="CA38" s="27">
        <v>1306.2615000000001</v>
      </c>
      <c r="CB38" s="27">
        <v>1169.7795000000001</v>
      </c>
      <c r="CC38" s="27">
        <v>1035.9994999999999</v>
      </c>
      <c r="CD38" s="27">
        <v>893.90549999999996</v>
      </c>
      <c r="CE38" s="27">
        <v>791.51250000000005</v>
      </c>
      <c r="CF38" s="27">
        <v>718.01949999999999</v>
      </c>
      <c r="CG38" s="27">
        <v>629.25149999999996</v>
      </c>
      <c r="CH38" s="27">
        <v>547.10199999999998</v>
      </c>
      <c r="CI38" s="27">
        <v>473.89550000000003</v>
      </c>
      <c r="CJ38" s="27">
        <v>406.17399999999998</v>
      </c>
      <c r="CK38" s="27">
        <v>342.05799999999999</v>
      </c>
      <c r="CL38" s="27">
        <v>274.57400000000001</v>
      </c>
      <c r="CM38" s="27">
        <v>218.839</v>
      </c>
      <c r="CN38" s="27">
        <v>183.7115</v>
      </c>
      <c r="CO38" s="27">
        <v>153.667</v>
      </c>
      <c r="CP38" s="27">
        <v>120.69499999999999</v>
      </c>
      <c r="CQ38" s="27">
        <v>90.426000000000002</v>
      </c>
      <c r="CR38" s="27">
        <v>65.932000000000002</v>
      </c>
      <c r="CS38" s="27">
        <v>47.673000000000002</v>
      </c>
      <c r="CT38" s="27">
        <v>35.205500000000001</v>
      </c>
      <c r="CU38" s="27">
        <v>25.849</v>
      </c>
      <c r="CV38" s="27">
        <v>18.026499999999999</v>
      </c>
      <c r="CW38" s="27">
        <v>12.121499999999999</v>
      </c>
      <c r="CX38" s="27">
        <v>7.5724999999999998</v>
      </c>
      <c r="CY38" s="27">
        <v>4.5564999999999998</v>
      </c>
      <c r="CZ38" s="27">
        <v>2.77</v>
      </c>
      <c r="DA38" s="27">
        <v>1.6495</v>
      </c>
      <c r="DB38" s="27">
        <v>0.9415</v>
      </c>
      <c r="DC38" s="27">
        <v>0.4955</v>
      </c>
      <c r="DD38" s="27">
        <v>0.247</v>
      </c>
      <c r="DE38" s="27">
        <v>0.109</v>
      </c>
      <c r="DF38" s="27">
        <v>3.4000000000000002E-2</v>
      </c>
      <c r="DG38" s="27">
        <v>7.4999999999999997E-3</v>
      </c>
      <c r="DH38" s="27">
        <v>1.5E-3</v>
      </c>
    </row>
    <row r="39" spans="1:112" x14ac:dyDescent="0.35">
      <c r="A39" s="23">
        <v>6794</v>
      </c>
      <c r="B39" s="23" t="s">
        <v>23</v>
      </c>
      <c r="C39" s="24" t="s">
        <v>24</v>
      </c>
      <c r="D39" s="25">
        <v>5</v>
      </c>
      <c r="E39" s="25">
        <v>156</v>
      </c>
      <c r="F39" s="25" t="s">
        <v>25</v>
      </c>
      <c r="G39" s="25" t="s">
        <v>26</v>
      </c>
      <c r="H39" s="25">
        <v>156</v>
      </c>
      <c r="I39" s="26" t="s">
        <v>27</v>
      </c>
      <c r="J39" s="25">
        <v>906</v>
      </c>
      <c r="K39" s="25">
        <v>1971</v>
      </c>
      <c r="L39" s="27">
        <v>14924.111500000001</v>
      </c>
      <c r="M39" s="27">
        <v>14700.884</v>
      </c>
      <c r="N39" s="27">
        <v>14486.853499999999</v>
      </c>
      <c r="O39" s="27">
        <v>13531.8555</v>
      </c>
      <c r="P39" s="27">
        <v>12853.772000000001</v>
      </c>
      <c r="Q39" s="27">
        <v>13317.7155</v>
      </c>
      <c r="R39" s="27">
        <v>13363.502500000001</v>
      </c>
      <c r="S39" s="27">
        <v>13943.5185</v>
      </c>
      <c r="T39" s="27">
        <v>13102.035</v>
      </c>
      <c r="U39" s="27">
        <v>9317.1149999999998</v>
      </c>
      <c r="V39" s="27">
        <v>7215.0384999999997</v>
      </c>
      <c r="W39" s="27">
        <v>7452.6030000000001</v>
      </c>
      <c r="X39" s="27">
        <v>8343.7435000000005</v>
      </c>
      <c r="Y39" s="27">
        <v>9834.7795000000006</v>
      </c>
      <c r="Z39" s="27">
        <v>10034.281999999999</v>
      </c>
      <c r="AA39" s="27">
        <v>9821.2549999999992</v>
      </c>
      <c r="AB39" s="27">
        <v>9979.3755000000001</v>
      </c>
      <c r="AC39" s="27">
        <v>9608.2445000000007</v>
      </c>
      <c r="AD39" s="27">
        <v>9544.1384999999991</v>
      </c>
      <c r="AE39" s="27">
        <v>9093.1869999999999</v>
      </c>
      <c r="AF39" s="27">
        <v>8412.3965000000007</v>
      </c>
      <c r="AG39" s="27">
        <v>7909.5505000000003</v>
      </c>
      <c r="AH39" s="27">
        <v>7273.4565000000002</v>
      </c>
      <c r="AI39" s="27">
        <v>6887.7870000000003</v>
      </c>
      <c r="AJ39" s="27">
        <v>6452.067</v>
      </c>
      <c r="AK39" s="27">
        <v>5999.1305000000002</v>
      </c>
      <c r="AL39" s="27">
        <v>5642.7550000000001</v>
      </c>
      <c r="AM39" s="27">
        <v>5416.7295000000004</v>
      </c>
      <c r="AN39" s="27">
        <v>5302.6049999999996</v>
      </c>
      <c r="AO39" s="27">
        <v>5348.4080000000004</v>
      </c>
      <c r="AP39" s="27">
        <v>5345.0725000000002</v>
      </c>
      <c r="AQ39" s="27">
        <v>5166.0765000000001</v>
      </c>
      <c r="AR39" s="27">
        <v>5138.6904999999997</v>
      </c>
      <c r="AS39" s="27">
        <v>5236.3029999999999</v>
      </c>
      <c r="AT39" s="27">
        <v>5211.0805</v>
      </c>
      <c r="AU39" s="27">
        <v>5163.6559999999999</v>
      </c>
      <c r="AV39" s="27">
        <v>5103.4105</v>
      </c>
      <c r="AW39" s="27">
        <v>5077.933</v>
      </c>
      <c r="AX39" s="27">
        <v>4909.0124999999998</v>
      </c>
      <c r="AY39" s="27">
        <v>4615.1090000000004</v>
      </c>
      <c r="AZ39" s="27">
        <v>4522.2259999999997</v>
      </c>
      <c r="BA39" s="27">
        <v>4420.8450000000003</v>
      </c>
      <c r="BB39" s="27">
        <v>4280.2030000000004</v>
      </c>
      <c r="BC39" s="27">
        <v>4159.9324999999999</v>
      </c>
      <c r="BD39" s="27">
        <v>3924.9850000000001</v>
      </c>
      <c r="BE39" s="27">
        <v>3842.1109999999999</v>
      </c>
      <c r="BF39" s="27">
        <v>3851.7734999999998</v>
      </c>
      <c r="BG39" s="27">
        <v>3684.0864999999999</v>
      </c>
      <c r="BH39" s="27">
        <v>3467.0479999999998</v>
      </c>
      <c r="BI39" s="27">
        <v>3354.5835000000002</v>
      </c>
      <c r="BJ39" s="27">
        <v>3285.3474999999999</v>
      </c>
      <c r="BK39" s="27">
        <v>3140.7150000000001</v>
      </c>
      <c r="BL39" s="27">
        <v>2946.8984999999998</v>
      </c>
      <c r="BM39" s="27">
        <v>2850.6835000000001</v>
      </c>
      <c r="BN39" s="27">
        <v>2798.2530000000002</v>
      </c>
      <c r="BO39" s="27">
        <v>2726.739</v>
      </c>
      <c r="BP39" s="27">
        <v>2691.1309999999999</v>
      </c>
      <c r="BQ39" s="27">
        <v>2605.1379999999999</v>
      </c>
      <c r="BR39" s="27">
        <v>2400.5650000000001</v>
      </c>
      <c r="BS39" s="27">
        <v>2205.5369999999998</v>
      </c>
      <c r="BT39" s="27">
        <v>2100.8200000000002</v>
      </c>
      <c r="BU39" s="27">
        <v>2035.6244999999999</v>
      </c>
      <c r="BV39" s="27">
        <v>1924.4590000000001</v>
      </c>
      <c r="BW39" s="27">
        <v>1770.7565</v>
      </c>
      <c r="BX39" s="27">
        <v>1651.847</v>
      </c>
      <c r="BY39" s="27">
        <v>1553.5229999999999</v>
      </c>
      <c r="BZ39" s="27">
        <v>1442.3775000000001</v>
      </c>
      <c r="CA39" s="27">
        <v>1342.1735000000001</v>
      </c>
      <c r="CB39" s="27">
        <v>1225.3409999999999</v>
      </c>
      <c r="CC39" s="27">
        <v>1091.5895</v>
      </c>
      <c r="CD39" s="27">
        <v>960.52549999999997</v>
      </c>
      <c r="CE39" s="27">
        <v>822.61099999999999</v>
      </c>
      <c r="CF39" s="27">
        <v>722.51049999999998</v>
      </c>
      <c r="CG39" s="27">
        <v>649.89149999999995</v>
      </c>
      <c r="CH39" s="27">
        <v>564.62599999999998</v>
      </c>
      <c r="CI39" s="27">
        <v>486.59649999999999</v>
      </c>
      <c r="CJ39" s="27">
        <v>417.70850000000002</v>
      </c>
      <c r="CK39" s="27">
        <v>354.55799999999999</v>
      </c>
      <c r="CL39" s="27">
        <v>295.39350000000002</v>
      </c>
      <c r="CM39" s="27">
        <v>234.20699999999999</v>
      </c>
      <c r="CN39" s="27">
        <v>184.02350000000001</v>
      </c>
      <c r="CO39" s="27">
        <v>152.01849999999999</v>
      </c>
      <c r="CP39" s="27">
        <v>124.9605</v>
      </c>
      <c r="CQ39" s="27">
        <v>96.326499999999996</v>
      </c>
      <c r="CR39" s="27">
        <v>70.753500000000003</v>
      </c>
      <c r="CS39" s="27">
        <v>50.524000000000001</v>
      </c>
      <c r="CT39" s="27">
        <v>35.732999999999997</v>
      </c>
      <c r="CU39" s="27">
        <v>25.766999999999999</v>
      </c>
      <c r="CV39" s="27">
        <v>18.440999999999999</v>
      </c>
      <c r="CW39" s="27">
        <v>12.503500000000001</v>
      </c>
      <c r="CX39" s="27">
        <v>8.1460000000000008</v>
      </c>
      <c r="CY39" s="27">
        <v>4.9095000000000004</v>
      </c>
      <c r="CZ39" s="27">
        <v>2.8304999999999998</v>
      </c>
      <c r="DA39" s="27">
        <v>1.6359999999999999</v>
      </c>
      <c r="DB39" s="27">
        <v>0.91700000000000004</v>
      </c>
      <c r="DC39" s="27">
        <v>0.48449999999999999</v>
      </c>
      <c r="DD39" s="27">
        <v>0.22700000000000001</v>
      </c>
      <c r="DE39" s="27">
        <v>9.2499999999999999E-2</v>
      </c>
      <c r="DF39" s="27">
        <v>2.35E-2</v>
      </c>
      <c r="DG39" s="27">
        <v>6.0000000000000001E-3</v>
      </c>
      <c r="DH39" s="27">
        <v>1.5E-3</v>
      </c>
    </row>
    <row r="40" spans="1:112" x14ac:dyDescent="0.35">
      <c r="A40" s="23">
        <v>6795</v>
      </c>
      <c r="B40" s="23" t="s">
        <v>23</v>
      </c>
      <c r="C40" s="24" t="s">
        <v>24</v>
      </c>
      <c r="D40" s="25">
        <v>5</v>
      </c>
      <c r="E40" s="25">
        <v>156</v>
      </c>
      <c r="F40" s="25" t="s">
        <v>25</v>
      </c>
      <c r="G40" s="25" t="s">
        <v>26</v>
      </c>
      <c r="H40" s="25">
        <v>156</v>
      </c>
      <c r="I40" s="26" t="s">
        <v>27</v>
      </c>
      <c r="J40" s="25">
        <v>906</v>
      </c>
      <c r="K40" s="25">
        <v>1972</v>
      </c>
      <c r="L40" s="27">
        <v>14223.8125</v>
      </c>
      <c r="M40" s="27">
        <v>14493.825999999999</v>
      </c>
      <c r="N40" s="27">
        <v>14535.4995</v>
      </c>
      <c r="O40" s="27">
        <v>14363.519</v>
      </c>
      <c r="P40" s="27">
        <v>13443.013999999999</v>
      </c>
      <c r="Q40" s="27">
        <v>12786.502</v>
      </c>
      <c r="R40" s="27">
        <v>13260.2875</v>
      </c>
      <c r="S40" s="27">
        <v>13313.6</v>
      </c>
      <c r="T40" s="27">
        <v>13896.01</v>
      </c>
      <c r="U40" s="27">
        <v>13059.831</v>
      </c>
      <c r="V40" s="27">
        <v>9288.1749999999993</v>
      </c>
      <c r="W40" s="27">
        <v>7193.1695</v>
      </c>
      <c r="X40" s="27">
        <v>7430.7584999999999</v>
      </c>
      <c r="Y40" s="27">
        <v>8320.1195000000007</v>
      </c>
      <c r="Z40" s="27">
        <v>9807.9835000000003</v>
      </c>
      <c r="AA40" s="27">
        <v>10007.751</v>
      </c>
      <c r="AB40" s="27">
        <v>9795.5535</v>
      </c>
      <c r="AC40" s="27">
        <v>9953.0694999999996</v>
      </c>
      <c r="AD40" s="27">
        <v>9582.0344999999998</v>
      </c>
      <c r="AE40" s="27">
        <v>9516.8590000000004</v>
      </c>
      <c r="AF40" s="27">
        <v>9065.6705000000002</v>
      </c>
      <c r="AG40" s="27">
        <v>8385.1905000000006</v>
      </c>
      <c r="AH40" s="27">
        <v>7882.143</v>
      </c>
      <c r="AI40" s="27">
        <v>7246.4195</v>
      </c>
      <c r="AJ40" s="27">
        <v>6861.2844999999998</v>
      </c>
      <c r="AK40" s="27">
        <v>6426.8055000000004</v>
      </c>
      <c r="AL40" s="27">
        <v>5975.1824999999999</v>
      </c>
      <c r="AM40" s="27">
        <v>5619.759</v>
      </c>
      <c r="AN40" s="27">
        <v>5394.2020000000002</v>
      </c>
      <c r="AO40" s="27">
        <v>5280.0735000000004</v>
      </c>
      <c r="AP40" s="27">
        <v>5325.2475000000004</v>
      </c>
      <c r="AQ40" s="27">
        <v>5321.4740000000002</v>
      </c>
      <c r="AR40" s="27">
        <v>5142.7984999999999</v>
      </c>
      <c r="AS40" s="27">
        <v>5115.1814999999997</v>
      </c>
      <c r="AT40" s="27">
        <v>5212.0964999999997</v>
      </c>
      <c r="AU40" s="27">
        <v>5186.5784999999996</v>
      </c>
      <c r="AV40" s="27">
        <v>5138.7434999999996</v>
      </c>
      <c r="AW40" s="27">
        <v>5077.8064999999997</v>
      </c>
      <c r="AX40" s="27">
        <v>5051.0439999999999</v>
      </c>
      <c r="AY40" s="27">
        <v>4881.1544999999996</v>
      </c>
      <c r="AZ40" s="27">
        <v>4586.7065000000002</v>
      </c>
      <c r="BA40" s="27">
        <v>4492.0065000000004</v>
      </c>
      <c r="BB40" s="27">
        <v>4388.9399999999996</v>
      </c>
      <c r="BC40" s="27">
        <v>4247.1125000000002</v>
      </c>
      <c r="BD40" s="27">
        <v>4125.9040000000005</v>
      </c>
      <c r="BE40" s="27">
        <v>3891.2134999999998</v>
      </c>
      <c r="BF40" s="27">
        <v>3807.35</v>
      </c>
      <c r="BG40" s="27">
        <v>3814.8910000000001</v>
      </c>
      <c r="BH40" s="27">
        <v>3646.1664999999998</v>
      </c>
      <c r="BI40" s="27">
        <v>3427.9965000000002</v>
      </c>
      <c r="BJ40" s="27">
        <v>3312.7015000000001</v>
      </c>
      <c r="BK40" s="27">
        <v>3239.6985</v>
      </c>
      <c r="BL40" s="27">
        <v>3092.5005000000001</v>
      </c>
      <c r="BM40" s="27">
        <v>2897.6534999999999</v>
      </c>
      <c r="BN40" s="27">
        <v>2799.7204999999999</v>
      </c>
      <c r="BO40" s="27">
        <v>2745.3505</v>
      </c>
      <c r="BP40" s="27">
        <v>2672.1860000000001</v>
      </c>
      <c r="BQ40" s="27">
        <v>2633.5504999999998</v>
      </c>
      <c r="BR40" s="27">
        <v>2544.5309999999999</v>
      </c>
      <c r="BS40" s="27">
        <v>2338.7154999999998</v>
      </c>
      <c r="BT40" s="27">
        <v>2141.6689999999999</v>
      </c>
      <c r="BU40" s="27">
        <v>2032.0215000000001</v>
      </c>
      <c r="BV40" s="27">
        <v>1960.501</v>
      </c>
      <c r="BW40" s="27">
        <v>1845.3409999999999</v>
      </c>
      <c r="BX40" s="27">
        <v>1690.8810000000001</v>
      </c>
      <c r="BY40" s="27">
        <v>1571.26</v>
      </c>
      <c r="BZ40" s="27">
        <v>1472.3585</v>
      </c>
      <c r="CA40" s="27">
        <v>1361.894</v>
      </c>
      <c r="CB40" s="27">
        <v>1261.8865000000001</v>
      </c>
      <c r="CC40" s="27">
        <v>1146.2345</v>
      </c>
      <c r="CD40" s="27">
        <v>1014.7595</v>
      </c>
      <c r="CE40" s="27">
        <v>886.53549999999996</v>
      </c>
      <c r="CF40" s="27">
        <v>753.45100000000002</v>
      </c>
      <c r="CG40" s="27">
        <v>656.40300000000002</v>
      </c>
      <c r="CH40" s="27">
        <v>585.57449999999994</v>
      </c>
      <c r="CI40" s="27">
        <v>504.49349999999998</v>
      </c>
      <c r="CJ40" s="27">
        <v>430.93450000000001</v>
      </c>
      <c r="CK40" s="27">
        <v>366.39749999999998</v>
      </c>
      <c r="CL40" s="27">
        <v>307.65199999999999</v>
      </c>
      <c r="CM40" s="27">
        <v>253.16800000000001</v>
      </c>
      <c r="CN40" s="27">
        <v>197.9195</v>
      </c>
      <c r="CO40" s="27">
        <v>153.07</v>
      </c>
      <c r="CP40" s="27">
        <v>124.2925</v>
      </c>
      <c r="CQ40" s="27">
        <v>100.331</v>
      </c>
      <c r="CR40" s="27">
        <v>75.873000000000005</v>
      </c>
      <c r="CS40" s="27">
        <v>54.612499999999997</v>
      </c>
      <c r="CT40" s="27">
        <v>38.158499999999997</v>
      </c>
      <c r="CU40" s="27">
        <v>26.354500000000002</v>
      </c>
      <c r="CV40" s="27">
        <v>18.512</v>
      </c>
      <c r="CW40" s="27">
        <v>12.871499999999999</v>
      </c>
      <c r="CX40" s="27">
        <v>8.4499999999999993</v>
      </c>
      <c r="CY40" s="27">
        <v>5.3094999999999999</v>
      </c>
      <c r="CZ40" s="27">
        <v>3.0684999999999998</v>
      </c>
      <c r="DA40" s="27">
        <v>1.68</v>
      </c>
      <c r="DB40" s="27">
        <v>0.91200000000000003</v>
      </c>
      <c r="DC40" s="27">
        <v>0.46949999999999997</v>
      </c>
      <c r="DD40" s="27">
        <v>0.2175</v>
      </c>
      <c r="DE40" s="27">
        <v>7.7499999999999999E-2</v>
      </c>
      <c r="DF40" s="27">
        <v>1.8499999999999999E-2</v>
      </c>
      <c r="DG40" s="27">
        <v>3.5000000000000001E-3</v>
      </c>
      <c r="DH40" s="27">
        <v>1.5E-3</v>
      </c>
    </row>
    <row r="41" spans="1:112" x14ac:dyDescent="0.35">
      <c r="A41" s="23">
        <v>6796</v>
      </c>
      <c r="B41" s="23" t="s">
        <v>23</v>
      </c>
      <c r="C41" s="24" t="s">
        <v>24</v>
      </c>
      <c r="D41" s="25">
        <v>5</v>
      </c>
      <c r="E41" s="25">
        <v>156</v>
      </c>
      <c r="F41" s="25" t="s">
        <v>25</v>
      </c>
      <c r="G41" s="25" t="s">
        <v>26</v>
      </c>
      <c r="H41" s="25">
        <v>156</v>
      </c>
      <c r="I41" s="26" t="s">
        <v>27</v>
      </c>
      <c r="J41" s="25">
        <v>906</v>
      </c>
      <c r="K41" s="25">
        <v>1973</v>
      </c>
      <c r="L41" s="27">
        <v>13727.303</v>
      </c>
      <c r="M41" s="27">
        <v>13848.7935</v>
      </c>
      <c r="N41" s="27">
        <v>14342.700999999999</v>
      </c>
      <c r="O41" s="27">
        <v>14421.022499999999</v>
      </c>
      <c r="P41" s="27">
        <v>14275.626</v>
      </c>
      <c r="Q41" s="27">
        <v>13377.297</v>
      </c>
      <c r="R41" s="27">
        <v>12734.298500000001</v>
      </c>
      <c r="S41" s="27">
        <v>13213.121999999999</v>
      </c>
      <c r="T41" s="27">
        <v>13270.295</v>
      </c>
      <c r="U41" s="27">
        <v>13853.089</v>
      </c>
      <c r="V41" s="27">
        <v>13021.116</v>
      </c>
      <c r="W41" s="27">
        <v>9261.5285000000003</v>
      </c>
      <c r="X41" s="27">
        <v>7172.9305000000004</v>
      </c>
      <c r="Y41" s="27">
        <v>7410.5420000000004</v>
      </c>
      <c r="Z41" s="27">
        <v>8298.2194999999992</v>
      </c>
      <c r="AA41" s="27">
        <v>9782.9775000000009</v>
      </c>
      <c r="AB41" s="27">
        <v>9982.5920000000006</v>
      </c>
      <c r="AC41" s="27">
        <v>9770.5964999999997</v>
      </c>
      <c r="AD41" s="27">
        <v>9926.9274999999998</v>
      </c>
      <c r="AE41" s="27">
        <v>9555.4549999999999</v>
      </c>
      <c r="AF41" s="27">
        <v>9488.8474999999999</v>
      </c>
      <c r="AG41" s="27">
        <v>9037.3174999999992</v>
      </c>
      <c r="AH41" s="27">
        <v>8357.2754999999997</v>
      </c>
      <c r="AI41" s="27">
        <v>7854.3384999999998</v>
      </c>
      <c r="AJ41" s="27">
        <v>7219.3464999999997</v>
      </c>
      <c r="AK41" s="27">
        <v>6835.0524999999998</v>
      </c>
      <c r="AL41" s="27">
        <v>6401.9844999999996</v>
      </c>
      <c r="AM41" s="27">
        <v>5951.7129999999997</v>
      </c>
      <c r="AN41" s="27">
        <v>5597.2105000000001</v>
      </c>
      <c r="AO41" s="27">
        <v>5372.08</v>
      </c>
      <c r="AP41" s="27">
        <v>5257.9390000000003</v>
      </c>
      <c r="AQ41" s="27">
        <v>5302.5375000000004</v>
      </c>
      <c r="AR41" s="27">
        <v>5298.4139999999998</v>
      </c>
      <c r="AS41" s="27">
        <v>5120.1244999999999</v>
      </c>
      <c r="AT41" s="27">
        <v>5092.3005000000003</v>
      </c>
      <c r="AU41" s="27">
        <v>5188.4584999999997</v>
      </c>
      <c r="AV41" s="27">
        <v>5162.451</v>
      </c>
      <c r="AW41" s="27">
        <v>5113.8975</v>
      </c>
      <c r="AX41" s="27">
        <v>5051.8900000000003</v>
      </c>
      <c r="AY41" s="27">
        <v>5023.45</v>
      </c>
      <c r="AZ41" s="27">
        <v>4852.2995000000001</v>
      </c>
      <c r="BA41" s="27">
        <v>4557.2169999999996</v>
      </c>
      <c r="BB41" s="27">
        <v>4460.7815000000001</v>
      </c>
      <c r="BC41" s="27">
        <v>4356.3180000000002</v>
      </c>
      <c r="BD41" s="27">
        <v>4213.6850000000004</v>
      </c>
      <c r="BE41" s="27">
        <v>4091.8290000000002</v>
      </c>
      <c r="BF41" s="27">
        <v>3857.4670000000001</v>
      </c>
      <c r="BG41" s="27">
        <v>3772.3995</v>
      </c>
      <c r="BH41" s="27">
        <v>3777.3485000000001</v>
      </c>
      <c r="BI41" s="27">
        <v>3607.0140000000001</v>
      </c>
      <c r="BJ41" s="27">
        <v>3387.2114999999999</v>
      </c>
      <c r="BK41" s="27">
        <v>3268.84</v>
      </c>
      <c r="BL41" s="27">
        <v>3192.2905000000001</v>
      </c>
      <c r="BM41" s="27">
        <v>3043.2379999999998</v>
      </c>
      <c r="BN41" s="27">
        <v>2848.2024999999999</v>
      </c>
      <c r="BO41" s="27">
        <v>2749.0630000000001</v>
      </c>
      <c r="BP41" s="27">
        <v>2692.7269999999999</v>
      </c>
      <c r="BQ41" s="27">
        <v>2617.3465000000001</v>
      </c>
      <c r="BR41" s="27">
        <v>2574.7064999999998</v>
      </c>
      <c r="BS41" s="27">
        <v>2481.5735</v>
      </c>
      <c r="BT41" s="27">
        <v>2273.7109999999998</v>
      </c>
      <c r="BU41" s="27">
        <v>2074.3235</v>
      </c>
      <c r="BV41" s="27">
        <v>1959.989</v>
      </c>
      <c r="BW41" s="27">
        <v>1883.0419999999999</v>
      </c>
      <c r="BX41" s="27">
        <v>1765.3554999999999</v>
      </c>
      <c r="BY41" s="27">
        <v>1611.5764999999999</v>
      </c>
      <c r="BZ41" s="27">
        <v>1492.211</v>
      </c>
      <c r="CA41" s="27">
        <v>1393.116</v>
      </c>
      <c r="CB41" s="27">
        <v>1283.1624999999999</v>
      </c>
      <c r="CC41" s="27">
        <v>1182.9784999999999</v>
      </c>
      <c r="CD41" s="27">
        <v>1068.0775000000001</v>
      </c>
      <c r="CE41" s="27">
        <v>939.01549999999997</v>
      </c>
      <c r="CF41" s="27">
        <v>814.34249999999997</v>
      </c>
      <c r="CG41" s="27">
        <v>686.76</v>
      </c>
      <c r="CH41" s="27">
        <v>593.55999999999995</v>
      </c>
      <c r="CI41" s="27">
        <v>525.29750000000001</v>
      </c>
      <c r="CJ41" s="27">
        <v>448.74799999999999</v>
      </c>
      <c r="CK41" s="27">
        <v>379.70699999999999</v>
      </c>
      <c r="CL41" s="27">
        <v>319.39850000000001</v>
      </c>
      <c r="CM41" s="27">
        <v>264.88</v>
      </c>
      <c r="CN41" s="27">
        <v>214.9265</v>
      </c>
      <c r="CO41" s="27">
        <v>165.40950000000001</v>
      </c>
      <c r="CP41" s="27">
        <v>125.767</v>
      </c>
      <c r="CQ41" s="27">
        <v>100.3045</v>
      </c>
      <c r="CR41" s="27">
        <v>79.478999999999999</v>
      </c>
      <c r="CS41" s="27">
        <v>58.9375</v>
      </c>
      <c r="CT41" s="27">
        <v>41.533999999999999</v>
      </c>
      <c r="CU41" s="27">
        <v>28.35</v>
      </c>
      <c r="CV41" s="27">
        <v>19.072500000000002</v>
      </c>
      <c r="CW41" s="27">
        <v>13.006</v>
      </c>
      <c r="CX41" s="27">
        <v>8.7509999999999994</v>
      </c>
      <c r="CY41" s="27">
        <v>5.5374999999999996</v>
      </c>
      <c r="CZ41" s="27">
        <v>3.3374999999999999</v>
      </c>
      <c r="DA41" s="27">
        <v>1.835</v>
      </c>
      <c r="DB41" s="27">
        <v>0.94299999999999995</v>
      </c>
      <c r="DC41" s="27">
        <v>0.46899999999999997</v>
      </c>
      <c r="DD41" s="27">
        <v>0.20899999999999999</v>
      </c>
      <c r="DE41" s="27">
        <v>7.1499999999999994E-2</v>
      </c>
      <c r="DF41" s="27">
        <v>1.7000000000000001E-2</v>
      </c>
      <c r="DG41" s="27">
        <v>4.4999999999999997E-3</v>
      </c>
      <c r="DH41" s="27">
        <v>1.5E-3</v>
      </c>
    </row>
    <row r="42" spans="1:112" x14ac:dyDescent="0.35">
      <c r="A42" s="23">
        <v>6797</v>
      </c>
      <c r="B42" s="23" t="s">
        <v>23</v>
      </c>
      <c r="C42" s="24" t="s">
        <v>24</v>
      </c>
      <c r="D42" s="25">
        <v>5</v>
      </c>
      <c r="E42" s="25">
        <v>156</v>
      </c>
      <c r="F42" s="25" t="s">
        <v>25</v>
      </c>
      <c r="G42" s="25" t="s">
        <v>26</v>
      </c>
      <c r="H42" s="25">
        <v>156</v>
      </c>
      <c r="I42" s="26" t="s">
        <v>27</v>
      </c>
      <c r="J42" s="25">
        <v>906</v>
      </c>
      <c r="K42" s="25">
        <v>1974</v>
      </c>
      <c r="L42" s="27">
        <v>13044.432500000001</v>
      </c>
      <c r="M42" s="27">
        <v>13397.1775</v>
      </c>
      <c r="N42" s="27">
        <v>13715.220499999999</v>
      </c>
      <c r="O42" s="27">
        <v>14238.415999999999</v>
      </c>
      <c r="P42" s="27">
        <v>14339.700500000001</v>
      </c>
      <c r="Q42" s="27">
        <v>14210.897000000001</v>
      </c>
      <c r="R42" s="27">
        <v>13326.646500000001</v>
      </c>
      <c r="S42" s="27">
        <v>12691.6795</v>
      </c>
      <c r="T42" s="27">
        <v>13172.3135</v>
      </c>
      <c r="U42" s="27">
        <v>13231.118</v>
      </c>
      <c r="V42" s="27">
        <v>13813.517</v>
      </c>
      <c r="W42" s="27">
        <v>12985.179</v>
      </c>
      <c r="X42" s="27">
        <v>9236.6910000000007</v>
      </c>
      <c r="Y42" s="27">
        <v>7154.1255000000001</v>
      </c>
      <c r="Z42" s="27">
        <v>7391.7314999999999</v>
      </c>
      <c r="AA42" s="27">
        <v>8277.7360000000008</v>
      </c>
      <c r="AB42" s="27">
        <v>9759.3130000000001</v>
      </c>
      <c r="AC42" s="27">
        <v>9958.2929999999997</v>
      </c>
      <c r="AD42" s="27">
        <v>9746.0159999999996</v>
      </c>
      <c r="AE42" s="27">
        <v>9900.7435000000005</v>
      </c>
      <c r="AF42" s="27">
        <v>9528.5504999999994</v>
      </c>
      <c r="AG42" s="27">
        <v>9460.4595000000008</v>
      </c>
      <c r="AH42" s="27">
        <v>9008.7335000000003</v>
      </c>
      <c r="AI42" s="27">
        <v>8329.4974999999995</v>
      </c>
      <c r="AJ42" s="27">
        <v>7827.0474999999997</v>
      </c>
      <c r="AK42" s="27">
        <v>7193.1104999999998</v>
      </c>
      <c r="AL42" s="27">
        <v>6809.8294999999998</v>
      </c>
      <c r="AM42" s="27">
        <v>6378.1975000000002</v>
      </c>
      <c r="AN42" s="27">
        <v>5929.2145</v>
      </c>
      <c r="AO42" s="27">
        <v>5575.558</v>
      </c>
      <c r="AP42" s="27">
        <v>5350.8045000000002</v>
      </c>
      <c r="AQ42" s="27">
        <v>5236.6565000000001</v>
      </c>
      <c r="AR42" s="27">
        <v>5280.7269999999999</v>
      </c>
      <c r="AS42" s="27">
        <v>5276.2934999999998</v>
      </c>
      <c r="AT42" s="27">
        <v>5098.3620000000001</v>
      </c>
      <c r="AU42" s="27">
        <v>5070.2349999999997</v>
      </c>
      <c r="AV42" s="27">
        <v>5165.4205000000002</v>
      </c>
      <c r="AW42" s="27">
        <v>5138.5945000000002</v>
      </c>
      <c r="AX42" s="27">
        <v>5088.9224999999997</v>
      </c>
      <c r="AY42" s="27">
        <v>5025.4375</v>
      </c>
      <c r="AZ42" s="27">
        <v>4994.9714999999997</v>
      </c>
      <c r="BA42" s="27">
        <v>4822.402</v>
      </c>
      <c r="BB42" s="27">
        <v>4526.7905000000001</v>
      </c>
      <c r="BC42" s="27">
        <v>4428.8729999999996</v>
      </c>
      <c r="BD42" s="27">
        <v>4323.3459999999995</v>
      </c>
      <c r="BE42" s="27">
        <v>4180.1790000000001</v>
      </c>
      <c r="BF42" s="27">
        <v>4057.7159999999999</v>
      </c>
      <c r="BG42" s="27">
        <v>3823.4645</v>
      </c>
      <c r="BH42" s="27">
        <v>3736.7429999999999</v>
      </c>
      <c r="BI42" s="27">
        <v>3738.46</v>
      </c>
      <c r="BJ42" s="27">
        <v>3565.9609999999998</v>
      </c>
      <c r="BK42" s="27">
        <v>3344.3235</v>
      </c>
      <c r="BL42" s="27">
        <v>3223.0884999999998</v>
      </c>
      <c r="BM42" s="27">
        <v>3143.6165000000001</v>
      </c>
      <c r="BN42" s="27">
        <v>2993.5055000000002</v>
      </c>
      <c r="BO42" s="27">
        <v>2798.7855</v>
      </c>
      <c r="BP42" s="27">
        <v>2698.4059999999999</v>
      </c>
      <c r="BQ42" s="27">
        <v>2639.5315000000001</v>
      </c>
      <c r="BR42" s="27">
        <v>2560.9845</v>
      </c>
      <c r="BS42" s="27">
        <v>2513.221</v>
      </c>
      <c r="BT42" s="27">
        <v>2414.9769999999999</v>
      </c>
      <c r="BU42" s="27">
        <v>2204.7035000000001</v>
      </c>
      <c r="BV42" s="27">
        <v>2003.3420000000001</v>
      </c>
      <c r="BW42" s="27">
        <v>1885.2215000000001</v>
      </c>
      <c r="BX42" s="27">
        <v>1804.191</v>
      </c>
      <c r="BY42" s="27">
        <v>1685.3579999999999</v>
      </c>
      <c r="BZ42" s="27">
        <v>1533.2085</v>
      </c>
      <c r="CA42" s="27">
        <v>1414.4665</v>
      </c>
      <c r="CB42" s="27">
        <v>1315.0165</v>
      </c>
      <c r="CC42" s="27">
        <v>1205.1980000000001</v>
      </c>
      <c r="CD42" s="27">
        <v>1104.4235000000001</v>
      </c>
      <c r="CE42" s="27">
        <v>990.40800000000002</v>
      </c>
      <c r="CF42" s="27">
        <v>864.50599999999997</v>
      </c>
      <c r="CG42" s="27">
        <v>744.12750000000005</v>
      </c>
      <c r="CH42" s="27">
        <v>622.79849999999999</v>
      </c>
      <c r="CI42" s="27">
        <v>534.14350000000002</v>
      </c>
      <c r="CJ42" s="27">
        <v>468.89299999999997</v>
      </c>
      <c r="CK42" s="27">
        <v>396.93900000000002</v>
      </c>
      <c r="CL42" s="27">
        <v>332.32249999999999</v>
      </c>
      <c r="CM42" s="27">
        <v>276.11399999999998</v>
      </c>
      <c r="CN42" s="27">
        <v>225.762</v>
      </c>
      <c r="CO42" s="27">
        <v>180.32300000000001</v>
      </c>
      <c r="CP42" s="27">
        <v>136.44300000000001</v>
      </c>
      <c r="CQ42" s="27">
        <v>101.91200000000001</v>
      </c>
      <c r="CR42" s="27">
        <v>79.796999999999997</v>
      </c>
      <c r="CS42" s="27">
        <v>62.031500000000001</v>
      </c>
      <c r="CT42" s="27">
        <v>45.061500000000002</v>
      </c>
      <c r="CU42" s="27">
        <v>31.0395</v>
      </c>
      <c r="CV42" s="27">
        <v>20.645499999999998</v>
      </c>
      <c r="CW42" s="27">
        <v>13.4855</v>
      </c>
      <c r="CX42" s="27">
        <v>8.8934999999999995</v>
      </c>
      <c r="CY42" s="27">
        <v>5.7655000000000003</v>
      </c>
      <c r="CZ42" s="27">
        <v>3.4984999999999999</v>
      </c>
      <c r="DA42" s="27">
        <v>2.0099999999999998</v>
      </c>
      <c r="DB42" s="27">
        <v>1.0415000000000001</v>
      </c>
      <c r="DC42" s="27">
        <v>0.49249999999999999</v>
      </c>
      <c r="DD42" s="27">
        <v>0.214</v>
      </c>
      <c r="DE42" s="27">
        <v>7.1499999999999994E-2</v>
      </c>
      <c r="DF42" s="27">
        <v>1.6E-2</v>
      </c>
      <c r="DG42" s="27">
        <v>3.5000000000000001E-3</v>
      </c>
      <c r="DH42" s="27">
        <v>1.5E-3</v>
      </c>
    </row>
    <row r="43" spans="1:112" x14ac:dyDescent="0.35">
      <c r="A43" s="23">
        <v>6798</v>
      </c>
      <c r="B43" s="23" t="s">
        <v>23</v>
      </c>
      <c r="C43" s="24" t="s">
        <v>24</v>
      </c>
      <c r="D43" s="25">
        <v>5</v>
      </c>
      <c r="E43" s="25">
        <v>156</v>
      </c>
      <c r="F43" s="25" t="s">
        <v>25</v>
      </c>
      <c r="G43" s="25" t="s">
        <v>26</v>
      </c>
      <c r="H43" s="25">
        <v>156</v>
      </c>
      <c r="I43" s="26" t="s">
        <v>27</v>
      </c>
      <c r="J43" s="25">
        <v>906</v>
      </c>
      <c r="K43" s="25">
        <v>1975</v>
      </c>
      <c r="L43" s="27">
        <v>11931.458000000001</v>
      </c>
      <c r="M43" s="27">
        <v>12758.4755</v>
      </c>
      <c r="N43" s="27">
        <v>13277.657999999999</v>
      </c>
      <c r="O43" s="27">
        <v>13623.3815</v>
      </c>
      <c r="P43" s="27">
        <v>14164.627500000001</v>
      </c>
      <c r="Q43" s="27">
        <v>14279.941999999999</v>
      </c>
      <c r="R43" s="27">
        <v>14160.831</v>
      </c>
      <c r="S43" s="27">
        <v>13284.855</v>
      </c>
      <c r="T43" s="27">
        <v>12654.311</v>
      </c>
      <c r="U43" s="27">
        <v>13134.871499999999</v>
      </c>
      <c r="V43" s="27">
        <v>13194.609</v>
      </c>
      <c r="W43" s="27">
        <v>13776.572</v>
      </c>
      <c r="X43" s="27">
        <v>12951.609</v>
      </c>
      <c r="Y43" s="27">
        <v>9213.5805</v>
      </c>
      <c r="Z43" s="27">
        <v>7136.6220000000003</v>
      </c>
      <c r="AA43" s="27">
        <v>7374.15</v>
      </c>
      <c r="AB43" s="27">
        <v>8258.3984999999993</v>
      </c>
      <c r="AC43" s="27">
        <v>9736.6294999999991</v>
      </c>
      <c r="AD43" s="27">
        <v>9934.6</v>
      </c>
      <c r="AE43" s="27">
        <v>9721.6844999999994</v>
      </c>
      <c r="AF43" s="27">
        <v>9874.5735000000004</v>
      </c>
      <c r="AG43" s="27">
        <v>9501.6355000000003</v>
      </c>
      <c r="AH43" s="27">
        <v>9432.2155000000002</v>
      </c>
      <c r="AI43" s="27">
        <v>8980.6555000000008</v>
      </c>
      <c r="AJ43" s="27">
        <v>8302.6185000000005</v>
      </c>
      <c r="AK43" s="27">
        <v>7800.9745000000003</v>
      </c>
      <c r="AL43" s="27">
        <v>7168.26</v>
      </c>
      <c r="AM43" s="27">
        <v>6786.0110000000004</v>
      </c>
      <c r="AN43" s="27">
        <v>6355.7314999999999</v>
      </c>
      <c r="AO43" s="27">
        <v>5907.9285</v>
      </c>
      <c r="AP43" s="27">
        <v>5555.0349999999999</v>
      </c>
      <c r="AQ43" s="27">
        <v>5330.6244999999999</v>
      </c>
      <c r="AR43" s="27">
        <v>5216.4719999999998</v>
      </c>
      <c r="AS43" s="27">
        <v>5260.0245000000004</v>
      </c>
      <c r="AT43" s="27">
        <v>5255.2430000000004</v>
      </c>
      <c r="AU43" s="27">
        <v>5077.5290000000005</v>
      </c>
      <c r="AV43" s="27">
        <v>5048.8609999999999</v>
      </c>
      <c r="AW43" s="27">
        <v>5142.7295000000004</v>
      </c>
      <c r="AX43" s="27">
        <v>5114.6665000000003</v>
      </c>
      <c r="AY43" s="27">
        <v>5063.4459999999999</v>
      </c>
      <c r="AZ43" s="27">
        <v>4998.1149999999998</v>
      </c>
      <c r="BA43" s="27">
        <v>4965.4035000000003</v>
      </c>
      <c r="BB43" s="27">
        <v>4791.4544999999998</v>
      </c>
      <c r="BC43" s="27">
        <v>4495.5825000000004</v>
      </c>
      <c r="BD43" s="27">
        <v>4396.4920000000002</v>
      </c>
      <c r="BE43" s="27">
        <v>4290.1364999999996</v>
      </c>
      <c r="BF43" s="27">
        <v>4146.4655000000002</v>
      </c>
      <c r="BG43" s="27">
        <v>4023.1529999999998</v>
      </c>
      <c r="BH43" s="27">
        <v>3788.5605</v>
      </c>
      <c r="BI43" s="27">
        <v>3699.569</v>
      </c>
      <c r="BJ43" s="27">
        <v>3697.4050000000002</v>
      </c>
      <c r="BK43" s="27">
        <v>3522.4735000000001</v>
      </c>
      <c r="BL43" s="27">
        <v>3299.2424999999998</v>
      </c>
      <c r="BM43" s="27">
        <v>3175.7415000000001</v>
      </c>
      <c r="BN43" s="27">
        <v>3094.0859999999998</v>
      </c>
      <c r="BO43" s="27">
        <v>2943.3989999999999</v>
      </c>
      <c r="BP43" s="27">
        <v>2748.9465</v>
      </c>
      <c r="BQ43" s="27">
        <v>2646.7579999999998</v>
      </c>
      <c r="BR43" s="27">
        <v>2584.3784999999998</v>
      </c>
      <c r="BS43" s="27">
        <v>2501.5594999999998</v>
      </c>
      <c r="BT43" s="27">
        <v>2447.5974999999999</v>
      </c>
      <c r="BU43" s="27">
        <v>2343.6435000000001</v>
      </c>
      <c r="BV43" s="27">
        <v>2131.2905000000001</v>
      </c>
      <c r="BW43" s="27">
        <v>1928.9504999999999</v>
      </c>
      <c r="BX43" s="27">
        <v>1808.355</v>
      </c>
      <c r="BY43" s="27">
        <v>1724.5505000000001</v>
      </c>
      <c r="BZ43" s="27">
        <v>1605.5150000000001</v>
      </c>
      <c r="CA43" s="27">
        <v>1455.3409999999999</v>
      </c>
      <c r="CB43" s="27">
        <v>1337.0535</v>
      </c>
      <c r="CC43" s="27">
        <v>1236.8810000000001</v>
      </c>
      <c r="CD43" s="27">
        <v>1126.7725</v>
      </c>
      <c r="CE43" s="27">
        <v>1025.5630000000001</v>
      </c>
      <c r="CF43" s="27">
        <v>913.21</v>
      </c>
      <c r="CG43" s="27">
        <v>791.279</v>
      </c>
      <c r="CH43" s="27">
        <v>676.07100000000003</v>
      </c>
      <c r="CI43" s="27">
        <v>561.6395</v>
      </c>
      <c r="CJ43" s="27">
        <v>477.90550000000002</v>
      </c>
      <c r="CK43" s="27">
        <v>415.86149999999998</v>
      </c>
      <c r="CL43" s="27">
        <v>348.43549999999999</v>
      </c>
      <c r="CM43" s="27">
        <v>288.15699999999998</v>
      </c>
      <c r="CN43" s="27">
        <v>236.047</v>
      </c>
      <c r="CO43" s="27">
        <v>189.9495</v>
      </c>
      <c r="CP43" s="27">
        <v>149.13900000000001</v>
      </c>
      <c r="CQ43" s="27">
        <v>110.842</v>
      </c>
      <c r="CR43" s="27">
        <v>81.275000000000006</v>
      </c>
      <c r="CS43" s="27">
        <v>62.436999999999998</v>
      </c>
      <c r="CT43" s="27">
        <v>47.566499999999998</v>
      </c>
      <c r="CU43" s="27">
        <v>33.792000000000002</v>
      </c>
      <c r="CV43" s="27">
        <v>22.694500000000001</v>
      </c>
      <c r="CW43" s="27">
        <v>14.661</v>
      </c>
      <c r="CX43" s="27">
        <v>9.2609999999999992</v>
      </c>
      <c r="CY43" s="27">
        <v>5.8815</v>
      </c>
      <c r="CZ43" s="27">
        <v>3.6564999999999999</v>
      </c>
      <c r="DA43" s="27">
        <v>2.1164999999999998</v>
      </c>
      <c r="DB43" s="27">
        <v>1.1519999999999999</v>
      </c>
      <c r="DC43" s="27">
        <v>0.55549999999999999</v>
      </c>
      <c r="DD43" s="27">
        <v>0.23400000000000001</v>
      </c>
      <c r="DE43" s="27">
        <v>8.1000000000000003E-2</v>
      </c>
      <c r="DF43" s="27">
        <v>1.6500000000000001E-2</v>
      </c>
      <c r="DG43" s="27">
        <v>4.4999999999999997E-3</v>
      </c>
      <c r="DH43" s="27">
        <v>1E-3</v>
      </c>
    </row>
    <row r="44" spans="1:112" x14ac:dyDescent="0.35">
      <c r="A44" s="23">
        <v>6799</v>
      </c>
      <c r="B44" s="23" t="s">
        <v>23</v>
      </c>
      <c r="C44" s="24" t="s">
        <v>24</v>
      </c>
      <c r="D44" s="25">
        <v>5</v>
      </c>
      <c r="E44" s="25">
        <v>156</v>
      </c>
      <c r="F44" s="25" t="s">
        <v>25</v>
      </c>
      <c r="G44" s="25" t="s">
        <v>26</v>
      </c>
      <c r="H44" s="25">
        <v>156</v>
      </c>
      <c r="I44" s="26" t="s">
        <v>27</v>
      </c>
      <c r="J44" s="25">
        <v>906</v>
      </c>
      <c r="K44" s="25">
        <v>1976</v>
      </c>
      <c r="L44" s="27">
        <v>11032.3145</v>
      </c>
      <c r="M44" s="27">
        <v>11695.522499999999</v>
      </c>
      <c r="N44" s="27">
        <v>12654.65</v>
      </c>
      <c r="O44" s="27">
        <v>13196.237999999999</v>
      </c>
      <c r="P44" s="27">
        <v>13558.9665</v>
      </c>
      <c r="Q44" s="27">
        <v>14110.934499999999</v>
      </c>
      <c r="R44" s="27">
        <v>14234.210999999999</v>
      </c>
      <c r="S44" s="27">
        <v>14119.879000000001</v>
      </c>
      <c r="T44" s="27">
        <v>13248.423500000001</v>
      </c>
      <c r="U44" s="27">
        <v>12620.172500000001</v>
      </c>
      <c r="V44" s="27">
        <v>13100.2925</v>
      </c>
      <c r="W44" s="27">
        <v>13160.979499999999</v>
      </c>
      <c r="X44" s="27">
        <v>13742.504499999999</v>
      </c>
      <c r="Y44" s="27">
        <v>12920.8575</v>
      </c>
      <c r="Z44" s="27">
        <v>9192.5360000000001</v>
      </c>
      <c r="AA44" s="27">
        <v>7120.6345000000001</v>
      </c>
      <c r="AB44" s="27">
        <v>7357.9804999999997</v>
      </c>
      <c r="AC44" s="27">
        <v>8240.3474999999999</v>
      </c>
      <c r="AD44" s="27">
        <v>9715.0674999999992</v>
      </c>
      <c r="AE44" s="27">
        <v>9911.7484999999997</v>
      </c>
      <c r="AF44" s="27">
        <v>9697.9650000000001</v>
      </c>
      <c r="AG44" s="27">
        <v>9848.9775000000009</v>
      </c>
      <c r="AH44" s="27">
        <v>9475.4590000000007</v>
      </c>
      <c r="AI44" s="27">
        <v>9405.0169999999998</v>
      </c>
      <c r="AJ44" s="27">
        <v>8954.0234999999993</v>
      </c>
      <c r="AK44" s="27">
        <v>8277.4524999999994</v>
      </c>
      <c r="AL44" s="27">
        <v>7776.7759999999998</v>
      </c>
      <c r="AM44" s="27">
        <v>7145.2555000000002</v>
      </c>
      <c r="AN44" s="27">
        <v>6763.9354999999996</v>
      </c>
      <c r="AO44" s="27">
        <v>6334.8649999999998</v>
      </c>
      <c r="AP44" s="27">
        <v>5888.1279999999997</v>
      </c>
      <c r="AQ44" s="27">
        <v>5535.9319999999998</v>
      </c>
      <c r="AR44" s="27">
        <v>5311.8474999999999</v>
      </c>
      <c r="AS44" s="27">
        <v>5197.6760000000004</v>
      </c>
      <c r="AT44" s="27">
        <v>5240.6715000000004</v>
      </c>
      <c r="AU44" s="27">
        <v>5235.4134999999997</v>
      </c>
      <c r="AV44" s="27">
        <v>5057.6774999999998</v>
      </c>
      <c r="AW44" s="27">
        <v>5028.13</v>
      </c>
      <c r="AX44" s="27">
        <v>5120.2735000000002</v>
      </c>
      <c r="AY44" s="27">
        <v>5090.5439999999999</v>
      </c>
      <c r="AZ44" s="27">
        <v>5037.4030000000002</v>
      </c>
      <c r="BA44" s="27">
        <v>4970.0110000000004</v>
      </c>
      <c r="BB44" s="27">
        <v>4935.04</v>
      </c>
      <c r="BC44" s="27">
        <v>4759.9454999999998</v>
      </c>
      <c r="BD44" s="27">
        <v>4464.152</v>
      </c>
      <c r="BE44" s="27">
        <v>4364.1064999999999</v>
      </c>
      <c r="BF44" s="27">
        <v>4256.95</v>
      </c>
      <c r="BG44" s="27">
        <v>4112.5254999999997</v>
      </c>
      <c r="BH44" s="27">
        <v>3987.8795</v>
      </c>
      <c r="BI44" s="27">
        <v>3752.3784999999998</v>
      </c>
      <c r="BJ44" s="27">
        <v>3660.527</v>
      </c>
      <c r="BK44" s="27">
        <v>3654.1064999999999</v>
      </c>
      <c r="BL44" s="27">
        <v>3476.9479999999999</v>
      </c>
      <c r="BM44" s="27">
        <v>3252.7705000000001</v>
      </c>
      <c r="BN44" s="27">
        <v>3127.7384999999999</v>
      </c>
      <c r="BO44" s="27">
        <v>3044.3519999999999</v>
      </c>
      <c r="BP44" s="27">
        <v>2893.0284999999999</v>
      </c>
      <c r="BQ44" s="27">
        <v>2698.2935000000002</v>
      </c>
      <c r="BR44" s="27">
        <v>2593.3645000000001</v>
      </c>
      <c r="BS44" s="27">
        <v>2526.3815</v>
      </c>
      <c r="BT44" s="27">
        <v>2438.2855</v>
      </c>
      <c r="BU44" s="27">
        <v>2377.4475000000002</v>
      </c>
      <c r="BV44" s="27">
        <v>2267.8845000000001</v>
      </c>
      <c r="BW44" s="27">
        <v>2054.4645</v>
      </c>
      <c r="BX44" s="27">
        <v>1852.5725</v>
      </c>
      <c r="BY44" s="27">
        <v>1730.8095000000001</v>
      </c>
      <c r="BZ44" s="27">
        <v>1645.1424999999999</v>
      </c>
      <c r="CA44" s="27">
        <v>1526.251</v>
      </c>
      <c r="CB44" s="27">
        <v>1377.866</v>
      </c>
      <c r="CC44" s="27">
        <v>1259.6565000000001</v>
      </c>
      <c r="CD44" s="27">
        <v>1158.328</v>
      </c>
      <c r="CE44" s="27">
        <v>1048.0840000000001</v>
      </c>
      <c r="CF44" s="27">
        <v>947.21450000000004</v>
      </c>
      <c r="CG44" s="27">
        <v>837.36500000000001</v>
      </c>
      <c r="CH44" s="27">
        <v>720.31299999999999</v>
      </c>
      <c r="CI44" s="27">
        <v>610.995</v>
      </c>
      <c r="CJ44" s="27">
        <v>503.73899999999998</v>
      </c>
      <c r="CK44" s="27">
        <v>425.00099999999998</v>
      </c>
      <c r="CL44" s="27">
        <v>366.16649999999998</v>
      </c>
      <c r="CM44" s="27">
        <v>303.16750000000002</v>
      </c>
      <c r="CN44" s="27">
        <v>247.21350000000001</v>
      </c>
      <c r="CO44" s="27">
        <v>199.309</v>
      </c>
      <c r="CP44" s="27">
        <v>157.62950000000001</v>
      </c>
      <c r="CQ44" s="27">
        <v>121.5425</v>
      </c>
      <c r="CR44" s="27">
        <v>88.669499999999999</v>
      </c>
      <c r="CS44" s="27">
        <v>63.786999999999999</v>
      </c>
      <c r="CT44" s="27">
        <v>48.028500000000001</v>
      </c>
      <c r="CU44" s="27">
        <v>35.8005</v>
      </c>
      <c r="CV44" s="27">
        <v>24.8125</v>
      </c>
      <c r="CW44" s="27">
        <v>16.1965</v>
      </c>
      <c r="CX44" s="27">
        <v>10.124499999999999</v>
      </c>
      <c r="CY44" s="27">
        <v>6.1609999999999996</v>
      </c>
      <c r="CZ44" s="27">
        <v>3.7524999999999999</v>
      </c>
      <c r="DA44" s="27">
        <v>2.2280000000000002</v>
      </c>
      <c r="DB44" s="27">
        <v>1.226</v>
      </c>
      <c r="DC44" s="27">
        <v>0.627</v>
      </c>
      <c r="DD44" s="27">
        <v>0.27700000000000002</v>
      </c>
      <c r="DE44" s="27">
        <v>0.10050000000000001</v>
      </c>
      <c r="DF44" s="27">
        <v>2.35E-2</v>
      </c>
      <c r="DG44" s="27">
        <v>3.5000000000000001E-3</v>
      </c>
      <c r="DH44" s="27">
        <v>1.5E-3</v>
      </c>
    </row>
    <row r="45" spans="1:112" x14ac:dyDescent="0.35">
      <c r="A45" s="23">
        <v>6800</v>
      </c>
      <c r="B45" s="23" t="s">
        <v>23</v>
      </c>
      <c r="C45" s="24" t="s">
        <v>24</v>
      </c>
      <c r="D45" s="25">
        <v>5</v>
      </c>
      <c r="E45" s="25">
        <v>156</v>
      </c>
      <c r="F45" s="25" t="s">
        <v>25</v>
      </c>
      <c r="G45" s="25" t="s">
        <v>26</v>
      </c>
      <c r="H45" s="25">
        <v>156</v>
      </c>
      <c r="I45" s="26" t="s">
        <v>27</v>
      </c>
      <c r="J45" s="25">
        <v>906</v>
      </c>
      <c r="K45" s="25">
        <v>1977</v>
      </c>
      <c r="L45" s="27">
        <v>10380.0785</v>
      </c>
      <c r="M45" s="27">
        <v>10837.092500000001</v>
      </c>
      <c r="N45" s="27">
        <v>11609.432500000001</v>
      </c>
      <c r="O45" s="27">
        <v>12584.02</v>
      </c>
      <c r="P45" s="27">
        <v>13139.1985</v>
      </c>
      <c r="Q45" s="27">
        <v>13512.026</v>
      </c>
      <c r="R45" s="27">
        <v>14069.4635</v>
      </c>
      <c r="S45" s="27">
        <v>14196.201999999999</v>
      </c>
      <c r="T45" s="27">
        <v>14083.586499999999</v>
      </c>
      <c r="U45" s="27">
        <v>13214.7775</v>
      </c>
      <c r="V45" s="27">
        <v>12588.5875</v>
      </c>
      <c r="W45" s="27">
        <v>13068.475</v>
      </c>
      <c r="X45" s="27">
        <v>13130.022499999999</v>
      </c>
      <c r="Y45" s="27">
        <v>13711.334999999999</v>
      </c>
      <c r="Z45" s="27">
        <v>12892.836499999999</v>
      </c>
      <c r="AA45" s="27">
        <v>9173.357</v>
      </c>
      <c r="AB45" s="27">
        <v>7106.0360000000001</v>
      </c>
      <c r="AC45" s="27">
        <v>7343.0185000000001</v>
      </c>
      <c r="AD45" s="27">
        <v>8223.3435000000009</v>
      </c>
      <c r="AE45" s="27">
        <v>9694.3315000000002</v>
      </c>
      <c r="AF45" s="27">
        <v>9889.4645</v>
      </c>
      <c r="AG45" s="27">
        <v>9674.76</v>
      </c>
      <c r="AH45" s="27">
        <v>9823.9974999999995</v>
      </c>
      <c r="AI45" s="27">
        <v>9450.1849999999995</v>
      </c>
      <c r="AJ45" s="27">
        <v>9379.0905000000002</v>
      </c>
      <c r="AK45" s="27">
        <v>8928.9290000000001</v>
      </c>
      <c r="AL45" s="27">
        <v>8253.9645</v>
      </c>
      <c r="AM45" s="27">
        <v>7754.2254999999996</v>
      </c>
      <c r="AN45" s="27">
        <v>7123.7879999999996</v>
      </c>
      <c r="AO45" s="27">
        <v>6743.2610000000004</v>
      </c>
      <c r="AP45" s="27">
        <v>6315.2875000000004</v>
      </c>
      <c r="AQ45" s="27">
        <v>5869.5540000000001</v>
      </c>
      <c r="AR45" s="27">
        <v>5518.0429999999997</v>
      </c>
      <c r="AS45" s="27">
        <v>5294.2740000000003</v>
      </c>
      <c r="AT45" s="27">
        <v>5180.0474999999997</v>
      </c>
      <c r="AU45" s="27">
        <v>5222.3779999999997</v>
      </c>
      <c r="AV45" s="27">
        <v>5216.4260000000004</v>
      </c>
      <c r="AW45" s="27">
        <v>5038.3485000000001</v>
      </c>
      <c r="AX45" s="27">
        <v>5007.5460000000003</v>
      </c>
      <c r="AY45" s="27">
        <v>5097.5434999999998</v>
      </c>
      <c r="AZ45" s="27">
        <v>5065.79</v>
      </c>
      <c r="BA45" s="27">
        <v>5010.5245000000004</v>
      </c>
      <c r="BB45" s="27">
        <v>4941.0775000000003</v>
      </c>
      <c r="BC45" s="27">
        <v>4904.0505000000003</v>
      </c>
      <c r="BD45" s="27">
        <v>4728.1364999999996</v>
      </c>
      <c r="BE45" s="27">
        <v>4432.674</v>
      </c>
      <c r="BF45" s="27">
        <v>4331.7049999999999</v>
      </c>
      <c r="BG45" s="27">
        <v>4223.5029999999997</v>
      </c>
      <c r="BH45" s="27">
        <v>4077.8510000000001</v>
      </c>
      <c r="BI45" s="27">
        <v>3951.2674999999999</v>
      </c>
      <c r="BJ45" s="27">
        <v>3714.3465000000001</v>
      </c>
      <c r="BK45" s="27">
        <v>3619.3310000000001</v>
      </c>
      <c r="BL45" s="27">
        <v>3608.7489999999998</v>
      </c>
      <c r="BM45" s="27">
        <v>3429.9915000000001</v>
      </c>
      <c r="BN45" s="27">
        <v>3205.6424999999999</v>
      </c>
      <c r="BO45" s="27">
        <v>3079.5340000000001</v>
      </c>
      <c r="BP45" s="27">
        <v>2994.3474999999999</v>
      </c>
      <c r="BQ45" s="27">
        <v>2841.8220000000001</v>
      </c>
      <c r="BR45" s="27">
        <v>2645.9189999999999</v>
      </c>
      <c r="BS45" s="27">
        <v>2537.2109999999998</v>
      </c>
      <c r="BT45" s="27">
        <v>2464.6170000000002</v>
      </c>
      <c r="BU45" s="27">
        <v>2370.6395000000002</v>
      </c>
      <c r="BV45" s="27">
        <v>2302.9324999999999</v>
      </c>
      <c r="BW45" s="27">
        <v>2188.5825</v>
      </c>
      <c r="BX45" s="27">
        <v>1975.5635</v>
      </c>
      <c r="BY45" s="27">
        <v>1775.499</v>
      </c>
      <c r="BZ45" s="27">
        <v>1653.4675</v>
      </c>
      <c r="CA45" s="27">
        <v>1566.28</v>
      </c>
      <c r="CB45" s="27">
        <v>1447.347</v>
      </c>
      <c r="CC45" s="27">
        <v>1300.3634999999999</v>
      </c>
      <c r="CD45" s="27">
        <v>1181.798</v>
      </c>
      <c r="CE45" s="27">
        <v>1079.46</v>
      </c>
      <c r="CF45" s="27">
        <v>969.85599999999999</v>
      </c>
      <c r="CG45" s="27">
        <v>870.19050000000004</v>
      </c>
      <c r="CH45" s="27">
        <v>763.80700000000002</v>
      </c>
      <c r="CI45" s="27">
        <v>652.39499999999998</v>
      </c>
      <c r="CJ45" s="27">
        <v>549.31600000000003</v>
      </c>
      <c r="CK45" s="27">
        <v>449.1925</v>
      </c>
      <c r="CL45" s="27">
        <v>375.34050000000002</v>
      </c>
      <c r="CM45" s="27">
        <v>319.68650000000002</v>
      </c>
      <c r="CN45" s="27">
        <v>261.09500000000003</v>
      </c>
      <c r="CO45" s="27">
        <v>209.572</v>
      </c>
      <c r="CP45" s="27">
        <v>166.06549999999999</v>
      </c>
      <c r="CQ45" s="27">
        <v>128.95699999999999</v>
      </c>
      <c r="CR45" s="27">
        <v>97.586500000000001</v>
      </c>
      <c r="CS45" s="27">
        <v>69.838999999999999</v>
      </c>
      <c r="CT45" s="27">
        <v>49.241999999999997</v>
      </c>
      <c r="CU45" s="27">
        <v>36.281500000000001</v>
      </c>
      <c r="CV45" s="27">
        <v>26.3995</v>
      </c>
      <c r="CW45" s="27">
        <v>17.797000000000001</v>
      </c>
      <c r="CX45" s="27">
        <v>11.250500000000001</v>
      </c>
      <c r="CY45" s="27">
        <v>6.7805</v>
      </c>
      <c r="CZ45" s="27">
        <v>3.9594999999999998</v>
      </c>
      <c r="DA45" s="27">
        <v>2.3050000000000002</v>
      </c>
      <c r="DB45" s="27">
        <v>1.3029999999999999</v>
      </c>
      <c r="DC45" s="27">
        <v>0.67749999999999999</v>
      </c>
      <c r="DD45" s="27">
        <v>0.32350000000000001</v>
      </c>
      <c r="DE45" s="27">
        <v>0.13</v>
      </c>
      <c r="DF45" s="27">
        <v>4.0500000000000001E-2</v>
      </c>
      <c r="DG45" s="27">
        <v>6.4999999999999997E-3</v>
      </c>
      <c r="DH45" s="27">
        <v>1.5E-3</v>
      </c>
    </row>
    <row r="46" spans="1:112" x14ac:dyDescent="0.35">
      <c r="A46" s="23">
        <v>6801</v>
      </c>
      <c r="B46" s="23" t="s">
        <v>23</v>
      </c>
      <c r="C46" s="24" t="s">
        <v>24</v>
      </c>
      <c r="D46" s="25">
        <v>5</v>
      </c>
      <c r="E46" s="25">
        <v>156</v>
      </c>
      <c r="F46" s="25" t="s">
        <v>25</v>
      </c>
      <c r="G46" s="25" t="s">
        <v>26</v>
      </c>
      <c r="H46" s="25">
        <v>156</v>
      </c>
      <c r="I46" s="26" t="s">
        <v>27</v>
      </c>
      <c r="J46" s="25">
        <v>906</v>
      </c>
      <c r="K46" s="25">
        <v>1978</v>
      </c>
      <c r="L46" s="27">
        <v>9974.473</v>
      </c>
      <c r="M46" s="27">
        <v>10214.0605</v>
      </c>
      <c r="N46" s="27">
        <v>10764.27</v>
      </c>
      <c r="O46" s="27">
        <v>11550.1355</v>
      </c>
      <c r="P46" s="27">
        <v>12533.994000000001</v>
      </c>
      <c r="Q46" s="27">
        <v>13096.916499999999</v>
      </c>
      <c r="R46" s="27">
        <v>13474.7</v>
      </c>
      <c r="S46" s="27">
        <v>14033.866</v>
      </c>
      <c r="T46" s="27">
        <v>14161.575999999999</v>
      </c>
      <c r="U46" s="27">
        <v>14049.494000000001</v>
      </c>
      <c r="V46" s="27">
        <v>13183.2425</v>
      </c>
      <c r="W46" s="27">
        <v>12559.194</v>
      </c>
      <c r="X46" s="27">
        <v>13038.853999999999</v>
      </c>
      <c r="Y46" s="27">
        <v>13101.362999999999</v>
      </c>
      <c r="Z46" s="27">
        <v>13682.6155</v>
      </c>
      <c r="AA46" s="27">
        <v>12866.9645</v>
      </c>
      <c r="AB46" s="27">
        <v>9155.4930000000004</v>
      </c>
      <c r="AC46" s="27">
        <v>7092.2389999999996</v>
      </c>
      <c r="AD46" s="27">
        <v>7328.5820000000003</v>
      </c>
      <c r="AE46" s="27">
        <v>8206.5905000000002</v>
      </c>
      <c r="AF46" s="27">
        <v>9673.5490000000009</v>
      </c>
      <c r="AG46" s="27">
        <v>9866.9860000000008</v>
      </c>
      <c r="AH46" s="27">
        <v>9651.4315000000006</v>
      </c>
      <c r="AI46" s="27">
        <v>9799.1224999999995</v>
      </c>
      <c r="AJ46" s="27">
        <v>9425.3449999999993</v>
      </c>
      <c r="AK46" s="27">
        <v>9353.8889999999992</v>
      </c>
      <c r="AL46" s="27">
        <v>8904.7070000000003</v>
      </c>
      <c r="AM46" s="27">
        <v>8231.3430000000008</v>
      </c>
      <c r="AN46" s="27">
        <v>7732.451</v>
      </c>
      <c r="AO46" s="27">
        <v>7102.9920000000002</v>
      </c>
      <c r="AP46" s="27">
        <v>6723.1845000000003</v>
      </c>
      <c r="AQ46" s="27">
        <v>6296.2870000000003</v>
      </c>
      <c r="AR46" s="27">
        <v>5851.5739999999996</v>
      </c>
      <c r="AS46" s="27">
        <v>5500.7664999999997</v>
      </c>
      <c r="AT46" s="27">
        <v>5277.2950000000001</v>
      </c>
      <c r="AU46" s="27">
        <v>5162.92</v>
      </c>
      <c r="AV46" s="27">
        <v>5204.3995000000004</v>
      </c>
      <c r="AW46" s="27">
        <v>5197.4639999999999</v>
      </c>
      <c r="AX46" s="27">
        <v>5018.6980000000003</v>
      </c>
      <c r="AY46" s="27">
        <v>4986.2745000000004</v>
      </c>
      <c r="AZ46" s="27">
        <v>5073.7764999999999</v>
      </c>
      <c r="BA46" s="27">
        <v>5039.8145000000004</v>
      </c>
      <c r="BB46" s="27">
        <v>4982.4444999999996</v>
      </c>
      <c r="BC46" s="27">
        <v>4911.1620000000003</v>
      </c>
      <c r="BD46" s="27">
        <v>4872.393</v>
      </c>
      <c r="BE46" s="27">
        <v>4695.9160000000002</v>
      </c>
      <c r="BF46" s="27">
        <v>4400.8474999999999</v>
      </c>
      <c r="BG46" s="27">
        <v>4298.7295000000004</v>
      </c>
      <c r="BH46" s="27">
        <v>4189.0095000000001</v>
      </c>
      <c r="BI46" s="27">
        <v>4041.5495000000001</v>
      </c>
      <c r="BJ46" s="27">
        <v>3912.4684999999999</v>
      </c>
      <c r="BK46" s="27">
        <v>3673.9164999999998</v>
      </c>
      <c r="BL46" s="27">
        <v>3575.8905</v>
      </c>
      <c r="BM46" s="27">
        <v>3561.6774999999998</v>
      </c>
      <c r="BN46" s="27">
        <v>3382.0889999999999</v>
      </c>
      <c r="BO46" s="27">
        <v>3158.0520000000001</v>
      </c>
      <c r="BP46" s="27">
        <v>3030.8085000000001</v>
      </c>
      <c r="BQ46" s="27">
        <v>2943.2489999999998</v>
      </c>
      <c r="BR46" s="27">
        <v>2788.605</v>
      </c>
      <c r="BS46" s="27">
        <v>2590.569</v>
      </c>
      <c r="BT46" s="27">
        <v>2477.1379999999999</v>
      </c>
      <c r="BU46" s="27">
        <v>2398.299</v>
      </c>
      <c r="BV46" s="27">
        <v>2298.4870000000001</v>
      </c>
      <c r="BW46" s="27">
        <v>2224.6244999999999</v>
      </c>
      <c r="BX46" s="27">
        <v>2106.8135000000002</v>
      </c>
      <c r="BY46" s="27">
        <v>1895.6224999999999</v>
      </c>
      <c r="BZ46" s="27">
        <v>1698.32</v>
      </c>
      <c r="CA46" s="27">
        <v>1576.3505</v>
      </c>
      <c r="CB46" s="27">
        <v>1487.4594999999999</v>
      </c>
      <c r="CC46" s="27">
        <v>1368.086</v>
      </c>
      <c r="CD46" s="27">
        <v>1222.068</v>
      </c>
      <c r="CE46" s="27">
        <v>1103.2995000000001</v>
      </c>
      <c r="CF46" s="27">
        <v>1000.723</v>
      </c>
      <c r="CG46" s="27">
        <v>892.62850000000003</v>
      </c>
      <c r="CH46" s="27">
        <v>795.18100000000004</v>
      </c>
      <c r="CI46" s="27">
        <v>693.10550000000001</v>
      </c>
      <c r="CJ46" s="27">
        <v>587.73500000000001</v>
      </c>
      <c r="CK46" s="27">
        <v>490.93700000000001</v>
      </c>
      <c r="CL46" s="27">
        <v>397.73349999999999</v>
      </c>
      <c r="CM46" s="27">
        <v>328.65050000000002</v>
      </c>
      <c r="CN46" s="27">
        <v>276.24599999999998</v>
      </c>
      <c r="CO46" s="27">
        <v>222.18299999999999</v>
      </c>
      <c r="CP46" s="27">
        <v>175.30449999999999</v>
      </c>
      <c r="CQ46" s="27">
        <v>136.39400000000001</v>
      </c>
      <c r="CR46" s="27">
        <v>103.92149999999999</v>
      </c>
      <c r="CS46" s="27">
        <v>77.125</v>
      </c>
      <c r="CT46" s="27">
        <v>54.089500000000001</v>
      </c>
      <c r="CU46" s="27">
        <v>37.317999999999998</v>
      </c>
      <c r="CV46" s="27">
        <v>26.843499999999999</v>
      </c>
      <c r="CW46" s="27">
        <v>19.007000000000001</v>
      </c>
      <c r="CX46" s="27">
        <v>12.417999999999999</v>
      </c>
      <c r="CY46" s="27">
        <v>7.5739999999999998</v>
      </c>
      <c r="CZ46" s="27">
        <v>4.3834999999999997</v>
      </c>
      <c r="DA46" s="27">
        <v>2.4470000000000001</v>
      </c>
      <c r="DB46" s="27">
        <v>1.3560000000000001</v>
      </c>
      <c r="DC46" s="27">
        <v>0.72599999999999998</v>
      </c>
      <c r="DD46" s="27">
        <v>0.35399999999999998</v>
      </c>
      <c r="DE46" s="27">
        <v>0.156</v>
      </c>
      <c r="DF46" s="27">
        <v>5.7000000000000002E-2</v>
      </c>
      <c r="DG46" s="27">
        <v>1.55E-2</v>
      </c>
      <c r="DH46" s="27">
        <v>3.0000000000000001E-3</v>
      </c>
    </row>
    <row r="47" spans="1:112" x14ac:dyDescent="0.35">
      <c r="A47" s="23">
        <v>6802</v>
      </c>
      <c r="B47" s="23" t="s">
        <v>23</v>
      </c>
      <c r="C47" s="24" t="s">
        <v>24</v>
      </c>
      <c r="D47" s="25">
        <v>5</v>
      </c>
      <c r="E47" s="25">
        <v>156</v>
      </c>
      <c r="F47" s="25" t="s">
        <v>25</v>
      </c>
      <c r="G47" s="25" t="s">
        <v>26</v>
      </c>
      <c r="H47" s="25">
        <v>156</v>
      </c>
      <c r="I47" s="26" t="s">
        <v>27</v>
      </c>
      <c r="J47" s="25">
        <v>906</v>
      </c>
      <c r="K47" s="25">
        <v>1979</v>
      </c>
      <c r="L47" s="27">
        <v>10240.9845</v>
      </c>
      <c r="M47" s="27">
        <v>9829.6540000000005</v>
      </c>
      <c r="N47" s="27">
        <v>10150.7505</v>
      </c>
      <c r="O47" s="27">
        <v>10713.663</v>
      </c>
      <c r="P47" s="27">
        <v>11507.772000000001</v>
      </c>
      <c r="Q47" s="27">
        <v>12496.7215</v>
      </c>
      <c r="R47" s="27">
        <v>13063.389499999999</v>
      </c>
      <c r="S47" s="27">
        <v>13442.931</v>
      </c>
      <c r="T47" s="27">
        <v>14001.700500000001</v>
      </c>
      <c r="U47" s="27">
        <v>14129.198</v>
      </c>
      <c r="V47" s="27">
        <v>14017.521000000001</v>
      </c>
      <c r="W47" s="27">
        <v>13153.8035</v>
      </c>
      <c r="X47" s="27">
        <v>12531.745500000001</v>
      </c>
      <c r="Y47" s="27">
        <v>13011.3415</v>
      </c>
      <c r="Z47" s="27">
        <v>13074.852000000001</v>
      </c>
      <c r="AA47" s="27">
        <v>13655.9735</v>
      </c>
      <c r="AB47" s="27">
        <v>12842.687</v>
      </c>
      <c r="AC47" s="27">
        <v>9138.3834999999999</v>
      </c>
      <c r="AD47" s="27">
        <v>7078.6985000000004</v>
      </c>
      <c r="AE47" s="27">
        <v>7314.0915000000005</v>
      </c>
      <c r="AF47" s="27">
        <v>8189.4984999999997</v>
      </c>
      <c r="AG47" s="27">
        <v>9652.2000000000007</v>
      </c>
      <c r="AH47" s="27">
        <v>9843.9555</v>
      </c>
      <c r="AI47" s="27">
        <v>9627.7664999999997</v>
      </c>
      <c r="AJ47" s="27">
        <v>9774.2124999999996</v>
      </c>
      <c r="AK47" s="27">
        <v>9400.7494999999999</v>
      </c>
      <c r="AL47" s="27">
        <v>9329.1049999999996</v>
      </c>
      <c r="AM47" s="27">
        <v>8880.9174999999996</v>
      </c>
      <c r="AN47" s="27">
        <v>8209.0679999999993</v>
      </c>
      <c r="AO47" s="27">
        <v>7710.9364999999998</v>
      </c>
      <c r="AP47" s="27">
        <v>7082.4009999999998</v>
      </c>
      <c r="AQ47" s="27">
        <v>6703.3185000000003</v>
      </c>
      <c r="AR47" s="27">
        <v>6277.5370000000003</v>
      </c>
      <c r="AS47" s="27">
        <v>5833.8819999999996</v>
      </c>
      <c r="AT47" s="27">
        <v>5483.7735000000002</v>
      </c>
      <c r="AU47" s="27">
        <v>5260.5204999999996</v>
      </c>
      <c r="AV47" s="27">
        <v>5145.8305</v>
      </c>
      <c r="AW47" s="27">
        <v>5186.1959999999999</v>
      </c>
      <c r="AX47" s="27">
        <v>5177.9414999999999</v>
      </c>
      <c r="AY47" s="27">
        <v>4998.1615000000002</v>
      </c>
      <c r="AZ47" s="27">
        <v>4963.8159999999998</v>
      </c>
      <c r="BA47" s="27">
        <v>5048.6244999999999</v>
      </c>
      <c r="BB47" s="27">
        <v>5012.4735000000001</v>
      </c>
      <c r="BC47" s="27">
        <v>4953.2155000000002</v>
      </c>
      <c r="BD47" s="27">
        <v>4880.4144999999999</v>
      </c>
      <c r="BE47" s="27">
        <v>4840.1469999999999</v>
      </c>
      <c r="BF47" s="27">
        <v>4663.1644999999999</v>
      </c>
      <c r="BG47" s="27">
        <v>4368.2924999999996</v>
      </c>
      <c r="BH47" s="27">
        <v>4264.5640000000003</v>
      </c>
      <c r="BI47" s="27">
        <v>4152.7375000000002</v>
      </c>
      <c r="BJ47" s="27">
        <v>4002.9225000000001</v>
      </c>
      <c r="BK47" s="27">
        <v>3871.0630000000001</v>
      </c>
      <c r="BL47" s="27">
        <v>3631.1239999999998</v>
      </c>
      <c r="BM47" s="27">
        <v>3530.6505000000002</v>
      </c>
      <c r="BN47" s="27">
        <v>3513.4969999999998</v>
      </c>
      <c r="BO47" s="27">
        <v>3333.5549999999998</v>
      </c>
      <c r="BP47" s="27">
        <v>3109.7874999999999</v>
      </c>
      <c r="BQ47" s="27">
        <v>2980.8544999999999</v>
      </c>
      <c r="BR47" s="27">
        <v>2889.9780000000001</v>
      </c>
      <c r="BS47" s="27">
        <v>2732.1875</v>
      </c>
      <c r="BT47" s="27">
        <v>2531.1705000000002</v>
      </c>
      <c r="BU47" s="27">
        <v>2412.4375</v>
      </c>
      <c r="BV47" s="27">
        <v>2327.3465000000001</v>
      </c>
      <c r="BW47" s="27">
        <v>2222.4279999999999</v>
      </c>
      <c r="BX47" s="27">
        <v>2143.636</v>
      </c>
      <c r="BY47" s="27">
        <v>2023.7149999999999</v>
      </c>
      <c r="BZ47" s="27">
        <v>1815.3195000000001</v>
      </c>
      <c r="CA47" s="27">
        <v>1621.114</v>
      </c>
      <c r="CB47" s="27">
        <v>1499.0170000000001</v>
      </c>
      <c r="CC47" s="27">
        <v>1408.0139999999999</v>
      </c>
      <c r="CD47" s="27">
        <v>1287.7349999999999</v>
      </c>
      <c r="CE47" s="27">
        <v>1142.8425</v>
      </c>
      <c r="CF47" s="27">
        <v>1024.6415</v>
      </c>
      <c r="CG47" s="27">
        <v>922.70550000000003</v>
      </c>
      <c r="CH47" s="27">
        <v>817.14300000000003</v>
      </c>
      <c r="CI47" s="27">
        <v>722.82449999999994</v>
      </c>
      <c r="CJ47" s="27">
        <v>625.54600000000005</v>
      </c>
      <c r="CK47" s="27">
        <v>526.29999999999995</v>
      </c>
      <c r="CL47" s="27">
        <v>435.64049999999997</v>
      </c>
      <c r="CM47" s="27">
        <v>349.13650000000001</v>
      </c>
      <c r="CN47" s="27">
        <v>284.80549999999999</v>
      </c>
      <c r="CO47" s="27">
        <v>235.85900000000001</v>
      </c>
      <c r="CP47" s="27">
        <v>186.55699999999999</v>
      </c>
      <c r="CQ47" s="27">
        <v>144.542</v>
      </c>
      <c r="CR47" s="27">
        <v>110.336</v>
      </c>
      <c r="CS47" s="27">
        <v>82.42</v>
      </c>
      <c r="CT47" s="27">
        <v>59.922499999999999</v>
      </c>
      <c r="CU47" s="27">
        <v>41.111499999999999</v>
      </c>
      <c r="CV47" s="27">
        <v>27.686499999999999</v>
      </c>
      <c r="CW47" s="27">
        <v>19.381</v>
      </c>
      <c r="CX47" s="27">
        <v>13.3055</v>
      </c>
      <c r="CY47" s="27">
        <v>8.3915000000000006</v>
      </c>
      <c r="CZ47" s="27">
        <v>4.9175000000000004</v>
      </c>
      <c r="DA47" s="27">
        <v>2.7204999999999999</v>
      </c>
      <c r="DB47" s="27">
        <v>1.446</v>
      </c>
      <c r="DC47" s="27">
        <v>0.75849999999999995</v>
      </c>
      <c r="DD47" s="27">
        <v>0.38100000000000001</v>
      </c>
      <c r="DE47" s="27">
        <v>0.17199999999999999</v>
      </c>
      <c r="DF47" s="27">
        <v>6.9000000000000006E-2</v>
      </c>
      <c r="DG47" s="27">
        <v>2.1499999999999998E-2</v>
      </c>
      <c r="DH47" s="27">
        <v>6.0000000000000001E-3</v>
      </c>
    </row>
    <row r="48" spans="1:112" x14ac:dyDescent="0.35">
      <c r="A48" s="23">
        <v>6803</v>
      </c>
      <c r="B48" s="23" t="s">
        <v>23</v>
      </c>
      <c r="C48" s="24" t="s">
        <v>24</v>
      </c>
      <c r="D48" s="25">
        <v>5</v>
      </c>
      <c r="E48" s="25">
        <v>156</v>
      </c>
      <c r="F48" s="25" t="s">
        <v>25</v>
      </c>
      <c r="G48" s="25" t="s">
        <v>26</v>
      </c>
      <c r="H48" s="25">
        <v>156</v>
      </c>
      <c r="I48" s="26" t="s">
        <v>27</v>
      </c>
      <c r="J48" s="25">
        <v>906</v>
      </c>
      <c r="K48" s="25">
        <v>1980</v>
      </c>
      <c r="L48" s="27">
        <v>10695.841</v>
      </c>
      <c r="M48" s="27">
        <v>10104.549499999999</v>
      </c>
      <c r="N48" s="27">
        <v>9773.0030000000006</v>
      </c>
      <c r="O48" s="27">
        <v>10106.372499999999</v>
      </c>
      <c r="P48" s="27">
        <v>10677.1955</v>
      </c>
      <c r="Q48" s="27">
        <v>11475.9215</v>
      </c>
      <c r="R48" s="27">
        <v>12466.845499999999</v>
      </c>
      <c r="S48" s="27">
        <v>13034.498</v>
      </c>
      <c r="T48" s="27">
        <v>13413.872499999999</v>
      </c>
      <c r="U48" s="27">
        <v>13971.334000000001</v>
      </c>
      <c r="V48" s="27">
        <v>14098.6685</v>
      </c>
      <c r="W48" s="27">
        <v>13987.598</v>
      </c>
      <c r="X48" s="27">
        <v>13126.237499999999</v>
      </c>
      <c r="Y48" s="27">
        <v>12506.181500000001</v>
      </c>
      <c r="Z48" s="27">
        <v>12985.814</v>
      </c>
      <c r="AA48" s="27">
        <v>13050.1705</v>
      </c>
      <c r="AB48" s="27">
        <v>13630.8755</v>
      </c>
      <c r="AC48" s="27">
        <v>12819.324500000001</v>
      </c>
      <c r="AD48" s="27">
        <v>9121.4750000000004</v>
      </c>
      <c r="AE48" s="27">
        <v>7064.991</v>
      </c>
      <c r="AF48" s="27">
        <v>7299.1790000000001</v>
      </c>
      <c r="AG48" s="27">
        <v>8171.8024999999998</v>
      </c>
      <c r="AH48" s="27">
        <v>9630.1725000000006</v>
      </c>
      <c r="AI48" s="27">
        <v>9820.4249999999993</v>
      </c>
      <c r="AJ48" s="27">
        <v>9603.9035000000003</v>
      </c>
      <c r="AK48" s="27">
        <v>9749.3799999999992</v>
      </c>
      <c r="AL48" s="27">
        <v>9376.3970000000008</v>
      </c>
      <c r="AM48" s="27">
        <v>9304.6039999999994</v>
      </c>
      <c r="AN48" s="27">
        <v>8857.3340000000007</v>
      </c>
      <c r="AO48" s="27">
        <v>8186.9125000000004</v>
      </c>
      <c r="AP48" s="27">
        <v>7689.4904999999999</v>
      </c>
      <c r="AQ48" s="27">
        <v>7061.8935000000001</v>
      </c>
      <c r="AR48" s="27">
        <v>6683.5889999999999</v>
      </c>
      <c r="AS48" s="27">
        <v>6258.9695000000002</v>
      </c>
      <c r="AT48" s="27">
        <v>5816.3689999999997</v>
      </c>
      <c r="AU48" s="27">
        <v>5466.8824999999997</v>
      </c>
      <c r="AV48" s="27">
        <v>5243.6850000000004</v>
      </c>
      <c r="AW48" s="27">
        <v>5128.4345000000003</v>
      </c>
      <c r="AX48" s="27">
        <v>5167.3639999999996</v>
      </c>
      <c r="AY48" s="27">
        <v>5157.4475000000002</v>
      </c>
      <c r="AZ48" s="27">
        <v>4976.3890000000001</v>
      </c>
      <c r="BA48" s="27">
        <v>4939.9615000000003</v>
      </c>
      <c r="BB48" s="27">
        <v>5022.0574999999999</v>
      </c>
      <c r="BC48" s="27">
        <v>4983.9210000000003</v>
      </c>
      <c r="BD48" s="27">
        <v>4923.0805</v>
      </c>
      <c r="BE48" s="27">
        <v>4849.0034999999998</v>
      </c>
      <c r="BF48" s="27">
        <v>4807.2745000000004</v>
      </c>
      <c r="BG48" s="27">
        <v>4629.5659999999998</v>
      </c>
      <c r="BH48" s="27">
        <v>4334.4690000000001</v>
      </c>
      <c r="BI48" s="27">
        <v>4228.5429999999997</v>
      </c>
      <c r="BJ48" s="27">
        <v>4114.0415000000003</v>
      </c>
      <c r="BK48" s="27">
        <v>3961.5985000000001</v>
      </c>
      <c r="BL48" s="27">
        <v>3827.1289999999999</v>
      </c>
      <c r="BM48" s="27">
        <v>3586.4479999999999</v>
      </c>
      <c r="BN48" s="27">
        <v>3484.2350000000001</v>
      </c>
      <c r="BO48" s="27">
        <v>3464.5619999999999</v>
      </c>
      <c r="BP48" s="27">
        <v>3284.21</v>
      </c>
      <c r="BQ48" s="27">
        <v>3060.1835000000001</v>
      </c>
      <c r="BR48" s="27">
        <v>2928.6484999999998</v>
      </c>
      <c r="BS48" s="27">
        <v>2833.3615</v>
      </c>
      <c r="BT48" s="27">
        <v>2671.4879999999998</v>
      </c>
      <c r="BU48" s="27">
        <v>2467.0304999999998</v>
      </c>
      <c r="BV48" s="27">
        <v>2343.0414999999998</v>
      </c>
      <c r="BW48" s="27">
        <v>2252.3595</v>
      </c>
      <c r="BX48" s="27">
        <v>2143.5590000000002</v>
      </c>
      <c r="BY48" s="27">
        <v>2061.1120000000001</v>
      </c>
      <c r="BZ48" s="27">
        <v>1940.0084999999999</v>
      </c>
      <c r="CA48" s="27">
        <v>1734.7550000000001</v>
      </c>
      <c r="CB48" s="27">
        <v>1543.4645</v>
      </c>
      <c r="CC48" s="27">
        <v>1420.8375000000001</v>
      </c>
      <c r="CD48" s="27">
        <v>1327.229</v>
      </c>
      <c r="CE48" s="27">
        <v>1206.1635000000001</v>
      </c>
      <c r="CF48" s="27">
        <v>1063.1880000000001</v>
      </c>
      <c r="CG48" s="27">
        <v>946.4375</v>
      </c>
      <c r="CH48" s="27">
        <v>846.18600000000004</v>
      </c>
      <c r="CI48" s="27">
        <v>744.08</v>
      </c>
      <c r="CJ48" s="27">
        <v>653.45249999999999</v>
      </c>
      <c r="CK48" s="27">
        <v>561.13350000000003</v>
      </c>
      <c r="CL48" s="27">
        <v>467.9</v>
      </c>
      <c r="CM48" s="27">
        <v>383.21949999999998</v>
      </c>
      <c r="CN48" s="27">
        <v>303.30900000000003</v>
      </c>
      <c r="CO48" s="27">
        <v>243.86</v>
      </c>
      <c r="CP48" s="27">
        <v>198.7</v>
      </c>
      <c r="CQ48" s="27">
        <v>154.4025</v>
      </c>
      <c r="CR48" s="27">
        <v>117.378</v>
      </c>
      <c r="CS48" s="27">
        <v>87.835999999999999</v>
      </c>
      <c r="CT48" s="27">
        <v>64.251499999999993</v>
      </c>
      <c r="CU48" s="27">
        <v>45.6785</v>
      </c>
      <c r="CV48" s="27">
        <v>30.580500000000001</v>
      </c>
      <c r="CW48" s="27">
        <v>20.039000000000001</v>
      </c>
      <c r="CX48" s="27">
        <v>13.6005</v>
      </c>
      <c r="CY48" s="27">
        <v>9.0165000000000006</v>
      </c>
      <c r="CZ48" s="27">
        <v>5.4660000000000002</v>
      </c>
      <c r="DA48" s="27">
        <v>3.0630000000000002</v>
      </c>
      <c r="DB48" s="27">
        <v>1.6134999999999999</v>
      </c>
      <c r="DC48" s="27">
        <v>0.81100000000000005</v>
      </c>
      <c r="DD48" s="27">
        <v>0.39900000000000002</v>
      </c>
      <c r="DE48" s="27">
        <v>0.1855</v>
      </c>
      <c r="DF48" s="27">
        <v>7.5999999999999998E-2</v>
      </c>
      <c r="DG48" s="27">
        <v>2.5999999999999999E-2</v>
      </c>
      <c r="DH48" s="27">
        <v>8.0000000000000002E-3</v>
      </c>
    </row>
    <row r="49" spans="1:112" x14ac:dyDescent="0.35">
      <c r="A49" s="23">
        <v>6804</v>
      </c>
      <c r="B49" s="23" t="s">
        <v>23</v>
      </c>
      <c r="C49" s="24" t="s">
        <v>24</v>
      </c>
      <c r="D49" s="25">
        <v>5</v>
      </c>
      <c r="E49" s="25">
        <v>156</v>
      </c>
      <c r="F49" s="25" t="s">
        <v>25</v>
      </c>
      <c r="G49" s="25" t="s">
        <v>26</v>
      </c>
      <c r="H49" s="25">
        <v>156</v>
      </c>
      <c r="I49" s="26" t="s">
        <v>27</v>
      </c>
      <c r="J49" s="25">
        <v>906</v>
      </c>
      <c r="K49" s="25">
        <v>1981</v>
      </c>
      <c r="L49" s="27">
        <v>11115.855</v>
      </c>
      <c r="M49" s="27">
        <v>10563.668</v>
      </c>
      <c r="N49" s="27">
        <v>10049.923000000001</v>
      </c>
      <c r="O49" s="27">
        <v>9733.0499999999993</v>
      </c>
      <c r="P49" s="27">
        <v>10074.177</v>
      </c>
      <c r="Q49" s="27">
        <v>10649.5635</v>
      </c>
      <c r="R49" s="27">
        <v>11450.1535</v>
      </c>
      <c r="S49" s="27">
        <v>12440.834999999999</v>
      </c>
      <c r="T49" s="27">
        <v>13007.818499999999</v>
      </c>
      <c r="U49" s="27">
        <v>13386.243</v>
      </c>
      <c r="V49" s="27">
        <v>13942.606</v>
      </c>
      <c r="W49" s="27">
        <v>14070.056</v>
      </c>
      <c r="X49" s="27">
        <v>13959.540999999999</v>
      </c>
      <c r="Y49" s="27">
        <v>13100.520500000001</v>
      </c>
      <c r="Z49" s="27">
        <v>12482.4115</v>
      </c>
      <c r="AA49" s="27">
        <v>12961.993</v>
      </c>
      <c r="AB49" s="27">
        <v>13026.852999999999</v>
      </c>
      <c r="AC49" s="27">
        <v>13606.6675</v>
      </c>
      <c r="AD49" s="27">
        <v>12796.223</v>
      </c>
      <c r="AE49" s="27">
        <v>9104.3279999999995</v>
      </c>
      <c r="AF49" s="27">
        <v>7050.8190000000004</v>
      </c>
      <c r="AG49" s="27">
        <v>7283.6625000000004</v>
      </c>
      <c r="AH49" s="27">
        <v>8153.4575000000004</v>
      </c>
      <c r="AI49" s="27">
        <v>9607.5939999999991</v>
      </c>
      <c r="AJ49" s="27">
        <v>9796.6275000000005</v>
      </c>
      <c r="AK49" s="27">
        <v>9580.0409999999993</v>
      </c>
      <c r="AL49" s="27">
        <v>9724.7270000000008</v>
      </c>
      <c r="AM49" s="27">
        <v>9352.2554999999993</v>
      </c>
      <c r="AN49" s="27">
        <v>9280.2595000000001</v>
      </c>
      <c r="AO49" s="27">
        <v>8833.8250000000007</v>
      </c>
      <c r="AP49" s="27">
        <v>8164.777</v>
      </c>
      <c r="AQ49" s="27">
        <v>7668.0829999999996</v>
      </c>
      <c r="AR49" s="27">
        <v>7041.4830000000002</v>
      </c>
      <c r="AS49" s="27">
        <v>6664.0095000000001</v>
      </c>
      <c r="AT49" s="27">
        <v>6240.5514999999996</v>
      </c>
      <c r="AU49" s="27">
        <v>5798.9229999999998</v>
      </c>
      <c r="AV49" s="27">
        <v>5449.893</v>
      </c>
      <c r="AW49" s="27">
        <v>5226.5110000000004</v>
      </c>
      <c r="AX49" s="27">
        <v>5110.3999999999996</v>
      </c>
      <c r="AY49" s="27">
        <v>5147.5569999999998</v>
      </c>
      <c r="AZ49" s="27">
        <v>5135.6814999999997</v>
      </c>
      <c r="BA49" s="27">
        <v>4953.22</v>
      </c>
      <c r="BB49" s="27">
        <v>4914.7184999999999</v>
      </c>
      <c r="BC49" s="27">
        <v>4994.2650000000003</v>
      </c>
      <c r="BD49" s="27">
        <v>4954.433</v>
      </c>
      <c r="BE49" s="27">
        <v>4892.2420000000002</v>
      </c>
      <c r="BF49" s="27">
        <v>4816.9260000000004</v>
      </c>
      <c r="BG49" s="27">
        <v>4773.4975000000004</v>
      </c>
      <c r="BH49" s="27">
        <v>4594.6035000000002</v>
      </c>
      <c r="BI49" s="27">
        <v>4298.7484999999997</v>
      </c>
      <c r="BJ49" s="27">
        <v>4190.0524999999998</v>
      </c>
      <c r="BK49" s="27">
        <v>4072.5740000000001</v>
      </c>
      <c r="BL49" s="27">
        <v>3917.6774999999998</v>
      </c>
      <c r="BM49" s="27">
        <v>3781.183</v>
      </c>
      <c r="BN49" s="27">
        <v>3540.5264999999999</v>
      </c>
      <c r="BO49" s="27">
        <v>3437.0034999999998</v>
      </c>
      <c r="BP49" s="27">
        <v>3414.7190000000001</v>
      </c>
      <c r="BQ49" s="27">
        <v>3233.4</v>
      </c>
      <c r="BR49" s="27">
        <v>3008.239</v>
      </c>
      <c r="BS49" s="27">
        <v>2873.0484999999999</v>
      </c>
      <c r="BT49" s="27">
        <v>2772.32</v>
      </c>
      <c r="BU49" s="27">
        <v>2605.8009999999999</v>
      </c>
      <c r="BV49" s="27">
        <v>2398.0770000000002</v>
      </c>
      <c r="BW49" s="27">
        <v>2269.527</v>
      </c>
      <c r="BX49" s="27">
        <v>2174.415</v>
      </c>
      <c r="BY49" s="27">
        <v>2062.9965000000002</v>
      </c>
      <c r="BZ49" s="27">
        <v>1977.7809999999999</v>
      </c>
      <c r="CA49" s="27">
        <v>1855.8240000000001</v>
      </c>
      <c r="CB49" s="27">
        <v>1653.519</v>
      </c>
      <c r="CC49" s="27">
        <v>1464.7529999999999</v>
      </c>
      <c r="CD49" s="27">
        <v>1341.1130000000001</v>
      </c>
      <c r="CE49" s="27">
        <v>1244.9765</v>
      </c>
      <c r="CF49" s="27">
        <v>1123.9014999999999</v>
      </c>
      <c r="CG49" s="27">
        <v>983.73850000000004</v>
      </c>
      <c r="CH49" s="27">
        <v>869.48599999999999</v>
      </c>
      <c r="CI49" s="27">
        <v>771.88149999999996</v>
      </c>
      <c r="CJ49" s="27">
        <v>673.80600000000004</v>
      </c>
      <c r="CK49" s="27">
        <v>587.10900000000004</v>
      </c>
      <c r="CL49" s="27">
        <v>499.70949999999999</v>
      </c>
      <c r="CM49" s="27">
        <v>412.35500000000002</v>
      </c>
      <c r="CN49" s="27">
        <v>333.61149999999998</v>
      </c>
      <c r="CO49" s="27">
        <v>260.34249999999997</v>
      </c>
      <c r="CP49" s="27">
        <v>206.02350000000001</v>
      </c>
      <c r="CQ49" s="27">
        <v>165</v>
      </c>
      <c r="CR49" s="27">
        <v>125.85850000000001</v>
      </c>
      <c r="CS49" s="27">
        <v>93.798500000000004</v>
      </c>
      <c r="CT49" s="27">
        <v>68.723500000000001</v>
      </c>
      <c r="CU49" s="27">
        <v>49.136000000000003</v>
      </c>
      <c r="CV49" s="27">
        <v>34.0715</v>
      </c>
      <c r="CW49" s="27">
        <v>22.186</v>
      </c>
      <c r="CX49" s="27">
        <v>14.0915</v>
      </c>
      <c r="CY49" s="27">
        <v>9.2349999999999994</v>
      </c>
      <c r="CZ49" s="27">
        <v>5.8875000000000002</v>
      </c>
      <c r="DA49" s="27">
        <v>3.415</v>
      </c>
      <c r="DB49" s="27">
        <v>1.8214999999999999</v>
      </c>
      <c r="DC49" s="27">
        <v>0.90700000000000003</v>
      </c>
      <c r="DD49" s="27">
        <v>0.42699999999999999</v>
      </c>
      <c r="DE49" s="27">
        <v>0.19400000000000001</v>
      </c>
      <c r="DF49" s="27">
        <v>8.1000000000000003E-2</v>
      </c>
      <c r="DG49" s="27">
        <v>2.8000000000000001E-2</v>
      </c>
      <c r="DH49" s="27">
        <v>8.9999999999999993E-3</v>
      </c>
    </row>
    <row r="50" spans="1:112" x14ac:dyDescent="0.35">
      <c r="A50" s="23">
        <v>6805</v>
      </c>
      <c r="B50" s="23" t="s">
        <v>23</v>
      </c>
      <c r="C50" s="24" t="s">
        <v>24</v>
      </c>
      <c r="D50" s="25">
        <v>5</v>
      </c>
      <c r="E50" s="25">
        <v>156</v>
      </c>
      <c r="F50" s="25" t="s">
        <v>25</v>
      </c>
      <c r="G50" s="25" t="s">
        <v>26</v>
      </c>
      <c r="H50" s="25">
        <v>156</v>
      </c>
      <c r="I50" s="26" t="s">
        <v>27</v>
      </c>
      <c r="J50" s="25">
        <v>906</v>
      </c>
      <c r="K50" s="25">
        <v>1982</v>
      </c>
      <c r="L50" s="27">
        <v>11816.284</v>
      </c>
      <c r="M50" s="27">
        <v>10987.379000000001</v>
      </c>
      <c r="N50" s="27">
        <v>10509.657499999999</v>
      </c>
      <c r="O50" s="27">
        <v>10011.182000000001</v>
      </c>
      <c r="P50" s="27">
        <v>9703.8870000000006</v>
      </c>
      <c r="Q50" s="27">
        <v>10049.610500000001</v>
      </c>
      <c r="R50" s="27">
        <v>10626.985000000001</v>
      </c>
      <c r="S50" s="27">
        <v>11427.4455</v>
      </c>
      <c r="T50" s="27">
        <v>12416.514499999999</v>
      </c>
      <c r="U50" s="27">
        <v>12982.200500000001</v>
      </c>
      <c r="V50" s="27">
        <v>13360.0175</v>
      </c>
      <c r="W50" s="27">
        <v>13915.702499999999</v>
      </c>
      <c r="X50" s="27">
        <v>14043.2435</v>
      </c>
      <c r="Y50" s="27">
        <v>13933.3765</v>
      </c>
      <c r="Z50" s="27">
        <v>13076.614</v>
      </c>
      <c r="AA50" s="27">
        <v>12460.2255</v>
      </c>
      <c r="AB50" s="27">
        <v>12939.481</v>
      </c>
      <c r="AC50" s="27">
        <v>13004.3485</v>
      </c>
      <c r="AD50" s="27">
        <v>13582.7245</v>
      </c>
      <c r="AE50" s="27">
        <v>12772.8305</v>
      </c>
      <c r="AF50" s="27">
        <v>9086.6244999999999</v>
      </c>
      <c r="AG50" s="27">
        <v>7036.058</v>
      </c>
      <c r="AH50" s="27">
        <v>7267.5564999999997</v>
      </c>
      <c r="AI50" s="27">
        <v>8134.6310000000003</v>
      </c>
      <c r="AJ50" s="27">
        <v>9584.7559999999994</v>
      </c>
      <c r="AK50" s="27">
        <v>9772.8330000000005</v>
      </c>
      <c r="AL50" s="27">
        <v>9556.3495000000003</v>
      </c>
      <c r="AM50" s="27">
        <v>9700.2945</v>
      </c>
      <c r="AN50" s="27">
        <v>9328.2749999999996</v>
      </c>
      <c r="AO50" s="27">
        <v>9256.0035000000007</v>
      </c>
      <c r="AP50" s="27">
        <v>8810.3525000000009</v>
      </c>
      <c r="AQ50" s="27">
        <v>8142.692</v>
      </c>
      <c r="AR50" s="27">
        <v>7646.7879999999996</v>
      </c>
      <c r="AS50" s="27">
        <v>7021.2389999999996</v>
      </c>
      <c r="AT50" s="27">
        <v>6644.6014999999998</v>
      </c>
      <c r="AU50" s="27">
        <v>6222.2160000000003</v>
      </c>
      <c r="AV50" s="27">
        <v>5781.3879999999999</v>
      </c>
      <c r="AW50" s="27">
        <v>5432.5735000000004</v>
      </c>
      <c r="AX50" s="27">
        <v>5208.7184999999999</v>
      </c>
      <c r="AY50" s="27">
        <v>5091.4425000000001</v>
      </c>
      <c r="AZ50" s="27">
        <v>5126.5320000000002</v>
      </c>
      <c r="BA50" s="27">
        <v>5112.5325000000003</v>
      </c>
      <c r="BB50" s="27">
        <v>4928.7155000000002</v>
      </c>
      <c r="BC50" s="27">
        <v>4888.3225000000002</v>
      </c>
      <c r="BD50" s="27">
        <v>4965.5730000000003</v>
      </c>
      <c r="BE50" s="27">
        <v>4924.2664999999997</v>
      </c>
      <c r="BF50" s="27">
        <v>4860.76</v>
      </c>
      <c r="BG50" s="27">
        <v>4783.9780000000001</v>
      </c>
      <c r="BH50" s="27">
        <v>4738.3615</v>
      </c>
      <c r="BI50" s="27">
        <v>4557.6914999999999</v>
      </c>
      <c r="BJ50" s="27">
        <v>4260.5895</v>
      </c>
      <c r="BK50" s="27">
        <v>4148.8135000000002</v>
      </c>
      <c r="BL50" s="27">
        <v>4028.5079999999998</v>
      </c>
      <c r="BM50" s="27">
        <v>3871.7494999999999</v>
      </c>
      <c r="BN50" s="27">
        <v>3733.9575</v>
      </c>
      <c r="BO50" s="27">
        <v>3493.7979999999998</v>
      </c>
      <c r="BP50" s="27">
        <v>3388.8935000000001</v>
      </c>
      <c r="BQ50" s="27">
        <v>3363.39</v>
      </c>
      <c r="BR50" s="27">
        <v>3180.1815000000001</v>
      </c>
      <c r="BS50" s="27">
        <v>2952.9029999999998</v>
      </c>
      <c r="BT50" s="27">
        <v>2813.0810000000001</v>
      </c>
      <c r="BU50" s="27">
        <v>2706.232</v>
      </c>
      <c r="BV50" s="27">
        <v>2535.1419999999998</v>
      </c>
      <c r="BW50" s="27">
        <v>2324.9834999999998</v>
      </c>
      <c r="BX50" s="27">
        <v>2193.0605</v>
      </c>
      <c r="BY50" s="27">
        <v>2094.7379999999998</v>
      </c>
      <c r="BZ50" s="27">
        <v>1981.5835</v>
      </c>
      <c r="CA50" s="27">
        <v>1893.905</v>
      </c>
      <c r="CB50" s="27">
        <v>1770.86</v>
      </c>
      <c r="CC50" s="27">
        <v>1571.0889999999999</v>
      </c>
      <c r="CD50" s="27">
        <v>1384.3955000000001</v>
      </c>
      <c r="CE50" s="27">
        <v>1259.8409999999999</v>
      </c>
      <c r="CF50" s="27">
        <v>1161.914</v>
      </c>
      <c r="CG50" s="27">
        <v>1041.7245</v>
      </c>
      <c r="CH50" s="27">
        <v>905.43349999999998</v>
      </c>
      <c r="CI50" s="27">
        <v>794.63499999999999</v>
      </c>
      <c r="CJ50" s="27">
        <v>700.29399999999998</v>
      </c>
      <c r="CK50" s="27">
        <v>606.49099999999999</v>
      </c>
      <c r="CL50" s="27">
        <v>523.74450000000002</v>
      </c>
      <c r="CM50" s="27">
        <v>441.19099999999997</v>
      </c>
      <c r="CN50" s="27">
        <v>359.69299999999998</v>
      </c>
      <c r="CO50" s="27">
        <v>287.00200000000001</v>
      </c>
      <c r="CP50" s="27">
        <v>220.53800000000001</v>
      </c>
      <c r="CQ50" s="27">
        <v>171.6095</v>
      </c>
      <c r="CR50" s="27">
        <v>134.982</v>
      </c>
      <c r="CS50" s="27">
        <v>100.985</v>
      </c>
      <c r="CT50" s="27">
        <v>73.6905</v>
      </c>
      <c r="CU50" s="27">
        <v>52.763500000000001</v>
      </c>
      <c r="CV50" s="27">
        <v>36.777999999999999</v>
      </c>
      <c r="CW50" s="27">
        <v>24.792000000000002</v>
      </c>
      <c r="CX50" s="27">
        <v>15.640499999999999</v>
      </c>
      <c r="CY50" s="27">
        <v>9.5894999999999992</v>
      </c>
      <c r="CZ50" s="27">
        <v>6.0434999999999999</v>
      </c>
      <c r="DA50" s="27">
        <v>3.6875</v>
      </c>
      <c r="DB50" s="27">
        <v>2.0365000000000002</v>
      </c>
      <c r="DC50" s="27">
        <v>1.0275000000000001</v>
      </c>
      <c r="DD50" s="27">
        <v>0.47849999999999998</v>
      </c>
      <c r="DE50" s="27">
        <v>0.20799999999999999</v>
      </c>
      <c r="DF50" s="27">
        <v>8.4000000000000005E-2</v>
      </c>
      <c r="DG50" s="27">
        <v>2.9000000000000001E-2</v>
      </c>
      <c r="DH50" s="27">
        <v>8.5000000000000006E-3</v>
      </c>
    </row>
    <row r="51" spans="1:112" x14ac:dyDescent="0.35">
      <c r="A51" s="23">
        <v>6806</v>
      </c>
      <c r="B51" s="23" t="s">
        <v>23</v>
      </c>
      <c r="C51" s="24" t="s">
        <v>24</v>
      </c>
      <c r="D51" s="25">
        <v>5</v>
      </c>
      <c r="E51" s="25">
        <v>156</v>
      </c>
      <c r="F51" s="25" t="s">
        <v>25</v>
      </c>
      <c r="G51" s="25" t="s">
        <v>26</v>
      </c>
      <c r="H51" s="25">
        <v>156</v>
      </c>
      <c r="I51" s="26" t="s">
        <v>27</v>
      </c>
      <c r="J51" s="25">
        <v>906</v>
      </c>
      <c r="K51" s="25">
        <v>1983</v>
      </c>
      <c r="L51" s="27">
        <v>11594.8505</v>
      </c>
      <c r="M51" s="27">
        <v>11686.762500000001</v>
      </c>
      <c r="N51" s="27">
        <v>10933.5805</v>
      </c>
      <c r="O51" s="27">
        <v>10470.978499999999</v>
      </c>
      <c r="P51" s="27">
        <v>9982.6470000000008</v>
      </c>
      <c r="Q51" s="27">
        <v>9681.4385000000002</v>
      </c>
      <c r="R51" s="27">
        <v>10029.379499999999</v>
      </c>
      <c r="S51" s="27">
        <v>10606.958500000001</v>
      </c>
      <c r="T51" s="27">
        <v>11406.121999999999</v>
      </c>
      <c r="U51" s="27">
        <v>12393.115</v>
      </c>
      <c r="V51" s="27">
        <v>12957.8395</v>
      </c>
      <c r="W51" s="27">
        <v>13335.396000000001</v>
      </c>
      <c r="X51" s="27">
        <v>13890.429</v>
      </c>
      <c r="Y51" s="27">
        <v>14018.174000000001</v>
      </c>
      <c r="Z51" s="27">
        <v>13908.9905</v>
      </c>
      <c r="AA51" s="27">
        <v>13054.233</v>
      </c>
      <c r="AB51" s="27">
        <v>12439.184499999999</v>
      </c>
      <c r="AC51" s="27">
        <v>12917.68</v>
      </c>
      <c r="AD51" s="27">
        <v>12982.0095</v>
      </c>
      <c r="AE51" s="27">
        <v>13558.4215</v>
      </c>
      <c r="AF51" s="27">
        <v>12748.6795</v>
      </c>
      <c r="AG51" s="27">
        <v>9068.1754999999994</v>
      </c>
      <c r="AH51" s="27">
        <v>7020.6965</v>
      </c>
      <c r="AI51" s="27">
        <v>7250.9745000000003</v>
      </c>
      <c r="AJ51" s="27">
        <v>8115.5275000000001</v>
      </c>
      <c r="AK51" s="27">
        <v>9561.8724999999995</v>
      </c>
      <c r="AL51" s="27">
        <v>9749.1620000000003</v>
      </c>
      <c r="AM51" s="27">
        <v>9532.8230000000003</v>
      </c>
      <c r="AN51" s="27">
        <v>9675.982</v>
      </c>
      <c r="AO51" s="27">
        <v>9304.3359999999993</v>
      </c>
      <c r="AP51" s="27">
        <v>9231.7474999999995</v>
      </c>
      <c r="AQ51" s="27">
        <v>8786.8974999999991</v>
      </c>
      <c r="AR51" s="27">
        <v>8120.6875</v>
      </c>
      <c r="AS51" s="27">
        <v>7625.6324999999997</v>
      </c>
      <c r="AT51" s="27">
        <v>7001.1405000000004</v>
      </c>
      <c r="AU51" s="27">
        <v>6625.2515000000003</v>
      </c>
      <c r="AV51" s="27">
        <v>6203.7595000000001</v>
      </c>
      <c r="AW51" s="27">
        <v>5763.4835000000003</v>
      </c>
      <c r="AX51" s="27">
        <v>5414.6009999999997</v>
      </c>
      <c r="AY51" s="27">
        <v>5189.9825000000001</v>
      </c>
      <c r="AZ51" s="27">
        <v>5071.2849999999999</v>
      </c>
      <c r="BA51" s="27">
        <v>5104.1319999999996</v>
      </c>
      <c r="BB51" s="27">
        <v>5088.0050000000001</v>
      </c>
      <c r="BC51" s="27">
        <v>4903.0410000000002</v>
      </c>
      <c r="BD51" s="27">
        <v>4861.0190000000002</v>
      </c>
      <c r="BE51" s="27">
        <v>4936.1625000000004</v>
      </c>
      <c r="BF51" s="27">
        <v>4893.4089999999997</v>
      </c>
      <c r="BG51" s="27">
        <v>4828.3575000000001</v>
      </c>
      <c r="BH51" s="27">
        <v>4749.634</v>
      </c>
      <c r="BI51" s="27">
        <v>4701.1904999999997</v>
      </c>
      <c r="BJ51" s="27">
        <v>4518.1774999999998</v>
      </c>
      <c r="BK51" s="27">
        <v>4219.62</v>
      </c>
      <c r="BL51" s="27">
        <v>4104.9004999999997</v>
      </c>
      <c r="BM51" s="27">
        <v>3982.33</v>
      </c>
      <c r="BN51" s="27">
        <v>3824.4425000000001</v>
      </c>
      <c r="BO51" s="27">
        <v>3685.7979999999998</v>
      </c>
      <c r="BP51" s="27">
        <v>3446.0929999999998</v>
      </c>
      <c r="BQ51" s="27">
        <v>3339.2395000000001</v>
      </c>
      <c r="BR51" s="27">
        <v>3309.5059999999999</v>
      </c>
      <c r="BS51" s="27">
        <v>3123.3519999999999</v>
      </c>
      <c r="BT51" s="27">
        <v>2893.0729999999999</v>
      </c>
      <c r="BU51" s="27">
        <v>2747.9915000000001</v>
      </c>
      <c r="BV51" s="27">
        <v>2634.9580000000001</v>
      </c>
      <c r="BW51" s="27">
        <v>2460.0390000000002</v>
      </c>
      <c r="BX51" s="27">
        <v>2248.7460000000001</v>
      </c>
      <c r="BY51" s="27">
        <v>2114.681</v>
      </c>
      <c r="BZ51" s="27">
        <v>2013.9965</v>
      </c>
      <c r="CA51" s="27">
        <v>1899.4069999999999</v>
      </c>
      <c r="CB51" s="27">
        <v>1809.0160000000001</v>
      </c>
      <c r="CC51" s="27">
        <v>1684.3969999999999</v>
      </c>
      <c r="CD51" s="27">
        <v>1486.6785</v>
      </c>
      <c r="CE51" s="27">
        <v>1302.2215000000001</v>
      </c>
      <c r="CF51" s="27">
        <v>1177.5</v>
      </c>
      <c r="CG51" s="27">
        <v>1078.6579999999999</v>
      </c>
      <c r="CH51" s="27">
        <v>960.44500000000005</v>
      </c>
      <c r="CI51" s="27">
        <v>828.98800000000006</v>
      </c>
      <c r="CJ51" s="27">
        <v>722.25850000000003</v>
      </c>
      <c r="CK51" s="27">
        <v>631.47050000000002</v>
      </c>
      <c r="CL51" s="27">
        <v>541.96849999999995</v>
      </c>
      <c r="CM51" s="27">
        <v>463.16800000000001</v>
      </c>
      <c r="CN51" s="27">
        <v>385.51150000000001</v>
      </c>
      <c r="CO51" s="27">
        <v>310.029</v>
      </c>
      <c r="CP51" s="27">
        <v>243.65</v>
      </c>
      <c r="CQ51" s="27">
        <v>184.173</v>
      </c>
      <c r="CR51" s="27">
        <v>140.80850000000001</v>
      </c>
      <c r="CS51" s="27">
        <v>108.685</v>
      </c>
      <c r="CT51" s="27">
        <v>79.650999999999996</v>
      </c>
      <c r="CU51" s="27">
        <v>56.802500000000002</v>
      </c>
      <c r="CV51" s="27">
        <v>39.641500000000001</v>
      </c>
      <c r="CW51" s="27">
        <v>26.847000000000001</v>
      </c>
      <c r="CX51" s="27">
        <v>17.524000000000001</v>
      </c>
      <c r="CY51" s="27">
        <v>10.666499999999999</v>
      </c>
      <c r="CZ51" s="27">
        <v>6.2854999999999999</v>
      </c>
      <c r="DA51" s="27">
        <v>3.7905000000000002</v>
      </c>
      <c r="DB51" s="27">
        <v>2.2029999999999998</v>
      </c>
      <c r="DC51" s="27">
        <v>1.1505000000000001</v>
      </c>
      <c r="DD51" s="27">
        <v>0.54300000000000004</v>
      </c>
      <c r="DE51" s="27">
        <v>0.23300000000000001</v>
      </c>
      <c r="DF51" s="27">
        <v>8.9499999999999996E-2</v>
      </c>
      <c r="DG51" s="27">
        <v>2.9000000000000001E-2</v>
      </c>
      <c r="DH51" s="27">
        <v>8.5000000000000006E-3</v>
      </c>
    </row>
    <row r="52" spans="1:112" x14ac:dyDescent="0.35">
      <c r="A52" s="23">
        <v>6807</v>
      </c>
      <c r="B52" s="23" t="s">
        <v>23</v>
      </c>
      <c r="C52" s="24" t="s">
        <v>24</v>
      </c>
      <c r="D52" s="25">
        <v>5</v>
      </c>
      <c r="E52" s="25">
        <v>156</v>
      </c>
      <c r="F52" s="25" t="s">
        <v>25</v>
      </c>
      <c r="G52" s="25" t="s">
        <v>26</v>
      </c>
      <c r="H52" s="25">
        <v>156</v>
      </c>
      <c r="I52" s="26" t="s">
        <v>27</v>
      </c>
      <c r="J52" s="25">
        <v>906</v>
      </c>
      <c r="K52" s="25">
        <v>1984</v>
      </c>
      <c r="L52" s="27">
        <v>11211.791999999999</v>
      </c>
      <c r="M52" s="27">
        <v>11472.0825</v>
      </c>
      <c r="N52" s="27">
        <v>11631.166499999999</v>
      </c>
      <c r="O52" s="27">
        <v>10894.696</v>
      </c>
      <c r="P52" s="27">
        <v>10442.238499999999</v>
      </c>
      <c r="Q52" s="27">
        <v>9960.5015000000003</v>
      </c>
      <c r="R52" s="27">
        <v>9662.8525000000009</v>
      </c>
      <c r="S52" s="27">
        <v>10011.4385</v>
      </c>
      <c r="T52" s="27">
        <v>10588.261500000001</v>
      </c>
      <c r="U52" s="27">
        <v>11385.766</v>
      </c>
      <c r="V52" s="27">
        <v>12370.942499999999</v>
      </c>
      <c r="W52" s="27">
        <v>12934.957</v>
      </c>
      <c r="X52" s="27">
        <v>13312.2515</v>
      </c>
      <c r="Y52" s="27">
        <v>13866.78</v>
      </c>
      <c r="Z52" s="27">
        <v>13994.7855</v>
      </c>
      <c r="AA52" s="27">
        <v>13886.1405</v>
      </c>
      <c r="AB52" s="27">
        <v>13032.9815</v>
      </c>
      <c r="AC52" s="27">
        <v>12418.767</v>
      </c>
      <c r="AD52" s="27">
        <v>12896.0065</v>
      </c>
      <c r="AE52" s="27">
        <v>12959.297500000001</v>
      </c>
      <c r="AF52" s="27">
        <v>13533.32</v>
      </c>
      <c r="AG52" s="27">
        <v>12723.568499999999</v>
      </c>
      <c r="AH52" s="27">
        <v>9049.0110000000004</v>
      </c>
      <c r="AI52" s="27">
        <v>7004.8665000000001</v>
      </c>
      <c r="AJ52" s="27">
        <v>7234.1215000000002</v>
      </c>
      <c r="AK52" s="27">
        <v>8096.3509999999997</v>
      </c>
      <c r="AL52" s="27">
        <v>9539.0959999999995</v>
      </c>
      <c r="AM52" s="27">
        <v>9725.6504999999997</v>
      </c>
      <c r="AN52" s="27">
        <v>9509.4030000000002</v>
      </c>
      <c r="AO52" s="27">
        <v>9651.7109999999993</v>
      </c>
      <c r="AP52" s="27">
        <v>9280.3940000000002</v>
      </c>
      <c r="AQ52" s="27">
        <v>9207.5139999999992</v>
      </c>
      <c r="AR52" s="27">
        <v>8763.5329999999994</v>
      </c>
      <c r="AS52" s="27">
        <v>8098.8294999999998</v>
      </c>
      <c r="AT52" s="27">
        <v>7604.6305000000002</v>
      </c>
      <c r="AU52" s="27">
        <v>6981.1035000000002</v>
      </c>
      <c r="AV52" s="27">
        <v>6605.7785000000003</v>
      </c>
      <c r="AW52" s="27">
        <v>6184.9189999999999</v>
      </c>
      <c r="AX52" s="27">
        <v>5744.9070000000002</v>
      </c>
      <c r="AY52" s="27">
        <v>5395.6785</v>
      </c>
      <c r="AZ52" s="27">
        <v>5170.0625</v>
      </c>
      <c r="BA52" s="27">
        <v>5049.8069999999998</v>
      </c>
      <c r="BB52" s="27">
        <v>5080.3940000000002</v>
      </c>
      <c r="BC52" s="27">
        <v>5062.3024999999998</v>
      </c>
      <c r="BD52" s="27">
        <v>4876.4764999999998</v>
      </c>
      <c r="BE52" s="27">
        <v>4833.0230000000001</v>
      </c>
      <c r="BF52" s="27">
        <v>4906.0680000000002</v>
      </c>
      <c r="BG52" s="27">
        <v>4861.6390000000001</v>
      </c>
      <c r="BH52" s="27">
        <v>4794.5709999999999</v>
      </c>
      <c r="BI52" s="27">
        <v>4713.2875000000004</v>
      </c>
      <c r="BJ52" s="27">
        <v>4661.3869999999997</v>
      </c>
      <c r="BK52" s="27">
        <v>4475.741</v>
      </c>
      <c r="BL52" s="27">
        <v>4175.9769999999999</v>
      </c>
      <c r="BM52" s="27">
        <v>4058.8654999999999</v>
      </c>
      <c r="BN52" s="27">
        <v>3934.7444999999998</v>
      </c>
      <c r="BO52" s="27">
        <v>3776.1790000000001</v>
      </c>
      <c r="BP52" s="27">
        <v>3636.6109999999999</v>
      </c>
      <c r="BQ52" s="27">
        <v>3396.83</v>
      </c>
      <c r="BR52" s="27">
        <v>3287.0819999999999</v>
      </c>
      <c r="BS52" s="27">
        <v>3251.931</v>
      </c>
      <c r="BT52" s="27">
        <v>3061.8649999999998</v>
      </c>
      <c r="BU52" s="27">
        <v>2828.0785000000001</v>
      </c>
      <c r="BV52" s="27">
        <v>2677.7280000000001</v>
      </c>
      <c r="BW52" s="27">
        <v>2559.1260000000002</v>
      </c>
      <c r="BX52" s="27">
        <v>2381.6239999999998</v>
      </c>
      <c r="BY52" s="27">
        <v>2170.5129999999999</v>
      </c>
      <c r="BZ52" s="27">
        <v>2035.163</v>
      </c>
      <c r="CA52" s="27">
        <v>1932.4034999999999</v>
      </c>
      <c r="CB52" s="27">
        <v>1816.1385</v>
      </c>
      <c r="CC52" s="27">
        <v>1722.5239999999999</v>
      </c>
      <c r="CD52" s="27">
        <v>1595.748</v>
      </c>
      <c r="CE52" s="27">
        <v>1400.2425000000001</v>
      </c>
      <c r="CF52" s="27">
        <v>1218.8385000000001</v>
      </c>
      <c r="CG52" s="27">
        <v>1094.8285000000001</v>
      </c>
      <c r="CH52" s="27">
        <v>996.16499999999996</v>
      </c>
      <c r="CI52" s="27">
        <v>880.947</v>
      </c>
      <c r="CJ52" s="27">
        <v>754.92100000000005</v>
      </c>
      <c r="CK52" s="27">
        <v>652.53449999999998</v>
      </c>
      <c r="CL52" s="27">
        <v>565.37049999999999</v>
      </c>
      <c r="CM52" s="27">
        <v>480.166</v>
      </c>
      <c r="CN52" s="27">
        <v>405.42599999999999</v>
      </c>
      <c r="CO52" s="27">
        <v>332.90199999999999</v>
      </c>
      <c r="CP52" s="27">
        <v>263.74099999999999</v>
      </c>
      <c r="CQ52" s="27">
        <v>203.95150000000001</v>
      </c>
      <c r="CR52" s="27">
        <v>151.53649999999999</v>
      </c>
      <c r="CS52" s="27">
        <v>113.7385</v>
      </c>
      <c r="CT52" s="27">
        <v>86.046000000000006</v>
      </c>
      <c r="CU52" s="27">
        <v>61.658999999999999</v>
      </c>
      <c r="CV52" s="27">
        <v>42.858499999999999</v>
      </c>
      <c r="CW52" s="27">
        <v>29.055</v>
      </c>
      <c r="CX52" s="27">
        <v>19.043500000000002</v>
      </c>
      <c r="CY52" s="27">
        <v>11.986000000000001</v>
      </c>
      <c r="CZ52" s="27">
        <v>7.0069999999999997</v>
      </c>
      <c r="DA52" s="27">
        <v>3.9489999999999998</v>
      </c>
      <c r="DB52" s="27">
        <v>2.2679999999999998</v>
      </c>
      <c r="DC52" s="27">
        <v>1.2455000000000001</v>
      </c>
      <c r="DD52" s="27">
        <v>0.60750000000000004</v>
      </c>
      <c r="DE52" s="27">
        <v>0.26300000000000001</v>
      </c>
      <c r="DF52" s="27">
        <v>0.1</v>
      </c>
      <c r="DG52" s="27">
        <v>3.0499999999999999E-2</v>
      </c>
      <c r="DH52" s="27">
        <v>8.5000000000000006E-3</v>
      </c>
    </row>
    <row r="53" spans="1:112" x14ac:dyDescent="0.35">
      <c r="A53" s="23">
        <v>6808</v>
      </c>
      <c r="B53" s="23" t="s">
        <v>23</v>
      </c>
      <c r="C53" s="24" t="s">
        <v>24</v>
      </c>
      <c r="D53" s="25">
        <v>5</v>
      </c>
      <c r="E53" s="25">
        <v>156</v>
      </c>
      <c r="F53" s="25" t="s">
        <v>25</v>
      </c>
      <c r="G53" s="25" t="s">
        <v>26</v>
      </c>
      <c r="H53" s="25">
        <v>156</v>
      </c>
      <c r="I53" s="26" t="s">
        <v>27</v>
      </c>
      <c r="J53" s="25">
        <v>906</v>
      </c>
      <c r="K53" s="25">
        <v>1985</v>
      </c>
      <c r="L53" s="27">
        <v>11832.33</v>
      </c>
      <c r="M53" s="27">
        <v>11095.786</v>
      </c>
      <c r="N53" s="27">
        <v>11418.2955</v>
      </c>
      <c r="O53" s="27">
        <v>11590.715</v>
      </c>
      <c r="P53" s="27">
        <v>10865.612499999999</v>
      </c>
      <c r="Q53" s="27">
        <v>10419.819</v>
      </c>
      <c r="R53" s="27">
        <v>9942.1165000000001</v>
      </c>
      <c r="S53" s="27">
        <v>9646.3349999999991</v>
      </c>
      <c r="T53" s="27">
        <v>9994.6345000000001</v>
      </c>
      <c r="U53" s="27">
        <v>10570.3395</v>
      </c>
      <c r="V53" s="27">
        <v>11366.4305</v>
      </c>
      <c r="W53" s="27">
        <v>12350.095499999999</v>
      </c>
      <c r="X53" s="27">
        <v>12913.422500000001</v>
      </c>
      <c r="Y53" s="27">
        <v>13290.5625</v>
      </c>
      <c r="Z53" s="27">
        <v>13844.679</v>
      </c>
      <c r="AA53" s="27">
        <v>13972.824000000001</v>
      </c>
      <c r="AB53" s="27">
        <v>13864.4015</v>
      </c>
      <c r="AC53" s="27">
        <v>13012.3115</v>
      </c>
      <c r="AD53" s="27">
        <v>12398.4115</v>
      </c>
      <c r="AE53" s="27">
        <v>12873.919</v>
      </c>
      <c r="AF53" s="27">
        <v>12935.7835</v>
      </c>
      <c r="AG53" s="27">
        <v>13507.184499999999</v>
      </c>
      <c r="AH53" s="27">
        <v>12697.489</v>
      </c>
      <c r="AI53" s="27">
        <v>9029.26</v>
      </c>
      <c r="AJ53" s="27">
        <v>6988.7444999999998</v>
      </c>
      <c r="AK53" s="27">
        <v>7217.1625000000004</v>
      </c>
      <c r="AL53" s="27">
        <v>8077.22</v>
      </c>
      <c r="AM53" s="27">
        <v>9516.44</v>
      </c>
      <c r="AN53" s="27">
        <v>9702.2155000000002</v>
      </c>
      <c r="AO53" s="27">
        <v>9485.9935000000005</v>
      </c>
      <c r="AP53" s="27">
        <v>9627.4115000000002</v>
      </c>
      <c r="AQ53" s="27">
        <v>9256.4470000000001</v>
      </c>
      <c r="AR53" s="27">
        <v>9183.3510000000006</v>
      </c>
      <c r="AS53" s="27">
        <v>8740.3004999999994</v>
      </c>
      <c r="AT53" s="27">
        <v>8077.1080000000002</v>
      </c>
      <c r="AU53" s="27">
        <v>7583.6705000000002</v>
      </c>
      <c r="AV53" s="27">
        <v>6960.9189999999999</v>
      </c>
      <c r="AW53" s="27">
        <v>6585.8845000000001</v>
      </c>
      <c r="AX53" s="27">
        <v>6165.3554999999997</v>
      </c>
      <c r="AY53" s="27">
        <v>5725.3329999999996</v>
      </c>
      <c r="AZ53" s="27">
        <v>5375.5439999999999</v>
      </c>
      <c r="BA53" s="27">
        <v>5148.8185000000003</v>
      </c>
      <c r="BB53" s="27">
        <v>5027.0275000000001</v>
      </c>
      <c r="BC53" s="27">
        <v>5055.4975000000004</v>
      </c>
      <c r="BD53" s="27">
        <v>5035.6835000000001</v>
      </c>
      <c r="BE53" s="27">
        <v>4849.2105000000001</v>
      </c>
      <c r="BF53" s="27">
        <v>4804.3485000000001</v>
      </c>
      <c r="BG53" s="27">
        <v>4875.0535</v>
      </c>
      <c r="BH53" s="27">
        <v>4828.4785000000002</v>
      </c>
      <c r="BI53" s="27">
        <v>4758.78</v>
      </c>
      <c r="BJ53" s="27">
        <v>4674.3294999999998</v>
      </c>
      <c r="BK53" s="27">
        <v>4618.5959999999995</v>
      </c>
      <c r="BL53" s="27">
        <v>4430.4854999999998</v>
      </c>
      <c r="BM53" s="27">
        <v>4130.1750000000002</v>
      </c>
      <c r="BN53" s="27">
        <v>4011.3764999999999</v>
      </c>
      <c r="BO53" s="27">
        <v>3886.1419999999998</v>
      </c>
      <c r="BP53" s="27">
        <v>3726.8305</v>
      </c>
      <c r="BQ53" s="27">
        <v>3585.7565</v>
      </c>
      <c r="BR53" s="27">
        <v>3345.0214999999998</v>
      </c>
      <c r="BS53" s="27">
        <v>3231.2869999999998</v>
      </c>
      <c r="BT53" s="27">
        <v>3189.5549999999998</v>
      </c>
      <c r="BU53" s="27">
        <v>2994.9715000000001</v>
      </c>
      <c r="BV53" s="27">
        <v>2757.8094999999998</v>
      </c>
      <c r="BW53" s="27">
        <v>2602.8510000000001</v>
      </c>
      <c r="BX53" s="27">
        <v>2479.8139999999999</v>
      </c>
      <c r="BY53" s="27">
        <v>2301.0104999999999</v>
      </c>
      <c r="BZ53" s="27">
        <v>2090.9985000000001</v>
      </c>
      <c r="CA53" s="27">
        <v>1954.663</v>
      </c>
      <c r="CB53" s="27">
        <v>1849.5744999999999</v>
      </c>
      <c r="CC53" s="27">
        <v>1731.1405</v>
      </c>
      <c r="CD53" s="27">
        <v>1633.6765</v>
      </c>
      <c r="CE53" s="27">
        <v>1504.7835</v>
      </c>
      <c r="CF53" s="27">
        <v>1312.34</v>
      </c>
      <c r="CG53" s="27">
        <v>1134.9295</v>
      </c>
      <c r="CH53" s="27">
        <v>1012.7190000000001</v>
      </c>
      <c r="CI53" s="27">
        <v>915.27599999999995</v>
      </c>
      <c r="CJ53" s="27">
        <v>803.71349999999995</v>
      </c>
      <c r="CK53" s="27">
        <v>683.37</v>
      </c>
      <c r="CL53" s="27">
        <v>585.38300000000004</v>
      </c>
      <c r="CM53" s="27">
        <v>501.88049999999998</v>
      </c>
      <c r="CN53" s="27">
        <v>421.096</v>
      </c>
      <c r="CO53" s="27">
        <v>350.72399999999999</v>
      </c>
      <c r="CP53" s="27">
        <v>283.733</v>
      </c>
      <c r="CQ53" s="27">
        <v>221.2285</v>
      </c>
      <c r="CR53" s="27">
        <v>168.20650000000001</v>
      </c>
      <c r="CS53" s="27">
        <v>122.747</v>
      </c>
      <c r="CT53" s="27">
        <v>90.339500000000001</v>
      </c>
      <c r="CU53" s="27">
        <v>66.863500000000002</v>
      </c>
      <c r="CV53" s="27">
        <v>46.725499999999997</v>
      </c>
      <c r="CW53" s="27">
        <v>31.551500000000001</v>
      </c>
      <c r="CX53" s="27">
        <v>20.695</v>
      </c>
      <c r="CY53" s="27">
        <v>13.071</v>
      </c>
      <c r="CZ53" s="27">
        <v>7.8955000000000002</v>
      </c>
      <c r="DA53" s="27">
        <v>4.4115000000000002</v>
      </c>
      <c r="DB53" s="27">
        <v>2.3654999999999999</v>
      </c>
      <c r="DC53" s="27">
        <v>1.2825</v>
      </c>
      <c r="DD53" s="27">
        <v>0.65700000000000003</v>
      </c>
      <c r="DE53" s="27">
        <v>0.29349999999999998</v>
      </c>
      <c r="DF53" s="27">
        <v>0.112</v>
      </c>
      <c r="DG53" s="27">
        <v>3.3000000000000002E-2</v>
      </c>
      <c r="DH53" s="27">
        <v>8.9999999999999993E-3</v>
      </c>
    </row>
    <row r="54" spans="1:112" x14ac:dyDescent="0.35">
      <c r="A54" s="23">
        <v>6809</v>
      </c>
      <c r="B54" s="23" t="s">
        <v>23</v>
      </c>
      <c r="C54" s="24" t="s">
        <v>24</v>
      </c>
      <c r="D54" s="25">
        <v>5</v>
      </c>
      <c r="E54" s="25">
        <v>156</v>
      </c>
      <c r="F54" s="25" t="s">
        <v>25</v>
      </c>
      <c r="G54" s="25" t="s">
        <v>26</v>
      </c>
      <c r="H54" s="25">
        <v>156</v>
      </c>
      <c r="I54" s="26" t="s">
        <v>27</v>
      </c>
      <c r="J54" s="25">
        <v>906</v>
      </c>
      <c r="K54" s="25">
        <v>1986</v>
      </c>
      <c r="L54" s="27">
        <v>12652.936</v>
      </c>
      <c r="M54" s="27">
        <v>11711.290499999999</v>
      </c>
      <c r="N54" s="27">
        <v>11044.076999999999</v>
      </c>
      <c r="O54" s="27">
        <v>11378.995500000001</v>
      </c>
      <c r="P54" s="27">
        <v>11560.323</v>
      </c>
      <c r="Q54" s="27">
        <v>10842.852500000001</v>
      </c>
      <c r="R54" s="27">
        <v>10401.2055</v>
      </c>
      <c r="S54" s="27">
        <v>9925.8089999999993</v>
      </c>
      <c r="T54" s="27">
        <v>9630.8880000000008</v>
      </c>
      <c r="U54" s="27">
        <v>9978.5254999999997</v>
      </c>
      <c r="V54" s="27">
        <v>10553.2845</v>
      </c>
      <c r="W54" s="27">
        <v>11348.203</v>
      </c>
      <c r="X54" s="27">
        <v>12330.423000000001</v>
      </c>
      <c r="Y54" s="27">
        <v>12893.18</v>
      </c>
      <c r="Z54" s="27">
        <v>13270.2145</v>
      </c>
      <c r="AA54" s="27">
        <v>13823.835499999999</v>
      </c>
      <c r="AB54" s="27">
        <v>13951.824500000001</v>
      </c>
      <c r="AC54" s="27">
        <v>13843.153</v>
      </c>
      <c r="AD54" s="27">
        <v>12991.587</v>
      </c>
      <c r="AE54" s="27">
        <v>12377.526</v>
      </c>
      <c r="AF54" s="27">
        <v>12850.914000000001</v>
      </c>
      <c r="AG54" s="27">
        <v>12911.15</v>
      </c>
      <c r="AH54" s="27">
        <v>13479.9115</v>
      </c>
      <c r="AI54" s="27">
        <v>12670.547</v>
      </c>
      <c r="AJ54" s="27">
        <v>9009.0570000000007</v>
      </c>
      <c r="AK54" s="27">
        <v>6972.3940000000002</v>
      </c>
      <c r="AL54" s="27">
        <v>7200.1045000000004</v>
      </c>
      <c r="AM54" s="27">
        <v>8058.0474999999997</v>
      </c>
      <c r="AN54" s="27">
        <v>9493.7379999999994</v>
      </c>
      <c r="AO54" s="27">
        <v>9678.6769999999997</v>
      </c>
      <c r="AP54" s="27">
        <v>9462.4459999999999</v>
      </c>
      <c r="AQ54" s="27">
        <v>9603.0044999999991</v>
      </c>
      <c r="AR54" s="27">
        <v>9232.4699999999993</v>
      </c>
      <c r="AS54" s="27">
        <v>9159.2345000000005</v>
      </c>
      <c r="AT54" s="27">
        <v>8717.1290000000008</v>
      </c>
      <c r="AU54" s="27">
        <v>8055.3519999999999</v>
      </c>
      <c r="AV54" s="27">
        <v>7562.4804999999997</v>
      </c>
      <c r="AW54" s="27">
        <v>6940.2259999999997</v>
      </c>
      <c r="AX54" s="27">
        <v>6565.1644999999999</v>
      </c>
      <c r="AY54" s="27">
        <v>6144.6805000000004</v>
      </c>
      <c r="AZ54" s="27">
        <v>5704.4444999999996</v>
      </c>
      <c r="BA54" s="27">
        <v>5354.01</v>
      </c>
      <c r="BB54" s="27">
        <v>5126.2259999999997</v>
      </c>
      <c r="BC54" s="27">
        <v>5003.0709999999999</v>
      </c>
      <c r="BD54" s="27">
        <v>5029.6464999999998</v>
      </c>
      <c r="BE54" s="27">
        <v>5008.2950000000001</v>
      </c>
      <c r="BF54" s="27">
        <v>4821.2155000000002</v>
      </c>
      <c r="BG54" s="27">
        <v>4774.7269999999999</v>
      </c>
      <c r="BH54" s="27">
        <v>4842.6085000000003</v>
      </c>
      <c r="BI54" s="27">
        <v>4793.2759999999998</v>
      </c>
      <c r="BJ54" s="27">
        <v>4720.3365000000003</v>
      </c>
      <c r="BK54" s="27">
        <v>4632.3594999999996</v>
      </c>
      <c r="BL54" s="27">
        <v>4572.8720000000003</v>
      </c>
      <c r="BM54" s="27">
        <v>4382.8959999999997</v>
      </c>
      <c r="BN54" s="27">
        <v>4082.8294999999998</v>
      </c>
      <c r="BO54" s="27">
        <v>3962.7750000000001</v>
      </c>
      <c r="BP54" s="27">
        <v>3836.3449999999998</v>
      </c>
      <c r="BQ54" s="27">
        <v>3675.7075</v>
      </c>
      <c r="BR54" s="27">
        <v>3532.1680000000001</v>
      </c>
      <c r="BS54" s="27">
        <v>3289.482</v>
      </c>
      <c r="BT54" s="27">
        <v>3170.7085000000002</v>
      </c>
      <c r="BU54" s="27">
        <v>3121.5475000000001</v>
      </c>
      <c r="BV54" s="27">
        <v>2922.4830000000002</v>
      </c>
      <c r="BW54" s="27">
        <v>2682.7444999999998</v>
      </c>
      <c r="BX54" s="27">
        <v>2524.34</v>
      </c>
      <c r="BY54" s="27">
        <v>2398.0715</v>
      </c>
      <c r="BZ54" s="27">
        <v>2218.8634999999999</v>
      </c>
      <c r="CA54" s="27">
        <v>2010.2864999999999</v>
      </c>
      <c r="CB54" s="27">
        <v>1872.7260000000001</v>
      </c>
      <c r="CC54" s="27">
        <v>1764.7985000000001</v>
      </c>
      <c r="CD54" s="27">
        <v>1643.588</v>
      </c>
      <c r="CE54" s="27">
        <v>1542.2594999999999</v>
      </c>
      <c r="CF54" s="27">
        <v>1412.0195000000001</v>
      </c>
      <c r="CG54" s="27">
        <v>1223.624</v>
      </c>
      <c r="CH54" s="27">
        <v>1051.3320000000001</v>
      </c>
      <c r="CI54" s="27">
        <v>931.94500000000005</v>
      </c>
      <c r="CJ54" s="27">
        <v>836.43200000000002</v>
      </c>
      <c r="CK54" s="27">
        <v>728.84849999999994</v>
      </c>
      <c r="CL54" s="27">
        <v>614.21299999999997</v>
      </c>
      <c r="CM54" s="27">
        <v>520.65150000000006</v>
      </c>
      <c r="CN54" s="27">
        <v>440.98250000000002</v>
      </c>
      <c r="CO54" s="27">
        <v>364.94150000000002</v>
      </c>
      <c r="CP54" s="27">
        <v>299.43049999999999</v>
      </c>
      <c r="CQ54" s="27">
        <v>238.42</v>
      </c>
      <c r="CR54" s="27">
        <v>182.8115</v>
      </c>
      <c r="CS54" s="27">
        <v>136.554</v>
      </c>
      <c r="CT54" s="27">
        <v>97.753</v>
      </c>
      <c r="CU54" s="27">
        <v>70.417000000000002</v>
      </c>
      <c r="CV54" s="27">
        <v>50.857500000000002</v>
      </c>
      <c r="CW54" s="27">
        <v>34.543999999999997</v>
      </c>
      <c r="CX54" s="27">
        <v>22.568000000000001</v>
      </c>
      <c r="CY54" s="27">
        <v>14.259499999999999</v>
      </c>
      <c r="CZ54" s="27">
        <v>8.6374999999999993</v>
      </c>
      <c r="DA54" s="27">
        <v>4.9820000000000002</v>
      </c>
      <c r="DB54" s="27">
        <v>2.6455000000000002</v>
      </c>
      <c r="DC54" s="27">
        <v>1.337</v>
      </c>
      <c r="DD54" s="27">
        <v>0.67449999999999999</v>
      </c>
      <c r="DE54" s="27">
        <v>0.3155</v>
      </c>
      <c r="DF54" s="27">
        <v>0.123</v>
      </c>
      <c r="DG54" s="27">
        <v>3.5499999999999997E-2</v>
      </c>
      <c r="DH54" s="27">
        <v>9.4999999999999998E-3</v>
      </c>
    </row>
    <row r="55" spans="1:112" x14ac:dyDescent="0.35">
      <c r="A55" s="23">
        <v>6810</v>
      </c>
      <c r="B55" s="23" t="s">
        <v>23</v>
      </c>
      <c r="C55" s="24" t="s">
        <v>24</v>
      </c>
      <c r="D55" s="25">
        <v>5</v>
      </c>
      <c r="E55" s="25">
        <v>156</v>
      </c>
      <c r="F55" s="25" t="s">
        <v>25</v>
      </c>
      <c r="G55" s="25" t="s">
        <v>26</v>
      </c>
      <c r="H55" s="25">
        <v>156</v>
      </c>
      <c r="I55" s="26" t="s">
        <v>27</v>
      </c>
      <c r="J55" s="25">
        <v>906</v>
      </c>
      <c r="K55" s="25">
        <v>1987</v>
      </c>
      <c r="L55" s="27">
        <v>13551.4375</v>
      </c>
      <c r="M55" s="27">
        <v>12523.431</v>
      </c>
      <c r="N55" s="27">
        <v>11656.406999999999</v>
      </c>
      <c r="O55" s="27">
        <v>11005.942499999999</v>
      </c>
      <c r="P55" s="27">
        <v>11349.188</v>
      </c>
      <c r="Q55" s="27">
        <v>11536.337</v>
      </c>
      <c r="R55" s="27">
        <v>10823.843999999999</v>
      </c>
      <c r="S55" s="27">
        <v>10384.635</v>
      </c>
      <c r="T55" s="27">
        <v>9910.5149999999994</v>
      </c>
      <c r="U55" s="27">
        <v>9616.0314999999991</v>
      </c>
      <c r="V55" s="27">
        <v>9963.1334999999999</v>
      </c>
      <c r="W55" s="27">
        <v>10537.130999999999</v>
      </c>
      <c r="X55" s="27">
        <v>11330.907499999999</v>
      </c>
      <c r="Y55" s="27">
        <v>12311.7965</v>
      </c>
      <c r="Z55" s="27">
        <v>12873.9925</v>
      </c>
      <c r="AA55" s="27">
        <v>13250.7425</v>
      </c>
      <c r="AB55" s="27">
        <v>13803.529500000001</v>
      </c>
      <c r="AC55" s="27">
        <v>13930.8295</v>
      </c>
      <c r="AD55" s="27">
        <v>13821.3025</v>
      </c>
      <c r="AE55" s="27">
        <v>12969.692999999999</v>
      </c>
      <c r="AF55" s="27">
        <v>12355.058999999999</v>
      </c>
      <c r="AG55" s="27">
        <v>12826.062</v>
      </c>
      <c r="AH55" s="27">
        <v>12884.652</v>
      </c>
      <c r="AI55" s="27">
        <v>13450.955</v>
      </c>
      <c r="AJ55" s="27">
        <v>12642.280500000001</v>
      </c>
      <c r="AK55" s="27">
        <v>8987.8425000000007</v>
      </c>
      <c r="AL55" s="27">
        <v>6955.1755000000003</v>
      </c>
      <c r="AM55" s="27">
        <v>7182.2524999999996</v>
      </c>
      <c r="AN55" s="27">
        <v>8038.1075000000001</v>
      </c>
      <c r="AO55" s="27">
        <v>9470.2669999999998</v>
      </c>
      <c r="AP55" s="27">
        <v>9654.3760000000002</v>
      </c>
      <c r="AQ55" s="27">
        <v>9438.2039999999997</v>
      </c>
      <c r="AR55" s="27">
        <v>9578.02</v>
      </c>
      <c r="AS55" s="27">
        <v>9208.027</v>
      </c>
      <c r="AT55" s="27">
        <v>9134.7109999999993</v>
      </c>
      <c r="AU55" s="27">
        <v>8693.4869999999992</v>
      </c>
      <c r="AV55" s="27">
        <v>8032.9549999999999</v>
      </c>
      <c r="AW55" s="27">
        <v>7540.3850000000002</v>
      </c>
      <c r="AX55" s="27">
        <v>6918.3315000000002</v>
      </c>
      <c r="AY55" s="27">
        <v>6542.9565000000002</v>
      </c>
      <c r="AZ55" s="27">
        <v>6122.3294999999998</v>
      </c>
      <c r="BA55" s="27">
        <v>5681.8374999999996</v>
      </c>
      <c r="BB55" s="27">
        <v>5330.8615</v>
      </c>
      <c r="BC55" s="27">
        <v>5102.2344999999996</v>
      </c>
      <c r="BD55" s="27">
        <v>4977.9804999999997</v>
      </c>
      <c r="BE55" s="27">
        <v>5002.8474999999999</v>
      </c>
      <c r="BF55" s="27">
        <v>4979.9880000000003</v>
      </c>
      <c r="BG55" s="27">
        <v>4792.1225000000004</v>
      </c>
      <c r="BH55" s="27">
        <v>4743.5805</v>
      </c>
      <c r="BI55" s="27">
        <v>4808.0155000000004</v>
      </c>
      <c r="BJ55" s="27">
        <v>4755.3230000000003</v>
      </c>
      <c r="BK55" s="27">
        <v>4678.7879999999996</v>
      </c>
      <c r="BL55" s="27">
        <v>4587.3869999999997</v>
      </c>
      <c r="BM55" s="27">
        <v>4524.6689999999999</v>
      </c>
      <c r="BN55" s="27">
        <v>4333.5874999999996</v>
      </c>
      <c r="BO55" s="27">
        <v>4034.2645000000002</v>
      </c>
      <c r="BP55" s="27">
        <v>3912.8760000000002</v>
      </c>
      <c r="BQ55" s="27">
        <v>3784.6579999999999</v>
      </c>
      <c r="BR55" s="27">
        <v>3621.7404999999999</v>
      </c>
      <c r="BS55" s="27">
        <v>3474.6239999999998</v>
      </c>
      <c r="BT55" s="27">
        <v>3229.0839999999998</v>
      </c>
      <c r="BU55" s="27">
        <v>3104.5605</v>
      </c>
      <c r="BV55" s="27">
        <v>3047.7395000000001</v>
      </c>
      <c r="BW55" s="27">
        <v>2844.924</v>
      </c>
      <c r="BX55" s="27">
        <v>2603.9085</v>
      </c>
      <c r="BY55" s="27">
        <v>2443.288</v>
      </c>
      <c r="BZ55" s="27">
        <v>2314.634</v>
      </c>
      <c r="CA55" s="27">
        <v>2135.3359999999998</v>
      </c>
      <c r="CB55" s="27">
        <v>1927.992</v>
      </c>
      <c r="CC55" s="27">
        <v>1788.7225000000001</v>
      </c>
      <c r="CD55" s="27">
        <v>1677.328</v>
      </c>
      <c r="CE55" s="27">
        <v>1553.3510000000001</v>
      </c>
      <c r="CF55" s="27">
        <v>1448.874</v>
      </c>
      <c r="CG55" s="27">
        <v>1318.2260000000001</v>
      </c>
      <c r="CH55" s="27">
        <v>1135.0640000000001</v>
      </c>
      <c r="CI55" s="27">
        <v>968.92550000000006</v>
      </c>
      <c r="CJ55" s="27">
        <v>853.04349999999999</v>
      </c>
      <c r="CK55" s="27">
        <v>759.83150000000001</v>
      </c>
      <c r="CL55" s="27">
        <v>656.31349999999998</v>
      </c>
      <c r="CM55" s="27">
        <v>547.37950000000001</v>
      </c>
      <c r="CN55" s="27">
        <v>458.40300000000002</v>
      </c>
      <c r="CO55" s="27">
        <v>382.94200000000001</v>
      </c>
      <c r="CP55" s="27">
        <v>312.15649999999999</v>
      </c>
      <c r="CQ55" s="27">
        <v>252.048</v>
      </c>
      <c r="CR55" s="27">
        <v>197.37200000000001</v>
      </c>
      <c r="CS55" s="27">
        <v>148.702</v>
      </c>
      <c r="CT55" s="27">
        <v>108.991</v>
      </c>
      <c r="CU55" s="27">
        <v>76.397499999999994</v>
      </c>
      <c r="CV55" s="27">
        <v>53.725000000000001</v>
      </c>
      <c r="CW55" s="27">
        <v>37.736499999999999</v>
      </c>
      <c r="CX55" s="27">
        <v>24.811499999999999</v>
      </c>
      <c r="CY55" s="27">
        <v>15.612</v>
      </c>
      <c r="CZ55" s="27">
        <v>9.4540000000000006</v>
      </c>
      <c r="DA55" s="27">
        <v>5.46</v>
      </c>
      <c r="DB55" s="27">
        <v>2.9870000000000001</v>
      </c>
      <c r="DC55" s="27">
        <v>1.4895</v>
      </c>
      <c r="DD55" s="27">
        <v>0.69399999999999995</v>
      </c>
      <c r="DE55" s="27">
        <v>0.314</v>
      </c>
      <c r="DF55" s="27">
        <v>0.124</v>
      </c>
      <c r="DG55" s="27">
        <v>3.1E-2</v>
      </c>
      <c r="DH55" s="27">
        <v>0.01</v>
      </c>
    </row>
    <row r="56" spans="1:112" x14ac:dyDescent="0.35">
      <c r="A56" s="23">
        <v>6811</v>
      </c>
      <c r="B56" s="23" t="s">
        <v>23</v>
      </c>
      <c r="C56" s="24" t="s">
        <v>24</v>
      </c>
      <c r="D56" s="25">
        <v>5</v>
      </c>
      <c r="E56" s="25">
        <v>156</v>
      </c>
      <c r="F56" s="25" t="s">
        <v>25</v>
      </c>
      <c r="G56" s="25" t="s">
        <v>26</v>
      </c>
      <c r="H56" s="25">
        <v>156</v>
      </c>
      <c r="I56" s="26" t="s">
        <v>27</v>
      </c>
      <c r="J56" s="25">
        <v>906</v>
      </c>
      <c r="K56" s="25">
        <v>1988</v>
      </c>
      <c r="L56" s="27">
        <v>13653.200500000001</v>
      </c>
      <c r="M56" s="27">
        <v>13411.539000000001</v>
      </c>
      <c r="N56" s="27">
        <v>12463.864</v>
      </c>
      <c r="O56" s="27">
        <v>11615.637500000001</v>
      </c>
      <c r="P56" s="27">
        <v>10976.755499999999</v>
      </c>
      <c r="Q56" s="27">
        <v>11325.469499999999</v>
      </c>
      <c r="R56" s="27">
        <v>11516.1975</v>
      </c>
      <c r="S56" s="27">
        <v>10806.8575</v>
      </c>
      <c r="T56" s="27">
        <v>10369.049999999999</v>
      </c>
      <c r="U56" s="27">
        <v>9895.7569999999996</v>
      </c>
      <c r="V56" s="27">
        <v>9601.7649999999994</v>
      </c>
      <c r="W56" s="27">
        <v>9948.4609999999993</v>
      </c>
      <c r="X56" s="27">
        <v>10521.6715</v>
      </c>
      <c r="Y56" s="27">
        <v>11314.328</v>
      </c>
      <c r="Z56" s="27">
        <v>12293.8465</v>
      </c>
      <c r="AA56" s="27">
        <v>12855.219499999999</v>
      </c>
      <c r="AB56" s="27">
        <v>13231.220499999999</v>
      </c>
      <c r="AC56" s="27">
        <v>13782.5705</v>
      </c>
      <c r="AD56" s="27">
        <v>13908.493</v>
      </c>
      <c r="AE56" s="27">
        <v>13797.459000000001</v>
      </c>
      <c r="AF56" s="27">
        <v>12945.326499999999</v>
      </c>
      <c r="AG56" s="27">
        <v>12329.8685</v>
      </c>
      <c r="AH56" s="27">
        <v>12798.424999999999</v>
      </c>
      <c r="AI56" s="27">
        <v>12855.566500000001</v>
      </c>
      <c r="AJ56" s="27">
        <v>13419.736500000001</v>
      </c>
      <c r="AK56" s="27">
        <v>12612.1155</v>
      </c>
      <c r="AL56" s="27">
        <v>8964.9285</v>
      </c>
      <c r="AM56" s="27">
        <v>6936.3305</v>
      </c>
      <c r="AN56" s="27">
        <v>7162.8365000000003</v>
      </c>
      <c r="AO56" s="27">
        <v>8016.6535000000003</v>
      </c>
      <c r="AP56" s="27">
        <v>9445.3490000000002</v>
      </c>
      <c r="AQ56" s="27">
        <v>9628.7430000000004</v>
      </c>
      <c r="AR56" s="27">
        <v>9412.7880000000005</v>
      </c>
      <c r="AS56" s="27">
        <v>9552.0244999999995</v>
      </c>
      <c r="AT56" s="27">
        <v>9182.6669999999995</v>
      </c>
      <c r="AU56" s="27">
        <v>9109.2510000000002</v>
      </c>
      <c r="AV56" s="27">
        <v>8668.7659999999996</v>
      </c>
      <c r="AW56" s="27">
        <v>8009.2444999999998</v>
      </c>
      <c r="AX56" s="27">
        <v>7516.6869999999999</v>
      </c>
      <c r="AY56" s="27">
        <v>6894.5744999999997</v>
      </c>
      <c r="AZ56" s="27">
        <v>6518.6959999999999</v>
      </c>
      <c r="BA56" s="27">
        <v>6097.9084999999995</v>
      </c>
      <c r="BB56" s="27">
        <v>5657.3159999999998</v>
      </c>
      <c r="BC56" s="27">
        <v>5306.0685000000003</v>
      </c>
      <c r="BD56" s="27">
        <v>5076.9044999999996</v>
      </c>
      <c r="BE56" s="27">
        <v>4951.7730000000001</v>
      </c>
      <c r="BF56" s="27">
        <v>4974.9724999999999</v>
      </c>
      <c r="BG56" s="27">
        <v>4950.4179999999997</v>
      </c>
      <c r="BH56" s="27">
        <v>4761.3905000000004</v>
      </c>
      <c r="BI56" s="27">
        <v>4710.2425000000003</v>
      </c>
      <c r="BJ56" s="27">
        <v>4770.6130000000003</v>
      </c>
      <c r="BK56" s="27">
        <v>4714.2115000000003</v>
      </c>
      <c r="BL56" s="27">
        <v>4634.1819999999998</v>
      </c>
      <c r="BM56" s="27">
        <v>4539.8985000000002</v>
      </c>
      <c r="BN56" s="27">
        <v>4474.6575000000003</v>
      </c>
      <c r="BO56" s="27">
        <v>4282.9525000000003</v>
      </c>
      <c r="BP56" s="27">
        <v>3984.3485000000001</v>
      </c>
      <c r="BQ56" s="27">
        <v>3861.0360000000001</v>
      </c>
      <c r="BR56" s="27">
        <v>3730.0585000000001</v>
      </c>
      <c r="BS56" s="27">
        <v>3563.759</v>
      </c>
      <c r="BT56" s="27">
        <v>3412.0255000000002</v>
      </c>
      <c r="BU56" s="27">
        <v>3163.1095</v>
      </c>
      <c r="BV56" s="27">
        <v>3032.7424999999998</v>
      </c>
      <c r="BW56" s="27">
        <v>2968.7435</v>
      </c>
      <c r="BX56" s="27">
        <v>2763.4405000000002</v>
      </c>
      <c r="BY56" s="27">
        <v>2522.4830000000002</v>
      </c>
      <c r="BZ56" s="27">
        <v>2360.5115000000001</v>
      </c>
      <c r="CA56" s="27">
        <v>2229.7505000000001</v>
      </c>
      <c r="CB56" s="27">
        <v>2050.127</v>
      </c>
      <c r="CC56" s="27">
        <v>1843.5754999999999</v>
      </c>
      <c r="CD56" s="27">
        <v>1702.0005000000001</v>
      </c>
      <c r="CE56" s="27">
        <v>1587.1275000000001</v>
      </c>
      <c r="CF56" s="27">
        <v>1461.1175000000001</v>
      </c>
      <c r="CG56" s="27">
        <v>1354.3955000000001</v>
      </c>
      <c r="CH56" s="27">
        <v>1224.5409999999999</v>
      </c>
      <c r="CI56" s="27">
        <v>1047.7035000000001</v>
      </c>
      <c r="CJ56" s="27">
        <v>888.35749999999996</v>
      </c>
      <c r="CK56" s="27">
        <v>776.30600000000004</v>
      </c>
      <c r="CL56" s="27">
        <v>685.53049999999996</v>
      </c>
      <c r="CM56" s="27">
        <v>586.12800000000004</v>
      </c>
      <c r="CN56" s="27">
        <v>483.01949999999999</v>
      </c>
      <c r="CO56" s="27">
        <v>398.98950000000002</v>
      </c>
      <c r="CP56" s="27">
        <v>328.30650000000003</v>
      </c>
      <c r="CQ56" s="27">
        <v>263.33249999999998</v>
      </c>
      <c r="CR56" s="27">
        <v>209.0745</v>
      </c>
      <c r="CS56" s="27">
        <v>160.88</v>
      </c>
      <c r="CT56" s="27">
        <v>118.9555</v>
      </c>
      <c r="CU56" s="27">
        <v>85.397000000000006</v>
      </c>
      <c r="CV56" s="27">
        <v>58.460500000000003</v>
      </c>
      <c r="CW56" s="27">
        <v>39.9985</v>
      </c>
      <c r="CX56" s="27">
        <v>27.2135</v>
      </c>
      <c r="CY56" s="27">
        <v>17.2395</v>
      </c>
      <c r="CZ56" s="27">
        <v>10.39</v>
      </c>
      <c r="DA56" s="27">
        <v>5.9909999999999997</v>
      </c>
      <c r="DB56" s="27">
        <v>3.2719999999999998</v>
      </c>
      <c r="DC56" s="27">
        <v>1.673</v>
      </c>
      <c r="DD56" s="27">
        <v>0.76100000000000001</v>
      </c>
      <c r="DE56" s="27">
        <v>0.307</v>
      </c>
      <c r="DF56" s="27">
        <v>0.1065</v>
      </c>
      <c r="DG56" s="27">
        <v>2.4500000000000001E-2</v>
      </c>
      <c r="DH56" s="27">
        <v>8.5000000000000006E-3</v>
      </c>
    </row>
    <row r="57" spans="1:112" x14ac:dyDescent="0.35">
      <c r="A57" s="23">
        <v>6812</v>
      </c>
      <c r="B57" s="23" t="s">
        <v>23</v>
      </c>
      <c r="C57" s="24" t="s">
        <v>24</v>
      </c>
      <c r="D57" s="25">
        <v>5</v>
      </c>
      <c r="E57" s="25">
        <v>156</v>
      </c>
      <c r="F57" s="25" t="s">
        <v>25</v>
      </c>
      <c r="G57" s="25" t="s">
        <v>26</v>
      </c>
      <c r="H57" s="25">
        <v>156</v>
      </c>
      <c r="I57" s="26" t="s">
        <v>27</v>
      </c>
      <c r="J57" s="25">
        <v>906</v>
      </c>
      <c r="K57" s="25">
        <v>1989</v>
      </c>
      <c r="L57" s="27">
        <v>13581.532999999999</v>
      </c>
      <c r="M57" s="27">
        <v>13510.387000000001</v>
      </c>
      <c r="N57" s="27">
        <v>13346.259</v>
      </c>
      <c r="O57" s="27">
        <v>12419.200500000001</v>
      </c>
      <c r="P57" s="27">
        <v>11584.0365</v>
      </c>
      <c r="Q57" s="27">
        <v>10953.1695</v>
      </c>
      <c r="R57" s="27">
        <v>11305.288500000001</v>
      </c>
      <c r="S57" s="27">
        <v>11498.0375</v>
      </c>
      <c r="T57" s="27">
        <v>10790.7235</v>
      </c>
      <c r="U57" s="27">
        <v>10353.843000000001</v>
      </c>
      <c r="V57" s="27">
        <v>9881.3914999999997</v>
      </c>
      <c r="W57" s="27">
        <v>9587.9274999999998</v>
      </c>
      <c r="X57" s="27">
        <v>9934.1010000000006</v>
      </c>
      <c r="Y57" s="27">
        <v>10506.374</v>
      </c>
      <c r="Z57" s="27">
        <v>11297.6265</v>
      </c>
      <c r="AA57" s="27">
        <v>12275.281999999999</v>
      </c>
      <c r="AB57" s="27">
        <v>12835.088</v>
      </c>
      <c r="AC57" s="27">
        <v>13209.4265</v>
      </c>
      <c r="AD57" s="27">
        <v>13758.395</v>
      </c>
      <c r="AE57" s="27">
        <v>13882.057000000001</v>
      </c>
      <c r="AF57" s="27">
        <v>13768.817999999999</v>
      </c>
      <c r="AG57" s="27">
        <v>12915.786</v>
      </c>
      <c r="AH57" s="27">
        <v>12299.431</v>
      </c>
      <c r="AI57" s="27">
        <v>12765.687</v>
      </c>
      <c r="AJ57" s="27">
        <v>12821.732</v>
      </c>
      <c r="AK57" s="27">
        <v>13384.173000000001</v>
      </c>
      <c r="AL57" s="27">
        <v>12577.9385</v>
      </c>
      <c r="AM57" s="27">
        <v>8938.1615000000002</v>
      </c>
      <c r="AN57" s="27">
        <v>6913.777</v>
      </c>
      <c r="AO57" s="27">
        <v>7139.8850000000002</v>
      </c>
      <c r="AP57" s="27">
        <v>7991.8594999999996</v>
      </c>
      <c r="AQ57" s="27">
        <v>9417.3289999999997</v>
      </c>
      <c r="AR57" s="27">
        <v>9600.2885000000006</v>
      </c>
      <c r="AS57" s="27">
        <v>9384.8245000000006</v>
      </c>
      <c r="AT57" s="27">
        <v>9523.6944999999996</v>
      </c>
      <c r="AU57" s="27">
        <v>9155.0575000000008</v>
      </c>
      <c r="AV57" s="27">
        <v>9081.4959999999992</v>
      </c>
      <c r="AW57" s="27">
        <v>8641.5835000000006</v>
      </c>
      <c r="AX57" s="27">
        <v>7982.8755000000001</v>
      </c>
      <c r="AY57" s="27">
        <v>7490.1244999999999</v>
      </c>
      <c r="AZ57" s="27">
        <v>6867.8419999999996</v>
      </c>
      <c r="BA57" s="27">
        <v>6491.4844999999996</v>
      </c>
      <c r="BB57" s="27">
        <v>6070.7635</v>
      </c>
      <c r="BC57" s="27">
        <v>5630.4319999999998</v>
      </c>
      <c r="BD57" s="27">
        <v>5279.3035</v>
      </c>
      <c r="BE57" s="27">
        <v>5049.8914999999997</v>
      </c>
      <c r="BF57" s="27">
        <v>4923.9915000000001</v>
      </c>
      <c r="BG57" s="27">
        <v>4945.3779999999997</v>
      </c>
      <c r="BH57" s="27">
        <v>4918.7595000000001</v>
      </c>
      <c r="BI57" s="27">
        <v>4728.107</v>
      </c>
      <c r="BJ57" s="27">
        <v>4673.8395</v>
      </c>
      <c r="BK57" s="27">
        <v>4729.7730000000001</v>
      </c>
      <c r="BL57" s="27">
        <v>4669.7745000000004</v>
      </c>
      <c r="BM57" s="27">
        <v>4586.8010000000004</v>
      </c>
      <c r="BN57" s="27">
        <v>4490.3639999999996</v>
      </c>
      <c r="BO57" s="27">
        <v>4423.0585000000001</v>
      </c>
      <c r="BP57" s="27">
        <v>4230.6885000000002</v>
      </c>
      <c r="BQ57" s="27">
        <v>3932.2845000000002</v>
      </c>
      <c r="BR57" s="27">
        <v>3806.0875000000001</v>
      </c>
      <c r="BS57" s="27">
        <v>3671.2269999999999</v>
      </c>
      <c r="BT57" s="27">
        <v>3500.527</v>
      </c>
      <c r="BU57" s="27">
        <v>3343.498</v>
      </c>
      <c r="BV57" s="27">
        <v>3091.3330000000001</v>
      </c>
      <c r="BW57" s="27">
        <v>2955.7305000000001</v>
      </c>
      <c r="BX57" s="27">
        <v>2885.5985000000001</v>
      </c>
      <c r="BY57" s="27">
        <v>2679.1244999999999</v>
      </c>
      <c r="BZ57" s="27">
        <v>2439.1689999999999</v>
      </c>
      <c r="CA57" s="27">
        <v>2276.1439999999998</v>
      </c>
      <c r="CB57" s="27">
        <v>2142.9994999999999</v>
      </c>
      <c r="CC57" s="27">
        <v>1962.5615</v>
      </c>
      <c r="CD57" s="27">
        <v>1756.271</v>
      </c>
      <c r="CE57" s="27">
        <v>1612.4195</v>
      </c>
      <c r="CF57" s="27">
        <v>1494.7745</v>
      </c>
      <c r="CG57" s="27">
        <v>1367.6465000000001</v>
      </c>
      <c r="CH57" s="27">
        <v>1259.864</v>
      </c>
      <c r="CI57" s="27">
        <v>1131.953</v>
      </c>
      <c r="CJ57" s="27">
        <v>962.12049999999999</v>
      </c>
      <c r="CK57" s="27">
        <v>809.83500000000004</v>
      </c>
      <c r="CL57" s="27">
        <v>701.70600000000002</v>
      </c>
      <c r="CM57" s="27">
        <v>613.46450000000004</v>
      </c>
      <c r="CN57" s="27">
        <v>518.36450000000002</v>
      </c>
      <c r="CO57" s="27">
        <v>421.42200000000003</v>
      </c>
      <c r="CP57" s="27">
        <v>342.9015</v>
      </c>
      <c r="CQ57" s="27">
        <v>277.62450000000001</v>
      </c>
      <c r="CR57" s="27">
        <v>218.9255</v>
      </c>
      <c r="CS57" s="27">
        <v>170.7645</v>
      </c>
      <c r="CT57" s="27">
        <v>128.9605</v>
      </c>
      <c r="CU57" s="27">
        <v>93.405000000000001</v>
      </c>
      <c r="CV57" s="27">
        <v>65.501999999999995</v>
      </c>
      <c r="CW57" s="27">
        <v>43.638500000000001</v>
      </c>
      <c r="CX57" s="27">
        <v>28.924499999999998</v>
      </c>
      <c r="CY57" s="27">
        <v>18.965</v>
      </c>
      <c r="CZ57" s="27">
        <v>11.503</v>
      </c>
      <c r="DA57" s="27">
        <v>6.5865</v>
      </c>
      <c r="DB57" s="27">
        <v>3.5739999999999998</v>
      </c>
      <c r="DC57" s="27">
        <v>1.8065</v>
      </c>
      <c r="DD57" s="27">
        <v>0.82550000000000001</v>
      </c>
      <c r="DE57" s="27">
        <v>0.30449999999999999</v>
      </c>
      <c r="DF57" s="27">
        <v>7.0999999999999994E-2</v>
      </c>
      <c r="DG57" s="27">
        <v>1.95E-2</v>
      </c>
      <c r="DH57" s="27">
        <v>7.4999999999999997E-3</v>
      </c>
    </row>
    <row r="58" spans="1:112" x14ac:dyDescent="0.35">
      <c r="A58" s="23">
        <v>6813</v>
      </c>
      <c r="B58" s="23" t="s">
        <v>23</v>
      </c>
      <c r="C58" s="24" t="s">
        <v>24</v>
      </c>
      <c r="D58" s="25">
        <v>5</v>
      </c>
      <c r="E58" s="25">
        <v>156</v>
      </c>
      <c r="F58" s="25" t="s">
        <v>25</v>
      </c>
      <c r="G58" s="25" t="s">
        <v>26</v>
      </c>
      <c r="H58" s="25">
        <v>156</v>
      </c>
      <c r="I58" s="26" t="s">
        <v>27</v>
      </c>
      <c r="J58" s="25">
        <v>906</v>
      </c>
      <c r="K58" s="25">
        <v>1990</v>
      </c>
      <c r="L58" s="27">
        <v>14083.3485</v>
      </c>
      <c r="M58" s="27">
        <v>13439.895</v>
      </c>
      <c r="N58" s="27">
        <v>13444.745000000001</v>
      </c>
      <c r="O58" s="27">
        <v>13298.724</v>
      </c>
      <c r="P58" s="27">
        <v>12385.743</v>
      </c>
      <c r="Q58" s="27">
        <v>11559.496999999999</v>
      </c>
      <c r="R58" s="27">
        <v>10933.957</v>
      </c>
      <c r="S58" s="27">
        <v>11287.86</v>
      </c>
      <c r="T58" s="27">
        <v>11481.481</v>
      </c>
      <c r="U58" s="27">
        <v>10775.512500000001</v>
      </c>
      <c r="V58" s="27">
        <v>10339.441999999999</v>
      </c>
      <c r="W58" s="27">
        <v>9867.7839999999997</v>
      </c>
      <c r="X58" s="27">
        <v>9574.6754999999994</v>
      </c>
      <c r="Y58" s="27">
        <v>9920.2145</v>
      </c>
      <c r="Z58" s="27">
        <v>10491.4</v>
      </c>
      <c r="AA58" s="27">
        <v>11281.029500000001</v>
      </c>
      <c r="AB58" s="27">
        <v>12256.532999999999</v>
      </c>
      <c r="AC58" s="27">
        <v>12814.388000000001</v>
      </c>
      <c r="AD58" s="27">
        <v>13186.68</v>
      </c>
      <c r="AE58" s="27">
        <v>13732.942999999999</v>
      </c>
      <c r="AF58" s="27">
        <v>13854.138999999999</v>
      </c>
      <c r="AG58" s="27">
        <v>13738.689</v>
      </c>
      <c r="AH58" s="27">
        <v>12885</v>
      </c>
      <c r="AI58" s="27">
        <v>12268.147999999999</v>
      </c>
      <c r="AJ58" s="27">
        <v>12732.5355</v>
      </c>
      <c r="AK58" s="27">
        <v>12787.898999999999</v>
      </c>
      <c r="AL58" s="27">
        <v>13348.9085</v>
      </c>
      <c r="AM58" s="27">
        <v>12544.1695</v>
      </c>
      <c r="AN58" s="27">
        <v>8911.7695000000003</v>
      </c>
      <c r="AO58" s="27">
        <v>6891.5820000000003</v>
      </c>
      <c r="AP58" s="27">
        <v>7117.2834999999995</v>
      </c>
      <c r="AQ58" s="27">
        <v>7967.4364999999998</v>
      </c>
      <c r="AR58" s="27">
        <v>9389.7360000000008</v>
      </c>
      <c r="AS58" s="27">
        <v>9572.3140000000003</v>
      </c>
      <c r="AT58" s="27">
        <v>9357.3410000000003</v>
      </c>
      <c r="AU58" s="27">
        <v>9495.7289999999994</v>
      </c>
      <c r="AV58" s="27">
        <v>9127.57</v>
      </c>
      <c r="AW58" s="27">
        <v>9053.4950000000008</v>
      </c>
      <c r="AX58" s="27">
        <v>8613.7415000000001</v>
      </c>
      <c r="AY58" s="27">
        <v>7955.4960000000001</v>
      </c>
      <c r="AZ58" s="27">
        <v>7462.2505000000001</v>
      </c>
      <c r="BA58" s="27">
        <v>6839.692</v>
      </c>
      <c r="BB58" s="27">
        <v>6462.92</v>
      </c>
      <c r="BC58" s="27">
        <v>6042.5209999999997</v>
      </c>
      <c r="BD58" s="27">
        <v>5602.7584999999999</v>
      </c>
      <c r="BE58" s="27">
        <v>5251.9575000000004</v>
      </c>
      <c r="BF58" s="27">
        <v>5022.3204999999998</v>
      </c>
      <c r="BG58" s="27">
        <v>4895.4435000000003</v>
      </c>
      <c r="BH58" s="27">
        <v>4914.5635000000002</v>
      </c>
      <c r="BI58" s="27">
        <v>4885.2855</v>
      </c>
      <c r="BJ58" s="27">
        <v>4692.4775</v>
      </c>
      <c r="BK58" s="27">
        <v>4634.7155000000002</v>
      </c>
      <c r="BL58" s="27">
        <v>4686.1760000000004</v>
      </c>
      <c r="BM58" s="27">
        <v>4623.0389999999998</v>
      </c>
      <c r="BN58" s="27">
        <v>4537.7714999999998</v>
      </c>
      <c r="BO58" s="27">
        <v>4439.5874999999996</v>
      </c>
      <c r="BP58" s="27">
        <v>4370.0915000000005</v>
      </c>
      <c r="BQ58" s="27">
        <v>4176.4319999999998</v>
      </c>
      <c r="BR58" s="27">
        <v>3877.3054999999999</v>
      </c>
      <c r="BS58" s="27">
        <v>3747.0504999999998</v>
      </c>
      <c r="BT58" s="27">
        <v>3607.1804999999999</v>
      </c>
      <c r="BU58" s="27">
        <v>3431.3710000000001</v>
      </c>
      <c r="BV58" s="27">
        <v>3268.9515000000001</v>
      </c>
      <c r="BW58" s="27">
        <v>3014.3114999999998</v>
      </c>
      <c r="BX58" s="27">
        <v>2874.5704999999998</v>
      </c>
      <c r="BY58" s="27">
        <v>2799.4124999999999</v>
      </c>
      <c r="BZ58" s="27">
        <v>2592.6619999999998</v>
      </c>
      <c r="CA58" s="27">
        <v>2354.0410000000002</v>
      </c>
      <c r="CB58" s="27">
        <v>2189.6804999999999</v>
      </c>
      <c r="CC58" s="27">
        <v>2053.58</v>
      </c>
      <c r="CD58" s="27">
        <v>1871.7</v>
      </c>
      <c r="CE58" s="27">
        <v>1665.7670000000001</v>
      </c>
      <c r="CF58" s="27">
        <v>1520.3630000000001</v>
      </c>
      <c r="CG58" s="27">
        <v>1400.817</v>
      </c>
      <c r="CH58" s="27">
        <v>1273.741</v>
      </c>
      <c r="CI58" s="27">
        <v>1166.0519999999999</v>
      </c>
      <c r="CJ58" s="27">
        <v>1040.8605</v>
      </c>
      <c r="CK58" s="27">
        <v>878.33799999999997</v>
      </c>
      <c r="CL58" s="27">
        <v>733.14949999999999</v>
      </c>
      <c r="CM58" s="27">
        <v>629.00850000000003</v>
      </c>
      <c r="CN58" s="27">
        <v>543.54750000000001</v>
      </c>
      <c r="CO58" s="27">
        <v>453.17950000000002</v>
      </c>
      <c r="CP58" s="27">
        <v>362.96600000000001</v>
      </c>
      <c r="CQ58" s="27">
        <v>290.60300000000001</v>
      </c>
      <c r="CR58" s="27">
        <v>231.2955</v>
      </c>
      <c r="CS58" s="27">
        <v>179.15049999999999</v>
      </c>
      <c r="CT58" s="27">
        <v>137.11199999999999</v>
      </c>
      <c r="CU58" s="27">
        <v>101.4335</v>
      </c>
      <c r="CV58" s="27">
        <v>71.781499999999994</v>
      </c>
      <c r="CW58" s="27">
        <v>49.008000000000003</v>
      </c>
      <c r="CX58" s="27">
        <v>31.6465</v>
      </c>
      <c r="CY58" s="27">
        <v>20.227</v>
      </c>
      <c r="CZ58" s="27">
        <v>12.714</v>
      </c>
      <c r="DA58" s="27">
        <v>7.3354999999999997</v>
      </c>
      <c r="DB58" s="27">
        <v>3.9550000000000001</v>
      </c>
      <c r="DC58" s="27">
        <v>1.988</v>
      </c>
      <c r="DD58" s="27">
        <v>0.89849999999999997</v>
      </c>
      <c r="DE58" s="27">
        <v>0.33650000000000002</v>
      </c>
      <c r="DF58" s="27">
        <v>6.9000000000000006E-2</v>
      </c>
      <c r="DG58" s="27">
        <v>0.01</v>
      </c>
      <c r="DH58" s="27">
        <v>5.4999999999999997E-3</v>
      </c>
    </row>
    <row r="59" spans="1:112" x14ac:dyDescent="0.35">
      <c r="A59" s="23">
        <v>6814</v>
      </c>
      <c r="B59" s="23" t="s">
        <v>23</v>
      </c>
      <c r="C59" s="24" t="s">
        <v>24</v>
      </c>
      <c r="D59" s="25">
        <v>5</v>
      </c>
      <c r="E59" s="25">
        <v>156</v>
      </c>
      <c r="F59" s="25" t="s">
        <v>25</v>
      </c>
      <c r="G59" s="25" t="s">
        <v>26</v>
      </c>
      <c r="H59" s="25">
        <v>156</v>
      </c>
      <c r="I59" s="26" t="s">
        <v>27</v>
      </c>
      <c r="J59" s="25">
        <v>906</v>
      </c>
      <c r="K59" s="25">
        <v>1991</v>
      </c>
      <c r="L59" s="27">
        <v>12988.108</v>
      </c>
      <c r="M59" s="27">
        <v>13937.596</v>
      </c>
      <c r="N59" s="27">
        <v>13374.7215</v>
      </c>
      <c r="O59" s="27">
        <v>13396.8845</v>
      </c>
      <c r="P59" s="27">
        <v>13263.064</v>
      </c>
      <c r="Q59" s="27">
        <v>12359.699500000001</v>
      </c>
      <c r="R59" s="27">
        <v>11539.4445</v>
      </c>
      <c r="S59" s="27">
        <v>10917.304</v>
      </c>
      <c r="T59" s="27">
        <v>11271.9025</v>
      </c>
      <c r="U59" s="27">
        <v>11465.800499999999</v>
      </c>
      <c r="V59" s="27">
        <v>10761.040999999999</v>
      </c>
      <c r="W59" s="27">
        <v>10325.736999999999</v>
      </c>
      <c r="X59" s="27">
        <v>9854.6605</v>
      </c>
      <c r="Y59" s="27">
        <v>9561.6895000000004</v>
      </c>
      <c r="Z59" s="27">
        <v>9906.3389999999999</v>
      </c>
      <c r="AA59" s="27">
        <v>10476.092000000001</v>
      </c>
      <c r="AB59" s="27">
        <v>11263.683000000001</v>
      </c>
      <c r="AC59" s="27">
        <v>12236.5695</v>
      </c>
      <c r="AD59" s="27">
        <v>12791.988499999999</v>
      </c>
      <c r="AE59" s="27">
        <v>13161.816999999999</v>
      </c>
      <c r="AF59" s="27">
        <v>13705.081</v>
      </c>
      <c r="AG59" s="27">
        <v>13823.7305</v>
      </c>
      <c r="AH59" s="27">
        <v>13706.214</v>
      </c>
      <c r="AI59" s="27">
        <v>12852.2585</v>
      </c>
      <c r="AJ59" s="27">
        <v>12235.353499999999</v>
      </c>
      <c r="AK59" s="27">
        <v>12698.29</v>
      </c>
      <c r="AL59" s="27">
        <v>12753.290499999999</v>
      </c>
      <c r="AM59" s="27">
        <v>13313.039000000001</v>
      </c>
      <c r="AN59" s="27">
        <v>12509.8495</v>
      </c>
      <c r="AO59" s="27">
        <v>8884.8155000000006</v>
      </c>
      <c r="AP59" s="27">
        <v>6868.8355000000001</v>
      </c>
      <c r="AQ59" s="27">
        <v>7094.2134999999998</v>
      </c>
      <c r="AR59" s="27">
        <v>7942.6490000000003</v>
      </c>
      <c r="AS59" s="27">
        <v>9361.9084999999995</v>
      </c>
      <c r="AT59" s="27">
        <v>9544.1769999999997</v>
      </c>
      <c r="AU59" s="27">
        <v>9329.6234999999997</v>
      </c>
      <c r="AV59" s="27">
        <v>9467.3430000000008</v>
      </c>
      <c r="AW59" s="27">
        <v>9099.3539999999994</v>
      </c>
      <c r="AX59" s="27">
        <v>9024.3590000000004</v>
      </c>
      <c r="AY59" s="27">
        <v>8584.4150000000009</v>
      </c>
      <c r="AZ59" s="27">
        <v>7926.3909999999996</v>
      </c>
      <c r="BA59" s="27">
        <v>7432.5614999999998</v>
      </c>
      <c r="BB59" s="27">
        <v>6809.8459999999995</v>
      </c>
      <c r="BC59" s="27">
        <v>6432.9335000000001</v>
      </c>
      <c r="BD59" s="27">
        <v>6013.2094999999999</v>
      </c>
      <c r="BE59" s="27">
        <v>5574.2740000000003</v>
      </c>
      <c r="BF59" s="27">
        <v>5223.8599999999997</v>
      </c>
      <c r="BG59" s="27">
        <v>4993.8305</v>
      </c>
      <c r="BH59" s="27">
        <v>4865.5860000000002</v>
      </c>
      <c r="BI59" s="27">
        <v>4881.8760000000002</v>
      </c>
      <c r="BJ59" s="27">
        <v>4849.3715000000002</v>
      </c>
      <c r="BK59" s="27">
        <v>4654.1350000000002</v>
      </c>
      <c r="BL59" s="27">
        <v>4592.9210000000003</v>
      </c>
      <c r="BM59" s="27">
        <v>4640.3225000000002</v>
      </c>
      <c r="BN59" s="27">
        <v>4574.6959999999999</v>
      </c>
      <c r="BO59" s="27">
        <v>4487.5495000000001</v>
      </c>
      <c r="BP59" s="27">
        <v>4387.5169999999998</v>
      </c>
      <c r="BQ59" s="27">
        <v>4315.1779999999999</v>
      </c>
      <c r="BR59" s="27">
        <v>4119.2330000000002</v>
      </c>
      <c r="BS59" s="27">
        <v>3818.3415</v>
      </c>
      <c r="BT59" s="27">
        <v>3682.9025000000001</v>
      </c>
      <c r="BU59" s="27">
        <v>3537.2894999999999</v>
      </c>
      <c r="BV59" s="27">
        <v>3356.3114999999998</v>
      </c>
      <c r="BW59" s="27">
        <v>3189.1534999999999</v>
      </c>
      <c r="BX59" s="27">
        <v>2933.3359999999998</v>
      </c>
      <c r="BY59" s="27">
        <v>2790.6280000000002</v>
      </c>
      <c r="BZ59" s="27">
        <v>2711.241</v>
      </c>
      <c r="CA59" s="27">
        <v>2504.5315000000001</v>
      </c>
      <c r="CB59" s="27">
        <v>2266.9940000000001</v>
      </c>
      <c r="CC59" s="27">
        <v>2100.7455</v>
      </c>
      <c r="CD59" s="27">
        <v>1960.9939999999999</v>
      </c>
      <c r="CE59" s="27">
        <v>1777.7184999999999</v>
      </c>
      <c r="CF59" s="27">
        <v>1572.9580000000001</v>
      </c>
      <c r="CG59" s="27">
        <v>1426.895</v>
      </c>
      <c r="CH59" s="27">
        <v>1306.6175000000001</v>
      </c>
      <c r="CI59" s="27">
        <v>1180.7380000000001</v>
      </c>
      <c r="CJ59" s="27">
        <v>1073.941</v>
      </c>
      <c r="CK59" s="27">
        <v>951.87699999999995</v>
      </c>
      <c r="CL59" s="27">
        <v>796.68600000000004</v>
      </c>
      <c r="CM59" s="27">
        <v>658.553</v>
      </c>
      <c r="CN59" s="27">
        <v>558.58399999999995</v>
      </c>
      <c r="CO59" s="27">
        <v>476.38299999999998</v>
      </c>
      <c r="CP59" s="27">
        <v>391.40100000000001</v>
      </c>
      <c r="CQ59" s="27">
        <v>308.5215</v>
      </c>
      <c r="CR59" s="27">
        <v>242.84200000000001</v>
      </c>
      <c r="CS59" s="27">
        <v>189.8425</v>
      </c>
      <c r="CT59" s="27">
        <v>144.25200000000001</v>
      </c>
      <c r="CU59" s="27">
        <v>108.12949999999999</v>
      </c>
      <c r="CV59" s="27">
        <v>78.167500000000004</v>
      </c>
      <c r="CW59" s="27">
        <v>53.871000000000002</v>
      </c>
      <c r="CX59" s="27">
        <v>35.668999999999997</v>
      </c>
      <c r="CY59" s="27">
        <v>22.222999999999999</v>
      </c>
      <c r="CZ59" s="27">
        <v>13.624000000000001</v>
      </c>
      <c r="DA59" s="27">
        <v>8.1564999999999994</v>
      </c>
      <c r="DB59" s="27">
        <v>4.4355000000000002</v>
      </c>
      <c r="DC59" s="27">
        <v>2.2145000000000001</v>
      </c>
      <c r="DD59" s="27">
        <v>0.99399999999999999</v>
      </c>
      <c r="DE59" s="27">
        <v>0.36549999999999999</v>
      </c>
      <c r="DF59" s="27">
        <v>8.6999999999999994E-2</v>
      </c>
      <c r="DG59" s="27">
        <v>1.9E-2</v>
      </c>
      <c r="DH59" s="27">
        <v>2.5000000000000001E-3</v>
      </c>
    </row>
    <row r="60" spans="1:112" x14ac:dyDescent="0.35">
      <c r="A60" s="23">
        <v>6815</v>
      </c>
      <c r="B60" s="23" t="s">
        <v>23</v>
      </c>
      <c r="C60" s="24" t="s">
        <v>24</v>
      </c>
      <c r="D60" s="25">
        <v>5</v>
      </c>
      <c r="E60" s="25">
        <v>156</v>
      </c>
      <c r="F60" s="25" t="s">
        <v>25</v>
      </c>
      <c r="G60" s="25" t="s">
        <v>26</v>
      </c>
      <c r="H60" s="25">
        <v>156</v>
      </c>
      <c r="I60" s="26" t="s">
        <v>27</v>
      </c>
      <c r="J60" s="25">
        <v>906</v>
      </c>
      <c r="K60" s="25">
        <v>1992</v>
      </c>
      <c r="L60" s="27">
        <v>11208.657499999999</v>
      </c>
      <c r="M60" s="27">
        <v>12854.074500000001</v>
      </c>
      <c r="N60" s="27">
        <v>13869.684999999999</v>
      </c>
      <c r="O60" s="27">
        <v>13326.4905</v>
      </c>
      <c r="P60" s="27">
        <v>13360.324000000001</v>
      </c>
      <c r="Q60" s="27">
        <v>13234.761500000001</v>
      </c>
      <c r="R60" s="27">
        <v>12337.937</v>
      </c>
      <c r="S60" s="27">
        <v>11521.642</v>
      </c>
      <c r="T60" s="27">
        <v>10901.692999999999</v>
      </c>
      <c r="U60" s="27">
        <v>11256.4805</v>
      </c>
      <c r="V60" s="27">
        <v>11450.630999999999</v>
      </c>
      <c r="W60" s="27">
        <v>10747.002</v>
      </c>
      <c r="X60" s="27">
        <v>10312.156999999999</v>
      </c>
      <c r="Y60" s="27">
        <v>9841.2260000000006</v>
      </c>
      <c r="Z60" s="27">
        <v>9547.7515000000003</v>
      </c>
      <c r="AA60" s="27">
        <v>9890.7119999999995</v>
      </c>
      <c r="AB60" s="27">
        <v>10458.104499999999</v>
      </c>
      <c r="AC60" s="27">
        <v>11242.67</v>
      </c>
      <c r="AD60" s="27">
        <v>12211.986000000001</v>
      </c>
      <c r="AE60" s="27">
        <v>12764.126</v>
      </c>
      <c r="AF60" s="27">
        <v>13130.8565</v>
      </c>
      <c r="AG60" s="27">
        <v>13670.767</v>
      </c>
      <c r="AH60" s="27">
        <v>13786.847</v>
      </c>
      <c r="AI60" s="27">
        <v>13667.5345</v>
      </c>
      <c r="AJ60" s="27">
        <v>12813.781999999999</v>
      </c>
      <c r="AK60" s="27">
        <v>12197.2945</v>
      </c>
      <c r="AL60" s="27">
        <v>12659.2305</v>
      </c>
      <c r="AM60" s="27">
        <v>12714.201499999999</v>
      </c>
      <c r="AN60" s="27">
        <v>13272.948</v>
      </c>
      <c r="AO60" s="27">
        <v>12471.522000000001</v>
      </c>
      <c r="AP60" s="27">
        <v>8854.0300000000007</v>
      </c>
      <c r="AQ60" s="27">
        <v>6842.4984999999997</v>
      </c>
      <c r="AR60" s="27">
        <v>7067.88</v>
      </c>
      <c r="AS60" s="27">
        <v>7914.9350000000004</v>
      </c>
      <c r="AT60" s="27">
        <v>9331.4699999999993</v>
      </c>
      <c r="AU60" s="27">
        <v>9513.5849999999991</v>
      </c>
      <c r="AV60" s="27">
        <v>9299.4475000000002</v>
      </c>
      <c r="AW60" s="27">
        <v>9436.3649999999998</v>
      </c>
      <c r="AX60" s="27">
        <v>9068.3345000000008</v>
      </c>
      <c r="AY60" s="27">
        <v>8992.1654999999992</v>
      </c>
      <c r="AZ60" s="27">
        <v>8551.9055000000008</v>
      </c>
      <c r="BA60" s="27">
        <v>7894.1719999999996</v>
      </c>
      <c r="BB60" s="27">
        <v>7399.9984999999997</v>
      </c>
      <c r="BC60" s="27">
        <v>6777.5320000000002</v>
      </c>
      <c r="BD60" s="27">
        <v>6400.9305000000004</v>
      </c>
      <c r="BE60" s="27">
        <v>5982.2389999999996</v>
      </c>
      <c r="BF60" s="27">
        <v>5544.2879999999996</v>
      </c>
      <c r="BG60" s="27">
        <v>5194.183</v>
      </c>
      <c r="BH60" s="27">
        <v>4963.4795000000004</v>
      </c>
      <c r="BI60" s="27">
        <v>4833.4489999999996</v>
      </c>
      <c r="BJ60" s="27">
        <v>4846.4350000000004</v>
      </c>
      <c r="BK60" s="27">
        <v>4810.4399999999996</v>
      </c>
      <c r="BL60" s="27">
        <v>4612.9799999999996</v>
      </c>
      <c r="BM60" s="27">
        <v>4548.8289999999997</v>
      </c>
      <c r="BN60" s="27">
        <v>4592.8344999999999</v>
      </c>
      <c r="BO60" s="27">
        <v>4525.1764999999996</v>
      </c>
      <c r="BP60" s="27">
        <v>4436.1054999999997</v>
      </c>
      <c r="BQ60" s="27">
        <v>4333.6504999999997</v>
      </c>
      <c r="BR60" s="27">
        <v>4257.4610000000002</v>
      </c>
      <c r="BS60" s="27">
        <v>4058.1329999999998</v>
      </c>
      <c r="BT60" s="27">
        <v>3754.5835000000002</v>
      </c>
      <c r="BU60" s="27">
        <v>3613.2655</v>
      </c>
      <c r="BV60" s="27">
        <v>3461.893</v>
      </c>
      <c r="BW60" s="27">
        <v>3276.4609999999998</v>
      </c>
      <c r="BX60" s="27">
        <v>3105.8054999999999</v>
      </c>
      <c r="BY60" s="27">
        <v>2850.1585</v>
      </c>
      <c r="BZ60" s="27">
        <v>2705.3325</v>
      </c>
      <c r="CA60" s="27">
        <v>2621.9775</v>
      </c>
      <c r="CB60" s="27">
        <v>2415.0430000000001</v>
      </c>
      <c r="CC60" s="27">
        <v>2178.085</v>
      </c>
      <c r="CD60" s="27">
        <v>2009.3045</v>
      </c>
      <c r="CE60" s="27">
        <v>1865.8865000000001</v>
      </c>
      <c r="CF60" s="27">
        <v>1682.0119999999999</v>
      </c>
      <c r="CG60" s="27">
        <v>1479.3889999999999</v>
      </c>
      <c r="CH60" s="27">
        <v>1333.835</v>
      </c>
      <c r="CI60" s="27">
        <v>1213.9739999999999</v>
      </c>
      <c r="CJ60" s="27">
        <v>1090.0585000000001</v>
      </c>
      <c r="CK60" s="27">
        <v>984.56899999999996</v>
      </c>
      <c r="CL60" s="27">
        <v>865.72550000000001</v>
      </c>
      <c r="CM60" s="27">
        <v>717.77499999999998</v>
      </c>
      <c r="CN60" s="27">
        <v>586.74199999999996</v>
      </c>
      <c r="CO60" s="27">
        <v>491.334</v>
      </c>
      <c r="CP60" s="27">
        <v>413.0795</v>
      </c>
      <c r="CQ60" s="27">
        <v>334.16</v>
      </c>
      <c r="CR60" s="27">
        <v>259.04349999999999</v>
      </c>
      <c r="CS60" s="27">
        <v>200.30099999999999</v>
      </c>
      <c r="CT60" s="27">
        <v>153.62799999999999</v>
      </c>
      <c r="CU60" s="27">
        <v>114.32299999999999</v>
      </c>
      <c r="CV60" s="27">
        <v>83.727000000000004</v>
      </c>
      <c r="CW60" s="27">
        <v>58.959000000000003</v>
      </c>
      <c r="CX60" s="27">
        <v>39.415999999999997</v>
      </c>
      <c r="CY60" s="27">
        <v>25.19</v>
      </c>
      <c r="CZ60" s="27">
        <v>15.0535</v>
      </c>
      <c r="DA60" s="27">
        <v>8.7805</v>
      </c>
      <c r="DB60" s="27">
        <v>4.9489999999999998</v>
      </c>
      <c r="DC60" s="27">
        <v>2.4765000000000001</v>
      </c>
      <c r="DD60" s="27">
        <v>1.0840000000000001</v>
      </c>
      <c r="DE60" s="27">
        <v>0.373</v>
      </c>
      <c r="DF60" s="27">
        <v>8.4500000000000006E-2</v>
      </c>
      <c r="DG60" s="27">
        <v>1.7999999999999999E-2</v>
      </c>
      <c r="DH60" s="27">
        <v>7.4999999999999997E-3</v>
      </c>
    </row>
    <row r="61" spans="1:112" x14ac:dyDescent="0.35">
      <c r="A61" s="23">
        <v>6816</v>
      </c>
      <c r="B61" s="23" t="s">
        <v>23</v>
      </c>
      <c r="C61" s="24" t="s">
        <v>24</v>
      </c>
      <c r="D61" s="25">
        <v>5</v>
      </c>
      <c r="E61" s="25">
        <v>156</v>
      </c>
      <c r="F61" s="25" t="s">
        <v>25</v>
      </c>
      <c r="G61" s="25" t="s">
        <v>26</v>
      </c>
      <c r="H61" s="25">
        <v>156</v>
      </c>
      <c r="I61" s="26" t="s">
        <v>27</v>
      </c>
      <c r="J61" s="25">
        <v>906</v>
      </c>
      <c r="K61" s="25">
        <v>1993</v>
      </c>
      <c r="L61" s="27">
        <v>10579.002</v>
      </c>
      <c r="M61" s="27">
        <v>11096.308999999999</v>
      </c>
      <c r="N61" s="27">
        <v>12792.8375</v>
      </c>
      <c r="O61" s="27">
        <v>13821.050499999999</v>
      </c>
      <c r="P61" s="27">
        <v>13290.967000000001</v>
      </c>
      <c r="Q61" s="27">
        <v>13332.428</v>
      </c>
      <c r="R61" s="27">
        <v>13212.096</v>
      </c>
      <c r="S61" s="27">
        <v>12319.452499999999</v>
      </c>
      <c r="T61" s="27">
        <v>11505.672</v>
      </c>
      <c r="U61" s="27">
        <v>10887.1945</v>
      </c>
      <c r="V61" s="27">
        <v>11242.068499999999</v>
      </c>
      <c r="W61" s="27">
        <v>11436.3945</v>
      </c>
      <c r="X61" s="27">
        <v>10733.567499999999</v>
      </c>
      <c r="Y61" s="27">
        <v>10298.8385</v>
      </c>
      <c r="Z61" s="27">
        <v>9827.6190000000006</v>
      </c>
      <c r="AA61" s="27">
        <v>9533.1695</v>
      </c>
      <c r="AB61" s="27">
        <v>9874.0365000000002</v>
      </c>
      <c r="AC61" s="27">
        <v>10438.737499999999</v>
      </c>
      <c r="AD61" s="27">
        <v>11220.058499999999</v>
      </c>
      <c r="AE61" s="27">
        <v>12185.6955</v>
      </c>
      <c r="AF61" s="27">
        <v>12734.575000000001</v>
      </c>
      <c r="AG61" s="27">
        <v>13098.404</v>
      </c>
      <c r="AH61" s="27">
        <v>13635.3235</v>
      </c>
      <c r="AI61" s="27">
        <v>13749.353499999999</v>
      </c>
      <c r="AJ61" s="27">
        <v>13628.837</v>
      </c>
      <c r="AK61" s="27">
        <v>12775.788500000001</v>
      </c>
      <c r="AL61" s="27">
        <v>12160.085499999999</v>
      </c>
      <c r="AM61" s="27">
        <v>12621.2225</v>
      </c>
      <c r="AN61" s="27">
        <v>12676.217500000001</v>
      </c>
      <c r="AO61" s="27">
        <v>13233.971</v>
      </c>
      <c r="AP61" s="27">
        <v>12434.2575</v>
      </c>
      <c r="AQ61" s="27">
        <v>8824.2595000000001</v>
      </c>
      <c r="AR61" s="27">
        <v>6817.1980000000003</v>
      </c>
      <c r="AS61" s="27">
        <v>7042.6149999999998</v>
      </c>
      <c r="AT61" s="27">
        <v>7888.3074999999999</v>
      </c>
      <c r="AU61" s="27">
        <v>9302.0429999999997</v>
      </c>
      <c r="AV61" s="27">
        <v>9483.7489999999998</v>
      </c>
      <c r="AW61" s="27">
        <v>9269.6715000000004</v>
      </c>
      <c r="AX61" s="27">
        <v>9405.3225000000002</v>
      </c>
      <c r="AY61" s="27">
        <v>9036.8119999999999</v>
      </c>
      <c r="AZ61" s="27">
        <v>8959.0789999999997</v>
      </c>
      <c r="BA61" s="27">
        <v>8518.3340000000007</v>
      </c>
      <c r="BB61" s="27">
        <v>7861.0039999999999</v>
      </c>
      <c r="BC61" s="27">
        <v>7366.7214999999997</v>
      </c>
      <c r="BD61" s="27">
        <v>6744.8339999999998</v>
      </c>
      <c r="BE61" s="27">
        <v>6368.7555000000002</v>
      </c>
      <c r="BF61" s="27">
        <v>5951.134</v>
      </c>
      <c r="BG61" s="27">
        <v>5513.9795000000004</v>
      </c>
      <c r="BH61" s="27">
        <v>5163.8125</v>
      </c>
      <c r="BI61" s="27">
        <v>4931.9459999999999</v>
      </c>
      <c r="BJ61" s="27">
        <v>4799.6334999999999</v>
      </c>
      <c r="BK61" s="27">
        <v>4808.9539999999997</v>
      </c>
      <c r="BL61" s="27">
        <v>4769.5034999999998</v>
      </c>
      <c r="BM61" s="27">
        <v>4570.3059999999996</v>
      </c>
      <c r="BN61" s="27">
        <v>4503.8190000000004</v>
      </c>
      <c r="BO61" s="27">
        <v>4544.7749999999996</v>
      </c>
      <c r="BP61" s="27">
        <v>4474.9790000000003</v>
      </c>
      <c r="BQ61" s="27">
        <v>4383.3620000000001</v>
      </c>
      <c r="BR61" s="27">
        <v>4277.4620000000004</v>
      </c>
      <c r="BS61" s="27">
        <v>4196.1914999999999</v>
      </c>
      <c r="BT61" s="27">
        <v>3992.3969999999999</v>
      </c>
      <c r="BU61" s="27">
        <v>3685.6514999999999</v>
      </c>
      <c r="BV61" s="27">
        <v>3538.375</v>
      </c>
      <c r="BW61" s="27">
        <v>3381.8515000000002</v>
      </c>
      <c r="BX61" s="27">
        <v>3193.181</v>
      </c>
      <c r="BY61" s="27">
        <v>3020.26</v>
      </c>
      <c r="BZ61" s="27">
        <v>2765.6785</v>
      </c>
      <c r="CA61" s="27">
        <v>2618.9929999999999</v>
      </c>
      <c r="CB61" s="27">
        <v>2531.2964999999999</v>
      </c>
      <c r="CC61" s="27">
        <v>2323.5540000000001</v>
      </c>
      <c r="CD61" s="27">
        <v>2086.56</v>
      </c>
      <c r="CE61" s="27">
        <v>1915.2239999999999</v>
      </c>
      <c r="CF61" s="27">
        <v>1768.837</v>
      </c>
      <c r="CG61" s="27">
        <v>1585.2864999999999</v>
      </c>
      <c r="CH61" s="27">
        <v>1385.9880000000001</v>
      </c>
      <c r="CI61" s="27">
        <v>1242.069</v>
      </c>
      <c r="CJ61" s="27">
        <v>1123.384</v>
      </c>
      <c r="CK61" s="27">
        <v>1001.8085</v>
      </c>
      <c r="CL61" s="27">
        <v>897.76199999999994</v>
      </c>
      <c r="CM61" s="27">
        <v>782.16</v>
      </c>
      <c r="CN61" s="27">
        <v>641.50850000000003</v>
      </c>
      <c r="CO61" s="27">
        <v>517.88699999999994</v>
      </c>
      <c r="CP61" s="27">
        <v>427.673</v>
      </c>
      <c r="CQ61" s="27">
        <v>354.14600000000002</v>
      </c>
      <c r="CR61" s="27">
        <v>281.87150000000003</v>
      </c>
      <c r="CS61" s="27">
        <v>214.73750000000001</v>
      </c>
      <c r="CT61" s="27">
        <v>162.94149999999999</v>
      </c>
      <c r="CU61" s="27">
        <v>122.41200000000001</v>
      </c>
      <c r="CV61" s="27">
        <v>89.006</v>
      </c>
      <c r="CW61" s="27">
        <v>63.499000000000002</v>
      </c>
      <c r="CX61" s="27">
        <v>43.400500000000001</v>
      </c>
      <c r="CY61" s="27">
        <v>28.029499999999999</v>
      </c>
      <c r="CZ61" s="27">
        <v>17.2075</v>
      </c>
      <c r="DA61" s="27">
        <v>9.8019999999999996</v>
      </c>
      <c r="DB61" s="27">
        <v>5.3940000000000001</v>
      </c>
      <c r="DC61" s="27">
        <v>2.8159999999999998</v>
      </c>
      <c r="DD61" s="27">
        <v>1.252</v>
      </c>
      <c r="DE61" s="27">
        <v>0.432</v>
      </c>
      <c r="DF61" s="27">
        <v>9.5000000000000001E-2</v>
      </c>
      <c r="DG61" s="27">
        <v>1.9E-2</v>
      </c>
      <c r="DH61" s="27">
        <v>8.0000000000000002E-3</v>
      </c>
    </row>
    <row r="62" spans="1:112" x14ac:dyDescent="0.35">
      <c r="A62" s="23">
        <v>6817</v>
      </c>
      <c r="B62" s="23" t="s">
        <v>23</v>
      </c>
      <c r="C62" s="24" t="s">
        <v>24</v>
      </c>
      <c r="D62" s="25">
        <v>5</v>
      </c>
      <c r="E62" s="25">
        <v>156</v>
      </c>
      <c r="F62" s="25" t="s">
        <v>25</v>
      </c>
      <c r="G62" s="25" t="s">
        <v>26</v>
      </c>
      <c r="H62" s="25">
        <v>156</v>
      </c>
      <c r="I62" s="26" t="s">
        <v>27</v>
      </c>
      <c r="J62" s="25">
        <v>906</v>
      </c>
      <c r="K62" s="25">
        <v>1994</v>
      </c>
      <c r="L62" s="27">
        <v>10183.625</v>
      </c>
      <c r="M62" s="27">
        <v>10478.7575</v>
      </c>
      <c r="N62" s="27">
        <v>11046.129000000001</v>
      </c>
      <c r="O62" s="27">
        <v>12749.7575</v>
      </c>
      <c r="P62" s="27">
        <v>13785.953</v>
      </c>
      <c r="Q62" s="27">
        <v>13264.5</v>
      </c>
      <c r="R62" s="27">
        <v>13310.6805</v>
      </c>
      <c r="S62" s="27">
        <v>13193.3655</v>
      </c>
      <c r="T62" s="27">
        <v>12303.282499999999</v>
      </c>
      <c r="U62" s="27">
        <v>11491.1505</v>
      </c>
      <c r="V62" s="27">
        <v>10873.895</v>
      </c>
      <c r="W62" s="27">
        <v>11228.785</v>
      </c>
      <c r="X62" s="27">
        <v>11423.0815</v>
      </c>
      <c r="Y62" s="27">
        <v>10720.844999999999</v>
      </c>
      <c r="Z62" s="27">
        <v>10286.056500000001</v>
      </c>
      <c r="AA62" s="27">
        <v>9814.4140000000007</v>
      </c>
      <c r="AB62" s="27">
        <v>9518.9680000000008</v>
      </c>
      <c r="AC62" s="27">
        <v>9857.8799999999992</v>
      </c>
      <c r="AD62" s="27">
        <v>10420.141</v>
      </c>
      <c r="AE62" s="27">
        <v>11198.5535</v>
      </c>
      <c r="AF62" s="27">
        <v>12160.8905</v>
      </c>
      <c r="AG62" s="27">
        <v>12706.9655</v>
      </c>
      <c r="AH62" s="27">
        <v>13068.425999999999</v>
      </c>
      <c r="AI62" s="27">
        <v>13602.9355</v>
      </c>
      <c r="AJ62" s="27">
        <v>13715.495999999999</v>
      </c>
      <c r="AK62" s="27">
        <v>13594.2425</v>
      </c>
      <c r="AL62" s="27">
        <v>12742.161</v>
      </c>
      <c r="AM62" s="27">
        <v>12127.291499999999</v>
      </c>
      <c r="AN62" s="27">
        <v>12587.5365</v>
      </c>
      <c r="AO62" s="27">
        <v>12642.371499999999</v>
      </c>
      <c r="AP62" s="27">
        <v>13198.941000000001</v>
      </c>
      <c r="AQ62" s="27">
        <v>12400.773499999999</v>
      </c>
      <c r="AR62" s="27">
        <v>8798.1034999999993</v>
      </c>
      <c r="AS62" s="27">
        <v>6795.3329999999996</v>
      </c>
      <c r="AT62" s="27">
        <v>7020.5915000000005</v>
      </c>
      <c r="AU62" s="27">
        <v>7864.6625000000004</v>
      </c>
      <c r="AV62" s="27">
        <v>9275.2119999999995</v>
      </c>
      <c r="AW62" s="27">
        <v>9455.9889999999996</v>
      </c>
      <c r="AX62" s="27">
        <v>9241.3974999999991</v>
      </c>
      <c r="AY62" s="27">
        <v>9375.16</v>
      </c>
      <c r="AZ62" s="27">
        <v>9005.6805000000004</v>
      </c>
      <c r="BA62" s="27">
        <v>8926.0319999999992</v>
      </c>
      <c r="BB62" s="27">
        <v>8484.7520000000004</v>
      </c>
      <c r="BC62" s="27">
        <v>7828.0190000000002</v>
      </c>
      <c r="BD62" s="27">
        <v>7333.8590000000004</v>
      </c>
      <c r="BE62" s="27">
        <v>6712.7070000000003</v>
      </c>
      <c r="BF62" s="27">
        <v>6337.1054999999997</v>
      </c>
      <c r="BG62" s="27">
        <v>5920.2934999999998</v>
      </c>
      <c r="BH62" s="27">
        <v>5483.4994999999999</v>
      </c>
      <c r="BI62" s="27">
        <v>5132.7394999999997</v>
      </c>
      <c r="BJ62" s="27">
        <v>4899.1840000000002</v>
      </c>
      <c r="BK62" s="27">
        <v>4764.2309999999998</v>
      </c>
      <c r="BL62" s="27">
        <v>4769.8280000000004</v>
      </c>
      <c r="BM62" s="27">
        <v>4727.2695000000003</v>
      </c>
      <c r="BN62" s="27">
        <v>4526.9044999999996</v>
      </c>
      <c r="BO62" s="27">
        <v>4458.3895000000002</v>
      </c>
      <c r="BP62" s="27">
        <v>4496.1175000000003</v>
      </c>
      <c r="BQ62" s="27">
        <v>4423.5240000000003</v>
      </c>
      <c r="BR62" s="27">
        <v>4328.3019999999997</v>
      </c>
      <c r="BS62" s="27">
        <v>4217.7145</v>
      </c>
      <c r="BT62" s="27">
        <v>4130.1099999999997</v>
      </c>
      <c r="BU62" s="27">
        <v>3921.0954999999999</v>
      </c>
      <c r="BV62" s="27">
        <v>3611.239</v>
      </c>
      <c r="BW62" s="27">
        <v>3458.55</v>
      </c>
      <c r="BX62" s="27">
        <v>3297.9845</v>
      </c>
      <c r="BY62" s="27">
        <v>3107.3</v>
      </c>
      <c r="BZ62" s="27">
        <v>2932.9355</v>
      </c>
      <c r="CA62" s="27">
        <v>2679.6954999999998</v>
      </c>
      <c r="CB62" s="27">
        <v>2530.7910000000002</v>
      </c>
      <c r="CC62" s="27">
        <v>2438.0484999999999</v>
      </c>
      <c r="CD62" s="27">
        <v>2228.7815000000001</v>
      </c>
      <c r="CE62" s="27">
        <v>1991.7715000000001</v>
      </c>
      <c r="CF62" s="27">
        <v>1818.566</v>
      </c>
      <c r="CG62" s="27">
        <v>1670.0705</v>
      </c>
      <c r="CH62" s="27">
        <v>1488.0374999999999</v>
      </c>
      <c r="CI62" s="27">
        <v>1293.1990000000001</v>
      </c>
      <c r="CJ62" s="27">
        <v>1151.6704999999999</v>
      </c>
      <c r="CK62" s="27">
        <v>1034.5525</v>
      </c>
      <c r="CL62" s="27">
        <v>915.42750000000001</v>
      </c>
      <c r="CM62" s="27">
        <v>812.91099999999994</v>
      </c>
      <c r="CN62" s="27">
        <v>700.76149999999996</v>
      </c>
      <c r="CO62" s="27">
        <v>567.78049999999996</v>
      </c>
      <c r="CP62" s="27">
        <v>452.15</v>
      </c>
      <c r="CQ62" s="27">
        <v>367.88499999999999</v>
      </c>
      <c r="CR62" s="27">
        <v>299.83</v>
      </c>
      <c r="CS62" s="27">
        <v>234.61449999999999</v>
      </c>
      <c r="CT62" s="27">
        <v>175.45849999999999</v>
      </c>
      <c r="CU62" s="27">
        <v>130.434</v>
      </c>
      <c r="CV62" s="27">
        <v>95.761499999999998</v>
      </c>
      <c r="CW62" s="27">
        <v>67.832499999999996</v>
      </c>
      <c r="CX62" s="27">
        <v>46.979500000000002</v>
      </c>
      <c r="CY62" s="27">
        <v>31.047999999999998</v>
      </c>
      <c r="CZ62" s="27">
        <v>19.2925</v>
      </c>
      <c r="DA62" s="27">
        <v>11.324</v>
      </c>
      <c r="DB62" s="27">
        <v>6.1139999999999999</v>
      </c>
      <c r="DC62" s="27">
        <v>3.1455000000000002</v>
      </c>
      <c r="DD62" s="27">
        <v>1.4975000000000001</v>
      </c>
      <c r="DE62" s="27">
        <v>0.5645</v>
      </c>
      <c r="DF62" s="27">
        <v>0.13250000000000001</v>
      </c>
      <c r="DG62" s="27">
        <v>2.4500000000000001E-2</v>
      </c>
      <c r="DH62" s="27">
        <v>9.4999999999999998E-3</v>
      </c>
    </row>
    <row r="63" spans="1:112" x14ac:dyDescent="0.35">
      <c r="A63" s="23">
        <v>6818</v>
      </c>
      <c r="B63" s="23" t="s">
        <v>23</v>
      </c>
      <c r="C63" s="24" t="s">
        <v>24</v>
      </c>
      <c r="D63" s="25">
        <v>5</v>
      </c>
      <c r="E63" s="25">
        <v>156</v>
      </c>
      <c r="F63" s="25" t="s">
        <v>25</v>
      </c>
      <c r="G63" s="25" t="s">
        <v>26</v>
      </c>
      <c r="H63" s="25">
        <v>156</v>
      </c>
      <c r="I63" s="26" t="s">
        <v>27</v>
      </c>
      <c r="J63" s="25">
        <v>906</v>
      </c>
      <c r="K63" s="25">
        <v>1995</v>
      </c>
      <c r="L63" s="27">
        <v>9881.3430000000008</v>
      </c>
      <c r="M63" s="27">
        <v>10092.5445</v>
      </c>
      <c r="N63" s="27">
        <v>10433.932500000001</v>
      </c>
      <c r="O63" s="27">
        <v>11010.130999999999</v>
      </c>
      <c r="P63" s="27">
        <v>12718.056500000001</v>
      </c>
      <c r="Q63" s="27">
        <v>13759.177</v>
      </c>
      <c r="R63" s="27">
        <v>13243.284</v>
      </c>
      <c r="S63" s="27">
        <v>13292.175499999999</v>
      </c>
      <c r="T63" s="27">
        <v>13176.495000000001</v>
      </c>
      <c r="U63" s="27">
        <v>12288.21</v>
      </c>
      <c r="V63" s="27">
        <v>11477.564</v>
      </c>
      <c r="W63" s="27">
        <v>10861.443499999999</v>
      </c>
      <c r="X63" s="27">
        <v>11216.174999999999</v>
      </c>
      <c r="Y63" s="27">
        <v>11410.270500000001</v>
      </c>
      <c r="Z63" s="27">
        <v>10708.353499999999</v>
      </c>
      <c r="AA63" s="27">
        <v>10273.2255</v>
      </c>
      <c r="AB63" s="27">
        <v>9800.9035000000003</v>
      </c>
      <c r="AC63" s="27">
        <v>9504.2890000000007</v>
      </c>
      <c r="AD63" s="27">
        <v>9841.1830000000009</v>
      </c>
      <c r="AE63" s="27">
        <v>10401.0245</v>
      </c>
      <c r="AF63" s="27">
        <v>11176.616</v>
      </c>
      <c r="AG63" s="27">
        <v>12135.8225</v>
      </c>
      <c r="AH63" s="27">
        <v>12679.391</v>
      </c>
      <c r="AI63" s="27">
        <v>13038.904</v>
      </c>
      <c r="AJ63" s="27">
        <v>13571.466</v>
      </c>
      <c r="AK63" s="27">
        <v>13682.973</v>
      </c>
      <c r="AL63" s="27">
        <v>13561.2695</v>
      </c>
      <c r="AM63" s="27">
        <v>12710.252500000001</v>
      </c>
      <c r="AN63" s="27">
        <v>12096.2</v>
      </c>
      <c r="AO63" s="27">
        <v>12555.482</v>
      </c>
      <c r="AP63" s="27">
        <v>12610.083500000001</v>
      </c>
      <c r="AQ63" s="27">
        <v>13165.4455</v>
      </c>
      <c r="AR63" s="27">
        <v>12368.8295</v>
      </c>
      <c r="AS63" s="27">
        <v>8773.4419999999991</v>
      </c>
      <c r="AT63" s="27">
        <v>6774.8744999999999</v>
      </c>
      <c r="AU63" s="27">
        <v>6999.835</v>
      </c>
      <c r="AV63" s="27">
        <v>7842.0469999999996</v>
      </c>
      <c r="AW63" s="27">
        <v>9249.0025000000005</v>
      </c>
      <c r="AX63" s="27">
        <v>9428.3675000000003</v>
      </c>
      <c r="AY63" s="27">
        <v>9212.7960000000003</v>
      </c>
      <c r="AZ63" s="27">
        <v>9344.2085000000006</v>
      </c>
      <c r="BA63" s="27">
        <v>8973.5460000000003</v>
      </c>
      <c r="BB63" s="27">
        <v>8891.9380000000001</v>
      </c>
      <c r="BC63" s="27">
        <v>8450.3624999999993</v>
      </c>
      <c r="BD63" s="27">
        <v>7794.5784999999996</v>
      </c>
      <c r="BE63" s="27">
        <v>7300.7635</v>
      </c>
      <c r="BF63" s="27">
        <v>6680.375</v>
      </c>
      <c r="BG63" s="27">
        <v>6305.0280000000002</v>
      </c>
      <c r="BH63" s="27">
        <v>5888.6244999999999</v>
      </c>
      <c r="BI63" s="27">
        <v>5451.7160000000003</v>
      </c>
      <c r="BJ63" s="27">
        <v>5099.915</v>
      </c>
      <c r="BK63" s="27">
        <v>4864.4009999999998</v>
      </c>
      <c r="BL63" s="27">
        <v>4726.8554999999997</v>
      </c>
      <c r="BM63" s="27">
        <v>4729.0739999999996</v>
      </c>
      <c r="BN63" s="27">
        <v>4683.9425000000001</v>
      </c>
      <c r="BO63" s="27">
        <v>4482.7735000000002</v>
      </c>
      <c r="BP63" s="27">
        <v>4412.1035000000002</v>
      </c>
      <c r="BQ63" s="27">
        <v>4445.9575000000004</v>
      </c>
      <c r="BR63" s="27">
        <v>4369.5394999999999</v>
      </c>
      <c r="BS63" s="27">
        <v>4269.4979999999996</v>
      </c>
      <c r="BT63" s="27">
        <v>4153.0365000000002</v>
      </c>
      <c r="BU63" s="27">
        <v>4058.2020000000002</v>
      </c>
      <c r="BV63" s="27">
        <v>3843.9005000000002</v>
      </c>
      <c r="BW63" s="27">
        <v>3531.732</v>
      </c>
      <c r="BX63" s="27">
        <v>3374.7339999999999</v>
      </c>
      <c r="BY63" s="27">
        <v>3211.3344999999999</v>
      </c>
      <c r="BZ63" s="27">
        <v>3019.4785000000002</v>
      </c>
      <c r="CA63" s="27">
        <v>2843.9045000000001</v>
      </c>
      <c r="CB63" s="27">
        <v>2591.7109999999998</v>
      </c>
      <c r="CC63" s="27">
        <v>2439.9454999999998</v>
      </c>
      <c r="CD63" s="27">
        <v>2341.2925</v>
      </c>
      <c r="CE63" s="27">
        <v>2130.4575</v>
      </c>
      <c r="CF63" s="27">
        <v>1894.2094999999999</v>
      </c>
      <c r="CG63" s="27">
        <v>1720.011</v>
      </c>
      <c r="CH63" s="27">
        <v>1570.5744999999999</v>
      </c>
      <c r="CI63" s="27">
        <v>1391.2284999999999</v>
      </c>
      <c r="CJ63" s="27">
        <v>1201.6020000000001</v>
      </c>
      <c r="CK63" s="27">
        <v>1062.8434999999999</v>
      </c>
      <c r="CL63" s="27">
        <v>947.42100000000005</v>
      </c>
      <c r="CM63" s="27">
        <v>830.81299999999999</v>
      </c>
      <c r="CN63" s="27">
        <v>730.077</v>
      </c>
      <c r="CO63" s="27">
        <v>621.88250000000005</v>
      </c>
      <c r="CP63" s="27">
        <v>497.19900000000001</v>
      </c>
      <c r="CQ63" s="27">
        <v>390.22500000000002</v>
      </c>
      <c r="CR63" s="27">
        <v>312.59500000000003</v>
      </c>
      <c r="CS63" s="27">
        <v>250.55699999999999</v>
      </c>
      <c r="CT63" s="27">
        <v>192.54400000000001</v>
      </c>
      <c r="CU63" s="27">
        <v>141.1225</v>
      </c>
      <c r="CV63" s="27">
        <v>102.5425</v>
      </c>
      <c r="CW63" s="27">
        <v>73.355000000000004</v>
      </c>
      <c r="CX63" s="27">
        <v>50.444499999999998</v>
      </c>
      <c r="CY63" s="27">
        <v>33.785499999999999</v>
      </c>
      <c r="CZ63" s="27">
        <v>21.5</v>
      </c>
      <c r="DA63" s="27">
        <v>12.792</v>
      </c>
      <c r="DB63" s="27">
        <v>7.1369999999999996</v>
      </c>
      <c r="DC63" s="27">
        <v>3.6175000000000002</v>
      </c>
      <c r="DD63" s="27">
        <v>1.7084999999999999</v>
      </c>
      <c r="DE63" s="27">
        <v>0.71150000000000002</v>
      </c>
      <c r="DF63" s="27">
        <v>0.1925</v>
      </c>
      <c r="DG63" s="27">
        <v>3.6999999999999998E-2</v>
      </c>
      <c r="DH63" s="27">
        <v>0.01</v>
      </c>
    </row>
    <row r="64" spans="1:112" x14ac:dyDescent="0.35">
      <c r="A64" s="23">
        <v>6819</v>
      </c>
      <c r="B64" s="23" t="s">
        <v>23</v>
      </c>
      <c r="C64" s="24" t="s">
        <v>24</v>
      </c>
      <c r="D64" s="25">
        <v>5</v>
      </c>
      <c r="E64" s="25">
        <v>156</v>
      </c>
      <c r="F64" s="25" t="s">
        <v>25</v>
      </c>
      <c r="G64" s="25" t="s">
        <v>26</v>
      </c>
      <c r="H64" s="25">
        <v>156</v>
      </c>
      <c r="I64" s="26" t="s">
        <v>27</v>
      </c>
      <c r="J64" s="25">
        <v>906</v>
      </c>
      <c r="K64" s="25">
        <v>1996</v>
      </c>
      <c r="L64" s="27">
        <v>9571.8060000000005</v>
      </c>
      <c r="M64" s="27">
        <v>9797.8230000000003</v>
      </c>
      <c r="N64" s="27">
        <v>10051.4295</v>
      </c>
      <c r="O64" s="27">
        <v>10401.173500000001</v>
      </c>
      <c r="P64" s="27">
        <v>10983.118</v>
      </c>
      <c r="Q64" s="27">
        <v>12693.3595</v>
      </c>
      <c r="R64" s="27">
        <v>13737.1255</v>
      </c>
      <c r="S64" s="27">
        <v>13224.683000000001</v>
      </c>
      <c r="T64" s="27">
        <v>13275.083500000001</v>
      </c>
      <c r="U64" s="27">
        <v>13160.452499999999</v>
      </c>
      <c r="V64" s="27">
        <v>12273.8575</v>
      </c>
      <c r="W64" s="27">
        <v>11464.6155</v>
      </c>
      <c r="X64" s="27">
        <v>10849.3825</v>
      </c>
      <c r="Y64" s="27">
        <v>11203.744500000001</v>
      </c>
      <c r="Z64" s="27">
        <v>11397.324000000001</v>
      </c>
      <c r="AA64" s="27">
        <v>10695.288</v>
      </c>
      <c r="AB64" s="27">
        <v>10259.379000000001</v>
      </c>
      <c r="AC64" s="27">
        <v>9785.9779999999992</v>
      </c>
      <c r="AD64" s="27">
        <v>9487.8970000000008</v>
      </c>
      <c r="AE64" s="27">
        <v>9822.5905000000002</v>
      </c>
      <c r="AF64" s="27">
        <v>10379.93</v>
      </c>
      <c r="AG64" s="27">
        <v>11152.732</v>
      </c>
      <c r="AH64" s="27">
        <v>12108.968999999999</v>
      </c>
      <c r="AI64" s="27">
        <v>12650.353499999999</v>
      </c>
      <c r="AJ64" s="27">
        <v>13008.329</v>
      </c>
      <c r="AK64" s="27">
        <v>13539.335999999999</v>
      </c>
      <c r="AL64" s="27">
        <v>13650.094999999999</v>
      </c>
      <c r="AM64" s="27">
        <v>13528.102500000001</v>
      </c>
      <c r="AN64" s="27">
        <v>12678.1955</v>
      </c>
      <c r="AO64" s="27">
        <v>12064.966</v>
      </c>
      <c r="AP64" s="27">
        <v>12523.297500000001</v>
      </c>
      <c r="AQ64" s="27">
        <v>12577.726000000001</v>
      </c>
      <c r="AR64" s="27">
        <v>13131.983</v>
      </c>
      <c r="AS64" s="27">
        <v>12337.002</v>
      </c>
      <c r="AT64" s="27">
        <v>8748.8935000000001</v>
      </c>
      <c r="AU64" s="27">
        <v>6754.473</v>
      </c>
      <c r="AV64" s="27">
        <v>6978.9960000000001</v>
      </c>
      <c r="AW64" s="27">
        <v>7819.0784999999996</v>
      </c>
      <c r="AX64" s="27">
        <v>9221.9755000000005</v>
      </c>
      <c r="AY64" s="27">
        <v>9399.4814999999999</v>
      </c>
      <c r="AZ64" s="27">
        <v>9182.5925000000007</v>
      </c>
      <c r="BA64" s="27">
        <v>9311.393</v>
      </c>
      <c r="BB64" s="27">
        <v>8939.5954999999994</v>
      </c>
      <c r="BC64" s="27">
        <v>8856.2374999999993</v>
      </c>
      <c r="BD64" s="27">
        <v>8414.7279999999992</v>
      </c>
      <c r="BE64" s="27">
        <v>7760.21</v>
      </c>
      <c r="BF64" s="27">
        <v>7266.7934999999998</v>
      </c>
      <c r="BG64" s="27">
        <v>6646.9920000000002</v>
      </c>
      <c r="BH64" s="27">
        <v>6271.4930000000004</v>
      </c>
      <c r="BI64" s="27">
        <v>5855.0325000000003</v>
      </c>
      <c r="BJ64" s="27">
        <v>5417.6</v>
      </c>
      <c r="BK64" s="27">
        <v>5064.5569999999998</v>
      </c>
      <c r="BL64" s="27">
        <v>4827.1925000000001</v>
      </c>
      <c r="BM64" s="27">
        <v>4687.4639999999999</v>
      </c>
      <c r="BN64" s="27">
        <v>4686.8050000000003</v>
      </c>
      <c r="BO64" s="27">
        <v>4639.4179999999997</v>
      </c>
      <c r="BP64" s="27">
        <v>4437.3559999999998</v>
      </c>
      <c r="BQ64" s="27">
        <v>4363.9504999999999</v>
      </c>
      <c r="BR64" s="27">
        <v>4392.8630000000003</v>
      </c>
      <c r="BS64" s="27">
        <v>4311.3935000000001</v>
      </c>
      <c r="BT64" s="27">
        <v>4205.3225000000002</v>
      </c>
      <c r="BU64" s="27">
        <v>4082.105</v>
      </c>
      <c r="BV64" s="27">
        <v>3979.7530000000002</v>
      </c>
      <c r="BW64" s="27">
        <v>3760.7775000000001</v>
      </c>
      <c r="BX64" s="27">
        <v>3447.6194999999998</v>
      </c>
      <c r="BY64" s="27">
        <v>3287.5084999999999</v>
      </c>
      <c r="BZ64" s="27">
        <v>3122.067</v>
      </c>
      <c r="CA64" s="27">
        <v>2929.2950000000001</v>
      </c>
      <c r="CB64" s="27">
        <v>2752.1215000000002</v>
      </c>
      <c r="CC64" s="27">
        <v>2500.4140000000002</v>
      </c>
      <c r="CD64" s="27">
        <v>2345.0039999999999</v>
      </c>
      <c r="CE64" s="27">
        <v>2240.1590000000001</v>
      </c>
      <c r="CF64" s="27">
        <v>2028.4590000000001</v>
      </c>
      <c r="CG64" s="27">
        <v>1793.9455</v>
      </c>
      <c r="CH64" s="27">
        <v>1619.9390000000001</v>
      </c>
      <c r="CI64" s="27">
        <v>1470.7265</v>
      </c>
      <c r="CJ64" s="27">
        <v>1294.8610000000001</v>
      </c>
      <c r="CK64" s="27">
        <v>1110.8434999999999</v>
      </c>
      <c r="CL64" s="27">
        <v>975.00099999999998</v>
      </c>
      <c r="CM64" s="27">
        <v>861.35900000000004</v>
      </c>
      <c r="CN64" s="27">
        <v>747.51599999999996</v>
      </c>
      <c r="CO64" s="27">
        <v>649.12649999999996</v>
      </c>
      <c r="CP64" s="27">
        <v>545.69349999999997</v>
      </c>
      <c r="CQ64" s="27">
        <v>430.084</v>
      </c>
      <c r="CR64" s="27">
        <v>332.41050000000001</v>
      </c>
      <c r="CS64" s="27">
        <v>261.94799999999998</v>
      </c>
      <c r="CT64" s="27">
        <v>206.245</v>
      </c>
      <c r="CU64" s="27">
        <v>155.37100000000001</v>
      </c>
      <c r="CV64" s="27">
        <v>111.33199999999999</v>
      </c>
      <c r="CW64" s="27">
        <v>78.826499999999996</v>
      </c>
      <c r="CX64" s="27">
        <v>54.7395</v>
      </c>
      <c r="CY64" s="27">
        <v>36.391500000000001</v>
      </c>
      <c r="CZ64" s="27">
        <v>23.462</v>
      </c>
      <c r="DA64" s="27">
        <v>14.3005</v>
      </c>
      <c r="DB64" s="27">
        <v>8.0935000000000006</v>
      </c>
      <c r="DC64" s="27">
        <v>4.2504999999999997</v>
      </c>
      <c r="DD64" s="27">
        <v>1.9850000000000001</v>
      </c>
      <c r="DE64" s="27">
        <v>0.82599999999999996</v>
      </c>
      <c r="DF64" s="27">
        <v>0.26300000000000001</v>
      </c>
      <c r="DG64" s="27">
        <v>5.2999999999999999E-2</v>
      </c>
      <c r="DH64" s="27">
        <v>1.6E-2</v>
      </c>
    </row>
    <row r="65" spans="1:112" x14ac:dyDescent="0.35">
      <c r="A65" s="23">
        <v>6820</v>
      </c>
      <c r="B65" s="23" t="s">
        <v>23</v>
      </c>
      <c r="C65" s="24" t="s">
        <v>24</v>
      </c>
      <c r="D65" s="25">
        <v>5</v>
      </c>
      <c r="E65" s="25">
        <v>156</v>
      </c>
      <c r="F65" s="25" t="s">
        <v>25</v>
      </c>
      <c r="G65" s="25" t="s">
        <v>26</v>
      </c>
      <c r="H65" s="25">
        <v>156</v>
      </c>
      <c r="I65" s="26" t="s">
        <v>27</v>
      </c>
      <c r="J65" s="25">
        <v>906</v>
      </c>
      <c r="K65" s="25">
        <v>1997</v>
      </c>
      <c r="L65" s="27">
        <v>9251.4205000000002</v>
      </c>
      <c r="M65" s="27">
        <v>9496.268</v>
      </c>
      <c r="N65" s="27">
        <v>9760.3814999999995</v>
      </c>
      <c r="O65" s="27">
        <v>10021.861999999999</v>
      </c>
      <c r="P65" s="27">
        <v>10376.9895</v>
      </c>
      <c r="Q65" s="27">
        <v>10962.415999999999</v>
      </c>
      <c r="R65" s="27">
        <v>12673.385</v>
      </c>
      <c r="S65" s="27">
        <v>13718.191500000001</v>
      </c>
      <c r="T65" s="27">
        <v>13207.871499999999</v>
      </c>
      <c r="U65" s="27">
        <v>13259.1245</v>
      </c>
      <c r="V65" s="27">
        <v>13145.377</v>
      </c>
      <c r="W65" s="27">
        <v>12260.334999999999</v>
      </c>
      <c r="X65" s="27">
        <v>11452.253500000001</v>
      </c>
      <c r="Y65" s="27">
        <v>10837.69</v>
      </c>
      <c r="Z65" s="27">
        <v>11191.4905</v>
      </c>
      <c r="AA65" s="27">
        <v>11384.334000000001</v>
      </c>
      <c r="AB65" s="27">
        <v>10681.929</v>
      </c>
      <c r="AC65" s="27">
        <v>10245.076999999999</v>
      </c>
      <c r="AD65" s="27">
        <v>9770.5409999999993</v>
      </c>
      <c r="AE65" s="27">
        <v>9471.0529999999999</v>
      </c>
      <c r="AF65" s="27">
        <v>9803.6885000000002</v>
      </c>
      <c r="AG65" s="27">
        <v>10358.743</v>
      </c>
      <c r="AH65" s="27">
        <v>11129.0425</v>
      </c>
      <c r="AI65" s="27">
        <v>12082.669</v>
      </c>
      <c r="AJ65" s="27">
        <v>12622.281999999999</v>
      </c>
      <c r="AK65" s="27">
        <v>12979.0875</v>
      </c>
      <c r="AL65" s="27">
        <v>13508.7965</v>
      </c>
      <c r="AM65" s="27">
        <v>13618.907999999999</v>
      </c>
      <c r="AN65" s="27">
        <v>13496.599</v>
      </c>
      <c r="AO65" s="27">
        <v>12647.717000000001</v>
      </c>
      <c r="AP65" s="27">
        <v>12035.226500000001</v>
      </c>
      <c r="AQ65" s="27">
        <v>12492.566000000001</v>
      </c>
      <c r="AR65" s="27">
        <v>12546.819</v>
      </c>
      <c r="AS65" s="27">
        <v>13099.9665</v>
      </c>
      <c r="AT65" s="27">
        <v>12306.5555</v>
      </c>
      <c r="AU65" s="27">
        <v>8725.5480000000007</v>
      </c>
      <c r="AV65" s="27">
        <v>6735.0510000000004</v>
      </c>
      <c r="AW65" s="27">
        <v>6958.8280000000004</v>
      </c>
      <c r="AX65" s="27">
        <v>7796.3315000000002</v>
      </c>
      <c r="AY65" s="27">
        <v>9194.5540000000001</v>
      </c>
      <c r="AZ65" s="27">
        <v>9369.7374999999993</v>
      </c>
      <c r="BA65" s="27">
        <v>9151.2705000000005</v>
      </c>
      <c r="BB65" s="27">
        <v>9277.3439999999991</v>
      </c>
      <c r="BC65" s="27">
        <v>8904.6090000000004</v>
      </c>
      <c r="BD65" s="27">
        <v>8819.7520000000004</v>
      </c>
      <c r="BE65" s="27">
        <v>8378.56</v>
      </c>
      <c r="BF65" s="27">
        <v>7725.3495000000003</v>
      </c>
      <c r="BG65" s="27">
        <v>7232.0905000000002</v>
      </c>
      <c r="BH65" s="27">
        <v>6612.4295000000002</v>
      </c>
      <c r="BI65" s="27">
        <v>6236.2290000000003</v>
      </c>
      <c r="BJ65" s="27">
        <v>5819.2470000000003</v>
      </c>
      <c r="BK65" s="27">
        <v>5381.0860000000002</v>
      </c>
      <c r="BL65" s="27">
        <v>5026.9380000000001</v>
      </c>
      <c r="BM65" s="27">
        <v>4788.1459999999997</v>
      </c>
      <c r="BN65" s="27">
        <v>4646.7449999999999</v>
      </c>
      <c r="BO65" s="27">
        <v>4643.4775</v>
      </c>
      <c r="BP65" s="27">
        <v>4593.6859999999997</v>
      </c>
      <c r="BQ65" s="27">
        <v>4390.1660000000002</v>
      </c>
      <c r="BR65" s="27">
        <v>4313.0140000000001</v>
      </c>
      <c r="BS65" s="27">
        <v>4335.6774999999998</v>
      </c>
      <c r="BT65" s="27">
        <v>4247.9040000000005</v>
      </c>
      <c r="BU65" s="27">
        <v>4134.8705</v>
      </c>
      <c r="BV65" s="27">
        <v>4004.61</v>
      </c>
      <c r="BW65" s="27">
        <v>3895.1469999999999</v>
      </c>
      <c r="BX65" s="27">
        <v>3672.6869999999999</v>
      </c>
      <c r="BY65" s="27">
        <v>3359.9</v>
      </c>
      <c r="BZ65" s="27">
        <v>3197.4564999999998</v>
      </c>
      <c r="CA65" s="27">
        <v>3030.1849999999999</v>
      </c>
      <c r="CB65" s="27">
        <v>2836.1030000000001</v>
      </c>
      <c r="CC65" s="27">
        <v>2656.6525000000001</v>
      </c>
      <c r="CD65" s="27">
        <v>2404.7255</v>
      </c>
      <c r="CE65" s="27">
        <v>2245.4549999999999</v>
      </c>
      <c r="CF65" s="27">
        <v>2134.9169999999999</v>
      </c>
      <c r="CG65" s="27">
        <v>1923.2825</v>
      </c>
      <c r="CH65" s="27">
        <v>1691.7619999999999</v>
      </c>
      <c r="CI65" s="27">
        <v>1519.1185</v>
      </c>
      <c r="CJ65" s="27">
        <v>1370.9475</v>
      </c>
      <c r="CK65" s="27">
        <v>1198.9994999999999</v>
      </c>
      <c r="CL65" s="27">
        <v>1020.7140000000001</v>
      </c>
      <c r="CM65" s="27">
        <v>887.87</v>
      </c>
      <c r="CN65" s="27">
        <v>776.27549999999997</v>
      </c>
      <c r="CO65" s="27">
        <v>665.75250000000005</v>
      </c>
      <c r="CP65" s="27">
        <v>570.59799999999996</v>
      </c>
      <c r="CQ65" s="27">
        <v>472.94049999999999</v>
      </c>
      <c r="CR65" s="27">
        <v>367.14550000000003</v>
      </c>
      <c r="CS65" s="27">
        <v>279.19650000000001</v>
      </c>
      <c r="CT65" s="27">
        <v>216.16800000000001</v>
      </c>
      <c r="CU65" s="27">
        <v>166.893</v>
      </c>
      <c r="CV65" s="27">
        <v>122.955</v>
      </c>
      <c r="CW65" s="27">
        <v>85.868499999999997</v>
      </c>
      <c r="CX65" s="27">
        <v>59.023000000000003</v>
      </c>
      <c r="CY65" s="27">
        <v>39.625</v>
      </c>
      <c r="CZ65" s="27">
        <v>25.354500000000002</v>
      </c>
      <c r="DA65" s="27">
        <v>15.657500000000001</v>
      </c>
      <c r="DB65" s="27">
        <v>9.0890000000000004</v>
      </c>
      <c r="DC65" s="27">
        <v>4.8544999999999998</v>
      </c>
      <c r="DD65" s="27">
        <v>2.3645</v>
      </c>
      <c r="DE65" s="27">
        <v>0.98750000000000004</v>
      </c>
      <c r="DF65" s="27">
        <v>0.33050000000000002</v>
      </c>
      <c r="DG65" s="27">
        <v>6.9000000000000006E-2</v>
      </c>
      <c r="DH65" s="27">
        <v>1.8499999999999999E-2</v>
      </c>
    </row>
    <row r="66" spans="1:112" x14ac:dyDescent="0.35">
      <c r="A66" s="23">
        <v>6821</v>
      </c>
      <c r="B66" s="23" t="s">
        <v>23</v>
      </c>
      <c r="C66" s="24" t="s">
        <v>24</v>
      </c>
      <c r="D66" s="25">
        <v>5</v>
      </c>
      <c r="E66" s="25">
        <v>156</v>
      </c>
      <c r="F66" s="25" t="s">
        <v>25</v>
      </c>
      <c r="G66" s="25" t="s">
        <v>26</v>
      </c>
      <c r="H66" s="25">
        <v>156</v>
      </c>
      <c r="I66" s="26" t="s">
        <v>27</v>
      </c>
      <c r="J66" s="25">
        <v>906</v>
      </c>
      <c r="K66" s="25">
        <v>1998</v>
      </c>
      <c r="L66" s="27">
        <v>8989.8004999999994</v>
      </c>
      <c r="M66" s="27">
        <v>9183.3610000000008</v>
      </c>
      <c r="N66" s="27">
        <v>9462.0314999999991</v>
      </c>
      <c r="O66" s="27">
        <v>9733.6790000000001</v>
      </c>
      <c r="P66" s="27">
        <v>10000.216</v>
      </c>
      <c r="Q66" s="27">
        <v>10358.643</v>
      </c>
      <c r="R66" s="27">
        <v>10945.904500000001</v>
      </c>
      <c r="S66" s="27">
        <v>12656.458500000001</v>
      </c>
      <c r="T66" s="27">
        <v>13701.242</v>
      </c>
      <c r="U66" s="27">
        <v>13192.251</v>
      </c>
      <c r="V66" s="27">
        <v>13244.141</v>
      </c>
      <c r="W66" s="27">
        <v>13131.172</v>
      </c>
      <c r="X66" s="27">
        <v>12247.450500000001</v>
      </c>
      <c r="Y66" s="27">
        <v>11440.324500000001</v>
      </c>
      <c r="Z66" s="27">
        <v>10826.2075</v>
      </c>
      <c r="AA66" s="27">
        <v>11179.251</v>
      </c>
      <c r="AB66" s="27">
        <v>11371.155500000001</v>
      </c>
      <c r="AC66" s="27">
        <v>10668.2</v>
      </c>
      <c r="AD66" s="27">
        <v>10230.329</v>
      </c>
      <c r="AE66" s="27">
        <v>9754.6885000000002</v>
      </c>
      <c r="AF66" s="27">
        <v>9453.9220000000005</v>
      </c>
      <c r="AG66" s="27">
        <v>9784.6924999999992</v>
      </c>
      <c r="AH66" s="27">
        <v>10337.717500000001</v>
      </c>
      <c r="AI66" s="27">
        <v>11105.8325</v>
      </c>
      <c r="AJ66" s="27">
        <v>12057.201499999999</v>
      </c>
      <c r="AK66" s="27">
        <v>12595.372499999999</v>
      </c>
      <c r="AL66" s="27">
        <v>12951.242</v>
      </c>
      <c r="AM66" s="27">
        <v>13479.745500000001</v>
      </c>
      <c r="AN66" s="27">
        <v>13589.1805</v>
      </c>
      <c r="AO66" s="27">
        <v>13466.4755</v>
      </c>
      <c r="AP66" s="27">
        <v>12618.5375</v>
      </c>
      <c r="AQ66" s="27">
        <v>12006.7665</v>
      </c>
      <c r="AR66" s="27">
        <v>12463.1145</v>
      </c>
      <c r="AS66" s="27">
        <v>12517.191999999999</v>
      </c>
      <c r="AT66" s="27">
        <v>13069.1785</v>
      </c>
      <c r="AU66" s="27">
        <v>12277.1435</v>
      </c>
      <c r="AV66" s="27">
        <v>8703</v>
      </c>
      <c r="AW66" s="27">
        <v>6716.2060000000001</v>
      </c>
      <c r="AX66" s="27">
        <v>6938.8734999999997</v>
      </c>
      <c r="AY66" s="27">
        <v>7773.3209999999999</v>
      </c>
      <c r="AZ66" s="27">
        <v>9166.2494999999999</v>
      </c>
      <c r="BA66" s="27">
        <v>9338.7875000000004</v>
      </c>
      <c r="BB66" s="27">
        <v>9118.7150000000001</v>
      </c>
      <c r="BC66" s="27">
        <v>9242.1640000000007</v>
      </c>
      <c r="BD66" s="27">
        <v>8868.7980000000007</v>
      </c>
      <c r="BE66" s="27">
        <v>8782.6394999999993</v>
      </c>
      <c r="BF66" s="27">
        <v>8341.7819999999992</v>
      </c>
      <c r="BG66" s="27">
        <v>7689.6689999999999</v>
      </c>
      <c r="BH66" s="27">
        <v>7196.0834999999997</v>
      </c>
      <c r="BI66" s="27">
        <v>6576.0164999999997</v>
      </c>
      <c r="BJ66" s="27">
        <v>6198.5929999999998</v>
      </c>
      <c r="BK66" s="27">
        <v>5780.8829999999998</v>
      </c>
      <c r="BL66" s="27">
        <v>5342.1935000000003</v>
      </c>
      <c r="BM66" s="27">
        <v>4987.4375</v>
      </c>
      <c r="BN66" s="27">
        <v>4747.7794999999996</v>
      </c>
      <c r="BO66" s="27">
        <v>4605.0195000000003</v>
      </c>
      <c r="BP66" s="27">
        <v>4598.9865</v>
      </c>
      <c r="BQ66" s="27">
        <v>4546.1689999999999</v>
      </c>
      <c r="BR66" s="27">
        <v>4340.2629999999999</v>
      </c>
      <c r="BS66" s="27">
        <v>4258.1819999999998</v>
      </c>
      <c r="BT66" s="27">
        <v>4273.2624999999998</v>
      </c>
      <c r="BU66" s="27">
        <v>4178.2389999999996</v>
      </c>
      <c r="BV66" s="27">
        <v>4057.9425000000001</v>
      </c>
      <c r="BW66" s="27">
        <v>3921.087</v>
      </c>
      <c r="BX66" s="27">
        <v>3805.5315000000001</v>
      </c>
      <c r="BY66" s="27">
        <v>3580.8595</v>
      </c>
      <c r="BZ66" s="27">
        <v>3269.3995</v>
      </c>
      <c r="CA66" s="27">
        <v>3104.8249999999998</v>
      </c>
      <c r="CB66" s="27">
        <v>2935.2959999999998</v>
      </c>
      <c r="CC66" s="27">
        <v>2739.2240000000002</v>
      </c>
      <c r="CD66" s="27">
        <v>2556.6315</v>
      </c>
      <c r="CE66" s="27">
        <v>2304.4430000000002</v>
      </c>
      <c r="CF66" s="27">
        <v>2141.9095000000002</v>
      </c>
      <c r="CG66" s="27">
        <v>2026.41</v>
      </c>
      <c r="CH66" s="27">
        <v>1816.0825</v>
      </c>
      <c r="CI66" s="27">
        <v>1588.8</v>
      </c>
      <c r="CJ66" s="27">
        <v>1418.346</v>
      </c>
      <c r="CK66" s="27">
        <v>1271.6500000000001</v>
      </c>
      <c r="CL66" s="27">
        <v>1103.7484999999999</v>
      </c>
      <c r="CM66" s="27">
        <v>931.27250000000004</v>
      </c>
      <c r="CN66" s="27">
        <v>801.69500000000005</v>
      </c>
      <c r="CO66" s="27">
        <v>692.72149999999999</v>
      </c>
      <c r="CP66" s="27">
        <v>586.40099999999995</v>
      </c>
      <c r="CQ66" s="27">
        <v>495.56650000000002</v>
      </c>
      <c r="CR66" s="27">
        <v>404.65300000000002</v>
      </c>
      <c r="CS66" s="27">
        <v>309.15100000000001</v>
      </c>
      <c r="CT66" s="27">
        <v>231.0395</v>
      </c>
      <c r="CU66" s="27">
        <v>175.45750000000001</v>
      </c>
      <c r="CV66" s="27">
        <v>132.518</v>
      </c>
      <c r="CW66" s="27">
        <v>95.188500000000005</v>
      </c>
      <c r="CX66" s="27">
        <v>64.557500000000005</v>
      </c>
      <c r="CY66" s="27">
        <v>42.907499999999999</v>
      </c>
      <c r="CZ66" s="27">
        <v>27.7285</v>
      </c>
      <c r="DA66" s="27">
        <v>16.993500000000001</v>
      </c>
      <c r="DB66" s="27">
        <v>9.9984999999999999</v>
      </c>
      <c r="DC66" s="27">
        <v>5.4809999999999999</v>
      </c>
      <c r="DD66" s="27">
        <v>2.7189999999999999</v>
      </c>
      <c r="DE66" s="27">
        <v>1.1955</v>
      </c>
      <c r="DF66" s="27">
        <v>0.41549999999999998</v>
      </c>
      <c r="DG66" s="27">
        <v>9.2999999999999999E-2</v>
      </c>
      <c r="DH66" s="27">
        <v>2.5000000000000001E-2</v>
      </c>
    </row>
    <row r="67" spans="1:112" x14ac:dyDescent="0.35">
      <c r="A67" s="23">
        <v>6822</v>
      </c>
      <c r="B67" s="23" t="s">
        <v>23</v>
      </c>
      <c r="C67" s="24" t="s">
        <v>24</v>
      </c>
      <c r="D67" s="25">
        <v>5</v>
      </c>
      <c r="E67" s="25">
        <v>156</v>
      </c>
      <c r="F67" s="25" t="s">
        <v>25</v>
      </c>
      <c r="G67" s="25" t="s">
        <v>26</v>
      </c>
      <c r="H67" s="25">
        <v>156</v>
      </c>
      <c r="I67" s="26" t="s">
        <v>27</v>
      </c>
      <c r="J67" s="25">
        <v>906</v>
      </c>
      <c r="K67" s="25">
        <v>1999</v>
      </c>
      <c r="L67" s="27">
        <v>8806.4249999999993</v>
      </c>
      <c r="M67" s="27">
        <v>8928.2829999999994</v>
      </c>
      <c r="N67" s="27">
        <v>9151.8974999999991</v>
      </c>
      <c r="O67" s="27">
        <v>9437.7870000000003</v>
      </c>
      <c r="P67" s="27">
        <v>9714.2520000000004</v>
      </c>
      <c r="Q67" s="27">
        <v>9983.8919999999998</v>
      </c>
      <c r="R67" s="27">
        <v>10344.078</v>
      </c>
      <c r="S67" s="27">
        <v>10931.934499999999</v>
      </c>
      <c r="T67" s="27">
        <v>12641.234</v>
      </c>
      <c r="U67" s="27">
        <v>13685.343500000001</v>
      </c>
      <c r="V67" s="27">
        <v>13177.468999999999</v>
      </c>
      <c r="W67" s="27">
        <v>13229.947</v>
      </c>
      <c r="X67" s="27">
        <v>13117.572</v>
      </c>
      <c r="Y67" s="27">
        <v>12234.946</v>
      </c>
      <c r="Z67" s="27">
        <v>11428.499</v>
      </c>
      <c r="AA67" s="27">
        <v>10814.505499999999</v>
      </c>
      <c r="AB67" s="27">
        <v>11166.51</v>
      </c>
      <c r="AC67" s="27">
        <v>11357.2125</v>
      </c>
      <c r="AD67" s="27">
        <v>10653.495000000001</v>
      </c>
      <c r="AE67" s="27">
        <v>10214.511</v>
      </c>
      <c r="AF67" s="27">
        <v>9737.7855</v>
      </c>
      <c r="AG67" s="27">
        <v>9435.8629999999994</v>
      </c>
      <c r="AH67" s="27">
        <v>9764.9599999999991</v>
      </c>
      <c r="AI67" s="27">
        <v>10316.2235</v>
      </c>
      <c r="AJ67" s="27">
        <v>11082.465</v>
      </c>
      <c r="AK67" s="27">
        <v>12031.879000000001</v>
      </c>
      <c r="AL67" s="27">
        <v>12568.844999999999</v>
      </c>
      <c r="AM67" s="27">
        <v>12923.891</v>
      </c>
      <c r="AN67" s="27">
        <v>13451.2035</v>
      </c>
      <c r="AO67" s="27">
        <v>13559.93</v>
      </c>
      <c r="AP67" s="27">
        <v>13436.795</v>
      </c>
      <c r="AQ67" s="27">
        <v>12589.834000000001</v>
      </c>
      <c r="AR67" s="27">
        <v>11978.826499999999</v>
      </c>
      <c r="AS67" s="27">
        <v>12434.235500000001</v>
      </c>
      <c r="AT67" s="27">
        <v>12488.132</v>
      </c>
      <c r="AU67" s="27">
        <v>13038.8215</v>
      </c>
      <c r="AV67" s="27">
        <v>12247.915999999999</v>
      </c>
      <c r="AW67" s="27">
        <v>8680.4244999999992</v>
      </c>
      <c r="AX67" s="27">
        <v>6697.1220000000003</v>
      </c>
      <c r="AY67" s="27">
        <v>6918.3410000000003</v>
      </c>
      <c r="AZ67" s="27">
        <v>7749.2884999999997</v>
      </c>
      <c r="BA67" s="27">
        <v>9136.4444999999996</v>
      </c>
      <c r="BB67" s="27">
        <v>9306.2744999999995</v>
      </c>
      <c r="BC67" s="27">
        <v>9084.7875000000004</v>
      </c>
      <c r="BD67" s="27">
        <v>9205.8690000000006</v>
      </c>
      <c r="BE67" s="27">
        <v>8832.1275000000005</v>
      </c>
      <c r="BF67" s="27">
        <v>8744.6610000000001</v>
      </c>
      <c r="BG67" s="27">
        <v>8303.9110000000001</v>
      </c>
      <c r="BH67" s="27">
        <v>7652.4459999999999</v>
      </c>
      <c r="BI67" s="27">
        <v>7157.9534999999996</v>
      </c>
      <c r="BJ67" s="27">
        <v>6536.9785000000002</v>
      </c>
      <c r="BK67" s="27">
        <v>6158.0884999999998</v>
      </c>
      <c r="BL67" s="27">
        <v>5739.8765000000003</v>
      </c>
      <c r="BM67" s="27">
        <v>5301.2354999999998</v>
      </c>
      <c r="BN67" s="27">
        <v>4946.4994999999999</v>
      </c>
      <c r="BO67" s="27">
        <v>4706.3280000000004</v>
      </c>
      <c r="BP67" s="27">
        <v>4562.0985000000001</v>
      </c>
      <c r="BQ67" s="27">
        <v>4552.6925000000001</v>
      </c>
      <c r="BR67" s="27">
        <v>4495.8609999999999</v>
      </c>
      <c r="BS67" s="27">
        <v>4286.4960000000001</v>
      </c>
      <c r="BT67" s="27">
        <v>4198.2960000000003</v>
      </c>
      <c r="BU67" s="27">
        <v>4204.7520000000004</v>
      </c>
      <c r="BV67" s="27">
        <v>4102.1540000000005</v>
      </c>
      <c r="BW67" s="27">
        <v>3975.0245</v>
      </c>
      <c r="BX67" s="27">
        <v>3832.6224999999999</v>
      </c>
      <c r="BY67" s="27">
        <v>3712.1289999999999</v>
      </c>
      <c r="BZ67" s="27">
        <v>3486.1480000000001</v>
      </c>
      <c r="CA67" s="27">
        <v>3176.3270000000002</v>
      </c>
      <c r="CB67" s="27">
        <v>3009.1840000000002</v>
      </c>
      <c r="CC67" s="27">
        <v>2836.6819999999998</v>
      </c>
      <c r="CD67" s="27">
        <v>2637.752</v>
      </c>
      <c r="CE67" s="27">
        <v>2451.837</v>
      </c>
      <c r="CF67" s="27">
        <v>2200.1439999999998</v>
      </c>
      <c r="CG67" s="27">
        <v>2035.1410000000001</v>
      </c>
      <c r="CH67" s="27">
        <v>1915.8009999999999</v>
      </c>
      <c r="CI67" s="27">
        <v>1708.0385000000001</v>
      </c>
      <c r="CJ67" s="27">
        <v>1485.8354999999999</v>
      </c>
      <c r="CK67" s="27">
        <v>1317.9905000000001</v>
      </c>
      <c r="CL67" s="27">
        <v>1172.9114999999999</v>
      </c>
      <c r="CM67" s="27">
        <v>1009.1485</v>
      </c>
      <c r="CN67" s="27">
        <v>842.72900000000004</v>
      </c>
      <c r="CO67" s="27">
        <v>716.98400000000004</v>
      </c>
      <c r="CP67" s="27">
        <v>611.54849999999999</v>
      </c>
      <c r="CQ67" s="27">
        <v>510.49799999999999</v>
      </c>
      <c r="CR67" s="27">
        <v>425.0575</v>
      </c>
      <c r="CS67" s="27">
        <v>341.65249999999997</v>
      </c>
      <c r="CT67" s="27">
        <v>256.59100000000001</v>
      </c>
      <c r="CU67" s="27">
        <v>188.136</v>
      </c>
      <c r="CV67" s="27">
        <v>139.815</v>
      </c>
      <c r="CW67" s="27">
        <v>102.997</v>
      </c>
      <c r="CX67" s="27">
        <v>71.882000000000005</v>
      </c>
      <c r="CY67" s="27">
        <v>47.156999999999996</v>
      </c>
      <c r="CZ67" s="27">
        <v>30.175000000000001</v>
      </c>
      <c r="DA67" s="27">
        <v>18.680499999999999</v>
      </c>
      <c r="DB67" s="27">
        <v>10.906499999999999</v>
      </c>
      <c r="DC67" s="27">
        <v>6.0614999999999997</v>
      </c>
      <c r="DD67" s="27">
        <v>3.0924999999999998</v>
      </c>
      <c r="DE67" s="27">
        <v>1.3905000000000001</v>
      </c>
      <c r="DF67" s="27">
        <v>0.52049999999999996</v>
      </c>
      <c r="DG67" s="27">
        <v>0.11550000000000001</v>
      </c>
      <c r="DH67" s="27">
        <v>2.8500000000000001E-2</v>
      </c>
    </row>
    <row r="68" spans="1:112" x14ac:dyDescent="0.35">
      <c r="A68" s="23">
        <v>6823</v>
      </c>
      <c r="B68" s="23" t="s">
        <v>23</v>
      </c>
      <c r="C68" s="24" t="s">
        <v>24</v>
      </c>
      <c r="D68" s="25">
        <v>5</v>
      </c>
      <c r="E68" s="25">
        <v>156</v>
      </c>
      <c r="F68" s="25" t="s">
        <v>25</v>
      </c>
      <c r="G68" s="25" t="s">
        <v>26</v>
      </c>
      <c r="H68" s="25">
        <v>156</v>
      </c>
      <c r="I68" s="26" t="s">
        <v>27</v>
      </c>
      <c r="J68" s="25">
        <v>906</v>
      </c>
      <c r="K68" s="25">
        <v>2000</v>
      </c>
      <c r="L68" s="27">
        <v>8937.7554999999993</v>
      </c>
      <c r="M68" s="27">
        <v>8750.7860000000001</v>
      </c>
      <c r="N68" s="27">
        <v>8899.2715000000007</v>
      </c>
      <c r="O68" s="27">
        <v>9129.6620000000003</v>
      </c>
      <c r="P68" s="27">
        <v>9420.1610000000001</v>
      </c>
      <c r="Q68" s="27">
        <v>9699.5879999999997</v>
      </c>
      <c r="R68" s="27">
        <v>9970.8490000000002</v>
      </c>
      <c r="S68" s="27">
        <v>10331.557000000001</v>
      </c>
      <c r="T68" s="27">
        <v>10919.076499999999</v>
      </c>
      <c r="U68" s="27">
        <v>12626.6355</v>
      </c>
      <c r="V68" s="27">
        <v>13670.059499999999</v>
      </c>
      <c r="W68" s="27">
        <v>13163.34</v>
      </c>
      <c r="X68" s="27">
        <v>13216.215</v>
      </c>
      <c r="Y68" s="27">
        <v>13104.207</v>
      </c>
      <c r="Z68" s="27">
        <v>12222.324500000001</v>
      </c>
      <c r="AA68" s="27">
        <v>11416.12</v>
      </c>
      <c r="AB68" s="27">
        <v>10801.797500000001</v>
      </c>
      <c r="AC68" s="27">
        <v>11152.374</v>
      </c>
      <c r="AD68" s="27">
        <v>11341.534</v>
      </c>
      <c r="AE68" s="27">
        <v>10636.832</v>
      </c>
      <c r="AF68" s="27">
        <v>10196.644</v>
      </c>
      <c r="AG68" s="27">
        <v>9718.8790000000008</v>
      </c>
      <c r="AH68" s="27">
        <v>9415.9634999999998</v>
      </c>
      <c r="AI68" s="27">
        <v>9743.6255000000001</v>
      </c>
      <c r="AJ68" s="27">
        <v>10293.4185</v>
      </c>
      <c r="AK68" s="27">
        <v>11058.081</v>
      </c>
      <c r="AL68" s="27">
        <v>12005.785</v>
      </c>
      <c r="AM68" s="27">
        <v>12541.691500000001</v>
      </c>
      <c r="AN68" s="27">
        <v>12895.976500000001</v>
      </c>
      <c r="AO68" s="27">
        <v>13422.116</v>
      </c>
      <c r="AP68" s="27">
        <v>13530.152</v>
      </c>
      <c r="AQ68" s="27">
        <v>13406.664500000001</v>
      </c>
      <c r="AR68" s="27">
        <v>12560.781000000001</v>
      </c>
      <c r="AS68" s="27">
        <v>11950.655000000001</v>
      </c>
      <c r="AT68" s="27">
        <v>12405.1675</v>
      </c>
      <c r="AU68" s="27">
        <v>12458.8045</v>
      </c>
      <c r="AV68" s="27">
        <v>13007.974</v>
      </c>
      <c r="AW68" s="27">
        <v>12217.832</v>
      </c>
      <c r="AX68" s="27">
        <v>8656.8585000000003</v>
      </c>
      <c r="AY68" s="27">
        <v>6677</v>
      </c>
      <c r="AZ68" s="27">
        <v>6896.49</v>
      </c>
      <c r="BA68" s="27">
        <v>7723.6319999999996</v>
      </c>
      <c r="BB68" s="27">
        <v>9104.7209999999995</v>
      </c>
      <c r="BC68" s="27">
        <v>9271.9694999999992</v>
      </c>
      <c r="BD68" s="27">
        <v>9049.41</v>
      </c>
      <c r="BE68" s="27">
        <v>9168.3209999999999</v>
      </c>
      <c r="BF68" s="27">
        <v>8794.2510000000002</v>
      </c>
      <c r="BG68" s="27">
        <v>8705.2060000000001</v>
      </c>
      <c r="BH68" s="27">
        <v>8264.0514999999996</v>
      </c>
      <c r="BI68" s="27">
        <v>7612.7124999999996</v>
      </c>
      <c r="BJ68" s="27">
        <v>7116.7534999999998</v>
      </c>
      <c r="BK68" s="27">
        <v>6494.6695</v>
      </c>
      <c r="BL68" s="27">
        <v>6114.4970000000003</v>
      </c>
      <c r="BM68" s="27">
        <v>5696.4115000000002</v>
      </c>
      <c r="BN68" s="27">
        <v>5258.5225</v>
      </c>
      <c r="BO68" s="27">
        <v>4904.2190000000001</v>
      </c>
      <c r="BP68" s="27">
        <v>4663.46</v>
      </c>
      <c r="BQ68" s="27">
        <v>4517.223</v>
      </c>
      <c r="BR68" s="27">
        <v>4503.4575000000004</v>
      </c>
      <c r="BS68" s="27">
        <v>4441.4125000000004</v>
      </c>
      <c r="BT68" s="27">
        <v>4227.527</v>
      </c>
      <c r="BU68" s="27">
        <v>4132.3175000000001</v>
      </c>
      <c r="BV68" s="27">
        <v>4129.6450000000004</v>
      </c>
      <c r="BW68" s="27">
        <v>4019.8440000000001</v>
      </c>
      <c r="BX68" s="27">
        <v>3886.8825000000002</v>
      </c>
      <c r="BY68" s="27">
        <v>3740.0925000000002</v>
      </c>
      <c r="BZ68" s="27">
        <v>3615.4454999999998</v>
      </c>
      <c r="CA68" s="27">
        <v>3388.3735000000001</v>
      </c>
      <c r="CB68" s="27">
        <v>3079.8850000000002</v>
      </c>
      <c r="CC68" s="27">
        <v>2909.4414999999999</v>
      </c>
      <c r="CD68" s="27">
        <v>2733.0145000000002</v>
      </c>
      <c r="CE68" s="27">
        <v>2531.0554999999999</v>
      </c>
      <c r="CF68" s="27">
        <v>2342.4254999999998</v>
      </c>
      <c r="CG68" s="27">
        <v>2092.1844999999998</v>
      </c>
      <c r="CH68" s="27">
        <v>1925.8955000000001</v>
      </c>
      <c r="CI68" s="27">
        <v>1803.857</v>
      </c>
      <c r="CJ68" s="27">
        <v>1599.5015000000001</v>
      </c>
      <c r="CK68" s="27">
        <v>1382.8275000000001</v>
      </c>
      <c r="CL68" s="27">
        <v>1217.7339999999999</v>
      </c>
      <c r="CM68" s="27">
        <v>1074.365</v>
      </c>
      <c r="CN68" s="27">
        <v>915.01099999999997</v>
      </c>
      <c r="CO68" s="27">
        <v>755.23850000000004</v>
      </c>
      <c r="CP68" s="27">
        <v>634.27</v>
      </c>
      <c r="CQ68" s="27">
        <v>533.50099999999998</v>
      </c>
      <c r="CR68" s="27">
        <v>438.79750000000001</v>
      </c>
      <c r="CS68" s="27">
        <v>359.65899999999999</v>
      </c>
      <c r="CT68" s="27">
        <v>284.22149999999999</v>
      </c>
      <c r="CU68" s="27">
        <v>209.4725</v>
      </c>
      <c r="CV68" s="27">
        <v>150.334</v>
      </c>
      <c r="CW68" s="27">
        <v>109.002</v>
      </c>
      <c r="CX68" s="27">
        <v>78.040999999999997</v>
      </c>
      <c r="CY68" s="27">
        <v>52.702500000000001</v>
      </c>
      <c r="CZ68" s="27">
        <v>33.293999999999997</v>
      </c>
      <c r="DA68" s="27">
        <v>20.4085</v>
      </c>
      <c r="DB68" s="27">
        <v>12.0335</v>
      </c>
      <c r="DC68" s="27">
        <v>6.6345000000000001</v>
      </c>
      <c r="DD68" s="27">
        <v>3.4329999999999998</v>
      </c>
      <c r="DE68" s="27">
        <v>1.5905</v>
      </c>
      <c r="DF68" s="27">
        <v>0.61199999999999999</v>
      </c>
      <c r="DG68" s="27">
        <v>0.1555</v>
      </c>
      <c r="DH68" s="27">
        <v>3.9E-2</v>
      </c>
    </row>
    <row r="69" spans="1:112" x14ac:dyDescent="0.35">
      <c r="A69" s="23">
        <v>6824</v>
      </c>
      <c r="B69" s="23" t="s">
        <v>23</v>
      </c>
      <c r="C69" s="24" t="s">
        <v>24</v>
      </c>
      <c r="D69" s="25">
        <v>5</v>
      </c>
      <c r="E69" s="25">
        <v>156</v>
      </c>
      <c r="F69" s="25" t="s">
        <v>25</v>
      </c>
      <c r="G69" s="25" t="s">
        <v>26</v>
      </c>
      <c r="H69" s="25">
        <v>156</v>
      </c>
      <c r="I69" s="26" t="s">
        <v>27</v>
      </c>
      <c r="J69" s="25">
        <v>906</v>
      </c>
      <c r="K69" s="25">
        <v>2001</v>
      </c>
      <c r="L69" s="27">
        <v>8902.0349999999999</v>
      </c>
      <c r="M69" s="27">
        <v>8886.8590000000004</v>
      </c>
      <c r="N69" s="27">
        <v>8724.5490000000009</v>
      </c>
      <c r="O69" s="27">
        <v>8879.0840000000007</v>
      </c>
      <c r="P69" s="27">
        <v>9113.7754999999997</v>
      </c>
      <c r="Q69" s="27">
        <v>9407.0295000000006</v>
      </c>
      <c r="R69" s="27">
        <v>9687.8714999999993</v>
      </c>
      <c r="S69" s="27">
        <v>9959.5049999999992</v>
      </c>
      <c r="T69" s="27">
        <v>10319.865</v>
      </c>
      <c r="U69" s="27">
        <v>10906.625</v>
      </c>
      <c r="V69" s="27">
        <v>12612.5975</v>
      </c>
      <c r="W69" s="27">
        <v>13655.520500000001</v>
      </c>
      <c r="X69" s="27">
        <v>13149.7345</v>
      </c>
      <c r="Y69" s="27">
        <v>13202.8125</v>
      </c>
      <c r="Z69" s="27">
        <v>13090.913500000001</v>
      </c>
      <c r="AA69" s="27">
        <v>12209.406499999999</v>
      </c>
      <c r="AB69" s="27">
        <v>11403.0815</v>
      </c>
      <c r="AC69" s="27">
        <v>10788.133</v>
      </c>
      <c r="AD69" s="27">
        <v>11137.093999999999</v>
      </c>
      <c r="AE69" s="27">
        <v>11324.624</v>
      </c>
      <c r="AF69" s="27">
        <v>10618.9725</v>
      </c>
      <c r="AG69" s="27">
        <v>10177.727999999999</v>
      </c>
      <c r="AH69" s="27">
        <v>9699.1710000000003</v>
      </c>
      <c r="AI69" s="27">
        <v>9395.5689999999995</v>
      </c>
      <c r="AJ69" s="27">
        <v>9722.1034999999993</v>
      </c>
      <c r="AK69" s="27">
        <v>10270.709000000001</v>
      </c>
      <c r="AL69" s="27">
        <v>11034.0085</v>
      </c>
      <c r="AM69" s="27">
        <v>11980.118</v>
      </c>
      <c r="AN69" s="27">
        <v>12514.99</v>
      </c>
      <c r="AO69" s="27">
        <v>12868.486000000001</v>
      </c>
      <c r="AP69" s="27">
        <v>13393.4205</v>
      </c>
      <c r="AQ69" s="27">
        <v>13500.782499999999</v>
      </c>
      <c r="AR69" s="27">
        <v>13376.9915</v>
      </c>
      <c r="AS69" s="27">
        <v>12532.245999999999</v>
      </c>
      <c r="AT69" s="27">
        <v>11922.9805</v>
      </c>
      <c r="AU69" s="27">
        <v>12376.471</v>
      </c>
      <c r="AV69" s="27">
        <v>12429.583500000001</v>
      </c>
      <c r="AW69" s="27">
        <v>12976.784</v>
      </c>
      <c r="AX69" s="27">
        <v>12186.970499999999</v>
      </c>
      <c r="AY69" s="27">
        <v>8632.4865000000009</v>
      </c>
      <c r="AZ69" s="27">
        <v>6656.0455000000002</v>
      </c>
      <c r="BA69" s="27">
        <v>6873.5784999999996</v>
      </c>
      <c r="BB69" s="27">
        <v>7696.6895000000004</v>
      </c>
      <c r="BC69" s="27">
        <v>9071.5674999999992</v>
      </c>
      <c r="BD69" s="27">
        <v>9236.4735000000001</v>
      </c>
      <c r="BE69" s="27">
        <v>9013.0509999999995</v>
      </c>
      <c r="BF69" s="27">
        <v>9129.7549999999992</v>
      </c>
      <c r="BG69" s="27">
        <v>8755.0884999999998</v>
      </c>
      <c r="BH69" s="27">
        <v>8663.8564999999999</v>
      </c>
      <c r="BI69" s="27">
        <v>8221.6574999999993</v>
      </c>
      <c r="BJ69" s="27">
        <v>7569.9184999999998</v>
      </c>
      <c r="BK69" s="27">
        <v>7072.2115000000003</v>
      </c>
      <c r="BL69" s="27">
        <v>6449.241</v>
      </c>
      <c r="BM69" s="27">
        <v>6068.3770000000004</v>
      </c>
      <c r="BN69" s="27">
        <v>5651.1544999999996</v>
      </c>
      <c r="BO69" s="27">
        <v>5214.4620000000004</v>
      </c>
      <c r="BP69" s="27">
        <v>4860.5320000000002</v>
      </c>
      <c r="BQ69" s="27">
        <v>4618.6589999999997</v>
      </c>
      <c r="BR69" s="27">
        <v>4469.4944999999998</v>
      </c>
      <c r="BS69" s="27">
        <v>4450.1504999999997</v>
      </c>
      <c r="BT69" s="27">
        <v>4381.6639999999998</v>
      </c>
      <c r="BU69" s="27">
        <v>4162.4934999999996</v>
      </c>
      <c r="BV69" s="27">
        <v>4059.893</v>
      </c>
      <c r="BW69" s="27">
        <v>4048.2779999999998</v>
      </c>
      <c r="BX69" s="27">
        <v>3932.2125000000001</v>
      </c>
      <c r="BY69" s="27">
        <v>3794.5385000000001</v>
      </c>
      <c r="BZ69" s="27">
        <v>3644.1424999999999</v>
      </c>
      <c r="CA69" s="27">
        <v>3515.471</v>
      </c>
      <c r="CB69" s="27">
        <v>3286.8980000000001</v>
      </c>
      <c r="CC69" s="27">
        <v>2979.1154999999999</v>
      </c>
      <c r="CD69" s="27">
        <v>2804.3915000000002</v>
      </c>
      <c r="CE69" s="27">
        <v>2623.7959999999998</v>
      </c>
      <c r="CF69" s="27">
        <v>2419.4349999999999</v>
      </c>
      <c r="CG69" s="27">
        <v>2228.9485</v>
      </c>
      <c r="CH69" s="27">
        <v>1981.4555</v>
      </c>
      <c r="CI69" s="27">
        <v>1815.0395000000001</v>
      </c>
      <c r="CJ69" s="27">
        <v>1691.1155000000001</v>
      </c>
      <c r="CK69" s="27">
        <v>1490.623</v>
      </c>
      <c r="CL69" s="27">
        <v>1279.6065000000001</v>
      </c>
      <c r="CM69" s="27">
        <v>1117.3430000000001</v>
      </c>
      <c r="CN69" s="27">
        <v>975.97950000000003</v>
      </c>
      <c r="CO69" s="27">
        <v>821.68399999999997</v>
      </c>
      <c r="CP69" s="27">
        <v>669.50800000000004</v>
      </c>
      <c r="CQ69" s="27">
        <v>554.45799999999997</v>
      </c>
      <c r="CR69" s="27">
        <v>459.5145</v>
      </c>
      <c r="CS69" s="27">
        <v>372.05349999999999</v>
      </c>
      <c r="CT69" s="27">
        <v>299.834</v>
      </c>
      <c r="CU69" s="27">
        <v>232.56549999999999</v>
      </c>
      <c r="CV69" s="27">
        <v>167.8115</v>
      </c>
      <c r="CW69" s="27">
        <v>117.529</v>
      </c>
      <c r="CX69" s="27">
        <v>82.846000000000004</v>
      </c>
      <c r="CY69" s="27">
        <v>57.418500000000002</v>
      </c>
      <c r="CZ69" s="27">
        <v>37.359000000000002</v>
      </c>
      <c r="DA69" s="27">
        <v>22.616499999999998</v>
      </c>
      <c r="DB69" s="27">
        <v>13.207000000000001</v>
      </c>
      <c r="DC69" s="27">
        <v>7.3564999999999996</v>
      </c>
      <c r="DD69" s="27">
        <v>3.7765</v>
      </c>
      <c r="DE69" s="27">
        <v>1.7785</v>
      </c>
      <c r="DF69" s="27">
        <v>0.71299999999999997</v>
      </c>
      <c r="DG69" s="27">
        <v>0.19750000000000001</v>
      </c>
      <c r="DH69" s="27">
        <v>4.9000000000000002E-2</v>
      </c>
    </row>
    <row r="70" spans="1:112" x14ac:dyDescent="0.35">
      <c r="A70" s="23">
        <v>6825</v>
      </c>
      <c r="B70" s="23" t="s">
        <v>23</v>
      </c>
      <c r="C70" s="24" t="s">
        <v>24</v>
      </c>
      <c r="D70" s="25">
        <v>5</v>
      </c>
      <c r="E70" s="25">
        <v>156</v>
      </c>
      <c r="F70" s="25" t="s">
        <v>25</v>
      </c>
      <c r="G70" s="25" t="s">
        <v>26</v>
      </c>
      <c r="H70" s="25">
        <v>156</v>
      </c>
      <c r="I70" s="26" t="s">
        <v>27</v>
      </c>
      <c r="J70" s="25">
        <v>906</v>
      </c>
      <c r="K70" s="25">
        <v>2002</v>
      </c>
      <c r="L70" s="27">
        <v>8639.3135000000002</v>
      </c>
      <c r="M70" s="27">
        <v>8856.83</v>
      </c>
      <c r="N70" s="27">
        <v>8862.9069999999992</v>
      </c>
      <c r="O70" s="27">
        <v>8706.4120000000003</v>
      </c>
      <c r="P70" s="27">
        <v>8864.7715000000007</v>
      </c>
      <c r="Q70" s="27">
        <v>9101.9680000000008</v>
      </c>
      <c r="R70" s="27">
        <v>9396.4354999999996</v>
      </c>
      <c r="S70" s="27">
        <v>9677.5344999999998</v>
      </c>
      <c r="T70" s="27">
        <v>9948.8279999999995</v>
      </c>
      <c r="U70" s="27">
        <v>10308.569</v>
      </c>
      <c r="V70" s="27">
        <v>10894.736500000001</v>
      </c>
      <c r="W70" s="27">
        <v>12599.308000000001</v>
      </c>
      <c r="X70" s="27">
        <v>13641.6</v>
      </c>
      <c r="Y70" s="27">
        <v>13136.5525</v>
      </c>
      <c r="Z70" s="27">
        <v>13189.627500000001</v>
      </c>
      <c r="AA70" s="27">
        <v>13077.5625</v>
      </c>
      <c r="AB70" s="27">
        <v>12196.1255</v>
      </c>
      <c r="AC70" s="27">
        <v>11389.445</v>
      </c>
      <c r="AD70" s="27">
        <v>10773.7505</v>
      </c>
      <c r="AE70" s="27">
        <v>11121.084500000001</v>
      </c>
      <c r="AF70" s="27">
        <v>11307.056500000001</v>
      </c>
      <c r="AG70" s="27">
        <v>10600.656499999999</v>
      </c>
      <c r="AH70" s="27">
        <v>10158.630499999999</v>
      </c>
      <c r="AI70" s="27">
        <v>9679.61</v>
      </c>
      <c r="AJ70" s="27">
        <v>9375.6465000000007</v>
      </c>
      <c r="AK70" s="27">
        <v>9701.3240000000005</v>
      </c>
      <c r="AL70" s="27">
        <v>10248.936</v>
      </c>
      <c r="AM70" s="27">
        <v>11010.966</v>
      </c>
      <c r="AN70" s="27">
        <v>11955.4835</v>
      </c>
      <c r="AO70" s="27">
        <v>12489.269</v>
      </c>
      <c r="AP70" s="27">
        <v>12841.9205</v>
      </c>
      <c r="AQ70" s="27">
        <v>13365.629499999999</v>
      </c>
      <c r="AR70" s="27">
        <v>13472.3315</v>
      </c>
      <c r="AS70" s="27">
        <v>13348.2585</v>
      </c>
      <c r="AT70" s="27">
        <v>12504.602500000001</v>
      </c>
      <c r="AU70" s="27">
        <v>11896.058499999999</v>
      </c>
      <c r="AV70" s="27">
        <v>12348.235500000001</v>
      </c>
      <c r="AW70" s="27">
        <v>12400.396000000001</v>
      </c>
      <c r="AX70" s="27">
        <v>12945.0535</v>
      </c>
      <c r="AY70" s="27">
        <v>12155.08</v>
      </c>
      <c r="AZ70" s="27">
        <v>8607.1965</v>
      </c>
      <c r="BA70" s="27">
        <v>6634.3344999999999</v>
      </c>
      <c r="BB70" s="27">
        <v>6849.8064999999997</v>
      </c>
      <c r="BC70" s="27">
        <v>7668.8270000000002</v>
      </c>
      <c r="BD70" s="27">
        <v>9037.473</v>
      </c>
      <c r="BE70" s="27">
        <v>9200.1740000000009</v>
      </c>
      <c r="BF70" s="27">
        <v>8975.8924999999999</v>
      </c>
      <c r="BG70" s="27">
        <v>9090.0310000000009</v>
      </c>
      <c r="BH70" s="27">
        <v>8714.2005000000008</v>
      </c>
      <c r="BI70" s="27">
        <v>8620.0025000000005</v>
      </c>
      <c r="BJ70" s="27">
        <v>8176.1035000000002</v>
      </c>
      <c r="BK70" s="27">
        <v>7523.759</v>
      </c>
      <c r="BL70" s="27">
        <v>7024.4814999999999</v>
      </c>
      <c r="BM70" s="27">
        <v>6401.2820000000002</v>
      </c>
      <c r="BN70" s="27">
        <v>6020.4454999999998</v>
      </c>
      <c r="BO70" s="27">
        <v>5604.5519999999997</v>
      </c>
      <c r="BP70" s="27">
        <v>5169.018</v>
      </c>
      <c r="BQ70" s="27">
        <v>4814.9570000000003</v>
      </c>
      <c r="BR70" s="27">
        <v>4571.0945000000002</v>
      </c>
      <c r="BS70" s="27">
        <v>4417.9110000000001</v>
      </c>
      <c r="BT70" s="27">
        <v>4391.7434999999996</v>
      </c>
      <c r="BU70" s="27">
        <v>4315.8445000000002</v>
      </c>
      <c r="BV70" s="27">
        <v>4091.1930000000002</v>
      </c>
      <c r="BW70" s="27">
        <v>3981.5275000000001</v>
      </c>
      <c r="BX70" s="27">
        <v>3961.7359999999999</v>
      </c>
      <c r="BY70" s="27">
        <v>3840.4865</v>
      </c>
      <c r="BZ70" s="27">
        <v>3698.8595</v>
      </c>
      <c r="CA70" s="27">
        <v>3545.0070000000001</v>
      </c>
      <c r="CB70" s="27">
        <v>3411.7759999999998</v>
      </c>
      <c r="CC70" s="27">
        <v>3180.9180000000001</v>
      </c>
      <c r="CD70" s="27">
        <v>2873.0515</v>
      </c>
      <c r="CE70" s="27">
        <v>2693.779</v>
      </c>
      <c r="CF70" s="27">
        <v>2509.5909999999999</v>
      </c>
      <c r="CG70" s="27">
        <v>2303.7150000000001</v>
      </c>
      <c r="CH70" s="27">
        <v>2112.5790000000002</v>
      </c>
      <c r="CI70" s="27">
        <v>1869.116</v>
      </c>
      <c r="CJ70" s="27">
        <v>1703.4085</v>
      </c>
      <c r="CK70" s="27">
        <v>1577.9870000000001</v>
      </c>
      <c r="CL70" s="27">
        <v>1381.4545000000001</v>
      </c>
      <c r="CM70" s="27">
        <v>1176.1759999999999</v>
      </c>
      <c r="CN70" s="27">
        <v>1017.0305</v>
      </c>
      <c r="CO70" s="27">
        <v>878.33050000000003</v>
      </c>
      <c r="CP70" s="27">
        <v>730.11199999999997</v>
      </c>
      <c r="CQ70" s="27">
        <v>586.67999999999995</v>
      </c>
      <c r="CR70" s="27">
        <v>478.70800000000003</v>
      </c>
      <c r="CS70" s="27">
        <v>390.55849999999998</v>
      </c>
      <c r="CT70" s="27">
        <v>310.92599999999999</v>
      </c>
      <c r="CU70" s="27">
        <v>245.9545</v>
      </c>
      <c r="CV70" s="27">
        <v>186.815</v>
      </c>
      <c r="CW70" s="27">
        <v>131.59</v>
      </c>
      <c r="CX70" s="27">
        <v>89.626999999999995</v>
      </c>
      <c r="CY70" s="27">
        <v>61.185499999999998</v>
      </c>
      <c r="CZ70" s="27">
        <v>40.878500000000003</v>
      </c>
      <c r="DA70" s="27">
        <v>25.506499999999999</v>
      </c>
      <c r="DB70" s="27">
        <v>14.720499999999999</v>
      </c>
      <c r="DC70" s="27">
        <v>8.1285000000000007</v>
      </c>
      <c r="DD70" s="27">
        <v>4.226</v>
      </c>
      <c r="DE70" s="27">
        <v>1.9835</v>
      </c>
      <c r="DF70" s="27">
        <v>0.81950000000000001</v>
      </c>
      <c r="DG70" s="27">
        <v>0.252</v>
      </c>
      <c r="DH70" s="27">
        <v>6.4000000000000001E-2</v>
      </c>
    </row>
    <row r="71" spans="1:112" x14ac:dyDescent="0.35">
      <c r="A71" s="23">
        <v>6826</v>
      </c>
      <c r="B71" s="23" t="s">
        <v>23</v>
      </c>
      <c r="C71" s="24" t="s">
        <v>24</v>
      </c>
      <c r="D71" s="25">
        <v>5</v>
      </c>
      <c r="E71" s="25">
        <v>156</v>
      </c>
      <c r="F71" s="25" t="s">
        <v>25</v>
      </c>
      <c r="G71" s="25" t="s">
        <v>26</v>
      </c>
      <c r="H71" s="25">
        <v>156</v>
      </c>
      <c r="I71" s="26" t="s">
        <v>27</v>
      </c>
      <c r="J71" s="25">
        <v>906</v>
      </c>
      <c r="K71" s="25">
        <v>2003</v>
      </c>
      <c r="L71" s="27">
        <v>8589.2994999999992</v>
      </c>
      <c r="M71" s="27">
        <v>8600.3359999999993</v>
      </c>
      <c r="N71" s="27">
        <v>8835.1404999999995</v>
      </c>
      <c r="O71" s="27">
        <v>8846.0264999999999</v>
      </c>
      <c r="P71" s="27">
        <v>8693.2795000000006</v>
      </c>
      <c r="Q71" s="27">
        <v>8853.8665000000001</v>
      </c>
      <c r="R71" s="27">
        <v>9092.1525000000001</v>
      </c>
      <c r="S71" s="27">
        <v>9386.8225000000002</v>
      </c>
      <c r="T71" s="27">
        <v>9667.6025000000009</v>
      </c>
      <c r="U71" s="27">
        <v>9938.3790000000008</v>
      </c>
      <c r="V71" s="27">
        <v>10297.6695</v>
      </c>
      <c r="W71" s="27">
        <v>10883.3465</v>
      </c>
      <c r="X71" s="27">
        <v>12586.428</v>
      </c>
      <c r="Y71" s="27">
        <v>13627.9485</v>
      </c>
      <c r="Z71" s="27">
        <v>13123.353999999999</v>
      </c>
      <c r="AA71" s="27">
        <v>13176.08</v>
      </c>
      <c r="AB71" s="27">
        <v>13063.464</v>
      </c>
      <c r="AC71" s="27">
        <v>12181.722</v>
      </c>
      <c r="AD71" s="27">
        <v>11374.418</v>
      </c>
      <c r="AE71" s="27">
        <v>10757.841</v>
      </c>
      <c r="AF71" s="27">
        <v>11103.5095</v>
      </c>
      <c r="AG71" s="27">
        <v>11288.0005</v>
      </c>
      <c r="AH71" s="27">
        <v>10581.067999999999</v>
      </c>
      <c r="AI71" s="27">
        <v>10138.544</v>
      </c>
      <c r="AJ71" s="27">
        <v>9659.3685000000005</v>
      </c>
      <c r="AK71" s="27">
        <v>9355.3150000000005</v>
      </c>
      <c r="AL71" s="27">
        <v>9680.3384999999998</v>
      </c>
      <c r="AM71" s="27">
        <v>10227.073</v>
      </c>
      <c r="AN71" s="27">
        <v>10987.875</v>
      </c>
      <c r="AO71" s="27">
        <v>11930.7935</v>
      </c>
      <c r="AP71" s="27">
        <v>12463.4835</v>
      </c>
      <c r="AQ71" s="27">
        <v>12815.32</v>
      </c>
      <c r="AR71" s="27">
        <v>13337.861999999999</v>
      </c>
      <c r="AS71" s="27">
        <v>13443.970499999999</v>
      </c>
      <c r="AT71" s="27">
        <v>13319.6235</v>
      </c>
      <c r="AU71" s="27">
        <v>12476.960499999999</v>
      </c>
      <c r="AV71" s="27">
        <v>11868.921</v>
      </c>
      <c r="AW71" s="27">
        <v>12319.3935</v>
      </c>
      <c r="AX71" s="27">
        <v>12370.119000000001</v>
      </c>
      <c r="AY71" s="27">
        <v>12911.636500000001</v>
      </c>
      <c r="AZ71" s="27">
        <v>12121.151</v>
      </c>
      <c r="BA71" s="27">
        <v>8580.2945</v>
      </c>
      <c r="BB71" s="27">
        <v>6611.3760000000002</v>
      </c>
      <c r="BC71" s="27">
        <v>6824.8459999999995</v>
      </c>
      <c r="BD71" s="27">
        <v>7639.8284999999996</v>
      </c>
      <c r="BE71" s="27">
        <v>9002.2055</v>
      </c>
      <c r="BF71" s="27">
        <v>9162.6605</v>
      </c>
      <c r="BG71" s="27">
        <v>8937.2365000000009</v>
      </c>
      <c r="BH71" s="27">
        <v>9048.1620000000003</v>
      </c>
      <c r="BI71" s="27">
        <v>8670.4529999999995</v>
      </c>
      <c r="BJ71" s="27">
        <v>8572.4969999999994</v>
      </c>
      <c r="BK71" s="27">
        <v>8126.5680000000002</v>
      </c>
      <c r="BL71" s="27">
        <v>7473.924</v>
      </c>
      <c r="BM71" s="27">
        <v>6973.7245000000003</v>
      </c>
      <c r="BN71" s="27">
        <v>6351.1085000000003</v>
      </c>
      <c r="BO71" s="27">
        <v>5970.7629999999999</v>
      </c>
      <c r="BP71" s="27">
        <v>5556.1745000000001</v>
      </c>
      <c r="BQ71" s="27">
        <v>5121.3059999999996</v>
      </c>
      <c r="BR71" s="27">
        <v>4766.2735000000002</v>
      </c>
      <c r="BS71" s="27">
        <v>4519.3824999999997</v>
      </c>
      <c r="BT71" s="27">
        <v>4361.0749999999998</v>
      </c>
      <c r="BU71" s="27">
        <v>4327.0559999999996</v>
      </c>
      <c r="BV71" s="27">
        <v>4243.3085000000001</v>
      </c>
      <c r="BW71" s="27">
        <v>4013.6435000000001</v>
      </c>
      <c r="BX71" s="27">
        <v>3897.7669999999998</v>
      </c>
      <c r="BY71" s="27">
        <v>3870.7089999999998</v>
      </c>
      <c r="BZ71" s="27">
        <v>3744.9915000000001</v>
      </c>
      <c r="CA71" s="27">
        <v>3599.5355</v>
      </c>
      <c r="CB71" s="27">
        <v>3441.6970000000001</v>
      </c>
      <c r="CC71" s="27">
        <v>3302.9845</v>
      </c>
      <c r="CD71" s="27">
        <v>3068.8580000000002</v>
      </c>
      <c r="CE71" s="27">
        <v>2760.8474999999999</v>
      </c>
      <c r="CF71" s="27">
        <v>2577.5920000000001</v>
      </c>
      <c r="CG71" s="27">
        <v>2390.6395000000002</v>
      </c>
      <c r="CH71" s="27">
        <v>2184.5</v>
      </c>
      <c r="CI71" s="27">
        <v>1993.9665</v>
      </c>
      <c r="CJ71" s="27">
        <v>1755.4304999999999</v>
      </c>
      <c r="CK71" s="27">
        <v>1590.8325</v>
      </c>
      <c r="CL71" s="27">
        <v>1463.9780000000001</v>
      </c>
      <c r="CM71" s="27">
        <v>1271.4725000000001</v>
      </c>
      <c r="CN71" s="27">
        <v>1072.2394999999999</v>
      </c>
      <c r="CO71" s="27">
        <v>916.8845</v>
      </c>
      <c r="CP71" s="27">
        <v>781.947</v>
      </c>
      <c r="CQ71" s="27">
        <v>641.09699999999998</v>
      </c>
      <c r="CR71" s="27">
        <v>507.57400000000001</v>
      </c>
      <c r="CS71" s="27">
        <v>407.673</v>
      </c>
      <c r="CT71" s="27">
        <v>327.01400000000001</v>
      </c>
      <c r="CU71" s="27">
        <v>255.529</v>
      </c>
      <c r="CV71" s="27">
        <v>197.93899999999999</v>
      </c>
      <c r="CW71" s="27">
        <v>146.78749999999999</v>
      </c>
      <c r="CX71" s="27">
        <v>100.574</v>
      </c>
      <c r="CY71" s="27">
        <v>66.355000000000004</v>
      </c>
      <c r="CZ71" s="27">
        <v>43.679499999999997</v>
      </c>
      <c r="DA71" s="27">
        <v>27.997</v>
      </c>
      <c r="DB71" s="27">
        <v>16.662500000000001</v>
      </c>
      <c r="DC71" s="27">
        <v>9.1010000000000009</v>
      </c>
      <c r="DD71" s="27">
        <v>4.6994999999999996</v>
      </c>
      <c r="DE71" s="27">
        <v>2.2414999999999998</v>
      </c>
      <c r="DF71" s="27">
        <v>0.92900000000000005</v>
      </c>
      <c r="DG71" s="27">
        <v>0.30199999999999999</v>
      </c>
      <c r="DH71" s="27">
        <v>8.3500000000000005E-2</v>
      </c>
    </row>
    <row r="72" spans="1:112" x14ac:dyDescent="0.35">
      <c r="A72" s="23">
        <v>6827</v>
      </c>
      <c r="B72" s="23" t="s">
        <v>23</v>
      </c>
      <c r="C72" s="24" t="s">
        <v>24</v>
      </c>
      <c r="D72" s="25">
        <v>5</v>
      </c>
      <c r="E72" s="25">
        <v>156</v>
      </c>
      <c r="F72" s="25" t="s">
        <v>25</v>
      </c>
      <c r="G72" s="25" t="s">
        <v>26</v>
      </c>
      <c r="H72" s="25">
        <v>156</v>
      </c>
      <c r="I72" s="26" t="s">
        <v>27</v>
      </c>
      <c r="J72" s="25">
        <v>906</v>
      </c>
      <c r="K72" s="25">
        <v>2004</v>
      </c>
      <c r="L72" s="27">
        <v>8651.4814999999999</v>
      </c>
      <c r="M72" s="27">
        <v>8555.1474999999991</v>
      </c>
      <c r="N72" s="27">
        <v>8581.4189999999999</v>
      </c>
      <c r="O72" s="27">
        <v>8819.7865000000002</v>
      </c>
      <c r="P72" s="27">
        <v>8833.7664999999997</v>
      </c>
      <c r="Q72" s="27">
        <v>8683.2569999999996</v>
      </c>
      <c r="R72" s="27">
        <v>8844.8184999999994</v>
      </c>
      <c r="S72" s="27">
        <v>9083.2939999999999</v>
      </c>
      <c r="T72" s="27">
        <v>9377.6470000000008</v>
      </c>
      <c r="U72" s="27">
        <v>9657.9390000000003</v>
      </c>
      <c r="V72" s="27">
        <v>9928.3469999999998</v>
      </c>
      <c r="W72" s="27">
        <v>10287.27</v>
      </c>
      <c r="X72" s="27">
        <v>10872.325999999999</v>
      </c>
      <c r="Y72" s="27">
        <v>12573.8285</v>
      </c>
      <c r="Z72" s="27">
        <v>13614.4</v>
      </c>
      <c r="AA72" s="27">
        <v>13109.929</v>
      </c>
      <c r="AB72" s="27">
        <v>13161.988499999999</v>
      </c>
      <c r="AC72" s="27">
        <v>13048.5285</v>
      </c>
      <c r="AD72" s="27">
        <v>12166.270500000001</v>
      </c>
      <c r="AE72" s="27">
        <v>11358.2695</v>
      </c>
      <c r="AF72" s="27">
        <v>10740.8585</v>
      </c>
      <c r="AG72" s="27">
        <v>11084.99</v>
      </c>
      <c r="AH72" s="27">
        <v>11268.221</v>
      </c>
      <c r="AI72" s="27">
        <v>10561.076999999999</v>
      </c>
      <c r="AJ72" s="27">
        <v>10118.375</v>
      </c>
      <c r="AK72" s="27">
        <v>9639.3204999999998</v>
      </c>
      <c r="AL72" s="27">
        <v>9335.3729999999996</v>
      </c>
      <c r="AM72" s="27">
        <v>9659.8410000000003</v>
      </c>
      <c r="AN72" s="27">
        <v>10205.722</v>
      </c>
      <c r="AO72" s="27">
        <v>10965.272999999999</v>
      </c>
      <c r="AP72" s="27">
        <v>11906.554</v>
      </c>
      <c r="AQ72" s="27">
        <v>12438.1445</v>
      </c>
      <c r="AR72" s="27">
        <v>12789.195</v>
      </c>
      <c r="AS72" s="27">
        <v>13310.6</v>
      </c>
      <c r="AT72" s="27">
        <v>13416.092500000001</v>
      </c>
      <c r="AU72" s="27">
        <v>13291.3375</v>
      </c>
      <c r="AV72" s="27">
        <v>12449.422</v>
      </c>
      <c r="AW72" s="27">
        <v>11841.523999999999</v>
      </c>
      <c r="AX72" s="27">
        <v>12289.770500000001</v>
      </c>
      <c r="AY72" s="27">
        <v>12338.522499999999</v>
      </c>
      <c r="AZ72" s="27">
        <v>12876.3105</v>
      </c>
      <c r="BA72" s="27">
        <v>12085.1405</v>
      </c>
      <c r="BB72" s="27">
        <v>8551.9655000000002</v>
      </c>
      <c r="BC72" s="27">
        <v>6587.4735000000001</v>
      </c>
      <c r="BD72" s="27">
        <v>6799.07</v>
      </c>
      <c r="BE72" s="27">
        <v>7610.0219999999999</v>
      </c>
      <c r="BF72" s="27">
        <v>8965.9060000000009</v>
      </c>
      <c r="BG72" s="27">
        <v>9123.7644999999993</v>
      </c>
      <c r="BH72" s="27">
        <v>8896.6200000000008</v>
      </c>
      <c r="BI72" s="27">
        <v>9003.4689999999991</v>
      </c>
      <c r="BJ72" s="27">
        <v>8623.1635000000006</v>
      </c>
      <c r="BK72" s="27">
        <v>8520.9215000000004</v>
      </c>
      <c r="BL72" s="27">
        <v>8073.1565000000001</v>
      </c>
      <c r="BM72" s="27">
        <v>7420.9844999999996</v>
      </c>
      <c r="BN72" s="27">
        <v>6920.6745000000001</v>
      </c>
      <c r="BO72" s="27">
        <v>6299.1575000000003</v>
      </c>
      <c r="BP72" s="27">
        <v>5919.2389999999996</v>
      </c>
      <c r="BQ72" s="27">
        <v>5505.4255000000003</v>
      </c>
      <c r="BR72" s="27">
        <v>5070.3755000000001</v>
      </c>
      <c r="BS72" s="27">
        <v>4713.3739999999998</v>
      </c>
      <c r="BT72" s="27">
        <v>4462.4274999999998</v>
      </c>
      <c r="BU72" s="27">
        <v>4298.1435000000001</v>
      </c>
      <c r="BV72" s="27">
        <v>4255.7730000000001</v>
      </c>
      <c r="BW72" s="27">
        <v>4164.4065000000001</v>
      </c>
      <c r="BX72" s="27">
        <v>3930.741</v>
      </c>
      <c r="BY72" s="27">
        <v>3809.6464999999998</v>
      </c>
      <c r="BZ72" s="27">
        <v>3775.9144999999999</v>
      </c>
      <c r="CA72" s="27">
        <v>3645.8254999999999</v>
      </c>
      <c r="CB72" s="27">
        <v>3495.9904999999999</v>
      </c>
      <c r="CC72" s="27">
        <v>3333.2660000000001</v>
      </c>
      <c r="CD72" s="27">
        <v>3187.9014999999999</v>
      </c>
      <c r="CE72" s="27">
        <v>2950.2514999999999</v>
      </c>
      <c r="CF72" s="27">
        <v>2642.9285</v>
      </c>
      <c r="CG72" s="27">
        <v>2456.5115000000001</v>
      </c>
      <c r="CH72" s="27">
        <v>2268.0234999999998</v>
      </c>
      <c r="CI72" s="27">
        <v>2062.9124999999999</v>
      </c>
      <c r="CJ72" s="27">
        <v>1873.8440000000001</v>
      </c>
      <c r="CK72" s="27">
        <v>1640.68</v>
      </c>
      <c r="CL72" s="27">
        <v>1477.2635</v>
      </c>
      <c r="CM72" s="27">
        <v>1348.9760000000001</v>
      </c>
      <c r="CN72" s="27">
        <v>1160.7825</v>
      </c>
      <c r="CO72" s="27">
        <v>968.29150000000004</v>
      </c>
      <c r="CP72" s="27">
        <v>817.83799999999997</v>
      </c>
      <c r="CQ72" s="27">
        <v>688.05250000000001</v>
      </c>
      <c r="CR72" s="27">
        <v>555.88900000000001</v>
      </c>
      <c r="CS72" s="27">
        <v>433.22250000000003</v>
      </c>
      <c r="CT72" s="27">
        <v>342.07</v>
      </c>
      <c r="CU72" s="27">
        <v>269.30599999999998</v>
      </c>
      <c r="CV72" s="27">
        <v>206.06049999999999</v>
      </c>
      <c r="CW72" s="27">
        <v>155.84450000000001</v>
      </c>
      <c r="CX72" s="27">
        <v>112.4395</v>
      </c>
      <c r="CY72" s="27">
        <v>74.646000000000001</v>
      </c>
      <c r="CZ72" s="27">
        <v>47.5015</v>
      </c>
      <c r="DA72" s="27">
        <v>30.01</v>
      </c>
      <c r="DB72" s="27">
        <v>18.359000000000002</v>
      </c>
      <c r="DC72" s="27">
        <v>10.3315</v>
      </c>
      <c r="DD72" s="27">
        <v>5.2565</v>
      </c>
      <c r="DE72" s="27">
        <v>2.48</v>
      </c>
      <c r="DF72" s="27">
        <v>1.0415000000000001</v>
      </c>
      <c r="DG72" s="27">
        <v>0.34150000000000003</v>
      </c>
      <c r="DH72" s="27">
        <v>9.0499999999999997E-2</v>
      </c>
    </row>
    <row r="73" spans="1:112" x14ac:dyDescent="0.35">
      <c r="A73" s="23">
        <v>6828</v>
      </c>
      <c r="B73" s="23" t="s">
        <v>23</v>
      </c>
      <c r="C73" s="24" t="s">
        <v>24</v>
      </c>
      <c r="D73" s="25">
        <v>5</v>
      </c>
      <c r="E73" s="25">
        <v>156</v>
      </c>
      <c r="F73" s="25" t="s">
        <v>25</v>
      </c>
      <c r="G73" s="25" t="s">
        <v>26</v>
      </c>
      <c r="H73" s="25">
        <v>156</v>
      </c>
      <c r="I73" s="26" t="s">
        <v>27</v>
      </c>
      <c r="J73" s="25">
        <v>906</v>
      </c>
      <c r="K73" s="25">
        <v>2005</v>
      </c>
      <c r="L73" s="27">
        <v>8787.7219999999998</v>
      </c>
      <c r="M73" s="27">
        <v>8620.2459999999992</v>
      </c>
      <c r="N73" s="27">
        <v>8538.2369999999992</v>
      </c>
      <c r="O73" s="27">
        <v>8567.8130000000001</v>
      </c>
      <c r="P73" s="27">
        <v>8808.4789999999994</v>
      </c>
      <c r="Q73" s="27">
        <v>8824.2819999999992</v>
      </c>
      <c r="R73" s="27">
        <v>8674.8345000000008</v>
      </c>
      <c r="S73" s="27">
        <v>8836.5524999999998</v>
      </c>
      <c r="T73" s="27">
        <v>9074.7369999999992</v>
      </c>
      <c r="U73" s="27">
        <v>9368.6234999999997</v>
      </c>
      <c r="V73" s="27">
        <v>9648.6110000000008</v>
      </c>
      <c r="W73" s="27">
        <v>9918.7605000000003</v>
      </c>
      <c r="X73" s="27">
        <v>10277.182000000001</v>
      </c>
      <c r="Y73" s="27">
        <v>10861.477999999999</v>
      </c>
      <c r="Z73" s="27">
        <v>12561.2585</v>
      </c>
      <c r="AA73" s="27">
        <v>13600.627</v>
      </c>
      <c r="AB73" s="27">
        <v>13095.929</v>
      </c>
      <c r="AC73" s="27">
        <v>13147.021500000001</v>
      </c>
      <c r="AD73" s="27">
        <v>13032.493</v>
      </c>
      <c r="AE73" s="27">
        <v>12149.618</v>
      </c>
      <c r="AF73" s="27">
        <v>11340.951999999999</v>
      </c>
      <c r="AG73" s="27">
        <v>10722.8595</v>
      </c>
      <c r="AH73" s="27">
        <v>11065.661</v>
      </c>
      <c r="AI73" s="27">
        <v>11247.915999999999</v>
      </c>
      <c r="AJ73" s="27">
        <v>10540.887500000001</v>
      </c>
      <c r="AK73" s="27">
        <v>10098.282499999999</v>
      </c>
      <c r="AL73" s="27">
        <v>9619.5450000000001</v>
      </c>
      <c r="AM73" s="27">
        <v>9315.8060000000005</v>
      </c>
      <c r="AN73" s="27">
        <v>9639.7505000000001</v>
      </c>
      <c r="AO73" s="27">
        <v>10184.7665</v>
      </c>
      <c r="AP73" s="27">
        <v>10943.039000000001</v>
      </c>
      <c r="AQ73" s="27">
        <v>11882.6765</v>
      </c>
      <c r="AR73" s="27">
        <v>12413.1955</v>
      </c>
      <c r="AS73" s="27">
        <v>12763.493</v>
      </c>
      <c r="AT73" s="27">
        <v>13283.74</v>
      </c>
      <c r="AU73" s="27">
        <v>13388.489</v>
      </c>
      <c r="AV73" s="27">
        <v>13263.065000000001</v>
      </c>
      <c r="AW73" s="27">
        <v>12421.536</v>
      </c>
      <c r="AX73" s="27">
        <v>11813.3505</v>
      </c>
      <c r="AY73" s="27">
        <v>12258.803</v>
      </c>
      <c r="AZ73" s="27">
        <v>12305.094999999999</v>
      </c>
      <c r="BA73" s="27">
        <v>12838.728499999999</v>
      </c>
      <c r="BB73" s="27">
        <v>12046.9575</v>
      </c>
      <c r="BC73" s="27">
        <v>8522.2985000000008</v>
      </c>
      <c r="BD73" s="27">
        <v>6562.7635</v>
      </c>
      <c r="BE73" s="27">
        <v>6772.5739999999996</v>
      </c>
      <c r="BF73" s="27">
        <v>7579.3559999999998</v>
      </c>
      <c r="BG73" s="27">
        <v>8928.2394999999997</v>
      </c>
      <c r="BH73" s="27">
        <v>9082.8515000000007</v>
      </c>
      <c r="BI73" s="27">
        <v>8853.2335000000003</v>
      </c>
      <c r="BJ73" s="27">
        <v>8955.1075000000001</v>
      </c>
      <c r="BK73" s="27">
        <v>8571.7829999999994</v>
      </c>
      <c r="BL73" s="27">
        <v>8465.2620000000006</v>
      </c>
      <c r="BM73" s="27">
        <v>8016.3630000000003</v>
      </c>
      <c r="BN73" s="27">
        <v>7365.6009999999997</v>
      </c>
      <c r="BO73" s="27">
        <v>6865.6935000000003</v>
      </c>
      <c r="BP73" s="27">
        <v>6245.2389999999996</v>
      </c>
      <c r="BQ73" s="27">
        <v>5865.1544999999996</v>
      </c>
      <c r="BR73" s="27">
        <v>5451.2120000000004</v>
      </c>
      <c r="BS73" s="27">
        <v>5014.9904999999999</v>
      </c>
      <c r="BT73" s="27">
        <v>4655.0675000000001</v>
      </c>
      <c r="BU73" s="27">
        <v>4399.3180000000002</v>
      </c>
      <c r="BV73" s="27">
        <v>4228.7484999999997</v>
      </c>
      <c r="BW73" s="27">
        <v>4178.1790000000001</v>
      </c>
      <c r="BX73" s="27">
        <v>4079.9949999999999</v>
      </c>
      <c r="BY73" s="27">
        <v>3843.4580000000001</v>
      </c>
      <c r="BZ73" s="27">
        <v>3717.8150000000001</v>
      </c>
      <c r="CA73" s="27">
        <v>3677.4050000000002</v>
      </c>
      <c r="CB73" s="27">
        <v>3542.3715000000002</v>
      </c>
      <c r="CC73" s="27">
        <v>3387.2345</v>
      </c>
      <c r="CD73" s="27">
        <v>3218.4810000000002</v>
      </c>
      <c r="CE73" s="27">
        <v>3066.0059999999999</v>
      </c>
      <c r="CF73" s="27">
        <v>2825.5104999999999</v>
      </c>
      <c r="CG73" s="27">
        <v>2519.9490000000001</v>
      </c>
      <c r="CH73" s="27">
        <v>2331.6080000000002</v>
      </c>
      <c r="CI73" s="27">
        <v>2142.8674999999998</v>
      </c>
      <c r="CJ73" s="27">
        <v>1939.6755000000001</v>
      </c>
      <c r="CK73" s="27">
        <v>1752.4829999999999</v>
      </c>
      <c r="CL73" s="27">
        <v>1524.7919999999999</v>
      </c>
      <c r="CM73" s="27">
        <v>1362.5630000000001</v>
      </c>
      <c r="CN73" s="27">
        <v>1233.0619999999999</v>
      </c>
      <c r="CO73" s="27">
        <v>1049.8820000000001</v>
      </c>
      <c r="CP73" s="27">
        <v>865.274</v>
      </c>
      <c r="CQ73" s="27">
        <v>721.13049999999998</v>
      </c>
      <c r="CR73" s="27">
        <v>597.95399999999995</v>
      </c>
      <c r="CS73" s="27">
        <v>475.596</v>
      </c>
      <c r="CT73" s="27">
        <v>364.37950000000001</v>
      </c>
      <c r="CU73" s="27">
        <v>282.34649999999999</v>
      </c>
      <c r="CV73" s="27">
        <v>217.65049999999999</v>
      </c>
      <c r="CW73" s="27">
        <v>162.58949999999999</v>
      </c>
      <c r="CX73" s="27">
        <v>119.639</v>
      </c>
      <c r="CY73" s="27">
        <v>83.653000000000006</v>
      </c>
      <c r="CZ73" s="27">
        <v>53.582500000000003</v>
      </c>
      <c r="DA73" s="27">
        <v>32.734499999999997</v>
      </c>
      <c r="DB73" s="27">
        <v>19.748000000000001</v>
      </c>
      <c r="DC73" s="27">
        <v>11.433</v>
      </c>
      <c r="DD73" s="27">
        <v>6.0045000000000002</v>
      </c>
      <c r="DE73" s="27">
        <v>2.8</v>
      </c>
      <c r="DF73" s="27">
        <v>1.1695</v>
      </c>
      <c r="DG73" s="27">
        <v>0.39750000000000002</v>
      </c>
      <c r="DH73" s="27">
        <v>0.109</v>
      </c>
    </row>
    <row r="74" spans="1:112" x14ac:dyDescent="0.35">
      <c r="A74" s="23">
        <v>6829</v>
      </c>
      <c r="B74" s="23" t="s">
        <v>23</v>
      </c>
      <c r="C74" s="24" t="s">
        <v>24</v>
      </c>
      <c r="D74" s="25">
        <v>5</v>
      </c>
      <c r="E74" s="25">
        <v>156</v>
      </c>
      <c r="F74" s="25" t="s">
        <v>25</v>
      </c>
      <c r="G74" s="25" t="s">
        <v>26</v>
      </c>
      <c r="H74" s="25">
        <v>156</v>
      </c>
      <c r="I74" s="26" t="s">
        <v>27</v>
      </c>
      <c r="J74" s="25">
        <v>906</v>
      </c>
      <c r="K74" s="25">
        <v>2006</v>
      </c>
      <c r="L74" s="27">
        <v>8921.5635000000002</v>
      </c>
      <c r="M74" s="27">
        <v>8757.9539999999997</v>
      </c>
      <c r="N74" s="27">
        <v>8604.8014999999996</v>
      </c>
      <c r="O74" s="27">
        <v>8525.8665000000001</v>
      </c>
      <c r="P74" s="27">
        <v>8557.6200000000008</v>
      </c>
      <c r="Q74" s="27">
        <v>8799.5555000000004</v>
      </c>
      <c r="R74" s="27">
        <v>8816.0794999999998</v>
      </c>
      <c r="S74" s="27">
        <v>8666.8909999999996</v>
      </c>
      <c r="T74" s="27">
        <v>8828.3410000000003</v>
      </c>
      <c r="U74" s="27">
        <v>9066.1569999999992</v>
      </c>
      <c r="V74" s="27">
        <v>9359.8564999999999</v>
      </c>
      <c r="W74" s="27">
        <v>9639.7070000000003</v>
      </c>
      <c r="X74" s="27">
        <v>9909.4575000000004</v>
      </c>
      <c r="Y74" s="27">
        <v>10267.222</v>
      </c>
      <c r="Z74" s="27">
        <v>10850.553</v>
      </c>
      <c r="AA74" s="27">
        <v>12548.389499999999</v>
      </c>
      <c r="AB74" s="27">
        <v>13586.2575</v>
      </c>
      <c r="AC74" s="27">
        <v>13080.986000000001</v>
      </c>
      <c r="AD74" s="27">
        <v>13130.861500000001</v>
      </c>
      <c r="AE74" s="27">
        <v>13015.1255</v>
      </c>
      <c r="AF74" s="27">
        <v>12131.636</v>
      </c>
      <c r="AG74" s="27">
        <v>11322.441500000001</v>
      </c>
      <c r="AH74" s="27">
        <v>10703.9015</v>
      </c>
      <c r="AI74" s="27">
        <v>11045.642</v>
      </c>
      <c r="AJ74" s="27">
        <v>11227.2305</v>
      </c>
      <c r="AK74" s="27">
        <v>10520.5985</v>
      </c>
      <c r="AL74" s="27">
        <v>10078.291499999999</v>
      </c>
      <c r="AM74" s="27">
        <v>9599.9825000000001</v>
      </c>
      <c r="AN74" s="27">
        <v>9296.4955000000009</v>
      </c>
      <c r="AO74" s="27">
        <v>9619.9215000000004</v>
      </c>
      <c r="AP74" s="27">
        <v>10164.069</v>
      </c>
      <c r="AQ74" s="27">
        <v>10921.075999999999</v>
      </c>
      <c r="AR74" s="27">
        <v>11859.109</v>
      </c>
      <c r="AS74" s="27">
        <v>12388.602999999999</v>
      </c>
      <c r="AT74" s="27">
        <v>12738.143</v>
      </c>
      <c r="AU74" s="27">
        <v>13257.123</v>
      </c>
      <c r="AV74" s="27">
        <v>13360.888999999999</v>
      </c>
      <c r="AW74" s="27">
        <v>13234.4095</v>
      </c>
      <c r="AX74" s="27">
        <v>12392.856</v>
      </c>
      <c r="AY74" s="27">
        <v>11783.94</v>
      </c>
      <c r="AZ74" s="27">
        <v>12226.091</v>
      </c>
      <c r="BA74" s="27">
        <v>12269.6235</v>
      </c>
      <c r="BB74" s="27">
        <v>12798.931500000001</v>
      </c>
      <c r="BC74" s="27">
        <v>12006.9215</v>
      </c>
      <c r="BD74" s="27">
        <v>8491.6229999999996</v>
      </c>
      <c r="BE74" s="27">
        <v>6537.4170000000004</v>
      </c>
      <c r="BF74" s="27">
        <v>6745.4035000000003</v>
      </c>
      <c r="BG74" s="27">
        <v>7547.6475</v>
      </c>
      <c r="BH74" s="27">
        <v>8888.7355000000007</v>
      </c>
      <c r="BI74" s="27">
        <v>9039.2939999999999</v>
      </c>
      <c r="BJ74" s="27">
        <v>8806.4470000000001</v>
      </c>
      <c r="BK74" s="27">
        <v>8902.7430000000004</v>
      </c>
      <c r="BL74" s="27">
        <v>8516.5450000000001</v>
      </c>
      <c r="BM74" s="27">
        <v>8406.2875000000004</v>
      </c>
      <c r="BN74" s="27">
        <v>7957.1819999999998</v>
      </c>
      <c r="BO74" s="27">
        <v>7308.4084999999995</v>
      </c>
      <c r="BP74" s="27">
        <v>6808.8455000000004</v>
      </c>
      <c r="BQ74" s="27">
        <v>6188.8519999999999</v>
      </c>
      <c r="BR74" s="27">
        <v>5807.6130000000003</v>
      </c>
      <c r="BS74" s="27">
        <v>5392.4904999999999</v>
      </c>
      <c r="BT74" s="27">
        <v>4954.1864999999998</v>
      </c>
      <c r="BU74" s="27">
        <v>4590.7115000000003</v>
      </c>
      <c r="BV74" s="27">
        <v>4330</v>
      </c>
      <c r="BW74" s="27">
        <v>4153.5005000000001</v>
      </c>
      <c r="BX74" s="27">
        <v>4095.4825000000001</v>
      </c>
      <c r="BY74" s="27">
        <v>3991.4654999999998</v>
      </c>
      <c r="BZ74" s="27">
        <v>3752.8580000000002</v>
      </c>
      <c r="CA74" s="27">
        <v>3622.7449999999999</v>
      </c>
      <c r="CB74" s="27">
        <v>3575.0335</v>
      </c>
      <c r="CC74" s="27">
        <v>3434.1325000000002</v>
      </c>
      <c r="CD74" s="27">
        <v>3272.5529999999999</v>
      </c>
      <c r="CE74" s="27">
        <v>3097.3735000000001</v>
      </c>
      <c r="CF74" s="27">
        <v>2938.2995000000001</v>
      </c>
      <c r="CG74" s="27">
        <v>2695.9335000000001</v>
      </c>
      <c r="CH74" s="27">
        <v>2393.5864999999999</v>
      </c>
      <c r="CI74" s="27">
        <v>2204.598</v>
      </c>
      <c r="CJ74" s="27">
        <v>2016.5084999999999</v>
      </c>
      <c r="CK74" s="27">
        <v>1815.6334999999999</v>
      </c>
      <c r="CL74" s="27">
        <v>1630.375</v>
      </c>
      <c r="CM74" s="27">
        <v>1408.1635000000001</v>
      </c>
      <c r="CN74" s="27">
        <v>1247.319</v>
      </c>
      <c r="CO74" s="27">
        <v>1117.2719999999999</v>
      </c>
      <c r="CP74" s="27">
        <v>940.27650000000006</v>
      </c>
      <c r="CQ74" s="27">
        <v>764.92949999999996</v>
      </c>
      <c r="CR74" s="27">
        <v>628.52350000000001</v>
      </c>
      <c r="CS74" s="27">
        <v>513.21</v>
      </c>
      <c r="CT74" s="27">
        <v>401.38499999999999</v>
      </c>
      <c r="CU74" s="27">
        <v>301.81400000000002</v>
      </c>
      <c r="CV74" s="27">
        <v>228.97800000000001</v>
      </c>
      <c r="CW74" s="27">
        <v>172.33799999999999</v>
      </c>
      <c r="CX74" s="27">
        <v>125.26600000000001</v>
      </c>
      <c r="CY74" s="27">
        <v>89.344499999999996</v>
      </c>
      <c r="CZ74" s="27">
        <v>60.302999999999997</v>
      </c>
      <c r="DA74" s="27">
        <v>37.104500000000002</v>
      </c>
      <c r="DB74" s="27">
        <v>21.657</v>
      </c>
      <c r="DC74" s="27">
        <v>12.3965</v>
      </c>
      <c r="DD74" s="27">
        <v>6.7404999999999999</v>
      </c>
      <c r="DE74" s="27">
        <v>3.2765</v>
      </c>
      <c r="DF74" s="27">
        <v>1.3740000000000001</v>
      </c>
      <c r="DG74" s="27">
        <v>0.47849999999999998</v>
      </c>
      <c r="DH74" s="27">
        <v>0.13500000000000001</v>
      </c>
    </row>
    <row r="75" spans="1:112" x14ac:dyDescent="0.35">
      <c r="A75" s="23">
        <v>6830</v>
      </c>
      <c r="B75" s="23" t="s">
        <v>23</v>
      </c>
      <c r="C75" s="24" t="s">
        <v>24</v>
      </c>
      <c r="D75" s="25">
        <v>5</v>
      </c>
      <c r="E75" s="25">
        <v>156</v>
      </c>
      <c r="F75" s="25" t="s">
        <v>25</v>
      </c>
      <c r="G75" s="25" t="s">
        <v>26</v>
      </c>
      <c r="H75" s="25">
        <v>156</v>
      </c>
      <c r="I75" s="26" t="s">
        <v>27</v>
      </c>
      <c r="J75" s="25">
        <v>906</v>
      </c>
      <c r="K75" s="25">
        <v>2007</v>
      </c>
      <c r="L75" s="27">
        <v>9098.7345000000005</v>
      </c>
      <c r="M75" s="27">
        <v>8893.4745000000003</v>
      </c>
      <c r="N75" s="27">
        <v>8743.8834999999999</v>
      </c>
      <c r="O75" s="27">
        <v>8593.6209999999992</v>
      </c>
      <c r="P75" s="27">
        <v>8516.7055</v>
      </c>
      <c r="Q75" s="27">
        <v>8549.6650000000009</v>
      </c>
      <c r="R75" s="27">
        <v>8791.9130000000005</v>
      </c>
      <c r="S75" s="27">
        <v>8808.3950000000004</v>
      </c>
      <c r="T75" s="27">
        <v>8659.0424999999996</v>
      </c>
      <c r="U75" s="27">
        <v>8820.1389999999992</v>
      </c>
      <c r="V75" s="27">
        <v>9057.8580000000002</v>
      </c>
      <c r="W75" s="27">
        <v>9351.5375000000004</v>
      </c>
      <c r="X75" s="27">
        <v>9631.1144999999997</v>
      </c>
      <c r="Y75" s="27">
        <v>9900.3325000000004</v>
      </c>
      <c r="Z75" s="27">
        <v>10257.281499999999</v>
      </c>
      <c r="AA75" s="27">
        <v>10839.466</v>
      </c>
      <c r="AB75" s="27">
        <v>12535.208500000001</v>
      </c>
      <c r="AC75" s="27">
        <v>13571.3815</v>
      </c>
      <c r="AD75" s="27">
        <v>13065.392</v>
      </c>
      <c r="AE75" s="27">
        <v>13114.0155</v>
      </c>
      <c r="AF75" s="27">
        <v>12997.1345</v>
      </c>
      <c r="AG75" s="27">
        <v>12113.234</v>
      </c>
      <c r="AH75" s="27">
        <v>11303.802</v>
      </c>
      <c r="AI75" s="27">
        <v>10685.145500000001</v>
      </c>
      <c r="AJ75" s="27">
        <v>11026.135</v>
      </c>
      <c r="AK75" s="27">
        <v>11207.308999999999</v>
      </c>
      <c r="AL75" s="27">
        <v>10501.2605</v>
      </c>
      <c r="AM75" s="27">
        <v>10059.334500000001</v>
      </c>
      <c r="AN75" s="27">
        <v>9581.4590000000007</v>
      </c>
      <c r="AO75" s="27">
        <v>9278.1970000000001</v>
      </c>
      <c r="AP75" s="27">
        <v>9601.0609999999997</v>
      </c>
      <c r="AQ75" s="27">
        <v>10144.304</v>
      </c>
      <c r="AR75" s="27">
        <v>10900.031000000001</v>
      </c>
      <c r="AS75" s="27">
        <v>11836.441500000001</v>
      </c>
      <c r="AT75" s="27">
        <v>12364.852000000001</v>
      </c>
      <c r="AU75" s="27">
        <v>12713.486999999999</v>
      </c>
      <c r="AV75" s="27">
        <v>13230.9175</v>
      </c>
      <c r="AW75" s="27">
        <v>13333.269</v>
      </c>
      <c r="AX75" s="27">
        <v>13205.218000000001</v>
      </c>
      <c r="AY75" s="27">
        <v>12363.156499999999</v>
      </c>
      <c r="AZ75" s="27">
        <v>11753.136</v>
      </c>
      <c r="BA75" s="27">
        <v>12191.57</v>
      </c>
      <c r="BB75" s="27">
        <v>12232.228999999999</v>
      </c>
      <c r="BC75" s="27">
        <v>12757.272999999999</v>
      </c>
      <c r="BD75" s="27">
        <v>11965.387500000001</v>
      </c>
      <c r="BE75" s="27">
        <v>8460.1170000000002</v>
      </c>
      <c r="BF75" s="27">
        <v>6511.5429999999997</v>
      </c>
      <c r="BG75" s="27">
        <v>6717.4229999999998</v>
      </c>
      <c r="BH75" s="27">
        <v>7514.5024999999996</v>
      </c>
      <c r="BI75" s="27">
        <v>8846.6744999999992</v>
      </c>
      <c r="BJ75" s="27">
        <v>8992.2374999999993</v>
      </c>
      <c r="BK75" s="27">
        <v>8755.7044999999998</v>
      </c>
      <c r="BL75" s="27">
        <v>8846.2875000000004</v>
      </c>
      <c r="BM75" s="27">
        <v>8457.8449999999993</v>
      </c>
      <c r="BN75" s="27">
        <v>8344.6294999999991</v>
      </c>
      <c r="BO75" s="27">
        <v>7895.817</v>
      </c>
      <c r="BP75" s="27">
        <v>7249.0540000000001</v>
      </c>
      <c r="BQ75" s="27">
        <v>6749.1350000000002</v>
      </c>
      <c r="BR75" s="27">
        <v>6128.6094999999996</v>
      </c>
      <c r="BS75" s="27">
        <v>5745.0190000000002</v>
      </c>
      <c r="BT75" s="27">
        <v>5327.73</v>
      </c>
      <c r="BU75" s="27">
        <v>4886.7584999999999</v>
      </c>
      <c r="BV75" s="27">
        <v>4519.6959999999999</v>
      </c>
      <c r="BW75" s="27">
        <v>4254.4799999999996</v>
      </c>
      <c r="BX75" s="27">
        <v>4072.9364999999998</v>
      </c>
      <c r="BY75" s="27">
        <v>4008.34</v>
      </c>
      <c r="BZ75" s="27">
        <v>3899.1025</v>
      </c>
      <c r="CA75" s="27">
        <v>3658.5805</v>
      </c>
      <c r="CB75" s="27">
        <v>3523.4704999999999</v>
      </c>
      <c r="CC75" s="27">
        <v>3467.375</v>
      </c>
      <c r="CD75" s="27">
        <v>3319.3975</v>
      </c>
      <c r="CE75" s="27">
        <v>3150.9095000000002</v>
      </c>
      <c r="CF75" s="27">
        <v>2969.8125</v>
      </c>
      <c r="CG75" s="27">
        <v>2804.9105</v>
      </c>
      <c r="CH75" s="27">
        <v>2562.0104999999999</v>
      </c>
      <c r="CI75" s="27">
        <v>2264.3620000000001</v>
      </c>
      <c r="CJ75" s="27">
        <v>2075.6570000000002</v>
      </c>
      <c r="CK75" s="27">
        <v>1888.5805</v>
      </c>
      <c r="CL75" s="27">
        <v>1690.1105</v>
      </c>
      <c r="CM75" s="27">
        <v>1506.7284999999999</v>
      </c>
      <c r="CN75" s="27">
        <v>1290.2515000000001</v>
      </c>
      <c r="CO75" s="27">
        <v>1131.4880000000001</v>
      </c>
      <c r="CP75" s="27">
        <v>1002.056</v>
      </c>
      <c r="CQ75" s="27">
        <v>832.72</v>
      </c>
      <c r="CR75" s="27">
        <v>668.10950000000003</v>
      </c>
      <c r="CS75" s="27">
        <v>540.74149999999997</v>
      </c>
      <c r="CT75" s="27">
        <v>434.2475</v>
      </c>
      <c r="CU75" s="27">
        <v>333.36649999999997</v>
      </c>
      <c r="CV75" s="27">
        <v>245.4375</v>
      </c>
      <c r="CW75" s="27">
        <v>181.78450000000001</v>
      </c>
      <c r="CX75" s="27">
        <v>133.11600000000001</v>
      </c>
      <c r="CY75" s="27">
        <v>93.784999999999997</v>
      </c>
      <c r="CZ75" s="27">
        <v>64.572500000000005</v>
      </c>
      <c r="DA75" s="27">
        <v>41.878999999999998</v>
      </c>
      <c r="DB75" s="27">
        <v>24.632000000000001</v>
      </c>
      <c r="DC75" s="27">
        <v>13.6495</v>
      </c>
      <c r="DD75" s="27">
        <v>7.3460000000000001</v>
      </c>
      <c r="DE75" s="27">
        <v>3.7075</v>
      </c>
      <c r="DF75" s="27">
        <v>1.6335</v>
      </c>
      <c r="DG75" s="27">
        <v>0.58499999999999996</v>
      </c>
      <c r="DH75" s="27">
        <v>0.1865</v>
      </c>
    </row>
    <row r="76" spans="1:112" x14ac:dyDescent="0.35">
      <c r="A76" s="23">
        <v>6831</v>
      </c>
      <c r="B76" s="23" t="s">
        <v>23</v>
      </c>
      <c r="C76" s="24" t="s">
        <v>24</v>
      </c>
      <c r="D76" s="25">
        <v>5</v>
      </c>
      <c r="E76" s="25">
        <v>156</v>
      </c>
      <c r="F76" s="25" t="s">
        <v>25</v>
      </c>
      <c r="G76" s="25" t="s">
        <v>26</v>
      </c>
      <c r="H76" s="25">
        <v>156</v>
      </c>
      <c r="I76" s="26" t="s">
        <v>27</v>
      </c>
      <c r="J76" s="25">
        <v>906</v>
      </c>
      <c r="K76" s="25">
        <v>2008</v>
      </c>
      <c r="L76" s="27">
        <v>9333.4645</v>
      </c>
      <c r="M76" s="27">
        <v>9071.5969999999998</v>
      </c>
      <c r="N76" s="27">
        <v>8880.0324999999993</v>
      </c>
      <c r="O76" s="27">
        <v>8733.2189999999991</v>
      </c>
      <c r="P76" s="27">
        <v>8584.9285</v>
      </c>
      <c r="Q76" s="27">
        <v>8509.1695</v>
      </c>
      <c r="R76" s="27">
        <v>8542.4609999999993</v>
      </c>
      <c r="S76" s="27">
        <v>8784.3760000000002</v>
      </c>
      <c r="T76" s="27">
        <v>8800.4544999999998</v>
      </c>
      <c r="U76" s="27">
        <v>8650.9184999999998</v>
      </c>
      <c r="V76" s="27">
        <v>8811.9320000000007</v>
      </c>
      <c r="W76" s="27">
        <v>9049.7019999999993</v>
      </c>
      <c r="X76" s="27">
        <v>9343.2165000000005</v>
      </c>
      <c r="Y76" s="27">
        <v>9622.3624999999993</v>
      </c>
      <c r="Z76" s="27">
        <v>9890.8549999999996</v>
      </c>
      <c r="AA76" s="27">
        <v>10246.754000000001</v>
      </c>
      <c r="AB76" s="27">
        <v>10827.5425</v>
      </c>
      <c r="AC76" s="27">
        <v>12520.953</v>
      </c>
      <c r="AD76" s="27">
        <v>13555.173500000001</v>
      </c>
      <c r="AE76" s="27">
        <v>13048.348</v>
      </c>
      <c r="AF76" s="27">
        <v>13095.701499999999</v>
      </c>
      <c r="AG76" s="27">
        <v>12977.771500000001</v>
      </c>
      <c r="AH76" s="27">
        <v>12093.714</v>
      </c>
      <c r="AI76" s="27">
        <v>11284.369000000001</v>
      </c>
      <c r="AJ76" s="27">
        <v>10665.916999999999</v>
      </c>
      <c r="AK76" s="27">
        <v>11006.407999999999</v>
      </c>
      <c r="AL76" s="27">
        <v>11187.3315</v>
      </c>
      <c r="AM76" s="27">
        <v>10481.984</v>
      </c>
      <c r="AN76" s="27">
        <v>10040.476000000001</v>
      </c>
      <c r="AO76" s="27">
        <v>9563.0429999999997</v>
      </c>
      <c r="AP76" s="27">
        <v>9260.0054999999993</v>
      </c>
      <c r="AQ76" s="27">
        <v>9582.3009999999995</v>
      </c>
      <c r="AR76" s="27">
        <v>10124.632</v>
      </c>
      <c r="AS76" s="27">
        <v>10879.075000000001</v>
      </c>
      <c r="AT76" s="27">
        <v>11813.8055</v>
      </c>
      <c r="AU76" s="27">
        <v>12340.996999999999</v>
      </c>
      <c r="AV76" s="27">
        <v>12688.476500000001</v>
      </c>
      <c r="AW76" s="27">
        <v>13203.9445</v>
      </c>
      <c r="AX76" s="27">
        <v>13304.362499999999</v>
      </c>
      <c r="AY76" s="27">
        <v>13174.200500000001</v>
      </c>
      <c r="AZ76" s="27">
        <v>12331.263499999999</v>
      </c>
      <c r="BA76" s="27">
        <v>11719.948</v>
      </c>
      <c r="BB76" s="27">
        <v>12154.458000000001</v>
      </c>
      <c r="BC76" s="27">
        <v>12192.3675</v>
      </c>
      <c r="BD76" s="27">
        <v>12713.322</v>
      </c>
      <c r="BE76" s="27">
        <v>11921.895500000001</v>
      </c>
      <c r="BF76" s="27">
        <v>8427.2335000000003</v>
      </c>
      <c r="BG76" s="27">
        <v>6484.4309999999996</v>
      </c>
      <c r="BH76" s="27">
        <v>6687.6994999999997</v>
      </c>
      <c r="BI76" s="27">
        <v>7478.7145</v>
      </c>
      <c r="BJ76" s="27">
        <v>8800.6294999999991</v>
      </c>
      <c r="BK76" s="27">
        <v>8940.5079999999998</v>
      </c>
      <c r="BL76" s="27">
        <v>8700.3240000000005</v>
      </c>
      <c r="BM76" s="27">
        <v>8785.5849999999991</v>
      </c>
      <c r="BN76" s="27">
        <v>8395.7530000000006</v>
      </c>
      <c r="BO76" s="27">
        <v>8280.0139999999992</v>
      </c>
      <c r="BP76" s="27">
        <v>7831.4110000000001</v>
      </c>
      <c r="BQ76" s="27">
        <v>7186.0505000000003</v>
      </c>
      <c r="BR76" s="27">
        <v>6684.6480000000001</v>
      </c>
      <c r="BS76" s="27">
        <v>6062.4224999999997</v>
      </c>
      <c r="BT76" s="27">
        <v>5675.3429999999998</v>
      </c>
      <c r="BU76" s="27">
        <v>5255.2655000000004</v>
      </c>
      <c r="BV76" s="27">
        <v>4811.6859999999997</v>
      </c>
      <c r="BW76" s="27">
        <v>4441.6594999999998</v>
      </c>
      <c r="BX76" s="27">
        <v>4172.93</v>
      </c>
      <c r="BY76" s="27">
        <v>3987.3204999999998</v>
      </c>
      <c r="BZ76" s="27">
        <v>3916.6785</v>
      </c>
      <c r="CA76" s="27">
        <v>3802.2354999999998</v>
      </c>
      <c r="CB76" s="27">
        <v>3559.3375000000001</v>
      </c>
      <c r="CC76" s="27">
        <v>3418.259</v>
      </c>
      <c r="CD76" s="27">
        <v>3352.3989999999999</v>
      </c>
      <c r="CE76" s="27">
        <v>3196.8130000000001</v>
      </c>
      <c r="CF76" s="27">
        <v>3021.8705</v>
      </c>
      <c r="CG76" s="27">
        <v>2835.6345000000001</v>
      </c>
      <c r="CH76" s="27">
        <v>2666.123</v>
      </c>
      <c r="CI76" s="27">
        <v>2424.1424999999999</v>
      </c>
      <c r="CJ76" s="27">
        <v>2132.2575000000002</v>
      </c>
      <c r="CK76" s="27">
        <v>1944.2474999999999</v>
      </c>
      <c r="CL76" s="27">
        <v>1758.259</v>
      </c>
      <c r="CM76" s="27">
        <v>1562.19</v>
      </c>
      <c r="CN76" s="27">
        <v>1380.9375</v>
      </c>
      <c r="CO76" s="27">
        <v>1170.942</v>
      </c>
      <c r="CP76" s="27">
        <v>1015.449</v>
      </c>
      <c r="CQ76" s="27">
        <v>888.24699999999996</v>
      </c>
      <c r="CR76" s="27">
        <v>728.22950000000003</v>
      </c>
      <c r="CS76" s="27">
        <v>575.66849999999999</v>
      </c>
      <c r="CT76" s="27">
        <v>458.33800000000002</v>
      </c>
      <c r="CU76" s="27">
        <v>361.34449999999998</v>
      </c>
      <c r="CV76" s="27">
        <v>271.62900000000002</v>
      </c>
      <c r="CW76" s="27">
        <v>195.2105</v>
      </c>
      <c r="CX76" s="27">
        <v>140.636</v>
      </c>
      <c r="CY76" s="27">
        <v>99.798500000000004</v>
      </c>
      <c r="CZ76" s="27">
        <v>67.859499999999997</v>
      </c>
      <c r="DA76" s="27">
        <v>44.892000000000003</v>
      </c>
      <c r="DB76" s="27">
        <v>27.8385</v>
      </c>
      <c r="DC76" s="27">
        <v>15.536</v>
      </c>
      <c r="DD76" s="27">
        <v>8.0790000000000006</v>
      </c>
      <c r="DE76" s="27">
        <v>4.03</v>
      </c>
      <c r="DF76" s="27">
        <v>1.8445</v>
      </c>
      <c r="DG76" s="27">
        <v>0.70150000000000001</v>
      </c>
      <c r="DH76" s="27">
        <v>0.2475</v>
      </c>
    </row>
    <row r="77" spans="1:112" x14ac:dyDescent="0.35">
      <c r="A77" s="23">
        <v>6832</v>
      </c>
      <c r="B77" s="23" t="s">
        <v>23</v>
      </c>
      <c r="C77" s="24" t="s">
        <v>24</v>
      </c>
      <c r="D77" s="25">
        <v>5</v>
      </c>
      <c r="E77" s="25">
        <v>156</v>
      </c>
      <c r="F77" s="25" t="s">
        <v>25</v>
      </c>
      <c r="G77" s="25" t="s">
        <v>26</v>
      </c>
      <c r="H77" s="25">
        <v>156</v>
      </c>
      <c r="I77" s="26" t="s">
        <v>27</v>
      </c>
      <c r="J77" s="25">
        <v>906</v>
      </c>
      <c r="K77" s="25">
        <v>2009</v>
      </c>
      <c r="L77" s="27">
        <v>9552.0655000000006</v>
      </c>
      <c r="M77" s="27">
        <v>9307.6025000000009</v>
      </c>
      <c r="N77" s="27">
        <v>9059.1939999999995</v>
      </c>
      <c r="O77" s="27">
        <v>8870.25</v>
      </c>
      <c r="P77" s="27">
        <v>8725.2569999999996</v>
      </c>
      <c r="Q77" s="27">
        <v>8578.0650000000005</v>
      </c>
      <c r="R77" s="27">
        <v>8502.6110000000008</v>
      </c>
      <c r="S77" s="27">
        <v>8535.6389999999992</v>
      </c>
      <c r="T77" s="27">
        <v>8776.9055000000008</v>
      </c>
      <c r="U77" s="27">
        <v>8792.5820000000003</v>
      </c>
      <c r="V77" s="27">
        <v>8643.0949999999993</v>
      </c>
      <c r="W77" s="27">
        <v>8804.1440000000002</v>
      </c>
      <c r="X77" s="27">
        <v>9041.8335000000006</v>
      </c>
      <c r="Y77" s="27">
        <v>9335.0529999999999</v>
      </c>
      <c r="Z77" s="27">
        <v>9613.6270000000004</v>
      </c>
      <c r="AA77" s="27">
        <v>9881.232</v>
      </c>
      <c r="AB77" s="27">
        <v>10235.9285</v>
      </c>
      <c r="AC77" s="27">
        <v>10815.19</v>
      </c>
      <c r="AD77" s="27">
        <v>12506.1535</v>
      </c>
      <c r="AE77" s="27">
        <v>13538.4285</v>
      </c>
      <c r="AF77" s="27">
        <v>13030.829</v>
      </c>
      <c r="AG77" s="27">
        <v>13077.050999999999</v>
      </c>
      <c r="AH77" s="27">
        <v>12958.343500000001</v>
      </c>
      <c r="AI77" s="27">
        <v>12074.47</v>
      </c>
      <c r="AJ77" s="27">
        <v>11265.532999999999</v>
      </c>
      <c r="AK77" s="27">
        <v>10647.541499999999</v>
      </c>
      <c r="AL77" s="27">
        <v>10987.6615</v>
      </c>
      <c r="AM77" s="27">
        <v>11168.443499999999</v>
      </c>
      <c r="AN77" s="27">
        <v>10463.787</v>
      </c>
      <c r="AO77" s="27">
        <v>10022.6585</v>
      </c>
      <c r="AP77" s="27">
        <v>9545.6280000000006</v>
      </c>
      <c r="AQ77" s="27">
        <v>9242.7764999999999</v>
      </c>
      <c r="AR77" s="27">
        <v>9564.4665000000005</v>
      </c>
      <c r="AS77" s="27">
        <v>10105.870000000001</v>
      </c>
      <c r="AT77" s="27">
        <v>10858.956</v>
      </c>
      <c r="AU77" s="27">
        <v>11791.869000000001</v>
      </c>
      <c r="AV77" s="27">
        <v>12317.592000000001</v>
      </c>
      <c r="AW77" s="27">
        <v>12663.523999999999</v>
      </c>
      <c r="AX77" s="27">
        <v>13176.495500000001</v>
      </c>
      <c r="AY77" s="27">
        <v>13274.439</v>
      </c>
      <c r="AZ77" s="27">
        <v>13141.6415</v>
      </c>
      <c r="BA77" s="27">
        <v>12297.665499999999</v>
      </c>
      <c r="BB77" s="27">
        <v>11684.995000000001</v>
      </c>
      <c r="BC77" s="27">
        <v>12115.633</v>
      </c>
      <c r="BD77" s="27">
        <v>12151.065500000001</v>
      </c>
      <c r="BE77" s="27">
        <v>12668.022000000001</v>
      </c>
      <c r="BF77" s="27">
        <v>11877.220499999999</v>
      </c>
      <c r="BG77" s="27">
        <v>8393.3914999999997</v>
      </c>
      <c r="BH77" s="27">
        <v>6456.1184999999996</v>
      </c>
      <c r="BI77" s="27">
        <v>6656.14</v>
      </c>
      <c r="BJ77" s="27">
        <v>7440.1009999999997</v>
      </c>
      <c r="BK77" s="27">
        <v>8750.6555000000008</v>
      </c>
      <c r="BL77" s="27">
        <v>8884.7849999999999</v>
      </c>
      <c r="BM77" s="27">
        <v>8641.4804999999997</v>
      </c>
      <c r="BN77" s="27">
        <v>8722.1170000000002</v>
      </c>
      <c r="BO77" s="27">
        <v>8331.4359999999997</v>
      </c>
      <c r="BP77" s="27">
        <v>8212.9279999999999</v>
      </c>
      <c r="BQ77" s="27">
        <v>7763.8334999999997</v>
      </c>
      <c r="BR77" s="27">
        <v>7118.732</v>
      </c>
      <c r="BS77" s="27">
        <v>6614.5394999999999</v>
      </c>
      <c r="BT77" s="27">
        <v>5989.4690000000001</v>
      </c>
      <c r="BU77" s="27">
        <v>5598.1315000000004</v>
      </c>
      <c r="BV77" s="27">
        <v>5175.32</v>
      </c>
      <c r="BW77" s="27">
        <v>4729.9160000000002</v>
      </c>
      <c r="BX77" s="27">
        <v>4358.0884999999998</v>
      </c>
      <c r="BY77" s="27">
        <v>4086.9659999999999</v>
      </c>
      <c r="BZ77" s="27">
        <v>3897.9639999999999</v>
      </c>
      <c r="CA77" s="27">
        <v>3821.2685000000001</v>
      </c>
      <c r="CB77" s="27">
        <v>3701.0155</v>
      </c>
      <c r="CC77" s="27">
        <v>3454.9375</v>
      </c>
      <c r="CD77" s="27">
        <v>3306.6790000000001</v>
      </c>
      <c r="CE77" s="27">
        <v>3230.4</v>
      </c>
      <c r="CF77" s="27">
        <v>3067.6435000000001</v>
      </c>
      <c r="CG77" s="27">
        <v>2887.0284999999999</v>
      </c>
      <c r="CH77" s="27">
        <v>2696.93</v>
      </c>
      <c r="CI77" s="27">
        <v>2524.152</v>
      </c>
      <c r="CJ77" s="27">
        <v>2284.114</v>
      </c>
      <c r="CK77" s="27">
        <v>1998.5070000000001</v>
      </c>
      <c r="CL77" s="27">
        <v>1811.2165</v>
      </c>
      <c r="CM77" s="27">
        <v>1626.2885000000001</v>
      </c>
      <c r="CN77" s="27">
        <v>1432.8254999999999</v>
      </c>
      <c r="CO77" s="27">
        <v>1254.386</v>
      </c>
      <c r="CP77" s="27">
        <v>1052.0844999999999</v>
      </c>
      <c r="CQ77" s="27">
        <v>901.40899999999999</v>
      </c>
      <c r="CR77" s="27">
        <v>778.1875</v>
      </c>
      <c r="CS77" s="27">
        <v>628.88350000000003</v>
      </c>
      <c r="CT77" s="27">
        <v>489.22750000000002</v>
      </c>
      <c r="CU77" s="27">
        <v>382.52449999999999</v>
      </c>
      <c r="CV77" s="27">
        <v>295.38200000000001</v>
      </c>
      <c r="CW77" s="27">
        <v>216.792</v>
      </c>
      <c r="CX77" s="27">
        <v>151.5565</v>
      </c>
      <c r="CY77" s="27">
        <v>105.7975</v>
      </c>
      <c r="CZ77" s="27">
        <v>72.457499999999996</v>
      </c>
      <c r="DA77" s="27">
        <v>47.338999999999999</v>
      </c>
      <c r="DB77" s="27">
        <v>29.950500000000002</v>
      </c>
      <c r="DC77" s="27">
        <v>17.63</v>
      </c>
      <c r="DD77" s="27">
        <v>9.2349999999999994</v>
      </c>
      <c r="DE77" s="27">
        <v>4.4524999999999997</v>
      </c>
      <c r="DF77" s="27">
        <v>2.0179999999999998</v>
      </c>
      <c r="DG77" s="27">
        <v>0.80649999999999999</v>
      </c>
      <c r="DH77" s="27">
        <v>0.32450000000000001</v>
      </c>
    </row>
    <row r="78" spans="1:112" x14ac:dyDescent="0.35">
      <c r="A78" s="23">
        <v>6833</v>
      </c>
      <c r="B78" s="23" t="s">
        <v>23</v>
      </c>
      <c r="C78" s="24" t="s">
        <v>24</v>
      </c>
      <c r="D78" s="25">
        <v>5</v>
      </c>
      <c r="E78" s="25">
        <v>156</v>
      </c>
      <c r="F78" s="25" t="s">
        <v>25</v>
      </c>
      <c r="G78" s="25" t="s">
        <v>26</v>
      </c>
      <c r="H78" s="25">
        <v>156</v>
      </c>
      <c r="I78" s="26" t="s">
        <v>27</v>
      </c>
      <c r="J78" s="25">
        <v>906</v>
      </c>
      <c r="K78" s="25">
        <v>2010</v>
      </c>
      <c r="L78" s="27">
        <v>9596.625</v>
      </c>
      <c r="M78" s="27">
        <v>9528.2279999999992</v>
      </c>
      <c r="N78" s="27">
        <v>9296.8624999999993</v>
      </c>
      <c r="O78" s="27">
        <v>9050.8330000000005</v>
      </c>
      <c r="P78" s="27">
        <v>8863.5185000000001</v>
      </c>
      <c r="Q78" s="27">
        <v>8719.4495000000006</v>
      </c>
      <c r="R78" s="27">
        <v>8572.4804999999997</v>
      </c>
      <c r="S78" s="27">
        <v>8496.7350000000006</v>
      </c>
      <c r="T78" s="27">
        <v>8529.2034999999996</v>
      </c>
      <c r="U78" s="27">
        <v>8769.8065000000006</v>
      </c>
      <c r="V78" s="27">
        <v>8785.3065000000006</v>
      </c>
      <c r="W78" s="27">
        <v>8635.9869999999992</v>
      </c>
      <c r="X78" s="27">
        <v>8796.9825000000001</v>
      </c>
      <c r="Y78" s="27">
        <v>9034.5404999999992</v>
      </c>
      <c r="Z78" s="27">
        <v>9327.4429999999993</v>
      </c>
      <c r="AA78" s="27">
        <v>9605.4454999999998</v>
      </c>
      <c r="AB78" s="27">
        <v>9872.2090000000007</v>
      </c>
      <c r="AC78" s="27">
        <v>10225.793</v>
      </c>
      <c r="AD78" s="27">
        <v>10803.665999999999</v>
      </c>
      <c r="AE78" s="27">
        <v>12492.3655</v>
      </c>
      <c r="AF78" s="27">
        <v>13522.844499999999</v>
      </c>
      <c r="AG78" s="27">
        <v>13014.729499999999</v>
      </c>
      <c r="AH78" s="27">
        <v>13060.128000000001</v>
      </c>
      <c r="AI78" s="27">
        <v>12940.964</v>
      </c>
      <c r="AJ78" s="27">
        <v>12057.5895</v>
      </c>
      <c r="AK78" s="27">
        <v>11249.286</v>
      </c>
      <c r="AL78" s="27">
        <v>10631.8655</v>
      </c>
      <c r="AM78" s="27">
        <v>10971.646500000001</v>
      </c>
      <c r="AN78" s="27">
        <v>11152.192999999999</v>
      </c>
      <c r="AO78" s="27">
        <v>10448.1085</v>
      </c>
      <c r="AP78" s="27">
        <v>10007.234</v>
      </c>
      <c r="AQ78" s="27">
        <v>9530.4940000000006</v>
      </c>
      <c r="AR78" s="27">
        <v>9227.7394999999997</v>
      </c>
      <c r="AS78" s="27">
        <v>9548.7430000000004</v>
      </c>
      <c r="AT78" s="27">
        <v>10089.0995</v>
      </c>
      <c r="AU78" s="27">
        <v>10840.65</v>
      </c>
      <c r="AV78" s="27">
        <v>11771.446</v>
      </c>
      <c r="AW78" s="27">
        <v>12295.2695</v>
      </c>
      <c r="AX78" s="27">
        <v>12639.125</v>
      </c>
      <c r="AY78" s="27">
        <v>13148.989</v>
      </c>
      <c r="AZ78" s="27">
        <v>13243.8745</v>
      </c>
      <c r="BA78" s="27">
        <v>13108.055</v>
      </c>
      <c r="BB78" s="27">
        <v>12262.9845</v>
      </c>
      <c r="BC78" s="27">
        <v>11649.165499999999</v>
      </c>
      <c r="BD78" s="27">
        <v>12076.088</v>
      </c>
      <c r="BE78" s="27">
        <v>12109.201499999999</v>
      </c>
      <c r="BF78" s="27">
        <v>12622.049499999999</v>
      </c>
      <c r="BG78" s="27">
        <v>11831.4725</v>
      </c>
      <c r="BH78" s="27">
        <v>8358.3755000000001</v>
      </c>
      <c r="BI78" s="27">
        <v>6426.5129999999999</v>
      </c>
      <c r="BJ78" s="27">
        <v>6622.5974999999999</v>
      </c>
      <c r="BK78" s="27">
        <v>7398.7415000000001</v>
      </c>
      <c r="BL78" s="27">
        <v>8697.2810000000009</v>
      </c>
      <c r="BM78" s="27">
        <v>8826.02</v>
      </c>
      <c r="BN78" s="27">
        <v>8580.4014999999999</v>
      </c>
      <c r="BO78" s="27">
        <v>8656.7790000000005</v>
      </c>
      <c r="BP78" s="27">
        <v>8265.0835000000006</v>
      </c>
      <c r="BQ78" s="27">
        <v>8142.9025000000001</v>
      </c>
      <c r="BR78" s="27">
        <v>7691.9759999999997</v>
      </c>
      <c r="BS78" s="27">
        <v>7045.8594999999996</v>
      </c>
      <c r="BT78" s="27">
        <v>6537.5365000000002</v>
      </c>
      <c r="BU78" s="27">
        <v>5908.9030000000002</v>
      </c>
      <c r="BV78" s="27">
        <v>5513.2105000000001</v>
      </c>
      <c r="BW78" s="27">
        <v>5088.4674999999997</v>
      </c>
      <c r="BX78" s="27">
        <v>4642.5585000000001</v>
      </c>
      <c r="BY78" s="27">
        <v>4270.1954999999998</v>
      </c>
      <c r="BZ78" s="27">
        <v>3997.442</v>
      </c>
      <c r="CA78" s="27">
        <v>3805.1475</v>
      </c>
      <c r="CB78" s="27">
        <v>3721.748</v>
      </c>
      <c r="CC78" s="27">
        <v>3594.6815000000001</v>
      </c>
      <c r="CD78" s="27">
        <v>3344.3625000000002</v>
      </c>
      <c r="CE78" s="27">
        <v>3188.4214999999999</v>
      </c>
      <c r="CF78" s="27">
        <v>3101.962</v>
      </c>
      <c r="CG78" s="27">
        <v>2932.7655</v>
      </c>
      <c r="CH78" s="27">
        <v>2747.732</v>
      </c>
      <c r="CI78" s="27">
        <v>2555.14</v>
      </c>
      <c r="CJ78" s="27">
        <v>2380.0315000000001</v>
      </c>
      <c r="CK78" s="27">
        <v>2142.3935000000001</v>
      </c>
      <c r="CL78" s="27">
        <v>1863.1595</v>
      </c>
      <c r="CM78" s="27">
        <v>1676.5319999999999</v>
      </c>
      <c r="CN78" s="27">
        <v>1492.8325</v>
      </c>
      <c r="CO78" s="27">
        <v>1302.6624999999999</v>
      </c>
      <c r="CP78" s="27">
        <v>1128.2539999999999</v>
      </c>
      <c r="CQ78" s="27">
        <v>935.18849999999998</v>
      </c>
      <c r="CR78" s="27">
        <v>791.0095</v>
      </c>
      <c r="CS78" s="27">
        <v>673.38149999999996</v>
      </c>
      <c r="CT78" s="27">
        <v>535.79150000000004</v>
      </c>
      <c r="CU78" s="27">
        <v>409.50150000000002</v>
      </c>
      <c r="CV78" s="27">
        <v>313.73349999999999</v>
      </c>
      <c r="CW78" s="27">
        <v>236.607</v>
      </c>
      <c r="CX78" s="27">
        <v>168.971</v>
      </c>
      <c r="CY78" s="27">
        <v>114.474</v>
      </c>
      <c r="CZ78" s="27">
        <v>77.12</v>
      </c>
      <c r="DA78" s="27">
        <v>50.753500000000003</v>
      </c>
      <c r="DB78" s="27">
        <v>31.7195</v>
      </c>
      <c r="DC78" s="27">
        <v>19.0715</v>
      </c>
      <c r="DD78" s="27">
        <v>10.567</v>
      </c>
      <c r="DE78" s="27">
        <v>5.1524999999999999</v>
      </c>
      <c r="DF78" s="27">
        <v>2.2734999999999999</v>
      </c>
      <c r="DG78" s="27">
        <v>0.91649999999999998</v>
      </c>
      <c r="DH78" s="27">
        <v>0.42149999999999999</v>
      </c>
    </row>
    <row r="79" spans="1:112" x14ac:dyDescent="0.35">
      <c r="A79" s="23">
        <v>6834</v>
      </c>
      <c r="B79" s="23" t="s">
        <v>23</v>
      </c>
      <c r="C79" s="24" t="s">
        <v>24</v>
      </c>
      <c r="D79" s="25">
        <v>5</v>
      </c>
      <c r="E79" s="25">
        <v>156</v>
      </c>
      <c r="F79" s="25" t="s">
        <v>25</v>
      </c>
      <c r="G79" s="25" t="s">
        <v>26</v>
      </c>
      <c r="H79" s="25">
        <v>156</v>
      </c>
      <c r="I79" s="26" t="s">
        <v>27</v>
      </c>
      <c r="J79" s="25">
        <v>906</v>
      </c>
      <c r="K79" s="25">
        <v>2011</v>
      </c>
      <c r="L79" s="27">
        <v>9527.6119999999992</v>
      </c>
      <c r="M79" s="27">
        <v>9574.7559999999994</v>
      </c>
      <c r="N79" s="27">
        <v>9518.6334999999999</v>
      </c>
      <c r="O79" s="27">
        <v>9289.4395000000004</v>
      </c>
      <c r="P79" s="27">
        <v>9044.9315000000006</v>
      </c>
      <c r="Q79" s="27">
        <v>8858.4470000000001</v>
      </c>
      <c r="R79" s="27">
        <v>8714.5195000000003</v>
      </c>
      <c r="S79" s="27">
        <v>8567.2505000000001</v>
      </c>
      <c r="T79" s="27">
        <v>8490.9745000000003</v>
      </c>
      <c r="U79" s="27">
        <v>8522.8940000000002</v>
      </c>
      <c r="V79" s="27">
        <v>8763.0669999999991</v>
      </c>
      <c r="W79" s="27">
        <v>8778.5234999999993</v>
      </c>
      <c r="X79" s="27">
        <v>8629.3060000000005</v>
      </c>
      <c r="Y79" s="27">
        <v>8790.232</v>
      </c>
      <c r="Z79" s="27">
        <v>9027.6625000000004</v>
      </c>
      <c r="AA79" s="27">
        <v>9320.2659999999996</v>
      </c>
      <c r="AB79" s="27">
        <v>9597.74</v>
      </c>
      <c r="AC79" s="27">
        <v>9863.7245000000003</v>
      </c>
      <c r="AD79" s="27">
        <v>10216.279</v>
      </c>
      <c r="AE79" s="27">
        <v>10792.856</v>
      </c>
      <c r="AF79" s="27">
        <v>12479.3655</v>
      </c>
      <c r="AG79" s="27">
        <v>13508.175499999999</v>
      </c>
      <c r="AH79" s="27">
        <v>12999.7855</v>
      </c>
      <c r="AI79" s="27">
        <v>13044.620999999999</v>
      </c>
      <c r="AJ79" s="27">
        <v>12925.2675</v>
      </c>
      <c r="AK79" s="27">
        <v>12042.601500000001</v>
      </c>
      <c r="AL79" s="27">
        <v>11235.0365</v>
      </c>
      <c r="AM79" s="27">
        <v>10618.191000000001</v>
      </c>
      <c r="AN79" s="27">
        <v>10957.556</v>
      </c>
      <c r="AO79" s="27">
        <v>11137.7605</v>
      </c>
      <c r="AP79" s="27">
        <v>10434.146000000001</v>
      </c>
      <c r="AQ79" s="27">
        <v>9993.4415000000008</v>
      </c>
      <c r="AR79" s="27">
        <v>9516.9254999999994</v>
      </c>
      <c r="AS79" s="27">
        <v>9214.1980000000003</v>
      </c>
      <c r="AT79" s="27">
        <v>9534.4110000000001</v>
      </c>
      <c r="AU79" s="27">
        <v>10073.554</v>
      </c>
      <c r="AV79" s="27">
        <v>10823.300499999999</v>
      </c>
      <c r="AW79" s="27">
        <v>11751.575999999999</v>
      </c>
      <c r="AX79" s="27">
        <v>12272.996999999999</v>
      </c>
      <c r="AY79" s="27">
        <v>12614.2215</v>
      </c>
      <c r="AZ79" s="27">
        <v>13120.395</v>
      </c>
      <c r="BA79" s="27">
        <v>13211.821</v>
      </c>
      <c r="BB79" s="27">
        <v>13072.8325</v>
      </c>
      <c r="BC79" s="27">
        <v>12226.9035</v>
      </c>
      <c r="BD79" s="27">
        <v>11612.2435</v>
      </c>
      <c r="BE79" s="27">
        <v>12035.5525</v>
      </c>
      <c r="BF79" s="27">
        <v>12066.2755</v>
      </c>
      <c r="BG79" s="27">
        <v>12574.4925</v>
      </c>
      <c r="BH79" s="27">
        <v>11783.509</v>
      </c>
      <c r="BI79" s="27">
        <v>8321.2080000000005</v>
      </c>
      <c r="BJ79" s="27">
        <v>6394.7354999999998</v>
      </c>
      <c r="BK79" s="27">
        <v>6586.3689999999997</v>
      </c>
      <c r="BL79" s="27">
        <v>7354.2629999999999</v>
      </c>
      <c r="BM79" s="27">
        <v>8640.6205000000009</v>
      </c>
      <c r="BN79" s="27">
        <v>8764.6170000000002</v>
      </c>
      <c r="BO79" s="27">
        <v>8517.1479999999992</v>
      </c>
      <c r="BP79" s="27">
        <v>8588.9794999999995</v>
      </c>
      <c r="BQ79" s="27">
        <v>8195.4215000000004</v>
      </c>
      <c r="BR79" s="27">
        <v>8068.0514999999996</v>
      </c>
      <c r="BS79" s="27">
        <v>7613.7714999999998</v>
      </c>
      <c r="BT79" s="27">
        <v>6965.442</v>
      </c>
      <c r="BU79" s="27">
        <v>6452.1040000000003</v>
      </c>
      <c r="BV79" s="27">
        <v>5819.9504999999999</v>
      </c>
      <c r="BW79" s="27">
        <v>5420.6244999999999</v>
      </c>
      <c r="BX79" s="27">
        <v>4995.3684999999996</v>
      </c>
      <c r="BY79" s="27">
        <v>4550.3795</v>
      </c>
      <c r="BZ79" s="27">
        <v>4178.3715000000002</v>
      </c>
      <c r="CA79" s="27">
        <v>3904.1595000000002</v>
      </c>
      <c r="CB79" s="27">
        <v>3708.0365000000002</v>
      </c>
      <c r="CC79" s="27">
        <v>3616.8964999999998</v>
      </c>
      <c r="CD79" s="27">
        <v>3481.7510000000002</v>
      </c>
      <c r="CE79" s="27">
        <v>3226.857</v>
      </c>
      <c r="CF79" s="27">
        <v>3063.6170000000002</v>
      </c>
      <c r="CG79" s="27">
        <v>2967.5360000000001</v>
      </c>
      <c r="CH79" s="27">
        <v>2793.1219999999998</v>
      </c>
      <c r="CI79" s="27">
        <v>2605.0234999999998</v>
      </c>
      <c r="CJ79" s="27">
        <v>2410.8834999999999</v>
      </c>
      <c r="CK79" s="27">
        <v>2233.8595</v>
      </c>
      <c r="CL79" s="27">
        <v>1998.6824999999999</v>
      </c>
      <c r="CM79" s="27">
        <v>1725.8454999999999</v>
      </c>
      <c r="CN79" s="27">
        <v>1540.0730000000001</v>
      </c>
      <c r="CO79" s="27">
        <v>1358.3015</v>
      </c>
      <c r="CP79" s="27">
        <v>1172.6965</v>
      </c>
      <c r="CQ79" s="27">
        <v>1003.971</v>
      </c>
      <c r="CR79" s="27">
        <v>821.78399999999999</v>
      </c>
      <c r="CS79" s="27">
        <v>685.63499999999999</v>
      </c>
      <c r="CT79" s="27">
        <v>574.91549999999995</v>
      </c>
      <c r="CU79" s="27">
        <v>449.66800000000001</v>
      </c>
      <c r="CV79" s="27">
        <v>336.9085</v>
      </c>
      <c r="CW79" s="27">
        <v>252.2045</v>
      </c>
      <c r="CX79" s="27">
        <v>185.142</v>
      </c>
      <c r="CY79" s="27">
        <v>128.17349999999999</v>
      </c>
      <c r="CZ79" s="27">
        <v>83.813500000000005</v>
      </c>
      <c r="DA79" s="27">
        <v>54.2575</v>
      </c>
      <c r="DB79" s="27">
        <v>34.161999999999999</v>
      </c>
      <c r="DC79" s="27">
        <v>20.295000000000002</v>
      </c>
      <c r="DD79" s="27">
        <v>11.491</v>
      </c>
      <c r="DE79" s="27">
        <v>5.9340000000000002</v>
      </c>
      <c r="DF79" s="27">
        <v>2.6579999999999999</v>
      </c>
      <c r="DG79" s="27">
        <v>1.0535000000000001</v>
      </c>
      <c r="DH79" s="27">
        <v>0.51749999999999996</v>
      </c>
    </row>
    <row r="80" spans="1:112" x14ac:dyDescent="0.35">
      <c r="A80" s="23">
        <v>6835</v>
      </c>
      <c r="B80" s="23" t="s">
        <v>23</v>
      </c>
      <c r="C80" s="24" t="s">
        <v>24</v>
      </c>
      <c r="D80" s="25">
        <v>5</v>
      </c>
      <c r="E80" s="25">
        <v>156</v>
      </c>
      <c r="F80" s="25" t="s">
        <v>25</v>
      </c>
      <c r="G80" s="25" t="s">
        <v>26</v>
      </c>
      <c r="H80" s="25">
        <v>156</v>
      </c>
      <c r="I80" s="26" t="s">
        <v>27</v>
      </c>
      <c r="J80" s="25">
        <v>906</v>
      </c>
      <c r="K80" s="25">
        <v>2012</v>
      </c>
      <c r="L80" s="27">
        <v>9868.2520000000004</v>
      </c>
      <c r="M80" s="27">
        <v>9507.5450000000001</v>
      </c>
      <c r="N80" s="27">
        <v>9566.1309999999994</v>
      </c>
      <c r="O80" s="27">
        <v>9511.8639999999996</v>
      </c>
      <c r="P80" s="27">
        <v>9284.0740000000005</v>
      </c>
      <c r="Q80" s="27">
        <v>9040.3719999999994</v>
      </c>
      <c r="R80" s="27">
        <v>8854.0385000000006</v>
      </c>
      <c r="S80" s="27">
        <v>8709.8145000000004</v>
      </c>
      <c r="T80" s="27">
        <v>8562.0614999999998</v>
      </c>
      <c r="U80" s="27">
        <v>8485.2819999999992</v>
      </c>
      <c r="V80" s="27">
        <v>8516.8539999999994</v>
      </c>
      <c r="W80" s="27">
        <v>8756.7165000000005</v>
      </c>
      <c r="X80" s="27">
        <v>8772.0884999999998</v>
      </c>
      <c r="Y80" s="27">
        <v>8622.9524999999994</v>
      </c>
      <c r="Z80" s="27">
        <v>8783.7939999999999</v>
      </c>
      <c r="AA80" s="27">
        <v>9021.0665000000008</v>
      </c>
      <c r="AB80" s="27">
        <v>9313.3320000000003</v>
      </c>
      <c r="AC80" s="27">
        <v>9590.2355000000007</v>
      </c>
      <c r="AD80" s="27">
        <v>9855.4030000000002</v>
      </c>
      <c r="AE80" s="27">
        <v>10206.897000000001</v>
      </c>
      <c r="AF80" s="27">
        <v>10782.163500000001</v>
      </c>
      <c r="AG80" s="27">
        <v>12466.4725</v>
      </c>
      <c r="AH80" s="27">
        <v>13493.694</v>
      </c>
      <c r="AI80" s="27">
        <v>12985.239</v>
      </c>
      <c r="AJ80" s="27">
        <v>13029.728499999999</v>
      </c>
      <c r="AK80" s="27">
        <v>12910.3655</v>
      </c>
      <c r="AL80" s="27">
        <v>12028.519</v>
      </c>
      <c r="AM80" s="27">
        <v>11221.714</v>
      </c>
      <c r="AN80" s="27">
        <v>10605.4035</v>
      </c>
      <c r="AO80" s="27">
        <v>10944.287</v>
      </c>
      <c r="AP80" s="27">
        <v>11124.0825</v>
      </c>
      <c r="AQ80" s="27">
        <v>10420.91</v>
      </c>
      <c r="AR80" s="27">
        <v>9980.3610000000008</v>
      </c>
      <c r="AS80" s="27">
        <v>9504.0550000000003</v>
      </c>
      <c r="AT80" s="27">
        <v>9201.3104999999996</v>
      </c>
      <c r="AU80" s="27">
        <v>9520.6275000000005</v>
      </c>
      <c r="AV80" s="27">
        <v>10058.36</v>
      </c>
      <c r="AW80" s="27">
        <v>10805.986500000001</v>
      </c>
      <c r="AX80" s="27">
        <v>11731.289500000001</v>
      </c>
      <c r="AY80" s="27">
        <v>12249.800999999999</v>
      </c>
      <c r="AZ80" s="27">
        <v>12587.9095</v>
      </c>
      <c r="BA80" s="27">
        <v>13089.982</v>
      </c>
      <c r="BB80" s="27">
        <v>13177.798500000001</v>
      </c>
      <c r="BC80" s="27">
        <v>13035.762500000001</v>
      </c>
      <c r="BD80" s="27">
        <v>12189.346</v>
      </c>
      <c r="BE80" s="27">
        <v>11574.111000000001</v>
      </c>
      <c r="BF80" s="27">
        <v>11993.702499999999</v>
      </c>
      <c r="BG80" s="27">
        <v>12021.628000000001</v>
      </c>
      <c r="BH80" s="27">
        <v>12524.336499999999</v>
      </c>
      <c r="BI80" s="27">
        <v>11732.115</v>
      </c>
      <c r="BJ80" s="27">
        <v>8280.93</v>
      </c>
      <c r="BK80" s="27">
        <v>6360.2160000000003</v>
      </c>
      <c r="BL80" s="27">
        <v>6547.2629999999999</v>
      </c>
      <c r="BM80" s="27">
        <v>7306.9350000000004</v>
      </c>
      <c r="BN80" s="27">
        <v>8581.2615000000005</v>
      </c>
      <c r="BO80" s="27">
        <v>8700.8680000000004</v>
      </c>
      <c r="BP80" s="27">
        <v>8451.3760000000002</v>
      </c>
      <c r="BQ80" s="27">
        <v>8517.6479999999992</v>
      </c>
      <c r="BR80" s="27">
        <v>8120.8215</v>
      </c>
      <c r="BS80" s="27">
        <v>7986.4444999999996</v>
      </c>
      <c r="BT80" s="27">
        <v>7527.3180000000002</v>
      </c>
      <c r="BU80" s="27">
        <v>6876.0680000000002</v>
      </c>
      <c r="BV80" s="27">
        <v>6357.6104999999998</v>
      </c>
      <c r="BW80" s="27">
        <v>5722.8514999999998</v>
      </c>
      <c r="BX80" s="27">
        <v>5321.2595000000001</v>
      </c>
      <c r="BY80" s="27">
        <v>4897.0020000000004</v>
      </c>
      <c r="BZ80" s="27">
        <v>4453.9494999999997</v>
      </c>
      <c r="CA80" s="27">
        <v>4082.5659999999998</v>
      </c>
      <c r="CB80" s="27">
        <v>3806.4319999999998</v>
      </c>
      <c r="CC80" s="27">
        <v>3605.5949999999998</v>
      </c>
      <c r="CD80" s="27">
        <v>3505.3989999999999</v>
      </c>
      <c r="CE80" s="27">
        <v>3361.5825</v>
      </c>
      <c r="CF80" s="27">
        <v>3102.6860000000001</v>
      </c>
      <c r="CG80" s="27">
        <v>2932.8375000000001</v>
      </c>
      <c r="CH80" s="27">
        <v>2828.1895</v>
      </c>
      <c r="CI80" s="27">
        <v>2649.8845000000001</v>
      </c>
      <c r="CJ80" s="27">
        <v>2459.6565000000001</v>
      </c>
      <c r="CK80" s="27">
        <v>2264.3980000000001</v>
      </c>
      <c r="CL80" s="27">
        <v>2085.4520000000002</v>
      </c>
      <c r="CM80" s="27">
        <v>1852.694</v>
      </c>
      <c r="CN80" s="27">
        <v>1586.5454999999999</v>
      </c>
      <c r="CO80" s="27">
        <v>1402.3385000000001</v>
      </c>
      <c r="CP80" s="27">
        <v>1223.789</v>
      </c>
      <c r="CQ80" s="27">
        <v>1044.4514999999999</v>
      </c>
      <c r="CR80" s="27">
        <v>883.19550000000004</v>
      </c>
      <c r="CS80" s="27">
        <v>713.32600000000002</v>
      </c>
      <c r="CT80" s="27">
        <v>586.4085</v>
      </c>
      <c r="CU80" s="27">
        <v>483.56700000000001</v>
      </c>
      <c r="CV80" s="27">
        <v>370.98399999999998</v>
      </c>
      <c r="CW80" s="27">
        <v>271.72800000000001</v>
      </c>
      <c r="CX80" s="27">
        <v>198.09299999999999</v>
      </c>
      <c r="CY80" s="27">
        <v>141.0265</v>
      </c>
      <c r="CZ80" s="27">
        <v>94.266499999999994</v>
      </c>
      <c r="DA80" s="27">
        <v>59.240499999999997</v>
      </c>
      <c r="DB80" s="27">
        <v>36.686500000000002</v>
      </c>
      <c r="DC80" s="27">
        <v>21.957999999999998</v>
      </c>
      <c r="DD80" s="27">
        <v>12.284000000000001</v>
      </c>
      <c r="DE80" s="27">
        <v>6.4820000000000002</v>
      </c>
      <c r="DF80" s="27">
        <v>3.0790000000000002</v>
      </c>
      <c r="DG80" s="27">
        <v>1.2435</v>
      </c>
      <c r="DH80" s="27">
        <v>0.61550000000000005</v>
      </c>
    </row>
    <row r="81" spans="1:112" x14ac:dyDescent="0.35">
      <c r="A81" s="23">
        <v>6836</v>
      </c>
      <c r="B81" s="23" t="s">
        <v>23</v>
      </c>
      <c r="C81" s="24" t="s">
        <v>24</v>
      </c>
      <c r="D81" s="25">
        <v>5</v>
      </c>
      <c r="E81" s="25">
        <v>156</v>
      </c>
      <c r="F81" s="25" t="s">
        <v>25</v>
      </c>
      <c r="G81" s="25" t="s">
        <v>26</v>
      </c>
      <c r="H81" s="25">
        <v>156</v>
      </c>
      <c r="I81" s="26" t="s">
        <v>27</v>
      </c>
      <c r="J81" s="25">
        <v>906</v>
      </c>
      <c r="K81" s="25">
        <v>2013</v>
      </c>
      <c r="L81" s="27">
        <v>9975.2855</v>
      </c>
      <c r="M81" s="27">
        <v>9848.8544999999995</v>
      </c>
      <c r="N81" s="27">
        <v>9499.6494999999995</v>
      </c>
      <c r="O81" s="27">
        <v>9559.8634999999995</v>
      </c>
      <c r="P81" s="27">
        <v>9506.8179999999993</v>
      </c>
      <c r="Q81" s="27">
        <v>9279.7844999999998</v>
      </c>
      <c r="R81" s="27">
        <v>9036.2574999999997</v>
      </c>
      <c r="S81" s="27">
        <v>8849.6744999999992</v>
      </c>
      <c r="T81" s="27">
        <v>8704.9979999999996</v>
      </c>
      <c r="U81" s="27">
        <v>8556.8080000000009</v>
      </c>
      <c r="V81" s="27">
        <v>8479.7430000000004</v>
      </c>
      <c r="W81" s="27">
        <v>8511.0910000000003</v>
      </c>
      <c r="X81" s="27">
        <v>8750.6175000000003</v>
      </c>
      <c r="Y81" s="27">
        <v>8765.8834999999999</v>
      </c>
      <c r="Z81" s="27">
        <v>8616.7795000000006</v>
      </c>
      <c r="AA81" s="27">
        <v>8777.4575000000004</v>
      </c>
      <c r="AB81" s="27">
        <v>9014.4614999999994</v>
      </c>
      <c r="AC81" s="27">
        <v>9306.2644999999993</v>
      </c>
      <c r="AD81" s="27">
        <v>9582.4699999999993</v>
      </c>
      <c r="AE81" s="27">
        <v>9846.7049999999999</v>
      </c>
      <c r="AF81" s="27">
        <v>10197.049000000001</v>
      </c>
      <c r="AG81" s="27">
        <v>10770.961499999999</v>
      </c>
      <c r="AH81" s="27">
        <v>12453.062</v>
      </c>
      <c r="AI81" s="27">
        <v>13478.808000000001</v>
      </c>
      <c r="AJ81" s="27">
        <v>12970.4985</v>
      </c>
      <c r="AK81" s="27">
        <v>13014.815000000001</v>
      </c>
      <c r="AL81" s="27">
        <v>12895.559499999999</v>
      </c>
      <c r="AM81" s="27">
        <v>12014.5725</v>
      </c>
      <c r="AN81" s="27">
        <v>11208.513999999999</v>
      </c>
      <c r="AO81" s="27">
        <v>10592.7125</v>
      </c>
      <c r="AP81" s="27">
        <v>10931.083000000001</v>
      </c>
      <c r="AQ81" s="27">
        <v>11110.471</v>
      </c>
      <c r="AR81" s="27">
        <v>10407.768</v>
      </c>
      <c r="AS81" s="27">
        <v>9967.4009999999998</v>
      </c>
      <c r="AT81" s="27">
        <v>9491.2999999999993</v>
      </c>
      <c r="AU81" s="27">
        <v>9188.4770000000008</v>
      </c>
      <c r="AV81" s="27">
        <v>9506.7525000000005</v>
      </c>
      <c r="AW81" s="27">
        <v>10042.8235</v>
      </c>
      <c r="AX81" s="27">
        <v>10787.96</v>
      </c>
      <c r="AY81" s="27">
        <v>11709.808999999999</v>
      </c>
      <c r="AZ81" s="27">
        <v>12224.951999999999</v>
      </c>
      <c r="BA81" s="27">
        <v>12559.611000000001</v>
      </c>
      <c r="BB81" s="27">
        <v>13057.398999999999</v>
      </c>
      <c r="BC81" s="27">
        <v>13141.7065</v>
      </c>
      <c r="BD81" s="27">
        <v>12996.897499999999</v>
      </c>
      <c r="BE81" s="27">
        <v>12150.3045</v>
      </c>
      <c r="BF81" s="27">
        <v>11534.5285</v>
      </c>
      <c r="BG81" s="27">
        <v>11949.967000000001</v>
      </c>
      <c r="BH81" s="27">
        <v>11974.3495</v>
      </c>
      <c r="BI81" s="27">
        <v>12470.3945</v>
      </c>
      <c r="BJ81" s="27">
        <v>11676.174999999999</v>
      </c>
      <c r="BK81" s="27">
        <v>8236.9634999999998</v>
      </c>
      <c r="BL81" s="27">
        <v>6322.8180000000002</v>
      </c>
      <c r="BM81" s="27">
        <v>6505.5320000000002</v>
      </c>
      <c r="BN81" s="27">
        <v>7257.2439999999997</v>
      </c>
      <c r="BO81" s="27">
        <v>8519.5210000000006</v>
      </c>
      <c r="BP81" s="27">
        <v>8634.4709999999995</v>
      </c>
      <c r="BQ81" s="27">
        <v>8382.0745000000006</v>
      </c>
      <c r="BR81" s="27">
        <v>8441.1579999999994</v>
      </c>
      <c r="BS81" s="27">
        <v>8039.3924999999999</v>
      </c>
      <c r="BT81" s="27">
        <v>7896.1454999999996</v>
      </c>
      <c r="BU81" s="27">
        <v>7431.1584999999995</v>
      </c>
      <c r="BV81" s="27">
        <v>6777.1210000000001</v>
      </c>
      <c r="BW81" s="27">
        <v>6254.3689999999997</v>
      </c>
      <c r="BX81" s="27">
        <v>5618.5985000000001</v>
      </c>
      <c r="BY81" s="27">
        <v>5216.2335000000003</v>
      </c>
      <c r="BZ81" s="27">
        <v>4794.0460000000003</v>
      </c>
      <c r="CA81" s="27">
        <v>4353.2725</v>
      </c>
      <c r="CB81" s="27">
        <v>3982.1224999999999</v>
      </c>
      <c r="CC81" s="27">
        <v>3703.2584999999999</v>
      </c>
      <c r="CD81" s="27">
        <v>3496.5680000000002</v>
      </c>
      <c r="CE81" s="27">
        <v>3386.6570000000002</v>
      </c>
      <c r="CF81" s="27">
        <v>3234.4989999999998</v>
      </c>
      <c r="CG81" s="27">
        <v>2972.4630000000002</v>
      </c>
      <c r="CH81" s="27">
        <v>2797.1610000000001</v>
      </c>
      <c r="CI81" s="27">
        <v>2685.1475</v>
      </c>
      <c r="CJ81" s="27">
        <v>2503.8694999999998</v>
      </c>
      <c r="CK81" s="27">
        <v>2311.9349999999999</v>
      </c>
      <c r="CL81" s="27">
        <v>2115.5630000000001</v>
      </c>
      <c r="CM81" s="27">
        <v>1934.5909999999999</v>
      </c>
      <c r="CN81" s="27">
        <v>1704.4984999999999</v>
      </c>
      <c r="CO81" s="27">
        <v>1445.8430000000001</v>
      </c>
      <c r="CP81" s="27">
        <v>1264.5245</v>
      </c>
      <c r="CQ81" s="27">
        <v>1090.9575</v>
      </c>
      <c r="CR81" s="27">
        <v>919.72149999999999</v>
      </c>
      <c r="CS81" s="27">
        <v>767.572</v>
      </c>
      <c r="CT81" s="27">
        <v>611.05499999999995</v>
      </c>
      <c r="CU81" s="27">
        <v>494.19200000000001</v>
      </c>
      <c r="CV81" s="27">
        <v>399.92899999999997</v>
      </c>
      <c r="CW81" s="27">
        <v>300.13850000000002</v>
      </c>
      <c r="CX81" s="27">
        <v>214.214</v>
      </c>
      <c r="CY81" s="27">
        <v>151.52950000000001</v>
      </c>
      <c r="CZ81" s="27">
        <v>104.2055</v>
      </c>
      <c r="DA81" s="27">
        <v>66.965999999999994</v>
      </c>
      <c r="DB81" s="27">
        <v>40.263500000000001</v>
      </c>
      <c r="DC81" s="27">
        <v>23.706</v>
      </c>
      <c r="DD81" s="27">
        <v>13.368</v>
      </c>
      <c r="DE81" s="27">
        <v>6.9710000000000001</v>
      </c>
      <c r="DF81" s="27">
        <v>3.3845000000000001</v>
      </c>
      <c r="DG81" s="27">
        <v>1.4515</v>
      </c>
      <c r="DH81" s="27">
        <v>0.73550000000000004</v>
      </c>
    </row>
    <row r="82" spans="1:112" x14ac:dyDescent="0.35">
      <c r="A82" s="23">
        <v>6837</v>
      </c>
      <c r="B82" s="23" t="s">
        <v>23</v>
      </c>
      <c r="C82" s="24" t="s">
        <v>24</v>
      </c>
      <c r="D82" s="25">
        <v>5</v>
      </c>
      <c r="E82" s="25">
        <v>156</v>
      </c>
      <c r="F82" s="25" t="s">
        <v>25</v>
      </c>
      <c r="G82" s="25" t="s">
        <v>26</v>
      </c>
      <c r="H82" s="25">
        <v>156</v>
      </c>
      <c r="I82" s="26" t="s">
        <v>27</v>
      </c>
      <c r="J82" s="25">
        <v>906</v>
      </c>
      <c r="K82" s="25">
        <v>2014</v>
      </c>
      <c r="L82" s="27">
        <v>9825.1029999999992</v>
      </c>
      <c r="M82" s="27">
        <v>9956.6384999999991</v>
      </c>
      <c r="N82" s="27">
        <v>9841.1075000000001</v>
      </c>
      <c r="O82" s="27">
        <v>9493.6949999999997</v>
      </c>
      <c r="P82" s="27">
        <v>9555.009</v>
      </c>
      <c r="Q82" s="27">
        <v>9502.6304999999993</v>
      </c>
      <c r="R82" s="27">
        <v>9275.7870000000003</v>
      </c>
      <c r="S82" s="27">
        <v>9032.0735000000004</v>
      </c>
      <c r="T82" s="27">
        <v>8845.1080000000002</v>
      </c>
      <c r="U82" s="27">
        <v>8700.0349999999999</v>
      </c>
      <c r="V82" s="27">
        <v>8551.6244999999999</v>
      </c>
      <c r="W82" s="27">
        <v>8474.3889999999992</v>
      </c>
      <c r="X82" s="27">
        <v>8505.4724999999999</v>
      </c>
      <c r="Y82" s="27">
        <v>8744.6234999999997</v>
      </c>
      <c r="Z82" s="27">
        <v>8759.6919999999991</v>
      </c>
      <c r="AA82" s="27">
        <v>8610.4619999999995</v>
      </c>
      <c r="AB82" s="27">
        <v>8770.7814999999991</v>
      </c>
      <c r="AC82" s="27">
        <v>9007.2975000000006</v>
      </c>
      <c r="AD82" s="27">
        <v>9298.4184999999998</v>
      </c>
      <c r="AE82" s="27">
        <v>9573.732</v>
      </c>
      <c r="AF82" s="27">
        <v>9836.8819999999996</v>
      </c>
      <c r="AG82" s="27">
        <v>10185.986000000001</v>
      </c>
      <c r="AH82" s="27">
        <v>10758.534</v>
      </c>
      <c r="AI82" s="27">
        <v>12438.477999999999</v>
      </c>
      <c r="AJ82" s="27">
        <v>13462.906000000001</v>
      </c>
      <c r="AK82" s="27">
        <v>12954.933000000001</v>
      </c>
      <c r="AL82" s="27">
        <v>12999.21</v>
      </c>
      <c r="AM82" s="27">
        <v>12880.1245</v>
      </c>
      <c r="AN82" s="27">
        <v>12000.0165</v>
      </c>
      <c r="AO82" s="27">
        <v>11194.7135</v>
      </c>
      <c r="AP82" s="27">
        <v>10579.441000000001</v>
      </c>
      <c r="AQ82" s="27">
        <v>10917.3375</v>
      </c>
      <c r="AR82" s="27">
        <v>11096.3765</v>
      </c>
      <c r="AS82" s="27">
        <v>10394.2125</v>
      </c>
      <c r="AT82" s="27">
        <v>9954.0594999999994</v>
      </c>
      <c r="AU82" s="27">
        <v>9478.1414999999997</v>
      </c>
      <c r="AV82" s="27">
        <v>9175.1474999999991</v>
      </c>
      <c r="AW82" s="27">
        <v>9492.1905000000006</v>
      </c>
      <c r="AX82" s="27">
        <v>10026.308999999999</v>
      </c>
      <c r="AY82" s="27">
        <v>10768.567499999999</v>
      </c>
      <c r="AZ82" s="27">
        <v>11686.512000000001</v>
      </c>
      <c r="BA82" s="27">
        <v>12197.9645</v>
      </c>
      <c r="BB82" s="27">
        <v>12529.057000000001</v>
      </c>
      <c r="BC82" s="27">
        <v>13022.6155</v>
      </c>
      <c r="BD82" s="27">
        <v>13103.6675</v>
      </c>
      <c r="BE82" s="27">
        <v>12956.306</v>
      </c>
      <c r="BF82" s="27">
        <v>12109.608</v>
      </c>
      <c r="BG82" s="27">
        <v>11493.0185</v>
      </c>
      <c r="BH82" s="27">
        <v>11903.522000000001</v>
      </c>
      <c r="BI82" s="27">
        <v>11923.3945</v>
      </c>
      <c r="BJ82" s="27">
        <v>12411.567999999999</v>
      </c>
      <c r="BK82" s="27">
        <v>11614.960999999999</v>
      </c>
      <c r="BL82" s="27">
        <v>8189.2124999999996</v>
      </c>
      <c r="BM82" s="27">
        <v>6282.8320000000003</v>
      </c>
      <c r="BN82" s="27">
        <v>6461.66</v>
      </c>
      <c r="BO82" s="27">
        <v>7205.5169999999998</v>
      </c>
      <c r="BP82" s="27">
        <v>8455.1710000000003</v>
      </c>
      <c r="BQ82" s="27">
        <v>8564.4740000000002</v>
      </c>
      <c r="BR82" s="27">
        <v>8307.7360000000008</v>
      </c>
      <c r="BS82" s="27">
        <v>8357.6394999999993</v>
      </c>
      <c r="BT82" s="27">
        <v>7949.2804999999998</v>
      </c>
      <c r="BU82" s="27">
        <v>7795.7034999999996</v>
      </c>
      <c r="BV82" s="27">
        <v>7324.7030000000004</v>
      </c>
      <c r="BW82" s="27">
        <v>6668.9885000000004</v>
      </c>
      <c r="BX82" s="27">
        <v>6143.4934999999996</v>
      </c>
      <c r="BY82" s="27">
        <v>5508.4290000000001</v>
      </c>
      <c r="BZ82" s="27">
        <v>5106.3355000000001</v>
      </c>
      <c r="CA82" s="27">
        <v>4686.5635000000002</v>
      </c>
      <c r="CB82" s="27">
        <v>4247.7184999999999</v>
      </c>
      <c r="CC82" s="27">
        <v>3876.069</v>
      </c>
      <c r="CD82" s="27">
        <v>3593.4340000000002</v>
      </c>
      <c r="CE82" s="27">
        <v>3380.4375</v>
      </c>
      <c r="CF82" s="27">
        <v>3261.0535</v>
      </c>
      <c r="CG82" s="27">
        <v>3101.1840000000002</v>
      </c>
      <c r="CH82" s="27">
        <v>2837.3294999999998</v>
      </c>
      <c r="CI82" s="27">
        <v>2657.8555000000001</v>
      </c>
      <c r="CJ82" s="27">
        <v>2539.2964999999999</v>
      </c>
      <c r="CK82" s="27">
        <v>2355.4535000000001</v>
      </c>
      <c r="CL82" s="27">
        <v>2161.806</v>
      </c>
      <c r="CM82" s="27">
        <v>1964.2294999999999</v>
      </c>
      <c r="CN82" s="27">
        <v>1781.404</v>
      </c>
      <c r="CO82" s="27">
        <v>1554.7584999999999</v>
      </c>
      <c r="CP82" s="27">
        <v>1305.0129999999999</v>
      </c>
      <c r="CQ82" s="27">
        <v>1128.3820000000001</v>
      </c>
      <c r="CR82" s="27">
        <v>961.70899999999995</v>
      </c>
      <c r="CS82" s="27">
        <v>800.24699999999996</v>
      </c>
      <c r="CT82" s="27">
        <v>658.45399999999995</v>
      </c>
      <c r="CU82" s="27">
        <v>515.899</v>
      </c>
      <c r="CV82" s="27">
        <v>409.62849999999997</v>
      </c>
      <c r="CW82" s="27">
        <v>324.46050000000002</v>
      </c>
      <c r="CX82" s="27">
        <v>237.44749999999999</v>
      </c>
      <c r="CY82" s="27">
        <v>164.55</v>
      </c>
      <c r="CZ82" s="27">
        <v>112.50700000000001</v>
      </c>
      <c r="DA82" s="27">
        <v>74.421000000000006</v>
      </c>
      <c r="DB82" s="27">
        <v>45.775500000000001</v>
      </c>
      <c r="DC82" s="27">
        <v>26.176500000000001</v>
      </c>
      <c r="DD82" s="27">
        <v>14.525499999999999</v>
      </c>
      <c r="DE82" s="27">
        <v>7.6375000000000002</v>
      </c>
      <c r="DF82" s="27">
        <v>3.6629999999999998</v>
      </c>
      <c r="DG82" s="27">
        <v>1.6045</v>
      </c>
      <c r="DH82" s="27">
        <v>0.86850000000000005</v>
      </c>
    </row>
    <row r="83" spans="1:112" x14ac:dyDescent="0.35">
      <c r="A83" s="23">
        <v>6838</v>
      </c>
      <c r="B83" s="23" t="s">
        <v>23</v>
      </c>
      <c r="C83" s="24" t="s">
        <v>24</v>
      </c>
      <c r="D83" s="25">
        <v>5</v>
      </c>
      <c r="E83" s="25">
        <v>156</v>
      </c>
      <c r="F83" s="25" t="s">
        <v>25</v>
      </c>
      <c r="G83" s="25" t="s">
        <v>26</v>
      </c>
      <c r="H83" s="25">
        <v>156</v>
      </c>
      <c r="I83" s="26" t="s">
        <v>27</v>
      </c>
      <c r="J83" s="25">
        <v>906</v>
      </c>
      <c r="K83" s="25">
        <v>2015</v>
      </c>
      <c r="L83" s="27">
        <v>9597.8994999999995</v>
      </c>
      <c r="M83" s="27">
        <v>9807.8374999999996</v>
      </c>
      <c r="N83" s="27">
        <v>9949.3075000000008</v>
      </c>
      <c r="O83" s="27">
        <v>9835.3680000000004</v>
      </c>
      <c r="P83" s="27">
        <v>9489.1669999999995</v>
      </c>
      <c r="Q83" s="27">
        <v>9551.0635000000002</v>
      </c>
      <c r="R83" s="27">
        <v>9498.8104999999996</v>
      </c>
      <c r="S83" s="27">
        <v>9271.7924999999996</v>
      </c>
      <c r="T83" s="27">
        <v>9027.75</v>
      </c>
      <c r="U83" s="27">
        <v>8840.4444999999996</v>
      </c>
      <c r="V83" s="27">
        <v>8695.1774999999998</v>
      </c>
      <c r="W83" s="27">
        <v>8546.6525000000001</v>
      </c>
      <c r="X83" s="27">
        <v>8469.2009999999991</v>
      </c>
      <c r="Y83" s="27">
        <v>8499.9775000000009</v>
      </c>
      <c r="Z83" s="27">
        <v>8738.6875</v>
      </c>
      <c r="AA83" s="27">
        <v>8753.4424999999992</v>
      </c>
      <c r="AB83" s="27">
        <v>8603.9364999999998</v>
      </c>
      <c r="AC83" s="27">
        <v>8763.74</v>
      </c>
      <c r="AD83" s="27">
        <v>8999.6219999999994</v>
      </c>
      <c r="AE83" s="27">
        <v>9289.9439999999995</v>
      </c>
      <c r="AF83" s="27">
        <v>9564.2860000000001</v>
      </c>
      <c r="AG83" s="27">
        <v>9826.3240000000005</v>
      </c>
      <c r="AH83" s="27">
        <v>10174.2255</v>
      </c>
      <c r="AI83" s="27">
        <v>10745.513999999999</v>
      </c>
      <c r="AJ83" s="27">
        <v>12423.437</v>
      </c>
      <c r="AK83" s="27">
        <v>13446.7145</v>
      </c>
      <c r="AL83" s="27">
        <v>12939.2135</v>
      </c>
      <c r="AM83" s="27">
        <v>12983.503000000001</v>
      </c>
      <c r="AN83" s="27">
        <v>12864.585499999999</v>
      </c>
      <c r="AO83" s="27">
        <v>11985.3405</v>
      </c>
      <c r="AP83" s="27">
        <v>11180.790999999999</v>
      </c>
      <c r="AQ83" s="27">
        <v>10566.071</v>
      </c>
      <c r="AR83" s="27">
        <v>10903.523999999999</v>
      </c>
      <c r="AS83" s="27">
        <v>11082.2495</v>
      </c>
      <c r="AT83" s="27">
        <v>10380.6325</v>
      </c>
      <c r="AU83" s="27">
        <v>9940.6455000000005</v>
      </c>
      <c r="AV83" s="27">
        <v>9464.7945</v>
      </c>
      <c r="AW83" s="27">
        <v>9161.4459999999999</v>
      </c>
      <c r="AX83" s="27">
        <v>9476.9794999999995</v>
      </c>
      <c r="AY83" s="27">
        <v>10008.790499999999</v>
      </c>
      <c r="AZ83" s="27">
        <v>10747.762000000001</v>
      </c>
      <c r="BA83" s="27">
        <v>11661.4185</v>
      </c>
      <c r="BB83" s="27">
        <v>12169.012500000001</v>
      </c>
      <c r="BC83" s="27">
        <v>12496.601000000001</v>
      </c>
      <c r="BD83" s="27">
        <v>12986.0975</v>
      </c>
      <c r="BE83" s="27">
        <v>13064.061</v>
      </c>
      <c r="BF83" s="27">
        <v>12914.1095</v>
      </c>
      <c r="BG83" s="27">
        <v>12067.029500000001</v>
      </c>
      <c r="BH83" s="27">
        <v>11449.022999999999</v>
      </c>
      <c r="BI83" s="27">
        <v>11853.540999999999</v>
      </c>
      <c r="BJ83" s="27">
        <v>11867.8835</v>
      </c>
      <c r="BK83" s="27">
        <v>12347.2495</v>
      </c>
      <c r="BL83" s="27">
        <v>11548.5365</v>
      </c>
      <c r="BM83" s="27">
        <v>8138.2060000000001</v>
      </c>
      <c r="BN83" s="27">
        <v>6240.8305</v>
      </c>
      <c r="BO83" s="27">
        <v>6416.009</v>
      </c>
      <c r="BP83" s="27">
        <v>7151.6090000000004</v>
      </c>
      <c r="BQ83" s="27">
        <v>8387.3294999999998</v>
      </c>
      <c r="BR83" s="27">
        <v>8489.3714999999993</v>
      </c>
      <c r="BS83" s="27">
        <v>8226.5404999999992</v>
      </c>
      <c r="BT83" s="27">
        <v>8265.1735000000008</v>
      </c>
      <c r="BU83" s="27">
        <v>7848.9920000000002</v>
      </c>
      <c r="BV83" s="27">
        <v>7684.4530000000004</v>
      </c>
      <c r="BW83" s="27">
        <v>7208.2920000000004</v>
      </c>
      <c r="BX83" s="27">
        <v>6552.7484999999997</v>
      </c>
      <c r="BY83" s="27">
        <v>6026.1965</v>
      </c>
      <c r="BZ83" s="27">
        <v>5393.0694999999996</v>
      </c>
      <c r="CA83" s="27">
        <v>4991.5394999999999</v>
      </c>
      <c r="CB83" s="27">
        <v>4573.7820000000002</v>
      </c>
      <c r="CC83" s="27">
        <v>4136.1514999999999</v>
      </c>
      <c r="CD83" s="27">
        <v>3763.0445</v>
      </c>
      <c r="CE83" s="27">
        <v>3476.2950000000001</v>
      </c>
      <c r="CF83" s="27">
        <v>3257.4144999999999</v>
      </c>
      <c r="CG83" s="27">
        <v>3129.0880000000002</v>
      </c>
      <c r="CH83" s="27">
        <v>2962.6235000000001</v>
      </c>
      <c r="CI83" s="27">
        <v>2698.3474999999999</v>
      </c>
      <c r="CJ83" s="27">
        <v>2515.5810000000001</v>
      </c>
      <c r="CK83" s="27">
        <v>2390.7984999999999</v>
      </c>
      <c r="CL83" s="27">
        <v>2204.3649999999998</v>
      </c>
      <c r="CM83" s="27">
        <v>2008.8975</v>
      </c>
      <c r="CN83" s="27">
        <v>1810.296</v>
      </c>
      <c r="CO83" s="27">
        <v>1626.355</v>
      </c>
      <c r="CP83" s="27">
        <v>1404.6185</v>
      </c>
      <c r="CQ83" s="27">
        <v>1165.635</v>
      </c>
      <c r="CR83" s="27">
        <v>995.67049999999995</v>
      </c>
      <c r="CS83" s="27">
        <v>837.66600000000005</v>
      </c>
      <c r="CT83" s="27">
        <v>687.26800000000003</v>
      </c>
      <c r="CU83" s="27">
        <v>556.69899999999996</v>
      </c>
      <c r="CV83" s="27">
        <v>428.40449999999998</v>
      </c>
      <c r="CW83" s="27">
        <v>333.08850000000001</v>
      </c>
      <c r="CX83" s="27">
        <v>257.43400000000003</v>
      </c>
      <c r="CY83" s="27">
        <v>183.07499999999999</v>
      </c>
      <c r="CZ83" s="27">
        <v>122.718</v>
      </c>
      <c r="DA83" s="27">
        <v>80.762</v>
      </c>
      <c r="DB83" s="27">
        <v>51.161499999999997</v>
      </c>
      <c r="DC83" s="27">
        <v>29.95</v>
      </c>
      <c r="DD83" s="27">
        <v>16.154499999999999</v>
      </c>
      <c r="DE83" s="27">
        <v>8.3650000000000002</v>
      </c>
      <c r="DF83" s="27">
        <v>4.0505000000000004</v>
      </c>
      <c r="DG83" s="27">
        <v>1.756</v>
      </c>
      <c r="DH83" s="27">
        <v>0.99250000000000005</v>
      </c>
    </row>
    <row r="84" spans="1:112" x14ac:dyDescent="0.35">
      <c r="A84" s="23">
        <v>6839</v>
      </c>
      <c r="B84" s="23" t="s">
        <v>23</v>
      </c>
      <c r="C84" s="24" t="s">
        <v>24</v>
      </c>
      <c r="D84" s="25">
        <v>5</v>
      </c>
      <c r="E84" s="25">
        <v>156</v>
      </c>
      <c r="F84" s="25" t="s">
        <v>25</v>
      </c>
      <c r="G84" s="25" t="s">
        <v>26</v>
      </c>
      <c r="H84" s="25">
        <v>156</v>
      </c>
      <c r="I84" s="26" t="s">
        <v>27</v>
      </c>
      <c r="J84" s="25">
        <v>906</v>
      </c>
      <c r="K84" s="25">
        <v>2016</v>
      </c>
      <c r="L84" s="27">
        <v>9470.3665000000001</v>
      </c>
      <c r="M84" s="27">
        <v>9582.1725000000006</v>
      </c>
      <c r="N84" s="27">
        <v>9801.2194999999992</v>
      </c>
      <c r="O84" s="27">
        <v>9944.0020000000004</v>
      </c>
      <c r="P84" s="27">
        <v>9831.1144999999997</v>
      </c>
      <c r="Q84" s="27">
        <v>9485.5830000000005</v>
      </c>
      <c r="R84" s="27">
        <v>9547.5480000000007</v>
      </c>
      <c r="S84" s="27">
        <v>9495.0679999999993</v>
      </c>
      <c r="T84" s="27">
        <v>9267.7284999999993</v>
      </c>
      <c r="U84" s="27">
        <v>9023.3894999999993</v>
      </c>
      <c r="V84" s="27">
        <v>8835.9264999999996</v>
      </c>
      <c r="W84" s="27">
        <v>8690.5630000000001</v>
      </c>
      <c r="X84" s="27">
        <v>8541.8819999999996</v>
      </c>
      <c r="Y84" s="27">
        <v>8464.1854999999996</v>
      </c>
      <c r="Z84" s="27">
        <v>8494.6200000000008</v>
      </c>
      <c r="AA84" s="27">
        <v>8732.8389999999999</v>
      </c>
      <c r="AB84" s="27">
        <v>8747.2049999999999</v>
      </c>
      <c r="AC84" s="27">
        <v>8597.3369999999995</v>
      </c>
      <c r="AD84" s="27">
        <v>8756.5604999999996</v>
      </c>
      <c r="AE84" s="27">
        <v>8991.7664999999997</v>
      </c>
      <c r="AF84" s="27">
        <v>9281.2780000000002</v>
      </c>
      <c r="AG84" s="27">
        <v>9554.6769999999997</v>
      </c>
      <c r="AH84" s="27">
        <v>9815.6774999999998</v>
      </c>
      <c r="AI84" s="27">
        <v>10162.4995</v>
      </c>
      <c r="AJ84" s="27">
        <v>10732.679</v>
      </c>
      <c r="AK84" s="27">
        <v>12408.7155</v>
      </c>
      <c r="AL84" s="27">
        <v>13430.9445</v>
      </c>
      <c r="AM84" s="27">
        <v>12923.953</v>
      </c>
      <c r="AN84" s="27">
        <v>12968.226500000001</v>
      </c>
      <c r="AO84" s="27">
        <v>12849.425499999999</v>
      </c>
      <c r="AP84" s="27">
        <v>11971.013499999999</v>
      </c>
      <c r="AQ84" s="27">
        <v>11167.2155</v>
      </c>
      <c r="AR84" s="27">
        <v>10553.0605</v>
      </c>
      <c r="AS84" s="27">
        <v>10890.0735</v>
      </c>
      <c r="AT84" s="27">
        <v>11068.4565</v>
      </c>
      <c r="AU84" s="27">
        <v>10367.312</v>
      </c>
      <c r="AV84" s="27">
        <v>9927.3474999999999</v>
      </c>
      <c r="AW84" s="27">
        <v>9451.3615000000009</v>
      </c>
      <c r="AX84" s="27">
        <v>9147.4050000000007</v>
      </c>
      <c r="AY84" s="27">
        <v>9461.0939999999991</v>
      </c>
      <c r="AZ84" s="27">
        <v>9990.2245000000003</v>
      </c>
      <c r="BA84" s="27">
        <v>10725.557000000001</v>
      </c>
      <c r="BB84" s="27">
        <v>11634.671</v>
      </c>
      <c r="BC84" s="27">
        <v>12138.401</v>
      </c>
      <c r="BD84" s="27">
        <v>12462.645500000001</v>
      </c>
      <c r="BE84" s="27">
        <v>12948.1705</v>
      </c>
      <c r="BF84" s="27">
        <v>13022.9625</v>
      </c>
      <c r="BG84" s="27">
        <v>12870.0155</v>
      </c>
      <c r="BH84" s="27">
        <v>12021.937</v>
      </c>
      <c r="BI84" s="27">
        <v>11401.714</v>
      </c>
      <c r="BJ84" s="27">
        <v>11799.103499999999</v>
      </c>
      <c r="BK84" s="27">
        <v>11807.182500000001</v>
      </c>
      <c r="BL84" s="27">
        <v>12277.424999999999</v>
      </c>
      <c r="BM84" s="27">
        <v>11477.507</v>
      </c>
      <c r="BN84" s="27">
        <v>8084.5744999999997</v>
      </c>
      <c r="BO84" s="27">
        <v>6197.1215000000002</v>
      </c>
      <c r="BP84" s="27">
        <v>6368.4165000000003</v>
      </c>
      <c r="BQ84" s="27">
        <v>7094.7475000000004</v>
      </c>
      <c r="BR84" s="27">
        <v>8314.473</v>
      </c>
      <c r="BS84" s="27">
        <v>8407.2369999999992</v>
      </c>
      <c r="BT84" s="27">
        <v>8136.5339999999997</v>
      </c>
      <c r="BU84" s="27">
        <v>8162.1144999999997</v>
      </c>
      <c r="BV84" s="27">
        <v>7737.7455</v>
      </c>
      <c r="BW84" s="27">
        <v>7562.6239999999998</v>
      </c>
      <c r="BX84" s="27">
        <v>7082.9480000000003</v>
      </c>
      <c r="BY84" s="27">
        <v>6429.5474999999997</v>
      </c>
      <c r="BZ84" s="27">
        <v>5903.1170000000002</v>
      </c>
      <c r="CA84" s="27">
        <v>5272.3694999999998</v>
      </c>
      <c r="CB84" s="27">
        <v>4870.9059999999999</v>
      </c>
      <c r="CC84" s="27">
        <v>4454.3684999999996</v>
      </c>
      <c r="CD84" s="27">
        <v>4017.0165000000002</v>
      </c>
      <c r="CE84" s="27">
        <v>3642.239</v>
      </c>
      <c r="CF84" s="27">
        <v>3351.9259999999999</v>
      </c>
      <c r="CG84" s="27">
        <v>3127.8629999999998</v>
      </c>
      <c r="CH84" s="27">
        <v>2991.607</v>
      </c>
      <c r="CI84" s="27">
        <v>2819.7705000000001</v>
      </c>
      <c r="CJ84" s="27">
        <v>2556.047</v>
      </c>
      <c r="CK84" s="27">
        <v>2370.3755000000001</v>
      </c>
      <c r="CL84" s="27">
        <v>2239.2539999999999</v>
      </c>
      <c r="CM84" s="27">
        <v>2050.0985000000001</v>
      </c>
      <c r="CN84" s="27">
        <v>1852.973</v>
      </c>
      <c r="CO84" s="27">
        <v>1654.1</v>
      </c>
      <c r="CP84" s="27">
        <v>1470.5025000000001</v>
      </c>
      <c r="CQ84" s="27">
        <v>1255.644</v>
      </c>
      <c r="CR84" s="27">
        <v>1029.4165</v>
      </c>
      <c r="CS84" s="27">
        <v>867.98</v>
      </c>
      <c r="CT84" s="27">
        <v>720.05399999999997</v>
      </c>
      <c r="CU84" s="27">
        <v>581.62800000000004</v>
      </c>
      <c r="CV84" s="27">
        <v>462.85550000000001</v>
      </c>
      <c r="CW84" s="27">
        <v>348.93849999999998</v>
      </c>
      <c r="CX84" s="27">
        <v>264.85050000000001</v>
      </c>
      <c r="CY84" s="27">
        <v>199.04150000000001</v>
      </c>
      <c r="CZ84" s="27">
        <v>137.03299999999999</v>
      </c>
      <c r="DA84" s="27">
        <v>88.483500000000006</v>
      </c>
      <c r="DB84" s="27">
        <v>55.808500000000002</v>
      </c>
      <c r="DC84" s="27">
        <v>33.666499999999999</v>
      </c>
      <c r="DD84" s="27">
        <v>18.6035</v>
      </c>
      <c r="DE84" s="27">
        <v>9.3755000000000006</v>
      </c>
      <c r="DF84" s="27">
        <v>4.4779999999999998</v>
      </c>
      <c r="DG84" s="27">
        <v>1.966</v>
      </c>
      <c r="DH84" s="27">
        <v>1.119</v>
      </c>
    </row>
    <row r="85" spans="1:112" x14ac:dyDescent="0.35">
      <c r="A85" s="23">
        <v>6840</v>
      </c>
      <c r="B85" s="23" t="s">
        <v>23</v>
      </c>
      <c r="C85" s="24" t="s">
        <v>24</v>
      </c>
      <c r="D85" s="25">
        <v>5</v>
      </c>
      <c r="E85" s="25">
        <v>156</v>
      </c>
      <c r="F85" s="25" t="s">
        <v>25</v>
      </c>
      <c r="G85" s="25" t="s">
        <v>26</v>
      </c>
      <c r="H85" s="25">
        <v>156</v>
      </c>
      <c r="I85" s="26" t="s">
        <v>27</v>
      </c>
      <c r="J85" s="25">
        <v>906</v>
      </c>
      <c r="K85" s="25">
        <v>2017</v>
      </c>
      <c r="L85" s="27">
        <v>9714.9760000000006</v>
      </c>
      <c r="M85" s="27">
        <v>9455.7345000000005</v>
      </c>
      <c r="N85" s="27">
        <v>9576.0205000000005</v>
      </c>
      <c r="O85" s="27">
        <v>9796.2720000000008</v>
      </c>
      <c r="P85" s="27">
        <v>9939.9339999999993</v>
      </c>
      <c r="Q85" s="27">
        <v>9827.6239999999998</v>
      </c>
      <c r="R85" s="27">
        <v>9482.2685000000001</v>
      </c>
      <c r="S85" s="27">
        <v>9543.9745000000003</v>
      </c>
      <c r="T85" s="27">
        <v>9491.1175000000003</v>
      </c>
      <c r="U85" s="27">
        <v>9263.4840000000004</v>
      </c>
      <c r="V85" s="27">
        <v>9019.027</v>
      </c>
      <c r="W85" s="27">
        <v>8831.5025000000005</v>
      </c>
      <c r="X85" s="27">
        <v>8685.9935000000005</v>
      </c>
      <c r="Y85" s="27">
        <v>8537.1049999999996</v>
      </c>
      <c r="Z85" s="27">
        <v>8459.0915000000005</v>
      </c>
      <c r="AA85" s="27">
        <v>8489.0764999999992</v>
      </c>
      <c r="AB85" s="27">
        <v>8726.6715000000004</v>
      </c>
      <c r="AC85" s="27">
        <v>8740.4850000000006</v>
      </c>
      <c r="AD85" s="27">
        <v>8590.1105000000007</v>
      </c>
      <c r="AE85" s="27">
        <v>8748.6290000000008</v>
      </c>
      <c r="AF85" s="27">
        <v>8983.0755000000008</v>
      </c>
      <c r="AG85" s="27">
        <v>9271.7450000000008</v>
      </c>
      <c r="AH85" s="27">
        <v>9544.2240000000002</v>
      </c>
      <c r="AI85" s="27">
        <v>9804.268</v>
      </c>
      <c r="AJ85" s="27">
        <v>10150.129000000001</v>
      </c>
      <c r="AK85" s="27">
        <v>10719.317999999999</v>
      </c>
      <c r="AL85" s="27">
        <v>12393.5445</v>
      </c>
      <c r="AM85" s="27">
        <v>13414.723</v>
      </c>
      <c r="AN85" s="27">
        <v>12908.247499999999</v>
      </c>
      <c r="AO85" s="27">
        <v>12952.486999999999</v>
      </c>
      <c r="AP85" s="27">
        <v>12833.781499999999</v>
      </c>
      <c r="AQ85" s="27">
        <v>11956.246999999999</v>
      </c>
      <c r="AR85" s="27">
        <v>11153.267</v>
      </c>
      <c r="AS85" s="27">
        <v>10539.7305</v>
      </c>
      <c r="AT85" s="27">
        <v>10876.315500000001</v>
      </c>
      <c r="AU85" s="27">
        <v>11054.272499999999</v>
      </c>
      <c r="AV85" s="27">
        <v>10353.5</v>
      </c>
      <c r="AW85" s="27">
        <v>9913.3755000000001</v>
      </c>
      <c r="AX85" s="27">
        <v>9437.0259999999998</v>
      </c>
      <c r="AY85" s="27">
        <v>9132.2049999999999</v>
      </c>
      <c r="AZ85" s="27">
        <v>9443.7189999999991</v>
      </c>
      <c r="BA85" s="27">
        <v>9969.8330000000005</v>
      </c>
      <c r="BB85" s="27">
        <v>10701.273499999999</v>
      </c>
      <c r="BC85" s="27">
        <v>11605.6895</v>
      </c>
      <c r="BD85" s="27">
        <v>12105.603999999999</v>
      </c>
      <c r="BE85" s="27">
        <v>12426.568499999999</v>
      </c>
      <c r="BF85" s="27">
        <v>12907.942999999999</v>
      </c>
      <c r="BG85" s="27">
        <v>12979.056</v>
      </c>
      <c r="BH85" s="27">
        <v>12822.309499999999</v>
      </c>
      <c r="BI85" s="27">
        <v>11972.342000000001</v>
      </c>
      <c r="BJ85" s="27">
        <v>11349.1335</v>
      </c>
      <c r="BK85" s="27">
        <v>11738.362499999999</v>
      </c>
      <c r="BL85" s="27">
        <v>11739.944</v>
      </c>
      <c r="BM85" s="27">
        <v>12201.335999999999</v>
      </c>
      <c r="BN85" s="27">
        <v>11401.174499999999</v>
      </c>
      <c r="BO85" s="27">
        <v>8027.37</v>
      </c>
      <c r="BP85" s="27">
        <v>6150.65</v>
      </c>
      <c r="BQ85" s="27">
        <v>6317.2174999999997</v>
      </c>
      <c r="BR85" s="27">
        <v>7032.5870000000004</v>
      </c>
      <c r="BS85" s="27">
        <v>8233.3425000000007</v>
      </c>
      <c r="BT85" s="27">
        <v>8314.348</v>
      </c>
      <c r="BU85" s="27">
        <v>8034.3265000000001</v>
      </c>
      <c r="BV85" s="27">
        <v>8045.5879999999997</v>
      </c>
      <c r="BW85" s="27">
        <v>7613.5355</v>
      </c>
      <c r="BX85" s="27">
        <v>7429.0214999999998</v>
      </c>
      <c r="BY85" s="27">
        <v>6947.4080000000004</v>
      </c>
      <c r="BZ85" s="27">
        <v>6297.7910000000002</v>
      </c>
      <c r="CA85" s="27">
        <v>5771.7275</v>
      </c>
      <c r="CB85" s="27">
        <v>5143.1000000000004</v>
      </c>
      <c r="CC85" s="27">
        <v>4740.7184999999999</v>
      </c>
      <c r="CD85" s="27">
        <v>4324.3855000000003</v>
      </c>
      <c r="CE85" s="27">
        <v>3887.1635000000001</v>
      </c>
      <c r="CF85" s="27">
        <v>3511.4870000000001</v>
      </c>
      <c r="CG85" s="27">
        <v>3218.3885</v>
      </c>
      <c r="CH85" s="27">
        <v>2990.3020000000001</v>
      </c>
      <c r="CI85" s="27">
        <v>2847.1559999999999</v>
      </c>
      <c r="CJ85" s="27">
        <v>2670.681</v>
      </c>
      <c r="CK85" s="27">
        <v>2407.9515000000001</v>
      </c>
      <c r="CL85" s="27">
        <v>2219.4090000000001</v>
      </c>
      <c r="CM85" s="27">
        <v>2081.5614999999998</v>
      </c>
      <c r="CN85" s="27">
        <v>1889.7945</v>
      </c>
      <c r="CO85" s="27">
        <v>1691.7439999999999</v>
      </c>
      <c r="CP85" s="27">
        <v>1494.1220000000001</v>
      </c>
      <c r="CQ85" s="27">
        <v>1312.9690000000001</v>
      </c>
      <c r="CR85" s="27">
        <v>1107.2550000000001</v>
      </c>
      <c r="CS85" s="27">
        <v>895.85850000000005</v>
      </c>
      <c r="CT85" s="27">
        <v>744.69600000000003</v>
      </c>
      <c r="CU85" s="27">
        <v>608.00699999999995</v>
      </c>
      <c r="CV85" s="27">
        <v>482.41699999999997</v>
      </c>
      <c r="CW85" s="27">
        <v>376.01900000000001</v>
      </c>
      <c r="CX85" s="27">
        <v>276.72899999999998</v>
      </c>
      <c r="CY85" s="27">
        <v>204.27600000000001</v>
      </c>
      <c r="CZ85" s="27">
        <v>148.62450000000001</v>
      </c>
      <c r="DA85" s="27">
        <v>98.569000000000003</v>
      </c>
      <c r="DB85" s="27">
        <v>61.0015</v>
      </c>
      <c r="DC85" s="27">
        <v>36.637</v>
      </c>
      <c r="DD85" s="27">
        <v>20.8565</v>
      </c>
      <c r="DE85" s="27">
        <v>10.76</v>
      </c>
      <c r="DF85" s="27">
        <v>4.9969999999999999</v>
      </c>
      <c r="DG85" s="27">
        <v>2.1604999999999999</v>
      </c>
      <c r="DH85" s="27">
        <v>1.2444999999999999</v>
      </c>
    </row>
    <row r="86" spans="1:112" x14ac:dyDescent="0.35">
      <c r="A86" s="23">
        <v>6841</v>
      </c>
      <c r="B86" s="23" t="s">
        <v>23</v>
      </c>
      <c r="C86" s="24" t="s">
        <v>24</v>
      </c>
      <c r="D86" s="25">
        <v>5</v>
      </c>
      <c r="E86" s="25">
        <v>156</v>
      </c>
      <c r="F86" s="25" t="s">
        <v>25</v>
      </c>
      <c r="G86" s="25" t="s">
        <v>26</v>
      </c>
      <c r="H86" s="25">
        <v>156</v>
      </c>
      <c r="I86" s="26" t="s">
        <v>27</v>
      </c>
      <c r="J86" s="25">
        <v>906</v>
      </c>
      <c r="K86" s="25">
        <v>2018</v>
      </c>
      <c r="L86" s="27">
        <v>8964.3855000000003</v>
      </c>
      <c r="M86" s="27">
        <v>9700.4575000000004</v>
      </c>
      <c r="N86" s="27">
        <v>9449.6384999999991</v>
      </c>
      <c r="O86" s="27">
        <v>9571.107</v>
      </c>
      <c r="P86" s="27">
        <v>9792.2134999999998</v>
      </c>
      <c r="Q86" s="27">
        <v>9936.3724999999995</v>
      </c>
      <c r="R86" s="27">
        <v>9824.2085000000006</v>
      </c>
      <c r="S86" s="27">
        <v>9478.7489999999998</v>
      </c>
      <c r="T86" s="27">
        <v>9540.0925000000007</v>
      </c>
      <c r="U86" s="27">
        <v>9486.9215000000004</v>
      </c>
      <c r="V86" s="27">
        <v>9259.2000000000007</v>
      </c>
      <c r="W86" s="27">
        <v>9014.7255000000005</v>
      </c>
      <c r="X86" s="27">
        <v>8827.0679999999993</v>
      </c>
      <c r="Y86" s="27">
        <v>8681.3119999999999</v>
      </c>
      <c r="Z86" s="27">
        <v>8532.06</v>
      </c>
      <c r="AA86" s="27">
        <v>8453.509</v>
      </c>
      <c r="AB86" s="27">
        <v>8482.7824999999993</v>
      </c>
      <c r="AC86" s="27">
        <v>8719.4650000000001</v>
      </c>
      <c r="AD86" s="27">
        <v>8732.4549999999999</v>
      </c>
      <c r="AE86" s="27">
        <v>8581.3305</v>
      </c>
      <c r="AF86" s="27">
        <v>8738.9704999999994</v>
      </c>
      <c r="AG86" s="27">
        <v>8972.5655000000006</v>
      </c>
      <c r="AH86" s="27">
        <v>9260.3834999999999</v>
      </c>
      <c r="AI86" s="27">
        <v>9532.0149999999994</v>
      </c>
      <c r="AJ86" s="27">
        <v>9791.232</v>
      </c>
      <c r="AK86" s="27">
        <v>10136.278</v>
      </c>
      <c r="AL86" s="27">
        <v>10704.6055</v>
      </c>
      <c r="AM86" s="27">
        <v>12377.074000000001</v>
      </c>
      <c r="AN86" s="27">
        <v>13397.299499999999</v>
      </c>
      <c r="AO86" s="27">
        <v>12891.371999999999</v>
      </c>
      <c r="AP86" s="27">
        <v>12935.604499999999</v>
      </c>
      <c r="AQ86" s="27">
        <v>12817.097</v>
      </c>
      <c r="AR86" s="27">
        <v>11940.5545</v>
      </c>
      <c r="AS86" s="27">
        <v>11138.487999999999</v>
      </c>
      <c r="AT86" s="27">
        <v>10525.636500000001</v>
      </c>
      <c r="AU86" s="27">
        <v>10861.753000000001</v>
      </c>
      <c r="AV86" s="27">
        <v>11039.248</v>
      </c>
      <c r="AW86" s="27">
        <v>10338.7055</v>
      </c>
      <c r="AX86" s="27">
        <v>9898.2345000000005</v>
      </c>
      <c r="AY86" s="27">
        <v>9421.3320000000003</v>
      </c>
      <c r="AZ86" s="27">
        <v>9115.4470000000001</v>
      </c>
      <c r="BA86" s="27">
        <v>9424.5655000000006</v>
      </c>
      <c r="BB86" s="27">
        <v>9947.5519999999997</v>
      </c>
      <c r="BC86" s="27">
        <v>10675.057500000001</v>
      </c>
      <c r="BD86" s="27">
        <v>11574.870500000001</v>
      </c>
      <c r="BE86" s="27">
        <v>12071.107</v>
      </c>
      <c r="BF86" s="27">
        <v>12388.7255</v>
      </c>
      <c r="BG86" s="27">
        <v>12865.507</v>
      </c>
      <c r="BH86" s="27">
        <v>12932.245000000001</v>
      </c>
      <c r="BI86" s="27">
        <v>12770.674499999999</v>
      </c>
      <c r="BJ86" s="27">
        <v>11918.205</v>
      </c>
      <c r="BK86" s="27">
        <v>11291.3595</v>
      </c>
      <c r="BL86" s="27">
        <v>11672.208000000001</v>
      </c>
      <c r="BM86" s="27">
        <v>11667.9085</v>
      </c>
      <c r="BN86" s="27">
        <v>12121.034</v>
      </c>
      <c r="BO86" s="27">
        <v>11321.8755</v>
      </c>
      <c r="BP86" s="27">
        <v>7968.1270000000004</v>
      </c>
      <c r="BQ86" s="27">
        <v>6101.4764999999998</v>
      </c>
      <c r="BR86" s="27">
        <v>6262.1374999999998</v>
      </c>
      <c r="BS86" s="27">
        <v>6964.3074999999999</v>
      </c>
      <c r="BT86" s="27">
        <v>8143.1454999999996</v>
      </c>
      <c r="BU86" s="27">
        <v>8210.9850000000006</v>
      </c>
      <c r="BV86" s="27">
        <v>7920.8590000000004</v>
      </c>
      <c r="BW86" s="27">
        <v>7918.0569999999998</v>
      </c>
      <c r="BX86" s="27">
        <v>7480.0365000000002</v>
      </c>
      <c r="BY86" s="27">
        <v>7287.4155000000001</v>
      </c>
      <c r="BZ86" s="27">
        <v>6805.6719999999996</v>
      </c>
      <c r="CA86" s="27">
        <v>6159.9745000000003</v>
      </c>
      <c r="CB86" s="27">
        <v>5633.9854999999998</v>
      </c>
      <c r="CC86" s="27">
        <v>5006.4719999999998</v>
      </c>
      <c r="CD86" s="27">
        <v>4602.0884999999998</v>
      </c>
      <c r="CE86" s="27">
        <v>4185.7264999999998</v>
      </c>
      <c r="CF86" s="27">
        <v>3749.576</v>
      </c>
      <c r="CG86" s="27">
        <v>3373.9160000000002</v>
      </c>
      <c r="CH86" s="27">
        <v>3079.3975</v>
      </c>
      <c r="CI86" s="27">
        <v>2848.482</v>
      </c>
      <c r="CJ86" s="27">
        <v>2699.2429999999999</v>
      </c>
      <c r="CK86" s="27">
        <v>2518.5859999999998</v>
      </c>
      <c r="CL86" s="27">
        <v>2257.0194999999999</v>
      </c>
      <c r="CM86" s="27">
        <v>2065.2240000000002</v>
      </c>
      <c r="CN86" s="27">
        <v>1920.8885</v>
      </c>
      <c r="CO86" s="27">
        <v>1727.2925</v>
      </c>
      <c r="CP86" s="27">
        <v>1529.894</v>
      </c>
      <c r="CQ86" s="27">
        <v>1335.6275000000001</v>
      </c>
      <c r="CR86" s="27">
        <v>1159.2474999999999</v>
      </c>
      <c r="CS86" s="27">
        <v>964.90499999999997</v>
      </c>
      <c r="CT86" s="27">
        <v>769.60699999999997</v>
      </c>
      <c r="CU86" s="27">
        <v>629.64149999999995</v>
      </c>
      <c r="CV86" s="27">
        <v>505.03250000000003</v>
      </c>
      <c r="CW86" s="27">
        <v>392.52949999999998</v>
      </c>
      <c r="CX86" s="27">
        <v>298.82900000000001</v>
      </c>
      <c r="CY86" s="27">
        <v>213.98249999999999</v>
      </c>
      <c r="CZ86" s="27">
        <v>153.006</v>
      </c>
      <c r="DA86" s="27">
        <v>107.36750000000001</v>
      </c>
      <c r="DB86" s="27">
        <v>68.337500000000006</v>
      </c>
      <c r="DC86" s="27">
        <v>40.323999999999998</v>
      </c>
      <c r="DD86" s="27">
        <v>22.901</v>
      </c>
      <c r="DE86" s="27">
        <v>12.207000000000001</v>
      </c>
      <c r="DF86" s="27">
        <v>5.8254999999999999</v>
      </c>
      <c r="DG86" s="27">
        <v>2.456</v>
      </c>
      <c r="DH86" s="27">
        <v>1.4075</v>
      </c>
    </row>
    <row r="87" spans="1:112" x14ac:dyDescent="0.35">
      <c r="A87" s="23">
        <v>6842</v>
      </c>
      <c r="B87" s="23" t="s">
        <v>23</v>
      </c>
      <c r="C87" s="24" t="s">
        <v>24</v>
      </c>
      <c r="D87" s="25">
        <v>5</v>
      </c>
      <c r="E87" s="25">
        <v>156</v>
      </c>
      <c r="F87" s="25" t="s">
        <v>25</v>
      </c>
      <c r="G87" s="25" t="s">
        <v>26</v>
      </c>
      <c r="H87" s="25">
        <v>156</v>
      </c>
      <c r="I87" s="26" t="s">
        <v>27</v>
      </c>
      <c r="J87" s="25">
        <v>906</v>
      </c>
      <c r="K87" s="25">
        <v>2019</v>
      </c>
      <c r="L87" s="27">
        <v>7946.9740000000002</v>
      </c>
      <c r="M87" s="27">
        <v>8951.2014999999992</v>
      </c>
      <c r="N87" s="27">
        <v>9694.2250000000004</v>
      </c>
      <c r="O87" s="27">
        <v>9444.7639999999992</v>
      </c>
      <c r="P87" s="27">
        <v>9567.0815000000002</v>
      </c>
      <c r="Q87" s="27">
        <v>9788.6934999999994</v>
      </c>
      <c r="R87" s="27">
        <v>9932.9694999999992</v>
      </c>
      <c r="S87" s="27">
        <v>9820.6985000000004</v>
      </c>
      <c r="T87" s="27">
        <v>9475.0524999999998</v>
      </c>
      <c r="U87" s="27">
        <v>9536.0944999999992</v>
      </c>
      <c r="V87" s="27">
        <v>9482.7939999999999</v>
      </c>
      <c r="W87" s="27">
        <v>9255.0640000000003</v>
      </c>
      <c r="X87" s="27">
        <v>9010.4804999999997</v>
      </c>
      <c r="Y87" s="27">
        <v>8822.5640000000003</v>
      </c>
      <c r="Z87" s="27">
        <v>8676.3794999999991</v>
      </c>
      <c r="AA87" s="27">
        <v>8526.5275000000001</v>
      </c>
      <c r="AB87" s="27">
        <v>8447.1785</v>
      </c>
      <c r="AC87" s="27">
        <v>8475.4770000000008</v>
      </c>
      <c r="AD87" s="27">
        <v>8711.0125000000007</v>
      </c>
      <c r="AE87" s="27">
        <v>8722.9855000000007</v>
      </c>
      <c r="AF87" s="27">
        <v>8570.9964999999993</v>
      </c>
      <c r="AG87" s="27">
        <v>8727.7245000000003</v>
      </c>
      <c r="AH87" s="27">
        <v>8960.5174999999999</v>
      </c>
      <c r="AI87" s="27">
        <v>9247.6095000000005</v>
      </c>
      <c r="AJ87" s="27">
        <v>9518.5655000000006</v>
      </c>
      <c r="AK87" s="27">
        <v>9777.1360000000004</v>
      </c>
      <c r="AL87" s="27">
        <v>10121.5255</v>
      </c>
      <c r="AM87" s="27">
        <v>10689.104499999999</v>
      </c>
      <c r="AN87" s="27">
        <v>12359.906499999999</v>
      </c>
      <c r="AO87" s="27">
        <v>13379.193499999999</v>
      </c>
      <c r="AP87" s="27">
        <v>12873.852500000001</v>
      </c>
      <c r="AQ87" s="27">
        <v>12918.157499999999</v>
      </c>
      <c r="AR87" s="27">
        <v>12799.9305</v>
      </c>
      <c r="AS87" s="27">
        <v>11924.4575</v>
      </c>
      <c r="AT87" s="27">
        <v>11123.351500000001</v>
      </c>
      <c r="AU87" s="27">
        <v>10511.172</v>
      </c>
      <c r="AV87" s="27">
        <v>10846.764499999999</v>
      </c>
      <c r="AW87" s="27">
        <v>11023.625</v>
      </c>
      <c r="AX87" s="27">
        <v>10323.1345</v>
      </c>
      <c r="AY87" s="27">
        <v>9882.1239999999998</v>
      </c>
      <c r="AZ87" s="27">
        <v>9404.5084999999999</v>
      </c>
      <c r="BA87" s="27">
        <v>9097.4814999999999</v>
      </c>
      <c r="BB87" s="27">
        <v>9404.1810000000005</v>
      </c>
      <c r="BC87" s="27">
        <v>9924.1115000000009</v>
      </c>
      <c r="BD87" s="27">
        <v>10647.8595</v>
      </c>
      <c r="BE87" s="27">
        <v>11543.1985</v>
      </c>
      <c r="BF87" s="27">
        <v>12035.7345</v>
      </c>
      <c r="BG87" s="27">
        <v>12349.710999999999</v>
      </c>
      <c r="BH87" s="27">
        <v>12821.231</v>
      </c>
      <c r="BI87" s="27">
        <v>12882.6625</v>
      </c>
      <c r="BJ87" s="27">
        <v>12715.3665</v>
      </c>
      <c r="BK87" s="27">
        <v>11859.9535</v>
      </c>
      <c r="BL87" s="27">
        <v>11229.784</v>
      </c>
      <c r="BM87" s="27">
        <v>11602.7785</v>
      </c>
      <c r="BN87" s="27">
        <v>11593.5465</v>
      </c>
      <c r="BO87" s="27">
        <v>12039.021500000001</v>
      </c>
      <c r="BP87" s="27">
        <v>11240.5455</v>
      </c>
      <c r="BQ87" s="27">
        <v>7906.5225</v>
      </c>
      <c r="BR87" s="27">
        <v>6049.6819999999998</v>
      </c>
      <c r="BS87" s="27">
        <v>6203.0775000000003</v>
      </c>
      <c r="BT87" s="27">
        <v>6890.2254999999996</v>
      </c>
      <c r="BU87" s="27">
        <v>8044.7250000000004</v>
      </c>
      <c r="BV87" s="27">
        <v>8098.5245000000004</v>
      </c>
      <c r="BW87" s="27">
        <v>7799.1424999999999</v>
      </c>
      <c r="BX87" s="27">
        <v>7783.5209999999997</v>
      </c>
      <c r="BY87" s="27">
        <v>7341.3609999999999</v>
      </c>
      <c r="BZ87" s="27">
        <v>7141.8980000000001</v>
      </c>
      <c r="CA87" s="27">
        <v>6660.12</v>
      </c>
      <c r="CB87" s="27">
        <v>6018</v>
      </c>
      <c r="CC87" s="27">
        <v>5490.9459999999999</v>
      </c>
      <c r="CD87" s="27">
        <v>4863.5535</v>
      </c>
      <c r="CE87" s="27">
        <v>4456.8374999999996</v>
      </c>
      <c r="CF87" s="27">
        <v>4041.3389999999999</v>
      </c>
      <c r="CG87" s="27">
        <v>3607.3715000000002</v>
      </c>
      <c r="CH87" s="27">
        <v>3233.2640000000001</v>
      </c>
      <c r="CI87" s="27">
        <v>2938.73</v>
      </c>
      <c r="CJ87" s="27">
        <v>2705.9875000000002</v>
      </c>
      <c r="CK87" s="27">
        <v>2551.0915</v>
      </c>
      <c r="CL87" s="27">
        <v>2366.2255</v>
      </c>
      <c r="CM87" s="27">
        <v>2105.6945000000001</v>
      </c>
      <c r="CN87" s="27">
        <v>1910.9835</v>
      </c>
      <c r="CO87" s="27">
        <v>1760.8815</v>
      </c>
      <c r="CP87" s="27">
        <v>1566.9875</v>
      </c>
      <c r="CQ87" s="27">
        <v>1372.2915</v>
      </c>
      <c r="CR87" s="27">
        <v>1183.624</v>
      </c>
      <c r="CS87" s="27">
        <v>1014.1255</v>
      </c>
      <c r="CT87" s="27">
        <v>832.40650000000005</v>
      </c>
      <c r="CU87" s="27">
        <v>653.73</v>
      </c>
      <c r="CV87" s="27">
        <v>525.55349999999999</v>
      </c>
      <c r="CW87" s="27">
        <v>413.19400000000002</v>
      </c>
      <c r="CX87" s="27">
        <v>313.81700000000001</v>
      </c>
      <c r="CY87" s="27">
        <v>232.66550000000001</v>
      </c>
      <c r="CZ87" s="27">
        <v>161.61699999999999</v>
      </c>
      <c r="DA87" s="27">
        <v>111.6</v>
      </c>
      <c r="DB87" s="27">
        <v>75.273499999999999</v>
      </c>
      <c r="DC87" s="27">
        <v>45.799500000000002</v>
      </c>
      <c r="DD87" s="27">
        <v>25.645</v>
      </c>
      <c r="DE87" s="27">
        <v>13.6995</v>
      </c>
      <c r="DF87" s="27">
        <v>6.7925000000000004</v>
      </c>
      <c r="DG87" s="27">
        <v>2.9674999999999998</v>
      </c>
      <c r="DH87" s="27">
        <v>1.6779999999999999</v>
      </c>
    </row>
    <row r="88" spans="1:112" x14ac:dyDescent="0.35">
      <c r="A88" s="23">
        <v>6843</v>
      </c>
      <c r="B88" s="23" t="s">
        <v>23</v>
      </c>
      <c r="C88" s="24" t="s">
        <v>24</v>
      </c>
      <c r="D88" s="25">
        <v>5</v>
      </c>
      <c r="E88" s="25">
        <v>156</v>
      </c>
      <c r="F88" s="25" t="s">
        <v>25</v>
      </c>
      <c r="G88" s="25" t="s">
        <v>26</v>
      </c>
      <c r="H88" s="25">
        <v>156</v>
      </c>
      <c r="I88" s="26" t="s">
        <v>27</v>
      </c>
      <c r="J88" s="25">
        <v>906</v>
      </c>
      <c r="K88" s="25">
        <v>2020</v>
      </c>
      <c r="L88" s="27">
        <v>7075.7349999999997</v>
      </c>
      <c r="M88" s="27">
        <v>7936.58</v>
      </c>
      <c r="N88" s="27">
        <v>8946.3125</v>
      </c>
      <c r="O88" s="27">
        <v>9690.1764999999996</v>
      </c>
      <c r="P88" s="27">
        <v>9441.5570000000007</v>
      </c>
      <c r="Q88" s="27">
        <v>9564.2605000000003</v>
      </c>
      <c r="R88" s="27">
        <v>9785.8909999999996</v>
      </c>
      <c r="S88" s="27">
        <v>9929.9359999999997</v>
      </c>
      <c r="T88" s="27">
        <v>9817.3829999999998</v>
      </c>
      <c r="U88" s="27">
        <v>9471.5475000000006</v>
      </c>
      <c r="V88" s="27">
        <v>9532.4094999999998</v>
      </c>
      <c r="W88" s="27">
        <v>9479.0404999999992</v>
      </c>
      <c r="X88" s="27">
        <v>9251.2479999999996</v>
      </c>
      <c r="Y88" s="27">
        <v>9006.5424999999996</v>
      </c>
      <c r="Z88" s="27">
        <v>8818.3935000000001</v>
      </c>
      <c r="AA88" s="27">
        <v>8671.8559999999998</v>
      </c>
      <c r="AB88" s="27">
        <v>8521.5349999999999</v>
      </c>
      <c r="AC88" s="27">
        <v>8441.5694999999996</v>
      </c>
      <c r="AD88" s="27">
        <v>8469.1110000000008</v>
      </c>
      <c r="AE88" s="27">
        <v>8703.7345000000005</v>
      </c>
      <c r="AF88" s="27">
        <v>8714.9285</v>
      </c>
      <c r="AG88" s="27">
        <v>8562.3289999999997</v>
      </c>
      <c r="AH88" s="27">
        <v>8718.3860000000004</v>
      </c>
      <c r="AI88" s="27">
        <v>8950.6085000000003</v>
      </c>
      <c r="AJ88" s="27">
        <v>9237.1715000000004</v>
      </c>
      <c r="AK88" s="27">
        <v>9507.5889999999999</v>
      </c>
      <c r="AL88" s="27">
        <v>9765.5730000000003</v>
      </c>
      <c r="AM88" s="27">
        <v>10109.279</v>
      </c>
      <c r="AN88" s="27">
        <v>10676.0095</v>
      </c>
      <c r="AO88" s="27">
        <v>12344.994000000001</v>
      </c>
      <c r="AP88" s="27">
        <v>13363.171</v>
      </c>
      <c r="AQ88" s="27">
        <v>12858.3105</v>
      </c>
      <c r="AR88" s="27">
        <v>12902.598</v>
      </c>
      <c r="AS88" s="27">
        <v>12784.5545</v>
      </c>
      <c r="AT88" s="27">
        <v>11910.0365</v>
      </c>
      <c r="AU88" s="27">
        <v>11109.722</v>
      </c>
      <c r="AV88" s="27">
        <v>10497.987999999999</v>
      </c>
      <c r="AW88" s="27">
        <v>10832.746499999999</v>
      </c>
      <c r="AX88" s="27">
        <v>11008.5895</v>
      </c>
      <c r="AY88" s="27">
        <v>10307.829</v>
      </c>
      <c r="AZ88" s="27">
        <v>9865.9740000000002</v>
      </c>
      <c r="BA88" s="27">
        <v>9387.4369999999999</v>
      </c>
      <c r="BB88" s="27">
        <v>9079.1605</v>
      </c>
      <c r="BC88" s="27">
        <v>9383.3714999999993</v>
      </c>
      <c r="BD88" s="27">
        <v>9900.232</v>
      </c>
      <c r="BE88" s="27">
        <v>10620.173000000001</v>
      </c>
      <c r="BF88" s="27">
        <v>11510.802</v>
      </c>
      <c r="BG88" s="27">
        <v>11999.163500000001</v>
      </c>
      <c r="BH88" s="27">
        <v>12308.718000000001</v>
      </c>
      <c r="BI88" s="27">
        <v>12773.862999999999</v>
      </c>
      <c r="BJ88" s="27">
        <v>12828.83</v>
      </c>
      <c r="BK88" s="27">
        <v>12655.013499999999</v>
      </c>
      <c r="BL88" s="27">
        <v>11796.762500000001</v>
      </c>
      <c r="BM88" s="27">
        <v>11164.0075</v>
      </c>
      <c r="BN88" s="27">
        <v>11529.736999999999</v>
      </c>
      <c r="BO88" s="27">
        <v>11515.994000000001</v>
      </c>
      <c r="BP88" s="27">
        <v>11953.337</v>
      </c>
      <c r="BQ88" s="27">
        <v>11154.459500000001</v>
      </c>
      <c r="BR88" s="27">
        <v>7840.1450000000004</v>
      </c>
      <c r="BS88" s="27">
        <v>5993.0259999999998</v>
      </c>
      <c r="BT88" s="27">
        <v>6137.5195000000003</v>
      </c>
      <c r="BU88" s="27">
        <v>6807.5290000000005</v>
      </c>
      <c r="BV88" s="27">
        <v>7935.2534999999998</v>
      </c>
      <c r="BW88" s="27">
        <v>7974.8739999999998</v>
      </c>
      <c r="BX88" s="27">
        <v>7667.6390000000001</v>
      </c>
      <c r="BY88" s="27">
        <v>7640.37</v>
      </c>
      <c r="BZ88" s="27">
        <v>7195.2280000000001</v>
      </c>
      <c r="CA88" s="27">
        <v>6988.9684999999999</v>
      </c>
      <c r="CB88" s="27">
        <v>6506.3175000000001</v>
      </c>
      <c r="CC88" s="27">
        <v>5866.8689999999997</v>
      </c>
      <c r="CD88" s="27">
        <v>5337.2079999999996</v>
      </c>
      <c r="CE88" s="27">
        <v>4709.7775000000001</v>
      </c>
      <c r="CF88" s="27">
        <v>4301.3604999999998</v>
      </c>
      <c r="CG88" s="27">
        <v>3887.7824999999998</v>
      </c>
      <c r="CH88" s="27">
        <v>3457.4944999999998</v>
      </c>
      <c r="CI88" s="27">
        <v>3086.3915000000002</v>
      </c>
      <c r="CJ88" s="27">
        <v>2792.6415000000002</v>
      </c>
      <c r="CK88" s="27">
        <v>2558.3380000000002</v>
      </c>
      <c r="CL88" s="27">
        <v>2397.4409999999998</v>
      </c>
      <c r="CM88" s="27">
        <v>2207.8980000000001</v>
      </c>
      <c r="CN88" s="27">
        <v>1948.413</v>
      </c>
      <c r="CO88" s="27">
        <v>1751.4855</v>
      </c>
      <c r="CP88" s="27">
        <v>1596.8354999999999</v>
      </c>
      <c r="CQ88" s="27">
        <v>1404.7629999999999</v>
      </c>
      <c r="CR88" s="27">
        <v>1215.203</v>
      </c>
      <c r="CS88" s="27">
        <v>1034.498</v>
      </c>
      <c r="CT88" s="27">
        <v>873.904</v>
      </c>
      <c r="CU88" s="27">
        <v>706.15200000000004</v>
      </c>
      <c r="CV88" s="27">
        <v>544.92700000000002</v>
      </c>
      <c r="CW88" s="27">
        <v>429.41050000000001</v>
      </c>
      <c r="CX88" s="27">
        <v>329.86700000000002</v>
      </c>
      <c r="CY88" s="27">
        <v>244.01300000000001</v>
      </c>
      <c r="CZ88" s="27">
        <v>175.535</v>
      </c>
      <c r="DA88" s="27">
        <v>117.819</v>
      </c>
      <c r="DB88" s="27">
        <v>78.261499999999998</v>
      </c>
      <c r="DC88" s="27">
        <v>50.494999999999997</v>
      </c>
      <c r="DD88" s="27">
        <v>29.1845</v>
      </c>
      <c r="DE88" s="27">
        <v>15.401</v>
      </c>
      <c r="DF88" s="27">
        <v>7.6784999999999997</v>
      </c>
      <c r="DG88" s="27">
        <v>3.508</v>
      </c>
      <c r="DH88" s="27">
        <v>2.0655000000000001</v>
      </c>
    </row>
    <row r="89" spans="1:112" x14ac:dyDescent="0.35">
      <c r="A89" s="23">
        <v>6844</v>
      </c>
      <c r="B89" s="23" t="s">
        <v>23</v>
      </c>
      <c r="C89" s="24" t="s">
        <v>24</v>
      </c>
      <c r="D89" s="25">
        <v>5</v>
      </c>
      <c r="E89" s="25">
        <v>156</v>
      </c>
      <c r="F89" s="25" t="s">
        <v>25</v>
      </c>
      <c r="G89" s="25" t="s">
        <v>26</v>
      </c>
      <c r="H89" s="25">
        <v>156</v>
      </c>
      <c r="I89" s="26" t="s">
        <v>27</v>
      </c>
      <c r="J89" s="25">
        <v>906</v>
      </c>
      <c r="K89" s="25">
        <v>2021</v>
      </c>
      <c r="L89" s="27">
        <v>6077.1575000000003</v>
      </c>
      <c r="M89" s="27">
        <v>7067.2004999999999</v>
      </c>
      <c r="N89" s="27">
        <v>7932.6234999999997</v>
      </c>
      <c r="O89" s="27">
        <v>8942.9444999999996</v>
      </c>
      <c r="P89" s="27">
        <v>9687.3250000000007</v>
      </c>
      <c r="Q89" s="27">
        <v>9439.15</v>
      </c>
      <c r="R89" s="27">
        <v>9561.8559999999998</v>
      </c>
      <c r="S89" s="27">
        <v>9783.2345000000005</v>
      </c>
      <c r="T89" s="27">
        <v>9926.9069999999992</v>
      </c>
      <c r="U89" s="27">
        <v>9814.0830000000005</v>
      </c>
      <c r="V89" s="27">
        <v>9468.1890000000003</v>
      </c>
      <c r="W89" s="27">
        <v>9528.9480000000003</v>
      </c>
      <c r="X89" s="27">
        <v>9475.4760000000006</v>
      </c>
      <c r="Y89" s="27">
        <v>9247.6044999999995</v>
      </c>
      <c r="Z89" s="27">
        <v>9002.7685000000001</v>
      </c>
      <c r="AA89" s="27">
        <v>8814.3845000000001</v>
      </c>
      <c r="AB89" s="27">
        <v>8667.5030000000006</v>
      </c>
      <c r="AC89" s="27">
        <v>8516.7345000000005</v>
      </c>
      <c r="AD89" s="27">
        <v>8436.1854999999996</v>
      </c>
      <c r="AE89" s="27">
        <v>8463.0134999999991</v>
      </c>
      <c r="AF89" s="27">
        <v>8696.7734999999993</v>
      </c>
      <c r="AG89" s="27">
        <v>8707.2715000000007</v>
      </c>
      <c r="AH89" s="27">
        <v>8554.1749999999993</v>
      </c>
      <c r="AI89" s="27">
        <v>8709.6934999999994</v>
      </c>
      <c r="AJ89" s="27">
        <v>8941.4814999999999</v>
      </c>
      <c r="AK89" s="27">
        <v>9227.625</v>
      </c>
      <c r="AL89" s="27">
        <v>9497.5650000000005</v>
      </c>
      <c r="AM89" s="27">
        <v>9754.9614999999994</v>
      </c>
      <c r="AN89" s="27">
        <v>10097.933000000001</v>
      </c>
      <c r="AO89" s="27">
        <v>10663.734</v>
      </c>
      <c r="AP89" s="27">
        <v>12330.7935</v>
      </c>
      <c r="AQ89" s="27">
        <v>13347.8115</v>
      </c>
      <c r="AR89" s="27">
        <v>12843.423000000001</v>
      </c>
      <c r="AS89" s="27">
        <v>12887.674499999999</v>
      </c>
      <c r="AT89" s="27">
        <v>12769.772000000001</v>
      </c>
      <c r="AU89" s="27">
        <v>11896.112499999999</v>
      </c>
      <c r="AV89" s="27">
        <v>11096.431500000001</v>
      </c>
      <c r="AW89" s="27">
        <v>10484.9275</v>
      </c>
      <c r="AX89" s="27">
        <v>10818.5375</v>
      </c>
      <c r="AY89" s="27">
        <v>10993.04</v>
      </c>
      <c r="AZ89" s="27">
        <v>10291.782999999999</v>
      </c>
      <c r="BA89" s="27">
        <v>9848.92</v>
      </c>
      <c r="BB89" s="27">
        <v>9369.4274999999998</v>
      </c>
      <c r="BC89" s="27">
        <v>9059.9570000000003</v>
      </c>
      <c r="BD89" s="27">
        <v>9361.7214999999997</v>
      </c>
      <c r="BE89" s="27">
        <v>9875.5130000000008</v>
      </c>
      <c r="BF89" s="27">
        <v>10591.468999999999</v>
      </c>
      <c r="BG89" s="27">
        <v>11476.9205</v>
      </c>
      <c r="BH89" s="27">
        <v>11960.361500000001</v>
      </c>
      <c r="BI89" s="27">
        <v>12264.504000000001</v>
      </c>
      <c r="BJ89" s="27">
        <v>12722.0805</v>
      </c>
      <c r="BK89" s="27">
        <v>12769.7485</v>
      </c>
      <c r="BL89" s="27">
        <v>12589.23</v>
      </c>
      <c r="BM89" s="27">
        <v>11728.9745</v>
      </c>
      <c r="BN89" s="27">
        <v>11094.541499999999</v>
      </c>
      <c r="BO89" s="27">
        <v>11453.316500000001</v>
      </c>
      <c r="BP89" s="27">
        <v>11434.7235</v>
      </c>
      <c r="BQ89" s="27">
        <v>11862.448</v>
      </c>
      <c r="BR89" s="27">
        <v>11061.635</v>
      </c>
      <c r="BS89" s="27">
        <v>7767.38</v>
      </c>
      <c r="BT89" s="27">
        <v>5929.9494999999997</v>
      </c>
      <c r="BU89" s="27">
        <v>6064.1260000000002</v>
      </c>
      <c r="BV89" s="27">
        <v>6715.2844999999998</v>
      </c>
      <c r="BW89" s="27">
        <v>7814.6940000000004</v>
      </c>
      <c r="BX89" s="27">
        <v>7841.0964999999997</v>
      </c>
      <c r="BY89" s="27">
        <v>7527.4669999999996</v>
      </c>
      <c r="BZ89" s="27">
        <v>7489.2754999999997</v>
      </c>
      <c r="CA89" s="27">
        <v>7041.3315000000002</v>
      </c>
      <c r="CB89" s="27">
        <v>6826.991</v>
      </c>
      <c r="CC89" s="27">
        <v>6341.8995000000004</v>
      </c>
      <c r="CD89" s="27">
        <v>5703.3635000000004</v>
      </c>
      <c r="CE89" s="27">
        <v>5170.2759999999998</v>
      </c>
      <c r="CF89" s="27">
        <v>4543.6180000000004</v>
      </c>
      <c r="CG89" s="27">
        <v>4134.3485000000001</v>
      </c>
      <c r="CH89" s="27">
        <v>3724.1120000000001</v>
      </c>
      <c r="CI89" s="27">
        <v>3299.029</v>
      </c>
      <c r="CJ89" s="27">
        <v>2931.9014999999999</v>
      </c>
      <c r="CK89" s="27">
        <v>2639.3</v>
      </c>
      <c r="CL89" s="27">
        <v>2403.2959999999998</v>
      </c>
      <c r="CM89" s="27">
        <v>2236.0084999999999</v>
      </c>
      <c r="CN89" s="27">
        <v>2041.8879999999999</v>
      </c>
      <c r="CO89" s="27">
        <v>1784.5264999999999</v>
      </c>
      <c r="CP89" s="27">
        <v>1586.933</v>
      </c>
      <c r="CQ89" s="27">
        <v>1429.9580000000001</v>
      </c>
      <c r="CR89" s="27">
        <v>1242.2304999999999</v>
      </c>
      <c r="CS89" s="27">
        <v>1060.2555</v>
      </c>
      <c r="CT89" s="27">
        <v>889.62300000000005</v>
      </c>
      <c r="CU89" s="27">
        <v>739.71100000000001</v>
      </c>
      <c r="CV89" s="27">
        <v>587.22699999999998</v>
      </c>
      <c r="CW89" s="27">
        <v>444.11399999999998</v>
      </c>
      <c r="CX89" s="27">
        <v>341.964</v>
      </c>
      <c r="CY89" s="27">
        <v>255.82650000000001</v>
      </c>
      <c r="CZ89" s="27">
        <v>183.64150000000001</v>
      </c>
      <c r="DA89" s="27">
        <v>127.6905</v>
      </c>
      <c r="DB89" s="27">
        <v>82.483000000000004</v>
      </c>
      <c r="DC89" s="27">
        <v>52.445999999999998</v>
      </c>
      <c r="DD89" s="27">
        <v>32.176000000000002</v>
      </c>
      <c r="DE89" s="27">
        <v>17.551500000000001</v>
      </c>
      <c r="DF89" s="27">
        <v>8.6624999999999996</v>
      </c>
      <c r="DG89" s="27">
        <v>3.9929999999999999</v>
      </c>
      <c r="DH89" s="27">
        <v>2.508</v>
      </c>
    </row>
    <row r="90" spans="1:112" x14ac:dyDescent="0.35">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c r="CU90" s="29"/>
      <c r="CV90" s="29"/>
      <c r="CW90" s="29"/>
      <c r="CX90" s="29"/>
      <c r="CY90" s="29"/>
      <c r="CZ90" s="29"/>
      <c r="DA90" s="29"/>
      <c r="DB90" s="29"/>
      <c r="DC90" s="29"/>
      <c r="DD90" s="29"/>
      <c r="DE90" s="29"/>
      <c r="DF90" s="29"/>
      <c r="DG90" s="29"/>
      <c r="DH90" s="29"/>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55C61-6F13-497D-9100-9D235E24A7C9}">
  <sheetPr>
    <tabColor theme="6" tint="0.59999389629810485"/>
  </sheetPr>
  <dimension ref="A1:DI90"/>
  <sheetViews>
    <sheetView showGridLines="0" topLeftCell="A79" workbookViewId="0">
      <selection activeCell="A89" sqref="A89"/>
    </sheetView>
  </sheetViews>
  <sheetFormatPr defaultRowHeight="14.5" x14ac:dyDescent="0.35"/>
  <cols>
    <col min="113" max="113" width="10.08984375" bestFit="1" customWidth="1"/>
  </cols>
  <sheetData>
    <row r="1" spans="1:112" x14ac:dyDescent="0.35">
      <c r="A1" s="1"/>
      <c r="B1" s="1"/>
      <c r="C1" s="1"/>
      <c r="D1" s="2"/>
      <c r="E1" s="1"/>
      <c r="F1" s="1"/>
      <c r="G1" s="1"/>
      <c r="H1" s="1"/>
      <c r="I1" s="1"/>
      <c r="J1" s="1"/>
      <c r="K1" s="1"/>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row>
    <row r="2" spans="1:112" x14ac:dyDescent="0.35">
      <c r="A2" s="1"/>
      <c r="B2" s="1"/>
      <c r="C2" s="1"/>
      <c r="D2" s="2"/>
      <c r="E2" s="1"/>
      <c r="F2" s="1"/>
      <c r="G2" s="1"/>
      <c r="H2" s="1"/>
      <c r="I2" s="1"/>
      <c r="J2" s="1"/>
      <c r="K2" s="1"/>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row>
    <row r="3" spans="1:112" x14ac:dyDescent="0.35">
      <c r="A3" s="1"/>
      <c r="B3" s="1"/>
      <c r="C3" s="1"/>
      <c r="D3" s="2"/>
      <c r="E3" s="1"/>
      <c r="F3" s="1"/>
      <c r="G3" s="1"/>
      <c r="H3" s="1"/>
      <c r="I3" s="1"/>
      <c r="J3" s="1"/>
      <c r="K3" s="1"/>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row>
    <row r="4" spans="1:112" x14ac:dyDescent="0.35">
      <c r="A4" s="1"/>
      <c r="B4" s="1"/>
      <c r="C4" s="1"/>
      <c r="D4" s="2"/>
      <c r="E4" s="1"/>
      <c r="F4" s="1"/>
      <c r="G4" s="1"/>
      <c r="H4" s="1"/>
      <c r="I4" s="1"/>
      <c r="J4" s="1"/>
      <c r="K4" s="1"/>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row>
    <row r="5" spans="1:112" ht="15.5" x14ac:dyDescent="0.35">
      <c r="A5" s="1"/>
      <c r="B5" s="1"/>
      <c r="C5" s="1"/>
      <c r="D5" s="2"/>
      <c r="E5" s="4" t="s">
        <v>2</v>
      </c>
      <c r="F5" s="4"/>
      <c r="G5" s="4"/>
      <c r="H5" s="4"/>
      <c r="I5" s="4"/>
      <c r="J5" s="4"/>
      <c r="K5" s="4"/>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row>
    <row r="6" spans="1:112" x14ac:dyDescent="0.35">
      <c r="A6" s="1"/>
      <c r="B6" s="1"/>
      <c r="C6" s="1"/>
      <c r="D6" s="2"/>
      <c r="E6" s="5" t="s">
        <v>3</v>
      </c>
      <c r="F6" s="5"/>
      <c r="G6" s="5"/>
      <c r="H6" s="5"/>
      <c r="I6" s="5"/>
      <c r="J6" s="5"/>
      <c r="K6" s="5"/>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row>
    <row r="7" spans="1:112" x14ac:dyDescent="0.35">
      <c r="A7" s="1"/>
      <c r="B7" s="1"/>
      <c r="C7" s="1"/>
      <c r="D7" s="2"/>
      <c r="E7" s="5" t="s">
        <v>4</v>
      </c>
      <c r="F7" s="5"/>
      <c r="G7" s="5"/>
      <c r="H7" s="5"/>
      <c r="I7" s="5"/>
      <c r="J7" s="5"/>
      <c r="K7" s="5"/>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row>
    <row r="8" spans="1:112" x14ac:dyDescent="0.35">
      <c r="A8" s="1"/>
      <c r="B8" s="1"/>
      <c r="C8" s="1"/>
      <c r="D8" s="2"/>
      <c r="E8" s="1"/>
      <c r="F8" s="1"/>
      <c r="G8" s="1"/>
      <c r="H8" s="1"/>
      <c r="I8" s="1"/>
      <c r="J8" s="1"/>
      <c r="K8" s="1"/>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row>
    <row r="9" spans="1:112" x14ac:dyDescent="0.35">
      <c r="A9" s="1"/>
      <c r="B9" s="1"/>
      <c r="C9" s="1"/>
      <c r="D9" s="2"/>
      <c r="E9" s="6" t="s">
        <v>5</v>
      </c>
      <c r="F9" s="6"/>
      <c r="G9" s="6"/>
      <c r="H9" s="6"/>
      <c r="I9" s="6"/>
      <c r="J9" s="6"/>
      <c r="K9" s="6"/>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row>
    <row r="10" spans="1:112" x14ac:dyDescent="0.35">
      <c r="A10" s="1"/>
      <c r="B10" s="1"/>
      <c r="C10" s="1"/>
      <c r="D10" s="2"/>
      <c r="E10" s="5" t="s">
        <v>28</v>
      </c>
      <c r="F10" s="5"/>
      <c r="G10" s="5"/>
      <c r="H10" s="5"/>
      <c r="I10" s="5"/>
      <c r="J10" s="5"/>
      <c r="K10" s="5"/>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row>
    <row r="11" spans="1:112" x14ac:dyDescent="0.35">
      <c r="A11" s="2"/>
      <c r="B11" s="1"/>
      <c r="C11" s="1"/>
      <c r="D11" s="2"/>
      <c r="E11" s="2" t="s">
        <v>7</v>
      </c>
      <c r="F11" s="2"/>
      <c r="G11" s="2"/>
      <c r="H11" s="2"/>
      <c r="I11" s="2"/>
      <c r="J11" s="2"/>
      <c r="K11" s="2"/>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row>
    <row r="12" spans="1:112" x14ac:dyDescent="0.35">
      <c r="A12" s="1"/>
      <c r="B12" s="1"/>
      <c r="C12" s="1"/>
      <c r="D12" s="2"/>
      <c r="E12" s="7" t="s">
        <v>29</v>
      </c>
      <c r="F12" s="7"/>
      <c r="G12" s="7"/>
      <c r="H12" s="7"/>
      <c r="I12" s="7"/>
      <c r="J12" s="7"/>
      <c r="K12" s="7"/>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row>
    <row r="13" spans="1:112" x14ac:dyDescent="0.35">
      <c r="A13" s="1"/>
      <c r="B13" s="1"/>
      <c r="C13" s="1"/>
      <c r="D13" s="2"/>
      <c r="E13" s="8" t="s">
        <v>9</v>
      </c>
      <c r="F13" s="8"/>
      <c r="G13" s="8"/>
      <c r="H13" s="8"/>
      <c r="I13" s="8"/>
      <c r="J13" s="8"/>
      <c r="K13" s="8"/>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row>
    <row r="14" spans="1:112" x14ac:dyDescent="0.35">
      <c r="A14" s="1"/>
      <c r="B14" s="1"/>
      <c r="C14" s="1"/>
      <c r="D14" s="2"/>
      <c r="E14" s="9" t="s">
        <v>10</v>
      </c>
      <c r="F14" s="9"/>
      <c r="G14" s="9"/>
      <c r="H14" s="9"/>
      <c r="I14" s="9"/>
      <c r="J14" s="9"/>
      <c r="K14" s="9"/>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row>
    <row r="15" spans="1:112" x14ac:dyDescent="0.35">
      <c r="A15" s="1"/>
      <c r="B15" s="1"/>
      <c r="C15" s="1"/>
      <c r="D15" s="2"/>
      <c r="E15" s="1"/>
      <c r="F15" s="1"/>
      <c r="G15" s="1"/>
      <c r="H15" s="1"/>
      <c r="I15" s="1"/>
      <c r="J15" s="1"/>
      <c r="K15" s="1"/>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row>
    <row r="16" spans="1:112" ht="12" customHeight="1" x14ac:dyDescent="0.35">
      <c r="A16" s="10"/>
      <c r="B16" s="10"/>
      <c r="C16" s="10"/>
      <c r="D16" s="10"/>
      <c r="E16" s="11"/>
      <c r="F16" s="12"/>
      <c r="G16" s="12"/>
      <c r="H16" s="12"/>
      <c r="I16" s="13"/>
      <c r="J16" s="11"/>
      <c r="K16" s="10"/>
      <c r="L16" s="14" t="s">
        <v>30</v>
      </c>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6"/>
    </row>
    <row r="17" spans="1:113" ht="34.5" x14ac:dyDescent="0.35">
      <c r="A17" s="17" t="s">
        <v>12</v>
      </c>
      <c r="B17" s="17" t="s">
        <v>13</v>
      </c>
      <c r="C17" s="18" t="s">
        <v>14</v>
      </c>
      <c r="D17" s="18" t="s">
        <v>15</v>
      </c>
      <c r="E17" s="19" t="s">
        <v>16</v>
      </c>
      <c r="F17" s="20" t="s">
        <v>17</v>
      </c>
      <c r="G17" s="20" t="s">
        <v>18</v>
      </c>
      <c r="H17" s="20" t="s">
        <v>19</v>
      </c>
      <c r="I17" s="21" t="s">
        <v>20</v>
      </c>
      <c r="J17" s="19" t="s">
        <v>21</v>
      </c>
      <c r="K17" s="19" t="s">
        <v>22</v>
      </c>
      <c r="L17" s="22">
        <v>0</v>
      </c>
      <c r="M17" s="22">
        <v>1</v>
      </c>
      <c r="N17" s="22">
        <v>2</v>
      </c>
      <c r="O17" s="22">
        <v>3</v>
      </c>
      <c r="P17" s="22">
        <v>4</v>
      </c>
      <c r="Q17" s="22">
        <v>5</v>
      </c>
      <c r="R17" s="22">
        <v>6</v>
      </c>
      <c r="S17" s="22">
        <v>7</v>
      </c>
      <c r="T17" s="22">
        <v>8</v>
      </c>
      <c r="U17" s="22">
        <v>9</v>
      </c>
      <c r="V17" s="22">
        <v>10</v>
      </c>
      <c r="W17" s="22">
        <v>11</v>
      </c>
      <c r="X17" s="22">
        <v>12</v>
      </c>
      <c r="Y17" s="22">
        <v>13</v>
      </c>
      <c r="Z17" s="22">
        <v>14</v>
      </c>
      <c r="AA17" s="22">
        <v>15</v>
      </c>
      <c r="AB17" s="22">
        <v>16</v>
      </c>
      <c r="AC17" s="22">
        <v>17</v>
      </c>
      <c r="AD17" s="22">
        <v>18</v>
      </c>
      <c r="AE17" s="22">
        <v>19</v>
      </c>
      <c r="AF17" s="22">
        <v>20</v>
      </c>
      <c r="AG17" s="22">
        <v>21</v>
      </c>
      <c r="AH17" s="22">
        <v>22</v>
      </c>
      <c r="AI17" s="22">
        <v>23</v>
      </c>
      <c r="AJ17" s="22">
        <v>24</v>
      </c>
      <c r="AK17" s="22">
        <v>25</v>
      </c>
      <c r="AL17" s="22">
        <v>26</v>
      </c>
      <c r="AM17" s="22">
        <v>27</v>
      </c>
      <c r="AN17" s="22">
        <v>28</v>
      </c>
      <c r="AO17" s="22">
        <v>29</v>
      </c>
      <c r="AP17" s="22">
        <v>30</v>
      </c>
      <c r="AQ17" s="22">
        <v>31</v>
      </c>
      <c r="AR17" s="22">
        <v>32</v>
      </c>
      <c r="AS17" s="22">
        <v>33</v>
      </c>
      <c r="AT17" s="22">
        <v>34</v>
      </c>
      <c r="AU17" s="22">
        <v>35</v>
      </c>
      <c r="AV17" s="22">
        <v>36</v>
      </c>
      <c r="AW17" s="22">
        <v>37</v>
      </c>
      <c r="AX17" s="22">
        <v>38</v>
      </c>
      <c r="AY17" s="22">
        <v>39</v>
      </c>
      <c r="AZ17" s="22">
        <v>40</v>
      </c>
      <c r="BA17" s="22">
        <v>41</v>
      </c>
      <c r="BB17" s="22">
        <v>42</v>
      </c>
      <c r="BC17" s="22">
        <v>43</v>
      </c>
      <c r="BD17" s="22">
        <v>44</v>
      </c>
      <c r="BE17" s="22">
        <v>45</v>
      </c>
      <c r="BF17" s="22">
        <v>46</v>
      </c>
      <c r="BG17" s="22">
        <v>47</v>
      </c>
      <c r="BH17" s="22">
        <v>48</v>
      </c>
      <c r="BI17" s="22">
        <v>49</v>
      </c>
      <c r="BJ17" s="22">
        <v>50</v>
      </c>
      <c r="BK17" s="22">
        <v>51</v>
      </c>
      <c r="BL17" s="22">
        <v>52</v>
      </c>
      <c r="BM17" s="22">
        <v>53</v>
      </c>
      <c r="BN17" s="22">
        <v>54</v>
      </c>
      <c r="BO17" s="22">
        <v>55</v>
      </c>
      <c r="BP17" s="22">
        <v>56</v>
      </c>
      <c r="BQ17" s="22">
        <v>57</v>
      </c>
      <c r="BR17" s="22">
        <v>58</v>
      </c>
      <c r="BS17" s="22">
        <v>59</v>
      </c>
      <c r="BT17" s="22">
        <v>60</v>
      </c>
      <c r="BU17" s="22">
        <v>61</v>
      </c>
      <c r="BV17" s="22">
        <v>62</v>
      </c>
      <c r="BW17" s="22">
        <v>63</v>
      </c>
      <c r="BX17" s="22">
        <v>64</v>
      </c>
      <c r="BY17" s="22">
        <v>65</v>
      </c>
      <c r="BZ17" s="22">
        <v>66</v>
      </c>
      <c r="CA17" s="22">
        <v>67</v>
      </c>
      <c r="CB17" s="22">
        <v>68</v>
      </c>
      <c r="CC17" s="22">
        <v>69</v>
      </c>
      <c r="CD17" s="22">
        <v>70</v>
      </c>
      <c r="CE17" s="22">
        <v>71</v>
      </c>
      <c r="CF17" s="22">
        <v>72</v>
      </c>
      <c r="CG17" s="22">
        <v>73</v>
      </c>
      <c r="CH17" s="22">
        <v>74</v>
      </c>
      <c r="CI17" s="22">
        <v>75</v>
      </c>
      <c r="CJ17" s="22">
        <v>76</v>
      </c>
      <c r="CK17" s="22">
        <v>77</v>
      </c>
      <c r="CL17" s="22">
        <v>78</v>
      </c>
      <c r="CM17" s="22">
        <v>79</v>
      </c>
      <c r="CN17" s="22">
        <v>80</v>
      </c>
      <c r="CO17" s="22">
        <v>81</v>
      </c>
      <c r="CP17" s="22">
        <v>82</v>
      </c>
      <c r="CQ17" s="22">
        <v>83</v>
      </c>
      <c r="CR17" s="22">
        <v>84</v>
      </c>
      <c r="CS17" s="22">
        <v>85</v>
      </c>
      <c r="CT17" s="22">
        <v>86</v>
      </c>
      <c r="CU17" s="22">
        <v>87</v>
      </c>
      <c r="CV17" s="22">
        <v>88</v>
      </c>
      <c r="CW17" s="22">
        <v>89</v>
      </c>
      <c r="CX17" s="22">
        <v>90</v>
      </c>
      <c r="CY17" s="22">
        <v>91</v>
      </c>
      <c r="CZ17" s="22">
        <v>92</v>
      </c>
      <c r="DA17" s="22">
        <v>93</v>
      </c>
      <c r="DB17" s="22">
        <v>94</v>
      </c>
      <c r="DC17" s="22">
        <v>95</v>
      </c>
      <c r="DD17" s="22">
        <v>96</v>
      </c>
      <c r="DE17" s="22">
        <v>97</v>
      </c>
      <c r="DF17" s="22">
        <v>98</v>
      </c>
      <c r="DG17" s="22">
        <v>99</v>
      </c>
      <c r="DH17" s="22" t="s">
        <v>1</v>
      </c>
    </row>
    <row r="18" spans="1:113" x14ac:dyDescent="0.35">
      <c r="A18" s="23">
        <v>6773</v>
      </c>
      <c r="B18" s="23" t="s">
        <v>23</v>
      </c>
      <c r="C18" s="24" t="s">
        <v>24</v>
      </c>
      <c r="D18" s="25">
        <v>5</v>
      </c>
      <c r="E18" s="25">
        <v>156</v>
      </c>
      <c r="F18" s="25" t="s">
        <v>25</v>
      </c>
      <c r="G18" s="25" t="s">
        <v>26</v>
      </c>
      <c r="H18" s="25">
        <v>156</v>
      </c>
      <c r="I18" s="26" t="s">
        <v>27</v>
      </c>
      <c r="J18" s="25">
        <v>906</v>
      </c>
      <c r="K18" s="25">
        <v>1950</v>
      </c>
      <c r="L18" s="27">
        <v>9294.7350000000006</v>
      </c>
      <c r="M18" s="27">
        <v>8016.6440000000002</v>
      </c>
      <c r="N18" s="27">
        <v>7299.9219999999996</v>
      </c>
      <c r="O18" s="27">
        <v>6667.7250000000004</v>
      </c>
      <c r="P18" s="27">
        <v>6171.4825000000001</v>
      </c>
      <c r="Q18" s="27">
        <v>5717.9849999999997</v>
      </c>
      <c r="R18" s="27">
        <v>5393.9369999999999</v>
      </c>
      <c r="S18" s="27">
        <v>5244.0934999999999</v>
      </c>
      <c r="T18" s="27">
        <v>5257.415</v>
      </c>
      <c r="U18" s="27">
        <v>5213.2</v>
      </c>
      <c r="V18" s="27">
        <v>5013.8535000000002</v>
      </c>
      <c r="W18" s="27">
        <v>4944.8770000000004</v>
      </c>
      <c r="X18" s="27">
        <v>5023.8710000000001</v>
      </c>
      <c r="Y18" s="27">
        <v>5078.6570000000002</v>
      </c>
      <c r="Z18" s="27">
        <v>5162.2915000000003</v>
      </c>
      <c r="AA18" s="27">
        <v>5167.8389999999999</v>
      </c>
      <c r="AB18" s="27">
        <v>5121.7884999999997</v>
      </c>
      <c r="AC18" s="27">
        <v>4964.2624999999998</v>
      </c>
      <c r="AD18" s="27">
        <v>4696.1570000000002</v>
      </c>
      <c r="AE18" s="27">
        <v>4628.1234999999997</v>
      </c>
      <c r="AF18" s="27">
        <v>4584.5349999999999</v>
      </c>
      <c r="AG18" s="27">
        <v>4496.6880000000001</v>
      </c>
      <c r="AH18" s="27">
        <v>4393.3045000000002</v>
      </c>
      <c r="AI18" s="27">
        <v>4174.7420000000002</v>
      </c>
      <c r="AJ18" s="27">
        <v>4151.6090000000004</v>
      </c>
      <c r="AK18" s="27">
        <v>4239.1930000000002</v>
      </c>
      <c r="AL18" s="27">
        <v>4120.0725000000002</v>
      </c>
      <c r="AM18" s="27">
        <v>3919.9605000000001</v>
      </c>
      <c r="AN18" s="27">
        <v>3833.9180000000001</v>
      </c>
      <c r="AO18" s="27">
        <v>3822.5455000000002</v>
      </c>
      <c r="AP18" s="27">
        <v>3740.6480000000001</v>
      </c>
      <c r="AQ18" s="27">
        <v>3590.2474999999999</v>
      </c>
      <c r="AR18" s="27">
        <v>3537.3564999999999</v>
      </c>
      <c r="AS18" s="27">
        <v>3548.7894999999999</v>
      </c>
      <c r="AT18" s="27">
        <v>3524.9634999999998</v>
      </c>
      <c r="AU18" s="27">
        <v>3521.018</v>
      </c>
      <c r="AV18" s="27">
        <v>3466.9974999999999</v>
      </c>
      <c r="AW18" s="27">
        <v>3266.4085</v>
      </c>
      <c r="AX18" s="27">
        <v>3090.779</v>
      </c>
      <c r="AY18" s="27">
        <v>3078.0974999999999</v>
      </c>
      <c r="AZ18" s="27">
        <v>3148.4430000000002</v>
      </c>
      <c r="BA18" s="27">
        <v>3134.9935</v>
      </c>
      <c r="BB18" s="27">
        <v>3008.7655</v>
      </c>
      <c r="BC18" s="27">
        <v>2949.0219999999999</v>
      </c>
      <c r="BD18" s="27">
        <v>2956.8440000000001</v>
      </c>
      <c r="BE18" s="27">
        <v>2908.136</v>
      </c>
      <c r="BF18" s="27">
        <v>2850.4454999999998</v>
      </c>
      <c r="BG18" s="27">
        <v>2753.7429999999999</v>
      </c>
      <c r="BH18" s="27">
        <v>2626.9845</v>
      </c>
      <c r="BI18" s="27">
        <v>2507.4949999999999</v>
      </c>
      <c r="BJ18" s="27">
        <v>2333.7620000000002</v>
      </c>
      <c r="BK18" s="27">
        <v>2222.759</v>
      </c>
      <c r="BL18" s="27">
        <v>2191.2114999999999</v>
      </c>
      <c r="BM18" s="27">
        <v>2141.9630000000002</v>
      </c>
      <c r="BN18" s="27">
        <v>2126.6705000000002</v>
      </c>
      <c r="BO18" s="27">
        <v>2115.0994999999998</v>
      </c>
      <c r="BP18" s="27">
        <v>2082.9414999999999</v>
      </c>
      <c r="BQ18" s="27">
        <v>2016.4860000000001</v>
      </c>
      <c r="BR18" s="27">
        <v>1877.8035</v>
      </c>
      <c r="BS18" s="27">
        <v>1767.1434999999999</v>
      </c>
      <c r="BT18" s="27">
        <v>1753.3810000000001</v>
      </c>
      <c r="BU18" s="27">
        <v>1758.9504999999999</v>
      </c>
      <c r="BV18" s="27">
        <v>1698.7445</v>
      </c>
      <c r="BW18" s="27">
        <v>1591.1445000000001</v>
      </c>
      <c r="BX18" s="27">
        <v>1495.9085</v>
      </c>
      <c r="BY18" s="27">
        <v>1413.6994999999999</v>
      </c>
      <c r="BZ18" s="27">
        <v>1376.085</v>
      </c>
      <c r="CA18" s="27">
        <v>1351.694</v>
      </c>
      <c r="CB18" s="27">
        <v>1276.0920000000001</v>
      </c>
      <c r="CC18" s="27">
        <v>1177.6765</v>
      </c>
      <c r="CD18" s="27">
        <v>1027.0425</v>
      </c>
      <c r="CE18" s="27">
        <v>891.53800000000001</v>
      </c>
      <c r="CF18" s="27">
        <v>814.55799999999999</v>
      </c>
      <c r="CG18" s="27">
        <v>759.726</v>
      </c>
      <c r="CH18" s="27">
        <v>716.62800000000004</v>
      </c>
      <c r="CI18" s="27">
        <v>662.14549999999997</v>
      </c>
      <c r="CJ18" s="27">
        <v>613.91650000000004</v>
      </c>
      <c r="CK18" s="27">
        <v>559.0335</v>
      </c>
      <c r="CL18" s="27">
        <v>481.81349999999998</v>
      </c>
      <c r="CM18" s="27">
        <v>413.97649999999999</v>
      </c>
      <c r="CN18" s="27">
        <v>370.63150000000002</v>
      </c>
      <c r="CO18" s="27">
        <v>336.93299999999999</v>
      </c>
      <c r="CP18" s="27">
        <v>294.39850000000001</v>
      </c>
      <c r="CQ18" s="27">
        <v>245.5395</v>
      </c>
      <c r="CR18" s="27">
        <v>205.19900000000001</v>
      </c>
      <c r="CS18" s="27">
        <v>171.70150000000001</v>
      </c>
      <c r="CT18" s="27">
        <v>139.2355</v>
      </c>
      <c r="CU18" s="27">
        <v>110.911</v>
      </c>
      <c r="CV18" s="27">
        <v>85.498000000000005</v>
      </c>
      <c r="CW18" s="27">
        <v>63.663499999999999</v>
      </c>
      <c r="CX18" s="27">
        <v>46.048000000000002</v>
      </c>
      <c r="CY18" s="27">
        <v>31.446999999999999</v>
      </c>
      <c r="CZ18" s="27">
        <v>21.198499999999999</v>
      </c>
      <c r="DA18" s="27">
        <v>14.1065</v>
      </c>
      <c r="DB18" s="27">
        <v>8.7690000000000001</v>
      </c>
      <c r="DC18" s="27">
        <v>5.2380000000000004</v>
      </c>
      <c r="DD18" s="27">
        <v>3.11</v>
      </c>
      <c r="DE18" s="27">
        <v>1.7395</v>
      </c>
      <c r="DF18" s="27">
        <v>0.91049999999999998</v>
      </c>
      <c r="DG18" s="27">
        <v>0.46949999999999997</v>
      </c>
      <c r="DH18" s="27">
        <v>0.41499999999999998</v>
      </c>
      <c r="DI18" s="37"/>
    </row>
    <row r="19" spans="1:113" x14ac:dyDescent="0.35">
      <c r="A19" s="23">
        <v>6774</v>
      </c>
      <c r="B19" s="23" t="s">
        <v>23</v>
      </c>
      <c r="C19" s="24" t="s">
        <v>24</v>
      </c>
      <c r="D19" s="25">
        <v>5</v>
      </c>
      <c r="E19" s="25">
        <v>156</v>
      </c>
      <c r="F19" s="25" t="s">
        <v>25</v>
      </c>
      <c r="G19" s="25" t="s">
        <v>26</v>
      </c>
      <c r="H19" s="25">
        <v>156</v>
      </c>
      <c r="I19" s="26" t="s">
        <v>27</v>
      </c>
      <c r="J19" s="25">
        <v>906</v>
      </c>
      <c r="K19" s="25">
        <v>1951</v>
      </c>
      <c r="L19" s="27">
        <v>9863.7674999999999</v>
      </c>
      <c r="M19" s="27">
        <v>8762.4514999999992</v>
      </c>
      <c r="N19" s="27">
        <v>7809.0219999999999</v>
      </c>
      <c r="O19" s="27">
        <v>7145.7129999999997</v>
      </c>
      <c r="P19" s="27">
        <v>6554.7285000000002</v>
      </c>
      <c r="Q19" s="27">
        <v>6086.3445000000002</v>
      </c>
      <c r="R19" s="27">
        <v>5652.9215000000004</v>
      </c>
      <c r="S19" s="27">
        <v>5342.57</v>
      </c>
      <c r="T19" s="27">
        <v>5201.4309999999996</v>
      </c>
      <c r="U19" s="27">
        <v>5220.0245000000004</v>
      </c>
      <c r="V19" s="27">
        <v>5180.0649999999996</v>
      </c>
      <c r="W19" s="27">
        <v>4984.9234999999999</v>
      </c>
      <c r="X19" s="27">
        <v>4918.6525000000001</v>
      </c>
      <c r="Y19" s="27">
        <v>4999.0919999999996</v>
      </c>
      <c r="Z19" s="27">
        <v>5054.9040000000005</v>
      </c>
      <c r="AA19" s="27">
        <v>5138.8464999999997</v>
      </c>
      <c r="AB19" s="27">
        <v>5144.4295000000002</v>
      </c>
      <c r="AC19" s="27">
        <v>5098.0209999999997</v>
      </c>
      <c r="AD19" s="27">
        <v>4940.1379999999999</v>
      </c>
      <c r="AE19" s="27">
        <v>4671.8540000000003</v>
      </c>
      <c r="AF19" s="27">
        <v>4602.5355</v>
      </c>
      <c r="AG19" s="27">
        <v>4557.5834999999997</v>
      </c>
      <c r="AH19" s="27">
        <v>4468.7939999999999</v>
      </c>
      <c r="AI19" s="27">
        <v>4364.9660000000003</v>
      </c>
      <c r="AJ19" s="27">
        <v>4147.0645000000004</v>
      </c>
      <c r="AK19" s="27">
        <v>4123.7259999999997</v>
      </c>
      <c r="AL19" s="27">
        <v>4210.598</v>
      </c>
      <c r="AM19" s="27">
        <v>4092.0259999999998</v>
      </c>
      <c r="AN19" s="27">
        <v>3892.8470000000002</v>
      </c>
      <c r="AO19" s="27">
        <v>3806.8915000000002</v>
      </c>
      <c r="AP19" s="27">
        <v>3795.002</v>
      </c>
      <c r="AQ19" s="27">
        <v>3713.0115000000001</v>
      </c>
      <c r="AR19" s="27">
        <v>3563.0095000000001</v>
      </c>
      <c r="AS19" s="27">
        <v>3509.857</v>
      </c>
      <c r="AT19" s="27">
        <v>3520.556</v>
      </c>
      <c r="AU19" s="27">
        <v>3496.1705000000002</v>
      </c>
      <c r="AV19" s="27">
        <v>3491.3314999999998</v>
      </c>
      <c r="AW19" s="27">
        <v>3436.62</v>
      </c>
      <c r="AX19" s="27">
        <v>3236.3944999999999</v>
      </c>
      <c r="AY19" s="27">
        <v>3060.7809999999999</v>
      </c>
      <c r="AZ19" s="27">
        <v>3046.4749999999999</v>
      </c>
      <c r="BA19" s="27">
        <v>3114.2820000000002</v>
      </c>
      <c r="BB19" s="27">
        <v>3099.277</v>
      </c>
      <c r="BC19" s="27">
        <v>2973.047</v>
      </c>
      <c r="BD19" s="27">
        <v>2912.8620000000001</v>
      </c>
      <c r="BE19" s="27">
        <v>2919.6484999999998</v>
      </c>
      <c r="BF19" s="27">
        <v>2870.6185</v>
      </c>
      <c r="BG19" s="27">
        <v>2812.48</v>
      </c>
      <c r="BH19" s="27">
        <v>2715.4009999999998</v>
      </c>
      <c r="BI19" s="27">
        <v>2588.1350000000002</v>
      </c>
      <c r="BJ19" s="27">
        <v>2467.596</v>
      </c>
      <c r="BK19" s="27">
        <v>2293.5880000000002</v>
      </c>
      <c r="BL19" s="27">
        <v>2181.5684999999999</v>
      </c>
      <c r="BM19" s="27">
        <v>2148.1115</v>
      </c>
      <c r="BN19" s="27">
        <v>2097.8685</v>
      </c>
      <c r="BO19" s="27">
        <v>2081.1750000000002</v>
      </c>
      <c r="BP19" s="27">
        <v>2067.962</v>
      </c>
      <c r="BQ19" s="27">
        <v>2033.9555</v>
      </c>
      <c r="BR19" s="27">
        <v>1965.5284999999999</v>
      </c>
      <c r="BS19" s="27">
        <v>1825.797</v>
      </c>
      <c r="BT19" s="27">
        <v>1712.616</v>
      </c>
      <c r="BU19" s="27">
        <v>1692.6125</v>
      </c>
      <c r="BV19" s="27">
        <v>1690.5915</v>
      </c>
      <c r="BW19" s="27">
        <v>1625.3209999999999</v>
      </c>
      <c r="BX19" s="27">
        <v>1515.5889999999999</v>
      </c>
      <c r="BY19" s="27">
        <v>1418.8655000000001</v>
      </c>
      <c r="BZ19" s="27">
        <v>1335.5464999999999</v>
      </c>
      <c r="CA19" s="27">
        <v>1294.837</v>
      </c>
      <c r="CB19" s="27">
        <v>1266.4929999999999</v>
      </c>
      <c r="CC19" s="27">
        <v>1189.8785</v>
      </c>
      <c r="CD19" s="27">
        <v>1091.7784999999999</v>
      </c>
      <c r="CE19" s="27">
        <v>945.96799999999996</v>
      </c>
      <c r="CF19" s="27">
        <v>815.447</v>
      </c>
      <c r="CG19" s="27">
        <v>739.44600000000003</v>
      </c>
      <c r="CH19" s="27">
        <v>684.178</v>
      </c>
      <c r="CI19" s="27">
        <v>640.03899999999999</v>
      </c>
      <c r="CJ19" s="27">
        <v>586.24699999999996</v>
      </c>
      <c r="CK19" s="27">
        <v>538.45500000000004</v>
      </c>
      <c r="CL19" s="27">
        <v>485.23849999999999</v>
      </c>
      <c r="CM19" s="27">
        <v>413.28399999999999</v>
      </c>
      <c r="CN19" s="27">
        <v>350.35050000000001</v>
      </c>
      <c r="CO19" s="27">
        <v>309.09300000000002</v>
      </c>
      <c r="CP19" s="27">
        <v>276.70049999999998</v>
      </c>
      <c r="CQ19" s="27">
        <v>237.964</v>
      </c>
      <c r="CR19" s="27">
        <v>195.24700000000001</v>
      </c>
      <c r="CS19" s="27">
        <v>160.435</v>
      </c>
      <c r="CT19" s="27">
        <v>132.01499999999999</v>
      </c>
      <c r="CU19" s="27">
        <v>105.4195</v>
      </c>
      <c r="CV19" s="27">
        <v>82.822500000000005</v>
      </c>
      <c r="CW19" s="27">
        <v>62.930500000000002</v>
      </c>
      <c r="CX19" s="27">
        <v>46.029000000000003</v>
      </c>
      <c r="CY19" s="27">
        <v>32.584499999999998</v>
      </c>
      <c r="CZ19" s="27">
        <v>21.750499999999999</v>
      </c>
      <c r="DA19" s="27">
        <v>14.314</v>
      </c>
      <c r="DB19" s="27">
        <v>9.2725000000000009</v>
      </c>
      <c r="DC19" s="27">
        <v>5.6245000000000003</v>
      </c>
      <c r="DD19" s="27">
        <v>3.29</v>
      </c>
      <c r="DE19" s="27">
        <v>1.9019999999999999</v>
      </c>
      <c r="DF19" s="27">
        <v>1.0335000000000001</v>
      </c>
      <c r="DG19" s="27">
        <v>0.52100000000000002</v>
      </c>
      <c r="DH19" s="27">
        <v>0.48299999999999998</v>
      </c>
      <c r="DI19" s="37"/>
    </row>
    <row r="20" spans="1:113" x14ac:dyDescent="0.35">
      <c r="A20" s="23">
        <v>6775</v>
      </c>
      <c r="B20" s="23" t="s">
        <v>23</v>
      </c>
      <c r="C20" s="24" t="s">
        <v>24</v>
      </c>
      <c r="D20" s="25">
        <v>5</v>
      </c>
      <c r="E20" s="25">
        <v>156</v>
      </c>
      <c r="F20" s="25" t="s">
        <v>25</v>
      </c>
      <c r="G20" s="25" t="s">
        <v>26</v>
      </c>
      <c r="H20" s="25">
        <v>156</v>
      </c>
      <c r="I20" s="26" t="s">
        <v>27</v>
      </c>
      <c r="J20" s="25">
        <v>906</v>
      </c>
      <c r="K20" s="25">
        <v>1952</v>
      </c>
      <c r="L20" s="27">
        <v>10583.743</v>
      </c>
      <c r="M20" s="27">
        <v>9319.0239999999994</v>
      </c>
      <c r="N20" s="27">
        <v>8550.3459999999995</v>
      </c>
      <c r="O20" s="27">
        <v>7650.7610000000004</v>
      </c>
      <c r="P20" s="27">
        <v>7026.4955</v>
      </c>
      <c r="Q20" s="27">
        <v>6466.7235000000001</v>
      </c>
      <c r="R20" s="27">
        <v>6020.2380000000003</v>
      </c>
      <c r="S20" s="27">
        <v>5602.1054999999997</v>
      </c>
      <c r="T20" s="27">
        <v>5301.7065000000002</v>
      </c>
      <c r="U20" s="27">
        <v>5166.5619999999999</v>
      </c>
      <c r="V20" s="27">
        <v>5188.6959999999999</v>
      </c>
      <c r="W20" s="27">
        <v>5151.857</v>
      </c>
      <c r="X20" s="27">
        <v>4960.0185000000001</v>
      </c>
      <c r="Y20" s="27">
        <v>4895.7690000000002</v>
      </c>
      <c r="Z20" s="27">
        <v>4977.0730000000003</v>
      </c>
      <c r="AA20" s="27">
        <v>5033.3085000000001</v>
      </c>
      <c r="AB20" s="27">
        <v>5116.9944999999998</v>
      </c>
      <c r="AC20" s="27">
        <v>5122.0820000000003</v>
      </c>
      <c r="AD20" s="27">
        <v>5074.8864999999996</v>
      </c>
      <c r="AE20" s="27">
        <v>4916.3609999999999</v>
      </c>
      <c r="AF20" s="27">
        <v>4647.8040000000001</v>
      </c>
      <c r="AG20" s="27">
        <v>4577.2955000000002</v>
      </c>
      <c r="AH20" s="27">
        <v>4531.2619999999997</v>
      </c>
      <c r="AI20" s="27">
        <v>4441.9404999999997</v>
      </c>
      <c r="AJ20" s="27">
        <v>4338.0865000000003</v>
      </c>
      <c r="AK20" s="27">
        <v>4121.1310000000003</v>
      </c>
      <c r="AL20" s="27">
        <v>4097.7479999999996</v>
      </c>
      <c r="AM20" s="27">
        <v>4183.9210000000003</v>
      </c>
      <c r="AN20" s="27">
        <v>4065.74</v>
      </c>
      <c r="AO20" s="27">
        <v>3867.2845000000002</v>
      </c>
      <c r="AP20" s="27">
        <v>3781.259</v>
      </c>
      <c r="AQ20" s="27">
        <v>3768.7689999999998</v>
      </c>
      <c r="AR20" s="27">
        <v>3686.6435000000001</v>
      </c>
      <c r="AS20" s="27">
        <v>3536.9994999999999</v>
      </c>
      <c r="AT20" s="27">
        <v>3483.5329999999999</v>
      </c>
      <c r="AU20" s="27">
        <v>3493.3874999999998</v>
      </c>
      <c r="AV20" s="27">
        <v>3468.2429999999999</v>
      </c>
      <c r="AW20" s="27">
        <v>3462.2424999999998</v>
      </c>
      <c r="AX20" s="27">
        <v>3406.5410000000002</v>
      </c>
      <c r="AY20" s="27">
        <v>3206.4229999999998</v>
      </c>
      <c r="AZ20" s="27">
        <v>3030.663</v>
      </c>
      <c r="BA20" s="27">
        <v>3014.6790000000001</v>
      </c>
      <c r="BB20" s="27">
        <v>3080.0445</v>
      </c>
      <c r="BC20" s="27">
        <v>3063.723</v>
      </c>
      <c r="BD20" s="27">
        <v>2937.7745</v>
      </c>
      <c r="BE20" s="27">
        <v>2877.3330000000001</v>
      </c>
      <c r="BF20" s="27">
        <v>2883.0855000000001</v>
      </c>
      <c r="BG20" s="27">
        <v>2833.4834999999998</v>
      </c>
      <c r="BH20" s="27">
        <v>2774.4285</v>
      </c>
      <c r="BI20" s="27">
        <v>2676.4175</v>
      </c>
      <c r="BJ20" s="27">
        <v>2548.1860000000001</v>
      </c>
      <c r="BK20" s="27">
        <v>2426.4499999999998</v>
      </c>
      <c r="BL20" s="27">
        <v>2252.4974999999999</v>
      </c>
      <c r="BM20" s="27">
        <v>2140.1055000000001</v>
      </c>
      <c r="BN20" s="27">
        <v>2105.4459999999999</v>
      </c>
      <c r="BO20" s="27">
        <v>2054.6125000000002</v>
      </c>
      <c r="BP20" s="27">
        <v>2036.42</v>
      </c>
      <c r="BQ20" s="27">
        <v>2020.9855</v>
      </c>
      <c r="BR20" s="27">
        <v>1984.2</v>
      </c>
      <c r="BS20" s="27">
        <v>1912.7774999999999</v>
      </c>
      <c r="BT20" s="27">
        <v>1771.18</v>
      </c>
      <c r="BU20" s="27">
        <v>1654.9905000000001</v>
      </c>
      <c r="BV20" s="27">
        <v>1628.6305</v>
      </c>
      <c r="BW20" s="27">
        <v>1619.4665</v>
      </c>
      <c r="BX20" s="27">
        <v>1550.201</v>
      </c>
      <c r="BY20" s="27">
        <v>1439.5754999999999</v>
      </c>
      <c r="BZ20" s="27">
        <v>1342.308</v>
      </c>
      <c r="CA20" s="27">
        <v>1258.3834999999999</v>
      </c>
      <c r="CB20" s="27">
        <v>1214.6980000000001</v>
      </c>
      <c r="CC20" s="27">
        <v>1182.3364999999999</v>
      </c>
      <c r="CD20" s="27">
        <v>1104.4604999999999</v>
      </c>
      <c r="CE20" s="27">
        <v>1006.929</v>
      </c>
      <c r="CF20" s="27">
        <v>866.61950000000002</v>
      </c>
      <c r="CG20" s="27">
        <v>741.61900000000003</v>
      </c>
      <c r="CH20" s="27">
        <v>667.32799999999997</v>
      </c>
      <c r="CI20" s="27">
        <v>612.42399999999998</v>
      </c>
      <c r="CJ20" s="27">
        <v>567.91399999999999</v>
      </c>
      <c r="CK20" s="27">
        <v>515.20299999999997</v>
      </c>
      <c r="CL20" s="27">
        <v>468.13749999999999</v>
      </c>
      <c r="CM20" s="27">
        <v>416.803</v>
      </c>
      <c r="CN20" s="27">
        <v>350.19349999999997</v>
      </c>
      <c r="CO20" s="27">
        <v>292.43099999999998</v>
      </c>
      <c r="CP20" s="27">
        <v>253.94149999999999</v>
      </c>
      <c r="CQ20" s="27">
        <v>223.73599999999999</v>
      </c>
      <c r="CR20" s="27">
        <v>189.376</v>
      </c>
      <c r="CS20" s="27">
        <v>152.8835</v>
      </c>
      <c r="CT20" s="27">
        <v>123.523</v>
      </c>
      <c r="CU20" s="27">
        <v>99.915999999999997</v>
      </c>
      <c r="CV20" s="27">
        <v>78.500500000000002</v>
      </c>
      <c r="CW20" s="27">
        <v>60.738</v>
      </c>
      <c r="CX20" s="27">
        <v>45.388500000000001</v>
      </c>
      <c r="CY20" s="27">
        <v>32.505000000000003</v>
      </c>
      <c r="CZ20" s="27">
        <v>22.423999999999999</v>
      </c>
      <c r="DA20" s="27">
        <v>14.5655</v>
      </c>
      <c r="DB20" s="27">
        <v>9.33</v>
      </c>
      <c r="DC20" s="27">
        <v>5.899</v>
      </c>
      <c r="DD20" s="27">
        <v>3.5034999999999998</v>
      </c>
      <c r="DE20" s="27">
        <v>1.9955000000000001</v>
      </c>
      <c r="DF20" s="27">
        <v>1.1225000000000001</v>
      </c>
      <c r="DG20" s="27">
        <v>0.59</v>
      </c>
      <c r="DH20" s="27">
        <v>0.54549999999999998</v>
      </c>
      <c r="DI20" s="37"/>
    </row>
    <row r="21" spans="1:113" x14ac:dyDescent="0.35">
      <c r="A21" s="23">
        <v>6776</v>
      </c>
      <c r="B21" s="23" t="s">
        <v>23</v>
      </c>
      <c r="C21" s="24" t="s">
        <v>24</v>
      </c>
      <c r="D21" s="25">
        <v>5</v>
      </c>
      <c r="E21" s="25">
        <v>156</v>
      </c>
      <c r="F21" s="25" t="s">
        <v>25</v>
      </c>
      <c r="G21" s="25" t="s">
        <v>26</v>
      </c>
      <c r="H21" s="25">
        <v>156</v>
      </c>
      <c r="I21" s="26" t="s">
        <v>27</v>
      </c>
      <c r="J21" s="25">
        <v>906</v>
      </c>
      <c r="K21" s="25">
        <v>1953</v>
      </c>
      <c r="L21" s="27">
        <v>11042.129499999999</v>
      </c>
      <c r="M21" s="27">
        <v>10014.906999999999</v>
      </c>
      <c r="N21" s="27">
        <v>9102.7415000000001</v>
      </c>
      <c r="O21" s="27">
        <v>8389.0944999999992</v>
      </c>
      <c r="P21" s="27">
        <v>7528.768</v>
      </c>
      <c r="Q21" s="27">
        <v>6931.9705000000004</v>
      </c>
      <c r="R21" s="27">
        <v>6394.1809999999996</v>
      </c>
      <c r="S21" s="27">
        <v>5964.2695000000003</v>
      </c>
      <c r="T21" s="27">
        <v>5559.0050000000001</v>
      </c>
      <c r="U21" s="27">
        <v>5267.375</v>
      </c>
      <c r="V21" s="27">
        <v>5137.2280000000001</v>
      </c>
      <c r="W21" s="27">
        <v>5161.9804999999997</v>
      </c>
      <c r="X21" s="27">
        <v>5127.5405000000001</v>
      </c>
      <c r="Y21" s="27">
        <v>4938.2659999999996</v>
      </c>
      <c r="Z21" s="27">
        <v>4875.4255000000003</v>
      </c>
      <c r="AA21" s="27">
        <v>4957.0479999999998</v>
      </c>
      <c r="AB21" s="27">
        <v>5013.1670000000004</v>
      </c>
      <c r="AC21" s="27">
        <v>5096.1000000000004</v>
      </c>
      <c r="AD21" s="27">
        <v>5100.2624999999998</v>
      </c>
      <c r="AE21" s="27">
        <v>5051.973</v>
      </c>
      <c r="AF21" s="27">
        <v>4892.6684999999998</v>
      </c>
      <c r="AG21" s="27">
        <v>4623.9080000000004</v>
      </c>
      <c r="AH21" s="27">
        <v>4552.4544999999998</v>
      </c>
      <c r="AI21" s="27">
        <v>4505.7124999999996</v>
      </c>
      <c r="AJ21" s="27">
        <v>4416.2534999999998</v>
      </c>
      <c r="AK21" s="27">
        <v>4312.665</v>
      </c>
      <c r="AL21" s="27">
        <v>4096.7674999999999</v>
      </c>
      <c r="AM21" s="27">
        <v>4073.328</v>
      </c>
      <c r="AN21" s="27">
        <v>4158.6994999999997</v>
      </c>
      <c r="AO21" s="27">
        <v>4040.7275</v>
      </c>
      <c r="AP21" s="27">
        <v>3842.8319999999999</v>
      </c>
      <c r="AQ21" s="27">
        <v>3756.6565000000001</v>
      </c>
      <c r="AR21" s="27">
        <v>3743.5464999999999</v>
      </c>
      <c r="AS21" s="27">
        <v>3661.2689999999998</v>
      </c>
      <c r="AT21" s="27">
        <v>3511.9274999999998</v>
      </c>
      <c r="AU21" s="27">
        <v>3458.0430000000001</v>
      </c>
      <c r="AV21" s="27">
        <v>3466.8775000000001</v>
      </c>
      <c r="AW21" s="27">
        <v>3440.7255</v>
      </c>
      <c r="AX21" s="27">
        <v>3433.2835</v>
      </c>
      <c r="AY21" s="27">
        <v>3376.3339999999998</v>
      </c>
      <c r="AZ21" s="27">
        <v>3176.1685000000002</v>
      </c>
      <c r="BA21" s="27">
        <v>3000.2424999999998</v>
      </c>
      <c r="BB21" s="27">
        <v>2982.6875</v>
      </c>
      <c r="BC21" s="27">
        <v>3045.8359999999998</v>
      </c>
      <c r="BD21" s="27">
        <v>3028.4814999999999</v>
      </c>
      <c r="BE21" s="27">
        <v>2902.9989999999998</v>
      </c>
      <c r="BF21" s="27">
        <v>2842.299</v>
      </c>
      <c r="BG21" s="27">
        <v>2846.7845000000002</v>
      </c>
      <c r="BH21" s="27">
        <v>2796.1529999999998</v>
      </c>
      <c r="BI21" s="27">
        <v>2735.627</v>
      </c>
      <c r="BJ21" s="27">
        <v>2636.2125000000001</v>
      </c>
      <c r="BK21" s="27">
        <v>2506.8710000000001</v>
      </c>
      <c r="BL21" s="27">
        <v>2384.2444999999998</v>
      </c>
      <c r="BM21" s="27">
        <v>2211.02</v>
      </c>
      <c r="BN21" s="27">
        <v>2098.9549999999999</v>
      </c>
      <c r="BO21" s="27">
        <v>2063.4850000000001</v>
      </c>
      <c r="BP21" s="27">
        <v>2011.952</v>
      </c>
      <c r="BQ21" s="27">
        <v>1991.7080000000001</v>
      </c>
      <c r="BR21" s="27">
        <v>1973.1514999999999</v>
      </c>
      <c r="BS21" s="27">
        <v>1932.5654999999999</v>
      </c>
      <c r="BT21" s="27">
        <v>1857.2360000000001</v>
      </c>
      <c r="BU21" s="27">
        <v>1713.308</v>
      </c>
      <c r="BV21" s="27">
        <v>1594.1610000000001</v>
      </c>
      <c r="BW21" s="27">
        <v>1561.8905</v>
      </c>
      <c r="BX21" s="27">
        <v>1546.5070000000001</v>
      </c>
      <c r="BY21" s="27">
        <v>1474.4159999999999</v>
      </c>
      <c r="BZ21" s="27">
        <v>1363.826</v>
      </c>
      <c r="CA21" s="27">
        <v>1266.51</v>
      </c>
      <c r="CB21" s="27">
        <v>1182.0664999999999</v>
      </c>
      <c r="CC21" s="27">
        <v>1135.3415</v>
      </c>
      <c r="CD21" s="27">
        <v>1098.7465</v>
      </c>
      <c r="CE21" s="27">
        <v>1019.8665</v>
      </c>
      <c r="CF21" s="27">
        <v>923.66449999999998</v>
      </c>
      <c r="CG21" s="27">
        <v>789.39949999999999</v>
      </c>
      <c r="CH21" s="27">
        <v>670.50750000000005</v>
      </c>
      <c r="CI21" s="27">
        <v>598.596</v>
      </c>
      <c r="CJ21" s="27">
        <v>544.61400000000003</v>
      </c>
      <c r="CK21" s="27">
        <v>500.16849999999999</v>
      </c>
      <c r="CL21" s="27">
        <v>448.78500000000003</v>
      </c>
      <c r="CM21" s="27">
        <v>402.73849999999999</v>
      </c>
      <c r="CN21" s="27">
        <v>353.63099999999997</v>
      </c>
      <c r="CO21" s="27">
        <v>292.61649999999997</v>
      </c>
      <c r="CP21" s="27">
        <v>240.41399999999999</v>
      </c>
      <c r="CQ21" s="27">
        <v>205.3665</v>
      </c>
      <c r="CR21" s="27">
        <v>178.066</v>
      </c>
      <c r="CS21" s="27">
        <v>148.3655</v>
      </c>
      <c r="CT21" s="27">
        <v>117.8545</v>
      </c>
      <c r="CU21" s="27">
        <v>93.591499999999996</v>
      </c>
      <c r="CV21" s="27">
        <v>74.344499999999996</v>
      </c>
      <c r="CW21" s="27">
        <v>57.371499999999997</v>
      </c>
      <c r="CX21" s="27">
        <v>43.616</v>
      </c>
      <c r="CY21" s="27">
        <v>31.952999999999999</v>
      </c>
      <c r="CZ21" s="27">
        <v>22.308</v>
      </c>
      <c r="DA21" s="27">
        <v>14.9255</v>
      </c>
      <c r="DB21" s="27">
        <v>9.4019999999999992</v>
      </c>
      <c r="DC21" s="27">
        <v>5.8769999999999998</v>
      </c>
      <c r="DD21" s="27">
        <v>3.6389999999999998</v>
      </c>
      <c r="DE21" s="27">
        <v>2.1034999999999999</v>
      </c>
      <c r="DF21" s="27">
        <v>1.1655</v>
      </c>
      <c r="DG21" s="27">
        <v>0.63549999999999995</v>
      </c>
      <c r="DH21" s="27">
        <v>0.61199999999999999</v>
      </c>
      <c r="DI21" s="37"/>
    </row>
    <row r="22" spans="1:113" x14ac:dyDescent="0.35">
      <c r="A22" s="23">
        <v>6777</v>
      </c>
      <c r="B22" s="23" t="s">
        <v>23</v>
      </c>
      <c r="C22" s="24" t="s">
        <v>24</v>
      </c>
      <c r="D22" s="25">
        <v>5</v>
      </c>
      <c r="E22" s="25">
        <v>156</v>
      </c>
      <c r="F22" s="25" t="s">
        <v>25</v>
      </c>
      <c r="G22" s="25" t="s">
        <v>26</v>
      </c>
      <c r="H22" s="25">
        <v>156</v>
      </c>
      <c r="I22" s="26" t="s">
        <v>27</v>
      </c>
      <c r="J22" s="25">
        <v>906</v>
      </c>
      <c r="K22" s="25">
        <v>1954</v>
      </c>
      <c r="L22" s="27">
        <v>11049.424499999999</v>
      </c>
      <c r="M22" s="27">
        <v>10458.361500000001</v>
      </c>
      <c r="N22" s="27">
        <v>9784.9339999999993</v>
      </c>
      <c r="O22" s="27">
        <v>8937.1610000000001</v>
      </c>
      <c r="P22" s="27">
        <v>8263.9050000000007</v>
      </c>
      <c r="Q22" s="27">
        <v>7432.893</v>
      </c>
      <c r="R22" s="27">
        <v>6857.4044999999996</v>
      </c>
      <c r="S22" s="27">
        <v>6336.7565000000004</v>
      </c>
      <c r="T22" s="27">
        <v>5920.0479999999998</v>
      </c>
      <c r="U22" s="27">
        <v>5524.5349999999999</v>
      </c>
      <c r="V22" s="27">
        <v>5238.9155000000001</v>
      </c>
      <c r="W22" s="27">
        <v>5112.0844999999999</v>
      </c>
      <c r="X22" s="27">
        <v>5138.8395</v>
      </c>
      <c r="Y22" s="27">
        <v>5106.2049999999999</v>
      </c>
      <c r="Z22" s="27">
        <v>4918.8434999999999</v>
      </c>
      <c r="AA22" s="27">
        <v>4856.8455000000004</v>
      </c>
      <c r="AB22" s="27">
        <v>4938.2839999999997</v>
      </c>
      <c r="AC22" s="27">
        <v>4993.8045000000002</v>
      </c>
      <c r="AD22" s="27">
        <v>5075.5675000000001</v>
      </c>
      <c r="AE22" s="27">
        <v>5078.4849999999997</v>
      </c>
      <c r="AF22" s="27">
        <v>5028.9340000000002</v>
      </c>
      <c r="AG22" s="27">
        <v>4868.8834999999999</v>
      </c>
      <c r="AH22" s="27">
        <v>4600.1490000000003</v>
      </c>
      <c r="AI22" s="27">
        <v>4528.098</v>
      </c>
      <c r="AJ22" s="27">
        <v>4481.0190000000002</v>
      </c>
      <c r="AK22" s="27">
        <v>4391.7079999999996</v>
      </c>
      <c r="AL22" s="27">
        <v>4288.5190000000002</v>
      </c>
      <c r="AM22" s="27">
        <v>4073.63</v>
      </c>
      <c r="AN22" s="27">
        <v>4050.0210000000002</v>
      </c>
      <c r="AO22" s="27">
        <v>4134.4560000000001</v>
      </c>
      <c r="AP22" s="27">
        <v>4016.55</v>
      </c>
      <c r="AQ22" s="27">
        <v>3819.1345000000001</v>
      </c>
      <c r="AR22" s="27">
        <v>3732.79</v>
      </c>
      <c r="AS22" s="27">
        <v>3719.0614999999998</v>
      </c>
      <c r="AT22" s="27">
        <v>3636.5954999999999</v>
      </c>
      <c r="AU22" s="27">
        <v>3487.4540000000002</v>
      </c>
      <c r="AV22" s="27">
        <v>3432.9854999999998</v>
      </c>
      <c r="AW22" s="27">
        <v>3440.5680000000002</v>
      </c>
      <c r="AX22" s="27">
        <v>3413.1419999999998</v>
      </c>
      <c r="AY22" s="27">
        <v>3404.0095000000001</v>
      </c>
      <c r="AZ22" s="27">
        <v>3345.6379999999999</v>
      </c>
      <c r="BA22" s="27">
        <v>3145.413</v>
      </c>
      <c r="BB22" s="27">
        <v>2969.4569999999999</v>
      </c>
      <c r="BC22" s="27">
        <v>2950.5540000000001</v>
      </c>
      <c r="BD22" s="27">
        <v>3011.7525000000001</v>
      </c>
      <c r="BE22" s="27">
        <v>2993.5554999999999</v>
      </c>
      <c r="BF22" s="27">
        <v>2868.5320000000002</v>
      </c>
      <c r="BG22" s="27">
        <v>2807.3474999999999</v>
      </c>
      <c r="BH22" s="27">
        <v>2810.1170000000002</v>
      </c>
      <c r="BI22" s="27">
        <v>2757.9054999999998</v>
      </c>
      <c r="BJ22" s="27">
        <v>2695.4234999999999</v>
      </c>
      <c r="BK22" s="27">
        <v>2594.4380000000001</v>
      </c>
      <c r="BL22" s="27">
        <v>2464.299</v>
      </c>
      <c r="BM22" s="27">
        <v>2341.4475000000002</v>
      </c>
      <c r="BN22" s="27">
        <v>2169.6655000000001</v>
      </c>
      <c r="BO22" s="27">
        <v>2058.3029999999999</v>
      </c>
      <c r="BP22" s="27">
        <v>2021.9135000000001</v>
      </c>
      <c r="BQ22" s="27">
        <v>1969.1375</v>
      </c>
      <c r="BR22" s="27">
        <v>1945.9739999999999</v>
      </c>
      <c r="BS22" s="27">
        <v>1923.2850000000001</v>
      </c>
      <c r="BT22" s="27">
        <v>1877.9545000000001</v>
      </c>
      <c r="BU22" s="27">
        <v>1798.117</v>
      </c>
      <c r="BV22" s="27">
        <v>1651.9355</v>
      </c>
      <c r="BW22" s="27">
        <v>1530.4190000000001</v>
      </c>
      <c r="BX22" s="27">
        <v>1493.1189999999999</v>
      </c>
      <c r="BY22" s="27">
        <v>1472.5630000000001</v>
      </c>
      <c r="BZ22" s="27">
        <v>1398.5364999999999</v>
      </c>
      <c r="CA22" s="27">
        <v>1288.4655</v>
      </c>
      <c r="CB22" s="27">
        <v>1191.1855</v>
      </c>
      <c r="CC22" s="27">
        <v>1106.1365000000001</v>
      </c>
      <c r="CD22" s="27">
        <v>1056.1655000000001</v>
      </c>
      <c r="CE22" s="27">
        <v>1015.592</v>
      </c>
      <c r="CF22" s="27">
        <v>936.47699999999998</v>
      </c>
      <c r="CG22" s="27">
        <v>842.26250000000005</v>
      </c>
      <c r="CH22" s="27">
        <v>714.64750000000004</v>
      </c>
      <c r="CI22" s="27">
        <v>602.38549999999998</v>
      </c>
      <c r="CJ22" s="27">
        <v>533.2885</v>
      </c>
      <c r="CK22" s="27">
        <v>480.57299999999998</v>
      </c>
      <c r="CL22" s="27">
        <v>436.495</v>
      </c>
      <c r="CM22" s="27">
        <v>386.7</v>
      </c>
      <c r="CN22" s="27">
        <v>342.09550000000002</v>
      </c>
      <c r="CO22" s="27">
        <v>295.73500000000001</v>
      </c>
      <c r="CP22" s="27">
        <v>240.69900000000001</v>
      </c>
      <c r="CQ22" s="27">
        <v>194.44</v>
      </c>
      <c r="CR22" s="27">
        <v>163.36250000000001</v>
      </c>
      <c r="CS22" s="27">
        <v>139.4135</v>
      </c>
      <c r="CT22" s="27">
        <v>114.34650000000001</v>
      </c>
      <c r="CU22" s="27">
        <v>89.339500000000001</v>
      </c>
      <c r="CV22" s="27">
        <v>69.66</v>
      </c>
      <c r="CW22" s="27">
        <v>54.2395</v>
      </c>
      <c r="CX22" s="27">
        <v>41.0075</v>
      </c>
      <c r="CY22" s="27">
        <v>30.529499999999999</v>
      </c>
      <c r="CZ22" s="27">
        <v>21.83</v>
      </c>
      <c r="DA22" s="27">
        <v>14.7865</v>
      </c>
      <c r="DB22" s="27">
        <v>9.5579999999999998</v>
      </c>
      <c r="DC22" s="27">
        <v>5.8570000000000002</v>
      </c>
      <c r="DD22" s="27">
        <v>3.5870000000000002</v>
      </c>
      <c r="DE22" s="27">
        <v>2.1604999999999999</v>
      </c>
      <c r="DF22" s="27">
        <v>1.214</v>
      </c>
      <c r="DG22" s="27">
        <v>0.65249999999999997</v>
      </c>
      <c r="DH22" s="27">
        <v>0.66500000000000004</v>
      </c>
      <c r="DI22" s="37"/>
    </row>
    <row r="23" spans="1:113" x14ac:dyDescent="0.35">
      <c r="A23" s="23">
        <v>6778</v>
      </c>
      <c r="B23" s="23" t="s">
        <v>23</v>
      </c>
      <c r="C23" s="24" t="s">
        <v>24</v>
      </c>
      <c r="D23" s="25">
        <v>5</v>
      </c>
      <c r="E23" s="25">
        <v>156</v>
      </c>
      <c r="F23" s="25" t="s">
        <v>25</v>
      </c>
      <c r="G23" s="25" t="s">
        <v>26</v>
      </c>
      <c r="H23" s="25">
        <v>156</v>
      </c>
      <c r="I23" s="26" t="s">
        <v>27</v>
      </c>
      <c r="J23" s="25">
        <v>906</v>
      </c>
      <c r="K23" s="25">
        <v>1955</v>
      </c>
      <c r="L23" s="27">
        <v>11416.1435</v>
      </c>
      <c r="M23" s="27">
        <v>10477.207</v>
      </c>
      <c r="N23" s="27">
        <v>10222.956</v>
      </c>
      <c r="O23" s="27">
        <v>9611.5385000000006</v>
      </c>
      <c r="P23" s="27">
        <v>8810.1380000000008</v>
      </c>
      <c r="Q23" s="27">
        <v>8168.7245000000003</v>
      </c>
      <c r="R23" s="27">
        <v>7362.5765000000001</v>
      </c>
      <c r="S23" s="27">
        <v>6803.3874999999998</v>
      </c>
      <c r="T23" s="27">
        <v>6294.2855</v>
      </c>
      <c r="U23" s="27">
        <v>5885.509</v>
      </c>
      <c r="V23" s="27">
        <v>5495.8490000000002</v>
      </c>
      <c r="W23" s="27">
        <v>5214.3334999999997</v>
      </c>
      <c r="X23" s="27">
        <v>5090.1390000000001</v>
      </c>
      <c r="Y23" s="27">
        <v>5118.384</v>
      </c>
      <c r="Z23" s="27">
        <v>5087.0145000000002</v>
      </c>
      <c r="AA23" s="27">
        <v>4900.9674999999997</v>
      </c>
      <c r="AB23" s="27">
        <v>4839.2965000000004</v>
      </c>
      <c r="AC23" s="27">
        <v>4920.0860000000002</v>
      </c>
      <c r="AD23" s="27">
        <v>4974.5905000000002</v>
      </c>
      <c r="AE23" s="27">
        <v>5054.8490000000002</v>
      </c>
      <c r="AF23" s="27">
        <v>5056.3239999999996</v>
      </c>
      <c r="AG23" s="27">
        <v>5005.5074999999997</v>
      </c>
      <c r="AH23" s="27">
        <v>4844.9065000000001</v>
      </c>
      <c r="AI23" s="27">
        <v>4576.5325000000003</v>
      </c>
      <c r="AJ23" s="27">
        <v>4504.2389999999996</v>
      </c>
      <c r="AK23" s="27">
        <v>4457.0940000000001</v>
      </c>
      <c r="AL23" s="27">
        <v>4368.0709999999999</v>
      </c>
      <c r="AM23" s="27">
        <v>4265.2555000000002</v>
      </c>
      <c r="AN23" s="27">
        <v>4051.2375000000002</v>
      </c>
      <c r="AO23" s="27">
        <v>4027.3235</v>
      </c>
      <c r="AP23" s="27">
        <v>4110.7060000000001</v>
      </c>
      <c r="AQ23" s="27">
        <v>3992.797</v>
      </c>
      <c r="AR23" s="27">
        <v>3795.8434999999999</v>
      </c>
      <c r="AS23" s="27">
        <v>3709.3305</v>
      </c>
      <c r="AT23" s="27">
        <v>3694.9605000000001</v>
      </c>
      <c r="AU23" s="27">
        <v>3612.2134999999998</v>
      </c>
      <c r="AV23" s="27">
        <v>3463.1080000000002</v>
      </c>
      <c r="AW23" s="27">
        <v>3407.835</v>
      </c>
      <c r="AX23" s="27">
        <v>3413.9009999999998</v>
      </c>
      <c r="AY23" s="27">
        <v>3384.9555</v>
      </c>
      <c r="AZ23" s="27">
        <v>3373.9475000000002</v>
      </c>
      <c r="BA23" s="27">
        <v>3314.1015000000002</v>
      </c>
      <c r="BB23" s="27">
        <v>3113.9575</v>
      </c>
      <c r="BC23" s="27">
        <v>2938.2204999999999</v>
      </c>
      <c r="BD23" s="27">
        <v>2918.2269999999999</v>
      </c>
      <c r="BE23" s="27">
        <v>2977.6525000000001</v>
      </c>
      <c r="BF23" s="27">
        <v>2958.6055000000001</v>
      </c>
      <c r="BG23" s="27">
        <v>2833.8164999999999</v>
      </c>
      <c r="BH23" s="27">
        <v>2771.7159999999999</v>
      </c>
      <c r="BI23" s="27">
        <v>2772.2015000000001</v>
      </c>
      <c r="BJ23" s="27">
        <v>2717.91</v>
      </c>
      <c r="BK23" s="27">
        <v>2653.27</v>
      </c>
      <c r="BL23" s="27">
        <v>2550.9944999999998</v>
      </c>
      <c r="BM23" s="27">
        <v>2420.7354999999998</v>
      </c>
      <c r="BN23" s="27">
        <v>2298.3845000000001</v>
      </c>
      <c r="BO23" s="27">
        <v>2128.4285</v>
      </c>
      <c r="BP23" s="27">
        <v>2017.663</v>
      </c>
      <c r="BQ23" s="27">
        <v>1979.8125</v>
      </c>
      <c r="BR23" s="27">
        <v>1924.943</v>
      </c>
      <c r="BS23" s="27">
        <v>1897.8665000000001</v>
      </c>
      <c r="BT23" s="27">
        <v>1870.06</v>
      </c>
      <c r="BU23" s="27">
        <v>1819.2985000000001</v>
      </c>
      <c r="BV23" s="27">
        <v>1734.8409999999999</v>
      </c>
      <c r="BW23" s="27">
        <v>1587.0129999999999</v>
      </c>
      <c r="BX23" s="27">
        <v>1464.1175000000001</v>
      </c>
      <c r="BY23" s="27">
        <v>1422.7774999999999</v>
      </c>
      <c r="BZ23" s="27">
        <v>1397.8405</v>
      </c>
      <c r="CA23" s="27">
        <v>1322.3309999999999</v>
      </c>
      <c r="CB23" s="27">
        <v>1212.8589999999999</v>
      </c>
      <c r="CC23" s="27">
        <v>1115.5364999999999</v>
      </c>
      <c r="CD23" s="27">
        <v>1029.6655000000001</v>
      </c>
      <c r="CE23" s="27">
        <v>976.69399999999996</v>
      </c>
      <c r="CF23" s="27">
        <v>932.88199999999995</v>
      </c>
      <c r="CG23" s="27">
        <v>854.21199999999999</v>
      </c>
      <c r="CH23" s="27">
        <v>762.75</v>
      </c>
      <c r="CI23" s="27">
        <v>642.34699999999998</v>
      </c>
      <c r="CJ23" s="27">
        <v>537.04049999999995</v>
      </c>
      <c r="CK23" s="27">
        <v>471.00549999999998</v>
      </c>
      <c r="CL23" s="27">
        <v>419.79599999999999</v>
      </c>
      <c r="CM23" s="27">
        <v>376.40050000000002</v>
      </c>
      <c r="CN23" s="27">
        <v>328.58550000000002</v>
      </c>
      <c r="CO23" s="27">
        <v>286.0265</v>
      </c>
      <c r="CP23" s="27">
        <v>243.08</v>
      </c>
      <c r="CQ23" s="27">
        <v>194.42699999999999</v>
      </c>
      <c r="CR23" s="27">
        <v>154.37549999999999</v>
      </c>
      <c r="CS23" s="27">
        <v>127.5635</v>
      </c>
      <c r="CT23" s="27">
        <v>107.1335</v>
      </c>
      <c r="CU23" s="27">
        <v>86.45</v>
      </c>
      <c r="CV23" s="27">
        <v>66.355999999999995</v>
      </c>
      <c r="CW23" s="27">
        <v>50.6995</v>
      </c>
      <c r="CX23" s="27">
        <v>38.582500000000003</v>
      </c>
      <c r="CY23" s="27">
        <v>28.468499999999999</v>
      </c>
      <c r="CZ23" s="27">
        <v>20.657499999999999</v>
      </c>
      <c r="DA23" s="27">
        <v>14.3445</v>
      </c>
      <c r="DB23" s="27">
        <v>9.3879999999999999</v>
      </c>
      <c r="DC23" s="27">
        <v>5.8860000000000001</v>
      </c>
      <c r="DD23" s="27">
        <v>3.528</v>
      </c>
      <c r="DE23" s="27">
        <v>2.1004999999999998</v>
      </c>
      <c r="DF23" s="27">
        <v>1.2290000000000001</v>
      </c>
      <c r="DG23" s="27">
        <v>0.67</v>
      </c>
      <c r="DH23" s="27">
        <v>0.69099999999999995</v>
      </c>
      <c r="DI23" s="37"/>
    </row>
    <row r="24" spans="1:113" x14ac:dyDescent="0.35">
      <c r="A24" s="23">
        <v>6779</v>
      </c>
      <c r="B24" s="23" t="s">
        <v>23</v>
      </c>
      <c r="C24" s="24" t="s">
        <v>24</v>
      </c>
      <c r="D24" s="25">
        <v>5</v>
      </c>
      <c r="E24" s="25">
        <v>156</v>
      </c>
      <c r="F24" s="25" t="s">
        <v>25</v>
      </c>
      <c r="G24" s="25" t="s">
        <v>26</v>
      </c>
      <c r="H24" s="25">
        <v>156</v>
      </c>
      <c r="I24" s="26" t="s">
        <v>27</v>
      </c>
      <c r="J24" s="25">
        <v>906</v>
      </c>
      <c r="K24" s="25">
        <v>1956</v>
      </c>
      <c r="L24" s="27">
        <v>11206.041999999999</v>
      </c>
      <c r="M24" s="27">
        <v>10842.318499999999</v>
      </c>
      <c r="N24" s="27">
        <v>10250.906000000001</v>
      </c>
      <c r="O24" s="27">
        <v>10048.369500000001</v>
      </c>
      <c r="P24" s="27">
        <v>9480.8160000000007</v>
      </c>
      <c r="Q24" s="27">
        <v>8712.9940000000006</v>
      </c>
      <c r="R24" s="27">
        <v>8094.9250000000002</v>
      </c>
      <c r="S24" s="27">
        <v>7306.9724999999999</v>
      </c>
      <c r="T24" s="27">
        <v>6759.5159999999996</v>
      </c>
      <c r="U24" s="27">
        <v>6258.7820000000002</v>
      </c>
      <c r="V24" s="27">
        <v>5855.9610000000002</v>
      </c>
      <c r="W24" s="27">
        <v>5470.9660000000003</v>
      </c>
      <c r="X24" s="27">
        <v>5192.7849999999999</v>
      </c>
      <c r="Y24" s="27">
        <v>5070.6575000000003</v>
      </c>
      <c r="Z24" s="27">
        <v>5099.9065000000001</v>
      </c>
      <c r="AA24" s="27">
        <v>5069.2735000000002</v>
      </c>
      <c r="AB24" s="27">
        <v>4883.9960000000001</v>
      </c>
      <c r="AC24" s="27">
        <v>4822.1769999999997</v>
      </c>
      <c r="AD24" s="27">
        <v>4901.9040000000005</v>
      </c>
      <c r="AE24" s="27">
        <v>4955.0564999999997</v>
      </c>
      <c r="AF24" s="27">
        <v>5033.5959999999995</v>
      </c>
      <c r="AG24" s="27">
        <v>5033.5974999999999</v>
      </c>
      <c r="AH24" s="27">
        <v>4981.6814999999997</v>
      </c>
      <c r="AI24" s="27">
        <v>4820.8504999999996</v>
      </c>
      <c r="AJ24" s="27">
        <v>4553.18</v>
      </c>
      <c r="AK24" s="27">
        <v>4480.9089999999997</v>
      </c>
      <c r="AL24" s="27">
        <v>4433.8370000000004</v>
      </c>
      <c r="AM24" s="27">
        <v>4345.0855000000001</v>
      </c>
      <c r="AN24" s="27">
        <v>4242.5259999999998</v>
      </c>
      <c r="AO24" s="27">
        <v>4029.2265000000002</v>
      </c>
      <c r="AP24" s="27">
        <v>4004.8919999999998</v>
      </c>
      <c r="AQ24" s="27">
        <v>4087.1705000000002</v>
      </c>
      <c r="AR24" s="27">
        <v>3969.2489999999998</v>
      </c>
      <c r="AS24" s="27">
        <v>3772.7575000000002</v>
      </c>
      <c r="AT24" s="27">
        <v>3686.0524999999998</v>
      </c>
      <c r="AU24" s="27">
        <v>3670.9585000000002</v>
      </c>
      <c r="AV24" s="27">
        <v>3587.7730000000001</v>
      </c>
      <c r="AW24" s="27">
        <v>3438.489</v>
      </c>
      <c r="AX24" s="27">
        <v>3382.1610000000001</v>
      </c>
      <c r="AY24" s="27">
        <v>3386.462</v>
      </c>
      <c r="AZ24" s="27">
        <v>3355.8155000000002</v>
      </c>
      <c r="BA24" s="27">
        <v>3342.8645000000001</v>
      </c>
      <c r="BB24" s="27">
        <v>3281.6475</v>
      </c>
      <c r="BC24" s="27">
        <v>3081.8429999999998</v>
      </c>
      <c r="BD24" s="27">
        <v>2906.6039999999998</v>
      </c>
      <c r="BE24" s="27">
        <v>2885.692</v>
      </c>
      <c r="BF24" s="27">
        <v>2943.337</v>
      </c>
      <c r="BG24" s="27">
        <v>2923.2094999999999</v>
      </c>
      <c r="BH24" s="27">
        <v>2798.2275</v>
      </c>
      <c r="BI24" s="27">
        <v>2734.6705000000002</v>
      </c>
      <c r="BJ24" s="27">
        <v>2732.3420000000001</v>
      </c>
      <c r="BK24" s="27">
        <v>2675.7510000000002</v>
      </c>
      <c r="BL24" s="27">
        <v>2609.2060000000001</v>
      </c>
      <c r="BM24" s="27">
        <v>2506.3090000000002</v>
      </c>
      <c r="BN24" s="27">
        <v>2376.6759999999999</v>
      </c>
      <c r="BO24" s="27">
        <v>2255.2265000000002</v>
      </c>
      <c r="BP24" s="27">
        <v>2086.9884999999999</v>
      </c>
      <c r="BQ24" s="27">
        <v>1976.2885000000001</v>
      </c>
      <c r="BR24" s="27">
        <v>1936.1265000000001</v>
      </c>
      <c r="BS24" s="27">
        <v>1878.203</v>
      </c>
      <c r="BT24" s="27">
        <v>1846.2439999999999</v>
      </c>
      <c r="BU24" s="27">
        <v>1812.5840000000001</v>
      </c>
      <c r="BV24" s="27">
        <v>1756.1869999999999</v>
      </c>
      <c r="BW24" s="27">
        <v>1667.5585000000001</v>
      </c>
      <c r="BX24" s="27">
        <v>1519.1234999999999</v>
      </c>
      <c r="BY24" s="27">
        <v>1395.9275</v>
      </c>
      <c r="BZ24" s="27">
        <v>1351.3064999999999</v>
      </c>
      <c r="CA24" s="27">
        <v>1322.3969999999999</v>
      </c>
      <c r="CB24" s="27">
        <v>1245.472</v>
      </c>
      <c r="CC24" s="27">
        <v>1136.519</v>
      </c>
      <c r="CD24" s="27">
        <v>1038.9459999999999</v>
      </c>
      <c r="CE24" s="27">
        <v>952.50049999999999</v>
      </c>
      <c r="CF24" s="27">
        <v>897.25049999999999</v>
      </c>
      <c r="CG24" s="27">
        <v>850.89800000000002</v>
      </c>
      <c r="CH24" s="27">
        <v>773.48249999999996</v>
      </c>
      <c r="CI24" s="27">
        <v>685.51049999999998</v>
      </c>
      <c r="CJ24" s="27">
        <v>572.66549999999995</v>
      </c>
      <c r="CK24" s="27">
        <v>474.40600000000001</v>
      </c>
      <c r="CL24" s="27">
        <v>411.577</v>
      </c>
      <c r="CM24" s="27">
        <v>362.11900000000003</v>
      </c>
      <c r="CN24" s="27">
        <v>319.85399999999998</v>
      </c>
      <c r="CO24" s="27">
        <v>274.59100000000001</v>
      </c>
      <c r="CP24" s="27">
        <v>234.82050000000001</v>
      </c>
      <c r="CQ24" s="27">
        <v>195.98949999999999</v>
      </c>
      <c r="CR24" s="27">
        <v>153.9785</v>
      </c>
      <c r="CS24" s="27">
        <v>120.142</v>
      </c>
      <c r="CT24" s="27">
        <v>97.611000000000004</v>
      </c>
      <c r="CU24" s="27">
        <v>80.625500000000002</v>
      </c>
      <c r="CV24" s="27">
        <v>63.929000000000002</v>
      </c>
      <c r="CW24" s="27">
        <v>48.104500000000002</v>
      </c>
      <c r="CX24" s="27">
        <v>35.905000000000001</v>
      </c>
      <c r="CY24" s="27">
        <v>26.593499999999999</v>
      </c>
      <c r="CZ24" s="27">
        <v>19.05</v>
      </c>
      <c r="DA24" s="27">
        <v>13.4</v>
      </c>
      <c r="DB24" s="27">
        <v>8.9975000000000005</v>
      </c>
      <c r="DC24" s="27">
        <v>5.7145000000000001</v>
      </c>
      <c r="DD24" s="27">
        <v>3.4984999999999999</v>
      </c>
      <c r="DE24" s="27">
        <v>2.036</v>
      </c>
      <c r="DF24" s="27">
        <v>1.177</v>
      </c>
      <c r="DG24" s="27">
        <v>0.66800000000000004</v>
      </c>
      <c r="DH24" s="27">
        <v>0.70099999999999996</v>
      </c>
      <c r="DI24" s="37"/>
    </row>
    <row r="25" spans="1:113" x14ac:dyDescent="0.35">
      <c r="A25" s="23">
        <v>6780</v>
      </c>
      <c r="B25" s="23" t="s">
        <v>23</v>
      </c>
      <c r="C25" s="24" t="s">
        <v>24</v>
      </c>
      <c r="D25" s="25">
        <v>5</v>
      </c>
      <c r="E25" s="25">
        <v>156</v>
      </c>
      <c r="F25" s="25" t="s">
        <v>25</v>
      </c>
      <c r="G25" s="25" t="s">
        <v>26</v>
      </c>
      <c r="H25" s="25">
        <v>156</v>
      </c>
      <c r="I25" s="26" t="s">
        <v>27</v>
      </c>
      <c r="J25" s="25">
        <v>906</v>
      </c>
      <c r="K25" s="25">
        <v>1957</v>
      </c>
      <c r="L25" s="27">
        <v>11520.391</v>
      </c>
      <c r="M25" s="27">
        <v>10658.869000000001</v>
      </c>
      <c r="N25" s="27">
        <v>10617.402</v>
      </c>
      <c r="O25" s="27">
        <v>10082.307500000001</v>
      </c>
      <c r="P25" s="27">
        <v>9916.4325000000008</v>
      </c>
      <c r="Q25" s="27">
        <v>9380.6355000000003</v>
      </c>
      <c r="R25" s="27">
        <v>8637.4979999999996</v>
      </c>
      <c r="S25" s="27">
        <v>8036.3209999999999</v>
      </c>
      <c r="T25" s="27">
        <v>7261.5240000000003</v>
      </c>
      <c r="U25" s="27">
        <v>6722.5815000000002</v>
      </c>
      <c r="V25" s="27">
        <v>6228.3085000000001</v>
      </c>
      <c r="W25" s="27">
        <v>5830.3355000000001</v>
      </c>
      <c r="X25" s="27">
        <v>5449.1605</v>
      </c>
      <c r="Y25" s="27">
        <v>5173.6620000000003</v>
      </c>
      <c r="Z25" s="27">
        <v>5053.0625</v>
      </c>
      <c r="AA25" s="27">
        <v>5082.8230000000003</v>
      </c>
      <c r="AB25" s="27">
        <v>5052.4224999999997</v>
      </c>
      <c r="AC25" s="27">
        <v>4867.4234999999999</v>
      </c>
      <c r="AD25" s="27">
        <v>4805.0474999999997</v>
      </c>
      <c r="AE25" s="27">
        <v>4883.3885</v>
      </c>
      <c r="AF25" s="27">
        <v>4934.9809999999998</v>
      </c>
      <c r="AG25" s="27">
        <v>5011.7565000000004</v>
      </c>
      <c r="AH25" s="27">
        <v>5010.4359999999997</v>
      </c>
      <c r="AI25" s="27">
        <v>4957.7259999999997</v>
      </c>
      <c r="AJ25" s="27">
        <v>4797.0095000000001</v>
      </c>
      <c r="AK25" s="27">
        <v>4530.2995000000001</v>
      </c>
      <c r="AL25" s="27">
        <v>4458.1854999999996</v>
      </c>
      <c r="AM25" s="27">
        <v>4411.1785</v>
      </c>
      <c r="AN25" s="27">
        <v>4322.5855000000001</v>
      </c>
      <c r="AO25" s="27">
        <v>4220.1419999999998</v>
      </c>
      <c r="AP25" s="27">
        <v>4007.4414999999999</v>
      </c>
      <c r="AQ25" s="27">
        <v>3982.6374999999998</v>
      </c>
      <c r="AR25" s="27">
        <v>4063.8125</v>
      </c>
      <c r="AS25" s="27">
        <v>3945.886</v>
      </c>
      <c r="AT25" s="27">
        <v>3749.8339999999998</v>
      </c>
      <c r="AU25" s="27">
        <v>3662.8604999999998</v>
      </c>
      <c r="AV25" s="27">
        <v>3646.8905</v>
      </c>
      <c r="AW25" s="27">
        <v>3563.0520000000001</v>
      </c>
      <c r="AX25" s="27">
        <v>3413.3575000000001</v>
      </c>
      <c r="AY25" s="27">
        <v>3355.7489999999998</v>
      </c>
      <c r="AZ25" s="27">
        <v>3358.1060000000002</v>
      </c>
      <c r="BA25" s="27">
        <v>3325.7024999999999</v>
      </c>
      <c r="BB25" s="27">
        <v>3310.8975</v>
      </c>
      <c r="BC25" s="27">
        <v>3248.5355</v>
      </c>
      <c r="BD25" s="27">
        <v>3049.3629999999998</v>
      </c>
      <c r="BE25" s="27">
        <v>2874.8114999999998</v>
      </c>
      <c r="BF25" s="27">
        <v>2852.9830000000002</v>
      </c>
      <c r="BG25" s="27">
        <v>2908.616</v>
      </c>
      <c r="BH25" s="27">
        <v>2886.9585000000002</v>
      </c>
      <c r="BI25" s="27">
        <v>2761.2649999999999</v>
      </c>
      <c r="BJ25" s="27">
        <v>2695.768</v>
      </c>
      <c r="BK25" s="27">
        <v>2690.3739999999998</v>
      </c>
      <c r="BL25" s="27">
        <v>2631.7334999999998</v>
      </c>
      <c r="BM25" s="27">
        <v>2563.9349999999999</v>
      </c>
      <c r="BN25" s="27">
        <v>2461.1669999999999</v>
      </c>
      <c r="BO25" s="27">
        <v>2332.5695000000001</v>
      </c>
      <c r="BP25" s="27">
        <v>2211.9029999999998</v>
      </c>
      <c r="BQ25" s="27">
        <v>2044.8440000000001</v>
      </c>
      <c r="BR25" s="27">
        <v>1933.4</v>
      </c>
      <c r="BS25" s="27">
        <v>1889.9665</v>
      </c>
      <c r="BT25" s="27">
        <v>1828.0934999999999</v>
      </c>
      <c r="BU25" s="27">
        <v>1790.5464999999999</v>
      </c>
      <c r="BV25" s="27">
        <v>1750.7964999999999</v>
      </c>
      <c r="BW25" s="27">
        <v>1689.1379999999999</v>
      </c>
      <c r="BX25" s="27">
        <v>1597.2605000000001</v>
      </c>
      <c r="BY25" s="27">
        <v>1449.3589999999999</v>
      </c>
      <c r="BZ25" s="27">
        <v>1326.704</v>
      </c>
      <c r="CA25" s="27">
        <v>1279.211</v>
      </c>
      <c r="CB25" s="27">
        <v>1246.3705</v>
      </c>
      <c r="CC25" s="27">
        <v>1167.9280000000001</v>
      </c>
      <c r="CD25" s="27">
        <v>1059.2885000000001</v>
      </c>
      <c r="CE25" s="27">
        <v>961.72900000000004</v>
      </c>
      <c r="CF25" s="27">
        <v>875.44949999999994</v>
      </c>
      <c r="CG25" s="27">
        <v>818.60649999999998</v>
      </c>
      <c r="CH25" s="27">
        <v>770.55949999999996</v>
      </c>
      <c r="CI25" s="27">
        <v>695.17700000000002</v>
      </c>
      <c r="CJ25" s="27">
        <v>611.17100000000005</v>
      </c>
      <c r="CK25" s="27">
        <v>505.96350000000001</v>
      </c>
      <c r="CL25" s="27">
        <v>414.7115</v>
      </c>
      <c r="CM25" s="27">
        <v>355.23899999999998</v>
      </c>
      <c r="CN25" s="27">
        <v>307.90750000000003</v>
      </c>
      <c r="CO25" s="27">
        <v>267.39</v>
      </c>
      <c r="CP25" s="27">
        <v>225.38200000000001</v>
      </c>
      <c r="CQ25" s="27">
        <v>189.1515</v>
      </c>
      <c r="CR25" s="27">
        <v>154.965</v>
      </c>
      <c r="CS25" s="27">
        <v>119.56</v>
      </c>
      <c r="CT25" s="27">
        <v>91.644000000000005</v>
      </c>
      <c r="CU25" s="27">
        <v>73.161500000000004</v>
      </c>
      <c r="CV25" s="27">
        <v>59.359499999999997</v>
      </c>
      <c r="CW25" s="27">
        <v>46.152999999999999</v>
      </c>
      <c r="CX25" s="27">
        <v>33.944000000000003</v>
      </c>
      <c r="CY25" s="27">
        <v>24.6465</v>
      </c>
      <c r="CZ25" s="27">
        <v>17.669</v>
      </c>
      <c r="DA25" s="27">
        <v>12.215</v>
      </c>
      <c r="DB25" s="27">
        <v>8.2914999999999992</v>
      </c>
      <c r="DC25" s="27">
        <v>5.4059999999999997</v>
      </c>
      <c r="DD25" s="27">
        <v>3.3555000000000001</v>
      </c>
      <c r="DE25" s="27">
        <v>1.9930000000000001</v>
      </c>
      <c r="DF25" s="27">
        <v>1.125</v>
      </c>
      <c r="DG25" s="27">
        <v>0.63100000000000001</v>
      </c>
      <c r="DH25" s="27">
        <v>0.69499999999999995</v>
      </c>
      <c r="DI25" s="37"/>
    </row>
    <row r="26" spans="1:113" x14ac:dyDescent="0.35">
      <c r="A26" s="23">
        <v>6781</v>
      </c>
      <c r="B26" s="23" t="s">
        <v>23</v>
      </c>
      <c r="C26" s="24" t="s">
        <v>24</v>
      </c>
      <c r="D26" s="25">
        <v>5</v>
      </c>
      <c r="E26" s="25">
        <v>156</v>
      </c>
      <c r="F26" s="25" t="s">
        <v>25</v>
      </c>
      <c r="G26" s="25" t="s">
        <v>26</v>
      </c>
      <c r="H26" s="25">
        <v>156</v>
      </c>
      <c r="I26" s="26" t="s">
        <v>27</v>
      </c>
      <c r="J26" s="25">
        <v>906</v>
      </c>
      <c r="K26" s="25">
        <v>1958</v>
      </c>
      <c r="L26" s="27">
        <v>11523.9035</v>
      </c>
      <c r="M26" s="27">
        <v>10975.040999999999</v>
      </c>
      <c r="N26" s="27">
        <v>10446.870000000001</v>
      </c>
      <c r="O26" s="27">
        <v>10449.767</v>
      </c>
      <c r="P26" s="27">
        <v>9954.8619999999992</v>
      </c>
      <c r="Q26" s="27">
        <v>9815.0314999999991</v>
      </c>
      <c r="R26" s="27">
        <v>9301.9860000000008</v>
      </c>
      <c r="S26" s="27">
        <v>8576.6834999999992</v>
      </c>
      <c r="T26" s="27">
        <v>7987.6610000000001</v>
      </c>
      <c r="U26" s="27">
        <v>7222.8384999999998</v>
      </c>
      <c r="V26" s="27">
        <v>6690.7484999999997</v>
      </c>
      <c r="W26" s="27">
        <v>6201.8810000000003</v>
      </c>
      <c r="X26" s="27">
        <v>5807.8784999999998</v>
      </c>
      <c r="Y26" s="27">
        <v>5429.8040000000001</v>
      </c>
      <c r="Z26" s="27">
        <v>5156.3789999999999</v>
      </c>
      <c r="AA26" s="27">
        <v>5036.7740000000003</v>
      </c>
      <c r="AB26" s="27">
        <v>5066.5645000000004</v>
      </c>
      <c r="AC26" s="27">
        <v>5035.9234999999999</v>
      </c>
      <c r="AD26" s="27">
        <v>4850.7849999999999</v>
      </c>
      <c r="AE26" s="27">
        <v>4787.5355</v>
      </c>
      <c r="AF26" s="27">
        <v>4864.28</v>
      </c>
      <c r="AG26" s="27">
        <v>4914.2645000000002</v>
      </c>
      <c r="AH26" s="27">
        <v>4989.4070000000002</v>
      </c>
      <c r="AI26" s="27">
        <v>4987.0540000000001</v>
      </c>
      <c r="AJ26" s="27">
        <v>4933.8900000000003</v>
      </c>
      <c r="AK26" s="27">
        <v>4773.5559999999996</v>
      </c>
      <c r="AL26" s="27">
        <v>4507.9224999999997</v>
      </c>
      <c r="AM26" s="27">
        <v>4435.96</v>
      </c>
      <c r="AN26" s="27">
        <v>4388.9165000000003</v>
      </c>
      <c r="AO26" s="27">
        <v>4300.3495000000003</v>
      </c>
      <c r="AP26" s="27">
        <v>4197.9120000000003</v>
      </c>
      <c r="AQ26" s="27">
        <v>3985.7604999999999</v>
      </c>
      <c r="AR26" s="27">
        <v>3960.4895000000001</v>
      </c>
      <c r="AS26" s="27">
        <v>4040.5785000000001</v>
      </c>
      <c r="AT26" s="27">
        <v>3922.6325000000002</v>
      </c>
      <c r="AU26" s="27">
        <v>3726.9459999999999</v>
      </c>
      <c r="AV26" s="27">
        <v>3639.56</v>
      </c>
      <c r="AW26" s="27">
        <v>3622.5050000000001</v>
      </c>
      <c r="AX26" s="27">
        <v>3537.7775000000001</v>
      </c>
      <c r="AY26" s="27">
        <v>3387.47</v>
      </c>
      <c r="AZ26" s="27">
        <v>3328.4229999999998</v>
      </c>
      <c r="BA26" s="27">
        <v>3328.7745</v>
      </c>
      <c r="BB26" s="27">
        <v>3294.7069999999999</v>
      </c>
      <c r="BC26" s="27">
        <v>3278.2595000000001</v>
      </c>
      <c r="BD26" s="27">
        <v>3215.0250000000001</v>
      </c>
      <c r="BE26" s="27">
        <v>3016.6824999999999</v>
      </c>
      <c r="BF26" s="27">
        <v>2842.8325</v>
      </c>
      <c r="BG26" s="27">
        <v>2819.8735000000001</v>
      </c>
      <c r="BH26" s="27">
        <v>2873.0439999999999</v>
      </c>
      <c r="BI26" s="27">
        <v>2849.2959999999998</v>
      </c>
      <c r="BJ26" s="27">
        <v>2722.4405000000002</v>
      </c>
      <c r="BK26" s="27">
        <v>2654.8</v>
      </c>
      <c r="BL26" s="27">
        <v>2646.5484999999999</v>
      </c>
      <c r="BM26" s="27">
        <v>2586.5034999999998</v>
      </c>
      <c r="BN26" s="27">
        <v>2518.1950000000002</v>
      </c>
      <c r="BO26" s="27">
        <v>2415.971</v>
      </c>
      <c r="BP26" s="27">
        <v>2288.2860000000001</v>
      </c>
      <c r="BQ26" s="27">
        <v>2167.8339999999998</v>
      </c>
      <c r="BR26" s="27">
        <v>2001.1455000000001</v>
      </c>
      <c r="BS26" s="27">
        <v>1888.0685000000001</v>
      </c>
      <c r="BT26" s="27">
        <v>1840.46</v>
      </c>
      <c r="BU26" s="27">
        <v>1774.0025000000001</v>
      </c>
      <c r="BV26" s="27">
        <v>1730.6395</v>
      </c>
      <c r="BW26" s="27">
        <v>1685.117</v>
      </c>
      <c r="BX26" s="27">
        <v>1619.0445</v>
      </c>
      <c r="BY26" s="27">
        <v>1524.9794999999999</v>
      </c>
      <c r="BZ26" s="27">
        <v>1378.4955</v>
      </c>
      <c r="CA26" s="27">
        <v>1256.8344999999999</v>
      </c>
      <c r="CB26" s="27">
        <v>1206.5165</v>
      </c>
      <c r="CC26" s="27">
        <v>1169.6205</v>
      </c>
      <c r="CD26" s="27">
        <v>1089.4280000000001</v>
      </c>
      <c r="CE26" s="27">
        <v>981.37400000000002</v>
      </c>
      <c r="CF26" s="27">
        <v>884.57899999999995</v>
      </c>
      <c r="CG26" s="27">
        <v>799.14300000000003</v>
      </c>
      <c r="CH26" s="27">
        <v>741.52850000000001</v>
      </c>
      <c r="CI26" s="27">
        <v>692.63350000000003</v>
      </c>
      <c r="CJ26" s="27">
        <v>619.81700000000001</v>
      </c>
      <c r="CK26" s="27">
        <v>540.01499999999999</v>
      </c>
      <c r="CL26" s="27">
        <v>442.387</v>
      </c>
      <c r="CM26" s="27">
        <v>358.10300000000001</v>
      </c>
      <c r="CN26" s="27">
        <v>302.25749999999999</v>
      </c>
      <c r="CO26" s="27">
        <v>257.58100000000002</v>
      </c>
      <c r="CP26" s="27">
        <v>219.5615</v>
      </c>
      <c r="CQ26" s="27">
        <v>181.50700000000001</v>
      </c>
      <c r="CR26" s="27">
        <v>149.40700000000001</v>
      </c>
      <c r="CS26" s="27">
        <v>120.117</v>
      </c>
      <c r="CT26" s="27">
        <v>90.977500000000006</v>
      </c>
      <c r="CU26" s="27">
        <v>68.457999999999998</v>
      </c>
      <c r="CV26" s="27">
        <v>53.628500000000003</v>
      </c>
      <c r="CW26" s="27">
        <v>42.650500000000001</v>
      </c>
      <c r="CX26" s="27">
        <v>32.420499999999997</v>
      </c>
      <c r="CY26" s="27">
        <v>23.2075</v>
      </c>
      <c r="CZ26" s="27">
        <v>16.3005</v>
      </c>
      <c r="DA26" s="27">
        <v>11.2395</v>
      </c>
      <c r="DB26" s="27">
        <v>7.4615</v>
      </c>
      <c r="DC26" s="27">
        <v>4.9124999999999996</v>
      </c>
      <c r="DD26" s="27">
        <v>3.1355</v>
      </c>
      <c r="DE26" s="27">
        <v>1.8865000000000001</v>
      </c>
      <c r="DF26" s="27">
        <v>1.0860000000000001</v>
      </c>
      <c r="DG26" s="27">
        <v>0.59450000000000003</v>
      </c>
      <c r="DH26" s="27">
        <v>0.66100000000000003</v>
      </c>
      <c r="DI26" s="37"/>
    </row>
    <row r="27" spans="1:113" x14ac:dyDescent="0.35">
      <c r="A27" s="23">
        <v>6782</v>
      </c>
      <c r="B27" s="23" t="s">
        <v>23</v>
      </c>
      <c r="C27" s="24" t="s">
        <v>24</v>
      </c>
      <c r="D27" s="25">
        <v>5</v>
      </c>
      <c r="E27" s="25">
        <v>156</v>
      </c>
      <c r="F27" s="25" t="s">
        <v>25</v>
      </c>
      <c r="G27" s="25" t="s">
        <v>26</v>
      </c>
      <c r="H27" s="25">
        <v>156</v>
      </c>
      <c r="I27" s="26" t="s">
        <v>27</v>
      </c>
      <c r="J27" s="25">
        <v>906</v>
      </c>
      <c r="K27" s="25">
        <v>1959</v>
      </c>
      <c r="L27" s="27">
        <v>9897.3945000000003</v>
      </c>
      <c r="M27" s="27">
        <v>10800.2595</v>
      </c>
      <c r="N27" s="27">
        <v>10618.541499999999</v>
      </c>
      <c r="O27" s="27">
        <v>10220.554</v>
      </c>
      <c r="P27" s="27">
        <v>10273.433999999999</v>
      </c>
      <c r="Q27" s="27">
        <v>9819.3089999999993</v>
      </c>
      <c r="R27" s="27">
        <v>9707.5295000000006</v>
      </c>
      <c r="S27" s="27">
        <v>9215.2139999999999</v>
      </c>
      <c r="T27" s="27">
        <v>8509.4154999999992</v>
      </c>
      <c r="U27" s="27">
        <v>7931.5074999999997</v>
      </c>
      <c r="V27" s="27">
        <v>7176.9105</v>
      </c>
      <c r="W27" s="27">
        <v>6651.4525000000003</v>
      </c>
      <c r="X27" s="27">
        <v>6169.0140000000001</v>
      </c>
      <c r="Y27" s="27">
        <v>5779.6490000000003</v>
      </c>
      <c r="Z27" s="27">
        <v>5405.5870000000004</v>
      </c>
      <c r="AA27" s="27">
        <v>5134.8604999999998</v>
      </c>
      <c r="AB27" s="27">
        <v>5016.6660000000002</v>
      </c>
      <c r="AC27" s="27">
        <v>5046.3845000000001</v>
      </c>
      <c r="AD27" s="27">
        <v>5015.1220000000003</v>
      </c>
      <c r="AE27" s="27">
        <v>4829.5420000000004</v>
      </c>
      <c r="AF27" s="27">
        <v>4765.3540000000003</v>
      </c>
      <c r="AG27" s="27">
        <v>4840.2629999999999</v>
      </c>
      <c r="AH27" s="27">
        <v>4888.6885000000002</v>
      </c>
      <c r="AI27" s="27">
        <v>4962.3564999999999</v>
      </c>
      <c r="AJ27" s="27">
        <v>4959.2224999999999</v>
      </c>
      <c r="AK27" s="27">
        <v>4905.9155000000001</v>
      </c>
      <c r="AL27" s="27">
        <v>4746.1125000000002</v>
      </c>
      <c r="AM27" s="27">
        <v>4481.7524999999996</v>
      </c>
      <c r="AN27" s="27">
        <v>4410.0259999999998</v>
      </c>
      <c r="AO27" s="27">
        <v>4362.6895000000004</v>
      </c>
      <c r="AP27" s="27">
        <v>4274.1565000000001</v>
      </c>
      <c r="AQ27" s="27">
        <v>4171.5955000000004</v>
      </c>
      <c r="AR27" s="27">
        <v>3960.1170000000002</v>
      </c>
      <c r="AS27" s="27">
        <v>3934.5</v>
      </c>
      <c r="AT27" s="27">
        <v>4013.2530000000002</v>
      </c>
      <c r="AU27" s="27">
        <v>3895.0830000000001</v>
      </c>
      <c r="AV27" s="27">
        <v>3699.7435</v>
      </c>
      <c r="AW27" s="27">
        <v>3611.7665000000002</v>
      </c>
      <c r="AX27" s="27">
        <v>3593.28</v>
      </c>
      <c r="AY27" s="27">
        <v>3507.299</v>
      </c>
      <c r="AZ27" s="27">
        <v>3356.2719999999999</v>
      </c>
      <c r="BA27" s="27">
        <v>3295.741</v>
      </c>
      <c r="BB27" s="27">
        <v>3293.96</v>
      </c>
      <c r="BC27" s="27">
        <v>3258.2665000000002</v>
      </c>
      <c r="BD27" s="27">
        <v>3240.3009999999999</v>
      </c>
      <c r="BE27" s="27">
        <v>3176.1325000000002</v>
      </c>
      <c r="BF27" s="27">
        <v>2978.6264999999999</v>
      </c>
      <c r="BG27" s="27">
        <v>2805.4540000000002</v>
      </c>
      <c r="BH27" s="27">
        <v>2780.8560000000002</v>
      </c>
      <c r="BI27" s="27">
        <v>2830.6134999999999</v>
      </c>
      <c r="BJ27" s="27">
        <v>2803.8265000000001</v>
      </c>
      <c r="BK27" s="27">
        <v>2675.5104999999999</v>
      </c>
      <c r="BL27" s="27">
        <v>2605.9504999999999</v>
      </c>
      <c r="BM27" s="27">
        <v>2595.0535</v>
      </c>
      <c r="BN27" s="27">
        <v>2534.0295000000001</v>
      </c>
      <c r="BO27" s="27">
        <v>2465.4555</v>
      </c>
      <c r="BP27" s="27">
        <v>2363.3485000000001</v>
      </c>
      <c r="BQ27" s="27">
        <v>2236.011</v>
      </c>
      <c r="BR27" s="27">
        <v>2114.7489999999998</v>
      </c>
      <c r="BS27" s="27">
        <v>1947.5374999999999</v>
      </c>
      <c r="BT27" s="27">
        <v>1832.2085</v>
      </c>
      <c r="BU27" s="27">
        <v>1779.3975</v>
      </c>
      <c r="BV27" s="27">
        <v>1707.9224999999999</v>
      </c>
      <c r="BW27" s="27">
        <v>1658.8755000000001</v>
      </c>
      <c r="BX27" s="27">
        <v>1607.9155000000001</v>
      </c>
      <c r="BY27" s="27">
        <v>1538.2850000000001</v>
      </c>
      <c r="BZ27" s="27">
        <v>1442.634</v>
      </c>
      <c r="CA27" s="27">
        <v>1298.2635</v>
      </c>
      <c r="CB27" s="27">
        <v>1178.1769999999999</v>
      </c>
      <c r="CC27" s="27">
        <v>1125.0050000000001</v>
      </c>
      <c r="CD27" s="27">
        <v>1083.482</v>
      </c>
      <c r="CE27" s="27">
        <v>1001.7265</v>
      </c>
      <c r="CF27" s="27">
        <v>895.3845</v>
      </c>
      <c r="CG27" s="27">
        <v>800.47349999999994</v>
      </c>
      <c r="CH27" s="27">
        <v>716.85900000000004</v>
      </c>
      <c r="CI27" s="27">
        <v>659.56100000000004</v>
      </c>
      <c r="CJ27" s="27">
        <v>610.35050000000001</v>
      </c>
      <c r="CK27" s="27">
        <v>540.87750000000005</v>
      </c>
      <c r="CL27" s="27">
        <v>466.22949999999997</v>
      </c>
      <c r="CM27" s="27">
        <v>377.03250000000003</v>
      </c>
      <c r="CN27" s="27">
        <v>301.00650000000002</v>
      </c>
      <c r="CO27" s="27">
        <v>249.863</v>
      </c>
      <c r="CP27" s="27">
        <v>209.071</v>
      </c>
      <c r="CQ27" s="27">
        <v>174.7175</v>
      </c>
      <c r="CR27" s="27">
        <v>141.55000000000001</v>
      </c>
      <c r="CS27" s="27">
        <v>114.2715</v>
      </c>
      <c r="CT27" s="27">
        <v>90.085999999999999</v>
      </c>
      <c r="CU27" s="27">
        <v>66.915000000000006</v>
      </c>
      <c r="CV27" s="27">
        <v>49.375999999999998</v>
      </c>
      <c r="CW27" s="27">
        <v>37.887</v>
      </c>
      <c r="CX27" s="27">
        <v>29.445</v>
      </c>
      <c r="CY27" s="27">
        <v>21.780999999999999</v>
      </c>
      <c r="CZ27" s="27">
        <v>15.087</v>
      </c>
      <c r="DA27" s="27">
        <v>10.186999999999999</v>
      </c>
      <c r="DB27" s="27">
        <v>6.7184999999999997</v>
      </c>
      <c r="DC27" s="27">
        <v>4.3099999999999996</v>
      </c>
      <c r="DD27" s="27">
        <v>2.78</v>
      </c>
      <c r="DE27" s="27">
        <v>1.7164999999999999</v>
      </c>
      <c r="DF27" s="27">
        <v>0.999</v>
      </c>
      <c r="DG27" s="27">
        <v>0.55549999999999999</v>
      </c>
      <c r="DH27" s="27">
        <v>0.60450000000000004</v>
      </c>
      <c r="DI27" s="37"/>
    </row>
    <row r="28" spans="1:113" x14ac:dyDescent="0.35">
      <c r="A28" s="23">
        <v>6783</v>
      </c>
      <c r="B28" s="23" t="s">
        <v>23</v>
      </c>
      <c r="C28" s="24" t="s">
        <v>24</v>
      </c>
      <c r="D28" s="25">
        <v>5</v>
      </c>
      <c r="E28" s="25">
        <v>156</v>
      </c>
      <c r="F28" s="25" t="s">
        <v>25</v>
      </c>
      <c r="G28" s="25" t="s">
        <v>26</v>
      </c>
      <c r="H28" s="25">
        <v>156</v>
      </c>
      <c r="I28" s="26" t="s">
        <v>27</v>
      </c>
      <c r="J28" s="25">
        <v>906</v>
      </c>
      <c r="K28" s="25">
        <v>1960</v>
      </c>
      <c r="L28" s="27">
        <v>8523.9835000000003</v>
      </c>
      <c r="M28" s="27">
        <v>8965.3089999999993</v>
      </c>
      <c r="N28" s="27">
        <v>10211.415499999999</v>
      </c>
      <c r="O28" s="27">
        <v>10256.016</v>
      </c>
      <c r="P28" s="27">
        <v>9963.5910000000003</v>
      </c>
      <c r="Q28" s="27">
        <v>10066.943499999999</v>
      </c>
      <c r="R28" s="27">
        <v>9658.6290000000008</v>
      </c>
      <c r="S28" s="27">
        <v>9576.1975000000002</v>
      </c>
      <c r="T28" s="27">
        <v>9106.3935000000001</v>
      </c>
      <c r="U28" s="27">
        <v>8421.5895</v>
      </c>
      <c r="V28" s="27">
        <v>7855.9984999999997</v>
      </c>
      <c r="W28" s="27">
        <v>7113.8175000000001</v>
      </c>
      <c r="X28" s="27">
        <v>6597.4044999999996</v>
      </c>
      <c r="Y28" s="27">
        <v>6123.6944999999996</v>
      </c>
      <c r="Z28" s="27">
        <v>5741.165</v>
      </c>
      <c r="AA28" s="27">
        <v>5372.8644999999997</v>
      </c>
      <c r="AB28" s="27">
        <v>5105.8540000000003</v>
      </c>
      <c r="AC28" s="27">
        <v>4989.1244999999999</v>
      </c>
      <c r="AD28" s="27">
        <v>5018.1210000000001</v>
      </c>
      <c r="AE28" s="27">
        <v>4985.6940000000004</v>
      </c>
      <c r="AF28" s="27">
        <v>4799.598</v>
      </c>
      <c r="AG28" s="27">
        <v>4734.3665000000001</v>
      </c>
      <c r="AH28" s="27">
        <v>4807.3410000000003</v>
      </c>
      <c r="AI28" s="27">
        <v>4854.3325000000004</v>
      </c>
      <c r="AJ28" s="27">
        <v>4926.7049999999999</v>
      </c>
      <c r="AK28" s="27">
        <v>4923.0524999999998</v>
      </c>
      <c r="AL28" s="27">
        <v>4869.8180000000002</v>
      </c>
      <c r="AM28" s="27">
        <v>4710.7780000000002</v>
      </c>
      <c r="AN28" s="27">
        <v>4447.9454999999998</v>
      </c>
      <c r="AO28" s="27">
        <v>4376.3469999999998</v>
      </c>
      <c r="AP28" s="27">
        <v>4328.5940000000001</v>
      </c>
      <c r="AQ28" s="27">
        <v>4240.0585000000001</v>
      </c>
      <c r="AR28" s="27">
        <v>4137.4195</v>
      </c>
      <c r="AS28" s="27">
        <v>3926.8409999999999</v>
      </c>
      <c r="AT28" s="27">
        <v>3900.7069999999999</v>
      </c>
      <c r="AU28" s="27">
        <v>3977.6819999999998</v>
      </c>
      <c r="AV28" s="27">
        <v>3859.1379999999999</v>
      </c>
      <c r="AW28" s="27">
        <v>3664.0880000000002</v>
      </c>
      <c r="AX28" s="27">
        <v>3575.2109999999998</v>
      </c>
      <c r="AY28" s="27">
        <v>3554.8164999999999</v>
      </c>
      <c r="AZ28" s="27">
        <v>3467.3180000000002</v>
      </c>
      <c r="BA28" s="27">
        <v>3315.5825</v>
      </c>
      <c r="BB28" s="27">
        <v>3253.4589999999998</v>
      </c>
      <c r="BC28" s="27">
        <v>3249.3845000000001</v>
      </c>
      <c r="BD28" s="27">
        <v>3212.03</v>
      </c>
      <c r="BE28" s="27">
        <v>3192.3519999999999</v>
      </c>
      <c r="BF28" s="27">
        <v>3127.0079999999998</v>
      </c>
      <c r="BG28" s="27">
        <v>2930.2885000000001</v>
      </c>
      <c r="BH28" s="27">
        <v>2757.4630000000002</v>
      </c>
      <c r="BI28" s="27">
        <v>2730.2150000000001</v>
      </c>
      <c r="BJ28" s="27">
        <v>2775.2109999999998</v>
      </c>
      <c r="BK28" s="27">
        <v>2744.6035000000002</v>
      </c>
      <c r="BL28" s="27">
        <v>2614.9875000000002</v>
      </c>
      <c r="BM28" s="27">
        <v>2543.7494999999999</v>
      </c>
      <c r="BN28" s="27">
        <v>2530.2534999999998</v>
      </c>
      <c r="BO28" s="27">
        <v>2468.2044999999998</v>
      </c>
      <c r="BP28" s="27">
        <v>2398.7745</v>
      </c>
      <c r="BQ28" s="27">
        <v>2295.9175</v>
      </c>
      <c r="BR28" s="27">
        <v>2167.8874999999998</v>
      </c>
      <c r="BS28" s="27">
        <v>2044.6755000000001</v>
      </c>
      <c r="BT28" s="27">
        <v>1876.3710000000001</v>
      </c>
      <c r="BU28" s="27">
        <v>1758.1415</v>
      </c>
      <c r="BV28" s="27">
        <v>1699.4449999999999</v>
      </c>
      <c r="BW28" s="27">
        <v>1623.0335</v>
      </c>
      <c r="BX28" s="27">
        <v>1568.5835</v>
      </c>
      <c r="BY28" s="27">
        <v>1512.7145</v>
      </c>
      <c r="BZ28" s="27">
        <v>1440.0944999999999</v>
      </c>
      <c r="CA28" s="27">
        <v>1343.4684999999999</v>
      </c>
      <c r="CB28" s="27">
        <v>1202.1344999999999</v>
      </c>
      <c r="CC28" s="27">
        <v>1084.1914999999999</v>
      </c>
      <c r="CD28" s="27">
        <v>1027.8475000000001</v>
      </c>
      <c r="CE28" s="27">
        <v>981.78049999999996</v>
      </c>
      <c r="CF28" s="27">
        <v>899.721</v>
      </c>
      <c r="CG28" s="27">
        <v>796.57600000000002</v>
      </c>
      <c r="CH28" s="27">
        <v>704.86400000000003</v>
      </c>
      <c r="CI28" s="27">
        <v>624.42150000000004</v>
      </c>
      <c r="CJ28" s="27">
        <v>568.52350000000001</v>
      </c>
      <c r="CK28" s="27">
        <v>520.38199999999995</v>
      </c>
      <c r="CL28" s="27">
        <v>456.04399999999998</v>
      </c>
      <c r="CM28" s="27">
        <v>388.27600000000001</v>
      </c>
      <c r="CN28" s="27">
        <v>309.3605</v>
      </c>
      <c r="CO28" s="27">
        <v>243.09549999999999</v>
      </c>
      <c r="CP28" s="27">
        <v>198.131</v>
      </c>
      <c r="CQ28" s="27">
        <v>162.5855</v>
      </c>
      <c r="CR28" s="27">
        <v>133.11150000000001</v>
      </c>
      <c r="CS28" s="27">
        <v>105.64100000000001</v>
      </c>
      <c r="CT28" s="27">
        <v>83.592500000000001</v>
      </c>
      <c r="CU28" s="27">
        <v>64.564999999999998</v>
      </c>
      <c r="CV28" s="27">
        <v>46.960999999999999</v>
      </c>
      <c r="CW28" s="27">
        <v>33.899000000000001</v>
      </c>
      <c r="CX28" s="27">
        <v>25.390999999999998</v>
      </c>
      <c r="CY28" s="27">
        <v>19.199000000000002</v>
      </c>
      <c r="CZ28" s="27">
        <v>13.7395</v>
      </c>
      <c r="DA28" s="27">
        <v>9.1475000000000009</v>
      </c>
      <c r="DB28" s="27">
        <v>5.9009999999999998</v>
      </c>
      <c r="DC28" s="27">
        <v>3.7469999999999999</v>
      </c>
      <c r="DD28" s="27">
        <v>2.3485</v>
      </c>
      <c r="DE28" s="27">
        <v>1.4635</v>
      </c>
      <c r="DF28" s="27">
        <v>0.87</v>
      </c>
      <c r="DG28" s="27">
        <v>0.48549999999999999</v>
      </c>
      <c r="DH28" s="27">
        <v>0.53100000000000003</v>
      </c>
      <c r="DI28" s="37"/>
    </row>
    <row r="29" spans="1:113" x14ac:dyDescent="0.35">
      <c r="A29" s="23">
        <v>6784</v>
      </c>
      <c r="B29" s="23" t="s">
        <v>23</v>
      </c>
      <c r="C29" s="24" t="s">
        <v>24</v>
      </c>
      <c r="D29" s="25">
        <v>5</v>
      </c>
      <c r="E29" s="25">
        <v>156</v>
      </c>
      <c r="F29" s="25" t="s">
        <v>25</v>
      </c>
      <c r="G29" s="25" t="s">
        <v>26</v>
      </c>
      <c r="H29" s="25">
        <v>156</v>
      </c>
      <c r="I29" s="26" t="s">
        <v>27</v>
      </c>
      <c r="J29" s="25">
        <v>906</v>
      </c>
      <c r="K29" s="25">
        <v>1961</v>
      </c>
      <c r="L29" s="27">
        <v>7816.6175000000003</v>
      </c>
      <c r="M29" s="27">
        <v>7709.6045000000004</v>
      </c>
      <c r="N29" s="27">
        <v>8461.2019999999993</v>
      </c>
      <c r="O29" s="27">
        <v>9864.4804999999997</v>
      </c>
      <c r="P29" s="27">
        <v>10002.280500000001</v>
      </c>
      <c r="Q29" s="27">
        <v>9765.2134999999998</v>
      </c>
      <c r="R29" s="27">
        <v>9904.9074999999993</v>
      </c>
      <c r="S29" s="27">
        <v>9528.9385000000002</v>
      </c>
      <c r="T29" s="27">
        <v>9464.4189999999999</v>
      </c>
      <c r="U29" s="27">
        <v>9014.2474999999995</v>
      </c>
      <c r="V29" s="27">
        <v>8343.9675000000007</v>
      </c>
      <c r="W29" s="27">
        <v>7790.2920000000004</v>
      </c>
      <c r="X29" s="27">
        <v>7057.8829999999998</v>
      </c>
      <c r="Y29" s="27">
        <v>6549.9359999999997</v>
      </c>
      <c r="Z29" s="27">
        <v>6083.6495000000004</v>
      </c>
      <c r="AA29" s="27">
        <v>5706.9575000000004</v>
      </c>
      <c r="AB29" s="27">
        <v>5342.7759999999998</v>
      </c>
      <c r="AC29" s="27">
        <v>5077.7955000000002</v>
      </c>
      <c r="AD29" s="27">
        <v>4960.893</v>
      </c>
      <c r="AE29" s="27">
        <v>4988.3594999999996</v>
      </c>
      <c r="AF29" s="27">
        <v>4954.5654999999997</v>
      </c>
      <c r="AG29" s="27">
        <v>4768.0050000000001</v>
      </c>
      <c r="AH29" s="27">
        <v>4701.5820000000003</v>
      </c>
      <c r="AI29" s="27">
        <v>4773.0150000000003</v>
      </c>
      <c r="AJ29" s="27">
        <v>4818.8900000000003</v>
      </c>
      <c r="AK29" s="27">
        <v>4890.2995000000001</v>
      </c>
      <c r="AL29" s="27">
        <v>4886.43</v>
      </c>
      <c r="AM29" s="27">
        <v>4833.2894999999999</v>
      </c>
      <c r="AN29" s="27">
        <v>4675.1170000000002</v>
      </c>
      <c r="AO29" s="27">
        <v>4413.6615000000002</v>
      </c>
      <c r="AP29" s="27">
        <v>4341.8379999999997</v>
      </c>
      <c r="AQ29" s="27">
        <v>4293.8909999999996</v>
      </c>
      <c r="AR29" s="27">
        <v>4205.2235000000001</v>
      </c>
      <c r="AS29" s="27">
        <v>4102.7550000000001</v>
      </c>
      <c r="AT29" s="27">
        <v>3893.069</v>
      </c>
      <c r="AU29" s="27">
        <v>3866.0540000000001</v>
      </c>
      <c r="AV29" s="27">
        <v>3941.2460000000001</v>
      </c>
      <c r="AW29" s="27">
        <v>3822.4070000000002</v>
      </c>
      <c r="AX29" s="27">
        <v>3627.3834999999999</v>
      </c>
      <c r="AY29" s="27">
        <v>3537.3094999999998</v>
      </c>
      <c r="AZ29" s="27">
        <v>3514.8325</v>
      </c>
      <c r="BA29" s="27">
        <v>3425.98</v>
      </c>
      <c r="BB29" s="27">
        <v>3273.6579999999999</v>
      </c>
      <c r="BC29" s="27">
        <v>3209.9875000000002</v>
      </c>
      <c r="BD29" s="27">
        <v>3203.9140000000002</v>
      </c>
      <c r="BE29" s="27">
        <v>3165.1244999999999</v>
      </c>
      <c r="BF29" s="27">
        <v>3143.6374999999998</v>
      </c>
      <c r="BG29" s="27">
        <v>3077.1219999999998</v>
      </c>
      <c r="BH29" s="27">
        <v>2880.9650000000001</v>
      </c>
      <c r="BI29" s="27">
        <v>2707.7645000000002</v>
      </c>
      <c r="BJ29" s="27">
        <v>2677.123</v>
      </c>
      <c r="BK29" s="27">
        <v>2717.0464999999999</v>
      </c>
      <c r="BL29" s="27">
        <v>2683.1669999999999</v>
      </c>
      <c r="BM29" s="27">
        <v>2553.0749999999998</v>
      </c>
      <c r="BN29" s="27">
        <v>2480.5635000000002</v>
      </c>
      <c r="BO29" s="27">
        <v>2464.9560000000001</v>
      </c>
      <c r="BP29" s="27">
        <v>2401.8924999999999</v>
      </c>
      <c r="BQ29" s="27">
        <v>2330.8885</v>
      </c>
      <c r="BR29" s="27">
        <v>2226.6685000000002</v>
      </c>
      <c r="BS29" s="27">
        <v>2096.8294999999998</v>
      </c>
      <c r="BT29" s="27">
        <v>1971.0274999999999</v>
      </c>
      <c r="BU29" s="27">
        <v>1801.5350000000001</v>
      </c>
      <c r="BV29" s="27">
        <v>1680.0364999999999</v>
      </c>
      <c r="BW29" s="27">
        <v>1616.1005</v>
      </c>
      <c r="BX29" s="27">
        <v>1535.8309999999999</v>
      </c>
      <c r="BY29" s="27">
        <v>1476.8495</v>
      </c>
      <c r="BZ29" s="27">
        <v>1417.3420000000001</v>
      </c>
      <c r="CA29" s="27">
        <v>1342.3105</v>
      </c>
      <c r="CB29" s="27">
        <v>1245.4145000000001</v>
      </c>
      <c r="CC29" s="27">
        <v>1107.4680000000001</v>
      </c>
      <c r="CD29" s="27">
        <v>991.29349999999999</v>
      </c>
      <c r="CE29" s="27">
        <v>931.92399999999998</v>
      </c>
      <c r="CF29" s="27">
        <v>882.58349999999996</v>
      </c>
      <c r="CG29" s="27">
        <v>801.37950000000001</v>
      </c>
      <c r="CH29" s="27">
        <v>702.23350000000005</v>
      </c>
      <c r="CI29" s="27">
        <v>614.52449999999999</v>
      </c>
      <c r="CJ29" s="27">
        <v>538.36599999999999</v>
      </c>
      <c r="CK29" s="27">
        <v>484.58049999999997</v>
      </c>
      <c r="CL29" s="27">
        <v>438.71050000000002</v>
      </c>
      <c r="CM29" s="27">
        <v>379.79</v>
      </c>
      <c r="CN29" s="27">
        <v>318.78250000000003</v>
      </c>
      <c r="CO29" s="27">
        <v>250.04050000000001</v>
      </c>
      <c r="CP29" s="27">
        <v>192.86150000000001</v>
      </c>
      <c r="CQ29" s="27">
        <v>154.15799999999999</v>
      </c>
      <c r="CR29" s="27">
        <v>123.911</v>
      </c>
      <c r="CS29" s="27">
        <v>99.352500000000006</v>
      </c>
      <c r="CT29" s="27">
        <v>77.208500000000001</v>
      </c>
      <c r="CU29" s="27">
        <v>59.795999999999999</v>
      </c>
      <c r="CV29" s="27">
        <v>45.204000000000001</v>
      </c>
      <c r="CW29" s="27">
        <v>32.128500000000003</v>
      </c>
      <c r="CX29" s="27">
        <v>22.594000000000001</v>
      </c>
      <c r="CY29" s="27">
        <v>16.432500000000001</v>
      </c>
      <c r="CZ29" s="27">
        <v>12.0145</v>
      </c>
      <c r="DA29" s="27">
        <v>8.2665000000000006</v>
      </c>
      <c r="DB29" s="27">
        <v>5.2569999999999997</v>
      </c>
      <c r="DC29" s="27">
        <v>3.2585000000000002</v>
      </c>
      <c r="DD29" s="27">
        <v>2.0145</v>
      </c>
      <c r="DE29" s="27">
        <v>1.2144999999999999</v>
      </c>
      <c r="DF29" s="27">
        <v>0.72450000000000003</v>
      </c>
      <c r="DG29" s="27">
        <v>0.40949999999999998</v>
      </c>
      <c r="DH29" s="27">
        <v>0.45100000000000001</v>
      </c>
      <c r="DI29" s="37"/>
    </row>
    <row r="30" spans="1:113" x14ac:dyDescent="0.35">
      <c r="A30" s="23">
        <v>6785</v>
      </c>
      <c r="B30" s="23" t="s">
        <v>23</v>
      </c>
      <c r="C30" s="24" t="s">
        <v>24</v>
      </c>
      <c r="D30" s="25">
        <v>5</v>
      </c>
      <c r="E30" s="25">
        <v>156</v>
      </c>
      <c r="F30" s="25" t="s">
        <v>25</v>
      </c>
      <c r="G30" s="25" t="s">
        <v>26</v>
      </c>
      <c r="H30" s="25">
        <v>156</v>
      </c>
      <c r="I30" s="26" t="s">
        <v>27</v>
      </c>
      <c r="J30" s="25">
        <v>906</v>
      </c>
      <c r="K30" s="25">
        <v>1962</v>
      </c>
      <c r="L30" s="27">
        <v>9818.6929999999993</v>
      </c>
      <c r="M30" s="27">
        <v>7335.9660000000003</v>
      </c>
      <c r="N30" s="27">
        <v>7474.7524999999996</v>
      </c>
      <c r="O30" s="27">
        <v>8282.1864999999998</v>
      </c>
      <c r="P30" s="27">
        <v>9706.4860000000008</v>
      </c>
      <c r="Q30" s="27">
        <v>9878.4094999999998</v>
      </c>
      <c r="R30" s="27">
        <v>9664.5025000000005</v>
      </c>
      <c r="S30" s="27">
        <v>9820.6769999999997</v>
      </c>
      <c r="T30" s="27">
        <v>9460.1674999999996</v>
      </c>
      <c r="U30" s="27">
        <v>9403.7304999999997</v>
      </c>
      <c r="V30" s="27">
        <v>8964.3520000000008</v>
      </c>
      <c r="W30" s="27">
        <v>8301.2160000000003</v>
      </c>
      <c r="X30" s="27">
        <v>7754.1419999999998</v>
      </c>
      <c r="Y30" s="27">
        <v>7026.317</v>
      </c>
      <c r="Z30" s="27">
        <v>6522.5159999999996</v>
      </c>
      <c r="AA30" s="27">
        <v>6059.4089999999997</v>
      </c>
      <c r="AB30" s="27">
        <v>5684.8040000000001</v>
      </c>
      <c r="AC30" s="27">
        <v>5321.5870000000004</v>
      </c>
      <c r="AD30" s="27">
        <v>5056.5709999999999</v>
      </c>
      <c r="AE30" s="27">
        <v>4938.6244999999999</v>
      </c>
      <c r="AF30" s="27">
        <v>4964.4319999999998</v>
      </c>
      <c r="AG30" s="27">
        <v>4929.29</v>
      </c>
      <c r="AH30" s="27">
        <v>4742.2605000000003</v>
      </c>
      <c r="AI30" s="27">
        <v>4674.92</v>
      </c>
      <c r="AJ30" s="27">
        <v>4745.3464999999997</v>
      </c>
      <c r="AK30" s="27">
        <v>4790.5344999999998</v>
      </c>
      <c r="AL30" s="27">
        <v>4861.3500000000004</v>
      </c>
      <c r="AM30" s="27">
        <v>4857.3744999999999</v>
      </c>
      <c r="AN30" s="27">
        <v>4804.2545</v>
      </c>
      <c r="AO30" s="27">
        <v>4646.6970000000001</v>
      </c>
      <c r="AP30" s="27">
        <v>4386.2375000000002</v>
      </c>
      <c r="AQ30" s="27">
        <v>4314.2025000000003</v>
      </c>
      <c r="AR30" s="27">
        <v>4266.2145</v>
      </c>
      <c r="AS30" s="27">
        <v>4177.4880000000003</v>
      </c>
      <c r="AT30" s="27">
        <v>4075.2415000000001</v>
      </c>
      <c r="AU30" s="27">
        <v>3866.2435</v>
      </c>
      <c r="AV30" s="27">
        <v>3838.4254999999998</v>
      </c>
      <c r="AW30" s="27">
        <v>3912.1030000000001</v>
      </c>
      <c r="AX30" s="27">
        <v>3792.8525</v>
      </c>
      <c r="AY30" s="27">
        <v>3597.5830000000001</v>
      </c>
      <c r="AZ30" s="27">
        <v>3506.3090000000002</v>
      </c>
      <c r="BA30" s="27">
        <v>3482.0149999999999</v>
      </c>
      <c r="BB30" s="27">
        <v>3392.098</v>
      </c>
      <c r="BC30" s="27">
        <v>3239.4250000000002</v>
      </c>
      <c r="BD30" s="27">
        <v>3174.6750000000002</v>
      </c>
      <c r="BE30" s="27">
        <v>3167.1819999999998</v>
      </c>
      <c r="BF30" s="27">
        <v>3127.3020000000001</v>
      </c>
      <c r="BG30" s="27">
        <v>3104.1985</v>
      </c>
      <c r="BH30" s="27">
        <v>3036.4065000000001</v>
      </c>
      <c r="BI30" s="27">
        <v>2840.2379999999998</v>
      </c>
      <c r="BJ30" s="27">
        <v>2666.2195000000002</v>
      </c>
      <c r="BK30" s="27">
        <v>2632.4789999999998</v>
      </c>
      <c r="BL30" s="27">
        <v>2668.3629999999998</v>
      </c>
      <c r="BM30" s="27">
        <v>2632.4560000000001</v>
      </c>
      <c r="BN30" s="27">
        <v>2502.7979999999998</v>
      </c>
      <c r="BO30" s="27">
        <v>2429.8009999999999</v>
      </c>
      <c r="BP30" s="27">
        <v>2412.6835000000001</v>
      </c>
      <c r="BQ30" s="27">
        <v>2348.5324999999998</v>
      </c>
      <c r="BR30" s="27">
        <v>2275.529</v>
      </c>
      <c r="BS30" s="27">
        <v>2169.3249999999998</v>
      </c>
      <c r="BT30" s="27">
        <v>2037.0645</v>
      </c>
      <c r="BU30" s="27">
        <v>1908.4435000000001</v>
      </c>
      <c r="BV30" s="27">
        <v>1737.7429999999999</v>
      </c>
      <c r="BW30" s="27">
        <v>1613.6010000000001</v>
      </c>
      <c r="BX30" s="27">
        <v>1545.817</v>
      </c>
      <c r="BY30" s="27">
        <v>1463.0515</v>
      </c>
      <c r="BZ30" s="27">
        <v>1400.8934999999999</v>
      </c>
      <c r="CA30" s="27">
        <v>1338.769</v>
      </c>
      <c r="CB30" s="27">
        <v>1261.7660000000001</v>
      </c>
      <c r="CC30" s="27">
        <v>1164.5274999999999</v>
      </c>
      <c r="CD30" s="27">
        <v>1029.0564999999999</v>
      </c>
      <c r="CE30" s="27">
        <v>914.30949999999996</v>
      </c>
      <c r="CF30" s="27">
        <v>852.83799999999997</v>
      </c>
      <c r="CG30" s="27">
        <v>801.226</v>
      </c>
      <c r="CH30" s="27">
        <v>721.37549999999999</v>
      </c>
      <c r="CI30" s="27">
        <v>626.38499999999999</v>
      </c>
      <c r="CJ30" s="27">
        <v>542.75300000000004</v>
      </c>
      <c r="CK30" s="27">
        <v>470.608</v>
      </c>
      <c r="CL30" s="27">
        <v>418.65750000000003</v>
      </c>
      <c r="CM30" s="27">
        <v>374.387</v>
      </c>
      <c r="CN30" s="27">
        <v>319.53800000000001</v>
      </c>
      <c r="CO30" s="27">
        <v>263.92349999999999</v>
      </c>
      <c r="CP30" s="27">
        <v>203.49850000000001</v>
      </c>
      <c r="CQ30" s="27">
        <v>153.90100000000001</v>
      </c>
      <c r="CR30" s="27">
        <v>120.57250000000001</v>
      </c>
      <c r="CS30" s="27">
        <v>94.891999999999996</v>
      </c>
      <c r="CT30" s="27">
        <v>74.477000000000004</v>
      </c>
      <c r="CU30" s="27">
        <v>56.62</v>
      </c>
      <c r="CV30" s="27">
        <v>42.850999999999999</v>
      </c>
      <c r="CW30" s="27">
        <v>31.6295</v>
      </c>
      <c r="CX30" s="27">
        <v>21.892499999999998</v>
      </c>
      <c r="CY30" s="27">
        <v>14.9275</v>
      </c>
      <c r="CZ30" s="27">
        <v>10.4765</v>
      </c>
      <c r="DA30" s="27">
        <v>7.3555000000000001</v>
      </c>
      <c r="DB30" s="27">
        <v>4.835</v>
      </c>
      <c r="DC30" s="27">
        <v>2.9529999999999998</v>
      </c>
      <c r="DD30" s="27">
        <v>1.7755000000000001</v>
      </c>
      <c r="DE30" s="27">
        <v>1.0509999999999999</v>
      </c>
      <c r="DF30" s="27">
        <v>0.60299999999999998</v>
      </c>
      <c r="DG30" s="27">
        <v>0.33800000000000002</v>
      </c>
      <c r="DH30" s="27">
        <v>0.38</v>
      </c>
      <c r="DI30" s="37"/>
    </row>
    <row r="31" spans="1:113" x14ac:dyDescent="0.35">
      <c r="A31" s="23">
        <v>6786</v>
      </c>
      <c r="B31" s="23" t="s">
        <v>23</v>
      </c>
      <c r="C31" s="24" t="s">
        <v>24</v>
      </c>
      <c r="D31" s="25">
        <v>5</v>
      </c>
      <c r="E31" s="25">
        <v>156</v>
      </c>
      <c r="F31" s="25" t="s">
        <v>25</v>
      </c>
      <c r="G31" s="25" t="s">
        <v>26</v>
      </c>
      <c r="H31" s="25">
        <v>156</v>
      </c>
      <c r="I31" s="26" t="s">
        <v>27</v>
      </c>
      <c r="J31" s="25">
        <v>906</v>
      </c>
      <c r="K31" s="25">
        <v>1963</v>
      </c>
      <c r="L31" s="27">
        <v>13697.85</v>
      </c>
      <c r="M31" s="27">
        <v>9411.6880000000001</v>
      </c>
      <c r="N31" s="27">
        <v>7213.3525</v>
      </c>
      <c r="O31" s="27">
        <v>7375.7079999999996</v>
      </c>
      <c r="P31" s="27">
        <v>8194.3850000000002</v>
      </c>
      <c r="Q31" s="27">
        <v>9623.4770000000008</v>
      </c>
      <c r="R31" s="27">
        <v>9809.4830000000002</v>
      </c>
      <c r="S31" s="27">
        <v>9608.4009999999998</v>
      </c>
      <c r="T31" s="27">
        <v>9772.3654999999999</v>
      </c>
      <c r="U31" s="27">
        <v>9419.8415000000005</v>
      </c>
      <c r="V31" s="27">
        <v>9368.3950000000004</v>
      </c>
      <c r="W31" s="27">
        <v>8934.2929999999997</v>
      </c>
      <c r="X31" s="27">
        <v>8275.8790000000008</v>
      </c>
      <c r="Y31" s="27">
        <v>7731.6840000000002</v>
      </c>
      <c r="Z31" s="27">
        <v>7005.9409999999998</v>
      </c>
      <c r="AA31" s="27">
        <v>6503.5375000000004</v>
      </c>
      <c r="AB31" s="27">
        <v>6041.4970000000003</v>
      </c>
      <c r="AC31" s="27">
        <v>5667.1724999999997</v>
      </c>
      <c r="AD31" s="27">
        <v>5303.8215</v>
      </c>
      <c r="AE31" s="27">
        <v>5038.2039999999997</v>
      </c>
      <c r="AF31" s="27">
        <v>4919.1385</v>
      </c>
      <c r="AG31" s="27">
        <v>4943.4014999999999</v>
      </c>
      <c r="AH31" s="27">
        <v>4907.0765000000001</v>
      </c>
      <c r="AI31" s="27">
        <v>4719.732</v>
      </c>
      <c r="AJ31" s="27">
        <v>4651.9615000000003</v>
      </c>
      <c r="AK31" s="27">
        <v>4721.7169999999996</v>
      </c>
      <c r="AL31" s="27">
        <v>4766.5015000000003</v>
      </c>
      <c r="AM31" s="27">
        <v>4836.8639999999996</v>
      </c>
      <c r="AN31" s="27">
        <v>4832.7075000000004</v>
      </c>
      <c r="AO31" s="27">
        <v>4779.5325000000003</v>
      </c>
      <c r="AP31" s="27">
        <v>4622.3334999999997</v>
      </c>
      <c r="AQ31" s="27">
        <v>4362.7049999999999</v>
      </c>
      <c r="AR31" s="27">
        <v>4290.6570000000002</v>
      </c>
      <c r="AS31" s="27">
        <v>4242.5730000000003</v>
      </c>
      <c r="AT31" s="27">
        <v>4153.9094999999998</v>
      </c>
      <c r="AU31" s="27">
        <v>4051.7305000000001</v>
      </c>
      <c r="AV31" s="27">
        <v>3843.23</v>
      </c>
      <c r="AW31" s="27">
        <v>3814.7220000000002</v>
      </c>
      <c r="AX31" s="27">
        <v>3886.8265000000001</v>
      </c>
      <c r="AY31" s="27">
        <v>3766.8629999999998</v>
      </c>
      <c r="AZ31" s="27">
        <v>3571.23</v>
      </c>
      <c r="BA31" s="27">
        <v>3478.866</v>
      </c>
      <c r="BB31" s="27">
        <v>3453.0194999999999</v>
      </c>
      <c r="BC31" s="27">
        <v>3362.2249999999999</v>
      </c>
      <c r="BD31" s="27">
        <v>3209.4630000000002</v>
      </c>
      <c r="BE31" s="27">
        <v>3144.0309999999999</v>
      </c>
      <c r="BF31" s="27">
        <v>3135.3195000000001</v>
      </c>
      <c r="BG31" s="27">
        <v>3094.3035</v>
      </c>
      <c r="BH31" s="27">
        <v>3069.453</v>
      </c>
      <c r="BI31" s="27">
        <v>2999.9025000000001</v>
      </c>
      <c r="BJ31" s="27">
        <v>2803.165</v>
      </c>
      <c r="BK31" s="27">
        <v>2628.3325</v>
      </c>
      <c r="BL31" s="27">
        <v>2592.127</v>
      </c>
      <c r="BM31" s="27">
        <v>2625.0010000000002</v>
      </c>
      <c r="BN31" s="27">
        <v>2587.904</v>
      </c>
      <c r="BO31" s="27">
        <v>2459.0954999999999</v>
      </c>
      <c r="BP31" s="27">
        <v>2385.9155000000001</v>
      </c>
      <c r="BQ31" s="27">
        <v>2367.0459999999998</v>
      </c>
      <c r="BR31" s="27">
        <v>2301.0929999999998</v>
      </c>
      <c r="BS31" s="27">
        <v>2225.431</v>
      </c>
      <c r="BT31" s="27">
        <v>2116.3809999999999</v>
      </c>
      <c r="BU31" s="27">
        <v>1981.3675000000001</v>
      </c>
      <c r="BV31" s="27">
        <v>1849.9085</v>
      </c>
      <c r="BW31" s="27">
        <v>1678.3064999999999</v>
      </c>
      <c r="BX31" s="27">
        <v>1552.6980000000001</v>
      </c>
      <c r="BY31" s="27">
        <v>1482.153</v>
      </c>
      <c r="BZ31" s="27">
        <v>1397.7335</v>
      </c>
      <c r="CA31" s="27">
        <v>1333.1880000000001</v>
      </c>
      <c r="CB31" s="27">
        <v>1268.568</v>
      </c>
      <c r="CC31" s="27">
        <v>1189.6505</v>
      </c>
      <c r="CD31" s="27">
        <v>1091.5385000000001</v>
      </c>
      <c r="CE31" s="27">
        <v>958.21100000000001</v>
      </c>
      <c r="CF31" s="27">
        <v>845.40049999999997</v>
      </c>
      <c r="CG31" s="27">
        <v>782.67899999999997</v>
      </c>
      <c r="CH31" s="27">
        <v>729.60199999999998</v>
      </c>
      <c r="CI31" s="27">
        <v>651.54750000000001</v>
      </c>
      <c r="CJ31" s="27">
        <v>560.74900000000002</v>
      </c>
      <c r="CK31" s="27">
        <v>481.06</v>
      </c>
      <c r="CL31" s="27">
        <v>412.41699999999997</v>
      </c>
      <c r="CM31" s="27">
        <v>362.185</v>
      </c>
      <c r="CN31" s="27">
        <v>319.2115</v>
      </c>
      <c r="CO31" s="27">
        <v>268.06450000000001</v>
      </c>
      <c r="CP31" s="27">
        <v>217.53550000000001</v>
      </c>
      <c r="CQ31" s="27">
        <v>164.62</v>
      </c>
      <c r="CR31" s="27">
        <v>122.08150000000001</v>
      </c>
      <c r="CS31" s="27">
        <v>93.715000000000003</v>
      </c>
      <c r="CT31" s="27">
        <v>72.198999999999998</v>
      </c>
      <c r="CU31" s="27">
        <v>55.412999999999997</v>
      </c>
      <c r="CV31" s="27">
        <v>41.143000000000001</v>
      </c>
      <c r="CW31" s="27">
        <v>30.36</v>
      </c>
      <c r="CX31" s="27">
        <v>21.798500000000001</v>
      </c>
      <c r="CY31" s="27">
        <v>14.62</v>
      </c>
      <c r="CZ31" s="27">
        <v>9.6084999999999994</v>
      </c>
      <c r="DA31" s="27">
        <v>6.4640000000000004</v>
      </c>
      <c r="DB31" s="27">
        <v>4.3304999999999998</v>
      </c>
      <c r="DC31" s="27">
        <v>2.7315</v>
      </c>
      <c r="DD31" s="27">
        <v>1.615</v>
      </c>
      <c r="DE31" s="27">
        <v>0.92649999999999999</v>
      </c>
      <c r="DF31" s="27">
        <v>0.51900000000000002</v>
      </c>
      <c r="DG31" s="27">
        <v>0.27600000000000002</v>
      </c>
      <c r="DH31" s="27">
        <v>0.3115</v>
      </c>
      <c r="DI31" s="37"/>
    </row>
    <row r="32" spans="1:113" x14ac:dyDescent="0.35">
      <c r="A32" s="23">
        <v>6787</v>
      </c>
      <c r="B32" s="23" t="s">
        <v>23</v>
      </c>
      <c r="C32" s="24" t="s">
        <v>24</v>
      </c>
      <c r="D32" s="25">
        <v>5</v>
      </c>
      <c r="E32" s="25">
        <v>156</v>
      </c>
      <c r="F32" s="25" t="s">
        <v>25</v>
      </c>
      <c r="G32" s="25" t="s">
        <v>26</v>
      </c>
      <c r="H32" s="25">
        <v>156</v>
      </c>
      <c r="I32" s="26" t="s">
        <v>27</v>
      </c>
      <c r="J32" s="25">
        <v>906</v>
      </c>
      <c r="K32" s="25">
        <v>1964</v>
      </c>
      <c r="L32" s="27">
        <v>14465.8485</v>
      </c>
      <c r="M32" s="27">
        <v>13148.099</v>
      </c>
      <c r="N32" s="27">
        <v>9262.8860000000004</v>
      </c>
      <c r="O32" s="27">
        <v>7121.6859999999997</v>
      </c>
      <c r="P32" s="27">
        <v>7300.6940000000004</v>
      </c>
      <c r="Q32" s="27">
        <v>8126.9544999999998</v>
      </c>
      <c r="R32" s="27">
        <v>9558.8430000000008</v>
      </c>
      <c r="S32" s="27">
        <v>9754.8094999999994</v>
      </c>
      <c r="T32" s="27">
        <v>9562.777</v>
      </c>
      <c r="U32" s="27">
        <v>9732.0619999999999</v>
      </c>
      <c r="V32" s="27">
        <v>9385.5084999999999</v>
      </c>
      <c r="W32" s="27">
        <v>9337.8945000000003</v>
      </c>
      <c r="X32" s="27">
        <v>8908.0185000000001</v>
      </c>
      <c r="Y32" s="27">
        <v>8253.3420000000006</v>
      </c>
      <c r="Z32" s="27">
        <v>7711.2304999999997</v>
      </c>
      <c r="AA32" s="27">
        <v>6986.8325000000004</v>
      </c>
      <c r="AB32" s="27">
        <v>6485.2</v>
      </c>
      <c r="AC32" s="27">
        <v>6023.7150000000001</v>
      </c>
      <c r="AD32" s="27">
        <v>5649.3325000000004</v>
      </c>
      <c r="AE32" s="27">
        <v>5285.6760000000004</v>
      </c>
      <c r="AF32" s="27">
        <v>5019.4305000000004</v>
      </c>
      <c r="AG32" s="27">
        <v>4899.3575000000001</v>
      </c>
      <c r="AH32" s="27">
        <v>4922.3090000000002</v>
      </c>
      <c r="AI32" s="27">
        <v>4885.1390000000001</v>
      </c>
      <c r="AJ32" s="27">
        <v>4697.8280000000004</v>
      </c>
      <c r="AK32" s="27">
        <v>4629.9014999999999</v>
      </c>
      <c r="AL32" s="27">
        <v>4699.1605</v>
      </c>
      <c r="AM32" s="27">
        <v>4743.5789999999997</v>
      </c>
      <c r="AN32" s="27">
        <v>4813.4245000000001</v>
      </c>
      <c r="AO32" s="27">
        <v>4808.9709999999995</v>
      </c>
      <c r="AP32" s="27">
        <v>4755.6305000000002</v>
      </c>
      <c r="AQ32" s="27">
        <v>4598.7250000000004</v>
      </c>
      <c r="AR32" s="27">
        <v>4339.8945000000003</v>
      </c>
      <c r="AS32" s="27">
        <v>4267.8140000000003</v>
      </c>
      <c r="AT32" s="27">
        <v>4219.5974999999999</v>
      </c>
      <c r="AU32" s="27">
        <v>4130.8964999999998</v>
      </c>
      <c r="AV32" s="27">
        <v>4028.6284999999998</v>
      </c>
      <c r="AW32" s="27">
        <v>3820.4155000000001</v>
      </c>
      <c r="AX32" s="27">
        <v>3790.9785000000002</v>
      </c>
      <c r="AY32" s="27">
        <v>3861.2734999999998</v>
      </c>
      <c r="AZ32" s="27">
        <v>3740.4430000000002</v>
      </c>
      <c r="BA32" s="27">
        <v>3544.4115000000002</v>
      </c>
      <c r="BB32" s="27">
        <v>3451.03</v>
      </c>
      <c r="BC32" s="27">
        <v>3423.7995000000001</v>
      </c>
      <c r="BD32" s="27">
        <v>3332.3515000000002</v>
      </c>
      <c r="BE32" s="27">
        <v>3179.6509999999998</v>
      </c>
      <c r="BF32" s="27">
        <v>3113.529</v>
      </c>
      <c r="BG32" s="27">
        <v>3103.3865000000001</v>
      </c>
      <c r="BH32" s="27">
        <v>3060.8220000000001</v>
      </c>
      <c r="BI32" s="27">
        <v>3033.6905000000002</v>
      </c>
      <c r="BJ32" s="27">
        <v>2961.9045000000001</v>
      </c>
      <c r="BK32" s="27">
        <v>2764.4675000000002</v>
      </c>
      <c r="BL32" s="27">
        <v>2589.098</v>
      </c>
      <c r="BM32" s="27">
        <v>2550.9850000000001</v>
      </c>
      <c r="BN32" s="27">
        <v>2581.5100000000002</v>
      </c>
      <c r="BO32" s="27">
        <v>2543.6174999999998</v>
      </c>
      <c r="BP32" s="27">
        <v>2415.5275000000001</v>
      </c>
      <c r="BQ32" s="27">
        <v>2341.5810000000001</v>
      </c>
      <c r="BR32" s="27">
        <v>2320.0410000000002</v>
      </c>
      <c r="BS32" s="27">
        <v>2251.2734999999998</v>
      </c>
      <c r="BT32" s="27">
        <v>2172.018</v>
      </c>
      <c r="BU32" s="27">
        <v>2059.5345000000002</v>
      </c>
      <c r="BV32" s="27">
        <v>1921.7335</v>
      </c>
      <c r="BW32" s="27">
        <v>1787.9235000000001</v>
      </c>
      <c r="BX32" s="27">
        <v>1616.37</v>
      </c>
      <c r="BY32" s="27">
        <v>1490.232</v>
      </c>
      <c r="BZ32" s="27">
        <v>1417.6195</v>
      </c>
      <c r="CA32" s="27">
        <v>1331.921</v>
      </c>
      <c r="CB32" s="27">
        <v>1265.0229999999999</v>
      </c>
      <c r="CC32" s="27">
        <v>1197.8005000000001</v>
      </c>
      <c r="CD32" s="27">
        <v>1116.7365</v>
      </c>
      <c r="CE32" s="27">
        <v>1017.9845</v>
      </c>
      <c r="CF32" s="27">
        <v>887.48749999999995</v>
      </c>
      <c r="CG32" s="27">
        <v>777.20100000000002</v>
      </c>
      <c r="CH32" s="27">
        <v>713.96050000000002</v>
      </c>
      <c r="CI32" s="27">
        <v>660.19749999999999</v>
      </c>
      <c r="CJ32" s="27">
        <v>584.45650000000001</v>
      </c>
      <c r="CK32" s="27">
        <v>498.0795</v>
      </c>
      <c r="CL32" s="27">
        <v>422.452</v>
      </c>
      <c r="CM32" s="27">
        <v>357.4545</v>
      </c>
      <c r="CN32" s="27">
        <v>309.28750000000002</v>
      </c>
      <c r="CO32" s="27">
        <v>268.17149999999998</v>
      </c>
      <c r="CP32" s="27">
        <v>221.267</v>
      </c>
      <c r="CQ32" s="27">
        <v>176.25649999999999</v>
      </c>
      <c r="CR32" s="27">
        <v>130.8545</v>
      </c>
      <c r="CS32" s="27">
        <v>95.129499999999993</v>
      </c>
      <c r="CT32" s="27">
        <v>71.522499999999994</v>
      </c>
      <c r="CU32" s="27">
        <v>53.893000000000001</v>
      </c>
      <c r="CV32" s="27">
        <v>40.386000000000003</v>
      </c>
      <c r="CW32" s="27">
        <v>29.213000000000001</v>
      </c>
      <c r="CX32" s="27">
        <v>20.945499999999999</v>
      </c>
      <c r="CY32" s="27">
        <v>14.560499999999999</v>
      </c>
      <c r="CZ32" s="27">
        <v>9.4049999999999994</v>
      </c>
      <c r="DA32" s="27">
        <v>5.915</v>
      </c>
      <c r="DB32" s="27">
        <v>3.7894999999999999</v>
      </c>
      <c r="DC32" s="27">
        <v>2.4340000000000002</v>
      </c>
      <c r="DD32" s="27">
        <v>1.4870000000000001</v>
      </c>
      <c r="DE32" s="27">
        <v>0.83750000000000002</v>
      </c>
      <c r="DF32" s="27">
        <v>0.45300000000000001</v>
      </c>
      <c r="DG32" s="27">
        <v>0.23350000000000001</v>
      </c>
      <c r="DH32" s="27">
        <v>0.25</v>
      </c>
      <c r="DI32" s="37"/>
    </row>
    <row r="33" spans="1:113" x14ac:dyDescent="0.35">
      <c r="A33" s="23">
        <v>6788</v>
      </c>
      <c r="B33" s="23" t="s">
        <v>23</v>
      </c>
      <c r="C33" s="24" t="s">
        <v>24</v>
      </c>
      <c r="D33" s="25">
        <v>5</v>
      </c>
      <c r="E33" s="25">
        <v>156</v>
      </c>
      <c r="F33" s="25" t="s">
        <v>25</v>
      </c>
      <c r="G33" s="25" t="s">
        <v>26</v>
      </c>
      <c r="H33" s="25">
        <v>156</v>
      </c>
      <c r="I33" s="26" t="s">
        <v>27</v>
      </c>
      <c r="J33" s="25">
        <v>906</v>
      </c>
      <c r="K33" s="25">
        <v>1965</v>
      </c>
      <c r="L33" s="27">
        <v>13750.428</v>
      </c>
      <c r="M33" s="27">
        <v>13905.632</v>
      </c>
      <c r="N33" s="27">
        <v>12951.3465</v>
      </c>
      <c r="O33" s="27">
        <v>9152.2875000000004</v>
      </c>
      <c r="P33" s="27">
        <v>7052.6885000000002</v>
      </c>
      <c r="Q33" s="27">
        <v>7243.4314999999997</v>
      </c>
      <c r="R33" s="27">
        <v>8074.7079999999996</v>
      </c>
      <c r="S33" s="27">
        <v>9507.7970000000005</v>
      </c>
      <c r="T33" s="27">
        <v>9710.6185000000005</v>
      </c>
      <c r="U33" s="27">
        <v>9525.0244999999995</v>
      </c>
      <c r="V33" s="27">
        <v>9698.0300000000007</v>
      </c>
      <c r="W33" s="27">
        <v>9356.1095000000005</v>
      </c>
      <c r="X33" s="27">
        <v>9311.4590000000007</v>
      </c>
      <c r="Y33" s="27">
        <v>8884.9040000000005</v>
      </c>
      <c r="Z33" s="27">
        <v>8233.0939999999991</v>
      </c>
      <c r="AA33" s="27">
        <v>7692.3815000000004</v>
      </c>
      <c r="AB33" s="27">
        <v>6968.7619999999997</v>
      </c>
      <c r="AC33" s="27">
        <v>6467.4719999999998</v>
      </c>
      <c r="AD33" s="27">
        <v>6006.2524999999996</v>
      </c>
      <c r="AE33" s="27">
        <v>5631.6909999999998</v>
      </c>
      <c r="AF33" s="27">
        <v>5267.7465000000002</v>
      </c>
      <c r="AG33" s="27">
        <v>5001.0254999999997</v>
      </c>
      <c r="AH33" s="27">
        <v>4880.1994999999997</v>
      </c>
      <c r="AI33" s="27">
        <v>4902.1719999999996</v>
      </c>
      <c r="AJ33" s="27">
        <v>4864.4949999999999</v>
      </c>
      <c r="AK33" s="27">
        <v>4677.4624999999996</v>
      </c>
      <c r="AL33" s="27">
        <v>4609.5124999999998</v>
      </c>
      <c r="AM33" s="27">
        <v>4678.2929999999997</v>
      </c>
      <c r="AN33" s="27">
        <v>4722.2584999999999</v>
      </c>
      <c r="AO33" s="27">
        <v>4791.4579999999996</v>
      </c>
      <c r="AP33" s="27">
        <v>4786.5805</v>
      </c>
      <c r="AQ33" s="27">
        <v>4732.9859999999999</v>
      </c>
      <c r="AR33" s="27">
        <v>4576.3190000000004</v>
      </c>
      <c r="AS33" s="27">
        <v>4318.2295000000004</v>
      </c>
      <c r="AT33" s="27">
        <v>4246.049</v>
      </c>
      <c r="AU33" s="27">
        <v>4197.5855000000001</v>
      </c>
      <c r="AV33" s="27">
        <v>4108.6679999999997</v>
      </c>
      <c r="AW33" s="27">
        <v>4006.0825</v>
      </c>
      <c r="AX33" s="27">
        <v>3797.915</v>
      </c>
      <c r="AY33" s="27">
        <v>3767.32</v>
      </c>
      <c r="AZ33" s="27">
        <v>3835.6190000000001</v>
      </c>
      <c r="BA33" s="27">
        <v>3713.8645000000001</v>
      </c>
      <c r="BB33" s="27">
        <v>3517.5129999999999</v>
      </c>
      <c r="BC33" s="27">
        <v>3423.279</v>
      </c>
      <c r="BD33" s="27">
        <v>3394.8679999999999</v>
      </c>
      <c r="BE33" s="27">
        <v>3302.9079999999999</v>
      </c>
      <c r="BF33" s="27">
        <v>3150.2534999999998</v>
      </c>
      <c r="BG33" s="27">
        <v>3083.2314999999999</v>
      </c>
      <c r="BH33" s="27">
        <v>3071.2575000000002</v>
      </c>
      <c r="BI33" s="27">
        <v>3026.6365000000001</v>
      </c>
      <c r="BJ33" s="27">
        <v>2996.7429999999999</v>
      </c>
      <c r="BK33" s="27">
        <v>2922.5210000000002</v>
      </c>
      <c r="BL33" s="27">
        <v>2724.6765</v>
      </c>
      <c r="BM33" s="27">
        <v>2549.38</v>
      </c>
      <c r="BN33" s="27">
        <v>2510.0095000000001</v>
      </c>
      <c r="BO33" s="27">
        <v>2538.567</v>
      </c>
      <c r="BP33" s="27">
        <v>2499.7565</v>
      </c>
      <c r="BQ33" s="27">
        <v>2371.8054999999999</v>
      </c>
      <c r="BR33" s="27">
        <v>2296.2130000000002</v>
      </c>
      <c r="BS33" s="27">
        <v>2270.9870000000001</v>
      </c>
      <c r="BT33" s="27">
        <v>2198.4850000000001</v>
      </c>
      <c r="BU33" s="27">
        <v>2115.009</v>
      </c>
      <c r="BV33" s="27">
        <v>1999.027</v>
      </c>
      <c r="BW33" s="27">
        <v>1858.942</v>
      </c>
      <c r="BX33" s="27">
        <v>1723.683</v>
      </c>
      <c r="BY33" s="27">
        <v>1553.191</v>
      </c>
      <c r="BZ33" s="27">
        <v>1427.2435</v>
      </c>
      <c r="CA33" s="27">
        <v>1352.9245000000001</v>
      </c>
      <c r="CB33" s="27">
        <v>1265.9870000000001</v>
      </c>
      <c r="CC33" s="27">
        <v>1196.6305</v>
      </c>
      <c r="CD33" s="27">
        <v>1126.5809999999999</v>
      </c>
      <c r="CE33" s="27">
        <v>1043.586</v>
      </c>
      <c r="CF33" s="27">
        <v>944.875</v>
      </c>
      <c r="CG33" s="27">
        <v>817.79499999999996</v>
      </c>
      <c r="CH33" s="27">
        <v>710.68799999999999</v>
      </c>
      <c r="CI33" s="27">
        <v>647.64750000000004</v>
      </c>
      <c r="CJ33" s="27">
        <v>593.77700000000004</v>
      </c>
      <c r="CK33" s="27">
        <v>520.63850000000002</v>
      </c>
      <c r="CL33" s="27">
        <v>438.76100000000002</v>
      </c>
      <c r="CM33" s="27">
        <v>367.298</v>
      </c>
      <c r="CN33" s="27">
        <v>306.17599999999999</v>
      </c>
      <c r="CO33" s="27">
        <v>260.55450000000002</v>
      </c>
      <c r="CP33" s="27">
        <v>221.96199999999999</v>
      </c>
      <c r="CQ33" s="27">
        <v>179.79650000000001</v>
      </c>
      <c r="CR33" s="27">
        <v>140.54249999999999</v>
      </c>
      <c r="CS33" s="27">
        <v>102.35599999999999</v>
      </c>
      <c r="CT33" s="27">
        <v>72.926500000000004</v>
      </c>
      <c r="CU33" s="27">
        <v>53.666499999999999</v>
      </c>
      <c r="CV33" s="27">
        <v>39.496000000000002</v>
      </c>
      <c r="CW33" s="27">
        <v>28.8325</v>
      </c>
      <c r="CX33" s="27">
        <v>20.253</v>
      </c>
      <c r="CY33" s="27">
        <v>14.0465</v>
      </c>
      <c r="CZ33" s="27">
        <v>9.3994999999999997</v>
      </c>
      <c r="DA33" s="27">
        <v>5.8079999999999998</v>
      </c>
      <c r="DB33" s="27">
        <v>3.4750000000000001</v>
      </c>
      <c r="DC33" s="27">
        <v>2.133</v>
      </c>
      <c r="DD33" s="27">
        <v>1.3280000000000001</v>
      </c>
      <c r="DE33" s="27">
        <v>0.77500000000000002</v>
      </c>
      <c r="DF33" s="27">
        <v>0.41249999999999998</v>
      </c>
      <c r="DG33" s="27">
        <v>0.20599999999999999</v>
      </c>
      <c r="DH33" s="27">
        <v>0.20699999999999999</v>
      </c>
      <c r="DI33" s="37"/>
    </row>
    <row r="34" spans="1:113" x14ac:dyDescent="0.35">
      <c r="A34" s="23">
        <v>6789</v>
      </c>
      <c r="B34" s="23" t="s">
        <v>23</v>
      </c>
      <c r="C34" s="24" t="s">
        <v>24</v>
      </c>
      <c r="D34" s="25">
        <v>5</v>
      </c>
      <c r="E34" s="25">
        <v>156</v>
      </c>
      <c r="F34" s="25" t="s">
        <v>25</v>
      </c>
      <c r="G34" s="25" t="s">
        <v>26</v>
      </c>
      <c r="H34" s="25">
        <v>156</v>
      </c>
      <c r="I34" s="26" t="s">
        <v>27</v>
      </c>
      <c r="J34" s="25">
        <v>906</v>
      </c>
      <c r="K34" s="25">
        <v>1966</v>
      </c>
      <c r="L34" s="27">
        <v>13590.674999999999</v>
      </c>
      <c r="M34" s="27">
        <v>13239.166999999999</v>
      </c>
      <c r="N34" s="27">
        <v>13708.219499999999</v>
      </c>
      <c r="O34" s="27">
        <v>12804.6965</v>
      </c>
      <c r="P34" s="27">
        <v>9068.7914999999994</v>
      </c>
      <c r="Q34" s="27">
        <v>6999.89</v>
      </c>
      <c r="R34" s="27">
        <v>7198.8545000000004</v>
      </c>
      <c r="S34" s="27">
        <v>8033.19</v>
      </c>
      <c r="T34" s="27">
        <v>9466.241</v>
      </c>
      <c r="U34" s="27">
        <v>9673.7690000000002</v>
      </c>
      <c r="V34" s="27">
        <v>9492.9784999999993</v>
      </c>
      <c r="W34" s="27">
        <v>9668.7620000000006</v>
      </c>
      <c r="X34" s="27">
        <v>9330.5259999999998</v>
      </c>
      <c r="Y34" s="27">
        <v>9288.1389999999992</v>
      </c>
      <c r="Z34" s="27">
        <v>8864.1110000000008</v>
      </c>
      <c r="AA34" s="27">
        <v>8214.4745000000003</v>
      </c>
      <c r="AB34" s="27">
        <v>7674.6274999999996</v>
      </c>
      <c r="AC34" s="27">
        <v>6951.4035000000003</v>
      </c>
      <c r="AD34" s="27">
        <v>6450.2</v>
      </c>
      <c r="AE34" s="27">
        <v>5989.1334999999999</v>
      </c>
      <c r="AF34" s="27">
        <v>5614.41</v>
      </c>
      <c r="AG34" s="27">
        <v>5250.3310000000001</v>
      </c>
      <c r="AH34" s="27">
        <v>4983.384</v>
      </c>
      <c r="AI34" s="27">
        <v>4862.1139999999996</v>
      </c>
      <c r="AJ34" s="27">
        <v>4883.4094999999998</v>
      </c>
      <c r="AK34" s="27">
        <v>4845.4530000000004</v>
      </c>
      <c r="AL34" s="27">
        <v>4658.7950000000001</v>
      </c>
      <c r="AM34" s="27">
        <v>4590.8074999999999</v>
      </c>
      <c r="AN34" s="27">
        <v>4659.0114999999996</v>
      </c>
      <c r="AO34" s="27">
        <v>4702.3864999999996</v>
      </c>
      <c r="AP34" s="27">
        <v>4770.8085000000001</v>
      </c>
      <c r="AQ34" s="27">
        <v>4765.4110000000001</v>
      </c>
      <c r="AR34" s="27">
        <v>4711.5069999999996</v>
      </c>
      <c r="AS34" s="27">
        <v>4555.0204999999996</v>
      </c>
      <c r="AT34" s="27">
        <v>4297.5889999999999</v>
      </c>
      <c r="AU34" s="27">
        <v>4225.192</v>
      </c>
      <c r="AV34" s="27">
        <v>4176.2965000000004</v>
      </c>
      <c r="AW34" s="27">
        <v>4086.9360000000001</v>
      </c>
      <c r="AX34" s="27">
        <v>3983.7815000000001</v>
      </c>
      <c r="AY34" s="27">
        <v>3775.4520000000002</v>
      </c>
      <c r="AZ34" s="27">
        <v>3743.5340000000001</v>
      </c>
      <c r="BA34" s="27">
        <v>3809.7440000000001</v>
      </c>
      <c r="BB34" s="27">
        <v>3687.1280000000002</v>
      </c>
      <c r="BC34" s="27">
        <v>3490.6329999999998</v>
      </c>
      <c r="BD34" s="27">
        <v>3395.7455</v>
      </c>
      <c r="BE34" s="27">
        <v>3366.288</v>
      </c>
      <c r="BF34" s="27">
        <v>3273.7979999999998</v>
      </c>
      <c r="BG34" s="27">
        <v>3120.9859999999999</v>
      </c>
      <c r="BH34" s="27">
        <v>3052.683</v>
      </c>
      <c r="BI34" s="27">
        <v>3038.3789999999999</v>
      </c>
      <c r="BJ34" s="27">
        <v>2991.241</v>
      </c>
      <c r="BK34" s="27">
        <v>2958.3634999999999</v>
      </c>
      <c r="BL34" s="27">
        <v>2881.9245000000001</v>
      </c>
      <c r="BM34" s="27">
        <v>2684.3</v>
      </c>
      <c r="BN34" s="27">
        <v>2509.7455</v>
      </c>
      <c r="BO34" s="27">
        <v>2469.48</v>
      </c>
      <c r="BP34" s="27">
        <v>2495.9585000000002</v>
      </c>
      <c r="BQ34" s="27">
        <v>2455.6514999999999</v>
      </c>
      <c r="BR34" s="27">
        <v>2326.9785000000002</v>
      </c>
      <c r="BS34" s="27">
        <v>2248.7849999999999</v>
      </c>
      <c r="BT34" s="27">
        <v>2218.9180000000001</v>
      </c>
      <c r="BU34" s="27">
        <v>2142.0450000000001</v>
      </c>
      <c r="BV34" s="27">
        <v>2054.2204999999999</v>
      </c>
      <c r="BW34" s="27">
        <v>1935.1969999999999</v>
      </c>
      <c r="BX34" s="27">
        <v>1793.741</v>
      </c>
      <c r="BY34" s="27">
        <v>1658.0174999999999</v>
      </c>
      <c r="BZ34" s="27">
        <v>1489.3465000000001</v>
      </c>
      <c r="CA34" s="27">
        <v>1363.963</v>
      </c>
      <c r="CB34" s="27">
        <v>1287.9594999999999</v>
      </c>
      <c r="CC34" s="27">
        <v>1199.6714999999999</v>
      </c>
      <c r="CD34" s="27">
        <v>1127.627</v>
      </c>
      <c r="CE34" s="27">
        <v>1054.9385</v>
      </c>
      <c r="CF34" s="27">
        <v>970.67600000000004</v>
      </c>
      <c r="CG34" s="27">
        <v>872.61450000000002</v>
      </c>
      <c r="CH34" s="27">
        <v>749.61099999999999</v>
      </c>
      <c r="CI34" s="27">
        <v>646.30600000000004</v>
      </c>
      <c r="CJ34" s="27">
        <v>583.98950000000002</v>
      </c>
      <c r="CK34" s="27">
        <v>530.38549999999998</v>
      </c>
      <c r="CL34" s="27">
        <v>460.01150000000001</v>
      </c>
      <c r="CM34" s="27">
        <v>382.72300000000001</v>
      </c>
      <c r="CN34" s="27">
        <v>315.64400000000001</v>
      </c>
      <c r="CO34" s="27">
        <v>258.76350000000002</v>
      </c>
      <c r="CP34" s="27">
        <v>216.291</v>
      </c>
      <c r="CQ34" s="27">
        <v>180.87950000000001</v>
      </c>
      <c r="CR34" s="27">
        <v>143.79300000000001</v>
      </c>
      <c r="CS34" s="27">
        <v>110.2855</v>
      </c>
      <c r="CT34" s="27">
        <v>78.775000000000006</v>
      </c>
      <c r="CU34" s="27">
        <v>54.973500000000001</v>
      </c>
      <c r="CV34" s="27">
        <v>39.544499999999999</v>
      </c>
      <c r="CW34" s="27">
        <v>28.363</v>
      </c>
      <c r="CX34" s="27">
        <v>20.1065</v>
      </c>
      <c r="CY34" s="27">
        <v>13.6555</v>
      </c>
      <c r="CZ34" s="27">
        <v>9.1084999999999994</v>
      </c>
      <c r="DA34" s="27">
        <v>5.8289999999999997</v>
      </c>
      <c r="DB34" s="27">
        <v>3.427</v>
      </c>
      <c r="DC34" s="27">
        <v>1.9655</v>
      </c>
      <c r="DD34" s="27">
        <v>1.1705000000000001</v>
      </c>
      <c r="DE34" s="27">
        <v>0.69850000000000001</v>
      </c>
      <c r="DF34" s="27">
        <v>0.38750000000000001</v>
      </c>
      <c r="DG34" s="27">
        <v>0.19350000000000001</v>
      </c>
      <c r="DH34" s="27">
        <v>0.18049999999999999</v>
      </c>
      <c r="DI34" s="37"/>
    </row>
    <row r="35" spans="1:113" x14ac:dyDescent="0.35">
      <c r="A35" s="23">
        <v>6790</v>
      </c>
      <c r="B35" s="23" t="s">
        <v>23</v>
      </c>
      <c r="C35" s="24" t="s">
        <v>24</v>
      </c>
      <c r="D35" s="25">
        <v>5</v>
      </c>
      <c r="E35" s="25">
        <v>156</v>
      </c>
      <c r="F35" s="25" t="s">
        <v>25</v>
      </c>
      <c r="G35" s="25" t="s">
        <v>26</v>
      </c>
      <c r="H35" s="25">
        <v>156</v>
      </c>
      <c r="I35" s="26" t="s">
        <v>27</v>
      </c>
      <c r="J35" s="25">
        <v>906</v>
      </c>
      <c r="K35" s="25">
        <v>1967</v>
      </c>
      <c r="L35" s="27">
        <v>13001.359</v>
      </c>
      <c r="M35" s="27">
        <v>13103.606</v>
      </c>
      <c r="N35" s="27">
        <v>13061.054</v>
      </c>
      <c r="O35" s="27">
        <v>13559.998</v>
      </c>
      <c r="P35" s="27">
        <v>12693.0895</v>
      </c>
      <c r="Q35" s="27">
        <v>9004.3325000000004</v>
      </c>
      <c r="R35" s="27">
        <v>6958.55</v>
      </c>
      <c r="S35" s="27">
        <v>7163.2624999999998</v>
      </c>
      <c r="T35" s="27">
        <v>7999.2529999999997</v>
      </c>
      <c r="U35" s="27">
        <v>9431.4614999999994</v>
      </c>
      <c r="V35" s="27">
        <v>9642.3675000000003</v>
      </c>
      <c r="W35" s="27">
        <v>9465.3174999999992</v>
      </c>
      <c r="X35" s="27">
        <v>9643.2214999999997</v>
      </c>
      <c r="Y35" s="27">
        <v>9307.9094999999998</v>
      </c>
      <c r="Z35" s="27">
        <v>9267.1550000000007</v>
      </c>
      <c r="AA35" s="27">
        <v>8845.0035000000007</v>
      </c>
      <c r="AB35" s="27">
        <v>8196.9599999999991</v>
      </c>
      <c r="AC35" s="27">
        <v>7657.576</v>
      </c>
      <c r="AD35" s="27">
        <v>6934.4650000000001</v>
      </c>
      <c r="AE35" s="27">
        <v>6433.1975000000002</v>
      </c>
      <c r="AF35" s="27">
        <v>5972.2624999999998</v>
      </c>
      <c r="AG35" s="27">
        <v>5597.4904999999999</v>
      </c>
      <c r="AH35" s="27">
        <v>5233.4944999999998</v>
      </c>
      <c r="AI35" s="27">
        <v>4966.5950000000003</v>
      </c>
      <c r="AJ35" s="27">
        <v>4845.1424999999999</v>
      </c>
      <c r="AK35" s="27">
        <v>4865.9669999999996</v>
      </c>
      <c r="AL35" s="27">
        <v>4827.8310000000001</v>
      </c>
      <c r="AM35" s="27">
        <v>4641.5155000000004</v>
      </c>
      <c r="AN35" s="27">
        <v>4573.3855000000003</v>
      </c>
      <c r="AO35" s="27">
        <v>4640.8879999999999</v>
      </c>
      <c r="AP35" s="27">
        <v>4683.5495000000001</v>
      </c>
      <c r="AQ35" s="27">
        <v>4751.1165000000001</v>
      </c>
      <c r="AR35" s="27">
        <v>4745.1565000000001</v>
      </c>
      <c r="AS35" s="27">
        <v>4690.9044999999996</v>
      </c>
      <c r="AT35" s="27">
        <v>4534.5344999999998</v>
      </c>
      <c r="AU35" s="27">
        <v>4277.643</v>
      </c>
      <c r="AV35" s="27">
        <v>4204.8604999999998</v>
      </c>
      <c r="AW35" s="27">
        <v>4155.3190000000004</v>
      </c>
      <c r="AX35" s="27">
        <v>4065.2804999999998</v>
      </c>
      <c r="AY35" s="27">
        <v>3961.3490000000002</v>
      </c>
      <c r="AZ35" s="27">
        <v>3752.721</v>
      </c>
      <c r="BA35" s="27">
        <v>3719.4079999999999</v>
      </c>
      <c r="BB35" s="27">
        <v>3783.5675000000001</v>
      </c>
      <c r="BC35" s="27">
        <v>3660.2604999999999</v>
      </c>
      <c r="BD35" s="27">
        <v>3463.828</v>
      </c>
      <c r="BE35" s="27">
        <v>3368.4180000000001</v>
      </c>
      <c r="BF35" s="27">
        <v>3337.902</v>
      </c>
      <c r="BG35" s="27">
        <v>3244.6840000000002</v>
      </c>
      <c r="BH35" s="27">
        <v>3091.3465000000001</v>
      </c>
      <c r="BI35" s="27">
        <v>3021.2925</v>
      </c>
      <c r="BJ35" s="27">
        <v>3004.201</v>
      </c>
      <c r="BK35" s="27">
        <v>2954.3330000000001</v>
      </c>
      <c r="BL35" s="27">
        <v>2918.6590000000001</v>
      </c>
      <c r="BM35" s="27">
        <v>2840.5859999999998</v>
      </c>
      <c r="BN35" s="27">
        <v>2643.8665000000001</v>
      </c>
      <c r="BO35" s="27">
        <v>2470.4079999999999</v>
      </c>
      <c r="BP35" s="27">
        <v>2429.1315</v>
      </c>
      <c r="BQ35" s="27">
        <v>2452.9740000000002</v>
      </c>
      <c r="BR35" s="27">
        <v>2410.288</v>
      </c>
      <c r="BS35" s="27">
        <v>2279.9654999999998</v>
      </c>
      <c r="BT35" s="27">
        <v>2198.2855</v>
      </c>
      <c r="BU35" s="27">
        <v>2163.0754999999999</v>
      </c>
      <c r="BV35" s="27">
        <v>2081.6765</v>
      </c>
      <c r="BW35" s="27">
        <v>1989.8969999999999</v>
      </c>
      <c r="BX35" s="27">
        <v>1868.7070000000001</v>
      </c>
      <c r="BY35" s="27">
        <v>1726.8775000000001</v>
      </c>
      <c r="BZ35" s="27">
        <v>1591.4380000000001</v>
      </c>
      <c r="CA35" s="27">
        <v>1424.9739999999999</v>
      </c>
      <c r="CB35" s="27">
        <v>1300.1790000000001</v>
      </c>
      <c r="CC35" s="27">
        <v>1222.3610000000001</v>
      </c>
      <c r="CD35" s="27">
        <v>1132.4804999999999</v>
      </c>
      <c r="CE35" s="27">
        <v>1057.9155000000001</v>
      </c>
      <c r="CF35" s="27">
        <v>983.21699999999998</v>
      </c>
      <c r="CG35" s="27">
        <v>898.29600000000005</v>
      </c>
      <c r="CH35" s="27">
        <v>801.60450000000003</v>
      </c>
      <c r="CI35" s="27">
        <v>683.30250000000001</v>
      </c>
      <c r="CJ35" s="27">
        <v>584.20000000000005</v>
      </c>
      <c r="CK35" s="27">
        <v>522.93899999999996</v>
      </c>
      <c r="CL35" s="27">
        <v>469.86700000000002</v>
      </c>
      <c r="CM35" s="27">
        <v>402.44200000000001</v>
      </c>
      <c r="CN35" s="27">
        <v>329.95600000000002</v>
      </c>
      <c r="CO35" s="27">
        <v>267.62700000000001</v>
      </c>
      <c r="CP35" s="27">
        <v>215.46850000000001</v>
      </c>
      <c r="CQ35" s="27">
        <v>176.74100000000001</v>
      </c>
      <c r="CR35" s="27">
        <v>145.03800000000001</v>
      </c>
      <c r="CS35" s="27">
        <v>113.1405</v>
      </c>
      <c r="CT35" s="27">
        <v>85.124499999999998</v>
      </c>
      <c r="CU35" s="27">
        <v>59.595500000000001</v>
      </c>
      <c r="CV35" s="27">
        <v>40.682499999999997</v>
      </c>
      <c r="CW35" s="27">
        <v>28.544499999999999</v>
      </c>
      <c r="CX35" s="27">
        <v>19.889500000000002</v>
      </c>
      <c r="CY35" s="27">
        <v>13.632</v>
      </c>
      <c r="CZ35" s="27">
        <v>8.8994999999999997</v>
      </c>
      <c r="DA35" s="27">
        <v>5.6719999999999997</v>
      </c>
      <c r="DB35" s="27">
        <v>3.4529999999999998</v>
      </c>
      <c r="DC35" s="27">
        <v>1.9484999999999999</v>
      </c>
      <c r="DD35" s="27">
        <v>1.087</v>
      </c>
      <c r="DE35" s="27">
        <v>0.62150000000000005</v>
      </c>
      <c r="DF35" s="27">
        <v>0.35449999999999998</v>
      </c>
      <c r="DG35" s="27">
        <v>0.187</v>
      </c>
      <c r="DH35" s="27">
        <v>0.16800000000000001</v>
      </c>
      <c r="DI35" s="37"/>
    </row>
    <row r="36" spans="1:113" x14ac:dyDescent="0.35">
      <c r="A36" s="23">
        <v>6791</v>
      </c>
      <c r="B36" s="23" t="s">
        <v>23</v>
      </c>
      <c r="C36" s="24" t="s">
        <v>24</v>
      </c>
      <c r="D36" s="25">
        <v>5</v>
      </c>
      <c r="E36" s="25">
        <v>156</v>
      </c>
      <c r="F36" s="25" t="s">
        <v>25</v>
      </c>
      <c r="G36" s="25" t="s">
        <v>26</v>
      </c>
      <c r="H36" s="25">
        <v>156</v>
      </c>
      <c r="I36" s="26" t="s">
        <v>27</v>
      </c>
      <c r="J36" s="25">
        <v>906</v>
      </c>
      <c r="K36" s="25">
        <v>1968</v>
      </c>
      <c r="L36" s="27">
        <v>13548.245500000001</v>
      </c>
      <c r="M36" s="27">
        <v>12550.9385</v>
      </c>
      <c r="N36" s="27">
        <v>12935.678</v>
      </c>
      <c r="O36" s="27">
        <v>12926.3555</v>
      </c>
      <c r="P36" s="27">
        <v>13446.48</v>
      </c>
      <c r="Q36" s="27">
        <v>12606.4355</v>
      </c>
      <c r="R36" s="27">
        <v>8953.607</v>
      </c>
      <c r="S36" s="27">
        <v>6925.4624999999996</v>
      </c>
      <c r="T36" s="27">
        <v>7134.1615000000002</v>
      </c>
      <c r="U36" s="27">
        <v>7970.893</v>
      </c>
      <c r="V36" s="27">
        <v>9401.8850000000002</v>
      </c>
      <c r="W36" s="27">
        <v>9615.3490000000002</v>
      </c>
      <c r="X36" s="27">
        <v>9441.2674999999999</v>
      </c>
      <c r="Y36" s="27">
        <v>9620.7294999999995</v>
      </c>
      <c r="Z36" s="27">
        <v>9287.64</v>
      </c>
      <c r="AA36" s="27">
        <v>9247.9169999999995</v>
      </c>
      <c r="AB36" s="27">
        <v>8827.0305000000008</v>
      </c>
      <c r="AC36" s="27">
        <v>8180.0685000000003</v>
      </c>
      <c r="AD36" s="27">
        <v>7640.7794999999996</v>
      </c>
      <c r="AE36" s="27">
        <v>6917.5424999999996</v>
      </c>
      <c r="AF36" s="27">
        <v>6416.1125000000002</v>
      </c>
      <c r="AG36" s="27">
        <v>5955.3575000000001</v>
      </c>
      <c r="AH36" s="27">
        <v>5580.7060000000001</v>
      </c>
      <c r="AI36" s="27">
        <v>5217.0344999999998</v>
      </c>
      <c r="AJ36" s="27">
        <v>4950.4219999999996</v>
      </c>
      <c r="AK36" s="27">
        <v>4828.9724999999999</v>
      </c>
      <c r="AL36" s="27">
        <v>4849.433</v>
      </c>
      <c r="AM36" s="27">
        <v>4811.1165000000001</v>
      </c>
      <c r="AN36" s="27">
        <v>4625.0535</v>
      </c>
      <c r="AO36" s="27">
        <v>4556.6769999999997</v>
      </c>
      <c r="AP36" s="27">
        <v>4623.3924999999999</v>
      </c>
      <c r="AQ36" s="27">
        <v>4665.2960000000003</v>
      </c>
      <c r="AR36" s="27">
        <v>4731.9975000000004</v>
      </c>
      <c r="AS36" s="27">
        <v>4725.4679999999998</v>
      </c>
      <c r="AT36" s="27">
        <v>4670.8370000000004</v>
      </c>
      <c r="AU36" s="27">
        <v>4514.4975000000004</v>
      </c>
      <c r="AV36" s="27">
        <v>4258.0029999999997</v>
      </c>
      <c r="AW36" s="27">
        <v>4184.6485000000002</v>
      </c>
      <c r="AX36" s="27">
        <v>4134.2555000000002</v>
      </c>
      <c r="AY36" s="27">
        <v>4043.3474999999999</v>
      </c>
      <c r="AZ36" s="27">
        <v>3938.5034999999998</v>
      </c>
      <c r="BA36" s="27">
        <v>3729.5535</v>
      </c>
      <c r="BB36" s="27">
        <v>3694.9115000000002</v>
      </c>
      <c r="BC36" s="27">
        <v>3757.1705000000002</v>
      </c>
      <c r="BD36" s="27">
        <v>3633.3834999999999</v>
      </c>
      <c r="BE36" s="27">
        <v>3437.1559999999999</v>
      </c>
      <c r="BF36" s="27">
        <v>3341.2224999999999</v>
      </c>
      <c r="BG36" s="27">
        <v>3309.4605000000001</v>
      </c>
      <c r="BH36" s="27">
        <v>3215.1509999999998</v>
      </c>
      <c r="BI36" s="27">
        <v>3060.8519999999999</v>
      </c>
      <c r="BJ36" s="27">
        <v>2988.63</v>
      </c>
      <c r="BK36" s="27">
        <v>2968.5340000000001</v>
      </c>
      <c r="BL36" s="27">
        <v>2916.1275000000001</v>
      </c>
      <c r="BM36" s="27">
        <v>2878.2064999999998</v>
      </c>
      <c r="BN36" s="27">
        <v>2799.1640000000002</v>
      </c>
      <c r="BO36" s="27">
        <v>2603.7139999999999</v>
      </c>
      <c r="BP36" s="27">
        <v>2431.2314999999999</v>
      </c>
      <c r="BQ36" s="27">
        <v>2388.4175</v>
      </c>
      <c r="BR36" s="27">
        <v>2408.7539999999999</v>
      </c>
      <c r="BS36" s="27">
        <v>2362.6995000000002</v>
      </c>
      <c r="BT36" s="27">
        <v>2229.8964999999998</v>
      </c>
      <c r="BU36" s="27">
        <v>2144.1120000000001</v>
      </c>
      <c r="BV36" s="27">
        <v>2103.3274999999999</v>
      </c>
      <c r="BW36" s="27">
        <v>2017.7729999999999</v>
      </c>
      <c r="BX36" s="27">
        <v>1922.86</v>
      </c>
      <c r="BY36" s="27">
        <v>1800.4780000000001</v>
      </c>
      <c r="BZ36" s="27">
        <v>1659.0315000000001</v>
      </c>
      <c r="CA36" s="27">
        <v>1524.2445</v>
      </c>
      <c r="CB36" s="27">
        <v>1360.0174999999999</v>
      </c>
      <c r="CC36" s="27">
        <v>1235.6935000000001</v>
      </c>
      <c r="CD36" s="27">
        <v>1155.798</v>
      </c>
      <c r="CE36" s="27">
        <v>1064.4855</v>
      </c>
      <c r="CF36" s="27">
        <v>988</v>
      </c>
      <c r="CG36" s="27">
        <v>911.87699999999995</v>
      </c>
      <c r="CH36" s="27">
        <v>827.024</v>
      </c>
      <c r="CI36" s="27">
        <v>732.39499999999998</v>
      </c>
      <c r="CJ36" s="27">
        <v>619.1875</v>
      </c>
      <c r="CK36" s="27">
        <v>524.49549999999999</v>
      </c>
      <c r="CL36" s="27">
        <v>464.512</v>
      </c>
      <c r="CM36" s="27">
        <v>412.24650000000003</v>
      </c>
      <c r="CN36" s="27">
        <v>348.06849999999997</v>
      </c>
      <c r="CO36" s="27">
        <v>280.74200000000002</v>
      </c>
      <c r="CP36" s="27">
        <v>223.63200000000001</v>
      </c>
      <c r="CQ36" s="27">
        <v>176.66</v>
      </c>
      <c r="CR36" s="27">
        <v>142.1395</v>
      </c>
      <c r="CS36" s="27">
        <v>114.4405</v>
      </c>
      <c r="CT36" s="27">
        <v>87.577500000000001</v>
      </c>
      <c r="CU36" s="27">
        <v>64.594499999999996</v>
      </c>
      <c r="CV36" s="27">
        <v>44.268999999999998</v>
      </c>
      <c r="CW36" s="27">
        <v>29.4985</v>
      </c>
      <c r="CX36" s="27">
        <v>20.125</v>
      </c>
      <c r="CY36" s="27">
        <v>13.563499999999999</v>
      </c>
      <c r="CZ36" s="27">
        <v>8.9365000000000006</v>
      </c>
      <c r="DA36" s="27">
        <v>5.5709999999999997</v>
      </c>
      <c r="DB36" s="27">
        <v>3.3734999999999999</v>
      </c>
      <c r="DC36" s="27">
        <v>1.9724999999999999</v>
      </c>
      <c r="DD36" s="27">
        <v>1.085</v>
      </c>
      <c r="DE36" s="27">
        <v>0.58099999999999996</v>
      </c>
      <c r="DF36" s="27">
        <v>0.318</v>
      </c>
      <c r="DG36" s="27">
        <v>0.17299999999999999</v>
      </c>
      <c r="DH36" s="27">
        <v>0.16250000000000001</v>
      </c>
      <c r="DI36" s="37"/>
    </row>
    <row r="37" spans="1:113" x14ac:dyDescent="0.35">
      <c r="A37" s="23">
        <v>6792</v>
      </c>
      <c r="B37" s="23" t="s">
        <v>23</v>
      </c>
      <c r="C37" s="24" t="s">
        <v>24</v>
      </c>
      <c r="D37" s="25">
        <v>5</v>
      </c>
      <c r="E37" s="25">
        <v>156</v>
      </c>
      <c r="F37" s="25" t="s">
        <v>25</v>
      </c>
      <c r="G37" s="25" t="s">
        <v>26</v>
      </c>
      <c r="H37" s="25">
        <v>156</v>
      </c>
      <c r="I37" s="26" t="s">
        <v>27</v>
      </c>
      <c r="J37" s="25">
        <v>906</v>
      </c>
      <c r="K37" s="25">
        <v>1969</v>
      </c>
      <c r="L37" s="27">
        <v>14332.424000000001</v>
      </c>
      <c r="M37" s="27">
        <v>13095.441999999999</v>
      </c>
      <c r="N37" s="27">
        <v>12397.677</v>
      </c>
      <c r="O37" s="27">
        <v>12808.2515</v>
      </c>
      <c r="P37" s="27">
        <v>12822.833500000001</v>
      </c>
      <c r="Q37" s="27">
        <v>13358.0075</v>
      </c>
      <c r="R37" s="27">
        <v>12537.855</v>
      </c>
      <c r="S37" s="27">
        <v>8912.6830000000009</v>
      </c>
      <c r="T37" s="27">
        <v>6898.2184999999999</v>
      </c>
      <c r="U37" s="27">
        <v>7109.6989999999996</v>
      </c>
      <c r="V37" s="27">
        <v>7946.6795000000002</v>
      </c>
      <c r="W37" s="27">
        <v>9376.3549999999996</v>
      </c>
      <c r="X37" s="27">
        <v>9591.7630000000008</v>
      </c>
      <c r="Y37" s="27">
        <v>9419.973</v>
      </c>
      <c r="Z37" s="27">
        <v>9600.4154999999992</v>
      </c>
      <c r="AA37" s="27">
        <v>9268.8420000000006</v>
      </c>
      <c r="AB37" s="27">
        <v>9229.5305000000008</v>
      </c>
      <c r="AC37" s="27">
        <v>8809.3140000000003</v>
      </c>
      <c r="AD37" s="27">
        <v>8162.9575000000004</v>
      </c>
      <c r="AE37" s="27">
        <v>7623.4324999999999</v>
      </c>
      <c r="AF37" s="27">
        <v>6899.8959999999997</v>
      </c>
      <c r="AG37" s="27">
        <v>6398.2889999999998</v>
      </c>
      <c r="AH37" s="27">
        <v>5937.8525</v>
      </c>
      <c r="AI37" s="27">
        <v>5563.5455000000002</v>
      </c>
      <c r="AJ37" s="27">
        <v>5200.433</v>
      </c>
      <c r="AK37" s="27">
        <v>4934.2884999999997</v>
      </c>
      <c r="AL37" s="27">
        <v>4812.9504999999999</v>
      </c>
      <c r="AM37" s="27">
        <v>4833.0780000000004</v>
      </c>
      <c r="AN37" s="27">
        <v>4794.5389999999998</v>
      </c>
      <c r="AO37" s="27">
        <v>4608.6525000000001</v>
      </c>
      <c r="AP37" s="27">
        <v>4539.9780000000001</v>
      </c>
      <c r="AQ37" s="27">
        <v>4605.902</v>
      </c>
      <c r="AR37" s="27">
        <v>4647.0720000000001</v>
      </c>
      <c r="AS37" s="27">
        <v>4712.942</v>
      </c>
      <c r="AT37" s="27">
        <v>4705.8525</v>
      </c>
      <c r="AU37" s="27">
        <v>4650.7969999999996</v>
      </c>
      <c r="AV37" s="27">
        <v>4494.3795</v>
      </c>
      <c r="AW37" s="27">
        <v>4238.1284999999998</v>
      </c>
      <c r="AX37" s="27">
        <v>4164.03</v>
      </c>
      <c r="AY37" s="27">
        <v>4112.62</v>
      </c>
      <c r="AZ37" s="27">
        <v>4020.7310000000002</v>
      </c>
      <c r="BA37" s="27">
        <v>3914.9569999999999</v>
      </c>
      <c r="BB37" s="27">
        <v>3705.7945</v>
      </c>
      <c r="BC37" s="27">
        <v>3669.9940000000001</v>
      </c>
      <c r="BD37" s="27">
        <v>3730.5594999999998</v>
      </c>
      <c r="BE37" s="27">
        <v>3606.4479999999999</v>
      </c>
      <c r="BF37" s="27">
        <v>3410.4380000000001</v>
      </c>
      <c r="BG37" s="27">
        <v>3313.8119999999999</v>
      </c>
      <c r="BH37" s="27">
        <v>3280.4555</v>
      </c>
      <c r="BI37" s="27">
        <v>3184.6185</v>
      </c>
      <c r="BJ37" s="27">
        <v>3028.982</v>
      </c>
      <c r="BK37" s="27">
        <v>2954.4119999999998</v>
      </c>
      <c r="BL37" s="27">
        <v>2931.4834999999998</v>
      </c>
      <c r="BM37" s="27">
        <v>2877.0765000000001</v>
      </c>
      <c r="BN37" s="27">
        <v>2837.5524999999998</v>
      </c>
      <c r="BO37" s="27">
        <v>2757.9124999999999</v>
      </c>
      <c r="BP37" s="27">
        <v>2563.616</v>
      </c>
      <c r="BQ37" s="27">
        <v>2391.5974999999999</v>
      </c>
      <c r="BR37" s="27">
        <v>2346.4340000000002</v>
      </c>
      <c r="BS37" s="27">
        <v>2362.2645000000002</v>
      </c>
      <c r="BT37" s="27">
        <v>2311.913</v>
      </c>
      <c r="BU37" s="27">
        <v>2176.0785000000001</v>
      </c>
      <c r="BV37" s="27">
        <v>2086.0414999999998</v>
      </c>
      <c r="BW37" s="27">
        <v>2039.9665</v>
      </c>
      <c r="BX37" s="27">
        <v>1951.0525</v>
      </c>
      <c r="BY37" s="27">
        <v>1853.9449999999999</v>
      </c>
      <c r="BZ37" s="27">
        <v>1731.117</v>
      </c>
      <c r="CA37" s="27">
        <v>1590.4255000000001</v>
      </c>
      <c r="CB37" s="27">
        <v>1456.3019999999999</v>
      </c>
      <c r="CC37" s="27">
        <v>1294.1975</v>
      </c>
      <c r="CD37" s="27">
        <v>1170.1025</v>
      </c>
      <c r="CE37" s="27">
        <v>1088.261</v>
      </c>
      <c r="CF37" s="27">
        <v>996.09500000000003</v>
      </c>
      <c r="CG37" s="27">
        <v>918.24850000000004</v>
      </c>
      <c r="CH37" s="27">
        <v>841.41</v>
      </c>
      <c r="CI37" s="27">
        <v>757.34199999999998</v>
      </c>
      <c r="CJ37" s="27">
        <v>665.2595</v>
      </c>
      <c r="CK37" s="27">
        <v>557.34050000000002</v>
      </c>
      <c r="CL37" s="27">
        <v>467.15350000000001</v>
      </c>
      <c r="CM37" s="27">
        <v>408.68200000000002</v>
      </c>
      <c r="CN37" s="27">
        <v>357.61649999999997</v>
      </c>
      <c r="CO37" s="27">
        <v>297.14350000000002</v>
      </c>
      <c r="CP37" s="27">
        <v>235.447</v>
      </c>
      <c r="CQ37" s="27">
        <v>184.01900000000001</v>
      </c>
      <c r="CR37" s="27">
        <v>142.55950000000001</v>
      </c>
      <c r="CS37" s="27">
        <v>112.48350000000001</v>
      </c>
      <c r="CT37" s="27">
        <v>88.825500000000005</v>
      </c>
      <c r="CU37" s="27">
        <v>66.638499999999993</v>
      </c>
      <c r="CV37" s="27">
        <v>48.121000000000002</v>
      </c>
      <c r="CW37" s="27">
        <v>32.213999999999999</v>
      </c>
      <c r="CX37" s="27">
        <v>20.887499999999999</v>
      </c>
      <c r="CY37" s="27">
        <v>13.795</v>
      </c>
      <c r="CZ37" s="27">
        <v>8.9405000000000001</v>
      </c>
      <c r="DA37" s="27">
        <v>5.6234999999999999</v>
      </c>
      <c r="DB37" s="27">
        <v>3.3264999999999998</v>
      </c>
      <c r="DC37" s="27">
        <v>1.9330000000000001</v>
      </c>
      <c r="DD37" s="27">
        <v>1.1014999999999999</v>
      </c>
      <c r="DE37" s="27">
        <v>0.58050000000000002</v>
      </c>
      <c r="DF37" s="27">
        <v>0.29649999999999999</v>
      </c>
      <c r="DG37" s="27">
        <v>0.1535</v>
      </c>
      <c r="DH37" s="27">
        <v>0.1525</v>
      </c>
      <c r="DI37" s="37"/>
    </row>
    <row r="38" spans="1:113" x14ac:dyDescent="0.35">
      <c r="A38" s="23">
        <v>6793</v>
      </c>
      <c r="B38" s="23" t="s">
        <v>23</v>
      </c>
      <c r="C38" s="24" t="s">
        <v>24</v>
      </c>
      <c r="D38" s="25">
        <v>5</v>
      </c>
      <c r="E38" s="25">
        <v>156</v>
      </c>
      <c r="F38" s="25" t="s">
        <v>25</v>
      </c>
      <c r="G38" s="25" t="s">
        <v>26</v>
      </c>
      <c r="H38" s="25">
        <v>156</v>
      </c>
      <c r="I38" s="26" t="s">
        <v>27</v>
      </c>
      <c r="J38" s="25">
        <v>906</v>
      </c>
      <c r="K38" s="25">
        <v>1970</v>
      </c>
      <c r="L38" s="27">
        <v>14327.549000000001</v>
      </c>
      <c r="M38" s="27">
        <v>13872.715</v>
      </c>
      <c r="N38" s="27">
        <v>12945.370500000001</v>
      </c>
      <c r="O38" s="27">
        <v>12282.1945</v>
      </c>
      <c r="P38" s="27">
        <v>12711.023499999999</v>
      </c>
      <c r="Q38" s="27">
        <v>12742.7125</v>
      </c>
      <c r="R38" s="27">
        <v>13288.41</v>
      </c>
      <c r="S38" s="27">
        <v>12482.915499999999</v>
      </c>
      <c r="T38" s="27">
        <v>8879.14</v>
      </c>
      <c r="U38" s="27">
        <v>6875.3190000000004</v>
      </c>
      <c r="V38" s="27">
        <v>7088.7939999999999</v>
      </c>
      <c r="W38" s="27">
        <v>7925.7444999999998</v>
      </c>
      <c r="X38" s="27">
        <v>9354.0229999999992</v>
      </c>
      <c r="Y38" s="27">
        <v>9570.8019999999997</v>
      </c>
      <c r="Z38" s="27">
        <v>9400.6010000000006</v>
      </c>
      <c r="AA38" s="27">
        <v>9581.3794999999991</v>
      </c>
      <c r="AB38" s="27">
        <v>9250.6025000000009</v>
      </c>
      <c r="AC38" s="27">
        <v>9211.0750000000007</v>
      </c>
      <c r="AD38" s="27">
        <v>8790.9855000000007</v>
      </c>
      <c r="AE38" s="27">
        <v>8144.8450000000003</v>
      </c>
      <c r="AF38" s="27">
        <v>7604.8644999999997</v>
      </c>
      <c r="AG38" s="27">
        <v>6880.9894999999997</v>
      </c>
      <c r="AH38" s="27">
        <v>6379.3305</v>
      </c>
      <c r="AI38" s="27">
        <v>5919.4404999999997</v>
      </c>
      <c r="AJ38" s="27">
        <v>5545.7254999999996</v>
      </c>
      <c r="AK38" s="27">
        <v>5183.3644999999997</v>
      </c>
      <c r="AL38" s="27">
        <v>4917.8029999999999</v>
      </c>
      <c r="AM38" s="27">
        <v>4796.6184999999996</v>
      </c>
      <c r="AN38" s="27">
        <v>4816.4075000000003</v>
      </c>
      <c r="AO38" s="27">
        <v>4777.6149999999998</v>
      </c>
      <c r="AP38" s="27">
        <v>4591.8795</v>
      </c>
      <c r="AQ38" s="27">
        <v>4522.924</v>
      </c>
      <c r="AR38" s="27">
        <v>4588.1130000000003</v>
      </c>
      <c r="AS38" s="27">
        <v>4628.6120000000001</v>
      </c>
      <c r="AT38" s="27">
        <v>4693.6914999999999</v>
      </c>
      <c r="AU38" s="27">
        <v>4686.0259999999998</v>
      </c>
      <c r="AV38" s="27">
        <v>4630.4679999999998</v>
      </c>
      <c r="AW38" s="27">
        <v>4473.8419999999996</v>
      </c>
      <c r="AX38" s="27">
        <v>4217.6904999999997</v>
      </c>
      <c r="AY38" s="27">
        <v>4142.7084999999997</v>
      </c>
      <c r="AZ38" s="27">
        <v>4090.19</v>
      </c>
      <c r="BA38" s="27">
        <v>3997.317</v>
      </c>
      <c r="BB38" s="27">
        <v>3890.7244999999998</v>
      </c>
      <c r="BC38" s="27">
        <v>3681.5509999999999</v>
      </c>
      <c r="BD38" s="27">
        <v>3644.806</v>
      </c>
      <c r="BE38" s="27">
        <v>3703.8409999999999</v>
      </c>
      <c r="BF38" s="27">
        <v>3579.4290000000001</v>
      </c>
      <c r="BG38" s="27">
        <v>3383.4785000000002</v>
      </c>
      <c r="BH38" s="27">
        <v>3285.8375000000001</v>
      </c>
      <c r="BI38" s="27">
        <v>3250.4609999999998</v>
      </c>
      <c r="BJ38" s="27">
        <v>3152.7145</v>
      </c>
      <c r="BK38" s="27">
        <v>2995.607</v>
      </c>
      <c r="BL38" s="27">
        <v>2918.8865000000001</v>
      </c>
      <c r="BM38" s="27">
        <v>2893.6419999999998</v>
      </c>
      <c r="BN38" s="27">
        <v>2837.8674999999998</v>
      </c>
      <c r="BO38" s="27">
        <v>2797.1089999999999</v>
      </c>
      <c r="BP38" s="27">
        <v>2716.7705000000001</v>
      </c>
      <c r="BQ38" s="27">
        <v>2523.107</v>
      </c>
      <c r="BR38" s="27">
        <v>2350.7849999999999</v>
      </c>
      <c r="BS38" s="27">
        <v>2302.3615</v>
      </c>
      <c r="BT38" s="27">
        <v>2312.732</v>
      </c>
      <c r="BU38" s="27">
        <v>2257.4234999999999</v>
      </c>
      <c r="BV38" s="27">
        <v>2118.4960000000001</v>
      </c>
      <c r="BW38" s="27">
        <v>2024.5695000000001</v>
      </c>
      <c r="BX38" s="27">
        <v>1973.9335000000001</v>
      </c>
      <c r="BY38" s="27">
        <v>1882.5909999999999</v>
      </c>
      <c r="BZ38" s="27">
        <v>1784.0139999999999</v>
      </c>
      <c r="CA38" s="27">
        <v>1661.106</v>
      </c>
      <c r="CB38" s="27">
        <v>1521.172</v>
      </c>
      <c r="CC38" s="27">
        <v>1387.5625</v>
      </c>
      <c r="CD38" s="27">
        <v>1227.3405</v>
      </c>
      <c r="CE38" s="27">
        <v>1103.6210000000001</v>
      </c>
      <c r="CF38" s="27">
        <v>1020.386</v>
      </c>
      <c r="CG38" s="27">
        <v>927.90350000000001</v>
      </c>
      <c r="CH38" s="27">
        <v>849.37699999999995</v>
      </c>
      <c r="CI38" s="27">
        <v>772.53800000000001</v>
      </c>
      <c r="CJ38" s="27">
        <v>689.76750000000004</v>
      </c>
      <c r="CK38" s="27">
        <v>600.5145</v>
      </c>
      <c r="CL38" s="27">
        <v>497.94349999999997</v>
      </c>
      <c r="CM38" s="27">
        <v>412.3485</v>
      </c>
      <c r="CN38" s="27">
        <v>355.72800000000001</v>
      </c>
      <c r="CO38" s="27">
        <v>306.4205</v>
      </c>
      <c r="CP38" s="27">
        <v>250.23099999999999</v>
      </c>
      <c r="CQ38" s="27">
        <v>194.61199999999999</v>
      </c>
      <c r="CR38" s="27">
        <v>149.16650000000001</v>
      </c>
      <c r="CS38" s="27">
        <v>113.3005</v>
      </c>
      <c r="CT38" s="27">
        <v>87.637500000000003</v>
      </c>
      <c r="CU38" s="27">
        <v>67.832999999999998</v>
      </c>
      <c r="CV38" s="27">
        <v>49.826000000000001</v>
      </c>
      <c r="CW38" s="27">
        <v>35.152999999999999</v>
      </c>
      <c r="CX38" s="27">
        <v>22.917999999999999</v>
      </c>
      <c r="CY38" s="27">
        <v>14.396000000000001</v>
      </c>
      <c r="CZ38" s="27">
        <v>9.1504999999999992</v>
      </c>
      <c r="DA38" s="27">
        <v>5.6630000000000003</v>
      </c>
      <c r="DB38" s="27">
        <v>3.3784999999999998</v>
      </c>
      <c r="DC38" s="27">
        <v>1.9145000000000001</v>
      </c>
      <c r="DD38" s="27">
        <v>1.0814999999999999</v>
      </c>
      <c r="DE38" s="27">
        <v>0.58850000000000002</v>
      </c>
      <c r="DF38" s="27">
        <v>0.29349999999999998</v>
      </c>
      <c r="DG38" s="27">
        <v>0.13850000000000001</v>
      </c>
      <c r="DH38" s="27">
        <v>0.13450000000000001</v>
      </c>
      <c r="DI38" s="37"/>
    </row>
    <row r="39" spans="1:113" x14ac:dyDescent="0.35">
      <c r="A39" s="23">
        <v>6794</v>
      </c>
      <c r="B39" s="23" t="s">
        <v>23</v>
      </c>
      <c r="C39" s="24" t="s">
        <v>24</v>
      </c>
      <c r="D39" s="25">
        <v>5</v>
      </c>
      <c r="E39" s="25">
        <v>156</v>
      </c>
      <c r="F39" s="25" t="s">
        <v>25</v>
      </c>
      <c r="G39" s="25" t="s">
        <v>26</v>
      </c>
      <c r="H39" s="25">
        <v>156</v>
      </c>
      <c r="I39" s="26" t="s">
        <v>27</v>
      </c>
      <c r="J39" s="25">
        <v>906</v>
      </c>
      <c r="K39" s="25">
        <v>1971</v>
      </c>
      <c r="L39" s="27">
        <v>14090.279</v>
      </c>
      <c r="M39" s="27">
        <v>13891.351500000001</v>
      </c>
      <c r="N39" s="27">
        <v>13724.554</v>
      </c>
      <c r="O39" s="27">
        <v>12833.297500000001</v>
      </c>
      <c r="P39" s="27">
        <v>12194.853499999999</v>
      </c>
      <c r="Q39" s="27">
        <v>12636.4465</v>
      </c>
      <c r="R39" s="27">
        <v>12680.268</v>
      </c>
      <c r="S39" s="27">
        <v>13233.057500000001</v>
      </c>
      <c r="T39" s="27">
        <v>12438.147000000001</v>
      </c>
      <c r="U39" s="27">
        <v>8851.1329999999998</v>
      </c>
      <c r="V39" s="27">
        <v>6855.8280000000004</v>
      </c>
      <c r="W39" s="27">
        <v>7070.777</v>
      </c>
      <c r="X39" s="27">
        <v>7907.4594999999999</v>
      </c>
      <c r="Y39" s="27">
        <v>9334.1954999999998</v>
      </c>
      <c r="Z39" s="27">
        <v>9551.7275000000009</v>
      </c>
      <c r="AA39" s="27">
        <v>9382.3705000000009</v>
      </c>
      <c r="AB39" s="27">
        <v>9562.8220000000001</v>
      </c>
      <c r="AC39" s="27">
        <v>9232.1669999999995</v>
      </c>
      <c r="AD39" s="27">
        <v>9191.8770000000004</v>
      </c>
      <c r="AE39" s="27">
        <v>8771.5149999999994</v>
      </c>
      <c r="AF39" s="27">
        <v>8125.3644999999997</v>
      </c>
      <c r="AG39" s="27">
        <v>7584.8990000000003</v>
      </c>
      <c r="AH39" s="27">
        <v>6860.8185000000003</v>
      </c>
      <c r="AI39" s="27">
        <v>6359.3535000000002</v>
      </c>
      <c r="AJ39" s="27">
        <v>5900.2730000000001</v>
      </c>
      <c r="AK39" s="27">
        <v>5527.3594999999996</v>
      </c>
      <c r="AL39" s="27">
        <v>5165.8705</v>
      </c>
      <c r="AM39" s="27">
        <v>4900.9335000000001</v>
      </c>
      <c r="AN39" s="27">
        <v>4779.8995000000004</v>
      </c>
      <c r="AO39" s="27">
        <v>4799.3419999999996</v>
      </c>
      <c r="AP39" s="27">
        <v>4760.2939999999999</v>
      </c>
      <c r="AQ39" s="27">
        <v>4574.7314999999999</v>
      </c>
      <c r="AR39" s="27">
        <v>4505.5545000000002</v>
      </c>
      <c r="AS39" s="27">
        <v>4570.0820000000003</v>
      </c>
      <c r="AT39" s="27">
        <v>4609.9575000000004</v>
      </c>
      <c r="AU39" s="27">
        <v>4674.2470000000003</v>
      </c>
      <c r="AV39" s="27">
        <v>4665.9430000000002</v>
      </c>
      <c r="AW39" s="27">
        <v>4609.7614999999996</v>
      </c>
      <c r="AX39" s="27">
        <v>4452.7839999999997</v>
      </c>
      <c r="AY39" s="27">
        <v>4196.6120000000001</v>
      </c>
      <c r="AZ39" s="27">
        <v>4120.6625000000004</v>
      </c>
      <c r="BA39" s="27">
        <v>4067.0365000000002</v>
      </c>
      <c r="BB39" s="27">
        <v>3973.2890000000002</v>
      </c>
      <c r="BC39" s="27">
        <v>3866.0729999999999</v>
      </c>
      <c r="BD39" s="27">
        <v>3657.1104999999998</v>
      </c>
      <c r="BE39" s="27">
        <v>3619.5794999999998</v>
      </c>
      <c r="BF39" s="27">
        <v>3677.114</v>
      </c>
      <c r="BG39" s="27">
        <v>3552.2489999999998</v>
      </c>
      <c r="BH39" s="27">
        <v>3356.0484999999999</v>
      </c>
      <c r="BI39" s="27">
        <v>3256.9965000000002</v>
      </c>
      <c r="BJ39" s="27">
        <v>3219.2150000000001</v>
      </c>
      <c r="BK39" s="27">
        <v>3119.4065000000001</v>
      </c>
      <c r="BL39" s="27">
        <v>2961.0610000000001</v>
      </c>
      <c r="BM39" s="27">
        <v>2882.7064999999998</v>
      </c>
      <c r="BN39" s="27">
        <v>2855.7545</v>
      </c>
      <c r="BO39" s="27">
        <v>2798.9724999999999</v>
      </c>
      <c r="BP39" s="27">
        <v>2756.8845000000001</v>
      </c>
      <c r="BQ39" s="27">
        <v>2675.3249999999998</v>
      </c>
      <c r="BR39" s="27">
        <v>2481.5149999999999</v>
      </c>
      <c r="BS39" s="27">
        <v>2308.0659999999998</v>
      </c>
      <c r="BT39" s="27">
        <v>2255.5374999999999</v>
      </c>
      <c r="BU39" s="27">
        <v>2259.7345</v>
      </c>
      <c r="BV39" s="27">
        <v>2199.279</v>
      </c>
      <c r="BW39" s="27">
        <v>2057.7020000000002</v>
      </c>
      <c r="BX39" s="27">
        <v>1960.6690000000001</v>
      </c>
      <c r="BY39" s="27">
        <v>1906.3440000000001</v>
      </c>
      <c r="BZ39" s="27">
        <v>1813.2864999999999</v>
      </c>
      <c r="CA39" s="27">
        <v>1713.588</v>
      </c>
      <c r="CB39" s="27">
        <v>1590.588</v>
      </c>
      <c r="CC39" s="27">
        <v>1451.2460000000001</v>
      </c>
      <c r="CD39" s="27">
        <v>1317.8644999999999</v>
      </c>
      <c r="CE39" s="27">
        <v>1159.6859999999999</v>
      </c>
      <c r="CF39" s="27">
        <v>1036.8979999999999</v>
      </c>
      <c r="CG39" s="27">
        <v>952.77800000000002</v>
      </c>
      <c r="CH39" s="27">
        <v>860.62300000000005</v>
      </c>
      <c r="CI39" s="27">
        <v>782.09900000000005</v>
      </c>
      <c r="CJ39" s="27">
        <v>705.77099999999996</v>
      </c>
      <c r="CK39" s="27">
        <v>624.60749999999996</v>
      </c>
      <c r="CL39" s="27">
        <v>538.32600000000002</v>
      </c>
      <c r="CM39" s="27">
        <v>441.15350000000001</v>
      </c>
      <c r="CN39" s="27">
        <v>360.34</v>
      </c>
      <c r="CO39" s="27">
        <v>306.06599999999997</v>
      </c>
      <c r="CP39" s="27">
        <v>259.20400000000001</v>
      </c>
      <c r="CQ39" s="27">
        <v>207.86850000000001</v>
      </c>
      <c r="CR39" s="27">
        <v>158.61250000000001</v>
      </c>
      <c r="CS39" s="27">
        <v>119.20099999999999</v>
      </c>
      <c r="CT39" s="27">
        <v>88.742999999999995</v>
      </c>
      <c r="CU39" s="27">
        <v>67.247</v>
      </c>
      <c r="CV39" s="27">
        <v>50.954500000000003</v>
      </c>
      <c r="CW39" s="27">
        <v>36.572000000000003</v>
      </c>
      <c r="CX39" s="27">
        <v>25.134499999999999</v>
      </c>
      <c r="CY39" s="27">
        <v>15.891</v>
      </c>
      <c r="CZ39" s="27">
        <v>9.6150000000000002</v>
      </c>
      <c r="DA39" s="27">
        <v>5.8410000000000002</v>
      </c>
      <c r="DB39" s="27">
        <v>3.4289999999999998</v>
      </c>
      <c r="DC39" s="27">
        <v>1.9570000000000001</v>
      </c>
      <c r="DD39" s="27">
        <v>1.0740000000000001</v>
      </c>
      <c r="DE39" s="27">
        <v>0.57599999999999996</v>
      </c>
      <c r="DF39" s="27">
        <v>0.29349999999999998</v>
      </c>
      <c r="DG39" s="27">
        <v>0.13200000000000001</v>
      </c>
      <c r="DH39" s="27">
        <v>0.113</v>
      </c>
      <c r="DI39" s="37"/>
    </row>
    <row r="40" spans="1:113" x14ac:dyDescent="0.35">
      <c r="A40" s="23">
        <v>6795</v>
      </c>
      <c r="B40" s="23" t="s">
        <v>23</v>
      </c>
      <c r="C40" s="24" t="s">
        <v>24</v>
      </c>
      <c r="D40" s="25">
        <v>5</v>
      </c>
      <c r="E40" s="25">
        <v>156</v>
      </c>
      <c r="F40" s="25" t="s">
        <v>25</v>
      </c>
      <c r="G40" s="25" t="s">
        <v>26</v>
      </c>
      <c r="H40" s="25">
        <v>156</v>
      </c>
      <c r="I40" s="26" t="s">
        <v>27</v>
      </c>
      <c r="J40" s="25">
        <v>906</v>
      </c>
      <c r="K40" s="25">
        <v>1972</v>
      </c>
      <c r="L40" s="27">
        <v>13433.681</v>
      </c>
      <c r="M40" s="27">
        <v>13682.7495</v>
      </c>
      <c r="N40" s="27">
        <v>13753.734</v>
      </c>
      <c r="O40" s="27">
        <v>13613.78</v>
      </c>
      <c r="P40" s="27">
        <v>12748.458000000001</v>
      </c>
      <c r="Q40" s="27">
        <v>12127.7695</v>
      </c>
      <c r="R40" s="27">
        <v>12578.200500000001</v>
      </c>
      <c r="S40" s="27">
        <v>12630.494000000001</v>
      </c>
      <c r="T40" s="27">
        <v>13187.933000000001</v>
      </c>
      <c r="U40" s="27">
        <v>12400.844999999999</v>
      </c>
      <c r="V40" s="27">
        <v>8827.3855000000003</v>
      </c>
      <c r="W40" s="27">
        <v>6839.0694999999996</v>
      </c>
      <c r="X40" s="27">
        <v>7055.0545000000002</v>
      </c>
      <c r="Y40" s="27">
        <v>7891.1975000000002</v>
      </c>
      <c r="Z40" s="27">
        <v>9316.1314999999995</v>
      </c>
      <c r="AA40" s="27">
        <v>9533.7574999999997</v>
      </c>
      <c r="AB40" s="27">
        <v>9364.5509999999995</v>
      </c>
      <c r="AC40" s="27">
        <v>9544.0815000000002</v>
      </c>
      <c r="AD40" s="27">
        <v>9213.027</v>
      </c>
      <c r="AE40" s="27">
        <v>9171.6139999999996</v>
      </c>
      <c r="AF40" s="27">
        <v>8750.7885000000006</v>
      </c>
      <c r="AG40" s="27">
        <v>8104.6385</v>
      </c>
      <c r="AH40" s="27">
        <v>7563.8545000000004</v>
      </c>
      <c r="AI40" s="27">
        <v>6839.8455000000004</v>
      </c>
      <c r="AJ40" s="27">
        <v>6338.8644999999997</v>
      </c>
      <c r="AK40" s="27">
        <v>5880.8119999999999</v>
      </c>
      <c r="AL40" s="27">
        <v>5508.8270000000002</v>
      </c>
      <c r="AM40" s="27">
        <v>5148.2425000000003</v>
      </c>
      <c r="AN40" s="27">
        <v>4883.9115000000002</v>
      </c>
      <c r="AO40" s="27">
        <v>4763.0050000000001</v>
      </c>
      <c r="AP40" s="27">
        <v>4782.0985000000001</v>
      </c>
      <c r="AQ40" s="27">
        <v>4742.8204999999998</v>
      </c>
      <c r="AR40" s="27">
        <v>4557.4724999999999</v>
      </c>
      <c r="AS40" s="27">
        <v>4488.1265000000003</v>
      </c>
      <c r="AT40" s="27">
        <v>4552.0325000000003</v>
      </c>
      <c r="AU40" s="27">
        <v>4591.2780000000002</v>
      </c>
      <c r="AV40" s="27">
        <v>4654.7145</v>
      </c>
      <c r="AW40" s="27">
        <v>4645.6495000000004</v>
      </c>
      <c r="AX40" s="27">
        <v>4588.6949999999997</v>
      </c>
      <c r="AY40" s="27">
        <v>4431.2325000000001</v>
      </c>
      <c r="AZ40" s="27">
        <v>4174.9634999999998</v>
      </c>
      <c r="BA40" s="27">
        <v>4098.0410000000002</v>
      </c>
      <c r="BB40" s="27">
        <v>4043.4054999999998</v>
      </c>
      <c r="BC40" s="27">
        <v>3948.9654999999998</v>
      </c>
      <c r="BD40" s="27">
        <v>3841.3380000000002</v>
      </c>
      <c r="BE40" s="27">
        <v>3632.732</v>
      </c>
      <c r="BF40" s="27">
        <v>3594.4349999999999</v>
      </c>
      <c r="BG40" s="27">
        <v>3650.3245000000002</v>
      </c>
      <c r="BH40" s="27">
        <v>3524.692</v>
      </c>
      <c r="BI40" s="27">
        <v>3327.86</v>
      </c>
      <c r="BJ40" s="27">
        <v>3227.0405000000001</v>
      </c>
      <c r="BK40" s="27">
        <v>3186.6840000000002</v>
      </c>
      <c r="BL40" s="27">
        <v>3085.0189999999998</v>
      </c>
      <c r="BM40" s="27">
        <v>2925.9605000000001</v>
      </c>
      <c r="BN40" s="27">
        <v>2846.558</v>
      </c>
      <c r="BO40" s="27">
        <v>2818.2444999999998</v>
      </c>
      <c r="BP40" s="27">
        <v>2760.3620000000001</v>
      </c>
      <c r="BQ40" s="27">
        <v>2716.4395</v>
      </c>
      <c r="BR40" s="27">
        <v>2632.8519999999999</v>
      </c>
      <c r="BS40" s="27">
        <v>2438.0594999999998</v>
      </c>
      <c r="BT40" s="27">
        <v>2262.7559999999999</v>
      </c>
      <c r="BU40" s="27">
        <v>2205.5145000000002</v>
      </c>
      <c r="BV40" s="27">
        <v>2203.2620000000002</v>
      </c>
      <c r="BW40" s="27">
        <v>2137.9760000000001</v>
      </c>
      <c r="BX40" s="27">
        <v>1994.5875000000001</v>
      </c>
      <c r="BY40" s="27">
        <v>1895.3364999999999</v>
      </c>
      <c r="BZ40" s="27">
        <v>1837.9955</v>
      </c>
      <c r="CA40" s="27">
        <v>1743.5615</v>
      </c>
      <c r="CB40" s="27">
        <v>1642.7159999999999</v>
      </c>
      <c r="CC40" s="27">
        <v>1519.442</v>
      </c>
      <c r="CD40" s="27">
        <v>1380.3879999999999</v>
      </c>
      <c r="CE40" s="27">
        <v>1247.3630000000001</v>
      </c>
      <c r="CF40" s="27">
        <v>1091.7929999999999</v>
      </c>
      <c r="CG40" s="27">
        <v>970.42100000000005</v>
      </c>
      <c r="CH40" s="27">
        <v>886.03549999999996</v>
      </c>
      <c r="CI40" s="27">
        <v>794.83799999999997</v>
      </c>
      <c r="CJ40" s="27">
        <v>716.79949999999997</v>
      </c>
      <c r="CK40" s="27">
        <v>641.29999999999995</v>
      </c>
      <c r="CL40" s="27">
        <v>561.92650000000003</v>
      </c>
      <c r="CM40" s="27">
        <v>478.767</v>
      </c>
      <c r="CN40" s="27">
        <v>387.154</v>
      </c>
      <c r="CO40" s="27">
        <v>311.45100000000002</v>
      </c>
      <c r="CP40" s="27">
        <v>260.14600000000002</v>
      </c>
      <c r="CQ40" s="27">
        <v>216.44399999999999</v>
      </c>
      <c r="CR40" s="27">
        <v>170.39599999999999</v>
      </c>
      <c r="CS40" s="27">
        <v>127.5425</v>
      </c>
      <c r="CT40" s="27">
        <v>93.953500000000005</v>
      </c>
      <c r="CU40" s="27">
        <v>68.514499999999998</v>
      </c>
      <c r="CV40" s="27">
        <v>50.798000000000002</v>
      </c>
      <c r="CW40" s="27">
        <v>37.607999999999997</v>
      </c>
      <c r="CX40" s="27">
        <v>26.299499999999998</v>
      </c>
      <c r="CY40" s="27">
        <v>17.535499999999999</v>
      </c>
      <c r="CZ40" s="27">
        <v>10.692</v>
      </c>
      <c r="DA40" s="27">
        <v>6.1885000000000003</v>
      </c>
      <c r="DB40" s="27">
        <v>3.57</v>
      </c>
      <c r="DC40" s="27">
        <v>2.0030000000000001</v>
      </c>
      <c r="DD40" s="27">
        <v>1.1034999999999999</v>
      </c>
      <c r="DE40" s="27">
        <v>0.57199999999999995</v>
      </c>
      <c r="DF40" s="27">
        <v>0.28449999999999998</v>
      </c>
      <c r="DG40" s="27">
        <v>0.1285</v>
      </c>
      <c r="DH40" s="27">
        <v>9.5000000000000001E-2</v>
      </c>
      <c r="DI40" s="37"/>
    </row>
    <row r="41" spans="1:113" x14ac:dyDescent="0.35">
      <c r="A41" s="23">
        <v>6796</v>
      </c>
      <c r="B41" s="23" t="s">
        <v>23</v>
      </c>
      <c r="C41" s="24" t="s">
        <v>24</v>
      </c>
      <c r="D41" s="25">
        <v>5</v>
      </c>
      <c r="E41" s="25">
        <v>156</v>
      </c>
      <c r="F41" s="25" t="s">
        <v>25</v>
      </c>
      <c r="G41" s="25" t="s">
        <v>26</v>
      </c>
      <c r="H41" s="25">
        <v>156</v>
      </c>
      <c r="I41" s="26" t="s">
        <v>27</v>
      </c>
      <c r="J41" s="25">
        <v>906</v>
      </c>
      <c r="K41" s="25">
        <v>1973</v>
      </c>
      <c r="L41" s="27">
        <v>12967.407999999999</v>
      </c>
      <c r="M41" s="27">
        <v>13064.991</v>
      </c>
      <c r="N41" s="27">
        <v>13556.55</v>
      </c>
      <c r="O41" s="27">
        <v>13651.003000000001</v>
      </c>
      <c r="P41" s="27">
        <v>13530.0875</v>
      </c>
      <c r="Q41" s="27">
        <v>12683.422</v>
      </c>
      <c r="R41" s="27">
        <v>12075.458000000001</v>
      </c>
      <c r="S41" s="27">
        <v>12531.876</v>
      </c>
      <c r="T41" s="27">
        <v>12590.054</v>
      </c>
      <c r="U41" s="27">
        <v>13150.522000000001</v>
      </c>
      <c r="V41" s="27">
        <v>12369.473</v>
      </c>
      <c r="W41" s="27">
        <v>8807.1715000000004</v>
      </c>
      <c r="X41" s="27">
        <v>6824.5375000000004</v>
      </c>
      <c r="Y41" s="27">
        <v>7041.1274999999996</v>
      </c>
      <c r="Z41" s="27">
        <v>7876.3990000000003</v>
      </c>
      <c r="AA41" s="27">
        <v>9299.2180000000008</v>
      </c>
      <c r="AB41" s="27">
        <v>9516.3734999999997</v>
      </c>
      <c r="AC41" s="27">
        <v>9346.77</v>
      </c>
      <c r="AD41" s="27">
        <v>9524.9804999999997</v>
      </c>
      <c r="AE41" s="27">
        <v>9193.2484999999997</v>
      </c>
      <c r="AF41" s="27">
        <v>9150.5930000000008</v>
      </c>
      <c r="AG41" s="27">
        <v>8729.3804999999993</v>
      </c>
      <c r="AH41" s="27">
        <v>8083.4390000000003</v>
      </c>
      <c r="AI41" s="27">
        <v>7542.6535000000003</v>
      </c>
      <c r="AJ41" s="27">
        <v>6819.0235000000002</v>
      </c>
      <c r="AK41" s="27">
        <v>6318.7610000000004</v>
      </c>
      <c r="AL41" s="27">
        <v>5861.8440000000001</v>
      </c>
      <c r="AM41" s="27">
        <v>5490.8014999999996</v>
      </c>
      <c r="AN41" s="27">
        <v>5131.0685000000003</v>
      </c>
      <c r="AO41" s="27">
        <v>4867.2830000000004</v>
      </c>
      <c r="AP41" s="27">
        <v>4746.4645</v>
      </c>
      <c r="AQ41" s="27">
        <v>4765.2150000000001</v>
      </c>
      <c r="AR41" s="27">
        <v>4725.7314999999999</v>
      </c>
      <c r="AS41" s="27">
        <v>4540.6165000000001</v>
      </c>
      <c r="AT41" s="27">
        <v>4471.1025</v>
      </c>
      <c r="AU41" s="27">
        <v>4534.3644999999997</v>
      </c>
      <c r="AV41" s="27">
        <v>4572.9014999999999</v>
      </c>
      <c r="AW41" s="27">
        <v>4635.3575000000001</v>
      </c>
      <c r="AX41" s="27">
        <v>4625.3774999999996</v>
      </c>
      <c r="AY41" s="27">
        <v>4567.5020000000004</v>
      </c>
      <c r="AZ41" s="27">
        <v>4409.46</v>
      </c>
      <c r="BA41" s="27">
        <v>4153.0889999999999</v>
      </c>
      <c r="BB41" s="27">
        <v>4075.2750000000001</v>
      </c>
      <c r="BC41" s="27">
        <v>4019.8015</v>
      </c>
      <c r="BD41" s="27">
        <v>3924.8625000000002</v>
      </c>
      <c r="BE41" s="27">
        <v>3816.9650000000001</v>
      </c>
      <c r="BF41" s="27">
        <v>3608.7145</v>
      </c>
      <c r="BG41" s="27">
        <v>3569.5</v>
      </c>
      <c r="BH41" s="27">
        <v>3623.4434999999999</v>
      </c>
      <c r="BI41" s="27">
        <v>3496.6619999999998</v>
      </c>
      <c r="BJ41" s="27">
        <v>3298.8679999999999</v>
      </c>
      <c r="BK41" s="27">
        <v>3196.1415000000002</v>
      </c>
      <c r="BL41" s="27">
        <v>3153.395</v>
      </c>
      <c r="BM41" s="27">
        <v>3050.3829999999998</v>
      </c>
      <c r="BN41" s="27">
        <v>2891.1864999999998</v>
      </c>
      <c r="BO41" s="27">
        <v>2811.0585000000001</v>
      </c>
      <c r="BP41" s="27">
        <v>2781.3065000000001</v>
      </c>
      <c r="BQ41" s="27">
        <v>2721.8445000000002</v>
      </c>
      <c r="BR41" s="27">
        <v>2675.3090000000002</v>
      </c>
      <c r="BS41" s="27">
        <v>2588.817</v>
      </c>
      <c r="BT41" s="27">
        <v>2392.3254999999999</v>
      </c>
      <c r="BU41" s="27">
        <v>2214.7125000000001</v>
      </c>
      <c r="BV41" s="27">
        <v>2152.5949999999998</v>
      </c>
      <c r="BW41" s="27">
        <v>2144.1424999999999</v>
      </c>
      <c r="BX41" s="27">
        <v>2074.7849999999999</v>
      </c>
      <c r="BY41" s="27">
        <v>1930.5160000000001</v>
      </c>
      <c r="BZ41" s="27">
        <v>1829.7215000000001</v>
      </c>
      <c r="CA41" s="27">
        <v>1769.6985</v>
      </c>
      <c r="CB41" s="27">
        <v>1673.87</v>
      </c>
      <c r="CC41" s="27">
        <v>1571.683</v>
      </c>
      <c r="CD41" s="27">
        <v>1447.8185000000001</v>
      </c>
      <c r="CE41" s="27">
        <v>1309.1600000000001</v>
      </c>
      <c r="CF41" s="27">
        <v>1177.037</v>
      </c>
      <c r="CG41" s="27">
        <v>1024.5445</v>
      </c>
      <c r="CH41" s="27">
        <v>905.14250000000004</v>
      </c>
      <c r="CI41" s="27">
        <v>821.09849999999994</v>
      </c>
      <c r="CJ41" s="27">
        <v>731.28250000000003</v>
      </c>
      <c r="CK41" s="27">
        <v>654.01400000000001</v>
      </c>
      <c r="CL41" s="27">
        <v>579.53650000000005</v>
      </c>
      <c r="CM41" s="27">
        <v>502.1275</v>
      </c>
      <c r="CN41" s="27">
        <v>422.34199999999998</v>
      </c>
      <c r="CO41" s="27">
        <v>336.56299999999999</v>
      </c>
      <c r="CP41" s="27">
        <v>266.37599999999998</v>
      </c>
      <c r="CQ41" s="27">
        <v>218.66149999999999</v>
      </c>
      <c r="CR41" s="27">
        <v>178.696</v>
      </c>
      <c r="CS41" s="27">
        <v>138.1045</v>
      </c>
      <c r="CT41" s="27">
        <v>101.3935</v>
      </c>
      <c r="CU41" s="27">
        <v>73.176500000000004</v>
      </c>
      <c r="CV41" s="27">
        <v>52.215499999999999</v>
      </c>
      <c r="CW41" s="27">
        <v>37.8095</v>
      </c>
      <c r="CX41" s="27">
        <v>27.279</v>
      </c>
      <c r="CY41" s="27">
        <v>18.518000000000001</v>
      </c>
      <c r="CZ41" s="27">
        <v>11.917999999999999</v>
      </c>
      <c r="DA41" s="27">
        <v>6.9675000000000002</v>
      </c>
      <c r="DB41" s="27">
        <v>3.8355000000000001</v>
      </c>
      <c r="DC41" s="27">
        <v>2.1154999999999999</v>
      </c>
      <c r="DD41" s="27">
        <v>1.1435</v>
      </c>
      <c r="DE41" s="27">
        <v>0.59450000000000003</v>
      </c>
      <c r="DF41" s="27">
        <v>0.28449999999999998</v>
      </c>
      <c r="DG41" s="27">
        <v>0.1235</v>
      </c>
      <c r="DH41" s="27">
        <v>8.4000000000000005E-2</v>
      </c>
      <c r="DI41" s="37"/>
    </row>
    <row r="42" spans="1:113" x14ac:dyDescent="0.35">
      <c r="A42" s="23">
        <v>6797</v>
      </c>
      <c r="B42" s="23" t="s">
        <v>23</v>
      </c>
      <c r="C42" s="24" t="s">
        <v>24</v>
      </c>
      <c r="D42" s="25">
        <v>5</v>
      </c>
      <c r="E42" s="25">
        <v>156</v>
      </c>
      <c r="F42" s="25" t="s">
        <v>25</v>
      </c>
      <c r="G42" s="25" t="s">
        <v>26</v>
      </c>
      <c r="H42" s="25">
        <v>156</v>
      </c>
      <c r="I42" s="26" t="s">
        <v>27</v>
      </c>
      <c r="J42" s="25">
        <v>906</v>
      </c>
      <c r="K42" s="25">
        <v>1974</v>
      </c>
      <c r="L42" s="27">
        <v>12319.314</v>
      </c>
      <c r="M42" s="27">
        <v>12635.5605</v>
      </c>
      <c r="N42" s="27">
        <v>12953.1525</v>
      </c>
      <c r="O42" s="27">
        <v>13463.064</v>
      </c>
      <c r="P42" s="27">
        <v>13573.984</v>
      </c>
      <c r="Q42" s="27">
        <v>13466.415499999999</v>
      </c>
      <c r="R42" s="27">
        <v>12633.110500000001</v>
      </c>
      <c r="S42" s="27">
        <v>12034.1065</v>
      </c>
      <c r="T42" s="27">
        <v>12494.3735</v>
      </c>
      <c r="U42" s="27">
        <v>12556.559499999999</v>
      </c>
      <c r="V42" s="27">
        <v>13119.039000000001</v>
      </c>
      <c r="W42" s="27">
        <v>12342.724</v>
      </c>
      <c r="X42" s="27">
        <v>8789.6584999999995</v>
      </c>
      <c r="Y42" s="27">
        <v>6811.6989999999996</v>
      </c>
      <c r="Z42" s="27">
        <v>7028.4930000000004</v>
      </c>
      <c r="AA42" s="27">
        <v>7862.607</v>
      </c>
      <c r="AB42" s="27">
        <v>9283.0480000000007</v>
      </c>
      <c r="AC42" s="27">
        <v>9499.3289999999997</v>
      </c>
      <c r="AD42" s="27">
        <v>9329.0355</v>
      </c>
      <c r="AE42" s="27">
        <v>9505.7564999999995</v>
      </c>
      <c r="AF42" s="27">
        <v>9173.3155000000006</v>
      </c>
      <c r="AG42" s="27">
        <v>9129.5485000000008</v>
      </c>
      <c r="AH42" s="27">
        <v>8708.1970000000001</v>
      </c>
      <c r="AI42" s="27">
        <v>8062.8069999999998</v>
      </c>
      <c r="AJ42" s="27">
        <v>7522.3339999999998</v>
      </c>
      <c r="AK42" s="27">
        <v>6799.3215</v>
      </c>
      <c r="AL42" s="27">
        <v>6299.8815000000004</v>
      </c>
      <c r="AM42" s="27">
        <v>5844.08</v>
      </c>
      <c r="AN42" s="27">
        <v>5473.8940000000002</v>
      </c>
      <c r="AO42" s="27">
        <v>5114.9084999999995</v>
      </c>
      <c r="AP42" s="27">
        <v>4851.5815000000002</v>
      </c>
      <c r="AQ42" s="27">
        <v>4730.8100000000004</v>
      </c>
      <c r="AR42" s="27">
        <v>4749.2060000000001</v>
      </c>
      <c r="AS42" s="27">
        <v>4709.5055000000002</v>
      </c>
      <c r="AT42" s="27">
        <v>4524.5784999999996</v>
      </c>
      <c r="AU42" s="27">
        <v>4454.8355000000001</v>
      </c>
      <c r="AV42" s="27">
        <v>4517.3504999999996</v>
      </c>
      <c r="AW42" s="27">
        <v>4555.0315000000001</v>
      </c>
      <c r="AX42" s="27">
        <v>4616.3355000000001</v>
      </c>
      <c r="AY42" s="27">
        <v>4605.2730000000001</v>
      </c>
      <c r="AZ42" s="27">
        <v>4546.3554999999997</v>
      </c>
      <c r="BA42" s="27">
        <v>4387.6985000000004</v>
      </c>
      <c r="BB42" s="27">
        <v>4131.3</v>
      </c>
      <c r="BC42" s="27">
        <v>4052.7420000000002</v>
      </c>
      <c r="BD42" s="27">
        <v>3996.6005</v>
      </c>
      <c r="BE42" s="27">
        <v>3901.2840000000001</v>
      </c>
      <c r="BF42" s="27">
        <v>3793.1060000000002</v>
      </c>
      <c r="BG42" s="27">
        <v>3585.0435000000002</v>
      </c>
      <c r="BH42" s="27">
        <v>3544.6219999999998</v>
      </c>
      <c r="BI42" s="27">
        <v>3596.2269999999999</v>
      </c>
      <c r="BJ42" s="27">
        <v>3467.9479999999999</v>
      </c>
      <c r="BK42" s="27">
        <v>3269.0749999999998</v>
      </c>
      <c r="BL42" s="27">
        <v>3164.6305000000002</v>
      </c>
      <c r="BM42" s="27">
        <v>3119.9614999999999</v>
      </c>
      <c r="BN42" s="27">
        <v>3016.154</v>
      </c>
      <c r="BO42" s="27">
        <v>2857.1205</v>
      </c>
      <c r="BP42" s="27">
        <v>2776.1815000000001</v>
      </c>
      <c r="BQ42" s="27">
        <v>2744.5324999999998</v>
      </c>
      <c r="BR42" s="27">
        <v>2682.748</v>
      </c>
      <c r="BS42" s="27">
        <v>2632.7354999999998</v>
      </c>
      <c r="BT42" s="27">
        <v>2542.5295000000001</v>
      </c>
      <c r="BU42" s="27">
        <v>2343.8865000000001</v>
      </c>
      <c r="BV42" s="27">
        <v>2163.9540000000002</v>
      </c>
      <c r="BW42" s="27">
        <v>2097.2674999999999</v>
      </c>
      <c r="BX42" s="27">
        <v>2083.2649999999999</v>
      </c>
      <c r="BY42" s="27">
        <v>2010.682</v>
      </c>
      <c r="BZ42" s="27">
        <v>1866.2165</v>
      </c>
      <c r="CA42" s="27">
        <v>1764.2070000000001</v>
      </c>
      <c r="CB42" s="27">
        <v>1701.473</v>
      </c>
      <c r="CC42" s="27">
        <v>1604.0474999999999</v>
      </c>
      <c r="CD42" s="27">
        <v>1500.1824999999999</v>
      </c>
      <c r="CE42" s="27">
        <v>1375.8095000000001</v>
      </c>
      <c r="CF42" s="27">
        <v>1238.08</v>
      </c>
      <c r="CG42" s="27">
        <v>1107.3215</v>
      </c>
      <c r="CH42" s="27">
        <v>958.44050000000004</v>
      </c>
      <c r="CI42" s="27">
        <v>841.55650000000003</v>
      </c>
      <c r="CJ42" s="27">
        <v>758.26300000000003</v>
      </c>
      <c r="CK42" s="27">
        <v>670.05499999999995</v>
      </c>
      <c r="CL42" s="27">
        <v>593.73099999999999</v>
      </c>
      <c r="CM42" s="27">
        <v>520.45799999999997</v>
      </c>
      <c r="CN42" s="27">
        <v>445.30549999999999</v>
      </c>
      <c r="CO42" s="27">
        <v>369.28699999999998</v>
      </c>
      <c r="CP42" s="27">
        <v>289.72699999999998</v>
      </c>
      <c r="CQ42" s="27">
        <v>225.4795</v>
      </c>
      <c r="CR42" s="27">
        <v>181.8715</v>
      </c>
      <c r="CS42" s="27">
        <v>145.994</v>
      </c>
      <c r="CT42" s="27">
        <v>110.7595</v>
      </c>
      <c r="CU42" s="27">
        <v>79.728999999999999</v>
      </c>
      <c r="CV42" s="27">
        <v>56.320999999999998</v>
      </c>
      <c r="CW42" s="27">
        <v>39.258000000000003</v>
      </c>
      <c r="CX42" s="27">
        <v>27.695</v>
      </c>
      <c r="CY42" s="27">
        <v>19.404</v>
      </c>
      <c r="CZ42" s="27">
        <v>12.7265</v>
      </c>
      <c r="DA42" s="27">
        <v>7.8635000000000002</v>
      </c>
      <c r="DB42" s="27">
        <v>4.3860000000000001</v>
      </c>
      <c r="DC42" s="27">
        <v>2.3115000000000001</v>
      </c>
      <c r="DD42" s="27">
        <v>1.2295</v>
      </c>
      <c r="DE42" s="27">
        <v>0.629</v>
      </c>
      <c r="DF42" s="27">
        <v>0.30349999999999999</v>
      </c>
      <c r="DG42" s="27">
        <v>0.1275</v>
      </c>
      <c r="DH42" s="27">
        <v>0.08</v>
      </c>
      <c r="DI42" s="37"/>
    </row>
    <row r="43" spans="1:113" x14ac:dyDescent="0.35">
      <c r="A43" s="23">
        <v>6798</v>
      </c>
      <c r="B43" s="23" t="s">
        <v>23</v>
      </c>
      <c r="C43" s="24" t="s">
        <v>24</v>
      </c>
      <c r="D43" s="25">
        <v>5</v>
      </c>
      <c r="E43" s="25">
        <v>156</v>
      </c>
      <c r="F43" s="25" t="s">
        <v>25</v>
      </c>
      <c r="G43" s="25" t="s">
        <v>26</v>
      </c>
      <c r="H43" s="25">
        <v>156</v>
      </c>
      <c r="I43" s="26" t="s">
        <v>27</v>
      </c>
      <c r="J43" s="25">
        <v>906</v>
      </c>
      <c r="K43" s="25">
        <v>1975</v>
      </c>
      <c r="L43" s="27">
        <v>11258.304</v>
      </c>
      <c r="M43" s="27">
        <v>12031.772999999999</v>
      </c>
      <c r="N43" s="27">
        <v>12535.651</v>
      </c>
      <c r="O43" s="27">
        <v>12870.9355</v>
      </c>
      <c r="P43" s="27">
        <v>13393.5355</v>
      </c>
      <c r="Q43" s="27">
        <v>13515.915999999999</v>
      </c>
      <c r="R43" s="27">
        <v>13417.584500000001</v>
      </c>
      <c r="S43" s="27">
        <v>12593.5735</v>
      </c>
      <c r="T43" s="27">
        <v>12000.618</v>
      </c>
      <c r="U43" s="27">
        <v>12463.110500000001</v>
      </c>
      <c r="V43" s="27">
        <v>12528.126</v>
      </c>
      <c r="W43" s="27">
        <v>13092.037</v>
      </c>
      <c r="X43" s="27">
        <v>12319.513000000001</v>
      </c>
      <c r="Y43" s="27">
        <v>8774.2165000000005</v>
      </c>
      <c r="Z43" s="27">
        <v>6800.1109999999999</v>
      </c>
      <c r="AA43" s="27">
        <v>7016.8095000000003</v>
      </c>
      <c r="AB43" s="27">
        <v>7849.5654999999997</v>
      </c>
      <c r="AC43" s="27">
        <v>9267.4689999999991</v>
      </c>
      <c r="AD43" s="27">
        <v>9482.6805000000004</v>
      </c>
      <c r="AE43" s="27">
        <v>9311.5944999999992</v>
      </c>
      <c r="AF43" s="27">
        <v>9486.8374999999996</v>
      </c>
      <c r="AG43" s="27">
        <v>9153.8389999999999</v>
      </c>
      <c r="AH43" s="27">
        <v>9109.223</v>
      </c>
      <c r="AI43" s="27">
        <v>8688.0704999999998</v>
      </c>
      <c r="AJ43" s="27">
        <v>8043.5325000000003</v>
      </c>
      <c r="AK43" s="27">
        <v>7503.5919999999996</v>
      </c>
      <c r="AL43" s="27">
        <v>6781.2910000000002</v>
      </c>
      <c r="AM43" s="27">
        <v>6282.6390000000001</v>
      </c>
      <c r="AN43" s="27">
        <v>5827.8365000000003</v>
      </c>
      <c r="AO43" s="27">
        <v>5458.3710000000001</v>
      </c>
      <c r="AP43" s="27">
        <v>5100.0119999999997</v>
      </c>
      <c r="AQ43" s="27">
        <v>4837.0585000000001</v>
      </c>
      <c r="AR43" s="27">
        <v>4716.2790000000005</v>
      </c>
      <c r="AS43" s="27">
        <v>4734.2759999999998</v>
      </c>
      <c r="AT43" s="27">
        <v>4694.2960000000003</v>
      </c>
      <c r="AU43" s="27">
        <v>4509.4565000000002</v>
      </c>
      <c r="AV43" s="27">
        <v>4439.3495000000003</v>
      </c>
      <c r="AW43" s="27">
        <v>4500.9449999999997</v>
      </c>
      <c r="AX43" s="27">
        <v>4537.5749999999998</v>
      </c>
      <c r="AY43" s="27">
        <v>4597.5349999999999</v>
      </c>
      <c r="AZ43" s="27">
        <v>4585.2380000000003</v>
      </c>
      <c r="BA43" s="27">
        <v>4525.2115000000003</v>
      </c>
      <c r="BB43" s="27">
        <v>4365.982</v>
      </c>
      <c r="BC43" s="27">
        <v>4109.6819999999998</v>
      </c>
      <c r="BD43" s="27">
        <v>4030.5279999999998</v>
      </c>
      <c r="BE43" s="27">
        <v>3973.8090000000002</v>
      </c>
      <c r="BF43" s="27">
        <v>3878.096</v>
      </c>
      <c r="BG43" s="27">
        <v>3769.462</v>
      </c>
      <c r="BH43" s="27">
        <v>3561.2849999999999</v>
      </c>
      <c r="BI43" s="27">
        <v>3519.2745</v>
      </c>
      <c r="BJ43" s="27">
        <v>3568.145</v>
      </c>
      <c r="BK43" s="27">
        <v>3438.203</v>
      </c>
      <c r="BL43" s="27">
        <v>3238.4375</v>
      </c>
      <c r="BM43" s="27">
        <v>3132.71</v>
      </c>
      <c r="BN43" s="27">
        <v>3086.6275000000001</v>
      </c>
      <c r="BO43" s="27">
        <v>2982.3110000000001</v>
      </c>
      <c r="BP43" s="27">
        <v>2823.3314999999998</v>
      </c>
      <c r="BQ43" s="27">
        <v>2741.1260000000002</v>
      </c>
      <c r="BR43" s="27">
        <v>2706.8355000000001</v>
      </c>
      <c r="BS43" s="27">
        <v>2641.866</v>
      </c>
      <c r="BT43" s="27">
        <v>2587.5219999999999</v>
      </c>
      <c r="BU43" s="27">
        <v>2492.982</v>
      </c>
      <c r="BV43" s="27">
        <v>2292.1435000000001</v>
      </c>
      <c r="BW43" s="27">
        <v>2110.2905000000001</v>
      </c>
      <c r="BX43" s="27">
        <v>2039.6569999999999</v>
      </c>
      <c r="BY43" s="27">
        <v>2020.8164999999999</v>
      </c>
      <c r="BZ43" s="27">
        <v>1945.6120000000001</v>
      </c>
      <c r="CA43" s="27">
        <v>1801.2574999999999</v>
      </c>
      <c r="CB43" s="27">
        <v>1697.9965</v>
      </c>
      <c r="CC43" s="27">
        <v>1632.3130000000001</v>
      </c>
      <c r="CD43" s="27">
        <v>1532.922</v>
      </c>
      <c r="CE43" s="27">
        <v>1427.4365</v>
      </c>
      <c r="CF43" s="27">
        <v>1303.0605</v>
      </c>
      <c r="CG43" s="27">
        <v>1166.7335</v>
      </c>
      <c r="CH43" s="27">
        <v>1037.9110000000001</v>
      </c>
      <c r="CI43" s="27">
        <v>893.17499999999995</v>
      </c>
      <c r="CJ43" s="27">
        <v>779.18650000000002</v>
      </c>
      <c r="CK43" s="27">
        <v>696.87149999999997</v>
      </c>
      <c r="CL43" s="27">
        <v>610.40099999999995</v>
      </c>
      <c r="CM43" s="27">
        <v>535.21</v>
      </c>
      <c r="CN43" s="27">
        <v>463.45499999999998</v>
      </c>
      <c r="CO43" s="27">
        <v>391.04700000000003</v>
      </c>
      <c r="CP43" s="27">
        <v>319.38200000000001</v>
      </c>
      <c r="CQ43" s="27">
        <v>246.51599999999999</v>
      </c>
      <c r="CR43" s="27">
        <v>188.58600000000001</v>
      </c>
      <c r="CS43" s="27">
        <v>149.44800000000001</v>
      </c>
      <c r="CT43" s="27">
        <v>117.809</v>
      </c>
      <c r="CU43" s="27">
        <v>87.683000000000007</v>
      </c>
      <c r="CV43" s="27">
        <v>61.814</v>
      </c>
      <c r="CW43" s="27">
        <v>42.661000000000001</v>
      </c>
      <c r="CX43" s="27">
        <v>28.971499999999999</v>
      </c>
      <c r="CY43" s="27">
        <v>19.840499999999999</v>
      </c>
      <c r="CZ43" s="27">
        <v>13.4335</v>
      </c>
      <c r="DA43" s="27">
        <v>8.4655000000000005</v>
      </c>
      <c r="DB43" s="27">
        <v>4.9984999999999999</v>
      </c>
      <c r="DC43" s="27">
        <v>2.6764999999999999</v>
      </c>
      <c r="DD43" s="27">
        <v>1.363</v>
      </c>
      <c r="DE43" s="27">
        <v>0.6905</v>
      </c>
      <c r="DF43" s="27">
        <v>0.33200000000000002</v>
      </c>
      <c r="DG43" s="27">
        <v>0.14499999999999999</v>
      </c>
      <c r="DH43" s="27">
        <v>8.6999999999999994E-2</v>
      </c>
      <c r="DI43" s="37"/>
    </row>
    <row r="44" spans="1:113" x14ac:dyDescent="0.35">
      <c r="A44" s="23">
        <v>6799</v>
      </c>
      <c r="B44" s="23" t="s">
        <v>23</v>
      </c>
      <c r="C44" s="24" t="s">
        <v>24</v>
      </c>
      <c r="D44" s="25">
        <v>5</v>
      </c>
      <c r="E44" s="25">
        <v>156</v>
      </c>
      <c r="F44" s="25" t="s">
        <v>25</v>
      </c>
      <c r="G44" s="25" t="s">
        <v>26</v>
      </c>
      <c r="H44" s="25">
        <v>156</v>
      </c>
      <c r="I44" s="26" t="s">
        <v>27</v>
      </c>
      <c r="J44" s="25">
        <v>906</v>
      </c>
      <c r="K44" s="25">
        <v>1976</v>
      </c>
      <c r="L44" s="27">
        <v>10397.933000000001</v>
      </c>
      <c r="M44" s="27">
        <v>11021.951499999999</v>
      </c>
      <c r="N44" s="27">
        <v>11945.440500000001</v>
      </c>
      <c r="O44" s="27">
        <v>12463.0275</v>
      </c>
      <c r="P44" s="27">
        <v>12810.377500000001</v>
      </c>
      <c r="Q44" s="27">
        <v>13341.594499999999</v>
      </c>
      <c r="R44" s="27">
        <v>13471.702499999999</v>
      </c>
      <c r="S44" s="27">
        <v>13379.303</v>
      </c>
      <c r="T44" s="27">
        <v>12561.485000000001</v>
      </c>
      <c r="U44" s="27">
        <v>11972.613499999999</v>
      </c>
      <c r="V44" s="27">
        <v>12436.6155</v>
      </c>
      <c r="W44" s="27">
        <v>12503.9175</v>
      </c>
      <c r="X44" s="27">
        <v>13068.808000000001</v>
      </c>
      <c r="Y44" s="27">
        <v>12299.321</v>
      </c>
      <c r="Z44" s="27">
        <v>8760.5784999999996</v>
      </c>
      <c r="AA44" s="27">
        <v>6789.6629999999996</v>
      </c>
      <c r="AB44" s="27">
        <v>7006.0805</v>
      </c>
      <c r="AC44" s="27">
        <v>7837.37</v>
      </c>
      <c r="AD44" s="27">
        <v>9252.6640000000007</v>
      </c>
      <c r="AE44" s="27">
        <v>9466.7340000000004</v>
      </c>
      <c r="AF44" s="27">
        <v>9294.8610000000008</v>
      </c>
      <c r="AG44" s="27">
        <v>9468.7505000000001</v>
      </c>
      <c r="AH44" s="27">
        <v>9135.4349999999995</v>
      </c>
      <c r="AI44" s="27">
        <v>9090.2720000000008</v>
      </c>
      <c r="AJ44" s="27">
        <v>8669.61</v>
      </c>
      <c r="AK44" s="27">
        <v>8026.0969999999998</v>
      </c>
      <c r="AL44" s="27">
        <v>7486.7669999999998</v>
      </c>
      <c r="AM44" s="27">
        <v>6765.1180000000004</v>
      </c>
      <c r="AN44" s="27">
        <v>6267.1260000000002</v>
      </c>
      <c r="AO44" s="27">
        <v>5813.1594999999998</v>
      </c>
      <c r="AP44" s="27">
        <v>5444.2749999999996</v>
      </c>
      <c r="AQ44" s="27">
        <v>5086.4345000000003</v>
      </c>
      <c r="AR44" s="27">
        <v>4823.7775000000001</v>
      </c>
      <c r="AS44" s="27">
        <v>4702.9255000000003</v>
      </c>
      <c r="AT44" s="27">
        <v>4720.4565000000002</v>
      </c>
      <c r="AU44" s="27">
        <v>4680.0955000000004</v>
      </c>
      <c r="AV44" s="27">
        <v>4495.1965</v>
      </c>
      <c r="AW44" s="27">
        <v>4424.5469999999996</v>
      </c>
      <c r="AX44" s="27">
        <v>4485.0259999999998</v>
      </c>
      <c r="AY44" s="27">
        <v>4520.4105</v>
      </c>
      <c r="AZ44" s="27">
        <v>4578.8620000000001</v>
      </c>
      <c r="BA44" s="27">
        <v>4565.2475000000004</v>
      </c>
      <c r="BB44" s="27">
        <v>4504.13</v>
      </c>
      <c r="BC44" s="27">
        <v>4344.4375</v>
      </c>
      <c r="BD44" s="27">
        <v>4088.3735000000001</v>
      </c>
      <c r="BE44" s="27">
        <v>4008.7040000000002</v>
      </c>
      <c r="BF44" s="27">
        <v>3951.3825000000002</v>
      </c>
      <c r="BG44" s="27">
        <v>3855.0949999999998</v>
      </c>
      <c r="BH44" s="27">
        <v>3745.6905000000002</v>
      </c>
      <c r="BI44" s="27">
        <v>3537.0304999999998</v>
      </c>
      <c r="BJ44" s="27">
        <v>3493.0585000000001</v>
      </c>
      <c r="BK44" s="27">
        <v>3538.9654999999998</v>
      </c>
      <c r="BL44" s="27">
        <v>3407.5039999999999</v>
      </c>
      <c r="BM44" s="27">
        <v>3207.2845000000002</v>
      </c>
      <c r="BN44" s="27">
        <v>3100.7579999999998</v>
      </c>
      <c r="BO44" s="27">
        <v>3053.5340000000001</v>
      </c>
      <c r="BP44" s="27">
        <v>2948.5965000000001</v>
      </c>
      <c r="BQ44" s="27">
        <v>2789.212</v>
      </c>
      <c r="BR44" s="27">
        <v>2705.0155</v>
      </c>
      <c r="BS44" s="27">
        <v>2667.2114999999999</v>
      </c>
      <c r="BT44" s="27">
        <v>2598.2044999999998</v>
      </c>
      <c r="BU44" s="27">
        <v>2538.8429999999998</v>
      </c>
      <c r="BV44" s="27">
        <v>2439.7345</v>
      </c>
      <c r="BW44" s="27">
        <v>2237.0859999999998</v>
      </c>
      <c r="BX44" s="27">
        <v>2054.0365000000002</v>
      </c>
      <c r="BY44" s="27">
        <v>1980.1565000000001</v>
      </c>
      <c r="BZ44" s="27">
        <v>1956.998</v>
      </c>
      <c r="CA44" s="27">
        <v>1879.4269999999999</v>
      </c>
      <c r="CB44" s="27">
        <v>1735.1434999999999</v>
      </c>
      <c r="CC44" s="27">
        <v>1630.4065000000001</v>
      </c>
      <c r="CD44" s="27">
        <v>1561.366</v>
      </c>
      <c r="CE44" s="27">
        <v>1460.0355</v>
      </c>
      <c r="CF44" s="27">
        <v>1353.4114999999999</v>
      </c>
      <c r="CG44" s="27">
        <v>1229.4884999999999</v>
      </c>
      <c r="CH44" s="27">
        <v>1095.1514999999999</v>
      </c>
      <c r="CI44" s="27">
        <v>968.83699999999999</v>
      </c>
      <c r="CJ44" s="27">
        <v>828.61</v>
      </c>
      <c r="CK44" s="27">
        <v>717.70950000000005</v>
      </c>
      <c r="CL44" s="27">
        <v>636.49850000000004</v>
      </c>
      <c r="CM44" s="27">
        <v>551.91049999999996</v>
      </c>
      <c r="CN44" s="27">
        <v>478.16500000000002</v>
      </c>
      <c r="CO44" s="27">
        <v>408.43950000000001</v>
      </c>
      <c r="CP44" s="27">
        <v>339.45699999999999</v>
      </c>
      <c r="CQ44" s="27">
        <v>272.82650000000001</v>
      </c>
      <c r="CR44" s="27">
        <v>207.07400000000001</v>
      </c>
      <c r="CS44" s="27">
        <v>155.6705</v>
      </c>
      <c r="CT44" s="27">
        <v>121.15600000000001</v>
      </c>
      <c r="CU44" s="27">
        <v>93.722499999999997</v>
      </c>
      <c r="CV44" s="27">
        <v>68.349000000000004</v>
      </c>
      <c r="CW44" s="27">
        <v>47.097000000000001</v>
      </c>
      <c r="CX44" s="27">
        <v>31.668500000000002</v>
      </c>
      <c r="CY44" s="27">
        <v>20.8735</v>
      </c>
      <c r="CZ44" s="27">
        <v>13.807499999999999</v>
      </c>
      <c r="DA44" s="27">
        <v>8.984</v>
      </c>
      <c r="DB44" s="27">
        <v>5.4145000000000003</v>
      </c>
      <c r="DC44" s="27">
        <v>3.0750000000000002</v>
      </c>
      <c r="DD44" s="27">
        <v>1.5960000000000001</v>
      </c>
      <c r="DE44" s="27">
        <v>0.77849999999999997</v>
      </c>
      <c r="DF44" s="27">
        <v>0.375</v>
      </c>
      <c r="DG44" s="27">
        <v>0.16850000000000001</v>
      </c>
      <c r="DH44" s="27">
        <v>0.107</v>
      </c>
      <c r="DI44" s="37"/>
    </row>
    <row r="45" spans="1:113" x14ac:dyDescent="0.35">
      <c r="A45" s="23">
        <v>6800</v>
      </c>
      <c r="B45" s="23" t="s">
        <v>23</v>
      </c>
      <c r="C45" s="24" t="s">
        <v>24</v>
      </c>
      <c r="D45" s="25">
        <v>5</v>
      </c>
      <c r="E45" s="25">
        <v>156</v>
      </c>
      <c r="F45" s="25" t="s">
        <v>25</v>
      </c>
      <c r="G45" s="25" t="s">
        <v>26</v>
      </c>
      <c r="H45" s="25">
        <v>156</v>
      </c>
      <c r="I45" s="26" t="s">
        <v>27</v>
      </c>
      <c r="J45" s="25">
        <v>906</v>
      </c>
      <c r="K45" s="25">
        <v>1977</v>
      </c>
      <c r="L45" s="27">
        <v>9772.5910000000003</v>
      </c>
      <c r="M45" s="27">
        <v>10203.460999999999</v>
      </c>
      <c r="N45" s="27">
        <v>10950.992</v>
      </c>
      <c r="O45" s="27">
        <v>11882.71</v>
      </c>
      <c r="P45" s="27">
        <v>12409.5085</v>
      </c>
      <c r="Q45" s="27">
        <v>12764.897999999999</v>
      </c>
      <c r="R45" s="27">
        <v>13301.42</v>
      </c>
      <c r="S45" s="27">
        <v>13436.227000000001</v>
      </c>
      <c r="T45" s="27">
        <v>13347.543</v>
      </c>
      <c r="U45" s="27">
        <v>12534.218000000001</v>
      </c>
      <c r="V45" s="27">
        <v>11948.772499999999</v>
      </c>
      <c r="W45" s="27">
        <v>12414.066999999999</v>
      </c>
      <c r="X45" s="27">
        <v>12483.112499999999</v>
      </c>
      <c r="Y45" s="27">
        <v>13048.621999999999</v>
      </c>
      <c r="Z45" s="27">
        <v>12281.4895</v>
      </c>
      <c r="AA45" s="27">
        <v>8748.3174999999992</v>
      </c>
      <c r="AB45" s="27">
        <v>6780.1490000000003</v>
      </c>
      <c r="AC45" s="27">
        <v>6996.1424999999999</v>
      </c>
      <c r="AD45" s="27">
        <v>7825.8879999999999</v>
      </c>
      <c r="AE45" s="27">
        <v>9238.4964999999993</v>
      </c>
      <c r="AF45" s="27">
        <v>9451.3860000000004</v>
      </c>
      <c r="AG45" s="27">
        <v>9278.8194999999996</v>
      </c>
      <c r="AH45" s="27">
        <v>9451.5434999999998</v>
      </c>
      <c r="AI45" s="27">
        <v>9118.1795000000002</v>
      </c>
      <c r="AJ45" s="27">
        <v>9072.7484999999997</v>
      </c>
      <c r="AK45" s="27">
        <v>8652.7484999999997</v>
      </c>
      <c r="AL45" s="27">
        <v>8010.317</v>
      </c>
      <c r="AM45" s="27">
        <v>7471.5370000000003</v>
      </c>
      <c r="AN45" s="27">
        <v>6750.4160000000002</v>
      </c>
      <c r="AO45" s="27">
        <v>6252.9340000000002</v>
      </c>
      <c r="AP45" s="27">
        <v>5799.6670000000004</v>
      </c>
      <c r="AQ45" s="27">
        <v>5431.2664999999997</v>
      </c>
      <c r="AR45" s="27">
        <v>5073.8774999999996</v>
      </c>
      <c r="AS45" s="27">
        <v>4811.4610000000002</v>
      </c>
      <c r="AT45" s="27">
        <v>4690.4764999999998</v>
      </c>
      <c r="AU45" s="27">
        <v>4707.4570000000003</v>
      </c>
      <c r="AV45" s="27">
        <v>4666.5874999999996</v>
      </c>
      <c r="AW45" s="27">
        <v>4481.4655000000002</v>
      </c>
      <c r="AX45" s="27">
        <v>4410.098</v>
      </c>
      <c r="AY45" s="27">
        <v>4469.2844999999998</v>
      </c>
      <c r="AZ45" s="27">
        <v>4503.2785000000003</v>
      </c>
      <c r="BA45" s="27">
        <v>4560.143</v>
      </c>
      <c r="BB45" s="27">
        <v>4545.2309999999998</v>
      </c>
      <c r="BC45" s="27">
        <v>4483.1310000000003</v>
      </c>
      <c r="BD45" s="27">
        <v>4323.1175000000003</v>
      </c>
      <c r="BE45" s="27">
        <v>4067.3809999999999</v>
      </c>
      <c r="BF45" s="27">
        <v>3987.1770000000001</v>
      </c>
      <c r="BG45" s="27">
        <v>3929.0844999999999</v>
      </c>
      <c r="BH45" s="27">
        <v>3831.9169999999999</v>
      </c>
      <c r="BI45" s="27">
        <v>3721.3625000000002</v>
      </c>
      <c r="BJ45" s="27">
        <v>3511.9</v>
      </c>
      <c r="BK45" s="27">
        <v>3465.7829999999999</v>
      </c>
      <c r="BL45" s="27">
        <v>3508.8085000000001</v>
      </c>
      <c r="BM45" s="27">
        <v>3376.2510000000002</v>
      </c>
      <c r="BN45" s="27">
        <v>3176.0754999999999</v>
      </c>
      <c r="BO45" s="27">
        <v>3069.0174999999999</v>
      </c>
      <c r="BP45" s="27">
        <v>3020.5475000000001</v>
      </c>
      <c r="BQ45" s="27">
        <v>2914.5320000000002</v>
      </c>
      <c r="BR45" s="27">
        <v>2754.0479999999998</v>
      </c>
      <c r="BS45" s="27">
        <v>2667.0419999999999</v>
      </c>
      <c r="BT45" s="27">
        <v>2624.8760000000002</v>
      </c>
      <c r="BU45" s="27">
        <v>2551.1804999999999</v>
      </c>
      <c r="BV45" s="27">
        <v>2486.5129999999999</v>
      </c>
      <c r="BW45" s="27">
        <v>2383.0630000000001</v>
      </c>
      <c r="BX45" s="27">
        <v>2179.3620000000001</v>
      </c>
      <c r="BY45" s="27">
        <v>1995.9345000000001</v>
      </c>
      <c r="BZ45" s="27">
        <v>1919.3520000000001</v>
      </c>
      <c r="CA45" s="27">
        <v>1892.0895</v>
      </c>
      <c r="CB45" s="27">
        <v>1812.0725</v>
      </c>
      <c r="CC45" s="27">
        <v>1667.66</v>
      </c>
      <c r="CD45" s="27">
        <v>1561.0730000000001</v>
      </c>
      <c r="CE45" s="27">
        <v>1488.663</v>
      </c>
      <c r="CF45" s="27">
        <v>1385.8625</v>
      </c>
      <c r="CG45" s="27">
        <v>1278.5405000000001</v>
      </c>
      <c r="CH45" s="27">
        <v>1155.6565000000001</v>
      </c>
      <c r="CI45" s="27">
        <v>1023.891</v>
      </c>
      <c r="CJ45" s="27">
        <v>900.46500000000003</v>
      </c>
      <c r="CK45" s="27">
        <v>764.91499999999996</v>
      </c>
      <c r="CL45" s="27">
        <v>657.18050000000005</v>
      </c>
      <c r="CM45" s="27">
        <v>577.20849999999996</v>
      </c>
      <c r="CN45" s="27">
        <v>494.77949999999998</v>
      </c>
      <c r="CO45" s="27">
        <v>422.98050000000001</v>
      </c>
      <c r="CP45" s="27">
        <v>355.995</v>
      </c>
      <c r="CQ45" s="27">
        <v>291.19900000000001</v>
      </c>
      <c r="CR45" s="27">
        <v>230.20699999999999</v>
      </c>
      <c r="CS45" s="27">
        <v>171.76900000000001</v>
      </c>
      <c r="CT45" s="27">
        <v>126.8475</v>
      </c>
      <c r="CU45" s="27">
        <v>96.888999999999996</v>
      </c>
      <c r="CV45" s="27">
        <v>73.462999999999994</v>
      </c>
      <c r="CW45" s="27">
        <v>52.396500000000003</v>
      </c>
      <c r="CX45" s="27">
        <v>35.195500000000003</v>
      </c>
      <c r="CY45" s="27">
        <v>22.972000000000001</v>
      </c>
      <c r="CZ45" s="27">
        <v>14.624000000000001</v>
      </c>
      <c r="DA45" s="27">
        <v>9.2925000000000004</v>
      </c>
      <c r="DB45" s="27">
        <v>5.7839999999999998</v>
      </c>
      <c r="DC45" s="27">
        <v>3.3574999999999999</v>
      </c>
      <c r="DD45" s="27">
        <v>1.8525</v>
      </c>
      <c r="DE45" s="27">
        <v>0.92500000000000004</v>
      </c>
      <c r="DF45" s="27">
        <v>0.432</v>
      </c>
      <c r="DG45" s="27">
        <v>0.19850000000000001</v>
      </c>
      <c r="DH45" s="27">
        <v>0.13600000000000001</v>
      </c>
      <c r="DI45" s="37"/>
    </row>
    <row r="46" spans="1:113" x14ac:dyDescent="0.35">
      <c r="A46" s="23">
        <v>6801</v>
      </c>
      <c r="B46" s="23" t="s">
        <v>23</v>
      </c>
      <c r="C46" s="24" t="s">
        <v>24</v>
      </c>
      <c r="D46" s="25">
        <v>5</v>
      </c>
      <c r="E46" s="25">
        <v>156</v>
      </c>
      <c r="F46" s="25" t="s">
        <v>25</v>
      </c>
      <c r="G46" s="25" t="s">
        <v>26</v>
      </c>
      <c r="H46" s="25">
        <v>156</v>
      </c>
      <c r="I46" s="26" t="s">
        <v>27</v>
      </c>
      <c r="J46" s="25">
        <v>906</v>
      </c>
      <c r="K46" s="25">
        <v>1978</v>
      </c>
      <c r="L46" s="27">
        <v>9380.9964999999993</v>
      </c>
      <c r="M46" s="27">
        <v>9608</v>
      </c>
      <c r="N46" s="27">
        <v>10143.8685</v>
      </c>
      <c r="O46" s="27">
        <v>10898.594499999999</v>
      </c>
      <c r="P46" s="27">
        <v>11835.8675</v>
      </c>
      <c r="Q46" s="27">
        <v>12368.6675</v>
      </c>
      <c r="R46" s="27">
        <v>12728.951499999999</v>
      </c>
      <c r="S46" s="27">
        <v>13268.461499999999</v>
      </c>
      <c r="T46" s="27">
        <v>13406.234</v>
      </c>
      <c r="U46" s="27">
        <v>13320.2235</v>
      </c>
      <c r="V46" s="27">
        <v>12510.771000000001</v>
      </c>
      <c r="W46" s="27">
        <v>11928.29</v>
      </c>
      <c r="X46" s="27">
        <v>12394.4995</v>
      </c>
      <c r="Y46" s="27">
        <v>12464.841</v>
      </c>
      <c r="Z46" s="27">
        <v>13030.603999999999</v>
      </c>
      <c r="AA46" s="27">
        <v>12265.2245</v>
      </c>
      <c r="AB46" s="27">
        <v>8736.884</v>
      </c>
      <c r="AC46" s="27">
        <v>6771.1064999999999</v>
      </c>
      <c r="AD46" s="27">
        <v>6986.5114999999996</v>
      </c>
      <c r="AE46" s="27">
        <v>7814.5839999999998</v>
      </c>
      <c r="AF46" s="27">
        <v>9224.3984999999993</v>
      </c>
      <c r="AG46" s="27">
        <v>9436.1200000000008</v>
      </c>
      <c r="AH46" s="27">
        <v>9263.009</v>
      </c>
      <c r="AI46" s="27">
        <v>9434.7970000000005</v>
      </c>
      <c r="AJ46" s="27">
        <v>9101.6299999999992</v>
      </c>
      <c r="AK46" s="27">
        <v>9056.125</v>
      </c>
      <c r="AL46" s="27">
        <v>8636.8544999999995</v>
      </c>
      <c r="AM46" s="27">
        <v>7995.4560000000001</v>
      </c>
      <c r="AN46" s="27">
        <v>7457.1244999999999</v>
      </c>
      <c r="AO46" s="27">
        <v>6736.415</v>
      </c>
      <c r="AP46" s="27">
        <v>6239.3429999999998</v>
      </c>
      <c r="AQ46" s="27">
        <v>5786.7120000000004</v>
      </c>
      <c r="AR46" s="27">
        <v>5418.7624999999998</v>
      </c>
      <c r="AS46" s="27">
        <v>5061.7995000000001</v>
      </c>
      <c r="AT46" s="27">
        <v>4799.5865000000003</v>
      </c>
      <c r="AU46" s="27">
        <v>4678.4094999999998</v>
      </c>
      <c r="AV46" s="27">
        <v>4694.7430000000004</v>
      </c>
      <c r="AW46" s="27">
        <v>4653.2309999999998</v>
      </c>
      <c r="AX46" s="27">
        <v>4467.7380000000003</v>
      </c>
      <c r="AY46" s="27">
        <v>4395.5124999999998</v>
      </c>
      <c r="AZ46" s="27">
        <v>4453.2839999999997</v>
      </c>
      <c r="BA46" s="27">
        <v>4485.8305</v>
      </c>
      <c r="BB46" s="27">
        <v>4541.1360000000004</v>
      </c>
      <c r="BC46" s="27">
        <v>4525.0420000000004</v>
      </c>
      <c r="BD46" s="27">
        <v>4462.1115</v>
      </c>
      <c r="BE46" s="27">
        <v>4301.8834999999999</v>
      </c>
      <c r="BF46" s="27">
        <v>4046.4665</v>
      </c>
      <c r="BG46" s="27">
        <v>3965.5785000000001</v>
      </c>
      <c r="BH46" s="27">
        <v>3906.4209999999998</v>
      </c>
      <c r="BI46" s="27">
        <v>3808.0104999999999</v>
      </c>
      <c r="BJ46" s="27">
        <v>3695.9715000000001</v>
      </c>
      <c r="BK46" s="27">
        <v>3485.585</v>
      </c>
      <c r="BL46" s="27">
        <v>3437.4395</v>
      </c>
      <c r="BM46" s="27">
        <v>3477.953</v>
      </c>
      <c r="BN46" s="27">
        <v>3344.7935000000002</v>
      </c>
      <c r="BO46" s="27">
        <v>3144.9369999999999</v>
      </c>
      <c r="BP46" s="27">
        <v>3037.2525000000001</v>
      </c>
      <c r="BQ46" s="27">
        <v>2987.0895</v>
      </c>
      <c r="BR46" s="27">
        <v>2879.2925</v>
      </c>
      <c r="BS46" s="27">
        <v>2716.942</v>
      </c>
      <c r="BT46" s="27">
        <v>2626.3449999999998</v>
      </c>
      <c r="BU46" s="27">
        <v>2579.1505000000002</v>
      </c>
      <c r="BV46" s="27">
        <v>2500.4989999999998</v>
      </c>
      <c r="BW46" s="27">
        <v>2430.6869999999999</v>
      </c>
      <c r="BX46" s="27">
        <v>2323.509</v>
      </c>
      <c r="BY46" s="27">
        <v>2119.607</v>
      </c>
      <c r="BZ46" s="27">
        <v>1936.4335000000001</v>
      </c>
      <c r="CA46" s="27">
        <v>1857.3895</v>
      </c>
      <c r="CB46" s="27">
        <v>1825.9095</v>
      </c>
      <c r="CC46" s="27">
        <v>1743.1895</v>
      </c>
      <c r="CD46" s="27">
        <v>1598.3015</v>
      </c>
      <c r="CE46" s="27">
        <v>1489.8924999999999</v>
      </c>
      <c r="CF46" s="27">
        <v>1414.5385000000001</v>
      </c>
      <c r="CG46" s="27">
        <v>1310.6975</v>
      </c>
      <c r="CH46" s="27">
        <v>1203.2525000000001</v>
      </c>
      <c r="CI46" s="27">
        <v>1081.9945</v>
      </c>
      <c r="CJ46" s="27">
        <v>953.18449999999996</v>
      </c>
      <c r="CK46" s="27">
        <v>832.83299999999997</v>
      </c>
      <c r="CL46" s="27">
        <v>702.01350000000002</v>
      </c>
      <c r="CM46" s="27">
        <v>597.54750000000001</v>
      </c>
      <c r="CN46" s="27">
        <v>519.08849999999995</v>
      </c>
      <c r="CO46" s="27">
        <v>439.29149999999998</v>
      </c>
      <c r="CP46" s="27">
        <v>370.15300000000002</v>
      </c>
      <c r="CQ46" s="27">
        <v>306.7165</v>
      </c>
      <c r="CR46" s="27">
        <v>246.815</v>
      </c>
      <c r="CS46" s="27">
        <v>191.86799999999999</v>
      </c>
      <c r="CT46" s="27">
        <v>140.68799999999999</v>
      </c>
      <c r="CU46" s="27">
        <v>101.99</v>
      </c>
      <c r="CV46" s="27">
        <v>76.364500000000007</v>
      </c>
      <c r="CW46" s="27">
        <v>56.646999999999998</v>
      </c>
      <c r="CX46" s="27">
        <v>39.408999999999999</v>
      </c>
      <c r="CY46" s="27">
        <v>25.7105</v>
      </c>
      <c r="CZ46" s="27">
        <v>16.2105</v>
      </c>
      <c r="DA46" s="27">
        <v>9.9124999999999996</v>
      </c>
      <c r="DB46" s="27">
        <v>6.0225</v>
      </c>
      <c r="DC46" s="27">
        <v>3.6120000000000001</v>
      </c>
      <c r="DD46" s="27">
        <v>2.0390000000000001</v>
      </c>
      <c r="DE46" s="27">
        <v>1.0834999999999999</v>
      </c>
      <c r="DF46" s="27">
        <v>0.52049999999999996</v>
      </c>
      <c r="DG46" s="27">
        <v>0.23350000000000001</v>
      </c>
      <c r="DH46" s="27">
        <v>0.16950000000000001</v>
      </c>
      <c r="DI46" s="37"/>
    </row>
    <row r="47" spans="1:113" x14ac:dyDescent="0.35">
      <c r="A47" s="23">
        <v>6802</v>
      </c>
      <c r="B47" s="23" t="s">
        <v>23</v>
      </c>
      <c r="C47" s="24" t="s">
        <v>24</v>
      </c>
      <c r="D47" s="25">
        <v>5</v>
      </c>
      <c r="E47" s="25">
        <v>156</v>
      </c>
      <c r="F47" s="25" t="s">
        <v>25</v>
      </c>
      <c r="G47" s="25" t="s">
        <v>26</v>
      </c>
      <c r="H47" s="25">
        <v>156</v>
      </c>
      <c r="I47" s="26" t="s">
        <v>27</v>
      </c>
      <c r="J47" s="25">
        <v>906</v>
      </c>
      <c r="K47" s="25">
        <v>1979</v>
      </c>
      <c r="L47" s="27">
        <v>9620.6970000000001</v>
      </c>
      <c r="M47" s="27">
        <v>9238.3009999999995</v>
      </c>
      <c r="N47" s="27">
        <v>9556.5305000000008</v>
      </c>
      <c r="O47" s="27">
        <v>10099.486999999999</v>
      </c>
      <c r="P47" s="27">
        <v>10859.145</v>
      </c>
      <c r="Q47" s="27">
        <v>11799.907999999999</v>
      </c>
      <c r="R47" s="27">
        <v>12336.356</v>
      </c>
      <c r="S47" s="27">
        <v>12699.543</v>
      </c>
      <c r="T47" s="27">
        <v>13240.687</v>
      </c>
      <c r="U47" s="27">
        <v>13380.466</v>
      </c>
      <c r="V47" s="27">
        <v>13296.675999999999</v>
      </c>
      <c r="W47" s="27">
        <v>12490.5355</v>
      </c>
      <c r="X47" s="27">
        <v>11910.434999999999</v>
      </c>
      <c r="Y47" s="27">
        <v>12377.228499999999</v>
      </c>
      <c r="Z47" s="27">
        <v>12448.43</v>
      </c>
      <c r="AA47" s="27">
        <v>13014.039000000001</v>
      </c>
      <c r="AB47" s="27">
        <v>12249.8565</v>
      </c>
      <c r="AC47" s="27">
        <v>8725.7664999999997</v>
      </c>
      <c r="AD47" s="27">
        <v>6762.0934999999999</v>
      </c>
      <c r="AE47" s="27">
        <v>6976.7430000000004</v>
      </c>
      <c r="AF47" s="27">
        <v>7803.0145000000002</v>
      </c>
      <c r="AG47" s="27">
        <v>9209.9694999999992</v>
      </c>
      <c r="AH47" s="27">
        <v>9420.6224999999995</v>
      </c>
      <c r="AI47" s="27">
        <v>9247.1735000000008</v>
      </c>
      <c r="AJ47" s="27">
        <v>9418.2620000000006</v>
      </c>
      <c r="AK47" s="27">
        <v>9085.473</v>
      </c>
      <c r="AL47" s="27">
        <v>9039.9925000000003</v>
      </c>
      <c r="AM47" s="27">
        <v>8621.4259999999995</v>
      </c>
      <c r="AN47" s="27">
        <v>7980.9650000000001</v>
      </c>
      <c r="AO47" s="27">
        <v>7442.9854999999998</v>
      </c>
      <c r="AP47" s="27">
        <v>6722.6130000000003</v>
      </c>
      <c r="AQ47" s="27">
        <v>6225.9144999999999</v>
      </c>
      <c r="AR47" s="27">
        <v>5773.9094999999998</v>
      </c>
      <c r="AS47" s="27">
        <v>5406.4089999999997</v>
      </c>
      <c r="AT47" s="27">
        <v>5049.8564999999999</v>
      </c>
      <c r="AU47" s="27">
        <v>4787.8050000000003</v>
      </c>
      <c r="AV47" s="27">
        <v>4666.3594999999996</v>
      </c>
      <c r="AW47" s="27">
        <v>4681.9340000000002</v>
      </c>
      <c r="AX47" s="27">
        <v>4639.6469999999999</v>
      </c>
      <c r="AY47" s="27">
        <v>4453.6655000000001</v>
      </c>
      <c r="AZ47" s="27">
        <v>4380.4885000000004</v>
      </c>
      <c r="BA47" s="27">
        <v>4436.7969999999996</v>
      </c>
      <c r="BB47" s="27">
        <v>4467.933</v>
      </c>
      <c r="BC47" s="27">
        <v>4521.7889999999998</v>
      </c>
      <c r="BD47" s="27">
        <v>4504.6634999999997</v>
      </c>
      <c r="BE47" s="27">
        <v>4441.0135</v>
      </c>
      <c r="BF47" s="27">
        <v>4280.5704999999998</v>
      </c>
      <c r="BG47" s="27">
        <v>4025.335</v>
      </c>
      <c r="BH47" s="27">
        <v>3943.4850000000001</v>
      </c>
      <c r="BI47" s="27">
        <v>3882.904</v>
      </c>
      <c r="BJ47" s="27">
        <v>3782.9189999999999</v>
      </c>
      <c r="BK47" s="27">
        <v>3669.2404999999999</v>
      </c>
      <c r="BL47" s="27">
        <v>3458.1015000000002</v>
      </c>
      <c r="BM47" s="27">
        <v>3408.3035</v>
      </c>
      <c r="BN47" s="27">
        <v>3446.7565</v>
      </c>
      <c r="BO47" s="27">
        <v>3313.2685000000001</v>
      </c>
      <c r="BP47" s="27">
        <v>3113.6395000000002</v>
      </c>
      <c r="BQ47" s="27">
        <v>3004.8964999999998</v>
      </c>
      <c r="BR47" s="27">
        <v>2952.337</v>
      </c>
      <c r="BS47" s="27">
        <v>2841.9564999999998</v>
      </c>
      <c r="BT47" s="27">
        <v>2677.0149999999999</v>
      </c>
      <c r="BU47" s="27">
        <v>2582.2175000000002</v>
      </c>
      <c r="BV47" s="27">
        <v>2529.6785</v>
      </c>
      <c r="BW47" s="27">
        <v>2446.223</v>
      </c>
      <c r="BX47" s="27">
        <v>2371.8000000000002</v>
      </c>
      <c r="BY47" s="27">
        <v>2261.6280000000002</v>
      </c>
      <c r="BZ47" s="27">
        <v>2058.1770000000001</v>
      </c>
      <c r="CA47" s="27">
        <v>1875.5654999999999</v>
      </c>
      <c r="CB47" s="27">
        <v>1793.9715000000001</v>
      </c>
      <c r="CC47" s="27">
        <v>1757.9765</v>
      </c>
      <c r="CD47" s="27">
        <v>1672.1279999999999</v>
      </c>
      <c r="CE47" s="27">
        <v>1526.8235</v>
      </c>
      <c r="CF47" s="27">
        <v>1417.0450000000001</v>
      </c>
      <c r="CG47" s="27">
        <v>1339.1355000000001</v>
      </c>
      <c r="CH47" s="27">
        <v>1234.819</v>
      </c>
      <c r="CI47" s="27">
        <v>1127.8425</v>
      </c>
      <c r="CJ47" s="27">
        <v>1008.6015</v>
      </c>
      <c r="CK47" s="27">
        <v>882.94</v>
      </c>
      <c r="CL47" s="27">
        <v>765.73500000000001</v>
      </c>
      <c r="CM47" s="27">
        <v>639.72900000000004</v>
      </c>
      <c r="CN47" s="27">
        <v>538.77499999999998</v>
      </c>
      <c r="CO47" s="27">
        <v>462.30700000000002</v>
      </c>
      <c r="CP47" s="27">
        <v>385.82900000000001</v>
      </c>
      <c r="CQ47" s="27">
        <v>320.17899999999997</v>
      </c>
      <c r="CR47" s="27">
        <v>261.07249999999999</v>
      </c>
      <c r="CS47" s="27">
        <v>206.6035</v>
      </c>
      <c r="CT47" s="27">
        <v>157.8655</v>
      </c>
      <c r="CU47" s="27">
        <v>113.673</v>
      </c>
      <c r="CV47" s="27">
        <v>80.795000000000002</v>
      </c>
      <c r="CW47" s="27">
        <v>59.189</v>
      </c>
      <c r="CX47" s="27">
        <v>42.838999999999999</v>
      </c>
      <c r="CY47" s="27">
        <v>28.963000000000001</v>
      </c>
      <c r="CZ47" s="27">
        <v>18.263000000000002</v>
      </c>
      <c r="DA47" s="27">
        <v>11.061</v>
      </c>
      <c r="DB47" s="27">
        <v>6.4649999999999999</v>
      </c>
      <c r="DC47" s="27">
        <v>3.7829999999999999</v>
      </c>
      <c r="DD47" s="27">
        <v>2.2069999999999999</v>
      </c>
      <c r="DE47" s="27">
        <v>1.2</v>
      </c>
      <c r="DF47" s="27">
        <v>0.61399999999999999</v>
      </c>
      <c r="DG47" s="27">
        <v>0.28349999999999997</v>
      </c>
      <c r="DH47" s="27">
        <v>0.20549999999999999</v>
      </c>
      <c r="DI47" s="37"/>
    </row>
    <row r="48" spans="1:113" x14ac:dyDescent="0.35">
      <c r="A48" s="23">
        <v>6803</v>
      </c>
      <c r="B48" s="23" t="s">
        <v>23</v>
      </c>
      <c r="C48" s="24" t="s">
        <v>24</v>
      </c>
      <c r="D48" s="25">
        <v>5</v>
      </c>
      <c r="E48" s="25">
        <v>156</v>
      </c>
      <c r="F48" s="25" t="s">
        <v>25</v>
      </c>
      <c r="G48" s="25" t="s">
        <v>26</v>
      </c>
      <c r="H48" s="25">
        <v>156</v>
      </c>
      <c r="I48" s="26" t="s">
        <v>27</v>
      </c>
      <c r="J48" s="25">
        <v>906</v>
      </c>
      <c r="K48" s="25">
        <v>1980</v>
      </c>
      <c r="L48" s="27">
        <v>10035.2325</v>
      </c>
      <c r="M48" s="27">
        <v>9486.9879999999994</v>
      </c>
      <c r="N48" s="27">
        <v>9192.4410000000007</v>
      </c>
      <c r="O48" s="27">
        <v>9517.8130000000001</v>
      </c>
      <c r="P48" s="27">
        <v>10065.743</v>
      </c>
      <c r="Q48" s="27">
        <v>10828.611500000001</v>
      </c>
      <c r="R48" s="27">
        <v>11771.289500000001</v>
      </c>
      <c r="S48" s="27">
        <v>12309.7835</v>
      </c>
      <c r="T48" s="27">
        <v>12674.616</v>
      </c>
      <c r="U48" s="27">
        <v>13216.672500000001</v>
      </c>
      <c r="V48" s="27">
        <v>13358.1435</v>
      </c>
      <c r="W48" s="27">
        <v>13276.29</v>
      </c>
      <c r="X48" s="27">
        <v>12472.833000000001</v>
      </c>
      <c r="Y48" s="27">
        <v>11894.6165</v>
      </c>
      <c r="Z48" s="27">
        <v>12361.648499999999</v>
      </c>
      <c r="AA48" s="27">
        <v>12433.264499999999</v>
      </c>
      <c r="AB48" s="27">
        <v>12998.300499999999</v>
      </c>
      <c r="AC48" s="27">
        <v>12234.819</v>
      </c>
      <c r="AD48" s="27">
        <v>8714.5774999999994</v>
      </c>
      <c r="AE48" s="27">
        <v>6752.8344999999999</v>
      </c>
      <c r="AF48" s="27">
        <v>6966.6139999999996</v>
      </c>
      <c r="AG48" s="27">
        <v>7791.0339999999997</v>
      </c>
      <c r="AH48" s="27">
        <v>9195.1705000000002</v>
      </c>
      <c r="AI48" s="27">
        <v>9404.9419999999991</v>
      </c>
      <c r="AJ48" s="27">
        <v>9231.3829999999998</v>
      </c>
      <c r="AK48" s="27">
        <v>9401.9629999999997</v>
      </c>
      <c r="AL48" s="27">
        <v>9069.6419999999998</v>
      </c>
      <c r="AM48" s="27">
        <v>9024.1875</v>
      </c>
      <c r="AN48" s="27">
        <v>8606.2404999999999</v>
      </c>
      <c r="AO48" s="27">
        <v>7966.6189999999997</v>
      </c>
      <c r="AP48" s="27">
        <v>7428.9205000000002</v>
      </c>
      <c r="AQ48" s="27">
        <v>6708.8590000000004</v>
      </c>
      <c r="AR48" s="27">
        <v>6212.5339999999997</v>
      </c>
      <c r="AS48" s="27">
        <v>5761.1594999999998</v>
      </c>
      <c r="AT48" s="27">
        <v>5394.0985000000001</v>
      </c>
      <c r="AU48" s="27">
        <v>5037.9179999999997</v>
      </c>
      <c r="AV48" s="27">
        <v>4775.9565000000002</v>
      </c>
      <c r="AW48" s="27">
        <v>4654.1405000000004</v>
      </c>
      <c r="AX48" s="27">
        <v>4668.83</v>
      </c>
      <c r="AY48" s="27">
        <v>4625.6459999999997</v>
      </c>
      <c r="AZ48" s="27">
        <v>4439.0969999999998</v>
      </c>
      <c r="BA48" s="27">
        <v>4364.9380000000001</v>
      </c>
      <c r="BB48" s="27">
        <v>4419.8159999999998</v>
      </c>
      <c r="BC48" s="27">
        <v>4449.6450000000004</v>
      </c>
      <c r="BD48" s="27">
        <v>4502.1909999999998</v>
      </c>
      <c r="BE48" s="27">
        <v>4484.1390000000001</v>
      </c>
      <c r="BF48" s="27">
        <v>4419.7674999999999</v>
      </c>
      <c r="BG48" s="27">
        <v>4258.9669999999996</v>
      </c>
      <c r="BH48" s="27">
        <v>4003.652</v>
      </c>
      <c r="BI48" s="27">
        <v>3920.4920000000002</v>
      </c>
      <c r="BJ48" s="27">
        <v>3858.1495</v>
      </c>
      <c r="BK48" s="27">
        <v>3756.4315000000001</v>
      </c>
      <c r="BL48" s="27">
        <v>3641.2474999999999</v>
      </c>
      <c r="BM48" s="27">
        <v>3429.7725</v>
      </c>
      <c r="BN48" s="27">
        <v>3378.7674999999999</v>
      </c>
      <c r="BO48" s="27">
        <v>3415.4119999999998</v>
      </c>
      <c r="BP48" s="27">
        <v>3281.4974999999999</v>
      </c>
      <c r="BQ48" s="27">
        <v>3081.6759999999999</v>
      </c>
      <c r="BR48" s="27">
        <v>2971.2015000000001</v>
      </c>
      <c r="BS48" s="27">
        <v>2915.4205000000002</v>
      </c>
      <c r="BT48" s="27">
        <v>2801.6750000000002</v>
      </c>
      <c r="BU48" s="27">
        <v>2633.6064999999999</v>
      </c>
      <c r="BV48" s="27">
        <v>2534.3470000000002</v>
      </c>
      <c r="BW48" s="27">
        <v>2476.5540000000001</v>
      </c>
      <c r="BX48" s="27">
        <v>2388.8135000000002</v>
      </c>
      <c r="BY48" s="27">
        <v>2310.4459999999999</v>
      </c>
      <c r="BZ48" s="27">
        <v>2197.8380000000002</v>
      </c>
      <c r="CA48" s="27">
        <v>1995.1575</v>
      </c>
      <c r="CB48" s="27">
        <v>1813.09</v>
      </c>
      <c r="CC48" s="27">
        <v>1728.6914999999999</v>
      </c>
      <c r="CD48" s="27">
        <v>1687.703</v>
      </c>
      <c r="CE48" s="27">
        <v>1598.693</v>
      </c>
      <c r="CF48" s="27">
        <v>1453.462</v>
      </c>
      <c r="CG48" s="27">
        <v>1342.731</v>
      </c>
      <c r="CH48" s="27">
        <v>1262.7995000000001</v>
      </c>
      <c r="CI48" s="27">
        <v>1158.5920000000001</v>
      </c>
      <c r="CJ48" s="27">
        <v>1052.482</v>
      </c>
      <c r="CK48" s="27">
        <v>935.45299999999997</v>
      </c>
      <c r="CL48" s="27">
        <v>813.01350000000002</v>
      </c>
      <c r="CM48" s="27">
        <v>699.05150000000003</v>
      </c>
      <c r="CN48" s="27">
        <v>578.08849999999995</v>
      </c>
      <c r="CO48" s="27">
        <v>481.09899999999999</v>
      </c>
      <c r="CP48" s="27">
        <v>407.32499999999999</v>
      </c>
      <c r="CQ48" s="27">
        <v>334.97550000000001</v>
      </c>
      <c r="CR48" s="27">
        <v>273.62450000000001</v>
      </c>
      <c r="CS48" s="27">
        <v>219.46899999999999</v>
      </c>
      <c r="CT48" s="27">
        <v>170.7225</v>
      </c>
      <c r="CU48" s="27">
        <v>128.12450000000001</v>
      </c>
      <c r="CV48" s="27">
        <v>90.483999999999995</v>
      </c>
      <c r="CW48" s="27">
        <v>62.936500000000002</v>
      </c>
      <c r="CX48" s="27">
        <v>44.988500000000002</v>
      </c>
      <c r="CY48" s="27">
        <v>31.653500000000001</v>
      </c>
      <c r="CZ48" s="27">
        <v>20.696000000000002</v>
      </c>
      <c r="DA48" s="27">
        <v>12.542999999999999</v>
      </c>
      <c r="DB48" s="27">
        <v>7.2610000000000001</v>
      </c>
      <c r="DC48" s="27">
        <v>4.0860000000000003</v>
      </c>
      <c r="DD48" s="27">
        <v>2.3250000000000002</v>
      </c>
      <c r="DE48" s="27">
        <v>1.306</v>
      </c>
      <c r="DF48" s="27">
        <v>0.68300000000000005</v>
      </c>
      <c r="DG48" s="27">
        <v>0.33600000000000002</v>
      </c>
      <c r="DH48" s="27">
        <v>0.2505</v>
      </c>
      <c r="DI48" s="37"/>
    </row>
    <row r="49" spans="1:113" x14ac:dyDescent="0.35">
      <c r="A49" s="23">
        <v>6804</v>
      </c>
      <c r="B49" s="23" t="s">
        <v>23</v>
      </c>
      <c r="C49" s="24" t="s">
        <v>24</v>
      </c>
      <c r="D49" s="25">
        <v>5</v>
      </c>
      <c r="E49" s="25">
        <v>156</v>
      </c>
      <c r="F49" s="25" t="s">
        <v>25</v>
      </c>
      <c r="G49" s="25" t="s">
        <v>26</v>
      </c>
      <c r="H49" s="25">
        <v>156</v>
      </c>
      <c r="I49" s="26" t="s">
        <v>27</v>
      </c>
      <c r="J49" s="25">
        <v>906</v>
      </c>
      <c r="K49" s="25">
        <v>1981</v>
      </c>
      <c r="L49" s="27">
        <v>10413.679</v>
      </c>
      <c r="M49" s="27">
        <v>9906.2080000000005</v>
      </c>
      <c r="N49" s="27">
        <v>9442.9150000000009</v>
      </c>
      <c r="O49" s="27">
        <v>9157.7134999999998</v>
      </c>
      <c r="P49" s="27">
        <v>9488.1484999999993</v>
      </c>
      <c r="Q49" s="27">
        <v>10039.396000000001</v>
      </c>
      <c r="R49" s="27">
        <v>10804.052</v>
      </c>
      <c r="S49" s="27">
        <v>11747.442499999999</v>
      </c>
      <c r="T49" s="27">
        <v>12286.931500000001</v>
      </c>
      <c r="U49" s="27">
        <v>12652.794</v>
      </c>
      <c r="V49" s="27">
        <v>13195.762000000001</v>
      </c>
      <c r="W49" s="27">
        <v>13338.821</v>
      </c>
      <c r="X49" s="27">
        <v>13258.4565</v>
      </c>
      <c r="Y49" s="27">
        <v>12457.145</v>
      </c>
      <c r="Z49" s="27">
        <v>11880.329</v>
      </c>
      <c r="AA49" s="27">
        <v>12347.227500000001</v>
      </c>
      <c r="AB49" s="27">
        <v>12418.8195</v>
      </c>
      <c r="AC49" s="27">
        <v>12982.870999999999</v>
      </c>
      <c r="AD49" s="27">
        <v>12219.693499999999</v>
      </c>
      <c r="AE49" s="27">
        <v>8703.0730000000003</v>
      </c>
      <c r="AF49" s="27">
        <v>6743.1859999999997</v>
      </c>
      <c r="AG49" s="27">
        <v>6956.0690000000004</v>
      </c>
      <c r="AH49" s="27">
        <v>7778.683</v>
      </c>
      <c r="AI49" s="27">
        <v>9180.1514999999999</v>
      </c>
      <c r="AJ49" s="27">
        <v>9389.2659999999996</v>
      </c>
      <c r="AK49" s="27">
        <v>9215.7729999999992</v>
      </c>
      <c r="AL49" s="27">
        <v>9385.9580000000005</v>
      </c>
      <c r="AM49" s="27">
        <v>9054.0964999999997</v>
      </c>
      <c r="AN49" s="27">
        <v>9008.6039999999994</v>
      </c>
      <c r="AO49" s="27">
        <v>8591.1834999999992</v>
      </c>
      <c r="AP49" s="27">
        <v>7952.3239999999996</v>
      </c>
      <c r="AQ49" s="27">
        <v>7414.8819999999996</v>
      </c>
      <c r="AR49" s="27">
        <v>6695.134</v>
      </c>
      <c r="AS49" s="27">
        <v>6199.1914999999999</v>
      </c>
      <c r="AT49" s="27">
        <v>5748.4375</v>
      </c>
      <c r="AU49" s="27">
        <v>5381.7775000000001</v>
      </c>
      <c r="AV49" s="27">
        <v>5025.8980000000001</v>
      </c>
      <c r="AW49" s="27">
        <v>4763.9285</v>
      </c>
      <c r="AX49" s="27">
        <v>4641.6265000000003</v>
      </c>
      <c r="AY49" s="27">
        <v>4655.3130000000001</v>
      </c>
      <c r="AZ49" s="27">
        <v>4611.143</v>
      </c>
      <c r="BA49" s="27">
        <v>4424.009</v>
      </c>
      <c r="BB49" s="27">
        <v>4348.9110000000001</v>
      </c>
      <c r="BC49" s="27">
        <v>4402.4544999999998</v>
      </c>
      <c r="BD49" s="27">
        <v>4431.1099999999997</v>
      </c>
      <c r="BE49" s="27">
        <v>4482.4430000000002</v>
      </c>
      <c r="BF49" s="27">
        <v>4463.4624999999996</v>
      </c>
      <c r="BG49" s="27">
        <v>4398.2254999999996</v>
      </c>
      <c r="BH49" s="27">
        <v>4236.7945</v>
      </c>
      <c r="BI49" s="27">
        <v>3981.08</v>
      </c>
      <c r="BJ49" s="27">
        <v>3896.2840000000001</v>
      </c>
      <c r="BK49" s="27">
        <v>3832.0120000000002</v>
      </c>
      <c r="BL49" s="27">
        <v>3728.6869999999999</v>
      </c>
      <c r="BM49" s="27">
        <v>3612.3865000000001</v>
      </c>
      <c r="BN49" s="27">
        <v>3401.0445</v>
      </c>
      <c r="BO49" s="27">
        <v>3349.0810000000001</v>
      </c>
      <c r="BP49" s="27">
        <v>3383.8130000000001</v>
      </c>
      <c r="BQ49" s="27">
        <v>3249.0410000000002</v>
      </c>
      <c r="BR49" s="27">
        <v>3048.3764999999999</v>
      </c>
      <c r="BS49" s="27">
        <v>2935.3939999999998</v>
      </c>
      <c r="BT49" s="27">
        <v>2875.5749999999998</v>
      </c>
      <c r="BU49" s="27">
        <v>2757.8615</v>
      </c>
      <c r="BV49" s="27">
        <v>2586.489</v>
      </c>
      <c r="BW49" s="27">
        <v>2482.9085</v>
      </c>
      <c r="BX49" s="27">
        <v>2420.3235</v>
      </c>
      <c r="BY49" s="27">
        <v>2328.953</v>
      </c>
      <c r="BZ49" s="27">
        <v>2247.152</v>
      </c>
      <c r="CA49" s="27">
        <v>2132.3510000000001</v>
      </c>
      <c r="CB49" s="27">
        <v>1930.4255000000001</v>
      </c>
      <c r="CC49" s="27">
        <v>1748.7260000000001</v>
      </c>
      <c r="CD49" s="27">
        <v>1661.105</v>
      </c>
      <c r="CE49" s="27">
        <v>1615.0239999999999</v>
      </c>
      <c r="CF49" s="27">
        <v>1523.2645</v>
      </c>
      <c r="CG49" s="27">
        <v>1378.5609999999999</v>
      </c>
      <c r="CH49" s="27">
        <v>1267.431</v>
      </c>
      <c r="CI49" s="27">
        <v>1186.0429999999999</v>
      </c>
      <c r="CJ49" s="27">
        <v>1082.3430000000001</v>
      </c>
      <c r="CK49" s="27">
        <v>977.29549999999995</v>
      </c>
      <c r="CL49" s="27">
        <v>862.54899999999998</v>
      </c>
      <c r="CM49" s="27">
        <v>743.41800000000001</v>
      </c>
      <c r="CN49" s="27">
        <v>632.94100000000003</v>
      </c>
      <c r="CO49" s="27">
        <v>517.46349999999995</v>
      </c>
      <c r="CP49" s="27">
        <v>425.101</v>
      </c>
      <c r="CQ49" s="27">
        <v>354.858</v>
      </c>
      <c r="CR49" s="27">
        <v>287.42099999999999</v>
      </c>
      <c r="CS49" s="27">
        <v>231.01650000000001</v>
      </c>
      <c r="CT49" s="27">
        <v>182.18549999999999</v>
      </c>
      <c r="CU49" s="27">
        <v>139.20050000000001</v>
      </c>
      <c r="CV49" s="27">
        <v>102.48050000000001</v>
      </c>
      <c r="CW49" s="27">
        <v>70.849000000000004</v>
      </c>
      <c r="CX49" s="27">
        <v>48.094999999999999</v>
      </c>
      <c r="CY49" s="27">
        <v>33.423999999999999</v>
      </c>
      <c r="CZ49" s="27">
        <v>22.7515</v>
      </c>
      <c r="DA49" s="27">
        <v>14.308</v>
      </c>
      <c r="DB49" s="27">
        <v>8.2934999999999999</v>
      </c>
      <c r="DC49" s="27">
        <v>4.6219999999999999</v>
      </c>
      <c r="DD49" s="27">
        <v>2.5285000000000002</v>
      </c>
      <c r="DE49" s="27">
        <v>1.3845000000000001</v>
      </c>
      <c r="DF49" s="27">
        <v>0.74750000000000005</v>
      </c>
      <c r="DG49" s="27">
        <v>0.376</v>
      </c>
      <c r="DH49" s="27">
        <v>0.30299999999999999</v>
      </c>
      <c r="DI49" s="37"/>
    </row>
    <row r="50" spans="1:113" x14ac:dyDescent="0.35">
      <c r="A50" s="23">
        <v>6805</v>
      </c>
      <c r="B50" s="23" t="s">
        <v>23</v>
      </c>
      <c r="C50" s="24" t="s">
        <v>24</v>
      </c>
      <c r="D50" s="25">
        <v>5</v>
      </c>
      <c r="E50" s="25">
        <v>156</v>
      </c>
      <c r="F50" s="25" t="s">
        <v>25</v>
      </c>
      <c r="G50" s="25" t="s">
        <v>26</v>
      </c>
      <c r="H50" s="25">
        <v>156</v>
      </c>
      <c r="I50" s="26" t="s">
        <v>27</v>
      </c>
      <c r="J50" s="25">
        <v>906</v>
      </c>
      <c r="K50" s="25">
        <v>1982</v>
      </c>
      <c r="L50" s="27">
        <v>11049.189</v>
      </c>
      <c r="M50" s="27">
        <v>10288.470499999999</v>
      </c>
      <c r="N50" s="27">
        <v>9862.7055</v>
      </c>
      <c r="O50" s="27">
        <v>9409.3449999999993</v>
      </c>
      <c r="P50" s="27">
        <v>9130.9264999999996</v>
      </c>
      <c r="Q50" s="27">
        <v>9464.7934999999998</v>
      </c>
      <c r="R50" s="27">
        <v>10017.940500000001</v>
      </c>
      <c r="S50" s="27">
        <v>10783.285</v>
      </c>
      <c r="T50" s="27">
        <v>11726.64</v>
      </c>
      <c r="U50" s="27">
        <v>12266.709000000001</v>
      </c>
      <c r="V50" s="27">
        <v>12633.718999999999</v>
      </c>
      <c r="W50" s="27">
        <v>13177.673000000001</v>
      </c>
      <c r="X50" s="27">
        <v>13321.923500000001</v>
      </c>
      <c r="Y50" s="27">
        <v>13242.6515</v>
      </c>
      <c r="Z50" s="27">
        <v>12442.968000000001</v>
      </c>
      <c r="AA50" s="27">
        <v>11867.084500000001</v>
      </c>
      <c r="AB50" s="27">
        <v>12333.468000000001</v>
      </c>
      <c r="AC50" s="27">
        <v>12404.627500000001</v>
      </c>
      <c r="AD50" s="27">
        <v>12967.3305</v>
      </c>
      <c r="AE50" s="27">
        <v>12204.163</v>
      </c>
      <c r="AF50" s="27">
        <v>8691.098</v>
      </c>
      <c r="AG50" s="27">
        <v>6733.116</v>
      </c>
      <c r="AH50" s="27">
        <v>6945.1644999999999</v>
      </c>
      <c r="AI50" s="27">
        <v>7766.1109999999999</v>
      </c>
      <c r="AJ50" s="27">
        <v>9165.1154999999999</v>
      </c>
      <c r="AK50" s="27">
        <v>9373.7535000000007</v>
      </c>
      <c r="AL50" s="27">
        <v>9200.4264999999996</v>
      </c>
      <c r="AM50" s="27">
        <v>9370.2314999999999</v>
      </c>
      <c r="AN50" s="27">
        <v>9038.7579999999998</v>
      </c>
      <c r="AO50" s="27">
        <v>8993.1474999999991</v>
      </c>
      <c r="AP50" s="27">
        <v>8576.1790000000001</v>
      </c>
      <c r="AQ50" s="27">
        <v>7938.0519999999997</v>
      </c>
      <c r="AR50" s="27">
        <v>7400.8680000000004</v>
      </c>
      <c r="AS50" s="27">
        <v>6681.4444999999996</v>
      </c>
      <c r="AT50" s="27">
        <v>6185.8774999999996</v>
      </c>
      <c r="AU50" s="27">
        <v>5735.7034999999996</v>
      </c>
      <c r="AV50" s="27">
        <v>5369.3715000000002</v>
      </c>
      <c r="AW50" s="27">
        <v>5013.6944999999996</v>
      </c>
      <c r="AX50" s="27">
        <v>4751.6085000000003</v>
      </c>
      <c r="AY50" s="27">
        <v>4628.7165000000005</v>
      </c>
      <c r="AZ50" s="27">
        <v>4641.3095000000003</v>
      </c>
      <c r="BA50" s="27">
        <v>4596.1205</v>
      </c>
      <c r="BB50" s="27">
        <v>4408.4549999999999</v>
      </c>
      <c r="BC50" s="27">
        <v>4332.5214999999998</v>
      </c>
      <c r="BD50" s="27">
        <v>4384.8535000000002</v>
      </c>
      <c r="BE50" s="27">
        <v>4412.4285</v>
      </c>
      <c r="BF50" s="27">
        <v>4462.5455000000002</v>
      </c>
      <c r="BG50" s="27">
        <v>4442.4934999999996</v>
      </c>
      <c r="BH50" s="27">
        <v>4376.1120000000001</v>
      </c>
      <c r="BI50" s="27">
        <v>4213.7084999999997</v>
      </c>
      <c r="BJ50" s="27">
        <v>3957.3094999999998</v>
      </c>
      <c r="BK50" s="27">
        <v>3870.7165</v>
      </c>
      <c r="BL50" s="27">
        <v>3804.6255000000001</v>
      </c>
      <c r="BM50" s="27">
        <v>3700.0715</v>
      </c>
      <c r="BN50" s="27">
        <v>3583.1080000000002</v>
      </c>
      <c r="BO50" s="27">
        <v>3372.16</v>
      </c>
      <c r="BP50" s="27">
        <v>3319.143</v>
      </c>
      <c r="BQ50" s="27">
        <v>3351.5174999999999</v>
      </c>
      <c r="BR50" s="27">
        <v>3215.2105000000001</v>
      </c>
      <c r="BS50" s="27">
        <v>3012.9720000000002</v>
      </c>
      <c r="BT50" s="27">
        <v>2896.7240000000002</v>
      </c>
      <c r="BU50" s="27">
        <v>2832.2069999999999</v>
      </c>
      <c r="BV50" s="27">
        <v>2710.2669999999998</v>
      </c>
      <c r="BW50" s="27">
        <v>2535.8184999999999</v>
      </c>
      <c r="BX50" s="27">
        <v>2428.4155000000001</v>
      </c>
      <c r="BY50" s="27">
        <v>2361.636</v>
      </c>
      <c r="BZ50" s="27">
        <v>2267.1379999999999</v>
      </c>
      <c r="CA50" s="27">
        <v>2182.107</v>
      </c>
      <c r="CB50" s="27">
        <v>2065.0095000000001</v>
      </c>
      <c r="CC50" s="27">
        <v>1863.6590000000001</v>
      </c>
      <c r="CD50" s="27">
        <v>1682.0119999999999</v>
      </c>
      <c r="CE50" s="27">
        <v>1591.1279999999999</v>
      </c>
      <c r="CF50" s="27">
        <v>1540.29</v>
      </c>
      <c r="CG50" s="27">
        <v>1446.1624999999999</v>
      </c>
      <c r="CH50" s="27">
        <v>1302.575</v>
      </c>
      <c r="CI50" s="27">
        <v>1191.626</v>
      </c>
      <c r="CJ50" s="27">
        <v>1109.1679999999999</v>
      </c>
      <c r="CK50" s="27">
        <v>1006.168</v>
      </c>
      <c r="CL50" s="27">
        <v>902.25049999999999</v>
      </c>
      <c r="CM50" s="27">
        <v>789.86450000000002</v>
      </c>
      <c r="CN50" s="27">
        <v>674.28250000000003</v>
      </c>
      <c r="CO50" s="27">
        <v>567.76250000000005</v>
      </c>
      <c r="CP50" s="27">
        <v>458.43200000000002</v>
      </c>
      <c r="CQ50" s="27">
        <v>371.48649999999998</v>
      </c>
      <c r="CR50" s="27">
        <v>305.601</v>
      </c>
      <c r="CS50" s="27">
        <v>243.702</v>
      </c>
      <c r="CT50" s="27">
        <v>192.649</v>
      </c>
      <c r="CU50" s="27">
        <v>149.2645</v>
      </c>
      <c r="CV50" s="27">
        <v>111.8815</v>
      </c>
      <c r="CW50" s="27">
        <v>80.647999999999996</v>
      </c>
      <c r="CX50" s="27">
        <v>54.436999999999998</v>
      </c>
      <c r="CY50" s="27">
        <v>35.936500000000002</v>
      </c>
      <c r="CZ50" s="27">
        <v>24.164999999999999</v>
      </c>
      <c r="DA50" s="27">
        <v>15.8285</v>
      </c>
      <c r="DB50" s="27">
        <v>9.5274999999999999</v>
      </c>
      <c r="DC50" s="27">
        <v>5.319</v>
      </c>
      <c r="DD50" s="27">
        <v>2.88</v>
      </c>
      <c r="DE50" s="27">
        <v>1.516</v>
      </c>
      <c r="DF50" s="27">
        <v>0.79749999999999999</v>
      </c>
      <c r="DG50" s="27">
        <v>0.41349999999999998</v>
      </c>
      <c r="DH50" s="27">
        <v>0.35249999999999998</v>
      </c>
      <c r="DI50" s="37"/>
    </row>
    <row r="51" spans="1:113" x14ac:dyDescent="0.35">
      <c r="A51" s="23">
        <v>6806</v>
      </c>
      <c r="B51" s="23" t="s">
        <v>23</v>
      </c>
      <c r="C51" s="24" t="s">
        <v>24</v>
      </c>
      <c r="D51" s="25">
        <v>5</v>
      </c>
      <c r="E51" s="25">
        <v>156</v>
      </c>
      <c r="F51" s="25" t="s">
        <v>25</v>
      </c>
      <c r="G51" s="25" t="s">
        <v>26</v>
      </c>
      <c r="H51" s="25">
        <v>156</v>
      </c>
      <c r="I51" s="26" t="s">
        <v>27</v>
      </c>
      <c r="J51" s="25">
        <v>906</v>
      </c>
      <c r="K51" s="25">
        <v>1983</v>
      </c>
      <c r="L51" s="27">
        <v>10817.4445</v>
      </c>
      <c r="M51" s="27">
        <v>10923.145</v>
      </c>
      <c r="N51" s="27">
        <v>10245.1425</v>
      </c>
      <c r="O51" s="27">
        <v>9829.2654999999995</v>
      </c>
      <c r="P51" s="27">
        <v>9383.2389999999996</v>
      </c>
      <c r="Q51" s="27">
        <v>9109.6749999999993</v>
      </c>
      <c r="R51" s="27">
        <v>9445.6605</v>
      </c>
      <c r="S51" s="27">
        <v>9999.7355000000007</v>
      </c>
      <c r="T51" s="27">
        <v>10765.1585</v>
      </c>
      <c r="U51" s="27">
        <v>11708.255999999999</v>
      </c>
      <c r="V51" s="27">
        <v>12249.031499999999</v>
      </c>
      <c r="W51" s="27">
        <v>12617.182000000001</v>
      </c>
      <c r="X51" s="27">
        <v>13161.8195</v>
      </c>
      <c r="Y51" s="27">
        <v>13306.9095</v>
      </c>
      <c r="Z51" s="27">
        <v>13228.3325</v>
      </c>
      <c r="AA51" s="27">
        <v>12429.782999999999</v>
      </c>
      <c r="AB51" s="27">
        <v>11854.3945</v>
      </c>
      <c r="AC51" s="27">
        <v>12319.898999999999</v>
      </c>
      <c r="AD51" s="27">
        <v>12390.277</v>
      </c>
      <c r="AE51" s="27">
        <v>12951.343500000001</v>
      </c>
      <c r="AF51" s="27">
        <v>12188.0335</v>
      </c>
      <c r="AG51" s="27">
        <v>8678.6195000000007</v>
      </c>
      <c r="AH51" s="27">
        <v>6722.6795000000002</v>
      </c>
      <c r="AI51" s="27">
        <v>6934.0285000000003</v>
      </c>
      <c r="AJ51" s="27">
        <v>7753.48</v>
      </c>
      <c r="AK51" s="27">
        <v>9150.2139999999999</v>
      </c>
      <c r="AL51" s="27">
        <v>9358.4845000000005</v>
      </c>
      <c r="AM51" s="27">
        <v>9185.3269999999993</v>
      </c>
      <c r="AN51" s="27">
        <v>9354.7024999999994</v>
      </c>
      <c r="AO51" s="27">
        <v>9023.5310000000009</v>
      </c>
      <c r="AP51" s="27">
        <v>8977.7379999999994</v>
      </c>
      <c r="AQ51" s="27">
        <v>8561.1924999999992</v>
      </c>
      <c r="AR51" s="27">
        <v>7923.7974999999997</v>
      </c>
      <c r="AS51" s="27">
        <v>7386.8824999999997</v>
      </c>
      <c r="AT51" s="27">
        <v>6667.7775000000001</v>
      </c>
      <c r="AU51" s="27">
        <v>6172.5455000000002</v>
      </c>
      <c r="AV51" s="27">
        <v>5722.8760000000002</v>
      </c>
      <c r="AW51" s="27">
        <v>5356.77</v>
      </c>
      <c r="AX51" s="27">
        <v>5001.1875</v>
      </c>
      <c r="AY51" s="27">
        <v>4738.8895000000002</v>
      </c>
      <c r="AZ51" s="27">
        <v>4615.33</v>
      </c>
      <c r="BA51" s="27">
        <v>4626.7910000000002</v>
      </c>
      <c r="BB51" s="27">
        <v>4580.6205</v>
      </c>
      <c r="BC51" s="27">
        <v>4392.5325000000003</v>
      </c>
      <c r="BD51" s="27">
        <v>4315.8869999999997</v>
      </c>
      <c r="BE51" s="27">
        <v>4367.0929999999998</v>
      </c>
      <c r="BF51" s="27">
        <v>4393.5820000000003</v>
      </c>
      <c r="BG51" s="27">
        <v>4442.3415000000005</v>
      </c>
      <c r="BH51" s="27">
        <v>4420.942</v>
      </c>
      <c r="BI51" s="27">
        <v>4353.0600000000004</v>
      </c>
      <c r="BJ51" s="27">
        <v>4189.3675000000003</v>
      </c>
      <c r="BK51" s="27">
        <v>3932.1729999999998</v>
      </c>
      <c r="BL51" s="27">
        <v>3843.8939999999998</v>
      </c>
      <c r="BM51" s="27">
        <v>3776.3425000000002</v>
      </c>
      <c r="BN51" s="27">
        <v>3671.0059999999999</v>
      </c>
      <c r="BO51" s="27">
        <v>3553.6309999999999</v>
      </c>
      <c r="BP51" s="27">
        <v>3342.9895000000001</v>
      </c>
      <c r="BQ51" s="27">
        <v>3288.5014999999999</v>
      </c>
      <c r="BR51" s="27">
        <v>3317.8085000000001</v>
      </c>
      <c r="BS51" s="27">
        <v>3179.1889999999999</v>
      </c>
      <c r="BT51" s="27">
        <v>2974.6779999999999</v>
      </c>
      <c r="BU51" s="27">
        <v>2854.5675000000001</v>
      </c>
      <c r="BV51" s="27">
        <v>2785.0205000000001</v>
      </c>
      <c r="BW51" s="27">
        <v>2658.9974999999999</v>
      </c>
      <c r="BX51" s="27">
        <v>2482.0414999999998</v>
      </c>
      <c r="BY51" s="27">
        <v>2371.4360000000001</v>
      </c>
      <c r="BZ51" s="27">
        <v>2300.9169999999999</v>
      </c>
      <c r="CA51" s="27">
        <v>2203.489</v>
      </c>
      <c r="CB51" s="27">
        <v>2115.0920000000001</v>
      </c>
      <c r="CC51" s="27">
        <v>1995.42</v>
      </c>
      <c r="CD51" s="27">
        <v>1794.317</v>
      </c>
      <c r="CE51" s="27">
        <v>1612.7964999999999</v>
      </c>
      <c r="CF51" s="27">
        <v>1519.0245</v>
      </c>
      <c r="CG51" s="27">
        <v>1463.7460000000001</v>
      </c>
      <c r="CH51" s="27">
        <v>1367.789</v>
      </c>
      <c r="CI51" s="27">
        <v>1225.922</v>
      </c>
      <c r="CJ51" s="27">
        <v>1115.5454999999999</v>
      </c>
      <c r="CK51" s="27">
        <v>1032.2080000000001</v>
      </c>
      <c r="CL51" s="27">
        <v>929.97249999999997</v>
      </c>
      <c r="CM51" s="27">
        <v>827.26350000000002</v>
      </c>
      <c r="CN51" s="27">
        <v>717.48350000000005</v>
      </c>
      <c r="CO51" s="27">
        <v>605.93600000000004</v>
      </c>
      <c r="CP51" s="27">
        <v>504.10149999999999</v>
      </c>
      <c r="CQ51" s="27">
        <v>401.70749999999998</v>
      </c>
      <c r="CR51" s="27">
        <v>320.947</v>
      </c>
      <c r="CS51" s="27">
        <v>260.10550000000001</v>
      </c>
      <c r="CT51" s="27">
        <v>204.12549999999999</v>
      </c>
      <c r="CU51" s="27">
        <v>158.58250000000001</v>
      </c>
      <c r="CV51" s="27">
        <v>120.5675</v>
      </c>
      <c r="CW51" s="27">
        <v>88.488</v>
      </c>
      <c r="CX51" s="27">
        <v>62.290999999999997</v>
      </c>
      <c r="CY51" s="27">
        <v>40.905500000000004</v>
      </c>
      <c r="CZ51" s="27">
        <v>26.136500000000002</v>
      </c>
      <c r="DA51" s="27">
        <v>16.9145</v>
      </c>
      <c r="DB51" s="27">
        <v>10.61</v>
      </c>
      <c r="DC51" s="27">
        <v>6.1535000000000002</v>
      </c>
      <c r="DD51" s="27">
        <v>3.3359999999999999</v>
      </c>
      <c r="DE51" s="27">
        <v>1.738</v>
      </c>
      <c r="DF51" s="27">
        <v>0.879</v>
      </c>
      <c r="DG51" s="27">
        <v>0.443</v>
      </c>
      <c r="DH51" s="27">
        <v>0.39850000000000002</v>
      </c>
      <c r="DI51" s="37"/>
    </row>
    <row r="52" spans="1:113" x14ac:dyDescent="0.35">
      <c r="A52" s="23">
        <v>6807</v>
      </c>
      <c r="B52" s="23" t="s">
        <v>23</v>
      </c>
      <c r="C52" s="24" t="s">
        <v>24</v>
      </c>
      <c r="D52" s="25">
        <v>5</v>
      </c>
      <c r="E52" s="25">
        <v>156</v>
      </c>
      <c r="F52" s="25" t="s">
        <v>25</v>
      </c>
      <c r="G52" s="25" t="s">
        <v>26</v>
      </c>
      <c r="H52" s="25">
        <v>156</v>
      </c>
      <c r="I52" s="26" t="s">
        <v>27</v>
      </c>
      <c r="J52" s="25">
        <v>906</v>
      </c>
      <c r="K52" s="25">
        <v>1984</v>
      </c>
      <c r="L52" s="27">
        <v>10427.126</v>
      </c>
      <c r="M52" s="27">
        <v>10698.5155</v>
      </c>
      <c r="N52" s="27">
        <v>10878.4815</v>
      </c>
      <c r="O52" s="27">
        <v>10211.645500000001</v>
      </c>
      <c r="P52" s="27">
        <v>9803.1265000000003</v>
      </c>
      <c r="Q52" s="27">
        <v>9362.4380000000001</v>
      </c>
      <c r="R52" s="27">
        <v>9092.2345000000005</v>
      </c>
      <c r="S52" s="27">
        <v>9429.4555</v>
      </c>
      <c r="T52" s="27">
        <v>9983.9220000000005</v>
      </c>
      <c r="U52" s="27">
        <v>10749.226500000001</v>
      </c>
      <c r="V52" s="27">
        <v>11692.2125</v>
      </c>
      <c r="W52" s="27">
        <v>12233.675999999999</v>
      </c>
      <c r="X52" s="27">
        <v>12602.657499999999</v>
      </c>
      <c r="Y52" s="27">
        <v>13147.697</v>
      </c>
      <c r="Z52" s="27">
        <v>13293.266</v>
      </c>
      <c r="AA52" s="27">
        <v>13214.9755</v>
      </c>
      <c r="AB52" s="27">
        <v>12417.105</v>
      </c>
      <c r="AC52" s="27">
        <v>11841.8235</v>
      </c>
      <c r="AD52" s="27">
        <v>12306.127500000001</v>
      </c>
      <c r="AE52" s="27">
        <v>12375.46</v>
      </c>
      <c r="AF52" s="27">
        <v>12934.708000000001</v>
      </c>
      <c r="AG52" s="27">
        <v>12171.25</v>
      </c>
      <c r="AH52" s="27">
        <v>8665.6995000000006</v>
      </c>
      <c r="AI52" s="27">
        <v>6711.9960000000001</v>
      </c>
      <c r="AJ52" s="27">
        <v>6922.8035</v>
      </c>
      <c r="AK52" s="27">
        <v>7740.9195</v>
      </c>
      <c r="AL52" s="27">
        <v>9135.5190000000002</v>
      </c>
      <c r="AM52" s="27">
        <v>9343.4380000000001</v>
      </c>
      <c r="AN52" s="27">
        <v>9170.3935000000001</v>
      </c>
      <c r="AO52" s="27">
        <v>9339.2695000000003</v>
      </c>
      <c r="AP52" s="27">
        <v>9008.3310000000001</v>
      </c>
      <c r="AQ52" s="27">
        <v>8962.3330000000005</v>
      </c>
      <c r="AR52" s="27">
        <v>8546.2104999999992</v>
      </c>
      <c r="AS52" s="27">
        <v>7909.5569999999998</v>
      </c>
      <c r="AT52" s="27">
        <v>7372.9030000000002</v>
      </c>
      <c r="AU52" s="27">
        <v>6654.0765000000001</v>
      </c>
      <c r="AV52" s="27">
        <v>6159.1025</v>
      </c>
      <c r="AW52" s="27">
        <v>5709.8334999999997</v>
      </c>
      <c r="AX52" s="27">
        <v>5343.8419999999996</v>
      </c>
      <c r="AY52" s="27">
        <v>4988.2619999999997</v>
      </c>
      <c r="AZ52" s="27">
        <v>4725.6850000000004</v>
      </c>
      <c r="BA52" s="27">
        <v>4601.4340000000002</v>
      </c>
      <c r="BB52" s="27">
        <v>4611.7910000000002</v>
      </c>
      <c r="BC52" s="27">
        <v>4564.7299999999996</v>
      </c>
      <c r="BD52" s="27">
        <v>4376.3474999999999</v>
      </c>
      <c r="BE52" s="27">
        <v>4299.0749999999998</v>
      </c>
      <c r="BF52" s="27">
        <v>4349.1454999999996</v>
      </c>
      <c r="BG52" s="27">
        <v>4374.4144999999999</v>
      </c>
      <c r="BH52" s="27">
        <v>4421.5415000000003</v>
      </c>
      <c r="BI52" s="27">
        <v>4398.4375</v>
      </c>
      <c r="BJ52" s="27">
        <v>4328.7139999999999</v>
      </c>
      <c r="BK52" s="27">
        <v>4163.5829999999996</v>
      </c>
      <c r="BL52" s="27">
        <v>3905.7555000000002</v>
      </c>
      <c r="BM52" s="27">
        <v>3816.145</v>
      </c>
      <c r="BN52" s="27">
        <v>3747.5614999999998</v>
      </c>
      <c r="BO52" s="27">
        <v>3641.6880000000001</v>
      </c>
      <c r="BP52" s="27">
        <v>3523.8045000000002</v>
      </c>
      <c r="BQ52" s="27">
        <v>3313.076</v>
      </c>
      <c r="BR52" s="27">
        <v>3256.4585000000002</v>
      </c>
      <c r="BS52" s="27">
        <v>3281.8449999999998</v>
      </c>
      <c r="BT52" s="27">
        <v>3140.1460000000002</v>
      </c>
      <c r="BU52" s="27">
        <v>2932.8415</v>
      </c>
      <c r="BV52" s="27">
        <v>2808.5994999999998</v>
      </c>
      <c r="BW52" s="27">
        <v>2734.0745000000002</v>
      </c>
      <c r="BX52" s="27">
        <v>2604.4535000000001</v>
      </c>
      <c r="BY52" s="27">
        <v>2425.6729999999998</v>
      </c>
      <c r="BZ52" s="27">
        <v>2312.3395</v>
      </c>
      <c r="CA52" s="27">
        <v>2238.2395000000001</v>
      </c>
      <c r="CB52" s="27">
        <v>2137.7435</v>
      </c>
      <c r="CC52" s="27">
        <v>2045.6610000000001</v>
      </c>
      <c r="CD52" s="27">
        <v>1922.9535000000001</v>
      </c>
      <c r="CE52" s="27">
        <v>1722.1775</v>
      </c>
      <c r="CF52" s="27">
        <v>1541.2829999999999</v>
      </c>
      <c r="CG52" s="27">
        <v>1444.9780000000001</v>
      </c>
      <c r="CH52" s="27">
        <v>1385.7349999999999</v>
      </c>
      <c r="CI52" s="27">
        <v>1288.5145</v>
      </c>
      <c r="CJ52" s="27">
        <v>1148.779</v>
      </c>
      <c r="CK52" s="27">
        <v>1039.175</v>
      </c>
      <c r="CL52" s="27">
        <v>955.01400000000001</v>
      </c>
      <c r="CM52" s="27">
        <v>853.61749999999995</v>
      </c>
      <c r="CN52" s="27">
        <v>752.36850000000004</v>
      </c>
      <c r="CO52" s="27">
        <v>645.69650000000001</v>
      </c>
      <c r="CP52" s="27">
        <v>538.94399999999996</v>
      </c>
      <c r="CQ52" s="27">
        <v>442.68599999999998</v>
      </c>
      <c r="CR52" s="27">
        <v>347.995</v>
      </c>
      <c r="CS52" s="27">
        <v>274.03649999999999</v>
      </c>
      <c r="CT52" s="27">
        <v>218.69200000000001</v>
      </c>
      <c r="CU52" s="27">
        <v>168.77</v>
      </c>
      <c r="CV52" s="27">
        <v>128.696</v>
      </c>
      <c r="CW52" s="27">
        <v>95.828999999999994</v>
      </c>
      <c r="CX52" s="27">
        <v>68.685500000000005</v>
      </c>
      <c r="CY52" s="27">
        <v>47.049500000000002</v>
      </c>
      <c r="CZ52" s="27">
        <v>29.9175</v>
      </c>
      <c r="DA52" s="27">
        <v>18.402999999999999</v>
      </c>
      <c r="DB52" s="27">
        <v>11.407</v>
      </c>
      <c r="DC52" s="27">
        <v>6.8955000000000002</v>
      </c>
      <c r="DD52" s="27">
        <v>3.8845000000000001</v>
      </c>
      <c r="DE52" s="27">
        <v>2.0270000000000001</v>
      </c>
      <c r="DF52" s="27">
        <v>1.014</v>
      </c>
      <c r="DG52" s="27">
        <v>0.49149999999999999</v>
      </c>
      <c r="DH52" s="27">
        <v>0.44</v>
      </c>
      <c r="DI52" s="37"/>
    </row>
    <row r="53" spans="1:113" x14ac:dyDescent="0.35">
      <c r="A53" s="23">
        <v>6808</v>
      </c>
      <c r="B53" s="23" t="s">
        <v>23</v>
      </c>
      <c r="C53" s="24" t="s">
        <v>24</v>
      </c>
      <c r="D53" s="25">
        <v>5</v>
      </c>
      <c r="E53" s="25">
        <v>156</v>
      </c>
      <c r="F53" s="25" t="s">
        <v>25</v>
      </c>
      <c r="G53" s="25" t="s">
        <v>26</v>
      </c>
      <c r="H53" s="25">
        <v>156</v>
      </c>
      <c r="I53" s="26" t="s">
        <v>27</v>
      </c>
      <c r="J53" s="25">
        <v>906</v>
      </c>
      <c r="K53" s="25">
        <v>1985</v>
      </c>
      <c r="L53" s="27">
        <v>10961.9535</v>
      </c>
      <c r="M53" s="27">
        <v>10315.290000000001</v>
      </c>
      <c r="N53" s="27">
        <v>10655.41</v>
      </c>
      <c r="O53" s="27">
        <v>10843.698</v>
      </c>
      <c r="P53" s="27">
        <v>10185.2745</v>
      </c>
      <c r="Q53" s="27">
        <v>9782.1740000000009</v>
      </c>
      <c r="R53" s="27">
        <v>9345.3045000000002</v>
      </c>
      <c r="S53" s="27">
        <v>9077.4330000000009</v>
      </c>
      <c r="T53" s="27">
        <v>9415.3590000000004</v>
      </c>
      <c r="U53" s="27">
        <v>9970.0005000000001</v>
      </c>
      <c r="V53" s="27">
        <v>10735.298000000001</v>
      </c>
      <c r="W53" s="27">
        <v>11678.2495</v>
      </c>
      <c r="X53" s="27">
        <v>12220.1595</v>
      </c>
      <c r="Y53" s="27">
        <v>12589.683000000001</v>
      </c>
      <c r="Z53" s="27">
        <v>13134.8225</v>
      </c>
      <c r="AA53" s="27">
        <v>13280.491</v>
      </c>
      <c r="AB53" s="27">
        <v>13202.0895</v>
      </c>
      <c r="AC53" s="27">
        <v>12404.497499999999</v>
      </c>
      <c r="AD53" s="27">
        <v>11829.001</v>
      </c>
      <c r="AE53" s="27">
        <v>12291.853499999999</v>
      </c>
      <c r="AF53" s="27">
        <v>12359.981</v>
      </c>
      <c r="AG53" s="27">
        <v>12917.364</v>
      </c>
      <c r="AH53" s="27">
        <v>12153.9015</v>
      </c>
      <c r="AI53" s="27">
        <v>8652.4814999999999</v>
      </c>
      <c r="AJ53" s="27">
        <v>6701.192</v>
      </c>
      <c r="AK53" s="27">
        <v>6911.5929999999998</v>
      </c>
      <c r="AL53" s="27">
        <v>7728.48</v>
      </c>
      <c r="AM53" s="27">
        <v>9121.0049999999992</v>
      </c>
      <c r="AN53" s="27">
        <v>9328.5300000000007</v>
      </c>
      <c r="AO53" s="27">
        <v>9155.5239999999994</v>
      </c>
      <c r="AP53" s="27">
        <v>9323.8420000000006</v>
      </c>
      <c r="AQ53" s="27">
        <v>8993.1124999999993</v>
      </c>
      <c r="AR53" s="27">
        <v>8946.9145000000008</v>
      </c>
      <c r="AS53" s="27">
        <v>8531.2255000000005</v>
      </c>
      <c r="AT53" s="27">
        <v>7895.3045000000002</v>
      </c>
      <c r="AU53" s="27">
        <v>7358.8705</v>
      </c>
      <c r="AV53" s="27">
        <v>6640.2439999999997</v>
      </c>
      <c r="AW53" s="27">
        <v>6145.4195</v>
      </c>
      <c r="AX53" s="27">
        <v>5696.4395000000004</v>
      </c>
      <c r="AY53" s="27">
        <v>5330.4665000000005</v>
      </c>
      <c r="AZ53" s="27">
        <v>4974.8280000000004</v>
      </c>
      <c r="BA53" s="27">
        <v>4711.9610000000002</v>
      </c>
      <c r="BB53" s="27">
        <v>4587.0569999999998</v>
      </c>
      <c r="BC53" s="27">
        <v>4596.3914999999997</v>
      </c>
      <c r="BD53" s="27">
        <v>4548.5555000000004</v>
      </c>
      <c r="BE53" s="27">
        <v>4359.9645</v>
      </c>
      <c r="BF53" s="27">
        <v>4282.0600000000004</v>
      </c>
      <c r="BG53" s="27">
        <v>4330.8649999999998</v>
      </c>
      <c r="BH53" s="27">
        <v>4354.6514999999999</v>
      </c>
      <c r="BI53" s="27">
        <v>4399.7894999999999</v>
      </c>
      <c r="BJ53" s="27">
        <v>4374.6345000000001</v>
      </c>
      <c r="BK53" s="27">
        <v>4302.8869999999997</v>
      </c>
      <c r="BL53" s="27">
        <v>4136.4449999999997</v>
      </c>
      <c r="BM53" s="27">
        <v>3878.3829999999998</v>
      </c>
      <c r="BN53" s="27">
        <v>3787.864</v>
      </c>
      <c r="BO53" s="27">
        <v>3718.4839999999999</v>
      </c>
      <c r="BP53" s="27">
        <v>3611.9769999999999</v>
      </c>
      <c r="BQ53" s="27">
        <v>3493.172</v>
      </c>
      <c r="BR53" s="27">
        <v>3281.7420000000002</v>
      </c>
      <c r="BS53" s="27">
        <v>3222.2150000000001</v>
      </c>
      <c r="BT53" s="27">
        <v>3242.8</v>
      </c>
      <c r="BU53" s="27">
        <v>3097.4164999999998</v>
      </c>
      <c r="BV53" s="27">
        <v>2887.1385</v>
      </c>
      <c r="BW53" s="27">
        <v>2758.8719999999998</v>
      </c>
      <c r="BX53" s="27">
        <v>2679.7689999999998</v>
      </c>
      <c r="BY53" s="27">
        <v>2547.1664999999998</v>
      </c>
      <c r="BZ53" s="27">
        <v>2367.087</v>
      </c>
      <c r="CA53" s="27">
        <v>2251.2035000000001</v>
      </c>
      <c r="CB53" s="27">
        <v>2173.3535000000002</v>
      </c>
      <c r="CC53" s="27">
        <v>2069.4715000000001</v>
      </c>
      <c r="CD53" s="27">
        <v>1973.1990000000001</v>
      </c>
      <c r="CE53" s="27">
        <v>1847.3985</v>
      </c>
      <c r="CF53" s="27">
        <v>1647.473</v>
      </c>
      <c r="CG53" s="27">
        <v>1467.6679999999999</v>
      </c>
      <c r="CH53" s="27">
        <v>1369.3344999999999</v>
      </c>
      <c r="CI53" s="27">
        <v>1306.6500000000001</v>
      </c>
      <c r="CJ53" s="27">
        <v>1208.5574999999999</v>
      </c>
      <c r="CK53" s="27">
        <v>1071.1635000000001</v>
      </c>
      <c r="CL53" s="27">
        <v>962.39449999999999</v>
      </c>
      <c r="CM53" s="27">
        <v>877.48099999999999</v>
      </c>
      <c r="CN53" s="27">
        <v>777.17449999999997</v>
      </c>
      <c r="CO53" s="27">
        <v>677.90549999999996</v>
      </c>
      <c r="CP53" s="27">
        <v>575.14149999999995</v>
      </c>
      <c r="CQ53" s="27">
        <v>474.12150000000003</v>
      </c>
      <c r="CR53" s="27">
        <v>384.33550000000002</v>
      </c>
      <c r="CS53" s="27">
        <v>297.94099999999997</v>
      </c>
      <c r="CT53" s="27">
        <v>231.14500000000001</v>
      </c>
      <c r="CU53" s="27">
        <v>181.5085</v>
      </c>
      <c r="CV53" s="27">
        <v>137.57499999999999</v>
      </c>
      <c r="CW53" s="27">
        <v>102.77849999999999</v>
      </c>
      <c r="CX53" s="27">
        <v>74.757999999999996</v>
      </c>
      <c r="CY53" s="27">
        <v>52.143500000000003</v>
      </c>
      <c r="CZ53" s="27">
        <v>34.594499999999996</v>
      </c>
      <c r="DA53" s="27">
        <v>21.1875</v>
      </c>
      <c r="DB53" s="27">
        <v>12.486499999999999</v>
      </c>
      <c r="DC53" s="27">
        <v>7.4595000000000002</v>
      </c>
      <c r="DD53" s="27">
        <v>4.3815</v>
      </c>
      <c r="DE53" s="27">
        <v>2.3759999999999999</v>
      </c>
      <c r="DF53" s="27">
        <v>1.1904999999999999</v>
      </c>
      <c r="DG53" s="27">
        <v>0.57099999999999995</v>
      </c>
      <c r="DH53" s="27">
        <v>0.49</v>
      </c>
      <c r="DI53" s="37"/>
    </row>
    <row r="54" spans="1:113" x14ac:dyDescent="0.35">
      <c r="A54" s="23">
        <v>6809</v>
      </c>
      <c r="B54" s="23" t="s">
        <v>23</v>
      </c>
      <c r="C54" s="24" t="s">
        <v>24</v>
      </c>
      <c r="D54" s="25">
        <v>5</v>
      </c>
      <c r="E54" s="25">
        <v>156</v>
      </c>
      <c r="F54" s="25" t="s">
        <v>25</v>
      </c>
      <c r="G54" s="25" t="s">
        <v>26</v>
      </c>
      <c r="H54" s="25">
        <v>156</v>
      </c>
      <c r="I54" s="26" t="s">
        <v>27</v>
      </c>
      <c r="J54" s="25">
        <v>906</v>
      </c>
      <c r="K54" s="25">
        <v>1986</v>
      </c>
      <c r="L54" s="27">
        <v>11667.212</v>
      </c>
      <c r="M54" s="27">
        <v>10845.6335</v>
      </c>
      <c r="N54" s="27">
        <v>10273.93</v>
      </c>
      <c r="O54" s="27">
        <v>10621.645500000001</v>
      </c>
      <c r="P54" s="27">
        <v>10816.146500000001</v>
      </c>
      <c r="Q54" s="27">
        <v>10164.0255</v>
      </c>
      <c r="R54" s="27">
        <v>9764.8654999999999</v>
      </c>
      <c r="S54" s="27">
        <v>9330.7455000000009</v>
      </c>
      <c r="T54" s="27">
        <v>9064.5490000000009</v>
      </c>
      <c r="U54" s="27">
        <v>9402.9415000000008</v>
      </c>
      <c r="V54" s="27">
        <v>9957.8235000000004</v>
      </c>
      <c r="W54" s="27">
        <v>10723.169</v>
      </c>
      <c r="X54" s="27">
        <v>11665.9465</v>
      </c>
      <c r="Y54" s="27">
        <v>12208.0645</v>
      </c>
      <c r="Z54" s="27">
        <v>12577.816000000001</v>
      </c>
      <c r="AA54" s="27">
        <v>13122.7145</v>
      </c>
      <c r="AB54" s="27">
        <v>13268.0975</v>
      </c>
      <c r="AC54" s="27">
        <v>13189.206</v>
      </c>
      <c r="AD54" s="27">
        <v>12391.556</v>
      </c>
      <c r="AE54" s="27">
        <v>11815.6055</v>
      </c>
      <c r="AF54" s="27">
        <v>12276.842000000001</v>
      </c>
      <c r="AG54" s="27">
        <v>12343.737499999999</v>
      </c>
      <c r="AH54" s="27">
        <v>12899.3495</v>
      </c>
      <c r="AI54" s="27">
        <v>12136.123</v>
      </c>
      <c r="AJ54" s="27">
        <v>8639.0640000000003</v>
      </c>
      <c r="AK54" s="27">
        <v>6690.3014999999996</v>
      </c>
      <c r="AL54" s="27">
        <v>6900.3855000000003</v>
      </c>
      <c r="AM54" s="27">
        <v>7716.0895</v>
      </c>
      <c r="AN54" s="27">
        <v>9106.5460000000003</v>
      </c>
      <c r="AO54" s="27">
        <v>9313.6190000000006</v>
      </c>
      <c r="AP54" s="27">
        <v>9140.5964999999997</v>
      </c>
      <c r="AQ54" s="27">
        <v>9308.3430000000008</v>
      </c>
      <c r="AR54" s="27">
        <v>8977.8315000000002</v>
      </c>
      <c r="AS54" s="27">
        <v>8931.4505000000008</v>
      </c>
      <c r="AT54" s="27">
        <v>8516.1919999999991</v>
      </c>
      <c r="AU54" s="27">
        <v>7880.9639999999999</v>
      </c>
      <c r="AV54" s="27">
        <v>7344.6715000000004</v>
      </c>
      <c r="AW54" s="27">
        <v>6626.1360000000004</v>
      </c>
      <c r="AX54" s="27">
        <v>6131.3459999999995</v>
      </c>
      <c r="AY54" s="27">
        <v>5682.5619999999999</v>
      </c>
      <c r="AZ54" s="27">
        <v>5316.549</v>
      </c>
      <c r="BA54" s="27">
        <v>4960.8504999999996</v>
      </c>
      <c r="BB54" s="27">
        <v>4697.7489999999998</v>
      </c>
      <c r="BC54" s="27">
        <v>4572.2865000000002</v>
      </c>
      <c r="BD54" s="27">
        <v>4580.7075000000004</v>
      </c>
      <c r="BE54" s="27">
        <v>4532.1760000000004</v>
      </c>
      <c r="BF54" s="27">
        <v>4343.3784999999998</v>
      </c>
      <c r="BG54" s="27">
        <v>4264.7254999999996</v>
      </c>
      <c r="BH54" s="27">
        <v>4312.0159999999996</v>
      </c>
      <c r="BI54" s="27">
        <v>4333.9859999999999</v>
      </c>
      <c r="BJ54" s="27">
        <v>4376.7884999999997</v>
      </c>
      <c r="BK54" s="27">
        <v>4349.3914999999997</v>
      </c>
      <c r="BL54" s="27">
        <v>4275.7134999999998</v>
      </c>
      <c r="BM54" s="27">
        <v>4108.3365000000003</v>
      </c>
      <c r="BN54" s="27">
        <v>3850.4960000000001</v>
      </c>
      <c r="BO54" s="27">
        <v>3759.3024999999998</v>
      </c>
      <c r="BP54" s="27">
        <v>3689.0295000000001</v>
      </c>
      <c r="BQ54" s="27">
        <v>3581.4760000000001</v>
      </c>
      <c r="BR54" s="27">
        <v>3461.0990000000002</v>
      </c>
      <c r="BS54" s="27">
        <v>3248.2719999999999</v>
      </c>
      <c r="BT54" s="27">
        <v>3185.0529999999999</v>
      </c>
      <c r="BU54" s="27">
        <v>3200.085</v>
      </c>
      <c r="BV54" s="27">
        <v>3050.7525000000001</v>
      </c>
      <c r="BW54" s="27">
        <v>2837.7109999999998</v>
      </c>
      <c r="BX54" s="27">
        <v>2705.877</v>
      </c>
      <c r="BY54" s="27">
        <v>2622.74</v>
      </c>
      <c r="BZ54" s="27">
        <v>2487.6305000000002</v>
      </c>
      <c r="CA54" s="27">
        <v>2306.48</v>
      </c>
      <c r="CB54" s="27">
        <v>2187.913</v>
      </c>
      <c r="CC54" s="27">
        <v>2105.9704999999999</v>
      </c>
      <c r="CD54" s="27">
        <v>1998.2125000000001</v>
      </c>
      <c r="CE54" s="27">
        <v>1897.6389999999999</v>
      </c>
      <c r="CF54" s="27">
        <v>1769.1455000000001</v>
      </c>
      <c r="CG54" s="27">
        <v>1570.5595000000001</v>
      </c>
      <c r="CH54" s="27">
        <v>1392.45</v>
      </c>
      <c r="CI54" s="27">
        <v>1292.6369999999999</v>
      </c>
      <c r="CJ54" s="27">
        <v>1226.873</v>
      </c>
      <c r="CK54" s="27">
        <v>1128.0999999999999</v>
      </c>
      <c r="CL54" s="27">
        <v>993.12099999999998</v>
      </c>
      <c r="CM54" s="27">
        <v>885.2645</v>
      </c>
      <c r="CN54" s="27">
        <v>799.84199999999998</v>
      </c>
      <c r="CO54" s="27">
        <v>701.14949999999999</v>
      </c>
      <c r="CP54" s="27">
        <v>604.6875</v>
      </c>
      <c r="CQ54" s="27">
        <v>506.82350000000002</v>
      </c>
      <c r="CR54" s="27">
        <v>412.46899999999999</v>
      </c>
      <c r="CS54" s="27">
        <v>329.87799999999999</v>
      </c>
      <c r="CT54" s="27">
        <v>252.08349999999999</v>
      </c>
      <c r="CU54" s="27">
        <v>192.536</v>
      </c>
      <c r="CV54" s="27">
        <v>148.59549999999999</v>
      </c>
      <c r="CW54" s="27">
        <v>110.4195</v>
      </c>
      <c r="CX54" s="27">
        <v>80.611000000000004</v>
      </c>
      <c r="CY54" s="27">
        <v>57.077500000000001</v>
      </c>
      <c r="CZ54" s="27">
        <v>38.5625</v>
      </c>
      <c r="DA54" s="27">
        <v>24.650500000000001</v>
      </c>
      <c r="DB54" s="27">
        <v>14.473000000000001</v>
      </c>
      <c r="DC54" s="27">
        <v>8.2245000000000008</v>
      </c>
      <c r="DD54" s="27">
        <v>4.7750000000000004</v>
      </c>
      <c r="DE54" s="27">
        <v>2.7004999999999999</v>
      </c>
      <c r="DF54" s="27">
        <v>1.407</v>
      </c>
      <c r="DG54" s="27">
        <v>0.67500000000000004</v>
      </c>
      <c r="DH54" s="27">
        <v>0.56100000000000005</v>
      </c>
      <c r="DI54" s="37"/>
    </row>
    <row r="55" spans="1:113" x14ac:dyDescent="0.35">
      <c r="A55" s="23">
        <v>6810</v>
      </c>
      <c r="B55" s="23" t="s">
        <v>23</v>
      </c>
      <c r="C55" s="24" t="s">
        <v>24</v>
      </c>
      <c r="D55" s="25">
        <v>5</v>
      </c>
      <c r="E55" s="25">
        <v>156</v>
      </c>
      <c r="F55" s="25" t="s">
        <v>25</v>
      </c>
      <c r="G55" s="25" t="s">
        <v>26</v>
      </c>
      <c r="H55" s="25">
        <v>156</v>
      </c>
      <c r="I55" s="26" t="s">
        <v>27</v>
      </c>
      <c r="J55" s="25">
        <v>906</v>
      </c>
      <c r="K55" s="25">
        <v>1987</v>
      </c>
      <c r="L55" s="27">
        <v>12430.166499999999</v>
      </c>
      <c r="M55" s="27">
        <v>11543.5465</v>
      </c>
      <c r="N55" s="27">
        <v>10801.892</v>
      </c>
      <c r="O55" s="27">
        <v>10241.305</v>
      </c>
      <c r="P55" s="27">
        <v>10594.7075</v>
      </c>
      <c r="Q55" s="27">
        <v>10793.793</v>
      </c>
      <c r="R55" s="27">
        <v>10146.3575</v>
      </c>
      <c r="S55" s="27">
        <v>9750.0849999999991</v>
      </c>
      <c r="T55" s="27">
        <v>9318.0310000000009</v>
      </c>
      <c r="U55" s="27">
        <v>9053.1715000000004</v>
      </c>
      <c r="V55" s="27">
        <v>9392.0429999999997</v>
      </c>
      <c r="W55" s="27">
        <v>9947.1659999999993</v>
      </c>
      <c r="X55" s="27">
        <v>10712.4035</v>
      </c>
      <c r="Y55" s="27">
        <v>11654.815500000001</v>
      </c>
      <c r="Z55" s="27">
        <v>12196.8105</v>
      </c>
      <c r="AA55" s="27">
        <v>12566.37</v>
      </c>
      <c r="AB55" s="27">
        <v>13110.5825</v>
      </c>
      <c r="AC55" s="27">
        <v>13255.219499999999</v>
      </c>
      <c r="AD55" s="27">
        <v>13175.415999999999</v>
      </c>
      <c r="AE55" s="27">
        <v>12377.3855</v>
      </c>
      <c r="AF55" s="27">
        <v>11800.7775</v>
      </c>
      <c r="AG55" s="27">
        <v>12260.315500000001</v>
      </c>
      <c r="AH55" s="27">
        <v>12326.057000000001</v>
      </c>
      <c r="AI55" s="27">
        <v>12880.099</v>
      </c>
      <c r="AJ55" s="27">
        <v>12117.38</v>
      </c>
      <c r="AK55" s="27">
        <v>8624.8209999999999</v>
      </c>
      <c r="AL55" s="27">
        <v>6678.6374999999998</v>
      </c>
      <c r="AM55" s="27">
        <v>6888.4674999999997</v>
      </c>
      <c r="AN55" s="27">
        <v>7703.0280000000002</v>
      </c>
      <c r="AO55" s="27">
        <v>9091.4405000000006</v>
      </c>
      <c r="AP55" s="27">
        <v>9298.0625</v>
      </c>
      <c r="AQ55" s="27">
        <v>9125.0494999999992</v>
      </c>
      <c r="AR55" s="27">
        <v>9292.2814999999991</v>
      </c>
      <c r="AS55" s="27">
        <v>8962.0450000000001</v>
      </c>
      <c r="AT55" s="27">
        <v>8915.5190000000002</v>
      </c>
      <c r="AU55" s="27">
        <v>8500.6885000000002</v>
      </c>
      <c r="AV55" s="27">
        <v>7866.1054999999997</v>
      </c>
      <c r="AW55" s="27">
        <v>7329.875</v>
      </c>
      <c r="AX55" s="27">
        <v>6611.3395</v>
      </c>
      <c r="AY55" s="27">
        <v>6116.5110000000004</v>
      </c>
      <c r="AZ55" s="27">
        <v>5667.8914999999997</v>
      </c>
      <c r="BA55" s="27">
        <v>5301.8615</v>
      </c>
      <c r="BB55" s="27">
        <v>4946.1880000000001</v>
      </c>
      <c r="BC55" s="27">
        <v>4682.9780000000001</v>
      </c>
      <c r="BD55" s="27">
        <v>4557.0884999999998</v>
      </c>
      <c r="BE55" s="27">
        <v>4564.6890000000003</v>
      </c>
      <c r="BF55" s="27">
        <v>4515.4759999999997</v>
      </c>
      <c r="BG55" s="27">
        <v>4326.3770000000004</v>
      </c>
      <c r="BH55" s="27">
        <v>4246.7614999999996</v>
      </c>
      <c r="BI55" s="27">
        <v>4292.2325000000001</v>
      </c>
      <c r="BJ55" s="27">
        <v>4312.0754999999999</v>
      </c>
      <c r="BK55" s="27">
        <v>4352.3509999999997</v>
      </c>
      <c r="BL55" s="27">
        <v>4322.8024999999998</v>
      </c>
      <c r="BM55" s="27">
        <v>4247.5484999999999</v>
      </c>
      <c r="BN55" s="27">
        <v>4079.6885000000002</v>
      </c>
      <c r="BO55" s="27">
        <v>3822.3265000000001</v>
      </c>
      <c r="BP55" s="27">
        <v>3730.3694999999998</v>
      </c>
      <c r="BQ55" s="27">
        <v>3658.8</v>
      </c>
      <c r="BR55" s="27">
        <v>3549.556</v>
      </c>
      <c r="BS55" s="27">
        <v>3426.8645000000001</v>
      </c>
      <c r="BT55" s="27">
        <v>3211.982</v>
      </c>
      <c r="BU55" s="27">
        <v>3144.4375</v>
      </c>
      <c r="BV55" s="27">
        <v>3153.4875000000002</v>
      </c>
      <c r="BW55" s="27">
        <v>3000.3465000000001</v>
      </c>
      <c r="BX55" s="27">
        <v>2785.0974999999999</v>
      </c>
      <c r="BY55" s="27">
        <v>2650.2874999999999</v>
      </c>
      <c r="BZ55" s="27">
        <v>2563.5385000000001</v>
      </c>
      <c r="CA55" s="27">
        <v>2426.1125000000002</v>
      </c>
      <c r="CB55" s="27">
        <v>2243.808</v>
      </c>
      <c r="CC55" s="27">
        <v>2122.2565</v>
      </c>
      <c r="CD55" s="27">
        <v>2035.7125000000001</v>
      </c>
      <c r="CE55" s="27">
        <v>1923.9835</v>
      </c>
      <c r="CF55" s="27">
        <v>1819.4604999999999</v>
      </c>
      <c r="CG55" s="27">
        <v>1688.663</v>
      </c>
      <c r="CH55" s="27">
        <v>1492.0515</v>
      </c>
      <c r="CI55" s="27">
        <v>1316.2570000000001</v>
      </c>
      <c r="CJ55" s="27">
        <v>1215.3409999999999</v>
      </c>
      <c r="CK55" s="27">
        <v>1146.6775</v>
      </c>
      <c r="CL55" s="27">
        <v>1047.2864999999999</v>
      </c>
      <c r="CM55" s="27">
        <v>914.803</v>
      </c>
      <c r="CN55" s="27">
        <v>808.1</v>
      </c>
      <c r="CO55" s="27">
        <v>722.69600000000003</v>
      </c>
      <c r="CP55" s="27">
        <v>626.45650000000001</v>
      </c>
      <c r="CQ55" s="27">
        <v>533.83550000000002</v>
      </c>
      <c r="CR55" s="27">
        <v>441.87049999999999</v>
      </c>
      <c r="CS55" s="27">
        <v>354.92849999999999</v>
      </c>
      <c r="CT55" s="27">
        <v>279.96100000000001</v>
      </c>
      <c r="CU55" s="27">
        <v>210.7595</v>
      </c>
      <c r="CV55" s="27">
        <v>158.30099999999999</v>
      </c>
      <c r="CW55" s="27">
        <v>119.8725</v>
      </c>
      <c r="CX55" s="27">
        <v>87.116500000000002</v>
      </c>
      <c r="CY55" s="27">
        <v>61.939</v>
      </c>
      <c r="CZ55" s="27">
        <v>42.500500000000002</v>
      </c>
      <c r="DA55" s="27">
        <v>27.672000000000001</v>
      </c>
      <c r="DB55" s="27">
        <v>16.963999999999999</v>
      </c>
      <c r="DC55" s="27">
        <v>9.6105</v>
      </c>
      <c r="DD55" s="27">
        <v>5.3085000000000004</v>
      </c>
      <c r="DE55" s="27">
        <v>2.9660000000000002</v>
      </c>
      <c r="DF55" s="27">
        <v>1.61</v>
      </c>
      <c r="DG55" s="27">
        <v>0.80100000000000005</v>
      </c>
      <c r="DH55" s="27">
        <v>0.65549999999999997</v>
      </c>
      <c r="DI55" s="37"/>
    </row>
    <row r="56" spans="1:113" x14ac:dyDescent="0.35">
      <c r="A56" s="23">
        <v>6811</v>
      </c>
      <c r="B56" s="23" t="s">
        <v>23</v>
      </c>
      <c r="C56" s="24" t="s">
        <v>24</v>
      </c>
      <c r="D56" s="25">
        <v>5</v>
      </c>
      <c r="E56" s="25">
        <v>156</v>
      </c>
      <c r="F56" s="25" t="s">
        <v>25</v>
      </c>
      <c r="G56" s="25" t="s">
        <v>26</v>
      </c>
      <c r="H56" s="25">
        <v>156</v>
      </c>
      <c r="I56" s="26" t="s">
        <v>27</v>
      </c>
      <c r="J56" s="25">
        <v>906</v>
      </c>
      <c r="K56" s="25">
        <v>1988</v>
      </c>
      <c r="L56" s="27">
        <v>12453.054</v>
      </c>
      <c r="M56" s="27">
        <v>12297.5355</v>
      </c>
      <c r="N56" s="27">
        <v>11496.205</v>
      </c>
      <c r="O56" s="27">
        <v>10767.147999999999</v>
      </c>
      <c r="P56" s="27">
        <v>10215.059499999999</v>
      </c>
      <c r="Q56" s="27">
        <v>10572.694</v>
      </c>
      <c r="R56" s="27">
        <v>10775.14</v>
      </c>
      <c r="S56" s="27">
        <v>10131.2425</v>
      </c>
      <c r="T56" s="27">
        <v>9737.1620000000003</v>
      </c>
      <c r="U56" s="27">
        <v>9306.7705000000005</v>
      </c>
      <c r="V56" s="27">
        <v>9043.1025000000009</v>
      </c>
      <c r="W56" s="27">
        <v>9382.3790000000008</v>
      </c>
      <c r="X56" s="27">
        <v>9937.5365000000002</v>
      </c>
      <c r="Y56" s="27">
        <v>10702.4125</v>
      </c>
      <c r="Z56" s="27">
        <v>11644.103499999999</v>
      </c>
      <c r="AA56" s="27">
        <v>12185.4755</v>
      </c>
      <c r="AB56" s="27">
        <v>12554.277</v>
      </c>
      <c r="AC56" s="27">
        <v>13097.245000000001</v>
      </c>
      <c r="AD56" s="27">
        <v>13240.6145</v>
      </c>
      <c r="AE56" s="27">
        <v>13159.482</v>
      </c>
      <c r="AF56" s="27">
        <v>12360.806500000001</v>
      </c>
      <c r="AG56" s="27">
        <v>11783.4535</v>
      </c>
      <c r="AH56" s="27">
        <v>12241.34</v>
      </c>
      <c r="AI56" s="27">
        <v>12306.129499999999</v>
      </c>
      <c r="AJ56" s="27">
        <v>12858.888499999999</v>
      </c>
      <c r="AK56" s="27">
        <v>12096.9215</v>
      </c>
      <c r="AL56" s="27">
        <v>8608.9424999999992</v>
      </c>
      <c r="AM56" s="27">
        <v>6665.393</v>
      </c>
      <c r="AN56" s="27">
        <v>6875.0469999999996</v>
      </c>
      <c r="AO56" s="27">
        <v>7688.5384999999997</v>
      </c>
      <c r="AP56" s="27">
        <v>9074.9809999999998</v>
      </c>
      <c r="AQ56" s="27">
        <v>9281.23</v>
      </c>
      <c r="AR56" s="27">
        <v>9108.3320000000003</v>
      </c>
      <c r="AS56" s="27">
        <v>9275.1560000000009</v>
      </c>
      <c r="AT56" s="27">
        <v>8945.2744999999995</v>
      </c>
      <c r="AU56" s="27">
        <v>8898.6440000000002</v>
      </c>
      <c r="AV56" s="27">
        <v>8484.2275000000009</v>
      </c>
      <c r="AW56" s="27">
        <v>7850.2494999999999</v>
      </c>
      <c r="AX56" s="27">
        <v>7314.0159999999996</v>
      </c>
      <c r="AY56" s="27">
        <v>6595.4340000000002</v>
      </c>
      <c r="AZ56" s="27">
        <v>6100.5535</v>
      </c>
      <c r="BA56" s="27">
        <v>5652.1540000000005</v>
      </c>
      <c r="BB56" s="27">
        <v>5286.2155000000002</v>
      </c>
      <c r="BC56" s="27">
        <v>4930.7240000000002</v>
      </c>
      <c r="BD56" s="27">
        <v>4667.5640000000003</v>
      </c>
      <c r="BE56" s="27">
        <v>4541.3620000000001</v>
      </c>
      <c r="BF56" s="27">
        <v>4548.1684999999998</v>
      </c>
      <c r="BG56" s="27">
        <v>4498.1869999999999</v>
      </c>
      <c r="BH56" s="27">
        <v>4308.6000000000004</v>
      </c>
      <c r="BI56" s="27">
        <v>4227.76</v>
      </c>
      <c r="BJ56" s="27">
        <v>4271.1189999999997</v>
      </c>
      <c r="BK56" s="27">
        <v>4288.6665000000003</v>
      </c>
      <c r="BL56" s="27">
        <v>4326.4870000000001</v>
      </c>
      <c r="BM56" s="27">
        <v>4295.1225000000004</v>
      </c>
      <c r="BN56" s="27">
        <v>4218.7259999999997</v>
      </c>
      <c r="BO56" s="27">
        <v>4050.6390000000001</v>
      </c>
      <c r="BP56" s="27">
        <v>3793.6849999999999</v>
      </c>
      <c r="BQ56" s="27">
        <v>3700.5754999999999</v>
      </c>
      <c r="BR56" s="27">
        <v>3627.067</v>
      </c>
      <c r="BS56" s="27">
        <v>3515.3910000000001</v>
      </c>
      <c r="BT56" s="27">
        <v>3389.65</v>
      </c>
      <c r="BU56" s="27">
        <v>3172.2235000000001</v>
      </c>
      <c r="BV56" s="27">
        <v>3100.0324999999998</v>
      </c>
      <c r="BW56" s="27">
        <v>3103.0414999999998</v>
      </c>
      <c r="BX56" s="27">
        <v>2946.5684999999999</v>
      </c>
      <c r="BY56" s="27">
        <v>2729.7840000000001</v>
      </c>
      <c r="BZ56" s="27">
        <v>2592.4515000000001</v>
      </c>
      <c r="CA56" s="27">
        <v>2502.2285000000002</v>
      </c>
      <c r="CB56" s="27">
        <v>2362.3485000000001</v>
      </c>
      <c r="CC56" s="27">
        <v>2178.6415000000002</v>
      </c>
      <c r="CD56" s="27">
        <v>2053.6415000000002</v>
      </c>
      <c r="CE56" s="27">
        <v>1962.3534999999999</v>
      </c>
      <c r="CF56" s="27">
        <v>1846.9970000000001</v>
      </c>
      <c r="CG56" s="27">
        <v>1738.8589999999999</v>
      </c>
      <c r="CH56" s="27">
        <v>1606.3025</v>
      </c>
      <c r="CI56" s="27">
        <v>1412.316</v>
      </c>
      <c r="CJ56" s="27">
        <v>1239.2739999999999</v>
      </c>
      <c r="CK56" s="27">
        <v>1137.452</v>
      </c>
      <c r="CL56" s="27">
        <v>1065.933</v>
      </c>
      <c r="CM56" s="27">
        <v>965.98350000000005</v>
      </c>
      <c r="CN56" s="27">
        <v>836.25</v>
      </c>
      <c r="CO56" s="27">
        <v>731.23350000000005</v>
      </c>
      <c r="CP56" s="27">
        <v>646.70299999999997</v>
      </c>
      <c r="CQ56" s="27">
        <v>553.97649999999999</v>
      </c>
      <c r="CR56" s="27">
        <v>466.27300000000002</v>
      </c>
      <c r="CS56" s="27">
        <v>381.04599999999999</v>
      </c>
      <c r="CT56" s="27">
        <v>301.98700000000002</v>
      </c>
      <c r="CU56" s="27">
        <v>234.78200000000001</v>
      </c>
      <c r="CV56" s="27">
        <v>173.93100000000001</v>
      </c>
      <c r="CW56" s="27">
        <v>128.25649999999999</v>
      </c>
      <c r="CX56" s="27">
        <v>95.063500000000005</v>
      </c>
      <c r="CY56" s="27">
        <v>67.341999999999999</v>
      </c>
      <c r="CZ56" s="27">
        <v>46.422499999999999</v>
      </c>
      <c r="DA56" s="27">
        <v>30.7105</v>
      </c>
      <c r="DB56" s="27">
        <v>19.176500000000001</v>
      </c>
      <c r="DC56" s="27">
        <v>11.3485</v>
      </c>
      <c r="DD56" s="27">
        <v>6.2519999999999998</v>
      </c>
      <c r="DE56" s="27">
        <v>3.32</v>
      </c>
      <c r="DF56" s="27">
        <v>1.7765</v>
      </c>
      <c r="DG56" s="27">
        <v>0.91649999999999998</v>
      </c>
      <c r="DH56" s="27">
        <v>0.77349999999999997</v>
      </c>
      <c r="DI56" s="37"/>
    </row>
    <row r="57" spans="1:113" x14ac:dyDescent="0.35">
      <c r="A57" s="23">
        <v>6812</v>
      </c>
      <c r="B57" s="23" t="s">
        <v>23</v>
      </c>
      <c r="C57" s="24" t="s">
        <v>24</v>
      </c>
      <c r="D57" s="25">
        <v>5</v>
      </c>
      <c r="E57" s="25">
        <v>156</v>
      </c>
      <c r="F57" s="25" t="s">
        <v>25</v>
      </c>
      <c r="G57" s="25" t="s">
        <v>26</v>
      </c>
      <c r="H57" s="25">
        <v>156</v>
      </c>
      <c r="I57" s="26" t="s">
        <v>27</v>
      </c>
      <c r="J57" s="25">
        <v>906</v>
      </c>
      <c r="K57" s="25">
        <v>1989</v>
      </c>
      <c r="L57" s="27">
        <v>12311.166999999999</v>
      </c>
      <c r="M57" s="27">
        <v>12318.263999999999</v>
      </c>
      <c r="N57" s="27">
        <v>12245.586499999999</v>
      </c>
      <c r="O57" s="27">
        <v>11458.105</v>
      </c>
      <c r="P57" s="27">
        <v>10738.745999999999</v>
      </c>
      <c r="Q57" s="27">
        <v>10193.213</v>
      </c>
      <c r="R57" s="27">
        <v>10554.027</v>
      </c>
      <c r="S57" s="27">
        <v>10758.9645</v>
      </c>
      <c r="T57" s="27">
        <v>10117.8035</v>
      </c>
      <c r="U57" s="27">
        <v>9725.473</v>
      </c>
      <c r="V57" s="27">
        <v>9296.5295000000006</v>
      </c>
      <c r="W57" s="27">
        <v>9033.8490000000002</v>
      </c>
      <c r="X57" s="27">
        <v>9373.2309999999998</v>
      </c>
      <c r="Y57" s="27">
        <v>9927.9969999999994</v>
      </c>
      <c r="Z57" s="27">
        <v>10691.922500000001</v>
      </c>
      <c r="AA57" s="27">
        <v>11632.143</v>
      </c>
      <c r="AB57" s="27">
        <v>12172.014499999999</v>
      </c>
      <c r="AC57" s="27">
        <v>12539.165499999999</v>
      </c>
      <c r="AD57" s="27">
        <v>13080.072</v>
      </c>
      <c r="AE57" s="27">
        <v>13221.501</v>
      </c>
      <c r="AF57" s="27">
        <v>13138.567499999999</v>
      </c>
      <c r="AG57" s="27">
        <v>12339.0355</v>
      </c>
      <c r="AH57" s="27">
        <v>11760.951999999999</v>
      </c>
      <c r="AI57" s="27">
        <v>12217.362499999999</v>
      </c>
      <c r="AJ57" s="27">
        <v>12281.51</v>
      </c>
      <c r="AK57" s="27">
        <v>12833.334000000001</v>
      </c>
      <c r="AL57" s="27">
        <v>12072.4</v>
      </c>
      <c r="AM57" s="27">
        <v>8589.1489999999994</v>
      </c>
      <c r="AN57" s="27">
        <v>6648.4059999999999</v>
      </c>
      <c r="AO57" s="27">
        <v>6858.0834999999997</v>
      </c>
      <c r="AP57" s="27">
        <v>7670.7160000000003</v>
      </c>
      <c r="AQ57" s="27">
        <v>9055.4094999999998</v>
      </c>
      <c r="AR57" s="27">
        <v>9261.5149999999994</v>
      </c>
      <c r="AS57" s="27">
        <v>9088.9655000000002</v>
      </c>
      <c r="AT57" s="27">
        <v>9255.5815000000002</v>
      </c>
      <c r="AU57" s="27">
        <v>8926.2049999999999</v>
      </c>
      <c r="AV57" s="27">
        <v>8879.5640000000003</v>
      </c>
      <c r="AW57" s="27">
        <v>8465.6044999999995</v>
      </c>
      <c r="AX57" s="27">
        <v>7832.2690000000002</v>
      </c>
      <c r="AY57" s="27">
        <v>7296.058</v>
      </c>
      <c r="AZ57" s="27">
        <v>6577.491</v>
      </c>
      <c r="BA57" s="27">
        <v>6082.6689999999999</v>
      </c>
      <c r="BB57" s="27">
        <v>5634.6745000000001</v>
      </c>
      <c r="BC57" s="27">
        <v>5269.0460000000003</v>
      </c>
      <c r="BD57" s="27">
        <v>4913.9575000000004</v>
      </c>
      <c r="BE57" s="27">
        <v>4651.0145000000002</v>
      </c>
      <c r="BF57" s="27">
        <v>4524.5735000000004</v>
      </c>
      <c r="BG57" s="27">
        <v>4530.5365000000002</v>
      </c>
      <c r="BH57" s="27">
        <v>4479.6234999999997</v>
      </c>
      <c r="BI57" s="27">
        <v>4289.3310000000001</v>
      </c>
      <c r="BJ57" s="27">
        <v>4207.0355</v>
      </c>
      <c r="BK57" s="27">
        <v>4248.1289999999999</v>
      </c>
      <c r="BL57" s="27">
        <v>4263.4629999999997</v>
      </c>
      <c r="BM57" s="27">
        <v>4299.1409999999996</v>
      </c>
      <c r="BN57" s="27">
        <v>4266.3829999999998</v>
      </c>
      <c r="BO57" s="27">
        <v>4189.1035000000002</v>
      </c>
      <c r="BP57" s="27">
        <v>4020.7224999999999</v>
      </c>
      <c r="BQ57" s="27">
        <v>3763.819</v>
      </c>
      <c r="BR57" s="27">
        <v>3668.9405000000002</v>
      </c>
      <c r="BS57" s="27">
        <v>3592.7339999999999</v>
      </c>
      <c r="BT57" s="27">
        <v>3477.8809999999999</v>
      </c>
      <c r="BU57" s="27">
        <v>3348.49</v>
      </c>
      <c r="BV57" s="27">
        <v>3128.3445000000002</v>
      </c>
      <c r="BW57" s="27">
        <v>3051.5279999999998</v>
      </c>
      <c r="BX57" s="27">
        <v>3048.7555000000002</v>
      </c>
      <c r="BY57" s="27">
        <v>2889.54</v>
      </c>
      <c r="BZ57" s="27">
        <v>2671.7365</v>
      </c>
      <c r="CA57" s="27">
        <v>2532.0430000000001</v>
      </c>
      <c r="CB57" s="27">
        <v>2438.1484999999998</v>
      </c>
      <c r="CC57" s="27">
        <v>2295.491</v>
      </c>
      <c r="CD57" s="27">
        <v>2109.9625000000001</v>
      </c>
      <c r="CE57" s="27">
        <v>1981.4010000000001</v>
      </c>
      <c r="CF57" s="27">
        <v>1885.636</v>
      </c>
      <c r="CG57" s="27">
        <v>1766.96</v>
      </c>
      <c r="CH57" s="27">
        <v>1655.7014999999999</v>
      </c>
      <c r="CI57" s="27">
        <v>1521.97</v>
      </c>
      <c r="CJ57" s="27">
        <v>1331.08</v>
      </c>
      <c r="CK57" s="27">
        <v>1161.0474999999999</v>
      </c>
      <c r="CL57" s="27">
        <v>1058.3820000000001</v>
      </c>
      <c r="CM57" s="27">
        <v>984.04650000000004</v>
      </c>
      <c r="CN57" s="27">
        <v>883.78</v>
      </c>
      <c r="CO57" s="27">
        <v>757.35500000000002</v>
      </c>
      <c r="CP57" s="27">
        <v>654.899</v>
      </c>
      <c r="CQ57" s="27">
        <v>572.36</v>
      </c>
      <c r="CR57" s="27">
        <v>484.28699999999998</v>
      </c>
      <c r="CS57" s="27">
        <v>402.47550000000001</v>
      </c>
      <c r="CT57" s="27">
        <v>324.59100000000001</v>
      </c>
      <c r="CU57" s="27">
        <v>253.63149999999999</v>
      </c>
      <c r="CV57" s="27">
        <v>194.1285</v>
      </c>
      <c r="CW57" s="27">
        <v>141.268</v>
      </c>
      <c r="CX57" s="27">
        <v>102.01600000000001</v>
      </c>
      <c r="CY57" s="27">
        <v>73.754999999999995</v>
      </c>
      <c r="CZ57" s="27">
        <v>50.6905</v>
      </c>
      <c r="DA57" s="27">
        <v>33.695999999999998</v>
      </c>
      <c r="DB57" s="27">
        <v>21.376000000000001</v>
      </c>
      <c r="DC57" s="27">
        <v>12.8805</v>
      </c>
      <c r="DD57" s="27">
        <v>7.4089999999999998</v>
      </c>
      <c r="DE57" s="27">
        <v>3.9159999999999999</v>
      </c>
      <c r="DF57" s="27">
        <v>1.98</v>
      </c>
      <c r="DG57" s="27">
        <v>0.995</v>
      </c>
      <c r="DH57" s="27">
        <v>0.88200000000000001</v>
      </c>
      <c r="DI57" s="37"/>
    </row>
    <row r="58" spans="1:113" x14ac:dyDescent="0.35">
      <c r="A58" s="23">
        <v>6813</v>
      </c>
      <c r="B58" s="23" t="s">
        <v>23</v>
      </c>
      <c r="C58" s="24" t="s">
        <v>24</v>
      </c>
      <c r="D58" s="25">
        <v>5</v>
      </c>
      <c r="E58" s="25">
        <v>156</v>
      </c>
      <c r="F58" s="25" t="s">
        <v>25</v>
      </c>
      <c r="G58" s="25" t="s">
        <v>26</v>
      </c>
      <c r="H58" s="25">
        <v>156</v>
      </c>
      <c r="I58" s="26" t="s">
        <v>27</v>
      </c>
      <c r="J58" s="25">
        <v>906</v>
      </c>
      <c r="K58" s="25">
        <v>1990</v>
      </c>
      <c r="L58" s="27">
        <v>12686.505499999999</v>
      </c>
      <c r="M58" s="27">
        <v>12178.539000000001</v>
      </c>
      <c r="N58" s="27">
        <v>12266.4025</v>
      </c>
      <c r="O58" s="27">
        <v>12205.252500000001</v>
      </c>
      <c r="P58" s="27">
        <v>11428.1715</v>
      </c>
      <c r="Q58" s="27">
        <v>10716.106</v>
      </c>
      <c r="R58" s="27">
        <v>10175.4635</v>
      </c>
      <c r="S58" s="27">
        <v>10538.467000000001</v>
      </c>
      <c r="T58" s="27">
        <v>10745.0995</v>
      </c>
      <c r="U58" s="27">
        <v>10106.022999999999</v>
      </c>
      <c r="V58" s="27">
        <v>9715.1389999999992</v>
      </c>
      <c r="W58" s="27">
        <v>9287.3765000000003</v>
      </c>
      <c r="X58" s="27">
        <v>9025.3330000000005</v>
      </c>
      <c r="Y58" s="27">
        <v>9364.4745000000003</v>
      </c>
      <c r="Z58" s="27">
        <v>9918.4529999999995</v>
      </c>
      <c r="AA58" s="27">
        <v>10681.02</v>
      </c>
      <c r="AB58" s="27">
        <v>11619.382</v>
      </c>
      <c r="AC58" s="27">
        <v>12157.418</v>
      </c>
      <c r="AD58" s="27">
        <v>12522.694</v>
      </c>
      <c r="AE58" s="27">
        <v>13061.434499999999</v>
      </c>
      <c r="AF58" s="27">
        <v>13200.9455</v>
      </c>
      <c r="AG58" s="27">
        <v>13116.383</v>
      </c>
      <c r="AH58" s="27">
        <v>12316.3045</v>
      </c>
      <c r="AI58" s="27">
        <v>11737.8835</v>
      </c>
      <c r="AJ58" s="27">
        <v>12193.182500000001</v>
      </c>
      <c r="AK58" s="27">
        <v>12257.003000000001</v>
      </c>
      <c r="AL58" s="27">
        <v>12808.116</v>
      </c>
      <c r="AM58" s="27">
        <v>12048.272999999999</v>
      </c>
      <c r="AN58" s="27">
        <v>8569.7235000000001</v>
      </c>
      <c r="AO58" s="27">
        <v>6631.7924999999996</v>
      </c>
      <c r="AP58" s="27">
        <v>6841.4624999999996</v>
      </c>
      <c r="AQ58" s="27">
        <v>7653.2129999999997</v>
      </c>
      <c r="AR58" s="27">
        <v>9036.1190000000006</v>
      </c>
      <c r="AS58" s="27">
        <v>9242.0524999999998</v>
      </c>
      <c r="AT58" s="27">
        <v>9069.83</v>
      </c>
      <c r="AU58" s="27">
        <v>9236.1535000000003</v>
      </c>
      <c r="AV58" s="27">
        <v>8907.1645000000008</v>
      </c>
      <c r="AW58" s="27">
        <v>8860.3539999999994</v>
      </c>
      <c r="AX58" s="27">
        <v>8446.6754999999994</v>
      </c>
      <c r="AY58" s="27">
        <v>7813.8639999999996</v>
      </c>
      <c r="AZ58" s="27">
        <v>7277.5585000000001</v>
      </c>
      <c r="BA58" s="27">
        <v>6558.973</v>
      </c>
      <c r="BB58" s="27">
        <v>6064.2439999999997</v>
      </c>
      <c r="BC58" s="27">
        <v>5616.7669999999998</v>
      </c>
      <c r="BD58" s="27">
        <v>5251.5619999999999</v>
      </c>
      <c r="BE58" s="27">
        <v>4896.9525000000003</v>
      </c>
      <c r="BF58" s="27">
        <v>4634.2129999999997</v>
      </c>
      <c r="BG58" s="27">
        <v>4507.4070000000002</v>
      </c>
      <c r="BH58" s="27">
        <v>4512.2740000000003</v>
      </c>
      <c r="BI58" s="27">
        <v>4460.1035000000002</v>
      </c>
      <c r="BJ58" s="27">
        <v>4268.8190000000004</v>
      </c>
      <c r="BK58" s="27">
        <v>4184.8819999999996</v>
      </c>
      <c r="BL58" s="27">
        <v>4223.6954999999998</v>
      </c>
      <c r="BM58" s="27">
        <v>4237.049</v>
      </c>
      <c r="BN58" s="27">
        <v>4270.9120000000003</v>
      </c>
      <c r="BO58" s="27">
        <v>4236.9475000000002</v>
      </c>
      <c r="BP58" s="27">
        <v>4158.6605</v>
      </c>
      <c r="BQ58" s="27">
        <v>3989.5515</v>
      </c>
      <c r="BR58" s="27">
        <v>3732.0839999999998</v>
      </c>
      <c r="BS58" s="27">
        <v>3634.6480000000001</v>
      </c>
      <c r="BT58" s="27">
        <v>3554.8960000000002</v>
      </c>
      <c r="BU58" s="27">
        <v>3436.1914999999999</v>
      </c>
      <c r="BV58" s="27">
        <v>3302.7809999999999</v>
      </c>
      <c r="BW58" s="27">
        <v>3080.0590000000002</v>
      </c>
      <c r="BX58" s="27">
        <v>2998.915</v>
      </c>
      <c r="BY58" s="27">
        <v>2990.6875</v>
      </c>
      <c r="BZ58" s="27">
        <v>2829.1264999999999</v>
      </c>
      <c r="CA58" s="27">
        <v>2610.5124999999998</v>
      </c>
      <c r="CB58" s="27">
        <v>2468.268</v>
      </c>
      <c r="CC58" s="27">
        <v>2370.2655</v>
      </c>
      <c r="CD58" s="27">
        <v>2224.2669999999998</v>
      </c>
      <c r="CE58" s="27">
        <v>2036.8485000000001</v>
      </c>
      <c r="CF58" s="27">
        <v>1905.0065</v>
      </c>
      <c r="CG58" s="27">
        <v>1804.9649999999999</v>
      </c>
      <c r="CH58" s="27">
        <v>1683.4165</v>
      </c>
      <c r="CI58" s="27">
        <v>1569.5635</v>
      </c>
      <c r="CJ58" s="27">
        <v>1435.0374999999999</v>
      </c>
      <c r="CK58" s="27">
        <v>1247.5335</v>
      </c>
      <c r="CL58" s="27">
        <v>1080.682</v>
      </c>
      <c r="CM58" s="27">
        <v>977.24800000000005</v>
      </c>
      <c r="CN58" s="27">
        <v>900.29150000000004</v>
      </c>
      <c r="CO58" s="27">
        <v>800.24649999999997</v>
      </c>
      <c r="CP58" s="27">
        <v>678.07249999999999</v>
      </c>
      <c r="CQ58" s="27">
        <v>579.35400000000004</v>
      </c>
      <c r="CR58" s="27">
        <v>500.05200000000002</v>
      </c>
      <c r="CS58" s="27">
        <v>417.71300000000002</v>
      </c>
      <c r="CT58" s="27">
        <v>342.57850000000002</v>
      </c>
      <c r="CU58" s="27">
        <v>272.416</v>
      </c>
      <c r="CV58" s="27">
        <v>209.6035</v>
      </c>
      <c r="CW58" s="27">
        <v>157.636</v>
      </c>
      <c r="CX58" s="27">
        <v>112.37949999999999</v>
      </c>
      <c r="CY58" s="27">
        <v>79.194000000000003</v>
      </c>
      <c r="CZ58" s="27">
        <v>55.58</v>
      </c>
      <c r="DA58" s="27">
        <v>36.854500000000002</v>
      </c>
      <c r="DB58" s="27">
        <v>23.497</v>
      </c>
      <c r="DC58" s="27">
        <v>14.3895</v>
      </c>
      <c r="DD58" s="27">
        <v>8.4344999999999999</v>
      </c>
      <c r="DE58" s="27">
        <v>4.6624999999999996</v>
      </c>
      <c r="DF58" s="27">
        <v>2.3519999999999999</v>
      </c>
      <c r="DG58" s="27">
        <v>1.119</v>
      </c>
      <c r="DH58" s="27">
        <v>0.98850000000000005</v>
      </c>
      <c r="DI58" s="37"/>
    </row>
    <row r="59" spans="1:113" x14ac:dyDescent="0.35">
      <c r="A59" s="23">
        <v>6814</v>
      </c>
      <c r="B59" s="23" t="s">
        <v>23</v>
      </c>
      <c r="C59" s="24" t="s">
        <v>24</v>
      </c>
      <c r="D59" s="25">
        <v>5</v>
      </c>
      <c r="E59" s="25">
        <v>156</v>
      </c>
      <c r="F59" s="25" t="s">
        <v>25</v>
      </c>
      <c r="G59" s="25" t="s">
        <v>26</v>
      </c>
      <c r="H59" s="25">
        <v>156</v>
      </c>
      <c r="I59" s="26" t="s">
        <v>27</v>
      </c>
      <c r="J59" s="25">
        <v>906</v>
      </c>
      <c r="K59" s="25">
        <v>1991</v>
      </c>
      <c r="L59" s="27">
        <v>11629.28</v>
      </c>
      <c r="M59" s="27">
        <v>12551.449500000001</v>
      </c>
      <c r="N59" s="27">
        <v>12127.5345</v>
      </c>
      <c r="O59" s="27">
        <v>12225.9995</v>
      </c>
      <c r="P59" s="27">
        <v>12173.457</v>
      </c>
      <c r="Q59" s="27">
        <v>11404.169</v>
      </c>
      <c r="R59" s="27">
        <v>10697.496499999999</v>
      </c>
      <c r="S59" s="27">
        <v>10160.386500000001</v>
      </c>
      <c r="T59" s="27">
        <v>10524.808999999999</v>
      </c>
      <c r="U59" s="27">
        <v>10732.589</v>
      </c>
      <c r="V59" s="27">
        <v>10095.3015</v>
      </c>
      <c r="W59" s="27">
        <v>9705.6355000000003</v>
      </c>
      <c r="X59" s="27">
        <v>9278.6725000000006</v>
      </c>
      <c r="Y59" s="27">
        <v>9016.8240000000005</v>
      </c>
      <c r="Z59" s="27">
        <v>9355.2394999999997</v>
      </c>
      <c r="AA59" s="27">
        <v>9907.8960000000006</v>
      </c>
      <c r="AB59" s="27">
        <v>10668.579</v>
      </c>
      <c r="AC59" s="27">
        <v>11604.603999999999</v>
      </c>
      <c r="AD59" s="27">
        <v>12140.424999999999</v>
      </c>
      <c r="AE59" s="27">
        <v>12503.584500000001</v>
      </c>
      <c r="AF59" s="27">
        <v>13040.049499999999</v>
      </c>
      <c r="AG59" s="27">
        <v>13177.701499999999</v>
      </c>
      <c r="AH59" s="27">
        <v>13091.7325</v>
      </c>
      <c r="AI59" s="27">
        <v>12291.468000000001</v>
      </c>
      <c r="AJ59" s="27">
        <v>11713.107</v>
      </c>
      <c r="AK59" s="27">
        <v>12167.6065</v>
      </c>
      <c r="AL59" s="27">
        <v>12231.3405</v>
      </c>
      <c r="AM59" s="27">
        <v>12781.8745</v>
      </c>
      <c r="AN59" s="27">
        <v>12023.152</v>
      </c>
      <c r="AO59" s="27">
        <v>8549.3989999999994</v>
      </c>
      <c r="AP59" s="27">
        <v>6614.4035000000003</v>
      </c>
      <c r="AQ59" s="27">
        <v>6824.1</v>
      </c>
      <c r="AR59" s="27">
        <v>7634.9930000000004</v>
      </c>
      <c r="AS59" s="27">
        <v>9016.0939999999991</v>
      </c>
      <c r="AT59" s="27">
        <v>9221.8505000000005</v>
      </c>
      <c r="AU59" s="27">
        <v>9049.9470000000001</v>
      </c>
      <c r="AV59" s="27">
        <v>9215.8814999999995</v>
      </c>
      <c r="AW59" s="27">
        <v>8887.1684999999998</v>
      </c>
      <c r="AX59" s="27">
        <v>8840.0395000000008</v>
      </c>
      <c r="AY59" s="27">
        <v>8426.5154999999995</v>
      </c>
      <c r="AZ59" s="27">
        <v>7794.1925000000001</v>
      </c>
      <c r="BA59" s="27">
        <v>7257.7690000000002</v>
      </c>
      <c r="BB59" s="27">
        <v>6539.241</v>
      </c>
      <c r="BC59" s="27">
        <v>6044.7275</v>
      </c>
      <c r="BD59" s="27">
        <v>5597.9395000000004</v>
      </c>
      <c r="BE59" s="27">
        <v>5233.2655000000004</v>
      </c>
      <c r="BF59" s="27">
        <v>4879.1594999999998</v>
      </c>
      <c r="BG59" s="27">
        <v>4616.5264999999999</v>
      </c>
      <c r="BH59" s="27">
        <v>4489.1345000000001</v>
      </c>
      <c r="BI59" s="27">
        <v>4492.5685000000003</v>
      </c>
      <c r="BJ59" s="27">
        <v>4438.8014999999996</v>
      </c>
      <c r="BK59" s="27">
        <v>4246.3549999999996</v>
      </c>
      <c r="BL59" s="27">
        <v>4160.7984999999999</v>
      </c>
      <c r="BM59" s="27">
        <v>4197.5164999999997</v>
      </c>
      <c r="BN59" s="27">
        <v>4209.1904999999997</v>
      </c>
      <c r="BO59" s="27">
        <v>4241.3860000000004</v>
      </c>
      <c r="BP59" s="27">
        <v>4206.0614999999998</v>
      </c>
      <c r="BQ59" s="27">
        <v>4126.2924999999996</v>
      </c>
      <c r="BR59" s="27">
        <v>3955.7510000000002</v>
      </c>
      <c r="BS59" s="27">
        <v>3696.9810000000002</v>
      </c>
      <c r="BT59" s="27">
        <v>3596.1205</v>
      </c>
      <c r="BU59" s="27">
        <v>3512.0140000000001</v>
      </c>
      <c r="BV59" s="27">
        <v>3389.0155</v>
      </c>
      <c r="BW59" s="27">
        <v>3251.5189999999998</v>
      </c>
      <c r="BX59" s="27">
        <v>3026.6705000000002</v>
      </c>
      <c r="BY59" s="27">
        <v>2941.585</v>
      </c>
      <c r="BZ59" s="27">
        <v>2928.0335</v>
      </c>
      <c r="CA59" s="27">
        <v>2764.2024999999999</v>
      </c>
      <c r="CB59" s="27">
        <v>2544.6559999999999</v>
      </c>
      <c r="CC59" s="27">
        <v>2399.444</v>
      </c>
      <c r="CD59" s="27">
        <v>2296.6145000000001</v>
      </c>
      <c r="CE59" s="27">
        <v>2147.0295000000001</v>
      </c>
      <c r="CF59" s="27">
        <v>1958.0785000000001</v>
      </c>
      <c r="CG59" s="27">
        <v>1823.1925000000001</v>
      </c>
      <c r="CH59" s="27">
        <v>1719.2104999999999</v>
      </c>
      <c r="CI59" s="27">
        <v>1595.2825</v>
      </c>
      <c r="CJ59" s="27">
        <v>1479.171</v>
      </c>
      <c r="CK59" s="27">
        <v>1344.0315000000001</v>
      </c>
      <c r="CL59" s="27">
        <v>1160.1410000000001</v>
      </c>
      <c r="CM59" s="27">
        <v>996.73249999999996</v>
      </c>
      <c r="CN59" s="27">
        <v>892.80650000000003</v>
      </c>
      <c r="CO59" s="27">
        <v>813.73599999999999</v>
      </c>
      <c r="CP59" s="27">
        <v>714.88850000000002</v>
      </c>
      <c r="CQ59" s="27">
        <v>598.28049999999996</v>
      </c>
      <c r="CR59" s="27">
        <v>504.67399999999998</v>
      </c>
      <c r="CS59" s="27">
        <v>429.86700000000002</v>
      </c>
      <c r="CT59" s="27">
        <v>354.21</v>
      </c>
      <c r="CU59" s="27">
        <v>286.36</v>
      </c>
      <c r="CV59" s="27">
        <v>224.16</v>
      </c>
      <c r="CW59" s="27">
        <v>169.4605</v>
      </c>
      <c r="CX59" s="27">
        <v>124.8475</v>
      </c>
      <c r="CY59" s="27">
        <v>86.838499999999996</v>
      </c>
      <c r="CZ59" s="27">
        <v>59.406999999999996</v>
      </c>
      <c r="DA59" s="27">
        <v>40.222999999999999</v>
      </c>
      <c r="DB59" s="27">
        <v>25.572500000000002</v>
      </c>
      <c r="DC59" s="27">
        <v>15.734999999999999</v>
      </c>
      <c r="DD59" s="27">
        <v>9.3740000000000006</v>
      </c>
      <c r="DE59" s="27">
        <v>5.2815000000000003</v>
      </c>
      <c r="DF59" s="27">
        <v>2.7894999999999999</v>
      </c>
      <c r="DG59" s="27">
        <v>1.3254999999999999</v>
      </c>
      <c r="DH59" s="27">
        <v>1.1045</v>
      </c>
      <c r="DI59" s="37"/>
    </row>
    <row r="60" spans="1:113" x14ac:dyDescent="0.35">
      <c r="A60" s="23">
        <v>6815</v>
      </c>
      <c r="B60" s="23" t="s">
        <v>23</v>
      </c>
      <c r="C60" s="24" t="s">
        <v>24</v>
      </c>
      <c r="D60" s="25">
        <v>5</v>
      </c>
      <c r="E60" s="25">
        <v>156</v>
      </c>
      <c r="F60" s="25" t="s">
        <v>25</v>
      </c>
      <c r="G60" s="25" t="s">
        <v>26</v>
      </c>
      <c r="H60" s="25">
        <v>156</v>
      </c>
      <c r="I60" s="26" t="s">
        <v>27</v>
      </c>
      <c r="J60" s="25">
        <v>906</v>
      </c>
      <c r="K60" s="25">
        <v>1992</v>
      </c>
      <c r="L60" s="27">
        <v>9970.1119999999992</v>
      </c>
      <c r="M60" s="27">
        <v>11506.027</v>
      </c>
      <c r="N60" s="27">
        <v>12498.573</v>
      </c>
      <c r="O60" s="27">
        <v>12086.721</v>
      </c>
      <c r="P60" s="27">
        <v>12193.234</v>
      </c>
      <c r="Q60" s="27">
        <v>12147.182000000001</v>
      </c>
      <c r="R60" s="27">
        <v>11383.752500000001</v>
      </c>
      <c r="S60" s="27">
        <v>10681.1255</v>
      </c>
      <c r="T60" s="27">
        <v>10146.713</v>
      </c>
      <c r="U60" s="27">
        <v>10512.184999999999</v>
      </c>
      <c r="V60" s="27">
        <v>10721.038</v>
      </c>
      <c r="W60" s="27">
        <v>10085.2485</v>
      </c>
      <c r="X60" s="27">
        <v>9696.2764999999999</v>
      </c>
      <c r="Y60" s="27">
        <v>9269.4014999999999</v>
      </c>
      <c r="Z60" s="27">
        <v>9006.8405000000002</v>
      </c>
      <c r="AA60" s="27">
        <v>9343.5025000000005</v>
      </c>
      <c r="AB60" s="27">
        <v>9893.7649999999994</v>
      </c>
      <c r="AC60" s="27">
        <v>10651.5245</v>
      </c>
      <c r="AD60" s="27">
        <v>11584.312</v>
      </c>
      <c r="AE60" s="27">
        <v>12117.218999999999</v>
      </c>
      <c r="AF60" s="27">
        <v>12477.805</v>
      </c>
      <c r="AG60" s="27">
        <v>13011.797</v>
      </c>
      <c r="AH60" s="27">
        <v>13147.682000000001</v>
      </c>
      <c r="AI60" s="27">
        <v>13060.595499999999</v>
      </c>
      <c r="AJ60" s="27">
        <v>12260.612999999999</v>
      </c>
      <c r="AK60" s="27">
        <v>11682.708500000001</v>
      </c>
      <c r="AL60" s="27">
        <v>12136.8305</v>
      </c>
      <c r="AM60" s="27">
        <v>12200.828</v>
      </c>
      <c r="AN60" s="27">
        <v>12751.034</v>
      </c>
      <c r="AO60" s="27">
        <v>11993.761</v>
      </c>
      <c r="AP60" s="27">
        <v>8525.11</v>
      </c>
      <c r="AQ60" s="27">
        <v>6593.2539999999999</v>
      </c>
      <c r="AR60" s="27">
        <v>6803.2754999999997</v>
      </c>
      <c r="AS60" s="27">
        <v>7613.55</v>
      </c>
      <c r="AT60" s="27">
        <v>8993.0840000000007</v>
      </c>
      <c r="AU60" s="27">
        <v>9198.9050000000007</v>
      </c>
      <c r="AV60" s="27">
        <v>9027.4145000000008</v>
      </c>
      <c r="AW60" s="27">
        <v>9193.0314999999991</v>
      </c>
      <c r="AX60" s="27">
        <v>8864.6435000000001</v>
      </c>
      <c r="AY60" s="27">
        <v>8817.1849999999995</v>
      </c>
      <c r="AZ60" s="27">
        <v>8403.9359999999997</v>
      </c>
      <c r="BA60" s="27">
        <v>7772.2079999999996</v>
      </c>
      <c r="BB60" s="27">
        <v>7235.8834999999999</v>
      </c>
      <c r="BC60" s="27">
        <v>6517.6395000000002</v>
      </c>
      <c r="BD60" s="27">
        <v>6023.6215000000002</v>
      </c>
      <c r="BE60" s="27">
        <v>5577.7124999999996</v>
      </c>
      <c r="BF60" s="27">
        <v>5213.6760000000004</v>
      </c>
      <c r="BG60" s="27">
        <v>4860.0474999999997</v>
      </c>
      <c r="BH60" s="27">
        <v>4597.3909999999996</v>
      </c>
      <c r="BI60" s="27">
        <v>4469.1854999999996</v>
      </c>
      <c r="BJ60" s="27">
        <v>4470.9345000000003</v>
      </c>
      <c r="BK60" s="27">
        <v>4415.451</v>
      </c>
      <c r="BL60" s="27">
        <v>4221.9934999999996</v>
      </c>
      <c r="BM60" s="27">
        <v>4135.1009999999997</v>
      </c>
      <c r="BN60" s="27">
        <v>4170.1004999999996</v>
      </c>
      <c r="BO60" s="27">
        <v>4180.3145000000004</v>
      </c>
      <c r="BP60" s="27">
        <v>4210.7505000000001</v>
      </c>
      <c r="BQ60" s="27">
        <v>4173.6580000000004</v>
      </c>
      <c r="BR60" s="27">
        <v>4091.7175000000002</v>
      </c>
      <c r="BS60" s="27">
        <v>3918.9989999999998</v>
      </c>
      <c r="BT60" s="27">
        <v>3658.2395000000001</v>
      </c>
      <c r="BU60" s="27">
        <v>3553.2379999999998</v>
      </c>
      <c r="BV60" s="27">
        <v>3464.4430000000002</v>
      </c>
      <c r="BW60" s="27">
        <v>3337.1559999999999</v>
      </c>
      <c r="BX60" s="27">
        <v>3196.0414999999998</v>
      </c>
      <c r="BY60" s="27">
        <v>2969.723</v>
      </c>
      <c r="BZ60" s="27">
        <v>2880.9760000000001</v>
      </c>
      <c r="CA60" s="27">
        <v>2862.14</v>
      </c>
      <c r="CB60" s="27">
        <v>2695.9364999999998</v>
      </c>
      <c r="CC60" s="27">
        <v>2475.1605</v>
      </c>
      <c r="CD60" s="27">
        <v>2326.4009999999998</v>
      </c>
      <c r="CE60" s="27">
        <v>2218.5100000000002</v>
      </c>
      <c r="CF60" s="27">
        <v>2065.7255</v>
      </c>
      <c r="CG60" s="27">
        <v>1875.6405</v>
      </c>
      <c r="CH60" s="27">
        <v>1738.1555000000001</v>
      </c>
      <c r="CI60" s="27">
        <v>1630.7850000000001</v>
      </c>
      <c r="CJ60" s="27">
        <v>1504.903</v>
      </c>
      <c r="CK60" s="27">
        <v>1386.7070000000001</v>
      </c>
      <c r="CL60" s="27">
        <v>1251.1224999999999</v>
      </c>
      <c r="CM60" s="27">
        <v>1071.096</v>
      </c>
      <c r="CN60" s="27">
        <v>911.43449999999996</v>
      </c>
      <c r="CO60" s="27">
        <v>807.56700000000001</v>
      </c>
      <c r="CP60" s="27">
        <v>727.38750000000005</v>
      </c>
      <c r="CQ60" s="27">
        <v>631.12649999999996</v>
      </c>
      <c r="CR60" s="27">
        <v>521.39350000000002</v>
      </c>
      <c r="CS60" s="27">
        <v>433.96800000000002</v>
      </c>
      <c r="CT60" s="27">
        <v>364.60399999999998</v>
      </c>
      <c r="CU60" s="27">
        <v>296.13799999999998</v>
      </c>
      <c r="CV60" s="27">
        <v>235.69900000000001</v>
      </c>
      <c r="CW60" s="27">
        <v>181.32</v>
      </c>
      <c r="CX60" s="27">
        <v>134.3245</v>
      </c>
      <c r="CY60" s="27">
        <v>96.613500000000002</v>
      </c>
      <c r="CZ60" s="27">
        <v>65.266000000000005</v>
      </c>
      <c r="DA60" s="27">
        <v>43.089500000000001</v>
      </c>
      <c r="DB60" s="27">
        <v>27.994499999999999</v>
      </c>
      <c r="DC60" s="27">
        <v>17.1755</v>
      </c>
      <c r="DD60" s="27">
        <v>10.269</v>
      </c>
      <c r="DE60" s="27">
        <v>5.8734999999999999</v>
      </c>
      <c r="DF60" s="27">
        <v>3.1524999999999999</v>
      </c>
      <c r="DG60" s="27">
        <v>1.5605</v>
      </c>
      <c r="DH60" s="27">
        <v>1.2589999999999999</v>
      </c>
      <c r="DI60" s="37"/>
    </row>
    <row r="61" spans="1:113" x14ac:dyDescent="0.35">
      <c r="A61" s="23">
        <v>6816</v>
      </c>
      <c r="B61" s="23" t="s">
        <v>23</v>
      </c>
      <c r="C61" s="24" t="s">
        <v>24</v>
      </c>
      <c r="D61" s="25">
        <v>5</v>
      </c>
      <c r="E61" s="25">
        <v>156</v>
      </c>
      <c r="F61" s="25" t="s">
        <v>25</v>
      </c>
      <c r="G61" s="25" t="s">
        <v>26</v>
      </c>
      <c r="H61" s="25">
        <v>156</v>
      </c>
      <c r="I61" s="26" t="s">
        <v>27</v>
      </c>
      <c r="J61" s="25">
        <v>906</v>
      </c>
      <c r="K61" s="25">
        <v>1993</v>
      </c>
      <c r="L61" s="27">
        <v>9351.4364999999998</v>
      </c>
      <c r="M61" s="27">
        <v>9867.5404999999992</v>
      </c>
      <c r="N61" s="27">
        <v>11458.7565</v>
      </c>
      <c r="O61" s="27">
        <v>12457.861000000001</v>
      </c>
      <c r="P61" s="27">
        <v>12054.941000000001</v>
      </c>
      <c r="Q61" s="27">
        <v>12167.3115</v>
      </c>
      <c r="R61" s="27">
        <v>12125.9295</v>
      </c>
      <c r="S61" s="27">
        <v>11366.819</v>
      </c>
      <c r="T61" s="27">
        <v>10667.2505</v>
      </c>
      <c r="U61" s="27">
        <v>10134.968000000001</v>
      </c>
      <c r="V61" s="27">
        <v>10501.3235</v>
      </c>
      <c r="W61" s="27">
        <v>10710.973</v>
      </c>
      <c r="X61" s="27">
        <v>10076.0975</v>
      </c>
      <c r="Y61" s="27">
        <v>9687.1970000000001</v>
      </c>
      <c r="Z61" s="27">
        <v>9259.7394999999997</v>
      </c>
      <c r="AA61" s="27">
        <v>8995.8449999999993</v>
      </c>
      <c r="AB61" s="27">
        <v>9330.2909999999993</v>
      </c>
      <c r="AC61" s="27">
        <v>9877.8755000000001</v>
      </c>
      <c r="AD61" s="27">
        <v>10632.6235</v>
      </c>
      <c r="AE61" s="27">
        <v>11562.263999999999</v>
      </c>
      <c r="AF61" s="27">
        <v>12092.502500000001</v>
      </c>
      <c r="AG61" s="27">
        <v>12450.907999999999</v>
      </c>
      <c r="AH61" s="27">
        <v>12982.924499999999</v>
      </c>
      <c r="AI61" s="27">
        <v>13117.604499999999</v>
      </c>
      <c r="AJ61" s="27">
        <v>13029.9455</v>
      </c>
      <c r="AK61" s="27">
        <v>12230.66</v>
      </c>
      <c r="AL61" s="27">
        <v>11653.4985</v>
      </c>
      <c r="AM61" s="27">
        <v>12107.4275</v>
      </c>
      <c r="AN61" s="27">
        <v>12171.735000000001</v>
      </c>
      <c r="AO61" s="27">
        <v>12721.6185</v>
      </c>
      <c r="AP61" s="27">
        <v>11965.7155</v>
      </c>
      <c r="AQ61" s="27">
        <v>8502.0275000000001</v>
      </c>
      <c r="AR61" s="27">
        <v>6573.2484999999997</v>
      </c>
      <c r="AS61" s="27">
        <v>6783.5780000000004</v>
      </c>
      <c r="AT61" s="27">
        <v>7593.2190000000001</v>
      </c>
      <c r="AU61" s="27">
        <v>8971.1470000000008</v>
      </c>
      <c r="AV61" s="27">
        <v>9176.8984999999993</v>
      </c>
      <c r="AW61" s="27">
        <v>9005.6509999999998</v>
      </c>
      <c r="AX61" s="27">
        <v>9170.7549999999992</v>
      </c>
      <c r="AY61" s="27">
        <v>8842.5139999999992</v>
      </c>
      <c r="AZ61" s="27">
        <v>8794.5854999999992</v>
      </c>
      <c r="BA61" s="27">
        <v>8381.5519999999997</v>
      </c>
      <c r="BB61" s="27">
        <v>7750.4610000000002</v>
      </c>
      <c r="BC61" s="27">
        <v>7214.3254999999999</v>
      </c>
      <c r="BD61" s="27">
        <v>6496.4790000000003</v>
      </c>
      <c r="BE61" s="27">
        <v>6003.0124999999998</v>
      </c>
      <c r="BF61" s="27">
        <v>5557.9494999999997</v>
      </c>
      <c r="BG61" s="27">
        <v>5194.4094999999998</v>
      </c>
      <c r="BH61" s="27">
        <v>4841.0304999999998</v>
      </c>
      <c r="BI61" s="27">
        <v>4578.0815000000002</v>
      </c>
      <c r="BJ61" s="27">
        <v>4448.8050000000003</v>
      </c>
      <c r="BK61" s="27">
        <v>4448.7145</v>
      </c>
      <c r="BL61" s="27">
        <v>4391.5910000000003</v>
      </c>
      <c r="BM61" s="27">
        <v>4197.4264999999996</v>
      </c>
      <c r="BN61" s="27">
        <v>4109.558</v>
      </c>
      <c r="BO61" s="27">
        <v>4143.0495000000001</v>
      </c>
      <c r="BP61" s="27">
        <v>4151.7174999999997</v>
      </c>
      <c r="BQ61" s="27">
        <v>4179.9949999999999</v>
      </c>
      <c r="BR61" s="27">
        <v>4140.4769999999999</v>
      </c>
      <c r="BS61" s="27">
        <v>4055.5884999999998</v>
      </c>
      <c r="BT61" s="27">
        <v>3879.9614999999999</v>
      </c>
      <c r="BU61" s="27">
        <v>3616.7314999999999</v>
      </c>
      <c r="BV61" s="27">
        <v>3507.3330000000001</v>
      </c>
      <c r="BW61" s="27">
        <v>3413.9549999999999</v>
      </c>
      <c r="BX61" s="27">
        <v>3282.873</v>
      </c>
      <c r="BY61" s="27">
        <v>3138.7660000000001</v>
      </c>
      <c r="BZ61" s="27">
        <v>2911.502</v>
      </c>
      <c r="CA61" s="27">
        <v>2819.27</v>
      </c>
      <c r="CB61" s="27">
        <v>2794.9580000000001</v>
      </c>
      <c r="CC61" s="27">
        <v>2626.0774999999999</v>
      </c>
      <c r="CD61" s="27">
        <v>2403.6469999999999</v>
      </c>
      <c r="CE61" s="27">
        <v>2251.2779999999998</v>
      </c>
      <c r="CF61" s="27">
        <v>2138.6840000000002</v>
      </c>
      <c r="CG61" s="27">
        <v>1983.0830000000001</v>
      </c>
      <c r="CH61" s="27">
        <v>1792.4580000000001</v>
      </c>
      <c r="CI61" s="27">
        <v>1652.9994999999999</v>
      </c>
      <c r="CJ61" s="27">
        <v>1542.6814999999999</v>
      </c>
      <c r="CK61" s="27">
        <v>1415.0835</v>
      </c>
      <c r="CL61" s="27">
        <v>1294.9090000000001</v>
      </c>
      <c r="CM61" s="27">
        <v>1158.9780000000001</v>
      </c>
      <c r="CN61" s="27">
        <v>983.07650000000001</v>
      </c>
      <c r="CO61" s="27">
        <v>827.73199999999997</v>
      </c>
      <c r="CP61" s="27">
        <v>724.90700000000004</v>
      </c>
      <c r="CQ61" s="27">
        <v>644.94299999999998</v>
      </c>
      <c r="CR61" s="27">
        <v>552.55499999999995</v>
      </c>
      <c r="CS61" s="27">
        <v>450.59050000000002</v>
      </c>
      <c r="CT61" s="27">
        <v>370.0095</v>
      </c>
      <c r="CU61" s="27">
        <v>306.51850000000002</v>
      </c>
      <c r="CV61" s="27">
        <v>245.21100000000001</v>
      </c>
      <c r="CW61" s="27">
        <v>191.89099999999999</v>
      </c>
      <c r="CX61" s="27">
        <v>144.79150000000001</v>
      </c>
      <c r="CY61" s="27">
        <v>104.828</v>
      </c>
      <c r="CZ61" s="27">
        <v>73.335499999999996</v>
      </c>
      <c r="DA61" s="27">
        <v>47.91</v>
      </c>
      <c r="DB61" s="27">
        <v>30.407499999999999</v>
      </c>
      <c r="DC61" s="27">
        <v>19.097000000000001</v>
      </c>
      <c r="DD61" s="27">
        <v>11.394500000000001</v>
      </c>
      <c r="DE61" s="27">
        <v>6.5514999999999999</v>
      </c>
      <c r="DF61" s="27">
        <v>3.581</v>
      </c>
      <c r="DG61" s="27">
        <v>1.8109999999999999</v>
      </c>
      <c r="DH61" s="27">
        <v>1.508</v>
      </c>
      <c r="DI61" s="37"/>
    </row>
    <row r="62" spans="1:113" x14ac:dyDescent="0.35">
      <c r="A62" s="23">
        <v>6817</v>
      </c>
      <c r="B62" s="23" t="s">
        <v>23</v>
      </c>
      <c r="C62" s="24" t="s">
        <v>24</v>
      </c>
      <c r="D62" s="25">
        <v>5</v>
      </c>
      <c r="E62" s="25">
        <v>156</v>
      </c>
      <c r="F62" s="25" t="s">
        <v>25</v>
      </c>
      <c r="G62" s="25" t="s">
        <v>26</v>
      </c>
      <c r="H62" s="25">
        <v>156</v>
      </c>
      <c r="I62" s="26" t="s">
        <v>27</v>
      </c>
      <c r="J62" s="25">
        <v>906</v>
      </c>
      <c r="K62" s="25">
        <v>1994</v>
      </c>
      <c r="L62" s="27">
        <v>8947.3430000000008</v>
      </c>
      <c r="M62" s="27">
        <v>9260.5570000000007</v>
      </c>
      <c r="N62" s="27">
        <v>9829.1025000000009</v>
      </c>
      <c r="O62" s="27">
        <v>11423.348</v>
      </c>
      <c r="P62" s="27">
        <v>12427.040999999999</v>
      </c>
      <c r="Q62" s="27">
        <v>12030.482</v>
      </c>
      <c r="R62" s="27">
        <v>12146.822</v>
      </c>
      <c r="S62" s="27">
        <v>12108.627500000001</v>
      </c>
      <c r="T62" s="27">
        <v>11352.703</v>
      </c>
      <c r="U62" s="27">
        <v>10655.513499999999</v>
      </c>
      <c r="V62" s="27">
        <v>10124.995000000001</v>
      </c>
      <c r="W62" s="27">
        <v>10491.9985</v>
      </c>
      <c r="X62" s="27">
        <v>10702.04</v>
      </c>
      <c r="Y62" s="27">
        <v>10067.629000000001</v>
      </c>
      <c r="Z62" s="27">
        <v>9678.4375</v>
      </c>
      <c r="AA62" s="27">
        <v>9250.17</v>
      </c>
      <c r="AB62" s="27">
        <v>8984.9330000000009</v>
      </c>
      <c r="AC62" s="27">
        <v>9317.3880000000008</v>
      </c>
      <c r="AD62" s="27">
        <v>9862.6919999999991</v>
      </c>
      <c r="AE62" s="27">
        <v>10614.956</v>
      </c>
      <c r="AF62" s="27">
        <v>11542.0245</v>
      </c>
      <c r="AG62" s="27">
        <v>12070.2135</v>
      </c>
      <c r="AH62" s="27">
        <v>12427.065500000001</v>
      </c>
      <c r="AI62" s="27">
        <v>12957.703</v>
      </c>
      <c r="AJ62" s="27">
        <v>13091.673000000001</v>
      </c>
      <c r="AK62" s="27">
        <v>13003.802</v>
      </c>
      <c r="AL62" s="27">
        <v>12205.3485</v>
      </c>
      <c r="AM62" s="27">
        <v>11628.94</v>
      </c>
      <c r="AN62" s="27">
        <v>12082.5345</v>
      </c>
      <c r="AO62" s="27">
        <v>12146.922500000001</v>
      </c>
      <c r="AP62" s="27">
        <v>12696.246499999999</v>
      </c>
      <c r="AQ62" s="27">
        <v>11941.413500000001</v>
      </c>
      <c r="AR62" s="27">
        <v>8482.4434999999994</v>
      </c>
      <c r="AS62" s="27">
        <v>6556.5749999999998</v>
      </c>
      <c r="AT62" s="27">
        <v>6766.9679999999998</v>
      </c>
      <c r="AU62" s="27">
        <v>7575.7304999999997</v>
      </c>
      <c r="AV62" s="27">
        <v>8951.7309999999998</v>
      </c>
      <c r="AW62" s="27">
        <v>9157.0395000000008</v>
      </c>
      <c r="AX62" s="27">
        <v>8985.7095000000008</v>
      </c>
      <c r="AY62" s="27">
        <v>9149.9444999999996</v>
      </c>
      <c r="AZ62" s="27">
        <v>8821.5725000000002</v>
      </c>
      <c r="BA62" s="27">
        <v>8772.9869999999992</v>
      </c>
      <c r="BB62" s="27">
        <v>8360.0550000000003</v>
      </c>
      <c r="BC62" s="27">
        <v>7729.6360000000004</v>
      </c>
      <c r="BD62" s="27">
        <v>7193.6954999999998</v>
      </c>
      <c r="BE62" s="27">
        <v>6476.2449999999999</v>
      </c>
      <c r="BF62" s="27">
        <v>5983.2145</v>
      </c>
      <c r="BG62" s="27">
        <v>5538.8059999999996</v>
      </c>
      <c r="BH62" s="27">
        <v>5175.4655000000002</v>
      </c>
      <c r="BI62" s="27">
        <v>4822.0135</v>
      </c>
      <c r="BJ62" s="27">
        <v>4558.4669999999996</v>
      </c>
      <c r="BK62" s="27">
        <v>4427.9234999999999</v>
      </c>
      <c r="BL62" s="27">
        <v>4425.9669999999996</v>
      </c>
      <c r="BM62" s="27">
        <v>4367.3975</v>
      </c>
      <c r="BN62" s="27">
        <v>4172.8194999999996</v>
      </c>
      <c r="BO62" s="27">
        <v>4084.1370000000002</v>
      </c>
      <c r="BP62" s="27">
        <v>4115.9615000000003</v>
      </c>
      <c r="BQ62" s="27">
        <v>4122.6409999999996</v>
      </c>
      <c r="BR62" s="27">
        <v>4148.0384999999997</v>
      </c>
      <c r="BS62" s="27">
        <v>4105.2295000000004</v>
      </c>
      <c r="BT62" s="27">
        <v>4016.5279999999998</v>
      </c>
      <c r="BU62" s="27">
        <v>3837.32</v>
      </c>
      <c r="BV62" s="27">
        <v>3571.3984999999998</v>
      </c>
      <c r="BW62" s="27">
        <v>3457.6334999999999</v>
      </c>
      <c r="BX62" s="27">
        <v>3359.9679999999998</v>
      </c>
      <c r="BY62" s="27">
        <v>3225.6280000000002</v>
      </c>
      <c r="BZ62" s="27">
        <v>3078.8924999999999</v>
      </c>
      <c r="CA62" s="27">
        <v>2850.8679999999999</v>
      </c>
      <c r="CB62" s="27">
        <v>2754.9555</v>
      </c>
      <c r="CC62" s="27">
        <v>2724.6275000000001</v>
      </c>
      <c r="CD62" s="27">
        <v>2552.4605000000001</v>
      </c>
      <c r="CE62" s="27">
        <v>2328.3225000000002</v>
      </c>
      <c r="CF62" s="27">
        <v>2172.6475</v>
      </c>
      <c r="CG62" s="27">
        <v>2055.5745000000002</v>
      </c>
      <c r="CH62" s="27">
        <v>1897.607</v>
      </c>
      <c r="CI62" s="27">
        <v>1707.0525</v>
      </c>
      <c r="CJ62" s="27">
        <v>1566.0319999999999</v>
      </c>
      <c r="CK62" s="27">
        <v>1452.9055000000001</v>
      </c>
      <c r="CL62" s="27">
        <v>1323.6185</v>
      </c>
      <c r="CM62" s="27">
        <v>1201.5409999999999</v>
      </c>
      <c r="CN62" s="27">
        <v>1065.5139999999999</v>
      </c>
      <c r="CO62" s="27">
        <v>894.38149999999996</v>
      </c>
      <c r="CP62" s="27">
        <v>744.39850000000001</v>
      </c>
      <c r="CQ62" s="27">
        <v>643.91399999999999</v>
      </c>
      <c r="CR62" s="27">
        <v>565.58749999999998</v>
      </c>
      <c r="CS62" s="27">
        <v>478.26499999999999</v>
      </c>
      <c r="CT62" s="27">
        <v>384.79849999999999</v>
      </c>
      <c r="CU62" s="27">
        <v>311.56450000000001</v>
      </c>
      <c r="CV62" s="27">
        <v>254.20750000000001</v>
      </c>
      <c r="CW62" s="27">
        <v>199.96549999999999</v>
      </c>
      <c r="CX62" s="27">
        <v>153.51400000000001</v>
      </c>
      <c r="CY62" s="27">
        <v>113.253</v>
      </c>
      <c r="CZ62" s="27">
        <v>79.805999999999997</v>
      </c>
      <c r="DA62" s="27">
        <v>54.046999999999997</v>
      </c>
      <c r="DB62" s="27">
        <v>33.994999999999997</v>
      </c>
      <c r="DC62" s="27">
        <v>20.877500000000001</v>
      </c>
      <c r="DD62" s="27">
        <v>12.765499999999999</v>
      </c>
      <c r="DE62" s="27">
        <v>7.3434999999999997</v>
      </c>
      <c r="DF62" s="27">
        <v>4.0525000000000002</v>
      </c>
      <c r="DG62" s="27">
        <v>2.1070000000000002</v>
      </c>
      <c r="DH62" s="27">
        <v>1.8274999999999999</v>
      </c>
      <c r="DI62" s="37"/>
    </row>
    <row r="63" spans="1:113" x14ac:dyDescent="0.35">
      <c r="A63" s="23">
        <v>6818</v>
      </c>
      <c r="B63" s="23" t="s">
        <v>23</v>
      </c>
      <c r="C63" s="24" t="s">
        <v>24</v>
      </c>
      <c r="D63" s="25">
        <v>5</v>
      </c>
      <c r="E63" s="25">
        <v>156</v>
      </c>
      <c r="F63" s="25" t="s">
        <v>25</v>
      </c>
      <c r="G63" s="25" t="s">
        <v>26</v>
      </c>
      <c r="H63" s="25">
        <v>156</v>
      </c>
      <c r="I63" s="26" t="s">
        <v>27</v>
      </c>
      <c r="J63" s="25">
        <v>906</v>
      </c>
      <c r="K63" s="25">
        <v>1995</v>
      </c>
      <c r="L63" s="27">
        <v>8633.5864999999994</v>
      </c>
      <c r="M63" s="27">
        <v>8865.4534999999996</v>
      </c>
      <c r="N63" s="27">
        <v>9226.3700000000008</v>
      </c>
      <c r="O63" s="27">
        <v>9799.6849999999995</v>
      </c>
      <c r="P63" s="27">
        <v>11395.974</v>
      </c>
      <c r="Q63" s="27">
        <v>12402.855</v>
      </c>
      <c r="R63" s="27">
        <v>12010.902</v>
      </c>
      <c r="S63" s="27">
        <v>12129.976000000001</v>
      </c>
      <c r="T63" s="27">
        <v>12094.023999999999</v>
      </c>
      <c r="U63" s="27">
        <v>11340.5335</v>
      </c>
      <c r="V63" s="27">
        <v>10645.311</v>
      </c>
      <c r="W63" s="27">
        <v>10116.2225</v>
      </c>
      <c r="X63" s="27">
        <v>10483.516</v>
      </c>
      <c r="Y63" s="27">
        <v>10693.557500000001</v>
      </c>
      <c r="Z63" s="27">
        <v>10059.14</v>
      </c>
      <c r="AA63" s="27">
        <v>9669.2659999999996</v>
      </c>
      <c r="AB63" s="27">
        <v>9239.9225000000006</v>
      </c>
      <c r="AC63" s="27">
        <v>8973.24</v>
      </c>
      <c r="AD63" s="27">
        <v>9303.7564999999995</v>
      </c>
      <c r="AE63" s="27">
        <v>9846.9585000000006</v>
      </c>
      <c r="AF63" s="27">
        <v>10596.9925</v>
      </c>
      <c r="AG63" s="27">
        <v>11521.8205</v>
      </c>
      <c r="AH63" s="27">
        <v>12048.361000000001</v>
      </c>
      <c r="AI63" s="27">
        <v>12404.0965</v>
      </c>
      <c r="AJ63" s="27">
        <v>12933.761</v>
      </c>
      <c r="AK63" s="27">
        <v>13067.3595</v>
      </c>
      <c r="AL63" s="27">
        <v>12979.474</v>
      </c>
      <c r="AM63" s="27">
        <v>12181.9275</v>
      </c>
      <c r="AN63" s="27">
        <v>11606.2035</v>
      </c>
      <c r="AO63" s="27">
        <v>12059.3755</v>
      </c>
      <c r="AP63" s="27">
        <v>12123.7315</v>
      </c>
      <c r="AQ63" s="27">
        <v>12672.378500000001</v>
      </c>
      <c r="AR63" s="27">
        <v>11918.5825</v>
      </c>
      <c r="AS63" s="27">
        <v>8464.2839999999997</v>
      </c>
      <c r="AT63" s="27">
        <v>6541.1854999999996</v>
      </c>
      <c r="AU63" s="27">
        <v>6751.5190000000002</v>
      </c>
      <c r="AV63" s="27">
        <v>7559.2115000000003</v>
      </c>
      <c r="AW63" s="27">
        <v>8933.0460000000003</v>
      </c>
      <c r="AX63" s="27">
        <v>9137.6934999999994</v>
      </c>
      <c r="AY63" s="27">
        <v>8966.0434999999998</v>
      </c>
      <c r="AZ63" s="27">
        <v>9129.2095000000008</v>
      </c>
      <c r="BA63" s="27">
        <v>8800.6180000000004</v>
      </c>
      <c r="BB63" s="27">
        <v>8751.3289999999997</v>
      </c>
      <c r="BC63" s="27">
        <v>8338.6039999999994</v>
      </c>
      <c r="BD63" s="27">
        <v>7708.9435000000003</v>
      </c>
      <c r="BE63" s="27">
        <v>7173.2605000000003</v>
      </c>
      <c r="BF63" s="27">
        <v>6456.1530000000002</v>
      </c>
      <c r="BG63" s="27">
        <v>5963.4170000000004</v>
      </c>
      <c r="BH63" s="27">
        <v>5519.4110000000001</v>
      </c>
      <c r="BI63" s="27">
        <v>5155.9830000000002</v>
      </c>
      <c r="BJ63" s="27">
        <v>4802.1989999999996</v>
      </c>
      <c r="BK63" s="27">
        <v>4537.9160000000002</v>
      </c>
      <c r="BL63" s="27">
        <v>4406.1310000000003</v>
      </c>
      <c r="BM63" s="27">
        <v>4402.5129999999999</v>
      </c>
      <c r="BN63" s="27">
        <v>4342.8010000000004</v>
      </c>
      <c r="BO63" s="27">
        <v>4147.9920000000002</v>
      </c>
      <c r="BP63" s="27">
        <v>4058.3604999999998</v>
      </c>
      <c r="BQ63" s="27">
        <v>4088.107</v>
      </c>
      <c r="BR63" s="27">
        <v>4092.1185</v>
      </c>
      <c r="BS63" s="27">
        <v>4113.7839999999997</v>
      </c>
      <c r="BT63" s="27">
        <v>4066.8155000000002</v>
      </c>
      <c r="BU63" s="27">
        <v>3973.5659999999998</v>
      </c>
      <c r="BV63" s="27">
        <v>3790.47</v>
      </c>
      <c r="BW63" s="27">
        <v>3522.0225</v>
      </c>
      <c r="BX63" s="27">
        <v>3404.1979999999999</v>
      </c>
      <c r="BY63" s="27">
        <v>3302.7449999999999</v>
      </c>
      <c r="BZ63" s="27">
        <v>3165.5050000000001</v>
      </c>
      <c r="CA63" s="27">
        <v>3016.28</v>
      </c>
      <c r="CB63" s="27">
        <v>2787.3694999999998</v>
      </c>
      <c r="CC63" s="27">
        <v>2687.2860000000001</v>
      </c>
      <c r="CD63" s="27">
        <v>2650.2105000000001</v>
      </c>
      <c r="CE63" s="27">
        <v>2474.6275000000001</v>
      </c>
      <c r="CF63" s="27">
        <v>2249.15</v>
      </c>
      <c r="CG63" s="27">
        <v>2090.4155000000001</v>
      </c>
      <c r="CH63" s="27">
        <v>1969.2629999999999</v>
      </c>
      <c r="CI63" s="27">
        <v>1809.5135</v>
      </c>
      <c r="CJ63" s="27">
        <v>1619.4559999999999</v>
      </c>
      <c r="CK63" s="27">
        <v>1477.0105000000001</v>
      </c>
      <c r="CL63" s="27">
        <v>1361.086</v>
      </c>
      <c r="CM63" s="27">
        <v>1230.1745000000001</v>
      </c>
      <c r="CN63" s="27">
        <v>1106.4525000000001</v>
      </c>
      <c r="CO63" s="27">
        <v>971.03200000000004</v>
      </c>
      <c r="CP63" s="27">
        <v>805.77949999999998</v>
      </c>
      <c r="CQ63" s="27">
        <v>662.39649999999995</v>
      </c>
      <c r="CR63" s="27">
        <v>565.59799999999996</v>
      </c>
      <c r="CS63" s="27">
        <v>490.2645</v>
      </c>
      <c r="CT63" s="27">
        <v>409.01499999999999</v>
      </c>
      <c r="CU63" s="27">
        <v>324.46300000000002</v>
      </c>
      <c r="CV63" s="27">
        <v>258.72399999999999</v>
      </c>
      <c r="CW63" s="27">
        <v>207.56800000000001</v>
      </c>
      <c r="CX63" s="27">
        <v>160.18799999999999</v>
      </c>
      <c r="CY63" s="27">
        <v>120.264</v>
      </c>
      <c r="CZ63" s="27">
        <v>86.397999999999996</v>
      </c>
      <c r="DA63" s="27">
        <v>58.980499999999999</v>
      </c>
      <c r="DB63" s="27">
        <v>38.503999999999998</v>
      </c>
      <c r="DC63" s="27">
        <v>23.450500000000002</v>
      </c>
      <c r="DD63" s="27">
        <v>14.0205</v>
      </c>
      <c r="DE63" s="27">
        <v>8.2765000000000004</v>
      </c>
      <c r="DF63" s="27">
        <v>4.5789999999999997</v>
      </c>
      <c r="DG63" s="27">
        <v>2.4125000000000001</v>
      </c>
      <c r="DH63" s="27">
        <v>2.1989999999999998</v>
      </c>
      <c r="DI63" s="37"/>
    </row>
    <row r="64" spans="1:113" x14ac:dyDescent="0.35">
      <c r="A64" s="23">
        <v>6819</v>
      </c>
      <c r="B64" s="23" t="s">
        <v>23</v>
      </c>
      <c r="C64" s="24" t="s">
        <v>24</v>
      </c>
      <c r="D64" s="25">
        <v>5</v>
      </c>
      <c r="E64" s="25">
        <v>156</v>
      </c>
      <c r="F64" s="25" t="s">
        <v>25</v>
      </c>
      <c r="G64" s="25" t="s">
        <v>26</v>
      </c>
      <c r="H64" s="25">
        <v>156</v>
      </c>
      <c r="I64" s="26" t="s">
        <v>27</v>
      </c>
      <c r="J64" s="25">
        <v>906</v>
      </c>
      <c r="K64" s="25">
        <v>1996</v>
      </c>
      <c r="L64" s="27">
        <v>8322.1445000000003</v>
      </c>
      <c r="M64" s="27">
        <v>8558.9689999999991</v>
      </c>
      <c r="N64" s="27">
        <v>8834.2649999999994</v>
      </c>
      <c r="O64" s="27">
        <v>9199.6209999999992</v>
      </c>
      <c r="P64" s="27">
        <v>9776.4380000000001</v>
      </c>
      <c r="Q64" s="27">
        <v>11374.0825</v>
      </c>
      <c r="R64" s="27">
        <v>12383.111000000001</v>
      </c>
      <c r="S64" s="27">
        <v>11994.467500000001</v>
      </c>
      <c r="T64" s="27">
        <v>12115.4395</v>
      </c>
      <c r="U64" s="27">
        <v>12081.128500000001</v>
      </c>
      <c r="V64" s="27">
        <v>11329.7345</v>
      </c>
      <c r="W64" s="27">
        <v>10636.1705</v>
      </c>
      <c r="X64" s="27">
        <v>10108.0535</v>
      </c>
      <c r="Y64" s="27">
        <v>10475.2035</v>
      </c>
      <c r="Z64" s="27">
        <v>10684.7055</v>
      </c>
      <c r="AA64" s="27">
        <v>10049.7065</v>
      </c>
      <c r="AB64" s="27">
        <v>9658.6669999999995</v>
      </c>
      <c r="AC64" s="27">
        <v>9227.8965000000007</v>
      </c>
      <c r="AD64" s="27">
        <v>8959.5774999999994</v>
      </c>
      <c r="AE64" s="27">
        <v>9288.1075000000001</v>
      </c>
      <c r="AF64" s="27">
        <v>9829.2729999999992</v>
      </c>
      <c r="AG64" s="27">
        <v>10577.254000000001</v>
      </c>
      <c r="AH64" s="27">
        <v>11500.102999999999</v>
      </c>
      <c r="AI64" s="27">
        <v>12025.3465</v>
      </c>
      <c r="AJ64" s="27">
        <v>12380.344499999999</v>
      </c>
      <c r="AK64" s="27">
        <v>12909.378000000001</v>
      </c>
      <c r="AL64" s="27">
        <v>13042.8465</v>
      </c>
      <c r="AM64" s="27">
        <v>12955.091</v>
      </c>
      <c r="AN64" s="27">
        <v>12158.471</v>
      </c>
      <c r="AO64" s="27">
        <v>11583.458500000001</v>
      </c>
      <c r="AP64" s="27">
        <v>12036.196</v>
      </c>
      <c r="AQ64" s="27">
        <v>12100.526</v>
      </c>
      <c r="AR64" s="27">
        <v>12648.5335</v>
      </c>
      <c r="AS64" s="27">
        <v>11895.755499999999</v>
      </c>
      <c r="AT64" s="27">
        <v>8446.1275000000005</v>
      </c>
      <c r="AU64" s="27">
        <v>6525.8379999999997</v>
      </c>
      <c r="AV64" s="27">
        <v>6736.0439999999999</v>
      </c>
      <c r="AW64" s="27">
        <v>7542.5625</v>
      </c>
      <c r="AX64" s="27">
        <v>8914.0290000000005</v>
      </c>
      <c r="AY64" s="27">
        <v>9117.8235000000004</v>
      </c>
      <c r="AZ64" s="27">
        <v>8945.7605000000003</v>
      </c>
      <c r="BA64" s="27">
        <v>9107.7710000000006</v>
      </c>
      <c r="BB64" s="27">
        <v>8779.0010000000002</v>
      </c>
      <c r="BC64" s="27">
        <v>8729.1244999999999</v>
      </c>
      <c r="BD64" s="27">
        <v>8316.7260000000006</v>
      </c>
      <c r="BE64" s="27">
        <v>7687.9579999999996</v>
      </c>
      <c r="BF64" s="27">
        <v>7152.5145000000002</v>
      </c>
      <c r="BG64" s="27">
        <v>6435.6379999999999</v>
      </c>
      <c r="BH64" s="27">
        <v>5942.9549999999999</v>
      </c>
      <c r="BI64" s="27">
        <v>5499.098</v>
      </c>
      <c r="BJ64" s="27">
        <v>5135.3405000000002</v>
      </c>
      <c r="BK64" s="27">
        <v>4781.1324999999997</v>
      </c>
      <c r="BL64" s="27">
        <v>4516.2060000000001</v>
      </c>
      <c r="BM64" s="27">
        <v>4383.442</v>
      </c>
      <c r="BN64" s="27">
        <v>4378.4584999999997</v>
      </c>
      <c r="BO64" s="27">
        <v>4317.7704999999996</v>
      </c>
      <c r="BP64" s="27">
        <v>4122.6345000000001</v>
      </c>
      <c r="BQ64" s="27">
        <v>4031.703</v>
      </c>
      <c r="BR64" s="27">
        <v>4058.7204999999999</v>
      </c>
      <c r="BS64" s="27">
        <v>4059.2660000000001</v>
      </c>
      <c r="BT64" s="27">
        <v>4076.31</v>
      </c>
      <c r="BU64" s="27">
        <v>4024.4164999999998</v>
      </c>
      <c r="BV64" s="27">
        <v>3926.194</v>
      </c>
      <c r="BW64" s="27">
        <v>3739.2469999999998</v>
      </c>
      <c r="BX64" s="27">
        <v>3468.7855</v>
      </c>
      <c r="BY64" s="27">
        <v>3347.4180000000001</v>
      </c>
      <c r="BZ64" s="27">
        <v>3242.4904999999999</v>
      </c>
      <c r="CA64" s="27">
        <v>3102.4740000000002</v>
      </c>
      <c r="CB64" s="27">
        <v>2950.5120000000002</v>
      </c>
      <c r="CC64" s="27">
        <v>2720.4144999999999</v>
      </c>
      <c r="CD64" s="27">
        <v>2615.5729999999999</v>
      </c>
      <c r="CE64" s="27">
        <v>2571.3314999999998</v>
      </c>
      <c r="CF64" s="27">
        <v>2392.5709999999999</v>
      </c>
      <c r="CG64" s="27">
        <v>2166.1354999999999</v>
      </c>
      <c r="CH64" s="27">
        <v>2004.816</v>
      </c>
      <c r="CI64" s="27">
        <v>1880.0635</v>
      </c>
      <c r="CJ64" s="27">
        <v>1718.867</v>
      </c>
      <c r="CK64" s="27">
        <v>1529.5315000000001</v>
      </c>
      <c r="CL64" s="27">
        <v>1385.721</v>
      </c>
      <c r="CM64" s="27">
        <v>1267.0015000000001</v>
      </c>
      <c r="CN64" s="27">
        <v>1134.7225000000001</v>
      </c>
      <c r="CO64" s="27">
        <v>1010.0115</v>
      </c>
      <c r="CP64" s="27">
        <v>876.25400000000002</v>
      </c>
      <c r="CQ64" s="27">
        <v>718.22349999999994</v>
      </c>
      <c r="CR64" s="27">
        <v>582.83749999999998</v>
      </c>
      <c r="CS64" s="27">
        <v>491.05700000000002</v>
      </c>
      <c r="CT64" s="27">
        <v>419.83749999999998</v>
      </c>
      <c r="CU64" s="27">
        <v>345.27600000000001</v>
      </c>
      <c r="CV64" s="27">
        <v>269.73250000000002</v>
      </c>
      <c r="CW64" s="27">
        <v>211.47749999999999</v>
      </c>
      <c r="CX64" s="27">
        <v>166.4325</v>
      </c>
      <c r="CY64" s="27">
        <v>125.60599999999999</v>
      </c>
      <c r="CZ64" s="27">
        <v>91.838499999999996</v>
      </c>
      <c r="DA64" s="27">
        <v>63.938000000000002</v>
      </c>
      <c r="DB64" s="27">
        <v>42.099499999999999</v>
      </c>
      <c r="DC64" s="27">
        <v>26.617999999999999</v>
      </c>
      <c r="DD64" s="27">
        <v>15.779</v>
      </c>
      <c r="DE64" s="27">
        <v>9.1084999999999994</v>
      </c>
      <c r="DF64" s="27">
        <v>5.1740000000000004</v>
      </c>
      <c r="DG64" s="27">
        <v>2.7349999999999999</v>
      </c>
      <c r="DH64" s="27">
        <v>2.5855000000000001</v>
      </c>
      <c r="DI64" s="37"/>
    </row>
    <row r="65" spans="1:113" x14ac:dyDescent="0.35">
      <c r="A65" s="23">
        <v>6820</v>
      </c>
      <c r="B65" s="23" t="s">
        <v>23</v>
      </c>
      <c r="C65" s="24" t="s">
        <v>24</v>
      </c>
      <c r="D65" s="25">
        <v>5</v>
      </c>
      <c r="E65" s="25">
        <v>156</v>
      </c>
      <c r="F65" s="25" t="s">
        <v>25</v>
      </c>
      <c r="G65" s="25" t="s">
        <v>26</v>
      </c>
      <c r="H65" s="25">
        <v>156</v>
      </c>
      <c r="I65" s="26" t="s">
        <v>27</v>
      </c>
      <c r="J65" s="25">
        <v>906</v>
      </c>
      <c r="K65" s="25">
        <v>1997</v>
      </c>
      <c r="L65" s="27">
        <v>8008.8275000000003</v>
      </c>
      <c r="M65" s="27">
        <v>8255.1054999999997</v>
      </c>
      <c r="N65" s="27">
        <v>8530.8544999999995</v>
      </c>
      <c r="O65" s="27">
        <v>8810.3955000000005</v>
      </c>
      <c r="P65" s="27">
        <v>9178.9244999999992</v>
      </c>
      <c r="Q65" s="27">
        <v>9758.0450000000001</v>
      </c>
      <c r="R65" s="27">
        <v>11356.0965</v>
      </c>
      <c r="S65" s="27">
        <v>12366.2595</v>
      </c>
      <c r="T65" s="27">
        <v>11980.072</v>
      </c>
      <c r="U65" s="27">
        <v>12102.557000000001</v>
      </c>
      <c r="V65" s="27">
        <v>12069.764499999999</v>
      </c>
      <c r="W65" s="27">
        <v>11320.183499999999</v>
      </c>
      <c r="X65" s="27">
        <v>10627.821</v>
      </c>
      <c r="Y65" s="27">
        <v>10100.2335</v>
      </c>
      <c r="Z65" s="27">
        <v>10466.8475</v>
      </c>
      <c r="AA65" s="27">
        <v>10675.460499999999</v>
      </c>
      <c r="AB65" s="27">
        <v>10039.614</v>
      </c>
      <c r="AC65" s="27">
        <v>9647.3109999999997</v>
      </c>
      <c r="AD65" s="27">
        <v>9215.1764999999996</v>
      </c>
      <c r="AE65" s="27">
        <v>8945.4135000000006</v>
      </c>
      <c r="AF65" s="27">
        <v>9272.2284999999993</v>
      </c>
      <c r="AG65" s="27">
        <v>9811.6839999999993</v>
      </c>
      <c r="AH65" s="27">
        <v>10557.9655</v>
      </c>
      <c r="AI65" s="27">
        <v>11479.2155</v>
      </c>
      <c r="AJ65" s="27">
        <v>12003.5345</v>
      </c>
      <c r="AK65" s="27">
        <v>12358.091</v>
      </c>
      <c r="AL65" s="27">
        <v>12886.6795</v>
      </c>
      <c r="AM65" s="27">
        <v>13020.0825</v>
      </c>
      <c r="AN65" s="27">
        <v>12932.407999999999</v>
      </c>
      <c r="AO65" s="27">
        <v>12136.627</v>
      </c>
      <c r="AP65" s="27">
        <v>11562.200500000001</v>
      </c>
      <c r="AQ65" s="27">
        <v>12014.3995</v>
      </c>
      <c r="AR65" s="27">
        <v>12078.617</v>
      </c>
      <c r="AS65" s="27">
        <v>12625.879499999999</v>
      </c>
      <c r="AT65" s="27">
        <v>11874.048000000001</v>
      </c>
      <c r="AU65" s="27">
        <v>8429.0264999999999</v>
      </c>
      <c r="AV65" s="27">
        <v>6511.4065000000001</v>
      </c>
      <c r="AW65" s="27">
        <v>6721.299</v>
      </c>
      <c r="AX65" s="27">
        <v>7526.3869999999997</v>
      </c>
      <c r="AY65" s="27">
        <v>8895.1725000000006</v>
      </c>
      <c r="AZ65" s="27">
        <v>9097.9154999999992</v>
      </c>
      <c r="BA65" s="27">
        <v>8925.3125</v>
      </c>
      <c r="BB65" s="27">
        <v>9086.1085000000003</v>
      </c>
      <c r="BC65" s="27">
        <v>8757.2279999999992</v>
      </c>
      <c r="BD65" s="27">
        <v>8706.8289999999997</v>
      </c>
      <c r="BE65" s="27">
        <v>8294.8369999999995</v>
      </c>
      <c r="BF65" s="27">
        <v>7666.9210000000003</v>
      </c>
      <c r="BG65" s="27">
        <v>7131.5540000000001</v>
      </c>
      <c r="BH65" s="27">
        <v>6414.6274999999996</v>
      </c>
      <c r="BI65" s="27">
        <v>5921.6854999999996</v>
      </c>
      <c r="BJ65" s="27">
        <v>5477.7075000000004</v>
      </c>
      <c r="BK65" s="27">
        <v>5113.4920000000002</v>
      </c>
      <c r="BL65" s="27">
        <v>4758.9465</v>
      </c>
      <c r="BM65" s="27">
        <v>4493.6364999999996</v>
      </c>
      <c r="BN65" s="27">
        <v>4360.1715000000004</v>
      </c>
      <c r="BO65" s="27">
        <v>4353.9539999999997</v>
      </c>
      <c r="BP65" s="27">
        <v>4292.1634999999997</v>
      </c>
      <c r="BQ65" s="27">
        <v>4096.3329999999996</v>
      </c>
      <c r="BR65" s="27">
        <v>4003.4679999999998</v>
      </c>
      <c r="BS65" s="27">
        <v>4026.9344999999998</v>
      </c>
      <c r="BT65" s="27">
        <v>4023.1174999999998</v>
      </c>
      <c r="BU65" s="27">
        <v>4034.6864999999998</v>
      </c>
      <c r="BV65" s="27">
        <v>3977.346</v>
      </c>
      <c r="BW65" s="27">
        <v>3874.047</v>
      </c>
      <c r="BX65" s="27">
        <v>3683.6354999999999</v>
      </c>
      <c r="BY65" s="27">
        <v>3411.7739999999999</v>
      </c>
      <c r="BZ65" s="27">
        <v>3287.1664999999998</v>
      </c>
      <c r="CA65" s="27">
        <v>3178.8110000000001</v>
      </c>
      <c r="CB65" s="27">
        <v>3035.7384999999999</v>
      </c>
      <c r="CC65" s="27">
        <v>2880.6194999999998</v>
      </c>
      <c r="CD65" s="27">
        <v>2648.8325</v>
      </c>
      <c r="CE65" s="27">
        <v>2538.866</v>
      </c>
      <c r="CF65" s="27">
        <v>2487.4589999999998</v>
      </c>
      <c r="CG65" s="27">
        <v>2305.7869999999998</v>
      </c>
      <c r="CH65" s="27">
        <v>2078.9299999999998</v>
      </c>
      <c r="CI65" s="27">
        <v>1915.5125</v>
      </c>
      <c r="CJ65" s="27">
        <v>1787.4304999999999</v>
      </c>
      <c r="CK65" s="27">
        <v>1624.9559999999999</v>
      </c>
      <c r="CL65" s="27">
        <v>1436.4169999999999</v>
      </c>
      <c r="CM65" s="27">
        <v>1291.248</v>
      </c>
      <c r="CN65" s="27">
        <v>1169.942</v>
      </c>
      <c r="CO65" s="27">
        <v>1036.9324999999999</v>
      </c>
      <c r="CP65" s="27">
        <v>912.32899999999995</v>
      </c>
      <c r="CQ65" s="27">
        <v>781.74900000000002</v>
      </c>
      <c r="CR65" s="27">
        <v>632.48649999999998</v>
      </c>
      <c r="CS65" s="27">
        <v>506.3605</v>
      </c>
      <c r="CT65" s="27">
        <v>420.66500000000002</v>
      </c>
      <c r="CU65" s="27">
        <v>354.4205</v>
      </c>
      <c r="CV65" s="27">
        <v>286.96800000000002</v>
      </c>
      <c r="CW65" s="27">
        <v>220.36600000000001</v>
      </c>
      <c r="CX65" s="27">
        <v>169.44149999999999</v>
      </c>
      <c r="CY65" s="27">
        <v>130.376</v>
      </c>
      <c r="CZ65" s="27">
        <v>95.804500000000004</v>
      </c>
      <c r="DA65" s="27">
        <v>67.885499999999993</v>
      </c>
      <c r="DB65" s="27">
        <v>45.594999999999999</v>
      </c>
      <c r="DC65" s="27">
        <v>29.08</v>
      </c>
      <c r="DD65" s="27">
        <v>17.897500000000001</v>
      </c>
      <c r="DE65" s="27">
        <v>10.2475</v>
      </c>
      <c r="DF65" s="27">
        <v>5.6955</v>
      </c>
      <c r="DG65" s="27">
        <v>3.0990000000000002</v>
      </c>
      <c r="DH65" s="27">
        <v>2.9889999999999999</v>
      </c>
      <c r="DI65" s="37"/>
    </row>
    <row r="66" spans="1:113" x14ac:dyDescent="0.35">
      <c r="A66" s="23">
        <v>6821</v>
      </c>
      <c r="B66" s="23" t="s">
        <v>23</v>
      </c>
      <c r="C66" s="24" t="s">
        <v>24</v>
      </c>
      <c r="D66" s="25">
        <v>5</v>
      </c>
      <c r="E66" s="25">
        <v>156</v>
      </c>
      <c r="F66" s="25" t="s">
        <v>25</v>
      </c>
      <c r="G66" s="25" t="s">
        <v>26</v>
      </c>
      <c r="H66" s="25">
        <v>156</v>
      </c>
      <c r="I66" s="26" t="s">
        <v>27</v>
      </c>
      <c r="J66" s="25">
        <v>906</v>
      </c>
      <c r="K66" s="25">
        <v>1998</v>
      </c>
      <c r="L66" s="27">
        <v>7752.8045000000002</v>
      </c>
      <c r="M66" s="27">
        <v>7948.8154999999997</v>
      </c>
      <c r="N66" s="27">
        <v>8229.5365000000002</v>
      </c>
      <c r="O66" s="27">
        <v>8509.4974999999995</v>
      </c>
      <c r="P66" s="27">
        <v>8792.0679999999993</v>
      </c>
      <c r="Q66" s="27">
        <v>9162.7430000000004</v>
      </c>
      <c r="R66" s="27">
        <v>9743.2540000000008</v>
      </c>
      <c r="S66" s="27">
        <v>11341.156499999999</v>
      </c>
      <c r="T66" s="27">
        <v>12351.974</v>
      </c>
      <c r="U66" s="27">
        <v>11967.690500000001</v>
      </c>
      <c r="V66" s="27">
        <v>12091.457</v>
      </c>
      <c r="W66" s="27">
        <v>12059.915000000001</v>
      </c>
      <c r="X66" s="27">
        <v>11311.6585</v>
      </c>
      <c r="Y66" s="27">
        <v>10620.03</v>
      </c>
      <c r="Z66" s="27">
        <v>10092.539500000001</v>
      </c>
      <c r="AA66" s="27">
        <v>10458.290999999999</v>
      </c>
      <c r="AB66" s="27">
        <v>10665.789000000001</v>
      </c>
      <c r="AC66" s="27">
        <v>10028.979499999999</v>
      </c>
      <c r="AD66" s="27">
        <v>9635.4570000000003</v>
      </c>
      <c r="AE66" s="27">
        <v>9202.1299999999992</v>
      </c>
      <c r="AF66" s="27">
        <v>8931.1859999999997</v>
      </c>
      <c r="AG66" s="27">
        <v>9256.598</v>
      </c>
      <c r="AH66" s="27">
        <v>9794.6915000000008</v>
      </c>
      <c r="AI66" s="27">
        <v>10539.6355</v>
      </c>
      <c r="AJ66" s="27">
        <v>11459.64</v>
      </c>
      <c r="AK66" s="27">
        <v>11983.322</v>
      </c>
      <c r="AL66" s="27">
        <v>12337.619000000001</v>
      </c>
      <c r="AM66" s="27">
        <v>12865.8315</v>
      </c>
      <c r="AN66" s="27">
        <v>12999.14</v>
      </c>
      <c r="AO66" s="27">
        <v>12911.4545</v>
      </c>
      <c r="AP66" s="27">
        <v>12116.413500000001</v>
      </c>
      <c r="AQ66" s="27">
        <v>11542.469499999999</v>
      </c>
      <c r="AR66" s="27">
        <v>11994.068499999999</v>
      </c>
      <c r="AS66" s="27">
        <v>12058.1095</v>
      </c>
      <c r="AT66" s="27">
        <v>12604.536</v>
      </c>
      <c r="AU66" s="27">
        <v>11853.5435</v>
      </c>
      <c r="AV66" s="27">
        <v>8412.9675000000007</v>
      </c>
      <c r="AW66" s="27">
        <v>6497.8244999999997</v>
      </c>
      <c r="AX66" s="27">
        <v>6707.2275</v>
      </c>
      <c r="AY66" s="27">
        <v>7510.6674999999996</v>
      </c>
      <c r="AZ66" s="27">
        <v>8876.5490000000009</v>
      </c>
      <c r="BA66" s="27">
        <v>9078.152</v>
      </c>
      <c r="BB66" s="27">
        <v>8904.9860000000008</v>
      </c>
      <c r="BC66" s="27">
        <v>9064.6270000000004</v>
      </c>
      <c r="BD66" s="27">
        <v>8735.7459999999992</v>
      </c>
      <c r="BE66" s="27">
        <v>8684.8685000000005</v>
      </c>
      <c r="BF66" s="27">
        <v>8273.2654999999995</v>
      </c>
      <c r="BG66" s="27">
        <v>7646.0204999999996</v>
      </c>
      <c r="BH66" s="27">
        <v>7110.4605000000001</v>
      </c>
      <c r="BI66" s="27">
        <v>6393.152</v>
      </c>
      <c r="BJ66" s="27">
        <v>5899.6814999999997</v>
      </c>
      <c r="BK66" s="27">
        <v>5455.4679999999998</v>
      </c>
      <c r="BL66" s="27">
        <v>5090.9084999999995</v>
      </c>
      <c r="BM66" s="27">
        <v>4736.3194999999996</v>
      </c>
      <c r="BN66" s="27">
        <v>4470.9485000000004</v>
      </c>
      <c r="BO66" s="27">
        <v>4336.942</v>
      </c>
      <c r="BP66" s="27">
        <v>4329.3855000000003</v>
      </c>
      <c r="BQ66" s="27">
        <v>4266.13</v>
      </c>
      <c r="BR66" s="27">
        <v>4069.0515</v>
      </c>
      <c r="BS66" s="27">
        <v>3973.5515</v>
      </c>
      <c r="BT66" s="27">
        <v>3992.6844999999998</v>
      </c>
      <c r="BU66" s="27">
        <v>3983.7995000000001</v>
      </c>
      <c r="BV66" s="27">
        <v>3989.4344999999998</v>
      </c>
      <c r="BW66" s="27">
        <v>3926.6165000000001</v>
      </c>
      <c r="BX66" s="27">
        <v>3818.6039999999998</v>
      </c>
      <c r="BY66" s="27">
        <v>3625.3355000000001</v>
      </c>
      <c r="BZ66" s="27">
        <v>3352.5765000000001</v>
      </c>
      <c r="CA66" s="27">
        <v>3224.8085000000001</v>
      </c>
      <c r="CB66" s="27">
        <v>3112.8265000000001</v>
      </c>
      <c r="CC66" s="27">
        <v>2966.29</v>
      </c>
      <c r="CD66" s="27">
        <v>2807.4679999999998</v>
      </c>
      <c r="CE66" s="27">
        <v>2573.9065000000001</v>
      </c>
      <c r="CF66" s="27">
        <v>2458.9895000000001</v>
      </c>
      <c r="CG66" s="27">
        <v>2400.5664999999999</v>
      </c>
      <c r="CH66" s="27">
        <v>2216.5189999999998</v>
      </c>
      <c r="CI66" s="27">
        <v>1989.8364999999999</v>
      </c>
      <c r="CJ66" s="27">
        <v>1824.67</v>
      </c>
      <c r="CK66" s="27">
        <v>1693.39</v>
      </c>
      <c r="CL66" s="27">
        <v>1529.683</v>
      </c>
      <c r="CM66" s="27">
        <v>1342.0145</v>
      </c>
      <c r="CN66" s="27">
        <v>1195.7284999999999</v>
      </c>
      <c r="CO66" s="27">
        <v>1072.4749999999999</v>
      </c>
      <c r="CP66" s="27">
        <v>939.85149999999999</v>
      </c>
      <c r="CQ66" s="27">
        <v>816.83</v>
      </c>
      <c r="CR66" s="27">
        <v>691.02350000000001</v>
      </c>
      <c r="CS66" s="27">
        <v>551.72149999999999</v>
      </c>
      <c r="CT66" s="27">
        <v>435.58749999999998</v>
      </c>
      <c r="CU66" s="27">
        <v>356.58449999999999</v>
      </c>
      <c r="CV66" s="27">
        <v>295.76650000000001</v>
      </c>
      <c r="CW66" s="27">
        <v>235.43700000000001</v>
      </c>
      <c r="CX66" s="27">
        <v>177.35149999999999</v>
      </c>
      <c r="CY66" s="27">
        <v>133.34450000000001</v>
      </c>
      <c r="CZ66" s="27">
        <v>99.935000000000002</v>
      </c>
      <c r="DA66" s="27">
        <v>71.204999999999998</v>
      </c>
      <c r="DB66" s="27">
        <v>48.711500000000001</v>
      </c>
      <c r="DC66" s="27">
        <v>31.713000000000001</v>
      </c>
      <c r="DD66" s="27">
        <v>19.689499999999999</v>
      </c>
      <c r="DE66" s="27">
        <v>11.7155</v>
      </c>
      <c r="DF66" s="27">
        <v>6.4654999999999996</v>
      </c>
      <c r="DG66" s="27">
        <v>3.4474999999999998</v>
      </c>
      <c r="DH66" s="27">
        <v>3.4575</v>
      </c>
      <c r="DI66" s="37"/>
    </row>
    <row r="67" spans="1:113" x14ac:dyDescent="0.35">
      <c r="A67" s="23">
        <v>6822</v>
      </c>
      <c r="B67" s="23" t="s">
        <v>23</v>
      </c>
      <c r="C67" s="24" t="s">
        <v>24</v>
      </c>
      <c r="D67" s="25">
        <v>5</v>
      </c>
      <c r="E67" s="25">
        <v>156</v>
      </c>
      <c r="F67" s="25" t="s">
        <v>25</v>
      </c>
      <c r="G67" s="25" t="s">
        <v>26</v>
      </c>
      <c r="H67" s="25">
        <v>156</v>
      </c>
      <c r="I67" s="26" t="s">
        <v>27</v>
      </c>
      <c r="J67" s="25">
        <v>906</v>
      </c>
      <c r="K67" s="25">
        <v>1999</v>
      </c>
      <c r="L67" s="27">
        <v>7569.8914999999997</v>
      </c>
      <c r="M67" s="27">
        <v>7698.7565000000004</v>
      </c>
      <c r="N67" s="27">
        <v>7925.2969999999996</v>
      </c>
      <c r="O67" s="27">
        <v>8210.2520000000004</v>
      </c>
      <c r="P67" s="27">
        <v>8493.2124999999996</v>
      </c>
      <c r="Q67" s="27">
        <v>8777.8945000000003</v>
      </c>
      <c r="R67" s="27">
        <v>9149.9449999999997</v>
      </c>
      <c r="S67" s="27">
        <v>9731.1630000000005</v>
      </c>
      <c r="T67" s="27">
        <v>11328.496999999999</v>
      </c>
      <c r="U67" s="27">
        <v>12339.437</v>
      </c>
      <c r="V67" s="27">
        <v>11956.711499999999</v>
      </c>
      <c r="W67" s="27">
        <v>12081.549000000001</v>
      </c>
      <c r="X67" s="27">
        <v>12050.851500000001</v>
      </c>
      <c r="Y67" s="27">
        <v>11303.447</v>
      </c>
      <c r="Z67" s="27">
        <v>10612.0825</v>
      </c>
      <c r="AA67" s="27">
        <v>10084.2605</v>
      </c>
      <c r="AB67" s="27">
        <v>10448.842500000001</v>
      </c>
      <c r="AC67" s="27">
        <v>10654.985000000001</v>
      </c>
      <c r="AD67" s="27">
        <v>10017.124</v>
      </c>
      <c r="AE67" s="27">
        <v>9622.4195</v>
      </c>
      <c r="AF67" s="27">
        <v>9188.0419999999995</v>
      </c>
      <c r="AG67" s="27">
        <v>8916.1419999999998</v>
      </c>
      <c r="AH67" s="27">
        <v>9240.4159999999993</v>
      </c>
      <c r="AI67" s="27">
        <v>9777.4325000000008</v>
      </c>
      <c r="AJ67" s="27">
        <v>10521.3385</v>
      </c>
      <c r="AK67" s="27">
        <v>11440.343999999999</v>
      </c>
      <c r="AL67" s="27">
        <v>11963.563</v>
      </c>
      <c r="AM67" s="27">
        <v>12317.686</v>
      </c>
      <c r="AN67" s="27">
        <v>12845.53</v>
      </c>
      <c r="AO67" s="27">
        <v>12978.683000000001</v>
      </c>
      <c r="AP67" s="27">
        <v>12890.94</v>
      </c>
      <c r="AQ67" s="27">
        <v>12096.57</v>
      </c>
      <c r="AR67" s="27">
        <v>11523.138000000001</v>
      </c>
      <c r="AS67" s="27">
        <v>11974.098</v>
      </c>
      <c r="AT67" s="27">
        <v>12037.906499999999</v>
      </c>
      <c r="AU67" s="27">
        <v>12583.422500000001</v>
      </c>
      <c r="AV67" s="27">
        <v>11833.0515</v>
      </c>
      <c r="AW67" s="27">
        <v>8396.8439999999991</v>
      </c>
      <c r="AX67" s="27">
        <v>6484.2385000000004</v>
      </c>
      <c r="AY67" s="27">
        <v>6692.9944999999998</v>
      </c>
      <c r="AZ67" s="27">
        <v>7494.6360000000004</v>
      </c>
      <c r="BA67" s="27">
        <v>8857.3940000000002</v>
      </c>
      <c r="BB67" s="27">
        <v>9057.7605000000003</v>
      </c>
      <c r="BC67" s="27">
        <v>8884.1535000000003</v>
      </c>
      <c r="BD67" s="27">
        <v>9042.6985000000004</v>
      </c>
      <c r="BE67" s="27">
        <v>8713.8814999999995</v>
      </c>
      <c r="BF67" s="27">
        <v>8662.5229999999992</v>
      </c>
      <c r="BG67" s="27">
        <v>8251.09</v>
      </c>
      <c r="BH67" s="27">
        <v>7624.3235000000004</v>
      </c>
      <c r="BI67" s="27">
        <v>7088.2049999999999</v>
      </c>
      <c r="BJ67" s="27">
        <v>6370.2489999999998</v>
      </c>
      <c r="BK67" s="27">
        <v>5876.0844999999999</v>
      </c>
      <c r="BL67" s="27">
        <v>5431.7915000000003</v>
      </c>
      <c r="BM67" s="27">
        <v>5067.1899999999996</v>
      </c>
      <c r="BN67" s="27">
        <v>4712.9234999999999</v>
      </c>
      <c r="BO67" s="27">
        <v>4447.6760000000004</v>
      </c>
      <c r="BP67" s="27">
        <v>4313.0465000000004</v>
      </c>
      <c r="BQ67" s="27">
        <v>4303.7650000000003</v>
      </c>
      <c r="BR67" s="27">
        <v>4238.4160000000002</v>
      </c>
      <c r="BS67" s="27">
        <v>4039.395</v>
      </c>
      <c r="BT67" s="27">
        <v>3940.5355</v>
      </c>
      <c r="BU67" s="27">
        <v>3954.5250000000001</v>
      </c>
      <c r="BV67" s="27">
        <v>3940.0329999999999</v>
      </c>
      <c r="BW67" s="27">
        <v>3939.4929999999999</v>
      </c>
      <c r="BX67" s="27">
        <v>3871.364</v>
      </c>
      <c r="BY67" s="27">
        <v>3759.0509999999999</v>
      </c>
      <c r="BZ67" s="27">
        <v>3563.252</v>
      </c>
      <c r="CA67" s="27">
        <v>3289.7820000000002</v>
      </c>
      <c r="CB67" s="27">
        <v>3158.65</v>
      </c>
      <c r="CC67" s="27">
        <v>3042.4524999999999</v>
      </c>
      <c r="CD67" s="27">
        <v>2891.8330000000001</v>
      </c>
      <c r="CE67" s="27">
        <v>2728.951</v>
      </c>
      <c r="CF67" s="27">
        <v>2493.9414999999999</v>
      </c>
      <c r="CG67" s="27">
        <v>2374.2865000000002</v>
      </c>
      <c r="CH67" s="27">
        <v>2308.9720000000002</v>
      </c>
      <c r="CI67" s="27">
        <v>2122.9465</v>
      </c>
      <c r="CJ67" s="27">
        <v>1896.8969999999999</v>
      </c>
      <c r="CK67" s="27">
        <v>1730.1369999999999</v>
      </c>
      <c r="CL67" s="27">
        <v>1595.5630000000001</v>
      </c>
      <c r="CM67" s="27">
        <v>1430.5445</v>
      </c>
      <c r="CN67" s="27">
        <v>1244.0664999999999</v>
      </c>
      <c r="CO67" s="27">
        <v>1097.3534999999999</v>
      </c>
      <c r="CP67" s="27">
        <v>973.19150000000002</v>
      </c>
      <c r="CQ67" s="27">
        <v>842.4425</v>
      </c>
      <c r="CR67" s="27">
        <v>722.73800000000006</v>
      </c>
      <c r="CS67" s="27">
        <v>603.20650000000001</v>
      </c>
      <c r="CT67" s="27">
        <v>474.88150000000002</v>
      </c>
      <c r="CU67" s="27">
        <v>369.42399999999998</v>
      </c>
      <c r="CV67" s="27">
        <v>297.64299999999997</v>
      </c>
      <c r="CW67" s="27">
        <v>242.58699999999999</v>
      </c>
      <c r="CX67" s="27">
        <v>189.32849999999999</v>
      </c>
      <c r="CY67" s="27">
        <v>139.4195</v>
      </c>
      <c r="CZ67" s="27">
        <v>102.07850000000001</v>
      </c>
      <c r="DA67" s="27">
        <v>74.142499999999998</v>
      </c>
      <c r="DB67" s="27">
        <v>50.981999999999999</v>
      </c>
      <c r="DC67" s="27">
        <v>33.790500000000002</v>
      </c>
      <c r="DD67" s="27">
        <v>21.401499999999999</v>
      </c>
      <c r="DE67" s="27">
        <v>12.840999999999999</v>
      </c>
      <c r="DF67" s="27">
        <v>7.3630000000000004</v>
      </c>
      <c r="DG67" s="27">
        <v>3.9005000000000001</v>
      </c>
      <c r="DH67" s="27">
        <v>3.9009999999999998</v>
      </c>
      <c r="DI67" s="37"/>
    </row>
    <row r="68" spans="1:113" x14ac:dyDescent="0.35">
      <c r="A68" s="23">
        <v>6823</v>
      </c>
      <c r="B68" s="23" t="s">
        <v>23</v>
      </c>
      <c r="C68" s="24" t="s">
        <v>24</v>
      </c>
      <c r="D68" s="25">
        <v>5</v>
      </c>
      <c r="E68" s="25">
        <v>156</v>
      </c>
      <c r="F68" s="25" t="s">
        <v>25</v>
      </c>
      <c r="G68" s="25" t="s">
        <v>26</v>
      </c>
      <c r="H68" s="25">
        <v>156</v>
      </c>
      <c r="I68" s="26" t="s">
        <v>27</v>
      </c>
      <c r="J68" s="25">
        <v>906</v>
      </c>
      <c r="K68" s="25">
        <v>2000</v>
      </c>
      <c r="L68" s="27">
        <v>7661.933</v>
      </c>
      <c r="M68" s="27">
        <v>7521.2920000000004</v>
      </c>
      <c r="N68" s="27">
        <v>7677.0535</v>
      </c>
      <c r="O68" s="27">
        <v>7907.5614999999998</v>
      </c>
      <c r="P68" s="27">
        <v>8195.5344999999998</v>
      </c>
      <c r="Q68" s="27">
        <v>8480.5660000000007</v>
      </c>
      <c r="R68" s="27">
        <v>8766.5390000000007</v>
      </c>
      <c r="S68" s="27">
        <v>9139.2365000000009</v>
      </c>
      <c r="T68" s="27">
        <v>9720.5820000000003</v>
      </c>
      <c r="U68" s="27">
        <v>11317.057000000001</v>
      </c>
      <c r="V68" s="27">
        <v>12328.108</v>
      </c>
      <c r="W68" s="27">
        <v>11946.7605</v>
      </c>
      <c r="X68" s="27">
        <v>12072.272499999999</v>
      </c>
      <c r="Y68" s="27">
        <v>12041.959500000001</v>
      </c>
      <c r="Z68" s="27">
        <v>11294.837</v>
      </c>
      <c r="AA68" s="27">
        <v>10603.172</v>
      </c>
      <c r="AB68" s="27">
        <v>10074.530000000001</v>
      </c>
      <c r="AC68" s="27">
        <v>10437.561</v>
      </c>
      <c r="AD68" s="27">
        <v>10642.117</v>
      </c>
      <c r="AE68" s="27">
        <v>10003.104499999999</v>
      </c>
      <c r="AF68" s="27">
        <v>9607.2464999999993</v>
      </c>
      <c r="AG68" s="27">
        <v>9171.9619999999995</v>
      </c>
      <c r="AH68" s="27">
        <v>8899.3189999999995</v>
      </c>
      <c r="AI68" s="27">
        <v>9222.7055</v>
      </c>
      <c r="AJ68" s="27">
        <v>9758.9244999999992</v>
      </c>
      <c r="AK68" s="27">
        <v>10502.0375</v>
      </c>
      <c r="AL68" s="27">
        <v>11420.255499999999</v>
      </c>
      <c r="AM68" s="27">
        <v>11943.147499999999</v>
      </c>
      <c r="AN68" s="27">
        <v>12297.154</v>
      </c>
      <c r="AO68" s="27">
        <v>12824.637000000001</v>
      </c>
      <c r="AP68" s="27">
        <v>12957.651</v>
      </c>
      <c r="AQ68" s="27">
        <v>12869.861999999999</v>
      </c>
      <c r="AR68" s="27">
        <v>12076.246499999999</v>
      </c>
      <c r="AS68" s="27">
        <v>11503.331</v>
      </c>
      <c r="AT68" s="27">
        <v>11953.656999999999</v>
      </c>
      <c r="AU68" s="27">
        <v>12017.199500000001</v>
      </c>
      <c r="AV68" s="27">
        <v>12561.662</v>
      </c>
      <c r="AW68" s="27">
        <v>11811.871499999999</v>
      </c>
      <c r="AX68" s="27">
        <v>8380.1265000000003</v>
      </c>
      <c r="AY68" s="27">
        <v>6469.9970000000003</v>
      </c>
      <c r="AZ68" s="27">
        <v>6678.0095000000001</v>
      </c>
      <c r="BA68" s="27">
        <v>7477.6864999999998</v>
      </c>
      <c r="BB68" s="27">
        <v>8837.1934999999994</v>
      </c>
      <c r="BC68" s="27">
        <v>9036.4454999999998</v>
      </c>
      <c r="BD68" s="27">
        <v>8862.49</v>
      </c>
      <c r="BE68" s="27">
        <v>9020.0215000000007</v>
      </c>
      <c r="BF68" s="27">
        <v>8691.2824999999993</v>
      </c>
      <c r="BG68" s="27">
        <v>8639.2450000000008</v>
      </c>
      <c r="BH68" s="27">
        <v>8227.7790000000005</v>
      </c>
      <c r="BI68" s="27">
        <v>7601.1530000000002</v>
      </c>
      <c r="BJ68" s="27">
        <v>7064.1944999999996</v>
      </c>
      <c r="BK68" s="27">
        <v>6345.4345000000003</v>
      </c>
      <c r="BL68" s="27">
        <v>5850.7259999999997</v>
      </c>
      <c r="BM68" s="27">
        <v>5406.6989999999996</v>
      </c>
      <c r="BN68" s="27">
        <v>5042.4504999999999</v>
      </c>
      <c r="BO68" s="27">
        <v>4688.7115000000003</v>
      </c>
      <c r="BP68" s="27">
        <v>4423.5114999999996</v>
      </c>
      <c r="BQ68" s="27">
        <v>4287.8860000000004</v>
      </c>
      <c r="BR68" s="27">
        <v>4276.2505000000001</v>
      </c>
      <c r="BS68" s="27">
        <v>4208.0645000000004</v>
      </c>
      <c r="BT68" s="27">
        <v>4006.4034999999999</v>
      </c>
      <c r="BU68" s="27">
        <v>3903.444</v>
      </c>
      <c r="BV68" s="27">
        <v>3911.7125000000001</v>
      </c>
      <c r="BW68" s="27">
        <v>3891.3560000000002</v>
      </c>
      <c r="BX68" s="27">
        <v>3884.7175000000002</v>
      </c>
      <c r="BY68" s="27">
        <v>3811.627</v>
      </c>
      <c r="BZ68" s="27">
        <v>3695.279</v>
      </c>
      <c r="CA68" s="27">
        <v>3497.0835000000002</v>
      </c>
      <c r="CB68" s="27">
        <v>3222.7545</v>
      </c>
      <c r="CC68" s="27">
        <v>3087.6685000000002</v>
      </c>
      <c r="CD68" s="27">
        <v>2966.5675000000001</v>
      </c>
      <c r="CE68" s="27">
        <v>2811.4785000000002</v>
      </c>
      <c r="CF68" s="27">
        <v>2644.7665000000002</v>
      </c>
      <c r="CG68" s="27">
        <v>2408.6170000000002</v>
      </c>
      <c r="CH68" s="27">
        <v>2284.3775000000001</v>
      </c>
      <c r="CI68" s="27">
        <v>2212.4499999999998</v>
      </c>
      <c r="CJ68" s="27">
        <v>2024.8679999999999</v>
      </c>
      <c r="CK68" s="27">
        <v>1799.63</v>
      </c>
      <c r="CL68" s="27">
        <v>1631.1785</v>
      </c>
      <c r="CM68" s="27">
        <v>1493.1969999999999</v>
      </c>
      <c r="CN68" s="27">
        <v>1327.1659999999999</v>
      </c>
      <c r="CO68" s="27">
        <v>1142.5944999999999</v>
      </c>
      <c r="CP68" s="27">
        <v>996.50900000000001</v>
      </c>
      <c r="CQ68" s="27">
        <v>872.98149999999998</v>
      </c>
      <c r="CR68" s="27">
        <v>745.88900000000001</v>
      </c>
      <c r="CS68" s="27">
        <v>631.18899999999996</v>
      </c>
      <c r="CT68" s="27">
        <v>519.36649999999997</v>
      </c>
      <c r="CU68" s="27">
        <v>402.79050000000001</v>
      </c>
      <c r="CV68" s="27">
        <v>308.2645</v>
      </c>
      <c r="CW68" s="27">
        <v>243.9145</v>
      </c>
      <c r="CX68" s="27">
        <v>194.81450000000001</v>
      </c>
      <c r="CY68" s="27">
        <v>148.572</v>
      </c>
      <c r="CZ68" s="27">
        <v>106.473</v>
      </c>
      <c r="DA68" s="27">
        <v>75.505499999999998</v>
      </c>
      <c r="DB68" s="27">
        <v>52.897500000000001</v>
      </c>
      <c r="DC68" s="27">
        <v>35.212499999999999</v>
      </c>
      <c r="DD68" s="27">
        <v>22.691500000000001</v>
      </c>
      <c r="DE68" s="27">
        <v>13.879</v>
      </c>
      <c r="DF68" s="27">
        <v>8.02</v>
      </c>
      <c r="DG68" s="27">
        <v>4.4139999999999997</v>
      </c>
      <c r="DH68" s="27">
        <v>4.3724999999999996</v>
      </c>
      <c r="DI68" s="37"/>
    </row>
    <row r="69" spans="1:113" x14ac:dyDescent="0.35">
      <c r="A69" s="23">
        <v>6824</v>
      </c>
      <c r="B69" s="23" t="s">
        <v>23</v>
      </c>
      <c r="C69" s="24" t="s">
        <v>24</v>
      </c>
      <c r="D69" s="25">
        <v>5</v>
      </c>
      <c r="E69" s="25">
        <v>156</v>
      </c>
      <c r="F69" s="25" t="s">
        <v>25</v>
      </c>
      <c r="G69" s="25" t="s">
        <v>26</v>
      </c>
      <c r="H69" s="25">
        <v>156</v>
      </c>
      <c r="I69" s="26" t="s">
        <v>27</v>
      </c>
      <c r="J69" s="25">
        <v>906</v>
      </c>
      <c r="K69" s="25">
        <v>2001</v>
      </c>
      <c r="L69" s="27">
        <v>7614.6679999999997</v>
      </c>
      <c r="M69" s="27">
        <v>7617.7430000000004</v>
      </c>
      <c r="N69" s="27">
        <v>7501.7979999999998</v>
      </c>
      <c r="O69" s="27">
        <v>7660.9665000000005</v>
      </c>
      <c r="P69" s="27">
        <v>7894.28</v>
      </c>
      <c r="Q69" s="27">
        <v>8184.3230000000003</v>
      </c>
      <c r="R69" s="27">
        <v>8470.616</v>
      </c>
      <c r="S69" s="27">
        <v>8757.1895000000004</v>
      </c>
      <c r="T69" s="27">
        <v>9130.0314999999991</v>
      </c>
      <c r="U69" s="27">
        <v>9711.2814999999991</v>
      </c>
      <c r="V69" s="27">
        <v>11307.144</v>
      </c>
      <c r="W69" s="27">
        <v>12318.405500000001</v>
      </c>
      <c r="X69" s="27">
        <v>11937.959500000001</v>
      </c>
      <c r="Y69" s="27">
        <v>12063.672</v>
      </c>
      <c r="Z69" s="27">
        <v>12033.2315</v>
      </c>
      <c r="AA69" s="27">
        <v>11285.8595</v>
      </c>
      <c r="AB69" s="27">
        <v>10593.479499999999</v>
      </c>
      <c r="AC69" s="27">
        <v>10063.7685</v>
      </c>
      <c r="AD69" s="27">
        <v>10425.164000000001</v>
      </c>
      <c r="AE69" s="27">
        <v>10628.200500000001</v>
      </c>
      <c r="AF69" s="27">
        <v>9988.2014999999992</v>
      </c>
      <c r="AG69" s="27">
        <v>9591.4480000000003</v>
      </c>
      <c r="AH69" s="27">
        <v>9155.5679999999993</v>
      </c>
      <c r="AI69" s="27">
        <v>8882.5110000000004</v>
      </c>
      <c r="AJ69" s="27">
        <v>9205.3284999999996</v>
      </c>
      <c r="AK69" s="27">
        <v>9741.0349999999999</v>
      </c>
      <c r="AL69" s="27">
        <v>10483.576999999999</v>
      </c>
      <c r="AM69" s="27">
        <v>11401.159</v>
      </c>
      <c r="AN69" s="27">
        <v>11923.784</v>
      </c>
      <c r="AO69" s="27">
        <v>12277.67</v>
      </c>
      <c r="AP69" s="27">
        <v>12804.780500000001</v>
      </c>
      <c r="AQ69" s="27">
        <v>12937.6595</v>
      </c>
      <c r="AR69" s="27">
        <v>12849.8205</v>
      </c>
      <c r="AS69" s="27">
        <v>12056.960499999999</v>
      </c>
      <c r="AT69" s="27">
        <v>11484.495000000001</v>
      </c>
      <c r="AU69" s="27">
        <v>11934.147499999999</v>
      </c>
      <c r="AV69" s="27">
        <v>11997.324000000001</v>
      </c>
      <c r="AW69" s="27">
        <v>12540.568499999999</v>
      </c>
      <c r="AX69" s="27">
        <v>11791.232</v>
      </c>
      <c r="AY69" s="27">
        <v>8363.8294999999998</v>
      </c>
      <c r="AZ69" s="27">
        <v>6456.027</v>
      </c>
      <c r="BA69" s="27">
        <v>6663.259</v>
      </c>
      <c r="BB69" s="27">
        <v>7460.9539999999997</v>
      </c>
      <c r="BC69" s="27">
        <v>8817.3050000000003</v>
      </c>
      <c r="BD69" s="27">
        <v>9015.6255000000001</v>
      </c>
      <c r="BE69" s="27">
        <v>8841.3790000000008</v>
      </c>
      <c r="BF69" s="27">
        <v>8997.9115000000002</v>
      </c>
      <c r="BG69" s="27">
        <v>8669.1080000000002</v>
      </c>
      <c r="BH69" s="27">
        <v>8616.0930000000008</v>
      </c>
      <c r="BI69" s="27">
        <v>8204.3094999999994</v>
      </c>
      <c r="BJ69" s="27">
        <v>7577.5135</v>
      </c>
      <c r="BK69" s="27">
        <v>7039.6229999999996</v>
      </c>
      <c r="BL69" s="27">
        <v>6320.1904999999997</v>
      </c>
      <c r="BM69" s="27">
        <v>5825.3149999999996</v>
      </c>
      <c r="BN69" s="27">
        <v>5381.9234999999999</v>
      </c>
      <c r="BO69" s="27">
        <v>5018.2264999999998</v>
      </c>
      <c r="BP69" s="27">
        <v>4664.9160000000002</v>
      </c>
      <c r="BQ69" s="27">
        <v>4399.4409999999998</v>
      </c>
      <c r="BR69" s="27">
        <v>4262.3045000000002</v>
      </c>
      <c r="BS69" s="27">
        <v>4247.6975000000002</v>
      </c>
      <c r="BT69" s="27">
        <v>4176.0524999999998</v>
      </c>
      <c r="BU69" s="27">
        <v>3971.3135000000002</v>
      </c>
      <c r="BV69" s="27">
        <v>3863.9834999999998</v>
      </c>
      <c r="BW69" s="27">
        <v>3866.5720000000001</v>
      </c>
      <c r="BX69" s="27">
        <v>3840.7215000000001</v>
      </c>
      <c r="BY69" s="27">
        <v>3828.5214999999998</v>
      </c>
      <c r="BZ69" s="27">
        <v>3750.9425000000001</v>
      </c>
      <c r="CA69" s="27">
        <v>3630.74</v>
      </c>
      <c r="CB69" s="27">
        <v>3430.0545000000002</v>
      </c>
      <c r="CC69" s="27">
        <v>3154.5785000000001</v>
      </c>
      <c r="CD69" s="27">
        <v>3014.9609999999998</v>
      </c>
      <c r="CE69" s="27">
        <v>2888.8805000000002</v>
      </c>
      <c r="CF69" s="27">
        <v>2729.625</v>
      </c>
      <c r="CG69" s="27">
        <v>2559.4699999999998</v>
      </c>
      <c r="CH69" s="27">
        <v>2322.7165</v>
      </c>
      <c r="CI69" s="27">
        <v>2194.3609999999999</v>
      </c>
      <c r="CJ69" s="27">
        <v>2116.25</v>
      </c>
      <c r="CK69" s="27">
        <v>1927.346</v>
      </c>
      <c r="CL69" s="27">
        <v>1702.8920000000001</v>
      </c>
      <c r="CM69" s="27">
        <v>1532.7470000000001</v>
      </c>
      <c r="CN69" s="27">
        <v>1391.6244999999999</v>
      </c>
      <c r="CO69" s="27">
        <v>1225.2829999999999</v>
      </c>
      <c r="CP69" s="27">
        <v>1043.6735000000001</v>
      </c>
      <c r="CQ69" s="27">
        <v>899.62199999999996</v>
      </c>
      <c r="CR69" s="27">
        <v>778.40049999999997</v>
      </c>
      <c r="CS69" s="27">
        <v>656.45550000000003</v>
      </c>
      <c r="CT69" s="27">
        <v>547.89400000000001</v>
      </c>
      <c r="CU69" s="27">
        <v>444.39150000000001</v>
      </c>
      <c r="CV69" s="27">
        <v>339.334</v>
      </c>
      <c r="CW69" s="27">
        <v>255.1865</v>
      </c>
      <c r="CX69" s="27">
        <v>197.94649999999999</v>
      </c>
      <c r="CY69" s="27">
        <v>154.566</v>
      </c>
      <c r="CZ69" s="27">
        <v>114.83799999999999</v>
      </c>
      <c r="DA69" s="27">
        <v>79.816000000000003</v>
      </c>
      <c r="DB69" s="27">
        <v>54.649500000000003</v>
      </c>
      <c r="DC69" s="27">
        <v>37.098500000000001</v>
      </c>
      <c r="DD69" s="27">
        <v>24.017499999999998</v>
      </c>
      <c r="DE69" s="27">
        <v>14.954000000000001</v>
      </c>
      <c r="DF69" s="27">
        <v>8.8190000000000008</v>
      </c>
      <c r="DG69" s="27">
        <v>4.8949999999999996</v>
      </c>
      <c r="DH69" s="27">
        <v>5.0164999999999997</v>
      </c>
      <c r="DI69" s="37"/>
    </row>
    <row r="70" spans="1:113" x14ac:dyDescent="0.35">
      <c r="A70" s="23">
        <v>6825</v>
      </c>
      <c r="B70" s="23" t="s">
        <v>23</v>
      </c>
      <c r="C70" s="24" t="s">
        <v>24</v>
      </c>
      <c r="D70" s="25">
        <v>5</v>
      </c>
      <c r="E70" s="25">
        <v>156</v>
      </c>
      <c r="F70" s="25" t="s">
        <v>25</v>
      </c>
      <c r="G70" s="25" t="s">
        <v>26</v>
      </c>
      <c r="H70" s="25">
        <v>156</v>
      </c>
      <c r="I70" s="26" t="s">
        <v>27</v>
      </c>
      <c r="J70" s="25">
        <v>906</v>
      </c>
      <c r="K70" s="25">
        <v>2002</v>
      </c>
      <c r="L70" s="27">
        <v>7375.4825000000001</v>
      </c>
      <c r="M70" s="27">
        <v>7575.4570000000003</v>
      </c>
      <c r="N70" s="27">
        <v>7600.0119999999997</v>
      </c>
      <c r="O70" s="27">
        <v>7487.5585000000001</v>
      </c>
      <c r="P70" s="27">
        <v>7649.1045000000004</v>
      </c>
      <c r="Q70" s="27">
        <v>7884.1925000000001</v>
      </c>
      <c r="R70" s="27">
        <v>8175.2839999999997</v>
      </c>
      <c r="S70" s="27">
        <v>8462.0845000000008</v>
      </c>
      <c r="T70" s="27">
        <v>8748.8505000000005</v>
      </c>
      <c r="U70" s="27">
        <v>9121.7664999999997</v>
      </c>
      <c r="V70" s="27">
        <v>9703.1735000000008</v>
      </c>
      <c r="W70" s="27">
        <v>11298.645500000001</v>
      </c>
      <c r="X70" s="27">
        <v>12309.808000000001</v>
      </c>
      <c r="Y70" s="27">
        <v>11929.805</v>
      </c>
      <c r="Z70" s="27">
        <v>12055.29</v>
      </c>
      <c r="AA70" s="27">
        <v>12024.298500000001</v>
      </c>
      <c r="AB70" s="27">
        <v>11276.342500000001</v>
      </c>
      <c r="AC70" s="27">
        <v>10583.0815</v>
      </c>
      <c r="AD70" s="27">
        <v>10052.297</v>
      </c>
      <c r="AE70" s="27">
        <v>10412.2045</v>
      </c>
      <c r="AF70" s="27">
        <v>10613.93</v>
      </c>
      <c r="AG70" s="27">
        <v>9973.2484999999997</v>
      </c>
      <c r="AH70" s="27">
        <v>9575.9344999999994</v>
      </c>
      <c r="AI70" s="27">
        <v>9139.7934999999998</v>
      </c>
      <c r="AJ70" s="27">
        <v>8866.6275000000005</v>
      </c>
      <c r="AK70" s="27">
        <v>9189.1324999999997</v>
      </c>
      <c r="AL70" s="27">
        <v>9724.5040000000008</v>
      </c>
      <c r="AM70" s="27">
        <v>10466.5875</v>
      </c>
      <c r="AN70" s="27">
        <v>11383.5625</v>
      </c>
      <c r="AO70" s="27">
        <v>11905.883</v>
      </c>
      <c r="AP70" s="27">
        <v>12259.598</v>
      </c>
      <c r="AQ70" s="27">
        <v>12786.300999999999</v>
      </c>
      <c r="AR70" s="27">
        <v>12918.996999999999</v>
      </c>
      <c r="AS70" s="27">
        <v>12831.0805</v>
      </c>
      <c r="AT70" s="27">
        <v>12038.866</v>
      </c>
      <c r="AU70" s="27">
        <v>11466.789000000001</v>
      </c>
      <c r="AV70" s="27">
        <v>11915.635</v>
      </c>
      <c r="AW70" s="27">
        <v>11978.2585</v>
      </c>
      <c r="AX70" s="27">
        <v>12520.1085</v>
      </c>
      <c r="AY70" s="27">
        <v>11770.947</v>
      </c>
      <c r="AZ70" s="27">
        <v>8347.7855</v>
      </c>
      <c r="BA70" s="27">
        <v>6442.4105</v>
      </c>
      <c r="BB70" s="27">
        <v>6648.8415000000005</v>
      </c>
      <c r="BC70" s="27">
        <v>7444.6329999999998</v>
      </c>
      <c r="BD70" s="27">
        <v>8797.9060000000009</v>
      </c>
      <c r="BE70" s="27">
        <v>8995.2939999999999</v>
      </c>
      <c r="BF70" s="27">
        <v>8820.7720000000008</v>
      </c>
      <c r="BG70" s="27">
        <v>8976.1285000000007</v>
      </c>
      <c r="BH70" s="27">
        <v>8646.9614999999994</v>
      </c>
      <c r="BI70" s="27">
        <v>8592.6509999999998</v>
      </c>
      <c r="BJ70" s="27">
        <v>8180.1750000000002</v>
      </c>
      <c r="BK70" s="27">
        <v>7553.1570000000002</v>
      </c>
      <c r="BL70" s="27">
        <v>7014.4274999999998</v>
      </c>
      <c r="BM70" s="27">
        <v>6294.6970000000001</v>
      </c>
      <c r="BN70" s="27">
        <v>5799.9965000000002</v>
      </c>
      <c r="BO70" s="27">
        <v>5357.4530000000004</v>
      </c>
      <c r="BP70" s="27">
        <v>4994.2039999999997</v>
      </c>
      <c r="BQ70" s="27">
        <v>4641.0065000000004</v>
      </c>
      <c r="BR70" s="27">
        <v>4374.7669999999998</v>
      </c>
      <c r="BS70" s="27">
        <v>4235.5585000000001</v>
      </c>
      <c r="BT70" s="27">
        <v>4217.3360000000002</v>
      </c>
      <c r="BU70" s="27">
        <v>4141.6805000000004</v>
      </c>
      <c r="BV70" s="27">
        <v>3933.6329999999998</v>
      </c>
      <c r="BW70" s="27">
        <v>3822.0259999999998</v>
      </c>
      <c r="BX70" s="27">
        <v>3819.1914999999999</v>
      </c>
      <c r="BY70" s="27">
        <v>3788.3009999999999</v>
      </c>
      <c r="BZ70" s="27">
        <v>3770.8789999999999</v>
      </c>
      <c r="CA70" s="27">
        <v>3688.8944999999999</v>
      </c>
      <c r="CB70" s="27">
        <v>3564.6415000000002</v>
      </c>
      <c r="CC70" s="27">
        <v>3361.056</v>
      </c>
      <c r="CD70" s="27">
        <v>3083.9609999999998</v>
      </c>
      <c r="CE70" s="27">
        <v>2939.7224999999999</v>
      </c>
      <c r="CF70" s="27">
        <v>2808.8204999999998</v>
      </c>
      <c r="CG70" s="27">
        <v>2645.7220000000002</v>
      </c>
      <c r="CH70" s="27">
        <v>2472.4895000000001</v>
      </c>
      <c r="CI70" s="27">
        <v>2235.6705000000002</v>
      </c>
      <c r="CJ70" s="27">
        <v>2103.634</v>
      </c>
      <c r="CK70" s="27">
        <v>2019.3515</v>
      </c>
      <c r="CL70" s="27">
        <v>1828.9645</v>
      </c>
      <c r="CM70" s="27">
        <v>1605.3219999999999</v>
      </c>
      <c r="CN70" s="27">
        <v>1433.7245</v>
      </c>
      <c r="CO70" s="27">
        <v>1290.0360000000001</v>
      </c>
      <c r="CP70" s="27">
        <v>1124.3515</v>
      </c>
      <c r="CQ70" s="27">
        <v>947.08849999999995</v>
      </c>
      <c r="CR70" s="27">
        <v>806.697</v>
      </c>
      <c r="CS70" s="27">
        <v>689.2885</v>
      </c>
      <c r="CT70" s="27">
        <v>573.63599999999997</v>
      </c>
      <c r="CU70" s="27">
        <v>472.03300000000002</v>
      </c>
      <c r="CV70" s="27">
        <v>377.05700000000002</v>
      </c>
      <c r="CW70" s="27">
        <v>283.09649999999999</v>
      </c>
      <c r="CX70" s="27">
        <v>208.85050000000001</v>
      </c>
      <c r="CY70" s="27">
        <v>158.44900000000001</v>
      </c>
      <c r="CZ70" s="27">
        <v>120.5595</v>
      </c>
      <c r="DA70" s="27">
        <v>86.921999999999997</v>
      </c>
      <c r="DB70" s="27">
        <v>58.4</v>
      </c>
      <c r="DC70" s="27">
        <v>38.768000000000001</v>
      </c>
      <c r="DD70" s="27">
        <v>25.597000000000001</v>
      </c>
      <c r="DE70" s="27">
        <v>16.02</v>
      </c>
      <c r="DF70" s="27">
        <v>9.6204999999999998</v>
      </c>
      <c r="DG70" s="27">
        <v>5.4560000000000004</v>
      </c>
      <c r="DH70" s="27">
        <v>5.7309999999999999</v>
      </c>
      <c r="DI70" s="37"/>
    </row>
    <row r="71" spans="1:113" x14ac:dyDescent="0.35">
      <c r="A71" s="23">
        <v>6826</v>
      </c>
      <c r="B71" s="23" t="s">
        <v>23</v>
      </c>
      <c r="C71" s="24" t="s">
        <v>24</v>
      </c>
      <c r="D71" s="25">
        <v>5</v>
      </c>
      <c r="E71" s="25">
        <v>156</v>
      </c>
      <c r="F71" s="25" t="s">
        <v>25</v>
      </c>
      <c r="G71" s="25" t="s">
        <v>26</v>
      </c>
      <c r="H71" s="25">
        <v>156</v>
      </c>
      <c r="I71" s="26" t="s">
        <v>27</v>
      </c>
      <c r="J71" s="25">
        <v>906</v>
      </c>
      <c r="K71" s="25">
        <v>2003</v>
      </c>
      <c r="L71" s="27">
        <v>7321.7950000000001</v>
      </c>
      <c r="M71" s="27">
        <v>7341.6180000000004</v>
      </c>
      <c r="N71" s="27">
        <v>7559.2489999999998</v>
      </c>
      <c r="O71" s="27">
        <v>7586.7444999999998</v>
      </c>
      <c r="P71" s="27">
        <v>7476.7879999999996</v>
      </c>
      <c r="Q71" s="27">
        <v>7639.8374999999996</v>
      </c>
      <c r="R71" s="27">
        <v>7875.8069999999998</v>
      </c>
      <c r="S71" s="27">
        <v>8167.33</v>
      </c>
      <c r="T71" s="27">
        <v>8454.3274999999994</v>
      </c>
      <c r="U71" s="27">
        <v>8741.2209999999995</v>
      </c>
      <c r="V71" s="27">
        <v>9114.3209999999999</v>
      </c>
      <c r="W71" s="27">
        <v>9695.8700000000008</v>
      </c>
      <c r="X71" s="27">
        <v>11290.7505</v>
      </c>
      <c r="Y71" s="27">
        <v>12301.4655</v>
      </c>
      <c r="Z71" s="27">
        <v>11921.4095</v>
      </c>
      <c r="AA71" s="27">
        <v>12046.19</v>
      </c>
      <c r="AB71" s="27">
        <v>12014.231</v>
      </c>
      <c r="AC71" s="27">
        <v>11265.387500000001</v>
      </c>
      <c r="AD71" s="27">
        <v>10571.0975</v>
      </c>
      <c r="AE71" s="27">
        <v>10039.2345</v>
      </c>
      <c r="AF71" s="27">
        <v>10397.747499999999</v>
      </c>
      <c r="AG71" s="27">
        <v>10598.348</v>
      </c>
      <c r="AH71" s="27">
        <v>9957.2520000000004</v>
      </c>
      <c r="AI71" s="27">
        <v>9559.6695</v>
      </c>
      <c r="AJ71" s="27">
        <v>9123.5485000000008</v>
      </c>
      <c r="AK71" s="27">
        <v>8850.509</v>
      </c>
      <c r="AL71" s="27">
        <v>9172.8790000000008</v>
      </c>
      <c r="AM71" s="27">
        <v>9708.027</v>
      </c>
      <c r="AN71" s="27">
        <v>10449.700999999999</v>
      </c>
      <c r="AO71" s="27">
        <v>11366.075999999999</v>
      </c>
      <c r="AP71" s="27">
        <v>11888.078</v>
      </c>
      <c r="AQ71" s="27">
        <v>12241.615</v>
      </c>
      <c r="AR71" s="27">
        <v>12767.9125</v>
      </c>
      <c r="AS71" s="27">
        <v>12900.424000000001</v>
      </c>
      <c r="AT71" s="27">
        <v>12812.412</v>
      </c>
      <c r="AU71" s="27">
        <v>12020.794</v>
      </c>
      <c r="AV71" s="27">
        <v>11449.014999999999</v>
      </c>
      <c r="AW71" s="27">
        <v>11896.889499999999</v>
      </c>
      <c r="AX71" s="27">
        <v>11958.773999999999</v>
      </c>
      <c r="AY71" s="27">
        <v>12499.007</v>
      </c>
      <c r="AZ71" s="27">
        <v>11749.915499999999</v>
      </c>
      <c r="BA71" s="27">
        <v>8331.1929999999993</v>
      </c>
      <c r="BB71" s="27">
        <v>6428.4030000000002</v>
      </c>
      <c r="BC71" s="27">
        <v>6634.0614999999998</v>
      </c>
      <c r="BD71" s="27">
        <v>7427.9679999999998</v>
      </c>
      <c r="BE71" s="27">
        <v>8778.1380000000008</v>
      </c>
      <c r="BF71" s="27">
        <v>8974.5499999999993</v>
      </c>
      <c r="BG71" s="27">
        <v>8799.6010000000006</v>
      </c>
      <c r="BH71" s="27">
        <v>8953.4645</v>
      </c>
      <c r="BI71" s="27">
        <v>8623.5864999999994</v>
      </c>
      <c r="BJ71" s="27">
        <v>8567.607</v>
      </c>
      <c r="BK71" s="27">
        <v>8154.2875000000004</v>
      </c>
      <c r="BL71" s="27">
        <v>7527.2055</v>
      </c>
      <c r="BM71" s="27">
        <v>6987.9679999999998</v>
      </c>
      <c r="BN71" s="27">
        <v>6268.3365000000003</v>
      </c>
      <c r="BO71" s="27">
        <v>5774.0240000000003</v>
      </c>
      <c r="BP71" s="27">
        <v>5332.2659999999996</v>
      </c>
      <c r="BQ71" s="27">
        <v>4969.1440000000002</v>
      </c>
      <c r="BR71" s="27">
        <v>4615.5659999999998</v>
      </c>
      <c r="BS71" s="27">
        <v>4347.9745000000003</v>
      </c>
      <c r="BT71" s="27">
        <v>4206.0325000000003</v>
      </c>
      <c r="BU71" s="27">
        <v>4183.5140000000001</v>
      </c>
      <c r="BV71" s="27">
        <v>4103.4134999999997</v>
      </c>
      <c r="BW71" s="27">
        <v>3892.0414999999998</v>
      </c>
      <c r="BX71" s="27">
        <v>3776.3375000000001</v>
      </c>
      <c r="BY71" s="27">
        <v>3768.2945</v>
      </c>
      <c r="BZ71" s="27">
        <v>3732.518</v>
      </c>
      <c r="CA71" s="27">
        <v>3709.7660000000001</v>
      </c>
      <c r="CB71" s="27">
        <v>3622.998</v>
      </c>
      <c r="CC71" s="27">
        <v>3494.152</v>
      </c>
      <c r="CD71" s="27">
        <v>3287.0070000000001</v>
      </c>
      <c r="CE71" s="27">
        <v>3008.1464999999998</v>
      </c>
      <c r="CF71" s="27">
        <v>2859.3760000000002</v>
      </c>
      <c r="CG71" s="27">
        <v>2723.7035000000001</v>
      </c>
      <c r="CH71" s="27">
        <v>2557.0625</v>
      </c>
      <c r="CI71" s="27">
        <v>2381.1435000000001</v>
      </c>
      <c r="CJ71" s="27">
        <v>2144.5954999999999</v>
      </c>
      <c r="CK71" s="27">
        <v>2008.8135</v>
      </c>
      <c r="CL71" s="27">
        <v>1918.019</v>
      </c>
      <c r="CM71" s="27">
        <v>1726.0364999999999</v>
      </c>
      <c r="CN71" s="27">
        <v>1503.431</v>
      </c>
      <c r="CO71" s="27">
        <v>1330.8815</v>
      </c>
      <c r="CP71" s="27">
        <v>1185.5864999999999</v>
      </c>
      <c r="CQ71" s="27">
        <v>1022.03</v>
      </c>
      <c r="CR71" s="27">
        <v>850.80200000000002</v>
      </c>
      <c r="CS71" s="27">
        <v>715.68949999999995</v>
      </c>
      <c r="CT71" s="27">
        <v>603.50350000000003</v>
      </c>
      <c r="CU71" s="27">
        <v>495.178</v>
      </c>
      <c r="CV71" s="27">
        <v>401.22649999999999</v>
      </c>
      <c r="CW71" s="27">
        <v>315.077</v>
      </c>
      <c r="CX71" s="27">
        <v>232.0455</v>
      </c>
      <c r="CY71" s="27">
        <v>167.4025</v>
      </c>
      <c r="CZ71" s="27">
        <v>123.703</v>
      </c>
      <c r="DA71" s="27">
        <v>91.289500000000004</v>
      </c>
      <c r="DB71" s="27">
        <v>63.597499999999997</v>
      </c>
      <c r="DC71" s="27">
        <v>41.410499999999999</v>
      </c>
      <c r="DD71" s="27">
        <v>26.725999999999999</v>
      </c>
      <c r="DE71" s="27">
        <v>17.05</v>
      </c>
      <c r="DF71" s="27">
        <v>10.287000000000001</v>
      </c>
      <c r="DG71" s="27">
        <v>5.9394999999999998</v>
      </c>
      <c r="DH71" s="27">
        <v>6.4455</v>
      </c>
      <c r="DI71" s="37"/>
    </row>
    <row r="72" spans="1:113" x14ac:dyDescent="0.35">
      <c r="A72" s="23">
        <v>6827</v>
      </c>
      <c r="B72" s="23" t="s">
        <v>23</v>
      </c>
      <c r="C72" s="24" t="s">
        <v>24</v>
      </c>
      <c r="D72" s="25">
        <v>5</v>
      </c>
      <c r="E72" s="25">
        <v>156</v>
      </c>
      <c r="F72" s="25" t="s">
        <v>25</v>
      </c>
      <c r="G72" s="25" t="s">
        <v>26</v>
      </c>
      <c r="H72" s="25">
        <v>156</v>
      </c>
      <c r="I72" s="26" t="s">
        <v>27</v>
      </c>
      <c r="J72" s="25">
        <v>906</v>
      </c>
      <c r="K72" s="25">
        <v>2004</v>
      </c>
      <c r="L72" s="27">
        <v>7366.9</v>
      </c>
      <c r="M72" s="27">
        <v>7292.326</v>
      </c>
      <c r="N72" s="27">
        <v>7327.5024999999996</v>
      </c>
      <c r="O72" s="27">
        <v>7547.0969999999998</v>
      </c>
      <c r="P72" s="27">
        <v>7576.6959999999999</v>
      </c>
      <c r="Q72" s="27">
        <v>7468.4629999999997</v>
      </c>
      <c r="R72" s="27">
        <v>7632.3959999999997</v>
      </c>
      <c r="S72" s="27">
        <v>7868.7505000000001</v>
      </c>
      <c r="T72" s="27">
        <v>8160.3545000000004</v>
      </c>
      <c r="U72" s="27">
        <v>8447.3675000000003</v>
      </c>
      <c r="V72" s="27">
        <v>8734.4064999999991</v>
      </c>
      <c r="W72" s="27">
        <v>9107.6465000000007</v>
      </c>
      <c r="X72" s="27">
        <v>9689.0905000000002</v>
      </c>
      <c r="Y72" s="27">
        <v>11283.109</v>
      </c>
      <c r="Z72" s="27">
        <v>12292.996999999999</v>
      </c>
      <c r="AA72" s="27">
        <v>11912.446</v>
      </c>
      <c r="AB72" s="27">
        <v>12036.179</v>
      </c>
      <c r="AC72" s="27">
        <v>12003.0265</v>
      </c>
      <c r="AD72" s="27">
        <v>11253.218500000001</v>
      </c>
      <c r="AE72" s="27">
        <v>10557.967000000001</v>
      </c>
      <c r="AF72" s="27">
        <v>10025.203</v>
      </c>
      <c r="AG72" s="27">
        <v>10382.557000000001</v>
      </c>
      <c r="AH72" s="27">
        <v>10582.319</v>
      </c>
      <c r="AI72" s="27">
        <v>9941.1294999999991</v>
      </c>
      <c r="AJ72" s="27">
        <v>9543.5669999999991</v>
      </c>
      <c r="AK72" s="27">
        <v>9107.6975000000002</v>
      </c>
      <c r="AL72" s="27">
        <v>8834.9449999999997</v>
      </c>
      <c r="AM72" s="27">
        <v>9157.268</v>
      </c>
      <c r="AN72" s="27">
        <v>9692.2180000000008</v>
      </c>
      <c r="AO72" s="27">
        <v>10433.4645</v>
      </c>
      <c r="AP72" s="27">
        <v>11349.194</v>
      </c>
      <c r="AQ72" s="27">
        <v>11870.838</v>
      </c>
      <c r="AR72" s="27">
        <v>12224.166999999999</v>
      </c>
      <c r="AS72" s="27">
        <v>12750.021500000001</v>
      </c>
      <c r="AT72" s="27">
        <v>12882.297</v>
      </c>
      <c r="AU72" s="27">
        <v>12794.1005</v>
      </c>
      <c r="AV72" s="27">
        <v>12002.960999999999</v>
      </c>
      <c r="AW72" s="27">
        <v>11431.322</v>
      </c>
      <c r="AX72" s="27">
        <v>11878.004999999999</v>
      </c>
      <c r="AY72" s="27">
        <v>11938.94</v>
      </c>
      <c r="AZ72" s="27">
        <v>12477.336499999999</v>
      </c>
      <c r="BA72" s="27">
        <v>11728.261</v>
      </c>
      <c r="BB72" s="27">
        <v>8314.2435000000005</v>
      </c>
      <c r="BC72" s="27">
        <v>6414.22</v>
      </c>
      <c r="BD72" s="27">
        <v>6619.1414999999997</v>
      </c>
      <c r="BE72" s="27">
        <v>7411.1464999999998</v>
      </c>
      <c r="BF72" s="27">
        <v>8758.0949999999993</v>
      </c>
      <c r="BG72" s="27">
        <v>8953.3459999999995</v>
      </c>
      <c r="BH72" s="27">
        <v>8777.6774999999998</v>
      </c>
      <c r="BI72" s="27">
        <v>8929.6270000000004</v>
      </c>
      <c r="BJ72" s="27">
        <v>8598.6949999999997</v>
      </c>
      <c r="BK72" s="27">
        <v>8540.8080000000009</v>
      </c>
      <c r="BL72" s="27">
        <v>8126.7550000000001</v>
      </c>
      <c r="BM72" s="27">
        <v>7499.9944999999998</v>
      </c>
      <c r="BN72" s="27">
        <v>6960.6454999999996</v>
      </c>
      <c r="BO72" s="27">
        <v>6241.3305</v>
      </c>
      <c r="BP72" s="27">
        <v>5747.3220000000001</v>
      </c>
      <c r="BQ72" s="27">
        <v>5306.018</v>
      </c>
      <c r="BR72" s="27">
        <v>4942.5015000000003</v>
      </c>
      <c r="BS72" s="27">
        <v>4587.96</v>
      </c>
      <c r="BT72" s="27">
        <v>4318.4139999999998</v>
      </c>
      <c r="BU72" s="27">
        <v>4173.152</v>
      </c>
      <c r="BV72" s="27">
        <v>4145.8615</v>
      </c>
      <c r="BW72" s="27">
        <v>4061.165</v>
      </c>
      <c r="BX72" s="27">
        <v>3846.7359999999999</v>
      </c>
      <c r="BY72" s="27">
        <v>3727.2375000000002</v>
      </c>
      <c r="BZ72" s="27">
        <v>3714.1035000000002</v>
      </c>
      <c r="CA72" s="27">
        <v>3673.3404999999998</v>
      </c>
      <c r="CB72" s="27">
        <v>3644.8184999999999</v>
      </c>
      <c r="CC72" s="27">
        <v>3552.6705000000002</v>
      </c>
      <c r="CD72" s="27">
        <v>3418.4425000000001</v>
      </c>
      <c r="CE72" s="27">
        <v>3207.4414999999999</v>
      </c>
      <c r="CF72" s="27">
        <v>2927.114</v>
      </c>
      <c r="CG72" s="27">
        <v>2773.8775000000001</v>
      </c>
      <c r="CH72" s="27">
        <v>2633.6705000000002</v>
      </c>
      <c r="CI72" s="27">
        <v>2463.8580000000002</v>
      </c>
      <c r="CJ72" s="27">
        <v>2285.462</v>
      </c>
      <c r="CK72" s="27">
        <v>2049.2945</v>
      </c>
      <c r="CL72" s="27">
        <v>1909.5219999999999</v>
      </c>
      <c r="CM72" s="27">
        <v>1811.8430000000001</v>
      </c>
      <c r="CN72" s="27">
        <v>1618.365</v>
      </c>
      <c r="CO72" s="27">
        <v>1397.4124999999999</v>
      </c>
      <c r="CP72" s="27">
        <v>1224.9269999999999</v>
      </c>
      <c r="CQ72" s="27">
        <v>1079.4665</v>
      </c>
      <c r="CR72" s="27">
        <v>919.78499999999997</v>
      </c>
      <c r="CS72" s="27">
        <v>756.26850000000002</v>
      </c>
      <c r="CT72" s="27">
        <v>627.85850000000005</v>
      </c>
      <c r="CU72" s="27">
        <v>522.02499999999998</v>
      </c>
      <c r="CV72" s="27">
        <v>421.75749999999999</v>
      </c>
      <c r="CW72" s="27">
        <v>335.89449999999999</v>
      </c>
      <c r="CX72" s="27">
        <v>258.68950000000001</v>
      </c>
      <c r="CY72" s="27">
        <v>186.285</v>
      </c>
      <c r="CZ72" s="27">
        <v>130.87200000000001</v>
      </c>
      <c r="DA72" s="27">
        <v>93.754499999999993</v>
      </c>
      <c r="DB72" s="27">
        <v>66.814499999999995</v>
      </c>
      <c r="DC72" s="27">
        <v>45.093000000000004</v>
      </c>
      <c r="DD72" s="27">
        <v>28.537500000000001</v>
      </c>
      <c r="DE72" s="27">
        <v>17.786000000000001</v>
      </c>
      <c r="DF72" s="27">
        <v>10.936500000000001</v>
      </c>
      <c r="DG72" s="27">
        <v>6.3425000000000002</v>
      </c>
      <c r="DH72" s="27">
        <v>7.1144999999999996</v>
      </c>
      <c r="DI72" s="37"/>
    </row>
    <row r="73" spans="1:113" x14ac:dyDescent="0.35">
      <c r="A73" s="23">
        <v>6828</v>
      </c>
      <c r="B73" s="23" t="s">
        <v>23</v>
      </c>
      <c r="C73" s="24" t="s">
        <v>24</v>
      </c>
      <c r="D73" s="25">
        <v>5</v>
      </c>
      <c r="E73" s="25">
        <v>156</v>
      </c>
      <c r="F73" s="25" t="s">
        <v>25</v>
      </c>
      <c r="G73" s="25" t="s">
        <v>26</v>
      </c>
      <c r="H73" s="25">
        <v>156</v>
      </c>
      <c r="I73" s="26" t="s">
        <v>27</v>
      </c>
      <c r="J73" s="25">
        <v>906</v>
      </c>
      <c r="K73" s="25">
        <v>2005</v>
      </c>
      <c r="L73" s="27">
        <v>7478.1580000000004</v>
      </c>
      <c r="M73" s="27">
        <v>7340.8919999999998</v>
      </c>
      <c r="N73" s="27">
        <v>7279.7804999999998</v>
      </c>
      <c r="O73" s="27">
        <v>7316.7259999999997</v>
      </c>
      <c r="P73" s="27">
        <v>7537.7449999999999</v>
      </c>
      <c r="Q73" s="27">
        <v>7568.7195000000002</v>
      </c>
      <c r="R73" s="27">
        <v>7461.4525000000003</v>
      </c>
      <c r="S73" s="27">
        <v>7625.7539999999999</v>
      </c>
      <c r="T73" s="27">
        <v>7862.2150000000001</v>
      </c>
      <c r="U73" s="27">
        <v>8153.8564999999999</v>
      </c>
      <c r="V73" s="27">
        <v>8441.0614999999998</v>
      </c>
      <c r="W73" s="27">
        <v>8728.2865000000002</v>
      </c>
      <c r="X73" s="27">
        <v>9101.4274999999998</v>
      </c>
      <c r="Y73" s="27">
        <v>9682.4549999999999</v>
      </c>
      <c r="Z73" s="27">
        <v>11275.280500000001</v>
      </c>
      <c r="AA73" s="27">
        <v>12283.958500000001</v>
      </c>
      <c r="AB73" s="27">
        <v>11902.549000000001</v>
      </c>
      <c r="AC73" s="27">
        <v>12024.998</v>
      </c>
      <c r="AD73" s="27">
        <v>11990.5555</v>
      </c>
      <c r="AE73" s="27">
        <v>11239.829</v>
      </c>
      <c r="AF73" s="27">
        <v>10543.78</v>
      </c>
      <c r="AG73" s="27">
        <v>10010.3595</v>
      </c>
      <c r="AH73" s="27">
        <v>10366.828</v>
      </c>
      <c r="AI73" s="27">
        <v>10566.053</v>
      </c>
      <c r="AJ73" s="27">
        <v>9925.0594999999994</v>
      </c>
      <c r="AK73" s="27">
        <v>9527.7489999999998</v>
      </c>
      <c r="AL73" s="27">
        <v>9092.2914999999994</v>
      </c>
      <c r="AM73" s="27">
        <v>8819.9130000000005</v>
      </c>
      <c r="AN73" s="27">
        <v>9142.2219999999998</v>
      </c>
      <c r="AO73" s="27">
        <v>9676.9665000000005</v>
      </c>
      <c r="AP73" s="27">
        <v>10417.754499999999</v>
      </c>
      <c r="AQ73" s="27">
        <v>11332.805</v>
      </c>
      <c r="AR73" s="27">
        <v>11854.066500000001</v>
      </c>
      <c r="AS73" s="27">
        <v>12207.1595</v>
      </c>
      <c r="AT73" s="27">
        <v>12732.523499999999</v>
      </c>
      <c r="AU73" s="27">
        <v>12864.4815</v>
      </c>
      <c r="AV73" s="27">
        <v>12775.974</v>
      </c>
      <c r="AW73" s="27">
        <v>11985.164500000001</v>
      </c>
      <c r="AX73" s="27">
        <v>11413.494500000001</v>
      </c>
      <c r="AY73" s="27">
        <v>11858.769</v>
      </c>
      <c r="AZ73" s="27">
        <v>11918.58</v>
      </c>
      <c r="BA73" s="27">
        <v>12454.986500000001</v>
      </c>
      <c r="BB73" s="27">
        <v>11705.979499999999</v>
      </c>
      <c r="BC73" s="27">
        <v>8296.98</v>
      </c>
      <c r="BD73" s="27">
        <v>6399.9</v>
      </c>
      <c r="BE73" s="27">
        <v>6604.1019999999999</v>
      </c>
      <c r="BF73" s="27">
        <v>7394.1265000000003</v>
      </c>
      <c r="BG73" s="27">
        <v>8737.6149999999998</v>
      </c>
      <c r="BH73" s="27">
        <v>8931.393</v>
      </c>
      <c r="BI73" s="27">
        <v>8754.6345000000001</v>
      </c>
      <c r="BJ73" s="27">
        <v>8904.2489999999998</v>
      </c>
      <c r="BK73" s="27">
        <v>8572.0764999999992</v>
      </c>
      <c r="BL73" s="27">
        <v>8512.3179999999993</v>
      </c>
      <c r="BM73" s="27">
        <v>8097.8995000000004</v>
      </c>
      <c r="BN73" s="27">
        <v>7471.9065000000001</v>
      </c>
      <c r="BO73" s="27">
        <v>6932.6689999999999</v>
      </c>
      <c r="BP73" s="27">
        <v>6213.58</v>
      </c>
      <c r="BQ73" s="27">
        <v>5719.5155000000004</v>
      </c>
      <c r="BR73" s="27">
        <v>5278.1334999999999</v>
      </c>
      <c r="BS73" s="27">
        <v>4913.6144999999997</v>
      </c>
      <c r="BT73" s="27">
        <v>4557.5275000000001</v>
      </c>
      <c r="BU73" s="27">
        <v>4285.527</v>
      </c>
      <c r="BV73" s="27">
        <v>4136.5844999999999</v>
      </c>
      <c r="BW73" s="27">
        <v>4104.3320000000003</v>
      </c>
      <c r="BX73" s="27">
        <v>4015.1875</v>
      </c>
      <c r="BY73" s="27">
        <v>3798.096</v>
      </c>
      <c r="BZ73" s="27">
        <v>3675.0104999999999</v>
      </c>
      <c r="CA73" s="27">
        <v>3656.67</v>
      </c>
      <c r="CB73" s="27">
        <v>3610.5084999999999</v>
      </c>
      <c r="CC73" s="27">
        <v>3575.5684999999999</v>
      </c>
      <c r="CD73" s="27">
        <v>3477.2069999999999</v>
      </c>
      <c r="CE73" s="27">
        <v>3337.1709999999998</v>
      </c>
      <c r="CF73" s="27">
        <v>3122.4830000000002</v>
      </c>
      <c r="CG73" s="27">
        <v>2840.9684999999999</v>
      </c>
      <c r="CH73" s="27">
        <v>2683.5234999999998</v>
      </c>
      <c r="CI73" s="27">
        <v>2539.1080000000002</v>
      </c>
      <c r="CJ73" s="27">
        <v>2366.3094999999998</v>
      </c>
      <c r="CK73" s="27">
        <v>2185.4205000000002</v>
      </c>
      <c r="CL73" s="27">
        <v>1949.5695000000001</v>
      </c>
      <c r="CM73" s="27">
        <v>1805.5360000000001</v>
      </c>
      <c r="CN73" s="27">
        <v>1700.81</v>
      </c>
      <c r="CO73" s="27">
        <v>1506.3520000000001</v>
      </c>
      <c r="CP73" s="27">
        <v>1288.1869999999999</v>
      </c>
      <c r="CQ73" s="27">
        <v>1117.259</v>
      </c>
      <c r="CR73" s="27">
        <v>973.38850000000002</v>
      </c>
      <c r="CS73" s="27">
        <v>819.35299999999995</v>
      </c>
      <c r="CT73" s="27">
        <v>664.97850000000005</v>
      </c>
      <c r="CU73" s="27">
        <v>544.37699999999995</v>
      </c>
      <c r="CV73" s="27">
        <v>445.71850000000001</v>
      </c>
      <c r="CW73" s="27">
        <v>353.96199999999999</v>
      </c>
      <c r="CX73" s="27">
        <v>276.42200000000003</v>
      </c>
      <c r="CY73" s="27">
        <v>208.12649999999999</v>
      </c>
      <c r="CZ73" s="27">
        <v>145.9435</v>
      </c>
      <c r="DA73" s="27">
        <v>99.381</v>
      </c>
      <c r="DB73" s="27">
        <v>68.719499999999996</v>
      </c>
      <c r="DC73" s="27">
        <v>47.427</v>
      </c>
      <c r="DD73" s="27">
        <v>31.109000000000002</v>
      </c>
      <c r="DE73" s="27">
        <v>19.005500000000001</v>
      </c>
      <c r="DF73" s="27">
        <v>11.4125</v>
      </c>
      <c r="DG73" s="27">
        <v>6.7439999999999998</v>
      </c>
      <c r="DH73" s="27">
        <v>7.7184999999999997</v>
      </c>
      <c r="DI73" s="37"/>
    </row>
    <row r="74" spans="1:113" x14ac:dyDescent="0.35">
      <c r="A74" s="23">
        <v>6829</v>
      </c>
      <c r="B74" s="23" t="s">
        <v>23</v>
      </c>
      <c r="C74" s="24" t="s">
        <v>24</v>
      </c>
      <c r="D74" s="25">
        <v>5</v>
      </c>
      <c r="E74" s="25">
        <v>156</v>
      </c>
      <c r="F74" s="25" t="s">
        <v>25</v>
      </c>
      <c r="G74" s="25" t="s">
        <v>26</v>
      </c>
      <c r="H74" s="25">
        <v>156</v>
      </c>
      <c r="I74" s="26" t="s">
        <v>27</v>
      </c>
      <c r="J74" s="25">
        <v>906</v>
      </c>
      <c r="K74" s="25">
        <v>2006</v>
      </c>
      <c r="L74" s="27">
        <v>7590.4920000000002</v>
      </c>
      <c r="M74" s="27">
        <v>7454.6419999999998</v>
      </c>
      <c r="N74" s="27">
        <v>7329.4054999999998</v>
      </c>
      <c r="O74" s="27">
        <v>7269.9764999999998</v>
      </c>
      <c r="P74" s="27">
        <v>7308.2370000000001</v>
      </c>
      <c r="Q74" s="27">
        <v>7530.1144999999997</v>
      </c>
      <c r="R74" s="27">
        <v>7561.7449999999999</v>
      </c>
      <c r="S74" s="27">
        <v>7454.9385000000002</v>
      </c>
      <c r="T74" s="27">
        <v>7619.3914999999997</v>
      </c>
      <c r="U74" s="27">
        <v>7855.9859999999999</v>
      </c>
      <c r="V74" s="27">
        <v>8147.9035000000003</v>
      </c>
      <c r="W74" s="27">
        <v>8435.3695000000007</v>
      </c>
      <c r="X74" s="27">
        <v>8722.5375000000004</v>
      </c>
      <c r="Y74" s="27">
        <v>9095.2639999999992</v>
      </c>
      <c r="Z74" s="27">
        <v>9675.5030000000006</v>
      </c>
      <c r="AA74" s="27">
        <v>11266.7765</v>
      </c>
      <c r="AB74" s="27">
        <v>12273.895</v>
      </c>
      <c r="AC74" s="27">
        <v>11891.359</v>
      </c>
      <c r="AD74" s="27">
        <v>12012.4</v>
      </c>
      <c r="AE74" s="27">
        <v>11976.673500000001</v>
      </c>
      <c r="AF74" s="27">
        <v>11225.1685</v>
      </c>
      <c r="AG74" s="27">
        <v>10528.554</v>
      </c>
      <c r="AH74" s="27">
        <v>9994.7605000000003</v>
      </c>
      <c r="AI74" s="27">
        <v>10350.633</v>
      </c>
      <c r="AJ74" s="27">
        <v>10549.602000000001</v>
      </c>
      <c r="AK74" s="27">
        <v>9909.0414999999994</v>
      </c>
      <c r="AL74" s="27">
        <v>9512.1489999999994</v>
      </c>
      <c r="AM74" s="27">
        <v>9077.1995000000006</v>
      </c>
      <c r="AN74" s="27">
        <v>8805.2379999999994</v>
      </c>
      <c r="AO74" s="27">
        <v>9127.5414999999994</v>
      </c>
      <c r="AP74" s="27">
        <v>9662.0660000000007</v>
      </c>
      <c r="AQ74" s="27">
        <v>10402.379000000001</v>
      </c>
      <c r="AR74" s="27">
        <v>11316.7345</v>
      </c>
      <c r="AS74" s="27">
        <v>11837.594499999999</v>
      </c>
      <c r="AT74" s="27">
        <v>12190.419</v>
      </c>
      <c r="AU74" s="27">
        <v>12715.220499999999</v>
      </c>
      <c r="AV74" s="27">
        <v>12846.745000000001</v>
      </c>
      <c r="AW74" s="27">
        <v>12757.764999999999</v>
      </c>
      <c r="AX74" s="27">
        <v>11967.129000000001</v>
      </c>
      <c r="AY74" s="27">
        <v>11395.2785</v>
      </c>
      <c r="AZ74" s="27">
        <v>11838.956</v>
      </c>
      <c r="BA74" s="27">
        <v>11897.538500000001</v>
      </c>
      <c r="BB74" s="27">
        <v>12431.904500000001</v>
      </c>
      <c r="BC74" s="27">
        <v>11683.0885</v>
      </c>
      <c r="BD74" s="27">
        <v>8279.4145000000008</v>
      </c>
      <c r="BE74" s="27">
        <v>6385.4264999999996</v>
      </c>
      <c r="BF74" s="27">
        <v>6588.8689999999997</v>
      </c>
      <c r="BG74" s="27">
        <v>7376.7349999999997</v>
      </c>
      <c r="BH74" s="27">
        <v>8716.3829999999998</v>
      </c>
      <c r="BI74" s="27">
        <v>8908.2819999999992</v>
      </c>
      <c r="BJ74" s="27">
        <v>8730.0794999999998</v>
      </c>
      <c r="BK74" s="27">
        <v>8877.0764999999992</v>
      </c>
      <c r="BL74" s="27">
        <v>8543.7549999999992</v>
      </c>
      <c r="BM74" s="27">
        <v>8482.4274999999998</v>
      </c>
      <c r="BN74" s="27">
        <v>8068.0815000000002</v>
      </c>
      <c r="BO74" s="27">
        <v>7443.1189999999997</v>
      </c>
      <c r="BP74" s="27">
        <v>6903.8919999999998</v>
      </c>
      <c r="BQ74" s="27">
        <v>6184.6509999999998</v>
      </c>
      <c r="BR74" s="27">
        <v>5689.9530000000004</v>
      </c>
      <c r="BS74" s="27">
        <v>5247.88</v>
      </c>
      <c r="BT74" s="27">
        <v>4881.7489999999998</v>
      </c>
      <c r="BU74" s="27">
        <v>4523.6535000000003</v>
      </c>
      <c r="BV74" s="27">
        <v>4248.9390000000003</v>
      </c>
      <c r="BW74" s="27">
        <v>4096.2439999999997</v>
      </c>
      <c r="BX74" s="27">
        <v>4059.1264999999999</v>
      </c>
      <c r="BY74" s="27">
        <v>3965.81</v>
      </c>
      <c r="BZ74" s="27">
        <v>3746.3445000000002</v>
      </c>
      <c r="CA74" s="27">
        <v>3619.6469999999999</v>
      </c>
      <c r="CB74" s="27">
        <v>3595.6759999999999</v>
      </c>
      <c r="CC74" s="27">
        <v>3543.5</v>
      </c>
      <c r="CD74" s="27">
        <v>3501.2429999999999</v>
      </c>
      <c r="CE74" s="27">
        <v>3396.1785</v>
      </c>
      <c r="CF74" s="27">
        <v>3250.3629999999998</v>
      </c>
      <c r="CG74" s="27">
        <v>3032.1309999999999</v>
      </c>
      <c r="CH74" s="27">
        <v>2749.904</v>
      </c>
      <c r="CI74" s="27">
        <v>2588.5940000000001</v>
      </c>
      <c r="CJ74" s="27">
        <v>2440.0990000000002</v>
      </c>
      <c r="CK74" s="27">
        <v>2264.27</v>
      </c>
      <c r="CL74" s="27">
        <v>2080.6745000000001</v>
      </c>
      <c r="CM74" s="27">
        <v>1845.066</v>
      </c>
      <c r="CN74" s="27">
        <v>1696.7135000000001</v>
      </c>
      <c r="CO74" s="27">
        <v>1585.1795</v>
      </c>
      <c r="CP74" s="27">
        <v>1390.8</v>
      </c>
      <c r="CQ74" s="27">
        <v>1177.0355</v>
      </c>
      <c r="CR74" s="27">
        <v>1009.4589999999999</v>
      </c>
      <c r="CS74" s="27">
        <v>868.99749999999995</v>
      </c>
      <c r="CT74" s="27">
        <v>722.16499999999996</v>
      </c>
      <c r="CU74" s="27">
        <v>578.02049999999997</v>
      </c>
      <c r="CV74" s="27">
        <v>466.02</v>
      </c>
      <c r="CW74" s="27">
        <v>375.09249999999997</v>
      </c>
      <c r="CX74" s="27">
        <v>292.09899999999999</v>
      </c>
      <c r="CY74" s="27">
        <v>222.9725</v>
      </c>
      <c r="CZ74" s="27">
        <v>163.45500000000001</v>
      </c>
      <c r="DA74" s="27">
        <v>111.09350000000001</v>
      </c>
      <c r="DB74" s="27">
        <v>73.007499999999993</v>
      </c>
      <c r="DC74" s="27">
        <v>48.8735</v>
      </c>
      <c r="DD74" s="27">
        <v>32.773000000000003</v>
      </c>
      <c r="DE74" s="27">
        <v>20.748999999999999</v>
      </c>
      <c r="DF74" s="27">
        <v>12.209</v>
      </c>
      <c r="DG74" s="27">
        <v>7.0430000000000001</v>
      </c>
      <c r="DH74" s="27">
        <v>8.2885000000000009</v>
      </c>
      <c r="DI74" s="37"/>
    </row>
    <row r="75" spans="1:113" x14ac:dyDescent="0.35">
      <c r="A75" s="23">
        <v>6830</v>
      </c>
      <c r="B75" s="23" t="s">
        <v>23</v>
      </c>
      <c r="C75" s="24" t="s">
        <v>24</v>
      </c>
      <c r="D75" s="25">
        <v>5</v>
      </c>
      <c r="E75" s="25">
        <v>156</v>
      </c>
      <c r="F75" s="25" t="s">
        <v>25</v>
      </c>
      <c r="G75" s="25" t="s">
        <v>26</v>
      </c>
      <c r="H75" s="25">
        <v>156</v>
      </c>
      <c r="I75" s="26" t="s">
        <v>27</v>
      </c>
      <c r="J75" s="25">
        <v>906</v>
      </c>
      <c r="K75" s="25">
        <v>2007</v>
      </c>
      <c r="L75" s="27">
        <v>7743.9224999999997</v>
      </c>
      <c r="M75" s="27">
        <v>7568.8575000000001</v>
      </c>
      <c r="N75" s="27">
        <v>7444.1710000000003</v>
      </c>
      <c r="O75" s="27">
        <v>7320.5474999999997</v>
      </c>
      <c r="P75" s="27">
        <v>7262.3530000000001</v>
      </c>
      <c r="Q75" s="27">
        <v>7301.4319999999998</v>
      </c>
      <c r="R75" s="27">
        <v>7523.6170000000002</v>
      </c>
      <c r="S75" s="27">
        <v>7555.4404999999997</v>
      </c>
      <c r="T75" s="27">
        <v>7448.835</v>
      </c>
      <c r="U75" s="27">
        <v>7613.4035000000003</v>
      </c>
      <c r="V75" s="27">
        <v>7850.3389999999999</v>
      </c>
      <c r="W75" s="27">
        <v>8142.6025</v>
      </c>
      <c r="X75" s="27">
        <v>8430.0954999999994</v>
      </c>
      <c r="Y75" s="27">
        <v>8716.9290000000001</v>
      </c>
      <c r="Z75" s="27">
        <v>9088.9419999999991</v>
      </c>
      <c r="AA75" s="27">
        <v>9668.1080000000002</v>
      </c>
      <c r="AB75" s="27">
        <v>11257.627</v>
      </c>
      <c r="AC75" s="27">
        <v>12263.062</v>
      </c>
      <c r="AD75" s="27">
        <v>11879.395500000001</v>
      </c>
      <c r="AE75" s="27">
        <v>11999.1415</v>
      </c>
      <c r="AF75" s="27">
        <v>11962.346</v>
      </c>
      <c r="AG75" s="27">
        <v>11210.364</v>
      </c>
      <c r="AH75" s="27">
        <v>10513.517</v>
      </c>
      <c r="AI75" s="27">
        <v>9979.6759999999995</v>
      </c>
      <c r="AJ75" s="27">
        <v>10335.231</v>
      </c>
      <c r="AK75" s="27">
        <v>10534.162</v>
      </c>
      <c r="AL75" s="27">
        <v>9894.1735000000008</v>
      </c>
      <c r="AM75" s="27">
        <v>9497.7574999999997</v>
      </c>
      <c r="AN75" s="27">
        <v>9063.3130000000001</v>
      </c>
      <c r="AO75" s="27">
        <v>8791.7294999999995</v>
      </c>
      <c r="AP75" s="27">
        <v>9113.9650000000001</v>
      </c>
      <c r="AQ75" s="27">
        <v>9648.2065000000002</v>
      </c>
      <c r="AR75" s="27">
        <v>10387.977500000001</v>
      </c>
      <c r="AS75" s="27">
        <v>11301.565500000001</v>
      </c>
      <c r="AT75" s="27">
        <v>11821.941500000001</v>
      </c>
      <c r="AU75" s="27">
        <v>12174.3855</v>
      </c>
      <c r="AV75" s="27">
        <v>12698.464</v>
      </c>
      <c r="AW75" s="27">
        <v>12829.353999999999</v>
      </c>
      <c r="AX75" s="27">
        <v>12739.6805</v>
      </c>
      <c r="AY75" s="27">
        <v>11949.0375</v>
      </c>
      <c r="AZ75" s="27">
        <v>11376.851500000001</v>
      </c>
      <c r="BA75" s="27">
        <v>11818.771000000001</v>
      </c>
      <c r="BB75" s="27">
        <v>11876.079</v>
      </c>
      <c r="BC75" s="27">
        <v>12408.404500000001</v>
      </c>
      <c r="BD75" s="27">
        <v>11659.913500000001</v>
      </c>
      <c r="BE75" s="27">
        <v>8261.7934999999998</v>
      </c>
      <c r="BF75" s="27">
        <v>6370.9465</v>
      </c>
      <c r="BG75" s="27">
        <v>6573.4785000000002</v>
      </c>
      <c r="BH75" s="27">
        <v>7358.8715000000002</v>
      </c>
      <c r="BI75" s="27">
        <v>8694.1535000000003</v>
      </c>
      <c r="BJ75" s="27">
        <v>8883.75</v>
      </c>
      <c r="BK75" s="27">
        <v>8703.8760000000002</v>
      </c>
      <c r="BL75" s="27">
        <v>8848.2279999999992</v>
      </c>
      <c r="BM75" s="27">
        <v>8514.0949999999993</v>
      </c>
      <c r="BN75" s="27">
        <v>8451.5805</v>
      </c>
      <c r="BO75" s="27">
        <v>8037.5479999999998</v>
      </c>
      <c r="BP75" s="27">
        <v>7413.5339999999997</v>
      </c>
      <c r="BQ75" s="27">
        <v>6873.9014999999999</v>
      </c>
      <c r="BR75" s="27">
        <v>6153.8935000000001</v>
      </c>
      <c r="BS75" s="27">
        <v>5657.8755000000001</v>
      </c>
      <c r="BT75" s="27">
        <v>5214.4975000000004</v>
      </c>
      <c r="BU75" s="27">
        <v>4846.259</v>
      </c>
      <c r="BV75" s="27">
        <v>4485.9380000000001</v>
      </c>
      <c r="BW75" s="27">
        <v>4208.5375000000004</v>
      </c>
      <c r="BX75" s="27">
        <v>4052.2824999999998</v>
      </c>
      <c r="BY75" s="27">
        <v>4010.5115000000001</v>
      </c>
      <c r="BZ75" s="27">
        <v>3913.1925000000001</v>
      </c>
      <c r="CA75" s="27">
        <v>3691.3915000000002</v>
      </c>
      <c r="CB75" s="27">
        <v>3560.748</v>
      </c>
      <c r="CC75" s="27">
        <v>3530.5050000000001</v>
      </c>
      <c r="CD75" s="27">
        <v>3471.4389999999999</v>
      </c>
      <c r="CE75" s="27">
        <v>3421.2745</v>
      </c>
      <c r="CF75" s="27">
        <v>3309.4475000000002</v>
      </c>
      <c r="CG75" s="27">
        <v>3157.8494999999998</v>
      </c>
      <c r="CH75" s="27">
        <v>2936.4119999999998</v>
      </c>
      <c r="CI75" s="27">
        <v>2654.011</v>
      </c>
      <c r="CJ75" s="27">
        <v>2488.9789999999998</v>
      </c>
      <c r="CK75" s="27">
        <v>2336.2869999999998</v>
      </c>
      <c r="CL75" s="27">
        <v>2157.1759999999999</v>
      </c>
      <c r="CM75" s="27">
        <v>1970.634</v>
      </c>
      <c r="CN75" s="27">
        <v>1735.405</v>
      </c>
      <c r="CO75" s="27">
        <v>1583.0609999999999</v>
      </c>
      <c r="CP75" s="27">
        <v>1465.528</v>
      </c>
      <c r="CQ75" s="27">
        <v>1272.8130000000001</v>
      </c>
      <c r="CR75" s="27">
        <v>1065.3485000000001</v>
      </c>
      <c r="CS75" s="27">
        <v>902.97199999999998</v>
      </c>
      <c r="CT75" s="27">
        <v>767.58</v>
      </c>
      <c r="CU75" s="27">
        <v>629.20500000000004</v>
      </c>
      <c r="CV75" s="27">
        <v>496.04950000000002</v>
      </c>
      <c r="CW75" s="27">
        <v>393.17950000000002</v>
      </c>
      <c r="CX75" s="27">
        <v>310.36</v>
      </c>
      <c r="CY75" s="27">
        <v>236.25200000000001</v>
      </c>
      <c r="CZ75" s="27">
        <v>175.55199999999999</v>
      </c>
      <c r="DA75" s="27">
        <v>124.7115</v>
      </c>
      <c r="DB75" s="27">
        <v>81.793999999999997</v>
      </c>
      <c r="DC75" s="27">
        <v>52.036000000000001</v>
      </c>
      <c r="DD75" s="27">
        <v>33.841500000000003</v>
      </c>
      <c r="DE75" s="27">
        <v>21.9025</v>
      </c>
      <c r="DF75" s="27">
        <v>13.3575</v>
      </c>
      <c r="DG75" s="27">
        <v>7.5519999999999996</v>
      </c>
      <c r="DH75" s="27">
        <v>8.7899999999999991</v>
      </c>
      <c r="DI75" s="37"/>
    </row>
    <row r="76" spans="1:113" x14ac:dyDescent="0.35">
      <c r="A76" s="23">
        <v>6831</v>
      </c>
      <c r="B76" s="23" t="s">
        <v>23</v>
      </c>
      <c r="C76" s="24" t="s">
        <v>24</v>
      </c>
      <c r="D76" s="25">
        <v>5</v>
      </c>
      <c r="E76" s="25">
        <v>156</v>
      </c>
      <c r="F76" s="25" t="s">
        <v>25</v>
      </c>
      <c r="G76" s="25" t="s">
        <v>26</v>
      </c>
      <c r="H76" s="25">
        <v>156</v>
      </c>
      <c r="I76" s="26" t="s">
        <v>27</v>
      </c>
      <c r="J76" s="25">
        <v>906</v>
      </c>
      <c r="K76" s="25">
        <v>2008</v>
      </c>
      <c r="L76" s="27">
        <v>7950.6769999999997</v>
      </c>
      <c r="M76" s="27">
        <v>7723.0010000000002</v>
      </c>
      <c r="N76" s="27">
        <v>7558.7764999999999</v>
      </c>
      <c r="O76" s="27">
        <v>7435.6790000000001</v>
      </c>
      <c r="P76" s="27">
        <v>7313.2785000000003</v>
      </c>
      <c r="Q76" s="27">
        <v>7255.8850000000002</v>
      </c>
      <c r="R76" s="27">
        <v>7295.3059999999996</v>
      </c>
      <c r="S76" s="27">
        <v>7517.4539999999997</v>
      </c>
      <c r="T76" s="27">
        <v>7549.2839999999997</v>
      </c>
      <c r="U76" s="27">
        <v>7442.88</v>
      </c>
      <c r="V76" s="27">
        <v>7607.732</v>
      </c>
      <c r="W76" s="27">
        <v>7845.0249999999996</v>
      </c>
      <c r="X76" s="27">
        <v>8137.3885</v>
      </c>
      <c r="Y76" s="27">
        <v>8424.6090000000004</v>
      </c>
      <c r="Z76" s="27">
        <v>8710.7749999999996</v>
      </c>
      <c r="AA76" s="27">
        <v>9081.7379999999994</v>
      </c>
      <c r="AB76" s="27">
        <v>9659.5434999999998</v>
      </c>
      <c r="AC76" s="27">
        <v>11247.101500000001</v>
      </c>
      <c r="AD76" s="27">
        <v>12250.6885</v>
      </c>
      <c r="AE76" s="27">
        <v>11865.925499999999</v>
      </c>
      <c r="AF76" s="27">
        <v>11984.51</v>
      </c>
      <c r="AG76" s="27">
        <v>11946.842500000001</v>
      </c>
      <c r="AH76" s="27">
        <v>11194.684499999999</v>
      </c>
      <c r="AI76" s="27">
        <v>10497.928</v>
      </c>
      <c r="AJ76" s="27">
        <v>9964.3264999999992</v>
      </c>
      <c r="AK76" s="27">
        <v>10319.7925</v>
      </c>
      <c r="AL76" s="27">
        <v>10518.807000000001</v>
      </c>
      <c r="AM76" s="27">
        <v>9879.4920000000002</v>
      </c>
      <c r="AN76" s="27">
        <v>9483.5915000000005</v>
      </c>
      <c r="AO76" s="27">
        <v>9049.6555000000008</v>
      </c>
      <c r="AP76" s="27">
        <v>8778.4429999999993</v>
      </c>
      <c r="AQ76" s="27">
        <v>9100.5879999999997</v>
      </c>
      <c r="AR76" s="27">
        <v>9634.4994999999999</v>
      </c>
      <c r="AS76" s="27">
        <v>10373.6855</v>
      </c>
      <c r="AT76" s="27">
        <v>11286.425999999999</v>
      </c>
      <c r="AU76" s="27">
        <v>11806.22</v>
      </c>
      <c r="AV76" s="27">
        <v>12158.156499999999</v>
      </c>
      <c r="AW76" s="27">
        <v>12681.3305</v>
      </c>
      <c r="AX76" s="27">
        <v>12811.371999999999</v>
      </c>
      <c r="AY76" s="27">
        <v>12720.818499999999</v>
      </c>
      <c r="AZ76" s="27">
        <v>11930.038</v>
      </c>
      <c r="BA76" s="27">
        <v>11357.5005</v>
      </c>
      <c r="BB76" s="27">
        <v>11797.5795</v>
      </c>
      <c r="BC76" s="27">
        <v>11853.646000000001</v>
      </c>
      <c r="BD76" s="27">
        <v>12383.9915</v>
      </c>
      <c r="BE76" s="27">
        <v>11635.880999999999</v>
      </c>
      <c r="BF76" s="27">
        <v>8243.5360000000001</v>
      </c>
      <c r="BG76" s="27">
        <v>6355.9530000000004</v>
      </c>
      <c r="BH76" s="27">
        <v>6557.3230000000003</v>
      </c>
      <c r="BI76" s="27">
        <v>7339.8355000000001</v>
      </c>
      <c r="BJ76" s="27">
        <v>8670.1175000000003</v>
      </c>
      <c r="BK76" s="27">
        <v>8857.0630000000001</v>
      </c>
      <c r="BL76" s="27">
        <v>8675.5884999999998</v>
      </c>
      <c r="BM76" s="27">
        <v>8817.5095000000001</v>
      </c>
      <c r="BN76" s="27">
        <v>8482.9889999999996</v>
      </c>
      <c r="BO76" s="27">
        <v>8419.5074999999997</v>
      </c>
      <c r="BP76" s="27">
        <v>8005.6540000000005</v>
      </c>
      <c r="BQ76" s="27">
        <v>7382.2470000000003</v>
      </c>
      <c r="BR76" s="27">
        <v>6841.5370000000003</v>
      </c>
      <c r="BS76" s="27">
        <v>6120.0725000000002</v>
      </c>
      <c r="BT76" s="27">
        <v>5622.0455000000002</v>
      </c>
      <c r="BU76" s="27">
        <v>5176.9009999999998</v>
      </c>
      <c r="BV76" s="27">
        <v>4806.3275000000003</v>
      </c>
      <c r="BW76" s="27">
        <v>4443.8874999999998</v>
      </c>
      <c r="BX76" s="27">
        <v>4164.1094999999996</v>
      </c>
      <c r="BY76" s="27">
        <v>4004.6095</v>
      </c>
      <c r="BZ76" s="27">
        <v>3958.2925</v>
      </c>
      <c r="CA76" s="27">
        <v>3856.8815</v>
      </c>
      <c r="CB76" s="27">
        <v>3632.4749999999999</v>
      </c>
      <c r="CC76" s="27">
        <v>3497.3519999999999</v>
      </c>
      <c r="CD76" s="27">
        <v>3459.9009999999998</v>
      </c>
      <c r="CE76" s="27">
        <v>3393.348</v>
      </c>
      <c r="CF76" s="27">
        <v>3335.0844999999999</v>
      </c>
      <c r="CG76" s="27">
        <v>3216.4025000000001</v>
      </c>
      <c r="CH76" s="27">
        <v>3059.2310000000002</v>
      </c>
      <c r="CI76" s="27">
        <v>2835.0095000000001</v>
      </c>
      <c r="CJ76" s="27">
        <v>2552.8074999999999</v>
      </c>
      <c r="CK76" s="27">
        <v>2383.9794999999999</v>
      </c>
      <c r="CL76" s="27">
        <v>2226.7584999999999</v>
      </c>
      <c r="CM76" s="27">
        <v>2044.1089999999999</v>
      </c>
      <c r="CN76" s="27">
        <v>1854.5885000000001</v>
      </c>
      <c r="CO76" s="27">
        <v>1620.3150000000001</v>
      </c>
      <c r="CP76" s="27">
        <v>1464.8965000000001</v>
      </c>
      <c r="CQ76" s="27">
        <v>1342.7539999999999</v>
      </c>
      <c r="CR76" s="27">
        <v>1153.6479999999999</v>
      </c>
      <c r="CS76" s="27">
        <v>954.452</v>
      </c>
      <c r="CT76" s="27">
        <v>798.97699999999998</v>
      </c>
      <c r="CU76" s="27">
        <v>670.05799999999999</v>
      </c>
      <c r="CV76" s="27">
        <v>541.09500000000003</v>
      </c>
      <c r="CW76" s="27">
        <v>419.42599999999999</v>
      </c>
      <c r="CX76" s="27">
        <v>326.0505</v>
      </c>
      <c r="CY76" s="27">
        <v>251.5985</v>
      </c>
      <c r="CZ76" s="27">
        <v>186.43049999999999</v>
      </c>
      <c r="DA76" s="27">
        <v>134.209</v>
      </c>
      <c r="DB76" s="27">
        <v>91.975499999999997</v>
      </c>
      <c r="DC76" s="27">
        <v>58.396500000000003</v>
      </c>
      <c r="DD76" s="27">
        <v>36.094000000000001</v>
      </c>
      <c r="DE76" s="27">
        <v>22.651</v>
      </c>
      <c r="DF76" s="27">
        <v>14.1195</v>
      </c>
      <c r="DG76" s="27">
        <v>8.2750000000000004</v>
      </c>
      <c r="DH76" s="27">
        <v>9.3755000000000006</v>
      </c>
      <c r="DI76" s="37"/>
    </row>
    <row r="77" spans="1:113" x14ac:dyDescent="0.35">
      <c r="A77" s="23">
        <v>6832</v>
      </c>
      <c r="B77" s="23" t="s">
        <v>23</v>
      </c>
      <c r="C77" s="24" t="s">
        <v>24</v>
      </c>
      <c r="D77" s="25">
        <v>5</v>
      </c>
      <c r="E77" s="25">
        <v>156</v>
      </c>
      <c r="F77" s="25" t="s">
        <v>25</v>
      </c>
      <c r="G77" s="25" t="s">
        <v>26</v>
      </c>
      <c r="H77" s="25">
        <v>156</v>
      </c>
      <c r="I77" s="26" t="s">
        <v>27</v>
      </c>
      <c r="J77" s="25">
        <v>906</v>
      </c>
      <c r="K77" s="25">
        <v>2009</v>
      </c>
      <c r="L77" s="27">
        <v>8146.3215</v>
      </c>
      <c r="M77" s="27">
        <v>7930.7704999999996</v>
      </c>
      <c r="N77" s="27">
        <v>7713.6850000000004</v>
      </c>
      <c r="O77" s="27">
        <v>7550.9904999999999</v>
      </c>
      <c r="P77" s="27">
        <v>7429.0330000000004</v>
      </c>
      <c r="Q77" s="27">
        <v>7307.3995000000004</v>
      </c>
      <c r="R77" s="27">
        <v>7250.326</v>
      </c>
      <c r="S77" s="27">
        <v>7289.7529999999997</v>
      </c>
      <c r="T77" s="27">
        <v>7511.6970000000001</v>
      </c>
      <c r="U77" s="27">
        <v>7543.5550000000003</v>
      </c>
      <c r="V77" s="27">
        <v>7437.5015000000003</v>
      </c>
      <c r="W77" s="27">
        <v>7602.6535000000003</v>
      </c>
      <c r="X77" s="27">
        <v>7840.0805</v>
      </c>
      <c r="Y77" s="27">
        <v>8132.2834999999995</v>
      </c>
      <c r="Z77" s="27">
        <v>8418.9655000000002</v>
      </c>
      <c r="AA77" s="27">
        <v>8704.2204999999994</v>
      </c>
      <c r="AB77" s="27">
        <v>9073.9609999999993</v>
      </c>
      <c r="AC77" s="27">
        <v>9650.3240000000005</v>
      </c>
      <c r="AD77" s="27">
        <v>11235.8935</v>
      </c>
      <c r="AE77" s="27">
        <v>12237.806500000001</v>
      </c>
      <c r="AF77" s="27">
        <v>11852.15</v>
      </c>
      <c r="AG77" s="27">
        <v>11969.81</v>
      </c>
      <c r="AH77" s="27">
        <v>11931.6055</v>
      </c>
      <c r="AI77" s="27">
        <v>11179.6</v>
      </c>
      <c r="AJ77" s="27">
        <v>10483.2035</v>
      </c>
      <c r="AK77" s="27">
        <v>9950.0439999999999</v>
      </c>
      <c r="AL77" s="27">
        <v>10305.501</v>
      </c>
      <c r="AM77" s="27">
        <v>10504.699500000001</v>
      </c>
      <c r="AN77" s="27">
        <v>9866.0355</v>
      </c>
      <c r="AO77" s="27">
        <v>9470.5990000000002</v>
      </c>
      <c r="AP77" s="27">
        <v>9037.1139999999996</v>
      </c>
      <c r="AQ77" s="27">
        <v>8766.1990000000005</v>
      </c>
      <c r="AR77" s="27">
        <v>9088.1684999999998</v>
      </c>
      <c r="AS77" s="27">
        <v>9621.6880000000001</v>
      </c>
      <c r="AT77" s="27">
        <v>10360.183499999999</v>
      </c>
      <c r="AU77" s="27">
        <v>11271.966</v>
      </c>
      <c r="AV77" s="27">
        <v>11791.0355</v>
      </c>
      <c r="AW77" s="27">
        <v>12142.271000000001</v>
      </c>
      <c r="AX77" s="27">
        <v>12664.3025</v>
      </c>
      <c r="AY77" s="27">
        <v>12793.2965</v>
      </c>
      <c r="AZ77" s="27">
        <v>12701.6515</v>
      </c>
      <c r="BA77" s="27">
        <v>11910.712</v>
      </c>
      <c r="BB77" s="27">
        <v>11337.7435</v>
      </c>
      <c r="BC77" s="27">
        <v>11775.9825</v>
      </c>
      <c r="BD77" s="27">
        <v>11830.885</v>
      </c>
      <c r="BE77" s="27">
        <v>12359.213</v>
      </c>
      <c r="BF77" s="27">
        <v>11611.58</v>
      </c>
      <c r="BG77" s="27">
        <v>8225.0949999999993</v>
      </c>
      <c r="BH77" s="27">
        <v>6340.5474999999997</v>
      </c>
      <c r="BI77" s="27">
        <v>6540.4459999999999</v>
      </c>
      <c r="BJ77" s="27">
        <v>7319.5805</v>
      </c>
      <c r="BK77" s="27">
        <v>8644.3585000000003</v>
      </c>
      <c r="BL77" s="27">
        <v>8828.6905000000006</v>
      </c>
      <c r="BM77" s="27">
        <v>8645.8629999999994</v>
      </c>
      <c r="BN77" s="27">
        <v>8785.7185000000009</v>
      </c>
      <c r="BO77" s="27">
        <v>8451.0560000000005</v>
      </c>
      <c r="BP77" s="27">
        <v>8386.4145000000008</v>
      </c>
      <c r="BQ77" s="27">
        <v>7972.3625000000002</v>
      </c>
      <c r="BR77" s="27">
        <v>7348.8755000000001</v>
      </c>
      <c r="BS77" s="27">
        <v>6806.3389999999999</v>
      </c>
      <c r="BT77" s="27">
        <v>6082.6459999999997</v>
      </c>
      <c r="BU77" s="27">
        <v>5582.0484999999999</v>
      </c>
      <c r="BV77" s="27">
        <v>5134.9290000000001</v>
      </c>
      <c r="BW77" s="27">
        <v>4762.1220000000003</v>
      </c>
      <c r="BX77" s="27">
        <v>4397.9345000000003</v>
      </c>
      <c r="BY77" s="27">
        <v>4116.1970000000001</v>
      </c>
      <c r="BZ77" s="27">
        <v>3953.6455000000001</v>
      </c>
      <c r="CA77" s="27">
        <v>3902.6534999999999</v>
      </c>
      <c r="CB77" s="27">
        <v>3796.7689999999998</v>
      </c>
      <c r="CC77" s="27">
        <v>3569.3119999999999</v>
      </c>
      <c r="CD77" s="27">
        <v>3428.9140000000002</v>
      </c>
      <c r="CE77" s="27">
        <v>3383.66</v>
      </c>
      <c r="CF77" s="27">
        <v>3309.4625000000001</v>
      </c>
      <c r="CG77" s="27">
        <v>3242.9110000000001</v>
      </c>
      <c r="CH77" s="27">
        <v>3117.5014999999999</v>
      </c>
      <c r="CI77" s="27">
        <v>2955.0275000000001</v>
      </c>
      <c r="CJ77" s="27">
        <v>2728.2525000000001</v>
      </c>
      <c r="CK77" s="27">
        <v>2446.3404999999998</v>
      </c>
      <c r="CL77" s="27">
        <v>2273.3719999999998</v>
      </c>
      <c r="CM77" s="27">
        <v>2111.2775000000001</v>
      </c>
      <c r="CN77" s="27">
        <v>1924.9935</v>
      </c>
      <c r="CO77" s="27">
        <v>1732.9010000000001</v>
      </c>
      <c r="CP77" s="27">
        <v>1500.6990000000001</v>
      </c>
      <c r="CQ77" s="27">
        <v>1343.6324999999999</v>
      </c>
      <c r="CR77" s="27">
        <v>1218.7090000000001</v>
      </c>
      <c r="CS77" s="27">
        <v>1035.249</v>
      </c>
      <c r="CT77" s="27">
        <v>846.04200000000003</v>
      </c>
      <c r="CU77" s="27">
        <v>698.84500000000003</v>
      </c>
      <c r="CV77" s="27">
        <v>577.48249999999996</v>
      </c>
      <c r="CW77" s="27">
        <v>458.59449999999998</v>
      </c>
      <c r="CX77" s="27">
        <v>348.6755</v>
      </c>
      <c r="CY77" s="27">
        <v>264.98899999999998</v>
      </c>
      <c r="CZ77" s="27">
        <v>199.0635</v>
      </c>
      <c r="DA77" s="27">
        <v>142.90049999999999</v>
      </c>
      <c r="DB77" s="27">
        <v>99.213499999999996</v>
      </c>
      <c r="DC77" s="27">
        <v>65.820999999999998</v>
      </c>
      <c r="DD77" s="27">
        <v>40.6145</v>
      </c>
      <c r="DE77" s="27">
        <v>24.221499999999999</v>
      </c>
      <c r="DF77" s="27">
        <v>14.638999999999999</v>
      </c>
      <c r="DG77" s="27">
        <v>8.7720000000000002</v>
      </c>
      <c r="DH77" s="27">
        <v>10.1555</v>
      </c>
      <c r="DI77" s="37"/>
    </row>
    <row r="78" spans="1:113" x14ac:dyDescent="0.35">
      <c r="A78" s="23">
        <v>6833</v>
      </c>
      <c r="B78" s="23" t="s">
        <v>23</v>
      </c>
      <c r="C78" s="24" t="s">
        <v>24</v>
      </c>
      <c r="D78" s="25">
        <v>5</v>
      </c>
      <c r="E78" s="25">
        <v>156</v>
      </c>
      <c r="F78" s="25" t="s">
        <v>25</v>
      </c>
      <c r="G78" s="25" t="s">
        <v>26</v>
      </c>
      <c r="H78" s="25">
        <v>156</v>
      </c>
      <c r="I78" s="26" t="s">
        <v>27</v>
      </c>
      <c r="J78" s="25">
        <v>906</v>
      </c>
      <c r="K78" s="25">
        <v>2010</v>
      </c>
      <c r="L78" s="27">
        <v>8198.3305</v>
      </c>
      <c r="M78" s="27">
        <v>8128.1175000000003</v>
      </c>
      <c r="N78" s="27">
        <v>7922.8045000000002</v>
      </c>
      <c r="O78" s="27">
        <v>7707.0990000000002</v>
      </c>
      <c r="P78" s="27">
        <v>7545.4409999999998</v>
      </c>
      <c r="Q78" s="27">
        <v>7424.1194999999998</v>
      </c>
      <c r="R78" s="27">
        <v>7302.7030000000004</v>
      </c>
      <c r="S78" s="27">
        <v>7245.55</v>
      </c>
      <c r="T78" s="27">
        <v>7284.7815000000001</v>
      </c>
      <c r="U78" s="27">
        <v>7506.5460000000003</v>
      </c>
      <c r="V78" s="27">
        <v>7538.6634999999997</v>
      </c>
      <c r="W78" s="27">
        <v>7433.0474999999997</v>
      </c>
      <c r="X78" s="27">
        <v>7598.3360000000002</v>
      </c>
      <c r="Y78" s="27">
        <v>7835.7375000000002</v>
      </c>
      <c r="Z78" s="27">
        <v>8127.6580000000004</v>
      </c>
      <c r="AA78" s="27">
        <v>8413.7525000000005</v>
      </c>
      <c r="AB78" s="27">
        <v>8698.1514999999999</v>
      </c>
      <c r="AC78" s="27">
        <v>9066.8315000000002</v>
      </c>
      <c r="AD78" s="27">
        <v>9642.0069999999996</v>
      </c>
      <c r="AE78" s="27">
        <v>11225.927</v>
      </c>
      <c r="AF78" s="27">
        <v>12226.459500000001</v>
      </c>
      <c r="AG78" s="27">
        <v>11840.2605</v>
      </c>
      <c r="AH78" s="27">
        <v>11957.357</v>
      </c>
      <c r="AI78" s="27">
        <v>11918.92</v>
      </c>
      <c r="AJ78" s="27">
        <v>11167.308999999999</v>
      </c>
      <c r="AK78" s="27">
        <v>10471.423000000001</v>
      </c>
      <c r="AL78" s="27">
        <v>9938.7540000000008</v>
      </c>
      <c r="AM78" s="27">
        <v>10294.207</v>
      </c>
      <c r="AN78" s="27">
        <v>10493.471</v>
      </c>
      <c r="AO78" s="27">
        <v>9855.3125</v>
      </c>
      <c r="AP78" s="27">
        <v>9460.1839999999993</v>
      </c>
      <c r="AQ78" s="27">
        <v>9026.9940000000006</v>
      </c>
      <c r="AR78" s="27">
        <v>8756.2365000000009</v>
      </c>
      <c r="AS78" s="27">
        <v>9077.9014999999999</v>
      </c>
      <c r="AT78" s="27">
        <v>9610.8794999999991</v>
      </c>
      <c r="AU78" s="27">
        <v>10348.529500000001</v>
      </c>
      <c r="AV78" s="27">
        <v>11259.15</v>
      </c>
      <c r="AW78" s="27">
        <v>11777.2515</v>
      </c>
      <c r="AX78" s="27">
        <v>12127.5265</v>
      </c>
      <c r="AY78" s="27">
        <v>12648.147499999999</v>
      </c>
      <c r="AZ78" s="27">
        <v>12775.836499999999</v>
      </c>
      <c r="BA78" s="27">
        <v>12682.931500000001</v>
      </c>
      <c r="BB78" s="27">
        <v>11891.75</v>
      </c>
      <c r="BC78" s="27">
        <v>11318.397499999999</v>
      </c>
      <c r="BD78" s="27">
        <v>11754.808999999999</v>
      </c>
      <c r="BE78" s="27">
        <v>11808.545</v>
      </c>
      <c r="BF78" s="27">
        <v>12334.769</v>
      </c>
      <c r="BG78" s="27">
        <v>11587.325999999999</v>
      </c>
      <c r="BH78" s="27">
        <v>8206.5234999999993</v>
      </c>
      <c r="BI78" s="27">
        <v>6324.9250000000002</v>
      </c>
      <c r="BJ78" s="27">
        <v>6523.0174999999999</v>
      </c>
      <c r="BK78" s="27">
        <v>7298.4534999999996</v>
      </c>
      <c r="BL78" s="27">
        <v>8617.482</v>
      </c>
      <c r="BM78" s="27">
        <v>8799.3884999999991</v>
      </c>
      <c r="BN78" s="27">
        <v>8615.6129999999994</v>
      </c>
      <c r="BO78" s="27">
        <v>8753.5609999999997</v>
      </c>
      <c r="BP78" s="27">
        <v>8418.6085000000003</v>
      </c>
      <c r="BQ78" s="27">
        <v>8352.3089999999993</v>
      </c>
      <c r="BR78" s="27">
        <v>7937.2875000000004</v>
      </c>
      <c r="BS78" s="27">
        <v>7312.9809999999998</v>
      </c>
      <c r="BT78" s="27">
        <v>6767.76</v>
      </c>
      <c r="BU78" s="27">
        <v>6041.2209999999995</v>
      </c>
      <c r="BV78" s="27">
        <v>5537.7505000000001</v>
      </c>
      <c r="BW78" s="27">
        <v>5088.8040000000001</v>
      </c>
      <c r="BX78" s="27">
        <v>4714.1450000000004</v>
      </c>
      <c r="BY78" s="27">
        <v>4348.7025000000003</v>
      </c>
      <c r="BZ78" s="27">
        <v>4065.3094999999998</v>
      </c>
      <c r="CA78" s="27">
        <v>3899.6864999999998</v>
      </c>
      <c r="CB78" s="27">
        <v>3843.6039999999998</v>
      </c>
      <c r="CC78" s="27">
        <v>3732.6669999999999</v>
      </c>
      <c r="CD78" s="27">
        <v>3501.5030000000002</v>
      </c>
      <c r="CE78" s="27">
        <v>3355.4119999999998</v>
      </c>
      <c r="CF78" s="27">
        <v>3302.174</v>
      </c>
      <c r="CG78" s="27">
        <v>3220.1644999999999</v>
      </c>
      <c r="CH78" s="27">
        <v>3145.3310000000001</v>
      </c>
      <c r="CI78" s="27">
        <v>3013.3805000000002</v>
      </c>
      <c r="CJ78" s="27">
        <v>2845.67</v>
      </c>
      <c r="CK78" s="27">
        <v>2616.2615000000001</v>
      </c>
      <c r="CL78" s="27">
        <v>2334.5075000000002</v>
      </c>
      <c r="CM78" s="27">
        <v>2157.0459999999998</v>
      </c>
      <c r="CN78" s="27">
        <v>1989.895</v>
      </c>
      <c r="CO78" s="27">
        <v>1800.3264999999999</v>
      </c>
      <c r="CP78" s="27">
        <v>1606.63</v>
      </c>
      <c r="CQ78" s="27">
        <v>1378.13</v>
      </c>
      <c r="CR78" s="27">
        <v>1221.2555</v>
      </c>
      <c r="CS78" s="27">
        <v>1095.537</v>
      </c>
      <c r="CT78" s="27">
        <v>919.53549999999996</v>
      </c>
      <c r="CU78" s="27">
        <v>741.66899999999998</v>
      </c>
      <c r="CV78" s="27">
        <v>603.77750000000003</v>
      </c>
      <c r="CW78" s="27">
        <v>490.75900000000001</v>
      </c>
      <c r="CX78" s="27">
        <v>382.3605</v>
      </c>
      <c r="CY78" s="27">
        <v>284.26549999999997</v>
      </c>
      <c r="CZ78" s="27">
        <v>210.345</v>
      </c>
      <c r="DA78" s="27">
        <v>153.114</v>
      </c>
      <c r="DB78" s="27">
        <v>106.01600000000001</v>
      </c>
      <c r="DC78" s="27">
        <v>71.259500000000003</v>
      </c>
      <c r="DD78" s="27">
        <v>45.963000000000001</v>
      </c>
      <c r="DE78" s="27">
        <v>27.376999999999999</v>
      </c>
      <c r="DF78" s="27">
        <v>15.731</v>
      </c>
      <c r="DG78" s="27">
        <v>9.1449999999999996</v>
      </c>
      <c r="DH78" s="27">
        <v>10.944000000000001</v>
      </c>
      <c r="DI78" s="37"/>
    </row>
    <row r="79" spans="1:113" x14ac:dyDescent="0.35">
      <c r="A79" s="23">
        <v>6834</v>
      </c>
      <c r="B79" s="23" t="s">
        <v>23</v>
      </c>
      <c r="C79" s="24" t="s">
        <v>24</v>
      </c>
      <c r="D79" s="25">
        <v>5</v>
      </c>
      <c r="E79" s="25">
        <v>156</v>
      </c>
      <c r="F79" s="25" t="s">
        <v>25</v>
      </c>
      <c r="G79" s="25" t="s">
        <v>26</v>
      </c>
      <c r="H79" s="25">
        <v>156</v>
      </c>
      <c r="I79" s="26" t="s">
        <v>27</v>
      </c>
      <c r="J79" s="25">
        <v>906</v>
      </c>
      <c r="K79" s="25">
        <v>2011</v>
      </c>
      <c r="L79" s="27">
        <v>8157.2579999999998</v>
      </c>
      <c r="M79" s="27">
        <v>8181.7394999999997</v>
      </c>
      <c r="N79" s="27">
        <v>8121.0945000000002</v>
      </c>
      <c r="O79" s="27">
        <v>7917.0230000000001</v>
      </c>
      <c r="P79" s="27">
        <v>7702.2785000000003</v>
      </c>
      <c r="Q79" s="27">
        <v>7541.1944999999996</v>
      </c>
      <c r="R79" s="27">
        <v>7420.0190000000002</v>
      </c>
      <c r="S79" s="27">
        <v>7298.4920000000002</v>
      </c>
      <c r="T79" s="27">
        <v>7241.1274999999996</v>
      </c>
      <c r="U79" s="27">
        <v>7280.2089999999998</v>
      </c>
      <c r="V79" s="27">
        <v>7502.0045</v>
      </c>
      <c r="W79" s="27">
        <v>7534.4530000000004</v>
      </c>
      <c r="X79" s="27">
        <v>7429.1265000000003</v>
      </c>
      <c r="Y79" s="27">
        <v>7594.4350000000004</v>
      </c>
      <c r="Z79" s="27">
        <v>7831.7205000000004</v>
      </c>
      <c r="AA79" s="27">
        <v>8123.3249999999998</v>
      </c>
      <c r="AB79" s="27">
        <v>8408.8775000000005</v>
      </c>
      <c r="AC79" s="27">
        <v>8692.5414999999994</v>
      </c>
      <c r="AD79" s="27">
        <v>9060.3389999999999</v>
      </c>
      <c r="AE79" s="27">
        <v>9634.5419999999995</v>
      </c>
      <c r="AF79" s="27">
        <v>11217.018</v>
      </c>
      <c r="AG79" s="27">
        <v>12216.407999999999</v>
      </c>
      <c r="AH79" s="27">
        <v>11829.9375</v>
      </c>
      <c r="AI79" s="27">
        <v>11946.718000000001</v>
      </c>
      <c r="AJ79" s="27">
        <v>11908.258</v>
      </c>
      <c r="AK79" s="27">
        <v>11157.175999999999</v>
      </c>
      <c r="AL79" s="27">
        <v>10461.843999999999</v>
      </c>
      <c r="AM79" s="27">
        <v>9929.6319999999996</v>
      </c>
      <c r="AN79" s="27">
        <v>10284.9905</v>
      </c>
      <c r="AO79" s="27">
        <v>10484.201499999999</v>
      </c>
      <c r="AP79" s="27">
        <v>9846.4205000000002</v>
      </c>
      <c r="AQ79" s="27">
        <v>9451.4789999999994</v>
      </c>
      <c r="AR79" s="27">
        <v>9018.4709999999995</v>
      </c>
      <c r="AS79" s="27">
        <v>8747.7544999999991</v>
      </c>
      <c r="AT79" s="27">
        <v>9068.9869999999992</v>
      </c>
      <c r="AU79" s="27">
        <v>9601.2780000000002</v>
      </c>
      <c r="AV79" s="27">
        <v>10337.898499999999</v>
      </c>
      <c r="AW79" s="27">
        <v>11247.1345</v>
      </c>
      <c r="AX79" s="27">
        <v>11764.0245</v>
      </c>
      <c r="AY79" s="27">
        <v>12113.0975</v>
      </c>
      <c r="AZ79" s="27">
        <v>12632.0725</v>
      </c>
      <c r="BA79" s="27">
        <v>12758.2945</v>
      </c>
      <c r="BB79" s="27">
        <v>12664.058000000001</v>
      </c>
      <c r="BC79" s="27">
        <v>11872.6945</v>
      </c>
      <c r="BD79" s="27">
        <v>11299.0265</v>
      </c>
      <c r="BE79" s="27">
        <v>11733.6</v>
      </c>
      <c r="BF79" s="27">
        <v>11786.082</v>
      </c>
      <c r="BG79" s="27">
        <v>12309.923000000001</v>
      </c>
      <c r="BH79" s="27">
        <v>11562.343000000001</v>
      </c>
      <c r="BI79" s="27">
        <v>8187.2004999999999</v>
      </c>
      <c r="BJ79" s="27">
        <v>6308.5045</v>
      </c>
      <c r="BK79" s="27">
        <v>6504.5545000000002</v>
      </c>
      <c r="BL79" s="27">
        <v>7276.1180000000004</v>
      </c>
      <c r="BM79" s="27">
        <v>8589.3765000000003</v>
      </c>
      <c r="BN79" s="27">
        <v>8769.19</v>
      </c>
      <c r="BO79" s="27">
        <v>8584.6635000000006</v>
      </c>
      <c r="BP79" s="27">
        <v>8720.5185000000001</v>
      </c>
      <c r="BQ79" s="27">
        <v>8384.7909999999993</v>
      </c>
      <c r="BR79" s="27">
        <v>8316.0130000000008</v>
      </c>
      <c r="BS79" s="27">
        <v>7899.1715000000004</v>
      </c>
      <c r="BT79" s="27">
        <v>7273.3010000000004</v>
      </c>
      <c r="BU79" s="27">
        <v>6724.7139999999999</v>
      </c>
      <c r="BV79" s="27">
        <v>5995.0245000000004</v>
      </c>
      <c r="BW79" s="27">
        <v>5488.7614999999996</v>
      </c>
      <c r="BX79" s="27">
        <v>5038.4634999999998</v>
      </c>
      <c r="BY79" s="27">
        <v>4662.4780000000001</v>
      </c>
      <c r="BZ79" s="27">
        <v>4296.1639999999998</v>
      </c>
      <c r="CA79" s="27">
        <v>4011.1855</v>
      </c>
      <c r="CB79" s="27">
        <v>3842.1734999999999</v>
      </c>
      <c r="CC79" s="27">
        <v>3780.3784999999998</v>
      </c>
      <c r="CD79" s="27">
        <v>3663.5754999999999</v>
      </c>
      <c r="CE79" s="27">
        <v>3428.3760000000002</v>
      </c>
      <c r="CF79" s="27">
        <v>3276.5405000000001</v>
      </c>
      <c r="CG79" s="27">
        <v>3215.1055000000001</v>
      </c>
      <c r="CH79" s="27">
        <v>3125.3125</v>
      </c>
      <c r="CI79" s="27">
        <v>3042.2995000000001</v>
      </c>
      <c r="CJ79" s="27">
        <v>2903.8235</v>
      </c>
      <c r="CK79" s="27">
        <v>2730.6909999999998</v>
      </c>
      <c r="CL79" s="27">
        <v>2498.3885</v>
      </c>
      <c r="CM79" s="27">
        <v>2216.6669999999999</v>
      </c>
      <c r="CN79" s="27">
        <v>2034.5709999999999</v>
      </c>
      <c r="CO79" s="27">
        <v>1862.653</v>
      </c>
      <c r="CP79" s="27">
        <v>1670.7735</v>
      </c>
      <c r="CQ79" s="27">
        <v>1477.0595000000001</v>
      </c>
      <c r="CR79" s="27">
        <v>1254.249</v>
      </c>
      <c r="CS79" s="27">
        <v>1099.539</v>
      </c>
      <c r="CT79" s="27">
        <v>974.94050000000004</v>
      </c>
      <c r="CU79" s="27">
        <v>807.90549999999996</v>
      </c>
      <c r="CV79" s="27">
        <v>642.35900000000004</v>
      </c>
      <c r="CW79" s="27">
        <v>514.50800000000004</v>
      </c>
      <c r="CX79" s="27">
        <v>410.41800000000001</v>
      </c>
      <c r="CY79" s="27">
        <v>312.76799999999997</v>
      </c>
      <c r="CZ79" s="27">
        <v>226.45699999999999</v>
      </c>
      <c r="DA79" s="27">
        <v>162.40600000000001</v>
      </c>
      <c r="DB79" s="27">
        <v>114.0545</v>
      </c>
      <c r="DC79" s="27">
        <v>76.477500000000006</v>
      </c>
      <c r="DD79" s="27">
        <v>49.988500000000002</v>
      </c>
      <c r="DE79" s="27">
        <v>31.137499999999999</v>
      </c>
      <c r="DF79" s="27">
        <v>17.881</v>
      </c>
      <c r="DG79" s="27">
        <v>9.8885000000000005</v>
      </c>
      <c r="DH79" s="27">
        <v>11.677</v>
      </c>
      <c r="DI79" s="37"/>
    </row>
    <row r="80" spans="1:113" x14ac:dyDescent="0.35">
      <c r="A80" s="23">
        <v>6835</v>
      </c>
      <c r="B80" s="23" t="s">
        <v>23</v>
      </c>
      <c r="C80" s="24" t="s">
        <v>24</v>
      </c>
      <c r="D80" s="25">
        <v>5</v>
      </c>
      <c r="E80" s="25">
        <v>156</v>
      </c>
      <c r="F80" s="25" t="s">
        <v>25</v>
      </c>
      <c r="G80" s="25" t="s">
        <v>26</v>
      </c>
      <c r="H80" s="25">
        <v>156</v>
      </c>
      <c r="I80" s="26" t="s">
        <v>27</v>
      </c>
      <c r="J80" s="25">
        <v>906</v>
      </c>
      <c r="K80" s="25">
        <v>2012</v>
      </c>
      <c r="L80" s="27">
        <v>8472.65</v>
      </c>
      <c r="M80" s="27">
        <v>8142.0720000000001</v>
      </c>
      <c r="N80" s="27">
        <v>8175.4534999999996</v>
      </c>
      <c r="O80" s="27">
        <v>8115.848</v>
      </c>
      <c r="P80" s="27">
        <v>7912.6589999999997</v>
      </c>
      <c r="Q80" s="27">
        <v>7698.4754999999996</v>
      </c>
      <c r="R80" s="27">
        <v>7537.5555000000004</v>
      </c>
      <c r="S80" s="27">
        <v>7416.2839999999997</v>
      </c>
      <c r="T80" s="27">
        <v>7294.5825000000004</v>
      </c>
      <c r="U80" s="27">
        <v>7237.0765000000001</v>
      </c>
      <c r="V80" s="27">
        <v>7276.1715000000004</v>
      </c>
      <c r="W80" s="27">
        <v>7498.0540000000001</v>
      </c>
      <c r="X80" s="27">
        <v>7530.7134999999998</v>
      </c>
      <c r="Y80" s="27">
        <v>7425.549</v>
      </c>
      <c r="Z80" s="27">
        <v>7590.7704999999996</v>
      </c>
      <c r="AA80" s="27">
        <v>7827.8525</v>
      </c>
      <c r="AB80" s="27">
        <v>8119.0959999999995</v>
      </c>
      <c r="AC80" s="27">
        <v>8404.1075000000001</v>
      </c>
      <c r="AD80" s="27">
        <v>8687.0774999999994</v>
      </c>
      <c r="AE80" s="27">
        <v>9054.0669999999991</v>
      </c>
      <c r="AF80" s="27">
        <v>9627.3904999999995</v>
      </c>
      <c r="AG80" s="27">
        <v>11208.526</v>
      </c>
      <c r="AH80" s="27">
        <v>12206.916499999999</v>
      </c>
      <c r="AI80" s="27">
        <v>11820.361999999999</v>
      </c>
      <c r="AJ80" s="27">
        <v>11936.994000000001</v>
      </c>
      <c r="AK80" s="27">
        <v>11898.630999999999</v>
      </c>
      <c r="AL80" s="27">
        <v>11148.130999999999</v>
      </c>
      <c r="AM80" s="27">
        <v>10453.343500000001</v>
      </c>
      <c r="AN80" s="27">
        <v>9921.5375000000004</v>
      </c>
      <c r="AO80" s="27">
        <v>10276.7325</v>
      </c>
      <c r="AP80" s="27">
        <v>10475.815500000001</v>
      </c>
      <c r="AQ80" s="27">
        <v>9838.3505000000005</v>
      </c>
      <c r="AR80" s="27">
        <v>9443.5424999999996</v>
      </c>
      <c r="AS80" s="27">
        <v>9010.6625000000004</v>
      </c>
      <c r="AT80" s="27">
        <v>8739.9279999999999</v>
      </c>
      <c r="AU80" s="27">
        <v>9060.6455000000005</v>
      </c>
      <c r="AV80" s="27">
        <v>9592.1360000000004</v>
      </c>
      <c r="AW80" s="27">
        <v>10327.576499999999</v>
      </c>
      <c r="AX80" s="27">
        <v>11235.235000000001</v>
      </c>
      <c r="AY80" s="27">
        <v>11750.723</v>
      </c>
      <c r="AZ80" s="27">
        <v>12098.424000000001</v>
      </c>
      <c r="BA80" s="27">
        <v>12615.618</v>
      </c>
      <c r="BB80" s="27">
        <v>12740.334000000001</v>
      </c>
      <c r="BC80" s="27">
        <v>12644.807000000001</v>
      </c>
      <c r="BD80" s="27">
        <v>11853.379000000001</v>
      </c>
      <c r="BE80" s="27">
        <v>11279.459000000001</v>
      </c>
      <c r="BF80" s="27">
        <v>11712.1185</v>
      </c>
      <c r="BG80" s="27">
        <v>11763.14</v>
      </c>
      <c r="BH80" s="27">
        <v>12284.181</v>
      </c>
      <c r="BI80" s="27">
        <v>11536.067499999999</v>
      </c>
      <c r="BJ80" s="27">
        <v>8166.6785</v>
      </c>
      <c r="BK80" s="27">
        <v>6291.0145000000002</v>
      </c>
      <c r="BL80" s="27">
        <v>6484.9939999999997</v>
      </c>
      <c r="BM80" s="27">
        <v>7252.7565000000004</v>
      </c>
      <c r="BN80" s="27">
        <v>8560.3974999999991</v>
      </c>
      <c r="BO80" s="27">
        <v>8738.3009999999995</v>
      </c>
      <c r="BP80" s="27">
        <v>8552.8829999999998</v>
      </c>
      <c r="BQ80" s="27">
        <v>8686.1064999999999</v>
      </c>
      <c r="BR80" s="27">
        <v>8348.8505000000005</v>
      </c>
      <c r="BS80" s="27">
        <v>8276.6175000000003</v>
      </c>
      <c r="BT80" s="27">
        <v>7857.1045000000004</v>
      </c>
      <c r="BU80" s="27">
        <v>7229.0959999999995</v>
      </c>
      <c r="BV80" s="27">
        <v>6676.79</v>
      </c>
      <c r="BW80" s="27">
        <v>5944.0424999999996</v>
      </c>
      <c r="BX80" s="27">
        <v>5435.4210000000003</v>
      </c>
      <c r="BY80" s="27">
        <v>4984.3789999999999</v>
      </c>
      <c r="BZ80" s="27">
        <v>4607.4775</v>
      </c>
      <c r="CA80" s="27">
        <v>4240.424</v>
      </c>
      <c r="CB80" s="27">
        <v>3953.6475</v>
      </c>
      <c r="CC80" s="27">
        <v>3780.7550000000001</v>
      </c>
      <c r="CD80" s="27">
        <v>3712.4085</v>
      </c>
      <c r="CE80" s="27">
        <v>3589.2579999999998</v>
      </c>
      <c r="CF80" s="27">
        <v>3350.1174999999998</v>
      </c>
      <c r="CG80" s="27">
        <v>3192.4854999999998</v>
      </c>
      <c r="CH80" s="27">
        <v>3122.8634999999999</v>
      </c>
      <c r="CI80" s="27">
        <v>3025.42</v>
      </c>
      <c r="CJ80" s="27">
        <v>2934.1664999999998</v>
      </c>
      <c r="CK80" s="27">
        <v>2788.9304999999999</v>
      </c>
      <c r="CL80" s="27">
        <v>2609.9769999999999</v>
      </c>
      <c r="CM80" s="27">
        <v>2374.498</v>
      </c>
      <c r="CN80" s="27">
        <v>2092.9119999999998</v>
      </c>
      <c r="CO80" s="27">
        <v>1906.4865</v>
      </c>
      <c r="CP80" s="27">
        <v>1730.7315000000001</v>
      </c>
      <c r="CQ80" s="27">
        <v>1538.116</v>
      </c>
      <c r="CR80" s="27">
        <v>1346.366</v>
      </c>
      <c r="CS80" s="27">
        <v>1131.2650000000001</v>
      </c>
      <c r="CT80" s="27">
        <v>980.54150000000004</v>
      </c>
      <c r="CU80" s="27">
        <v>858.72450000000003</v>
      </c>
      <c r="CV80" s="27">
        <v>701.774</v>
      </c>
      <c r="CW80" s="27">
        <v>549.15300000000002</v>
      </c>
      <c r="CX80" s="27">
        <v>431.822</v>
      </c>
      <c r="CY80" s="27">
        <v>337.06</v>
      </c>
      <c r="CZ80" s="27">
        <v>250.27350000000001</v>
      </c>
      <c r="DA80" s="27">
        <v>175.69800000000001</v>
      </c>
      <c r="DB80" s="27">
        <v>121.607</v>
      </c>
      <c r="DC80" s="27">
        <v>82.745999999999995</v>
      </c>
      <c r="DD80" s="27">
        <v>53.982500000000002</v>
      </c>
      <c r="DE80" s="27">
        <v>34.087499999999999</v>
      </c>
      <c r="DF80" s="27">
        <v>20.482500000000002</v>
      </c>
      <c r="DG80" s="27">
        <v>11.329499999999999</v>
      </c>
      <c r="DH80" s="27">
        <v>12.635999999999999</v>
      </c>
      <c r="DI80" s="37"/>
    </row>
    <row r="81" spans="1:113" x14ac:dyDescent="0.35">
      <c r="A81" s="23">
        <v>6836</v>
      </c>
      <c r="B81" s="23" t="s">
        <v>23</v>
      </c>
      <c r="C81" s="24" t="s">
        <v>24</v>
      </c>
      <c r="D81" s="25">
        <v>5</v>
      </c>
      <c r="E81" s="25">
        <v>156</v>
      </c>
      <c r="F81" s="25" t="s">
        <v>25</v>
      </c>
      <c r="G81" s="25" t="s">
        <v>26</v>
      </c>
      <c r="H81" s="25">
        <v>156</v>
      </c>
      <c r="I81" s="26" t="s">
        <v>27</v>
      </c>
      <c r="J81" s="25">
        <v>906</v>
      </c>
      <c r="K81" s="25">
        <v>2013</v>
      </c>
      <c r="L81" s="27">
        <v>8591.7720000000008</v>
      </c>
      <c r="M81" s="27">
        <v>8457.9230000000007</v>
      </c>
      <c r="N81" s="27">
        <v>8136.2690000000002</v>
      </c>
      <c r="O81" s="27">
        <v>8170.567</v>
      </c>
      <c r="P81" s="27">
        <v>8111.7285000000002</v>
      </c>
      <c r="Q81" s="27">
        <v>7909.0780000000004</v>
      </c>
      <c r="R81" s="27">
        <v>7695.0870000000004</v>
      </c>
      <c r="S81" s="27">
        <v>7534.1090000000004</v>
      </c>
      <c r="T81" s="27">
        <v>7412.6814999999997</v>
      </c>
      <c r="U81" s="27">
        <v>7290.8755000000001</v>
      </c>
      <c r="V81" s="27">
        <v>7233.4030000000002</v>
      </c>
      <c r="W81" s="27">
        <v>7272.5815000000002</v>
      </c>
      <c r="X81" s="27">
        <v>7494.4629999999997</v>
      </c>
      <c r="Y81" s="27">
        <v>7527.2039999999997</v>
      </c>
      <c r="Z81" s="27">
        <v>7422.0550000000003</v>
      </c>
      <c r="AA81" s="27">
        <v>7587.0510000000004</v>
      </c>
      <c r="AB81" s="27">
        <v>7823.808</v>
      </c>
      <c r="AC81" s="27">
        <v>8114.5964999999997</v>
      </c>
      <c r="AD81" s="27">
        <v>8399.009</v>
      </c>
      <c r="AE81" s="27">
        <v>8681.2610000000004</v>
      </c>
      <c r="AF81" s="27">
        <v>9047.4465</v>
      </c>
      <c r="AG81" s="27">
        <v>9619.9339999999993</v>
      </c>
      <c r="AH81" s="27">
        <v>11199.796</v>
      </c>
      <c r="AI81" s="27">
        <v>12197.306</v>
      </c>
      <c r="AJ81" s="27">
        <v>11810.821</v>
      </c>
      <c r="AK81" s="27">
        <v>11927.424000000001</v>
      </c>
      <c r="AL81" s="27">
        <v>11889.228999999999</v>
      </c>
      <c r="AM81" s="27">
        <v>11139.327499999999</v>
      </c>
      <c r="AN81" s="27">
        <v>10445.066500000001</v>
      </c>
      <c r="AO81" s="27">
        <v>9913.6370000000006</v>
      </c>
      <c r="AP81" s="27">
        <v>10268.637500000001</v>
      </c>
      <c r="AQ81" s="27">
        <v>10467.567499999999</v>
      </c>
      <c r="AR81" s="27">
        <v>9830.4115000000002</v>
      </c>
      <c r="AS81" s="27">
        <v>9435.7279999999992</v>
      </c>
      <c r="AT81" s="27">
        <v>9002.9604999999992</v>
      </c>
      <c r="AU81" s="27">
        <v>8732.1715000000004</v>
      </c>
      <c r="AV81" s="27">
        <v>9052.3075000000008</v>
      </c>
      <c r="AW81" s="27">
        <v>9582.8919999999998</v>
      </c>
      <c r="AX81" s="27">
        <v>10317.0095</v>
      </c>
      <c r="AY81" s="27">
        <v>11222.918</v>
      </c>
      <c r="AZ81" s="27">
        <v>11736.8505</v>
      </c>
      <c r="BA81" s="27">
        <v>12083.084999999999</v>
      </c>
      <c r="BB81" s="27">
        <v>12598.458500000001</v>
      </c>
      <c r="BC81" s="27">
        <v>12721.712</v>
      </c>
      <c r="BD81" s="27">
        <v>12624.991</v>
      </c>
      <c r="BE81" s="27">
        <v>11833.585499999999</v>
      </c>
      <c r="BF81" s="27">
        <v>11259.404500000001</v>
      </c>
      <c r="BG81" s="27">
        <v>11689.939</v>
      </c>
      <c r="BH81" s="27">
        <v>11739.143</v>
      </c>
      <c r="BI81" s="27">
        <v>12256.8575</v>
      </c>
      <c r="BJ81" s="27">
        <v>11507.8215</v>
      </c>
      <c r="BK81" s="27">
        <v>8144.5420000000004</v>
      </c>
      <c r="BL81" s="27">
        <v>6272.3194999999996</v>
      </c>
      <c r="BM81" s="27">
        <v>6464.3855000000003</v>
      </c>
      <c r="BN81" s="27">
        <v>7228.5325000000003</v>
      </c>
      <c r="BO81" s="27">
        <v>8530.5840000000007</v>
      </c>
      <c r="BP81" s="27">
        <v>8706.3914999999997</v>
      </c>
      <c r="BQ81" s="27">
        <v>8519.61</v>
      </c>
      <c r="BR81" s="27">
        <v>8649.3374999999996</v>
      </c>
      <c r="BS81" s="27">
        <v>8309.6424999999999</v>
      </c>
      <c r="BT81" s="27">
        <v>8232.9310000000005</v>
      </c>
      <c r="BU81" s="27">
        <v>7810.0069999999996</v>
      </c>
      <c r="BV81" s="27">
        <v>7179.6535000000003</v>
      </c>
      <c r="BW81" s="27">
        <v>6623.65</v>
      </c>
      <c r="BX81" s="27">
        <v>5888.3029999999999</v>
      </c>
      <c r="BY81" s="27">
        <v>5377.8720000000003</v>
      </c>
      <c r="BZ81" s="27">
        <v>4926.5709999999999</v>
      </c>
      <c r="CA81" s="27">
        <v>4548.8874999999998</v>
      </c>
      <c r="CB81" s="27">
        <v>4180.9319999999998</v>
      </c>
      <c r="CC81" s="27">
        <v>3891.962</v>
      </c>
      <c r="CD81" s="27">
        <v>3714.4805000000001</v>
      </c>
      <c r="CE81" s="27">
        <v>3639.0225</v>
      </c>
      <c r="CF81" s="27">
        <v>3509.4144999999999</v>
      </c>
      <c r="CG81" s="27">
        <v>3266.3870000000002</v>
      </c>
      <c r="CH81" s="27">
        <v>3103.1030000000001</v>
      </c>
      <c r="CI81" s="27">
        <v>3025.3519999999999</v>
      </c>
      <c r="CJ81" s="27">
        <v>2920.1880000000001</v>
      </c>
      <c r="CK81" s="27">
        <v>2820.3375000000001</v>
      </c>
      <c r="CL81" s="27">
        <v>2667.8440000000001</v>
      </c>
      <c r="CM81" s="27">
        <v>2482.6104999999998</v>
      </c>
      <c r="CN81" s="27">
        <v>2243.8670000000002</v>
      </c>
      <c r="CO81" s="27">
        <v>1962.9760000000001</v>
      </c>
      <c r="CP81" s="27">
        <v>1773.1780000000001</v>
      </c>
      <c r="CQ81" s="27">
        <v>1595.0915</v>
      </c>
      <c r="CR81" s="27">
        <v>1403.7494999999999</v>
      </c>
      <c r="CS81" s="27">
        <v>1216.0355</v>
      </c>
      <c r="CT81" s="27">
        <v>1010.4715</v>
      </c>
      <c r="CU81" s="27">
        <v>865.32150000000001</v>
      </c>
      <c r="CV81" s="27">
        <v>747.64499999999998</v>
      </c>
      <c r="CW81" s="27">
        <v>601.57849999999996</v>
      </c>
      <c r="CX81" s="27">
        <v>462.29300000000001</v>
      </c>
      <c r="CY81" s="27">
        <v>355.839</v>
      </c>
      <c r="CZ81" s="27">
        <v>270.73200000000003</v>
      </c>
      <c r="DA81" s="27">
        <v>194.99250000000001</v>
      </c>
      <c r="DB81" s="27">
        <v>132.16249999999999</v>
      </c>
      <c r="DC81" s="27">
        <v>88.668499999999995</v>
      </c>
      <c r="DD81" s="27">
        <v>58.731999999999999</v>
      </c>
      <c r="DE81" s="27">
        <v>37.033999999999999</v>
      </c>
      <c r="DF81" s="27">
        <v>22.566500000000001</v>
      </c>
      <c r="DG81" s="27">
        <v>13.067</v>
      </c>
      <c r="DH81" s="27">
        <v>14.162000000000001</v>
      </c>
      <c r="DI81" s="37"/>
    </row>
    <row r="82" spans="1:113" x14ac:dyDescent="0.35">
      <c r="A82" s="23">
        <v>6837</v>
      </c>
      <c r="B82" s="23" t="s">
        <v>23</v>
      </c>
      <c r="C82" s="24" t="s">
        <v>24</v>
      </c>
      <c r="D82" s="25">
        <v>5</v>
      </c>
      <c r="E82" s="25">
        <v>156</v>
      </c>
      <c r="F82" s="25" t="s">
        <v>25</v>
      </c>
      <c r="G82" s="25" t="s">
        <v>26</v>
      </c>
      <c r="H82" s="25">
        <v>156</v>
      </c>
      <c r="I82" s="26" t="s">
        <v>27</v>
      </c>
      <c r="J82" s="25">
        <v>906</v>
      </c>
      <c r="K82" s="25">
        <v>2014</v>
      </c>
      <c r="L82" s="27">
        <v>8495.2209999999995</v>
      </c>
      <c r="M82" s="27">
        <v>8577.4860000000008</v>
      </c>
      <c r="N82" s="27">
        <v>8452.1205000000009</v>
      </c>
      <c r="O82" s="27">
        <v>8131.5495000000001</v>
      </c>
      <c r="P82" s="27">
        <v>8166.5524999999998</v>
      </c>
      <c r="Q82" s="27">
        <v>8108.1954999999998</v>
      </c>
      <c r="R82" s="27">
        <v>7905.7529999999997</v>
      </c>
      <c r="S82" s="27">
        <v>7691.7545</v>
      </c>
      <c r="T82" s="27">
        <v>7530.67</v>
      </c>
      <c r="U82" s="27">
        <v>7409.1615000000002</v>
      </c>
      <c r="V82" s="27">
        <v>7287.4245000000001</v>
      </c>
      <c r="W82" s="27">
        <v>7230.0514999999996</v>
      </c>
      <c r="X82" s="27">
        <v>7269.2134999999998</v>
      </c>
      <c r="Y82" s="27">
        <v>7490.9565000000002</v>
      </c>
      <c r="Z82" s="27">
        <v>7523.5834999999997</v>
      </c>
      <c r="AA82" s="27">
        <v>7418.2254999999996</v>
      </c>
      <c r="AB82" s="27">
        <v>7582.78</v>
      </c>
      <c r="AC82" s="27">
        <v>7819.0150000000003</v>
      </c>
      <c r="AD82" s="27">
        <v>8109.1890000000003</v>
      </c>
      <c r="AE82" s="27">
        <v>8392.8870000000006</v>
      </c>
      <c r="AF82" s="27">
        <v>8674.3525000000009</v>
      </c>
      <c r="AG82" s="27">
        <v>9039.7189999999991</v>
      </c>
      <c r="AH82" s="27">
        <v>9611.4110000000001</v>
      </c>
      <c r="AI82" s="27">
        <v>11190.081</v>
      </c>
      <c r="AJ82" s="27">
        <v>12186.843500000001</v>
      </c>
      <c r="AK82" s="27">
        <v>11800.563</v>
      </c>
      <c r="AL82" s="27">
        <v>11917.2345</v>
      </c>
      <c r="AM82" s="27">
        <v>11879.261</v>
      </c>
      <c r="AN82" s="27">
        <v>11129.978499999999</v>
      </c>
      <c r="AO82" s="27">
        <v>10436.257</v>
      </c>
      <c r="AP82" s="27">
        <v>9905.2194999999992</v>
      </c>
      <c r="AQ82" s="27">
        <v>10260.046</v>
      </c>
      <c r="AR82" s="27">
        <v>10458.853999999999</v>
      </c>
      <c r="AS82" s="27">
        <v>9822.0445</v>
      </c>
      <c r="AT82" s="27">
        <v>9427.51</v>
      </c>
      <c r="AU82" s="27">
        <v>8994.86</v>
      </c>
      <c r="AV82" s="27">
        <v>8723.9959999999992</v>
      </c>
      <c r="AW82" s="27">
        <v>9043.4884999999995</v>
      </c>
      <c r="AX82" s="27">
        <v>9573.0709999999999</v>
      </c>
      <c r="AY82" s="27">
        <v>10305.738499999999</v>
      </c>
      <c r="AZ82" s="27">
        <v>11209.755499999999</v>
      </c>
      <c r="BA82" s="27">
        <v>11722.049000000001</v>
      </c>
      <c r="BB82" s="27">
        <v>12066.8055</v>
      </c>
      <c r="BC82" s="27">
        <v>12580.397999999999</v>
      </c>
      <c r="BD82" s="27">
        <v>12702.2875</v>
      </c>
      <c r="BE82" s="27">
        <v>12604.443499999999</v>
      </c>
      <c r="BF82" s="27">
        <v>11813.0695</v>
      </c>
      <c r="BG82" s="27">
        <v>11238.486500000001</v>
      </c>
      <c r="BH82" s="27">
        <v>11666.5335</v>
      </c>
      <c r="BI82" s="27">
        <v>11713.467500000001</v>
      </c>
      <c r="BJ82" s="27">
        <v>12227.290999999999</v>
      </c>
      <c r="BK82" s="27">
        <v>11477.173500000001</v>
      </c>
      <c r="BL82" s="27">
        <v>8120.7055</v>
      </c>
      <c r="BM82" s="27">
        <v>6252.4775</v>
      </c>
      <c r="BN82" s="27">
        <v>6442.8675000000003</v>
      </c>
      <c r="BO82" s="27">
        <v>7203.4565000000002</v>
      </c>
      <c r="BP82" s="27">
        <v>8499.6319999999996</v>
      </c>
      <c r="BQ82" s="27">
        <v>8672.8235000000004</v>
      </c>
      <c r="BR82" s="27">
        <v>8483.8979999999992</v>
      </c>
      <c r="BS82" s="27">
        <v>8609.0609999999997</v>
      </c>
      <c r="BT82" s="27">
        <v>8265.9879999999994</v>
      </c>
      <c r="BU82" s="27">
        <v>8183.8495000000003</v>
      </c>
      <c r="BV82" s="27">
        <v>7757.1409999999996</v>
      </c>
      <c r="BW82" s="27">
        <v>7124.6225000000004</v>
      </c>
      <c r="BX82" s="27">
        <v>6565.3249999999998</v>
      </c>
      <c r="BY82" s="27">
        <v>5827.9669999999996</v>
      </c>
      <c r="BZ82" s="27">
        <v>5316.1615000000002</v>
      </c>
      <c r="CA82" s="27">
        <v>4864.7915000000003</v>
      </c>
      <c r="CB82" s="27">
        <v>4486.1475</v>
      </c>
      <c r="CC82" s="27">
        <v>4116.9380000000001</v>
      </c>
      <c r="CD82" s="27">
        <v>3825.1660000000002</v>
      </c>
      <c r="CE82" s="27">
        <v>3642.6660000000002</v>
      </c>
      <c r="CF82" s="27">
        <v>3559.8964999999998</v>
      </c>
      <c r="CG82" s="27">
        <v>3423.6895</v>
      </c>
      <c r="CH82" s="27">
        <v>3177.0194999999999</v>
      </c>
      <c r="CI82" s="27">
        <v>3008.2615000000001</v>
      </c>
      <c r="CJ82" s="27">
        <v>2922.2404999999999</v>
      </c>
      <c r="CK82" s="27">
        <v>2808.9949999999999</v>
      </c>
      <c r="CL82" s="27">
        <v>2699.9295000000002</v>
      </c>
      <c r="CM82" s="27">
        <v>2539.614</v>
      </c>
      <c r="CN82" s="27">
        <v>2347.8384999999998</v>
      </c>
      <c r="CO82" s="27">
        <v>2106.2305000000001</v>
      </c>
      <c r="CP82" s="27">
        <v>1827.2339999999999</v>
      </c>
      <c r="CQ82" s="27">
        <v>1635.6079999999999</v>
      </c>
      <c r="CR82" s="27">
        <v>1457.173</v>
      </c>
      <c r="CS82" s="27">
        <v>1269.2370000000001</v>
      </c>
      <c r="CT82" s="27">
        <v>1087.519</v>
      </c>
      <c r="CU82" s="27">
        <v>892.99900000000002</v>
      </c>
      <c r="CV82" s="27">
        <v>754.67650000000003</v>
      </c>
      <c r="CW82" s="27">
        <v>642.26599999999996</v>
      </c>
      <c r="CX82" s="27">
        <v>507.71449999999999</v>
      </c>
      <c r="CY82" s="27">
        <v>382.02350000000001</v>
      </c>
      <c r="CZ82" s="27">
        <v>286.72199999999998</v>
      </c>
      <c r="DA82" s="27">
        <v>211.6885</v>
      </c>
      <c r="DB82" s="27">
        <v>147.261</v>
      </c>
      <c r="DC82" s="27">
        <v>96.79</v>
      </c>
      <c r="DD82" s="27">
        <v>63.24</v>
      </c>
      <c r="DE82" s="27">
        <v>40.505000000000003</v>
      </c>
      <c r="DF82" s="27">
        <v>24.657</v>
      </c>
      <c r="DG82" s="27">
        <v>14.481999999999999</v>
      </c>
      <c r="DH82" s="27">
        <v>16.213999999999999</v>
      </c>
      <c r="DI82" s="37"/>
    </row>
    <row r="83" spans="1:113" x14ac:dyDescent="0.35">
      <c r="A83" s="23">
        <v>6838</v>
      </c>
      <c r="B83" s="23" t="s">
        <v>23</v>
      </c>
      <c r="C83" s="24" t="s">
        <v>24</v>
      </c>
      <c r="D83" s="25">
        <v>5</v>
      </c>
      <c r="E83" s="25">
        <v>156</v>
      </c>
      <c r="F83" s="25" t="s">
        <v>25</v>
      </c>
      <c r="G83" s="25" t="s">
        <v>26</v>
      </c>
      <c r="H83" s="25">
        <v>156</v>
      </c>
      <c r="I83" s="26" t="s">
        <v>27</v>
      </c>
      <c r="J83" s="25">
        <v>906</v>
      </c>
      <c r="K83" s="25">
        <v>2015</v>
      </c>
      <c r="L83" s="27">
        <v>8332.857</v>
      </c>
      <c r="M83" s="27">
        <v>8481.893</v>
      </c>
      <c r="N83" s="27">
        <v>8571.9264999999996</v>
      </c>
      <c r="O83" s="27">
        <v>8447.5210000000006</v>
      </c>
      <c r="P83" s="27">
        <v>8127.7685000000001</v>
      </c>
      <c r="Q83" s="27">
        <v>8163.2034999999996</v>
      </c>
      <c r="R83" s="27">
        <v>8105.01</v>
      </c>
      <c r="S83" s="27">
        <v>7902.57</v>
      </c>
      <c r="T83" s="27">
        <v>7688.5020000000004</v>
      </c>
      <c r="U83" s="27">
        <v>7527.3684999999996</v>
      </c>
      <c r="V83" s="27">
        <v>7405.9350000000004</v>
      </c>
      <c r="W83" s="27">
        <v>7284.3209999999999</v>
      </c>
      <c r="X83" s="27">
        <v>7226.9449999999997</v>
      </c>
      <c r="Y83" s="27">
        <v>7265.9624999999996</v>
      </c>
      <c r="Z83" s="27">
        <v>7487.4089999999997</v>
      </c>
      <c r="AA83" s="27">
        <v>7519.7420000000002</v>
      </c>
      <c r="AB83" s="27">
        <v>7414.0079999999998</v>
      </c>
      <c r="AC83" s="27">
        <v>7577.9939999999997</v>
      </c>
      <c r="AD83" s="27">
        <v>7813.6239999999998</v>
      </c>
      <c r="AE83" s="27">
        <v>8103.1469999999999</v>
      </c>
      <c r="AF83" s="27">
        <v>8386.1360000000004</v>
      </c>
      <c r="AG83" s="27">
        <v>8666.86</v>
      </c>
      <c r="AH83" s="27">
        <v>9031.4925000000003</v>
      </c>
      <c r="AI83" s="27">
        <v>9602.509</v>
      </c>
      <c r="AJ83" s="27">
        <v>11180.1165</v>
      </c>
      <c r="AK83" s="27">
        <v>12176.261500000001</v>
      </c>
      <c r="AL83" s="27">
        <v>11790.275</v>
      </c>
      <c r="AM83" s="27">
        <v>11907.052</v>
      </c>
      <c r="AN83" s="27">
        <v>11869.297500000001</v>
      </c>
      <c r="AO83" s="27">
        <v>11120.6175</v>
      </c>
      <c r="AP83" s="27">
        <v>10427.4205</v>
      </c>
      <c r="AQ83" s="27">
        <v>9896.7749999999996</v>
      </c>
      <c r="AR83" s="27">
        <v>10251.427</v>
      </c>
      <c r="AS83" s="27">
        <v>10450.114</v>
      </c>
      <c r="AT83" s="27">
        <v>9813.6484999999993</v>
      </c>
      <c r="AU83" s="27">
        <v>9419.241</v>
      </c>
      <c r="AV83" s="27">
        <v>8986.6640000000007</v>
      </c>
      <c r="AW83" s="27">
        <v>8715.6574999999993</v>
      </c>
      <c r="AX83" s="27">
        <v>9034.4045000000006</v>
      </c>
      <c r="AY83" s="27">
        <v>9562.8624999999993</v>
      </c>
      <c r="AZ83" s="27">
        <v>10293.944</v>
      </c>
      <c r="BA83" s="27">
        <v>11195.949000000001</v>
      </c>
      <c r="BB83" s="27">
        <v>11706.5645</v>
      </c>
      <c r="BC83" s="27">
        <v>12049.879499999999</v>
      </c>
      <c r="BD83" s="27">
        <v>12561.754999999999</v>
      </c>
      <c r="BE83" s="27">
        <v>12682.3315</v>
      </c>
      <c r="BF83" s="27">
        <v>12583.3235</v>
      </c>
      <c r="BG83" s="27">
        <v>11791.8405</v>
      </c>
      <c r="BH83" s="27">
        <v>11216.5695</v>
      </c>
      <c r="BI83" s="27">
        <v>11641.647000000001</v>
      </c>
      <c r="BJ83" s="27">
        <v>11685.842500000001</v>
      </c>
      <c r="BK83" s="27">
        <v>12195.361000000001</v>
      </c>
      <c r="BL83" s="27">
        <v>11444.316500000001</v>
      </c>
      <c r="BM83" s="27">
        <v>8095.5424999999996</v>
      </c>
      <c r="BN83" s="27">
        <v>6231.8680000000004</v>
      </c>
      <c r="BO83" s="27">
        <v>6420.6994999999997</v>
      </c>
      <c r="BP83" s="27">
        <v>7177.5315000000001</v>
      </c>
      <c r="BQ83" s="27">
        <v>8467.1869999999999</v>
      </c>
      <c r="BR83" s="27">
        <v>8636.92</v>
      </c>
      <c r="BS83" s="27">
        <v>8444.9050000000007</v>
      </c>
      <c r="BT83" s="27">
        <v>8564.3490000000002</v>
      </c>
      <c r="BU83" s="27">
        <v>8217.0864999999994</v>
      </c>
      <c r="BV83" s="27">
        <v>8128.8980000000001</v>
      </c>
      <c r="BW83" s="27">
        <v>7698.451</v>
      </c>
      <c r="BX83" s="27">
        <v>7064.3419999999996</v>
      </c>
      <c r="BY83" s="27">
        <v>6502.3104999999996</v>
      </c>
      <c r="BZ83" s="27">
        <v>5763.4030000000002</v>
      </c>
      <c r="CA83" s="27">
        <v>5250.3580000000002</v>
      </c>
      <c r="CB83" s="27">
        <v>4798.7754999999997</v>
      </c>
      <c r="CC83" s="27">
        <v>4418.7984999999999</v>
      </c>
      <c r="CD83" s="27">
        <v>4047.777</v>
      </c>
      <c r="CE83" s="27">
        <v>3752.9229999999998</v>
      </c>
      <c r="CF83" s="27">
        <v>3565.3735000000001</v>
      </c>
      <c r="CG83" s="27">
        <v>3475.0830000000001</v>
      </c>
      <c r="CH83" s="27">
        <v>3332.3330000000001</v>
      </c>
      <c r="CI83" s="27">
        <v>3082.3355000000001</v>
      </c>
      <c r="CJ83" s="27">
        <v>2908.1154999999999</v>
      </c>
      <c r="CK83" s="27">
        <v>2813.4369999999999</v>
      </c>
      <c r="CL83" s="27">
        <v>2691.529</v>
      </c>
      <c r="CM83" s="27">
        <v>2572.5770000000002</v>
      </c>
      <c r="CN83" s="27">
        <v>2404.0929999999998</v>
      </c>
      <c r="CO83" s="27">
        <v>2206.0014999999999</v>
      </c>
      <c r="CP83" s="27">
        <v>1962.6020000000001</v>
      </c>
      <c r="CQ83" s="27">
        <v>1687.3105</v>
      </c>
      <c r="CR83" s="27">
        <v>1495.8689999999999</v>
      </c>
      <c r="CS83" s="27">
        <v>1319.2325000000001</v>
      </c>
      <c r="CT83" s="27">
        <v>1136.6949999999999</v>
      </c>
      <c r="CU83" s="27">
        <v>962.6105</v>
      </c>
      <c r="CV83" s="27">
        <v>780.24149999999997</v>
      </c>
      <c r="CW83" s="27">
        <v>649.72050000000002</v>
      </c>
      <c r="CX83" s="27">
        <v>543.50400000000002</v>
      </c>
      <c r="CY83" s="27">
        <v>420.8965</v>
      </c>
      <c r="CZ83" s="27">
        <v>308.92250000000001</v>
      </c>
      <c r="DA83" s="27">
        <v>225.101</v>
      </c>
      <c r="DB83" s="27">
        <v>160.60499999999999</v>
      </c>
      <c r="DC83" s="27">
        <v>108.40049999999999</v>
      </c>
      <c r="DD83" s="27">
        <v>69.416499999999999</v>
      </c>
      <c r="DE83" s="27">
        <v>43.875</v>
      </c>
      <c r="DF83" s="27">
        <v>27.143000000000001</v>
      </c>
      <c r="DG83" s="27">
        <v>15.935</v>
      </c>
      <c r="DH83" s="27">
        <v>18.417999999999999</v>
      </c>
      <c r="DI83" s="37"/>
    </row>
    <row r="84" spans="1:113" x14ac:dyDescent="0.35">
      <c r="A84" s="23">
        <v>6839</v>
      </c>
      <c r="B84" s="23" t="s">
        <v>23</v>
      </c>
      <c r="C84" s="24" t="s">
        <v>24</v>
      </c>
      <c r="D84" s="25">
        <v>5</v>
      </c>
      <c r="E84" s="25">
        <v>156</v>
      </c>
      <c r="F84" s="25" t="s">
        <v>25</v>
      </c>
      <c r="G84" s="25" t="s">
        <v>26</v>
      </c>
      <c r="H84" s="25">
        <v>156</v>
      </c>
      <c r="I84" s="26" t="s">
        <v>27</v>
      </c>
      <c r="J84" s="25">
        <v>906</v>
      </c>
      <c r="K84" s="25">
        <v>2016</v>
      </c>
      <c r="L84" s="27">
        <v>8259.2965000000004</v>
      </c>
      <c r="M84" s="27">
        <v>8320.6759999999995</v>
      </c>
      <c r="N84" s="27">
        <v>8476.8464999999997</v>
      </c>
      <c r="O84" s="27">
        <v>8567.6615000000002</v>
      </c>
      <c r="P84" s="27">
        <v>8443.9614999999994</v>
      </c>
      <c r="Q84" s="27">
        <v>8124.7190000000001</v>
      </c>
      <c r="R84" s="27">
        <v>8160.2719999999999</v>
      </c>
      <c r="S84" s="27">
        <v>8102.0334999999995</v>
      </c>
      <c r="T84" s="27">
        <v>7899.5230000000001</v>
      </c>
      <c r="U84" s="27">
        <v>7685.4305000000004</v>
      </c>
      <c r="V84" s="27">
        <v>7524.3919999999998</v>
      </c>
      <c r="W84" s="27">
        <v>7403.085</v>
      </c>
      <c r="X84" s="27">
        <v>7281.5</v>
      </c>
      <c r="Y84" s="27">
        <v>7224.0164999999997</v>
      </c>
      <c r="Z84" s="27">
        <v>7262.7775000000001</v>
      </c>
      <c r="AA84" s="27">
        <v>7483.8230000000003</v>
      </c>
      <c r="AB84" s="27">
        <v>7515.7725</v>
      </c>
      <c r="AC84" s="27">
        <v>7409.616</v>
      </c>
      <c r="AD84" s="27">
        <v>7573.0344999999998</v>
      </c>
      <c r="AE84" s="27">
        <v>7808.1004999999996</v>
      </c>
      <c r="AF84" s="27">
        <v>8097.0445</v>
      </c>
      <c r="AG84" s="27">
        <v>8379.4220000000005</v>
      </c>
      <c r="AH84" s="27">
        <v>8659.5220000000008</v>
      </c>
      <c r="AI84" s="27">
        <v>9023.5529999999999</v>
      </c>
      <c r="AJ84" s="27">
        <v>9594.0254999999997</v>
      </c>
      <c r="AK84" s="27">
        <v>11170.6805</v>
      </c>
      <c r="AL84" s="27">
        <v>12166.281000000001</v>
      </c>
      <c r="AM84" s="27">
        <v>11780.5995</v>
      </c>
      <c r="AN84" s="27">
        <v>11897.450999999999</v>
      </c>
      <c r="AO84" s="27">
        <v>11859.863499999999</v>
      </c>
      <c r="AP84" s="27">
        <v>11111.736000000001</v>
      </c>
      <c r="AQ84" s="27">
        <v>10419.030500000001</v>
      </c>
      <c r="AR84" s="27">
        <v>9888.7494999999999</v>
      </c>
      <c r="AS84" s="27">
        <v>10243.1945</v>
      </c>
      <c r="AT84" s="27">
        <v>10441.720499999999</v>
      </c>
      <c r="AU84" s="27">
        <v>9805.5499999999993</v>
      </c>
      <c r="AV84" s="27">
        <v>9411.1949999999997</v>
      </c>
      <c r="AW84" s="27">
        <v>8978.6020000000008</v>
      </c>
      <c r="AX84" s="27">
        <v>8707.3490000000002</v>
      </c>
      <c r="AY84" s="27">
        <v>9025.2240000000002</v>
      </c>
      <c r="AZ84" s="27">
        <v>9552.4230000000007</v>
      </c>
      <c r="BA84" s="27">
        <v>10281.797500000001</v>
      </c>
      <c r="BB84" s="27">
        <v>11181.709500000001</v>
      </c>
      <c r="BC84" s="27">
        <v>11690.651</v>
      </c>
      <c r="BD84" s="27">
        <v>12032.579</v>
      </c>
      <c r="BE84" s="27">
        <v>12542.7585</v>
      </c>
      <c r="BF84" s="27">
        <v>12661.9645</v>
      </c>
      <c r="BG84" s="27">
        <v>12561.599</v>
      </c>
      <c r="BH84" s="27">
        <v>11769.719499999999</v>
      </c>
      <c r="BI84" s="27">
        <v>11193.383</v>
      </c>
      <c r="BJ84" s="27">
        <v>11614.9805</v>
      </c>
      <c r="BK84" s="27">
        <v>11656.1145</v>
      </c>
      <c r="BL84" s="27">
        <v>12161.2245</v>
      </c>
      <c r="BM84" s="27">
        <v>11409.712</v>
      </c>
      <c r="BN84" s="27">
        <v>8069.4835000000003</v>
      </c>
      <c r="BO84" s="27">
        <v>6210.7075000000004</v>
      </c>
      <c r="BP84" s="27">
        <v>6397.8514999999998</v>
      </c>
      <c r="BQ84" s="27">
        <v>7150.4234999999999</v>
      </c>
      <c r="BR84" s="27">
        <v>8432.5509999999995</v>
      </c>
      <c r="BS84" s="27">
        <v>8597.7860000000001</v>
      </c>
      <c r="BT84" s="27">
        <v>8401.6830000000009</v>
      </c>
      <c r="BU84" s="27">
        <v>8514.3289999999997</v>
      </c>
      <c r="BV84" s="27">
        <v>8162.4044999999996</v>
      </c>
      <c r="BW84" s="27">
        <v>8067.9579999999996</v>
      </c>
      <c r="BX84" s="27">
        <v>7634.2285000000002</v>
      </c>
      <c r="BY84" s="27">
        <v>6999.2505000000001</v>
      </c>
      <c r="BZ84" s="27">
        <v>6434.9065000000001</v>
      </c>
      <c r="CA84" s="27">
        <v>5694.5969999999998</v>
      </c>
      <c r="CB84" s="27">
        <v>5180.1009999999997</v>
      </c>
      <c r="CC84" s="27">
        <v>4727.9620000000004</v>
      </c>
      <c r="CD84" s="27">
        <v>4346.0574999999999</v>
      </c>
      <c r="CE84" s="27">
        <v>3973.0165000000002</v>
      </c>
      <c r="CF84" s="27">
        <v>3675.2020000000002</v>
      </c>
      <c r="CG84" s="27">
        <v>3482.55</v>
      </c>
      <c r="CH84" s="27">
        <v>3384.7139999999999</v>
      </c>
      <c r="CI84" s="27">
        <v>3235.5504999999998</v>
      </c>
      <c r="CJ84" s="27">
        <v>2982.3564999999999</v>
      </c>
      <c r="CK84" s="27">
        <v>2802.433</v>
      </c>
      <c r="CL84" s="27">
        <v>2698.4785000000002</v>
      </c>
      <c r="CM84" s="27">
        <v>2567.2629999999999</v>
      </c>
      <c r="CN84" s="27">
        <v>2437.9520000000002</v>
      </c>
      <c r="CO84" s="27">
        <v>2261.4295000000002</v>
      </c>
      <c r="CP84" s="27">
        <v>2057.9479999999999</v>
      </c>
      <c r="CQ84" s="27">
        <v>1814.5039999999999</v>
      </c>
      <c r="CR84" s="27">
        <v>1545.1275000000001</v>
      </c>
      <c r="CS84" s="27">
        <v>1356.046</v>
      </c>
      <c r="CT84" s="27">
        <v>1183.2339999999999</v>
      </c>
      <c r="CU84" s="27">
        <v>1007.7805</v>
      </c>
      <c r="CV84" s="27">
        <v>842.60900000000004</v>
      </c>
      <c r="CW84" s="27">
        <v>673.15800000000002</v>
      </c>
      <c r="CX84" s="27">
        <v>551.20050000000003</v>
      </c>
      <c r="CY84" s="27">
        <v>451.9665</v>
      </c>
      <c r="CZ84" s="27">
        <v>341.62799999999999</v>
      </c>
      <c r="DA84" s="27">
        <v>243.554</v>
      </c>
      <c r="DB84" s="27">
        <v>171.6</v>
      </c>
      <c r="DC84" s="27">
        <v>118.8545</v>
      </c>
      <c r="DD84" s="27">
        <v>78.1995</v>
      </c>
      <c r="DE84" s="27">
        <v>48.473500000000001</v>
      </c>
      <c r="DF84" s="27">
        <v>29.608000000000001</v>
      </c>
      <c r="DG84" s="27">
        <v>17.6755</v>
      </c>
      <c r="DH84" s="27">
        <v>20.772500000000001</v>
      </c>
      <c r="DI84" s="37"/>
    </row>
    <row r="85" spans="1:113" x14ac:dyDescent="0.35">
      <c r="A85" s="23">
        <v>6840</v>
      </c>
      <c r="B85" s="23" t="s">
        <v>23</v>
      </c>
      <c r="C85" s="24" t="s">
        <v>24</v>
      </c>
      <c r="D85" s="25">
        <v>5</v>
      </c>
      <c r="E85" s="25">
        <v>156</v>
      </c>
      <c r="F85" s="25" t="s">
        <v>25</v>
      </c>
      <c r="G85" s="25" t="s">
        <v>26</v>
      </c>
      <c r="H85" s="25">
        <v>156</v>
      </c>
      <c r="I85" s="26" t="s">
        <v>27</v>
      </c>
      <c r="J85" s="25">
        <v>906</v>
      </c>
      <c r="K85" s="25">
        <v>2017</v>
      </c>
      <c r="L85" s="27">
        <v>8511.3315000000002</v>
      </c>
      <c r="M85" s="27">
        <v>8247.8739999999998</v>
      </c>
      <c r="N85" s="27">
        <v>8315.9135000000006</v>
      </c>
      <c r="O85" s="27">
        <v>8472.8174999999992</v>
      </c>
      <c r="P85" s="27">
        <v>8564.2250000000004</v>
      </c>
      <c r="Q85" s="27">
        <v>8440.9689999999991</v>
      </c>
      <c r="R85" s="27">
        <v>8121.9430000000002</v>
      </c>
      <c r="S85" s="27">
        <v>8157.4340000000002</v>
      </c>
      <c r="T85" s="27">
        <v>8099.0934999999999</v>
      </c>
      <c r="U85" s="27">
        <v>7896.5680000000002</v>
      </c>
      <c r="V85" s="27">
        <v>7682.598</v>
      </c>
      <c r="W85" s="27">
        <v>7521.7049999999999</v>
      </c>
      <c r="X85" s="27">
        <v>7400.4260000000004</v>
      </c>
      <c r="Y85" s="27">
        <v>7278.7460000000001</v>
      </c>
      <c r="Z85" s="27">
        <v>7221.0084999999999</v>
      </c>
      <c r="AA85" s="27">
        <v>7259.3530000000001</v>
      </c>
      <c r="AB85" s="27">
        <v>7479.8450000000003</v>
      </c>
      <c r="AC85" s="27">
        <v>7511.2820000000002</v>
      </c>
      <c r="AD85" s="27">
        <v>7404.6154999999999</v>
      </c>
      <c r="AE85" s="27">
        <v>7567.4229999999998</v>
      </c>
      <c r="AF85" s="27">
        <v>7801.9264999999996</v>
      </c>
      <c r="AG85" s="27">
        <v>8090.3344999999999</v>
      </c>
      <c r="AH85" s="27">
        <v>8372.1790000000001</v>
      </c>
      <c r="AI85" s="27">
        <v>8651.7620000000006</v>
      </c>
      <c r="AJ85" s="27">
        <v>9015.3094999999994</v>
      </c>
      <c r="AK85" s="27">
        <v>9585.348</v>
      </c>
      <c r="AL85" s="27">
        <v>11161.136</v>
      </c>
      <c r="AM85" s="27">
        <v>12156.232</v>
      </c>
      <c r="AN85" s="27">
        <v>11770.855</v>
      </c>
      <c r="AO85" s="27">
        <v>11887.763000000001</v>
      </c>
      <c r="AP85" s="27">
        <v>11850.325500000001</v>
      </c>
      <c r="AQ85" s="27">
        <v>11102.754499999999</v>
      </c>
      <c r="AR85" s="27">
        <v>10410.552</v>
      </c>
      <c r="AS85" s="27">
        <v>9880.6484999999993</v>
      </c>
      <c r="AT85" s="27">
        <v>10234.8815</v>
      </c>
      <c r="AU85" s="27">
        <v>10433.2225</v>
      </c>
      <c r="AV85" s="27">
        <v>9797.3070000000007</v>
      </c>
      <c r="AW85" s="27">
        <v>9402.9465</v>
      </c>
      <c r="AX85" s="27">
        <v>8970.2664999999997</v>
      </c>
      <c r="AY85" s="27">
        <v>8698.6939999999995</v>
      </c>
      <c r="AZ85" s="27">
        <v>9015.6049999999996</v>
      </c>
      <c r="BA85" s="27">
        <v>9541.4665000000005</v>
      </c>
      <c r="BB85" s="27">
        <v>10269.084500000001</v>
      </c>
      <c r="BC85" s="27">
        <v>11166.896500000001</v>
      </c>
      <c r="BD85" s="27">
        <v>11674.217000000001</v>
      </c>
      <c r="BE85" s="27">
        <v>12014.8</v>
      </c>
      <c r="BF85" s="27">
        <v>12523.228999999999</v>
      </c>
      <c r="BG85" s="27">
        <v>12640.8825</v>
      </c>
      <c r="BH85" s="27">
        <v>12538.831</v>
      </c>
      <c r="BI85" s="27">
        <v>11746.199000000001</v>
      </c>
      <c r="BJ85" s="27">
        <v>11168.441999999999</v>
      </c>
      <c r="BK85" s="27">
        <v>11586.191999999999</v>
      </c>
      <c r="BL85" s="27">
        <v>11624.254999999999</v>
      </c>
      <c r="BM85" s="27">
        <v>12125.1895</v>
      </c>
      <c r="BN85" s="27">
        <v>11373.762000000001</v>
      </c>
      <c r="BO85" s="27">
        <v>8042.64</v>
      </c>
      <c r="BP85" s="27">
        <v>6188.8424999999997</v>
      </c>
      <c r="BQ85" s="27">
        <v>6373.9170000000004</v>
      </c>
      <c r="BR85" s="27">
        <v>7121.4515000000001</v>
      </c>
      <c r="BS85" s="27">
        <v>8394.7574999999997</v>
      </c>
      <c r="BT85" s="27">
        <v>8554.3665000000001</v>
      </c>
      <c r="BU85" s="27">
        <v>8353.2955000000002</v>
      </c>
      <c r="BV85" s="27">
        <v>8458.3610000000008</v>
      </c>
      <c r="BW85" s="27">
        <v>8101.7375000000002</v>
      </c>
      <c r="BX85" s="27">
        <v>8001.2444999999998</v>
      </c>
      <c r="BY85" s="27">
        <v>7564.8504999999996</v>
      </c>
      <c r="BZ85" s="27">
        <v>6929.5739999999996</v>
      </c>
      <c r="CA85" s="27">
        <v>6363.0074999999997</v>
      </c>
      <c r="CB85" s="27">
        <v>5621.0860000000002</v>
      </c>
      <c r="CC85" s="27">
        <v>5104.7124999999996</v>
      </c>
      <c r="CD85" s="27">
        <v>4651.451</v>
      </c>
      <c r="CE85" s="27">
        <v>4267.393</v>
      </c>
      <c r="CF85" s="27">
        <v>3892.5479999999998</v>
      </c>
      <c r="CG85" s="27">
        <v>3591.8755000000001</v>
      </c>
      <c r="CH85" s="27">
        <v>3394.25</v>
      </c>
      <c r="CI85" s="27">
        <v>3288.9164999999998</v>
      </c>
      <c r="CJ85" s="27">
        <v>3133.2795000000001</v>
      </c>
      <c r="CK85" s="27">
        <v>2876.7640000000001</v>
      </c>
      <c r="CL85" s="27">
        <v>2690.6785</v>
      </c>
      <c r="CM85" s="27">
        <v>2576.7550000000001</v>
      </c>
      <c r="CN85" s="27">
        <v>2435.777</v>
      </c>
      <c r="CO85" s="27">
        <v>2296.0895</v>
      </c>
      <c r="CP85" s="27">
        <v>2112.3575000000001</v>
      </c>
      <c r="CQ85" s="27">
        <v>1905.1220000000001</v>
      </c>
      <c r="CR85" s="27">
        <v>1663.8420000000001</v>
      </c>
      <c r="CS85" s="27">
        <v>1402.6914999999999</v>
      </c>
      <c r="CT85" s="27">
        <v>1218.0245</v>
      </c>
      <c r="CU85" s="27">
        <v>1050.77</v>
      </c>
      <c r="CV85" s="27">
        <v>883.73649999999998</v>
      </c>
      <c r="CW85" s="27">
        <v>728.44</v>
      </c>
      <c r="CX85" s="27">
        <v>572.43150000000003</v>
      </c>
      <c r="CY85" s="27">
        <v>459.65899999999999</v>
      </c>
      <c r="CZ85" s="27">
        <v>368.12400000000002</v>
      </c>
      <c r="DA85" s="27">
        <v>270.47149999999999</v>
      </c>
      <c r="DB85" s="27">
        <v>186.55199999999999</v>
      </c>
      <c r="DC85" s="27">
        <v>127.65900000000001</v>
      </c>
      <c r="DD85" s="27">
        <v>86.225499999999997</v>
      </c>
      <c r="DE85" s="27">
        <v>54.951999999999998</v>
      </c>
      <c r="DF85" s="27">
        <v>32.938000000000002</v>
      </c>
      <c r="DG85" s="27">
        <v>19.422999999999998</v>
      </c>
      <c r="DH85" s="27">
        <v>23.426500000000001</v>
      </c>
      <c r="DI85" s="37"/>
    </row>
    <row r="86" spans="1:113" x14ac:dyDescent="0.35">
      <c r="A86" s="23">
        <v>6841</v>
      </c>
      <c r="B86" s="23" t="s">
        <v>23</v>
      </c>
      <c r="C86" s="24" t="s">
        <v>24</v>
      </c>
      <c r="D86" s="25">
        <v>5</v>
      </c>
      <c r="E86" s="25">
        <v>156</v>
      </c>
      <c r="F86" s="25" t="s">
        <v>25</v>
      </c>
      <c r="G86" s="25" t="s">
        <v>26</v>
      </c>
      <c r="H86" s="25">
        <v>156</v>
      </c>
      <c r="I86" s="26" t="s">
        <v>27</v>
      </c>
      <c r="J86" s="25">
        <v>906</v>
      </c>
      <c r="K86" s="25">
        <v>2018</v>
      </c>
      <c r="L86" s="27">
        <v>7889.4925000000003</v>
      </c>
      <c r="M86" s="27">
        <v>8499.7934999999998</v>
      </c>
      <c r="N86" s="27">
        <v>8242.9959999999992</v>
      </c>
      <c r="O86" s="27">
        <v>8311.81</v>
      </c>
      <c r="P86" s="27">
        <v>8469.3145000000004</v>
      </c>
      <c r="Q86" s="27">
        <v>8561.1244999999999</v>
      </c>
      <c r="R86" s="27">
        <v>8438.0740000000005</v>
      </c>
      <c r="S86" s="27">
        <v>8119.1144999999997</v>
      </c>
      <c r="T86" s="27">
        <v>8154.5129999999999</v>
      </c>
      <c r="U86" s="27">
        <v>8096.1390000000001</v>
      </c>
      <c r="V86" s="27">
        <v>7893.7460000000001</v>
      </c>
      <c r="W86" s="27">
        <v>7679.9375</v>
      </c>
      <c r="X86" s="27">
        <v>7519.0625</v>
      </c>
      <c r="Y86" s="27">
        <v>7397.6319999999996</v>
      </c>
      <c r="Z86" s="27">
        <v>7275.6165000000001</v>
      </c>
      <c r="AA86" s="27">
        <v>7217.3410000000003</v>
      </c>
      <c r="AB86" s="27">
        <v>7254.9759999999997</v>
      </c>
      <c r="AC86" s="27">
        <v>7474.6385</v>
      </c>
      <c r="AD86" s="27">
        <v>7505.3289999999997</v>
      </c>
      <c r="AE86" s="27">
        <v>7397.9840000000004</v>
      </c>
      <c r="AF86" s="27">
        <v>7560.0805</v>
      </c>
      <c r="AG86" s="27">
        <v>7793.9934999999996</v>
      </c>
      <c r="AH86" s="27">
        <v>8081.9040000000005</v>
      </c>
      <c r="AI86" s="27">
        <v>8363.3050000000003</v>
      </c>
      <c r="AJ86" s="27">
        <v>8642.4945000000007</v>
      </c>
      <c r="AK86" s="27">
        <v>9005.6919999999991</v>
      </c>
      <c r="AL86" s="27">
        <v>9575.4169999999995</v>
      </c>
      <c r="AM86" s="27">
        <v>11150.433000000001</v>
      </c>
      <c r="AN86" s="27">
        <v>12145.0905</v>
      </c>
      <c r="AO86" s="27">
        <v>11760.0615</v>
      </c>
      <c r="AP86" s="27">
        <v>11877.073</v>
      </c>
      <c r="AQ86" s="27">
        <v>11839.849</v>
      </c>
      <c r="AR86" s="27">
        <v>11092.9085</v>
      </c>
      <c r="AS86" s="27">
        <v>10401.282499999999</v>
      </c>
      <c r="AT86" s="27">
        <v>9871.8150000000005</v>
      </c>
      <c r="AU86" s="27">
        <v>10225.865</v>
      </c>
      <c r="AV86" s="27">
        <v>10424.0265</v>
      </c>
      <c r="AW86" s="27">
        <v>9788.3585000000003</v>
      </c>
      <c r="AX86" s="27">
        <v>9393.9639999999999</v>
      </c>
      <c r="AY86" s="27">
        <v>8961.1725000000006</v>
      </c>
      <c r="AZ86" s="27">
        <v>8689.2574999999997</v>
      </c>
      <c r="BA86" s="27">
        <v>9005.1769999999997</v>
      </c>
      <c r="BB86" s="27">
        <v>9529.7014999999992</v>
      </c>
      <c r="BC86" s="27">
        <v>10255.592000000001</v>
      </c>
      <c r="BD86" s="27">
        <v>11151.360500000001</v>
      </c>
      <c r="BE86" s="27">
        <v>11657.118</v>
      </c>
      <c r="BF86" s="27">
        <v>11996.337</v>
      </c>
      <c r="BG86" s="27">
        <v>12502.852500000001</v>
      </c>
      <c r="BH86" s="27">
        <v>12618.6505</v>
      </c>
      <c r="BI86" s="27">
        <v>12514.504000000001</v>
      </c>
      <c r="BJ86" s="27">
        <v>11720.804</v>
      </c>
      <c r="BK86" s="27">
        <v>11141.434999999999</v>
      </c>
      <c r="BL86" s="27">
        <v>11555.28</v>
      </c>
      <c r="BM86" s="27">
        <v>11590.582</v>
      </c>
      <c r="BN86" s="27">
        <v>12087.726000000001</v>
      </c>
      <c r="BO86" s="27">
        <v>11336.727500000001</v>
      </c>
      <c r="BP86" s="27">
        <v>8014.8895000000002</v>
      </c>
      <c r="BQ86" s="27">
        <v>6165.9059999999999</v>
      </c>
      <c r="BR86" s="27">
        <v>6348.32</v>
      </c>
      <c r="BS86" s="27">
        <v>7089.8344999999999</v>
      </c>
      <c r="BT86" s="27">
        <v>8352.8520000000008</v>
      </c>
      <c r="BU86" s="27">
        <v>8505.8165000000008</v>
      </c>
      <c r="BV86" s="27">
        <v>8299.2209999999995</v>
      </c>
      <c r="BW86" s="27">
        <v>8396.3619999999992</v>
      </c>
      <c r="BX86" s="27">
        <v>8035.4350000000004</v>
      </c>
      <c r="BY86" s="27">
        <v>7929.2934999999998</v>
      </c>
      <c r="BZ86" s="27">
        <v>7490.7254999999996</v>
      </c>
      <c r="CA86" s="27">
        <v>6855.3585000000003</v>
      </c>
      <c r="CB86" s="27">
        <v>6286.2870000000003</v>
      </c>
      <c r="CC86" s="27">
        <v>5542.3190000000004</v>
      </c>
      <c r="CD86" s="27">
        <v>5023.4160000000002</v>
      </c>
      <c r="CE86" s="27">
        <v>4568.8575000000001</v>
      </c>
      <c r="CF86" s="27">
        <v>4182.8715000000002</v>
      </c>
      <c r="CG86" s="27">
        <v>3806.4175</v>
      </c>
      <c r="CH86" s="27">
        <v>3503.1754999999998</v>
      </c>
      <c r="CI86" s="27">
        <v>3300.7750000000001</v>
      </c>
      <c r="CJ86" s="27">
        <v>3187.8180000000002</v>
      </c>
      <c r="CK86" s="27">
        <v>3025.404</v>
      </c>
      <c r="CL86" s="27">
        <v>2765.2375000000002</v>
      </c>
      <c r="CM86" s="27">
        <v>2572.4690000000001</v>
      </c>
      <c r="CN86" s="27">
        <v>2448.0835000000002</v>
      </c>
      <c r="CO86" s="27">
        <v>2297.3454999999999</v>
      </c>
      <c r="CP86" s="27">
        <v>2147.9825000000001</v>
      </c>
      <c r="CQ86" s="27">
        <v>1958.61</v>
      </c>
      <c r="CR86" s="27">
        <v>1749.7809999999999</v>
      </c>
      <c r="CS86" s="27">
        <v>1513.0419999999999</v>
      </c>
      <c r="CT86" s="27">
        <v>1262.1935000000001</v>
      </c>
      <c r="CU86" s="27">
        <v>1083.67</v>
      </c>
      <c r="CV86" s="27">
        <v>923.37049999999999</v>
      </c>
      <c r="CW86" s="27">
        <v>765.75</v>
      </c>
      <c r="CX86" s="27">
        <v>621.05499999999995</v>
      </c>
      <c r="CY86" s="27">
        <v>478.80700000000002</v>
      </c>
      <c r="CZ86" s="27">
        <v>375.73</v>
      </c>
      <c r="DA86" s="27">
        <v>292.73849999999999</v>
      </c>
      <c r="DB86" s="27">
        <v>208.2775</v>
      </c>
      <c r="DC86" s="27">
        <v>139.5805</v>
      </c>
      <c r="DD86" s="27">
        <v>93.159000000000006</v>
      </c>
      <c r="DE86" s="27">
        <v>60.975999999999999</v>
      </c>
      <c r="DF86" s="27">
        <v>37.598500000000001</v>
      </c>
      <c r="DG86" s="27">
        <v>21.766999999999999</v>
      </c>
      <c r="DH86" s="27">
        <v>26.3005</v>
      </c>
      <c r="DI86" s="37"/>
    </row>
    <row r="87" spans="1:113" x14ac:dyDescent="0.35">
      <c r="A87" s="23">
        <v>6842</v>
      </c>
      <c r="B87" s="23" t="s">
        <v>23</v>
      </c>
      <c r="C87" s="24" t="s">
        <v>24</v>
      </c>
      <c r="D87" s="25">
        <v>5</v>
      </c>
      <c r="E87" s="25">
        <v>156</v>
      </c>
      <c r="F87" s="25" t="s">
        <v>25</v>
      </c>
      <c r="G87" s="25" t="s">
        <v>26</v>
      </c>
      <c r="H87" s="25">
        <v>156</v>
      </c>
      <c r="I87" s="26" t="s">
        <v>27</v>
      </c>
      <c r="J87" s="25">
        <v>906</v>
      </c>
      <c r="K87" s="25">
        <v>2019</v>
      </c>
      <c r="L87" s="27">
        <v>7028.5294999999996</v>
      </c>
      <c r="M87" s="27">
        <v>7878.8325000000004</v>
      </c>
      <c r="N87" s="27">
        <v>8494.6854999999996</v>
      </c>
      <c r="O87" s="27">
        <v>8238.8255000000008</v>
      </c>
      <c r="P87" s="27">
        <v>8308.2720000000008</v>
      </c>
      <c r="Q87" s="27">
        <v>8466.19</v>
      </c>
      <c r="R87" s="27">
        <v>8558.1705000000002</v>
      </c>
      <c r="S87" s="27">
        <v>8435.1689999999999</v>
      </c>
      <c r="T87" s="27">
        <v>8116.2359999999999</v>
      </c>
      <c r="U87" s="27">
        <v>8151.5969999999998</v>
      </c>
      <c r="V87" s="27">
        <v>8093.3235000000004</v>
      </c>
      <c r="W87" s="27">
        <v>7891.0860000000002</v>
      </c>
      <c r="X87" s="27">
        <v>7677.2910000000002</v>
      </c>
      <c r="Y87" s="27">
        <v>7516.2295000000004</v>
      </c>
      <c r="Z87" s="27">
        <v>7394.3815000000004</v>
      </c>
      <c r="AA87" s="27">
        <v>7271.7325000000001</v>
      </c>
      <c r="AB87" s="27">
        <v>7212.6279999999997</v>
      </c>
      <c r="AC87" s="27">
        <v>7249.2965000000004</v>
      </c>
      <c r="AD87" s="27">
        <v>7467.93</v>
      </c>
      <c r="AE87" s="27">
        <v>7497.7494999999999</v>
      </c>
      <c r="AF87" s="27">
        <v>7389.6795000000002</v>
      </c>
      <c r="AG87" s="27">
        <v>7551.0855000000001</v>
      </c>
      <c r="AH87" s="27">
        <v>7784.4894999999997</v>
      </c>
      <c r="AI87" s="27">
        <v>8072.0294999999996</v>
      </c>
      <c r="AJ87" s="27">
        <v>8353.1365000000005</v>
      </c>
      <c r="AK87" s="27">
        <v>8632.08</v>
      </c>
      <c r="AL87" s="27">
        <v>8995.0545000000002</v>
      </c>
      <c r="AM87" s="27">
        <v>9564.5625</v>
      </c>
      <c r="AN87" s="27">
        <v>11138.873</v>
      </c>
      <c r="AO87" s="27">
        <v>12133.1235</v>
      </c>
      <c r="AP87" s="27">
        <v>11748.483</v>
      </c>
      <c r="AQ87" s="27">
        <v>11865.647999999999</v>
      </c>
      <c r="AR87" s="27">
        <v>11828.691000000001</v>
      </c>
      <c r="AS87" s="27">
        <v>11082.442999999999</v>
      </c>
      <c r="AT87" s="27">
        <v>10391.441999999999</v>
      </c>
      <c r="AU87" s="27">
        <v>9862.4369999999999</v>
      </c>
      <c r="AV87" s="27">
        <v>10216.297500000001</v>
      </c>
      <c r="AW87" s="27">
        <v>10414.237999999999</v>
      </c>
      <c r="AX87" s="27">
        <v>9778.7834999999995</v>
      </c>
      <c r="AY87" s="27">
        <v>9384.3174999999992</v>
      </c>
      <c r="AZ87" s="27">
        <v>8951.3870000000006</v>
      </c>
      <c r="BA87" s="27">
        <v>8679.1229999999996</v>
      </c>
      <c r="BB87" s="27">
        <v>8994.0519999999997</v>
      </c>
      <c r="BC87" s="27">
        <v>9517.2620000000006</v>
      </c>
      <c r="BD87" s="27">
        <v>10241.468999999999</v>
      </c>
      <c r="BE87" s="27">
        <v>11135.210499999999</v>
      </c>
      <c r="BF87" s="27">
        <v>11639.362499999999</v>
      </c>
      <c r="BG87" s="27">
        <v>11977.0615</v>
      </c>
      <c r="BH87" s="27">
        <v>12481.344499999999</v>
      </c>
      <c r="BI87" s="27">
        <v>12594.860500000001</v>
      </c>
      <c r="BJ87" s="27">
        <v>12488.192499999999</v>
      </c>
      <c r="BK87" s="27">
        <v>11693.238499999999</v>
      </c>
      <c r="BL87" s="27">
        <v>11112.3665</v>
      </c>
      <c r="BM87" s="27">
        <v>11522.513000000001</v>
      </c>
      <c r="BN87" s="27">
        <v>11555.460499999999</v>
      </c>
      <c r="BO87" s="27">
        <v>12049.002500000001</v>
      </c>
      <c r="BP87" s="27">
        <v>11298.2775</v>
      </c>
      <c r="BQ87" s="27">
        <v>7985.6509999999998</v>
      </c>
      <c r="BR87" s="27">
        <v>6141.3019999999997</v>
      </c>
      <c r="BS87" s="27">
        <v>6320.2979999999998</v>
      </c>
      <c r="BT87" s="27">
        <v>7054.68</v>
      </c>
      <c r="BU87" s="27">
        <v>8305.8325000000004</v>
      </c>
      <c r="BV87" s="27">
        <v>8451.3315000000002</v>
      </c>
      <c r="BW87" s="27">
        <v>8239.0845000000008</v>
      </c>
      <c r="BX87" s="27">
        <v>8328.3150000000005</v>
      </c>
      <c r="BY87" s="27">
        <v>7963.6170000000002</v>
      </c>
      <c r="BZ87" s="27">
        <v>7852.0910000000003</v>
      </c>
      <c r="CA87" s="27">
        <v>7411.39</v>
      </c>
      <c r="CB87" s="27">
        <v>6775.7910000000002</v>
      </c>
      <c r="CC87" s="27">
        <v>6203.634</v>
      </c>
      <c r="CD87" s="27">
        <v>5456.9494999999997</v>
      </c>
      <c r="CE87" s="27">
        <v>4935.2269999999999</v>
      </c>
      <c r="CF87" s="27">
        <v>4479.6845000000003</v>
      </c>
      <c r="CG87" s="27">
        <v>4091.9479999999999</v>
      </c>
      <c r="CH87" s="27">
        <v>3714.2714999999998</v>
      </c>
      <c r="CI87" s="27">
        <v>3408.8004999999998</v>
      </c>
      <c r="CJ87" s="27">
        <v>3201.6354999999999</v>
      </c>
      <c r="CK87" s="27">
        <v>3080.6320000000001</v>
      </c>
      <c r="CL87" s="27">
        <v>2910.8490000000002</v>
      </c>
      <c r="CM87" s="27">
        <v>2646.6109999999999</v>
      </c>
      <c r="CN87" s="27">
        <v>2446.8380000000002</v>
      </c>
      <c r="CO87" s="27">
        <v>2311.86</v>
      </c>
      <c r="CP87" s="27">
        <v>2152.0075000000002</v>
      </c>
      <c r="CQ87" s="27">
        <v>1994.3525</v>
      </c>
      <c r="CR87" s="27">
        <v>1801.4110000000001</v>
      </c>
      <c r="CS87" s="27">
        <v>1593.3685</v>
      </c>
      <c r="CT87" s="27">
        <v>1363.367</v>
      </c>
      <c r="CU87" s="27">
        <v>1124.5835</v>
      </c>
      <c r="CV87" s="27">
        <v>953.67100000000005</v>
      </c>
      <c r="CW87" s="27">
        <v>801.41049999999996</v>
      </c>
      <c r="CX87" s="27">
        <v>654.04650000000004</v>
      </c>
      <c r="CY87" s="27">
        <v>520.5385</v>
      </c>
      <c r="CZ87" s="27">
        <v>392.33800000000002</v>
      </c>
      <c r="DA87" s="27">
        <v>299.68799999999999</v>
      </c>
      <c r="DB87" s="27">
        <v>226.27350000000001</v>
      </c>
      <c r="DC87" s="27">
        <v>156.48949999999999</v>
      </c>
      <c r="DD87" s="27">
        <v>102.2855</v>
      </c>
      <c r="DE87" s="27">
        <v>66.176500000000004</v>
      </c>
      <c r="DF87" s="27">
        <v>41.918999999999997</v>
      </c>
      <c r="DG87" s="27">
        <v>24.974</v>
      </c>
      <c r="DH87" s="27">
        <v>29.6585</v>
      </c>
      <c r="DI87" s="37"/>
    </row>
    <row r="88" spans="1:113" x14ac:dyDescent="0.35">
      <c r="A88" s="23">
        <v>6843</v>
      </c>
      <c r="B88" s="23" t="s">
        <v>23</v>
      </c>
      <c r="C88" s="24" t="s">
        <v>24</v>
      </c>
      <c r="D88" s="25">
        <v>5</v>
      </c>
      <c r="E88" s="25">
        <v>156</v>
      </c>
      <c r="F88" s="25" t="s">
        <v>25</v>
      </c>
      <c r="G88" s="25" t="s">
        <v>26</v>
      </c>
      <c r="H88" s="25">
        <v>156</v>
      </c>
      <c r="I88" s="26" t="s">
        <v>27</v>
      </c>
      <c r="J88" s="25">
        <v>906</v>
      </c>
      <c r="K88" s="25">
        <v>2020</v>
      </c>
      <c r="L88" s="27">
        <v>6286.5680000000002</v>
      </c>
      <c r="M88" s="27">
        <v>7020.2195000000002</v>
      </c>
      <c r="N88" s="27">
        <v>7874.9120000000003</v>
      </c>
      <c r="O88" s="27">
        <v>8491.2625000000007</v>
      </c>
      <c r="P88" s="27">
        <v>8236.0244999999995</v>
      </c>
      <c r="Q88" s="27">
        <v>8305.7970000000005</v>
      </c>
      <c r="R88" s="27">
        <v>8463.8014999999996</v>
      </c>
      <c r="S88" s="27">
        <v>8555.7165000000005</v>
      </c>
      <c r="T88" s="27">
        <v>8432.6484999999993</v>
      </c>
      <c r="U88" s="27">
        <v>8113.7330000000002</v>
      </c>
      <c r="V88" s="27">
        <v>8149.1435000000001</v>
      </c>
      <c r="W88" s="27">
        <v>8090.9889999999996</v>
      </c>
      <c r="X88" s="27">
        <v>7888.8149999999996</v>
      </c>
      <c r="Y88" s="27">
        <v>7674.9669999999996</v>
      </c>
      <c r="Z88" s="27">
        <v>7513.6989999999996</v>
      </c>
      <c r="AA88" s="27">
        <v>7391.4920000000002</v>
      </c>
      <c r="AB88" s="27">
        <v>7268.3590000000004</v>
      </c>
      <c r="AC88" s="27">
        <v>7208.6589999999997</v>
      </c>
      <c r="AD88" s="27">
        <v>7244.6554999999998</v>
      </c>
      <c r="AE88" s="27">
        <v>7462.5834999999997</v>
      </c>
      <c r="AF88" s="27">
        <v>7491.8615</v>
      </c>
      <c r="AG88" s="27">
        <v>7383.38</v>
      </c>
      <c r="AH88" s="27">
        <v>7544.3665000000001</v>
      </c>
      <c r="AI88" s="27">
        <v>7777.4885000000004</v>
      </c>
      <c r="AJ88" s="27">
        <v>8064.8209999999999</v>
      </c>
      <c r="AK88" s="27">
        <v>8345.7255000000005</v>
      </c>
      <c r="AL88" s="27">
        <v>8624.4405000000006</v>
      </c>
      <c r="AM88" s="27">
        <v>8987.14</v>
      </c>
      <c r="AN88" s="27">
        <v>9556.3184999999994</v>
      </c>
      <c r="AO88" s="27">
        <v>11129.7675</v>
      </c>
      <c r="AP88" s="27">
        <v>12123.441500000001</v>
      </c>
      <c r="AQ88" s="27">
        <v>11739.0335</v>
      </c>
      <c r="AR88" s="27">
        <v>11856.200500000001</v>
      </c>
      <c r="AS88" s="27">
        <v>11819.369000000001</v>
      </c>
      <c r="AT88" s="27">
        <v>11073.672</v>
      </c>
      <c r="AU88" s="27">
        <v>10383.1415</v>
      </c>
      <c r="AV88" s="27">
        <v>9854.43</v>
      </c>
      <c r="AW88" s="27">
        <v>10207.9</v>
      </c>
      <c r="AX88" s="27">
        <v>10405.4175</v>
      </c>
      <c r="AY88" s="27">
        <v>9770.0079999999998</v>
      </c>
      <c r="AZ88" s="27">
        <v>9375.3135000000002</v>
      </c>
      <c r="BA88" s="27">
        <v>8942.1290000000008</v>
      </c>
      <c r="BB88" s="27">
        <v>8669.4364999999998</v>
      </c>
      <c r="BC88" s="27">
        <v>8983.3035</v>
      </c>
      <c r="BD88" s="27">
        <v>9505.152</v>
      </c>
      <c r="BE88" s="27">
        <v>10227.605</v>
      </c>
      <c r="BF88" s="27">
        <v>11119.184499999999</v>
      </c>
      <c r="BG88" s="27">
        <v>11621.5015</v>
      </c>
      <c r="BH88" s="27">
        <v>11957.324500000001</v>
      </c>
      <c r="BI88" s="27">
        <v>12458.880999999999</v>
      </c>
      <c r="BJ88" s="27">
        <v>12569.6235</v>
      </c>
      <c r="BK88" s="27">
        <v>12460.087</v>
      </c>
      <c r="BL88" s="27">
        <v>11663.9645</v>
      </c>
      <c r="BM88" s="27">
        <v>11081.8905</v>
      </c>
      <c r="BN88" s="27">
        <v>11488.6335</v>
      </c>
      <c r="BO88" s="27">
        <v>11519.4015</v>
      </c>
      <c r="BP88" s="27">
        <v>12009.047</v>
      </c>
      <c r="BQ88" s="27">
        <v>11258.07</v>
      </c>
      <c r="BR88" s="27">
        <v>7954.5209999999997</v>
      </c>
      <c r="BS88" s="27">
        <v>6114.5479999999998</v>
      </c>
      <c r="BT88" s="27">
        <v>6289.2719999999999</v>
      </c>
      <c r="BU88" s="27">
        <v>7015.3104999999996</v>
      </c>
      <c r="BV88" s="27">
        <v>8253.1294999999991</v>
      </c>
      <c r="BW88" s="27">
        <v>8390.7685000000001</v>
      </c>
      <c r="BX88" s="27">
        <v>8173.0739999999996</v>
      </c>
      <c r="BY88" s="27">
        <v>8254.5935000000009</v>
      </c>
      <c r="BZ88" s="27">
        <v>7886.5050000000001</v>
      </c>
      <c r="CA88" s="27">
        <v>7769.4205000000002</v>
      </c>
      <c r="CB88" s="27">
        <v>7326.2574999999997</v>
      </c>
      <c r="CC88" s="27">
        <v>6689.9250000000002</v>
      </c>
      <c r="CD88" s="27">
        <v>6113.7855</v>
      </c>
      <c r="CE88" s="27">
        <v>5364.0635000000002</v>
      </c>
      <c r="CF88" s="27">
        <v>4839.6975000000002</v>
      </c>
      <c r="CG88" s="27">
        <v>4383.3810000000003</v>
      </c>
      <c r="CH88" s="27">
        <v>3994.2204999999999</v>
      </c>
      <c r="CI88" s="27">
        <v>3615.703</v>
      </c>
      <c r="CJ88" s="27">
        <v>3308.0895</v>
      </c>
      <c r="CK88" s="27">
        <v>3095.8294999999998</v>
      </c>
      <c r="CL88" s="27">
        <v>2966.0340000000001</v>
      </c>
      <c r="CM88" s="27">
        <v>2788.1669999999999</v>
      </c>
      <c r="CN88" s="27">
        <v>2519.6224999999999</v>
      </c>
      <c r="CO88" s="27">
        <v>2312.8870000000002</v>
      </c>
      <c r="CP88" s="27">
        <v>2167.8434999999999</v>
      </c>
      <c r="CQ88" s="27">
        <v>2000.2735</v>
      </c>
      <c r="CR88" s="27">
        <v>1836.3979999999999</v>
      </c>
      <c r="CS88" s="27">
        <v>1642.3879999999999</v>
      </c>
      <c r="CT88" s="27">
        <v>1437.5485000000001</v>
      </c>
      <c r="CU88" s="27">
        <v>1216.3045</v>
      </c>
      <c r="CV88" s="27">
        <v>990.9855</v>
      </c>
      <c r="CW88" s="27">
        <v>828.81100000000004</v>
      </c>
      <c r="CX88" s="27">
        <v>685.54300000000001</v>
      </c>
      <c r="CY88" s="27">
        <v>549.12</v>
      </c>
      <c r="CZ88" s="27">
        <v>427.3725</v>
      </c>
      <c r="DA88" s="27">
        <v>313.6635</v>
      </c>
      <c r="DB88" s="27">
        <v>232.32149999999999</v>
      </c>
      <c r="DC88" s="27">
        <v>170.58250000000001</v>
      </c>
      <c r="DD88" s="27">
        <v>115.0735</v>
      </c>
      <c r="DE88" s="27">
        <v>72.936000000000007</v>
      </c>
      <c r="DF88" s="27">
        <v>45.682499999999997</v>
      </c>
      <c r="DG88" s="27">
        <v>27.972999999999999</v>
      </c>
      <c r="DH88" s="27">
        <v>33.878500000000003</v>
      </c>
      <c r="DI88" s="37"/>
    </row>
    <row r="89" spans="1:113" x14ac:dyDescent="0.35">
      <c r="A89" s="23">
        <v>6844</v>
      </c>
      <c r="B89" s="23" t="s">
        <v>23</v>
      </c>
      <c r="C89" s="24" t="s">
        <v>24</v>
      </c>
      <c r="D89" s="25">
        <v>5</v>
      </c>
      <c r="E89" s="25">
        <v>156</v>
      </c>
      <c r="F89" s="25" t="s">
        <v>25</v>
      </c>
      <c r="G89" s="25" t="s">
        <v>26</v>
      </c>
      <c r="H89" s="25">
        <v>156</v>
      </c>
      <c r="I89" s="26" t="s">
        <v>27</v>
      </c>
      <c r="J89" s="25">
        <v>906</v>
      </c>
      <c r="K89" s="25">
        <v>2021</v>
      </c>
      <c r="L89" s="27">
        <v>5424.7785000000003</v>
      </c>
      <c r="M89" s="27">
        <v>6279.7619999999997</v>
      </c>
      <c r="N89" s="27">
        <v>7017.0694999999996</v>
      </c>
      <c r="O89" s="27">
        <v>7872.0775000000003</v>
      </c>
      <c r="P89" s="27">
        <v>8488.7620000000006</v>
      </c>
      <c r="Q89" s="27">
        <v>8233.8924999999999</v>
      </c>
      <c r="R89" s="27">
        <v>8303.7355000000007</v>
      </c>
      <c r="S89" s="27">
        <v>8461.6494999999995</v>
      </c>
      <c r="T89" s="27">
        <v>8553.4210000000003</v>
      </c>
      <c r="U89" s="27">
        <v>8430.3084999999992</v>
      </c>
      <c r="V89" s="27">
        <v>8111.5195000000003</v>
      </c>
      <c r="W89" s="27">
        <v>8147.0230000000001</v>
      </c>
      <c r="X89" s="27">
        <v>8088.9155000000001</v>
      </c>
      <c r="Y89" s="27">
        <v>7886.7330000000002</v>
      </c>
      <c r="Z89" s="27">
        <v>7672.7719999999999</v>
      </c>
      <c r="AA89" s="27">
        <v>7511.2674999999999</v>
      </c>
      <c r="AB89" s="27">
        <v>7388.7134999999998</v>
      </c>
      <c r="AC89" s="27">
        <v>7265.15</v>
      </c>
      <c r="AD89" s="27">
        <v>7204.9435000000003</v>
      </c>
      <c r="AE89" s="27">
        <v>7240.3795</v>
      </c>
      <c r="AF89" s="27">
        <v>7457.7275</v>
      </c>
      <c r="AG89" s="27">
        <v>7486.6019999999999</v>
      </c>
      <c r="AH89" s="27">
        <v>7377.8509999999997</v>
      </c>
      <c r="AI89" s="27">
        <v>7538.5505000000003</v>
      </c>
      <c r="AJ89" s="27">
        <v>7771.5010000000002</v>
      </c>
      <c r="AK89" s="27">
        <v>8058.7044999999998</v>
      </c>
      <c r="AL89" s="27">
        <v>8339.44</v>
      </c>
      <c r="AM89" s="27">
        <v>8617.9164999999994</v>
      </c>
      <c r="AN89" s="27">
        <v>8980.2914999999994</v>
      </c>
      <c r="AO89" s="27">
        <v>9549.0689999999995</v>
      </c>
      <c r="AP89" s="27">
        <v>11121.566500000001</v>
      </c>
      <c r="AQ89" s="27">
        <v>12114.581</v>
      </c>
      <c r="AR89" s="27">
        <v>11730.3475</v>
      </c>
      <c r="AS89" s="27">
        <v>11847.458500000001</v>
      </c>
      <c r="AT89" s="27">
        <v>11810.6855</v>
      </c>
      <c r="AU89" s="27">
        <v>11065.4655</v>
      </c>
      <c r="AV89" s="27">
        <v>10375.314</v>
      </c>
      <c r="AW89" s="27">
        <v>9846.7909999999993</v>
      </c>
      <c r="AX89" s="27">
        <v>10199.736999999999</v>
      </c>
      <c r="AY89" s="27">
        <v>10396.697</v>
      </c>
      <c r="AZ89" s="27">
        <v>9761.2464999999993</v>
      </c>
      <c r="BA89" s="27">
        <v>9366.2634999999991</v>
      </c>
      <c r="BB89" s="27">
        <v>8932.8070000000007</v>
      </c>
      <c r="BC89" s="27">
        <v>8659.6934999999994</v>
      </c>
      <c r="BD89" s="27">
        <v>8972.5040000000008</v>
      </c>
      <c r="BE89" s="27">
        <v>9492.9704999999994</v>
      </c>
      <c r="BF89" s="27">
        <v>10213.585499999999</v>
      </c>
      <c r="BG89" s="27">
        <v>11102.799499999999</v>
      </c>
      <c r="BH89" s="27">
        <v>11602.958000000001</v>
      </c>
      <c r="BI89" s="27">
        <v>11936.487499999999</v>
      </c>
      <c r="BJ89" s="27">
        <v>12434.835999999999</v>
      </c>
      <c r="BK89" s="27">
        <v>12542.47</v>
      </c>
      <c r="BL89" s="27">
        <v>12430.0375</v>
      </c>
      <c r="BM89" s="27">
        <v>11633.111500000001</v>
      </c>
      <c r="BN89" s="27">
        <v>11050.275</v>
      </c>
      <c r="BO89" s="27">
        <v>11453.753000000001</v>
      </c>
      <c r="BP89" s="27">
        <v>11482.132</v>
      </c>
      <c r="BQ89" s="27">
        <v>11967.165499999999</v>
      </c>
      <c r="BR89" s="27">
        <v>11215.037</v>
      </c>
      <c r="BS89" s="27">
        <v>7920.5135</v>
      </c>
      <c r="BT89" s="27">
        <v>6084.8684999999996</v>
      </c>
      <c r="BU89" s="27">
        <v>6254.5159999999996</v>
      </c>
      <c r="BV89" s="27">
        <v>6971.2165000000005</v>
      </c>
      <c r="BW89" s="27">
        <v>8194.5400000000009</v>
      </c>
      <c r="BX89" s="27">
        <v>8324.2029999999995</v>
      </c>
      <c r="BY89" s="27">
        <v>8101.3665000000001</v>
      </c>
      <c r="BZ89" s="27">
        <v>8175.0434999999998</v>
      </c>
      <c r="CA89" s="27">
        <v>7803.3860000000004</v>
      </c>
      <c r="CB89" s="27">
        <v>7680.0065000000004</v>
      </c>
      <c r="CC89" s="27">
        <v>7233.4740000000002</v>
      </c>
      <c r="CD89" s="27">
        <v>6595.6419999999998</v>
      </c>
      <c r="CE89" s="27">
        <v>6014.9115000000002</v>
      </c>
      <c r="CF89" s="27">
        <v>5262.4229999999998</v>
      </c>
      <c r="CG89" s="27">
        <v>4735.4960000000001</v>
      </c>
      <c r="CH89" s="27">
        <v>4278.7984999999999</v>
      </c>
      <c r="CI89" s="27">
        <v>3888.5259999999998</v>
      </c>
      <c r="CJ89" s="27">
        <v>3509.3380000000002</v>
      </c>
      <c r="CK89" s="27">
        <v>3199.4009999999998</v>
      </c>
      <c r="CL89" s="27">
        <v>2981.4775</v>
      </c>
      <c r="CM89" s="27">
        <v>2841.971</v>
      </c>
      <c r="CN89" s="27">
        <v>2655.4025000000001</v>
      </c>
      <c r="CO89" s="27">
        <v>2382.7975000000001</v>
      </c>
      <c r="CP89" s="27">
        <v>2169.98</v>
      </c>
      <c r="CQ89" s="27">
        <v>2016.3054999999999</v>
      </c>
      <c r="CR89" s="27">
        <v>1843.2805000000001</v>
      </c>
      <c r="CS89" s="27">
        <v>1675.7755</v>
      </c>
      <c r="CT89" s="27">
        <v>1483.2380000000001</v>
      </c>
      <c r="CU89" s="27">
        <v>1283.7809999999999</v>
      </c>
      <c r="CV89" s="27">
        <v>1072.9075</v>
      </c>
      <c r="CW89" s="27">
        <v>862.17349999999999</v>
      </c>
      <c r="CX89" s="27">
        <v>709.78899999999999</v>
      </c>
      <c r="CY89" s="27">
        <v>576.346</v>
      </c>
      <c r="CZ89" s="27">
        <v>451.56</v>
      </c>
      <c r="DA89" s="27">
        <v>342.32549999999998</v>
      </c>
      <c r="DB89" s="27">
        <v>243.74199999999999</v>
      </c>
      <c r="DC89" s="27">
        <v>175.60249999999999</v>
      </c>
      <c r="DD89" s="27">
        <v>125.75449999999999</v>
      </c>
      <c r="DE89" s="27">
        <v>82.281000000000006</v>
      </c>
      <c r="DF89" s="27">
        <v>50.497999999999998</v>
      </c>
      <c r="DG89" s="27">
        <v>30.580500000000001</v>
      </c>
      <c r="DH89" s="27">
        <v>38.464500000000001</v>
      </c>
      <c r="DI89" s="37"/>
    </row>
    <row r="90" spans="1:113" x14ac:dyDescent="0.35">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c r="CU90" s="29"/>
      <c r="CV90" s="29"/>
      <c r="CW90" s="29"/>
      <c r="CX90" s="29"/>
      <c r="CY90" s="29"/>
      <c r="CZ90" s="29"/>
      <c r="DA90" s="29"/>
      <c r="DB90" s="29"/>
      <c r="DC90" s="29"/>
      <c r="DD90" s="29"/>
      <c r="DE90" s="29"/>
      <c r="DF90" s="29"/>
      <c r="DG90" s="29"/>
      <c r="DH90" s="29"/>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95C62-0606-498A-A5C2-2198364090F3}">
  <sheetPr>
    <tabColor theme="6" tint="0.59999389629810485"/>
  </sheetPr>
  <dimension ref="A1:BW57"/>
  <sheetViews>
    <sheetView showGridLines="0" tabSelected="1" workbookViewId="0">
      <selection activeCell="A2" sqref="A2"/>
    </sheetView>
  </sheetViews>
  <sheetFormatPr defaultColWidth="9.1796875" defaultRowHeight="14" x14ac:dyDescent="0.3"/>
  <cols>
    <col min="1" max="1" width="56" style="43" customWidth="1"/>
    <col min="2" max="30" width="11.453125" style="43" customWidth="1"/>
    <col min="31" max="16384" width="9.1796875" style="43"/>
  </cols>
  <sheetData>
    <row r="1" spans="1:75" ht="14.5" x14ac:dyDescent="0.35">
      <c r="A1" s="47" t="s">
        <v>76</v>
      </c>
    </row>
    <row r="2" spans="1:75" x14ac:dyDescent="0.3">
      <c r="A2" s="48" t="s">
        <v>77</v>
      </c>
    </row>
    <row r="5" spans="1:75" x14ac:dyDescent="0.3">
      <c r="A5" s="254" t="s">
        <v>70</v>
      </c>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c r="AW5" s="254"/>
      <c r="AX5" s="254"/>
      <c r="AY5" s="254"/>
      <c r="AZ5" s="254"/>
      <c r="BA5" s="254"/>
      <c r="BB5" s="254"/>
      <c r="BC5" s="254"/>
      <c r="BD5" s="254"/>
      <c r="BE5" s="254"/>
      <c r="BF5" s="254"/>
      <c r="BG5" s="254"/>
      <c r="BH5" s="254"/>
      <c r="BI5" s="254"/>
      <c r="BJ5" s="254"/>
      <c r="BK5" s="254"/>
      <c r="BL5" s="254"/>
      <c r="BM5" s="254"/>
      <c r="BN5" s="254"/>
      <c r="BO5" s="254"/>
      <c r="BP5" s="254"/>
      <c r="BQ5" s="254"/>
      <c r="BR5" s="254"/>
      <c r="BS5" s="254"/>
      <c r="BT5" s="254"/>
      <c r="BU5" s="254"/>
      <c r="BV5" s="254"/>
      <c r="BW5" s="254"/>
    </row>
    <row r="6" spans="1:75" x14ac:dyDescent="0.3">
      <c r="A6" s="42"/>
    </row>
    <row r="7" spans="1:75" x14ac:dyDescent="0.3">
      <c r="A7" s="44"/>
      <c r="B7" s="45">
        <v>2022</v>
      </c>
      <c r="C7" s="45">
        <v>2023</v>
      </c>
      <c r="D7" s="45">
        <v>2024</v>
      </c>
      <c r="E7" s="45">
        <v>2025</v>
      </c>
      <c r="F7" s="45">
        <v>2026</v>
      </c>
      <c r="G7" s="45">
        <v>2027</v>
      </c>
      <c r="H7" s="45">
        <v>2028</v>
      </c>
      <c r="I7" s="45">
        <v>2029</v>
      </c>
      <c r="J7" s="45">
        <v>2030</v>
      </c>
      <c r="K7" s="45">
        <v>2031</v>
      </c>
      <c r="L7" s="45">
        <v>2032</v>
      </c>
      <c r="M7" s="45">
        <v>2033</v>
      </c>
      <c r="N7" s="45">
        <v>2034</v>
      </c>
      <c r="O7" s="45">
        <v>2035</v>
      </c>
      <c r="P7" s="45">
        <v>2036</v>
      </c>
      <c r="Q7" s="45">
        <v>2037</v>
      </c>
      <c r="R7" s="45">
        <v>2038</v>
      </c>
      <c r="S7" s="45">
        <v>2039</v>
      </c>
      <c r="T7" s="45">
        <v>2040</v>
      </c>
      <c r="U7" s="45">
        <v>2041</v>
      </c>
      <c r="V7" s="45">
        <v>2042</v>
      </c>
      <c r="W7" s="45">
        <v>2043</v>
      </c>
      <c r="X7" s="45">
        <v>2044</v>
      </c>
      <c r="Y7" s="45">
        <v>2045</v>
      </c>
      <c r="Z7" s="45">
        <v>2046</v>
      </c>
      <c r="AA7" s="45">
        <v>2047</v>
      </c>
      <c r="AB7" s="45">
        <v>2048</v>
      </c>
      <c r="AC7" s="45">
        <v>2049</v>
      </c>
      <c r="AD7" s="45">
        <v>2050</v>
      </c>
      <c r="AE7" s="45">
        <v>2051</v>
      </c>
      <c r="AF7" s="45">
        <v>2052</v>
      </c>
      <c r="AG7" s="45">
        <v>2053</v>
      </c>
      <c r="AH7" s="45">
        <v>2054</v>
      </c>
      <c r="AI7" s="45">
        <v>2055</v>
      </c>
      <c r="AJ7" s="45">
        <v>2056</v>
      </c>
      <c r="AK7" s="45">
        <v>2057</v>
      </c>
      <c r="AL7" s="45">
        <v>2058</v>
      </c>
      <c r="AM7" s="45">
        <v>2059</v>
      </c>
      <c r="AN7" s="45">
        <v>2060</v>
      </c>
      <c r="AO7" s="45">
        <v>2061</v>
      </c>
      <c r="AP7" s="45">
        <v>2062</v>
      </c>
      <c r="AQ7" s="45">
        <v>2063</v>
      </c>
      <c r="AR7" s="45">
        <v>2064</v>
      </c>
      <c r="AS7" s="45">
        <v>2065</v>
      </c>
      <c r="AT7" s="45">
        <v>2066</v>
      </c>
      <c r="AU7" s="45">
        <v>2067</v>
      </c>
      <c r="AV7" s="45">
        <v>2068</v>
      </c>
      <c r="AW7" s="45">
        <v>2069</v>
      </c>
      <c r="AX7" s="45">
        <v>2070</v>
      </c>
      <c r="AY7" s="45">
        <v>2071</v>
      </c>
      <c r="AZ7" s="45">
        <v>2072</v>
      </c>
      <c r="BA7" s="45">
        <v>2073</v>
      </c>
      <c r="BB7" s="45">
        <v>2074</v>
      </c>
      <c r="BC7" s="45">
        <v>2075</v>
      </c>
      <c r="BD7" s="45">
        <v>2076</v>
      </c>
      <c r="BE7" s="45">
        <v>2077</v>
      </c>
      <c r="BF7" s="45">
        <v>2078</v>
      </c>
      <c r="BG7" s="45">
        <v>2079</v>
      </c>
      <c r="BH7" s="45">
        <v>2080</v>
      </c>
      <c r="BI7" s="45">
        <v>2081</v>
      </c>
      <c r="BJ7" s="45">
        <v>2082</v>
      </c>
      <c r="BK7" s="45">
        <v>2083</v>
      </c>
      <c r="BL7" s="45">
        <v>2084</v>
      </c>
      <c r="BM7" s="45">
        <v>2085</v>
      </c>
      <c r="BN7" s="45">
        <v>2086</v>
      </c>
      <c r="BO7" s="45">
        <v>2087</v>
      </c>
      <c r="BP7" s="45">
        <v>2088</v>
      </c>
      <c r="BQ7" s="45">
        <v>2089</v>
      </c>
      <c r="BR7" s="45">
        <v>2090</v>
      </c>
      <c r="BS7" s="45">
        <v>2091</v>
      </c>
      <c r="BT7" s="45">
        <v>2092</v>
      </c>
      <c r="BU7" s="45">
        <v>2093</v>
      </c>
      <c r="BV7" s="45">
        <v>2094</v>
      </c>
      <c r="BW7" s="45">
        <v>2095</v>
      </c>
    </row>
    <row r="8" spans="1:75" x14ac:dyDescent="0.3">
      <c r="A8" s="43" t="s">
        <v>71</v>
      </c>
    </row>
    <row r="9" spans="1:75" x14ac:dyDescent="0.3">
      <c r="A9" s="46" t="s">
        <v>72</v>
      </c>
      <c r="B9" s="43">
        <v>82.5</v>
      </c>
      <c r="C9" s="43">
        <v>82.1</v>
      </c>
      <c r="D9" s="43">
        <v>81.599999999999994</v>
      </c>
      <c r="E9" s="43">
        <v>81.2</v>
      </c>
      <c r="F9" s="43">
        <v>80.8</v>
      </c>
      <c r="G9" s="43">
        <v>80.400000000000006</v>
      </c>
      <c r="H9" s="43">
        <v>80</v>
      </c>
      <c r="I9" s="43">
        <v>79.599999999999994</v>
      </c>
      <c r="J9" s="43">
        <v>79.5</v>
      </c>
      <c r="K9" s="43">
        <v>79.400000000000006</v>
      </c>
      <c r="L9" s="43">
        <v>79.400000000000006</v>
      </c>
      <c r="M9" s="43">
        <v>79.5</v>
      </c>
      <c r="N9" s="43">
        <v>79.599999999999994</v>
      </c>
      <c r="O9" s="43">
        <v>79.599999999999994</v>
      </c>
      <c r="P9" s="43">
        <v>79.599999999999994</v>
      </c>
      <c r="Q9" s="43">
        <v>79.7</v>
      </c>
      <c r="R9" s="43">
        <v>79.8</v>
      </c>
      <c r="S9" s="43">
        <v>80.099999999999994</v>
      </c>
      <c r="T9" s="43">
        <v>80.3</v>
      </c>
      <c r="U9" s="43">
        <v>80.7</v>
      </c>
      <c r="V9" s="43">
        <v>81.2</v>
      </c>
      <c r="W9" s="43">
        <v>81.5</v>
      </c>
      <c r="X9" s="43">
        <v>81.8</v>
      </c>
      <c r="Y9" s="43">
        <v>82.1</v>
      </c>
      <c r="Z9" s="43">
        <v>82.3</v>
      </c>
      <c r="AA9" s="43">
        <v>82.4</v>
      </c>
      <c r="AB9" s="43">
        <v>82.5</v>
      </c>
      <c r="AC9" s="43">
        <v>82.5</v>
      </c>
      <c r="AD9" s="43">
        <v>82.4</v>
      </c>
      <c r="AE9" s="43">
        <v>82.3</v>
      </c>
      <c r="AF9" s="43">
        <v>82.2</v>
      </c>
      <c r="AG9" s="43">
        <v>82.1</v>
      </c>
      <c r="AH9" s="43">
        <v>81.900000000000006</v>
      </c>
      <c r="AI9" s="43">
        <v>81.8</v>
      </c>
      <c r="AJ9" s="43">
        <v>81.599999999999994</v>
      </c>
      <c r="AK9" s="43">
        <v>81.5</v>
      </c>
      <c r="AL9" s="43">
        <v>81.400000000000006</v>
      </c>
      <c r="AM9" s="43">
        <v>81.2</v>
      </c>
      <c r="AN9" s="43">
        <v>81.099999999999994</v>
      </c>
      <c r="AO9" s="43">
        <v>81.099999999999994</v>
      </c>
      <c r="AP9" s="43">
        <v>81</v>
      </c>
      <c r="AQ9" s="43">
        <v>81</v>
      </c>
      <c r="AR9" s="43">
        <v>81</v>
      </c>
      <c r="AS9" s="43">
        <v>81</v>
      </c>
      <c r="AT9" s="43">
        <v>81.099999999999994</v>
      </c>
      <c r="AU9" s="43">
        <v>81.2</v>
      </c>
      <c r="AV9" s="43">
        <v>81.3</v>
      </c>
      <c r="AW9" s="43">
        <v>81.400000000000006</v>
      </c>
      <c r="AX9" s="43">
        <v>81.599999999999994</v>
      </c>
      <c r="AY9" s="43">
        <v>81.8</v>
      </c>
      <c r="AZ9" s="43">
        <v>82</v>
      </c>
      <c r="BA9" s="43">
        <v>82.1</v>
      </c>
      <c r="BB9" s="43">
        <v>82.3</v>
      </c>
      <c r="BC9" s="43">
        <v>82.5</v>
      </c>
      <c r="BD9" s="43">
        <v>82.7</v>
      </c>
      <c r="BE9" s="43">
        <v>82.8</v>
      </c>
      <c r="BF9" s="43">
        <v>83</v>
      </c>
      <c r="BG9" s="43">
        <v>83.1</v>
      </c>
      <c r="BH9" s="43">
        <v>83.2</v>
      </c>
      <c r="BI9" s="43">
        <v>83.3</v>
      </c>
      <c r="BJ9" s="43">
        <v>83.3</v>
      </c>
      <c r="BK9" s="43">
        <v>83.4</v>
      </c>
      <c r="BL9" s="43">
        <v>83.4</v>
      </c>
      <c r="BM9" s="43">
        <v>83.4</v>
      </c>
      <c r="BN9" s="43">
        <v>83.3</v>
      </c>
      <c r="BO9" s="43">
        <v>83.3</v>
      </c>
      <c r="BP9" s="43">
        <v>83.3</v>
      </c>
      <c r="BQ9" s="43">
        <v>83.3</v>
      </c>
      <c r="BR9" s="43">
        <v>83.3</v>
      </c>
      <c r="BS9" s="43">
        <v>83.2</v>
      </c>
      <c r="BT9" s="43">
        <v>83.2</v>
      </c>
      <c r="BU9" s="43">
        <v>83.2</v>
      </c>
      <c r="BV9" s="43">
        <v>83.3</v>
      </c>
      <c r="BW9" s="43">
        <v>83.3</v>
      </c>
    </row>
    <row r="10" spans="1:75" x14ac:dyDescent="0.3">
      <c r="A10" s="46" t="s">
        <v>73</v>
      </c>
      <c r="B10" s="43">
        <v>194.7</v>
      </c>
      <c r="C10" s="43">
        <v>194.4</v>
      </c>
      <c r="D10" s="43">
        <v>194.5</v>
      </c>
      <c r="E10" s="43">
        <v>194.6</v>
      </c>
      <c r="F10" s="43">
        <v>194.7</v>
      </c>
      <c r="G10" s="43">
        <v>195</v>
      </c>
      <c r="H10" s="43">
        <v>195.4</v>
      </c>
      <c r="I10" s="43">
        <v>195.8</v>
      </c>
      <c r="J10" s="43">
        <v>196.1</v>
      </c>
      <c r="K10" s="43">
        <v>196.6</v>
      </c>
      <c r="L10" s="43">
        <v>197.1</v>
      </c>
      <c r="M10" s="43">
        <v>197.6</v>
      </c>
      <c r="N10" s="43">
        <v>198.1</v>
      </c>
      <c r="O10" s="43">
        <v>198.6</v>
      </c>
      <c r="P10" s="43">
        <v>198.9</v>
      </c>
      <c r="Q10" s="43">
        <v>199.4</v>
      </c>
      <c r="R10" s="43">
        <v>199.9</v>
      </c>
      <c r="S10" s="43">
        <v>200.5</v>
      </c>
      <c r="T10" s="43">
        <v>201</v>
      </c>
      <c r="U10" s="43">
        <v>201.4</v>
      </c>
      <c r="V10" s="43">
        <v>201.7</v>
      </c>
      <c r="W10" s="43">
        <v>202</v>
      </c>
      <c r="X10" s="43">
        <v>202.3</v>
      </c>
      <c r="Y10" s="43">
        <v>202.4</v>
      </c>
      <c r="Z10" s="43">
        <v>202.5</v>
      </c>
      <c r="AA10" s="43">
        <v>202.7</v>
      </c>
      <c r="AB10" s="43">
        <v>202.9</v>
      </c>
      <c r="AC10" s="43">
        <v>203.2</v>
      </c>
      <c r="AD10" s="43">
        <v>203.6</v>
      </c>
      <c r="AE10" s="43">
        <v>203.8</v>
      </c>
      <c r="AF10" s="43">
        <v>204.1</v>
      </c>
      <c r="AG10" s="43">
        <v>204.4</v>
      </c>
      <c r="AH10" s="43">
        <v>204.5</v>
      </c>
      <c r="AI10" s="43">
        <v>204.6</v>
      </c>
      <c r="AJ10" s="43">
        <v>204.6</v>
      </c>
      <c r="AK10" s="43">
        <v>204.7</v>
      </c>
      <c r="AL10" s="43">
        <v>204.8</v>
      </c>
      <c r="AM10" s="43">
        <v>204.9</v>
      </c>
      <c r="AN10" s="43">
        <v>205.2</v>
      </c>
      <c r="AO10" s="43">
        <v>205.4</v>
      </c>
      <c r="AP10" s="43">
        <v>205.7</v>
      </c>
      <c r="AQ10" s="43">
        <v>205.9</v>
      </c>
      <c r="AR10" s="43">
        <v>206.1</v>
      </c>
      <c r="AS10" s="43">
        <v>206.2</v>
      </c>
      <c r="AT10" s="43">
        <v>206.3</v>
      </c>
      <c r="AU10" s="43">
        <v>206.5</v>
      </c>
      <c r="AV10" s="43">
        <v>206.6</v>
      </c>
      <c r="AW10" s="43">
        <v>206.6</v>
      </c>
      <c r="AX10" s="43">
        <v>206.6</v>
      </c>
      <c r="AY10" s="43">
        <v>206.6</v>
      </c>
      <c r="AZ10" s="43">
        <v>206.4</v>
      </c>
      <c r="BA10" s="43">
        <v>206.1</v>
      </c>
      <c r="BB10" s="43">
        <v>205.9</v>
      </c>
      <c r="BC10" s="43">
        <v>205.8</v>
      </c>
      <c r="BD10" s="43">
        <v>205.8</v>
      </c>
      <c r="BE10" s="43">
        <v>205.9</v>
      </c>
      <c r="BF10" s="43">
        <v>206</v>
      </c>
      <c r="BG10" s="43">
        <v>206.1</v>
      </c>
      <c r="BH10" s="43">
        <v>206.2</v>
      </c>
      <c r="BI10" s="43">
        <v>206.3</v>
      </c>
      <c r="BJ10" s="43">
        <v>206.4</v>
      </c>
      <c r="BK10" s="43">
        <v>206.7</v>
      </c>
      <c r="BL10" s="43">
        <v>207</v>
      </c>
      <c r="BM10" s="43">
        <v>207.4</v>
      </c>
      <c r="BN10" s="43">
        <v>207.9</v>
      </c>
      <c r="BO10" s="43">
        <v>208.5</v>
      </c>
      <c r="BP10" s="43">
        <v>209</v>
      </c>
      <c r="BQ10" s="43">
        <v>209.5</v>
      </c>
      <c r="BR10" s="43">
        <v>209.9</v>
      </c>
      <c r="BS10" s="43">
        <v>210.3</v>
      </c>
      <c r="BT10" s="43">
        <v>210.7</v>
      </c>
      <c r="BU10" s="43">
        <v>210.9</v>
      </c>
      <c r="BV10" s="43">
        <v>211.2</v>
      </c>
      <c r="BW10" s="43">
        <v>211.4</v>
      </c>
    </row>
    <row r="11" spans="1:75" x14ac:dyDescent="0.3">
      <c r="A11" s="46" t="s">
        <v>74</v>
      </c>
      <c r="B11" s="43">
        <v>57.3</v>
      </c>
      <c r="C11" s="43">
        <v>58.8</v>
      </c>
      <c r="D11" s="43">
        <v>60.2</v>
      </c>
      <c r="E11" s="43">
        <v>61.7</v>
      </c>
      <c r="F11" s="43">
        <v>63.4</v>
      </c>
      <c r="G11" s="43">
        <v>64.900000000000006</v>
      </c>
      <c r="H11" s="43">
        <v>66.400000000000006</v>
      </c>
      <c r="I11" s="43">
        <v>67.8</v>
      </c>
      <c r="J11" s="43">
        <v>69.099999999999994</v>
      </c>
      <c r="K11" s="43">
        <v>70.2</v>
      </c>
      <c r="L11" s="43">
        <v>71.2</v>
      </c>
      <c r="M11" s="43">
        <v>72</v>
      </c>
      <c r="N11" s="43">
        <v>72.8</v>
      </c>
      <c r="O11" s="43">
        <v>73.7</v>
      </c>
      <c r="P11" s="43">
        <v>74.8</v>
      </c>
      <c r="Q11" s="43">
        <v>75.599999999999994</v>
      </c>
      <c r="R11" s="43">
        <v>76.2</v>
      </c>
      <c r="S11" s="43">
        <v>76.599999999999994</v>
      </c>
      <c r="T11" s="43">
        <v>77</v>
      </c>
      <c r="U11" s="43">
        <v>77.400000000000006</v>
      </c>
      <c r="V11" s="43">
        <v>77.8</v>
      </c>
      <c r="W11" s="43">
        <v>78.3</v>
      </c>
      <c r="X11" s="43">
        <v>78.7</v>
      </c>
      <c r="Y11" s="43">
        <v>79.3</v>
      </c>
      <c r="Z11" s="43">
        <v>79.900000000000006</v>
      </c>
      <c r="AA11" s="43">
        <v>80.5</v>
      </c>
      <c r="AB11" s="43">
        <v>81.099999999999994</v>
      </c>
      <c r="AC11" s="43">
        <v>81.5</v>
      </c>
      <c r="AD11" s="43">
        <v>82</v>
      </c>
      <c r="AE11" s="43">
        <v>82.6</v>
      </c>
      <c r="AF11" s="43">
        <v>83.1</v>
      </c>
      <c r="AG11" s="43">
        <v>83.6</v>
      </c>
      <c r="AH11" s="43">
        <v>84.3</v>
      </c>
      <c r="AI11" s="43">
        <v>85</v>
      </c>
      <c r="AJ11" s="43">
        <v>85.8</v>
      </c>
      <c r="AK11" s="43">
        <v>86.6</v>
      </c>
      <c r="AL11" s="43">
        <v>87.4</v>
      </c>
      <c r="AM11" s="43">
        <v>88.1</v>
      </c>
      <c r="AN11" s="43">
        <v>88.7</v>
      </c>
      <c r="AO11" s="43">
        <v>89.4</v>
      </c>
      <c r="AP11" s="43">
        <v>90</v>
      </c>
      <c r="AQ11" s="43">
        <v>90.6</v>
      </c>
      <c r="AR11" s="43">
        <v>91.3</v>
      </c>
      <c r="AS11" s="43">
        <v>91.9</v>
      </c>
      <c r="AT11" s="43">
        <v>92.6</v>
      </c>
      <c r="AU11" s="43">
        <v>93.3</v>
      </c>
      <c r="AV11" s="43">
        <v>93.9</v>
      </c>
      <c r="AW11" s="43">
        <v>94.6</v>
      </c>
      <c r="AX11" s="43">
        <v>95.3</v>
      </c>
      <c r="AY11" s="43">
        <v>96.1</v>
      </c>
      <c r="AZ11" s="43">
        <v>96.9</v>
      </c>
      <c r="BA11" s="43">
        <v>97.8</v>
      </c>
      <c r="BB11" s="43">
        <v>98.6</v>
      </c>
      <c r="BC11" s="43">
        <v>99.3</v>
      </c>
      <c r="BD11" s="43">
        <v>99.8</v>
      </c>
      <c r="BE11" s="43">
        <v>100.3</v>
      </c>
      <c r="BF11" s="43">
        <v>100.8</v>
      </c>
      <c r="BG11" s="43">
        <v>101.2</v>
      </c>
      <c r="BH11" s="43">
        <v>101.7</v>
      </c>
      <c r="BI11" s="43">
        <v>102.2</v>
      </c>
      <c r="BJ11" s="43">
        <v>102.6</v>
      </c>
      <c r="BK11" s="43">
        <v>102.9</v>
      </c>
      <c r="BL11" s="43">
        <v>103.1</v>
      </c>
      <c r="BM11" s="43">
        <v>103.3</v>
      </c>
      <c r="BN11" s="43">
        <v>103.4</v>
      </c>
      <c r="BO11" s="43">
        <v>103.4</v>
      </c>
      <c r="BP11" s="43">
        <v>103.5</v>
      </c>
      <c r="BQ11" s="43">
        <v>103.6</v>
      </c>
      <c r="BR11" s="43">
        <v>103.8</v>
      </c>
      <c r="BS11" s="43">
        <v>104</v>
      </c>
      <c r="BT11" s="43">
        <v>104.3</v>
      </c>
      <c r="BU11" s="43">
        <v>104.6</v>
      </c>
      <c r="BV11" s="43">
        <v>104.9</v>
      </c>
      <c r="BW11" s="43">
        <v>105.3</v>
      </c>
    </row>
    <row r="12" spans="1:75" x14ac:dyDescent="0.3">
      <c r="A12" s="46" t="s">
        <v>75</v>
      </c>
      <c r="B12" s="43">
        <v>334.5</v>
      </c>
      <c r="C12" s="43">
        <v>335.3</v>
      </c>
      <c r="D12" s="43">
        <v>336.3</v>
      </c>
      <c r="E12" s="43">
        <v>337.6</v>
      </c>
      <c r="F12" s="43">
        <v>338.9</v>
      </c>
      <c r="G12" s="43">
        <v>340.3</v>
      </c>
      <c r="H12" s="43">
        <v>341.7</v>
      </c>
      <c r="I12" s="43">
        <v>343.2</v>
      </c>
      <c r="J12" s="43">
        <v>344.7</v>
      </c>
      <c r="K12" s="43">
        <v>346.2</v>
      </c>
      <c r="L12" s="43">
        <v>347.7</v>
      </c>
      <c r="M12" s="43">
        <v>349.1</v>
      </c>
      <c r="N12" s="43">
        <v>350.5</v>
      </c>
      <c r="O12" s="43">
        <v>351.9</v>
      </c>
      <c r="P12" s="43">
        <v>353.3</v>
      </c>
      <c r="Q12" s="43">
        <v>354.6</v>
      </c>
      <c r="R12" s="43">
        <v>355.9</v>
      </c>
      <c r="S12" s="43">
        <v>357.1</v>
      </c>
      <c r="T12" s="43">
        <v>358.4</v>
      </c>
      <c r="U12" s="43">
        <v>359.5</v>
      </c>
      <c r="V12" s="43">
        <v>360.7</v>
      </c>
      <c r="W12" s="43">
        <v>361.8</v>
      </c>
      <c r="X12" s="43">
        <v>362.9</v>
      </c>
      <c r="Y12" s="43">
        <v>363.8</v>
      </c>
      <c r="Z12" s="43">
        <v>364.8</v>
      </c>
      <c r="AA12" s="43">
        <v>365.6</v>
      </c>
      <c r="AB12" s="43">
        <v>366.5</v>
      </c>
      <c r="AC12" s="43">
        <v>367.2</v>
      </c>
      <c r="AD12" s="43">
        <v>368</v>
      </c>
      <c r="AE12" s="43">
        <v>368.7</v>
      </c>
      <c r="AF12" s="43">
        <v>369.4</v>
      </c>
      <c r="AG12" s="43">
        <v>370.1</v>
      </c>
      <c r="AH12" s="43">
        <v>370.7</v>
      </c>
      <c r="AI12" s="43">
        <v>371.4</v>
      </c>
      <c r="AJ12" s="43">
        <v>372.1</v>
      </c>
      <c r="AK12" s="43">
        <v>372.8</v>
      </c>
      <c r="AL12" s="43">
        <v>373.5</v>
      </c>
      <c r="AM12" s="43">
        <v>374.3</v>
      </c>
      <c r="AN12" s="43">
        <v>375</v>
      </c>
      <c r="AO12" s="43">
        <v>375.8</v>
      </c>
      <c r="AP12" s="43">
        <v>376.6</v>
      </c>
      <c r="AQ12" s="43">
        <v>377.5</v>
      </c>
      <c r="AR12" s="43">
        <v>378.3</v>
      </c>
      <c r="AS12" s="43">
        <v>379.2</v>
      </c>
      <c r="AT12" s="43">
        <v>380.1</v>
      </c>
      <c r="AU12" s="43">
        <v>381</v>
      </c>
      <c r="AV12" s="43">
        <v>381.8</v>
      </c>
      <c r="AW12" s="43">
        <v>382.7</v>
      </c>
      <c r="AX12" s="43">
        <v>383.6</v>
      </c>
      <c r="AY12" s="43">
        <v>384.4</v>
      </c>
      <c r="AZ12" s="43">
        <v>385.2</v>
      </c>
      <c r="BA12" s="43">
        <v>386</v>
      </c>
      <c r="BB12" s="43">
        <v>386.8</v>
      </c>
      <c r="BC12" s="43">
        <v>387.6</v>
      </c>
      <c r="BD12" s="43">
        <v>388.3</v>
      </c>
      <c r="BE12" s="43">
        <v>389.1</v>
      </c>
      <c r="BF12" s="43">
        <v>389.7</v>
      </c>
      <c r="BG12" s="43">
        <v>390.4</v>
      </c>
      <c r="BH12" s="43">
        <v>391.1</v>
      </c>
      <c r="BI12" s="43">
        <v>391.7</v>
      </c>
      <c r="BJ12" s="43">
        <v>392.3</v>
      </c>
      <c r="BK12" s="43">
        <v>392.9</v>
      </c>
      <c r="BL12" s="43">
        <v>393.5</v>
      </c>
      <c r="BM12" s="43">
        <v>394.1</v>
      </c>
      <c r="BN12" s="43">
        <v>394.7</v>
      </c>
      <c r="BO12" s="43">
        <v>395.2</v>
      </c>
      <c r="BP12" s="43">
        <v>395.8</v>
      </c>
      <c r="BQ12" s="43">
        <v>396.4</v>
      </c>
      <c r="BR12" s="43">
        <v>397</v>
      </c>
      <c r="BS12" s="43">
        <v>397.6</v>
      </c>
      <c r="BT12" s="43">
        <v>398.2</v>
      </c>
      <c r="BU12" s="43">
        <v>398.8</v>
      </c>
      <c r="BV12" s="43">
        <v>399.4</v>
      </c>
      <c r="BW12" s="43">
        <v>400</v>
      </c>
    </row>
    <row r="13" spans="1:75" x14ac:dyDescent="0.3">
      <c r="A13" s="42"/>
    </row>
    <row r="14" spans="1:75" ht="16.5" x14ac:dyDescent="0.3">
      <c r="A14" s="43" t="s">
        <v>78</v>
      </c>
    </row>
    <row r="15" spans="1:75" x14ac:dyDescent="0.3">
      <c r="A15" s="46" t="s">
        <v>79</v>
      </c>
      <c r="B15" s="43">
        <v>-0.6</v>
      </c>
      <c r="C15" s="43">
        <v>-0.5</v>
      </c>
      <c r="D15" s="43">
        <v>-0.5</v>
      </c>
      <c r="E15" s="43">
        <v>-0.5</v>
      </c>
      <c r="F15" s="43">
        <v>-0.5</v>
      </c>
      <c r="G15" s="43">
        <v>-0.5</v>
      </c>
      <c r="H15" s="43">
        <v>-0.4</v>
      </c>
      <c r="I15" s="43">
        <v>-0.2</v>
      </c>
      <c r="J15" s="43">
        <v>-0.1</v>
      </c>
      <c r="K15" s="43">
        <v>0.1</v>
      </c>
      <c r="L15" s="43">
        <v>0.1</v>
      </c>
      <c r="M15" s="43">
        <v>0.1</v>
      </c>
      <c r="N15" s="43">
        <v>0</v>
      </c>
      <c r="O15" s="43">
        <v>0</v>
      </c>
      <c r="P15" s="43">
        <v>0.1</v>
      </c>
      <c r="Q15" s="43">
        <v>0.2</v>
      </c>
      <c r="R15" s="43">
        <v>0.3</v>
      </c>
      <c r="S15" s="43">
        <v>0.3</v>
      </c>
      <c r="T15" s="43">
        <v>0.5</v>
      </c>
      <c r="U15" s="43">
        <v>0.6</v>
      </c>
      <c r="V15" s="43">
        <v>0.4</v>
      </c>
      <c r="W15" s="43">
        <v>0.4</v>
      </c>
      <c r="X15" s="43">
        <v>0.3</v>
      </c>
      <c r="Y15" s="43">
        <v>0.2</v>
      </c>
      <c r="Z15" s="43">
        <v>0.1</v>
      </c>
      <c r="AA15" s="43">
        <v>0.1</v>
      </c>
      <c r="AB15" s="43">
        <v>0</v>
      </c>
      <c r="AC15" s="43">
        <v>-0.1</v>
      </c>
      <c r="AD15" s="43">
        <v>-0.1</v>
      </c>
      <c r="AE15" s="43">
        <v>-0.1</v>
      </c>
      <c r="AF15" s="43">
        <v>-0.2</v>
      </c>
      <c r="AG15" s="43">
        <v>-0.2</v>
      </c>
      <c r="AH15" s="43">
        <v>-0.2</v>
      </c>
      <c r="AI15" s="43">
        <v>-0.2</v>
      </c>
      <c r="AJ15" s="43">
        <v>-0.2</v>
      </c>
      <c r="AK15" s="43">
        <v>-0.2</v>
      </c>
      <c r="AL15" s="43">
        <v>-0.1</v>
      </c>
      <c r="AM15" s="43">
        <v>-0.1</v>
      </c>
      <c r="AN15" s="43">
        <v>-0.1</v>
      </c>
      <c r="AO15" s="43">
        <v>-0.1</v>
      </c>
      <c r="AP15" s="43">
        <v>0</v>
      </c>
      <c r="AQ15" s="43">
        <v>0</v>
      </c>
      <c r="AR15" s="43">
        <v>0</v>
      </c>
      <c r="AS15" s="43">
        <v>0.1</v>
      </c>
      <c r="AT15" s="43">
        <v>0.1</v>
      </c>
      <c r="AU15" s="43">
        <v>0.1</v>
      </c>
      <c r="AV15" s="43">
        <v>0.2</v>
      </c>
      <c r="AW15" s="43">
        <v>0.2</v>
      </c>
      <c r="AX15" s="43">
        <v>0.2</v>
      </c>
      <c r="AY15" s="43">
        <v>0.2</v>
      </c>
      <c r="AZ15" s="43">
        <v>0.2</v>
      </c>
      <c r="BA15" s="43">
        <v>0.2</v>
      </c>
      <c r="BB15" s="43">
        <v>0.2</v>
      </c>
      <c r="BC15" s="43">
        <v>0.2</v>
      </c>
      <c r="BD15" s="43">
        <v>0.2</v>
      </c>
      <c r="BE15" s="43">
        <v>0.2</v>
      </c>
      <c r="BF15" s="43">
        <v>0.1</v>
      </c>
      <c r="BG15" s="43">
        <v>0.1</v>
      </c>
      <c r="BH15" s="43">
        <v>0.1</v>
      </c>
      <c r="BI15" s="43">
        <v>0.1</v>
      </c>
      <c r="BJ15" s="43">
        <v>0</v>
      </c>
      <c r="BK15" s="43">
        <v>0</v>
      </c>
      <c r="BL15" s="43">
        <v>0</v>
      </c>
      <c r="BM15" s="43">
        <v>0</v>
      </c>
      <c r="BN15" s="43">
        <v>0</v>
      </c>
      <c r="BO15" s="43">
        <v>0</v>
      </c>
      <c r="BP15" s="43">
        <v>0</v>
      </c>
      <c r="BQ15" s="43">
        <v>0</v>
      </c>
      <c r="BR15" s="43">
        <v>0</v>
      </c>
      <c r="BS15" s="43">
        <v>0</v>
      </c>
      <c r="BT15" s="43">
        <v>0</v>
      </c>
      <c r="BU15" s="43">
        <v>0</v>
      </c>
      <c r="BV15" s="43">
        <v>0</v>
      </c>
      <c r="BW15" s="43">
        <v>0.1</v>
      </c>
    </row>
    <row r="16" spans="1:75" x14ac:dyDescent="0.3">
      <c r="A16" s="46" t="s">
        <v>73</v>
      </c>
      <c r="B16" s="43">
        <v>-0.1</v>
      </c>
      <c r="C16" s="43">
        <v>0</v>
      </c>
      <c r="D16" s="43">
        <v>0.1</v>
      </c>
      <c r="E16" s="43">
        <v>0.1</v>
      </c>
      <c r="F16" s="43">
        <v>0.2</v>
      </c>
      <c r="G16" s="43">
        <v>0.2</v>
      </c>
      <c r="H16" s="43">
        <v>0.2</v>
      </c>
      <c r="I16" s="43">
        <v>0.2</v>
      </c>
      <c r="J16" s="43">
        <v>0.2</v>
      </c>
      <c r="K16" s="43">
        <v>0.3</v>
      </c>
      <c r="L16" s="43">
        <v>0.3</v>
      </c>
      <c r="M16" s="43">
        <v>0.3</v>
      </c>
      <c r="N16" s="43">
        <v>0.2</v>
      </c>
      <c r="O16" s="43">
        <v>0.2</v>
      </c>
      <c r="P16" s="43">
        <v>0.2</v>
      </c>
      <c r="Q16" s="43">
        <v>0.3</v>
      </c>
      <c r="R16" s="43">
        <v>0.3</v>
      </c>
      <c r="S16" s="43">
        <v>0.3</v>
      </c>
      <c r="T16" s="43">
        <v>0.2</v>
      </c>
      <c r="U16" s="43">
        <v>0.2</v>
      </c>
      <c r="V16" s="43">
        <v>0.1</v>
      </c>
      <c r="W16" s="43">
        <v>0.1</v>
      </c>
      <c r="X16" s="43">
        <v>0.1</v>
      </c>
      <c r="Y16" s="43">
        <v>0</v>
      </c>
      <c r="Z16" s="43">
        <v>0.1</v>
      </c>
      <c r="AA16" s="43">
        <v>0.1</v>
      </c>
      <c r="AB16" s="43">
        <v>0.2</v>
      </c>
      <c r="AC16" s="43">
        <v>0.2</v>
      </c>
      <c r="AD16" s="43">
        <v>0.1</v>
      </c>
      <c r="AE16" s="43">
        <v>0.1</v>
      </c>
      <c r="AF16" s="43">
        <v>0.1</v>
      </c>
      <c r="AG16" s="43">
        <v>0.1</v>
      </c>
      <c r="AH16" s="43">
        <v>0</v>
      </c>
      <c r="AI16" s="43">
        <v>0</v>
      </c>
      <c r="AJ16" s="43">
        <v>0</v>
      </c>
      <c r="AK16" s="43">
        <v>0</v>
      </c>
      <c r="AL16" s="43">
        <v>0.1</v>
      </c>
      <c r="AM16" s="43">
        <v>0.1</v>
      </c>
      <c r="AN16" s="43">
        <v>0.1</v>
      </c>
      <c r="AO16" s="43">
        <v>0.1</v>
      </c>
      <c r="AP16" s="43">
        <v>0.1</v>
      </c>
      <c r="AQ16" s="43">
        <v>0.1</v>
      </c>
      <c r="AR16" s="43">
        <v>0.1</v>
      </c>
      <c r="AS16" s="43">
        <v>0</v>
      </c>
      <c r="AT16" s="43">
        <v>0.1</v>
      </c>
      <c r="AU16" s="43">
        <v>0.1</v>
      </c>
      <c r="AV16" s="43">
        <v>0</v>
      </c>
      <c r="AW16" s="43">
        <v>0</v>
      </c>
      <c r="AX16" s="43">
        <v>0</v>
      </c>
      <c r="AY16" s="43">
        <v>-0.1</v>
      </c>
      <c r="AZ16" s="43">
        <v>-0.1</v>
      </c>
      <c r="BA16" s="43">
        <v>-0.1</v>
      </c>
      <c r="BB16" s="43">
        <v>0</v>
      </c>
      <c r="BC16" s="43">
        <v>0</v>
      </c>
      <c r="BD16" s="43">
        <v>0</v>
      </c>
      <c r="BE16" s="43">
        <v>0</v>
      </c>
      <c r="BF16" s="43">
        <v>0.1</v>
      </c>
      <c r="BG16" s="43">
        <v>0</v>
      </c>
      <c r="BH16" s="43">
        <v>0.1</v>
      </c>
      <c r="BI16" s="43">
        <v>0.1</v>
      </c>
      <c r="BJ16" s="43">
        <v>0.1</v>
      </c>
      <c r="BK16" s="43">
        <v>0.2</v>
      </c>
      <c r="BL16" s="43">
        <v>0.2</v>
      </c>
      <c r="BM16" s="43">
        <v>0.2</v>
      </c>
      <c r="BN16" s="43">
        <v>0.3</v>
      </c>
      <c r="BO16" s="43">
        <v>0.2</v>
      </c>
      <c r="BP16" s="43">
        <v>0.2</v>
      </c>
      <c r="BQ16" s="43">
        <v>0.2</v>
      </c>
      <c r="BR16" s="43">
        <v>0.2</v>
      </c>
      <c r="BS16" s="43">
        <v>0.2</v>
      </c>
      <c r="BT16" s="43">
        <v>0.1</v>
      </c>
      <c r="BU16" s="43">
        <v>0.1</v>
      </c>
      <c r="BV16" s="43">
        <v>0.1</v>
      </c>
      <c r="BW16" s="43">
        <v>0.1</v>
      </c>
    </row>
    <row r="17" spans="1:75" x14ac:dyDescent="0.3">
      <c r="A17" s="46" t="s">
        <v>74</v>
      </c>
      <c r="B17" s="43">
        <v>2.5</v>
      </c>
      <c r="C17" s="43">
        <v>2.5</v>
      </c>
      <c r="D17" s="43">
        <v>2.6</v>
      </c>
      <c r="E17" s="43">
        <v>2.6</v>
      </c>
      <c r="F17" s="43">
        <v>2.4</v>
      </c>
      <c r="G17" s="43">
        <v>2.2999999999999998</v>
      </c>
      <c r="H17" s="43">
        <v>2.1</v>
      </c>
      <c r="I17" s="43">
        <v>2</v>
      </c>
      <c r="J17" s="43">
        <v>1.6</v>
      </c>
      <c r="K17" s="43">
        <v>1.3</v>
      </c>
      <c r="L17" s="43">
        <v>1.2</v>
      </c>
      <c r="M17" s="43">
        <v>1.2</v>
      </c>
      <c r="N17" s="43">
        <v>1.2</v>
      </c>
      <c r="O17" s="43">
        <v>1.4</v>
      </c>
      <c r="P17" s="43">
        <v>1.1000000000000001</v>
      </c>
      <c r="Q17" s="43">
        <v>0.8</v>
      </c>
      <c r="R17" s="43">
        <v>0.5</v>
      </c>
      <c r="S17" s="43">
        <v>0.6</v>
      </c>
      <c r="T17" s="43">
        <v>0.5</v>
      </c>
      <c r="U17" s="43">
        <v>0.5</v>
      </c>
      <c r="V17" s="43">
        <v>0.6</v>
      </c>
      <c r="W17" s="43">
        <v>0.6</v>
      </c>
      <c r="X17" s="43">
        <v>0.7</v>
      </c>
      <c r="Y17" s="43">
        <v>0.8</v>
      </c>
      <c r="Z17" s="43">
        <v>0.7</v>
      </c>
      <c r="AA17" s="43">
        <v>0.7</v>
      </c>
      <c r="AB17" s="43">
        <v>0.6</v>
      </c>
      <c r="AC17" s="43">
        <v>0.6</v>
      </c>
      <c r="AD17" s="43">
        <v>0.7</v>
      </c>
      <c r="AE17" s="43">
        <v>0.6</v>
      </c>
      <c r="AF17" s="43">
        <v>0.7</v>
      </c>
      <c r="AG17" s="43">
        <v>0.8</v>
      </c>
      <c r="AH17" s="43">
        <v>0.9</v>
      </c>
      <c r="AI17" s="43">
        <v>1</v>
      </c>
      <c r="AJ17" s="43">
        <v>0.9</v>
      </c>
      <c r="AK17" s="43">
        <v>0.9</v>
      </c>
      <c r="AL17" s="43">
        <v>0.8</v>
      </c>
      <c r="AM17" s="43">
        <v>0.7</v>
      </c>
      <c r="AN17" s="43">
        <v>0.7</v>
      </c>
      <c r="AO17" s="43">
        <v>0.7</v>
      </c>
      <c r="AP17" s="43">
        <v>0.7</v>
      </c>
      <c r="AQ17" s="43">
        <v>0.7</v>
      </c>
      <c r="AR17" s="43">
        <v>0.7</v>
      </c>
      <c r="AS17" s="43">
        <v>0.8</v>
      </c>
      <c r="AT17" s="43">
        <v>0.7</v>
      </c>
      <c r="AU17" s="43">
        <v>0.7</v>
      </c>
      <c r="AV17" s="43">
        <v>0.7</v>
      </c>
      <c r="AW17" s="43">
        <v>0.8</v>
      </c>
      <c r="AX17" s="43">
        <v>0.8</v>
      </c>
      <c r="AY17" s="43">
        <v>0.9</v>
      </c>
      <c r="AZ17" s="43">
        <v>0.9</v>
      </c>
      <c r="BA17" s="43">
        <v>0.8</v>
      </c>
      <c r="BB17" s="43">
        <v>0.7</v>
      </c>
      <c r="BC17" s="43">
        <v>0.6</v>
      </c>
      <c r="BD17" s="43">
        <v>0.5</v>
      </c>
      <c r="BE17" s="43">
        <v>0.5</v>
      </c>
      <c r="BF17" s="43">
        <v>0.4</v>
      </c>
      <c r="BG17" s="43">
        <v>0.5</v>
      </c>
      <c r="BH17" s="43">
        <v>0.4</v>
      </c>
      <c r="BI17" s="43">
        <v>0.4</v>
      </c>
      <c r="BJ17" s="43">
        <v>0.3</v>
      </c>
      <c r="BK17" s="43">
        <v>0.2</v>
      </c>
      <c r="BL17" s="43">
        <v>0.2</v>
      </c>
      <c r="BM17" s="43">
        <v>0.1</v>
      </c>
      <c r="BN17" s="43">
        <v>0</v>
      </c>
      <c r="BO17" s="43">
        <v>0.1</v>
      </c>
      <c r="BP17" s="43">
        <v>0.1</v>
      </c>
      <c r="BQ17" s="43">
        <v>0.2</v>
      </c>
      <c r="BR17" s="43">
        <v>0.2</v>
      </c>
      <c r="BS17" s="43">
        <v>0.2</v>
      </c>
      <c r="BT17" s="43">
        <v>0.3</v>
      </c>
      <c r="BU17" s="43">
        <v>0.3</v>
      </c>
      <c r="BV17" s="43">
        <v>0.4</v>
      </c>
      <c r="BW17" s="43">
        <v>0.4</v>
      </c>
    </row>
    <row r="18" spans="1:75" x14ac:dyDescent="0.3">
      <c r="A18" s="46" t="s">
        <v>80</v>
      </c>
      <c r="B18" s="43">
        <v>0.2</v>
      </c>
      <c r="C18" s="43">
        <v>0.3</v>
      </c>
      <c r="D18" s="43">
        <v>0.4</v>
      </c>
      <c r="E18" s="43">
        <v>0.4</v>
      </c>
      <c r="F18" s="43">
        <v>0.4</v>
      </c>
      <c r="G18" s="43">
        <v>0.4</v>
      </c>
      <c r="H18" s="43">
        <v>0.4</v>
      </c>
      <c r="I18" s="43">
        <v>0.4</v>
      </c>
      <c r="J18" s="43">
        <v>0.4</v>
      </c>
      <c r="K18" s="43">
        <v>0.4</v>
      </c>
      <c r="L18" s="43">
        <v>0.4</v>
      </c>
      <c r="M18" s="43">
        <v>0.4</v>
      </c>
      <c r="N18" s="43">
        <v>0.4</v>
      </c>
      <c r="O18" s="43">
        <v>0.4</v>
      </c>
      <c r="P18" s="43">
        <v>0.4</v>
      </c>
      <c r="Q18" s="43">
        <v>0.4</v>
      </c>
      <c r="R18" s="43">
        <v>0.4</v>
      </c>
      <c r="S18" s="43">
        <v>0.3</v>
      </c>
      <c r="T18" s="43">
        <v>0.3</v>
      </c>
      <c r="U18" s="43">
        <v>0.3</v>
      </c>
      <c r="V18" s="43">
        <v>0.3</v>
      </c>
      <c r="W18" s="43">
        <v>0.3</v>
      </c>
      <c r="X18" s="43">
        <v>0.3</v>
      </c>
      <c r="Y18" s="43">
        <v>0.3</v>
      </c>
      <c r="Z18" s="43">
        <v>0.2</v>
      </c>
      <c r="AA18" s="43">
        <v>0.2</v>
      </c>
      <c r="AB18" s="43">
        <v>0.2</v>
      </c>
      <c r="AC18" s="43">
        <v>0.2</v>
      </c>
      <c r="AD18" s="43">
        <v>0.2</v>
      </c>
      <c r="AE18" s="43">
        <v>0.2</v>
      </c>
      <c r="AF18" s="43">
        <v>0.2</v>
      </c>
      <c r="AG18" s="43">
        <v>0.2</v>
      </c>
      <c r="AH18" s="43">
        <v>0.2</v>
      </c>
      <c r="AI18" s="43">
        <v>0.2</v>
      </c>
      <c r="AJ18" s="43">
        <v>0.2</v>
      </c>
      <c r="AK18" s="43">
        <v>0.2</v>
      </c>
      <c r="AL18" s="43">
        <v>0.2</v>
      </c>
      <c r="AM18" s="43">
        <v>0.2</v>
      </c>
      <c r="AN18" s="43">
        <v>0.2</v>
      </c>
      <c r="AO18" s="43">
        <v>0.2</v>
      </c>
      <c r="AP18" s="43">
        <v>0.2</v>
      </c>
      <c r="AQ18" s="43">
        <v>0.2</v>
      </c>
      <c r="AR18" s="43">
        <v>0.2</v>
      </c>
      <c r="AS18" s="43">
        <v>0.2</v>
      </c>
      <c r="AT18" s="43">
        <v>0.2</v>
      </c>
      <c r="AU18" s="43">
        <v>0.2</v>
      </c>
      <c r="AV18" s="43">
        <v>0.2</v>
      </c>
      <c r="AW18" s="43">
        <v>0.2</v>
      </c>
      <c r="AX18" s="43">
        <v>0.2</v>
      </c>
      <c r="AY18" s="43">
        <v>0.2</v>
      </c>
      <c r="AZ18" s="43">
        <v>0.2</v>
      </c>
      <c r="BA18" s="43">
        <v>0.2</v>
      </c>
      <c r="BB18" s="43">
        <v>0.2</v>
      </c>
      <c r="BC18" s="43">
        <v>0.2</v>
      </c>
      <c r="BD18" s="43">
        <v>0.2</v>
      </c>
      <c r="BE18" s="43">
        <v>0.2</v>
      </c>
      <c r="BF18" s="43">
        <v>0.2</v>
      </c>
      <c r="BG18" s="43">
        <v>0.2</v>
      </c>
      <c r="BH18" s="43">
        <v>0.2</v>
      </c>
      <c r="BI18" s="43">
        <v>0.2</v>
      </c>
      <c r="BJ18" s="43">
        <v>0.2</v>
      </c>
      <c r="BK18" s="43">
        <v>0.2</v>
      </c>
      <c r="BL18" s="43">
        <v>0.1</v>
      </c>
      <c r="BM18" s="43">
        <v>0.1</v>
      </c>
      <c r="BN18" s="43">
        <v>0.1</v>
      </c>
      <c r="BO18" s="43">
        <v>0.1</v>
      </c>
      <c r="BP18" s="43">
        <v>0.1</v>
      </c>
      <c r="BQ18" s="43">
        <v>0.1</v>
      </c>
      <c r="BR18" s="43">
        <v>0.1</v>
      </c>
      <c r="BS18" s="43">
        <v>0.1</v>
      </c>
      <c r="BT18" s="43">
        <v>0.2</v>
      </c>
      <c r="BU18" s="43">
        <v>0.2</v>
      </c>
      <c r="BV18" s="43">
        <v>0.2</v>
      </c>
      <c r="BW18" s="43">
        <v>0.2</v>
      </c>
    </row>
    <row r="19" spans="1:75" x14ac:dyDescent="0.3">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row>
    <row r="20" spans="1:75" ht="16.5" x14ac:dyDescent="0.3">
      <c r="A20" s="43" t="s">
        <v>81</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row>
    <row r="21" spans="1:75" x14ac:dyDescent="0.3">
      <c r="A21" s="50" t="s">
        <v>82</v>
      </c>
      <c r="B21" s="43">
        <v>1.1000000000000001</v>
      </c>
      <c r="C21" s="43">
        <v>1.1000000000000001</v>
      </c>
      <c r="D21" s="43">
        <v>1.1000000000000001</v>
      </c>
      <c r="E21" s="43">
        <v>1.1000000000000001</v>
      </c>
      <c r="F21" s="43">
        <v>1.1000000000000001</v>
      </c>
      <c r="G21" s="43">
        <v>1.1000000000000001</v>
      </c>
      <c r="H21" s="43">
        <v>1.1000000000000001</v>
      </c>
      <c r="I21" s="43">
        <v>1.1000000000000001</v>
      </c>
      <c r="J21" s="43">
        <v>1.1000000000000001</v>
      </c>
      <c r="K21" s="43">
        <v>1.1000000000000001</v>
      </c>
      <c r="L21" s="43">
        <v>1.1000000000000001</v>
      </c>
      <c r="M21" s="43">
        <v>1.1000000000000001</v>
      </c>
      <c r="N21" s="43">
        <v>1.1000000000000001</v>
      </c>
      <c r="O21" s="43">
        <v>1.1000000000000001</v>
      </c>
      <c r="P21" s="43">
        <v>1.1000000000000001</v>
      </c>
      <c r="Q21" s="43">
        <v>1.1000000000000001</v>
      </c>
      <c r="R21" s="43">
        <v>1.1000000000000001</v>
      </c>
      <c r="S21" s="43">
        <v>1.1000000000000001</v>
      </c>
      <c r="T21" s="43">
        <v>1.1000000000000001</v>
      </c>
      <c r="U21" s="43">
        <v>1.1000000000000001</v>
      </c>
      <c r="V21" s="43">
        <v>1.1000000000000001</v>
      </c>
      <c r="W21" s="43">
        <v>1.1000000000000001</v>
      </c>
      <c r="X21" s="43">
        <v>1.1000000000000001</v>
      </c>
      <c r="Y21" s="43">
        <v>1.1000000000000001</v>
      </c>
      <c r="Z21" s="43">
        <v>1.1000000000000001</v>
      </c>
      <c r="AA21" s="43">
        <v>1.1000000000000001</v>
      </c>
      <c r="AB21" s="43">
        <v>1.1000000000000001</v>
      </c>
      <c r="AC21" s="43">
        <v>1</v>
      </c>
      <c r="AD21" s="43">
        <v>1</v>
      </c>
      <c r="AE21" s="43">
        <v>1</v>
      </c>
      <c r="AF21" s="43">
        <v>1</v>
      </c>
      <c r="AG21" s="43">
        <v>1</v>
      </c>
      <c r="AH21" s="43">
        <v>1</v>
      </c>
      <c r="AI21" s="43">
        <v>1</v>
      </c>
      <c r="AJ21" s="43">
        <v>1</v>
      </c>
      <c r="AK21" s="43">
        <v>1</v>
      </c>
      <c r="AL21" s="43">
        <v>1</v>
      </c>
      <c r="AM21" s="43">
        <v>1</v>
      </c>
      <c r="AN21" s="43">
        <v>1</v>
      </c>
      <c r="AO21" s="43">
        <v>1</v>
      </c>
      <c r="AP21" s="43">
        <v>1</v>
      </c>
      <c r="AQ21" s="43">
        <v>1</v>
      </c>
      <c r="AR21" s="43">
        <v>1</v>
      </c>
      <c r="AS21" s="43">
        <v>1</v>
      </c>
      <c r="AT21" s="43">
        <v>1</v>
      </c>
      <c r="AU21" s="43">
        <v>1</v>
      </c>
      <c r="AV21" s="43">
        <v>1</v>
      </c>
      <c r="AW21" s="43">
        <v>1</v>
      </c>
      <c r="AX21" s="43">
        <v>1</v>
      </c>
      <c r="AY21" s="43">
        <v>1</v>
      </c>
      <c r="AZ21" s="43">
        <v>1</v>
      </c>
      <c r="BA21" s="43">
        <v>1</v>
      </c>
      <c r="BB21" s="43">
        <v>1</v>
      </c>
      <c r="BC21" s="43">
        <v>1</v>
      </c>
      <c r="BD21" s="43">
        <v>1</v>
      </c>
      <c r="BE21" s="43">
        <v>1</v>
      </c>
      <c r="BF21" s="43">
        <v>1</v>
      </c>
      <c r="BG21" s="43">
        <v>1</v>
      </c>
      <c r="BH21" s="43">
        <v>1</v>
      </c>
      <c r="BI21" s="43">
        <v>1</v>
      </c>
      <c r="BJ21" s="43">
        <v>1</v>
      </c>
      <c r="BK21" s="43">
        <v>1</v>
      </c>
      <c r="BL21" s="43">
        <v>1</v>
      </c>
      <c r="BM21" s="43">
        <v>1</v>
      </c>
      <c r="BN21" s="43">
        <v>1</v>
      </c>
      <c r="BO21" s="43">
        <v>1</v>
      </c>
      <c r="BP21" s="43">
        <v>1</v>
      </c>
      <c r="BQ21" s="43">
        <v>1</v>
      </c>
      <c r="BR21" s="43">
        <v>1</v>
      </c>
      <c r="BS21" s="43">
        <v>1</v>
      </c>
      <c r="BT21" s="43">
        <v>1</v>
      </c>
      <c r="BU21" s="43">
        <v>1</v>
      </c>
      <c r="BV21" s="43">
        <v>1</v>
      </c>
      <c r="BW21" s="43">
        <v>1</v>
      </c>
    </row>
    <row r="22" spans="1:75" x14ac:dyDescent="0.3">
      <c r="A22" s="50" t="s">
        <v>83</v>
      </c>
      <c r="B22" s="43">
        <v>0.2</v>
      </c>
      <c r="C22" s="43">
        <v>0.2</v>
      </c>
      <c r="D22" s="43">
        <v>0.3</v>
      </c>
      <c r="E22" s="43">
        <v>0.3</v>
      </c>
      <c r="F22" s="43">
        <v>0.3</v>
      </c>
      <c r="G22" s="43">
        <v>0.3</v>
      </c>
      <c r="H22" s="43">
        <v>0.3</v>
      </c>
      <c r="I22" s="43">
        <v>0.3</v>
      </c>
      <c r="J22" s="43">
        <v>0.3</v>
      </c>
      <c r="K22" s="43">
        <v>0.3</v>
      </c>
      <c r="L22" s="43">
        <v>0.3</v>
      </c>
      <c r="M22" s="43">
        <v>0.3</v>
      </c>
      <c r="N22" s="43">
        <v>0.3</v>
      </c>
      <c r="O22" s="43">
        <v>0.3</v>
      </c>
      <c r="P22" s="43">
        <v>0.3</v>
      </c>
      <c r="Q22" s="43">
        <v>0.3</v>
      </c>
      <c r="R22" s="43">
        <v>0.3</v>
      </c>
      <c r="S22" s="43">
        <v>0.3</v>
      </c>
      <c r="T22" s="43">
        <v>0.3</v>
      </c>
      <c r="U22" s="43">
        <v>0.3</v>
      </c>
      <c r="V22" s="43">
        <v>0.3</v>
      </c>
      <c r="W22" s="43">
        <v>0.3</v>
      </c>
      <c r="X22" s="43">
        <v>0.3</v>
      </c>
      <c r="Y22" s="43">
        <v>0.3</v>
      </c>
      <c r="Z22" s="43">
        <v>0.3</v>
      </c>
      <c r="AA22" s="43">
        <v>0.3</v>
      </c>
      <c r="AB22" s="43">
        <v>0.3</v>
      </c>
      <c r="AC22" s="43">
        <v>0.3</v>
      </c>
      <c r="AD22" s="43">
        <v>0.3</v>
      </c>
      <c r="AE22" s="43">
        <v>0.3</v>
      </c>
      <c r="AF22" s="43">
        <v>0.3</v>
      </c>
      <c r="AG22" s="43">
        <v>0.3</v>
      </c>
      <c r="AH22" s="43">
        <v>0.3</v>
      </c>
      <c r="AI22" s="43">
        <v>0.3</v>
      </c>
      <c r="AJ22" s="43">
        <v>0.3</v>
      </c>
      <c r="AK22" s="43">
        <v>0.3</v>
      </c>
      <c r="AL22" s="43">
        <v>0.3</v>
      </c>
      <c r="AM22" s="43">
        <v>0.3</v>
      </c>
      <c r="AN22" s="43">
        <v>0.3</v>
      </c>
      <c r="AO22" s="43">
        <v>0.3</v>
      </c>
      <c r="AP22" s="43">
        <v>0.3</v>
      </c>
      <c r="AQ22" s="43">
        <v>0.3</v>
      </c>
      <c r="AR22" s="43">
        <v>0.3</v>
      </c>
      <c r="AS22" s="43">
        <v>0.3</v>
      </c>
      <c r="AT22" s="43">
        <v>0.3</v>
      </c>
      <c r="AU22" s="43">
        <v>0.3</v>
      </c>
      <c r="AV22" s="43">
        <v>0.3</v>
      </c>
      <c r="AW22" s="43">
        <v>0.3</v>
      </c>
      <c r="AX22" s="43">
        <v>0.3</v>
      </c>
      <c r="AY22" s="43">
        <v>0.3</v>
      </c>
      <c r="AZ22" s="43">
        <v>0.3</v>
      </c>
      <c r="BA22" s="43">
        <v>0.3</v>
      </c>
      <c r="BB22" s="43">
        <v>0.3</v>
      </c>
      <c r="BC22" s="43">
        <v>0.3</v>
      </c>
      <c r="BD22" s="43">
        <v>0.3</v>
      </c>
      <c r="BE22" s="43">
        <v>0.3</v>
      </c>
      <c r="BF22" s="43">
        <v>0.3</v>
      </c>
      <c r="BG22" s="43">
        <v>0.3</v>
      </c>
      <c r="BH22" s="43">
        <v>0.3</v>
      </c>
      <c r="BI22" s="43">
        <v>0.3</v>
      </c>
      <c r="BJ22" s="43">
        <v>0.3</v>
      </c>
      <c r="BK22" s="43">
        <v>0.3</v>
      </c>
      <c r="BL22" s="43">
        <v>0.3</v>
      </c>
      <c r="BM22" s="43">
        <v>0.3</v>
      </c>
      <c r="BN22" s="43">
        <v>0.3</v>
      </c>
      <c r="BO22" s="43">
        <v>0.3</v>
      </c>
      <c r="BP22" s="43">
        <v>0.3</v>
      </c>
      <c r="BQ22" s="43">
        <v>0.3</v>
      </c>
      <c r="BR22" s="43">
        <v>0.3</v>
      </c>
      <c r="BS22" s="43">
        <v>0.3</v>
      </c>
      <c r="BT22" s="43">
        <v>0.3</v>
      </c>
      <c r="BU22" s="43">
        <v>0.3</v>
      </c>
      <c r="BV22" s="43">
        <v>0.3</v>
      </c>
      <c r="BW22" s="43">
        <v>0.3</v>
      </c>
    </row>
    <row r="23" spans="1:75" x14ac:dyDescent="0.3">
      <c r="A23" s="50" t="s">
        <v>84</v>
      </c>
      <c r="B23" s="43">
        <v>-1.1000000000000001</v>
      </c>
      <c r="C23" s="43">
        <v>-1</v>
      </c>
      <c r="D23" s="43">
        <v>-1</v>
      </c>
      <c r="E23" s="43">
        <v>-1</v>
      </c>
      <c r="F23" s="43">
        <v>-1</v>
      </c>
      <c r="G23" s="43">
        <v>-1</v>
      </c>
      <c r="H23" s="43">
        <v>-1</v>
      </c>
      <c r="I23" s="43">
        <v>-1</v>
      </c>
      <c r="J23" s="43">
        <v>-1</v>
      </c>
      <c r="K23" s="43">
        <v>-1</v>
      </c>
      <c r="L23" s="43">
        <v>-1</v>
      </c>
      <c r="M23" s="43">
        <v>-1</v>
      </c>
      <c r="N23" s="43">
        <v>-1</v>
      </c>
      <c r="O23" s="43">
        <v>-1</v>
      </c>
      <c r="P23" s="43">
        <v>-1</v>
      </c>
      <c r="Q23" s="43">
        <v>-1.1000000000000001</v>
      </c>
      <c r="R23" s="43">
        <v>-1.1000000000000001</v>
      </c>
      <c r="S23" s="43">
        <v>-1.1000000000000001</v>
      </c>
      <c r="T23" s="43">
        <v>-1.1000000000000001</v>
      </c>
      <c r="U23" s="43">
        <v>-1.1000000000000001</v>
      </c>
      <c r="V23" s="43">
        <v>-1.1000000000000001</v>
      </c>
      <c r="W23" s="43">
        <v>-1.1000000000000001</v>
      </c>
      <c r="X23" s="43">
        <v>-1.1000000000000001</v>
      </c>
      <c r="Y23" s="43">
        <v>-1.1000000000000001</v>
      </c>
      <c r="Z23" s="43">
        <v>-1.1000000000000001</v>
      </c>
      <c r="AA23" s="43">
        <v>-1.1000000000000001</v>
      </c>
      <c r="AB23" s="43">
        <v>-1.1000000000000001</v>
      </c>
      <c r="AC23" s="43">
        <v>-1.1000000000000001</v>
      </c>
      <c r="AD23" s="43">
        <v>-1.1000000000000001</v>
      </c>
      <c r="AE23" s="43">
        <v>-1.1000000000000001</v>
      </c>
      <c r="AF23" s="43">
        <v>-1.1000000000000001</v>
      </c>
      <c r="AG23" s="43">
        <v>-1.1000000000000001</v>
      </c>
      <c r="AH23" s="43">
        <v>-1.1000000000000001</v>
      </c>
      <c r="AI23" s="43">
        <v>-1.1000000000000001</v>
      </c>
      <c r="AJ23" s="43">
        <v>-1.1000000000000001</v>
      </c>
      <c r="AK23" s="43">
        <v>-1.1000000000000001</v>
      </c>
      <c r="AL23" s="43">
        <v>-1.1000000000000001</v>
      </c>
      <c r="AM23" s="43">
        <v>-1.1000000000000001</v>
      </c>
      <c r="AN23" s="43">
        <v>-1.1000000000000001</v>
      </c>
      <c r="AO23" s="43">
        <v>-1.1000000000000001</v>
      </c>
      <c r="AP23" s="43">
        <v>-1.1000000000000001</v>
      </c>
      <c r="AQ23" s="43">
        <v>-1.1000000000000001</v>
      </c>
      <c r="AR23" s="43">
        <v>-1.1000000000000001</v>
      </c>
      <c r="AS23" s="43">
        <v>-1.1000000000000001</v>
      </c>
      <c r="AT23" s="43">
        <v>-1.1000000000000001</v>
      </c>
      <c r="AU23" s="43">
        <v>-1.1000000000000001</v>
      </c>
      <c r="AV23" s="43">
        <v>-1.1000000000000001</v>
      </c>
      <c r="AW23" s="43">
        <v>-1.1000000000000001</v>
      </c>
      <c r="AX23" s="43">
        <v>-1.1000000000000001</v>
      </c>
      <c r="AY23" s="43">
        <v>-1.1000000000000001</v>
      </c>
      <c r="AZ23" s="43">
        <v>-1.1000000000000001</v>
      </c>
      <c r="BA23" s="43">
        <v>-1.1000000000000001</v>
      </c>
      <c r="BB23" s="43">
        <v>-1.1000000000000001</v>
      </c>
      <c r="BC23" s="43">
        <v>-1.1000000000000001</v>
      </c>
      <c r="BD23" s="43">
        <v>-1.1000000000000001</v>
      </c>
      <c r="BE23" s="43">
        <v>-1.1000000000000001</v>
      </c>
      <c r="BF23" s="43">
        <v>-1.1000000000000001</v>
      </c>
      <c r="BG23" s="43">
        <v>-1.1000000000000001</v>
      </c>
      <c r="BH23" s="43">
        <v>-1.1000000000000001</v>
      </c>
      <c r="BI23" s="43">
        <v>-1.1000000000000001</v>
      </c>
      <c r="BJ23" s="43">
        <v>-1.1000000000000001</v>
      </c>
      <c r="BK23" s="43">
        <v>-1.1000000000000001</v>
      </c>
      <c r="BL23" s="43">
        <v>-1.1000000000000001</v>
      </c>
      <c r="BM23" s="43">
        <v>-1.1000000000000001</v>
      </c>
      <c r="BN23" s="43">
        <v>-1.1000000000000001</v>
      </c>
      <c r="BO23" s="43">
        <v>-1.1000000000000001</v>
      </c>
      <c r="BP23" s="43">
        <v>-1.1000000000000001</v>
      </c>
      <c r="BQ23" s="43">
        <v>-1.1000000000000001</v>
      </c>
      <c r="BR23" s="43">
        <v>-1.1000000000000001</v>
      </c>
      <c r="BS23" s="43">
        <v>-1.1000000000000001</v>
      </c>
      <c r="BT23" s="43">
        <v>-1.1000000000000001</v>
      </c>
      <c r="BU23" s="43">
        <v>-1.1000000000000001</v>
      </c>
      <c r="BV23" s="43">
        <v>-1.1000000000000001</v>
      </c>
      <c r="BW23" s="43">
        <v>-1.1000000000000001</v>
      </c>
    </row>
    <row r="24" spans="1:75" x14ac:dyDescent="0.3">
      <c r="A24" s="50"/>
    </row>
    <row r="25" spans="1:75" ht="16.5" x14ac:dyDescent="0.3">
      <c r="A25" s="43" t="s">
        <v>85</v>
      </c>
      <c r="B25" s="49"/>
      <c r="C25" s="49"/>
      <c r="D25" s="49"/>
      <c r="E25" s="49"/>
      <c r="F25" s="49"/>
      <c r="G25" s="49"/>
      <c r="H25" s="49"/>
      <c r="I25" s="49"/>
      <c r="J25" s="49"/>
      <c r="K25" s="49"/>
      <c r="L25" s="51"/>
      <c r="M25" s="51"/>
      <c r="N25" s="51"/>
      <c r="O25" s="51"/>
      <c r="P25" s="51"/>
      <c r="Q25" s="51"/>
      <c r="R25" s="51"/>
      <c r="S25" s="51"/>
      <c r="T25" s="51"/>
      <c r="U25" s="51"/>
      <c r="V25" s="49"/>
      <c r="W25" s="49"/>
      <c r="X25" s="49"/>
      <c r="Y25" s="49"/>
      <c r="Z25" s="49"/>
      <c r="AA25" s="49"/>
      <c r="AB25" s="49"/>
      <c r="AC25" s="49"/>
      <c r="AD25" s="49"/>
    </row>
    <row r="26" spans="1:75" x14ac:dyDescent="0.3">
      <c r="A26" s="50" t="s">
        <v>86</v>
      </c>
      <c r="B26" s="43">
        <v>14.3</v>
      </c>
      <c r="C26" s="43">
        <v>22.5</v>
      </c>
      <c r="D26" s="43">
        <v>25.5</v>
      </c>
      <c r="E26" s="43">
        <v>28.9</v>
      </c>
      <c r="F26" s="43">
        <v>31.1</v>
      </c>
      <c r="G26" s="43">
        <v>32.1</v>
      </c>
      <c r="H26" s="43">
        <v>32</v>
      </c>
      <c r="I26" s="43">
        <v>32</v>
      </c>
      <c r="J26" s="43">
        <v>31</v>
      </c>
      <c r="K26" s="43">
        <v>29.6</v>
      </c>
      <c r="L26" s="43">
        <v>27.1</v>
      </c>
      <c r="M26" s="43">
        <v>25.2</v>
      </c>
      <c r="N26" s="43">
        <v>23.3</v>
      </c>
      <c r="O26" s="43">
        <v>21.4</v>
      </c>
      <c r="P26" s="43">
        <v>19.5</v>
      </c>
      <c r="Q26" s="43">
        <v>17.2</v>
      </c>
      <c r="R26" s="43">
        <v>14.8</v>
      </c>
      <c r="S26" s="43">
        <v>12</v>
      </c>
      <c r="T26" s="43">
        <v>9</v>
      </c>
      <c r="U26" s="43">
        <v>5.8</v>
      </c>
      <c r="V26" s="43">
        <v>2.4</v>
      </c>
      <c r="W26" s="43">
        <v>-3.9</v>
      </c>
      <c r="X26" s="43">
        <v>-10.7</v>
      </c>
      <c r="Y26" s="43">
        <v>-18</v>
      </c>
      <c r="Z26" s="43">
        <v>-25.4</v>
      </c>
      <c r="AA26" s="43">
        <v>-32.9</v>
      </c>
      <c r="AB26" s="43">
        <v>-40.200000000000003</v>
      </c>
      <c r="AC26" s="43">
        <v>-47.4</v>
      </c>
      <c r="AD26" s="43">
        <v>-53.7</v>
      </c>
      <c r="AE26" s="43">
        <v>-58.8</v>
      </c>
      <c r="AF26" s="43">
        <v>-62.1</v>
      </c>
      <c r="AG26" s="43">
        <v>-63.6</v>
      </c>
      <c r="AH26" s="43">
        <v>-63.2</v>
      </c>
      <c r="AI26" s="43">
        <v>-61.3</v>
      </c>
      <c r="AJ26" s="43">
        <v>-58.1</v>
      </c>
      <c r="AK26" s="43">
        <v>-53.9</v>
      </c>
      <c r="AL26" s="43">
        <v>-49.3</v>
      </c>
      <c r="AM26" s="43">
        <v>-44.7</v>
      </c>
      <c r="AN26" s="43">
        <v>-40.6</v>
      </c>
      <c r="AO26" s="43">
        <v>-37</v>
      </c>
      <c r="AP26" s="43">
        <v>-33.9</v>
      </c>
      <c r="AQ26" s="43">
        <v>-31.4</v>
      </c>
      <c r="AR26" s="43">
        <v>-29.5</v>
      </c>
      <c r="AS26" s="43">
        <v>-28.6</v>
      </c>
      <c r="AT26" s="43">
        <v>-28.3</v>
      </c>
      <c r="AU26" s="43">
        <v>-28.6</v>
      </c>
      <c r="AV26" s="43">
        <v>-29.6</v>
      </c>
      <c r="AW26" s="43">
        <v>-31.2</v>
      </c>
      <c r="AX26" s="43">
        <v>-33.700000000000003</v>
      </c>
      <c r="AY26" s="43">
        <v>-36.799999999999997</v>
      </c>
      <c r="AZ26" s="43">
        <v>-40.4</v>
      </c>
      <c r="BA26" s="43">
        <v>-44.5</v>
      </c>
      <c r="BB26" s="43">
        <v>-49.1</v>
      </c>
      <c r="BC26" s="43">
        <v>-54.1</v>
      </c>
      <c r="BD26" s="43">
        <v>-59.5</v>
      </c>
      <c r="BE26" s="43">
        <v>-65</v>
      </c>
      <c r="BF26" s="43">
        <v>-70.599999999999994</v>
      </c>
      <c r="BG26" s="43">
        <v>-76.2</v>
      </c>
      <c r="BH26" s="43">
        <v>-81.7</v>
      </c>
      <c r="BI26" s="43">
        <v>-87</v>
      </c>
      <c r="BJ26" s="43">
        <v>-91.6</v>
      </c>
      <c r="BK26" s="43">
        <v>-95.4</v>
      </c>
      <c r="BL26" s="43">
        <v>-98.3</v>
      </c>
      <c r="BM26" s="43">
        <v>-100.3</v>
      </c>
      <c r="BN26" s="43">
        <v>-101.4</v>
      </c>
      <c r="BO26" s="43">
        <v>-101.4</v>
      </c>
      <c r="BP26" s="43">
        <v>-100.6</v>
      </c>
      <c r="BQ26" s="43">
        <v>-99.3</v>
      </c>
      <c r="BR26" s="43">
        <v>-97.6</v>
      </c>
      <c r="BS26" s="43">
        <v>-95.7</v>
      </c>
      <c r="BT26" s="43">
        <v>-93.6</v>
      </c>
      <c r="BU26" s="43">
        <v>-91.7</v>
      </c>
      <c r="BV26" s="43">
        <v>-89.8</v>
      </c>
      <c r="BW26" s="43">
        <v>-88.1</v>
      </c>
    </row>
    <row r="27" spans="1:75" x14ac:dyDescent="0.3">
      <c r="A27" s="50" t="s">
        <v>83</v>
      </c>
      <c r="B27" s="43">
        <v>85.7</v>
      </c>
      <c r="C27" s="43">
        <v>77.5</v>
      </c>
      <c r="D27" s="43">
        <v>74.5</v>
      </c>
      <c r="E27" s="43">
        <v>71.099999999999994</v>
      </c>
      <c r="F27" s="43">
        <v>68.900000000000006</v>
      </c>
      <c r="G27" s="43">
        <v>67.900000000000006</v>
      </c>
      <c r="H27" s="43">
        <v>68</v>
      </c>
      <c r="I27" s="43">
        <v>68</v>
      </c>
      <c r="J27" s="43">
        <v>69</v>
      </c>
      <c r="K27" s="43">
        <v>70.400000000000006</v>
      </c>
      <c r="L27" s="43">
        <v>72.900000000000006</v>
      </c>
      <c r="M27" s="43">
        <v>74.8</v>
      </c>
      <c r="N27" s="43">
        <v>76.7</v>
      </c>
      <c r="O27" s="43">
        <v>78.599999999999994</v>
      </c>
      <c r="P27" s="43">
        <v>80.5</v>
      </c>
      <c r="Q27" s="43">
        <v>82.8</v>
      </c>
      <c r="R27" s="43">
        <v>85.2</v>
      </c>
      <c r="S27" s="43">
        <v>88</v>
      </c>
      <c r="T27" s="43">
        <v>91</v>
      </c>
      <c r="U27" s="43">
        <v>94.2</v>
      </c>
      <c r="V27" s="43">
        <v>97.6</v>
      </c>
      <c r="W27" s="43">
        <v>103.9</v>
      </c>
      <c r="X27" s="43">
        <v>110.7</v>
      </c>
      <c r="Y27" s="43">
        <v>118</v>
      </c>
      <c r="Z27" s="43">
        <v>125.4</v>
      </c>
      <c r="AA27" s="43">
        <v>132.9</v>
      </c>
      <c r="AB27" s="43">
        <v>140.19999999999999</v>
      </c>
      <c r="AC27" s="43">
        <v>147.4</v>
      </c>
      <c r="AD27" s="43">
        <v>153.69999999999999</v>
      </c>
      <c r="AE27" s="43">
        <v>158.80000000000001</v>
      </c>
      <c r="AF27" s="43">
        <v>162.1</v>
      </c>
      <c r="AG27" s="43">
        <v>163.6</v>
      </c>
      <c r="AH27" s="43">
        <v>163.19999999999999</v>
      </c>
      <c r="AI27" s="43">
        <v>161.30000000000001</v>
      </c>
      <c r="AJ27" s="43">
        <v>158.1</v>
      </c>
      <c r="AK27" s="43">
        <v>153.9</v>
      </c>
      <c r="AL27" s="43">
        <v>149.30000000000001</v>
      </c>
      <c r="AM27" s="43">
        <v>144.69999999999999</v>
      </c>
      <c r="AN27" s="43">
        <v>140.6</v>
      </c>
      <c r="AO27" s="43">
        <v>137</v>
      </c>
      <c r="AP27" s="43">
        <v>133.9</v>
      </c>
      <c r="AQ27" s="43">
        <v>131.4</v>
      </c>
      <c r="AR27" s="43">
        <v>129.5</v>
      </c>
      <c r="AS27" s="43">
        <v>128.6</v>
      </c>
      <c r="AT27" s="43">
        <v>128.30000000000001</v>
      </c>
      <c r="AU27" s="43">
        <v>128.6</v>
      </c>
      <c r="AV27" s="43">
        <v>129.6</v>
      </c>
      <c r="AW27" s="43">
        <v>131.19999999999999</v>
      </c>
      <c r="AX27" s="43">
        <v>133.69999999999999</v>
      </c>
      <c r="AY27" s="43">
        <v>136.80000000000001</v>
      </c>
      <c r="AZ27" s="43">
        <v>140.4</v>
      </c>
      <c r="BA27" s="43">
        <v>144.5</v>
      </c>
      <c r="BB27" s="43">
        <v>149.1</v>
      </c>
      <c r="BC27" s="43">
        <v>154.1</v>
      </c>
      <c r="BD27" s="43">
        <v>159.5</v>
      </c>
      <c r="BE27" s="43">
        <v>165</v>
      </c>
      <c r="BF27" s="43">
        <v>170.6</v>
      </c>
      <c r="BG27" s="43">
        <v>176.2</v>
      </c>
      <c r="BH27" s="43">
        <v>181.7</v>
      </c>
      <c r="BI27" s="43">
        <v>187</v>
      </c>
      <c r="BJ27" s="43">
        <v>191.6</v>
      </c>
      <c r="BK27" s="43">
        <v>195.4</v>
      </c>
      <c r="BL27" s="43">
        <v>198.3</v>
      </c>
      <c r="BM27" s="43">
        <v>200.3</v>
      </c>
      <c r="BN27" s="43">
        <v>201.4</v>
      </c>
      <c r="BO27" s="43">
        <v>201.4</v>
      </c>
      <c r="BP27" s="43">
        <v>200.6</v>
      </c>
      <c r="BQ27" s="43">
        <v>199.3</v>
      </c>
      <c r="BR27" s="43">
        <v>197.6</v>
      </c>
      <c r="BS27" s="43">
        <v>195.7</v>
      </c>
      <c r="BT27" s="43">
        <v>193.6</v>
      </c>
      <c r="BU27" s="43">
        <v>191.7</v>
      </c>
      <c r="BV27" s="43">
        <v>189.8</v>
      </c>
      <c r="BW27" s="43">
        <v>188.1</v>
      </c>
    </row>
    <row r="28" spans="1:75" x14ac:dyDescent="0.3">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row>
    <row r="29" spans="1:75" ht="16.5" x14ac:dyDescent="0.3">
      <c r="A29" s="43" t="s">
        <v>87</v>
      </c>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row>
    <row r="30" spans="1:75" x14ac:dyDescent="0.3">
      <c r="A30" s="50" t="s">
        <v>88</v>
      </c>
      <c r="B30" s="43">
        <v>263.7</v>
      </c>
      <c r="C30" s="43">
        <v>265.2</v>
      </c>
      <c r="D30" s="43">
        <v>266.89999999999998</v>
      </c>
      <c r="E30" s="43">
        <v>268.7</v>
      </c>
      <c r="F30" s="43">
        <v>270.3</v>
      </c>
      <c r="G30" s="43">
        <v>271.89999999999998</v>
      </c>
      <c r="H30" s="43">
        <v>273.39999999999998</v>
      </c>
      <c r="I30" s="43">
        <v>274.89999999999998</v>
      </c>
      <c r="J30" s="43">
        <v>276.39999999999998</v>
      </c>
      <c r="K30" s="43">
        <v>277.89999999999998</v>
      </c>
      <c r="L30" s="43">
        <v>279.3</v>
      </c>
      <c r="M30" s="43">
        <v>280.7</v>
      </c>
      <c r="N30" s="43">
        <v>282</v>
      </c>
      <c r="O30" s="43">
        <v>283.10000000000002</v>
      </c>
      <c r="P30" s="43">
        <v>284.2</v>
      </c>
      <c r="Q30" s="43">
        <v>285.10000000000002</v>
      </c>
      <c r="R30" s="43">
        <v>286</v>
      </c>
      <c r="S30" s="43">
        <v>286.8</v>
      </c>
      <c r="T30" s="43">
        <v>287.7</v>
      </c>
      <c r="U30" s="43">
        <v>288.60000000000002</v>
      </c>
      <c r="V30" s="43">
        <v>289.5</v>
      </c>
      <c r="W30" s="43">
        <v>290.5</v>
      </c>
      <c r="X30" s="43">
        <v>291.39999999999998</v>
      </c>
      <c r="Y30" s="43">
        <v>292.3</v>
      </c>
      <c r="Z30" s="43">
        <v>293.2</v>
      </c>
      <c r="AA30" s="43">
        <v>294.10000000000002</v>
      </c>
      <c r="AB30" s="43">
        <v>294.89999999999998</v>
      </c>
      <c r="AC30" s="43">
        <v>295.8</v>
      </c>
      <c r="AD30" s="43">
        <v>296.60000000000002</v>
      </c>
      <c r="AE30" s="43">
        <v>297.39999999999998</v>
      </c>
      <c r="AF30" s="43">
        <v>298.3</v>
      </c>
      <c r="AG30" s="43">
        <v>299.10000000000002</v>
      </c>
      <c r="AH30" s="43">
        <v>299.89999999999998</v>
      </c>
      <c r="AI30" s="43">
        <v>300.8</v>
      </c>
      <c r="AJ30" s="43">
        <v>301.60000000000002</v>
      </c>
      <c r="AK30" s="43">
        <v>302.5</v>
      </c>
      <c r="AL30" s="43">
        <v>303.3</v>
      </c>
      <c r="AM30" s="43">
        <v>304.10000000000002</v>
      </c>
      <c r="AN30" s="43">
        <v>305</v>
      </c>
      <c r="AO30" s="43">
        <v>305.8</v>
      </c>
      <c r="AP30" s="43">
        <v>306.60000000000002</v>
      </c>
      <c r="AQ30" s="43">
        <v>307.39999999999998</v>
      </c>
      <c r="AR30" s="43">
        <v>308.2</v>
      </c>
      <c r="AS30" s="43">
        <v>308.89999999999998</v>
      </c>
      <c r="AT30" s="43">
        <v>309.7</v>
      </c>
      <c r="AU30" s="43">
        <v>310.39999999999998</v>
      </c>
      <c r="AV30" s="43">
        <v>311.10000000000002</v>
      </c>
      <c r="AW30" s="43">
        <v>311.8</v>
      </c>
      <c r="AX30" s="43">
        <v>312.5</v>
      </c>
      <c r="AY30" s="43">
        <v>313.2</v>
      </c>
      <c r="AZ30" s="43">
        <v>313.8</v>
      </c>
      <c r="BA30" s="43">
        <v>314.39999999999998</v>
      </c>
      <c r="BB30" s="43">
        <v>315.10000000000002</v>
      </c>
      <c r="BC30" s="43">
        <v>315.7</v>
      </c>
      <c r="BD30" s="43">
        <v>316.3</v>
      </c>
      <c r="BE30" s="43">
        <v>316.89999999999998</v>
      </c>
      <c r="BF30" s="43">
        <v>317.5</v>
      </c>
      <c r="BG30" s="43">
        <v>318.2</v>
      </c>
      <c r="BH30" s="43">
        <v>318.8</v>
      </c>
      <c r="BI30" s="43">
        <v>319.39999999999998</v>
      </c>
      <c r="BJ30" s="43">
        <v>320</v>
      </c>
      <c r="BK30" s="43">
        <v>320.60000000000002</v>
      </c>
      <c r="BL30" s="43">
        <v>321.2</v>
      </c>
      <c r="BM30" s="43">
        <v>321.8</v>
      </c>
      <c r="BN30" s="43">
        <v>322.39999999999998</v>
      </c>
      <c r="BO30" s="43">
        <v>323</v>
      </c>
      <c r="BP30" s="43">
        <v>323.60000000000002</v>
      </c>
      <c r="BQ30" s="43">
        <v>324.2</v>
      </c>
      <c r="BR30" s="43">
        <v>324.8</v>
      </c>
      <c r="BS30" s="43">
        <v>325.3</v>
      </c>
      <c r="BT30" s="43">
        <v>325.89999999999998</v>
      </c>
      <c r="BU30" s="43">
        <v>326.5</v>
      </c>
      <c r="BV30" s="43">
        <v>327.10000000000002</v>
      </c>
      <c r="BW30" s="43">
        <v>327.60000000000002</v>
      </c>
    </row>
    <row r="31" spans="1:75" ht="16.5" x14ac:dyDescent="0.3">
      <c r="A31" s="46" t="s">
        <v>89</v>
      </c>
      <c r="B31" s="43">
        <v>0.5</v>
      </c>
      <c r="C31" s="43">
        <v>0.6</v>
      </c>
      <c r="D31" s="43">
        <v>0.7</v>
      </c>
      <c r="E31" s="43">
        <v>0.6</v>
      </c>
      <c r="F31" s="43">
        <v>0.6</v>
      </c>
      <c r="G31" s="43">
        <v>0.6</v>
      </c>
      <c r="H31" s="43">
        <v>0.5</v>
      </c>
      <c r="I31" s="43">
        <v>0.5</v>
      </c>
      <c r="J31" s="43">
        <v>0.5</v>
      </c>
      <c r="K31" s="43">
        <v>0.5</v>
      </c>
      <c r="L31" s="43">
        <v>0.5</v>
      </c>
      <c r="M31" s="43">
        <v>0.4</v>
      </c>
      <c r="N31" s="43">
        <v>0.4</v>
      </c>
      <c r="O31" s="43">
        <v>0.4</v>
      </c>
      <c r="P31" s="43">
        <v>0.3</v>
      </c>
      <c r="Q31" s="43">
        <v>0.3</v>
      </c>
      <c r="R31" s="43">
        <v>0.3</v>
      </c>
      <c r="S31" s="43">
        <v>0.3</v>
      </c>
      <c r="T31" s="43">
        <v>0.3</v>
      </c>
      <c r="U31" s="43">
        <v>0.3</v>
      </c>
      <c r="V31" s="43">
        <v>0.3</v>
      </c>
      <c r="W31" s="43">
        <v>0.3</v>
      </c>
      <c r="X31" s="43">
        <v>0.3</v>
      </c>
      <c r="Y31" s="43">
        <v>0.3</v>
      </c>
      <c r="Z31" s="43">
        <v>0.3</v>
      </c>
      <c r="AA31" s="43">
        <v>0.3</v>
      </c>
      <c r="AB31" s="43">
        <v>0.3</v>
      </c>
      <c r="AC31" s="43">
        <v>0.3</v>
      </c>
      <c r="AD31" s="43">
        <v>0.3</v>
      </c>
      <c r="AE31" s="43">
        <v>0.3</v>
      </c>
      <c r="AF31" s="43">
        <v>0.3</v>
      </c>
      <c r="AG31" s="43">
        <v>0.3</v>
      </c>
      <c r="AH31" s="43">
        <v>0.3</v>
      </c>
      <c r="AI31" s="43">
        <v>0.3</v>
      </c>
      <c r="AJ31" s="43">
        <v>0.3</v>
      </c>
      <c r="AK31" s="43">
        <v>0.3</v>
      </c>
      <c r="AL31" s="43">
        <v>0.3</v>
      </c>
      <c r="AM31" s="43">
        <v>0.3</v>
      </c>
      <c r="AN31" s="43">
        <v>0.3</v>
      </c>
      <c r="AO31" s="43">
        <v>0.3</v>
      </c>
      <c r="AP31" s="43">
        <v>0.3</v>
      </c>
      <c r="AQ31" s="43">
        <v>0.3</v>
      </c>
      <c r="AR31" s="43">
        <v>0.2</v>
      </c>
      <c r="AS31" s="43">
        <v>0.2</v>
      </c>
      <c r="AT31" s="43">
        <v>0.2</v>
      </c>
      <c r="AU31" s="43">
        <v>0.2</v>
      </c>
      <c r="AV31" s="43">
        <v>0.2</v>
      </c>
      <c r="AW31" s="43">
        <v>0.2</v>
      </c>
      <c r="AX31" s="43">
        <v>0.2</v>
      </c>
      <c r="AY31" s="43">
        <v>0.2</v>
      </c>
      <c r="AZ31" s="43">
        <v>0.2</v>
      </c>
      <c r="BA31" s="43">
        <v>0.2</v>
      </c>
      <c r="BB31" s="43">
        <v>0.2</v>
      </c>
      <c r="BC31" s="43">
        <v>0.2</v>
      </c>
      <c r="BD31" s="43">
        <v>0.2</v>
      </c>
      <c r="BE31" s="43">
        <v>0.2</v>
      </c>
      <c r="BF31" s="43">
        <v>0.2</v>
      </c>
      <c r="BG31" s="43">
        <v>0.2</v>
      </c>
      <c r="BH31" s="43">
        <v>0.2</v>
      </c>
      <c r="BI31" s="43">
        <v>0.2</v>
      </c>
      <c r="BJ31" s="43">
        <v>0.2</v>
      </c>
      <c r="BK31" s="43">
        <v>0.2</v>
      </c>
      <c r="BL31" s="43">
        <v>0.2</v>
      </c>
      <c r="BM31" s="43">
        <v>0.2</v>
      </c>
      <c r="BN31" s="43">
        <v>0.2</v>
      </c>
      <c r="BO31" s="43">
        <v>0.2</v>
      </c>
      <c r="BP31" s="43">
        <v>0.2</v>
      </c>
      <c r="BQ31" s="43">
        <v>0.2</v>
      </c>
      <c r="BR31" s="43">
        <v>0.2</v>
      </c>
      <c r="BS31" s="43">
        <v>0.2</v>
      </c>
      <c r="BT31" s="43">
        <v>0.2</v>
      </c>
      <c r="BU31" s="43">
        <v>0.2</v>
      </c>
      <c r="BV31" s="43">
        <v>0.2</v>
      </c>
      <c r="BW31" s="43">
        <v>0.2</v>
      </c>
    </row>
    <row r="32" spans="1:75" x14ac:dyDescent="0.3">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row>
    <row r="33" spans="1:75" x14ac:dyDescent="0.3">
      <c r="A33" s="52" t="s">
        <v>90</v>
      </c>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row>
    <row r="34" spans="1:75" x14ac:dyDescent="0.3">
      <c r="A34" s="53" t="s">
        <v>91</v>
      </c>
      <c r="B34" s="43">
        <v>1.6</v>
      </c>
      <c r="C34" s="43">
        <v>1.6</v>
      </c>
      <c r="D34" s="43">
        <v>1.7</v>
      </c>
      <c r="E34" s="43">
        <v>1.7</v>
      </c>
      <c r="F34" s="43">
        <v>1.7</v>
      </c>
      <c r="G34" s="43">
        <v>1.7</v>
      </c>
      <c r="H34" s="43">
        <v>1.7</v>
      </c>
      <c r="I34" s="43">
        <v>1.7</v>
      </c>
      <c r="J34" s="43">
        <v>1.8</v>
      </c>
      <c r="K34" s="43">
        <v>1.8</v>
      </c>
      <c r="L34" s="43">
        <v>1.8</v>
      </c>
      <c r="M34" s="43">
        <v>1.8</v>
      </c>
      <c r="N34" s="43">
        <v>1.8</v>
      </c>
      <c r="O34" s="43">
        <v>1.8</v>
      </c>
      <c r="P34" s="43">
        <v>1.8</v>
      </c>
      <c r="Q34" s="43">
        <v>1.8</v>
      </c>
      <c r="R34" s="43">
        <v>1.8</v>
      </c>
      <c r="S34" s="43">
        <v>1.8</v>
      </c>
      <c r="T34" s="43">
        <v>1.8</v>
      </c>
      <c r="U34" s="43">
        <v>1.8</v>
      </c>
      <c r="V34" s="43">
        <v>1.8</v>
      </c>
      <c r="W34" s="43">
        <v>1.8</v>
      </c>
      <c r="X34" s="43">
        <v>1.8</v>
      </c>
      <c r="Y34" s="43">
        <v>1.8</v>
      </c>
      <c r="Z34" s="43">
        <v>1.8</v>
      </c>
      <c r="AA34" s="43">
        <v>1.8</v>
      </c>
      <c r="AB34" s="43">
        <v>1.8</v>
      </c>
      <c r="AC34" s="43">
        <v>1.8</v>
      </c>
      <c r="AD34" s="43">
        <v>1.8</v>
      </c>
      <c r="AE34" s="43">
        <v>1.8</v>
      </c>
      <c r="AF34" s="43">
        <v>1.8</v>
      </c>
      <c r="AG34" s="43">
        <v>1.8</v>
      </c>
      <c r="AH34" s="43">
        <v>1.8</v>
      </c>
      <c r="AI34" s="43">
        <v>1.8</v>
      </c>
      <c r="AJ34" s="43">
        <v>1.8</v>
      </c>
      <c r="AK34" s="43">
        <v>1.8</v>
      </c>
      <c r="AL34" s="43">
        <v>1.8</v>
      </c>
      <c r="AM34" s="43">
        <v>1.8</v>
      </c>
      <c r="AN34" s="43">
        <v>1.8</v>
      </c>
      <c r="AO34" s="43">
        <v>1.8</v>
      </c>
      <c r="AP34" s="43">
        <v>1.8</v>
      </c>
      <c r="AQ34" s="43">
        <v>1.8</v>
      </c>
      <c r="AR34" s="43">
        <v>1.8</v>
      </c>
      <c r="AS34" s="43">
        <v>1.8</v>
      </c>
      <c r="AT34" s="43">
        <v>1.8</v>
      </c>
      <c r="AU34" s="43">
        <v>1.8</v>
      </c>
      <c r="AV34" s="43">
        <v>1.8</v>
      </c>
      <c r="AW34" s="43">
        <v>1.8</v>
      </c>
      <c r="AX34" s="43">
        <v>1.8</v>
      </c>
      <c r="AY34" s="43">
        <v>1.8</v>
      </c>
      <c r="AZ34" s="43">
        <v>1.8</v>
      </c>
      <c r="BA34" s="43">
        <v>1.8</v>
      </c>
      <c r="BB34" s="43">
        <v>1.8</v>
      </c>
      <c r="BC34" s="43">
        <v>1.8</v>
      </c>
      <c r="BD34" s="43">
        <v>1.8</v>
      </c>
      <c r="BE34" s="43">
        <v>1.8</v>
      </c>
      <c r="BF34" s="43">
        <v>1.8</v>
      </c>
      <c r="BG34" s="43">
        <v>1.8</v>
      </c>
      <c r="BH34" s="43">
        <v>1.8</v>
      </c>
      <c r="BI34" s="43">
        <v>1.8</v>
      </c>
      <c r="BJ34" s="43">
        <v>1.8</v>
      </c>
      <c r="BK34" s="43">
        <v>1.8</v>
      </c>
      <c r="BL34" s="43">
        <v>1.8</v>
      </c>
      <c r="BM34" s="43">
        <v>1.8</v>
      </c>
      <c r="BN34" s="43">
        <v>1.8</v>
      </c>
      <c r="BO34" s="43">
        <v>1.8</v>
      </c>
      <c r="BP34" s="43">
        <v>1.8</v>
      </c>
      <c r="BQ34" s="43">
        <v>1.8</v>
      </c>
      <c r="BR34" s="43">
        <v>1.8</v>
      </c>
      <c r="BS34" s="43">
        <v>1.8</v>
      </c>
      <c r="BT34" s="43">
        <v>1.8</v>
      </c>
      <c r="BU34" s="43">
        <v>1.8</v>
      </c>
      <c r="BV34" s="43">
        <v>1.8</v>
      </c>
      <c r="BW34" s="43">
        <v>1.8</v>
      </c>
    </row>
    <row r="35" spans="1:75" ht="16.5" x14ac:dyDescent="0.3">
      <c r="A35" s="53" t="s">
        <v>92</v>
      </c>
      <c r="B35" s="43">
        <v>77.099999999999994</v>
      </c>
      <c r="C35" s="43">
        <v>77.7</v>
      </c>
      <c r="D35" s="43">
        <v>78.099999999999994</v>
      </c>
      <c r="E35" s="43">
        <v>78.5</v>
      </c>
      <c r="F35" s="43">
        <v>78.7</v>
      </c>
      <c r="G35" s="43">
        <v>78.900000000000006</v>
      </c>
      <c r="H35" s="43">
        <v>79.099999999999994</v>
      </c>
      <c r="I35" s="43">
        <v>79.2</v>
      </c>
      <c r="J35" s="43">
        <v>79.400000000000006</v>
      </c>
      <c r="K35" s="43">
        <v>79.599999999999994</v>
      </c>
      <c r="L35" s="43">
        <v>79.7</v>
      </c>
      <c r="M35" s="43">
        <v>79.900000000000006</v>
      </c>
      <c r="N35" s="43">
        <v>80</v>
      </c>
      <c r="O35" s="43">
        <v>80.099999999999994</v>
      </c>
      <c r="P35" s="43">
        <v>80.3</v>
      </c>
      <c r="Q35" s="43">
        <v>80.5</v>
      </c>
      <c r="R35" s="43">
        <v>80.599999999999994</v>
      </c>
      <c r="S35" s="43">
        <v>80.8</v>
      </c>
      <c r="T35" s="43">
        <v>80.900000000000006</v>
      </c>
      <c r="U35" s="43">
        <v>81.099999999999994</v>
      </c>
      <c r="V35" s="43">
        <v>81.2</v>
      </c>
      <c r="W35" s="43">
        <v>81.3</v>
      </c>
      <c r="X35" s="43">
        <v>81.5</v>
      </c>
      <c r="Y35" s="43">
        <v>81.599999999999994</v>
      </c>
      <c r="Z35" s="43">
        <v>81.7</v>
      </c>
      <c r="AA35" s="43">
        <v>81.8</v>
      </c>
      <c r="AB35" s="43">
        <v>81.900000000000006</v>
      </c>
      <c r="AC35" s="43">
        <v>82</v>
      </c>
      <c r="AD35" s="43">
        <v>82.1</v>
      </c>
      <c r="AE35" s="43">
        <v>82.2</v>
      </c>
      <c r="AF35" s="43">
        <v>82.3</v>
      </c>
      <c r="AG35" s="43">
        <v>82.4</v>
      </c>
      <c r="AH35" s="43">
        <v>82.5</v>
      </c>
      <c r="AI35" s="43">
        <v>82.6</v>
      </c>
      <c r="AJ35" s="43">
        <v>82.7</v>
      </c>
      <c r="AK35" s="43">
        <v>82.8</v>
      </c>
      <c r="AL35" s="43">
        <v>82.9</v>
      </c>
      <c r="AM35" s="43">
        <v>83</v>
      </c>
      <c r="AN35" s="43">
        <v>83.1</v>
      </c>
      <c r="AO35" s="43">
        <v>83.2</v>
      </c>
      <c r="AP35" s="43">
        <v>83.3</v>
      </c>
      <c r="AQ35" s="43">
        <v>83.4</v>
      </c>
      <c r="AR35" s="43">
        <v>83.5</v>
      </c>
      <c r="AS35" s="43">
        <v>83.6</v>
      </c>
      <c r="AT35" s="43">
        <v>83.7</v>
      </c>
      <c r="AU35" s="43">
        <v>83.8</v>
      </c>
      <c r="AV35" s="43">
        <v>83.9</v>
      </c>
      <c r="AW35" s="43">
        <v>84</v>
      </c>
      <c r="AX35" s="43">
        <v>84.1</v>
      </c>
      <c r="AY35" s="43">
        <v>84.2</v>
      </c>
      <c r="AZ35" s="43">
        <v>84.3</v>
      </c>
      <c r="BA35" s="43">
        <v>84.4</v>
      </c>
      <c r="BB35" s="43">
        <v>84.5</v>
      </c>
      <c r="BC35" s="43">
        <v>84.6</v>
      </c>
      <c r="BD35" s="43">
        <v>84.7</v>
      </c>
      <c r="BE35" s="43">
        <v>84.8</v>
      </c>
      <c r="BF35" s="43">
        <v>84.8</v>
      </c>
      <c r="BG35" s="43">
        <v>84.9</v>
      </c>
      <c r="BH35" s="43">
        <v>85</v>
      </c>
      <c r="BI35" s="43">
        <v>85.1</v>
      </c>
      <c r="BJ35" s="43">
        <v>85.2</v>
      </c>
      <c r="BK35" s="43">
        <v>85.3</v>
      </c>
      <c r="BL35" s="43">
        <v>85.4</v>
      </c>
      <c r="BM35" s="43">
        <v>85.5</v>
      </c>
      <c r="BN35" s="43">
        <v>85.6</v>
      </c>
      <c r="BO35" s="43">
        <v>85.7</v>
      </c>
      <c r="BP35" s="43">
        <v>85.7</v>
      </c>
      <c r="BQ35" s="43">
        <v>85.8</v>
      </c>
      <c r="BR35" s="43">
        <v>85.9</v>
      </c>
      <c r="BS35" s="43">
        <v>86</v>
      </c>
      <c r="BT35" s="43">
        <v>86.1</v>
      </c>
      <c r="BU35" s="43">
        <v>86.2</v>
      </c>
      <c r="BV35" s="43">
        <v>86.2</v>
      </c>
      <c r="BW35" s="43">
        <v>86.3</v>
      </c>
    </row>
    <row r="36" spans="1:75" ht="16.5" x14ac:dyDescent="0.3">
      <c r="A36" s="53" t="s">
        <v>93</v>
      </c>
      <c r="B36" s="43">
        <v>18.3</v>
      </c>
      <c r="C36" s="43">
        <v>18.7</v>
      </c>
      <c r="D36" s="43">
        <v>18.899999999999999</v>
      </c>
      <c r="E36" s="43">
        <v>19.100000000000001</v>
      </c>
      <c r="F36" s="43">
        <v>19.2</v>
      </c>
      <c r="G36" s="43">
        <v>19.3</v>
      </c>
      <c r="H36" s="43">
        <v>19.399999999999999</v>
      </c>
      <c r="I36" s="43">
        <v>19.5</v>
      </c>
      <c r="J36" s="43">
        <v>19.600000000000001</v>
      </c>
      <c r="K36" s="43">
        <v>19.7</v>
      </c>
      <c r="L36" s="43">
        <v>19.8</v>
      </c>
      <c r="M36" s="43">
        <v>19.899999999999999</v>
      </c>
      <c r="N36" s="43">
        <v>20.100000000000001</v>
      </c>
      <c r="O36" s="43">
        <v>20.2</v>
      </c>
      <c r="P36" s="43">
        <v>20.3</v>
      </c>
      <c r="Q36" s="43">
        <v>20.399999999999999</v>
      </c>
      <c r="R36" s="43">
        <v>20.5</v>
      </c>
      <c r="S36" s="43">
        <v>20.7</v>
      </c>
      <c r="T36" s="43">
        <v>20.8</v>
      </c>
      <c r="U36" s="43">
        <v>20.9</v>
      </c>
      <c r="V36" s="43">
        <v>21</v>
      </c>
      <c r="W36" s="43">
        <v>21.1</v>
      </c>
      <c r="X36" s="43">
        <v>21.2</v>
      </c>
      <c r="Y36" s="43">
        <v>21.2</v>
      </c>
      <c r="Z36" s="43">
        <v>21.3</v>
      </c>
      <c r="AA36" s="43">
        <v>21.4</v>
      </c>
      <c r="AB36" s="43">
        <v>21.4</v>
      </c>
      <c r="AC36" s="43">
        <v>21.5</v>
      </c>
      <c r="AD36" s="43">
        <v>21.6</v>
      </c>
      <c r="AE36" s="43">
        <v>21.6</v>
      </c>
      <c r="AF36" s="43">
        <v>21.7</v>
      </c>
      <c r="AG36" s="43">
        <v>21.8</v>
      </c>
      <c r="AH36" s="43">
        <v>21.8</v>
      </c>
      <c r="AI36" s="43">
        <v>21.9</v>
      </c>
      <c r="AJ36" s="43">
        <v>22</v>
      </c>
      <c r="AK36" s="43">
        <v>22</v>
      </c>
      <c r="AL36" s="43">
        <v>22.1</v>
      </c>
      <c r="AM36" s="43">
        <v>22.2</v>
      </c>
      <c r="AN36" s="43">
        <v>22.2</v>
      </c>
      <c r="AO36" s="43">
        <v>22.3</v>
      </c>
      <c r="AP36" s="43">
        <v>22.4</v>
      </c>
      <c r="AQ36" s="43">
        <v>22.4</v>
      </c>
      <c r="AR36" s="43">
        <v>22.5</v>
      </c>
      <c r="AS36" s="43">
        <v>22.6</v>
      </c>
      <c r="AT36" s="43">
        <v>22.6</v>
      </c>
      <c r="AU36" s="43">
        <v>22.7</v>
      </c>
      <c r="AV36" s="43">
        <v>22.7</v>
      </c>
      <c r="AW36" s="43">
        <v>22.8</v>
      </c>
      <c r="AX36" s="43">
        <v>22.9</v>
      </c>
      <c r="AY36" s="43">
        <v>22.9</v>
      </c>
      <c r="AZ36" s="43">
        <v>23</v>
      </c>
      <c r="BA36" s="43">
        <v>23.1</v>
      </c>
      <c r="BB36" s="43">
        <v>23.1</v>
      </c>
      <c r="BC36" s="43">
        <v>23.2</v>
      </c>
      <c r="BD36" s="43">
        <v>23.2</v>
      </c>
      <c r="BE36" s="43">
        <v>23.3</v>
      </c>
      <c r="BF36" s="43">
        <v>23.4</v>
      </c>
      <c r="BG36" s="43">
        <v>23.4</v>
      </c>
      <c r="BH36" s="43">
        <v>23.5</v>
      </c>
      <c r="BI36" s="43">
        <v>23.5</v>
      </c>
      <c r="BJ36" s="43">
        <v>23.6</v>
      </c>
      <c r="BK36" s="43">
        <v>23.7</v>
      </c>
      <c r="BL36" s="43">
        <v>23.7</v>
      </c>
      <c r="BM36" s="43">
        <v>23.8</v>
      </c>
      <c r="BN36" s="43">
        <v>23.8</v>
      </c>
      <c r="BO36" s="43">
        <v>23.9</v>
      </c>
      <c r="BP36" s="43">
        <v>24</v>
      </c>
      <c r="BQ36" s="43">
        <v>24</v>
      </c>
      <c r="BR36" s="43">
        <v>24.1</v>
      </c>
      <c r="BS36" s="43">
        <v>24.1</v>
      </c>
      <c r="BT36" s="43">
        <v>24.2</v>
      </c>
      <c r="BU36" s="43">
        <v>24.2</v>
      </c>
      <c r="BV36" s="43">
        <v>24.3</v>
      </c>
      <c r="BW36" s="43">
        <v>24.4</v>
      </c>
    </row>
    <row r="37" spans="1:75" ht="16.5" x14ac:dyDescent="0.3">
      <c r="A37" s="43" t="s">
        <v>94</v>
      </c>
      <c r="B37" s="43">
        <v>0.7</v>
      </c>
      <c r="C37" s="43">
        <v>0.7</v>
      </c>
      <c r="D37" s="43">
        <v>0.7</v>
      </c>
      <c r="E37" s="43">
        <v>0.7</v>
      </c>
      <c r="F37" s="43">
        <v>0.7</v>
      </c>
      <c r="G37" s="43">
        <v>0.7</v>
      </c>
      <c r="H37" s="43">
        <v>0.7</v>
      </c>
      <c r="I37" s="43">
        <v>0.8</v>
      </c>
      <c r="J37" s="43">
        <v>0.8</v>
      </c>
      <c r="K37" s="43">
        <v>0.8</v>
      </c>
      <c r="L37" s="43">
        <v>0.8</v>
      </c>
      <c r="M37" s="43">
        <v>0.8</v>
      </c>
      <c r="N37" s="43">
        <v>0.8</v>
      </c>
      <c r="O37" s="43">
        <v>0.8</v>
      </c>
      <c r="P37" s="43">
        <v>0.8</v>
      </c>
      <c r="Q37" s="43">
        <v>0.8</v>
      </c>
      <c r="R37" s="43">
        <v>0.8</v>
      </c>
      <c r="S37" s="43">
        <v>0.8</v>
      </c>
      <c r="T37" s="43">
        <v>0.8</v>
      </c>
      <c r="U37" s="43">
        <v>0.8</v>
      </c>
      <c r="V37" s="43">
        <v>0.8</v>
      </c>
      <c r="W37" s="43">
        <v>0.8</v>
      </c>
      <c r="X37" s="43">
        <v>0.8</v>
      </c>
      <c r="Y37" s="43">
        <v>0.8</v>
      </c>
      <c r="Z37" s="43">
        <v>0.8</v>
      </c>
      <c r="AA37" s="43">
        <v>0.8</v>
      </c>
      <c r="AB37" s="43">
        <v>0.8</v>
      </c>
      <c r="AC37" s="43">
        <v>0.8</v>
      </c>
      <c r="AD37" s="43">
        <v>0.8</v>
      </c>
      <c r="AE37" s="43">
        <v>0.8</v>
      </c>
      <c r="AF37" s="43">
        <v>0.8</v>
      </c>
      <c r="AG37" s="43">
        <v>0.8</v>
      </c>
      <c r="AH37" s="43">
        <v>0.8</v>
      </c>
      <c r="AI37" s="43">
        <v>0.8</v>
      </c>
      <c r="AJ37" s="43">
        <v>0.8</v>
      </c>
      <c r="AK37" s="43">
        <v>0.8</v>
      </c>
      <c r="AL37" s="43">
        <v>0.8</v>
      </c>
      <c r="AM37" s="43">
        <v>0.8</v>
      </c>
      <c r="AN37" s="43">
        <v>0.8</v>
      </c>
      <c r="AO37" s="43">
        <v>0.8</v>
      </c>
      <c r="AP37" s="43">
        <v>0.8</v>
      </c>
      <c r="AQ37" s="43">
        <v>0.8</v>
      </c>
      <c r="AR37" s="43">
        <v>0.8</v>
      </c>
      <c r="AS37" s="43">
        <v>0.8</v>
      </c>
      <c r="AT37" s="43">
        <v>0.8</v>
      </c>
      <c r="AU37" s="43">
        <v>0.8</v>
      </c>
      <c r="AV37" s="43">
        <v>0.8</v>
      </c>
      <c r="AW37" s="43">
        <v>0.9</v>
      </c>
      <c r="AX37" s="43">
        <v>0.9</v>
      </c>
      <c r="AY37" s="43">
        <v>0.9</v>
      </c>
      <c r="AZ37" s="43">
        <v>0.9</v>
      </c>
      <c r="BA37" s="43">
        <v>0.9</v>
      </c>
      <c r="BB37" s="43">
        <v>0.9</v>
      </c>
      <c r="BC37" s="43">
        <v>0.9</v>
      </c>
      <c r="BD37" s="43">
        <v>0.9</v>
      </c>
      <c r="BE37" s="43">
        <v>0.9</v>
      </c>
      <c r="BF37" s="43">
        <v>0.9</v>
      </c>
      <c r="BG37" s="43">
        <v>0.9</v>
      </c>
      <c r="BH37" s="43">
        <v>0.9</v>
      </c>
      <c r="BI37" s="43">
        <v>0.9</v>
      </c>
      <c r="BJ37" s="43">
        <v>0.9</v>
      </c>
      <c r="BK37" s="43">
        <v>0.9</v>
      </c>
      <c r="BL37" s="43">
        <v>0.9</v>
      </c>
      <c r="BM37" s="43">
        <v>0.9</v>
      </c>
      <c r="BN37" s="43">
        <v>0.9</v>
      </c>
      <c r="BO37" s="43">
        <v>0.9</v>
      </c>
      <c r="BP37" s="43">
        <v>0.9</v>
      </c>
      <c r="BQ37" s="43">
        <v>0.9</v>
      </c>
      <c r="BR37" s="43">
        <v>0.9</v>
      </c>
      <c r="BS37" s="43">
        <v>0.9</v>
      </c>
      <c r="BT37" s="43">
        <v>0.9</v>
      </c>
      <c r="BU37" s="43">
        <v>0.9</v>
      </c>
      <c r="BV37" s="43">
        <v>0.9</v>
      </c>
      <c r="BW37" s="43">
        <v>0.9</v>
      </c>
    </row>
    <row r="38" spans="1:75" x14ac:dyDescent="0.3">
      <c r="A38" s="54" t="s">
        <v>95</v>
      </c>
      <c r="B38" s="45">
        <v>2</v>
      </c>
      <c r="C38" s="45">
        <v>2.4</v>
      </c>
      <c r="D38" s="45">
        <v>2.8</v>
      </c>
      <c r="E38" s="45">
        <v>2.8</v>
      </c>
      <c r="F38" s="45">
        <v>2.9</v>
      </c>
      <c r="G38" s="45">
        <v>2.9</v>
      </c>
      <c r="H38" s="45">
        <v>2.9</v>
      </c>
      <c r="I38" s="45">
        <v>3</v>
      </c>
      <c r="J38" s="45">
        <v>3</v>
      </c>
      <c r="K38" s="45">
        <v>3</v>
      </c>
      <c r="L38" s="45">
        <v>3.1</v>
      </c>
      <c r="M38" s="45">
        <v>3.1</v>
      </c>
      <c r="N38" s="45">
        <v>3.1</v>
      </c>
      <c r="O38" s="45">
        <v>3.1</v>
      </c>
      <c r="P38" s="45">
        <v>3.1</v>
      </c>
      <c r="Q38" s="45">
        <v>3</v>
      </c>
      <c r="R38" s="45">
        <v>3</v>
      </c>
      <c r="S38" s="45">
        <v>3</v>
      </c>
      <c r="T38" s="45">
        <v>3</v>
      </c>
      <c r="U38" s="45">
        <v>3</v>
      </c>
      <c r="V38" s="45">
        <v>3</v>
      </c>
      <c r="W38" s="45">
        <v>3</v>
      </c>
      <c r="X38" s="45">
        <v>3</v>
      </c>
      <c r="Y38" s="45">
        <v>3</v>
      </c>
      <c r="Z38" s="45">
        <v>3</v>
      </c>
      <c r="AA38" s="45">
        <v>3</v>
      </c>
      <c r="AB38" s="45">
        <v>3</v>
      </c>
      <c r="AC38" s="45">
        <v>3</v>
      </c>
      <c r="AD38" s="45">
        <v>3</v>
      </c>
      <c r="AE38" s="45">
        <v>3</v>
      </c>
      <c r="AF38" s="45">
        <v>3</v>
      </c>
      <c r="AG38" s="45">
        <v>3</v>
      </c>
      <c r="AH38" s="45">
        <v>3</v>
      </c>
      <c r="AI38" s="45">
        <v>3</v>
      </c>
      <c r="AJ38" s="45">
        <v>3</v>
      </c>
      <c r="AK38" s="45">
        <v>3</v>
      </c>
      <c r="AL38" s="45">
        <v>3</v>
      </c>
      <c r="AM38" s="45">
        <v>3</v>
      </c>
      <c r="AN38" s="45">
        <v>3</v>
      </c>
      <c r="AO38" s="45">
        <v>3</v>
      </c>
      <c r="AP38" s="45">
        <v>3</v>
      </c>
      <c r="AQ38" s="45">
        <v>3</v>
      </c>
      <c r="AR38" s="45">
        <v>3</v>
      </c>
      <c r="AS38" s="45">
        <v>3</v>
      </c>
      <c r="AT38" s="45">
        <v>3</v>
      </c>
      <c r="AU38" s="45">
        <v>3</v>
      </c>
      <c r="AV38" s="45">
        <v>3</v>
      </c>
      <c r="AW38" s="45">
        <v>3</v>
      </c>
      <c r="AX38" s="45">
        <v>3</v>
      </c>
      <c r="AY38" s="45">
        <v>3</v>
      </c>
      <c r="AZ38" s="45">
        <v>3</v>
      </c>
      <c r="BA38" s="45">
        <v>3</v>
      </c>
      <c r="BB38" s="45">
        <v>3</v>
      </c>
      <c r="BC38" s="45">
        <v>3</v>
      </c>
      <c r="BD38" s="45">
        <v>3</v>
      </c>
      <c r="BE38" s="45">
        <v>3</v>
      </c>
      <c r="BF38" s="45">
        <v>3</v>
      </c>
      <c r="BG38" s="45">
        <v>3</v>
      </c>
      <c r="BH38" s="45">
        <v>3</v>
      </c>
      <c r="BI38" s="45">
        <v>3</v>
      </c>
      <c r="BJ38" s="45">
        <v>3</v>
      </c>
      <c r="BK38" s="45">
        <v>3</v>
      </c>
      <c r="BL38" s="45">
        <v>3</v>
      </c>
      <c r="BM38" s="45">
        <v>3</v>
      </c>
      <c r="BN38" s="45">
        <v>3</v>
      </c>
      <c r="BO38" s="45">
        <v>3</v>
      </c>
      <c r="BP38" s="45">
        <v>3</v>
      </c>
      <c r="BQ38" s="45">
        <v>3</v>
      </c>
      <c r="BR38" s="45">
        <v>3</v>
      </c>
      <c r="BS38" s="45">
        <v>3</v>
      </c>
      <c r="BT38" s="45">
        <v>3</v>
      </c>
      <c r="BU38" s="45">
        <v>3</v>
      </c>
      <c r="BV38" s="45">
        <v>2.9</v>
      </c>
      <c r="BW38" s="45">
        <v>2.9</v>
      </c>
    </row>
    <row r="40" spans="1:75" x14ac:dyDescent="0.3">
      <c r="A40" s="43" t="s">
        <v>96</v>
      </c>
      <c r="V40" s="51"/>
      <c r="W40" s="51"/>
      <c r="X40" s="51"/>
      <c r="Y40" s="51"/>
      <c r="Z40" s="51"/>
      <c r="AA40" s="51"/>
    </row>
    <row r="42" spans="1:75" ht="30.75" customHeight="1" x14ac:dyDescent="0.3">
      <c r="A42" s="253" t="s">
        <v>97</v>
      </c>
      <c r="B42" s="253"/>
      <c r="C42" s="253"/>
      <c r="D42" s="253"/>
      <c r="E42" s="253"/>
      <c r="F42" s="253"/>
      <c r="G42" s="253"/>
      <c r="H42" s="253"/>
      <c r="I42" s="253"/>
      <c r="J42" s="253"/>
      <c r="K42" s="253"/>
    </row>
    <row r="45" spans="1:75" ht="51.75" customHeight="1" x14ac:dyDescent="0.3">
      <c r="A45" s="253" t="s">
        <v>98</v>
      </c>
      <c r="B45" s="253"/>
      <c r="C45" s="253"/>
      <c r="D45" s="253"/>
      <c r="E45" s="253"/>
      <c r="F45" s="253"/>
      <c r="G45" s="253"/>
      <c r="H45" s="253"/>
      <c r="I45" s="253"/>
      <c r="J45" s="253"/>
      <c r="K45" s="253"/>
    </row>
    <row r="47" spans="1:75" x14ac:dyDescent="0.3">
      <c r="A47" s="255" t="s">
        <v>99</v>
      </c>
      <c r="B47" s="255"/>
      <c r="C47" s="255"/>
      <c r="D47" s="255"/>
      <c r="E47" s="255"/>
      <c r="F47" s="255"/>
      <c r="G47" s="255"/>
      <c r="H47" s="255"/>
      <c r="I47" s="255"/>
      <c r="J47" s="255"/>
      <c r="K47" s="255"/>
    </row>
    <row r="49" spans="1:30" x14ac:dyDescent="0.3">
      <c r="A49" s="255" t="s">
        <v>100</v>
      </c>
      <c r="B49" s="255"/>
      <c r="C49" s="255"/>
      <c r="D49" s="255"/>
      <c r="E49" s="255"/>
      <c r="F49" s="255"/>
      <c r="G49" s="255"/>
      <c r="H49" s="255"/>
      <c r="I49" s="255"/>
      <c r="J49" s="255"/>
      <c r="K49" s="255"/>
    </row>
    <row r="51" spans="1:30" ht="27.75" customHeight="1" x14ac:dyDescent="0.3">
      <c r="A51" s="253" t="s">
        <v>101</v>
      </c>
      <c r="B51" s="253"/>
      <c r="C51" s="253"/>
      <c r="D51" s="253"/>
      <c r="E51" s="253"/>
      <c r="F51" s="253"/>
      <c r="G51" s="253"/>
      <c r="H51" s="253"/>
      <c r="I51" s="253"/>
      <c r="J51" s="253"/>
      <c r="K51" s="253"/>
    </row>
    <row r="53" spans="1:30" ht="14.25" customHeight="1" x14ac:dyDescent="0.3">
      <c r="A53" s="43" t="s">
        <v>102</v>
      </c>
    </row>
    <row r="55" spans="1:30" x14ac:dyDescent="0.3">
      <c r="A55" s="55"/>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row>
    <row r="57" spans="1:30" x14ac:dyDescent="0.3">
      <c r="A57" s="56" t="s">
        <v>103</v>
      </c>
    </row>
  </sheetData>
  <mergeCells count="6">
    <mergeCell ref="A51:K51"/>
    <mergeCell ref="A5:BW5"/>
    <mergeCell ref="A42:K42"/>
    <mergeCell ref="A45:K45"/>
    <mergeCell ref="A47:K47"/>
    <mergeCell ref="A49:K49"/>
  </mergeCells>
  <hyperlinks>
    <hyperlink ref="A57" location="'Contents and Notes'!A1" display="Back to Table of Contents" xr:uid="{88BAA51A-4A53-46A6-B65A-6425B8430110}"/>
    <hyperlink ref="A2" r:id="rId1" xr:uid="{C1016471-DC99-4714-9B5D-64999ACEB5DE}"/>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3CA77-DF77-4020-B80A-AF4D123D7219}">
  <sheetPr>
    <tabColor theme="6" tint="0.59999389629810485"/>
  </sheetPr>
  <dimension ref="A1:K123"/>
  <sheetViews>
    <sheetView showGridLines="0" workbookViewId="0">
      <selection activeCell="K1" sqref="K1"/>
    </sheetView>
  </sheetViews>
  <sheetFormatPr defaultRowHeight="14.5" x14ac:dyDescent="0.35"/>
  <sheetData>
    <row r="1" spans="1:11" ht="15" thickBot="1" x14ac:dyDescent="0.4">
      <c r="A1" s="61" t="s">
        <v>131</v>
      </c>
      <c r="B1" s="256" t="s">
        <v>31</v>
      </c>
      <c r="C1" s="257"/>
      <c r="D1" s="258"/>
      <c r="E1" s="256" t="s">
        <v>32</v>
      </c>
      <c r="F1" s="257"/>
      <c r="G1" s="258"/>
      <c r="I1" t="s">
        <v>139</v>
      </c>
      <c r="K1" t="s">
        <v>140</v>
      </c>
    </row>
    <row r="2" spans="1:11" ht="26" x14ac:dyDescent="0.35">
      <c r="A2" s="62" t="s">
        <v>132</v>
      </c>
      <c r="B2" s="61" t="s">
        <v>133</v>
      </c>
      <c r="C2" s="61" t="s">
        <v>135</v>
      </c>
      <c r="D2" s="61" t="s">
        <v>137</v>
      </c>
      <c r="E2" s="61" t="s">
        <v>133</v>
      </c>
      <c r="F2" s="61" t="s">
        <v>135</v>
      </c>
      <c r="G2" s="61" t="s">
        <v>137</v>
      </c>
    </row>
    <row r="3" spans="1:11" ht="29.5" thickBot="1" x14ac:dyDescent="0.4">
      <c r="A3" s="63"/>
      <c r="B3" s="64" t="s">
        <v>134</v>
      </c>
      <c r="C3" s="64" t="s">
        <v>136</v>
      </c>
      <c r="D3" s="63" t="s">
        <v>138</v>
      </c>
      <c r="E3" s="64" t="s">
        <v>134</v>
      </c>
      <c r="F3" s="64" t="s">
        <v>136</v>
      </c>
      <c r="G3" s="63" t="s">
        <v>138</v>
      </c>
    </row>
    <row r="4" spans="1:11" ht="15" thickBot="1" x14ac:dyDescent="0.4">
      <c r="A4" s="65">
        <v>0</v>
      </c>
      <c r="B4" s="65">
        <v>6.0809999999999996E-3</v>
      </c>
      <c r="C4" s="66">
        <v>100000</v>
      </c>
      <c r="D4" s="65">
        <v>76.22</v>
      </c>
      <c r="E4" s="65">
        <v>5.0460000000000001E-3</v>
      </c>
      <c r="F4" s="66">
        <v>100000</v>
      </c>
      <c r="G4" s="65">
        <v>81.28</v>
      </c>
    </row>
    <row r="5" spans="1:11" ht="15" thickBot="1" x14ac:dyDescent="0.4">
      <c r="A5" s="65">
        <v>1</v>
      </c>
      <c r="B5" s="65">
        <v>4.2499999999999998E-4</v>
      </c>
      <c r="C5" s="66">
        <v>99392</v>
      </c>
      <c r="D5" s="65">
        <v>75.69</v>
      </c>
      <c r="E5" s="65">
        <v>3.4900000000000003E-4</v>
      </c>
      <c r="F5" s="66">
        <v>99495</v>
      </c>
      <c r="G5" s="65">
        <v>80.69</v>
      </c>
    </row>
    <row r="6" spans="1:11" ht="15" thickBot="1" x14ac:dyDescent="0.4">
      <c r="A6" s="65">
        <v>2</v>
      </c>
      <c r="B6" s="65">
        <v>2.5999999999999998E-4</v>
      </c>
      <c r="C6" s="66">
        <v>99350</v>
      </c>
      <c r="D6" s="65">
        <v>74.72</v>
      </c>
      <c r="E6" s="65">
        <v>2.12E-4</v>
      </c>
      <c r="F6" s="66">
        <v>99461</v>
      </c>
      <c r="G6" s="65">
        <v>79.72</v>
      </c>
    </row>
    <row r="7" spans="1:11" ht="15" thickBot="1" x14ac:dyDescent="0.4">
      <c r="A7" s="65">
        <v>3</v>
      </c>
      <c r="B7" s="65">
        <v>1.94E-4</v>
      </c>
      <c r="C7" s="66">
        <v>99324</v>
      </c>
      <c r="D7" s="65">
        <v>73.739999999999995</v>
      </c>
      <c r="E7" s="65">
        <v>1.66E-4</v>
      </c>
      <c r="F7" s="66">
        <v>99440</v>
      </c>
      <c r="G7" s="65">
        <v>78.73</v>
      </c>
    </row>
    <row r="8" spans="1:11" ht="15" thickBot="1" x14ac:dyDescent="0.4">
      <c r="A8" s="65">
        <v>4</v>
      </c>
      <c r="B8" s="65">
        <v>1.54E-4</v>
      </c>
      <c r="C8" s="66">
        <v>99305</v>
      </c>
      <c r="D8" s="65">
        <v>72.760000000000005</v>
      </c>
      <c r="E8" s="65">
        <v>1.37E-4</v>
      </c>
      <c r="F8" s="66">
        <v>99423</v>
      </c>
      <c r="G8" s="65">
        <v>77.75</v>
      </c>
    </row>
    <row r="9" spans="1:11" ht="15" thickBot="1" x14ac:dyDescent="0.4">
      <c r="A9" s="65">
        <v>5</v>
      </c>
      <c r="B9" s="65">
        <v>1.4200000000000001E-4</v>
      </c>
      <c r="C9" s="66">
        <v>99289</v>
      </c>
      <c r="D9" s="65">
        <v>71.77</v>
      </c>
      <c r="E9" s="65">
        <v>1.22E-4</v>
      </c>
      <c r="F9" s="66">
        <v>99409</v>
      </c>
      <c r="G9" s="65">
        <v>76.760000000000005</v>
      </c>
    </row>
    <row r="10" spans="1:11" ht="15" thickBot="1" x14ac:dyDescent="0.4">
      <c r="A10" s="65">
        <v>6</v>
      </c>
      <c r="B10" s="65">
        <v>1.35E-4</v>
      </c>
      <c r="C10" s="66">
        <v>99275</v>
      </c>
      <c r="D10" s="65">
        <v>70.78</v>
      </c>
      <c r="E10" s="65">
        <v>1.11E-4</v>
      </c>
      <c r="F10" s="66">
        <v>99397</v>
      </c>
      <c r="G10" s="65">
        <v>75.77</v>
      </c>
    </row>
    <row r="11" spans="1:11" ht="15" thickBot="1" x14ac:dyDescent="0.4">
      <c r="A11" s="65">
        <v>7</v>
      </c>
      <c r="B11" s="65">
        <v>1.27E-4</v>
      </c>
      <c r="C11" s="66">
        <v>99262</v>
      </c>
      <c r="D11" s="65">
        <v>69.790000000000006</v>
      </c>
      <c r="E11" s="65">
        <v>1.03E-4</v>
      </c>
      <c r="F11" s="66">
        <v>99386</v>
      </c>
      <c r="G11" s="65">
        <v>74.77</v>
      </c>
    </row>
    <row r="12" spans="1:11" ht="15" thickBot="1" x14ac:dyDescent="0.4">
      <c r="A12" s="65">
        <v>8</v>
      </c>
      <c r="B12" s="65">
        <v>1.16E-4</v>
      </c>
      <c r="C12" s="66">
        <v>99249</v>
      </c>
      <c r="D12" s="65">
        <v>68.790000000000006</v>
      </c>
      <c r="E12" s="65">
        <v>9.7999999999999997E-5</v>
      </c>
      <c r="F12" s="66">
        <v>99376</v>
      </c>
      <c r="G12" s="65">
        <v>73.78</v>
      </c>
    </row>
    <row r="13" spans="1:11" ht="15" thickBot="1" x14ac:dyDescent="0.4">
      <c r="A13" s="65">
        <v>9</v>
      </c>
      <c r="B13" s="65">
        <v>1.0399999999999999E-4</v>
      </c>
      <c r="C13" s="66">
        <v>99238</v>
      </c>
      <c r="D13" s="65">
        <v>67.8</v>
      </c>
      <c r="E13" s="65">
        <v>9.5000000000000005E-5</v>
      </c>
      <c r="F13" s="66">
        <v>99366</v>
      </c>
      <c r="G13" s="65">
        <v>72.790000000000006</v>
      </c>
    </row>
    <row r="14" spans="1:11" ht="15" thickBot="1" x14ac:dyDescent="0.4">
      <c r="A14" s="65">
        <v>10</v>
      </c>
      <c r="B14" s="65">
        <v>9.7E-5</v>
      </c>
      <c r="C14" s="66">
        <v>99227</v>
      </c>
      <c r="D14" s="65">
        <v>66.81</v>
      </c>
      <c r="E14" s="65">
        <v>9.5000000000000005E-5</v>
      </c>
      <c r="F14" s="66">
        <v>99357</v>
      </c>
      <c r="G14" s="65">
        <v>71.8</v>
      </c>
    </row>
    <row r="15" spans="1:11" ht="15" thickBot="1" x14ac:dyDescent="0.4">
      <c r="A15" s="65">
        <v>11</v>
      </c>
      <c r="B15" s="65">
        <v>1.06E-4</v>
      </c>
      <c r="C15" s="66">
        <v>99218</v>
      </c>
      <c r="D15" s="65">
        <v>65.819999999999993</v>
      </c>
      <c r="E15" s="65">
        <v>1.02E-4</v>
      </c>
      <c r="F15" s="66">
        <v>99348</v>
      </c>
      <c r="G15" s="65">
        <v>70.8</v>
      </c>
    </row>
    <row r="16" spans="1:11" ht="15" thickBot="1" x14ac:dyDescent="0.4">
      <c r="A16" s="65">
        <v>12</v>
      </c>
      <c r="B16" s="65">
        <v>1.44E-4</v>
      </c>
      <c r="C16" s="66">
        <v>99207</v>
      </c>
      <c r="D16" s="65">
        <v>64.819999999999993</v>
      </c>
      <c r="E16" s="65">
        <v>1.16E-4</v>
      </c>
      <c r="F16" s="66">
        <v>99337</v>
      </c>
      <c r="G16" s="65">
        <v>69.81</v>
      </c>
    </row>
    <row r="17" spans="1:7" ht="15" thickBot="1" x14ac:dyDescent="0.4">
      <c r="A17" s="65">
        <v>13</v>
      </c>
      <c r="B17" s="65">
        <v>2.2000000000000001E-4</v>
      </c>
      <c r="C17" s="66">
        <v>99193</v>
      </c>
      <c r="D17" s="65">
        <v>63.83</v>
      </c>
      <c r="E17" s="65">
        <v>1.3899999999999999E-4</v>
      </c>
      <c r="F17" s="66">
        <v>99326</v>
      </c>
      <c r="G17" s="65">
        <v>68.819999999999993</v>
      </c>
    </row>
    <row r="18" spans="1:7" ht="15" thickBot="1" x14ac:dyDescent="0.4">
      <c r="A18" s="65">
        <v>14</v>
      </c>
      <c r="B18" s="65">
        <v>3.2299999999999999E-4</v>
      </c>
      <c r="C18" s="66">
        <v>99171</v>
      </c>
      <c r="D18" s="65">
        <v>62.85</v>
      </c>
      <c r="E18" s="65">
        <v>1.7000000000000001E-4</v>
      </c>
      <c r="F18" s="66">
        <v>99312</v>
      </c>
      <c r="G18" s="65">
        <v>67.83</v>
      </c>
    </row>
    <row r="19" spans="1:7" ht="15" thickBot="1" x14ac:dyDescent="0.4">
      <c r="A19" s="65">
        <v>15</v>
      </c>
      <c r="B19" s="65">
        <v>4.37E-4</v>
      </c>
      <c r="C19" s="66">
        <v>99139</v>
      </c>
      <c r="D19" s="65">
        <v>61.87</v>
      </c>
      <c r="E19" s="65">
        <v>2.04E-4</v>
      </c>
      <c r="F19" s="66">
        <v>99295</v>
      </c>
      <c r="G19" s="65">
        <v>66.84</v>
      </c>
    </row>
    <row r="20" spans="1:7" ht="15" thickBot="1" x14ac:dyDescent="0.4">
      <c r="A20" s="65">
        <v>16</v>
      </c>
      <c r="B20" s="65">
        <v>5.5199999999999997E-4</v>
      </c>
      <c r="C20" s="66">
        <v>99096</v>
      </c>
      <c r="D20" s="65">
        <v>60.89</v>
      </c>
      <c r="E20" s="65">
        <v>2.4000000000000001E-4</v>
      </c>
      <c r="F20" s="66">
        <v>99275</v>
      </c>
      <c r="G20" s="65">
        <v>65.849999999999994</v>
      </c>
    </row>
    <row r="21" spans="1:7" ht="15" thickBot="1" x14ac:dyDescent="0.4">
      <c r="A21" s="65">
        <v>17</v>
      </c>
      <c r="B21" s="65">
        <v>6.7500000000000004E-4</v>
      </c>
      <c r="C21" s="66">
        <v>99041</v>
      </c>
      <c r="D21" s="65">
        <v>59.93</v>
      </c>
      <c r="E21" s="65">
        <v>2.7799999999999998E-4</v>
      </c>
      <c r="F21" s="66">
        <v>99251</v>
      </c>
      <c r="G21" s="65">
        <v>64.87</v>
      </c>
    </row>
    <row r="22" spans="1:7" ht="15" thickBot="1" x14ac:dyDescent="0.4">
      <c r="A22" s="65">
        <v>18</v>
      </c>
      <c r="B22" s="65">
        <v>8.0599999999999997E-4</v>
      </c>
      <c r="C22" s="66">
        <v>98974</v>
      </c>
      <c r="D22" s="65">
        <v>58.97</v>
      </c>
      <c r="E22" s="65">
        <v>3.19E-4</v>
      </c>
      <c r="F22" s="66">
        <v>99224</v>
      </c>
      <c r="G22" s="65">
        <v>63.89</v>
      </c>
    </row>
    <row r="23" spans="1:7" ht="15" thickBot="1" x14ac:dyDescent="0.4">
      <c r="A23" s="65">
        <v>19</v>
      </c>
      <c r="B23" s="65">
        <v>9.3899999999999995E-4</v>
      </c>
      <c r="C23" s="66">
        <v>98894</v>
      </c>
      <c r="D23" s="65">
        <v>58.01</v>
      </c>
      <c r="E23" s="65">
        <v>3.6000000000000002E-4</v>
      </c>
      <c r="F23" s="66">
        <v>99192</v>
      </c>
      <c r="G23" s="65">
        <v>62.91</v>
      </c>
    </row>
    <row r="24" spans="1:7" ht="15" thickBot="1" x14ac:dyDescent="0.4">
      <c r="A24" s="65">
        <v>20</v>
      </c>
      <c r="B24" s="65">
        <v>1.0790000000000001E-3</v>
      </c>
      <c r="C24" s="66">
        <v>98802</v>
      </c>
      <c r="D24" s="65">
        <v>57.07</v>
      </c>
      <c r="E24" s="65">
        <v>4.0499999999999998E-4</v>
      </c>
      <c r="F24" s="66">
        <v>99156</v>
      </c>
      <c r="G24" s="65">
        <v>61.93</v>
      </c>
    </row>
    <row r="25" spans="1:7" ht="15" thickBot="1" x14ac:dyDescent="0.4">
      <c r="A25" s="65">
        <v>21</v>
      </c>
      <c r="B25" s="65">
        <v>1.2149999999999999E-3</v>
      </c>
      <c r="C25" s="66">
        <v>98695</v>
      </c>
      <c r="D25" s="65">
        <v>56.13</v>
      </c>
      <c r="E25" s="65">
        <v>4.5100000000000001E-4</v>
      </c>
      <c r="F25" s="66">
        <v>99116</v>
      </c>
      <c r="G25" s="65">
        <v>60.95</v>
      </c>
    </row>
    <row r="26" spans="1:7" ht="15" thickBot="1" x14ac:dyDescent="0.4">
      <c r="A26" s="65">
        <v>22</v>
      </c>
      <c r="B26" s="65">
        <v>1.3270000000000001E-3</v>
      </c>
      <c r="C26" s="66">
        <v>98575</v>
      </c>
      <c r="D26" s="65">
        <v>55.2</v>
      </c>
      <c r="E26" s="65">
        <v>4.9100000000000001E-4</v>
      </c>
      <c r="F26" s="66">
        <v>99071</v>
      </c>
      <c r="G26" s="65">
        <v>59.98</v>
      </c>
    </row>
    <row r="27" spans="1:7" ht="15" thickBot="1" x14ac:dyDescent="0.4">
      <c r="A27" s="65">
        <v>23</v>
      </c>
      <c r="B27" s="65">
        <v>1.4059999999999999E-3</v>
      </c>
      <c r="C27" s="66">
        <v>98444</v>
      </c>
      <c r="D27" s="65">
        <v>54.27</v>
      </c>
      <c r="E27" s="65">
        <v>5.2300000000000003E-4</v>
      </c>
      <c r="F27" s="66">
        <v>99023</v>
      </c>
      <c r="G27" s="65">
        <v>59.01</v>
      </c>
    </row>
    <row r="28" spans="1:7" ht="15" thickBot="1" x14ac:dyDescent="0.4">
      <c r="A28" s="65">
        <v>24</v>
      </c>
      <c r="B28" s="65">
        <v>1.4610000000000001E-3</v>
      </c>
      <c r="C28" s="66">
        <v>98306</v>
      </c>
      <c r="D28" s="65">
        <v>53.35</v>
      </c>
      <c r="E28" s="65">
        <v>5.4900000000000001E-4</v>
      </c>
      <c r="F28" s="66">
        <v>98971</v>
      </c>
      <c r="G28" s="65">
        <v>58.04</v>
      </c>
    </row>
    <row r="29" spans="1:7" ht="15" thickBot="1" x14ac:dyDescent="0.4">
      <c r="A29" s="65">
        <v>25</v>
      </c>
      <c r="B29" s="65">
        <v>1.5070000000000001E-3</v>
      </c>
      <c r="C29" s="66">
        <v>98162</v>
      </c>
      <c r="D29" s="65">
        <v>52.42</v>
      </c>
      <c r="E29" s="65">
        <v>5.7399999999999997E-4</v>
      </c>
      <c r="F29" s="66">
        <v>98917</v>
      </c>
      <c r="G29" s="65">
        <v>57.07</v>
      </c>
    </row>
    <row r="30" spans="1:7" ht="15" thickBot="1" x14ac:dyDescent="0.4">
      <c r="A30" s="65">
        <v>26</v>
      </c>
      <c r="B30" s="65">
        <v>1.557E-3</v>
      </c>
      <c r="C30" s="66">
        <v>98014</v>
      </c>
      <c r="D30" s="65">
        <v>51.5</v>
      </c>
      <c r="E30" s="65">
        <v>6.0400000000000004E-4</v>
      </c>
      <c r="F30" s="66">
        <v>98860</v>
      </c>
      <c r="G30" s="65">
        <v>56.11</v>
      </c>
    </row>
    <row r="31" spans="1:7" ht="15" thickBot="1" x14ac:dyDescent="0.4">
      <c r="A31" s="65">
        <v>27</v>
      </c>
      <c r="B31" s="65">
        <v>1.6100000000000001E-3</v>
      </c>
      <c r="C31" s="66">
        <v>97862</v>
      </c>
      <c r="D31" s="65">
        <v>50.58</v>
      </c>
      <c r="E31" s="65">
        <v>6.4199999999999999E-4</v>
      </c>
      <c r="F31" s="66">
        <v>98800</v>
      </c>
      <c r="G31" s="65">
        <v>55.14</v>
      </c>
    </row>
    <row r="32" spans="1:7" ht="15" thickBot="1" x14ac:dyDescent="0.4">
      <c r="A32" s="65">
        <v>28</v>
      </c>
      <c r="B32" s="65">
        <v>1.668E-3</v>
      </c>
      <c r="C32" s="66">
        <v>97704</v>
      </c>
      <c r="D32" s="65">
        <v>49.66</v>
      </c>
      <c r="E32" s="65">
        <v>6.8999999999999997E-4</v>
      </c>
      <c r="F32" s="66">
        <v>98737</v>
      </c>
      <c r="G32" s="65">
        <v>54.17</v>
      </c>
    </row>
    <row r="33" spans="1:7" ht="15" thickBot="1" x14ac:dyDescent="0.4">
      <c r="A33" s="65">
        <v>29</v>
      </c>
      <c r="B33" s="65">
        <v>1.732E-3</v>
      </c>
      <c r="C33" s="66">
        <v>97541</v>
      </c>
      <c r="D33" s="65">
        <v>48.74</v>
      </c>
      <c r="E33" s="65">
        <v>7.4799999999999997E-4</v>
      </c>
      <c r="F33" s="66">
        <v>98669</v>
      </c>
      <c r="G33" s="65">
        <v>53.21</v>
      </c>
    </row>
    <row r="34" spans="1:7" ht="15" thickBot="1" x14ac:dyDescent="0.4">
      <c r="A34" s="65">
        <v>30</v>
      </c>
      <c r="B34" s="65">
        <v>1.7949999999999999E-3</v>
      </c>
      <c r="C34" s="66">
        <v>97372</v>
      </c>
      <c r="D34" s="65">
        <v>47.83</v>
      </c>
      <c r="E34" s="65">
        <v>8.0999999999999996E-4</v>
      </c>
      <c r="F34" s="66">
        <v>98595</v>
      </c>
      <c r="G34" s="65">
        <v>52.25</v>
      </c>
    </row>
    <row r="35" spans="1:7" ht="15" thickBot="1" x14ac:dyDescent="0.4">
      <c r="A35" s="65">
        <v>31</v>
      </c>
      <c r="B35" s="65">
        <v>1.8580000000000001E-3</v>
      </c>
      <c r="C35" s="66">
        <v>97198</v>
      </c>
      <c r="D35" s="65">
        <v>46.91</v>
      </c>
      <c r="E35" s="65">
        <v>8.7100000000000003E-4</v>
      </c>
      <c r="F35" s="66">
        <v>98515</v>
      </c>
      <c r="G35" s="65">
        <v>51.29</v>
      </c>
    </row>
    <row r="36" spans="1:7" ht="15" thickBot="1" x14ac:dyDescent="0.4">
      <c r="A36" s="65">
        <v>32</v>
      </c>
      <c r="B36" s="65">
        <v>1.923E-3</v>
      </c>
      <c r="C36" s="66">
        <v>97017</v>
      </c>
      <c r="D36" s="65">
        <v>46</v>
      </c>
      <c r="E36" s="65">
        <v>9.3099999999999997E-4</v>
      </c>
      <c r="F36" s="66">
        <v>98429</v>
      </c>
      <c r="G36" s="65">
        <v>50.34</v>
      </c>
    </row>
    <row r="37" spans="1:7" ht="15" thickBot="1" x14ac:dyDescent="0.4">
      <c r="A37" s="65">
        <v>33</v>
      </c>
      <c r="B37" s="65">
        <v>1.9919999999999998E-3</v>
      </c>
      <c r="C37" s="66">
        <v>96830</v>
      </c>
      <c r="D37" s="65">
        <v>45.09</v>
      </c>
      <c r="E37" s="65">
        <v>9.8799999999999995E-4</v>
      </c>
      <c r="F37" s="66">
        <v>98337</v>
      </c>
      <c r="G37" s="65">
        <v>49.38</v>
      </c>
    </row>
    <row r="38" spans="1:7" ht="15" thickBot="1" x14ac:dyDescent="0.4">
      <c r="A38" s="65">
        <v>34</v>
      </c>
      <c r="B38" s="65">
        <v>2.0639999999999999E-3</v>
      </c>
      <c r="C38" s="66">
        <v>96638</v>
      </c>
      <c r="D38" s="65">
        <v>44.18</v>
      </c>
      <c r="E38" s="65">
        <v>1.044E-3</v>
      </c>
      <c r="F38" s="66">
        <v>98240</v>
      </c>
      <c r="G38" s="65">
        <v>48.43</v>
      </c>
    </row>
    <row r="39" spans="1:7" ht="15" thickBot="1" x14ac:dyDescent="0.4">
      <c r="A39" s="65">
        <v>35</v>
      </c>
      <c r="B39" s="65">
        <v>2.1450000000000002E-3</v>
      </c>
      <c r="C39" s="66">
        <v>96438</v>
      </c>
      <c r="D39" s="65">
        <v>43.27</v>
      </c>
      <c r="E39" s="65">
        <v>1.1050000000000001E-3</v>
      </c>
      <c r="F39" s="66">
        <v>98138</v>
      </c>
      <c r="G39" s="65">
        <v>47.48</v>
      </c>
    </row>
    <row r="40" spans="1:7" ht="15" thickBot="1" x14ac:dyDescent="0.4">
      <c r="A40" s="65">
        <v>36</v>
      </c>
      <c r="B40" s="65">
        <v>2.2309999999999999E-3</v>
      </c>
      <c r="C40" s="66">
        <v>96231</v>
      </c>
      <c r="D40" s="65">
        <v>42.36</v>
      </c>
      <c r="E40" s="65">
        <v>1.1709999999999999E-3</v>
      </c>
      <c r="F40" s="66">
        <v>98029</v>
      </c>
      <c r="G40" s="65">
        <v>46.53</v>
      </c>
    </row>
    <row r="41" spans="1:7" ht="15" thickBot="1" x14ac:dyDescent="0.4">
      <c r="A41" s="65">
        <v>37</v>
      </c>
      <c r="B41" s="65">
        <v>2.3159999999999999E-3</v>
      </c>
      <c r="C41" s="66">
        <v>96017</v>
      </c>
      <c r="D41" s="65">
        <v>41.45</v>
      </c>
      <c r="E41" s="65">
        <v>1.235E-3</v>
      </c>
      <c r="F41" s="66">
        <v>97914</v>
      </c>
      <c r="G41" s="65">
        <v>45.59</v>
      </c>
    </row>
    <row r="42" spans="1:7" ht="15" thickBot="1" x14ac:dyDescent="0.4">
      <c r="A42" s="65">
        <v>38</v>
      </c>
      <c r="B42" s="65">
        <v>2.398E-3</v>
      </c>
      <c r="C42" s="66">
        <v>95794</v>
      </c>
      <c r="D42" s="65">
        <v>40.549999999999997</v>
      </c>
      <c r="E42" s="65">
        <v>1.2949999999999999E-3</v>
      </c>
      <c r="F42" s="66">
        <v>97793</v>
      </c>
      <c r="G42" s="65">
        <v>44.64</v>
      </c>
    </row>
    <row r="43" spans="1:7" ht="15" thickBot="1" x14ac:dyDescent="0.4">
      <c r="A43" s="65">
        <v>39</v>
      </c>
      <c r="B43" s="65">
        <v>2.4819999999999998E-3</v>
      </c>
      <c r="C43" s="66">
        <v>95564</v>
      </c>
      <c r="D43" s="65">
        <v>39.64</v>
      </c>
      <c r="E43" s="65">
        <v>1.356E-3</v>
      </c>
      <c r="F43" s="66">
        <v>97667</v>
      </c>
      <c r="G43" s="65">
        <v>43.7</v>
      </c>
    </row>
    <row r="44" spans="1:7" ht="15" thickBot="1" x14ac:dyDescent="0.4">
      <c r="A44" s="65">
        <v>40</v>
      </c>
      <c r="B44" s="65">
        <v>2.5799999999999998E-3</v>
      </c>
      <c r="C44" s="66">
        <v>95327</v>
      </c>
      <c r="D44" s="65">
        <v>38.74</v>
      </c>
      <c r="E44" s="65">
        <v>1.4220000000000001E-3</v>
      </c>
      <c r="F44" s="66">
        <v>97534</v>
      </c>
      <c r="G44" s="65">
        <v>42.76</v>
      </c>
    </row>
    <row r="45" spans="1:7" ht="15" thickBot="1" x14ac:dyDescent="0.4">
      <c r="A45" s="65">
        <v>41</v>
      </c>
      <c r="B45" s="65">
        <v>2.6970000000000002E-3</v>
      </c>
      <c r="C45" s="66">
        <v>95081</v>
      </c>
      <c r="D45" s="65">
        <v>37.840000000000003</v>
      </c>
      <c r="E45" s="65">
        <v>1.5009999999999999E-3</v>
      </c>
      <c r="F45" s="66">
        <v>97396</v>
      </c>
      <c r="G45" s="65">
        <v>41.82</v>
      </c>
    </row>
    <row r="46" spans="1:7" ht="15" thickBot="1" x14ac:dyDescent="0.4">
      <c r="A46" s="65">
        <v>42</v>
      </c>
      <c r="B46" s="65">
        <v>2.8279999999999998E-3</v>
      </c>
      <c r="C46" s="66">
        <v>94825</v>
      </c>
      <c r="D46" s="65">
        <v>36.94</v>
      </c>
      <c r="E46" s="65">
        <v>1.596E-3</v>
      </c>
      <c r="F46" s="66">
        <v>97249</v>
      </c>
      <c r="G46" s="65">
        <v>40.880000000000003</v>
      </c>
    </row>
    <row r="47" spans="1:7" ht="15" thickBot="1" x14ac:dyDescent="0.4">
      <c r="A47" s="65">
        <v>43</v>
      </c>
      <c r="B47" s="65">
        <v>2.9759999999999999E-3</v>
      </c>
      <c r="C47" s="66">
        <v>94557</v>
      </c>
      <c r="D47" s="65">
        <v>36.04</v>
      </c>
      <c r="E47" s="65">
        <v>1.709E-3</v>
      </c>
      <c r="F47" s="66">
        <v>97094</v>
      </c>
      <c r="G47" s="65">
        <v>39.950000000000003</v>
      </c>
    </row>
    <row r="48" spans="1:7" ht="15" thickBot="1" x14ac:dyDescent="0.4">
      <c r="A48" s="65">
        <v>44</v>
      </c>
      <c r="B48" s="65">
        <v>3.1459999999999999E-3</v>
      </c>
      <c r="C48" s="66">
        <v>94275</v>
      </c>
      <c r="D48" s="65">
        <v>35.15</v>
      </c>
      <c r="E48" s="65">
        <v>1.841E-3</v>
      </c>
      <c r="F48" s="66">
        <v>96928</v>
      </c>
      <c r="G48" s="65">
        <v>39.01</v>
      </c>
    </row>
    <row r="49" spans="1:7" ht="15" thickBot="1" x14ac:dyDescent="0.4">
      <c r="A49" s="65">
        <v>45</v>
      </c>
      <c r="B49" s="65">
        <v>3.3400000000000001E-3</v>
      </c>
      <c r="C49" s="66">
        <v>93979</v>
      </c>
      <c r="D49" s="65">
        <v>34.26</v>
      </c>
      <c r="E49" s="65">
        <v>1.9889999999999999E-3</v>
      </c>
      <c r="F49" s="66">
        <v>96750</v>
      </c>
      <c r="G49" s="65">
        <v>38.08</v>
      </c>
    </row>
    <row r="50" spans="1:7" ht="15" thickBot="1" x14ac:dyDescent="0.4">
      <c r="A50" s="65">
        <v>46</v>
      </c>
      <c r="B50" s="65">
        <v>3.5669999999999999E-3</v>
      </c>
      <c r="C50" s="66">
        <v>93665</v>
      </c>
      <c r="D50" s="65">
        <v>33.369999999999997</v>
      </c>
      <c r="E50" s="65">
        <v>2.153E-3</v>
      </c>
      <c r="F50" s="66">
        <v>96557</v>
      </c>
      <c r="G50" s="65">
        <v>37.159999999999997</v>
      </c>
    </row>
    <row r="51" spans="1:7" ht="15" thickBot="1" x14ac:dyDescent="0.4">
      <c r="A51" s="65">
        <v>47</v>
      </c>
      <c r="B51" s="65">
        <v>3.833E-3</v>
      </c>
      <c r="C51" s="66">
        <v>93331</v>
      </c>
      <c r="D51" s="65">
        <v>32.49</v>
      </c>
      <c r="E51" s="65">
        <v>2.333E-3</v>
      </c>
      <c r="F51" s="66">
        <v>96350</v>
      </c>
      <c r="G51" s="65">
        <v>36.24</v>
      </c>
    </row>
    <row r="52" spans="1:7" ht="15" thickBot="1" x14ac:dyDescent="0.4">
      <c r="A52" s="65">
        <v>48</v>
      </c>
      <c r="B52" s="65">
        <v>4.143E-3</v>
      </c>
      <c r="C52" s="66">
        <v>92973</v>
      </c>
      <c r="D52" s="65">
        <v>31.61</v>
      </c>
      <c r="E52" s="65">
        <v>2.5300000000000001E-3</v>
      </c>
      <c r="F52" s="66">
        <v>96125</v>
      </c>
      <c r="G52" s="65">
        <v>35.32</v>
      </c>
    </row>
    <row r="53" spans="1:7" ht="15" thickBot="1" x14ac:dyDescent="0.4">
      <c r="A53" s="65">
        <v>49</v>
      </c>
      <c r="B53" s="65">
        <v>4.4990000000000004E-3</v>
      </c>
      <c r="C53" s="66">
        <v>92588</v>
      </c>
      <c r="D53" s="65">
        <v>30.74</v>
      </c>
      <c r="E53" s="65">
        <v>2.7460000000000002E-3</v>
      </c>
      <c r="F53" s="66">
        <v>95882</v>
      </c>
      <c r="G53" s="65">
        <v>34.409999999999997</v>
      </c>
    </row>
    <row r="54" spans="1:7" ht="15" thickBot="1" x14ac:dyDescent="0.4">
      <c r="A54" s="65">
        <v>50</v>
      </c>
      <c r="B54" s="65">
        <v>4.8900000000000002E-3</v>
      </c>
      <c r="C54" s="66">
        <v>92171</v>
      </c>
      <c r="D54" s="65">
        <v>29.88</v>
      </c>
      <c r="E54" s="65">
        <v>2.9810000000000001E-3</v>
      </c>
      <c r="F54" s="66">
        <v>95618</v>
      </c>
      <c r="G54" s="65">
        <v>33.5</v>
      </c>
    </row>
    <row r="55" spans="1:7" ht="15" thickBot="1" x14ac:dyDescent="0.4">
      <c r="A55" s="65">
        <v>51</v>
      </c>
      <c r="B55" s="65">
        <v>5.3210000000000002E-3</v>
      </c>
      <c r="C55" s="66">
        <v>91720</v>
      </c>
      <c r="D55" s="65">
        <v>29.02</v>
      </c>
      <c r="E55" s="65">
        <v>3.241E-3</v>
      </c>
      <c r="F55" s="66">
        <v>95333</v>
      </c>
      <c r="G55" s="65">
        <v>32.6</v>
      </c>
    </row>
    <row r="56" spans="1:7" ht="15" thickBot="1" x14ac:dyDescent="0.4">
      <c r="A56" s="65">
        <v>52</v>
      </c>
      <c r="B56" s="65">
        <v>5.8100000000000001E-3</v>
      </c>
      <c r="C56" s="66">
        <v>91232</v>
      </c>
      <c r="D56" s="65">
        <v>28.18</v>
      </c>
      <c r="E56" s="65">
        <v>3.5300000000000002E-3</v>
      </c>
      <c r="F56" s="66">
        <v>95024</v>
      </c>
      <c r="G56" s="65">
        <v>31.71</v>
      </c>
    </row>
    <row r="57" spans="1:7" ht="15" thickBot="1" x14ac:dyDescent="0.4">
      <c r="A57" s="65">
        <v>53</v>
      </c>
      <c r="B57" s="65">
        <v>6.3629999999999997E-3</v>
      </c>
      <c r="C57" s="66">
        <v>90702</v>
      </c>
      <c r="D57" s="65">
        <v>27.34</v>
      </c>
      <c r="E57" s="65">
        <v>3.8530000000000001E-3</v>
      </c>
      <c r="F57" s="66">
        <v>94689</v>
      </c>
      <c r="G57" s="65">
        <v>30.82</v>
      </c>
    </row>
    <row r="58" spans="1:7" ht="15" thickBot="1" x14ac:dyDescent="0.4">
      <c r="A58" s="65">
        <v>54</v>
      </c>
      <c r="B58" s="65">
        <v>6.973E-3</v>
      </c>
      <c r="C58" s="66">
        <v>90125</v>
      </c>
      <c r="D58" s="65">
        <v>26.51</v>
      </c>
      <c r="E58" s="65">
        <v>4.2079999999999999E-3</v>
      </c>
      <c r="F58" s="66">
        <v>94324</v>
      </c>
      <c r="G58" s="65">
        <v>29.93</v>
      </c>
    </row>
    <row r="59" spans="1:7" ht="15" thickBot="1" x14ac:dyDescent="0.4">
      <c r="A59" s="65">
        <v>55</v>
      </c>
      <c r="B59" s="65">
        <v>7.6290000000000004E-3</v>
      </c>
      <c r="C59" s="66">
        <v>89497</v>
      </c>
      <c r="D59" s="65">
        <v>25.69</v>
      </c>
      <c r="E59" s="65">
        <v>4.5909999999999996E-3</v>
      </c>
      <c r="F59" s="66">
        <v>93927</v>
      </c>
      <c r="G59" s="65">
        <v>29.06</v>
      </c>
    </row>
    <row r="60" spans="1:7" ht="15" thickBot="1" x14ac:dyDescent="0.4">
      <c r="A60" s="65">
        <v>56</v>
      </c>
      <c r="B60" s="65">
        <v>8.3219999999999995E-3</v>
      </c>
      <c r="C60" s="66">
        <v>88814</v>
      </c>
      <c r="D60" s="65">
        <v>24.89</v>
      </c>
      <c r="E60" s="65">
        <v>4.9969999999999997E-3</v>
      </c>
      <c r="F60" s="66">
        <v>93496</v>
      </c>
      <c r="G60" s="65">
        <v>28.19</v>
      </c>
    </row>
    <row r="61" spans="1:7" ht="15" thickBot="1" x14ac:dyDescent="0.4">
      <c r="A61" s="65">
        <v>57</v>
      </c>
      <c r="B61" s="65">
        <v>9.0489999999999998E-3</v>
      </c>
      <c r="C61" s="66">
        <v>88075</v>
      </c>
      <c r="D61" s="65">
        <v>24.09</v>
      </c>
      <c r="E61" s="65">
        <v>5.4260000000000003E-3</v>
      </c>
      <c r="F61" s="66">
        <v>93029</v>
      </c>
      <c r="G61" s="65">
        <v>27.33</v>
      </c>
    </row>
    <row r="62" spans="1:7" ht="15" thickBot="1" x14ac:dyDescent="0.4">
      <c r="A62" s="65">
        <v>58</v>
      </c>
      <c r="B62" s="65">
        <v>9.8060000000000005E-3</v>
      </c>
      <c r="C62" s="66">
        <v>87278</v>
      </c>
      <c r="D62" s="65">
        <v>23.31</v>
      </c>
      <c r="E62" s="65">
        <v>5.8760000000000001E-3</v>
      </c>
      <c r="F62" s="66">
        <v>92524</v>
      </c>
      <c r="G62" s="65">
        <v>26.48</v>
      </c>
    </row>
    <row r="63" spans="1:7" ht="15" thickBot="1" x14ac:dyDescent="0.4">
      <c r="A63" s="65">
        <v>59</v>
      </c>
      <c r="B63" s="65">
        <v>1.0595E-2</v>
      </c>
      <c r="C63" s="66">
        <v>86422</v>
      </c>
      <c r="D63" s="65">
        <v>22.53</v>
      </c>
      <c r="E63" s="65">
        <v>6.3480000000000003E-3</v>
      </c>
      <c r="F63" s="66">
        <v>91980</v>
      </c>
      <c r="G63" s="65">
        <v>25.63</v>
      </c>
    </row>
    <row r="64" spans="1:7" ht="15" thickBot="1" x14ac:dyDescent="0.4">
      <c r="A64" s="65">
        <v>60</v>
      </c>
      <c r="B64" s="65">
        <v>1.1452E-2</v>
      </c>
      <c r="C64" s="66">
        <v>85506</v>
      </c>
      <c r="D64" s="65">
        <v>21.77</v>
      </c>
      <c r="E64" s="65">
        <v>6.8830000000000002E-3</v>
      </c>
      <c r="F64" s="66">
        <v>91396</v>
      </c>
      <c r="G64" s="65">
        <v>24.79</v>
      </c>
    </row>
    <row r="65" spans="1:7" ht="15" thickBot="1" x14ac:dyDescent="0.4">
      <c r="A65" s="65">
        <v>61</v>
      </c>
      <c r="B65" s="65">
        <v>1.2357999999999999E-2</v>
      </c>
      <c r="C65" s="66">
        <v>84527</v>
      </c>
      <c r="D65" s="65">
        <v>21.01</v>
      </c>
      <c r="E65" s="65">
        <v>7.4570000000000001E-3</v>
      </c>
      <c r="F65" s="66">
        <v>90767</v>
      </c>
      <c r="G65" s="65">
        <v>23.96</v>
      </c>
    </row>
    <row r="66" spans="1:7" ht="15" thickBot="1" x14ac:dyDescent="0.4">
      <c r="A66" s="65">
        <v>62</v>
      </c>
      <c r="B66" s="65">
        <v>1.3254999999999999E-2</v>
      </c>
      <c r="C66" s="66">
        <v>83482</v>
      </c>
      <c r="D66" s="65">
        <v>20.27</v>
      </c>
      <c r="E66" s="65">
        <v>8.0099999999999998E-3</v>
      </c>
      <c r="F66" s="66">
        <v>90090</v>
      </c>
      <c r="G66" s="65">
        <v>23.14</v>
      </c>
    </row>
    <row r="67" spans="1:7" ht="15" thickBot="1" x14ac:dyDescent="0.4">
      <c r="A67" s="65">
        <v>63</v>
      </c>
      <c r="B67" s="65">
        <v>1.4126E-2</v>
      </c>
      <c r="C67" s="66">
        <v>82376</v>
      </c>
      <c r="D67" s="65">
        <v>19.54</v>
      </c>
      <c r="E67" s="65">
        <v>8.5199999999999998E-3</v>
      </c>
      <c r="F67" s="66">
        <v>89369</v>
      </c>
      <c r="G67" s="65">
        <v>22.32</v>
      </c>
    </row>
    <row r="68" spans="1:7" ht="15" thickBot="1" x14ac:dyDescent="0.4">
      <c r="A68" s="65">
        <v>64</v>
      </c>
      <c r="B68" s="65">
        <v>1.5006E-2</v>
      </c>
      <c r="C68" s="66">
        <v>81212</v>
      </c>
      <c r="D68" s="65">
        <v>18.809999999999999</v>
      </c>
      <c r="E68" s="65">
        <v>9.0310000000000008E-3</v>
      </c>
      <c r="F68" s="66">
        <v>88607</v>
      </c>
      <c r="G68" s="65">
        <v>21.51</v>
      </c>
    </row>
    <row r="69" spans="1:7" ht="15" thickBot="1" x14ac:dyDescent="0.4">
      <c r="A69" s="65">
        <v>65</v>
      </c>
      <c r="B69" s="65">
        <v>1.6001000000000001E-2</v>
      </c>
      <c r="C69" s="66">
        <v>79994</v>
      </c>
      <c r="D69" s="65">
        <v>18.09</v>
      </c>
      <c r="E69" s="65">
        <v>9.6170000000000005E-3</v>
      </c>
      <c r="F69" s="66">
        <v>87807</v>
      </c>
      <c r="G69" s="65">
        <v>20.7</v>
      </c>
    </row>
    <row r="70" spans="1:7" ht="15" thickBot="1" x14ac:dyDescent="0.4">
      <c r="A70" s="65">
        <v>66</v>
      </c>
      <c r="B70" s="65">
        <v>1.7124E-2</v>
      </c>
      <c r="C70" s="66">
        <v>78714</v>
      </c>
      <c r="D70" s="65">
        <v>17.37</v>
      </c>
      <c r="E70" s="65">
        <v>1.0328E-2</v>
      </c>
      <c r="F70" s="66">
        <v>86963</v>
      </c>
      <c r="G70" s="65">
        <v>19.89</v>
      </c>
    </row>
    <row r="71" spans="1:7" ht="15" thickBot="1" x14ac:dyDescent="0.4">
      <c r="A71" s="65">
        <v>67</v>
      </c>
      <c r="B71" s="65">
        <v>1.8297999999999998E-2</v>
      </c>
      <c r="C71" s="66">
        <v>77366</v>
      </c>
      <c r="D71" s="65">
        <v>16.670000000000002</v>
      </c>
      <c r="E71" s="65">
        <v>1.1167E-2</v>
      </c>
      <c r="F71" s="66">
        <v>86065</v>
      </c>
      <c r="G71" s="65">
        <v>19.100000000000001</v>
      </c>
    </row>
    <row r="72" spans="1:7" ht="15" thickBot="1" x14ac:dyDescent="0.4">
      <c r="A72" s="65">
        <v>68</v>
      </c>
      <c r="B72" s="65">
        <v>1.9519000000000002E-2</v>
      </c>
      <c r="C72" s="66">
        <v>75950</v>
      </c>
      <c r="D72" s="65">
        <v>15.97</v>
      </c>
      <c r="E72" s="65">
        <v>1.2158E-2</v>
      </c>
      <c r="F72" s="66">
        <v>85103</v>
      </c>
      <c r="G72" s="65">
        <v>18.309999999999999</v>
      </c>
    </row>
    <row r="73" spans="1:7" ht="15" thickBot="1" x14ac:dyDescent="0.4">
      <c r="A73" s="65">
        <v>69</v>
      </c>
      <c r="B73" s="65">
        <v>2.0847000000000001E-2</v>
      </c>
      <c r="C73" s="66">
        <v>74468</v>
      </c>
      <c r="D73" s="65">
        <v>15.28</v>
      </c>
      <c r="E73" s="65">
        <v>1.3311999999999999E-2</v>
      </c>
      <c r="F73" s="66">
        <v>84069</v>
      </c>
      <c r="G73" s="65">
        <v>17.52</v>
      </c>
    </row>
    <row r="74" spans="1:7" ht="15" thickBot="1" x14ac:dyDescent="0.4">
      <c r="A74" s="65">
        <v>70</v>
      </c>
      <c r="B74" s="65">
        <v>2.2381000000000002E-2</v>
      </c>
      <c r="C74" s="66">
        <v>72915</v>
      </c>
      <c r="D74" s="65">
        <v>14.59</v>
      </c>
      <c r="E74" s="65">
        <v>1.4673E-2</v>
      </c>
      <c r="F74" s="66">
        <v>82950</v>
      </c>
      <c r="G74" s="65">
        <v>16.75</v>
      </c>
    </row>
    <row r="75" spans="1:7" ht="15" thickBot="1" x14ac:dyDescent="0.4">
      <c r="A75" s="65">
        <v>71</v>
      </c>
      <c r="B75" s="65">
        <v>2.4185000000000002E-2</v>
      </c>
      <c r="C75" s="66">
        <v>71283</v>
      </c>
      <c r="D75" s="65">
        <v>13.91</v>
      </c>
      <c r="E75" s="65">
        <v>1.6220999999999999E-2</v>
      </c>
      <c r="F75" s="66">
        <v>81733</v>
      </c>
      <c r="G75" s="65">
        <v>16</v>
      </c>
    </row>
    <row r="76" spans="1:7" ht="15" thickBot="1" x14ac:dyDescent="0.4">
      <c r="A76" s="65">
        <v>72</v>
      </c>
      <c r="B76" s="65">
        <v>2.6266000000000001E-2</v>
      </c>
      <c r="C76" s="66">
        <v>69559</v>
      </c>
      <c r="D76" s="65">
        <v>13.25</v>
      </c>
      <c r="E76" s="65">
        <v>1.7905000000000001E-2</v>
      </c>
      <c r="F76" s="66">
        <v>80407</v>
      </c>
      <c r="G76" s="65">
        <v>15.25</v>
      </c>
    </row>
    <row r="77" spans="1:7" ht="15" thickBot="1" x14ac:dyDescent="0.4">
      <c r="A77" s="65">
        <v>73</v>
      </c>
      <c r="B77" s="65">
        <v>2.8660000000000001E-2</v>
      </c>
      <c r="C77" s="66">
        <v>67732</v>
      </c>
      <c r="D77" s="65">
        <v>12.59</v>
      </c>
      <c r="E77" s="65">
        <v>1.9713999999999999E-2</v>
      </c>
      <c r="F77" s="66">
        <v>78967</v>
      </c>
      <c r="G77" s="65">
        <v>14.52</v>
      </c>
    </row>
    <row r="78" spans="1:7" ht="15" thickBot="1" x14ac:dyDescent="0.4">
      <c r="A78" s="65">
        <v>74</v>
      </c>
      <c r="B78" s="65">
        <v>3.1400999999999998E-2</v>
      </c>
      <c r="C78" s="66">
        <v>65791</v>
      </c>
      <c r="D78" s="65">
        <v>11.95</v>
      </c>
      <c r="E78" s="65">
        <v>2.1714000000000001E-2</v>
      </c>
      <c r="F78" s="66">
        <v>77410</v>
      </c>
      <c r="G78" s="65">
        <v>13.8</v>
      </c>
    </row>
    <row r="79" spans="1:7" ht="15" thickBot="1" x14ac:dyDescent="0.4">
      <c r="A79" s="65">
        <v>75</v>
      </c>
      <c r="B79" s="65">
        <v>3.4618000000000003E-2</v>
      </c>
      <c r="C79" s="66">
        <v>63725</v>
      </c>
      <c r="D79" s="65">
        <v>11.32</v>
      </c>
      <c r="E79" s="65">
        <v>2.4080000000000001E-2</v>
      </c>
      <c r="F79" s="66">
        <v>75729</v>
      </c>
      <c r="G79" s="65">
        <v>13.1</v>
      </c>
    </row>
    <row r="80" spans="1:7" ht="15" thickBot="1" x14ac:dyDescent="0.4">
      <c r="A80" s="65">
        <v>76</v>
      </c>
      <c r="B80" s="65">
        <v>3.8262999999999998E-2</v>
      </c>
      <c r="C80" s="66">
        <v>61519</v>
      </c>
      <c r="D80" s="65">
        <v>10.71</v>
      </c>
      <c r="E80" s="65">
        <v>2.6831000000000001E-2</v>
      </c>
      <c r="F80" s="66">
        <v>73906</v>
      </c>
      <c r="G80" s="65">
        <v>12.41</v>
      </c>
    </row>
    <row r="81" spans="1:7" ht="15" thickBot="1" x14ac:dyDescent="0.4">
      <c r="A81" s="65">
        <v>77</v>
      </c>
      <c r="B81" s="65">
        <v>4.2189999999999998E-2</v>
      </c>
      <c r="C81" s="66">
        <v>59165</v>
      </c>
      <c r="D81" s="65">
        <v>10.11</v>
      </c>
      <c r="E81" s="65">
        <v>2.9855E-2</v>
      </c>
      <c r="F81" s="66">
        <v>71923</v>
      </c>
      <c r="G81" s="65">
        <v>11.74</v>
      </c>
    </row>
    <row r="82" spans="1:7" ht="15" thickBot="1" x14ac:dyDescent="0.4">
      <c r="A82" s="65">
        <v>78</v>
      </c>
      <c r="B82" s="65">
        <v>4.6366999999999998E-2</v>
      </c>
      <c r="C82" s="66">
        <v>56669</v>
      </c>
      <c r="D82" s="65">
        <v>9.5399999999999991</v>
      </c>
      <c r="E82" s="65">
        <v>3.3151E-2</v>
      </c>
      <c r="F82" s="66">
        <v>69776</v>
      </c>
      <c r="G82" s="65">
        <v>11.08</v>
      </c>
    </row>
    <row r="83" spans="1:7" ht="15" thickBot="1" x14ac:dyDescent="0.4">
      <c r="A83" s="65">
        <v>79</v>
      </c>
      <c r="B83" s="65">
        <v>5.0948E-2</v>
      </c>
      <c r="C83" s="66">
        <v>54041</v>
      </c>
      <c r="D83" s="65">
        <v>8.9700000000000006</v>
      </c>
      <c r="E83" s="65">
        <v>3.6829000000000001E-2</v>
      </c>
      <c r="F83" s="66">
        <v>67463</v>
      </c>
      <c r="G83" s="65">
        <v>10.45</v>
      </c>
    </row>
    <row r="84" spans="1:7" ht="15" thickBot="1" x14ac:dyDescent="0.4">
      <c r="A84" s="65">
        <v>80</v>
      </c>
      <c r="B84" s="65">
        <v>5.6237000000000002E-2</v>
      </c>
      <c r="C84" s="66">
        <v>51288</v>
      </c>
      <c r="D84" s="65">
        <v>8.43</v>
      </c>
      <c r="E84" s="65">
        <v>4.1121999999999999E-2</v>
      </c>
      <c r="F84" s="66">
        <v>64978</v>
      </c>
      <c r="G84" s="65">
        <v>9.83</v>
      </c>
    </row>
    <row r="85" spans="1:7" ht="15" thickBot="1" x14ac:dyDescent="0.4">
      <c r="A85" s="65">
        <v>81</v>
      </c>
      <c r="B85" s="65">
        <v>6.2359999999999999E-2</v>
      </c>
      <c r="C85" s="66">
        <v>48404</v>
      </c>
      <c r="D85" s="65">
        <v>7.9</v>
      </c>
      <c r="E85" s="65">
        <v>4.6101999999999997E-2</v>
      </c>
      <c r="F85" s="66">
        <v>62306</v>
      </c>
      <c r="G85" s="65">
        <v>9.23</v>
      </c>
    </row>
    <row r="86" spans="1:7" ht="15" thickBot="1" x14ac:dyDescent="0.4">
      <c r="A86" s="65">
        <v>82</v>
      </c>
      <c r="B86" s="65">
        <v>6.9225999999999996E-2</v>
      </c>
      <c r="C86" s="66">
        <v>45385</v>
      </c>
      <c r="D86" s="65">
        <v>7.39</v>
      </c>
      <c r="E86" s="65">
        <v>5.1683E-2</v>
      </c>
      <c r="F86" s="66">
        <v>59434</v>
      </c>
      <c r="G86" s="65">
        <v>8.65</v>
      </c>
    </row>
    <row r="87" spans="1:7" ht="15" thickBot="1" x14ac:dyDescent="0.4">
      <c r="A87" s="65">
        <v>83</v>
      </c>
      <c r="B87" s="65">
        <v>7.6883999999999994E-2</v>
      </c>
      <c r="C87" s="66">
        <v>42243</v>
      </c>
      <c r="D87" s="65">
        <v>6.91</v>
      </c>
      <c r="E87" s="65">
        <v>5.7896000000000003E-2</v>
      </c>
      <c r="F87" s="66">
        <v>56362</v>
      </c>
      <c r="G87" s="65">
        <v>8.09</v>
      </c>
    </row>
    <row r="88" spans="1:7" ht="15" thickBot="1" x14ac:dyDescent="0.4">
      <c r="A88" s="65">
        <v>84</v>
      </c>
      <c r="B88" s="65">
        <v>8.5452E-2</v>
      </c>
      <c r="C88" s="66">
        <v>38996</v>
      </c>
      <c r="D88" s="65">
        <v>6.44</v>
      </c>
      <c r="E88" s="65">
        <v>6.4863000000000004E-2</v>
      </c>
      <c r="F88" s="66">
        <v>53099</v>
      </c>
      <c r="G88" s="65">
        <v>7.56</v>
      </c>
    </row>
    <row r="89" spans="1:7" ht="15" thickBot="1" x14ac:dyDescent="0.4">
      <c r="A89" s="65">
        <v>85</v>
      </c>
      <c r="B89" s="65">
        <v>9.5061999999999994E-2</v>
      </c>
      <c r="C89" s="66">
        <v>35663</v>
      </c>
      <c r="D89" s="65">
        <v>6</v>
      </c>
      <c r="E89" s="65">
        <v>7.2731000000000004E-2</v>
      </c>
      <c r="F89" s="66">
        <v>49655</v>
      </c>
      <c r="G89" s="65">
        <v>7.05</v>
      </c>
    </row>
    <row r="90" spans="1:7" ht="15" thickBot="1" x14ac:dyDescent="0.4">
      <c r="A90" s="65">
        <v>86</v>
      </c>
      <c r="B90" s="65">
        <v>0.10582900000000001</v>
      </c>
      <c r="C90" s="66">
        <v>32273</v>
      </c>
      <c r="D90" s="65">
        <v>5.57</v>
      </c>
      <c r="E90" s="65">
        <v>8.1626000000000004E-2</v>
      </c>
      <c r="F90" s="66">
        <v>46043</v>
      </c>
      <c r="G90" s="65">
        <v>6.56</v>
      </c>
    </row>
    <row r="91" spans="1:7" ht="15" thickBot="1" x14ac:dyDescent="0.4">
      <c r="A91" s="65">
        <v>87</v>
      </c>
      <c r="B91" s="65">
        <v>0.117838</v>
      </c>
      <c r="C91" s="66">
        <v>28858</v>
      </c>
      <c r="D91" s="65">
        <v>5.17</v>
      </c>
      <c r="E91" s="65">
        <v>9.1644000000000003E-2</v>
      </c>
      <c r="F91" s="66">
        <v>42285</v>
      </c>
      <c r="G91" s="65">
        <v>6.1</v>
      </c>
    </row>
    <row r="92" spans="1:7" ht="15" thickBot="1" x14ac:dyDescent="0.4">
      <c r="A92" s="65">
        <v>88</v>
      </c>
      <c r="B92" s="65">
        <v>0.131138</v>
      </c>
      <c r="C92" s="66">
        <v>25457</v>
      </c>
      <c r="D92" s="65">
        <v>4.8</v>
      </c>
      <c r="E92" s="65">
        <v>0.10284</v>
      </c>
      <c r="F92" s="66">
        <v>38410</v>
      </c>
      <c r="G92" s="65">
        <v>5.67</v>
      </c>
    </row>
    <row r="93" spans="1:7" ht="15" thickBot="1" x14ac:dyDescent="0.4">
      <c r="A93" s="65">
        <v>89</v>
      </c>
      <c r="B93" s="65">
        <v>0.14575099999999999</v>
      </c>
      <c r="C93" s="66">
        <v>22119</v>
      </c>
      <c r="D93" s="65">
        <v>4.45</v>
      </c>
      <c r="E93" s="65">
        <v>0.11523600000000001</v>
      </c>
      <c r="F93" s="66">
        <v>34460</v>
      </c>
      <c r="G93" s="65">
        <v>5.26</v>
      </c>
    </row>
    <row r="94" spans="1:7" ht="15" thickBot="1" x14ac:dyDescent="0.4">
      <c r="A94" s="65">
        <v>90</v>
      </c>
      <c r="B94" s="65">
        <v>0.16167799999999999</v>
      </c>
      <c r="C94" s="66">
        <v>18895</v>
      </c>
      <c r="D94" s="65">
        <v>4.12</v>
      </c>
      <c r="E94" s="65">
        <v>0.12883700000000001</v>
      </c>
      <c r="F94" s="66">
        <v>30489</v>
      </c>
      <c r="G94" s="65">
        <v>4.88</v>
      </c>
    </row>
    <row r="95" spans="1:7" ht="15" thickBot="1" x14ac:dyDescent="0.4">
      <c r="A95" s="65">
        <v>91</v>
      </c>
      <c r="B95" s="65">
        <v>0.17890500000000001</v>
      </c>
      <c r="C95" s="66">
        <v>15840</v>
      </c>
      <c r="D95" s="65">
        <v>3.82</v>
      </c>
      <c r="E95" s="65">
        <v>0.14363300000000001</v>
      </c>
      <c r="F95" s="66">
        <v>26561</v>
      </c>
      <c r="G95" s="65">
        <v>4.5199999999999996</v>
      </c>
    </row>
    <row r="96" spans="1:7" ht="15" thickBot="1" x14ac:dyDescent="0.4">
      <c r="A96" s="65">
        <v>92</v>
      </c>
      <c r="B96" s="65">
        <v>0.197408</v>
      </c>
      <c r="C96" s="66">
        <v>13006</v>
      </c>
      <c r="D96" s="65">
        <v>3.54</v>
      </c>
      <c r="E96" s="65">
        <v>0.159606</v>
      </c>
      <c r="F96" s="66">
        <v>22746</v>
      </c>
      <c r="G96" s="65">
        <v>4.2</v>
      </c>
    </row>
    <row r="97" spans="1:7" ht="15" thickBot="1" x14ac:dyDescent="0.4">
      <c r="A97" s="65">
        <v>93</v>
      </c>
      <c r="B97" s="65">
        <v>0.21714900000000001</v>
      </c>
      <c r="C97" s="66">
        <v>10439</v>
      </c>
      <c r="D97" s="65">
        <v>3.29</v>
      </c>
      <c r="E97" s="65">
        <v>0.176731</v>
      </c>
      <c r="F97" s="66">
        <v>19115</v>
      </c>
      <c r="G97" s="65">
        <v>3.9</v>
      </c>
    </row>
    <row r="98" spans="1:7" ht="15" thickBot="1" x14ac:dyDescent="0.4">
      <c r="A98" s="65">
        <v>94</v>
      </c>
      <c r="B98" s="65">
        <v>0.23808000000000001</v>
      </c>
      <c r="C98" s="66">
        <v>8172</v>
      </c>
      <c r="D98" s="65">
        <v>3.06</v>
      </c>
      <c r="E98" s="65">
        <v>0.19497300000000001</v>
      </c>
      <c r="F98" s="66">
        <v>15737</v>
      </c>
      <c r="G98" s="65">
        <v>3.63</v>
      </c>
    </row>
    <row r="99" spans="1:7" ht="15" thickBot="1" x14ac:dyDescent="0.4">
      <c r="A99" s="65">
        <v>95</v>
      </c>
      <c r="B99" s="65">
        <v>0.25882100000000002</v>
      </c>
      <c r="C99" s="66">
        <v>6226</v>
      </c>
      <c r="D99" s="65">
        <v>2.86</v>
      </c>
      <c r="E99" s="65">
        <v>0.21341299999999999</v>
      </c>
      <c r="F99" s="66">
        <v>12669</v>
      </c>
      <c r="G99" s="65">
        <v>3.39</v>
      </c>
    </row>
    <row r="100" spans="1:7" ht="15" thickBot="1" x14ac:dyDescent="0.4">
      <c r="A100" s="65">
        <v>96</v>
      </c>
      <c r="B100" s="65">
        <v>0.27896599999999999</v>
      </c>
      <c r="C100" s="66">
        <v>4615</v>
      </c>
      <c r="D100" s="65">
        <v>2.69</v>
      </c>
      <c r="E100" s="65">
        <v>0.23175200000000001</v>
      </c>
      <c r="F100" s="66">
        <v>9965</v>
      </c>
      <c r="G100" s="65">
        <v>3.17</v>
      </c>
    </row>
    <row r="101" spans="1:7" ht="15" thickBot="1" x14ac:dyDescent="0.4">
      <c r="A101" s="65">
        <v>97</v>
      </c>
      <c r="B101" s="65">
        <v>0.29809200000000002</v>
      </c>
      <c r="C101" s="66">
        <v>3327</v>
      </c>
      <c r="D101" s="65">
        <v>2.54</v>
      </c>
      <c r="E101" s="65">
        <v>0.249663</v>
      </c>
      <c r="F101" s="66">
        <v>7656</v>
      </c>
      <c r="G101" s="65">
        <v>2.98</v>
      </c>
    </row>
    <row r="102" spans="1:7" ht="15" thickBot="1" x14ac:dyDescent="0.4">
      <c r="A102" s="65">
        <v>98</v>
      </c>
      <c r="B102" s="65">
        <v>0.31576199999999999</v>
      </c>
      <c r="C102" s="66">
        <v>2336</v>
      </c>
      <c r="D102" s="65">
        <v>2.4</v>
      </c>
      <c r="E102" s="65">
        <v>0.26680100000000001</v>
      </c>
      <c r="F102" s="66">
        <v>5744</v>
      </c>
      <c r="G102" s="65">
        <v>2.81</v>
      </c>
    </row>
    <row r="103" spans="1:7" ht="15" thickBot="1" x14ac:dyDescent="0.4">
      <c r="A103" s="65">
        <v>99</v>
      </c>
      <c r="B103" s="65">
        <v>0.33155000000000001</v>
      </c>
      <c r="C103" s="66">
        <v>1598</v>
      </c>
      <c r="D103" s="65">
        <v>2.2799999999999998</v>
      </c>
      <c r="E103" s="65">
        <v>0.28280899999999998</v>
      </c>
      <c r="F103" s="66">
        <v>4212</v>
      </c>
      <c r="G103" s="65">
        <v>2.65</v>
      </c>
    </row>
    <row r="104" spans="1:7" ht="15" thickBot="1" x14ac:dyDescent="0.4">
      <c r="A104" s="65">
        <v>100</v>
      </c>
      <c r="B104" s="65">
        <v>0.34812799999999999</v>
      </c>
      <c r="C104" s="66">
        <v>1068</v>
      </c>
      <c r="D104" s="65">
        <v>2.16</v>
      </c>
      <c r="E104" s="65">
        <v>0.29977799999999999</v>
      </c>
      <c r="F104" s="66">
        <v>3021</v>
      </c>
      <c r="G104" s="65">
        <v>2.4900000000000002</v>
      </c>
    </row>
    <row r="105" spans="1:7" ht="15" thickBot="1" x14ac:dyDescent="0.4">
      <c r="A105" s="65">
        <v>101</v>
      </c>
      <c r="B105" s="65">
        <v>0.36553400000000003</v>
      </c>
      <c r="C105" s="65">
        <v>696</v>
      </c>
      <c r="D105" s="65">
        <v>2.0499999999999998</v>
      </c>
      <c r="E105" s="65">
        <v>0.31776500000000002</v>
      </c>
      <c r="F105" s="66">
        <v>2115</v>
      </c>
      <c r="G105" s="65">
        <v>2.34</v>
      </c>
    </row>
    <row r="106" spans="1:7" ht="15" thickBot="1" x14ac:dyDescent="0.4">
      <c r="A106" s="65">
        <v>102</v>
      </c>
      <c r="B106" s="65">
        <v>0.38381100000000001</v>
      </c>
      <c r="C106" s="65">
        <v>442</v>
      </c>
      <c r="D106" s="65">
        <v>1.94</v>
      </c>
      <c r="E106" s="65">
        <v>0.33683000000000002</v>
      </c>
      <c r="F106" s="66">
        <v>1443</v>
      </c>
      <c r="G106" s="65">
        <v>2.2000000000000002</v>
      </c>
    </row>
    <row r="107" spans="1:7" ht="15" thickBot="1" x14ac:dyDescent="0.4">
      <c r="A107" s="65">
        <v>103</v>
      </c>
      <c r="B107" s="65">
        <v>0.403001</v>
      </c>
      <c r="C107" s="65">
        <v>272</v>
      </c>
      <c r="D107" s="65">
        <v>1.83</v>
      </c>
      <c r="E107" s="65">
        <v>0.35704000000000002</v>
      </c>
      <c r="F107" s="65">
        <v>957</v>
      </c>
      <c r="G107" s="65">
        <v>2.0699999999999998</v>
      </c>
    </row>
    <row r="108" spans="1:7" ht="15" thickBot="1" x14ac:dyDescent="0.4">
      <c r="A108" s="65">
        <v>104</v>
      </c>
      <c r="B108" s="65">
        <v>0.423151</v>
      </c>
      <c r="C108" s="65">
        <v>163</v>
      </c>
      <c r="D108" s="65">
        <v>1.73</v>
      </c>
      <c r="E108" s="65">
        <v>0.37846299999999999</v>
      </c>
      <c r="F108" s="65">
        <v>615</v>
      </c>
      <c r="G108" s="65">
        <v>1.94</v>
      </c>
    </row>
    <row r="109" spans="1:7" ht="15" thickBot="1" x14ac:dyDescent="0.4">
      <c r="A109" s="65">
        <v>105</v>
      </c>
      <c r="B109" s="65">
        <v>0.44430900000000001</v>
      </c>
      <c r="C109" s="65">
        <v>94</v>
      </c>
      <c r="D109" s="65">
        <v>1.63</v>
      </c>
      <c r="E109" s="65">
        <v>0.40117000000000003</v>
      </c>
      <c r="F109" s="65">
        <v>382</v>
      </c>
      <c r="G109" s="65">
        <v>1.82</v>
      </c>
    </row>
    <row r="110" spans="1:7" ht="15" thickBot="1" x14ac:dyDescent="0.4">
      <c r="A110" s="65">
        <v>106</v>
      </c>
      <c r="B110" s="65">
        <v>0.46652399999999999</v>
      </c>
      <c r="C110" s="65">
        <v>52</v>
      </c>
      <c r="D110" s="65">
        <v>1.54</v>
      </c>
      <c r="E110" s="65">
        <v>0.42524099999999998</v>
      </c>
      <c r="F110" s="65">
        <v>229</v>
      </c>
      <c r="G110" s="65">
        <v>1.7</v>
      </c>
    </row>
    <row r="111" spans="1:7" ht="15" thickBot="1" x14ac:dyDescent="0.4">
      <c r="A111" s="65">
        <v>107</v>
      </c>
      <c r="B111" s="65">
        <v>0.48985099999999998</v>
      </c>
      <c r="C111" s="65">
        <v>28</v>
      </c>
      <c r="D111" s="65">
        <v>1.45</v>
      </c>
      <c r="E111" s="65">
        <v>0.45075500000000002</v>
      </c>
      <c r="F111" s="65">
        <v>132</v>
      </c>
      <c r="G111" s="65">
        <v>1.59</v>
      </c>
    </row>
    <row r="112" spans="1:7" ht="15" thickBot="1" x14ac:dyDescent="0.4">
      <c r="A112" s="65">
        <v>108</v>
      </c>
      <c r="B112" s="65">
        <v>0.51434299999999999</v>
      </c>
      <c r="C112" s="65">
        <v>14</v>
      </c>
      <c r="D112" s="65">
        <v>1.37</v>
      </c>
      <c r="E112" s="65">
        <v>0.4778</v>
      </c>
      <c r="F112" s="65">
        <v>72</v>
      </c>
      <c r="G112" s="65">
        <v>1.48</v>
      </c>
    </row>
    <row r="113" spans="1:7" ht="15" thickBot="1" x14ac:dyDescent="0.4">
      <c r="A113" s="65">
        <v>109</v>
      </c>
      <c r="B113" s="65">
        <v>0.54005999999999998</v>
      </c>
      <c r="C113" s="65">
        <v>7</v>
      </c>
      <c r="D113" s="65">
        <v>1.28</v>
      </c>
      <c r="E113" s="65">
        <v>0.50646800000000003</v>
      </c>
      <c r="F113" s="65">
        <v>38</v>
      </c>
      <c r="G113" s="65">
        <v>1.38</v>
      </c>
    </row>
    <row r="114" spans="1:7" ht="15" thickBot="1" x14ac:dyDescent="0.4">
      <c r="A114" s="65">
        <v>110</v>
      </c>
      <c r="B114" s="65">
        <v>0.56706299999999998</v>
      </c>
      <c r="C114" s="65">
        <v>3</v>
      </c>
      <c r="D114" s="65">
        <v>1.21</v>
      </c>
      <c r="E114" s="65">
        <v>0.53685700000000003</v>
      </c>
      <c r="F114" s="65">
        <v>19</v>
      </c>
      <c r="G114" s="65">
        <v>1.28</v>
      </c>
    </row>
    <row r="115" spans="1:7" ht="15" thickBot="1" x14ac:dyDescent="0.4">
      <c r="A115" s="65">
        <v>111</v>
      </c>
      <c r="B115" s="65">
        <v>0.59541699999999997</v>
      </c>
      <c r="C115" s="65">
        <v>1</v>
      </c>
      <c r="D115" s="65">
        <v>1.1299999999999999</v>
      </c>
      <c r="E115" s="65">
        <v>0.56906800000000002</v>
      </c>
      <c r="F115" s="65">
        <v>9</v>
      </c>
      <c r="G115" s="65">
        <v>1.19</v>
      </c>
    </row>
    <row r="116" spans="1:7" ht="15" thickBot="1" x14ac:dyDescent="0.4">
      <c r="A116" s="65">
        <v>112</v>
      </c>
      <c r="B116" s="65">
        <v>0.62518700000000005</v>
      </c>
      <c r="C116" s="65">
        <v>1</v>
      </c>
      <c r="D116" s="65">
        <v>1.06</v>
      </c>
      <c r="E116" s="65">
        <v>0.60321199999999997</v>
      </c>
      <c r="F116" s="65">
        <v>4</v>
      </c>
      <c r="G116" s="65">
        <v>1.1000000000000001</v>
      </c>
    </row>
    <row r="117" spans="1:7" ht="15" thickBot="1" x14ac:dyDescent="0.4">
      <c r="A117" s="65">
        <v>113</v>
      </c>
      <c r="B117" s="65">
        <v>0.656447</v>
      </c>
      <c r="C117" s="65">
        <v>0</v>
      </c>
      <c r="D117" s="65">
        <v>0.99</v>
      </c>
      <c r="E117" s="65">
        <v>0.639405</v>
      </c>
      <c r="F117" s="65">
        <v>1</v>
      </c>
      <c r="G117" s="65">
        <v>1.02</v>
      </c>
    </row>
    <row r="118" spans="1:7" ht="15" thickBot="1" x14ac:dyDescent="0.4">
      <c r="A118" s="65">
        <v>114</v>
      </c>
      <c r="B118" s="65">
        <v>0.68926900000000002</v>
      </c>
      <c r="C118" s="65">
        <v>0</v>
      </c>
      <c r="D118" s="65">
        <v>0.92</v>
      </c>
      <c r="E118" s="65">
        <v>0.67776899999999995</v>
      </c>
      <c r="F118" s="65">
        <v>1</v>
      </c>
      <c r="G118" s="65">
        <v>0.94</v>
      </c>
    </row>
    <row r="119" spans="1:7" ht="15" thickBot="1" x14ac:dyDescent="0.4">
      <c r="A119" s="65">
        <v>115</v>
      </c>
      <c r="B119" s="65">
        <v>0.72373200000000004</v>
      </c>
      <c r="C119" s="65">
        <v>0</v>
      </c>
      <c r="D119" s="65">
        <v>0.86</v>
      </c>
      <c r="E119" s="65">
        <v>0.71843500000000005</v>
      </c>
      <c r="F119" s="65">
        <v>0</v>
      </c>
      <c r="G119" s="65">
        <v>0.87</v>
      </c>
    </row>
    <row r="120" spans="1:7" ht="15" thickBot="1" x14ac:dyDescent="0.4">
      <c r="A120" s="65">
        <v>116</v>
      </c>
      <c r="B120" s="65">
        <v>0.75991900000000001</v>
      </c>
      <c r="C120" s="65">
        <v>0</v>
      </c>
      <c r="D120" s="65">
        <v>0.8</v>
      </c>
      <c r="E120" s="65">
        <v>0.75991900000000001</v>
      </c>
      <c r="F120" s="65">
        <v>0</v>
      </c>
      <c r="G120" s="65">
        <v>0.8</v>
      </c>
    </row>
    <row r="121" spans="1:7" ht="15" thickBot="1" x14ac:dyDescent="0.4">
      <c r="A121" s="65">
        <v>117</v>
      </c>
      <c r="B121" s="65">
        <v>0.79791500000000004</v>
      </c>
      <c r="C121" s="65">
        <v>0</v>
      </c>
      <c r="D121" s="65">
        <v>0.74</v>
      </c>
      <c r="E121" s="65">
        <v>0.79791500000000004</v>
      </c>
      <c r="F121" s="65">
        <v>0</v>
      </c>
      <c r="G121" s="65">
        <v>0.74</v>
      </c>
    </row>
    <row r="122" spans="1:7" ht="15" thickBot="1" x14ac:dyDescent="0.4">
      <c r="A122" s="65">
        <v>118</v>
      </c>
      <c r="B122" s="65">
        <v>0.83781099999999997</v>
      </c>
      <c r="C122" s="65">
        <v>0</v>
      </c>
      <c r="D122" s="65">
        <v>0.68</v>
      </c>
      <c r="E122" s="65">
        <v>0.83781099999999997</v>
      </c>
      <c r="F122" s="65">
        <v>0</v>
      </c>
      <c r="G122" s="65">
        <v>0.68</v>
      </c>
    </row>
    <row r="123" spans="1:7" ht="15" thickBot="1" x14ac:dyDescent="0.4">
      <c r="A123" s="65">
        <v>119</v>
      </c>
      <c r="B123" s="65">
        <v>0.87970099999999996</v>
      </c>
      <c r="C123" s="65">
        <v>0</v>
      </c>
      <c r="D123" s="65">
        <v>0.63</v>
      </c>
      <c r="E123" s="65">
        <v>0.87970099999999996</v>
      </c>
      <c r="F123" s="65">
        <v>0</v>
      </c>
      <c r="G123" s="65">
        <v>0.63</v>
      </c>
    </row>
  </sheetData>
  <mergeCells count="2">
    <mergeCell ref="B1:D1"/>
    <mergeCell ref="E1:G1"/>
  </mergeCells>
  <hyperlinks>
    <hyperlink ref="B3" r:id="rId1" location="fn1" display="https://www.ssa.gov/oact/STATS/table4c6.html - fn1" xr:uid="{CDEF0283-6B86-4556-AAF6-4574A81B6177}"/>
    <hyperlink ref="C3" r:id="rId2" location="fn2" display="https://www.ssa.gov/oact/STATS/table4c6.html - fn2" xr:uid="{71CC3CC8-CE0D-4794-AE8F-5A38F3A84217}"/>
    <hyperlink ref="E3" r:id="rId3" location="fn1" display="https://www.ssa.gov/oact/STATS/table4c6.html - fn1" xr:uid="{83E0F418-ED18-4E91-9267-31FD4E2BADDE}"/>
    <hyperlink ref="F3" r:id="rId4" location="fn2" display="https://www.ssa.gov/oact/STATS/table4c6.html - fn2" xr:uid="{5CB010F8-4CE1-4953-8AB4-0655D1017CC9}"/>
  </hyperlinks>
  <pageMargins left="0.7" right="0.7" top="0.75" bottom="0.75" header="0.3" footer="0.3"/>
  <pageSetup orientation="portrait" horizontalDpi="360" verticalDpi="360"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0722E-FCC0-46FD-8F4F-C911503009E5}">
  <sheetPr>
    <tabColor theme="4" tint="0.59999389629810485"/>
  </sheetPr>
  <dimension ref="A1:BA363"/>
  <sheetViews>
    <sheetView showGridLines="0" workbookViewId="0"/>
  </sheetViews>
  <sheetFormatPr defaultColWidth="12.6328125" defaultRowHeight="14.5" x14ac:dyDescent="0.35"/>
  <cols>
    <col min="1" max="1" width="8.7265625" customWidth="1"/>
    <col min="2" max="2" width="27" customWidth="1"/>
  </cols>
  <sheetData>
    <row r="1" spans="1:22" s="154" customFormat="1" x14ac:dyDescent="0.35">
      <c r="A1" s="154" t="s">
        <v>281</v>
      </c>
    </row>
    <row r="3" spans="1:22" x14ac:dyDescent="0.35">
      <c r="B3" s="155" t="s">
        <v>282</v>
      </c>
    </row>
    <row r="5" spans="1:22" s="58" customFormat="1" x14ac:dyDescent="0.35">
      <c r="A5" s="58" t="s">
        <v>121</v>
      </c>
    </row>
    <row r="6" spans="1:22" s="58" customFormat="1" x14ac:dyDescent="0.35">
      <c r="A6" s="58" t="s">
        <v>114</v>
      </c>
    </row>
    <row r="7" spans="1:22" s="57" customFormat="1" x14ac:dyDescent="0.35"/>
    <row r="8" spans="1:22" s="58" customFormat="1" x14ac:dyDescent="0.35">
      <c r="A8" s="58" t="s">
        <v>122</v>
      </c>
    </row>
    <row r="9" spans="1:22" x14ac:dyDescent="0.35">
      <c r="A9" t="s">
        <v>118</v>
      </c>
      <c r="B9" t="s">
        <v>312</v>
      </c>
    </row>
    <row r="10" spans="1:22" x14ac:dyDescent="0.35">
      <c r="B10" t="s">
        <v>115</v>
      </c>
      <c r="C10">
        <v>0</v>
      </c>
      <c r="D10">
        <f>C10+1</f>
        <v>1</v>
      </c>
      <c r="E10">
        <f t="shared" ref="E10:H10" si="0">D10+1</f>
        <v>2</v>
      </c>
      <c r="F10">
        <f t="shared" si="0"/>
        <v>3</v>
      </c>
      <c r="G10">
        <f t="shared" si="0"/>
        <v>4</v>
      </c>
      <c r="H10">
        <f t="shared" si="0"/>
        <v>5</v>
      </c>
      <c r="I10">
        <f t="shared" ref="I10:V10" si="1">H10+1</f>
        <v>6</v>
      </c>
      <c r="J10">
        <f t="shared" si="1"/>
        <v>7</v>
      </c>
      <c r="K10">
        <f t="shared" si="1"/>
        <v>8</v>
      </c>
      <c r="L10">
        <f t="shared" si="1"/>
        <v>9</v>
      </c>
      <c r="M10">
        <f t="shared" si="1"/>
        <v>10</v>
      </c>
      <c r="N10">
        <f t="shared" si="1"/>
        <v>11</v>
      </c>
      <c r="O10">
        <f t="shared" si="1"/>
        <v>12</v>
      </c>
      <c r="P10">
        <f t="shared" si="1"/>
        <v>13</v>
      </c>
      <c r="Q10">
        <f t="shared" si="1"/>
        <v>14</v>
      </c>
      <c r="R10">
        <f t="shared" si="1"/>
        <v>15</v>
      </c>
      <c r="S10">
        <f t="shared" si="1"/>
        <v>16</v>
      </c>
      <c r="T10">
        <f t="shared" si="1"/>
        <v>17</v>
      </c>
      <c r="U10">
        <f t="shared" si="1"/>
        <v>18</v>
      </c>
      <c r="V10">
        <f t="shared" si="1"/>
        <v>19</v>
      </c>
    </row>
    <row r="11" spans="1:22" ht="29" x14ac:dyDescent="0.35">
      <c r="A11" s="39" t="s">
        <v>116</v>
      </c>
      <c r="B11" t="str">
        <f>Newborn_Analysis!A5</f>
        <v>Year</v>
      </c>
      <c r="C11">
        <f ca="1">OFFSET(Newborn_Analysis!$A$6, C$10, 0)</f>
        <v>2002</v>
      </c>
      <c r="D11">
        <f ca="1">OFFSET(Newborn_Analysis!$A$6, D$10, 0)</f>
        <v>2003</v>
      </c>
      <c r="E11">
        <f ca="1">OFFSET(Newborn_Analysis!$A$6, E$10, 0)</f>
        <v>2004</v>
      </c>
      <c r="F11">
        <f ca="1">OFFSET(Newborn_Analysis!$A$6, F$10, 0)</f>
        <v>2005</v>
      </c>
      <c r="G11">
        <f ca="1">OFFSET(Newborn_Analysis!$A$6, G$10, 0)</f>
        <v>2006</v>
      </c>
      <c r="H11">
        <f ca="1">OFFSET(Newborn_Analysis!$A$6, H$10, 0)</f>
        <v>2007</v>
      </c>
      <c r="I11">
        <f ca="1">OFFSET(Newborn_Analysis!$A$6, I$10, 0)</f>
        <v>2008</v>
      </c>
      <c r="J11">
        <f ca="1">OFFSET(Newborn_Analysis!$A$6, J$10, 0)</f>
        <v>2009</v>
      </c>
      <c r="K11">
        <f ca="1">OFFSET(Newborn_Analysis!$A$6, K$10, 0)</f>
        <v>2010</v>
      </c>
      <c r="L11">
        <f ca="1">OFFSET(Newborn_Analysis!$A$6, L$10, 0)</f>
        <v>2011</v>
      </c>
      <c r="M11">
        <f ca="1">OFFSET(Newborn_Analysis!$A$6, M$10, 0)</f>
        <v>2012</v>
      </c>
      <c r="N11">
        <f ca="1">OFFSET(Newborn_Analysis!$A$6, N$10, 0)</f>
        <v>2013</v>
      </c>
      <c r="O11">
        <f ca="1">OFFSET(Newborn_Analysis!$A$6, O$10, 0)</f>
        <v>2014</v>
      </c>
      <c r="P11">
        <f ca="1">OFFSET(Newborn_Analysis!$A$6, P$10, 0)</f>
        <v>2015</v>
      </c>
      <c r="Q11">
        <f ca="1">OFFSET(Newborn_Analysis!$A$6, Q$10, 0)</f>
        <v>2016</v>
      </c>
      <c r="R11">
        <f ca="1">OFFSET(Newborn_Analysis!$A$6, R$10, 0)</f>
        <v>2017</v>
      </c>
      <c r="S11">
        <f ca="1">OFFSET(Newborn_Analysis!$A$6, S$10, 0)</f>
        <v>2018</v>
      </c>
      <c r="T11">
        <f ca="1">OFFSET(Newborn_Analysis!$A$6, T$10, 0)</f>
        <v>2019</v>
      </c>
      <c r="U11">
        <f ca="1">OFFSET(Newborn_Analysis!$A$6, U$10, 0)</f>
        <v>2020</v>
      </c>
      <c r="V11">
        <f ca="1">OFFSET(Newborn_Analysis!$A$6, V$10, 0)</f>
        <v>2021</v>
      </c>
    </row>
    <row r="12" spans="1:22" x14ac:dyDescent="0.35">
      <c r="A12">
        <v>0</v>
      </c>
      <c r="B12" t="s">
        <v>49</v>
      </c>
      <c r="C12" s="33">
        <f ca="1">OFFSET(Newborn_Analysis!$B$6, Summary_Exhibits!C$10, Summary_Exhibits!$A12)</f>
        <v>7375.4825000000001</v>
      </c>
      <c r="D12" s="33">
        <f ca="1">OFFSET(Newborn_Analysis!$B$6, Summary_Exhibits!D$10, Summary_Exhibits!$A12)</f>
        <v>7321.7950000000001</v>
      </c>
      <c r="E12" s="33">
        <f ca="1">OFFSET(Newborn_Analysis!$B$6, Summary_Exhibits!E$10, Summary_Exhibits!$A12)</f>
        <v>7366.9</v>
      </c>
      <c r="F12" s="33">
        <f ca="1">OFFSET(Newborn_Analysis!$B$6, Summary_Exhibits!F$10, Summary_Exhibits!$A12)</f>
        <v>7478.1580000000004</v>
      </c>
      <c r="G12" s="33">
        <f ca="1">OFFSET(Newborn_Analysis!$B$6, Summary_Exhibits!G$10, Summary_Exhibits!$A12)</f>
        <v>7590.4920000000002</v>
      </c>
      <c r="H12" s="33">
        <f ca="1">OFFSET(Newborn_Analysis!$B$6, Summary_Exhibits!H$10, Summary_Exhibits!$A12)</f>
        <v>7743.9224999999997</v>
      </c>
      <c r="I12" s="33">
        <f ca="1">OFFSET(Newborn_Analysis!$B$6, Summary_Exhibits!I$10, Summary_Exhibits!$A12)</f>
        <v>7950.6769999999997</v>
      </c>
      <c r="J12" s="33">
        <f ca="1">OFFSET(Newborn_Analysis!$B$6, Summary_Exhibits!J$10, Summary_Exhibits!$A12)</f>
        <v>8146.3215</v>
      </c>
      <c r="K12" s="33">
        <f ca="1">OFFSET(Newborn_Analysis!$B$6, Summary_Exhibits!K$10, Summary_Exhibits!$A12)</f>
        <v>8198.3305</v>
      </c>
      <c r="L12" s="33">
        <f ca="1">OFFSET(Newborn_Analysis!$B$6, Summary_Exhibits!L$10, Summary_Exhibits!$A12)</f>
        <v>8157.2579999999998</v>
      </c>
      <c r="M12" s="33">
        <f ca="1">OFFSET(Newborn_Analysis!$B$6, Summary_Exhibits!M$10, Summary_Exhibits!$A12)</f>
        <v>8472.65</v>
      </c>
      <c r="N12" s="33">
        <f ca="1">OFFSET(Newborn_Analysis!$B$6, Summary_Exhibits!N$10, Summary_Exhibits!$A12)</f>
        <v>8591.7720000000008</v>
      </c>
      <c r="O12" s="33">
        <f ca="1">OFFSET(Newborn_Analysis!$B$6, Summary_Exhibits!O$10, Summary_Exhibits!$A12)</f>
        <v>8495.2209999999995</v>
      </c>
      <c r="P12" s="33">
        <f ca="1">OFFSET(Newborn_Analysis!$B$6, Summary_Exhibits!P$10, Summary_Exhibits!$A12)</f>
        <v>8332.857</v>
      </c>
      <c r="Q12" s="33">
        <f ca="1">OFFSET(Newborn_Analysis!$B$6, Summary_Exhibits!Q$10, Summary_Exhibits!$A12)</f>
        <v>8259.2965000000004</v>
      </c>
      <c r="R12" s="33">
        <f ca="1">OFFSET(Newborn_Analysis!$B$6, Summary_Exhibits!R$10, Summary_Exhibits!$A12)</f>
        <v>8511.3315000000002</v>
      </c>
      <c r="S12" s="33">
        <f ca="1">OFFSET(Newborn_Analysis!$B$6, Summary_Exhibits!S$10, Summary_Exhibits!$A12)</f>
        <v>7889.4925000000003</v>
      </c>
      <c r="T12" s="33">
        <f ca="1">OFFSET(Newborn_Analysis!$B$6, Summary_Exhibits!T$10, Summary_Exhibits!$A12)</f>
        <v>7028.5294999999996</v>
      </c>
      <c r="U12" s="33">
        <f ca="1">OFFSET(Newborn_Analysis!$B$6, Summary_Exhibits!U$10, Summary_Exhibits!$A12)</f>
        <v>6286.5680000000002</v>
      </c>
      <c r="V12" s="33">
        <f ca="1">OFFSET(Newborn_Analysis!$B$6, Summary_Exhibits!V$10, Summary_Exhibits!$A12)</f>
        <v>5424.7785000000003</v>
      </c>
    </row>
    <row r="13" spans="1:22" x14ac:dyDescent="0.35">
      <c r="A13">
        <f>A12+1</f>
        <v>1</v>
      </c>
      <c r="B13" t="s">
        <v>50</v>
      </c>
      <c r="C13" s="33">
        <f ca="1">OFFSET(Newborn_Analysis!$B$6, Summary_Exhibits!C$10, Summary_Exhibits!$A13)</f>
        <v>8639.3135000000002</v>
      </c>
      <c r="D13" s="33">
        <f ca="1">OFFSET(Newborn_Analysis!$B$6, Summary_Exhibits!D$10, Summary_Exhibits!$A13)</f>
        <v>8589.2994999999992</v>
      </c>
      <c r="E13" s="33">
        <f ca="1">OFFSET(Newborn_Analysis!$B$6, Summary_Exhibits!E$10, Summary_Exhibits!$A13)</f>
        <v>8651.4814999999999</v>
      </c>
      <c r="F13" s="33">
        <f ca="1">OFFSET(Newborn_Analysis!$B$6, Summary_Exhibits!F$10, Summary_Exhibits!$A13)</f>
        <v>8787.7219999999998</v>
      </c>
      <c r="G13" s="33">
        <f ca="1">OFFSET(Newborn_Analysis!$B$6, Summary_Exhibits!G$10, Summary_Exhibits!$A13)</f>
        <v>8921.5635000000002</v>
      </c>
      <c r="H13" s="33">
        <f ca="1">OFFSET(Newborn_Analysis!$B$6, Summary_Exhibits!H$10, Summary_Exhibits!$A13)</f>
        <v>9098.7345000000005</v>
      </c>
      <c r="I13" s="33">
        <f ca="1">OFFSET(Newborn_Analysis!$B$6, Summary_Exhibits!I$10, Summary_Exhibits!$A13)</f>
        <v>9333.4645</v>
      </c>
      <c r="J13" s="33">
        <f ca="1">OFFSET(Newborn_Analysis!$B$6, Summary_Exhibits!J$10, Summary_Exhibits!$A13)</f>
        <v>9552.0655000000006</v>
      </c>
      <c r="K13" s="33">
        <f ca="1">OFFSET(Newborn_Analysis!$B$6, Summary_Exhibits!K$10, Summary_Exhibits!$A13)</f>
        <v>9596.625</v>
      </c>
      <c r="L13" s="33">
        <f ca="1">OFFSET(Newborn_Analysis!$B$6, Summary_Exhibits!L$10, Summary_Exhibits!$A13)</f>
        <v>9527.6119999999992</v>
      </c>
      <c r="M13" s="33">
        <f ca="1">OFFSET(Newborn_Analysis!$B$6, Summary_Exhibits!M$10, Summary_Exhibits!$A13)</f>
        <v>9868.2520000000004</v>
      </c>
      <c r="N13" s="33">
        <f ca="1">OFFSET(Newborn_Analysis!$B$6, Summary_Exhibits!N$10, Summary_Exhibits!$A13)</f>
        <v>9975.2855</v>
      </c>
      <c r="O13" s="33">
        <f ca="1">OFFSET(Newborn_Analysis!$B$6, Summary_Exhibits!O$10, Summary_Exhibits!$A13)</f>
        <v>9825.1029999999992</v>
      </c>
      <c r="P13" s="33">
        <f ca="1">OFFSET(Newborn_Analysis!$B$6, Summary_Exhibits!P$10, Summary_Exhibits!$A13)</f>
        <v>9597.8994999999995</v>
      </c>
      <c r="Q13" s="33">
        <f ca="1">OFFSET(Newborn_Analysis!$B$6, Summary_Exhibits!Q$10, Summary_Exhibits!$A13)</f>
        <v>9470.3665000000001</v>
      </c>
      <c r="R13" s="33">
        <f ca="1">OFFSET(Newborn_Analysis!$B$6, Summary_Exhibits!R$10, Summary_Exhibits!$A13)</f>
        <v>9714.9760000000006</v>
      </c>
      <c r="S13" s="33">
        <f ca="1">OFFSET(Newborn_Analysis!$B$6, Summary_Exhibits!S$10, Summary_Exhibits!$A13)</f>
        <v>8964.3855000000003</v>
      </c>
      <c r="T13" s="33">
        <f ca="1">OFFSET(Newborn_Analysis!$B$6, Summary_Exhibits!T$10, Summary_Exhibits!$A13)</f>
        <v>7946.9740000000002</v>
      </c>
      <c r="U13" s="33">
        <f ca="1">OFFSET(Newborn_Analysis!$B$6, Summary_Exhibits!U$10, Summary_Exhibits!$A13)</f>
        <v>7075.7349999999997</v>
      </c>
      <c r="V13" s="33">
        <f ca="1">OFFSET(Newborn_Analysis!$B$6, Summary_Exhibits!V$10, Summary_Exhibits!$A13)</f>
        <v>6077.1575000000003</v>
      </c>
    </row>
    <row r="14" spans="1:22" x14ac:dyDescent="0.35">
      <c r="A14">
        <f>A13+1</f>
        <v>2</v>
      </c>
      <c r="B14" t="s">
        <v>117</v>
      </c>
      <c r="C14" s="33">
        <f ca="1">OFFSET(Newborn_Analysis!$B$6, Summary_Exhibits!C$10, Summary_Exhibits!$A14)</f>
        <v>135837.92849999998</v>
      </c>
      <c r="D14" s="33">
        <f ca="1">OFFSET(Newborn_Analysis!$B$6, Summary_Exhibits!D$10, Summary_Exhibits!$A14)</f>
        <v>133301.97600000002</v>
      </c>
      <c r="E14" s="33">
        <f ca="1">OFFSET(Newborn_Analysis!$B$6, Summary_Exhibits!E$10, Summary_Exhibits!$A14)</f>
        <v>130639.77800000001</v>
      </c>
      <c r="F14" s="33">
        <f ca="1">OFFSET(Newborn_Analysis!$B$6, Summary_Exhibits!F$10, Summary_Exhibits!$A14)</f>
        <v>127592.99199999998</v>
      </c>
      <c r="G14" s="33">
        <f ca="1">OFFSET(Newborn_Analysis!$B$6, Summary_Exhibits!G$10, Summary_Exhibits!$A14)</f>
        <v>125105.185</v>
      </c>
      <c r="H14" s="33">
        <f ca="1">OFFSET(Newborn_Analysis!$B$6, Summary_Exhibits!H$10, Summary_Exhibits!$A14)</f>
        <v>122564.40800000001</v>
      </c>
      <c r="I14" s="33">
        <f ca="1">OFFSET(Newborn_Analysis!$B$6, Summary_Exhibits!I$10, Summary_Exhibits!$A14)</f>
        <v>120195.52700000003</v>
      </c>
      <c r="J14" s="33">
        <f ca="1">OFFSET(Newborn_Analysis!$B$6, Summary_Exhibits!J$10, Summary_Exhibits!$A14)</f>
        <v>118725.40149999998</v>
      </c>
      <c r="K14" s="33">
        <f ca="1">OFFSET(Newborn_Analysis!$B$6, Summary_Exhibits!K$10, Summary_Exhibits!$A14)</f>
        <v>118501.20150000001</v>
      </c>
      <c r="L14" s="33">
        <f ca="1">OFFSET(Newborn_Analysis!$B$6, Summary_Exhibits!L$10, Summary_Exhibits!$A14)</f>
        <v>119960.49199999998</v>
      </c>
      <c r="M14" s="33">
        <f ca="1">OFFSET(Newborn_Analysis!$B$6, Summary_Exhibits!M$10, Summary_Exhibits!$A14)</f>
        <v>122204.314</v>
      </c>
      <c r="N14" s="33">
        <f ca="1">OFFSET(Newborn_Analysis!$B$6, Summary_Exhibits!N$10, Summary_Exhibits!$A14)</f>
        <v>124862.98150000001</v>
      </c>
      <c r="O14" s="33">
        <f ca="1">OFFSET(Newborn_Analysis!$B$6, Summary_Exhibits!O$10, Summary_Exhibits!$A14)</f>
        <v>128218.67149999998</v>
      </c>
      <c r="P14" s="33">
        <f ca="1">OFFSET(Newborn_Analysis!$B$6, Summary_Exhibits!P$10, Summary_Exhibits!$A14)</f>
        <v>130302.24599999998</v>
      </c>
      <c r="Q14" s="33">
        <f ca="1">OFFSET(Newborn_Analysis!$B$6, Summary_Exhibits!Q$10, Summary_Exhibits!$A14)</f>
        <v>130378.88200000001</v>
      </c>
      <c r="R14" s="33">
        <f ca="1">OFFSET(Newborn_Analysis!$B$6, Summary_Exhibits!R$10, Summary_Exhibits!$A14)</f>
        <v>129489.02800000001</v>
      </c>
      <c r="S14" s="33">
        <f ca="1">OFFSET(Newborn_Analysis!$B$6, Summary_Exhibits!S$10, Summary_Exhibits!$A14)</f>
        <v>127587.98150000002</v>
      </c>
      <c r="T14" s="33">
        <f ca="1">OFFSET(Newborn_Analysis!$B$6, Summary_Exhibits!T$10, Summary_Exhibits!$A14)</f>
        <v>125595.974</v>
      </c>
      <c r="U14" s="33">
        <f ca="1">OFFSET(Newborn_Analysis!$B$6, Summary_Exhibits!U$10, Summary_Exhibits!$A14)</f>
        <v>123703.07100000003</v>
      </c>
      <c r="V14" s="33">
        <f ca="1">OFFSET(Newborn_Analysis!$B$6, Summary_Exhibits!V$10, Summary_Exhibits!$A14)</f>
        <v>121007.02700000002</v>
      </c>
    </row>
    <row r="15" spans="1:22" x14ac:dyDescent="0.35">
      <c r="B15" t="s">
        <v>112</v>
      </c>
      <c r="C15" s="35">
        <f t="shared" ref="C15:V15" ca="1" si="2">SUM(C12:C13)/C14</f>
        <v>0.11789635028187288</v>
      </c>
      <c r="D15" s="35">
        <f t="shared" ca="1" si="2"/>
        <v>0.11936128013586232</v>
      </c>
      <c r="E15" s="35">
        <f t="shared" ca="1" si="2"/>
        <v>0.12261488610306731</v>
      </c>
      <c r="F15" s="35">
        <f t="shared" ca="1" si="2"/>
        <v>0.12748255013880389</v>
      </c>
      <c r="G15" s="35">
        <f t="shared" ca="1" si="2"/>
        <v>0.13198538094164525</v>
      </c>
      <c r="H15" s="35">
        <f t="shared" ca="1" si="2"/>
        <v>0.13741882553701884</v>
      </c>
      <c r="I15" s="35">
        <f t="shared" ca="1" si="2"/>
        <v>0.14380020564325988</v>
      </c>
      <c r="J15" s="35">
        <f t="shared" ca="1" si="2"/>
        <v>0.14906992755042403</v>
      </c>
      <c r="K15" s="35">
        <f t="shared" ca="1" si="2"/>
        <v>0.15016687826578703</v>
      </c>
      <c r="L15" s="35">
        <f t="shared" ca="1" si="2"/>
        <v>0.14742245305229326</v>
      </c>
      <c r="M15" s="35">
        <f t="shared" ca="1" si="2"/>
        <v>0.15008391602280097</v>
      </c>
      <c r="N15" s="35">
        <f t="shared" ca="1" si="2"/>
        <v>0.14869945661196629</v>
      </c>
      <c r="O15" s="35">
        <f t="shared" ca="1" si="2"/>
        <v>0.1428834333227357</v>
      </c>
      <c r="P15" s="35">
        <f t="shared" ca="1" si="2"/>
        <v>0.13760895955699798</v>
      </c>
      <c r="Q15" s="35">
        <f t="shared" ca="1" si="2"/>
        <v>0.13598569590434131</v>
      </c>
      <c r="R15" s="35">
        <f t="shared" ca="1" si="2"/>
        <v>0.14075561290026828</v>
      </c>
      <c r="S15" s="35">
        <f t="shared" ca="1" si="2"/>
        <v>0.13209612537055457</v>
      </c>
      <c r="T15" s="35">
        <f t="shared" ca="1" si="2"/>
        <v>0.11923553775696663</v>
      </c>
      <c r="U15" s="35">
        <f t="shared" ca="1" si="2"/>
        <v>0.1080191695483453</v>
      </c>
      <c r="V15" s="35">
        <f t="shared" ca="1" si="2"/>
        <v>9.5051802239550925E-2</v>
      </c>
    </row>
    <row r="16" spans="1:22" x14ac:dyDescent="0.35">
      <c r="B16" t="s">
        <v>113</v>
      </c>
      <c r="C16" s="34">
        <f t="shared" ref="C16:V16" ca="1" si="3">C13/C12</f>
        <v>1.1713557045250937</v>
      </c>
      <c r="D16" s="34">
        <f t="shared" ca="1" si="3"/>
        <v>1.1731139017139922</v>
      </c>
      <c r="E16" s="34">
        <f t="shared" ca="1" si="3"/>
        <v>1.1743720560887212</v>
      </c>
      <c r="F16" s="34">
        <f t="shared" ca="1" si="3"/>
        <v>1.1751185251769218</v>
      </c>
      <c r="G16" s="34">
        <f t="shared" ca="1" si="3"/>
        <v>1.1753603718968415</v>
      </c>
      <c r="H16" s="34">
        <f t="shared" ca="1" si="3"/>
        <v>1.1749516475662045</v>
      </c>
      <c r="I16" s="34">
        <f t="shared" ca="1" si="3"/>
        <v>1.1739207239836307</v>
      </c>
      <c r="J16" s="34">
        <f t="shared" ca="1" si="3"/>
        <v>1.172561812101327</v>
      </c>
      <c r="K16" s="34">
        <f t="shared" ca="1" si="3"/>
        <v>1.1705584447955593</v>
      </c>
      <c r="L16" s="34">
        <f t="shared" ca="1" si="3"/>
        <v>1.1679919894650874</v>
      </c>
      <c r="M16" s="34">
        <f t="shared" ca="1" si="3"/>
        <v>1.1647184765097107</v>
      </c>
      <c r="N16" s="34">
        <f t="shared" ca="1" si="3"/>
        <v>1.1610277251305086</v>
      </c>
      <c r="O16" s="34">
        <f t="shared" ca="1" si="3"/>
        <v>1.1565447208495223</v>
      </c>
      <c r="P16" s="34">
        <f t="shared" ca="1" si="3"/>
        <v>1.1518137776755319</v>
      </c>
      <c r="Q16" s="34">
        <f t="shared" ca="1" si="3"/>
        <v>1.146631132566799</v>
      </c>
      <c r="R16" s="34">
        <f t="shared" ca="1" si="3"/>
        <v>1.1414167101821848</v>
      </c>
      <c r="S16" s="34">
        <f t="shared" ca="1" si="3"/>
        <v>1.136243617697843</v>
      </c>
      <c r="T16" s="34">
        <f t="shared" ca="1" si="3"/>
        <v>1.130673777494994</v>
      </c>
      <c r="U16" s="34">
        <f t="shared" ca="1" si="3"/>
        <v>1.1255322458931487</v>
      </c>
      <c r="V16" s="34">
        <f t="shared" ca="1" si="3"/>
        <v>1.120259103666629</v>
      </c>
    </row>
    <row r="34" spans="1:3" s="58" customFormat="1" x14ac:dyDescent="0.35">
      <c r="A34" s="58" t="s">
        <v>123</v>
      </c>
    </row>
    <row r="36" spans="1:3" x14ac:dyDescent="0.35">
      <c r="B36" s="74" t="s">
        <v>309</v>
      </c>
      <c r="C36" s="109"/>
    </row>
    <row r="37" spans="1:3" x14ac:dyDescent="0.35">
      <c r="B37" s="110"/>
      <c r="C37" s="111"/>
    </row>
    <row r="38" spans="1:3" x14ac:dyDescent="0.35">
      <c r="B38" s="112" t="s">
        <v>245</v>
      </c>
      <c r="C38" s="122" t="s">
        <v>237</v>
      </c>
    </row>
    <row r="39" spans="1:3" x14ac:dyDescent="0.35">
      <c r="B39" s="113" t="s">
        <v>239</v>
      </c>
      <c r="C39" s="123"/>
    </row>
    <row r="40" spans="1:3" x14ac:dyDescent="0.35">
      <c r="B40" s="82" t="s">
        <v>142</v>
      </c>
      <c r="C40" s="124" t="str">
        <f>Input!D8</f>
        <v>China</v>
      </c>
    </row>
    <row r="41" spans="1:3" x14ac:dyDescent="0.35">
      <c r="B41" s="82" t="s">
        <v>240</v>
      </c>
      <c r="C41" s="125">
        <f>Input!D9</f>
        <v>1.15E-2</v>
      </c>
    </row>
    <row r="42" spans="1:3" x14ac:dyDescent="0.35">
      <c r="B42" s="84" t="s">
        <v>241</v>
      </c>
      <c r="C42" s="126">
        <f>Input!D10</f>
        <v>1.15E-2</v>
      </c>
    </row>
    <row r="43" spans="1:3" x14ac:dyDescent="0.35">
      <c r="B43" s="113" t="s">
        <v>242</v>
      </c>
      <c r="C43" s="123"/>
    </row>
    <row r="44" spans="1:3" x14ac:dyDescent="0.35">
      <c r="B44" s="82" t="s">
        <v>243</v>
      </c>
      <c r="C44" s="114" t="str">
        <f>"Ages " &amp;Input!D15&amp; " to "&amp;Input!D16</f>
        <v>Ages 24 to 35</v>
      </c>
    </row>
    <row r="45" spans="1:3" ht="29" x14ac:dyDescent="0.35">
      <c r="B45" s="115" t="s">
        <v>244</v>
      </c>
      <c r="C45" s="116">
        <f ca="1">Newborn_Analysis!E28</f>
        <v>0.11903164956313717</v>
      </c>
    </row>
    <row r="46" spans="1:3" x14ac:dyDescent="0.35">
      <c r="B46" s="115" t="s">
        <v>250</v>
      </c>
      <c r="C46" s="116" t="s">
        <v>251</v>
      </c>
    </row>
    <row r="47" spans="1:3" x14ac:dyDescent="0.35">
      <c r="B47" s="84" t="s">
        <v>246</v>
      </c>
      <c r="C47" s="117">
        <f ca="1">Newborn_Analysis!F28</f>
        <v>1.0638112033748244</v>
      </c>
    </row>
    <row r="48" spans="1:3" x14ac:dyDescent="0.35">
      <c r="B48" s="113" t="s">
        <v>247</v>
      </c>
      <c r="C48" s="123"/>
    </row>
    <row r="49" spans="1:7" x14ac:dyDescent="0.35">
      <c r="B49" s="84" t="s">
        <v>248</v>
      </c>
      <c r="C49" s="127" t="s">
        <v>249</v>
      </c>
    </row>
    <row r="51" spans="1:7" s="58" customFormat="1" x14ac:dyDescent="0.35">
      <c r="A51" s="58" t="s">
        <v>236</v>
      </c>
    </row>
    <row r="53" spans="1:7" x14ac:dyDescent="0.35">
      <c r="B53" s="240" t="s">
        <v>310</v>
      </c>
      <c r="C53" s="241"/>
      <c r="D53" s="241"/>
      <c r="E53" s="241"/>
      <c r="F53" s="241"/>
      <c r="G53" s="242"/>
    </row>
    <row r="54" spans="1:7" x14ac:dyDescent="0.35">
      <c r="B54" s="110"/>
      <c r="C54" s="119"/>
      <c r="D54" s="119"/>
      <c r="E54" s="119"/>
      <c r="F54" s="119"/>
      <c r="G54" s="120"/>
    </row>
    <row r="55" spans="1:7" x14ac:dyDescent="0.35">
      <c r="B55" s="112" t="s">
        <v>253</v>
      </c>
      <c r="C55" s="247" t="s">
        <v>252</v>
      </c>
      <c r="D55" s="247"/>
      <c r="E55" s="247"/>
      <c r="F55" s="247"/>
      <c r="G55" s="248"/>
    </row>
    <row r="56" spans="1:7" x14ac:dyDescent="0.35">
      <c r="B56" s="118"/>
      <c r="C56" s="128"/>
      <c r="D56" s="128"/>
      <c r="E56" s="128"/>
      <c r="F56" s="128"/>
      <c r="G56" s="123"/>
    </row>
    <row r="57" spans="1:7" x14ac:dyDescent="0.35">
      <c r="B57" s="121" t="s">
        <v>142</v>
      </c>
      <c r="C57" s="129"/>
      <c r="D57" s="129"/>
      <c r="E57" s="129"/>
      <c r="F57" s="129"/>
      <c r="G57" s="114"/>
    </row>
    <row r="58" spans="1:7" ht="29" customHeight="1" x14ac:dyDescent="0.35">
      <c r="B58" s="82" t="s">
        <v>307</v>
      </c>
      <c r="C58" s="249" t="s">
        <v>308</v>
      </c>
      <c r="D58" s="249"/>
      <c r="E58" s="249"/>
      <c r="F58" s="249"/>
      <c r="G58" s="250"/>
    </row>
    <row r="59" spans="1:7" x14ac:dyDescent="0.35">
      <c r="B59" s="82" t="s">
        <v>143</v>
      </c>
      <c r="C59" s="245" t="s">
        <v>255</v>
      </c>
      <c r="D59" s="245"/>
      <c r="E59" s="245"/>
      <c r="F59" s="245"/>
      <c r="G59" s="246"/>
    </row>
    <row r="60" spans="1:7" x14ac:dyDescent="0.35">
      <c r="B60" s="84" t="s">
        <v>130</v>
      </c>
      <c r="C60" s="251" t="s">
        <v>254</v>
      </c>
      <c r="D60" s="251"/>
      <c r="E60" s="251"/>
      <c r="F60" s="251"/>
      <c r="G60" s="252"/>
    </row>
    <row r="61" spans="1:7" x14ac:dyDescent="0.35">
      <c r="B61" s="79"/>
      <c r="C61" s="128"/>
      <c r="D61" s="128"/>
      <c r="E61" s="128"/>
      <c r="F61" s="128"/>
      <c r="G61" s="123"/>
    </row>
    <row r="62" spans="1:7" x14ac:dyDescent="0.35">
      <c r="B62" s="121" t="s">
        <v>238</v>
      </c>
      <c r="C62" s="129"/>
      <c r="D62" s="129"/>
      <c r="E62" s="129"/>
      <c r="F62" s="129"/>
      <c r="G62" s="114"/>
    </row>
    <row r="63" spans="1:7" x14ac:dyDescent="0.35">
      <c r="B63" s="82" t="s">
        <v>256</v>
      </c>
      <c r="C63" s="245" t="s">
        <v>259</v>
      </c>
      <c r="D63" s="245"/>
      <c r="E63" s="245"/>
      <c r="F63" s="245"/>
      <c r="G63" s="246"/>
    </row>
    <row r="64" spans="1:7" x14ac:dyDescent="0.35">
      <c r="B64" s="84" t="s">
        <v>257</v>
      </c>
      <c r="C64" s="251" t="s">
        <v>258</v>
      </c>
      <c r="D64" s="251"/>
      <c r="E64" s="251"/>
      <c r="F64" s="251"/>
      <c r="G64" s="252"/>
    </row>
    <row r="65" spans="1:7" x14ac:dyDescent="0.35">
      <c r="B65" s="82"/>
      <c r="C65" s="129"/>
      <c r="D65" s="129"/>
      <c r="E65" s="129"/>
      <c r="F65" s="129"/>
      <c r="G65" s="114"/>
    </row>
    <row r="66" spans="1:7" x14ac:dyDescent="0.35">
      <c r="B66" s="121" t="s">
        <v>61</v>
      </c>
      <c r="C66" s="129"/>
      <c r="D66" s="129"/>
      <c r="E66" s="129"/>
      <c r="F66" s="129"/>
      <c r="G66" s="114"/>
    </row>
    <row r="67" spans="1:7" ht="29" customHeight="1" x14ac:dyDescent="0.35">
      <c r="B67" s="82" t="s">
        <v>260</v>
      </c>
      <c r="C67" s="249" t="s">
        <v>262</v>
      </c>
      <c r="D67" s="249"/>
      <c r="E67" s="249"/>
      <c r="F67" s="249"/>
      <c r="G67" s="250"/>
    </row>
    <row r="68" spans="1:7" x14ac:dyDescent="0.35">
      <c r="B68" s="82" t="s">
        <v>264</v>
      </c>
      <c r="C68" s="245" t="s">
        <v>261</v>
      </c>
      <c r="D68" s="245"/>
      <c r="E68" s="245"/>
      <c r="F68" s="245"/>
      <c r="G68" s="246"/>
    </row>
    <row r="69" spans="1:7" ht="29" customHeight="1" x14ac:dyDescent="0.35">
      <c r="B69" s="84" t="s">
        <v>105</v>
      </c>
      <c r="C69" s="243" t="s">
        <v>263</v>
      </c>
      <c r="D69" s="243"/>
      <c r="E69" s="243"/>
      <c r="F69" s="243"/>
      <c r="G69" s="244"/>
    </row>
    <row r="71" spans="1:7" s="58" customFormat="1" x14ac:dyDescent="0.35">
      <c r="A71" s="58" t="s">
        <v>119</v>
      </c>
    </row>
    <row r="72" spans="1:7" s="58" customFormat="1" x14ac:dyDescent="0.35">
      <c r="A72" s="58" t="s">
        <v>152</v>
      </c>
    </row>
    <row r="74" spans="1:7" s="58" customFormat="1" x14ac:dyDescent="0.35">
      <c r="A74" s="58" t="s">
        <v>124</v>
      </c>
    </row>
    <row r="76" spans="1:7" x14ac:dyDescent="0.35">
      <c r="B76" s="74" t="s">
        <v>305</v>
      </c>
      <c r="C76" s="75"/>
      <c r="D76" s="75"/>
      <c r="E76" s="76"/>
    </row>
    <row r="77" spans="1:7" ht="43.5" x14ac:dyDescent="0.35">
      <c r="B77" s="87" t="s">
        <v>22</v>
      </c>
      <c r="C77" s="77" t="s">
        <v>212</v>
      </c>
      <c r="D77" s="77" t="s">
        <v>150</v>
      </c>
      <c r="E77" s="78" t="s">
        <v>153</v>
      </c>
    </row>
    <row r="78" spans="1:7" x14ac:dyDescent="0.35">
      <c r="B78" s="88">
        <v>2022</v>
      </c>
      <c r="C78" s="80">
        <f ca="1">OFFSET($C$84, 0, $B78-$B$78)</f>
        <v>1430.0518919297667</v>
      </c>
      <c r="D78" s="80">
        <f ca="1">OFFSET(UN_PopulationProj_Stats!$L$2, $B78-$B$78, 0)/10^3</f>
        <v>1425.9253859999999</v>
      </c>
      <c r="E78" s="81">
        <f ca="1">C78/D78-1</f>
        <v>2.8939143452255678E-3</v>
      </c>
    </row>
    <row r="79" spans="1:7" x14ac:dyDescent="0.35">
      <c r="B79" s="89">
        <v>2050</v>
      </c>
      <c r="C79" s="67">
        <f t="shared" ref="C79:C80" ca="1" si="4">OFFSET($C$84, 0, $B79-$B$78)</f>
        <v>1341.4636378549471</v>
      </c>
      <c r="D79" s="67">
        <f ca="1">OFFSET(UN_PopulationProj_Stats!$L$2, $B79-$B$78, 0)/10^3</f>
        <v>1316.945667</v>
      </c>
      <c r="E79" s="83">
        <f t="shared" ref="E79:E80" ca="1" si="5">C79/D79-1</f>
        <v>1.8617298700559948E-2</v>
      </c>
    </row>
    <row r="80" spans="1:7" x14ac:dyDescent="0.35">
      <c r="B80" s="90">
        <v>2070</v>
      </c>
      <c r="C80" s="85">
        <f t="shared" ca="1" si="4"/>
        <v>1125.938387279062</v>
      </c>
      <c r="D80" s="85">
        <f ca="1">OFFSET(UN_PopulationProj_Stats!$L$2, $B80-$B$78, 0)/10^3</f>
        <v>1091.0070079999998</v>
      </c>
      <c r="E80" s="86">
        <f t="shared" ca="1" si="5"/>
        <v>3.2017557195253232E-2</v>
      </c>
    </row>
    <row r="82" spans="2:51" x14ac:dyDescent="0.35">
      <c r="B82" t="s">
        <v>313</v>
      </c>
    </row>
    <row r="83" spans="2:51" x14ac:dyDescent="0.35">
      <c r="B83" t="s">
        <v>22</v>
      </c>
      <c r="C83">
        <v>2022</v>
      </c>
      <c r="D83">
        <v>2023</v>
      </c>
      <c r="E83">
        <v>2024</v>
      </c>
      <c r="F83">
        <v>2025</v>
      </c>
      <c r="G83">
        <v>2026</v>
      </c>
      <c r="H83">
        <v>2027</v>
      </c>
      <c r="I83">
        <v>2028</v>
      </c>
      <c r="J83">
        <v>2029</v>
      </c>
      <c r="K83">
        <v>2030</v>
      </c>
      <c r="L83">
        <v>2031</v>
      </c>
      <c r="M83">
        <v>2032</v>
      </c>
      <c r="N83">
        <v>2033</v>
      </c>
      <c r="O83">
        <v>2034</v>
      </c>
      <c r="P83">
        <v>2035</v>
      </c>
      <c r="Q83">
        <v>2036</v>
      </c>
      <c r="R83">
        <v>2037</v>
      </c>
      <c r="S83">
        <v>2038</v>
      </c>
      <c r="T83">
        <v>2039</v>
      </c>
      <c r="U83">
        <v>2040</v>
      </c>
      <c r="V83">
        <v>2041</v>
      </c>
      <c r="W83">
        <v>2042</v>
      </c>
      <c r="X83">
        <v>2043</v>
      </c>
      <c r="Y83">
        <v>2044</v>
      </c>
      <c r="Z83">
        <v>2045</v>
      </c>
      <c r="AA83">
        <v>2046</v>
      </c>
      <c r="AB83">
        <v>2047</v>
      </c>
      <c r="AC83">
        <v>2048</v>
      </c>
      <c r="AD83">
        <v>2049</v>
      </c>
      <c r="AE83">
        <v>2050</v>
      </c>
      <c r="AF83">
        <v>2051</v>
      </c>
      <c r="AG83">
        <v>2052</v>
      </c>
      <c r="AH83">
        <v>2053</v>
      </c>
      <c r="AI83">
        <v>2054</v>
      </c>
      <c r="AJ83">
        <v>2055</v>
      </c>
      <c r="AK83">
        <v>2056</v>
      </c>
      <c r="AL83">
        <v>2057</v>
      </c>
      <c r="AM83">
        <v>2058</v>
      </c>
      <c r="AN83">
        <v>2059</v>
      </c>
      <c r="AO83">
        <v>2060</v>
      </c>
      <c r="AP83">
        <v>2061</v>
      </c>
      <c r="AQ83">
        <v>2062</v>
      </c>
      <c r="AR83">
        <v>2063</v>
      </c>
      <c r="AS83">
        <v>2064</v>
      </c>
      <c r="AT83">
        <v>2065</v>
      </c>
      <c r="AU83">
        <v>2066</v>
      </c>
      <c r="AV83">
        <v>2067</v>
      </c>
      <c r="AW83">
        <v>2068</v>
      </c>
      <c r="AX83">
        <v>2069</v>
      </c>
      <c r="AY83">
        <v>2070</v>
      </c>
    </row>
    <row r="84" spans="2:51" x14ac:dyDescent="0.35">
      <c r="B84" t="s">
        <v>210</v>
      </c>
      <c r="C84" s="150">
        <f>C109</f>
        <v>1430.0518919297667</v>
      </c>
      <c r="D84" s="150">
        <f t="shared" ref="D84:AY84" si="6">D109</f>
        <v>1433.4287754796956</v>
      </c>
      <c r="E84" s="150">
        <f t="shared" si="6"/>
        <v>1436.0214513606131</v>
      </c>
      <c r="F84" s="150">
        <f t="shared" si="6"/>
        <v>1437.8354050743942</v>
      </c>
      <c r="G84" s="150">
        <f t="shared" si="6"/>
        <v>1438.7933252554271</v>
      </c>
      <c r="H84" s="150">
        <f t="shared" si="6"/>
        <v>1439.002200532595</v>
      </c>
      <c r="I84" s="150">
        <f t="shared" si="6"/>
        <v>1438.6479205798344</v>
      </c>
      <c r="J84" s="150">
        <f t="shared" si="6"/>
        <v>1437.8045813527481</v>
      </c>
      <c r="K84" s="150">
        <f t="shared" si="6"/>
        <v>1436.5220963533748</v>
      </c>
      <c r="L84" s="150">
        <f t="shared" si="6"/>
        <v>1434.844650276101</v>
      </c>
      <c r="M84" s="150">
        <f t="shared" si="6"/>
        <v>1432.823238193552</v>
      </c>
      <c r="N84" s="150">
        <f t="shared" si="6"/>
        <v>1430.5086935118495</v>
      </c>
      <c r="O84" s="150">
        <f t="shared" si="6"/>
        <v>1427.9294666664248</v>
      </c>
      <c r="P84" s="150">
        <f t="shared" si="6"/>
        <v>1425.0966227156509</v>
      </c>
      <c r="Q84" s="150">
        <f t="shared" si="6"/>
        <v>1422.0325441131567</v>
      </c>
      <c r="R84" s="150">
        <f t="shared" si="6"/>
        <v>1418.7542924337365</v>
      </c>
      <c r="S84" s="150">
        <f t="shared" si="6"/>
        <v>1415.277991574661</v>
      </c>
      <c r="T84" s="150">
        <f t="shared" si="6"/>
        <v>1411.5924754500677</v>
      </c>
      <c r="U84" s="150">
        <f t="shared" si="6"/>
        <v>1407.6881721698364</v>
      </c>
      <c r="V84" s="150">
        <f t="shared" si="6"/>
        <v>1403.588339286543</v>
      </c>
      <c r="W84" s="150">
        <f t="shared" si="6"/>
        <v>1399.2156685760656</v>
      </c>
      <c r="X84" s="150">
        <f t="shared" si="6"/>
        <v>1394.4622017752445</v>
      </c>
      <c r="Y84" s="150">
        <f t="shared" si="6"/>
        <v>1389.2275662946254</v>
      </c>
      <c r="Z84" s="150">
        <f t="shared" si="6"/>
        <v>1382.4350708443076</v>
      </c>
      <c r="AA84" s="150">
        <f t="shared" si="6"/>
        <v>1375.221295246849</v>
      </c>
      <c r="AB84" s="150">
        <f t="shared" si="6"/>
        <v>1367.5339852111563</v>
      </c>
      <c r="AC84" s="150">
        <f t="shared" si="6"/>
        <v>1359.3454576740953</v>
      </c>
      <c r="AD84" s="150">
        <f t="shared" si="6"/>
        <v>1350.6542700893656</v>
      </c>
      <c r="AE84" s="150">
        <f t="shared" si="6"/>
        <v>1341.4636378549471</v>
      </c>
      <c r="AF84" s="150">
        <f t="shared" si="6"/>
        <v>1331.7742149784656</v>
      </c>
      <c r="AG84" s="150">
        <f t="shared" si="6"/>
        <v>1321.5632782174198</v>
      </c>
      <c r="AH84" s="150">
        <f t="shared" si="6"/>
        <v>1310.9145517704428</v>
      </c>
      <c r="AI84" s="150">
        <f t="shared" si="6"/>
        <v>1299.945365788901</v>
      </c>
      <c r="AJ84" s="150">
        <f t="shared" si="6"/>
        <v>1288.7604741064108</v>
      </c>
      <c r="AK84" s="150">
        <f t="shared" si="6"/>
        <v>1277.4786227125751</v>
      </c>
      <c r="AL84" s="150">
        <f t="shared" si="6"/>
        <v>1266.5846551845773</v>
      </c>
      <c r="AM84" s="150">
        <f t="shared" si="6"/>
        <v>1255.5166095785262</v>
      </c>
      <c r="AN84" s="150">
        <f t="shared" si="6"/>
        <v>1244.3334557842684</v>
      </c>
      <c r="AO84" s="150">
        <f t="shared" si="6"/>
        <v>1233.0886535880591</v>
      </c>
      <c r="AP84" s="150">
        <f t="shared" si="6"/>
        <v>1221.8232543260931</v>
      </c>
      <c r="AQ84" s="150">
        <f t="shared" si="6"/>
        <v>1210.5810243648998</v>
      </c>
      <c r="AR84" s="150">
        <f t="shared" si="6"/>
        <v>1199.4026306468077</v>
      </c>
      <c r="AS84" s="150">
        <f t="shared" si="6"/>
        <v>1188.3569015314172</v>
      </c>
      <c r="AT84" s="150">
        <f t="shared" si="6"/>
        <v>1177.5223553897069</v>
      </c>
      <c r="AU84" s="150">
        <f t="shared" si="6"/>
        <v>1166.9117909173171</v>
      </c>
      <c r="AV84" s="150">
        <f t="shared" si="6"/>
        <v>1156.5029158914222</v>
      </c>
      <c r="AW84" s="150">
        <f t="shared" si="6"/>
        <v>1146.2171500374311</v>
      </c>
      <c r="AX84" s="150">
        <f t="shared" si="6"/>
        <v>1136.0313327687995</v>
      </c>
      <c r="AY84" s="150">
        <f t="shared" si="6"/>
        <v>1125.938387279062</v>
      </c>
    </row>
    <row r="85" spans="2:51" x14ac:dyDescent="0.35">
      <c r="B85" t="s">
        <v>211</v>
      </c>
      <c r="C85" s="68">
        <f ca="1">OFFSET(UN_PopulationProj_Stats!$L$2, C$83-$C$83, 0)/10^3</f>
        <v>1425.9253859999999</v>
      </c>
      <c r="D85" s="68">
        <f ca="1">OFFSET(UN_PopulationProj_Stats!$L$2, D$83-$C$83, 0)/10^3</f>
        <v>1425.8492879999999</v>
      </c>
      <c r="E85" s="68">
        <f ca="1">OFFSET(UN_PopulationProj_Stats!$L$2, E$83-$C$83, 0)/10^3</f>
        <v>1425.493416</v>
      </c>
      <c r="F85" s="68">
        <f ca="1">OFFSET(UN_PopulationProj_Stats!$L$2, F$83-$C$83, 0)/10^3</f>
        <v>1424.864149</v>
      </c>
      <c r="G85" s="68">
        <f ca="1">OFFSET(UN_PopulationProj_Stats!$L$2, G$83-$C$83, 0)/10^3</f>
        <v>1423.8996980000002</v>
      </c>
      <c r="H85" s="68">
        <f ca="1">OFFSET(UN_PopulationProj_Stats!$L$2, H$83-$C$83, 0)/10^3</f>
        <v>1422.6107059999999</v>
      </c>
      <c r="I85" s="68">
        <f ca="1">OFFSET(UN_PopulationProj_Stats!$L$2, I$83-$C$83, 0)/10^3</f>
        <v>1421.007413</v>
      </c>
      <c r="J85" s="68">
        <f ca="1">OFFSET(UN_PopulationProj_Stats!$L$2, J$83-$C$83, 0)/10^3</f>
        <v>1419.0837469999999</v>
      </c>
      <c r="K85" s="68">
        <f ca="1">OFFSET(UN_PopulationProj_Stats!$L$2, K$83-$C$83, 0)/10^3</f>
        <v>1416.865534</v>
      </c>
      <c r="L85" s="68">
        <f ca="1">OFFSET(UN_PopulationProj_Stats!$L$2, L$83-$C$83, 0)/10^3</f>
        <v>1414.3462770000001</v>
      </c>
      <c r="M85" s="68">
        <f ca="1">OFFSET(UN_PopulationProj_Stats!$L$2, M$83-$C$83, 0)/10^3</f>
        <v>1411.5457329999999</v>
      </c>
      <c r="N85" s="68">
        <f ca="1">OFFSET(UN_PopulationProj_Stats!$L$2, N$83-$C$83, 0)/10^3</f>
        <v>1408.4799979999998</v>
      </c>
      <c r="O85" s="68">
        <f ca="1">OFFSET(UN_PopulationProj_Stats!$L$2, O$83-$C$83, 0)/10^3</f>
        <v>1405.1407590000001</v>
      </c>
      <c r="P85" s="68">
        <f ca="1">OFFSET(UN_PopulationProj_Stats!$L$2, P$83-$C$83, 0)/10^3</f>
        <v>1401.488871</v>
      </c>
      <c r="Q85" s="68">
        <f ca="1">OFFSET(UN_PopulationProj_Stats!$L$2, Q$83-$C$83, 0)/10^3</f>
        <v>1397.606129</v>
      </c>
      <c r="R85" s="68">
        <f ca="1">OFFSET(UN_PopulationProj_Stats!$L$2, R$83-$C$83, 0)/10^3</f>
        <v>1393.4873170000001</v>
      </c>
      <c r="S85" s="68">
        <f ca="1">OFFSET(UN_PopulationProj_Stats!$L$2, S$83-$C$83, 0)/10^3</f>
        <v>1389.189523</v>
      </c>
      <c r="T85" s="68">
        <f ca="1">OFFSET(UN_PopulationProj_Stats!$L$2, T$83-$C$83, 0)/10^3</f>
        <v>1384.7144900000001</v>
      </c>
      <c r="U85" s="68">
        <f ca="1">OFFSET(UN_PopulationProj_Stats!$L$2, U$83-$C$83, 0)/10^3</f>
        <v>1380.0197579999999</v>
      </c>
      <c r="V85" s="68">
        <f ca="1">OFFSET(UN_PopulationProj_Stats!$L$2, V$83-$C$83, 0)/10^3</f>
        <v>1375.0941189999999</v>
      </c>
      <c r="W85" s="68">
        <f ca="1">OFFSET(UN_PopulationProj_Stats!$L$2, W$83-$C$83, 0)/10^3</f>
        <v>1369.9506769999998</v>
      </c>
      <c r="X85" s="68">
        <f ca="1">OFFSET(UN_PopulationProj_Stats!$L$2, X$83-$C$83, 0)/10^3</f>
        <v>1364.5835319999999</v>
      </c>
      <c r="Y85" s="68">
        <f ca="1">OFFSET(UN_PopulationProj_Stats!$L$2, Y$83-$C$83, 0)/10^3</f>
        <v>1358.8909709999998</v>
      </c>
      <c r="Z85" s="68">
        <f ca="1">OFFSET(UN_PopulationProj_Stats!$L$2, Z$83-$C$83, 0)/10^3</f>
        <v>1352.934669</v>
      </c>
      <c r="AA85" s="68">
        <f ca="1">OFFSET(UN_PopulationProj_Stats!$L$2, AA$83-$C$83, 0)/10^3</f>
        <v>1346.5791340000001</v>
      </c>
      <c r="AB85" s="68">
        <f ca="1">OFFSET(UN_PopulationProj_Stats!$L$2, AB$83-$C$83, 0)/10^3</f>
        <v>1339.8413459999999</v>
      </c>
      <c r="AC85" s="68">
        <f ca="1">OFFSET(UN_PopulationProj_Stats!$L$2, AC$83-$C$83, 0)/10^3</f>
        <v>1332.6844709999998</v>
      </c>
      <c r="AD85" s="68">
        <f ca="1">OFFSET(UN_PopulationProj_Stats!$L$2, AD$83-$C$83, 0)/10^3</f>
        <v>1325.0627439999998</v>
      </c>
      <c r="AE85" s="68">
        <f ca="1">OFFSET(UN_PopulationProj_Stats!$L$2, AE$83-$C$83, 0)/10^3</f>
        <v>1316.945667</v>
      </c>
      <c r="AF85" s="68">
        <f ca="1">OFFSET(UN_PopulationProj_Stats!$L$2, AF$83-$C$83, 0)/10^3</f>
        <v>1308.326982</v>
      </c>
      <c r="AG85" s="68">
        <f ca="1">OFFSET(UN_PopulationProj_Stats!$L$2, AG$83-$C$83, 0)/10^3</f>
        <v>1299.1862189999999</v>
      </c>
      <c r="AH85" s="68">
        <f ca="1">OFFSET(UN_PopulationProj_Stats!$L$2, AH$83-$C$83, 0)/10^3</f>
        <v>1289.575963</v>
      </c>
      <c r="AI85" s="68">
        <f ca="1">OFFSET(UN_PopulationProj_Stats!$L$2, AI$83-$C$83, 0)/10^3</f>
        <v>1279.503792</v>
      </c>
      <c r="AJ85" s="68">
        <f ca="1">OFFSET(UN_PopulationProj_Stats!$L$2, AJ$83-$C$83, 0)/10^3</f>
        <v>1268.9857199999999</v>
      </c>
      <c r="AK85" s="68">
        <f ca="1">OFFSET(UN_PopulationProj_Stats!$L$2, AK$83-$C$83, 0)/10^3</f>
        <v>1258.0393899999999</v>
      </c>
      <c r="AL85" s="68">
        <f ca="1">OFFSET(UN_PopulationProj_Stats!$L$2, AL$83-$C$83, 0)/10^3</f>
        <v>1246.7045889999999</v>
      </c>
      <c r="AM85" s="68">
        <f ca="1">OFFSET(UN_PopulationProj_Stats!$L$2, AM$83-$C$83, 0)/10^3</f>
        <v>1235.0553950000001</v>
      </c>
      <c r="AN85" s="68">
        <f ca="1">OFFSET(UN_PopulationProj_Stats!$L$2, AN$83-$C$83, 0)/10^3</f>
        <v>1223.196917</v>
      </c>
      <c r="AO85" s="68">
        <f ca="1">OFFSET(UN_PopulationProj_Stats!$L$2, AO$83-$C$83, 0)/10^3</f>
        <v>1211.1189569999999</v>
      </c>
      <c r="AP85" s="68">
        <f ca="1">OFFSET(UN_PopulationProj_Stats!$L$2, AP$83-$C$83, 0)/10^3</f>
        <v>1198.9223440000001</v>
      </c>
      <c r="AQ85" s="68">
        <f ca="1">OFFSET(UN_PopulationProj_Stats!$L$2, AQ$83-$C$83, 0)/10^3</f>
        <v>1186.688112</v>
      </c>
      <c r="AR85" s="68">
        <f ca="1">OFFSET(UN_PopulationProj_Stats!$L$2, AR$83-$C$83, 0)/10^3</f>
        <v>1174.4186259999999</v>
      </c>
      <c r="AS85" s="68">
        <f ca="1">OFFSET(UN_PopulationProj_Stats!$L$2, AS$83-$C$83, 0)/10^3</f>
        <v>1162.2138889999999</v>
      </c>
      <c r="AT85" s="68">
        <f ca="1">OFFSET(UN_PopulationProj_Stats!$L$2, AT$83-$C$83, 0)/10^3</f>
        <v>1150.0773879999999</v>
      </c>
      <c r="AU85" s="68">
        <f ca="1">OFFSET(UN_PopulationProj_Stats!$L$2, AU$83-$C$83, 0)/10^3</f>
        <v>1138.024447</v>
      </c>
      <c r="AV85" s="68">
        <f ca="1">OFFSET(UN_PopulationProj_Stats!$L$2, AV$83-$C$83, 0)/10^3</f>
        <v>1126.082349</v>
      </c>
      <c r="AW85" s="68">
        <f ca="1">OFFSET(UN_PopulationProj_Stats!$L$2, AW$83-$C$83, 0)/10^3</f>
        <v>1114.2818950000001</v>
      </c>
      <c r="AX85" s="68">
        <f ca="1">OFFSET(UN_PopulationProj_Stats!$L$2, AX$83-$C$83, 0)/10^3</f>
        <v>1102.567274</v>
      </c>
      <c r="AY85" s="68">
        <f ca="1">OFFSET(UN_PopulationProj_Stats!$L$2, AY$83-$C$83, 0)/10^3</f>
        <v>1091.0070079999998</v>
      </c>
    </row>
    <row r="86" spans="2:51" x14ac:dyDescent="0.35">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row>
    <row r="87" spans="2:51" x14ac:dyDescent="0.35">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row>
    <row r="88" spans="2:51" x14ac:dyDescent="0.35">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8"/>
    </row>
    <row r="89" spans="2:51" x14ac:dyDescent="0.35">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row>
    <row r="90" spans="2:51" x14ac:dyDescent="0.35">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row>
    <row r="91" spans="2:51" x14ac:dyDescent="0.35">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row>
    <row r="92" spans="2:51" x14ac:dyDescent="0.35">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row>
    <row r="93" spans="2:51" x14ac:dyDescent="0.35">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row>
    <row r="94" spans="2:51" x14ac:dyDescent="0.35">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row>
    <row r="95" spans="2:51" x14ac:dyDescent="0.35">
      <c r="C95" s="68"/>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8"/>
    </row>
    <row r="103" spans="1:51" s="58" customFormat="1" x14ac:dyDescent="0.35">
      <c r="A103" s="58" t="s">
        <v>125</v>
      </c>
    </row>
    <row r="104" spans="1:51" x14ac:dyDescent="0.35">
      <c r="A104" t="s">
        <v>118</v>
      </c>
      <c r="B104" t="s">
        <v>315</v>
      </c>
    </row>
    <row r="105" spans="1:51" x14ac:dyDescent="0.35">
      <c r="B105" t="s">
        <v>22</v>
      </c>
      <c r="C105">
        <v>2022</v>
      </c>
      <c r="D105">
        <v>2023</v>
      </c>
      <c r="E105">
        <v>2024</v>
      </c>
      <c r="F105">
        <v>2025</v>
      </c>
      <c r="G105">
        <v>2026</v>
      </c>
      <c r="H105">
        <v>2027</v>
      </c>
      <c r="I105">
        <v>2028</v>
      </c>
      <c r="J105">
        <v>2029</v>
      </c>
      <c r="K105">
        <v>2030</v>
      </c>
      <c r="L105">
        <v>2031</v>
      </c>
      <c r="M105">
        <v>2032</v>
      </c>
      <c r="N105">
        <v>2033</v>
      </c>
      <c r="O105">
        <v>2034</v>
      </c>
      <c r="P105">
        <v>2035</v>
      </c>
      <c r="Q105">
        <v>2036</v>
      </c>
      <c r="R105">
        <v>2037</v>
      </c>
      <c r="S105">
        <v>2038</v>
      </c>
      <c r="T105">
        <v>2039</v>
      </c>
      <c r="U105">
        <v>2040</v>
      </c>
      <c r="V105">
        <v>2041</v>
      </c>
      <c r="W105">
        <v>2042</v>
      </c>
      <c r="X105">
        <v>2043</v>
      </c>
      <c r="Y105">
        <v>2044</v>
      </c>
      <c r="Z105">
        <v>2045</v>
      </c>
      <c r="AA105">
        <v>2046</v>
      </c>
      <c r="AB105">
        <v>2047</v>
      </c>
      <c r="AC105">
        <v>2048</v>
      </c>
      <c r="AD105">
        <v>2049</v>
      </c>
      <c r="AE105">
        <v>2050</v>
      </c>
      <c r="AF105">
        <v>2051</v>
      </c>
      <c r="AG105">
        <v>2052</v>
      </c>
      <c r="AH105">
        <v>2053</v>
      </c>
      <c r="AI105">
        <v>2054</v>
      </c>
      <c r="AJ105">
        <v>2055</v>
      </c>
      <c r="AK105">
        <v>2056</v>
      </c>
      <c r="AL105">
        <v>2057</v>
      </c>
      <c r="AM105">
        <v>2058</v>
      </c>
      <c r="AN105">
        <v>2059</v>
      </c>
      <c r="AO105">
        <v>2060</v>
      </c>
      <c r="AP105">
        <v>2061</v>
      </c>
      <c r="AQ105">
        <v>2062</v>
      </c>
      <c r="AR105">
        <v>2063</v>
      </c>
      <c r="AS105">
        <v>2064</v>
      </c>
      <c r="AT105">
        <v>2065</v>
      </c>
      <c r="AU105">
        <v>2066</v>
      </c>
      <c r="AV105">
        <v>2067</v>
      </c>
      <c r="AW105">
        <v>2068</v>
      </c>
      <c r="AX105">
        <v>2069</v>
      </c>
      <c r="AY105">
        <v>2070</v>
      </c>
    </row>
    <row r="106" spans="1:51" x14ac:dyDescent="0.35">
      <c r="B106" t="s">
        <v>213</v>
      </c>
      <c r="C106" s="108">
        <v>329.62005105501726</v>
      </c>
      <c r="D106" s="108">
        <v>327.34107784186233</v>
      </c>
      <c r="E106" s="108">
        <v>324.40558865258424</v>
      </c>
      <c r="F106" s="108">
        <v>320.69130951237997</v>
      </c>
      <c r="G106" s="108">
        <v>316.13223129457543</v>
      </c>
      <c r="H106" s="108">
        <v>310.76233355836047</v>
      </c>
      <c r="I106" s="108">
        <v>304.66716108353251</v>
      </c>
      <c r="J106" s="108">
        <v>297.95774025734005</v>
      </c>
      <c r="K106" s="108">
        <v>291.00935521965772</v>
      </c>
      <c r="L106" s="108">
        <v>284.08135191769912</v>
      </c>
      <c r="M106" s="108">
        <v>276.47355374159969</v>
      </c>
      <c r="N106" s="108">
        <v>268.67181172894328</v>
      </c>
      <c r="O106" s="108">
        <v>261.18068277601986</v>
      </c>
      <c r="P106" s="108">
        <v>254.1584201916057</v>
      </c>
      <c r="Q106" s="108">
        <v>247.4440365878508</v>
      </c>
      <c r="R106" s="108">
        <v>240.36309142563147</v>
      </c>
      <c r="S106" s="108">
        <v>234.78844366226753</v>
      </c>
      <c r="T106" s="108">
        <v>231.20794600637015</v>
      </c>
      <c r="U106" s="108">
        <v>229.34489797526834</v>
      </c>
      <c r="V106" s="108">
        <v>229.45620527163925</v>
      </c>
      <c r="W106" s="108">
        <v>227.14583890614708</v>
      </c>
      <c r="X106" s="108">
        <v>225.28511563609908</v>
      </c>
      <c r="Y106" s="108">
        <v>223.75219244008414</v>
      </c>
      <c r="Z106" s="108">
        <v>221.44662876669111</v>
      </c>
      <c r="AA106" s="108">
        <v>219.56108483953011</v>
      </c>
      <c r="AB106" s="108">
        <v>217.91372644771798</v>
      </c>
      <c r="AC106" s="108">
        <v>216.26675816880217</v>
      </c>
      <c r="AD106" s="108">
        <v>214.51966699221293</v>
      </c>
      <c r="AE106" s="108">
        <v>212.60034746699728</v>
      </c>
      <c r="AF106" s="108">
        <v>210.43822497111864</v>
      </c>
      <c r="AG106" s="108">
        <v>207.92907878835001</v>
      </c>
      <c r="AH106" s="108">
        <v>205.07723850996288</v>
      </c>
      <c r="AI106" s="108">
        <v>201.9419767356184</v>
      </c>
      <c r="AJ106" s="108">
        <v>198.59123863764873</v>
      </c>
      <c r="AK106" s="108">
        <v>195.10017108919442</v>
      </c>
      <c r="AL106" s="108">
        <v>191.91192282119735</v>
      </c>
      <c r="AM106" s="108">
        <v>188.43233757406702</v>
      </c>
      <c r="AN106" s="108">
        <v>184.71233606777426</v>
      </c>
      <c r="AO106" s="108">
        <v>180.80410563395546</v>
      </c>
      <c r="AP106" s="108">
        <v>176.73385019915119</v>
      </c>
      <c r="AQ106" s="108">
        <v>172.62329137667351</v>
      </c>
      <c r="AR106" s="108">
        <v>168.6148723728127</v>
      </c>
      <c r="AS106" s="108">
        <v>164.83947694503749</v>
      </c>
      <c r="AT106" s="108">
        <v>162.39294580433125</v>
      </c>
      <c r="AU106" s="108">
        <v>160.15761235055234</v>
      </c>
      <c r="AV106" s="108">
        <v>158.19157577114225</v>
      </c>
      <c r="AW106" s="108">
        <v>156.46323695532149</v>
      </c>
      <c r="AX106" s="108">
        <v>154.97750110152464</v>
      </c>
      <c r="AY106" s="108">
        <v>153.73075313186723</v>
      </c>
    </row>
    <row r="107" spans="1:51" x14ac:dyDescent="0.35">
      <c r="B107" t="s">
        <v>68</v>
      </c>
      <c r="C107" s="108">
        <v>904.41556993107486</v>
      </c>
      <c r="D107" s="108">
        <v>902.11300532481459</v>
      </c>
      <c r="E107" s="108">
        <v>902.33526305482087</v>
      </c>
      <c r="F107" s="108">
        <v>904.21827223386038</v>
      </c>
      <c r="G107" s="108">
        <v>906.68823710159631</v>
      </c>
      <c r="H107" s="108">
        <v>906.00714064701287</v>
      </c>
      <c r="I107" s="108">
        <v>899.57269998605466</v>
      </c>
      <c r="J107" s="108">
        <v>892.22771362450351</v>
      </c>
      <c r="K107" s="108">
        <v>885.99292135441044</v>
      </c>
      <c r="L107" s="108">
        <v>879.78966504291407</v>
      </c>
      <c r="M107" s="108">
        <v>875.07079895037418</v>
      </c>
      <c r="N107" s="108">
        <v>869.54408168475777</v>
      </c>
      <c r="O107" s="108">
        <v>862.34004126798322</v>
      </c>
      <c r="P107" s="108">
        <v>854.59518811174371</v>
      </c>
      <c r="Q107" s="108">
        <v>846.90791869915483</v>
      </c>
      <c r="R107" s="108">
        <v>840.70285244247054</v>
      </c>
      <c r="S107" s="108">
        <v>833.81346264997887</v>
      </c>
      <c r="T107" s="108">
        <v>826.04516862983405</v>
      </c>
      <c r="U107" s="108">
        <v>818.37329221937205</v>
      </c>
      <c r="V107" s="108">
        <v>810.22561081711365</v>
      </c>
      <c r="W107" s="108">
        <v>805.52458935350273</v>
      </c>
      <c r="X107" s="108">
        <v>800.88076180382404</v>
      </c>
      <c r="Y107" s="108">
        <v>795.19698135587214</v>
      </c>
      <c r="Z107" s="108">
        <v>788.1828842089966</v>
      </c>
      <c r="AA107" s="108">
        <v>779.84098814729509</v>
      </c>
      <c r="AB107" s="108">
        <v>769.83199570494298</v>
      </c>
      <c r="AC107" s="108">
        <v>759.92211955075243</v>
      </c>
      <c r="AD107" s="108">
        <v>750.47783305103985</v>
      </c>
      <c r="AE107" s="108">
        <v>739.87644438031123</v>
      </c>
      <c r="AF107" s="108">
        <v>727.85597990476901</v>
      </c>
      <c r="AG107" s="108">
        <v>714.36621753165173</v>
      </c>
      <c r="AH107" s="108">
        <v>700.81855562094074</v>
      </c>
      <c r="AI107" s="108">
        <v>687.53967468055009</v>
      </c>
      <c r="AJ107" s="108">
        <v>673.58216103146617</v>
      </c>
      <c r="AK107" s="108">
        <v>661.63857332379894</v>
      </c>
      <c r="AL107" s="108">
        <v>652.84612681998567</v>
      </c>
      <c r="AM107" s="108">
        <v>645.26909293412086</v>
      </c>
      <c r="AN107" s="108">
        <v>638.49278191720452</v>
      </c>
      <c r="AO107" s="108">
        <v>632.34246846311862</v>
      </c>
      <c r="AP107" s="108">
        <v>626.8445055130104</v>
      </c>
      <c r="AQ107" s="108">
        <v>621.92946043493839</v>
      </c>
      <c r="AR107" s="108">
        <v>617.37412053283151</v>
      </c>
      <c r="AS107" s="108">
        <v>612.92666982087223</v>
      </c>
      <c r="AT107" s="108">
        <v>606.96702538522447</v>
      </c>
      <c r="AU107" s="108">
        <v>600.89172084424058</v>
      </c>
      <c r="AV107" s="108">
        <v>595.01217871646395</v>
      </c>
      <c r="AW107" s="108">
        <v>588.92292278455034</v>
      </c>
      <c r="AX107" s="108">
        <v>582.41756590541775</v>
      </c>
      <c r="AY107" s="108">
        <v>575.35836161823715</v>
      </c>
    </row>
    <row r="108" spans="1:51" x14ac:dyDescent="0.35">
      <c r="B108" t="s">
        <v>69</v>
      </c>
      <c r="C108" s="108">
        <v>196.01627094367467</v>
      </c>
      <c r="D108" s="108">
        <v>203.97469231301866</v>
      </c>
      <c r="E108" s="108">
        <v>209.28059965320821</v>
      </c>
      <c r="F108" s="108">
        <v>212.92582332815385</v>
      </c>
      <c r="G108" s="108">
        <v>215.97285685925556</v>
      </c>
      <c r="H108" s="108">
        <v>222.23272632722151</v>
      </c>
      <c r="I108" s="108">
        <v>234.40805951024717</v>
      </c>
      <c r="J108" s="108">
        <v>247.61912747090449</v>
      </c>
      <c r="K108" s="108">
        <v>259.51981977930654</v>
      </c>
      <c r="L108" s="108">
        <v>270.97363331548792</v>
      </c>
      <c r="M108" s="108">
        <v>281.27888550157803</v>
      </c>
      <c r="N108" s="108">
        <v>292.29280009814846</v>
      </c>
      <c r="O108" s="108">
        <v>304.4087426224217</v>
      </c>
      <c r="P108" s="108">
        <v>316.34301441230156</v>
      </c>
      <c r="Q108" s="108">
        <v>327.68058882615111</v>
      </c>
      <c r="R108" s="108">
        <v>337.68834856563439</v>
      </c>
      <c r="S108" s="108">
        <v>346.6760852624144</v>
      </c>
      <c r="T108" s="108">
        <v>354.33936081386355</v>
      </c>
      <c r="U108" s="108">
        <v>359.96998197519605</v>
      </c>
      <c r="V108" s="108">
        <v>363.90652319779031</v>
      </c>
      <c r="W108" s="108">
        <v>366.54524031641574</v>
      </c>
      <c r="X108" s="108">
        <v>368.29632433532134</v>
      </c>
      <c r="Y108" s="108">
        <v>370.27839249866895</v>
      </c>
      <c r="Z108" s="108">
        <v>372.80555786861993</v>
      </c>
      <c r="AA108" s="108">
        <v>375.81922226002382</v>
      </c>
      <c r="AB108" s="108">
        <v>379.78826305849532</v>
      </c>
      <c r="AC108" s="108">
        <v>383.15657995454075</v>
      </c>
      <c r="AD108" s="108">
        <v>385.65677004611285</v>
      </c>
      <c r="AE108" s="108">
        <v>388.98684600763869</v>
      </c>
      <c r="AF108" s="108">
        <v>393.48001010257792</v>
      </c>
      <c r="AG108" s="108">
        <v>399.26798189741811</v>
      </c>
      <c r="AH108" s="108">
        <v>405.01875763953927</v>
      </c>
      <c r="AI108" s="108">
        <v>410.46371437273245</v>
      </c>
      <c r="AJ108" s="108">
        <v>416.58707443729594</v>
      </c>
      <c r="AK108" s="108">
        <v>420.73987829958168</v>
      </c>
      <c r="AL108" s="108">
        <v>421.82660554339435</v>
      </c>
      <c r="AM108" s="108">
        <v>421.81517907033827</v>
      </c>
      <c r="AN108" s="108">
        <v>421.12833779928957</v>
      </c>
      <c r="AO108" s="108">
        <v>419.94207949098484</v>
      </c>
      <c r="AP108" s="108">
        <v>418.24489861393153</v>
      </c>
      <c r="AQ108" s="108">
        <v>416.02827255328788</v>
      </c>
      <c r="AR108" s="108">
        <v>413.41363774116337</v>
      </c>
      <c r="AS108" s="108">
        <v>410.59075476550743</v>
      </c>
      <c r="AT108" s="108">
        <v>408.16238420015128</v>
      </c>
      <c r="AU108" s="108">
        <v>405.86245772252425</v>
      </c>
      <c r="AV108" s="108">
        <v>403.29916140381607</v>
      </c>
      <c r="AW108" s="108">
        <v>400.83099029755925</v>
      </c>
      <c r="AX108" s="108">
        <v>398.63626576185715</v>
      </c>
      <c r="AY108" s="108">
        <v>396.84927252895756</v>
      </c>
    </row>
    <row r="109" spans="1:51" x14ac:dyDescent="0.35">
      <c r="B109" t="s">
        <v>65</v>
      </c>
      <c r="C109" s="108">
        <v>1430.0518919297667</v>
      </c>
      <c r="D109" s="108">
        <v>1433.4287754796956</v>
      </c>
      <c r="E109" s="108">
        <v>1436.0214513606131</v>
      </c>
      <c r="F109" s="108">
        <v>1437.8354050743942</v>
      </c>
      <c r="G109" s="108">
        <v>1438.7933252554271</v>
      </c>
      <c r="H109" s="108">
        <v>1439.002200532595</v>
      </c>
      <c r="I109" s="108">
        <v>1438.6479205798344</v>
      </c>
      <c r="J109" s="108">
        <v>1437.8045813527481</v>
      </c>
      <c r="K109" s="108">
        <v>1436.5220963533748</v>
      </c>
      <c r="L109" s="108">
        <v>1434.844650276101</v>
      </c>
      <c r="M109" s="108">
        <v>1432.823238193552</v>
      </c>
      <c r="N109" s="108">
        <v>1430.5086935118495</v>
      </c>
      <c r="O109" s="108">
        <v>1427.9294666664248</v>
      </c>
      <c r="P109" s="108">
        <v>1425.0966227156509</v>
      </c>
      <c r="Q109" s="108">
        <v>1422.0325441131567</v>
      </c>
      <c r="R109" s="108">
        <v>1418.7542924337365</v>
      </c>
      <c r="S109" s="108">
        <v>1415.277991574661</v>
      </c>
      <c r="T109" s="108">
        <v>1411.5924754500677</v>
      </c>
      <c r="U109" s="108">
        <v>1407.6881721698364</v>
      </c>
      <c r="V109" s="108">
        <v>1403.588339286543</v>
      </c>
      <c r="W109" s="108">
        <v>1399.2156685760656</v>
      </c>
      <c r="X109" s="108">
        <v>1394.4622017752445</v>
      </c>
      <c r="Y109" s="108">
        <v>1389.2275662946254</v>
      </c>
      <c r="Z109" s="108">
        <v>1382.4350708443076</v>
      </c>
      <c r="AA109" s="108">
        <v>1375.221295246849</v>
      </c>
      <c r="AB109" s="108">
        <v>1367.5339852111563</v>
      </c>
      <c r="AC109" s="108">
        <v>1359.3454576740953</v>
      </c>
      <c r="AD109" s="108">
        <v>1350.6542700893656</v>
      </c>
      <c r="AE109" s="108">
        <v>1341.4636378549471</v>
      </c>
      <c r="AF109" s="108">
        <v>1331.7742149784656</v>
      </c>
      <c r="AG109" s="108">
        <v>1321.5632782174198</v>
      </c>
      <c r="AH109" s="108">
        <v>1310.9145517704428</v>
      </c>
      <c r="AI109" s="108">
        <v>1299.945365788901</v>
      </c>
      <c r="AJ109" s="108">
        <v>1288.7604741064108</v>
      </c>
      <c r="AK109" s="108">
        <v>1277.4786227125751</v>
      </c>
      <c r="AL109" s="108">
        <v>1266.5846551845773</v>
      </c>
      <c r="AM109" s="108">
        <v>1255.5166095785262</v>
      </c>
      <c r="AN109" s="108">
        <v>1244.3334557842684</v>
      </c>
      <c r="AO109" s="108">
        <v>1233.0886535880591</v>
      </c>
      <c r="AP109" s="108">
        <v>1221.8232543260931</v>
      </c>
      <c r="AQ109" s="108">
        <v>1210.5810243648998</v>
      </c>
      <c r="AR109" s="108">
        <v>1199.4026306468077</v>
      </c>
      <c r="AS109" s="108">
        <v>1188.3569015314172</v>
      </c>
      <c r="AT109" s="108">
        <v>1177.5223553897069</v>
      </c>
      <c r="AU109" s="108">
        <v>1166.9117909173171</v>
      </c>
      <c r="AV109" s="108">
        <v>1156.5029158914222</v>
      </c>
      <c r="AW109" s="108">
        <v>1146.2171500374311</v>
      </c>
      <c r="AX109" s="108">
        <v>1136.0313327687995</v>
      </c>
      <c r="AY109" s="108">
        <v>1125.938387279062</v>
      </c>
    </row>
    <row r="110" spans="1:51" x14ac:dyDescent="0.35">
      <c r="C110" s="33"/>
      <c r="D110" s="33"/>
      <c r="E110" s="33"/>
      <c r="F110" s="38"/>
      <c r="H110" s="34"/>
      <c r="I110" s="34"/>
      <c r="J110" s="34"/>
    </row>
    <row r="111" spans="1:51" x14ac:dyDescent="0.35">
      <c r="B111" t="s">
        <v>214</v>
      </c>
      <c r="C111" s="35">
        <f>C106/C$109</f>
        <v>0.2304951679831809</v>
      </c>
      <c r="D111" s="35">
        <f t="shared" ref="D111:AY111" si="7">D106/D$109</f>
        <v>0.22836229008470821</v>
      </c>
      <c r="E111" s="35">
        <f t="shared" si="7"/>
        <v>0.22590580965570803</v>
      </c>
      <c r="F111" s="35">
        <f t="shared" si="7"/>
        <v>0.22303756631711769</v>
      </c>
      <c r="G111" s="35">
        <f t="shared" si="7"/>
        <v>0.21972039051435888</v>
      </c>
      <c r="H111" s="35">
        <f t="shared" si="7"/>
        <v>0.21595681607946321</v>
      </c>
      <c r="I111" s="35">
        <f t="shared" si="7"/>
        <v>0.21177326066042559</v>
      </c>
      <c r="J111" s="35">
        <f t="shared" si="7"/>
        <v>0.20723104107583845</v>
      </c>
      <c r="K111" s="35">
        <f t="shared" si="7"/>
        <v>0.20257910126018094</v>
      </c>
      <c r="L111" s="35">
        <f t="shared" si="7"/>
        <v>0.19798753256182441</v>
      </c>
      <c r="M111" s="35">
        <f t="shared" si="7"/>
        <v>0.19295719553667123</v>
      </c>
      <c r="N111" s="35">
        <f t="shared" si="7"/>
        <v>0.18781557424119055</v>
      </c>
      <c r="O111" s="35">
        <f t="shared" si="7"/>
        <v>0.1829086722229773</v>
      </c>
      <c r="P111" s="35">
        <f t="shared" si="7"/>
        <v>0.17834469336351647</v>
      </c>
      <c r="Q111" s="35">
        <f t="shared" si="7"/>
        <v>0.17400729512992125</v>
      </c>
      <c r="R111" s="35">
        <f t="shared" si="7"/>
        <v>0.16941840649046544</v>
      </c>
      <c r="S111" s="35">
        <f t="shared" si="7"/>
        <v>0.1658956368006812</v>
      </c>
      <c r="T111" s="35">
        <f t="shared" si="7"/>
        <v>0.16379227718159417</v>
      </c>
      <c r="U111" s="35">
        <f t="shared" si="7"/>
        <v>0.1629230837549426</v>
      </c>
      <c r="V111" s="35">
        <f t="shared" si="7"/>
        <v>0.16347827838771728</v>
      </c>
      <c r="W111" s="35">
        <f t="shared" si="7"/>
        <v>0.16233797548687096</v>
      </c>
      <c r="X111" s="35">
        <f t="shared" si="7"/>
        <v>0.16155698974794436</v>
      </c>
      <c r="Y111" s="35">
        <f t="shared" si="7"/>
        <v>0.16106230387932793</v>
      </c>
      <c r="Z111" s="35">
        <f t="shared" si="7"/>
        <v>0.16018591645786656</v>
      </c>
      <c r="AA111" s="35">
        <f t="shared" si="7"/>
        <v>0.15965509376446896</v>
      </c>
      <c r="AB111" s="35">
        <f t="shared" si="7"/>
        <v>0.15934794221152074</v>
      </c>
      <c r="AC111" s="35">
        <f t="shared" si="7"/>
        <v>0.15909624514348608</v>
      </c>
      <c r="AD111" s="35">
        <f t="shared" si="7"/>
        <v>0.1588264826483089</v>
      </c>
      <c r="AE111" s="35">
        <f t="shared" si="7"/>
        <v>0.15848386901262085</v>
      </c>
      <c r="AF111" s="35">
        <f t="shared" si="7"/>
        <v>0.15801343996926789</v>
      </c>
      <c r="AG111" s="35">
        <f t="shared" si="7"/>
        <v>0.15733569645549891</v>
      </c>
      <c r="AH111" s="35">
        <f t="shared" si="7"/>
        <v>0.156438295869855</v>
      </c>
      <c r="AI111" s="35">
        <f t="shared" si="7"/>
        <v>0.15534651074590769</v>
      </c>
      <c r="AJ111" s="35">
        <f t="shared" si="7"/>
        <v>0.15409476208163983</v>
      </c>
      <c r="AK111" s="35">
        <f t="shared" si="7"/>
        <v>0.15272284609735562</v>
      </c>
      <c r="AL111" s="35">
        <f t="shared" si="7"/>
        <v>0.1515192230030849</v>
      </c>
      <c r="AM111" s="35">
        <f t="shared" si="7"/>
        <v>0.15008350836340054</v>
      </c>
      <c r="AN111" s="35">
        <f t="shared" si="7"/>
        <v>0.14844279498324287</v>
      </c>
      <c r="AO111" s="35">
        <f t="shared" si="7"/>
        <v>0.14662701267086439</v>
      </c>
      <c r="AP111" s="35">
        <f t="shared" si="7"/>
        <v>0.14464763997034108</v>
      </c>
      <c r="AQ111" s="35">
        <f t="shared" si="7"/>
        <v>0.14259540493560593</v>
      </c>
      <c r="AR111" s="35">
        <f t="shared" si="7"/>
        <v>0.14058237664685039</v>
      </c>
      <c r="AS111" s="35">
        <f t="shared" si="7"/>
        <v>0.13871209628404682</v>
      </c>
      <c r="AT111" s="35">
        <f t="shared" si="7"/>
        <v>0.13791071147060005</v>
      </c>
      <c r="AU111" s="35">
        <f t="shared" si="7"/>
        <v>0.13724911651175567</v>
      </c>
      <c r="AV111" s="35">
        <f t="shared" si="7"/>
        <v>0.13678441584317977</v>
      </c>
      <c r="AW111" s="35">
        <f t="shared" si="7"/>
        <v>0.13650400968979742</v>
      </c>
      <c r="AX111" s="35">
        <f t="shared" si="7"/>
        <v>0.13642009391044238</v>
      </c>
      <c r="AY111" s="35">
        <f t="shared" si="7"/>
        <v>0.13653567092900379</v>
      </c>
    </row>
    <row r="112" spans="1:51" x14ac:dyDescent="0.35">
      <c r="B112" t="s">
        <v>215</v>
      </c>
      <c r="C112" s="35">
        <f t="shared" ref="C112:AY112" si="8">C107/C$109</f>
        <v>0.63243549065245586</v>
      </c>
      <c r="D112" s="35">
        <f t="shared" si="8"/>
        <v>0.62933926035001175</v>
      </c>
      <c r="E112" s="35">
        <f t="shared" si="8"/>
        <v>0.62835778824882382</v>
      </c>
      <c r="F112" s="35">
        <f t="shared" si="8"/>
        <v>0.6288746744187147</v>
      </c>
      <c r="G112" s="35">
        <f t="shared" si="8"/>
        <v>0.63017267399446208</v>
      </c>
      <c r="H112" s="35">
        <f t="shared" si="8"/>
        <v>0.62960789101760017</v>
      </c>
      <c r="I112" s="35">
        <f t="shared" si="8"/>
        <v>0.62529037655265218</v>
      </c>
      <c r="J112" s="35">
        <f t="shared" si="8"/>
        <v>0.62054866509401263</v>
      </c>
      <c r="K112" s="35">
        <f t="shared" si="8"/>
        <v>0.61676247347918423</v>
      </c>
      <c r="L112" s="35">
        <f t="shared" si="8"/>
        <v>0.61316022251859803</v>
      </c>
      <c r="M112" s="35">
        <f t="shared" si="8"/>
        <v>0.61073185835095023</v>
      </c>
      <c r="N112" s="35">
        <f t="shared" si="8"/>
        <v>0.60785655174877484</v>
      </c>
      <c r="O112" s="35">
        <f t="shared" si="8"/>
        <v>0.60390940967214624</v>
      </c>
      <c r="P112" s="35">
        <f t="shared" si="8"/>
        <v>0.59967526025234352</v>
      </c>
      <c r="Q112" s="35">
        <f t="shared" si="8"/>
        <v>0.59556155884415751</v>
      </c>
      <c r="R112" s="35">
        <f t="shared" si="8"/>
        <v>0.59256409437910895</v>
      </c>
      <c r="S112" s="35">
        <f t="shared" si="8"/>
        <v>0.58915171974253955</v>
      </c>
      <c r="T112" s="35">
        <f t="shared" si="8"/>
        <v>0.58518671854386328</v>
      </c>
      <c r="U112" s="35">
        <f t="shared" si="8"/>
        <v>0.58135978436042157</v>
      </c>
      <c r="V112" s="35">
        <f t="shared" si="8"/>
        <v>0.5772530222279838</v>
      </c>
      <c r="W112" s="35">
        <f t="shared" si="8"/>
        <v>0.57569723341738865</v>
      </c>
      <c r="X112" s="35">
        <f t="shared" si="8"/>
        <v>0.57432948758614522</v>
      </c>
      <c r="Y112" s="35">
        <f t="shared" si="8"/>
        <v>0.57240224758628777</v>
      </c>
      <c r="Z112" s="35">
        <f t="shared" si="8"/>
        <v>0.57014097864836588</v>
      </c>
      <c r="AA112" s="35">
        <f t="shared" si="8"/>
        <v>0.56706581758342789</v>
      </c>
      <c r="AB112" s="35">
        <f t="shared" si="8"/>
        <v>0.5629344528399971</v>
      </c>
      <c r="AC112" s="35">
        <f t="shared" si="8"/>
        <v>0.55903531752040081</v>
      </c>
      <c r="AD112" s="35">
        <f t="shared" si="8"/>
        <v>0.55564021798219665</v>
      </c>
      <c r="AE112" s="35">
        <f t="shared" si="8"/>
        <v>0.55154416676057105</v>
      </c>
      <c r="AF112" s="35">
        <f t="shared" si="8"/>
        <v>0.54653106488965797</v>
      </c>
      <c r="AG112" s="35">
        <f t="shared" si="8"/>
        <v>0.54054635847268617</v>
      </c>
      <c r="AH112" s="35">
        <f t="shared" si="8"/>
        <v>0.53460277382263943</v>
      </c>
      <c r="AI112" s="35">
        <f t="shared" si="8"/>
        <v>0.52889890050363864</v>
      </c>
      <c r="AJ112" s="35">
        <f t="shared" si="8"/>
        <v>0.52265892271293357</v>
      </c>
      <c r="AK112" s="35">
        <f t="shared" si="8"/>
        <v>0.51792535824896035</v>
      </c>
      <c r="AL112" s="35">
        <f t="shared" si="8"/>
        <v>0.51543820947747665</v>
      </c>
      <c r="AM112" s="35">
        <f t="shared" si="8"/>
        <v>0.51394707804840278</v>
      </c>
      <c r="AN112" s="35">
        <f t="shared" si="8"/>
        <v>0.51312032072205316</v>
      </c>
      <c r="AO112" s="35">
        <f t="shared" si="8"/>
        <v>0.51281184578506944</v>
      </c>
      <c r="AP112" s="35">
        <f t="shared" si="8"/>
        <v>0.5130402480829781</v>
      </c>
      <c r="AQ112" s="35">
        <f t="shared" si="8"/>
        <v>0.51374459694774888</v>
      </c>
      <c r="AR112" s="35">
        <f t="shared" si="8"/>
        <v>0.51473467270944473</v>
      </c>
      <c r="AS112" s="35">
        <f t="shared" si="8"/>
        <v>0.51577658953383709</v>
      </c>
      <c r="AT112" s="35">
        <f t="shared" si="8"/>
        <v>0.51546114823811195</v>
      </c>
      <c r="AU112" s="35">
        <f t="shared" si="8"/>
        <v>0.51494185380702651</v>
      </c>
      <c r="AV112" s="35">
        <f t="shared" si="8"/>
        <v>0.5144925884236391</v>
      </c>
      <c r="AW112" s="35">
        <f t="shared" si="8"/>
        <v>0.51379699105472143</v>
      </c>
      <c r="AX112" s="35">
        <f t="shared" si="8"/>
        <v>0.51267737878841502</v>
      </c>
      <c r="AY112" s="35">
        <f t="shared" si="8"/>
        <v>0.51100341556756557</v>
      </c>
    </row>
    <row r="113" spans="2:51" x14ac:dyDescent="0.35">
      <c r="B113" t="s">
        <v>216</v>
      </c>
      <c r="C113" s="35">
        <f t="shared" ref="C113:AY113" si="9">C108/C$109</f>
        <v>0.13706934136436322</v>
      </c>
      <c r="D113" s="35">
        <f t="shared" si="9"/>
        <v>0.14229844956528009</v>
      </c>
      <c r="E113" s="35">
        <f t="shared" si="9"/>
        <v>0.14573640209546826</v>
      </c>
      <c r="F113" s="35">
        <f t="shared" si="9"/>
        <v>0.14808775926416765</v>
      </c>
      <c r="G113" s="35">
        <f t="shared" si="9"/>
        <v>0.15010693549117915</v>
      </c>
      <c r="H113" s="35">
        <f t="shared" si="9"/>
        <v>0.15443529290293653</v>
      </c>
      <c r="I113" s="35">
        <f t="shared" si="9"/>
        <v>0.16293636278692222</v>
      </c>
      <c r="J113" s="35">
        <f t="shared" si="9"/>
        <v>0.17222029383014889</v>
      </c>
      <c r="K113" s="35">
        <f t="shared" si="9"/>
        <v>0.18065842526063478</v>
      </c>
      <c r="L113" s="35">
        <f t="shared" si="9"/>
        <v>0.18885224491957761</v>
      </c>
      <c r="M113" s="35">
        <f t="shared" si="9"/>
        <v>0.19631094611237848</v>
      </c>
      <c r="N113" s="35">
        <f t="shared" si="9"/>
        <v>0.20432787401003466</v>
      </c>
      <c r="O113" s="35">
        <f t="shared" si="9"/>
        <v>0.21318191810487647</v>
      </c>
      <c r="P113" s="35">
        <f t="shared" si="9"/>
        <v>0.22198004638414007</v>
      </c>
      <c r="Q113" s="35">
        <f t="shared" si="9"/>
        <v>0.23043114602592124</v>
      </c>
      <c r="R113" s="35">
        <f t="shared" si="9"/>
        <v>0.23801749913042555</v>
      </c>
      <c r="S113" s="35">
        <f t="shared" si="9"/>
        <v>0.24495264345677914</v>
      </c>
      <c r="T113" s="35">
        <f t="shared" si="9"/>
        <v>0.25102100427454255</v>
      </c>
      <c r="U113" s="35">
        <f t="shared" si="9"/>
        <v>0.25571713188463585</v>
      </c>
      <c r="V113" s="35">
        <f t="shared" si="9"/>
        <v>0.25926869938429908</v>
      </c>
      <c r="W113" s="35">
        <f t="shared" si="9"/>
        <v>0.26196479109574039</v>
      </c>
      <c r="X113" s="35">
        <f t="shared" si="9"/>
        <v>0.26411352266591037</v>
      </c>
      <c r="Y113" s="35">
        <f t="shared" si="9"/>
        <v>0.26653544853438421</v>
      </c>
      <c r="Z113" s="35">
        <f t="shared" si="9"/>
        <v>0.26967310489376756</v>
      </c>
      <c r="AA113" s="35">
        <f t="shared" si="9"/>
        <v>0.27327908865210321</v>
      </c>
      <c r="AB113" s="35">
        <f t="shared" si="9"/>
        <v>0.27771760494848213</v>
      </c>
      <c r="AC113" s="35">
        <f t="shared" si="9"/>
        <v>0.28186843733611311</v>
      </c>
      <c r="AD113" s="35">
        <f t="shared" si="9"/>
        <v>0.28553329936949445</v>
      </c>
      <c r="AE113" s="35">
        <f t="shared" si="9"/>
        <v>0.28997196422680815</v>
      </c>
      <c r="AF113" s="35">
        <f t="shared" si="9"/>
        <v>0.29545549514107416</v>
      </c>
      <c r="AG113" s="35">
        <f t="shared" si="9"/>
        <v>0.30211794507181494</v>
      </c>
      <c r="AH113" s="35">
        <f t="shared" si="9"/>
        <v>0.30895893030750565</v>
      </c>
      <c r="AI113" s="35">
        <f t="shared" si="9"/>
        <v>0.31575458875045365</v>
      </c>
      <c r="AJ113" s="35">
        <f t="shared" si="9"/>
        <v>0.32324631520542663</v>
      </c>
      <c r="AK113" s="35">
        <f t="shared" si="9"/>
        <v>0.329351795653684</v>
      </c>
      <c r="AL113" s="35">
        <f t="shared" si="9"/>
        <v>0.3330425675194385</v>
      </c>
      <c r="AM113" s="35">
        <f t="shared" si="9"/>
        <v>0.33596941358819665</v>
      </c>
      <c r="AN113" s="35">
        <f t="shared" si="9"/>
        <v>0.33843688429470398</v>
      </c>
      <c r="AO113" s="35">
        <f t="shared" si="9"/>
        <v>0.34056114154406608</v>
      </c>
      <c r="AP113" s="35">
        <f t="shared" si="9"/>
        <v>0.34231211194668087</v>
      </c>
      <c r="AQ113" s="35">
        <f t="shared" si="9"/>
        <v>0.34365999811664522</v>
      </c>
      <c r="AR113" s="35">
        <f t="shared" si="9"/>
        <v>0.34468295064370486</v>
      </c>
      <c r="AS113" s="35">
        <f t="shared" si="9"/>
        <v>0.34551131418211606</v>
      </c>
      <c r="AT113" s="35">
        <f t="shared" si="9"/>
        <v>0.34662814029128802</v>
      </c>
      <c r="AU113" s="35">
        <f t="shared" si="9"/>
        <v>0.34780902968121785</v>
      </c>
      <c r="AV113" s="35">
        <f t="shared" si="9"/>
        <v>0.34872299573318122</v>
      </c>
      <c r="AW113" s="35">
        <f t="shared" si="9"/>
        <v>0.34969899925548109</v>
      </c>
      <c r="AX113" s="35">
        <f t="shared" si="9"/>
        <v>0.35090252730114263</v>
      </c>
      <c r="AY113" s="35">
        <f t="shared" si="9"/>
        <v>0.35246091350343056</v>
      </c>
    </row>
    <row r="134" spans="1:53" s="58" customFormat="1" x14ac:dyDescent="0.35">
      <c r="A134" s="58" t="s">
        <v>120</v>
      </c>
    </row>
    <row r="135" spans="1:53" s="58" customFormat="1" x14ac:dyDescent="0.35">
      <c r="A135" s="58" t="s">
        <v>114</v>
      </c>
    </row>
    <row r="138" spans="1:53" s="58" customFormat="1" x14ac:dyDescent="0.35">
      <c r="A138" s="58" t="s">
        <v>273</v>
      </c>
    </row>
    <row r="140" spans="1:53" s="57" customFormat="1" x14ac:dyDescent="0.35">
      <c r="A140" t="s">
        <v>118</v>
      </c>
      <c r="B140" t="s">
        <v>314</v>
      </c>
    </row>
    <row r="141" spans="1:53" s="57" customFormat="1" x14ac:dyDescent="0.35">
      <c r="C141">
        <v>2022</v>
      </c>
      <c r="D141">
        <f>C141+1</f>
        <v>2023</v>
      </c>
      <c r="E141">
        <f t="shared" ref="E141:AY141" si="10">D141+1</f>
        <v>2024</v>
      </c>
      <c r="F141">
        <f t="shared" si="10"/>
        <v>2025</v>
      </c>
      <c r="G141">
        <f t="shared" si="10"/>
        <v>2026</v>
      </c>
      <c r="H141">
        <f t="shared" si="10"/>
        <v>2027</v>
      </c>
      <c r="I141">
        <f t="shared" si="10"/>
        <v>2028</v>
      </c>
      <c r="J141">
        <f t="shared" si="10"/>
        <v>2029</v>
      </c>
      <c r="K141">
        <f t="shared" si="10"/>
        <v>2030</v>
      </c>
      <c r="L141">
        <f t="shared" si="10"/>
        <v>2031</v>
      </c>
      <c r="M141">
        <f t="shared" si="10"/>
        <v>2032</v>
      </c>
      <c r="N141">
        <f t="shared" si="10"/>
        <v>2033</v>
      </c>
      <c r="O141">
        <f t="shared" si="10"/>
        <v>2034</v>
      </c>
      <c r="P141">
        <f t="shared" si="10"/>
        <v>2035</v>
      </c>
      <c r="Q141">
        <f t="shared" si="10"/>
        <v>2036</v>
      </c>
      <c r="R141">
        <f t="shared" si="10"/>
        <v>2037</v>
      </c>
      <c r="S141">
        <f t="shared" si="10"/>
        <v>2038</v>
      </c>
      <c r="T141">
        <f t="shared" si="10"/>
        <v>2039</v>
      </c>
      <c r="U141">
        <f t="shared" si="10"/>
        <v>2040</v>
      </c>
      <c r="V141">
        <f t="shared" si="10"/>
        <v>2041</v>
      </c>
      <c r="W141">
        <f t="shared" si="10"/>
        <v>2042</v>
      </c>
      <c r="X141">
        <f t="shared" si="10"/>
        <v>2043</v>
      </c>
      <c r="Y141">
        <f t="shared" si="10"/>
        <v>2044</v>
      </c>
      <c r="Z141">
        <f t="shared" si="10"/>
        <v>2045</v>
      </c>
      <c r="AA141">
        <f t="shared" si="10"/>
        <v>2046</v>
      </c>
      <c r="AB141">
        <f t="shared" si="10"/>
        <v>2047</v>
      </c>
      <c r="AC141">
        <f t="shared" si="10"/>
        <v>2048</v>
      </c>
      <c r="AD141">
        <f t="shared" si="10"/>
        <v>2049</v>
      </c>
      <c r="AE141">
        <f t="shared" si="10"/>
        <v>2050</v>
      </c>
      <c r="AF141">
        <f t="shared" si="10"/>
        <v>2051</v>
      </c>
      <c r="AG141">
        <f t="shared" si="10"/>
        <v>2052</v>
      </c>
      <c r="AH141">
        <f t="shared" si="10"/>
        <v>2053</v>
      </c>
      <c r="AI141">
        <f t="shared" si="10"/>
        <v>2054</v>
      </c>
      <c r="AJ141">
        <f t="shared" si="10"/>
        <v>2055</v>
      </c>
      <c r="AK141">
        <f t="shared" si="10"/>
        <v>2056</v>
      </c>
      <c r="AL141">
        <f t="shared" si="10"/>
        <v>2057</v>
      </c>
      <c r="AM141">
        <f t="shared" si="10"/>
        <v>2058</v>
      </c>
      <c r="AN141">
        <f t="shared" si="10"/>
        <v>2059</v>
      </c>
      <c r="AO141">
        <f t="shared" si="10"/>
        <v>2060</v>
      </c>
      <c r="AP141">
        <f t="shared" si="10"/>
        <v>2061</v>
      </c>
      <c r="AQ141">
        <f t="shared" si="10"/>
        <v>2062</v>
      </c>
      <c r="AR141">
        <f t="shared" si="10"/>
        <v>2063</v>
      </c>
      <c r="AS141">
        <f t="shared" si="10"/>
        <v>2064</v>
      </c>
      <c r="AT141">
        <f t="shared" si="10"/>
        <v>2065</v>
      </c>
      <c r="AU141">
        <f t="shared" si="10"/>
        <v>2066</v>
      </c>
      <c r="AV141">
        <f t="shared" si="10"/>
        <v>2067</v>
      </c>
      <c r="AW141">
        <f t="shared" si="10"/>
        <v>2068</v>
      </c>
      <c r="AX141">
        <f t="shared" si="10"/>
        <v>2069</v>
      </c>
      <c r="AY141">
        <f t="shared" si="10"/>
        <v>2070</v>
      </c>
      <c r="AZ141"/>
      <c r="BA141"/>
    </row>
    <row r="142" spans="1:53" s="57" customFormat="1" x14ac:dyDescent="0.35">
      <c r="B142" t="s">
        <v>233</v>
      </c>
      <c r="C142" s="36">
        <f ca="1">SUM(OFFSET(UN_PopulationProj_ByAge!$BY$3,C$141-$C$141,0,1,36))/SUM(OFFSET(UN_PopulationProj_ByAge!$BY$3,C$141-$C$141,-65,1,101))</f>
        <v>0.13722335448442233</v>
      </c>
      <c r="D142" s="36">
        <f ca="1">SUM(OFFSET(UN_PopulationProj_ByAge!$BY$3,D$141-$C$141,0,1,36))/SUM(OFFSET(UN_PopulationProj_ByAge!$BY$3,D$141-$C$141,-65,1,101))</f>
        <v>0.142666115310985</v>
      </c>
      <c r="E142" s="36">
        <f ca="1">SUM(OFFSET(UN_PopulationProj_ByAge!$BY$3,E$141-$C$141,0,1,36))/SUM(OFFSET(UN_PopulationProj_ByAge!$BY$3,E$141-$C$141,-65,1,101))</f>
        <v>0.14629826556514841</v>
      </c>
      <c r="F142" s="36">
        <f ca="1">SUM(OFFSET(UN_PopulationProj_ByAge!$BY$3,F$141-$C$141,0,1,36))/SUM(OFFSET(UN_PopulationProj_ByAge!$BY$3,F$141-$C$141,-65,1,101))</f>
        <v>0.14882861822558091</v>
      </c>
      <c r="G142" s="36">
        <f ca="1">SUM(OFFSET(UN_PopulationProj_ByAge!$BY$3,G$141-$C$141,0,1,36))/SUM(OFFSET(UN_PopulationProj_ByAge!$BY$3,G$141-$C$141,-65,1,101))</f>
        <v>0.15100652447852425</v>
      </c>
      <c r="H142" s="36">
        <f ca="1">SUM(OFFSET(UN_PopulationProj_ByAge!$BY$3,H$141-$C$141,0,1,36))/SUM(OFFSET(UN_PopulationProj_ByAge!$BY$3,H$141-$C$141,-65,1,101))</f>
        <v>0.15548880317146405</v>
      </c>
      <c r="I142" s="36">
        <f ca="1">SUM(OFFSET(UN_PopulationProj_ByAge!$BY$3,I$141-$C$141,0,1,36))/SUM(OFFSET(UN_PopulationProj_ByAge!$BY$3,I$141-$C$141,-65,1,101))</f>
        <v>0.16416094263678507</v>
      </c>
      <c r="J142" s="36">
        <f ca="1">SUM(OFFSET(UN_PopulationProj_ByAge!$BY$3,J$141-$C$141,0,1,36))/SUM(OFFSET(UN_PopulationProj_ByAge!$BY$3,J$141-$C$141,-65,1,101))</f>
        <v>0.17363428122606117</v>
      </c>
      <c r="K142" s="36">
        <f ca="1">SUM(OFFSET(UN_PopulationProj_ByAge!$BY$3,K$141-$C$141,0,1,36))/SUM(OFFSET(UN_PopulationProj_ByAge!$BY$3,K$141-$C$141,-65,1,101))</f>
        <v>0.18228670528811941</v>
      </c>
      <c r="L142" s="36">
        <f ca="1">SUM(OFFSET(UN_PopulationProj_ByAge!$BY$3,L$141-$C$141,0,1,36))/SUM(OFFSET(UN_PopulationProj_ByAge!$BY$3,L$141-$C$141,-65,1,101))</f>
        <v>0.19072651435112689</v>
      </c>
      <c r="M142" s="36">
        <f ca="1">SUM(OFFSET(UN_PopulationProj_ByAge!$BY$3,M$141-$C$141,0,1,36))/SUM(OFFSET(UN_PopulationProj_ByAge!$BY$3,M$141-$C$141,-65,1,101))</f>
        <v>0.19846011575275216</v>
      </c>
      <c r="N142" s="36">
        <f ca="1">SUM(OFFSET(UN_PopulationProj_ByAge!$BY$3,N$141-$C$141,0,1,36))/SUM(OFFSET(UN_PopulationProj_ByAge!$BY$3,N$141-$C$141,-65,1,101))</f>
        <v>0.2067936588655184</v>
      </c>
      <c r="O142" s="36">
        <f ca="1">SUM(OFFSET(UN_PopulationProj_ByAge!$BY$3,O$141-$C$141,0,1,36))/SUM(OFFSET(UN_PopulationProj_ByAge!$BY$3,O$141-$C$141,-65,1,101))</f>
        <v>0.21601173112392463</v>
      </c>
      <c r="P142" s="36">
        <f ca="1">SUM(OFFSET(UN_PopulationProj_ByAge!$BY$3,P$141-$C$141,0,1,36))/SUM(OFFSET(UN_PopulationProj_ByAge!$BY$3,P$141-$C$141,-65,1,101))</f>
        <v>0.22521522384913681</v>
      </c>
      <c r="Q142" s="36">
        <f ca="1">SUM(OFFSET(UN_PopulationProj_ByAge!$BY$3,Q$141-$C$141,0,1,36))/SUM(OFFSET(UN_PopulationProj_ByAge!$BY$3,Q$141-$C$141,-65,1,101))</f>
        <v>0.23411094061950666</v>
      </c>
      <c r="R142" s="36">
        <f ca="1">SUM(OFFSET(UN_PopulationProj_ByAge!$BY$3,R$141-$C$141,0,1,36))/SUM(OFFSET(UN_PopulationProj_ByAge!$BY$3,R$141-$C$141,-65,1,101))</f>
        <v>0.24217801050875898</v>
      </c>
      <c r="S142" s="36">
        <f ca="1">SUM(OFFSET(UN_PopulationProj_ByAge!$BY$3,S$141-$C$141,0,1,36))/SUM(OFFSET(UN_PopulationProj_ByAge!$BY$3,S$141-$C$141,-65,1,101))</f>
        <v>0.24962960208962368</v>
      </c>
      <c r="T142" s="36">
        <f ca="1">SUM(OFFSET(UN_PopulationProj_ByAge!$BY$3,T$141-$C$141,0,1,36))/SUM(OFFSET(UN_PopulationProj_ByAge!$BY$3,T$141-$C$141,-65,1,101))</f>
        <v>0.25624745868883969</v>
      </c>
      <c r="U142" s="36">
        <f ca="1">SUM(OFFSET(UN_PopulationProj_ByAge!$BY$3,U$141-$C$141,0,1,36))/SUM(OFFSET(UN_PopulationProj_ByAge!$BY$3,U$141-$C$141,-65,1,101))</f>
        <v>0.26151893321540559</v>
      </c>
      <c r="V142" s="36">
        <f ca="1">SUM(OFFSET(UN_PopulationProj_ByAge!$BY$3,V$141-$C$141,0,1,36))/SUM(OFFSET(UN_PopulationProj_ByAge!$BY$3,V$141-$C$141,-65,1,101))</f>
        <v>0.26567799332918429</v>
      </c>
      <c r="W142" s="36">
        <f ca="1">SUM(OFFSET(UN_PopulationProj_ByAge!$BY$3,W$141-$C$141,0,1,36))/SUM(OFFSET(UN_PopulationProj_ByAge!$BY$3,W$141-$C$141,-65,1,101))</f>
        <v>0.26899946491033294</v>
      </c>
      <c r="X142" s="36">
        <f ca="1">SUM(OFFSET(UN_PopulationProj_ByAge!$BY$3,X$141-$C$141,0,1,36))/SUM(OFFSET(UN_PopulationProj_ByAge!$BY$3,X$141-$C$141,-65,1,101))</f>
        <v>0.27177811952513797</v>
      </c>
      <c r="Y142" s="36">
        <f ca="1">SUM(OFFSET(UN_PopulationProj_ByAge!$BY$3,Y$141-$C$141,0,1,36))/SUM(OFFSET(UN_PopulationProj_ByAge!$BY$3,Y$141-$C$141,-65,1,101))</f>
        <v>0.27482861324373348</v>
      </c>
      <c r="Z142" s="36">
        <f ca="1">SUM(OFFSET(UN_PopulationProj_ByAge!$BY$3,Z$141-$C$141,0,1,36))/SUM(OFFSET(UN_PopulationProj_ByAge!$BY$3,Z$141-$C$141,-65,1,101))</f>
        <v>0.27839237316172377</v>
      </c>
      <c r="AA142" s="36">
        <f ca="1">SUM(OFFSET(UN_PopulationProj_ByAge!$BY$3,AA$141-$C$141,0,1,36))/SUM(OFFSET(UN_PopulationProj_ByAge!$BY$3,AA$141-$C$141,-65,1,101))</f>
        <v>0.28244694106858542</v>
      </c>
      <c r="AB142" s="36">
        <f ca="1">SUM(OFFSET(UN_PopulationProj_ByAge!$BY$3,AB$141-$C$141,0,1,36))/SUM(OFFSET(UN_PopulationProj_ByAge!$BY$3,AB$141-$C$141,-65,1,101))</f>
        <v>0.28734823892629219</v>
      </c>
      <c r="AC142" s="36">
        <f ca="1">SUM(OFFSET(UN_PopulationProj_ByAge!$BY$3,AC$141-$C$141,0,1,36))/SUM(OFFSET(UN_PopulationProj_ByAge!$BY$3,AC$141-$C$141,-65,1,101))</f>
        <v>0.29194069534562567</v>
      </c>
      <c r="AD142" s="36">
        <f ca="1">SUM(OFFSET(UN_PopulationProj_ByAge!$BY$3,AD$141-$C$141,0,1,36))/SUM(OFFSET(UN_PopulationProj_ByAge!$BY$3,AD$141-$C$141,-65,1,101))</f>
        <v>0.29602871199943348</v>
      </c>
      <c r="AE142" s="36">
        <f ca="1">SUM(OFFSET(UN_PopulationProj_ByAge!$BY$3,AE$141-$C$141,0,1,36))/SUM(OFFSET(UN_PopulationProj_ByAge!$BY$3,AE$141-$C$141,-65,1,101))</f>
        <v>0.30090291242736361</v>
      </c>
      <c r="AF142" s="36">
        <f ca="1">SUM(OFFSET(UN_PopulationProj_ByAge!$BY$3,AF$141-$C$141,0,1,36))/SUM(OFFSET(UN_PopulationProj_ByAge!$BY$3,AF$141-$C$141,-65,1,101))</f>
        <v>0.30683703411095398</v>
      </c>
      <c r="AG142" s="36">
        <f ca="1">SUM(OFFSET(UN_PopulationProj_ByAge!$BY$3,AG$141-$C$141,0,1,36))/SUM(OFFSET(UN_PopulationProj_ByAge!$BY$3,AG$141-$C$141,-65,1,101))</f>
        <v>0.31394511657000085</v>
      </c>
      <c r="AH142" s="36">
        <f ca="1">SUM(OFFSET(UN_PopulationProj_ByAge!$BY$3,AH$141-$C$141,0,1,36))/SUM(OFFSET(UN_PopulationProj_ByAge!$BY$3,AH$141-$C$141,-65,1,101))</f>
        <v>0.32119559558009914</v>
      </c>
      <c r="AI142" s="36">
        <f ca="1">SUM(OFFSET(UN_PopulationProj_ByAge!$BY$3,AI$141-$C$141,0,1,36))/SUM(OFFSET(UN_PopulationProj_ByAge!$BY$3,AI$141-$C$141,-65,1,101))</f>
        <v>0.32837657642281104</v>
      </c>
      <c r="AJ142" s="36">
        <f ca="1">SUM(OFFSET(UN_PopulationProj_ByAge!$BY$3,AJ$141-$C$141,0,1,36))/SUM(OFFSET(UN_PopulationProj_ByAge!$BY$3,AJ$141-$C$141,-65,1,101))</f>
        <v>0.33626777535265551</v>
      </c>
      <c r="AK142" s="36">
        <f ca="1">SUM(OFFSET(UN_PopulationProj_ByAge!$BY$3,AK$141-$C$141,0,1,36))/SUM(OFFSET(UN_PopulationProj_ByAge!$BY$3,AK$141-$C$141,-65,1,101))</f>
        <v>0.34274599687539548</v>
      </c>
      <c r="AL142" s="36">
        <f ca="1">SUM(OFFSET(UN_PopulationProj_ByAge!$BY$3,AL$141-$C$141,0,1,36))/SUM(OFFSET(UN_PopulationProj_ByAge!$BY$3,AL$141-$C$141,-65,1,101))</f>
        <v>0.34686964031570916</v>
      </c>
      <c r="AM142" s="36">
        <f ca="1">SUM(OFFSET(UN_PopulationProj_ByAge!$BY$3,AM$141-$C$141,0,1,36))/SUM(OFFSET(UN_PopulationProj_ByAge!$BY$3,AM$141-$C$141,-65,1,101))</f>
        <v>0.35017083714228592</v>
      </c>
      <c r="AN142" s="36">
        <f ca="1">SUM(OFFSET(UN_PopulationProj_ByAge!$BY$3,AN$141-$C$141,0,1,36))/SUM(OFFSET(UN_PopulationProj_ByAge!$BY$3,AN$141-$C$141,-65,1,101))</f>
        <v>0.35296459065854147</v>
      </c>
      <c r="AO142" s="36">
        <f ca="1">SUM(OFFSET(UN_PopulationProj_ByAge!$BY$3,AO$141-$C$141,0,1,36))/SUM(OFFSET(UN_PopulationProj_ByAge!$BY$3,AO$141-$C$141,-65,1,101))</f>
        <v>0.35537495587508194</v>
      </c>
      <c r="AP142" s="36">
        <f ca="1">SUM(OFFSET(UN_PopulationProj_ByAge!$BY$3,AP$141-$C$141,0,1,36))/SUM(OFFSET(UN_PopulationProj_ByAge!$BY$3,AP$141-$C$141,-65,1,101))</f>
        <v>0.35737904520653246</v>
      </c>
      <c r="AQ142" s="36">
        <f ca="1">SUM(OFFSET(UN_PopulationProj_ByAge!$BY$3,AQ$141-$C$141,0,1,36))/SUM(OFFSET(UN_PopulationProj_ByAge!$BY$3,AQ$141-$C$141,-65,1,101))</f>
        <v>0.35896086456384518</v>
      </c>
      <c r="AR142" s="36">
        <f ca="1">SUM(OFFSET(UN_PopulationProj_ByAge!$BY$3,AR$141-$C$141,0,1,36))/SUM(OFFSET(UN_PopulationProj_ByAge!$BY$3,AR$141-$C$141,-65,1,101))</f>
        <v>0.36021439468841748</v>
      </c>
      <c r="AS142" s="36">
        <f ca="1">SUM(OFFSET(UN_PopulationProj_ByAge!$BY$3,AS$141-$C$141,0,1,36))/SUM(OFFSET(UN_PopulationProj_ByAge!$BY$3,AS$141-$C$141,-65,1,101))</f>
        <v>0.36126197824167972</v>
      </c>
      <c r="AT142" s="36">
        <f ca="1">SUM(OFFSET(UN_PopulationProj_ByAge!$BY$3,AT$141-$C$141,0,1,36))/SUM(OFFSET(UN_PopulationProj_ByAge!$BY$3,AT$141-$C$141,-65,1,101))</f>
        <v>0.36257940547475676</v>
      </c>
      <c r="AU142" s="36">
        <f ca="1">SUM(OFFSET(UN_PopulationProj_ByAge!$BY$3,AU$141-$C$141,0,1,36))/SUM(OFFSET(UN_PopulationProj_ByAge!$BY$3,AU$141-$C$141,-65,1,101))</f>
        <v>0.36392705214069765</v>
      </c>
      <c r="AV142" s="36">
        <f ca="1">SUM(OFFSET(UN_PopulationProj_ByAge!$BY$3,AV$141-$C$141,0,1,36))/SUM(OFFSET(UN_PopulationProj_ByAge!$BY$3,AV$141-$C$141,-65,1,101))</f>
        <v>0.36496787305448536</v>
      </c>
      <c r="AW142" s="36">
        <f ca="1">SUM(OFFSET(UN_PopulationProj_ByAge!$BY$3,AW$141-$C$141,0,1,36))/SUM(OFFSET(UN_PopulationProj_ByAge!$BY$3,AW$141-$C$141,-65,1,101))</f>
        <v>0.36603501327338167</v>
      </c>
      <c r="AX142" s="36">
        <f ca="1">SUM(OFFSET(UN_PopulationProj_ByAge!$BY$3,AX$141-$C$141,0,1,36))/SUM(OFFSET(UN_PopulationProj_ByAge!$BY$3,AX$141-$C$141,-65,1,101))</f>
        <v>0.36730368541036712</v>
      </c>
      <c r="AY142" s="36">
        <f ca="1">SUM(OFFSET(UN_PopulationProj_ByAge!$BY$3,AY$141-$C$141,0,1,36))/SUM(OFFSET(UN_PopulationProj_ByAge!$BY$3,AY$141-$C$141,-65,1,101))</f>
        <v>0.36888914627688024</v>
      </c>
    </row>
    <row r="143" spans="1:53" s="57" customFormat="1" x14ac:dyDescent="0.35">
      <c r="B143" t="s">
        <v>230</v>
      </c>
      <c r="C143" s="36">
        <f>C$113</f>
        <v>0.13706934136436322</v>
      </c>
      <c r="D143" s="36">
        <f t="shared" ref="D143:AY143" si="11">D$113</f>
        <v>0.14229844956528009</v>
      </c>
      <c r="E143" s="36">
        <f t="shared" si="11"/>
        <v>0.14573640209546826</v>
      </c>
      <c r="F143" s="36">
        <f t="shared" si="11"/>
        <v>0.14808775926416765</v>
      </c>
      <c r="G143" s="36">
        <f t="shared" si="11"/>
        <v>0.15010693549117915</v>
      </c>
      <c r="H143" s="36">
        <f t="shared" si="11"/>
        <v>0.15443529290293653</v>
      </c>
      <c r="I143" s="36">
        <f t="shared" si="11"/>
        <v>0.16293636278692222</v>
      </c>
      <c r="J143" s="36">
        <f t="shared" si="11"/>
        <v>0.17222029383014889</v>
      </c>
      <c r="K143" s="36">
        <f t="shared" si="11"/>
        <v>0.18065842526063478</v>
      </c>
      <c r="L143" s="36">
        <f t="shared" si="11"/>
        <v>0.18885224491957761</v>
      </c>
      <c r="M143" s="36">
        <f t="shared" si="11"/>
        <v>0.19631094611237848</v>
      </c>
      <c r="N143" s="36">
        <f t="shared" si="11"/>
        <v>0.20432787401003466</v>
      </c>
      <c r="O143" s="36">
        <f t="shared" si="11"/>
        <v>0.21318191810487647</v>
      </c>
      <c r="P143" s="36">
        <f t="shared" si="11"/>
        <v>0.22198004638414007</v>
      </c>
      <c r="Q143" s="36">
        <f t="shared" si="11"/>
        <v>0.23043114602592124</v>
      </c>
      <c r="R143" s="36">
        <f t="shared" si="11"/>
        <v>0.23801749913042555</v>
      </c>
      <c r="S143" s="36">
        <f t="shared" si="11"/>
        <v>0.24495264345677914</v>
      </c>
      <c r="T143" s="36">
        <f t="shared" si="11"/>
        <v>0.25102100427454255</v>
      </c>
      <c r="U143" s="36">
        <f t="shared" si="11"/>
        <v>0.25571713188463585</v>
      </c>
      <c r="V143" s="36">
        <f t="shared" si="11"/>
        <v>0.25926869938429908</v>
      </c>
      <c r="W143" s="36">
        <f t="shared" si="11"/>
        <v>0.26196479109574039</v>
      </c>
      <c r="X143" s="36">
        <f t="shared" si="11"/>
        <v>0.26411352266591037</v>
      </c>
      <c r="Y143" s="36">
        <f t="shared" si="11"/>
        <v>0.26653544853438421</v>
      </c>
      <c r="Z143" s="36">
        <f t="shared" si="11"/>
        <v>0.26967310489376756</v>
      </c>
      <c r="AA143" s="36">
        <f t="shared" si="11"/>
        <v>0.27327908865210321</v>
      </c>
      <c r="AB143" s="36">
        <f t="shared" si="11"/>
        <v>0.27771760494848213</v>
      </c>
      <c r="AC143" s="36">
        <f t="shared" si="11"/>
        <v>0.28186843733611311</v>
      </c>
      <c r="AD143" s="36">
        <f t="shared" si="11"/>
        <v>0.28553329936949445</v>
      </c>
      <c r="AE143" s="36">
        <f t="shared" si="11"/>
        <v>0.28997196422680815</v>
      </c>
      <c r="AF143" s="36">
        <f t="shared" si="11"/>
        <v>0.29545549514107416</v>
      </c>
      <c r="AG143" s="36">
        <f t="shared" si="11"/>
        <v>0.30211794507181494</v>
      </c>
      <c r="AH143" s="36">
        <f t="shared" si="11"/>
        <v>0.30895893030750565</v>
      </c>
      <c r="AI143" s="36">
        <f t="shared" si="11"/>
        <v>0.31575458875045365</v>
      </c>
      <c r="AJ143" s="36">
        <f t="shared" si="11"/>
        <v>0.32324631520542663</v>
      </c>
      <c r="AK143" s="36">
        <f t="shared" si="11"/>
        <v>0.329351795653684</v>
      </c>
      <c r="AL143" s="36">
        <f t="shared" si="11"/>
        <v>0.3330425675194385</v>
      </c>
      <c r="AM143" s="36">
        <f t="shared" si="11"/>
        <v>0.33596941358819665</v>
      </c>
      <c r="AN143" s="36">
        <f t="shared" si="11"/>
        <v>0.33843688429470398</v>
      </c>
      <c r="AO143" s="36">
        <f t="shared" si="11"/>
        <v>0.34056114154406608</v>
      </c>
      <c r="AP143" s="36">
        <f t="shared" si="11"/>
        <v>0.34231211194668087</v>
      </c>
      <c r="AQ143" s="36">
        <f t="shared" si="11"/>
        <v>0.34365999811664522</v>
      </c>
      <c r="AR143" s="36">
        <f t="shared" si="11"/>
        <v>0.34468295064370486</v>
      </c>
      <c r="AS143" s="36">
        <f t="shared" si="11"/>
        <v>0.34551131418211606</v>
      </c>
      <c r="AT143" s="36">
        <f t="shared" si="11"/>
        <v>0.34662814029128802</v>
      </c>
      <c r="AU143" s="36">
        <f t="shared" si="11"/>
        <v>0.34780902968121785</v>
      </c>
      <c r="AV143" s="36">
        <f t="shared" si="11"/>
        <v>0.34872299573318122</v>
      </c>
      <c r="AW143" s="36">
        <f t="shared" si="11"/>
        <v>0.34969899925548109</v>
      </c>
      <c r="AX143" s="36">
        <f t="shared" si="11"/>
        <v>0.35090252730114263</v>
      </c>
      <c r="AY143" s="36">
        <f t="shared" si="11"/>
        <v>0.35246091350343056</v>
      </c>
    </row>
    <row r="144" spans="1:53" s="57" customFormat="1" x14ac:dyDescent="0.35"/>
    <row r="145" spans="2:51" s="57" customFormat="1" x14ac:dyDescent="0.35">
      <c r="B145"/>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row>
    <row r="146" spans="2:51" s="57" customFormat="1" x14ac:dyDescent="0.35">
      <c r="B14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row>
    <row r="147" spans="2:51" s="57" customFormat="1" x14ac:dyDescent="0.35">
      <c r="B147"/>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row>
    <row r="148" spans="2:51" s="57" customFormat="1" x14ac:dyDescent="0.35">
      <c r="B148"/>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row>
    <row r="149" spans="2:51" s="57" customFormat="1" x14ac:dyDescent="0.35">
      <c r="B149"/>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row>
    <row r="150" spans="2:51" s="57" customFormat="1" x14ac:dyDescent="0.35">
      <c r="B150"/>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row>
    <row r="151" spans="2:51" s="57" customFormat="1" x14ac:dyDescent="0.35">
      <c r="B151"/>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row>
    <row r="152" spans="2:51" s="57" customFormat="1" x14ac:dyDescent="0.35">
      <c r="B152"/>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row>
    <row r="153" spans="2:51" s="57" customFormat="1" x14ac:dyDescent="0.35">
      <c r="B153"/>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row>
    <row r="154" spans="2:51" s="57" customFormat="1" x14ac:dyDescent="0.35">
      <c r="B154"/>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row>
    <row r="155" spans="2:51" s="57" customFormat="1" x14ac:dyDescent="0.35">
      <c r="B155"/>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row>
    <row r="156" spans="2:51" s="57" customFormat="1" x14ac:dyDescent="0.35">
      <c r="B15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row>
    <row r="157" spans="2:51" s="57" customFormat="1" x14ac:dyDescent="0.35">
      <c r="B157"/>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row>
    <row r="158" spans="2:51" s="57" customFormat="1" x14ac:dyDescent="0.35">
      <c r="B158"/>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row>
    <row r="159" spans="2:51" s="57" customFormat="1" x14ac:dyDescent="0.35">
      <c r="B159"/>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row>
    <row r="160" spans="2:51" s="57" customFormat="1" x14ac:dyDescent="0.35">
      <c r="B160"/>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row>
    <row r="162" spans="1:53" s="58" customFormat="1" x14ac:dyDescent="0.35">
      <c r="A162" s="58" t="s">
        <v>127</v>
      </c>
    </row>
    <row r="163" spans="1:53" s="57" customFormat="1" x14ac:dyDescent="0.35"/>
    <row r="164" spans="1:53" s="57" customFormat="1" x14ac:dyDescent="0.35">
      <c r="A164" t="s">
        <v>118</v>
      </c>
      <c r="B164" t="s">
        <v>232</v>
      </c>
    </row>
    <row r="165" spans="1:53" s="57" customFormat="1" x14ac:dyDescent="0.35">
      <c r="C165">
        <v>2022</v>
      </c>
      <c r="D165">
        <f>C165+1</f>
        <v>2023</v>
      </c>
      <c r="E165">
        <f t="shared" ref="E165:AY165" si="12">D165+1</f>
        <v>2024</v>
      </c>
      <c r="F165">
        <f t="shared" si="12"/>
        <v>2025</v>
      </c>
      <c r="G165">
        <f t="shared" si="12"/>
        <v>2026</v>
      </c>
      <c r="H165">
        <f t="shared" si="12"/>
        <v>2027</v>
      </c>
      <c r="I165">
        <f t="shared" si="12"/>
        <v>2028</v>
      </c>
      <c r="J165">
        <f t="shared" si="12"/>
        <v>2029</v>
      </c>
      <c r="K165">
        <f t="shared" si="12"/>
        <v>2030</v>
      </c>
      <c r="L165">
        <f t="shared" si="12"/>
        <v>2031</v>
      </c>
      <c r="M165">
        <f t="shared" si="12"/>
        <v>2032</v>
      </c>
      <c r="N165">
        <f t="shared" si="12"/>
        <v>2033</v>
      </c>
      <c r="O165">
        <f t="shared" si="12"/>
        <v>2034</v>
      </c>
      <c r="P165">
        <f t="shared" si="12"/>
        <v>2035</v>
      </c>
      <c r="Q165">
        <f t="shared" si="12"/>
        <v>2036</v>
      </c>
      <c r="R165">
        <f t="shared" si="12"/>
        <v>2037</v>
      </c>
      <c r="S165">
        <f t="shared" si="12"/>
        <v>2038</v>
      </c>
      <c r="T165">
        <f t="shared" si="12"/>
        <v>2039</v>
      </c>
      <c r="U165">
        <f t="shared" si="12"/>
        <v>2040</v>
      </c>
      <c r="V165">
        <f t="shared" si="12"/>
        <v>2041</v>
      </c>
      <c r="W165">
        <f t="shared" si="12"/>
        <v>2042</v>
      </c>
      <c r="X165">
        <f t="shared" si="12"/>
        <v>2043</v>
      </c>
      <c r="Y165">
        <f t="shared" si="12"/>
        <v>2044</v>
      </c>
      <c r="Z165">
        <f t="shared" si="12"/>
        <v>2045</v>
      </c>
      <c r="AA165">
        <f t="shared" si="12"/>
        <v>2046</v>
      </c>
      <c r="AB165">
        <f t="shared" si="12"/>
        <v>2047</v>
      </c>
      <c r="AC165">
        <f t="shared" si="12"/>
        <v>2048</v>
      </c>
      <c r="AD165">
        <f t="shared" si="12"/>
        <v>2049</v>
      </c>
      <c r="AE165">
        <f t="shared" si="12"/>
        <v>2050</v>
      </c>
      <c r="AF165">
        <f t="shared" si="12"/>
        <v>2051</v>
      </c>
      <c r="AG165">
        <f t="shared" si="12"/>
        <v>2052</v>
      </c>
      <c r="AH165">
        <f t="shared" si="12"/>
        <v>2053</v>
      </c>
      <c r="AI165">
        <f t="shared" si="12"/>
        <v>2054</v>
      </c>
      <c r="AJ165">
        <f t="shared" si="12"/>
        <v>2055</v>
      </c>
      <c r="AK165">
        <f t="shared" si="12"/>
        <v>2056</v>
      </c>
      <c r="AL165">
        <f t="shared" si="12"/>
        <v>2057</v>
      </c>
      <c r="AM165">
        <f t="shared" si="12"/>
        <v>2058</v>
      </c>
      <c r="AN165">
        <f t="shared" si="12"/>
        <v>2059</v>
      </c>
      <c r="AO165">
        <f t="shared" si="12"/>
        <v>2060</v>
      </c>
      <c r="AP165">
        <f t="shared" si="12"/>
        <v>2061</v>
      </c>
      <c r="AQ165">
        <f t="shared" si="12"/>
        <v>2062</v>
      </c>
      <c r="AR165">
        <f t="shared" si="12"/>
        <v>2063</v>
      </c>
      <c r="AS165">
        <f t="shared" si="12"/>
        <v>2064</v>
      </c>
      <c r="AT165">
        <f t="shared" si="12"/>
        <v>2065</v>
      </c>
      <c r="AU165">
        <f t="shared" si="12"/>
        <v>2066</v>
      </c>
      <c r="AV165">
        <f t="shared" si="12"/>
        <v>2067</v>
      </c>
      <c r="AW165">
        <f t="shared" si="12"/>
        <v>2068</v>
      </c>
      <c r="AX165">
        <f t="shared" si="12"/>
        <v>2069</v>
      </c>
      <c r="AY165">
        <f t="shared" si="12"/>
        <v>2070</v>
      </c>
      <c r="AZ165"/>
      <c r="BA165"/>
    </row>
    <row r="166" spans="1:53" s="57" customFormat="1" x14ac:dyDescent="0.35">
      <c r="B166" t="s">
        <v>233</v>
      </c>
      <c r="C166" s="36">
        <f ca="1">C142</f>
        <v>0.13722335448442233</v>
      </c>
      <c r="D166" s="36">
        <f t="shared" ref="D166:AY166" ca="1" si="13">D142</f>
        <v>0.142666115310985</v>
      </c>
      <c r="E166" s="36">
        <f t="shared" ca="1" si="13"/>
        <v>0.14629826556514841</v>
      </c>
      <c r="F166" s="36">
        <f t="shared" ca="1" si="13"/>
        <v>0.14882861822558091</v>
      </c>
      <c r="G166" s="36">
        <f t="shared" ca="1" si="13"/>
        <v>0.15100652447852425</v>
      </c>
      <c r="H166" s="36">
        <f t="shared" ca="1" si="13"/>
        <v>0.15548880317146405</v>
      </c>
      <c r="I166" s="36">
        <f t="shared" ca="1" si="13"/>
        <v>0.16416094263678507</v>
      </c>
      <c r="J166" s="36">
        <f t="shared" ca="1" si="13"/>
        <v>0.17363428122606117</v>
      </c>
      <c r="K166" s="36">
        <f t="shared" ca="1" si="13"/>
        <v>0.18228670528811941</v>
      </c>
      <c r="L166" s="36">
        <f t="shared" ca="1" si="13"/>
        <v>0.19072651435112689</v>
      </c>
      <c r="M166" s="36">
        <f t="shared" ca="1" si="13"/>
        <v>0.19846011575275216</v>
      </c>
      <c r="N166" s="36">
        <f t="shared" ca="1" si="13"/>
        <v>0.2067936588655184</v>
      </c>
      <c r="O166" s="36">
        <f t="shared" ca="1" si="13"/>
        <v>0.21601173112392463</v>
      </c>
      <c r="P166" s="36">
        <f t="shared" ca="1" si="13"/>
        <v>0.22521522384913681</v>
      </c>
      <c r="Q166" s="36">
        <f t="shared" ca="1" si="13"/>
        <v>0.23411094061950666</v>
      </c>
      <c r="R166" s="36">
        <f t="shared" ca="1" si="13"/>
        <v>0.24217801050875898</v>
      </c>
      <c r="S166" s="36">
        <f t="shared" ca="1" si="13"/>
        <v>0.24962960208962368</v>
      </c>
      <c r="T166" s="36">
        <f t="shared" ca="1" si="13"/>
        <v>0.25624745868883969</v>
      </c>
      <c r="U166" s="36">
        <f t="shared" ca="1" si="13"/>
        <v>0.26151893321540559</v>
      </c>
      <c r="V166" s="36">
        <f t="shared" ca="1" si="13"/>
        <v>0.26567799332918429</v>
      </c>
      <c r="W166" s="36">
        <f t="shared" ca="1" si="13"/>
        <v>0.26899946491033294</v>
      </c>
      <c r="X166" s="36">
        <f t="shared" ca="1" si="13"/>
        <v>0.27177811952513797</v>
      </c>
      <c r="Y166" s="36">
        <f t="shared" ca="1" si="13"/>
        <v>0.27482861324373348</v>
      </c>
      <c r="Z166" s="36">
        <f t="shared" ca="1" si="13"/>
        <v>0.27839237316172377</v>
      </c>
      <c r="AA166" s="36">
        <f t="shared" ca="1" si="13"/>
        <v>0.28244694106858542</v>
      </c>
      <c r="AB166" s="36">
        <f t="shared" ca="1" si="13"/>
        <v>0.28734823892629219</v>
      </c>
      <c r="AC166" s="36">
        <f t="shared" ca="1" si="13"/>
        <v>0.29194069534562567</v>
      </c>
      <c r="AD166" s="36">
        <f t="shared" ca="1" si="13"/>
        <v>0.29602871199943348</v>
      </c>
      <c r="AE166" s="36">
        <f t="shared" ca="1" si="13"/>
        <v>0.30090291242736361</v>
      </c>
      <c r="AF166" s="36">
        <f t="shared" ca="1" si="13"/>
        <v>0.30683703411095398</v>
      </c>
      <c r="AG166" s="36">
        <f t="shared" ca="1" si="13"/>
        <v>0.31394511657000085</v>
      </c>
      <c r="AH166" s="36">
        <f t="shared" ca="1" si="13"/>
        <v>0.32119559558009914</v>
      </c>
      <c r="AI166" s="36">
        <f t="shared" ca="1" si="13"/>
        <v>0.32837657642281104</v>
      </c>
      <c r="AJ166" s="36">
        <f t="shared" ca="1" si="13"/>
        <v>0.33626777535265551</v>
      </c>
      <c r="AK166" s="36">
        <f t="shared" ca="1" si="13"/>
        <v>0.34274599687539548</v>
      </c>
      <c r="AL166" s="36">
        <f t="shared" ca="1" si="13"/>
        <v>0.34686964031570916</v>
      </c>
      <c r="AM166" s="36">
        <f t="shared" ca="1" si="13"/>
        <v>0.35017083714228592</v>
      </c>
      <c r="AN166" s="36">
        <f t="shared" ca="1" si="13"/>
        <v>0.35296459065854147</v>
      </c>
      <c r="AO166" s="36">
        <f t="shared" ca="1" si="13"/>
        <v>0.35537495587508194</v>
      </c>
      <c r="AP166" s="36">
        <f t="shared" ca="1" si="13"/>
        <v>0.35737904520653246</v>
      </c>
      <c r="AQ166" s="36">
        <f t="shared" ca="1" si="13"/>
        <v>0.35896086456384518</v>
      </c>
      <c r="AR166" s="36">
        <f t="shared" ca="1" si="13"/>
        <v>0.36021439468841748</v>
      </c>
      <c r="AS166" s="36">
        <f t="shared" ca="1" si="13"/>
        <v>0.36126197824167972</v>
      </c>
      <c r="AT166" s="36">
        <f t="shared" ca="1" si="13"/>
        <v>0.36257940547475676</v>
      </c>
      <c r="AU166" s="36">
        <f t="shared" ca="1" si="13"/>
        <v>0.36392705214069765</v>
      </c>
      <c r="AV166" s="36">
        <f t="shared" ca="1" si="13"/>
        <v>0.36496787305448536</v>
      </c>
      <c r="AW166" s="36">
        <f t="shared" ca="1" si="13"/>
        <v>0.36603501327338167</v>
      </c>
      <c r="AX166" s="36">
        <f t="shared" ca="1" si="13"/>
        <v>0.36730368541036712</v>
      </c>
      <c r="AY166" s="36">
        <f t="shared" ca="1" si="13"/>
        <v>0.36888914627688024</v>
      </c>
      <c r="AZ166"/>
      <c r="BA166"/>
    </row>
    <row r="167" spans="1:53" s="57" customFormat="1" x14ac:dyDescent="0.35">
      <c r="B167" t="s">
        <v>230</v>
      </c>
      <c r="C167" s="36">
        <f>C$113</f>
        <v>0.13706934136436322</v>
      </c>
      <c r="D167" s="36">
        <f t="shared" ref="D167:AY167" si="14">D$113</f>
        <v>0.14229844956528009</v>
      </c>
      <c r="E167" s="36">
        <f t="shared" si="14"/>
        <v>0.14573640209546826</v>
      </c>
      <c r="F167" s="36">
        <f t="shared" si="14"/>
        <v>0.14808775926416765</v>
      </c>
      <c r="G167" s="36">
        <f t="shared" si="14"/>
        <v>0.15010693549117915</v>
      </c>
      <c r="H167" s="36">
        <f t="shared" si="14"/>
        <v>0.15443529290293653</v>
      </c>
      <c r="I167" s="36">
        <f t="shared" si="14"/>
        <v>0.16293636278692222</v>
      </c>
      <c r="J167" s="36">
        <f t="shared" si="14"/>
        <v>0.17222029383014889</v>
      </c>
      <c r="K167" s="36">
        <f t="shared" si="14"/>
        <v>0.18065842526063478</v>
      </c>
      <c r="L167" s="36">
        <f t="shared" si="14"/>
        <v>0.18885224491957761</v>
      </c>
      <c r="M167" s="36">
        <f t="shared" si="14"/>
        <v>0.19631094611237848</v>
      </c>
      <c r="N167" s="36">
        <f t="shared" si="14"/>
        <v>0.20432787401003466</v>
      </c>
      <c r="O167" s="36">
        <f t="shared" si="14"/>
        <v>0.21318191810487647</v>
      </c>
      <c r="P167" s="36">
        <f t="shared" si="14"/>
        <v>0.22198004638414007</v>
      </c>
      <c r="Q167" s="36">
        <f t="shared" si="14"/>
        <v>0.23043114602592124</v>
      </c>
      <c r="R167" s="36">
        <f t="shared" si="14"/>
        <v>0.23801749913042555</v>
      </c>
      <c r="S167" s="36">
        <f t="shared" si="14"/>
        <v>0.24495264345677914</v>
      </c>
      <c r="T167" s="36">
        <f t="shared" si="14"/>
        <v>0.25102100427454255</v>
      </c>
      <c r="U167" s="36">
        <f t="shared" si="14"/>
        <v>0.25571713188463585</v>
      </c>
      <c r="V167" s="36">
        <f t="shared" si="14"/>
        <v>0.25926869938429908</v>
      </c>
      <c r="W167" s="36">
        <f t="shared" si="14"/>
        <v>0.26196479109574039</v>
      </c>
      <c r="X167" s="36">
        <f t="shared" si="14"/>
        <v>0.26411352266591037</v>
      </c>
      <c r="Y167" s="36">
        <f t="shared" si="14"/>
        <v>0.26653544853438421</v>
      </c>
      <c r="Z167" s="36">
        <f t="shared" si="14"/>
        <v>0.26967310489376756</v>
      </c>
      <c r="AA167" s="36">
        <f t="shared" si="14"/>
        <v>0.27327908865210321</v>
      </c>
      <c r="AB167" s="36">
        <f t="shared" si="14"/>
        <v>0.27771760494848213</v>
      </c>
      <c r="AC167" s="36">
        <f t="shared" si="14"/>
        <v>0.28186843733611311</v>
      </c>
      <c r="AD167" s="36">
        <f t="shared" si="14"/>
        <v>0.28553329936949445</v>
      </c>
      <c r="AE167" s="36">
        <f t="shared" si="14"/>
        <v>0.28997196422680815</v>
      </c>
      <c r="AF167" s="36">
        <f t="shared" si="14"/>
        <v>0.29545549514107416</v>
      </c>
      <c r="AG167" s="36">
        <f t="shared" si="14"/>
        <v>0.30211794507181494</v>
      </c>
      <c r="AH167" s="36">
        <f t="shared" si="14"/>
        <v>0.30895893030750565</v>
      </c>
      <c r="AI167" s="36">
        <f t="shared" si="14"/>
        <v>0.31575458875045365</v>
      </c>
      <c r="AJ167" s="36">
        <f t="shared" si="14"/>
        <v>0.32324631520542663</v>
      </c>
      <c r="AK167" s="36">
        <f t="shared" si="14"/>
        <v>0.329351795653684</v>
      </c>
      <c r="AL167" s="36">
        <f t="shared" si="14"/>
        <v>0.3330425675194385</v>
      </c>
      <c r="AM167" s="36">
        <f t="shared" si="14"/>
        <v>0.33596941358819665</v>
      </c>
      <c r="AN167" s="36">
        <f t="shared" si="14"/>
        <v>0.33843688429470398</v>
      </c>
      <c r="AO167" s="36">
        <f t="shared" si="14"/>
        <v>0.34056114154406608</v>
      </c>
      <c r="AP167" s="36">
        <f t="shared" si="14"/>
        <v>0.34231211194668087</v>
      </c>
      <c r="AQ167" s="36">
        <f t="shared" si="14"/>
        <v>0.34365999811664522</v>
      </c>
      <c r="AR167" s="36">
        <f t="shared" si="14"/>
        <v>0.34468295064370486</v>
      </c>
      <c r="AS167" s="36">
        <f t="shared" si="14"/>
        <v>0.34551131418211606</v>
      </c>
      <c r="AT167" s="36">
        <f t="shared" si="14"/>
        <v>0.34662814029128802</v>
      </c>
      <c r="AU167" s="36">
        <f t="shared" si="14"/>
        <v>0.34780902968121785</v>
      </c>
      <c r="AV167" s="36">
        <f t="shared" si="14"/>
        <v>0.34872299573318122</v>
      </c>
      <c r="AW167" s="36">
        <f t="shared" si="14"/>
        <v>0.34969899925548109</v>
      </c>
      <c r="AX167" s="36">
        <f t="shared" si="14"/>
        <v>0.35090252730114263</v>
      </c>
      <c r="AY167" s="36">
        <f t="shared" si="14"/>
        <v>0.35246091350343056</v>
      </c>
    </row>
    <row r="168" spans="1:53" s="57" customFormat="1" x14ac:dyDescent="0.35">
      <c r="B168" t="s">
        <v>231</v>
      </c>
      <c r="C168" s="36">
        <f>CBO_US_Demographics_Proj!B11/CBO_US_Demographics_Proj!B12</f>
        <v>0.17130044843049327</v>
      </c>
      <c r="D168" s="36">
        <f>CBO_US_Demographics_Proj!C11/CBO_US_Demographics_Proj!C12</f>
        <v>0.1753653444676409</v>
      </c>
      <c r="E168" s="36">
        <f>CBO_US_Demographics_Proj!D11/CBO_US_Demographics_Proj!D12</f>
        <v>0.17900683913172763</v>
      </c>
      <c r="F168" s="36">
        <f>CBO_US_Demographics_Proj!E11/CBO_US_Demographics_Proj!E12</f>
        <v>0.18276066350710901</v>
      </c>
      <c r="G168" s="36">
        <f>CBO_US_Demographics_Proj!F11/CBO_US_Demographics_Proj!F12</f>
        <v>0.18707583357922691</v>
      </c>
      <c r="H168" s="36">
        <f>CBO_US_Demographics_Proj!G11/CBO_US_Demographics_Proj!G12</f>
        <v>0.19071407581545696</v>
      </c>
      <c r="I168" s="36">
        <f>CBO_US_Demographics_Proj!H11/CBO_US_Demographics_Proj!H12</f>
        <v>0.19432250512145158</v>
      </c>
      <c r="J168" s="36">
        <f>CBO_US_Demographics_Proj!I11/CBO_US_Demographics_Proj!I12</f>
        <v>0.19755244755244755</v>
      </c>
      <c r="K168" s="36">
        <f>CBO_US_Demographics_Proj!J11/CBO_US_Demographics_Proj!J12</f>
        <v>0.20046417174354511</v>
      </c>
      <c r="L168" s="36">
        <f>CBO_US_Demographics_Proj!K11/CBO_US_Demographics_Proj!K12</f>
        <v>0.2027729636048527</v>
      </c>
      <c r="M168" s="36">
        <f>CBO_US_Demographics_Proj!L11/CBO_US_Demographics_Proj!L12</f>
        <v>0.20477423065861378</v>
      </c>
      <c r="N168" s="36">
        <f>CBO_US_Demographics_Proj!M11/CBO_US_Demographics_Proj!M12</f>
        <v>0.20624462904611857</v>
      </c>
      <c r="O168" s="36">
        <f>CBO_US_Demographics_Proj!N11/CBO_US_Demographics_Proj!N12</f>
        <v>0.20770328102710414</v>
      </c>
      <c r="P168" s="36">
        <f>CBO_US_Demographics_Proj!O11/CBO_US_Demographics_Proj!O12</f>
        <v>0.209434498437056</v>
      </c>
      <c r="Q168" s="36">
        <f>CBO_US_Demographics_Proj!P11/CBO_US_Demographics_Proj!P12</f>
        <v>0.21171808661194449</v>
      </c>
      <c r="R168" s="36">
        <f>CBO_US_Demographics_Proj!Q11/CBO_US_Demographics_Proj!Q12</f>
        <v>0.21319796954314718</v>
      </c>
      <c r="S168" s="36">
        <f>CBO_US_Demographics_Proj!R11/CBO_US_Demographics_Proj!R12</f>
        <v>0.21410508569822986</v>
      </c>
      <c r="T168" s="36">
        <f>CBO_US_Demographics_Proj!S11/CBO_US_Demographics_Proj!S12</f>
        <v>0.21450574068888265</v>
      </c>
      <c r="U168" s="36">
        <f>CBO_US_Demographics_Proj!T11/CBO_US_Demographics_Proj!T12</f>
        <v>0.21484375</v>
      </c>
      <c r="V168" s="36">
        <f>CBO_US_Demographics_Proj!U11/CBO_US_Demographics_Proj!U12</f>
        <v>0.21529902642559112</v>
      </c>
      <c r="W168" s="36">
        <f>CBO_US_Demographics_Proj!V11/CBO_US_Demographics_Proj!V12</f>
        <v>0.21569171056279457</v>
      </c>
      <c r="X168" s="36">
        <f>CBO_US_Demographics_Proj!W11/CBO_US_Demographics_Proj!W12</f>
        <v>0.21641791044776118</v>
      </c>
      <c r="Y168" s="36">
        <f>CBO_US_Demographics_Proj!X11/CBO_US_Demographics_Proj!X12</f>
        <v>0.21686414990355471</v>
      </c>
      <c r="Z168" s="36">
        <f>CBO_US_Demographics_Proj!Y11/CBO_US_Demographics_Proj!Y12</f>
        <v>0.21797691039032435</v>
      </c>
      <c r="AA168" s="36">
        <f>CBO_US_Demographics_Proj!Z11/CBO_US_Demographics_Proj!Z12</f>
        <v>0.21902412280701755</v>
      </c>
      <c r="AB168" s="36">
        <f>CBO_US_Demographics_Proj!AA11/CBO_US_Demographics_Proj!AA12</f>
        <v>0.22018599562363236</v>
      </c>
      <c r="AC168" s="36">
        <f>CBO_US_Demographics_Proj!AB11/CBO_US_Demographics_Proj!AB12</f>
        <v>0.22128240109140518</v>
      </c>
      <c r="AD168" s="36">
        <f>CBO_US_Demographics_Proj!AC11/CBO_US_Demographics_Proj!AC12</f>
        <v>0.22194989106753812</v>
      </c>
      <c r="AE168" s="36">
        <f>CBO_US_Demographics_Proj!AD11/CBO_US_Demographics_Proj!AD12</f>
        <v>0.22282608695652173</v>
      </c>
      <c r="AF168" s="36">
        <f>CBO_US_Demographics_Proj!AE11/CBO_US_Demographics_Proj!AE12</f>
        <v>0.2240303770002712</v>
      </c>
      <c r="AG168" s="36">
        <f>CBO_US_Demographics_Proj!AF11/CBO_US_Demographics_Proj!AF12</f>
        <v>0.22495939361126149</v>
      </c>
      <c r="AH168" s="36">
        <f>CBO_US_Demographics_Proj!AG11/CBO_US_Demographics_Proj!AG12</f>
        <v>0.22588489597406103</v>
      </c>
      <c r="AI168" s="36">
        <f>CBO_US_Demographics_Proj!AH11/CBO_US_Demographics_Proj!AH12</f>
        <v>0.22740760722956568</v>
      </c>
      <c r="AJ168" s="36">
        <f>CBO_US_Demographics_Proj!AI11/CBO_US_Demographics_Proj!AI12</f>
        <v>0.22886375875067314</v>
      </c>
      <c r="AK168" s="36">
        <f>CBO_US_Demographics_Proj!AJ11/CBO_US_Demographics_Proj!AJ12</f>
        <v>0.23058317656543936</v>
      </c>
      <c r="AL168" s="36">
        <f>CBO_US_Demographics_Proj!AK11/CBO_US_Demographics_Proj!AK12</f>
        <v>0.23229613733905577</v>
      </c>
      <c r="AM168" s="36">
        <f>CBO_US_Demographics_Proj!AL11/CBO_US_Demographics_Proj!AL12</f>
        <v>0.23400267737617136</v>
      </c>
      <c r="AN168" s="36">
        <f>CBO_US_Demographics_Proj!AM11/CBO_US_Demographics_Proj!AM12</f>
        <v>0.23537269569863745</v>
      </c>
      <c r="AO168" s="36">
        <f>CBO_US_Demographics_Proj!AN11/CBO_US_Demographics_Proj!AN12</f>
        <v>0.23653333333333335</v>
      </c>
      <c r="AP168" s="36">
        <f>CBO_US_Demographics_Proj!AO11/CBO_US_Demographics_Proj!AO12</f>
        <v>0.23789249600851517</v>
      </c>
      <c r="AQ168" s="36">
        <f>CBO_US_Demographics_Proj!AP11/CBO_US_Demographics_Proj!AP12</f>
        <v>0.23898035050451405</v>
      </c>
      <c r="AR168" s="36">
        <f>CBO_US_Demographics_Proj!AQ11/CBO_US_Demographics_Proj!AQ12</f>
        <v>0.24</v>
      </c>
      <c r="AS168" s="36">
        <f>CBO_US_Demographics_Proj!AR11/CBO_US_Demographics_Proj!AR12</f>
        <v>0.24134284959027225</v>
      </c>
      <c r="AT168" s="36">
        <f>CBO_US_Demographics_Proj!AS11/CBO_US_Demographics_Proj!AS12</f>
        <v>0.24235232067510551</v>
      </c>
      <c r="AU168" s="36">
        <f>CBO_US_Demographics_Proj!AT11/CBO_US_Demographics_Proj!AT12</f>
        <v>0.24362009997369111</v>
      </c>
      <c r="AV168" s="36">
        <f>CBO_US_Demographics_Proj!AU11/CBO_US_Demographics_Proj!AU12</f>
        <v>0.24488188976377953</v>
      </c>
      <c r="AW168" s="36">
        <f>CBO_US_Demographics_Proj!AV11/CBO_US_Demographics_Proj!AV12</f>
        <v>0.2459402828706129</v>
      </c>
      <c r="AX168" s="36">
        <f>CBO_US_Demographics_Proj!AW11/CBO_US_Demographics_Proj!AW12</f>
        <v>0.24719101123595505</v>
      </c>
      <c r="AY168" s="36">
        <f>CBO_US_Demographics_Proj!AX11/CBO_US_Demographics_Proj!AX12</f>
        <v>0.2484358706986444</v>
      </c>
    </row>
    <row r="169" spans="1:53" s="57" customFormat="1" x14ac:dyDescent="0.35"/>
    <row r="170" spans="1:53" s="57" customFormat="1" x14ac:dyDescent="0.35"/>
    <row r="188" spans="1:1" s="58" customFormat="1" x14ac:dyDescent="0.35">
      <c r="A188" s="58" t="s">
        <v>228</v>
      </c>
    </row>
    <row r="189" spans="1:1" s="57" customFormat="1" x14ac:dyDescent="0.35"/>
    <row r="222" spans="2:4" x14ac:dyDescent="0.35">
      <c r="B222" s="74" t="s">
        <v>306</v>
      </c>
      <c r="C222" s="75"/>
      <c r="D222" s="76"/>
    </row>
    <row r="223" spans="2:4" x14ac:dyDescent="0.35">
      <c r="B223" s="139" t="s">
        <v>275</v>
      </c>
      <c r="C223" s="119"/>
      <c r="D223" s="120"/>
    </row>
    <row r="224" spans="2:4" x14ac:dyDescent="0.35">
      <c r="B224" s="139"/>
      <c r="C224" s="119"/>
      <c r="D224" s="120"/>
    </row>
    <row r="225" spans="1:9" ht="29" x14ac:dyDescent="0.35">
      <c r="B225" s="139" t="s">
        <v>142</v>
      </c>
      <c r="C225" s="140" t="s">
        <v>276</v>
      </c>
      <c r="D225" s="141" t="s">
        <v>274</v>
      </c>
    </row>
    <row r="226" spans="1:9" x14ac:dyDescent="0.35">
      <c r="B226" s="79" t="s">
        <v>221</v>
      </c>
      <c r="C226" s="142">
        <f>Mortality_Rates!B124</f>
        <v>75.462999999999994</v>
      </c>
      <c r="D226" s="143">
        <f>Mortality_Rates!C124</f>
        <v>81.155000000000001</v>
      </c>
    </row>
    <row r="227" spans="1:9" x14ac:dyDescent="0.35">
      <c r="B227" s="82" t="s">
        <v>277</v>
      </c>
      <c r="C227" s="144">
        <f>Mortality_Rates!B125</f>
        <v>75.920178733057199</v>
      </c>
      <c r="D227" s="145">
        <f>Mortality_Rates!C125</f>
        <v>81.207735728731976</v>
      </c>
    </row>
    <row r="228" spans="1:9" x14ac:dyDescent="0.35">
      <c r="B228" s="82" t="s">
        <v>130</v>
      </c>
      <c r="C228" s="144">
        <f>Mortality_Rates!J125</f>
        <v>75.725986442644242</v>
      </c>
      <c r="D228" s="145">
        <f>Mortality_Rates!K125</f>
        <v>80.775981544609948</v>
      </c>
    </row>
    <row r="229" spans="1:9" x14ac:dyDescent="0.35">
      <c r="B229" s="82" t="s">
        <v>143</v>
      </c>
      <c r="C229" s="144">
        <f>Mortality_Rates!N125</f>
        <v>80.98465811747225</v>
      </c>
      <c r="D229" s="145">
        <f>Mortality_Rates!O125</f>
        <v>87.076444788251251</v>
      </c>
    </row>
    <row r="230" spans="1:9" x14ac:dyDescent="0.35">
      <c r="B230" s="84" t="s">
        <v>278</v>
      </c>
      <c r="C230" s="146">
        <f>Mortality_Rates!R125</f>
        <v>77.038392988254841</v>
      </c>
      <c r="D230" s="147">
        <f>Mortality_Rates!S125</f>
        <v>82.304896085895052</v>
      </c>
    </row>
    <row r="232" spans="1:9" s="58" customFormat="1" x14ac:dyDescent="0.35">
      <c r="A232" s="58" t="s">
        <v>229</v>
      </c>
    </row>
    <row r="234" spans="1:9" x14ac:dyDescent="0.35">
      <c r="B234" s="74" t="s">
        <v>222</v>
      </c>
      <c r="C234" s="75"/>
      <c r="D234" s="75"/>
      <c r="E234" s="75"/>
      <c r="F234" s="75"/>
      <c r="G234" s="76"/>
    </row>
    <row r="235" spans="1:9" ht="29" x14ac:dyDescent="0.35">
      <c r="B235" s="91" t="s">
        <v>217</v>
      </c>
      <c r="C235" s="94" t="s">
        <v>221</v>
      </c>
      <c r="D235" s="94" t="s">
        <v>34</v>
      </c>
      <c r="E235" s="94" t="s">
        <v>153</v>
      </c>
      <c r="F235" s="94" t="s">
        <v>223</v>
      </c>
      <c r="G235" s="95" t="s">
        <v>153</v>
      </c>
    </row>
    <row r="236" spans="1:9" x14ac:dyDescent="0.35">
      <c r="B236" s="79" t="s">
        <v>225</v>
      </c>
      <c r="C236" s="96">
        <v>1.3058359E-2</v>
      </c>
      <c r="D236" s="97">
        <f>1-(1-Mortality_Rates!F$46)*(1-Mortality_Rates!F$47)*(1-Mortality_Rates!F$48)*(1-Mortality_Rates!F$49)*(1-Mortality_Rates!F$50)</f>
        <v>9.9592594073210083E-3</v>
      </c>
      <c r="E236" s="98">
        <f>D236/$C236-1</f>
        <v>-0.23732687948608178</v>
      </c>
      <c r="F236" s="97">
        <f>1-(1-Mortality_Rates!P$46)*(1-Mortality_Rates!P$47)*(1-Mortality_Rates!P$48)*(1-Mortality_Rates!P$49)*(1-Mortality_Rates!P$50)</f>
        <v>9.9592594073210083E-3</v>
      </c>
      <c r="G236" s="99">
        <f>F236/$C236-1</f>
        <v>-0.23732687948608178</v>
      </c>
      <c r="I236" s="106" t="s">
        <v>148</v>
      </c>
    </row>
    <row r="237" spans="1:9" x14ac:dyDescent="0.35">
      <c r="B237" s="82" t="s">
        <v>224</v>
      </c>
      <c r="C237" s="100">
        <v>2.6291752000000002E-2</v>
      </c>
      <c r="D237" s="100">
        <f>1-(1-Mortality_Rates!F$56)*(1-Mortality_Rates!F$57)*(1-Mortality_Rates!F$58)*(1-Mortality_Rates!F$59)*(1-Mortality_Rates!F$60)</f>
        <v>2.4975509380194771E-2</v>
      </c>
      <c r="E237" s="101">
        <f t="shared" ref="E237:E240" si="15">D237/$C237-1</f>
        <v>-5.0062948251041961E-2</v>
      </c>
      <c r="F237" s="100">
        <f>1-(1-Mortality_Rates!P$56)*(1-Mortality_Rates!P$57)*(1-Mortality_Rates!P$58)*(1-Mortality_Rates!P$59)*(1-Mortality_Rates!P$60)</f>
        <v>2.4975509380194771E-2</v>
      </c>
      <c r="G237" s="102">
        <f t="shared" ref="G237" si="16">F237/$C237-1</f>
        <v>-5.0062948251041961E-2</v>
      </c>
    </row>
    <row r="238" spans="1:9" x14ac:dyDescent="0.35">
      <c r="B238" s="82" t="s">
        <v>218</v>
      </c>
      <c r="C238" s="100">
        <v>6.3359831000000005E-2</v>
      </c>
      <c r="D238" s="100">
        <f>1-(1-Mortality_Rates!F$66)*(1-Mortality_Rates!F$67)*(1-Mortality_Rates!F$68)*(1-Mortality_Rates!F$69)*(1-Mortality_Rates!F$70)</f>
        <v>5.5230526999268226E-2</v>
      </c>
      <c r="E238" s="101">
        <f t="shared" si="15"/>
        <v>-0.12830375132679539</v>
      </c>
      <c r="F238" s="100">
        <f>1-(1-Mortality_Rates!P$66)*(1-Mortality_Rates!P$67)*(1-Mortality_Rates!P$68)*(1-Mortality_Rates!P$69)*(1-Mortality_Rates!P$70)</f>
        <v>5.5230526999268226E-2</v>
      </c>
      <c r="G238" s="102">
        <f t="shared" ref="G238" si="17">F238/$C238-1</f>
        <v>-0.12830375132679539</v>
      </c>
    </row>
    <row r="239" spans="1:9" x14ac:dyDescent="0.35">
      <c r="B239" s="82" t="s">
        <v>219</v>
      </c>
      <c r="C239" s="100">
        <v>0.171907316</v>
      </c>
      <c r="D239" s="100">
        <f>1-(1-Mortality_Rates!F$76)*(1-Mortality_Rates!F$77)*(1-Mortality_Rates!F$78)*(1-Mortality_Rates!F$79)*(1-Mortality_Rates!F$80)</f>
        <v>0.16428016396127865</v>
      </c>
      <c r="E239" s="101">
        <f t="shared" si="15"/>
        <v>-4.436781526343736E-2</v>
      </c>
      <c r="F239" s="100">
        <f>1-(1-Mortality_Rates!P$76)*(1-Mortality_Rates!P$77)*(1-Mortality_Rates!P$78)*(1-Mortality_Rates!P$79)*(1-Mortality_Rates!P$80)</f>
        <v>0.15023454704138461</v>
      </c>
      <c r="G239" s="102">
        <f t="shared" ref="G239" si="18">F239/$C239-1</f>
        <v>-0.12607240612502724</v>
      </c>
    </row>
    <row r="240" spans="1:9" x14ac:dyDescent="0.35">
      <c r="B240" s="84" t="s">
        <v>220</v>
      </c>
      <c r="C240" s="103">
        <v>0.44512850300000001</v>
      </c>
      <c r="D240" s="103">
        <f>1-(1-Mortality_Rates!F$86)*(1-Mortality_Rates!F$87)*(1-Mortality_Rates!F$88)*(1-Mortality_Rates!F$89)*(1-Mortality_Rates!F$90)</f>
        <v>0.41176188894417443</v>
      </c>
      <c r="E240" s="104">
        <f t="shared" si="15"/>
        <v>-7.4959509065240848E-2</v>
      </c>
      <c r="F240" s="103">
        <f>1-(1-Mortality_Rates!P$86)*(1-Mortality_Rates!P$87)*(1-Mortality_Rates!P$88)*(1-Mortality_Rates!P$89)*(1-Mortality_Rates!P$90)</f>
        <v>0.32072766541443043</v>
      </c>
      <c r="G240" s="105">
        <f t="shared" ref="G240" si="19">F240/$C240-1</f>
        <v>-0.27947174073813374</v>
      </c>
    </row>
    <row r="242" spans="1:51" x14ac:dyDescent="0.35">
      <c r="B242" s="74" t="s">
        <v>226</v>
      </c>
      <c r="C242" s="75"/>
      <c r="D242" s="75"/>
      <c r="E242" s="75"/>
      <c r="F242" s="75"/>
      <c r="G242" s="76"/>
    </row>
    <row r="243" spans="1:51" ht="29" x14ac:dyDescent="0.35">
      <c r="B243" s="91" t="s">
        <v>217</v>
      </c>
      <c r="C243" s="94" t="s">
        <v>221</v>
      </c>
      <c r="D243" s="94" t="s">
        <v>34</v>
      </c>
      <c r="E243" s="94" t="s">
        <v>153</v>
      </c>
      <c r="F243" s="94" t="s">
        <v>223</v>
      </c>
      <c r="G243" s="95" t="s">
        <v>153</v>
      </c>
    </row>
    <row r="244" spans="1:51" x14ac:dyDescent="0.35">
      <c r="B244" s="79" t="s">
        <v>225</v>
      </c>
      <c r="C244" s="96">
        <v>5.3839359999999998E-3</v>
      </c>
      <c r="D244" s="97">
        <f>1-(1-Mortality_Rates!$G$46)*(1-Mortality_Rates!$G$47)*(1-Mortality_Rates!$G$48)*(1-Mortality_Rates!$G$49)*(1-Mortality_Rates!$G$50)</f>
        <v>4.2448096126573853E-3</v>
      </c>
      <c r="E244" s="98">
        <f>D244/$C244-1</f>
        <v>-0.21157873855532727</v>
      </c>
      <c r="F244" s="97">
        <f>D244</f>
        <v>4.2448096126573853E-3</v>
      </c>
      <c r="G244" s="99">
        <f>F244/$C244-1</f>
        <v>-0.21157873855532727</v>
      </c>
    </row>
    <row r="245" spans="1:51" x14ac:dyDescent="0.35">
      <c r="B245" s="82" t="s">
        <v>224</v>
      </c>
      <c r="C245" s="100">
        <v>1.2663756E-2</v>
      </c>
      <c r="D245" s="100">
        <f>1-(1-Mortality_Rates!G$56)*(1-Mortality_Rates!G$57)*(1-Mortality_Rates!G$58)*(1-Mortality_Rates!G$59)*(1-Mortality_Rates!G$60)</f>
        <v>1.113030124312353E-2</v>
      </c>
      <c r="E245" s="101">
        <f t="shared" ref="E245:E248" si="20">D245/$C245-1</f>
        <v>-0.12109004286536074</v>
      </c>
      <c r="F245" s="100">
        <f>D245</f>
        <v>1.113030124312353E-2</v>
      </c>
      <c r="G245" s="102">
        <f t="shared" ref="G245:G248" si="21">F245/$C245-1</f>
        <v>-0.12109004286536074</v>
      </c>
    </row>
    <row r="246" spans="1:51" x14ac:dyDescent="0.35">
      <c r="B246" s="82" t="s">
        <v>218</v>
      </c>
      <c r="C246" s="100">
        <v>3.3884524999999999E-2</v>
      </c>
      <c r="D246" s="100">
        <f>1-(1-Mortality_Rates!G$66)*(1-Mortality_Rates!G$67)*(1-Mortality_Rates!G$68)*(1-Mortality_Rates!G$69)*(1-Mortality_Rates!G$70)</f>
        <v>2.7874155260267597E-2</v>
      </c>
      <c r="E246" s="101">
        <f t="shared" si="20"/>
        <v>-0.17737801370190087</v>
      </c>
      <c r="F246" s="100">
        <f>D246</f>
        <v>2.7874155260267597E-2</v>
      </c>
      <c r="G246" s="102">
        <f t="shared" si="21"/>
        <v>-0.17737801370190087</v>
      </c>
    </row>
    <row r="247" spans="1:51" x14ac:dyDescent="0.35">
      <c r="B247" s="82" t="s">
        <v>219</v>
      </c>
      <c r="C247" s="100">
        <v>0.10440202</v>
      </c>
      <c r="D247" s="100">
        <f>1-(1-Mortality_Rates!G$76)*(1-Mortality_Rates!G$77)*(1-Mortality_Rates!G$78)*(1-Mortality_Rates!G$79)*(1-Mortality_Rates!G$80)</f>
        <v>9.9607225302545066E-2</v>
      </c>
      <c r="E247" s="101">
        <f t="shared" si="20"/>
        <v>-4.5926263662857569E-2</v>
      </c>
      <c r="F247" s="100">
        <f>1-(1-Mortality_Rates!Q$76)*(1-Mortality_Rates!Q$77)*(1-Mortality_Rates!Q$78)*(1-Mortality_Rates!Q$79)*(1-Mortality_Rates!Q$80)</f>
        <v>9.4777920043081276E-2</v>
      </c>
      <c r="G247" s="102">
        <f t="shared" si="21"/>
        <v>-9.218308186871027E-2</v>
      </c>
    </row>
    <row r="248" spans="1:51" x14ac:dyDescent="0.35">
      <c r="B248" s="84" t="s">
        <v>220</v>
      </c>
      <c r="C248" s="103">
        <v>0.31134988000000002</v>
      </c>
      <c r="D248" s="103">
        <f>1-(1-Mortality_Rates!G$86)*(1-Mortality_Rates!G$87)*(1-Mortality_Rates!G$88)*(1-Mortality_Rates!G$89)*(1-Mortality_Rates!G$90)</f>
        <v>0.30714996185385213</v>
      </c>
      <c r="E248" s="104">
        <f t="shared" si="20"/>
        <v>-1.3489384181384234E-2</v>
      </c>
      <c r="F248" s="103">
        <f>1-(1-Mortality_Rates!Q$86)*(1-Mortality_Rates!Q$87)*(1-Mortality_Rates!Q$88)*(1-Mortality_Rates!Q$89)*(1-Mortality_Rates!Q$90)</f>
        <v>0.24598715878122368</v>
      </c>
      <c r="G248" s="105">
        <f t="shared" si="21"/>
        <v>-0.20993334321752855</v>
      </c>
    </row>
    <row r="250" spans="1:51" s="58" customFormat="1" x14ac:dyDescent="0.35">
      <c r="A250" s="58" t="s">
        <v>126</v>
      </c>
    </row>
    <row r="251" spans="1:51" s="58" customFormat="1" x14ac:dyDescent="0.35">
      <c r="A251" s="58" t="s">
        <v>114</v>
      </c>
    </row>
    <row r="253" spans="1:51" s="58" customFormat="1" x14ac:dyDescent="0.35">
      <c r="A253" s="58" t="s">
        <v>265</v>
      </c>
    </row>
    <row r="255" spans="1:51" x14ac:dyDescent="0.35">
      <c r="B255" t="s">
        <v>267</v>
      </c>
      <c r="C255">
        <v>2022</v>
      </c>
      <c r="D255">
        <f>C255+1</f>
        <v>2023</v>
      </c>
      <c r="E255">
        <f t="shared" ref="E255:AY255" si="22">D255+1</f>
        <v>2024</v>
      </c>
      <c r="F255">
        <f t="shared" si="22"/>
        <v>2025</v>
      </c>
      <c r="G255">
        <f t="shared" si="22"/>
        <v>2026</v>
      </c>
      <c r="H255">
        <f t="shared" si="22"/>
        <v>2027</v>
      </c>
      <c r="I255">
        <f t="shared" si="22"/>
        <v>2028</v>
      </c>
      <c r="J255">
        <f t="shared" si="22"/>
        <v>2029</v>
      </c>
      <c r="K255">
        <f t="shared" si="22"/>
        <v>2030</v>
      </c>
      <c r="L255">
        <f t="shared" si="22"/>
        <v>2031</v>
      </c>
      <c r="M255">
        <f t="shared" si="22"/>
        <v>2032</v>
      </c>
      <c r="N255">
        <f t="shared" si="22"/>
        <v>2033</v>
      </c>
      <c r="O255">
        <f t="shared" si="22"/>
        <v>2034</v>
      </c>
      <c r="P255">
        <f t="shared" si="22"/>
        <v>2035</v>
      </c>
      <c r="Q255">
        <f t="shared" si="22"/>
        <v>2036</v>
      </c>
      <c r="R255">
        <f t="shared" si="22"/>
        <v>2037</v>
      </c>
      <c r="S255">
        <f t="shared" si="22"/>
        <v>2038</v>
      </c>
      <c r="T255">
        <f t="shared" si="22"/>
        <v>2039</v>
      </c>
      <c r="U255">
        <f t="shared" si="22"/>
        <v>2040</v>
      </c>
      <c r="V255">
        <f t="shared" si="22"/>
        <v>2041</v>
      </c>
      <c r="W255">
        <f t="shared" si="22"/>
        <v>2042</v>
      </c>
      <c r="X255">
        <f t="shared" si="22"/>
        <v>2043</v>
      </c>
      <c r="Y255">
        <f t="shared" si="22"/>
        <v>2044</v>
      </c>
      <c r="Z255">
        <f t="shared" si="22"/>
        <v>2045</v>
      </c>
      <c r="AA255">
        <f t="shared" si="22"/>
        <v>2046</v>
      </c>
      <c r="AB255">
        <f t="shared" si="22"/>
        <v>2047</v>
      </c>
      <c r="AC255">
        <f t="shared" si="22"/>
        <v>2048</v>
      </c>
      <c r="AD255">
        <f t="shared" si="22"/>
        <v>2049</v>
      </c>
      <c r="AE255">
        <f t="shared" si="22"/>
        <v>2050</v>
      </c>
      <c r="AF255">
        <f t="shared" si="22"/>
        <v>2051</v>
      </c>
      <c r="AG255">
        <f t="shared" si="22"/>
        <v>2052</v>
      </c>
      <c r="AH255">
        <f t="shared" si="22"/>
        <v>2053</v>
      </c>
      <c r="AI255">
        <f t="shared" si="22"/>
        <v>2054</v>
      </c>
      <c r="AJ255">
        <f t="shared" si="22"/>
        <v>2055</v>
      </c>
      <c r="AK255">
        <f t="shared" si="22"/>
        <v>2056</v>
      </c>
      <c r="AL255">
        <f t="shared" si="22"/>
        <v>2057</v>
      </c>
      <c r="AM255">
        <f t="shared" si="22"/>
        <v>2058</v>
      </c>
      <c r="AN255">
        <f t="shared" si="22"/>
        <v>2059</v>
      </c>
      <c r="AO255">
        <f t="shared" si="22"/>
        <v>2060</v>
      </c>
      <c r="AP255">
        <f t="shared" si="22"/>
        <v>2061</v>
      </c>
      <c r="AQ255">
        <f t="shared" si="22"/>
        <v>2062</v>
      </c>
      <c r="AR255">
        <f t="shared" si="22"/>
        <v>2063</v>
      </c>
      <c r="AS255">
        <f t="shared" si="22"/>
        <v>2064</v>
      </c>
      <c r="AT255">
        <f t="shared" si="22"/>
        <v>2065</v>
      </c>
      <c r="AU255">
        <f t="shared" si="22"/>
        <v>2066</v>
      </c>
      <c r="AV255">
        <f t="shared" si="22"/>
        <v>2067</v>
      </c>
      <c r="AW255">
        <f t="shared" si="22"/>
        <v>2068</v>
      </c>
      <c r="AX255">
        <f t="shared" si="22"/>
        <v>2069</v>
      </c>
      <c r="AY255">
        <f t="shared" si="22"/>
        <v>2070</v>
      </c>
    </row>
    <row r="257" spans="2:51" x14ac:dyDescent="0.35">
      <c r="B257" t="s">
        <v>221</v>
      </c>
      <c r="C257" s="67">
        <f t="shared" ref="C257:AH257" ca="1" si="23">C85</f>
        <v>1425.9253859999999</v>
      </c>
      <c r="D257" s="67">
        <f t="shared" ca="1" si="23"/>
        <v>1425.8492879999999</v>
      </c>
      <c r="E257" s="67">
        <f t="shared" ca="1" si="23"/>
        <v>1425.493416</v>
      </c>
      <c r="F257" s="67">
        <f t="shared" ca="1" si="23"/>
        <v>1424.864149</v>
      </c>
      <c r="G257" s="67">
        <f t="shared" ca="1" si="23"/>
        <v>1423.8996980000002</v>
      </c>
      <c r="H257" s="67">
        <f t="shared" ca="1" si="23"/>
        <v>1422.6107059999999</v>
      </c>
      <c r="I257" s="67">
        <f t="shared" ca="1" si="23"/>
        <v>1421.007413</v>
      </c>
      <c r="J257" s="67">
        <f t="shared" ca="1" si="23"/>
        <v>1419.0837469999999</v>
      </c>
      <c r="K257" s="67">
        <f t="shared" ca="1" si="23"/>
        <v>1416.865534</v>
      </c>
      <c r="L257" s="67">
        <f t="shared" ca="1" si="23"/>
        <v>1414.3462770000001</v>
      </c>
      <c r="M257" s="67">
        <f t="shared" ca="1" si="23"/>
        <v>1411.5457329999999</v>
      </c>
      <c r="N257" s="67">
        <f t="shared" ca="1" si="23"/>
        <v>1408.4799979999998</v>
      </c>
      <c r="O257" s="67">
        <f t="shared" ca="1" si="23"/>
        <v>1405.1407590000001</v>
      </c>
      <c r="P257" s="67">
        <f t="shared" ca="1" si="23"/>
        <v>1401.488871</v>
      </c>
      <c r="Q257" s="67">
        <f t="shared" ca="1" si="23"/>
        <v>1397.606129</v>
      </c>
      <c r="R257" s="67">
        <f t="shared" ca="1" si="23"/>
        <v>1393.4873170000001</v>
      </c>
      <c r="S257" s="67">
        <f t="shared" ca="1" si="23"/>
        <v>1389.189523</v>
      </c>
      <c r="T257" s="67">
        <f t="shared" ca="1" si="23"/>
        <v>1384.7144900000001</v>
      </c>
      <c r="U257" s="67">
        <f t="shared" ca="1" si="23"/>
        <v>1380.0197579999999</v>
      </c>
      <c r="V257" s="67">
        <f t="shared" ca="1" si="23"/>
        <v>1375.0941189999999</v>
      </c>
      <c r="W257" s="67">
        <f t="shared" ca="1" si="23"/>
        <v>1369.9506769999998</v>
      </c>
      <c r="X257" s="67">
        <f t="shared" ca="1" si="23"/>
        <v>1364.5835319999999</v>
      </c>
      <c r="Y257" s="67">
        <f t="shared" ca="1" si="23"/>
        <v>1358.8909709999998</v>
      </c>
      <c r="Z257" s="67">
        <f t="shared" ca="1" si="23"/>
        <v>1352.934669</v>
      </c>
      <c r="AA257" s="67">
        <f t="shared" ca="1" si="23"/>
        <v>1346.5791340000001</v>
      </c>
      <c r="AB257" s="67">
        <f t="shared" ca="1" si="23"/>
        <v>1339.8413459999999</v>
      </c>
      <c r="AC257" s="67">
        <f t="shared" ca="1" si="23"/>
        <v>1332.6844709999998</v>
      </c>
      <c r="AD257" s="67">
        <f t="shared" ca="1" si="23"/>
        <v>1325.0627439999998</v>
      </c>
      <c r="AE257" s="67">
        <f t="shared" ca="1" si="23"/>
        <v>1316.945667</v>
      </c>
      <c r="AF257" s="67">
        <f t="shared" ca="1" si="23"/>
        <v>1308.326982</v>
      </c>
      <c r="AG257" s="67">
        <f t="shared" ca="1" si="23"/>
        <v>1299.1862189999999</v>
      </c>
      <c r="AH257" s="67">
        <f t="shared" ca="1" si="23"/>
        <v>1289.575963</v>
      </c>
      <c r="AI257" s="67">
        <f t="shared" ref="AI257:AY257" ca="1" si="24">AI85</f>
        <v>1279.503792</v>
      </c>
      <c r="AJ257" s="67">
        <f t="shared" ca="1" si="24"/>
        <v>1268.9857199999999</v>
      </c>
      <c r="AK257" s="67">
        <f t="shared" ca="1" si="24"/>
        <v>1258.0393899999999</v>
      </c>
      <c r="AL257" s="67">
        <f t="shared" ca="1" si="24"/>
        <v>1246.7045889999999</v>
      </c>
      <c r="AM257" s="67">
        <f t="shared" ca="1" si="24"/>
        <v>1235.0553950000001</v>
      </c>
      <c r="AN257" s="67">
        <f t="shared" ca="1" si="24"/>
        <v>1223.196917</v>
      </c>
      <c r="AO257" s="67">
        <f t="shared" ca="1" si="24"/>
        <v>1211.1189569999999</v>
      </c>
      <c r="AP257" s="67">
        <f t="shared" ca="1" si="24"/>
        <v>1198.9223440000001</v>
      </c>
      <c r="AQ257" s="67">
        <f t="shared" ca="1" si="24"/>
        <v>1186.688112</v>
      </c>
      <c r="AR257" s="67">
        <f t="shared" ca="1" si="24"/>
        <v>1174.4186259999999</v>
      </c>
      <c r="AS257" s="67">
        <f t="shared" ca="1" si="24"/>
        <v>1162.2138889999999</v>
      </c>
      <c r="AT257" s="67">
        <f t="shared" ca="1" si="24"/>
        <v>1150.0773879999999</v>
      </c>
      <c r="AU257" s="67">
        <f t="shared" ca="1" si="24"/>
        <v>1138.024447</v>
      </c>
      <c r="AV257" s="67">
        <f t="shared" ca="1" si="24"/>
        <v>1126.082349</v>
      </c>
      <c r="AW257" s="67">
        <f t="shared" ca="1" si="24"/>
        <v>1114.2818950000001</v>
      </c>
      <c r="AX257" s="67">
        <f t="shared" ca="1" si="24"/>
        <v>1102.567274</v>
      </c>
      <c r="AY257" s="67">
        <f t="shared" ca="1" si="24"/>
        <v>1091.0070079999998</v>
      </c>
    </row>
    <row r="258" spans="2:51" x14ac:dyDescent="0.35">
      <c r="B258" t="s">
        <v>266</v>
      </c>
      <c r="C258" s="67">
        <f t="shared" ref="C258:AH258" si="25">C84</f>
        <v>1430.0518919297667</v>
      </c>
      <c r="D258" s="67">
        <f t="shared" si="25"/>
        <v>1433.4287754796956</v>
      </c>
      <c r="E258" s="67">
        <f t="shared" si="25"/>
        <v>1436.0214513606131</v>
      </c>
      <c r="F258" s="67">
        <f t="shared" si="25"/>
        <v>1437.8354050743942</v>
      </c>
      <c r="G258" s="67">
        <f t="shared" si="25"/>
        <v>1438.7933252554271</v>
      </c>
      <c r="H258" s="67">
        <f t="shared" si="25"/>
        <v>1439.002200532595</v>
      </c>
      <c r="I258" s="67">
        <f t="shared" si="25"/>
        <v>1438.6479205798344</v>
      </c>
      <c r="J258" s="67">
        <f t="shared" si="25"/>
        <v>1437.8045813527481</v>
      </c>
      <c r="K258" s="67">
        <f t="shared" si="25"/>
        <v>1436.5220963533748</v>
      </c>
      <c r="L258" s="67">
        <f t="shared" si="25"/>
        <v>1434.844650276101</v>
      </c>
      <c r="M258" s="67">
        <f t="shared" si="25"/>
        <v>1432.823238193552</v>
      </c>
      <c r="N258" s="67">
        <f t="shared" si="25"/>
        <v>1430.5086935118495</v>
      </c>
      <c r="O258" s="67">
        <f t="shared" si="25"/>
        <v>1427.9294666664248</v>
      </c>
      <c r="P258" s="67">
        <f t="shared" si="25"/>
        <v>1425.0966227156509</v>
      </c>
      <c r="Q258" s="67">
        <f t="shared" si="25"/>
        <v>1422.0325441131567</v>
      </c>
      <c r="R258" s="67">
        <f t="shared" si="25"/>
        <v>1418.7542924337365</v>
      </c>
      <c r="S258" s="67">
        <f t="shared" si="25"/>
        <v>1415.277991574661</v>
      </c>
      <c r="T258" s="67">
        <f t="shared" si="25"/>
        <v>1411.5924754500677</v>
      </c>
      <c r="U258" s="67">
        <f t="shared" si="25"/>
        <v>1407.6881721698364</v>
      </c>
      <c r="V258" s="67">
        <f t="shared" si="25"/>
        <v>1403.588339286543</v>
      </c>
      <c r="W258" s="67">
        <f t="shared" si="25"/>
        <v>1399.2156685760656</v>
      </c>
      <c r="X258" s="67">
        <f t="shared" si="25"/>
        <v>1394.4622017752445</v>
      </c>
      <c r="Y258" s="67">
        <f t="shared" si="25"/>
        <v>1389.2275662946254</v>
      </c>
      <c r="Z258" s="67">
        <f t="shared" si="25"/>
        <v>1382.4350708443076</v>
      </c>
      <c r="AA258" s="67">
        <f t="shared" si="25"/>
        <v>1375.221295246849</v>
      </c>
      <c r="AB258" s="67">
        <f t="shared" si="25"/>
        <v>1367.5339852111563</v>
      </c>
      <c r="AC258" s="67">
        <f t="shared" si="25"/>
        <v>1359.3454576740953</v>
      </c>
      <c r="AD258" s="67">
        <f t="shared" si="25"/>
        <v>1350.6542700893656</v>
      </c>
      <c r="AE258" s="67">
        <f t="shared" si="25"/>
        <v>1341.4636378549471</v>
      </c>
      <c r="AF258" s="67">
        <f t="shared" si="25"/>
        <v>1331.7742149784656</v>
      </c>
      <c r="AG258" s="67">
        <f t="shared" si="25"/>
        <v>1321.5632782174198</v>
      </c>
      <c r="AH258" s="67">
        <f t="shared" si="25"/>
        <v>1310.9145517704428</v>
      </c>
      <c r="AI258" s="67">
        <f t="shared" ref="AI258:AY258" si="26">AI84</f>
        <v>1299.945365788901</v>
      </c>
      <c r="AJ258" s="67">
        <f t="shared" si="26"/>
        <v>1288.7604741064108</v>
      </c>
      <c r="AK258" s="67">
        <f t="shared" si="26"/>
        <v>1277.4786227125751</v>
      </c>
      <c r="AL258" s="67">
        <f t="shared" si="26"/>
        <v>1266.5846551845773</v>
      </c>
      <c r="AM258" s="67">
        <f t="shared" si="26"/>
        <v>1255.5166095785262</v>
      </c>
      <c r="AN258" s="67">
        <f t="shared" si="26"/>
        <v>1244.3334557842684</v>
      </c>
      <c r="AO258" s="67">
        <f t="shared" si="26"/>
        <v>1233.0886535880591</v>
      </c>
      <c r="AP258" s="67">
        <f t="shared" si="26"/>
        <v>1221.8232543260931</v>
      </c>
      <c r="AQ258" s="67">
        <f t="shared" si="26"/>
        <v>1210.5810243648998</v>
      </c>
      <c r="AR258" s="67">
        <f t="shared" si="26"/>
        <v>1199.4026306468077</v>
      </c>
      <c r="AS258" s="67">
        <f t="shared" si="26"/>
        <v>1188.3569015314172</v>
      </c>
      <c r="AT258" s="67">
        <f t="shared" si="26"/>
        <v>1177.5223553897069</v>
      </c>
      <c r="AU258" s="67">
        <f t="shared" si="26"/>
        <v>1166.9117909173171</v>
      </c>
      <c r="AV258" s="67">
        <f t="shared" si="26"/>
        <v>1156.5029158914222</v>
      </c>
      <c r="AW258" s="67">
        <f t="shared" si="26"/>
        <v>1146.2171500374311</v>
      </c>
      <c r="AX258" s="67">
        <f t="shared" si="26"/>
        <v>1136.0313327687995</v>
      </c>
      <c r="AY258" s="67">
        <f t="shared" si="26"/>
        <v>1125.938387279062</v>
      </c>
    </row>
    <row r="259" spans="2:51" x14ac:dyDescent="0.35">
      <c r="B259" t="s">
        <v>303</v>
      </c>
      <c r="C259" s="148">
        <v>1431.1978793400219</v>
      </c>
      <c r="D259" s="148">
        <v>1435.6551187036964</v>
      </c>
      <c r="E259" s="148">
        <v>1439.267354882465</v>
      </c>
      <c r="F259" s="148">
        <v>1442.0453009393627</v>
      </c>
      <c r="G259" s="148">
        <v>1443.9181544365376</v>
      </c>
      <c r="H259" s="148">
        <v>1445.0001004898018</v>
      </c>
      <c r="I259" s="148">
        <v>1445.4842770563869</v>
      </c>
      <c r="J259" s="148">
        <v>1445.4518651108656</v>
      </c>
      <c r="K259" s="148">
        <v>1444.9596891893789</v>
      </c>
      <c r="L259" s="148">
        <v>1444.0584975440263</v>
      </c>
      <c r="M259" s="148">
        <v>1442.8052675765171</v>
      </c>
      <c r="N259" s="148">
        <v>1441.2557248503724</v>
      </c>
      <c r="O259" s="148">
        <v>1439.4419591321102</v>
      </c>
      <c r="P259" s="148">
        <v>1437.377741201745</v>
      </c>
      <c r="Q259" s="148">
        <v>1435.0868606382157</v>
      </c>
      <c r="R259" s="148">
        <v>1432.5861990772819</v>
      </c>
      <c r="S259" s="148">
        <v>1429.8904185080669</v>
      </c>
      <c r="T259" s="148">
        <v>1426.985398580144</v>
      </c>
      <c r="U259" s="148">
        <v>1423.8583582223582</v>
      </c>
      <c r="V259" s="148">
        <v>1420.530312191838</v>
      </c>
      <c r="W259" s="148">
        <v>1416.9235102141608</v>
      </c>
      <c r="X259" s="148">
        <v>1412.9315549558494</v>
      </c>
      <c r="Y259" s="148">
        <v>1408.4553696119324</v>
      </c>
      <c r="Z259" s="148">
        <v>1402.4201311624229</v>
      </c>
      <c r="AA259" s="148">
        <v>1395.9675050725205</v>
      </c>
      <c r="AB259" s="148">
        <v>1389.0524930508038</v>
      </c>
      <c r="AC259" s="148">
        <v>1381.6551557880646</v>
      </c>
      <c r="AD259" s="148">
        <v>1373.7782913177712</v>
      </c>
      <c r="AE259" s="148">
        <v>1365.4231758982021</v>
      </c>
      <c r="AF259" s="148">
        <v>1356.585205785721</v>
      </c>
      <c r="AG259" s="148">
        <v>1347.2360479980209</v>
      </c>
      <c r="AH259" s="148">
        <v>1337.4504484828158</v>
      </c>
      <c r="AI259" s="148">
        <v>1327.3363786667296</v>
      </c>
      <c r="AJ259" s="148">
        <v>1316.986411425404</v>
      </c>
      <c r="AK259" s="148">
        <v>1306.5043329279354</v>
      </c>
      <c r="AL259" s="148">
        <v>1296.3637592597327</v>
      </c>
      <c r="AM259" s="148">
        <v>1285.9917436950363</v>
      </c>
      <c r="AN259" s="148">
        <v>1275.4442630179922</v>
      </c>
      <c r="AO259" s="148">
        <v>1264.7746221222433</v>
      </c>
      <c r="AP259" s="148">
        <v>1254.0204279395325</v>
      </c>
      <c r="AQ259" s="148">
        <v>1243.2306609553134</v>
      </c>
      <c r="AR259" s="148">
        <v>1232.4578007975192</v>
      </c>
      <c r="AS259" s="148">
        <v>1221.7982823982345</v>
      </c>
      <c r="AT259" s="148">
        <v>1211.3681827475441</v>
      </c>
      <c r="AU259" s="148">
        <v>1201.1954703189799</v>
      </c>
      <c r="AV259" s="148">
        <v>1191.2616202325255</v>
      </c>
      <c r="AW259" s="148">
        <v>1181.4935969992275</v>
      </c>
      <c r="AX259" s="148">
        <v>1171.8677109919115</v>
      </c>
      <c r="AY259" s="148">
        <v>1162.3812509241234</v>
      </c>
    </row>
    <row r="260" spans="2:51" x14ac:dyDescent="0.35">
      <c r="B260" t="s">
        <v>143</v>
      </c>
      <c r="C260" s="148">
        <v>1434.3287800786777</v>
      </c>
      <c r="D260" s="148">
        <v>1441.9325532284392</v>
      </c>
      <c r="E260" s="148">
        <v>1448.7045514254207</v>
      </c>
      <c r="F260" s="148">
        <v>1454.6490927654011</v>
      </c>
      <c r="G260" s="148">
        <v>1459.6890032902559</v>
      </c>
      <c r="H260" s="148">
        <v>1463.9327602088324</v>
      </c>
      <c r="I260" s="148">
        <v>1467.568691201709</v>
      </c>
      <c r="J260" s="148">
        <v>1470.6732058656739</v>
      </c>
      <c r="K260" s="148">
        <v>1473.2976903348904</v>
      </c>
      <c r="L260" s="148">
        <v>1475.4880998458086</v>
      </c>
      <c r="M260" s="148">
        <v>1477.2949965635325</v>
      </c>
      <c r="N260" s="148">
        <v>1478.7704242828383</v>
      </c>
      <c r="O260" s="148">
        <v>1479.9417925461566</v>
      </c>
      <c r="P260" s="148">
        <v>1480.815444639094</v>
      </c>
      <c r="Q260" s="148">
        <v>1481.4117928378025</v>
      </c>
      <c r="R260" s="148">
        <v>1481.7444437374272</v>
      </c>
      <c r="S260" s="148">
        <v>1481.8250459272022</v>
      </c>
      <c r="T260" s="148">
        <v>1481.6376015086589</v>
      </c>
      <c r="U260" s="148">
        <v>1481.1597799881956</v>
      </c>
      <c r="V260" s="148">
        <v>1480.4017980455014</v>
      </c>
      <c r="W260" s="148">
        <v>1479.2829014294396</v>
      </c>
      <c r="X260" s="148">
        <v>1477.6886684058827</v>
      </c>
      <c r="Y260" s="148">
        <v>1475.5158346059995</v>
      </c>
      <c r="Z260" s="148">
        <v>1471.6872759711346</v>
      </c>
      <c r="AA260" s="148">
        <v>1467.337157940505</v>
      </c>
      <c r="AB260" s="148">
        <v>1462.4143667275614</v>
      </c>
      <c r="AC260" s="148">
        <v>1456.8956235438618</v>
      </c>
      <c r="AD260" s="148">
        <v>1450.7837106056486</v>
      </c>
      <c r="AE260" s="148">
        <v>1444.0893313397312</v>
      </c>
      <c r="AF260" s="148">
        <v>1436.8146987190089</v>
      </c>
      <c r="AG260" s="148">
        <v>1428.9398119205466</v>
      </c>
      <c r="AH260" s="148">
        <v>1420.5431310939523</v>
      </c>
      <c r="AI260" s="148">
        <v>1411.7350860548077</v>
      </c>
      <c r="AJ260" s="148">
        <v>1402.6145697173745</v>
      </c>
      <c r="AK260" s="148">
        <v>1393.2867131205458</v>
      </c>
      <c r="AL260" s="148">
        <v>1384.2264469890729</v>
      </c>
      <c r="AM260" s="148">
        <v>1374.8558764628604</v>
      </c>
      <c r="AN260" s="148">
        <v>1365.2294232428885</v>
      </c>
      <c r="AO260" s="148">
        <v>1355.3918267423023</v>
      </c>
      <c r="AP260" s="148">
        <v>1345.3557874172118</v>
      </c>
      <c r="AQ260" s="148">
        <v>1335.1568962298413</v>
      </c>
      <c r="AR260" s="148">
        <v>1324.8503620147492</v>
      </c>
      <c r="AS260" s="148">
        <v>1314.5788125448041</v>
      </c>
      <c r="AT260" s="148">
        <v>1304.5315589137117</v>
      </c>
      <c r="AU260" s="148">
        <v>1294.7540999364337</v>
      </c>
      <c r="AV260" s="148">
        <v>1285.2168117445458</v>
      </c>
      <c r="AW260" s="148">
        <v>1275.8456293732452</v>
      </c>
      <c r="AX260" s="148">
        <v>1266.6131772829874</v>
      </c>
      <c r="AY260" s="148">
        <v>1257.5301406471535</v>
      </c>
    </row>
    <row r="261" spans="2:51" x14ac:dyDescent="0.35">
      <c r="B261" t="s">
        <v>130</v>
      </c>
      <c r="C261" s="148">
        <v>1430.611832116298</v>
      </c>
      <c r="D261" s="148">
        <v>1434.4777606203538</v>
      </c>
      <c r="E261" s="148">
        <v>1437.5090820921855</v>
      </c>
      <c r="F261" s="148">
        <v>1439.7157606165736</v>
      </c>
      <c r="G261" s="148">
        <v>1441.026718931224</v>
      </c>
      <c r="H261" s="148">
        <v>1441.5565531693255</v>
      </c>
      <c r="I261" s="148">
        <v>1441.4980919277409</v>
      </c>
      <c r="J261" s="148">
        <v>1440.932155966414</v>
      </c>
      <c r="K261" s="148">
        <v>1439.9158072630435</v>
      </c>
      <c r="L261" s="148">
        <v>1438.5004158322226</v>
      </c>
      <c r="M261" s="148">
        <v>1436.743995503324</v>
      </c>
      <c r="N261" s="148">
        <v>1434.703632774894</v>
      </c>
      <c r="O261" s="148">
        <v>1432.412784988938</v>
      </c>
      <c r="P261" s="148">
        <v>1429.8866740136052</v>
      </c>
      <c r="Q261" s="148">
        <v>1427.1507621036544</v>
      </c>
      <c r="R261" s="148">
        <v>1424.2235291244533</v>
      </c>
      <c r="S261" s="148">
        <v>1421.1205497976903</v>
      </c>
      <c r="T261" s="148">
        <v>1417.8280713260988</v>
      </c>
      <c r="U261" s="148">
        <v>1414.3333246550883</v>
      </c>
      <c r="V261" s="148">
        <v>1410.6570145292628</v>
      </c>
      <c r="W261" s="148">
        <v>1406.7210185298975</v>
      </c>
      <c r="X261" s="148">
        <v>1402.4181221601877</v>
      </c>
      <c r="Y261" s="148">
        <v>1397.6479240631706</v>
      </c>
      <c r="Z261" s="148">
        <v>1391.3348375001824</v>
      </c>
      <c r="AA261" s="148">
        <v>1384.6141293383212</v>
      </c>
      <c r="AB261" s="148">
        <v>1377.4329785388222</v>
      </c>
      <c r="AC261" s="148">
        <v>1369.7671735189238</v>
      </c>
      <c r="AD261" s="148">
        <v>1361.6181389998101</v>
      </c>
      <c r="AE261" s="148">
        <v>1352.9905164072466</v>
      </c>
      <c r="AF261" s="148">
        <v>1343.8842336369325</v>
      </c>
      <c r="AG261" s="148">
        <v>1334.2753325824374</v>
      </c>
      <c r="AH261" s="148">
        <v>1324.2424213508771</v>
      </c>
      <c r="AI261" s="148">
        <v>1313.8963296352817</v>
      </c>
      <c r="AJ261" s="148">
        <v>1303.3324952897676</v>
      </c>
      <c r="AK261" s="148">
        <v>1292.6603588924736</v>
      </c>
      <c r="AL261" s="148">
        <v>1282.3545171058029</v>
      </c>
      <c r="AM261" s="148">
        <v>1271.8463496062047</v>
      </c>
      <c r="AN261" s="148">
        <v>1261.1946646253116</v>
      </c>
      <c r="AO261" s="148">
        <v>1250.4526483047555</v>
      </c>
      <c r="AP261" s="148">
        <v>1239.6555327950136</v>
      </c>
      <c r="AQ261" s="148">
        <v>1228.8488977332431</v>
      </c>
      <c r="AR261" s="148">
        <v>1218.0812245598661</v>
      </c>
      <c r="AS261" s="148">
        <v>1207.4455786187432</v>
      </c>
      <c r="AT261" s="148">
        <v>1197.0549101341012</v>
      </c>
      <c r="AU261" s="148">
        <v>1186.9322694300201</v>
      </c>
      <c r="AV261" s="148">
        <v>1177.053867641695</v>
      </c>
      <c r="AW261" s="148">
        <v>1167.3428149342958</v>
      </c>
      <c r="AX261" s="148">
        <v>1157.7723744463251</v>
      </c>
      <c r="AY261" s="148">
        <v>1148.3373635033643</v>
      </c>
    </row>
    <row r="264" spans="2:51" x14ac:dyDescent="0.35">
      <c r="B264" s="74" t="s">
        <v>316</v>
      </c>
      <c r="C264" s="75"/>
      <c r="D264" s="75"/>
      <c r="E264" s="75"/>
      <c r="F264" s="76"/>
    </row>
    <row r="265" spans="2:51" ht="29" customHeight="1" x14ac:dyDescent="0.35">
      <c r="B265" s="87" t="s">
        <v>22</v>
      </c>
      <c r="C265" s="132">
        <v>2050</v>
      </c>
      <c r="D265" s="132" t="s">
        <v>272</v>
      </c>
      <c r="E265" s="132">
        <v>2070</v>
      </c>
      <c r="F265" s="259" t="s">
        <v>269</v>
      </c>
    </row>
    <row r="266" spans="2:51" x14ac:dyDescent="0.35">
      <c r="B266" s="88" t="s">
        <v>221</v>
      </c>
      <c r="C266" s="80">
        <f ca="1">AE257</f>
        <v>1316.945667</v>
      </c>
      <c r="D266" s="92"/>
      <c r="E266" s="80">
        <f ca="1">AY257</f>
        <v>1091.0070079999998</v>
      </c>
      <c r="F266" s="93"/>
      <c r="G266" s="130"/>
    </row>
    <row r="267" spans="2:51" x14ac:dyDescent="0.35">
      <c r="B267" s="89" t="s">
        <v>266</v>
      </c>
      <c r="C267" s="67">
        <f t="shared" ref="C267:C270" si="27">AE258</f>
        <v>1341.4636378549471</v>
      </c>
      <c r="D267" s="133">
        <f ca="1">C267/$C$266-1</f>
        <v>1.8617298700559948E-2</v>
      </c>
      <c r="E267" s="67">
        <f>AY258</f>
        <v>1125.938387279062</v>
      </c>
      <c r="F267" s="135">
        <f ca="1">E267/$E$266-1</f>
        <v>3.2017557195253232E-2</v>
      </c>
      <c r="G267" s="130"/>
    </row>
    <row r="268" spans="2:51" x14ac:dyDescent="0.35">
      <c r="B268" s="89" t="str">
        <f>B259</f>
        <v>Blended to SSA CL Tables</v>
      </c>
      <c r="C268" s="67">
        <f t="shared" si="27"/>
        <v>1365.4231758982021</v>
      </c>
      <c r="D268" s="133">
        <f t="shared" ref="D268:D270" ca="1" si="28">C268/$C$266-1</f>
        <v>3.6810561067894154E-2</v>
      </c>
      <c r="E268" s="67">
        <f>AY259</f>
        <v>1162.3812509241234</v>
      </c>
      <c r="F268" s="135">
        <f t="shared" ref="F268:F270" ca="1" si="29">E268/$E$266-1</f>
        <v>6.5420517375928355E-2</v>
      </c>
      <c r="G268" s="130"/>
    </row>
    <row r="269" spans="2:51" x14ac:dyDescent="0.35">
      <c r="B269" s="89" t="str">
        <f>B260</f>
        <v>Japan</v>
      </c>
      <c r="C269" s="67">
        <f t="shared" si="27"/>
        <v>1444.0893313397312</v>
      </c>
      <c r="D269" s="133">
        <f t="shared" ca="1" si="28"/>
        <v>9.6544350709140803E-2</v>
      </c>
      <c r="E269" s="67">
        <f>AY260</f>
        <v>1257.5301406471535</v>
      </c>
      <c r="F269" s="135">
        <f t="shared" ca="1" si="29"/>
        <v>0.15263250503992531</v>
      </c>
      <c r="G269" s="130"/>
    </row>
    <row r="270" spans="2:51" x14ac:dyDescent="0.35">
      <c r="B270" s="90" t="str">
        <f>B261</f>
        <v>SSA</v>
      </c>
      <c r="C270" s="85">
        <f t="shared" si="27"/>
        <v>1352.9905164072466</v>
      </c>
      <c r="D270" s="134">
        <f t="shared" ca="1" si="28"/>
        <v>2.7370035310079865E-2</v>
      </c>
      <c r="E270" s="85">
        <f>AY261</f>
        <v>1148.3373635033643</v>
      </c>
      <c r="F270" s="136">
        <f t="shared" ca="1" si="29"/>
        <v>5.2548109299921597E-2</v>
      </c>
      <c r="G270" s="130"/>
    </row>
    <row r="272" spans="2:51" x14ac:dyDescent="0.35">
      <c r="B272" t="s">
        <v>317</v>
      </c>
    </row>
    <row r="273" spans="2:12" x14ac:dyDescent="0.35">
      <c r="C273">
        <v>2022</v>
      </c>
      <c r="D273">
        <f>C273+1</f>
        <v>2023</v>
      </c>
      <c r="E273">
        <f t="shared" ref="E273:L273" si="30">D273+1</f>
        <v>2024</v>
      </c>
      <c r="F273">
        <f t="shared" si="30"/>
        <v>2025</v>
      </c>
      <c r="G273">
        <f t="shared" si="30"/>
        <v>2026</v>
      </c>
      <c r="H273">
        <f t="shared" si="30"/>
        <v>2027</v>
      </c>
      <c r="I273">
        <f t="shared" si="30"/>
        <v>2028</v>
      </c>
      <c r="J273">
        <f t="shared" si="30"/>
        <v>2029</v>
      </c>
      <c r="K273">
        <f t="shared" si="30"/>
        <v>2030</v>
      </c>
      <c r="L273">
        <f t="shared" si="30"/>
        <v>2031</v>
      </c>
    </row>
    <row r="274" spans="2:12" x14ac:dyDescent="0.35">
      <c r="B274" t="s">
        <v>221</v>
      </c>
      <c r="C274" s="59">
        <f ca="1">OFFSET(UN_PopulationProj_Stats!$AE$2, C$273-2022, 0)/10^3</f>
        <v>10.52251</v>
      </c>
      <c r="D274" s="59">
        <f ca="1">OFFSET(UN_PopulationProj_Stats!$AE$2, D$273-2022, 0)/10^3</f>
        <v>10.705689</v>
      </c>
      <c r="E274" s="59">
        <f ca="1">OFFSET(UN_PopulationProj_Stats!$AE$2, E$273-2022, 0)/10^3</f>
        <v>10.895447000000001</v>
      </c>
      <c r="F274" s="59">
        <f ca="1">OFFSET(UN_PopulationProj_Stats!$AE$2, F$273-2022, 0)/10^3</f>
        <v>11.096092000000001</v>
      </c>
      <c r="G274" s="59">
        <f ca="1">OFFSET(UN_PopulationProj_Stats!$AE$2, G$273-2022, 0)/10^3</f>
        <v>11.304787000000001</v>
      </c>
      <c r="H274" s="59">
        <f ca="1">OFFSET(UN_PopulationProj_Stats!$AE$2, H$273-2022, 0)/10^3</f>
        <v>11.523494000000001</v>
      </c>
      <c r="I274" s="59">
        <f ca="1">OFFSET(UN_PopulationProj_Stats!$AE$2, I$273-2022, 0)/10^3</f>
        <v>11.755585</v>
      </c>
      <c r="J274" s="59">
        <f ca="1">OFFSET(UN_PopulationProj_Stats!$AE$2, J$273-2022, 0)/10^3</f>
        <v>11.99085</v>
      </c>
      <c r="K274" s="59">
        <f ca="1">OFFSET(UN_PopulationProj_Stats!$AE$2, K$273-2022, 0)/10^3</f>
        <v>12.224379000000001</v>
      </c>
      <c r="L274" s="59">
        <f ca="1">OFFSET(UN_PopulationProj_Stats!$AE$2, L$273-2022, 0)/10^3</f>
        <v>12.475070000000001</v>
      </c>
    </row>
    <row r="275" spans="2:12" x14ac:dyDescent="0.35">
      <c r="B275" t="s">
        <v>266</v>
      </c>
      <c r="C275" s="149">
        <v>9.8207123267163983</v>
      </c>
      <c r="D275" s="149">
        <v>10.070465972099392</v>
      </c>
      <c r="E275" s="149">
        <v>10.336244593991418</v>
      </c>
      <c r="F275" s="149">
        <v>10.601680148370143</v>
      </c>
      <c r="G275" s="149">
        <v>10.87398432545767</v>
      </c>
      <c r="H275" s="149">
        <v>11.154022328673411</v>
      </c>
      <c r="I275" s="149">
        <v>11.442770084371848</v>
      </c>
      <c r="J275" s="149">
        <v>11.740036060959072</v>
      </c>
      <c r="K275" s="149">
        <v>12.045275076977981</v>
      </c>
      <c r="L275" s="149">
        <v>12.35881757767871</v>
      </c>
    </row>
    <row r="276" spans="2:12" x14ac:dyDescent="0.35">
      <c r="B276" t="str">
        <f>B259</f>
        <v>Blended to SSA CL Tables</v>
      </c>
      <c r="C276" s="149">
        <v>8.6747249164613898</v>
      </c>
      <c r="D276" s="149">
        <v>8.9901101583530512</v>
      </c>
      <c r="E276" s="149">
        <v>9.3166842961420624</v>
      </c>
      <c r="F276" s="149">
        <v>9.6376878052519608</v>
      </c>
      <c r="G276" s="149">
        <v>9.9590510093160702</v>
      </c>
      <c r="H276" s="149">
        <v>10.280951552575935</v>
      </c>
      <c r="I276" s="149">
        <v>10.604313565027027</v>
      </c>
      <c r="J276" s="149">
        <v>10.929108779394271</v>
      </c>
      <c r="K276" s="149">
        <v>11.254965999091116</v>
      </c>
      <c r="L276" s="149">
        <v>11.582563145757886</v>
      </c>
    </row>
    <row r="277" spans="2:12" x14ac:dyDescent="0.35">
      <c r="B277" t="s">
        <v>143</v>
      </c>
      <c r="C277" s="149">
        <v>5.5443946527137884</v>
      </c>
      <c r="D277" s="149">
        <v>5.8446556375566727</v>
      </c>
      <c r="E277" s="149">
        <v>6.1542579437593234</v>
      </c>
      <c r="F277" s="149">
        <v>6.4701073893710923</v>
      </c>
      <c r="G277" s="149">
        <v>6.7916683385764482</v>
      </c>
      <c r="H277" s="149">
        <v>7.1198055884899221</v>
      </c>
      <c r="I277" s="149">
        <v>7.4539159391669383</v>
      </c>
      <c r="J277" s="149">
        <v>7.7941488724452936</v>
      </c>
      <c r="K277" s="149">
        <v>8.1407031209535052</v>
      </c>
      <c r="L277" s="149">
        <v>8.4937761081390484</v>
      </c>
    </row>
    <row r="278" spans="2:12" x14ac:dyDescent="0.35">
      <c r="B278" t="s">
        <v>130</v>
      </c>
      <c r="C278" s="149">
        <v>9.2547459285303493</v>
      </c>
      <c r="D278" s="149">
        <v>9.5703343264008254</v>
      </c>
      <c r="E278" s="149">
        <v>9.8765762065546951</v>
      </c>
      <c r="F278" s="149">
        <v>10.185601570124184</v>
      </c>
      <c r="G278" s="149">
        <v>10.495698982366594</v>
      </c>
      <c r="H278" s="149">
        <v>10.807214781366186</v>
      </c>
      <c r="I278" s="149">
        <v>11.120737673677271</v>
      </c>
      <c r="J278" s="149">
        <v>11.435680733705448</v>
      </c>
      <c r="K278" s="149">
        <v>11.751492922144186</v>
      </c>
      <c r="L278" s="149">
        <v>12.068571504448963</v>
      </c>
    </row>
    <row r="279" spans="2:12" x14ac:dyDescent="0.35">
      <c r="C279" s="59"/>
      <c r="D279" s="59"/>
      <c r="E279" s="59"/>
      <c r="F279" s="59"/>
      <c r="G279" s="59"/>
      <c r="H279" s="59"/>
      <c r="I279" s="59"/>
      <c r="J279" s="59"/>
      <c r="K279" s="59"/>
      <c r="L279" s="59"/>
    </row>
    <row r="297" spans="2:51" x14ac:dyDescent="0.35">
      <c r="B297" t="s">
        <v>311</v>
      </c>
    </row>
    <row r="298" spans="2:51" x14ac:dyDescent="0.35">
      <c r="B298" t="s">
        <v>268</v>
      </c>
      <c r="C298">
        <v>2022</v>
      </c>
      <c r="D298">
        <f>C298+1</f>
        <v>2023</v>
      </c>
      <c r="E298">
        <f t="shared" ref="E298:AY298" si="31">D298+1</f>
        <v>2024</v>
      </c>
      <c r="F298">
        <f t="shared" si="31"/>
        <v>2025</v>
      </c>
      <c r="G298">
        <f t="shared" si="31"/>
        <v>2026</v>
      </c>
      <c r="H298">
        <f t="shared" si="31"/>
        <v>2027</v>
      </c>
      <c r="I298">
        <f t="shared" si="31"/>
        <v>2028</v>
      </c>
      <c r="J298">
        <f t="shared" si="31"/>
        <v>2029</v>
      </c>
      <c r="K298">
        <f t="shared" si="31"/>
        <v>2030</v>
      </c>
      <c r="L298">
        <f t="shared" si="31"/>
        <v>2031</v>
      </c>
      <c r="M298">
        <f t="shared" si="31"/>
        <v>2032</v>
      </c>
      <c r="N298">
        <f t="shared" si="31"/>
        <v>2033</v>
      </c>
      <c r="O298">
        <f t="shared" si="31"/>
        <v>2034</v>
      </c>
      <c r="P298">
        <f t="shared" si="31"/>
        <v>2035</v>
      </c>
      <c r="Q298">
        <f t="shared" si="31"/>
        <v>2036</v>
      </c>
      <c r="R298">
        <f t="shared" si="31"/>
        <v>2037</v>
      </c>
      <c r="S298">
        <f t="shared" si="31"/>
        <v>2038</v>
      </c>
      <c r="T298">
        <f t="shared" si="31"/>
        <v>2039</v>
      </c>
      <c r="U298">
        <f t="shared" si="31"/>
        <v>2040</v>
      </c>
      <c r="V298">
        <f t="shared" si="31"/>
        <v>2041</v>
      </c>
      <c r="W298">
        <f t="shared" si="31"/>
        <v>2042</v>
      </c>
      <c r="X298">
        <f t="shared" si="31"/>
        <v>2043</v>
      </c>
      <c r="Y298">
        <f t="shared" si="31"/>
        <v>2044</v>
      </c>
      <c r="Z298">
        <f t="shared" si="31"/>
        <v>2045</v>
      </c>
      <c r="AA298">
        <f t="shared" si="31"/>
        <v>2046</v>
      </c>
      <c r="AB298">
        <f t="shared" si="31"/>
        <v>2047</v>
      </c>
      <c r="AC298">
        <f t="shared" si="31"/>
        <v>2048</v>
      </c>
      <c r="AD298">
        <f t="shared" si="31"/>
        <v>2049</v>
      </c>
      <c r="AE298">
        <f t="shared" si="31"/>
        <v>2050</v>
      </c>
      <c r="AF298">
        <f t="shared" si="31"/>
        <v>2051</v>
      </c>
      <c r="AG298">
        <f t="shared" si="31"/>
        <v>2052</v>
      </c>
      <c r="AH298">
        <f t="shared" si="31"/>
        <v>2053</v>
      </c>
      <c r="AI298">
        <f t="shared" si="31"/>
        <v>2054</v>
      </c>
      <c r="AJ298">
        <f t="shared" si="31"/>
        <v>2055</v>
      </c>
      <c r="AK298">
        <f t="shared" si="31"/>
        <v>2056</v>
      </c>
      <c r="AL298">
        <f t="shared" si="31"/>
        <v>2057</v>
      </c>
      <c r="AM298">
        <f t="shared" si="31"/>
        <v>2058</v>
      </c>
      <c r="AN298">
        <f t="shared" si="31"/>
        <v>2059</v>
      </c>
      <c r="AO298">
        <f t="shared" si="31"/>
        <v>2060</v>
      </c>
      <c r="AP298">
        <f t="shared" si="31"/>
        <v>2061</v>
      </c>
      <c r="AQ298">
        <f t="shared" si="31"/>
        <v>2062</v>
      </c>
      <c r="AR298">
        <f t="shared" si="31"/>
        <v>2063</v>
      </c>
      <c r="AS298">
        <f t="shared" si="31"/>
        <v>2064</v>
      </c>
      <c r="AT298">
        <f t="shared" si="31"/>
        <v>2065</v>
      </c>
      <c r="AU298">
        <f t="shared" si="31"/>
        <v>2066</v>
      </c>
      <c r="AV298">
        <f t="shared" si="31"/>
        <v>2067</v>
      </c>
      <c r="AW298">
        <f t="shared" si="31"/>
        <v>2068</v>
      </c>
      <c r="AX298">
        <f t="shared" si="31"/>
        <v>2069</v>
      </c>
      <c r="AY298">
        <f t="shared" si="31"/>
        <v>2070</v>
      </c>
    </row>
    <row r="299" spans="2:51" x14ac:dyDescent="0.35">
      <c r="B299" t="s">
        <v>266</v>
      </c>
      <c r="C299" s="35">
        <f t="shared" ref="C299:AH299" si="32">C143</f>
        <v>0.13706934136436322</v>
      </c>
      <c r="D299" s="35">
        <f t="shared" si="32"/>
        <v>0.14229844956528009</v>
      </c>
      <c r="E299" s="35">
        <f t="shared" si="32"/>
        <v>0.14573640209546826</v>
      </c>
      <c r="F299" s="35">
        <f t="shared" si="32"/>
        <v>0.14808775926416765</v>
      </c>
      <c r="G299" s="35">
        <f t="shared" si="32"/>
        <v>0.15010693549117915</v>
      </c>
      <c r="H299" s="35">
        <f t="shared" si="32"/>
        <v>0.15443529290293653</v>
      </c>
      <c r="I299" s="35">
        <f t="shared" si="32"/>
        <v>0.16293636278692222</v>
      </c>
      <c r="J299" s="35">
        <f t="shared" si="32"/>
        <v>0.17222029383014889</v>
      </c>
      <c r="K299" s="35">
        <f t="shared" si="32"/>
        <v>0.18065842526063478</v>
      </c>
      <c r="L299" s="35">
        <f t="shared" si="32"/>
        <v>0.18885224491957761</v>
      </c>
      <c r="M299" s="35">
        <f t="shared" si="32"/>
        <v>0.19631094611237848</v>
      </c>
      <c r="N299" s="35">
        <f t="shared" si="32"/>
        <v>0.20432787401003466</v>
      </c>
      <c r="O299" s="35">
        <f t="shared" si="32"/>
        <v>0.21318191810487647</v>
      </c>
      <c r="P299" s="35">
        <f t="shared" si="32"/>
        <v>0.22198004638414007</v>
      </c>
      <c r="Q299" s="35">
        <f t="shared" si="32"/>
        <v>0.23043114602592124</v>
      </c>
      <c r="R299" s="35">
        <f t="shared" si="32"/>
        <v>0.23801749913042555</v>
      </c>
      <c r="S299" s="35">
        <f t="shared" si="32"/>
        <v>0.24495264345677914</v>
      </c>
      <c r="T299" s="35">
        <f t="shared" si="32"/>
        <v>0.25102100427454255</v>
      </c>
      <c r="U299" s="35">
        <f t="shared" si="32"/>
        <v>0.25571713188463585</v>
      </c>
      <c r="V299" s="35">
        <f t="shared" si="32"/>
        <v>0.25926869938429908</v>
      </c>
      <c r="W299" s="35">
        <f t="shared" si="32"/>
        <v>0.26196479109574039</v>
      </c>
      <c r="X299" s="35">
        <f t="shared" si="32"/>
        <v>0.26411352266591037</v>
      </c>
      <c r="Y299" s="35">
        <f t="shared" si="32"/>
        <v>0.26653544853438421</v>
      </c>
      <c r="Z299" s="35">
        <f t="shared" si="32"/>
        <v>0.26967310489376756</v>
      </c>
      <c r="AA299" s="35">
        <f t="shared" si="32"/>
        <v>0.27327908865210321</v>
      </c>
      <c r="AB299" s="35">
        <f t="shared" si="32"/>
        <v>0.27771760494848213</v>
      </c>
      <c r="AC299" s="35">
        <f t="shared" si="32"/>
        <v>0.28186843733611311</v>
      </c>
      <c r="AD299" s="35">
        <f t="shared" si="32"/>
        <v>0.28553329936949445</v>
      </c>
      <c r="AE299" s="35">
        <f t="shared" si="32"/>
        <v>0.28997196422680815</v>
      </c>
      <c r="AF299" s="35">
        <f t="shared" si="32"/>
        <v>0.29545549514107416</v>
      </c>
      <c r="AG299" s="35">
        <f t="shared" si="32"/>
        <v>0.30211794507181494</v>
      </c>
      <c r="AH299" s="35">
        <f t="shared" si="32"/>
        <v>0.30895893030750565</v>
      </c>
      <c r="AI299" s="35">
        <f t="shared" ref="AI299:AY299" si="33">AI143</f>
        <v>0.31575458875045365</v>
      </c>
      <c r="AJ299" s="35">
        <f t="shared" si="33"/>
        <v>0.32324631520542663</v>
      </c>
      <c r="AK299" s="35">
        <f t="shared" si="33"/>
        <v>0.329351795653684</v>
      </c>
      <c r="AL299" s="35">
        <f t="shared" si="33"/>
        <v>0.3330425675194385</v>
      </c>
      <c r="AM299" s="35">
        <f t="shared" si="33"/>
        <v>0.33596941358819665</v>
      </c>
      <c r="AN299" s="35">
        <f t="shared" si="33"/>
        <v>0.33843688429470398</v>
      </c>
      <c r="AO299" s="35">
        <f t="shared" si="33"/>
        <v>0.34056114154406608</v>
      </c>
      <c r="AP299" s="35">
        <f t="shared" si="33"/>
        <v>0.34231211194668087</v>
      </c>
      <c r="AQ299" s="35">
        <f t="shared" si="33"/>
        <v>0.34365999811664522</v>
      </c>
      <c r="AR299" s="35">
        <f t="shared" si="33"/>
        <v>0.34468295064370486</v>
      </c>
      <c r="AS299" s="35">
        <f t="shared" si="33"/>
        <v>0.34551131418211606</v>
      </c>
      <c r="AT299" s="35">
        <f t="shared" si="33"/>
        <v>0.34662814029128802</v>
      </c>
      <c r="AU299" s="35">
        <f t="shared" si="33"/>
        <v>0.34780902968121785</v>
      </c>
      <c r="AV299" s="35">
        <f t="shared" si="33"/>
        <v>0.34872299573318122</v>
      </c>
      <c r="AW299" s="35">
        <f t="shared" si="33"/>
        <v>0.34969899925548109</v>
      </c>
      <c r="AX299" s="35">
        <f t="shared" si="33"/>
        <v>0.35090252730114263</v>
      </c>
      <c r="AY299" s="35">
        <f t="shared" si="33"/>
        <v>0.35246091350343056</v>
      </c>
    </row>
    <row r="300" spans="2:51" x14ac:dyDescent="0.35">
      <c r="B300" t="s">
        <v>221</v>
      </c>
      <c r="C300" s="35">
        <f t="shared" ref="C300:AH300" ca="1" si="34">C142</f>
        <v>0.13722335448442233</v>
      </c>
      <c r="D300" s="35">
        <f t="shared" ca="1" si="34"/>
        <v>0.142666115310985</v>
      </c>
      <c r="E300" s="35">
        <f t="shared" ca="1" si="34"/>
        <v>0.14629826556514841</v>
      </c>
      <c r="F300" s="35">
        <f t="shared" ca="1" si="34"/>
        <v>0.14882861822558091</v>
      </c>
      <c r="G300" s="35">
        <f t="shared" ca="1" si="34"/>
        <v>0.15100652447852425</v>
      </c>
      <c r="H300" s="35">
        <f t="shared" ca="1" si="34"/>
        <v>0.15548880317146405</v>
      </c>
      <c r="I300" s="35">
        <f t="shared" ca="1" si="34"/>
        <v>0.16416094263678507</v>
      </c>
      <c r="J300" s="35">
        <f t="shared" ca="1" si="34"/>
        <v>0.17363428122606117</v>
      </c>
      <c r="K300" s="35">
        <f t="shared" ca="1" si="34"/>
        <v>0.18228670528811941</v>
      </c>
      <c r="L300" s="35">
        <f t="shared" ca="1" si="34"/>
        <v>0.19072651435112689</v>
      </c>
      <c r="M300" s="35">
        <f t="shared" ca="1" si="34"/>
        <v>0.19846011575275216</v>
      </c>
      <c r="N300" s="35">
        <f t="shared" ca="1" si="34"/>
        <v>0.2067936588655184</v>
      </c>
      <c r="O300" s="35">
        <f t="shared" ca="1" si="34"/>
        <v>0.21601173112392463</v>
      </c>
      <c r="P300" s="35">
        <f t="shared" ca="1" si="34"/>
        <v>0.22521522384913681</v>
      </c>
      <c r="Q300" s="35">
        <f t="shared" ca="1" si="34"/>
        <v>0.23411094061950666</v>
      </c>
      <c r="R300" s="35">
        <f t="shared" ca="1" si="34"/>
        <v>0.24217801050875898</v>
      </c>
      <c r="S300" s="35">
        <f t="shared" ca="1" si="34"/>
        <v>0.24962960208962368</v>
      </c>
      <c r="T300" s="35">
        <f t="shared" ca="1" si="34"/>
        <v>0.25624745868883969</v>
      </c>
      <c r="U300" s="35">
        <f t="shared" ca="1" si="34"/>
        <v>0.26151893321540559</v>
      </c>
      <c r="V300" s="35">
        <f t="shared" ca="1" si="34"/>
        <v>0.26567799332918429</v>
      </c>
      <c r="W300" s="35">
        <f t="shared" ca="1" si="34"/>
        <v>0.26899946491033294</v>
      </c>
      <c r="X300" s="35">
        <f t="shared" ca="1" si="34"/>
        <v>0.27177811952513797</v>
      </c>
      <c r="Y300" s="35">
        <f t="shared" ca="1" si="34"/>
        <v>0.27482861324373348</v>
      </c>
      <c r="Z300" s="35">
        <f t="shared" ca="1" si="34"/>
        <v>0.27839237316172377</v>
      </c>
      <c r="AA300" s="35">
        <f t="shared" ca="1" si="34"/>
        <v>0.28244694106858542</v>
      </c>
      <c r="AB300" s="35">
        <f t="shared" ca="1" si="34"/>
        <v>0.28734823892629219</v>
      </c>
      <c r="AC300" s="35">
        <f t="shared" ca="1" si="34"/>
        <v>0.29194069534562567</v>
      </c>
      <c r="AD300" s="35">
        <f t="shared" ca="1" si="34"/>
        <v>0.29602871199943348</v>
      </c>
      <c r="AE300" s="35">
        <f t="shared" ca="1" si="34"/>
        <v>0.30090291242736361</v>
      </c>
      <c r="AF300" s="35">
        <f t="shared" ca="1" si="34"/>
        <v>0.30683703411095398</v>
      </c>
      <c r="AG300" s="35">
        <f t="shared" ca="1" si="34"/>
        <v>0.31394511657000085</v>
      </c>
      <c r="AH300" s="35">
        <f t="shared" ca="1" si="34"/>
        <v>0.32119559558009914</v>
      </c>
      <c r="AI300" s="35">
        <f t="shared" ref="AI300:AY300" ca="1" si="35">AI142</f>
        <v>0.32837657642281104</v>
      </c>
      <c r="AJ300" s="35">
        <f t="shared" ca="1" si="35"/>
        <v>0.33626777535265551</v>
      </c>
      <c r="AK300" s="35">
        <f t="shared" ca="1" si="35"/>
        <v>0.34274599687539548</v>
      </c>
      <c r="AL300" s="35">
        <f t="shared" ca="1" si="35"/>
        <v>0.34686964031570916</v>
      </c>
      <c r="AM300" s="35">
        <f t="shared" ca="1" si="35"/>
        <v>0.35017083714228592</v>
      </c>
      <c r="AN300" s="35">
        <f t="shared" ca="1" si="35"/>
        <v>0.35296459065854147</v>
      </c>
      <c r="AO300" s="35">
        <f t="shared" ca="1" si="35"/>
        <v>0.35537495587508194</v>
      </c>
      <c r="AP300" s="35">
        <f t="shared" ca="1" si="35"/>
        <v>0.35737904520653246</v>
      </c>
      <c r="AQ300" s="35">
        <f t="shared" ca="1" si="35"/>
        <v>0.35896086456384518</v>
      </c>
      <c r="AR300" s="35">
        <f t="shared" ca="1" si="35"/>
        <v>0.36021439468841748</v>
      </c>
      <c r="AS300" s="35">
        <f t="shared" ca="1" si="35"/>
        <v>0.36126197824167972</v>
      </c>
      <c r="AT300" s="35">
        <f t="shared" ca="1" si="35"/>
        <v>0.36257940547475676</v>
      </c>
      <c r="AU300" s="35">
        <f t="shared" ca="1" si="35"/>
        <v>0.36392705214069765</v>
      </c>
      <c r="AV300" s="35">
        <f t="shared" ca="1" si="35"/>
        <v>0.36496787305448536</v>
      </c>
      <c r="AW300" s="35">
        <f t="shared" ca="1" si="35"/>
        <v>0.36603501327338167</v>
      </c>
      <c r="AX300" s="35">
        <f t="shared" ca="1" si="35"/>
        <v>0.36730368541036712</v>
      </c>
      <c r="AY300" s="35">
        <f t="shared" ca="1" si="35"/>
        <v>0.36888914627688024</v>
      </c>
    </row>
    <row r="301" spans="2:51" x14ac:dyDescent="0.35">
      <c r="B301" t="s">
        <v>304</v>
      </c>
      <c r="C301" s="137">
        <v>0.13776030638394182</v>
      </c>
      <c r="D301" s="137">
        <v>0.14362853087112312</v>
      </c>
      <c r="E301" s="137">
        <v>0.14766297759349606</v>
      </c>
      <c r="F301" s="137">
        <v>0.15057482525110547</v>
      </c>
      <c r="G301" s="137">
        <v>0.15312342002282328</v>
      </c>
      <c r="H301" s="137">
        <v>0.15794505910903828</v>
      </c>
      <c r="I301" s="137">
        <v>0.16689521969624901</v>
      </c>
      <c r="J301" s="137">
        <v>0.17659973146836233</v>
      </c>
      <c r="K301" s="137">
        <v>0.18544282904226542</v>
      </c>
      <c r="L301" s="137">
        <v>0.19402779115938845</v>
      </c>
      <c r="M301" s="137">
        <v>0.20187125832564679</v>
      </c>
      <c r="N301" s="137">
        <v>0.21026097326907922</v>
      </c>
      <c r="O301" s="137">
        <v>0.21947479930249275</v>
      </c>
      <c r="P301" s="137">
        <v>0.22862753713136172</v>
      </c>
      <c r="Q301" s="137">
        <v>0.23743155532737426</v>
      </c>
      <c r="R301" s="137">
        <v>0.24537459277186383</v>
      </c>
      <c r="S301" s="137">
        <v>0.25266867133272003</v>
      </c>
      <c r="T301" s="137">
        <v>0.2591002573059436</v>
      </c>
      <c r="U301" s="137">
        <v>0.26416965272958559</v>
      </c>
      <c r="V301" s="137">
        <v>0.26810304069854513</v>
      </c>
      <c r="W301" s="137">
        <v>0.27118830281560774</v>
      </c>
      <c r="X301" s="137">
        <v>0.2737327764811735</v>
      </c>
      <c r="Y301" s="137">
        <v>0.27654848298338019</v>
      </c>
      <c r="Z301" s="137">
        <v>0.28008056177941698</v>
      </c>
      <c r="AA301" s="137">
        <v>0.28407927164829971</v>
      </c>
      <c r="AB301" s="137">
        <v>0.28890684326604882</v>
      </c>
      <c r="AC301" s="137">
        <v>0.29346416605469233</v>
      </c>
      <c r="AD301" s="137">
        <v>0.29755950713299084</v>
      </c>
      <c r="AE301" s="137">
        <v>0.30243106411259585</v>
      </c>
      <c r="AF301" s="137">
        <v>0.30834111939733533</v>
      </c>
      <c r="AG301" s="137">
        <v>0.31541670244756026</v>
      </c>
      <c r="AH301" s="137">
        <v>0.32266963971746493</v>
      </c>
      <c r="AI301" s="137">
        <v>0.32987472828129155</v>
      </c>
      <c r="AJ301" s="137">
        <v>0.3377506463979818</v>
      </c>
      <c r="AK301" s="137">
        <v>0.34425112659748858</v>
      </c>
      <c r="AL301" s="137">
        <v>0.3483634175923212</v>
      </c>
      <c r="AM301" s="137">
        <v>0.35170545643417866</v>
      </c>
      <c r="AN301" s="137">
        <v>0.35457382039016905</v>
      </c>
      <c r="AO301" s="137">
        <v>0.35708183902943474</v>
      </c>
      <c r="AP301" s="137">
        <v>0.35919835290680835</v>
      </c>
      <c r="AQ301" s="137">
        <v>0.3608967533015407</v>
      </c>
      <c r="AR301" s="137">
        <v>0.36225890055056409</v>
      </c>
      <c r="AS301" s="137">
        <v>0.36342507763290188</v>
      </c>
      <c r="AT301" s="137">
        <v>0.36488345810392231</v>
      </c>
      <c r="AU301" s="137">
        <v>0.36642340734710321</v>
      </c>
      <c r="AV301" s="137">
        <v>0.3677259959566338</v>
      </c>
      <c r="AW301" s="137">
        <v>0.36911536242514253</v>
      </c>
      <c r="AX301" s="137">
        <v>0.37075229559590472</v>
      </c>
      <c r="AY301" s="137">
        <v>0.37276249580724086</v>
      </c>
    </row>
    <row r="302" spans="2:51" x14ac:dyDescent="0.35">
      <c r="B302" t="s">
        <v>143</v>
      </c>
      <c r="C302" s="137">
        <v>0.13912020339835612</v>
      </c>
      <c r="D302" s="137">
        <v>0.14635984829616949</v>
      </c>
      <c r="E302" s="137">
        <v>0.15176522530465655</v>
      </c>
      <c r="F302" s="137">
        <v>0.15604091122901498</v>
      </c>
      <c r="G302" s="137">
        <v>0.15994245679115471</v>
      </c>
      <c r="H302" s="137">
        <v>0.16610880478308682</v>
      </c>
      <c r="I302" s="137">
        <v>0.17639849382021977</v>
      </c>
      <c r="J302" s="137">
        <v>0.18742921395382725</v>
      </c>
      <c r="K302" s="137">
        <v>0.19758178000779902</v>
      </c>
      <c r="L302" s="137">
        <v>0.20745742434002262</v>
      </c>
      <c r="M302" s="137">
        <v>0.21657069551951211</v>
      </c>
      <c r="N302" s="137">
        <v>0.2262053683157845</v>
      </c>
      <c r="O302" s="137">
        <v>0.23663710602967497</v>
      </c>
      <c r="P302" s="137">
        <v>0.24698044478506728</v>
      </c>
      <c r="Q302" s="137">
        <v>0.25694949735589306</v>
      </c>
      <c r="R302" s="137">
        <v>0.26603567637223519</v>
      </c>
      <c r="S302" s="137">
        <v>0.27445031326270747</v>
      </c>
      <c r="T302" s="137">
        <v>0.2819836819314081</v>
      </c>
      <c r="U302" s="137">
        <v>0.28813943760262301</v>
      </c>
      <c r="V302" s="137">
        <v>0.29313940647468317</v>
      </c>
      <c r="W302" s="137">
        <v>0.29726946724698144</v>
      </c>
      <c r="X302" s="137">
        <v>0.30083213393220615</v>
      </c>
      <c r="Y302" s="137">
        <v>0.3046272586452326</v>
      </c>
      <c r="Z302" s="137">
        <v>0.30910705149727019</v>
      </c>
      <c r="AA302" s="137">
        <v>0.31400545211509134</v>
      </c>
      <c r="AB302" s="137">
        <v>0.31967539733422518</v>
      </c>
      <c r="AC302" s="137">
        <v>0.32503982057490816</v>
      </c>
      <c r="AD302" s="137">
        <v>0.32991215668036783</v>
      </c>
      <c r="AE302" s="137">
        <v>0.33550554234815344</v>
      </c>
      <c r="AF302" s="137">
        <v>0.34207671463856076</v>
      </c>
      <c r="AG302" s="137">
        <v>0.34975211139832446</v>
      </c>
      <c r="AH302" s="137">
        <v>0.35757229372609939</v>
      </c>
      <c r="AI302" s="137">
        <v>0.36531924509238728</v>
      </c>
      <c r="AJ302" s="137">
        <v>0.37369135133339881</v>
      </c>
      <c r="AK302" s="137">
        <v>0.38070916123006565</v>
      </c>
      <c r="AL302" s="137">
        <v>0.38539042937215695</v>
      </c>
      <c r="AM302" s="137">
        <v>0.38930726925344605</v>
      </c>
      <c r="AN302" s="137">
        <v>0.39274485220631156</v>
      </c>
      <c r="AO302" s="137">
        <v>0.39580752724168344</v>
      </c>
      <c r="AP302" s="137">
        <v>0.39845428580778769</v>
      </c>
      <c r="AQ302" s="137">
        <v>0.40065264620794477</v>
      </c>
      <c r="AR302" s="137">
        <v>0.40248033840895386</v>
      </c>
      <c r="AS302" s="137">
        <v>0.40408783525543102</v>
      </c>
      <c r="AT302" s="137">
        <v>0.40596941193080172</v>
      </c>
      <c r="AU302" s="137">
        <v>0.40793036214059564</v>
      </c>
      <c r="AV302" s="137">
        <v>0.40966243740303743</v>
      </c>
      <c r="AW302" s="137">
        <v>0.41147541753732231</v>
      </c>
      <c r="AX302" s="137">
        <v>0.41352043601703087</v>
      </c>
      <c r="AY302" s="137">
        <v>0.41592282841662198</v>
      </c>
    </row>
    <row r="303" spans="2:51" x14ac:dyDescent="0.35">
      <c r="B303" t="s">
        <v>130</v>
      </c>
      <c r="C303" s="137">
        <v>0.13807016055526281</v>
      </c>
      <c r="D303" s="137">
        <v>0.14423517654587481</v>
      </c>
      <c r="E303" s="137">
        <v>0.14855759211914454</v>
      </c>
      <c r="F303" s="137">
        <v>0.15175104689942789</v>
      </c>
      <c r="G303" s="137">
        <v>0.15457241511250322</v>
      </c>
      <c r="H303" s="137">
        <v>0.15963073178334339</v>
      </c>
      <c r="I303" s="137">
        <v>0.16874837877389001</v>
      </c>
      <c r="J303" s="137">
        <v>0.1785807857462362</v>
      </c>
      <c r="K303" s="137">
        <v>0.18753560500657052</v>
      </c>
      <c r="L303" s="137">
        <v>0.19621224430723033</v>
      </c>
      <c r="M303" s="137">
        <v>0.20413805263975052</v>
      </c>
      <c r="N303" s="137">
        <v>0.21258262494529695</v>
      </c>
      <c r="O303" s="137">
        <v>0.22181940746763754</v>
      </c>
      <c r="P303" s="137">
        <v>0.23097881200730003</v>
      </c>
      <c r="Q303" s="137">
        <v>0.23977997194605877</v>
      </c>
      <c r="R303" s="137">
        <v>0.24772202653604128</v>
      </c>
      <c r="S303" s="137">
        <v>0.25501574273988598</v>
      </c>
      <c r="T303" s="137">
        <v>0.26145350545176987</v>
      </c>
      <c r="U303" s="137">
        <v>0.26654683896273734</v>
      </c>
      <c r="V303" s="137">
        <v>0.27051964680575158</v>
      </c>
      <c r="W303" s="137">
        <v>0.27365641266346297</v>
      </c>
      <c r="X303" s="137">
        <v>0.27625978542523322</v>
      </c>
      <c r="Y303" s="137">
        <v>0.27912613265703418</v>
      </c>
      <c r="Z303" s="137">
        <v>0.28269721706252143</v>
      </c>
      <c r="AA303" s="137">
        <v>0.28671727818395482</v>
      </c>
      <c r="AB303" s="137">
        <v>0.29153870975522783</v>
      </c>
      <c r="AC303" s="137">
        <v>0.29608146629314636</v>
      </c>
      <c r="AD303" s="137">
        <v>0.30015708531832558</v>
      </c>
      <c r="AE303" s="137">
        <v>0.30497918840695648</v>
      </c>
      <c r="AF303" s="137">
        <v>0.31080503690281913</v>
      </c>
      <c r="AG303" s="137">
        <v>0.31775972511678646</v>
      </c>
      <c r="AH303" s="137">
        <v>0.32487647981435319</v>
      </c>
      <c r="AI303" s="137">
        <v>0.33193611019813118</v>
      </c>
      <c r="AJ303" s="137">
        <v>0.33964341569265949</v>
      </c>
      <c r="AK303" s="137">
        <v>0.34599777272548693</v>
      </c>
      <c r="AL303" s="137">
        <v>0.35000911280327113</v>
      </c>
      <c r="AM303" s="137">
        <v>0.35326893213372607</v>
      </c>
      <c r="AN303" s="137">
        <v>0.35606896381799358</v>
      </c>
      <c r="AO303" s="137">
        <v>0.35852127842587761</v>
      </c>
      <c r="AP303" s="137">
        <v>0.36059511899587954</v>
      </c>
      <c r="AQ303" s="137">
        <v>0.36226401898949606</v>
      </c>
      <c r="AR303" s="137">
        <v>0.36360756945594819</v>
      </c>
      <c r="AS303" s="137">
        <v>0.36476363531818029</v>
      </c>
      <c r="AT303" s="137">
        <v>0.366210922782221</v>
      </c>
      <c r="AU303" s="137">
        <v>0.36774274069719265</v>
      </c>
      <c r="AV303" s="137">
        <v>0.36904582415482939</v>
      </c>
      <c r="AW303" s="137">
        <v>0.37043706857482578</v>
      </c>
      <c r="AX303" s="137">
        <v>0.37207305954360881</v>
      </c>
      <c r="AY303" s="137">
        <v>0.37407683096252986</v>
      </c>
    </row>
    <row r="304" spans="2:51" x14ac:dyDescent="0.35">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c r="AA304" s="138"/>
      <c r="AB304" s="138"/>
      <c r="AC304" s="138"/>
      <c r="AD304" s="138"/>
      <c r="AE304" s="138"/>
      <c r="AF304" s="138"/>
      <c r="AG304" s="138"/>
      <c r="AH304" s="138"/>
      <c r="AI304" s="138"/>
      <c r="AJ304" s="138"/>
      <c r="AK304" s="138"/>
      <c r="AL304" s="138"/>
      <c r="AM304" s="138"/>
      <c r="AN304" s="138"/>
      <c r="AO304" s="138"/>
      <c r="AP304" s="138"/>
      <c r="AQ304" s="138"/>
      <c r="AR304" s="138"/>
      <c r="AS304" s="138"/>
      <c r="AT304" s="138"/>
      <c r="AU304" s="138"/>
      <c r="AV304" s="138"/>
      <c r="AW304" s="138"/>
      <c r="AX304" s="138"/>
      <c r="AY304" s="138"/>
    </row>
    <row r="305" spans="3:51" x14ac:dyDescent="0.35">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c r="AA305" s="138"/>
      <c r="AB305" s="138"/>
      <c r="AC305" s="138"/>
      <c r="AD305" s="138"/>
      <c r="AE305" s="138"/>
      <c r="AF305" s="138"/>
      <c r="AG305" s="138"/>
      <c r="AH305" s="138"/>
      <c r="AI305" s="138"/>
      <c r="AJ305" s="138"/>
      <c r="AK305" s="138"/>
      <c r="AL305" s="138"/>
      <c r="AM305" s="138"/>
      <c r="AN305" s="138"/>
      <c r="AO305" s="138"/>
      <c r="AP305" s="138"/>
      <c r="AQ305" s="138"/>
      <c r="AR305" s="138"/>
      <c r="AS305" s="138"/>
      <c r="AT305" s="138"/>
      <c r="AU305" s="138"/>
      <c r="AV305" s="138"/>
      <c r="AW305" s="138"/>
      <c r="AX305" s="138"/>
      <c r="AY305" s="138"/>
    </row>
    <row r="306" spans="3:51" x14ac:dyDescent="0.35">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c r="AA306" s="138"/>
      <c r="AB306" s="138"/>
      <c r="AC306" s="138"/>
      <c r="AD306" s="138"/>
      <c r="AE306" s="138"/>
      <c r="AF306" s="138"/>
      <c r="AG306" s="138"/>
      <c r="AH306" s="138"/>
      <c r="AI306" s="138"/>
      <c r="AJ306" s="138"/>
      <c r="AK306" s="138"/>
      <c r="AL306" s="138"/>
      <c r="AM306" s="138"/>
      <c r="AN306" s="138"/>
      <c r="AO306" s="138"/>
      <c r="AP306" s="138"/>
      <c r="AQ306" s="138"/>
      <c r="AR306" s="138"/>
      <c r="AS306" s="138"/>
      <c r="AT306" s="138"/>
      <c r="AU306" s="138"/>
      <c r="AV306" s="138"/>
      <c r="AW306" s="138"/>
      <c r="AX306" s="138"/>
      <c r="AY306" s="138"/>
    </row>
    <row r="307" spans="3:51" x14ac:dyDescent="0.35">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c r="AA307" s="138"/>
      <c r="AB307" s="138"/>
      <c r="AC307" s="138"/>
      <c r="AD307" s="138"/>
      <c r="AE307" s="138"/>
      <c r="AF307" s="138"/>
      <c r="AG307" s="138"/>
      <c r="AH307" s="138"/>
      <c r="AI307" s="138"/>
      <c r="AJ307" s="138"/>
      <c r="AK307" s="138"/>
      <c r="AL307" s="138"/>
      <c r="AM307" s="138"/>
      <c r="AN307" s="138"/>
      <c r="AO307" s="138"/>
      <c r="AP307" s="138"/>
      <c r="AQ307" s="138"/>
      <c r="AR307" s="138"/>
      <c r="AS307" s="138"/>
      <c r="AT307" s="138"/>
      <c r="AU307" s="138"/>
      <c r="AV307" s="138"/>
      <c r="AW307" s="138"/>
      <c r="AX307" s="138"/>
      <c r="AY307" s="138"/>
    </row>
    <row r="308" spans="3:51" x14ac:dyDescent="0.35">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c r="AA308" s="138"/>
      <c r="AB308" s="138"/>
      <c r="AC308" s="138"/>
      <c r="AD308" s="138"/>
      <c r="AE308" s="138"/>
      <c r="AF308" s="138"/>
      <c r="AG308" s="138"/>
      <c r="AH308" s="138"/>
      <c r="AI308" s="138"/>
      <c r="AJ308" s="138"/>
      <c r="AK308" s="138"/>
      <c r="AL308" s="138"/>
      <c r="AM308" s="138"/>
      <c r="AN308" s="138"/>
      <c r="AO308" s="138"/>
      <c r="AP308" s="138"/>
      <c r="AQ308" s="138"/>
      <c r="AR308" s="138"/>
      <c r="AS308" s="138"/>
      <c r="AT308" s="138"/>
      <c r="AU308" s="138"/>
      <c r="AV308" s="138"/>
      <c r="AW308" s="138"/>
      <c r="AX308" s="138"/>
      <c r="AY308" s="138"/>
    </row>
    <row r="309" spans="3:51" x14ac:dyDescent="0.35">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c r="AA309" s="138"/>
      <c r="AB309" s="138"/>
      <c r="AC309" s="138"/>
      <c r="AD309" s="138"/>
      <c r="AE309" s="138"/>
      <c r="AF309" s="138"/>
      <c r="AG309" s="138"/>
      <c r="AH309" s="138"/>
      <c r="AI309" s="138"/>
      <c r="AJ309" s="138"/>
      <c r="AK309" s="138"/>
      <c r="AL309" s="138"/>
      <c r="AM309" s="138"/>
      <c r="AN309" s="138"/>
      <c r="AO309" s="138"/>
      <c r="AP309" s="138"/>
      <c r="AQ309" s="138"/>
      <c r="AR309" s="138"/>
      <c r="AS309" s="138"/>
      <c r="AT309" s="138"/>
      <c r="AU309" s="138"/>
      <c r="AV309" s="138"/>
      <c r="AW309" s="138"/>
      <c r="AX309" s="138"/>
      <c r="AY309" s="138"/>
    </row>
    <row r="310" spans="3:51" x14ac:dyDescent="0.35">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c r="AA310" s="138"/>
      <c r="AB310" s="138"/>
      <c r="AC310" s="138"/>
      <c r="AD310" s="138"/>
      <c r="AE310" s="138"/>
      <c r="AF310" s="138"/>
      <c r="AG310" s="138"/>
      <c r="AH310" s="138"/>
      <c r="AI310" s="138"/>
      <c r="AJ310" s="138"/>
      <c r="AK310" s="138"/>
      <c r="AL310" s="138"/>
      <c r="AM310" s="138"/>
      <c r="AN310" s="138"/>
      <c r="AO310" s="138"/>
      <c r="AP310" s="138"/>
      <c r="AQ310" s="138"/>
      <c r="AR310" s="138"/>
      <c r="AS310" s="138"/>
      <c r="AT310" s="138"/>
      <c r="AU310" s="138"/>
      <c r="AV310" s="138"/>
      <c r="AW310" s="138"/>
      <c r="AX310" s="138"/>
      <c r="AY310" s="138"/>
    </row>
    <row r="311" spans="3:51" x14ac:dyDescent="0.35">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c r="AA311" s="138"/>
      <c r="AB311" s="138"/>
      <c r="AC311" s="138"/>
      <c r="AD311" s="138"/>
      <c r="AE311" s="138"/>
      <c r="AF311" s="138"/>
      <c r="AG311" s="138"/>
      <c r="AH311" s="138"/>
      <c r="AI311" s="138"/>
      <c r="AJ311" s="138"/>
      <c r="AK311" s="138"/>
      <c r="AL311" s="138"/>
      <c r="AM311" s="138"/>
      <c r="AN311" s="138"/>
      <c r="AO311" s="138"/>
      <c r="AP311" s="138"/>
      <c r="AQ311" s="138"/>
      <c r="AR311" s="138"/>
      <c r="AS311" s="138"/>
      <c r="AT311" s="138"/>
      <c r="AU311" s="138"/>
      <c r="AV311" s="138"/>
      <c r="AW311" s="138"/>
      <c r="AX311" s="138"/>
      <c r="AY311" s="138"/>
    </row>
    <row r="312" spans="3:51" x14ac:dyDescent="0.35">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c r="AA312" s="138"/>
      <c r="AB312" s="138"/>
      <c r="AC312" s="138"/>
      <c r="AD312" s="138"/>
      <c r="AE312" s="138"/>
      <c r="AF312" s="138"/>
      <c r="AG312" s="138"/>
      <c r="AH312" s="138"/>
      <c r="AI312" s="138"/>
      <c r="AJ312" s="138"/>
      <c r="AK312" s="138"/>
      <c r="AL312" s="138"/>
      <c r="AM312" s="138"/>
      <c r="AN312" s="138"/>
      <c r="AO312" s="138"/>
      <c r="AP312" s="138"/>
      <c r="AQ312" s="138"/>
      <c r="AR312" s="138"/>
      <c r="AS312" s="138"/>
      <c r="AT312" s="138"/>
      <c r="AU312" s="138"/>
      <c r="AV312" s="138"/>
      <c r="AW312" s="138"/>
      <c r="AX312" s="138"/>
      <c r="AY312" s="138"/>
    </row>
    <row r="313" spans="3:51" x14ac:dyDescent="0.35">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c r="AA313" s="138"/>
      <c r="AB313" s="138"/>
      <c r="AC313" s="138"/>
      <c r="AD313" s="138"/>
      <c r="AE313" s="138"/>
      <c r="AF313" s="138"/>
      <c r="AG313" s="138"/>
      <c r="AH313" s="138"/>
      <c r="AI313" s="138"/>
      <c r="AJ313" s="138"/>
      <c r="AK313" s="138"/>
      <c r="AL313" s="138"/>
      <c r="AM313" s="138"/>
      <c r="AN313" s="138"/>
      <c r="AO313" s="138"/>
      <c r="AP313" s="138"/>
      <c r="AQ313" s="138"/>
      <c r="AR313" s="138"/>
      <c r="AS313" s="138"/>
      <c r="AT313" s="138"/>
      <c r="AU313" s="138"/>
      <c r="AV313" s="138"/>
      <c r="AW313" s="138"/>
      <c r="AX313" s="138"/>
      <c r="AY313" s="138"/>
    </row>
    <row r="314" spans="3:51" x14ac:dyDescent="0.35">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c r="AA314" s="138"/>
      <c r="AB314" s="138"/>
      <c r="AC314" s="138"/>
      <c r="AD314" s="138"/>
      <c r="AE314" s="138"/>
      <c r="AF314" s="138"/>
      <c r="AG314" s="138"/>
      <c r="AH314" s="138"/>
      <c r="AI314" s="138"/>
      <c r="AJ314" s="138"/>
      <c r="AK314" s="138"/>
      <c r="AL314" s="138"/>
      <c r="AM314" s="138"/>
      <c r="AN314" s="138"/>
      <c r="AO314" s="138"/>
      <c r="AP314" s="138"/>
      <c r="AQ314" s="138"/>
      <c r="AR314" s="138"/>
      <c r="AS314" s="138"/>
      <c r="AT314" s="138"/>
      <c r="AU314" s="138"/>
      <c r="AV314" s="138"/>
      <c r="AW314" s="138"/>
      <c r="AX314" s="138"/>
      <c r="AY314" s="138"/>
    </row>
    <row r="315" spans="3:51" x14ac:dyDescent="0.35">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c r="AA315" s="138"/>
      <c r="AB315" s="138"/>
      <c r="AC315" s="138"/>
      <c r="AD315" s="138"/>
      <c r="AE315" s="138"/>
      <c r="AF315" s="138"/>
      <c r="AG315" s="138"/>
      <c r="AH315" s="138"/>
      <c r="AI315" s="138"/>
      <c r="AJ315" s="138"/>
      <c r="AK315" s="138"/>
      <c r="AL315" s="138"/>
      <c r="AM315" s="138"/>
      <c r="AN315" s="138"/>
      <c r="AO315" s="138"/>
      <c r="AP315" s="138"/>
      <c r="AQ315" s="138"/>
      <c r="AR315" s="138"/>
      <c r="AS315" s="138"/>
      <c r="AT315" s="138"/>
      <c r="AU315" s="138"/>
      <c r="AV315" s="138"/>
      <c r="AW315" s="138"/>
      <c r="AX315" s="138"/>
      <c r="AY315" s="138"/>
    </row>
    <row r="316" spans="3:51" x14ac:dyDescent="0.35">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c r="AA316" s="138"/>
      <c r="AB316" s="138"/>
      <c r="AC316" s="138"/>
      <c r="AD316" s="138"/>
      <c r="AE316" s="138"/>
      <c r="AF316" s="138"/>
      <c r="AG316" s="138"/>
      <c r="AH316" s="138"/>
      <c r="AI316" s="138"/>
      <c r="AJ316" s="138"/>
      <c r="AK316" s="138"/>
      <c r="AL316" s="138"/>
      <c r="AM316" s="138"/>
      <c r="AN316" s="138"/>
      <c r="AO316" s="138"/>
      <c r="AP316" s="138"/>
      <c r="AQ316" s="138"/>
      <c r="AR316" s="138"/>
      <c r="AS316" s="138"/>
      <c r="AT316" s="138"/>
      <c r="AU316" s="138"/>
      <c r="AV316" s="138"/>
      <c r="AW316" s="138"/>
      <c r="AX316" s="138"/>
      <c r="AY316" s="138"/>
    </row>
    <row r="317" spans="3:51" x14ac:dyDescent="0.35">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c r="AA317" s="138"/>
      <c r="AB317" s="138"/>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c r="AW317" s="138"/>
      <c r="AX317" s="138"/>
      <c r="AY317" s="138"/>
    </row>
    <row r="318" spans="3:51" x14ac:dyDescent="0.35">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c r="AA318" s="138"/>
      <c r="AB318" s="138"/>
      <c r="AC318" s="138"/>
      <c r="AD318" s="138"/>
      <c r="AE318" s="138"/>
      <c r="AF318" s="138"/>
      <c r="AG318" s="138"/>
      <c r="AH318" s="138"/>
      <c r="AI318" s="138"/>
      <c r="AJ318" s="138"/>
      <c r="AK318" s="138"/>
      <c r="AL318" s="138"/>
      <c r="AM318" s="138"/>
      <c r="AN318" s="138"/>
      <c r="AO318" s="138"/>
      <c r="AP318" s="138"/>
      <c r="AQ318" s="138"/>
      <c r="AR318" s="138"/>
      <c r="AS318" s="138"/>
      <c r="AT318" s="138"/>
      <c r="AU318" s="138"/>
      <c r="AV318" s="138"/>
      <c r="AW318" s="138"/>
      <c r="AX318" s="138"/>
      <c r="AY318" s="138"/>
    </row>
    <row r="319" spans="3:51" x14ac:dyDescent="0.35">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c r="AA319" s="138"/>
      <c r="AB319" s="138"/>
      <c r="AC319" s="138"/>
      <c r="AD319" s="138"/>
      <c r="AE319" s="138"/>
      <c r="AF319" s="138"/>
      <c r="AG319" s="138"/>
      <c r="AH319" s="138"/>
      <c r="AI319" s="138"/>
      <c r="AJ319" s="138"/>
      <c r="AK319" s="138"/>
      <c r="AL319" s="138"/>
      <c r="AM319" s="138"/>
      <c r="AN319" s="138"/>
      <c r="AO319" s="138"/>
      <c r="AP319" s="138"/>
      <c r="AQ319" s="138"/>
      <c r="AR319" s="138"/>
      <c r="AS319" s="138"/>
      <c r="AT319" s="138"/>
      <c r="AU319" s="138"/>
      <c r="AV319" s="138"/>
      <c r="AW319" s="138"/>
      <c r="AX319" s="138"/>
      <c r="AY319" s="138"/>
    </row>
    <row r="320" spans="3:51" x14ac:dyDescent="0.35">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c r="AA320" s="138"/>
      <c r="AB320" s="138"/>
      <c r="AC320" s="138"/>
      <c r="AD320" s="138"/>
      <c r="AE320" s="138"/>
      <c r="AF320" s="138"/>
      <c r="AG320" s="138"/>
      <c r="AH320" s="138"/>
      <c r="AI320" s="138"/>
      <c r="AJ320" s="138"/>
      <c r="AK320" s="138"/>
      <c r="AL320" s="138"/>
      <c r="AM320" s="138"/>
      <c r="AN320" s="138"/>
      <c r="AO320" s="138"/>
      <c r="AP320" s="138"/>
      <c r="AQ320" s="138"/>
      <c r="AR320" s="138"/>
      <c r="AS320" s="138"/>
      <c r="AT320" s="138"/>
      <c r="AU320" s="138"/>
      <c r="AV320" s="138"/>
      <c r="AW320" s="138"/>
      <c r="AX320" s="138"/>
      <c r="AY320" s="138"/>
    </row>
    <row r="322" spans="1:51" s="58" customFormat="1" x14ac:dyDescent="0.35">
      <c r="A322" s="58" t="s">
        <v>270</v>
      </c>
    </row>
    <row r="324" spans="1:51" x14ac:dyDescent="0.35">
      <c r="B324" t="s">
        <v>267</v>
      </c>
      <c r="C324">
        <v>2022</v>
      </c>
      <c r="D324">
        <f>C324+1</f>
        <v>2023</v>
      </c>
      <c r="E324">
        <f t="shared" ref="E324:AY324" si="36">D324+1</f>
        <v>2024</v>
      </c>
      <c r="F324">
        <f t="shared" si="36"/>
        <v>2025</v>
      </c>
      <c r="G324">
        <f t="shared" si="36"/>
        <v>2026</v>
      </c>
      <c r="H324">
        <f t="shared" si="36"/>
        <v>2027</v>
      </c>
      <c r="I324">
        <f t="shared" si="36"/>
        <v>2028</v>
      </c>
      <c r="J324">
        <f t="shared" si="36"/>
        <v>2029</v>
      </c>
      <c r="K324">
        <f t="shared" si="36"/>
        <v>2030</v>
      </c>
      <c r="L324">
        <f t="shared" si="36"/>
        <v>2031</v>
      </c>
      <c r="M324">
        <f t="shared" si="36"/>
        <v>2032</v>
      </c>
      <c r="N324">
        <f t="shared" si="36"/>
        <v>2033</v>
      </c>
      <c r="O324">
        <f t="shared" si="36"/>
        <v>2034</v>
      </c>
      <c r="P324">
        <f t="shared" si="36"/>
        <v>2035</v>
      </c>
      <c r="Q324">
        <f t="shared" si="36"/>
        <v>2036</v>
      </c>
      <c r="R324">
        <f t="shared" si="36"/>
        <v>2037</v>
      </c>
      <c r="S324">
        <f t="shared" si="36"/>
        <v>2038</v>
      </c>
      <c r="T324">
        <f t="shared" si="36"/>
        <v>2039</v>
      </c>
      <c r="U324">
        <f t="shared" si="36"/>
        <v>2040</v>
      </c>
      <c r="V324">
        <f t="shared" si="36"/>
        <v>2041</v>
      </c>
      <c r="W324">
        <f t="shared" si="36"/>
        <v>2042</v>
      </c>
      <c r="X324">
        <f t="shared" si="36"/>
        <v>2043</v>
      </c>
      <c r="Y324">
        <f t="shared" si="36"/>
        <v>2044</v>
      </c>
      <c r="Z324">
        <f t="shared" si="36"/>
        <v>2045</v>
      </c>
      <c r="AA324">
        <f t="shared" si="36"/>
        <v>2046</v>
      </c>
      <c r="AB324">
        <f t="shared" si="36"/>
        <v>2047</v>
      </c>
      <c r="AC324">
        <f t="shared" si="36"/>
        <v>2048</v>
      </c>
      <c r="AD324">
        <f t="shared" si="36"/>
        <v>2049</v>
      </c>
      <c r="AE324">
        <f t="shared" si="36"/>
        <v>2050</v>
      </c>
      <c r="AF324">
        <f t="shared" si="36"/>
        <v>2051</v>
      </c>
      <c r="AG324">
        <f t="shared" si="36"/>
        <v>2052</v>
      </c>
      <c r="AH324">
        <f t="shared" si="36"/>
        <v>2053</v>
      </c>
      <c r="AI324">
        <f t="shared" si="36"/>
        <v>2054</v>
      </c>
      <c r="AJ324">
        <f t="shared" si="36"/>
        <v>2055</v>
      </c>
      <c r="AK324">
        <f t="shared" si="36"/>
        <v>2056</v>
      </c>
      <c r="AL324">
        <f t="shared" si="36"/>
        <v>2057</v>
      </c>
      <c r="AM324">
        <f t="shared" si="36"/>
        <v>2058</v>
      </c>
      <c r="AN324">
        <f t="shared" si="36"/>
        <v>2059</v>
      </c>
      <c r="AO324">
        <f t="shared" si="36"/>
        <v>2060</v>
      </c>
      <c r="AP324">
        <f t="shared" si="36"/>
        <v>2061</v>
      </c>
      <c r="AQ324">
        <f t="shared" si="36"/>
        <v>2062</v>
      </c>
      <c r="AR324">
        <f t="shared" si="36"/>
        <v>2063</v>
      </c>
      <c r="AS324">
        <f t="shared" si="36"/>
        <v>2064</v>
      </c>
      <c r="AT324">
        <f t="shared" si="36"/>
        <v>2065</v>
      </c>
      <c r="AU324">
        <f t="shared" si="36"/>
        <v>2066</v>
      </c>
      <c r="AV324">
        <f t="shared" si="36"/>
        <v>2067</v>
      </c>
      <c r="AW324">
        <f t="shared" si="36"/>
        <v>2068</v>
      </c>
      <c r="AX324">
        <f t="shared" si="36"/>
        <v>2069</v>
      </c>
      <c r="AY324">
        <f t="shared" si="36"/>
        <v>2070</v>
      </c>
    </row>
    <row r="325" spans="1:51" x14ac:dyDescent="0.35">
      <c r="B325" t="s">
        <v>266</v>
      </c>
      <c r="C325" s="67">
        <f t="shared" ref="C325:AH325" si="37">C258</f>
        <v>1430.0518919297667</v>
      </c>
      <c r="D325" s="67">
        <f t="shared" si="37"/>
        <v>1433.4287754796956</v>
      </c>
      <c r="E325" s="67">
        <f t="shared" si="37"/>
        <v>1436.0214513606131</v>
      </c>
      <c r="F325" s="67">
        <f t="shared" si="37"/>
        <v>1437.8354050743942</v>
      </c>
      <c r="G325" s="67">
        <f t="shared" si="37"/>
        <v>1438.7933252554271</v>
      </c>
      <c r="H325" s="67">
        <f t="shared" si="37"/>
        <v>1439.002200532595</v>
      </c>
      <c r="I325" s="67">
        <f t="shared" si="37"/>
        <v>1438.6479205798344</v>
      </c>
      <c r="J325" s="67">
        <f t="shared" si="37"/>
        <v>1437.8045813527481</v>
      </c>
      <c r="K325" s="67">
        <f t="shared" si="37"/>
        <v>1436.5220963533748</v>
      </c>
      <c r="L325" s="67">
        <f t="shared" si="37"/>
        <v>1434.844650276101</v>
      </c>
      <c r="M325" s="67">
        <f t="shared" si="37"/>
        <v>1432.823238193552</v>
      </c>
      <c r="N325" s="67">
        <f t="shared" si="37"/>
        <v>1430.5086935118495</v>
      </c>
      <c r="O325" s="67">
        <f t="shared" si="37"/>
        <v>1427.9294666664248</v>
      </c>
      <c r="P325" s="67">
        <f t="shared" si="37"/>
        <v>1425.0966227156509</v>
      </c>
      <c r="Q325" s="67">
        <f t="shared" si="37"/>
        <v>1422.0325441131567</v>
      </c>
      <c r="R325" s="67">
        <f t="shared" si="37"/>
        <v>1418.7542924337365</v>
      </c>
      <c r="S325" s="67">
        <f t="shared" si="37"/>
        <v>1415.277991574661</v>
      </c>
      <c r="T325" s="67">
        <f t="shared" si="37"/>
        <v>1411.5924754500677</v>
      </c>
      <c r="U325" s="67">
        <f t="shared" si="37"/>
        <v>1407.6881721698364</v>
      </c>
      <c r="V325" s="67">
        <f t="shared" si="37"/>
        <v>1403.588339286543</v>
      </c>
      <c r="W325" s="67">
        <f t="shared" si="37"/>
        <v>1399.2156685760656</v>
      </c>
      <c r="X325" s="67">
        <f t="shared" si="37"/>
        <v>1394.4622017752445</v>
      </c>
      <c r="Y325" s="67">
        <f t="shared" si="37"/>
        <v>1389.2275662946254</v>
      </c>
      <c r="Z325" s="67">
        <f t="shared" si="37"/>
        <v>1382.4350708443076</v>
      </c>
      <c r="AA325" s="67">
        <f t="shared" si="37"/>
        <v>1375.221295246849</v>
      </c>
      <c r="AB325" s="67">
        <f t="shared" si="37"/>
        <v>1367.5339852111563</v>
      </c>
      <c r="AC325" s="67">
        <f t="shared" si="37"/>
        <v>1359.3454576740953</v>
      </c>
      <c r="AD325" s="67">
        <f t="shared" si="37"/>
        <v>1350.6542700893656</v>
      </c>
      <c r="AE325" s="67">
        <f t="shared" si="37"/>
        <v>1341.4636378549471</v>
      </c>
      <c r="AF325" s="67">
        <f t="shared" si="37"/>
        <v>1331.7742149784656</v>
      </c>
      <c r="AG325" s="67">
        <f t="shared" si="37"/>
        <v>1321.5632782174198</v>
      </c>
      <c r="AH325" s="67">
        <f t="shared" si="37"/>
        <v>1310.9145517704428</v>
      </c>
      <c r="AI325" s="67">
        <f t="shared" ref="AI325:AY325" si="38">AI258</f>
        <v>1299.945365788901</v>
      </c>
      <c r="AJ325" s="67">
        <f t="shared" si="38"/>
        <v>1288.7604741064108</v>
      </c>
      <c r="AK325" s="67">
        <f t="shared" si="38"/>
        <v>1277.4786227125751</v>
      </c>
      <c r="AL325" s="67">
        <f t="shared" si="38"/>
        <v>1266.5846551845773</v>
      </c>
      <c r="AM325" s="67">
        <f t="shared" si="38"/>
        <v>1255.5166095785262</v>
      </c>
      <c r="AN325" s="67">
        <f t="shared" si="38"/>
        <v>1244.3334557842684</v>
      </c>
      <c r="AO325" s="67">
        <f t="shared" si="38"/>
        <v>1233.0886535880591</v>
      </c>
      <c r="AP325" s="67">
        <f t="shared" si="38"/>
        <v>1221.8232543260931</v>
      </c>
      <c r="AQ325" s="67">
        <f t="shared" si="38"/>
        <v>1210.5810243648998</v>
      </c>
      <c r="AR325" s="67">
        <f t="shared" si="38"/>
        <v>1199.4026306468077</v>
      </c>
      <c r="AS325" s="67">
        <f t="shared" si="38"/>
        <v>1188.3569015314172</v>
      </c>
      <c r="AT325" s="67">
        <f t="shared" si="38"/>
        <v>1177.5223553897069</v>
      </c>
      <c r="AU325" s="67">
        <f t="shared" si="38"/>
        <v>1166.9117909173171</v>
      </c>
      <c r="AV325" s="67">
        <f t="shared" si="38"/>
        <v>1156.5029158914222</v>
      </c>
      <c r="AW325" s="67">
        <f t="shared" si="38"/>
        <v>1146.2171500374311</v>
      </c>
      <c r="AX325" s="67">
        <f t="shared" si="38"/>
        <v>1136.0313327687995</v>
      </c>
      <c r="AY325" s="67">
        <f t="shared" si="38"/>
        <v>1125.938387279062</v>
      </c>
    </row>
    <row r="326" spans="1:51" x14ac:dyDescent="0.35">
      <c r="B326" t="s">
        <v>221</v>
      </c>
      <c r="C326" s="67">
        <f t="shared" ref="C326:AH326" ca="1" si="39">C257</f>
        <v>1425.9253859999999</v>
      </c>
      <c r="D326" s="67">
        <f t="shared" ca="1" si="39"/>
        <v>1425.8492879999999</v>
      </c>
      <c r="E326" s="67">
        <f t="shared" ca="1" si="39"/>
        <v>1425.493416</v>
      </c>
      <c r="F326" s="67">
        <f t="shared" ca="1" si="39"/>
        <v>1424.864149</v>
      </c>
      <c r="G326" s="67">
        <f t="shared" ca="1" si="39"/>
        <v>1423.8996980000002</v>
      </c>
      <c r="H326" s="67">
        <f t="shared" ca="1" si="39"/>
        <v>1422.6107059999999</v>
      </c>
      <c r="I326" s="67">
        <f t="shared" ca="1" si="39"/>
        <v>1421.007413</v>
      </c>
      <c r="J326" s="67">
        <f t="shared" ca="1" si="39"/>
        <v>1419.0837469999999</v>
      </c>
      <c r="K326" s="67">
        <f t="shared" ca="1" si="39"/>
        <v>1416.865534</v>
      </c>
      <c r="L326" s="67">
        <f t="shared" ca="1" si="39"/>
        <v>1414.3462770000001</v>
      </c>
      <c r="M326" s="67">
        <f t="shared" ca="1" si="39"/>
        <v>1411.5457329999999</v>
      </c>
      <c r="N326" s="67">
        <f t="shared" ca="1" si="39"/>
        <v>1408.4799979999998</v>
      </c>
      <c r="O326" s="67">
        <f t="shared" ca="1" si="39"/>
        <v>1405.1407590000001</v>
      </c>
      <c r="P326" s="67">
        <f t="shared" ca="1" si="39"/>
        <v>1401.488871</v>
      </c>
      <c r="Q326" s="67">
        <f t="shared" ca="1" si="39"/>
        <v>1397.606129</v>
      </c>
      <c r="R326" s="67">
        <f t="shared" ca="1" si="39"/>
        <v>1393.4873170000001</v>
      </c>
      <c r="S326" s="67">
        <f t="shared" ca="1" si="39"/>
        <v>1389.189523</v>
      </c>
      <c r="T326" s="67">
        <f t="shared" ca="1" si="39"/>
        <v>1384.7144900000001</v>
      </c>
      <c r="U326" s="67">
        <f t="shared" ca="1" si="39"/>
        <v>1380.0197579999999</v>
      </c>
      <c r="V326" s="67">
        <f t="shared" ca="1" si="39"/>
        <v>1375.0941189999999</v>
      </c>
      <c r="W326" s="67">
        <f t="shared" ca="1" si="39"/>
        <v>1369.9506769999998</v>
      </c>
      <c r="X326" s="67">
        <f t="shared" ca="1" si="39"/>
        <v>1364.5835319999999</v>
      </c>
      <c r="Y326" s="67">
        <f t="shared" ca="1" si="39"/>
        <v>1358.8909709999998</v>
      </c>
      <c r="Z326" s="67">
        <f t="shared" ca="1" si="39"/>
        <v>1352.934669</v>
      </c>
      <c r="AA326" s="67">
        <f t="shared" ca="1" si="39"/>
        <v>1346.5791340000001</v>
      </c>
      <c r="AB326" s="67">
        <f t="shared" ca="1" si="39"/>
        <v>1339.8413459999999</v>
      </c>
      <c r="AC326" s="67">
        <f t="shared" ca="1" si="39"/>
        <v>1332.6844709999998</v>
      </c>
      <c r="AD326" s="67">
        <f t="shared" ca="1" si="39"/>
        <v>1325.0627439999998</v>
      </c>
      <c r="AE326" s="67">
        <f t="shared" ca="1" si="39"/>
        <v>1316.945667</v>
      </c>
      <c r="AF326" s="67">
        <f t="shared" ca="1" si="39"/>
        <v>1308.326982</v>
      </c>
      <c r="AG326" s="67">
        <f t="shared" ca="1" si="39"/>
        <v>1299.1862189999999</v>
      </c>
      <c r="AH326" s="67">
        <f t="shared" ca="1" si="39"/>
        <v>1289.575963</v>
      </c>
      <c r="AI326" s="67">
        <f t="shared" ref="AI326:AY326" ca="1" si="40">AI257</f>
        <v>1279.503792</v>
      </c>
      <c r="AJ326" s="67">
        <f t="shared" ca="1" si="40"/>
        <v>1268.9857199999999</v>
      </c>
      <c r="AK326" s="67">
        <f t="shared" ca="1" si="40"/>
        <v>1258.0393899999999</v>
      </c>
      <c r="AL326" s="67">
        <f t="shared" ca="1" si="40"/>
        <v>1246.7045889999999</v>
      </c>
      <c r="AM326" s="67">
        <f t="shared" ca="1" si="40"/>
        <v>1235.0553950000001</v>
      </c>
      <c r="AN326" s="67">
        <f t="shared" ca="1" si="40"/>
        <v>1223.196917</v>
      </c>
      <c r="AO326" s="67">
        <f t="shared" ca="1" si="40"/>
        <v>1211.1189569999999</v>
      </c>
      <c r="AP326" s="67">
        <f t="shared" ca="1" si="40"/>
        <v>1198.9223440000001</v>
      </c>
      <c r="AQ326" s="67">
        <f t="shared" ca="1" si="40"/>
        <v>1186.688112</v>
      </c>
      <c r="AR326" s="67">
        <f t="shared" ca="1" si="40"/>
        <v>1174.4186259999999</v>
      </c>
      <c r="AS326" s="67">
        <f t="shared" ca="1" si="40"/>
        <v>1162.2138889999999</v>
      </c>
      <c r="AT326" s="67">
        <f t="shared" ca="1" si="40"/>
        <v>1150.0773879999999</v>
      </c>
      <c r="AU326" s="67">
        <f t="shared" ca="1" si="40"/>
        <v>1138.024447</v>
      </c>
      <c r="AV326" s="67">
        <f t="shared" ca="1" si="40"/>
        <v>1126.082349</v>
      </c>
      <c r="AW326" s="67">
        <f t="shared" ca="1" si="40"/>
        <v>1114.2818950000001</v>
      </c>
      <c r="AX326" s="67">
        <f t="shared" ca="1" si="40"/>
        <v>1102.567274</v>
      </c>
      <c r="AY326" s="67">
        <f t="shared" ca="1" si="40"/>
        <v>1091.0070079999998</v>
      </c>
    </row>
    <row r="327" spans="1:51" x14ac:dyDescent="0.35">
      <c r="B327" t="str">
        <f>Summary_Exhibits!B63</f>
        <v>.5% Mortality Improvement</v>
      </c>
      <c r="C327" s="148">
        <v>1429.987283678274</v>
      </c>
      <c r="D327" s="148">
        <v>1433.2357258697259</v>
      </c>
      <c r="E327" s="148">
        <v>1435.6365461728972</v>
      </c>
      <c r="F327" s="148">
        <v>1437.1956083597322</v>
      </c>
      <c r="G327" s="148">
        <v>1437.8358370737249</v>
      </c>
      <c r="H327" s="148">
        <v>1437.6642766504795</v>
      </c>
      <c r="I327" s="148">
        <v>1436.866692034502</v>
      </c>
      <c r="J327" s="148">
        <v>1435.5169048516586</v>
      </c>
      <c r="K327" s="148">
        <v>1433.664430733508</v>
      </c>
      <c r="L327" s="148">
        <v>1431.3530151366162</v>
      </c>
      <c r="M327" s="148">
        <v>1428.6332390820714</v>
      </c>
      <c r="N327" s="148">
        <v>1425.5556394791279</v>
      </c>
      <c r="O327" s="148">
        <v>1422.1485593541177</v>
      </c>
      <c r="P327" s="148">
        <v>1418.4231438294346</v>
      </c>
      <c r="Q327" s="148">
        <v>1414.4022444238049</v>
      </c>
      <c r="R327" s="148">
        <v>1410.1038770830673</v>
      </c>
      <c r="S327" s="148">
        <v>1405.5456047959594</v>
      </c>
      <c r="T327" s="148">
        <v>1400.7182380339923</v>
      </c>
      <c r="U327" s="148">
        <v>1395.6146334672342</v>
      </c>
      <c r="V327" s="148">
        <v>1390.2609354929953</v>
      </c>
      <c r="W327" s="148">
        <v>1384.5828935633422</v>
      </c>
      <c r="X327" s="148">
        <v>1378.4756698073757</v>
      </c>
      <c r="Y327" s="148">
        <v>1371.8424433063656</v>
      </c>
      <c r="Z327" s="148">
        <v>1363.6108477622665</v>
      </c>
      <c r="AA327" s="148">
        <v>1354.9206423586468</v>
      </c>
      <c r="AB327" s="148">
        <v>1345.7228337145266</v>
      </c>
      <c r="AC327" s="148">
        <v>1335.9928769424148</v>
      </c>
      <c r="AD327" s="148">
        <v>1325.7326058501978</v>
      </c>
      <c r="AE327" s="148">
        <v>1314.9486661330764</v>
      </c>
      <c r="AF327" s="148">
        <v>1303.645366286099</v>
      </c>
      <c r="AG327" s="148">
        <v>1291.8031251571292</v>
      </c>
      <c r="AH327" s="148">
        <v>1279.5098940424248</v>
      </c>
      <c r="AI327" s="148">
        <v>1266.8871916273442</v>
      </c>
      <c r="AJ327" s="148">
        <v>1254.0450554565327</v>
      </c>
      <c r="AK327" s="148">
        <v>1241.1090339465873</v>
      </c>
      <c r="AL327" s="148">
        <v>1228.5684842708301</v>
      </c>
      <c r="AM327" s="148">
        <v>1215.8689164197965</v>
      </c>
      <c r="AN327" s="148">
        <v>1203.0733826166124</v>
      </c>
      <c r="AO327" s="148">
        <v>1190.2403084494938</v>
      </c>
      <c r="AP327" s="148">
        <v>1177.4213755781288</v>
      </c>
      <c r="AQ327" s="148">
        <v>1164.6657262418967</v>
      </c>
      <c r="AR327" s="148">
        <v>1152.0136225617316</v>
      </c>
      <c r="AS327" s="148">
        <v>1139.5168117418209</v>
      </c>
      <c r="AT327" s="148">
        <v>1127.2243920620926</v>
      </c>
      <c r="AU327" s="148">
        <v>1115.1402759651671</v>
      </c>
      <c r="AV327" s="148">
        <v>1103.2440611893874</v>
      </c>
      <c r="AW327" s="148">
        <v>1091.455720363746</v>
      </c>
      <c r="AX327" s="148">
        <v>1079.7547124140879</v>
      </c>
      <c r="AY327" s="148">
        <v>1068.1282327100184</v>
      </c>
    </row>
    <row r="328" spans="1:51" x14ac:dyDescent="0.35">
      <c r="B328" t="str">
        <f>Summary_Exhibits!B64</f>
        <v>2% Mortality Improvement</v>
      </c>
      <c r="C328" s="148">
        <v>1430.1363796432581</v>
      </c>
      <c r="D328" s="148">
        <v>1433.6800859374162</v>
      </c>
      <c r="E328" s="148">
        <v>1436.5204523260204</v>
      </c>
      <c r="F328" s="148">
        <v>1438.6617237254088</v>
      </c>
      <c r="G328" s="148">
        <v>1440.0256706444736</v>
      </c>
      <c r="H328" s="148">
        <v>1440.7187054134549</v>
      </c>
      <c r="I328" s="148">
        <v>1440.9264625533519</v>
      </c>
      <c r="J328" s="148">
        <v>1440.7230490697484</v>
      </c>
      <c r="K328" s="148">
        <v>1440.1586160910892</v>
      </c>
      <c r="L328" s="148">
        <v>1439.2777155353942</v>
      </c>
      <c r="M328" s="148">
        <v>1438.1317635722994</v>
      </c>
      <c r="N328" s="148">
        <v>1436.7719659734739</v>
      </c>
      <c r="O328" s="148">
        <v>1435.2270199956763</v>
      </c>
      <c r="P328" s="148">
        <v>1433.5081288015376</v>
      </c>
      <c r="Q328" s="148">
        <v>1431.6374721229681</v>
      </c>
      <c r="R328" s="148">
        <v>1429.6314502282498</v>
      </c>
      <c r="S328" s="148">
        <v>1427.5050649909049</v>
      </c>
      <c r="T328" s="148">
        <v>1425.2454875970459</v>
      </c>
      <c r="U328" s="148">
        <v>1422.8410223060937</v>
      </c>
      <c r="V328" s="148">
        <v>1420.3122948119847</v>
      </c>
      <c r="W328" s="148">
        <v>1417.5792009410593</v>
      </c>
      <c r="X328" s="148">
        <v>1414.5309564405043</v>
      </c>
      <c r="Y328" s="148">
        <v>1411.0638255826379</v>
      </c>
      <c r="Z328" s="148">
        <v>1406.0968224153121</v>
      </c>
      <c r="AA328" s="148">
        <v>1400.7636523776207</v>
      </c>
      <c r="AB328" s="148">
        <v>1395.0091408568476</v>
      </c>
      <c r="AC328" s="148">
        <v>1388.8030258599758</v>
      </c>
      <c r="AD328" s="148">
        <v>1382.1413839248496</v>
      </c>
      <c r="AE328" s="148">
        <v>1375.0249933658984</v>
      </c>
      <c r="AF328" s="148">
        <v>1367.4520892064597</v>
      </c>
      <c r="AG328" s="148">
        <v>1359.3986462794585</v>
      </c>
      <c r="AH328" s="148">
        <v>1350.9459919507585</v>
      </c>
      <c r="AI328" s="148">
        <v>1342.2093625821055</v>
      </c>
      <c r="AJ328" s="148">
        <v>1333.2899659674847</v>
      </c>
      <c r="AK328" s="148">
        <v>1324.3006256363099</v>
      </c>
      <c r="AL328" s="148">
        <v>1315.7226545678529</v>
      </c>
      <c r="AM328" s="148">
        <v>1306.9860875607196</v>
      </c>
      <c r="AN328" s="148">
        <v>1298.1453026247209</v>
      </c>
      <c r="AO328" s="148">
        <v>1289.2467919474041</v>
      </c>
      <c r="AP328" s="148">
        <v>1280.315285368268</v>
      </c>
      <c r="AQ328" s="148">
        <v>1271.3834290125055</v>
      </c>
      <c r="AR328" s="148">
        <v>1262.4872755318627</v>
      </c>
      <c r="AS328" s="148">
        <v>1253.7133527344588</v>
      </c>
      <c r="AT328" s="148">
        <v>1245.1761678586192</v>
      </c>
      <c r="AU328" s="148">
        <v>1236.8995353406408</v>
      </c>
      <c r="AV328" s="148">
        <v>1228.8587558251522</v>
      </c>
      <c r="AW328" s="148">
        <v>1220.9776013666722</v>
      </c>
      <c r="AX328" s="148">
        <v>1213.2306424745734</v>
      </c>
      <c r="AY328" s="148">
        <v>1205.6201077758531</v>
      </c>
    </row>
    <row r="330" spans="1:51" x14ac:dyDescent="0.35">
      <c r="B330" s="74" t="s">
        <v>318</v>
      </c>
      <c r="C330" s="75"/>
      <c r="D330" s="75"/>
      <c r="E330" s="75"/>
      <c r="F330" s="76"/>
    </row>
    <row r="331" spans="1:51" ht="29" customHeight="1" x14ac:dyDescent="0.35">
      <c r="B331" s="87" t="s">
        <v>22</v>
      </c>
      <c r="C331" s="77">
        <v>2050</v>
      </c>
      <c r="D331" s="132" t="s">
        <v>272</v>
      </c>
      <c r="E331" s="77">
        <v>2070</v>
      </c>
      <c r="F331" s="131" t="s">
        <v>269</v>
      </c>
    </row>
    <row r="332" spans="1:51" x14ac:dyDescent="0.35">
      <c r="B332" s="88" t="s">
        <v>221</v>
      </c>
      <c r="C332" s="80">
        <f ca="1">AE326</f>
        <v>1316.945667</v>
      </c>
      <c r="D332" s="92"/>
      <c r="E332" s="80">
        <f ca="1">AY326</f>
        <v>1091.0070079999998</v>
      </c>
      <c r="F332" s="93"/>
    </row>
    <row r="333" spans="1:51" x14ac:dyDescent="0.35">
      <c r="B333" s="89" t="s">
        <v>266</v>
      </c>
      <c r="C333" s="67">
        <f>AE325</f>
        <v>1341.4636378549471</v>
      </c>
      <c r="D333" s="133">
        <f ca="1">C333/$C$332-1</f>
        <v>1.8617298700559948E-2</v>
      </c>
      <c r="E333" s="67">
        <f>AY325</f>
        <v>1125.938387279062</v>
      </c>
      <c r="F333" s="135">
        <f ca="1">E333/$E$332-1</f>
        <v>3.2017557195253232E-2</v>
      </c>
    </row>
    <row r="334" spans="1:51" x14ac:dyDescent="0.35">
      <c r="B334" s="89" t="str">
        <f>B327</f>
        <v>.5% Mortality Improvement</v>
      </c>
      <c r="C334" s="67">
        <f>AE327</f>
        <v>1314.9486661330764</v>
      </c>
      <c r="D334" s="133">
        <f t="shared" ref="D334:D335" ca="1" si="41">C334/$C$332-1</f>
        <v>-1.5163881980588823E-3</v>
      </c>
      <c r="E334" s="67">
        <f>AY327</f>
        <v>1068.1282327100184</v>
      </c>
      <c r="F334" s="135">
        <f ca="1">E334/$E$332-1</f>
        <v>-2.0970328441722863E-2</v>
      </c>
      <c r="H334" s="36"/>
    </row>
    <row r="335" spans="1:51" x14ac:dyDescent="0.35">
      <c r="B335" s="90" t="str">
        <f>B328</f>
        <v>2% Mortality Improvement</v>
      </c>
      <c r="C335" s="85">
        <f>AE328</f>
        <v>1375.0249933658984</v>
      </c>
      <c r="D335" s="134">
        <f t="shared" ca="1" si="41"/>
        <v>4.4101535713468643E-2</v>
      </c>
      <c r="E335" s="85">
        <f>AY328</f>
        <v>1205.6201077758531</v>
      </c>
      <c r="F335" s="136">
        <f ca="1">E335/$E$332-1</f>
        <v>0.10505257888852459</v>
      </c>
      <c r="H335" s="36"/>
    </row>
    <row r="337" spans="1:51" s="58" customFormat="1" x14ac:dyDescent="0.35">
      <c r="A337" s="58" t="s">
        <v>271</v>
      </c>
    </row>
    <row r="340" spans="1:51" x14ac:dyDescent="0.35">
      <c r="C340">
        <v>2022</v>
      </c>
      <c r="D340">
        <f>C340+1</f>
        <v>2023</v>
      </c>
      <c r="E340">
        <f t="shared" ref="E340:AY340" si="42">D340+1</f>
        <v>2024</v>
      </c>
      <c r="F340">
        <f t="shared" si="42"/>
        <v>2025</v>
      </c>
      <c r="G340">
        <f t="shared" si="42"/>
        <v>2026</v>
      </c>
      <c r="H340">
        <f t="shared" si="42"/>
        <v>2027</v>
      </c>
      <c r="I340">
        <f t="shared" si="42"/>
        <v>2028</v>
      </c>
      <c r="J340">
        <f t="shared" si="42"/>
        <v>2029</v>
      </c>
      <c r="K340">
        <f t="shared" si="42"/>
        <v>2030</v>
      </c>
      <c r="L340">
        <f t="shared" si="42"/>
        <v>2031</v>
      </c>
      <c r="M340">
        <f t="shared" si="42"/>
        <v>2032</v>
      </c>
      <c r="N340">
        <f t="shared" si="42"/>
        <v>2033</v>
      </c>
      <c r="O340">
        <f t="shared" si="42"/>
        <v>2034</v>
      </c>
      <c r="P340">
        <f t="shared" si="42"/>
        <v>2035</v>
      </c>
      <c r="Q340">
        <f t="shared" si="42"/>
        <v>2036</v>
      </c>
      <c r="R340">
        <f t="shared" si="42"/>
        <v>2037</v>
      </c>
      <c r="S340">
        <f t="shared" si="42"/>
        <v>2038</v>
      </c>
      <c r="T340">
        <f t="shared" si="42"/>
        <v>2039</v>
      </c>
      <c r="U340">
        <f t="shared" si="42"/>
        <v>2040</v>
      </c>
      <c r="V340">
        <f t="shared" si="42"/>
        <v>2041</v>
      </c>
      <c r="W340">
        <f t="shared" si="42"/>
        <v>2042</v>
      </c>
      <c r="X340">
        <f t="shared" si="42"/>
        <v>2043</v>
      </c>
      <c r="Y340">
        <f t="shared" si="42"/>
        <v>2044</v>
      </c>
      <c r="Z340">
        <f t="shared" si="42"/>
        <v>2045</v>
      </c>
      <c r="AA340">
        <f t="shared" si="42"/>
        <v>2046</v>
      </c>
      <c r="AB340">
        <f t="shared" si="42"/>
        <v>2047</v>
      </c>
      <c r="AC340">
        <f t="shared" si="42"/>
        <v>2048</v>
      </c>
      <c r="AD340">
        <f t="shared" si="42"/>
        <v>2049</v>
      </c>
      <c r="AE340">
        <f t="shared" si="42"/>
        <v>2050</v>
      </c>
      <c r="AF340">
        <f t="shared" si="42"/>
        <v>2051</v>
      </c>
      <c r="AG340">
        <f t="shared" si="42"/>
        <v>2052</v>
      </c>
      <c r="AH340">
        <f t="shared" si="42"/>
        <v>2053</v>
      </c>
      <c r="AI340">
        <f t="shared" si="42"/>
        <v>2054</v>
      </c>
      <c r="AJ340">
        <f t="shared" si="42"/>
        <v>2055</v>
      </c>
      <c r="AK340">
        <f t="shared" si="42"/>
        <v>2056</v>
      </c>
      <c r="AL340">
        <f t="shared" si="42"/>
        <v>2057</v>
      </c>
      <c r="AM340">
        <f t="shared" si="42"/>
        <v>2058</v>
      </c>
      <c r="AN340">
        <f t="shared" si="42"/>
        <v>2059</v>
      </c>
      <c r="AO340">
        <f t="shared" si="42"/>
        <v>2060</v>
      </c>
      <c r="AP340">
        <f t="shared" si="42"/>
        <v>2061</v>
      </c>
      <c r="AQ340">
        <f t="shared" si="42"/>
        <v>2062</v>
      </c>
      <c r="AR340">
        <f t="shared" si="42"/>
        <v>2063</v>
      </c>
      <c r="AS340">
        <f t="shared" si="42"/>
        <v>2064</v>
      </c>
      <c r="AT340">
        <f t="shared" si="42"/>
        <v>2065</v>
      </c>
      <c r="AU340">
        <f t="shared" si="42"/>
        <v>2066</v>
      </c>
      <c r="AV340">
        <f t="shared" si="42"/>
        <v>2067</v>
      </c>
      <c r="AW340">
        <f t="shared" si="42"/>
        <v>2068</v>
      </c>
      <c r="AX340">
        <f t="shared" si="42"/>
        <v>2069</v>
      </c>
      <c r="AY340">
        <f t="shared" si="42"/>
        <v>2070</v>
      </c>
    </row>
    <row r="341" spans="1:51" x14ac:dyDescent="0.35">
      <c r="B341" t="s">
        <v>221</v>
      </c>
      <c r="C341" s="67">
        <f ca="1">C326</f>
        <v>1425.9253859999999</v>
      </c>
      <c r="D341" s="67">
        <f t="shared" ref="D341:AY341" ca="1" si="43">D326</f>
        <v>1425.8492879999999</v>
      </c>
      <c r="E341" s="67">
        <f t="shared" ca="1" si="43"/>
        <v>1425.493416</v>
      </c>
      <c r="F341" s="67">
        <f t="shared" ca="1" si="43"/>
        <v>1424.864149</v>
      </c>
      <c r="G341" s="67">
        <f t="shared" ca="1" si="43"/>
        <v>1423.8996980000002</v>
      </c>
      <c r="H341" s="67">
        <f t="shared" ca="1" si="43"/>
        <v>1422.6107059999999</v>
      </c>
      <c r="I341" s="67">
        <f t="shared" ca="1" si="43"/>
        <v>1421.007413</v>
      </c>
      <c r="J341" s="67">
        <f t="shared" ca="1" si="43"/>
        <v>1419.0837469999999</v>
      </c>
      <c r="K341" s="67">
        <f t="shared" ca="1" si="43"/>
        <v>1416.865534</v>
      </c>
      <c r="L341" s="67">
        <f t="shared" ca="1" si="43"/>
        <v>1414.3462770000001</v>
      </c>
      <c r="M341" s="67">
        <f t="shared" ca="1" si="43"/>
        <v>1411.5457329999999</v>
      </c>
      <c r="N341" s="67">
        <f t="shared" ca="1" si="43"/>
        <v>1408.4799979999998</v>
      </c>
      <c r="O341" s="67">
        <f t="shared" ca="1" si="43"/>
        <v>1405.1407590000001</v>
      </c>
      <c r="P341" s="67">
        <f t="shared" ca="1" si="43"/>
        <v>1401.488871</v>
      </c>
      <c r="Q341" s="67">
        <f t="shared" ca="1" si="43"/>
        <v>1397.606129</v>
      </c>
      <c r="R341" s="67">
        <f t="shared" ca="1" si="43"/>
        <v>1393.4873170000001</v>
      </c>
      <c r="S341" s="67">
        <f t="shared" ca="1" si="43"/>
        <v>1389.189523</v>
      </c>
      <c r="T341" s="67">
        <f t="shared" ca="1" si="43"/>
        <v>1384.7144900000001</v>
      </c>
      <c r="U341" s="67">
        <f t="shared" ca="1" si="43"/>
        <v>1380.0197579999999</v>
      </c>
      <c r="V341" s="67">
        <f t="shared" ca="1" si="43"/>
        <v>1375.0941189999999</v>
      </c>
      <c r="W341" s="67">
        <f t="shared" ca="1" si="43"/>
        <v>1369.9506769999998</v>
      </c>
      <c r="X341" s="67">
        <f t="shared" ca="1" si="43"/>
        <v>1364.5835319999999</v>
      </c>
      <c r="Y341" s="67">
        <f t="shared" ca="1" si="43"/>
        <v>1358.8909709999998</v>
      </c>
      <c r="Z341" s="67">
        <f t="shared" ca="1" si="43"/>
        <v>1352.934669</v>
      </c>
      <c r="AA341" s="67">
        <f t="shared" ca="1" si="43"/>
        <v>1346.5791340000001</v>
      </c>
      <c r="AB341" s="67">
        <f t="shared" ca="1" si="43"/>
        <v>1339.8413459999999</v>
      </c>
      <c r="AC341" s="67">
        <f t="shared" ca="1" si="43"/>
        <v>1332.6844709999998</v>
      </c>
      <c r="AD341" s="67">
        <f t="shared" ca="1" si="43"/>
        <v>1325.0627439999998</v>
      </c>
      <c r="AE341" s="67">
        <f t="shared" ca="1" si="43"/>
        <v>1316.945667</v>
      </c>
      <c r="AF341" s="67">
        <f t="shared" ca="1" si="43"/>
        <v>1308.326982</v>
      </c>
      <c r="AG341" s="67">
        <f t="shared" ca="1" si="43"/>
        <v>1299.1862189999999</v>
      </c>
      <c r="AH341" s="67">
        <f t="shared" ca="1" si="43"/>
        <v>1289.575963</v>
      </c>
      <c r="AI341" s="67">
        <f t="shared" ca="1" si="43"/>
        <v>1279.503792</v>
      </c>
      <c r="AJ341" s="67">
        <f t="shared" ca="1" si="43"/>
        <v>1268.9857199999999</v>
      </c>
      <c r="AK341" s="67">
        <f t="shared" ca="1" si="43"/>
        <v>1258.0393899999999</v>
      </c>
      <c r="AL341" s="67">
        <f t="shared" ca="1" si="43"/>
        <v>1246.7045889999999</v>
      </c>
      <c r="AM341" s="67">
        <f t="shared" ca="1" si="43"/>
        <v>1235.0553950000001</v>
      </c>
      <c r="AN341" s="67">
        <f t="shared" ca="1" si="43"/>
        <v>1223.196917</v>
      </c>
      <c r="AO341" s="67">
        <f t="shared" ca="1" si="43"/>
        <v>1211.1189569999999</v>
      </c>
      <c r="AP341" s="67">
        <f t="shared" ca="1" si="43"/>
        <v>1198.9223440000001</v>
      </c>
      <c r="AQ341" s="67">
        <f t="shared" ca="1" si="43"/>
        <v>1186.688112</v>
      </c>
      <c r="AR341" s="67">
        <f t="shared" ca="1" si="43"/>
        <v>1174.4186259999999</v>
      </c>
      <c r="AS341" s="67">
        <f t="shared" ca="1" si="43"/>
        <v>1162.2138889999999</v>
      </c>
      <c r="AT341" s="67">
        <f t="shared" ca="1" si="43"/>
        <v>1150.0773879999999</v>
      </c>
      <c r="AU341" s="67">
        <f t="shared" ca="1" si="43"/>
        <v>1138.024447</v>
      </c>
      <c r="AV341" s="67">
        <f t="shared" ca="1" si="43"/>
        <v>1126.082349</v>
      </c>
      <c r="AW341" s="67">
        <f t="shared" ca="1" si="43"/>
        <v>1114.2818950000001</v>
      </c>
      <c r="AX341" s="67">
        <f t="shared" ca="1" si="43"/>
        <v>1102.567274</v>
      </c>
      <c r="AY341" s="67">
        <f t="shared" ca="1" si="43"/>
        <v>1091.0070079999998</v>
      </c>
    </row>
    <row r="342" spans="1:51" x14ac:dyDescent="0.35">
      <c r="B342" t="s">
        <v>266</v>
      </c>
      <c r="C342" s="67">
        <f>C325</f>
        <v>1430.0518919297667</v>
      </c>
      <c r="D342" s="67">
        <f t="shared" ref="D342:AY342" si="44">D325</f>
        <v>1433.4287754796956</v>
      </c>
      <c r="E342" s="67">
        <f t="shared" si="44"/>
        <v>1436.0214513606131</v>
      </c>
      <c r="F342" s="67">
        <f t="shared" si="44"/>
        <v>1437.8354050743942</v>
      </c>
      <c r="G342" s="67">
        <f t="shared" si="44"/>
        <v>1438.7933252554271</v>
      </c>
      <c r="H342" s="67">
        <f t="shared" si="44"/>
        <v>1439.002200532595</v>
      </c>
      <c r="I342" s="67">
        <f t="shared" si="44"/>
        <v>1438.6479205798344</v>
      </c>
      <c r="J342" s="67">
        <f t="shared" si="44"/>
        <v>1437.8045813527481</v>
      </c>
      <c r="K342" s="67">
        <f t="shared" si="44"/>
        <v>1436.5220963533748</v>
      </c>
      <c r="L342" s="67">
        <f t="shared" si="44"/>
        <v>1434.844650276101</v>
      </c>
      <c r="M342" s="67">
        <f t="shared" si="44"/>
        <v>1432.823238193552</v>
      </c>
      <c r="N342" s="67">
        <f t="shared" si="44"/>
        <v>1430.5086935118495</v>
      </c>
      <c r="O342" s="67">
        <f t="shared" si="44"/>
        <v>1427.9294666664248</v>
      </c>
      <c r="P342" s="67">
        <f t="shared" si="44"/>
        <v>1425.0966227156509</v>
      </c>
      <c r="Q342" s="67">
        <f t="shared" si="44"/>
        <v>1422.0325441131567</v>
      </c>
      <c r="R342" s="67">
        <f t="shared" si="44"/>
        <v>1418.7542924337365</v>
      </c>
      <c r="S342" s="67">
        <f t="shared" si="44"/>
        <v>1415.277991574661</v>
      </c>
      <c r="T342" s="67">
        <f t="shared" si="44"/>
        <v>1411.5924754500677</v>
      </c>
      <c r="U342" s="67">
        <f t="shared" si="44"/>
        <v>1407.6881721698364</v>
      </c>
      <c r="V342" s="67">
        <f t="shared" si="44"/>
        <v>1403.588339286543</v>
      </c>
      <c r="W342" s="67">
        <f t="shared" si="44"/>
        <v>1399.2156685760656</v>
      </c>
      <c r="X342" s="67">
        <f t="shared" si="44"/>
        <v>1394.4622017752445</v>
      </c>
      <c r="Y342" s="67">
        <f t="shared" si="44"/>
        <v>1389.2275662946254</v>
      </c>
      <c r="Z342" s="67">
        <f t="shared" si="44"/>
        <v>1382.4350708443076</v>
      </c>
      <c r="AA342" s="67">
        <f t="shared" si="44"/>
        <v>1375.221295246849</v>
      </c>
      <c r="AB342" s="67">
        <f t="shared" si="44"/>
        <v>1367.5339852111563</v>
      </c>
      <c r="AC342" s="67">
        <f t="shared" si="44"/>
        <v>1359.3454576740953</v>
      </c>
      <c r="AD342" s="67">
        <f t="shared" si="44"/>
        <v>1350.6542700893656</v>
      </c>
      <c r="AE342" s="67">
        <f t="shared" si="44"/>
        <v>1341.4636378549471</v>
      </c>
      <c r="AF342" s="67">
        <f t="shared" si="44"/>
        <v>1331.7742149784656</v>
      </c>
      <c r="AG342" s="67">
        <f t="shared" si="44"/>
        <v>1321.5632782174198</v>
      </c>
      <c r="AH342" s="67">
        <f t="shared" si="44"/>
        <v>1310.9145517704428</v>
      </c>
      <c r="AI342" s="67">
        <f t="shared" si="44"/>
        <v>1299.945365788901</v>
      </c>
      <c r="AJ342" s="67">
        <f t="shared" si="44"/>
        <v>1288.7604741064108</v>
      </c>
      <c r="AK342" s="67">
        <f t="shared" si="44"/>
        <v>1277.4786227125751</v>
      </c>
      <c r="AL342" s="67">
        <f t="shared" si="44"/>
        <v>1266.5846551845773</v>
      </c>
      <c r="AM342" s="67">
        <f t="shared" si="44"/>
        <v>1255.5166095785262</v>
      </c>
      <c r="AN342" s="67">
        <f t="shared" si="44"/>
        <v>1244.3334557842684</v>
      </c>
      <c r="AO342" s="67">
        <f t="shared" si="44"/>
        <v>1233.0886535880591</v>
      </c>
      <c r="AP342" s="67">
        <f t="shared" si="44"/>
        <v>1221.8232543260931</v>
      </c>
      <c r="AQ342" s="67">
        <f t="shared" si="44"/>
        <v>1210.5810243648998</v>
      </c>
      <c r="AR342" s="67">
        <f t="shared" si="44"/>
        <v>1199.4026306468077</v>
      </c>
      <c r="AS342" s="67">
        <f t="shared" si="44"/>
        <v>1188.3569015314172</v>
      </c>
      <c r="AT342" s="67">
        <f t="shared" si="44"/>
        <v>1177.5223553897069</v>
      </c>
      <c r="AU342" s="67">
        <f t="shared" si="44"/>
        <v>1166.9117909173171</v>
      </c>
      <c r="AV342" s="67">
        <f t="shared" si="44"/>
        <v>1156.5029158914222</v>
      </c>
      <c r="AW342" s="67">
        <f t="shared" si="44"/>
        <v>1146.2171500374311</v>
      </c>
      <c r="AX342" s="67">
        <f t="shared" si="44"/>
        <v>1136.0313327687995</v>
      </c>
      <c r="AY342" s="67">
        <f t="shared" si="44"/>
        <v>1125.938387279062</v>
      </c>
    </row>
    <row r="343" spans="1:51" x14ac:dyDescent="0.35">
      <c r="B343" t="str">
        <f>B67</f>
        <v>High Birth Rates</v>
      </c>
      <c r="C343" s="148">
        <v>1432.9260995922746</v>
      </c>
      <c r="D343" s="148">
        <v>1439.0657506901739</v>
      </c>
      <c r="E343" s="148">
        <v>1444.312355806602</v>
      </c>
      <c r="F343" s="148">
        <v>1448.6741595231374</v>
      </c>
      <c r="G343" s="148">
        <v>1452.0595728983847</v>
      </c>
      <c r="H343" s="148">
        <v>1454.599279595704</v>
      </c>
      <c r="I343" s="148">
        <v>1456.5192219161925</v>
      </c>
      <c r="J343" s="148">
        <v>1457.9104941757557</v>
      </c>
      <c r="K343" s="148">
        <v>1458.8349029179851</v>
      </c>
      <c r="L343" s="148">
        <v>1459.347400338019</v>
      </c>
      <c r="M343" s="148">
        <v>1459.5110623367693</v>
      </c>
      <c r="N343" s="148">
        <v>1459.3886519050398</v>
      </c>
      <c r="O343" s="148">
        <v>1459.0156964035746</v>
      </c>
      <c r="P343" s="148">
        <v>1458.4062880437257</v>
      </c>
      <c r="Q343" s="148">
        <v>1457.5879166632285</v>
      </c>
      <c r="R343" s="148">
        <v>1456.581332185782</v>
      </c>
      <c r="S343" s="148">
        <v>1455.4056982340558</v>
      </c>
      <c r="T343" s="148">
        <v>1454.046846806699</v>
      </c>
      <c r="U343" s="148">
        <v>1452.4920296116902</v>
      </c>
      <c r="V343" s="148">
        <v>1450.7677036934692</v>
      </c>
      <c r="W343" s="148">
        <v>1448.7785230205789</v>
      </c>
      <c r="X343" s="148">
        <v>1446.3917391919542</v>
      </c>
      <c r="Y343" s="148">
        <v>1443.4837896712743</v>
      </c>
      <c r="Z343" s="148">
        <v>1438.7539731094841</v>
      </c>
      <c r="AA343" s="148">
        <v>1433.7817844658637</v>
      </c>
      <c r="AB343" s="148">
        <v>1428.4927696593973</v>
      </c>
      <c r="AC343" s="148">
        <v>1422.8420884855257</v>
      </c>
      <c r="AD343" s="148">
        <v>1416.8166680858592</v>
      </c>
      <c r="AE343" s="148">
        <v>1410.4078163275803</v>
      </c>
      <c r="AF343" s="148">
        <v>1403.6052332552758</v>
      </c>
      <c r="AG343" s="148">
        <v>1396.3725985112624</v>
      </c>
      <c r="AH343" s="148">
        <v>1388.8034705399646</v>
      </c>
      <c r="AI343" s="148">
        <v>1381.0323589104228</v>
      </c>
      <c r="AJ343" s="148">
        <v>1373.1797375149085</v>
      </c>
      <c r="AK343" s="148">
        <v>1365.3845063176122</v>
      </c>
      <c r="AL343" s="148">
        <v>1358.1787485329423</v>
      </c>
      <c r="AM343" s="148">
        <v>1350.7281164777285</v>
      </c>
      <c r="AN343" s="148">
        <v>1343.1086198849405</v>
      </c>
      <c r="AO343" s="148">
        <v>1335.3909065852049</v>
      </c>
      <c r="AP343" s="148">
        <v>1327.6354934608994</v>
      </c>
      <c r="AQ343" s="148">
        <v>1319.9021091028656</v>
      </c>
      <c r="AR343" s="148">
        <v>1312.2417055921064</v>
      </c>
      <c r="AS343" s="148">
        <v>1304.7315716753021</v>
      </c>
      <c r="AT343" s="148">
        <v>1297.4547334497449</v>
      </c>
      <c r="AU343" s="148">
        <v>1290.4238074351586</v>
      </c>
      <c r="AV343" s="148">
        <v>1283.6116613609975</v>
      </c>
      <c r="AW343" s="148">
        <v>1276.9038320801856</v>
      </c>
      <c r="AX343" s="148">
        <v>1270.2855308087751</v>
      </c>
      <c r="AY343" s="148">
        <v>1263.7552058360759</v>
      </c>
    </row>
    <row r="344" spans="1:51" x14ac:dyDescent="0.35">
      <c r="B344" t="str">
        <f>B68</f>
        <v>Low Birth Rates Persist</v>
      </c>
      <c r="C344" s="148">
        <v>1427.9971332329699</v>
      </c>
      <c r="D344" s="148">
        <v>1429.3989031296337</v>
      </c>
      <c r="E344" s="148">
        <v>1430.0942601584072</v>
      </c>
      <c r="F344" s="148">
        <v>1430.0867229945243</v>
      </c>
      <c r="G344" s="148">
        <v>1429.3091900930331</v>
      </c>
      <c r="H344" s="148">
        <v>1427.8517116611049</v>
      </c>
      <c r="I344" s="148">
        <v>1425.8715438313864</v>
      </c>
      <c r="J344" s="148">
        <v>1423.4306299342707</v>
      </c>
      <c r="K344" s="148">
        <v>1420.5703805908468</v>
      </c>
      <c r="L344" s="148">
        <v>1417.327282262768</v>
      </c>
      <c r="M344" s="148">
        <v>1413.7436929707048</v>
      </c>
      <c r="N344" s="148">
        <v>1409.8619171466539</v>
      </c>
      <c r="O344" s="148">
        <v>1405.7053452660339</v>
      </c>
      <c r="P344" s="148">
        <v>1401.2828777421093</v>
      </c>
      <c r="Q344" s="148">
        <v>1396.6132453039538</v>
      </c>
      <c r="R344" s="148">
        <v>1391.7108722993466</v>
      </c>
      <c r="S344" s="148">
        <v>1386.5897090546066</v>
      </c>
      <c r="T344" s="148">
        <v>1381.2407350918884</v>
      </c>
      <c r="U344" s="148">
        <v>1375.6566490056898</v>
      </c>
      <c r="V344" s="148">
        <v>1369.8584208471186</v>
      </c>
      <c r="W344" s="148">
        <v>1363.7816371090191</v>
      </c>
      <c r="X344" s="148">
        <v>1357.3360616524542</v>
      </c>
      <c r="Y344" s="148">
        <v>1350.4379000027732</v>
      </c>
      <c r="Z344" s="148">
        <v>1342.1706044193797</v>
      </c>
      <c r="AA344" s="148">
        <v>1333.38896627023</v>
      </c>
      <c r="AB344" s="148">
        <v>1324.0552570117034</v>
      </c>
      <c r="AC344" s="148">
        <v>1314.1527421889466</v>
      </c>
      <c r="AD344" s="148">
        <v>1303.6870065560279</v>
      </c>
      <c r="AE344" s="148">
        <v>1292.6683163323023</v>
      </c>
      <c r="AF344" s="148">
        <v>1281.1039807929758</v>
      </c>
      <c r="AG344" s="148">
        <v>1268.9803067192508</v>
      </c>
      <c r="AH344" s="148">
        <v>1256.3735030460314</v>
      </c>
      <c r="AI344" s="148">
        <v>1243.3882775800541</v>
      </c>
      <c r="AJ344" s="148">
        <v>1230.1179352831089</v>
      </c>
      <c r="AK344" s="148">
        <v>1216.6667497788919</v>
      </c>
      <c r="AL344" s="148">
        <v>1203.4779852868762</v>
      </c>
      <c r="AM344" s="148">
        <v>1190.1592475620214</v>
      </c>
      <c r="AN344" s="148">
        <v>1176.7589068935383</v>
      </c>
      <c r="AO344" s="148">
        <v>1163.3197305153039</v>
      </c>
      <c r="AP344" s="148">
        <v>1149.8706592143676</v>
      </c>
      <c r="AQ344" s="148">
        <v>1136.445529865877</v>
      </c>
      <c r="AR344" s="148">
        <v>1123.078614363129</v>
      </c>
      <c r="AS344" s="148">
        <v>1109.8334828252093</v>
      </c>
      <c r="AT344" s="148">
        <v>1096.7858569808459</v>
      </c>
      <c r="AU344" s="148">
        <v>1083.948659469931</v>
      </c>
      <c r="AV344" s="148">
        <v>1071.3026231228355</v>
      </c>
      <c r="AW344" s="148">
        <v>1058.7915183276068</v>
      </c>
      <c r="AX344" s="148">
        <v>1046.3906797187205</v>
      </c>
      <c r="AY344" s="148">
        <v>1034.093156858097</v>
      </c>
    </row>
    <row r="345" spans="1:51" x14ac:dyDescent="0.35">
      <c r="B345" t="str">
        <f>B69</f>
        <v>Equal Males and Females</v>
      </c>
      <c r="C345" s="148">
        <v>1430.0518919297667</v>
      </c>
      <c r="D345" s="148">
        <v>1433.4288282453156</v>
      </c>
      <c r="E345" s="148">
        <v>1436.0215872474632</v>
      </c>
      <c r="F345" s="148">
        <v>1437.8356415359815</v>
      </c>
      <c r="G345" s="148">
        <v>1438.7936732269598</v>
      </c>
      <c r="H345" s="148">
        <v>1439.0026685269991</v>
      </c>
      <c r="I345" s="148">
        <v>1438.6485173172771</v>
      </c>
      <c r="J345" s="148">
        <v>1437.8053168614351</v>
      </c>
      <c r="K345" s="148">
        <v>1436.5229820295121</v>
      </c>
      <c r="L345" s="148">
        <v>1434.8456988748765</v>
      </c>
      <c r="M345" s="148">
        <v>1432.8244636618099</v>
      </c>
      <c r="N345" s="148">
        <v>1430.5101110925521</v>
      </c>
      <c r="O345" s="148">
        <v>1427.9310931994805</v>
      </c>
      <c r="P345" s="148">
        <v>1425.0984762938126</v>
      </c>
      <c r="Q345" s="148">
        <v>1422.0346439241969</v>
      </c>
      <c r="R345" s="148">
        <v>1418.7566586793437</v>
      </c>
      <c r="S345" s="148">
        <v>1415.2806455669556</v>
      </c>
      <c r="T345" s="148">
        <v>1411.5954395293113</v>
      </c>
      <c r="U345" s="148">
        <v>1407.6914693903157</v>
      </c>
      <c r="V345" s="148">
        <v>1403.5919931576263</v>
      </c>
      <c r="W345" s="148">
        <v>1399.2197036019541</v>
      </c>
      <c r="X345" s="148">
        <v>1394.4666430075106</v>
      </c>
      <c r="Y345" s="148">
        <v>1389.2324394233035</v>
      </c>
      <c r="Z345" s="148">
        <v>1382.4404021981195</v>
      </c>
      <c r="AA345" s="148">
        <v>1375.252703674151</v>
      </c>
      <c r="AB345" s="148">
        <v>1367.6161046830837</v>
      </c>
      <c r="AC345" s="148">
        <v>1359.5019574840546</v>
      </c>
      <c r="AD345" s="148">
        <v>1350.9078775393568</v>
      </c>
      <c r="AE345" s="148">
        <v>1341.8360093074205</v>
      </c>
      <c r="AF345" s="148">
        <v>1332.2861462501132</v>
      </c>
      <c r="AG345" s="148">
        <v>1322.2350610604246</v>
      </c>
      <c r="AH345" s="148">
        <v>1311.7661254172858</v>
      </c>
      <c r="AI345" s="148">
        <v>1300.9964228583938</v>
      </c>
      <c r="AJ345" s="148">
        <v>1290.0305569887462</v>
      </c>
      <c r="AK345" s="148">
        <v>1278.9872312230214</v>
      </c>
      <c r="AL345" s="148">
        <v>1268.3455598731896</v>
      </c>
      <c r="AM345" s="148">
        <v>1257.525109398541</v>
      </c>
      <c r="AN345" s="148">
        <v>1246.5860165308197</v>
      </c>
      <c r="AO345" s="148">
        <v>1235.5829179959046</v>
      </c>
      <c r="AP345" s="148">
        <v>1224.5581972653727</v>
      </c>
      <c r="AQ345" s="148">
        <v>1213.5567166133762</v>
      </c>
      <c r="AR345" s="148">
        <v>1202.6198553545587</v>
      </c>
      <c r="AS345" s="148">
        <v>1191.8170321158839</v>
      </c>
      <c r="AT345" s="148">
        <v>1181.2270897523501</v>
      </c>
      <c r="AU345" s="148">
        <v>1170.8628356163829</v>
      </c>
      <c r="AV345" s="148">
        <v>1160.7016730391799</v>
      </c>
      <c r="AW345" s="148">
        <v>1150.6626139821117</v>
      </c>
      <c r="AX345" s="148">
        <v>1140.723605441473</v>
      </c>
      <c r="AY345" s="148">
        <v>1130.8784689149759</v>
      </c>
    </row>
    <row r="348" spans="1:51" x14ac:dyDescent="0.35">
      <c r="B348" s="74" t="s">
        <v>319</v>
      </c>
      <c r="C348" s="75"/>
      <c r="D348" s="75"/>
      <c r="E348" s="75"/>
      <c r="F348" s="76"/>
    </row>
    <row r="349" spans="1:51" x14ac:dyDescent="0.35">
      <c r="B349" s="87" t="s">
        <v>22</v>
      </c>
      <c r="C349" s="77">
        <v>2050</v>
      </c>
      <c r="D349" s="132">
        <v>2050</v>
      </c>
      <c r="E349" s="77">
        <v>2070</v>
      </c>
      <c r="F349" s="131" t="s">
        <v>269</v>
      </c>
    </row>
    <row r="350" spans="1:51" x14ac:dyDescent="0.35">
      <c r="B350" s="88" t="str">
        <f>B341</f>
        <v>UN</v>
      </c>
      <c r="C350" s="80">
        <f ca="1">AE341</f>
        <v>1316.945667</v>
      </c>
      <c r="D350" s="92"/>
      <c r="E350" s="80">
        <f ca="1">AY341</f>
        <v>1091.0070079999998</v>
      </c>
      <c r="F350" s="93"/>
    </row>
    <row r="351" spans="1:51" x14ac:dyDescent="0.35">
      <c r="B351" s="89" t="str">
        <f t="shared" ref="B351:B354" si="45">B342</f>
        <v>Baseline</v>
      </c>
      <c r="C351" s="67">
        <f t="shared" ref="C351:C354" si="46">AE342</f>
        <v>1341.4636378549471</v>
      </c>
      <c r="D351" s="133">
        <f ca="1">C351/C$350-1</f>
        <v>1.8617298700559948E-2</v>
      </c>
      <c r="E351" s="67">
        <f t="shared" ref="E351:E354" si="47">AY342</f>
        <v>1125.938387279062</v>
      </c>
      <c r="F351" s="135">
        <f t="shared" ref="F351:F354" ca="1" si="48">E351/E$350-1</f>
        <v>3.2017557195253232E-2</v>
      </c>
    </row>
    <row r="352" spans="1:51" x14ac:dyDescent="0.35">
      <c r="B352" s="89" t="str">
        <f t="shared" si="45"/>
        <v>High Birth Rates</v>
      </c>
      <c r="C352" s="67">
        <f t="shared" si="46"/>
        <v>1410.4078163275803</v>
      </c>
      <c r="D352" s="133">
        <f t="shared" ref="D352:D354" ca="1" si="49">C352/C$350-1</f>
        <v>7.0968872649459502E-2</v>
      </c>
      <c r="E352" s="67">
        <f t="shared" si="47"/>
        <v>1263.7552058360759</v>
      </c>
      <c r="F352" s="135">
        <f t="shared" ca="1" si="48"/>
        <v>0.15833830265925863</v>
      </c>
    </row>
    <row r="353" spans="2:12" x14ac:dyDescent="0.35">
      <c r="B353" s="89" t="str">
        <f t="shared" si="45"/>
        <v>Low Birth Rates Persist</v>
      </c>
      <c r="C353" s="67">
        <f t="shared" si="46"/>
        <v>1292.6683163323023</v>
      </c>
      <c r="D353" s="133">
        <f t="shared" ca="1" si="49"/>
        <v>-1.8434587907488531E-2</v>
      </c>
      <c r="E353" s="67">
        <f t="shared" si="47"/>
        <v>1034.093156858097</v>
      </c>
      <c r="F353" s="135">
        <f t="shared" ca="1" si="48"/>
        <v>-5.2166347901133614E-2</v>
      </c>
    </row>
    <row r="354" spans="2:12" x14ac:dyDescent="0.35">
      <c r="B354" s="90" t="str">
        <f t="shared" si="45"/>
        <v>Equal Males and Females</v>
      </c>
      <c r="C354" s="85">
        <f t="shared" si="46"/>
        <v>1341.8360093074205</v>
      </c>
      <c r="D354" s="134">
        <f t="shared" ca="1" si="49"/>
        <v>1.8900052546678481E-2</v>
      </c>
      <c r="E354" s="85">
        <f t="shared" si="47"/>
        <v>1130.8784689149759</v>
      </c>
      <c r="F354" s="136">
        <f t="shared" ca="1" si="48"/>
        <v>3.6545558940145773E-2</v>
      </c>
    </row>
    <row r="357" spans="2:12" x14ac:dyDescent="0.35">
      <c r="B357" t="s">
        <v>320</v>
      </c>
    </row>
    <row r="358" spans="2:12" x14ac:dyDescent="0.35">
      <c r="C358">
        <v>2022</v>
      </c>
      <c r="D358">
        <f>C358+1</f>
        <v>2023</v>
      </c>
      <c r="E358">
        <f t="shared" ref="E358:L358" si="50">D358+1</f>
        <v>2024</v>
      </c>
      <c r="F358">
        <f t="shared" si="50"/>
        <v>2025</v>
      </c>
      <c r="G358">
        <f t="shared" si="50"/>
        <v>2026</v>
      </c>
      <c r="H358">
        <f t="shared" si="50"/>
        <v>2027</v>
      </c>
      <c r="I358">
        <f t="shared" si="50"/>
        <v>2028</v>
      </c>
      <c r="J358">
        <f t="shared" si="50"/>
        <v>2029</v>
      </c>
      <c r="K358">
        <f t="shared" si="50"/>
        <v>2030</v>
      </c>
      <c r="L358">
        <f t="shared" si="50"/>
        <v>2031</v>
      </c>
    </row>
    <row r="359" spans="2:12" x14ac:dyDescent="0.35">
      <c r="B359" t="s">
        <v>221</v>
      </c>
      <c r="C359" s="59">
        <f ca="1">OFFSET(UN_PopulationProj_Stats!$X$2, C$273-2022, 0)/10^3</f>
        <v>10.757794000000001</v>
      </c>
      <c r="D359" s="59">
        <f ca="1">OFFSET(UN_PopulationProj_Stats!$X$2, D$273-2022, 0)/10^3</f>
        <v>10.660034</v>
      </c>
      <c r="E359" s="59">
        <f ca="1">OFFSET(UN_PopulationProj_Stats!$X$2, E$273-2022, 0)/10^3</f>
        <v>10.577046000000001</v>
      </c>
      <c r="F359" s="59">
        <f ca="1">OFFSET(UN_PopulationProj_Stats!$X$2, F$273-2022, 0)/10^3</f>
        <v>10.441801</v>
      </c>
      <c r="G359" s="59">
        <f ca="1">OFFSET(UN_PopulationProj_Stats!$X$2, G$273-2022, 0)/10^3</f>
        <v>10.326066999999998</v>
      </c>
      <c r="H359" s="59">
        <f ca="1">OFFSET(UN_PopulationProj_Stats!$X$2, H$273-2022, 0)/10^3</f>
        <v>10.232621999999999</v>
      </c>
      <c r="I359" s="59">
        <f ca="1">OFFSET(UN_PopulationProj_Stats!$X$2, I$273-2022, 0)/10^3</f>
        <v>10.142147000000001</v>
      </c>
      <c r="J359" s="59">
        <f ca="1">OFFSET(UN_PopulationProj_Stats!$X$2, J$273-2022, 0)/10^3</f>
        <v>10.083803</v>
      </c>
      <c r="K359" s="59">
        <f ca="1">OFFSET(UN_PopulationProj_Stats!$X$2, K$273-2022, 0)/10^3</f>
        <v>10.016146000000001</v>
      </c>
      <c r="L359" s="59">
        <f ca="1">OFFSET(UN_PopulationProj_Stats!$X$2, L$273-2022, 0)/10^3</f>
        <v>9.9833400000000001</v>
      </c>
    </row>
    <row r="360" spans="2:12" x14ac:dyDescent="0.35">
      <c r="B360" t="s">
        <v>266</v>
      </c>
      <c r="C360" s="149">
        <v>13.9791397564845</v>
      </c>
      <c r="D360" s="149">
        <v>13.44734952202746</v>
      </c>
      <c r="E360" s="149">
        <v>12.924656714903481</v>
      </c>
      <c r="F360" s="149">
        <v>12.412951423357447</v>
      </c>
      <c r="G360" s="149">
        <v>11.830237425784832</v>
      </c>
      <c r="H360" s="149">
        <v>11.361757529562668</v>
      </c>
      <c r="I360" s="149">
        <v>11.087552147238265</v>
      </c>
      <c r="J360" s="149">
        <v>10.895815987844562</v>
      </c>
      <c r="K360" s="149">
        <v>10.761863395583219</v>
      </c>
      <c r="L360" s="149">
        <v>10.680323127413841</v>
      </c>
    </row>
    <row r="361" spans="2:12" x14ac:dyDescent="0.35">
      <c r="B361" t="s">
        <v>260</v>
      </c>
      <c r="C361" s="149">
        <v>16.853347418992382</v>
      </c>
      <c r="D361" s="149">
        <v>16.212217440219941</v>
      </c>
      <c r="E361" s="149">
        <v>15.582055382659673</v>
      </c>
      <c r="F361" s="149">
        <v>14.965139949751029</v>
      </c>
      <c r="G361" s="149">
        <v>14.262615930528336</v>
      </c>
      <c r="H361" s="149">
        <v>13.697813332701593</v>
      </c>
      <c r="I361" s="149">
        <v>13.367229430331836</v>
      </c>
      <c r="J361" s="149">
        <v>13.136070992592749</v>
      </c>
      <c r="K361" s="149">
        <v>12.97457682239477</v>
      </c>
      <c r="L361" s="149">
        <v>12.876271312038963</v>
      </c>
    </row>
    <row r="362" spans="2:12" x14ac:dyDescent="0.35">
      <c r="B362" t="s">
        <v>264</v>
      </c>
      <c r="C362" s="149">
        <v>11.92438105968774</v>
      </c>
      <c r="D362" s="149">
        <v>11.470757338203383</v>
      </c>
      <c r="E362" s="149">
        <v>11.024893836022358</v>
      </c>
      <c r="F362" s="149">
        <v>10.588402822058274</v>
      </c>
      <c r="G362" s="149">
        <v>10.091340493695284</v>
      </c>
      <c r="H362" s="149">
        <v>9.6917212825943526</v>
      </c>
      <c r="I362" s="149">
        <v>9.4578206617827707</v>
      </c>
      <c r="J362" s="149">
        <v>9.2942673196344501</v>
      </c>
      <c r="K362" s="149">
        <v>9.1800040829917009</v>
      </c>
      <c r="L362" s="149">
        <v>9.1104492143589741</v>
      </c>
    </row>
    <row r="363" spans="2:12" x14ac:dyDescent="0.35">
      <c r="B363" t="s">
        <v>105</v>
      </c>
      <c r="C363" s="149">
        <v>13.977174702484897</v>
      </c>
      <c r="D363" s="149">
        <v>13.443873731420942</v>
      </c>
      <c r="E363" s="149">
        <v>12.920083632025911</v>
      </c>
      <c r="F363" s="149">
        <v>12.40764353398003</v>
      </c>
      <c r="G363" s="149">
        <v>11.824584761948605</v>
      </c>
      <c r="H363" s="149">
        <v>11.355933671528343</v>
      </c>
      <c r="I363" s="149">
        <v>11.081540685496945</v>
      </c>
      <c r="J363" s="149">
        <v>10.889662625912706</v>
      </c>
      <c r="K363" s="149">
        <v>10.755597057081205</v>
      </c>
      <c r="L363" s="149">
        <v>10.6739457358858</v>
      </c>
    </row>
  </sheetData>
  <mergeCells count="10">
    <mergeCell ref="B53:G53"/>
    <mergeCell ref="C69:G69"/>
    <mergeCell ref="C68:G68"/>
    <mergeCell ref="C55:G55"/>
    <mergeCell ref="C58:G58"/>
    <mergeCell ref="C59:G59"/>
    <mergeCell ref="C60:G60"/>
    <mergeCell ref="C63:G63"/>
    <mergeCell ref="C64:G64"/>
    <mergeCell ref="C67:G67"/>
  </mergeCells>
  <hyperlinks>
    <hyperlink ref="I236" r:id="rId1" xr:uid="{0A6B7960-AF90-4F22-89F9-2DFC3A3173E0}"/>
  </hyperlinks>
  <pageMargins left="0.7" right="0.7" top="0.75" bottom="0.75" header="0.3" footer="0.3"/>
  <pageSetup orientation="portrait" horizontalDpi="360" verticalDpi="36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A4937-55FF-4767-9D5B-3FD629981F0E}">
  <sheetPr>
    <tabColor theme="5" tint="0.79998168889431442"/>
  </sheetPr>
  <dimension ref="A1:AZ37"/>
  <sheetViews>
    <sheetView showGridLines="0" topLeftCell="B8" zoomScale="77" workbookViewId="0">
      <selection activeCell="D21" sqref="D21:M21"/>
    </sheetView>
  </sheetViews>
  <sheetFormatPr defaultColWidth="12.6328125" defaultRowHeight="14.5" x14ac:dyDescent="0.35"/>
  <cols>
    <col min="1" max="1" width="8.7265625" customWidth="1"/>
    <col min="2" max="2" width="11.36328125" bestFit="1" customWidth="1"/>
    <col min="3" max="3" width="11.36328125" customWidth="1"/>
  </cols>
  <sheetData>
    <row r="1" spans="1:52" s="154" customFormat="1" x14ac:dyDescent="0.35">
      <c r="A1" s="58" t="s">
        <v>283</v>
      </c>
    </row>
    <row r="3" spans="1:52" s="154" customFormat="1" x14ac:dyDescent="0.35">
      <c r="A3" s="58" t="s">
        <v>284</v>
      </c>
    </row>
    <row r="4" spans="1:52" x14ac:dyDescent="0.35">
      <c r="B4" t="s">
        <v>62</v>
      </c>
      <c r="D4">
        <v>1</v>
      </c>
      <c r="E4">
        <f>D4+1</f>
        <v>2</v>
      </c>
      <c r="F4">
        <f t="shared" ref="F4:AZ4" si="0">E4+1</f>
        <v>3</v>
      </c>
      <c r="G4">
        <f t="shared" si="0"/>
        <v>4</v>
      </c>
      <c r="H4">
        <f t="shared" si="0"/>
        <v>5</v>
      </c>
      <c r="I4">
        <f t="shared" si="0"/>
        <v>6</v>
      </c>
      <c r="J4">
        <f t="shared" si="0"/>
        <v>7</v>
      </c>
      <c r="K4">
        <f t="shared" si="0"/>
        <v>8</v>
      </c>
      <c r="L4">
        <f t="shared" si="0"/>
        <v>9</v>
      </c>
      <c r="M4">
        <f t="shared" si="0"/>
        <v>10</v>
      </c>
      <c r="N4">
        <f t="shared" si="0"/>
        <v>11</v>
      </c>
      <c r="O4">
        <f t="shared" si="0"/>
        <v>12</v>
      </c>
      <c r="P4">
        <f t="shared" si="0"/>
        <v>13</v>
      </c>
      <c r="Q4">
        <f t="shared" si="0"/>
        <v>14</v>
      </c>
      <c r="R4">
        <f t="shared" si="0"/>
        <v>15</v>
      </c>
      <c r="S4">
        <f t="shared" si="0"/>
        <v>16</v>
      </c>
      <c r="T4">
        <f t="shared" si="0"/>
        <v>17</v>
      </c>
      <c r="U4">
        <f t="shared" si="0"/>
        <v>18</v>
      </c>
      <c r="V4">
        <f t="shared" si="0"/>
        <v>19</v>
      </c>
      <c r="W4">
        <f t="shared" si="0"/>
        <v>20</v>
      </c>
      <c r="X4">
        <f t="shared" si="0"/>
        <v>21</v>
      </c>
      <c r="Y4">
        <f t="shared" si="0"/>
        <v>22</v>
      </c>
      <c r="Z4">
        <f t="shared" si="0"/>
        <v>23</v>
      </c>
      <c r="AA4">
        <f t="shared" si="0"/>
        <v>24</v>
      </c>
      <c r="AB4">
        <f t="shared" si="0"/>
        <v>25</v>
      </c>
      <c r="AC4">
        <f t="shared" si="0"/>
        <v>26</v>
      </c>
      <c r="AD4">
        <f t="shared" si="0"/>
        <v>27</v>
      </c>
      <c r="AE4">
        <f t="shared" si="0"/>
        <v>28</v>
      </c>
      <c r="AF4">
        <f t="shared" si="0"/>
        <v>29</v>
      </c>
      <c r="AG4">
        <f t="shared" si="0"/>
        <v>30</v>
      </c>
      <c r="AH4">
        <f t="shared" si="0"/>
        <v>31</v>
      </c>
      <c r="AI4">
        <f t="shared" si="0"/>
        <v>32</v>
      </c>
      <c r="AJ4">
        <f t="shared" si="0"/>
        <v>33</v>
      </c>
      <c r="AK4">
        <f t="shared" si="0"/>
        <v>34</v>
      </c>
      <c r="AL4">
        <f t="shared" si="0"/>
        <v>35</v>
      </c>
      <c r="AM4">
        <f t="shared" si="0"/>
        <v>36</v>
      </c>
      <c r="AN4">
        <f t="shared" si="0"/>
        <v>37</v>
      </c>
      <c r="AO4">
        <f t="shared" si="0"/>
        <v>38</v>
      </c>
      <c r="AP4">
        <f t="shared" si="0"/>
        <v>39</v>
      </c>
      <c r="AQ4">
        <f t="shared" si="0"/>
        <v>40</v>
      </c>
      <c r="AR4">
        <f t="shared" si="0"/>
        <v>41</v>
      </c>
      <c r="AS4">
        <f t="shared" si="0"/>
        <v>42</v>
      </c>
      <c r="AT4">
        <f t="shared" si="0"/>
        <v>43</v>
      </c>
      <c r="AU4">
        <f t="shared" si="0"/>
        <v>44</v>
      </c>
      <c r="AV4">
        <f t="shared" si="0"/>
        <v>45</v>
      </c>
      <c r="AW4">
        <f t="shared" si="0"/>
        <v>46</v>
      </c>
      <c r="AX4">
        <f t="shared" si="0"/>
        <v>47</v>
      </c>
      <c r="AY4">
        <f t="shared" si="0"/>
        <v>48</v>
      </c>
      <c r="AZ4">
        <f t="shared" si="0"/>
        <v>49</v>
      </c>
    </row>
    <row r="5" spans="1:52" ht="15" thickBot="1" x14ac:dyDescent="0.4">
      <c r="B5" t="s">
        <v>22</v>
      </c>
      <c r="D5">
        <v>2022</v>
      </c>
      <c r="E5">
        <f>D5+1</f>
        <v>2023</v>
      </c>
      <c r="F5">
        <f t="shared" ref="F5:AZ5" si="1">E5+1</f>
        <v>2024</v>
      </c>
      <c r="G5">
        <f t="shared" si="1"/>
        <v>2025</v>
      </c>
      <c r="H5">
        <f t="shared" si="1"/>
        <v>2026</v>
      </c>
      <c r="I5">
        <f t="shared" si="1"/>
        <v>2027</v>
      </c>
      <c r="J5">
        <f t="shared" si="1"/>
        <v>2028</v>
      </c>
      <c r="K5">
        <f t="shared" si="1"/>
        <v>2029</v>
      </c>
      <c r="L5">
        <f t="shared" si="1"/>
        <v>2030</v>
      </c>
      <c r="M5">
        <f t="shared" si="1"/>
        <v>2031</v>
      </c>
      <c r="N5">
        <f t="shared" si="1"/>
        <v>2032</v>
      </c>
      <c r="O5">
        <f t="shared" si="1"/>
        <v>2033</v>
      </c>
      <c r="P5">
        <f t="shared" si="1"/>
        <v>2034</v>
      </c>
      <c r="Q5">
        <f t="shared" si="1"/>
        <v>2035</v>
      </c>
      <c r="R5">
        <f t="shared" si="1"/>
        <v>2036</v>
      </c>
      <c r="S5">
        <f t="shared" si="1"/>
        <v>2037</v>
      </c>
      <c r="T5">
        <f t="shared" si="1"/>
        <v>2038</v>
      </c>
      <c r="U5">
        <f t="shared" si="1"/>
        <v>2039</v>
      </c>
      <c r="V5">
        <f t="shared" si="1"/>
        <v>2040</v>
      </c>
      <c r="W5">
        <f t="shared" si="1"/>
        <v>2041</v>
      </c>
      <c r="X5">
        <f t="shared" si="1"/>
        <v>2042</v>
      </c>
      <c r="Y5">
        <f t="shared" si="1"/>
        <v>2043</v>
      </c>
      <c r="Z5">
        <f t="shared" si="1"/>
        <v>2044</v>
      </c>
      <c r="AA5">
        <f t="shared" si="1"/>
        <v>2045</v>
      </c>
      <c r="AB5">
        <f t="shared" si="1"/>
        <v>2046</v>
      </c>
      <c r="AC5">
        <f t="shared" si="1"/>
        <v>2047</v>
      </c>
      <c r="AD5">
        <f t="shared" si="1"/>
        <v>2048</v>
      </c>
      <c r="AE5">
        <f t="shared" si="1"/>
        <v>2049</v>
      </c>
      <c r="AF5">
        <f t="shared" si="1"/>
        <v>2050</v>
      </c>
      <c r="AG5">
        <f t="shared" si="1"/>
        <v>2051</v>
      </c>
      <c r="AH5">
        <f t="shared" si="1"/>
        <v>2052</v>
      </c>
      <c r="AI5">
        <f t="shared" si="1"/>
        <v>2053</v>
      </c>
      <c r="AJ5">
        <f t="shared" si="1"/>
        <v>2054</v>
      </c>
      <c r="AK5">
        <f t="shared" si="1"/>
        <v>2055</v>
      </c>
      <c r="AL5">
        <f t="shared" si="1"/>
        <v>2056</v>
      </c>
      <c r="AM5">
        <f t="shared" si="1"/>
        <v>2057</v>
      </c>
      <c r="AN5">
        <f t="shared" si="1"/>
        <v>2058</v>
      </c>
      <c r="AO5">
        <f t="shared" si="1"/>
        <v>2059</v>
      </c>
      <c r="AP5">
        <f t="shared" si="1"/>
        <v>2060</v>
      </c>
      <c r="AQ5">
        <f t="shared" si="1"/>
        <v>2061</v>
      </c>
      <c r="AR5">
        <f t="shared" si="1"/>
        <v>2062</v>
      </c>
      <c r="AS5">
        <f t="shared" si="1"/>
        <v>2063</v>
      </c>
      <c r="AT5">
        <f t="shared" si="1"/>
        <v>2064</v>
      </c>
      <c r="AU5">
        <f t="shared" si="1"/>
        <v>2065</v>
      </c>
      <c r="AV5">
        <f t="shared" si="1"/>
        <v>2066</v>
      </c>
      <c r="AW5">
        <f t="shared" si="1"/>
        <v>2067</v>
      </c>
      <c r="AX5">
        <f t="shared" si="1"/>
        <v>2068</v>
      </c>
      <c r="AY5">
        <f t="shared" si="1"/>
        <v>2069</v>
      </c>
      <c r="AZ5">
        <f t="shared" si="1"/>
        <v>2070</v>
      </c>
    </row>
    <row r="6" spans="1:52" x14ac:dyDescent="0.35">
      <c r="B6" s="156" t="s">
        <v>213</v>
      </c>
      <c r="C6" s="170"/>
      <c r="D6" s="157">
        <f ca="1">SUM(OFFSET(By_Age!$B$5:$U$5, D$4, 0))/10^3</f>
        <v>332.4942587175251</v>
      </c>
      <c r="E6" s="157">
        <f ca="1">SUM(OFFSET(By_Age!$B$5:$U$5, E$4, 0))/10^3</f>
        <v>332.9780530523409</v>
      </c>
      <c r="F6" s="157">
        <f ca="1">SUM(OFFSET(By_Age!$B$5:$U$5, F$4, 0))/10^3</f>
        <v>332.69649309857203</v>
      </c>
      <c r="G6" s="157">
        <f ca="1">SUM(OFFSET(By_Age!$B$5:$U$5, G$4, 0))/10^3</f>
        <v>331.53006396112391</v>
      </c>
      <c r="H6" s="157">
        <f ca="1">SUM(OFFSET(By_Age!$B$5:$U$5, H$4, 0))/10^3</f>
        <v>329.39847893753273</v>
      </c>
      <c r="I6" s="157">
        <f ca="1">SUM(OFFSET(By_Age!$B$5:$U$5, I$4, 0))/10^3</f>
        <v>326.35941262147009</v>
      </c>
      <c r="J6" s="157">
        <f ca="1">SUM(OFFSET(By_Age!$B$5:$U$5, J$4, 0))/10^3</f>
        <v>322.53846241989169</v>
      </c>
      <c r="K6" s="157">
        <f ca="1">SUM(OFFSET(By_Age!$B$5:$U$5, K$4, 0))/10^3</f>
        <v>318.06365308034788</v>
      </c>
      <c r="L6" s="157">
        <f ca="1">SUM(OFFSET(By_Age!$B$5:$U$5, L$4, 0))/10^3</f>
        <v>313.32216178426819</v>
      </c>
      <c r="M6" s="157">
        <f ca="1">SUM(OFFSET(By_Age!$B$5:$U$5, M$4, 0))/10^3</f>
        <v>308.5841019796174</v>
      </c>
      <c r="N6" s="157">
        <f ca="1">SUM(OFFSET(By_Age!$B$5:$U$5, N$4, 0))/10^3</f>
        <v>303.1613778848162</v>
      </c>
      <c r="O6" s="157">
        <f ca="1">SUM(OFFSET(By_Age!$B$5:$U$5, O$4, 0))/10^3</f>
        <v>297.55177012213341</v>
      </c>
      <c r="P6" s="157">
        <f ca="1">SUM(OFFSET(By_Age!$B$5:$U$5, P$4, 0))/10^3</f>
        <v>292.26691251316959</v>
      </c>
      <c r="Q6" s="157">
        <f ca="1">SUM(OFFSET(By_Age!$B$5:$U$5, Q$4, 0))/10^3</f>
        <v>287.46808551967985</v>
      </c>
      <c r="R6" s="157">
        <f ca="1">SUM(OFFSET(By_Age!$B$5:$U$5, R$4, 0))/10^3</f>
        <v>282.99940913792244</v>
      </c>
      <c r="S6" s="157">
        <f ca="1">SUM(OFFSET(By_Age!$B$5:$U$5, S$4, 0))/10^3</f>
        <v>278.19013117767804</v>
      </c>
      <c r="T6" s="157">
        <f ca="1">SUM(OFFSET(By_Age!$B$5:$U$5, T$4, 0))/10^3</f>
        <v>274.91615032166277</v>
      </c>
      <c r="U6" s="157">
        <f ca="1">SUM(OFFSET(By_Age!$B$5:$U$5, U$4, 0))/10^3</f>
        <v>273.66231736300159</v>
      </c>
      <c r="V6" s="157">
        <f ca="1">SUM(OFFSET(By_Age!$B$5:$U$5, V$4, 0))/10^3</f>
        <v>274.148755417122</v>
      </c>
      <c r="W6" s="157">
        <f ca="1">SUM(OFFSET(By_Age!$B$5:$U$5, W$4, 0))/10^3</f>
        <v>276.63556967856522</v>
      </c>
      <c r="X6" s="157">
        <f ca="1">SUM(OFFSET(By_Age!$B$5:$U$5, X$4, 0))/10^3</f>
        <v>273.85010329925336</v>
      </c>
      <c r="Y6" s="157">
        <f ca="1">SUM(OFFSET(By_Age!$B$5:$U$5, Y$4, 0))/10^3</f>
        <v>271.60673746850915</v>
      </c>
      <c r="Z6" s="157">
        <f ca="1">SUM(OFFSET(By_Age!$B$5:$U$5, Z$4, 0))/10^3</f>
        <v>269.75857724462412</v>
      </c>
      <c r="AA6" s="157">
        <f ca="1">SUM(OFFSET(By_Age!$B$5:$U$5, AA$4, 0))/10^3</f>
        <v>266.97892369219727</v>
      </c>
      <c r="AB6" s="157">
        <f ca="1">SUM(OFFSET(By_Age!$B$5:$U$5, AB$4, 0))/10^3</f>
        <v>264.91787952098593</v>
      </c>
      <c r="AC6" s="157">
        <f ca="1">SUM(OFFSET(By_Age!$B$5:$U$5, AC$4, 0))/10^3</f>
        <v>263.34803758901359</v>
      </c>
      <c r="AD6" s="157">
        <f ca="1">SUM(OFFSET(By_Age!$B$5:$U$5, AD$4, 0))/10^3</f>
        <v>261.97469185874917</v>
      </c>
      <c r="AE6" s="157">
        <f ca="1">SUM(OFFSET(By_Age!$B$5:$U$5, AE$4, 0))/10^3</f>
        <v>260.66882993748402</v>
      </c>
      <c r="AF6" s="157">
        <f ca="1">SUM(OFFSET(By_Age!$B$5:$U$5, AF$4, 0))/10^3</f>
        <v>259.33462309651458</v>
      </c>
      <c r="AG6" s="157">
        <f ca="1">SUM(OFFSET(By_Age!$B$5:$U$5, AG$4, 0))/10^3</f>
        <v>257.87983133304976</v>
      </c>
      <c r="AH6" s="157">
        <f ca="1">SUM(OFFSET(By_Age!$B$5:$U$5, AH$4, 0))/10^3</f>
        <v>256.174605524485</v>
      </c>
      <c r="AI6" s="157">
        <f ca="1">SUM(OFFSET(By_Age!$B$5:$U$5, AI$4, 0))/10^3</f>
        <v>254.22121907982768</v>
      </c>
      <c r="AJ6" s="157">
        <f ca="1">SUM(OFFSET(By_Age!$B$5:$U$5, AJ$4, 0))/10^3</f>
        <v>252.08906243086631</v>
      </c>
      <c r="AK6" s="157">
        <f ca="1">SUM(OFFSET(By_Age!$B$5:$U$5, AK$4, 0))/10^3</f>
        <v>249.85877636509838</v>
      </c>
      <c r="AL6" s="157">
        <f ca="1">SUM(OFFSET(By_Age!$B$5:$U$5, AL$4, 0))/10^3</f>
        <v>247.62057529368775</v>
      </c>
      <c r="AM6" s="157">
        <f ca="1">SUM(OFFSET(By_Age!$B$5:$U$5, AM$4, 0))/10^3</f>
        <v>245.86118336469039</v>
      </c>
      <c r="AN6" s="157">
        <f ca="1">SUM(OFFSET(By_Age!$B$5:$U$5, AN$4, 0))/10^3</f>
        <v>243.71107691602975</v>
      </c>
      <c r="AO6" s="157">
        <f ca="1">SUM(OFFSET(By_Age!$B$5:$U$5, AO$4, 0))/10^3</f>
        <v>241.24129073885638</v>
      </c>
      <c r="AP6" s="157">
        <f ca="1">SUM(OFFSET(By_Age!$B$5:$U$5, AP$4, 0))/10^3</f>
        <v>238.52446650499672</v>
      </c>
      <c r="AQ6" s="157">
        <f ca="1">SUM(OFFSET(By_Age!$B$5:$U$5, AQ$4, 0))/10^3</f>
        <v>235.60320115634246</v>
      </c>
      <c r="AR6" s="157">
        <f ca="1">SUM(OFFSET(By_Age!$B$5:$U$5, AR$4, 0))/10^3</f>
        <v>232.63328235351659</v>
      </c>
      <c r="AS6" s="157">
        <f ca="1">SUM(OFFSET(By_Age!$B$5:$U$5, AS$4, 0))/10^3</f>
        <v>229.79229143690989</v>
      </c>
      <c r="AT6" s="157">
        <f ca="1">SUM(OFFSET(By_Age!$B$5:$U$5, AT$4, 0))/10^3</f>
        <v>227.24285448950255</v>
      </c>
      <c r="AU6" s="157">
        <f ca="1">SUM(OFFSET(By_Age!$B$5:$U$5, AU$4, 0))/10^3</f>
        <v>226.30875294358205</v>
      </c>
      <c r="AV6" s="157">
        <f ca="1">SUM(OFFSET(By_Age!$B$5:$U$5, AV$4, 0))/10^3</f>
        <v>225.43100702932415</v>
      </c>
      <c r="AW6" s="157">
        <f ca="1">SUM(OFFSET(By_Age!$B$5:$U$5, AW$4, 0))/10^3</f>
        <v>224.68515409647375</v>
      </c>
      <c r="AX6" s="157">
        <f ca="1">SUM(OFFSET(By_Age!$B$5:$U$5, AX$4, 0))/10^3</f>
        <v>224.02100178056989</v>
      </c>
      <c r="AY6" s="157">
        <f ca="1">SUM(OFFSET(By_Age!$B$5:$U$5, AY$4, 0))/10^3</f>
        <v>223.46362570181418</v>
      </c>
      <c r="AZ6" s="158">
        <f ca="1">SUM(OFFSET(By_Age!$B$5:$U$5, AZ$4, 0))/10^3</f>
        <v>223.02706652962661</v>
      </c>
    </row>
    <row r="7" spans="1:52" x14ac:dyDescent="0.35">
      <c r="B7" s="159" t="s">
        <v>68</v>
      </c>
      <c r="D7" s="160">
        <f ca="1">SUM(OFFSET(By_Age!$V$5:$BN$5, D4, 0))/10^3</f>
        <v>904.41556993107486</v>
      </c>
      <c r="E7" s="160">
        <f ca="1">SUM(OFFSET(By_Age!$V$5:$BN$5, E4, 0))/10^3</f>
        <v>902.11300532481459</v>
      </c>
      <c r="F7" s="160">
        <f ca="1">SUM(OFFSET(By_Age!$V$5:$BN$5, F4, 0))/10^3</f>
        <v>902.33526305482087</v>
      </c>
      <c r="G7" s="160">
        <f ca="1">SUM(OFFSET(By_Age!$V$5:$BN$5, G4, 0))/10^3</f>
        <v>904.21827223386038</v>
      </c>
      <c r="H7" s="160">
        <f ca="1">SUM(OFFSET(By_Age!$V$5:$BN$5, H4, 0))/10^3</f>
        <v>906.68823710159631</v>
      </c>
      <c r="I7" s="160">
        <f ca="1">SUM(OFFSET(By_Age!$V$5:$BN$5, I4, 0))/10^3</f>
        <v>906.00714064701287</v>
      </c>
      <c r="J7" s="160">
        <f ca="1">SUM(OFFSET(By_Age!$V$5:$BN$5, J4, 0))/10^3</f>
        <v>899.57269998605466</v>
      </c>
      <c r="K7" s="160">
        <f ca="1">SUM(OFFSET(By_Age!$V$5:$BN$5, K4, 0))/10^3</f>
        <v>892.22771362450351</v>
      </c>
      <c r="L7" s="160">
        <f ca="1">SUM(OFFSET(By_Age!$V$5:$BN$5, L4, 0))/10^3</f>
        <v>885.99292135441044</v>
      </c>
      <c r="M7" s="160">
        <f ca="1">SUM(OFFSET(By_Age!$V$5:$BN$5, M4, 0))/10^3</f>
        <v>879.78966504291407</v>
      </c>
      <c r="N7" s="160">
        <f ca="1">SUM(OFFSET(By_Age!$V$5:$BN$5, N4, 0))/10^3</f>
        <v>875.07079895037418</v>
      </c>
      <c r="O7" s="160">
        <f ca="1">SUM(OFFSET(By_Age!$V$5:$BN$5, O4, 0))/10^3</f>
        <v>869.54408168475777</v>
      </c>
      <c r="P7" s="160">
        <f ca="1">SUM(OFFSET(By_Age!$V$5:$BN$5, P4, 0))/10^3</f>
        <v>862.34004126798322</v>
      </c>
      <c r="Q7" s="160">
        <f ca="1">SUM(OFFSET(By_Age!$V$5:$BN$5, Q4, 0))/10^3</f>
        <v>854.59518811174371</v>
      </c>
      <c r="R7" s="160">
        <f ca="1">SUM(OFFSET(By_Age!$V$5:$BN$5, R4, 0))/10^3</f>
        <v>846.90791869915483</v>
      </c>
      <c r="S7" s="160">
        <f ca="1">SUM(OFFSET(By_Age!$V$5:$BN$5, S4, 0))/10^3</f>
        <v>840.70285244247054</v>
      </c>
      <c r="T7" s="160">
        <f ca="1">SUM(OFFSET(By_Age!$V$5:$BN$5, T4, 0))/10^3</f>
        <v>833.81346264997887</v>
      </c>
      <c r="U7" s="160">
        <f ca="1">SUM(OFFSET(By_Age!$V$5:$BN$5, U4, 0))/10^3</f>
        <v>826.04516862983405</v>
      </c>
      <c r="V7" s="160">
        <f ca="1">SUM(OFFSET(By_Age!$V$5:$BN$5, V4, 0))/10^3</f>
        <v>818.37329221937205</v>
      </c>
      <c r="W7" s="160">
        <f ca="1">SUM(OFFSET(By_Age!$V$5:$BN$5, W4, 0))/10^3</f>
        <v>810.22561081711365</v>
      </c>
      <c r="X7" s="160">
        <f ca="1">SUM(OFFSET(By_Age!$V$5:$BN$5, X4, 0))/10^3</f>
        <v>808.38317940490958</v>
      </c>
      <c r="Y7" s="160">
        <f ca="1">SUM(OFFSET(By_Age!$V$5:$BN$5, Y4, 0))/10^3</f>
        <v>806.48867738812419</v>
      </c>
      <c r="Z7" s="160">
        <f ca="1">SUM(OFFSET(By_Age!$V$5:$BN$5, Z4, 0))/10^3</f>
        <v>803.44681992798098</v>
      </c>
      <c r="AA7" s="160">
        <f ca="1">SUM(OFFSET(By_Age!$V$5:$BN$5, AA4, 0))/10^3</f>
        <v>798.9694915486665</v>
      </c>
      <c r="AB7" s="160">
        <f ca="1">SUM(OFFSET(By_Age!$V$5:$BN$5, AB4, 0))/10^3</f>
        <v>793.04468268485425</v>
      </c>
      <c r="AC7" s="160">
        <f ca="1">SUM(OFFSET(By_Age!$V$5:$BN$5, AC4, 0))/10^3</f>
        <v>785.35646901188875</v>
      </c>
      <c r="AD7" s="160">
        <f ca="1">SUM(OFFSET(By_Age!$V$5:$BN$5, AD4, 0))/10^3</f>
        <v>777.71081667223598</v>
      </c>
      <c r="AE7" s="160">
        <f ca="1">SUM(OFFSET(By_Age!$V$5:$BN$5, AE4, 0))/10^3</f>
        <v>770.49106810226226</v>
      </c>
      <c r="AF7" s="160">
        <f ca="1">SUM(OFFSET(By_Age!$V$5:$BN$5, AF4, 0))/10^3</f>
        <v>762.08634722342731</v>
      </c>
      <c r="AG7" s="160">
        <f ca="1">SUM(OFFSET(By_Age!$V$5:$BN$5, AG4, 0))/10^3</f>
        <v>752.24539181964849</v>
      </c>
      <c r="AH7" s="160">
        <f ca="1">SUM(OFFSET(By_Age!$V$5:$BN$5, AH4, 0))/10^3</f>
        <v>740.93001108935937</v>
      </c>
      <c r="AI7" s="160">
        <f ca="1">SUM(OFFSET(By_Age!$V$5:$BN$5, AI4, 0))/10^3</f>
        <v>729.56349382059716</v>
      </c>
      <c r="AJ7" s="160">
        <f ca="1">SUM(OFFSET(By_Age!$V$5:$BN$5, AJ4, 0))/10^3</f>
        <v>718.47958210682384</v>
      </c>
      <c r="AK7" s="160">
        <f ca="1">SUM(OFFSET(By_Age!$V$5:$BN$5, AK4, 0))/10^3</f>
        <v>706.73388671251428</v>
      </c>
      <c r="AL7" s="160">
        <f ca="1">SUM(OFFSET(By_Age!$V$5:$BN$5, AL4, 0))/10^3</f>
        <v>697.02405272434305</v>
      </c>
      <c r="AM7" s="160">
        <f ca="1">SUM(OFFSET(By_Age!$V$5:$BN$5, AM4, 0))/10^3</f>
        <v>690.4909596248566</v>
      </c>
      <c r="AN7" s="160">
        <f ca="1">SUM(OFFSET(By_Age!$V$5:$BN$5, AN4, 0))/10^3</f>
        <v>685.20186049136078</v>
      </c>
      <c r="AO7" s="160">
        <f ca="1">SUM(OFFSET(By_Age!$V$5:$BN$5, AO4, 0))/10^3</f>
        <v>680.73899134679448</v>
      </c>
      <c r="AP7" s="160">
        <f ca="1">SUM(OFFSET(By_Age!$V$5:$BN$5, AP4, 0))/10^3</f>
        <v>676.92436058922362</v>
      </c>
      <c r="AQ7" s="160">
        <f ca="1">SUM(OFFSET(By_Age!$V$5:$BN$5, AQ4, 0))/10^3</f>
        <v>673.787393690626</v>
      </c>
      <c r="AR7" s="160">
        <f ca="1">SUM(OFFSET(By_Age!$V$5:$BN$5, AR4, 0))/10^3</f>
        <v>671.24055419606088</v>
      </c>
      <c r="AS7" s="160">
        <f ca="1">SUM(OFFSET(By_Age!$V$5:$BN$5, AS4, 0))/10^3</f>
        <v>669.03577641403228</v>
      </c>
      <c r="AT7" s="160">
        <f ca="1">SUM(OFFSET(By_Age!$V$5:$BN$5, AT4, 0))/10^3</f>
        <v>666.89796242029172</v>
      </c>
      <c r="AU7" s="160">
        <f ca="1">SUM(OFFSET(By_Age!$V$5:$BN$5, AU4, 0))/10^3</f>
        <v>662.98359630601158</v>
      </c>
      <c r="AV7" s="160">
        <f ca="1">SUM(OFFSET(By_Age!$V$5:$BN$5, AV4, 0))/10^3</f>
        <v>659.13034268331035</v>
      </c>
      <c r="AW7" s="160">
        <f ca="1">SUM(OFFSET(By_Age!$V$5:$BN$5, AW4, 0))/10^3</f>
        <v>655.62734586070815</v>
      </c>
      <c r="AX7" s="160">
        <f ca="1">SUM(OFFSET(By_Age!$V$5:$BN$5, AX4, 0))/10^3</f>
        <v>652.05184000205657</v>
      </c>
      <c r="AY7" s="160">
        <f ca="1">SUM(OFFSET(By_Age!$V$5:$BN$5, AY4, 0))/10^3</f>
        <v>648.18563934510269</v>
      </c>
      <c r="AZ7" s="161">
        <f ca="1">SUM(OFFSET(By_Age!$V$5:$BN$5, AZ4, 0))/10^3</f>
        <v>643.87886677749202</v>
      </c>
    </row>
    <row r="8" spans="1:52" x14ac:dyDescent="0.35">
      <c r="B8" s="159" t="s">
        <v>69</v>
      </c>
      <c r="D8" s="160">
        <f ca="1">SUM(OFFSET(By_Age!$BO$5:$CX$5,D4,0))/10^3</f>
        <v>196.01627094367467</v>
      </c>
      <c r="E8" s="160">
        <f ca="1">SUM(OFFSET(By_Age!$BO$5:$CX$5,E4,0))/10^3</f>
        <v>203.97469231301866</v>
      </c>
      <c r="F8" s="160">
        <f ca="1">SUM(OFFSET(By_Age!$BO$5:$CX$5,F4,0))/10^3</f>
        <v>209.28059965320821</v>
      </c>
      <c r="G8" s="160">
        <f ca="1">SUM(OFFSET(By_Age!$BO$5:$CX$5,G4,0))/10^3</f>
        <v>212.92582332815385</v>
      </c>
      <c r="H8" s="160">
        <f ca="1">SUM(OFFSET(By_Age!$BO$5:$CX$5,H4,0))/10^3</f>
        <v>215.97285685925556</v>
      </c>
      <c r="I8" s="160">
        <f ca="1">SUM(OFFSET(By_Age!$BO$5:$CX$5,I4,0))/10^3</f>
        <v>222.23272632722151</v>
      </c>
      <c r="J8" s="160">
        <f ca="1">SUM(OFFSET(By_Age!$BO$5:$CX$5,J4,0))/10^3</f>
        <v>234.40805951024717</v>
      </c>
      <c r="K8" s="160">
        <f ca="1">SUM(OFFSET(By_Age!$BO$5:$CX$5,K4,0))/10^3</f>
        <v>247.61912747090449</v>
      </c>
      <c r="L8" s="160">
        <f ca="1">SUM(OFFSET(By_Age!$BO$5:$CX$5,L4,0))/10^3</f>
        <v>259.51981977930654</v>
      </c>
      <c r="M8" s="160">
        <f ca="1">SUM(OFFSET(By_Age!$BO$5:$CX$5,M4,0))/10^3</f>
        <v>270.97363331548792</v>
      </c>
      <c r="N8" s="160">
        <f ca="1">SUM(OFFSET(By_Age!$BO$5:$CX$5,N4,0))/10^3</f>
        <v>281.27888550157803</v>
      </c>
      <c r="O8" s="160">
        <f ca="1">SUM(OFFSET(By_Age!$BO$5:$CX$5,O4,0))/10^3</f>
        <v>292.29280009814846</v>
      </c>
      <c r="P8" s="160">
        <f ca="1">SUM(OFFSET(By_Age!$BO$5:$CX$5,P4,0))/10^3</f>
        <v>304.4087426224217</v>
      </c>
      <c r="Q8" s="160">
        <f ca="1">SUM(OFFSET(By_Age!$BO$5:$CX$5,Q4,0))/10^3</f>
        <v>316.34301441230156</v>
      </c>
      <c r="R8" s="160">
        <f ca="1">SUM(OFFSET(By_Age!$BO$5:$CX$5,R4,0))/10^3</f>
        <v>327.68058882615111</v>
      </c>
      <c r="S8" s="160">
        <f ca="1">SUM(OFFSET(By_Age!$BO$5:$CX$5,S4,0))/10^3</f>
        <v>337.68834856563439</v>
      </c>
      <c r="T8" s="160">
        <f ca="1">SUM(OFFSET(By_Age!$BO$5:$CX$5,T4,0))/10^3</f>
        <v>346.6760852624144</v>
      </c>
      <c r="U8" s="160">
        <f ca="1">SUM(OFFSET(By_Age!$BO$5:$CX$5,U4,0))/10^3</f>
        <v>354.33936081386355</v>
      </c>
      <c r="V8" s="160">
        <f ca="1">SUM(OFFSET(By_Age!$BO$5:$CX$5,V4,0))/10^3</f>
        <v>359.96998197519605</v>
      </c>
      <c r="W8" s="160">
        <f ca="1">SUM(OFFSET(By_Age!$BO$5:$CX$5,W4,0))/10^3</f>
        <v>363.90652319779031</v>
      </c>
      <c r="X8" s="160">
        <f ca="1">SUM(OFFSET(By_Age!$BO$5:$CX$5,X4,0))/10^3</f>
        <v>366.54524031641574</v>
      </c>
      <c r="Y8" s="160">
        <f ca="1">SUM(OFFSET(By_Age!$BO$5:$CX$5,Y4,0))/10^3</f>
        <v>368.29632433532134</v>
      </c>
      <c r="Z8" s="160">
        <f ca="1">SUM(OFFSET(By_Age!$BO$5:$CX$5,Z4,0))/10^3</f>
        <v>370.27839249866895</v>
      </c>
      <c r="AA8" s="160">
        <f ca="1">SUM(OFFSET(By_Age!$BO$5:$CX$5,AA4,0))/10^3</f>
        <v>372.80555786861993</v>
      </c>
      <c r="AB8" s="160">
        <f ca="1">SUM(OFFSET(By_Age!$BO$5:$CX$5,AB4,0))/10^3</f>
        <v>375.81922226002382</v>
      </c>
      <c r="AC8" s="160">
        <f ca="1">SUM(OFFSET(By_Age!$BO$5:$CX$5,AC4,0))/10^3</f>
        <v>379.78826305849532</v>
      </c>
      <c r="AD8" s="160">
        <f ca="1">SUM(OFFSET(By_Age!$BO$5:$CX$5,AD4,0))/10^3</f>
        <v>383.15657995454075</v>
      </c>
      <c r="AE8" s="160">
        <f ca="1">SUM(OFFSET(By_Age!$BO$5:$CX$5,AE4,0))/10^3</f>
        <v>385.65677004611285</v>
      </c>
      <c r="AF8" s="160">
        <f ca="1">SUM(OFFSET(By_Age!$BO$5:$CX$5,AF4,0))/10^3</f>
        <v>388.98684600763869</v>
      </c>
      <c r="AG8" s="160">
        <f ca="1">SUM(OFFSET(By_Age!$BO$5:$CX$5,AG4,0))/10^3</f>
        <v>393.48001010257792</v>
      </c>
      <c r="AH8" s="160">
        <f ca="1">SUM(OFFSET(By_Age!$BO$5:$CX$5,AH4,0))/10^3</f>
        <v>399.26798189741811</v>
      </c>
      <c r="AI8" s="160">
        <f ca="1">SUM(OFFSET(By_Age!$BO$5:$CX$5,AI4,0))/10^3</f>
        <v>405.01875763953927</v>
      </c>
      <c r="AJ8" s="160">
        <f ca="1">SUM(OFFSET(By_Age!$BO$5:$CX$5,AJ4,0))/10^3</f>
        <v>410.46371437273245</v>
      </c>
      <c r="AK8" s="160">
        <f ca="1">SUM(OFFSET(By_Age!$BO$5:$CX$5,AK4,0))/10^3</f>
        <v>416.58707443729594</v>
      </c>
      <c r="AL8" s="160">
        <f ca="1">SUM(OFFSET(By_Age!$BO$5:$CX$5,AL4,0))/10^3</f>
        <v>420.73987829958168</v>
      </c>
      <c r="AM8" s="160">
        <f ca="1">SUM(OFFSET(By_Age!$BO$5:$CX$5,AM4,0))/10^3</f>
        <v>421.82660554339435</v>
      </c>
      <c r="AN8" s="160">
        <f ca="1">SUM(OFFSET(By_Age!$BO$5:$CX$5,AN4,0))/10^3</f>
        <v>421.81517907033827</v>
      </c>
      <c r="AO8" s="160">
        <f ca="1">SUM(OFFSET(By_Age!$BO$5:$CX$5,AO4,0))/10^3</f>
        <v>421.12833779928957</v>
      </c>
      <c r="AP8" s="160">
        <f ca="1">SUM(OFFSET(By_Age!$BO$5:$CX$5,AP4,0))/10^3</f>
        <v>419.94207949098484</v>
      </c>
      <c r="AQ8" s="160">
        <f ca="1">SUM(OFFSET(By_Age!$BO$5:$CX$5,AQ4,0))/10^3</f>
        <v>418.24489861393153</v>
      </c>
      <c r="AR8" s="160">
        <f ca="1">SUM(OFFSET(By_Age!$BO$5:$CX$5,AR4,0))/10^3</f>
        <v>416.02827255328788</v>
      </c>
      <c r="AS8" s="160">
        <f ca="1">SUM(OFFSET(By_Age!$BO$5:$CX$5,AS4,0))/10^3</f>
        <v>413.41363774116337</v>
      </c>
      <c r="AT8" s="160">
        <f ca="1">SUM(OFFSET(By_Age!$BO$5:$CX$5,AT4,0))/10^3</f>
        <v>410.59075476550743</v>
      </c>
      <c r="AU8" s="160">
        <f ca="1">SUM(OFFSET(By_Age!$BO$5:$CX$5,AU4,0))/10^3</f>
        <v>408.16238420015128</v>
      </c>
      <c r="AV8" s="160">
        <f ca="1">SUM(OFFSET(By_Age!$BO$5:$CX$5,AV4,0))/10^3</f>
        <v>405.86245772252425</v>
      </c>
      <c r="AW8" s="160">
        <f ca="1">SUM(OFFSET(By_Age!$BO$5:$CX$5,AW4,0))/10^3</f>
        <v>403.29916140381607</v>
      </c>
      <c r="AX8" s="160">
        <f ca="1">SUM(OFFSET(By_Age!$BO$5:$CX$5,AX4,0))/10^3</f>
        <v>400.83099029755925</v>
      </c>
      <c r="AY8" s="160">
        <f ca="1">SUM(OFFSET(By_Age!$BO$5:$CX$5,AY4,0))/10^3</f>
        <v>398.63626576185715</v>
      </c>
      <c r="AZ8" s="161">
        <f ca="1">SUM(OFFSET(By_Age!$BO$5:$CX$5,AZ4,0))/10^3</f>
        <v>396.84927252895756</v>
      </c>
    </row>
    <row r="9" spans="1:52" ht="15" thickBot="1" x14ac:dyDescent="0.4">
      <c r="B9" s="162" t="s">
        <v>65</v>
      </c>
      <c r="C9" s="187"/>
      <c r="D9" s="163">
        <f ca="1">SUM(D6:D8)</f>
        <v>1432.9260995922748</v>
      </c>
      <c r="E9" s="163">
        <f t="shared" ref="E9:AZ9" ca="1" si="2">SUM(E6:E8)</f>
        <v>1439.0657506901744</v>
      </c>
      <c r="F9" s="163">
        <f t="shared" ca="1" si="2"/>
        <v>1444.3123558066011</v>
      </c>
      <c r="G9" s="163">
        <f t="shared" ca="1" si="2"/>
        <v>1448.6741595231383</v>
      </c>
      <c r="H9" s="163">
        <f t="shared" ca="1" si="2"/>
        <v>1452.0595728983844</v>
      </c>
      <c r="I9" s="163">
        <f t="shared" ca="1" si="2"/>
        <v>1454.5992795957045</v>
      </c>
      <c r="J9" s="163">
        <f t="shared" ca="1" si="2"/>
        <v>1456.5192219161934</v>
      </c>
      <c r="K9" s="163">
        <f t="shared" ca="1" si="2"/>
        <v>1457.910494175756</v>
      </c>
      <c r="L9" s="163">
        <f t="shared" ca="1" si="2"/>
        <v>1458.8349029179851</v>
      </c>
      <c r="M9" s="163">
        <f t="shared" ca="1" si="2"/>
        <v>1459.3474003380193</v>
      </c>
      <c r="N9" s="163">
        <f t="shared" ca="1" si="2"/>
        <v>1459.5110623367684</v>
      </c>
      <c r="O9" s="163">
        <f t="shared" ca="1" si="2"/>
        <v>1459.3886519050398</v>
      </c>
      <c r="P9" s="163">
        <f t="shared" ca="1" si="2"/>
        <v>1459.0156964035743</v>
      </c>
      <c r="Q9" s="163">
        <f t="shared" ca="1" si="2"/>
        <v>1458.406288043725</v>
      </c>
      <c r="R9" s="163">
        <f t="shared" ca="1" si="2"/>
        <v>1457.5879166632283</v>
      </c>
      <c r="S9" s="163">
        <f t="shared" ca="1" si="2"/>
        <v>1456.5813321857831</v>
      </c>
      <c r="T9" s="163">
        <f t="shared" ca="1" si="2"/>
        <v>1455.4056982340562</v>
      </c>
      <c r="U9" s="163">
        <f t="shared" ca="1" si="2"/>
        <v>1454.0468468066993</v>
      </c>
      <c r="V9" s="163">
        <f t="shared" ca="1" si="2"/>
        <v>1452.4920296116902</v>
      </c>
      <c r="W9" s="163">
        <f t="shared" ca="1" si="2"/>
        <v>1450.7677036934692</v>
      </c>
      <c r="X9" s="163">
        <f t="shared" ca="1" si="2"/>
        <v>1448.7785230205786</v>
      </c>
      <c r="Y9" s="163">
        <f t="shared" ca="1" si="2"/>
        <v>1446.3917391919547</v>
      </c>
      <c r="Z9" s="163">
        <f t="shared" ca="1" si="2"/>
        <v>1443.4837896712738</v>
      </c>
      <c r="AA9" s="163">
        <f t="shared" ca="1" si="2"/>
        <v>1438.7539731094837</v>
      </c>
      <c r="AB9" s="163">
        <f t="shared" ca="1" si="2"/>
        <v>1433.7817844658639</v>
      </c>
      <c r="AC9" s="163">
        <f t="shared" ca="1" si="2"/>
        <v>1428.4927696593977</v>
      </c>
      <c r="AD9" s="163">
        <f t="shared" ca="1" si="2"/>
        <v>1422.8420884855259</v>
      </c>
      <c r="AE9" s="163">
        <f t="shared" ca="1" si="2"/>
        <v>1416.816668085859</v>
      </c>
      <c r="AF9" s="163">
        <f t="shared" ca="1" si="2"/>
        <v>1410.4078163275806</v>
      </c>
      <c r="AG9" s="163">
        <f t="shared" ca="1" si="2"/>
        <v>1403.6052332552763</v>
      </c>
      <c r="AH9" s="163">
        <f t="shared" ca="1" si="2"/>
        <v>1396.3725985112626</v>
      </c>
      <c r="AI9" s="163">
        <f t="shared" ca="1" si="2"/>
        <v>1388.8034705399641</v>
      </c>
      <c r="AJ9" s="163">
        <f t="shared" ca="1" si="2"/>
        <v>1381.0323589104225</v>
      </c>
      <c r="AK9" s="163">
        <f t="shared" ca="1" si="2"/>
        <v>1373.1797375149085</v>
      </c>
      <c r="AL9" s="163">
        <f t="shared" ca="1" si="2"/>
        <v>1365.3845063176125</v>
      </c>
      <c r="AM9" s="163">
        <f t="shared" ca="1" si="2"/>
        <v>1358.1787485329414</v>
      </c>
      <c r="AN9" s="163">
        <f t="shared" ca="1" si="2"/>
        <v>1350.7281164777287</v>
      </c>
      <c r="AO9" s="163">
        <f t="shared" ca="1" si="2"/>
        <v>1343.1086198849405</v>
      </c>
      <c r="AP9" s="163">
        <f t="shared" ca="1" si="2"/>
        <v>1335.3909065852054</v>
      </c>
      <c r="AQ9" s="163">
        <f t="shared" ca="1" si="2"/>
        <v>1327.6354934609001</v>
      </c>
      <c r="AR9" s="163">
        <f t="shared" ca="1" si="2"/>
        <v>1319.9021091028653</v>
      </c>
      <c r="AS9" s="163">
        <f t="shared" ca="1" si="2"/>
        <v>1312.2417055921055</v>
      </c>
      <c r="AT9" s="163">
        <f t="shared" ca="1" si="2"/>
        <v>1304.7315716753017</v>
      </c>
      <c r="AU9" s="163">
        <f t="shared" ca="1" si="2"/>
        <v>1297.4547334497449</v>
      </c>
      <c r="AV9" s="163">
        <f t="shared" ca="1" si="2"/>
        <v>1290.4238074351588</v>
      </c>
      <c r="AW9" s="163">
        <f t="shared" ca="1" si="2"/>
        <v>1283.6116613609979</v>
      </c>
      <c r="AX9" s="163">
        <f t="shared" ca="1" si="2"/>
        <v>1276.9038320801858</v>
      </c>
      <c r="AY9" s="163">
        <f t="shared" ca="1" si="2"/>
        <v>1270.285530808774</v>
      </c>
      <c r="AZ9" s="164">
        <f t="shared" ca="1" si="2"/>
        <v>1263.7552058360761</v>
      </c>
    </row>
    <row r="10" spans="1:52" x14ac:dyDescent="0.35">
      <c r="D10" s="160"/>
      <c r="E10" s="160"/>
      <c r="F10" s="160"/>
      <c r="G10" s="160"/>
      <c r="H10" s="160"/>
      <c r="I10" s="160"/>
      <c r="J10" s="160"/>
      <c r="K10" s="160"/>
      <c r="L10" s="160"/>
      <c r="M10" s="160"/>
      <c r="N10" s="160"/>
      <c r="O10" s="160"/>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row>
    <row r="11" spans="1:52" ht="15" thickBot="1" x14ac:dyDescent="0.4">
      <c r="D11" s="33"/>
      <c r="E11" s="33"/>
      <c r="F11" s="33"/>
      <c r="G11" s="38"/>
      <c r="I11" s="34"/>
      <c r="J11" s="34"/>
      <c r="K11" s="34"/>
    </row>
    <row r="12" spans="1:52" x14ac:dyDescent="0.35">
      <c r="B12" s="156" t="s">
        <v>67</v>
      </c>
      <c r="C12" s="170"/>
      <c r="D12" s="165">
        <f t="shared" ref="D12:AZ12" ca="1" si="3">D6/D$9</f>
        <v>0.23203866466814521</v>
      </c>
      <c r="E12" s="165">
        <f t="shared" ca="1" si="3"/>
        <v>0.23138487792697796</v>
      </c>
      <c r="F12" s="165">
        <f t="shared" ca="1" si="3"/>
        <v>0.23034940590311018</v>
      </c>
      <c r="G12" s="165">
        <f t="shared" ca="1" si="3"/>
        <v>0.22885067824379088</v>
      </c>
      <c r="H12" s="165">
        <f t="shared" ca="1" si="3"/>
        <v>0.22684914936378037</v>
      </c>
      <c r="I12" s="165">
        <f t="shared" ca="1" si="3"/>
        <v>0.22436379365743903</v>
      </c>
      <c r="J12" s="165">
        <f t="shared" ca="1" si="3"/>
        <v>0.22144470019115906</v>
      </c>
      <c r="K12" s="165">
        <f t="shared" ca="1" si="3"/>
        <v>0.21816404666197858</v>
      </c>
      <c r="L12" s="165">
        <f t="shared" ca="1" si="3"/>
        <v>0.21477561385291519</v>
      </c>
      <c r="M12" s="165">
        <f t="shared" ca="1" si="3"/>
        <v>0.21145349072341654</v>
      </c>
      <c r="N12" s="165">
        <f t="shared" ca="1" si="3"/>
        <v>0.20771434058158894</v>
      </c>
      <c r="O12" s="165">
        <f t="shared" ca="1" si="3"/>
        <v>0.20388795659999051</v>
      </c>
      <c r="P12" s="165">
        <f t="shared" ca="1" si="3"/>
        <v>0.20031786719882308</v>
      </c>
      <c r="Q12" s="165">
        <f t="shared" ca="1" si="3"/>
        <v>0.19711111223010661</v>
      </c>
      <c r="R12" s="165">
        <f t="shared" ca="1" si="3"/>
        <v>0.19415597913694058</v>
      </c>
      <c r="S12" s="165">
        <f t="shared" ca="1" si="3"/>
        <v>0.19098839524478789</v>
      </c>
      <c r="T12" s="165">
        <f t="shared" ca="1" si="3"/>
        <v>0.1888931386315427</v>
      </c>
      <c r="U12" s="165">
        <f t="shared" ca="1" si="3"/>
        <v>0.18820735931858337</v>
      </c>
      <c r="V12" s="165">
        <f t="shared" ca="1" si="3"/>
        <v>0.18874372445982582</v>
      </c>
      <c r="W12" s="165">
        <f t="shared" ca="1" si="3"/>
        <v>0.19068219465755021</v>
      </c>
      <c r="X12" s="165">
        <f t="shared" ca="1" si="3"/>
        <v>0.18902137141590106</v>
      </c>
      <c r="Y12" s="165">
        <f t="shared" ca="1" si="3"/>
        <v>0.1877822792463166</v>
      </c>
      <c r="Z12" s="165">
        <f t="shared" ca="1" si="3"/>
        <v>0.18688022627954592</v>
      </c>
      <c r="AA12" s="165">
        <f t="shared" ca="1" si="3"/>
        <v>0.18556259699856356</v>
      </c>
      <c r="AB12" s="165">
        <f t="shared" ca="1" si="3"/>
        <v>0.18476861848239864</v>
      </c>
      <c r="AC12" s="165">
        <f t="shared" ca="1" si="3"/>
        <v>0.18435377705958211</v>
      </c>
      <c r="AD12" s="165">
        <f t="shared" ca="1" si="3"/>
        <v>0.18412070740583392</v>
      </c>
      <c r="AE12" s="165">
        <f t="shared" ca="1" si="3"/>
        <v>0.18398204637841509</v>
      </c>
      <c r="AF12" s="165">
        <f t="shared" ca="1" si="3"/>
        <v>0.183872083020477</v>
      </c>
      <c r="AG12" s="165">
        <f t="shared" ca="1" si="3"/>
        <v>0.18372675252497345</v>
      </c>
      <c r="AH12" s="165">
        <f t="shared" ca="1" si="3"/>
        <v>0.18345719888631773</v>
      </c>
      <c r="AI12" s="165">
        <f t="shared" ca="1" si="3"/>
        <v>0.18305053556712886</v>
      </c>
      <c r="AJ12" s="165">
        <f t="shared" ca="1" si="3"/>
        <v>0.18253668047992311</v>
      </c>
      <c r="AK12" s="165">
        <f t="shared" ca="1" si="3"/>
        <v>0.18195635249998413</v>
      </c>
      <c r="AL12" s="165">
        <f t="shared" ca="1" si="3"/>
        <v>0.18135592878632448</v>
      </c>
      <c r="AM12" s="165">
        <f t="shared" ca="1" si="3"/>
        <v>0.18102269942764257</v>
      </c>
      <c r="AN12" s="165">
        <f t="shared" ca="1" si="3"/>
        <v>0.18042940984418915</v>
      </c>
      <c r="AO12" s="165">
        <f t="shared" ca="1" si="3"/>
        <v>0.17961413333757228</v>
      </c>
      <c r="AP12" s="165">
        <f t="shared" ca="1" si="3"/>
        <v>0.17861771061099968</v>
      </c>
      <c r="AQ12" s="165">
        <f t="shared" ca="1" si="3"/>
        <v>0.17746075810474796</v>
      </c>
      <c r="AR12" s="165">
        <f t="shared" ca="1" si="3"/>
        <v>0.17625040580595552</v>
      </c>
      <c r="AS12" s="165">
        <f t="shared" ca="1" si="3"/>
        <v>0.175114302843487</v>
      </c>
      <c r="AT12" s="165">
        <f t="shared" ca="1" si="3"/>
        <v>0.17416828060481293</v>
      </c>
      <c r="AU12" s="165">
        <f t="shared" ca="1" si="3"/>
        <v>0.17442516267358302</v>
      </c>
      <c r="AV12" s="165">
        <f t="shared" ca="1" si="3"/>
        <v>0.17469532546628222</v>
      </c>
      <c r="AW12" s="165">
        <f t="shared" ca="1" si="3"/>
        <v>0.17504137805840966</v>
      </c>
      <c r="AX12" s="165">
        <f t="shared" ca="1" si="3"/>
        <v>0.17544077803856259</v>
      </c>
      <c r="AY12" s="165">
        <f t="shared" ca="1" si="3"/>
        <v>0.17591606003694135</v>
      </c>
      <c r="AZ12" s="166">
        <f t="shared" ca="1" si="3"/>
        <v>0.17647964218044601</v>
      </c>
    </row>
    <row r="13" spans="1:52" x14ac:dyDescent="0.35">
      <c r="B13" s="159" t="s">
        <v>68</v>
      </c>
      <c r="D13" s="133">
        <f t="shared" ref="D13:AZ13" ca="1" si="4">D7/D$9</f>
        <v>0.63116693190836393</v>
      </c>
      <c r="E13" s="133">
        <f t="shared" ca="1" si="4"/>
        <v>0.62687407082835667</v>
      </c>
      <c r="F13" s="133">
        <f t="shared" ca="1" si="4"/>
        <v>0.62475077460020501</v>
      </c>
      <c r="G13" s="133">
        <f t="shared" ca="1" si="4"/>
        <v>0.62416953204404702</v>
      </c>
      <c r="H13" s="133">
        <f t="shared" ca="1" si="4"/>
        <v>0.62441531602715217</v>
      </c>
      <c r="I13" s="133">
        <f t="shared" ca="1" si="4"/>
        <v>0.6228568605498217</v>
      </c>
      <c r="J13" s="133">
        <f t="shared" ca="1" si="4"/>
        <v>0.61761814499267564</v>
      </c>
      <c r="K13" s="133">
        <f t="shared" ca="1" si="4"/>
        <v>0.61199073412866356</v>
      </c>
      <c r="L13" s="133">
        <f t="shared" ca="1" si="4"/>
        <v>0.60732912242655634</v>
      </c>
      <c r="M13" s="133">
        <f t="shared" ca="1" si="4"/>
        <v>0.60286513330488278</v>
      </c>
      <c r="N13" s="133">
        <f t="shared" ca="1" si="4"/>
        <v>0.59956434831629923</v>
      </c>
      <c r="O13" s="133">
        <f t="shared" ca="1" si="4"/>
        <v>0.59582762998032257</v>
      </c>
      <c r="P13" s="133">
        <f t="shared" ca="1" si="4"/>
        <v>0.5910423331247382</v>
      </c>
      <c r="Q13" s="133">
        <f t="shared" ca="1" si="4"/>
        <v>0.58597881476366875</v>
      </c>
      <c r="R13" s="133">
        <f t="shared" ca="1" si="4"/>
        <v>0.58103384984003725</v>
      </c>
      <c r="S13" s="133">
        <f t="shared" ca="1" si="4"/>
        <v>0.57717535839958234</v>
      </c>
      <c r="T13" s="133">
        <f t="shared" ca="1" si="4"/>
        <v>0.57290792777690924</v>
      </c>
      <c r="U13" s="133">
        <f t="shared" ca="1" si="4"/>
        <v>0.56810079430655946</v>
      </c>
      <c r="V13" s="133">
        <f t="shared" ca="1" si="4"/>
        <v>0.56342704506141505</v>
      </c>
      <c r="W13" s="133">
        <f t="shared" ca="1" si="4"/>
        <v>0.55848059531128436</v>
      </c>
      <c r="X13" s="133">
        <f t="shared" ca="1" si="4"/>
        <v>0.55797567851813556</v>
      </c>
      <c r="Y13" s="133">
        <f t="shared" ca="1" si="4"/>
        <v>0.55758661746691074</v>
      </c>
      <c r="Z13" s="133">
        <f t="shared" ca="1" si="4"/>
        <v>0.55660259275301649</v>
      </c>
      <c r="AA13" s="133">
        <f t="shared" ca="1" si="4"/>
        <v>0.55532044149418169</v>
      </c>
      <c r="AB13" s="133">
        <f t="shared" ca="1" si="4"/>
        <v>0.55311393356855376</v>
      </c>
      <c r="AC13" s="133">
        <f t="shared" ca="1" si="4"/>
        <v>0.54977979986496184</v>
      </c>
      <c r="AD13" s="133">
        <f t="shared" ca="1" si="4"/>
        <v>0.54658969042729955</v>
      </c>
      <c r="AE13" s="133">
        <f t="shared" ca="1" si="4"/>
        <v>0.54381846674856493</v>
      </c>
      <c r="AF13" s="133">
        <f t="shared" ca="1" si="4"/>
        <v>0.54033049051567761</v>
      </c>
      <c r="AG13" s="133">
        <f t="shared" ca="1" si="4"/>
        <v>0.53593800735198327</v>
      </c>
      <c r="AH13" s="133">
        <f t="shared" ca="1" si="4"/>
        <v>0.53061053466624819</v>
      </c>
      <c r="AI13" s="133">
        <f t="shared" ca="1" si="4"/>
        <v>0.52531802324553833</v>
      </c>
      <c r="AJ13" s="133">
        <f t="shared" ca="1" si="4"/>
        <v>0.52024818786554328</v>
      </c>
      <c r="AK13" s="133">
        <f t="shared" ca="1" si="4"/>
        <v>0.51466961491254981</v>
      </c>
      <c r="AL13" s="133">
        <f t="shared" ca="1" si="4"/>
        <v>0.51049653009772988</v>
      </c>
      <c r="AM13" s="133">
        <f t="shared" ca="1" si="4"/>
        <v>0.50839476053553445</v>
      </c>
      <c r="AN13" s="133">
        <f t="shared" ca="1" si="4"/>
        <v>0.50728333269477677</v>
      </c>
      <c r="AO13" s="133">
        <f t="shared" ca="1" si="4"/>
        <v>0.5068383757414282</v>
      </c>
      <c r="AP13" s="133">
        <f t="shared" ca="1" si="4"/>
        <v>0.5069110155319394</v>
      </c>
      <c r="AQ13" s="133">
        <f t="shared" ca="1" si="4"/>
        <v>0.50750932542047889</v>
      </c>
      <c r="AR13" s="133">
        <f t="shared" ca="1" si="4"/>
        <v>0.50855328555562473</v>
      </c>
      <c r="AS13" s="133">
        <f t="shared" ca="1" si="4"/>
        <v>0.50984187864395913</v>
      </c>
      <c r="AT13" s="133">
        <f t="shared" ca="1" si="4"/>
        <v>0.51113805850806637</v>
      </c>
      <c r="AU13" s="133">
        <f t="shared" ca="1" si="4"/>
        <v>0.51098784351669357</v>
      </c>
      <c r="AV13" s="133">
        <f t="shared" ca="1" si="4"/>
        <v>0.51078594403291055</v>
      </c>
      <c r="AW13" s="133">
        <f t="shared" ca="1" si="4"/>
        <v>0.51076767654600019</v>
      </c>
      <c r="AX13" s="133">
        <f t="shared" ca="1" si="4"/>
        <v>0.51065070338132534</v>
      </c>
      <c r="AY13" s="133">
        <f t="shared" ca="1" si="4"/>
        <v>0.51026767102701032</v>
      </c>
      <c r="AZ13" s="167">
        <f t="shared" ca="1" si="4"/>
        <v>0.50949650992853013</v>
      </c>
    </row>
    <row r="14" spans="1:52" ht="15" thickBot="1" x14ac:dyDescent="0.4">
      <c r="B14" s="162" t="s">
        <v>69</v>
      </c>
      <c r="C14" s="187"/>
      <c r="D14" s="168">
        <f ca="1">D8/D$9</f>
        <v>0.13679440342349072</v>
      </c>
      <c r="E14" s="168">
        <f t="shared" ref="E14:AZ14" ca="1" si="5">E8/E$9</f>
        <v>0.14174105124466524</v>
      </c>
      <c r="F14" s="168">
        <f t="shared" ca="1" si="5"/>
        <v>0.14489981949668487</v>
      </c>
      <c r="G14" s="168">
        <f t="shared" ca="1" si="5"/>
        <v>0.14697978971216197</v>
      </c>
      <c r="H14" s="168">
        <f t="shared" ca="1" si="5"/>
        <v>0.14873553460906758</v>
      </c>
      <c r="I14" s="168">
        <f t="shared" ca="1" si="5"/>
        <v>0.15277934579273922</v>
      </c>
      <c r="J14" s="168">
        <f t="shared" ca="1" si="5"/>
        <v>0.16093715481616538</v>
      </c>
      <c r="K14" s="168">
        <f t="shared" ca="1" si="5"/>
        <v>0.16984521920935783</v>
      </c>
      <c r="L14" s="168">
        <f t="shared" ca="1" si="5"/>
        <v>0.1778952637205285</v>
      </c>
      <c r="M14" s="168">
        <f t="shared" ca="1" si="5"/>
        <v>0.18568137597170079</v>
      </c>
      <c r="N14" s="168">
        <f t="shared" ca="1" si="5"/>
        <v>0.1927213111021118</v>
      </c>
      <c r="O14" s="168">
        <f t="shared" ca="1" si="5"/>
        <v>0.20028441341968686</v>
      </c>
      <c r="P14" s="168">
        <f t="shared" ca="1" si="5"/>
        <v>0.20863979967643886</v>
      </c>
      <c r="Q14" s="168">
        <f t="shared" ca="1" si="5"/>
        <v>0.2169100730062247</v>
      </c>
      <c r="R14" s="168">
        <f t="shared" ca="1" si="5"/>
        <v>0.22481017102302228</v>
      </c>
      <c r="S14" s="168">
        <f t="shared" ca="1" si="5"/>
        <v>0.2318362463556296</v>
      </c>
      <c r="T14" s="168">
        <f t="shared" ca="1" si="5"/>
        <v>0.23819893359154792</v>
      </c>
      <c r="U14" s="168">
        <f t="shared" ca="1" si="5"/>
        <v>0.24369184637485711</v>
      </c>
      <c r="V14" s="168">
        <f t="shared" ca="1" si="5"/>
        <v>0.24782923047875902</v>
      </c>
      <c r="W14" s="168">
        <f t="shared" ca="1" si="5"/>
        <v>0.25083721003116544</v>
      </c>
      <c r="X14" s="168">
        <f t="shared" ca="1" si="5"/>
        <v>0.25300295006596346</v>
      </c>
      <c r="Y14" s="168">
        <f t="shared" ca="1" si="5"/>
        <v>0.25463110328677263</v>
      </c>
      <c r="Z14" s="168">
        <f t="shared" ca="1" si="5"/>
        <v>0.2565171809674377</v>
      </c>
      <c r="AA14" s="168">
        <f t="shared" ca="1" si="5"/>
        <v>0.25911696150725477</v>
      </c>
      <c r="AB14" s="168">
        <f t="shared" ca="1" si="5"/>
        <v>0.26211744794904773</v>
      </c>
      <c r="AC14" s="168">
        <f t="shared" ca="1" si="5"/>
        <v>0.26586642307545599</v>
      </c>
      <c r="AD14" s="168">
        <f t="shared" ca="1" si="5"/>
        <v>0.26928960216686654</v>
      </c>
      <c r="AE14" s="168">
        <f t="shared" ca="1" si="5"/>
        <v>0.27219948687302009</v>
      </c>
      <c r="AF14" s="168">
        <f t="shared" ca="1" si="5"/>
        <v>0.27579742646384542</v>
      </c>
      <c r="AG14" s="168">
        <f t="shared" ca="1" si="5"/>
        <v>0.28033524012304317</v>
      </c>
      <c r="AH14" s="168">
        <f t="shared" ca="1" si="5"/>
        <v>0.28593226644743397</v>
      </c>
      <c r="AI14" s="168">
        <f t="shared" ca="1" si="5"/>
        <v>0.29163144118733286</v>
      </c>
      <c r="AJ14" s="168">
        <f t="shared" ca="1" si="5"/>
        <v>0.29721513165453367</v>
      </c>
      <c r="AK14" s="168">
        <f t="shared" ca="1" si="5"/>
        <v>0.30337403258746604</v>
      </c>
      <c r="AL14" s="168">
        <f t="shared" ca="1" si="5"/>
        <v>0.30814754111594567</v>
      </c>
      <c r="AM14" s="168">
        <f t="shared" ca="1" si="5"/>
        <v>0.31058254003682295</v>
      </c>
      <c r="AN14" s="168">
        <f t="shared" ca="1" si="5"/>
        <v>0.3122872574610342</v>
      </c>
      <c r="AO14" s="168">
        <f t="shared" ca="1" si="5"/>
        <v>0.31354749092099954</v>
      </c>
      <c r="AP14" s="168">
        <f t="shared" ca="1" si="5"/>
        <v>0.31447127385706081</v>
      </c>
      <c r="AQ14" s="168">
        <f t="shared" ca="1" si="5"/>
        <v>0.31502991647477313</v>
      </c>
      <c r="AR14" s="168">
        <f t="shared" ca="1" si="5"/>
        <v>0.31519630863841974</v>
      </c>
      <c r="AS14" s="168">
        <f t="shared" ca="1" si="5"/>
        <v>0.31504381851255381</v>
      </c>
      <c r="AT14" s="168">
        <f t="shared" ca="1" si="5"/>
        <v>0.3146936608871207</v>
      </c>
      <c r="AU14" s="168">
        <f t="shared" ca="1" si="5"/>
        <v>0.31458699380972344</v>
      </c>
      <c r="AV14" s="168">
        <f t="shared" ca="1" si="5"/>
        <v>0.3145187305008072</v>
      </c>
      <c r="AW14" s="168">
        <f t="shared" ca="1" si="5"/>
        <v>0.31419094539559017</v>
      </c>
      <c r="AX14" s="168">
        <f t="shared" ca="1" si="5"/>
        <v>0.31390851858011204</v>
      </c>
      <c r="AY14" s="168">
        <f t="shared" ca="1" si="5"/>
        <v>0.31381626893604836</v>
      </c>
      <c r="AZ14" s="169">
        <f t="shared" ca="1" si="5"/>
        <v>0.31402384789102389</v>
      </c>
    </row>
    <row r="15" spans="1:52" x14ac:dyDescent="0.35">
      <c r="D15" s="133"/>
      <c r="E15" s="133"/>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c r="AX15" s="133"/>
      <c r="AY15" s="133"/>
      <c r="AZ15" s="133"/>
    </row>
    <row r="16" spans="1:52" s="154" customFormat="1" x14ac:dyDescent="0.35">
      <c r="A16" s="58" t="s">
        <v>285</v>
      </c>
    </row>
    <row r="17" spans="2:52" ht="15" thickBot="1" x14ac:dyDescent="0.4">
      <c r="B17" t="s">
        <v>22</v>
      </c>
      <c r="D17">
        <f>Summary_Exhibits!B78</f>
        <v>2022</v>
      </c>
      <c r="E17">
        <f t="shared" ref="E17:AZ17" si="6">D17+1</f>
        <v>2023</v>
      </c>
      <c r="F17">
        <f t="shared" si="6"/>
        <v>2024</v>
      </c>
      <c r="G17">
        <f t="shared" si="6"/>
        <v>2025</v>
      </c>
      <c r="H17">
        <f t="shared" si="6"/>
        <v>2026</v>
      </c>
      <c r="I17">
        <f t="shared" si="6"/>
        <v>2027</v>
      </c>
      <c r="J17">
        <f t="shared" si="6"/>
        <v>2028</v>
      </c>
      <c r="K17">
        <f t="shared" si="6"/>
        <v>2029</v>
      </c>
      <c r="L17">
        <f t="shared" si="6"/>
        <v>2030</v>
      </c>
      <c r="M17">
        <f t="shared" si="6"/>
        <v>2031</v>
      </c>
      <c r="N17">
        <f t="shared" si="6"/>
        <v>2032</v>
      </c>
      <c r="O17">
        <f t="shared" si="6"/>
        <v>2033</v>
      </c>
      <c r="P17">
        <f t="shared" si="6"/>
        <v>2034</v>
      </c>
      <c r="Q17">
        <f t="shared" si="6"/>
        <v>2035</v>
      </c>
      <c r="R17">
        <f t="shared" si="6"/>
        <v>2036</v>
      </c>
      <c r="S17">
        <f t="shared" si="6"/>
        <v>2037</v>
      </c>
      <c r="T17">
        <f t="shared" si="6"/>
        <v>2038</v>
      </c>
      <c r="U17">
        <f t="shared" si="6"/>
        <v>2039</v>
      </c>
      <c r="V17">
        <f t="shared" si="6"/>
        <v>2040</v>
      </c>
      <c r="W17">
        <f t="shared" si="6"/>
        <v>2041</v>
      </c>
      <c r="X17">
        <f t="shared" si="6"/>
        <v>2042</v>
      </c>
      <c r="Y17">
        <f t="shared" si="6"/>
        <v>2043</v>
      </c>
      <c r="Z17">
        <f t="shared" si="6"/>
        <v>2044</v>
      </c>
      <c r="AA17">
        <f t="shared" si="6"/>
        <v>2045</v>
      </c>
      <c r="AB17">
        <f t="shared" si="6"/>
        <v>2046</v>
      </c>
      <c r="AC17">
        <f t="shared" si="6"/>
        <v>2047</v>
      </c>
      <c r="AD17">
        <f t="shared" si="6"/>
        <v>2048</v>
      </c>
      <c r="AE17">
        <f t="shared" si="6"/>
        <v>2049</v>
      </c>
      <c r="AF17">
        <f t="shared" si="6"/>
        <v>2050</v>
      </c>
      <c r="AG17">
        <f t="shared" si="6"/>
        <v>2051</v>
      </c>
      <c r="AH17">
        <f t="shared" si="6"/>
        <v>2052</v>
      </c>
      <c r="AI17">
        <f t="shared" si="6"/>
        <v>2053</v>
      </c>
      <c r="AJ17">
        <f t="shared" si="6"/>
        <v>2054</v>
      </c>
      <c r="AK17">
        <f t="shared" si="6"/>
        <v>2055</v>
      </c>
      <c r="AL17">
        <f t="shared" si="6"/>
        <v>2056</v>
      </c>
      <c r="AM17">
        <f t="shared" si="6"/>
        <v>2057</v>
      </c>
      <c r="AN17">
        <f t="shared" si="6"/>
        <v>2058</v>
      </c>
      <c r="AO17">
        <f t="shared" si="6"/>
        <v>2059</v>
      </c>
      <c r="AP17">
        <f t="shared" si="6"/>
        <v>2060</v>
      </c>
      <c r="AQ17">
        <f t="shared" si="6"/>
        <v>2061</v>
      </c>
      <c r="AR17">
        <f t="shared" si="6"/>
        <v>2062</v>
      </c>
      <c r="AS17">
        <f t="shared" si="6"/>
        <v>2063</v>
      </c>
      <c r="AT17">
        <f t="shared" si="6"/>
        <v>2064</v>
      </c>
      <c r="AU17">
        <f t="shared" si="6"/>
        <v>2065</v>
      </c>
      <c r="AV17">
        <f t="shared" si="6"/>
        <v>2066</v>
      </c>
      <c r="AW17">
        <f t="shared" si="6"/>
        <v>2067</v>
      </c>
      <c r="AX17">
        <f t="shared" si="6"/>
        <v>2068</v>
      </c>
      <c r="AY17">
        <f t="shared" si="6"/>
        <v>2069</v>
      </c>
      <c r="AZ17">
        <f t="shared" si="6"/>
        <v>2070</v>
      </c>
    </row>
    <row r="18" spans="2:52" ht="15" thickBot="1" x14ac:dyDescent="0.4">
      <c r="B18" s="172" t="s">
        <v>151</v>
      </c>
      <c r="C18" s="188"/>
      <c r="D18" s="173">
        <f ca="1">SUM(OFFSET(By_Age!$B$6:$CX$6, Summary_Calculations!D$17-2022, 0))/10^3</f>
        <v>1432.9260995922746</v>
      </c>
      <c r="E18" s="173">
        <f ca="1">SUM(OFFSET(By_Age!$B$6:$CX$6, Summary_Calculations!E$17-2022, 0))/10^3</f>
        <v>1439.0657506901739</v>
      </c>
      <c r="F18" s="173">
        <f ca="1">SUM(OFFSET(By_Age!$B$6:$CX$6, Summary_Calculations!F$17-2022, 0))/10^3</f>
        <v>1444.312355806602</v>
      </c>
      <c r="G18" s="173">
        <f ca="1">SUM(OFFSET(By_Age!$B$6:$CX$6, Summary_Calculations!G$17-2022, 0))/10^3</f>
        <v>1448.6741595231374</v>
      </c>
      <c r="H18" s="173">
        <f ca="1">SUM(OFFSET(By_Age!$B$6:$CX$6, Summary_Calculations!H$17-2022, 0))/10^3</f>
        <v>1452.0595728983847</v>
      </c>
      <c r="I18" s="173">
        <f ca="1">SUM(OFFSET(By_Age!$B$6:$CX$6, Summary_Calculations!I$17-2022, 0))/10^3</f>
        <v>1454.599279595704</v>
      </c>
      <c r="J18" s="173">
        <f ca="1">SUM(OFFSET(By_Age!$B$6:$CX$6, Summary_Calculations!J$17-2022, 0))/10^3</f>
        <v>1456.5192219161925</v>
      </c>
      <c r="K18" s="173">
        <f ca="1">SUM(OFFSET(By_Age!$B$6:$CX$6, Summary_Calculations!K$17-2022, 0))/10^3</f>
        <v>1457.9104941757557</v>
      </c>
      <c r="L18" s="173">
        <f ca="1">SUM(OFFSET(By_Age!$B$6:$CX$6, Summary_Calculations!L$17-2022, 0))/10^3</f>
        <v>1458.8349029179851</v>
      </c>
      <c r="M18" s="173">
        <f ca="1">SUM(OFFSET(By_Age!$B$6:$CX$6, Summary_Calculations!M$17-2022, 0))/10^3</f>
        <v>1459.347400338019</v>
      </c>
      <c r="N18" s="173">
        <f ca="1">SUM(OFFSET(By_Age!$B$6:$CX$6, Summary_Calculations!N$17-2022, 0))/10^3</f>
        <v>1459.5110623367693</v>
      </c>
      <c r="O18" s="173">
        <f ca="1">SUM(OFFSET(By_Age!$B$6:$CX$6, Summary_Calculations!O$17-2022, 0))/10^3</f>
        <v>1459.3886519050398</v>
      </c>
      <c r="P18" s="173">
        <f ca="1">SUM(OFFSET(By_Age!$B$6:$CX$6, Summary_Calculations!P$17-2022, 0))/10^3</f>
        <v>1459.0156964035746</v>
      </c>
      <c r="Q18" s="173">
        <f ca="1">SUM(OFFSET(By_Age!$B$6:$CX$6, Summary_Calculations!Q$17-2022, 0))/10^3</f>
        <v>1458.4062880437257</v>
      </c>
      <c r="R18" s="173">
        <f ca="1">SUM(OFFSET(By_Age!$B$6:$CX$6, Summary_Calculations!R$17-2022, 0))/10^3</f>
        <v>1457.5879166632285</v>
      </c>
      <c r="S18" s="173">
        <f ca="1">SUM(OFFSET(By_Age!$B$6:$CX$6, Summary_Calculations!S$17-2022, 0))/10^3</f>
        <v>1456.581332185782</v>
      </c>
      <c r="T18" s="173">
        <f ca="1">SUM(OFFSET(By_Age!$B$6:$CX$6, Summary_Calculations!T$17-2022, 0))/10^3</f>
        <v>1455.4056982340558</v>
      </c>
      <c r="U18" s="173">
        <f ca="1">SUM(OFFSET(By_Age!$B$6:$CX$6, Summary_Calculations!U$17-2022, 0))/10^3</f>
        <v>1454.046846806699</v>
      </c>
      <c r="V18" s="173">
        <f ca="1">SUM(OFFSET(By_Age!$B$6:$CX$6, Summary_Calculations!V$17-2022, 0))/10^3</f>
        <v>1452.4920296116902</v>
      </c>
      <c r="W18" s="173">
        <f ca="1">SUM(OFFSET(By_Age!$B$6:$CX$6, Summary_Calculations!W$17-2022, 0))/10^3</f>
        <v>1450.7677036934692</v>
      </c>
      <c r="X18" s="173">
        <f ca="1">SUM(OFFSET(By_Age!$B$6:$CX$6, Summary_Calculations!X$17-2022, 0))/10^3</f>
        <v>1448.7785230205789</v>
      </c>
      <c r="Y18" s="173">
        <f ca="1">SUM(OFFSET(By_Age!$B$6:$CX$6, Summary_Calculations!Y$17-2022, 0))/10^3</f>
        <v>1446.3917391919542</v>
      </c>
      <c r="Z18" s="173">
        <f ca="1">SUM(OFFSET(By_Age!$B$6:$CX$6, Summary_Calculations!Z$17-2022, 0))/10^3</f>
        <v>1443.4837896712743</v>
      </c>
      <c r="AA18" s="173">
        <f ca="1">SUM(OFFSET(By_Age!$B$6:$CX$6, Summary_Calculations!AA$17-2022, 0))/10^3</f>
        <v>1438.7539731094841</v>
      </c>
      <c r="AB18" s="173">
        <f ca="1">SUM(OFFSET(By_Age!$B$6:$CX$6, Summary_Calculations!AB$17-2022, 0))/10^3</f>
        <v>1433.7817844658637</v>
      </c>
      <c r="AC18" s="173">
        <f ca="1">SUM(OFFSET(By_Age!$B$6:$CX$6, Summary_Calculations!AC$17-2022, 0))/10^3</f>
        <v>1428.4927696593973</v>
      </c>
      <c r="AD18" s="173">
        <f ca="1">SUM(OFFSET(By_Age!$B$6:$CX$6, Summary_Calculations!AD$17-2022, 0))/10^3</f>
        <v>1422.8420884855257</v>
      </c>
      <c r="AE18" s="173">
        <f ca="1">SUM(OFFSET(By_Age!$B$6:$CX$6, Summary_Calculations!AE$17-2022, 0))/10^3</f>
        <v>1416.8166680858592</v>
      </c>
      <c r="AF18" s="173">
        <f ca="1">SUM(OFFSET(By_Age!$B$6:$CX$6, Summary_Calculations!AF$17-2022, 0))/10^3</f>
        <v>1410.4078163275803</v>
      </c>
      <c r="AG18" s="173">
        <f ca="1">SUM(OFFSET(By_Age!$B$6:$CX$6, Summary_Calculations!AG$17-2022, 0))/10^3</f>
        <v>1403.6052332552758</v>
      </c>
      <c r="AH18" s="173">
        <f ca="1">SUM(OFFSET(By_Age!$B$6:$CX$6, Summary_Calculations!AH$17-2022, 0))/10^3</f>
        <v>1396.3725985112624</v>
      </c>
      <c r="AI18" s="173">
        <f ca="1">SUM(OFFSET(By_Age!$B$6:$CX$6, Summary_Calculations!AI$17-2022, 0))/10^3</f>
        <v>1388.8034705399646</v>
      </c>
      <c r="AJ18" s="173">
        <f ca="1">SUM(OFFSET(By_Age!$B$6:$CX$6, Summary_Calculations!AJ$17-2022, 0))/10^3</f>
        <v>1381.0323589104228</v>
      </c>
      <c r="AK18" s="173">
        <f ca="1">SUM(OFFSET(By_Age!$B$6:$CX$6, Summary_Calculations!AK$17-2022, 0))/10^3</f>
        <v>1373.1797375149085</v>
      </c>
      <c r="AL18" s="173">
        <f ca="1">SUM(OFFSET(By_Age!$B$6:$CX$6, Summary_Calculations!AL$17-2022, 0))/10^3</f>
        <v>1365.3845063176122</v>
      </c>
      <c r="AM18" s="173">
        <f ca="1">SUM(OFFSET(By_Age!$B$6:$CX$6, Summary_Calculations!AM$17-2022, 0))/10^3</f>
        <v>1358.1787485329423</v>
      </c>
      <c r="AN18" s="173">
        <f ca="1">SUM(OFFSET(By_Age!$B$6:$CX$6, Summary_Calculations!AN$17-2022, 0))/10^3</f>
        <v>1350.7281164777285</v>
      </c>
      <c r="AO18" s="173">
        <f ca="1">SUM(OFFSET(By_Age!$B$6:$CX$6, Summary_Calculations!AO$17-2022, 0))/10^3</f>
        <v>1343.1086198849405</v>
      </c>
      <c r="AP18" s="173">
        <f ca="1">SUM(OFFSET(By_Age!$B$6:$CX$6, Summary_Calculations!AP$17-2022, 0))/10^3</f>
        <v>1335.3909065852049</v>
      </c>
      <c r="AQ18" s="173">
        <f ca="1">SUM(OFFSET(By_Age!$B$6:$CX$6, Summary_Calculations!AQ$17-2022, 0))/10^3</f>
        <v>1327.6354934608994</v>
      </c>
      <c r="AR18" s="173">
        <f ca="1">SUM(OFFSET(By_Age!$B$6:$CX$6, Summary_Calculations!AR$17-2022, 0))/10^3</f>
        <v>1319.9021091028656</v>
      </c>
      <c r="AS18" s="173">
        <f ca="1">SUM(OFFSET(By_Age!$B$6:$CX$6, Summary_Calculations!AS$17-2022, 0))/10^3</f>
        <v>1312.2417055921064</v>
      </c>
      <c r="AT18" s="173">
        <f ca="1">SUM(OFFSET(By_Age!$B$6:$CX$6, Summary_Calculations!AT$17-2022, 0))/10^3</f>
        <v>1304.7315716753021</v>
      </c>
      <c r="AU18" s="173">
        <f ca="1">SUM(OFFSET(By_Age!$B$6:$CX$6, Summary_Calculations!AU$17-2022, 0))/10^3</f>
        <v>1297.4547334497449</v>
      </c>
      <c r="AV18" s="173">
        <f ca="1">SUM(OFFSET(By_Age!$B$6:$CX$6, Summary_Calculations!AV$17-2022, 0))/10^3</f>
        <v>1290.4238074351586</v>
      </c>
      <c r="AW18" s="173">
        <f ca="1">SUM(OFFSET(By_Age!$B$6:$CX$6, Summary_Calculations!AW$17-2022, 0))/10^3</f>
        <v>1283.6116613609975</v>
      </c>
      <c r="AX18" s="173">
        <f ca="1">SUM(OFFSET(By_Age!$B$6:$CX$6, Summary_Calculations!AX$17-2022, 0))/10^3</f>
        <v>1276.9038320801856</v>
      </c>
      <c r="AY18" s="173">
        <f ca="1">SUM(OFFSET(By_Age!$B$6:$CX$6, Summary_Calculations!AY$17-2022, 0))/10^3</f>
        <v>1270.2855308087751</v>
      </c>
      <c r="AZ18" s="174">
        <f ca="1">SUM(OFFSET(By_Age!$B$6:$CX$6, Summary_Calculations!AZ$17-2022, 0))/10^3</f>
        <v>1263.7552058360759</v>
      </c>
    </row>
    <row r="19" spans="2:52" ht="15" thickBot="1" x14ac:dyDescent="0.4">
      <c r="D19" s="160"/>
      <c r="E19" s="160"/>
      <c r="F19" s="160"/>
      <c r="G19" s="160"/>
      <c r="H19" s="160"/>
      <c r="I19" s="160"/>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c r="AU19" s="160"/>
      <c r="AV19" s="160"/>
      <c r="AW19" s="160"/>
      <c r="AX19" s="160"/>
      <c r="AY19" s="160"/>
      <c r="AZ19" s="160"/>
    </row>
    <row r="20" spans="2:52" x14ac:dyDescent="0.35">
      <c r="B20" s="156" t="s">
        <v>84</v>
      </c>
      <c r="C20" s="170"/>
      <c r="D20" s="157">
        <f ca="1">Summary_Calculations!D29/10^3</f>
        <v>9.8207123267163983</v>
      </c>
      <c r="E20" s="157">
        <f ca="1">Summary_Calculations!E29/10^3</f>
        <v>10.072566342321174</v>
      </c>
      <c r="F20" s="157">
        <f ca="1">Summary_Calculations!F29/10^3</f>
        <v>10.340583117628892</v>
      </c>
      <c r="G20" s="157">
        <f ca="1">Summary_Calculations!G29/10^3</f>
        <v>10.606565458900237</v>
      </c>
      <c r="H20" s="157">
        <f ca="1">Summary_Calculations!H29/10^3</f>
        <v>10.879208708444276</v>
      </c>
      <c r="I20" s="157">
        <f ca="1">Summary_Calculations!I29/10^3</f>
        <v>11.159477338517478</v>
      </c>
      <c r="J20" s="157">
        <f ca="1">Summary_Calculations!J29/10^3</f>
        <v>11.44841360247141</v>
      </c>
      <c r="K20" s="157">
        <f ca="1">Summary_Calculations!K29/10^3</f>
        <v>11.745855746167843</v>
      </c>
      <c r="L20" s="157">
        <f ca="1">Summary_Calculations!L29/10^3</f>
        <v>12.051279764295439</v>
      </c>
      <c r="M20" s="158">
        <f ca="1">Summary_Calculations!M29/10^3</f>
        <v>12.365031770956673</v>
      </c>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row>
    <row r="21" spans="2:52" ht="15" thickBot="1" x14ac:dyDescent="0.4">
      <c r="B21" s="162" t="s">
        <v>82</v>
      </c>
      <c r="C21" s="187"/>
      <c r="D21" s="163">
        <f ca="1">Summary_Calculations!D30/10^3</f>
        <v>16.853347418992382</v>
      </c>
      <c r="E21" s="163">
        <f ca="1">Summary_Calculations!E30/10^3</f>
        <v>16.212217440219941</v>
      </c>
      <c r="F21" s="163">
        <f ca="1">Summary_Calculations!F30/10^3</f>
        <v>15.582055382659673</v>
      </c>
      <c r="G21" s="163">
        <f ca="1">Summary_Calculations!G30/10^3</f>
        <v>14.965139949751029</v>
      </c>
      <c r="H21" s="163">
        <f ca="1">Summary_Calculations!H30/10^3</f>
        <v>14.262615930528336</v>
      </c>
      <c r="I21" s="163">
        <f ca="1">Summary_Calculations!I30/10^3</f>
        <v>13.697813332701593</v>
      </c>
      <c r="J21" s="163">
        <f ca="1">Summary_Calculations!J30/10^3</f>
        <v>13.367229430331836</v>
      </c>
      <c r="K21" s="163">
        <f ca="1">Summary_Calculations!K30/10^3</f>
        <v>13.136070992592749</v>
      </c>
      <c r="L21" s="163">
        <f ca="1">Summary_Calculations!L30/10^3</f>
        <v>12.97457682239477</v>
      </c>
      <c r="M21" s="164">
        <f ca="1">Summary_Calculations!M30/10^3</f>
        <v>12.876271312038963</v>
      </c>
    </row>
    <row r="23" spans="2:52" ht="15" thickBot="1" x14ac:dyDescent="0.4">
      <c r="C23">
        <v>2021</v>
      </c>
      <c r="D23">
        <f>C23+1</f>
        <v>2022</v>
      </c>
      <c r="E23">
        <f t="shared" ref="E23:AZ23" si="7">D23+1</f>
        <v>2023</v>
      </c>
      <c r="F23">
        <f t="shared" si="7"/>
        <v>2024</v>
      </c>
      <c r="G23">
        <f t="shared" si="7"/>
        <v>2025</v>
      </c>
      <c r="H23">
        <f t="shared" si="7"/>
        <v>2026</v>
      </c>
      <c r="I23">
        <f t="shared" si="7"/>
        <v>2027</v>
      </c>
      <c r="J23">
        <f t="shared" si="7"/>
        <v>2028</v>
      </c>
      <c r="K23">
        <f t="shared" si="7"/>
        <v>2029</v>
      </c>
      <c r="L23">
        <f t="shared" si="7"/>
        <v>2030</v>
      </c>
      <c r="M23">
        <f t="shared" si="7"/>
        <v>2031</v>
      </c>
      <c r="N23">
        <f t="shared" si="7"/>
        <v>2032</v>
      </c>
      <c r="O23">
        <f t="shared" si="7"/>
        <v>2033</v>
      </c>
      <c r="P23">
        <f t="shared" si="7"/>
        <v>2034</v>
      </c>
      <c r="Q23">
        <f t="shared" si="7"/>
        <v>2035</v>
      </c>
      <c r="R23">
        <f t="shared" si="7"/>
        <v>2036</v>
      </c>
      <c r="S23">
        <f t="shared" si="7"/>
        <v>2037</v>
      </c>
      <c r="T23">
        <f t="shared" si="7"/>
        <v>2038</v>
      </c>
      <c r="U23">
        <f t="shared" si="7"/>
        <v>2039</v>
      </c>
      <c r="V23">
        <f t="shared" si="7"/>
        <v>2040</v>
      </c>
      <c r="W23">
        <f t="shared" si="7"/>
        <v>2041</v>
      </c>
      <c r="X23">
        <f t="shared" si="7"/>
        <v>2042</v>
      </c>
      <c r="Y23">
        <f t="shared" si="7"/>
        <v>2043</v>
      </c>
      <c r="Z23">
        <f t="shared" si="7"/>
        <v>2044</v>
      </c>
      <c r="AA23">
        <f t="shared" si="7"/>
        <v>2045</v>
      </c>
      <c r="AB23">
        <f t="shared" si="7"/>
        <v>2046</v>
      </c>
      <c r="AC23">
        <f t="shared" si="7"/>
        <v>2047</v>
      </c>
      <c r="AD23">
        <f t="shared" si="7"/>
        <v>2048</v>
      </c>
      <c r="AE23">
        <f t="shared" si="7"/>
        <v>2049</v>
      </c>
      <c r="AF23">
        <f t="shared" si="7"/>
        <v>2050</v>
      </c>
      <c r="AG23">
        <f t="shared" si="7"/>
        <v>2051</v>
      </c>
      <c r="AH23">
        <f t="shared" si="7"/>
        <v>2052</v>
      </c>
      <c r="AI23">
        <f t="shared" si="7"/>
        <v>2053</v>
      </c>
      <c r="AJ23">
        <f t="shared" si="7"/>
        <v>2054</v>
      </c>
      <c r="AK23">
        <f t="shared" si="7"/>
        <v>2055</v>
      </c>
      <c r="AL23">
        <f t="shared" si="7"/>
        <v>2056</v>
      </c>
      <c r="AM23">
        <f t="shared" si="7"/>
        <v>2057</v>
      </c>
      <c r="AN23">
        <f t="shared" si="7"/>
        <v>2058</v>
      </c>
      <c r="AO23">
        <f t="shared" si="7"/>
        <v>2059</v>
      </c>
      <c r="AP23">
        <f t="shared" si="7"/>
        <v>2060</v>
      </c>
      <c r="AQ23">
        <f t="shared" si="7"/>
        <v>2061</v>
      </c>
      <c r="AR23">
        <f t="shared" si="7"/>
        <v>2062</v>
      </c>
      <c r="AS23">
        <f t="shared" si="7"/>
        <v>2063</v>
      </c>
      <c r="AT23">
        <f t="shared" si="7"/>
        <v>2064</v>
      </c>
      <c r="AU23">
        <f t="shared" si="7"/>
        <v>2065</v>
      </c>
      <c r="AV23">
        <f t="shared" si="7"/>
        <v>2066</v>
      </c>
      <c r="AW23">
        <f t="shared" si="7"/>
        <v>2067</v>
      </c>
      <c r="AX23">
        <f t="shared" si="7"/>
        <v>2068</v>
      </c>
      <c r="AY23">
        <f t="shared" si="7"/>
        <v>2069</v>
      </c>
      <c r="AZ23">
        <f t="shared" si="7"/>
        <v>2070</v>
      </c>
    </row>
    <row r="24" spans="2:52" x14ac:dyDescent="0.35">
      <c r="B24" t="s">
        <v>63</v>
      </c>
      <c r="C24" s="189">
        <f ca="1">SUM(Existing_Cohort!C6:C207)</f>
        <v>1425893.4644999998</v>
      </c>
      <c r="D24" s="157">
        <f ca="1">SUM(Existing_Cohort!D6:D207)</f>
        <v>1416072.7521732827</v>
      </c>
      <c r="E24" s="157">
        <f ca="1">SUM(Existing_Cohort!E6:E207)</f>
        <v>1406012.6129320727</v>
      </c>
      <c r="F24" s="157">
        <f ca="1">SUM(Existing_Cohort!F6:F207)</f>
        <v>1395697.6814774266</v>
      </c>
      <c r="G24" s="157">
        <f ca="1">SUM(Existing_Cohort!G6:G207)</f>
        <v>1385119.996907196</v>
      </c>
      <c r="H24" s="157">
        <f ca="1">SUM(Existing_Cohort!H6:H207)</f>
        <v>1374271.6752405828</v>
      </c>
      <c r="I24" s="157">
        <f ca="1">SUM(Existing_Cohort!I6:I207)</f>
        <v>1363144.4556470325</v>
      </c>
      <c r="J24" s="157">
        <f ca="1">SUM(Existing_Cohort!J6:J207)</f>
        <v>1351729.426282157</v>
      </c>
      <c r="K24" s="157">
        <f ca="1">SUM(Existing_Cohort!K6:K207)</f>
        <v>1340018.0117867223</v>
      </c>
      <c r="L24" s="157">
        <f ca="1">SUM(Existing_Cohort!L6:L207)</f>
        <v>1328002.2849572906</v>
      </c>
      <c r="M24" s="157">
        <f ca="1">SUM(Existing_Cohort!M6:M207)</f>
        <v>1315674.0640001483</v>
      </c>
      <c r="N24" s="157">
        <f ca="1">SUM(Existing_Cohort!N6:N207)</f>
        <v>1303025.5895816786</v>
      </c>
      <c r="O24" s="157">
        <f ca="1">SUM(Existing_Cohort!O6:O207)</f>
        <v>1290049.6765179629</v>
      </c>
      <c r="P24" s="157">
        <f ca="1">SUM(Existing_Cohort!P6:P207)</f>
        <v>1276740.358924919</v>
      </c>
      <c r="Q24" s="157">
        <f ca="1">SUM(Existing_Cohort!Q6:Q207)</f>
        <v>1263093.9814905361</v>
      </c>
      <c r="R24" s="157">
        <f ca="1">SUM(Existing_Cohort!R6:R207)</f>
        <v>1249108.0884493752</v>
      </c>
      <c r="S24" s="157">
        <f ca="1">SUM(Existing_Cohort!S6:S207)</f>
        <v>1234781.804676536</v>
      </c>
      <c r="T24" s="157">
        <f ca="1">SUM(Existing_Cohort!T6:T207)</f>
        <v>1220116.472250765</v>
      </c>
      <c r="U24" s="157">
        <f ca="1">SUM(Existing_Cohort!U6:U207)</f>
        <v>1205115.5275201101</v>
      </c>
      <c r="V24" s="157">
        <f ca="1">SUM(Existing_Cohort!V6:V207)</f>
        <v>1189784.8490068326</v>
      </c>
      <c r="W24" s="157">
        <f ca="1">SUM(Existing_Cohort!W6:W207)</f>
        <v>1174132.1340149045</v>
      </c>
      <c r="X24" s="157">
        <f ca="1">SUM(Existing_Cohort!X6:X207)</f>
        <v>1158167.8059974804</v>
      </c>
      <c r="Y24" s="157">
        <f ca="1">SUM(Existing_Cohort!Y6:Y207)</f>
        <v>1141904.4783969114</v>
      </c>
      <c r="Z24" s="157">
        <f ca="1">SUM(Existing_Cohort!Z6:Z207)</f>
        <v>1125354.567752383</v>
      </c>
      <c r="AA24" s="157">
        <f ca="1">SUM(Existing_Cohort!AA6:AA207)</f>
        <v>1108530.8906183781</v>
      </c>
      <c r="AB24" s="157">
        <f ca="1">SUM(Existing_Cohort!AB6:AB207)</f>
        <v>1091448.0188002076</v>
      </c>
      <c r="AC24" s="157">
        <f ca="1">SUM(Existing_Cohort!AC6:AC207)</f>
        <v>1074121.8637686702</v>
      </c>
      <c r="AD24" s="157">
        <f ca="1">SUM(Existing_Cohort!AD6:AD207)</f>
        <v>1056569.2070687932</v>
      </c>
      <c r="AE24" s="157">
        <f ca="1">SUM(Existing_Cohort!AE6:AE207)</f>
        <v>1038807.0832770661</v>
      </c>
      <c r="AF24" s="157">
        <f ca="1">SUM(Existing_Cohort!AF6:AF207)</f>
        <v>1020853.3532227778</v>
      </c>
      <c r="AG24" s="157">
        <f ca="1">SUM(Existing_Cohort!AG6:AG207)</f>
        <v>1002727.1568352804</v>
      </c>
      <c r="AH24" s="157">
        <f ca="1">SUM(Existing_Cohort!AH6:AH207)</f>
        <v>984451.48414133198</v>
      </c>
      <c r="AI24" s="157">
        <f ca="1">SUM(Existing_Cohort!AI6:AI207)</f>
        <v>966047.90820168389</v>
      </c>
      <c r="AJ24" s="157">
        <f ca="1">SUM(Existing_Cohort!AJ6:AJ207)</f>
        <v>947540.14916310261</v>
      </c>
      <c r="AK24" s="157">
        <f ca="1">SUM(Existing_Cohort!AK6:AK207)</f>
        <v>928950.31307670928</v>
      </c>
      <c r="AL24" s="157">
        <f ca="1">SUM(Existing_Cohort!AL6:AL207)</f>
        <v>910297.26830877387</v>
      </c>
      <c r="AM24" s="157">
        <f ca="1">SUM(Existing_Cohort!AM6:AM207)</f>
        <v>891604.89607274428</v>
      </c>
      <c r="AN24" s="157">
        <f ca="1">SUM(Existing_Cohort!AN6:AN207)</f>
        <v>872890.89872771513</v>
      </c>
      <c r="AO24" s="157">
        <f ca="1">SUM(Existing_Cohort!AO6:AO207)</f>
        <v>854178.28861529892</v>
      </c>
      <c r="AP24" s="157">
        <f ca="1">SUM(Existing_Cohort!AP6:AP207)</f>
        <v>835484.23572828108</v>
      </c>
      <c r="AQ24" s="157">
        <f ca="1">SUM(Existing_Cohort!AQ6:AQ207)</f>
        <v>816808.65771475853</v>
      </c>
      <c r="AR24" s="157">
        <f ca="1">SUM(Existing_Cohort!AR6:AR207)</f>
        <v>798161.66005943611</v>
      </c>
      <c r="AS24" s="157">
        <f ca="1">SUM(Existing_Cohort!AS6:AS207)</f>
        <v>779562.3527023457</v>
      </c>
      <c r="AT24" s="157">
        <f ca="1">SUM(Existing_Cohort!AT6:AT207)</f>
        <v>761061.92691028945</v>
      </c>
      <c r="AU24" s="157">
        <f ca="1">SUM(Existing_Cohort!AU6:AU207)</f>
        <v>742729.72174406669</v>
      </c>
      <c r="AV24" s="157">
        <f ca="1">SUM(Existing_Cohort!AV6:AV207)</f>
        <v>724579.38345725753</v>
      </c>
      <c r="AW24" s="157">
        <f ca="1">SUM(Existing_Cohort!AW6:AW207)</f>
        <v>706599.44228418602</v>
      </c>
      <c r="AX24" s="157">
        <f ca="1">SUM(Existing_Cohort!AX6:AX207)</f>
        <v>688788.2361136555</v>
      </c>
      <c r="AY24" s="157">
        <f ca="1">SUM(Existing_Cohort!AY6:AY207)</f>
        <v>671137.13083097269</v>
      </c>
      <c r="AZ24" s="158">
        <f ca="1">SUM(Existing_Cohort!AZ6:AZ207)</f>
        <v>653658.4878570094</v>
      </c>
    </row>
    <row r="25" spans="2:52" x14ac:dyDescent="0.35">
      <c r="B25" t="s">
        <v>64</v>
      </c>
      <c r="C25" s="159"/>
      <c r="D25" s="160">
        <f ca="1">New_Cohort!E7</f>
        <v>16853.34741899238</v>
      </c>
      <c r="E25" s="160">
        <f ca="1">New_Cohort!F7</f>
        <v>33053.137758101104</v>
      </c>
      <c r="F25" s="160">
        <f ca="1">New_Cohort!G7</f>
        <v>48614.674329174777</v>
      </c>
      <c r="G25" s="160">
        <f ca="1">New_Cohort!H7</f>
        <v>63554.162615941917</v>
      </c>
      <c r="H25" s="160">
        <f ca="1">New_Cohort!I7</f>
        <v>77787.897657801732</v>
      </c>
      <c r="I25" s="160">
        <f ca="1">New_Cohort!J7</f>
        <v>91454.823948672041</v>
      </c>
      <c r="J25" s="160">
        <f ca="1">New_Cohort!K7</f>
        <v>104789.79563403694</v>
      </c>
      <c r="K25" s="160">
        <f ca="1">New_Cohort!L7</f>
        <v>117892.48238903403</v>
      </c>
      <c r="L25" s="160">
        <f ca="1">New_Cohort!M7</f>
        <v>130832.6179606951</v>
      </c>
      <c r="M25" s="160">
        <f ca="1">New_Cohort!N7</f>
        <v>143673.33633787083</v>
      </c>
      <c r="N25" s="160">
        <f ca="1">New_Cohort!O7</f>
        <v>156485.47275509074</v>
      </c>
      <c r="O25" s="160">
        <f ca="1">New_Cohort!P7</f>
        <v>169338.97538707731</v>
      </c>
      <c r="P25" s="160">
        <f ca="1">New_Cohort!Q7</f>
        <v>182275.3374786558</v>
      </c>
      <c r="Q25" s="160">
        <f ca="1">New_Cohort!R7</f>
        <v>195312.30655318958</v>
      </c>
      <c r="R25" s="160">
        <f ca="1">New_Cohort!S7</f>
        <v>208479.82821385277</v>
      </c>
      <c r="S25" s="160">
        <f ca="1">New_Cohort!T7</f>
        <v>221799.52750924663</v>
      </c>
      <c r="T25" s="160">
        <f ca="1">New_Cohort!U7</f>
        <v>235289.22598329213</v>
      </c>
      <c r="U25" s="160">
        <f ca="1">New_Cohort!V7</f>
        <v>248931.31928658928</v>
      </c>
      <c r="V25" s="160">
        <f ca="1">New_Cohort!W7</f>
        <v>262707.18060485722</v>
      </c>
      <c r="W25" s="160">
        <f ca="1">New_Cohort!X7</f>
        <v>276635.56967856514</v>
      </c>
      <c r="X25" s="160">
        <f ca="1">New_Cohort!Y7</f>
        <v>290610.71702309855</v>
      </c>
      <c r="Y25" s="160">
        <f ca="1">New_Cohort!Z7</f>
        <v>304487.26079504285</v>
      </c>
      <c r="Z25" s="160">
        <f ca="1">New_Cohort!AA7</f>
        <v>318129.22191889223</v>
      </c>
      <c r="AA25" s="160">
        <f ca="1">New_Cohort!AB7</f>
        <v>330223.082491106</v>
      </c>
      <c r="AB25" s="160">
        <f ca="1">New_Cohort!AC7</f>
        <v>342333.76566565747</v>
      </c>
      <c r="AC25" s="160">
        <f ca="1">New_Cohort!AD7</f>
        <v>354370.90589072829</v>
      </c>
      <c r="AD25" s="160">
        <f ca="1">New_Cohort!AE7</f>
        <v>366272.88141673367</v>
      </c>
      <c r="AE25" s="160">
        <f ca="1">New_Cohort!AF7</f>
        <v>378009.5848087928</v>
      </c>
      <c r="AF25" s="160">
        <f ca="1">New_Cohort!AG7</f>
        <v>389554.46310480323</v>
      </c>
      <c r="AG25" s="160">
        <f ca="1">New_Cohort!AH7</f>
        <v>400878.07641999546</v>
      </c>
      <c r="AH25" s="160">
        <f ca="1">New_Cohort!AI7</f>
        <v>411921.11436992988</v>
      </c>
      <c r="AI25" s="160">
        <f ca="1">New_Cohort!AJ7</f>
        <v>422755.56233828055</v>
      </c>
      <c r="AJ25" s="160">
        <f ca="1">New_Cohort!AK7</f>
        <v>433492.20974732045</v>
      </c>
      <c r="AK25" s="160">
        <f ca="1">New_Cohort!AL7</f>
        <v>444229.42443819897</v>
      </c>
      <c r="AL25" s="160">
        <f ca="1">New_Cohort!AM7</f>
        <v>455087.23800883914</v>
      </c>
      <c r="AM25" s="160">
        <f ca="1">New_Cohort!AN7</f>
        <v>466573.85246019659</v>
      </c>
      <c r="AN25" s="160">
        <f ca="1">New_Cohort!AO7</f>
        <v>477837.21775001317</v>
      </c>
      <c r="AO25" s="160">
        <f ca="1">New_Cohort!AP7</f>
        <v>488930.33126964106</v>
      </c>
      <c r="AP25" s="160">
        <f ca="1">New_Cohort!AQ7</f>
        <v>499906.67085692368</v>
      </c>
      <c r="AQ25" s="160">
        <f ca="1">New_Cohort!AR7</f>
        <v>510826.83574614121</v>
      </c>
      <c r="AR25" s="160">
        <f ca="1">New_Cohort!AS7</f>
        <v>521740.44904342934</v>
      </c>
      <c r="AS25" s="160">
        <f ca="1">New_Cohort!AT7</f>
        <v>532679.35288975958</v>
      </c>
      <c r="AT25" s="160">
        <f ca="1">New_Cohort!AU7</f>
        <v>543669.64476501208</v>
      </c>
      <c r="AU25" s="160">
        <f ca="1">New_Cohort!AV7</f>
        <v>554725.01170567877</v>
      </c>
      <c r="AV25" s="160">
        <f ca="1">New_Cohort!AW7</f>
        <v>565844.42397790123</v>
      </c>
      <c r="AW25" s="160">
        <f ca="1">New_Cohort!AX7</f>
        <v>577012.2190768118</v>
      </c>
      <c r="AX25" s="160">
        <f ca="1">New_Cohort!AY7</f>
        <v>588115.5959665305</v>
      </c>
      <c r="AY25" s="160">
        <f ca="1">New_Cohort!AZ7</f>
        <v>599148.39997780172</v>
      </c>
      <c r="AZ25" s="161">
        <f ca="1">New_Cohort!BA7</f>
        <v>610096.71797906666</v>
      </c>
    </row>
    <row r="26" spans="2:52" ht="15" thickBot="1" x14ac:dyDescent="0.4">
      <c r="B26" t="s">
        <v>65</v>
      </c>
      <c r="C26" s="190">
        <f t="shared" ref="C26:AH26" ca="1" si="8">SUM(C24:C25)</f>
        <v>1425893.4644999998</v>
      </c>
      <c r="D26" s="191">
        <f t="shared" ca="1" si="8"/>
        <v>1432926.099592275</v>
      </c>
      <c r="E26" s="191">
        <f t="shared" ca="1" si="8"/>
        <v>1439065.7506901738</v>
      </c>
      <c r="F26" s="191">
        <f t="shared" ca="1" si="8"/>
        <v>1444312.3558066012</v>
      </c>
      <c r="G26" s="191">
        <f t="shared" ca="1" si="8"/>
        <v>1448674.1595231378</v>
      </c>
      <c r="H26" s="191">
        <f t="shared" ca="1" si="8"/>
        <v>1452059.5728983844</v>
      </c>
      <c r="I26" s="191">
        <f t="shared" ca="1" si="8"/>
        <v>1454599.2795957045</v>
      </c>
      <c r="J26" s="191">
        <f t="shared" ca="1" si="8"/>
        <v>1456519.2219161938</v>
      </c>
      <c r="K26" s="191">
        <f t="shared" ca="1" si="8"/>
        <v>1457910.4941757564</v>
      </c>
      <c r="L26" s="191">
        <f t="shared" ca="1" si="8"/>
        <v>1458834.9029179858</v>
      </c>
      <c r="M26" s="191">
        <f t="shared" ca="1" si="8"/>
        <v>1459347.4003380192</v>
      </c>
      <c r="N26" s="191">
        <f t="shared" ca="1" si="8"/>
        <v>1459511.0623367694</v>
      </c>
      <c r="O26" s="191">
        <f t="shared" ca="1" si="8"/>
        <v>1459388.6519050403</v>
      </c>
      <c r="P26" s="191">
        <f t="shared" ca="1" si="8"/>
        <v>1459015.6964035749</v>
      </c>
      <c r="Q26" s="191">
        <f t="shared" ca="1" si="8"/>
        <v>1458406.2880437258</v>
      </c>
      <c r="R26" s="191">
        <f t="shared" ca="1" si="8"/>
        <v>1457587.9166632281</v>
      </c>
      <c r="S26" s="191">
        <f t="shared" ca="1" si="8"/>
        <v>1456581.3321857827</v>
      </c>
      <c r="T26" s="191">
        <f t="shared" ca="1" si="8"/>
        <v>1455405.6982340571</v>
      </c>
      <c r="U26" s="191">
        <f t="shared" ca="1" si="8"/>
        <v>1454046.8468066994</v>
      </c>
      <c r="V26" s="191">
        <f t="shared" ca="1" si="8"/>
        <v>1452492.0296116897</v>
      </c>
      <c r="W26" s="191">
        <f t="shared" ca="1" si="8"/>
        <v>1450767.7036934695</v>
      </c>
      <c r="X26" s="191">
        <f t="shared" ca="1" si="8"/>
        <v>1448778.523020579</v>
      </c>
      <c r="Y26" s="191">
        <f t="shared" ca="1" si="8"/>
        <v>1446391.7391919543</v>
      </c>
      <c r="Z26" s="191">
        <f t="shared" ca="1" si="8"/>
        <v>1443483.7896712753</v>
      </c>
      <c r="AA26" s="191">
        <f t="shared" ca="1" si="8"/>
        <v>1438753.9731094842</v>
      </c>
      <c r="AB26" s="191">
        <f t="shared" ca="1" si="8"/>
        <v>1433781.7844658652</v>
      </c>
      <c r="AC26" s="191">
        <f t="shared" ca="1" si="8"/>
        <v>1428492.7696593986</v>
      </c>
      <c r="AD26" s="191">
        <f t="shared" ca="1" si="8"/>
        <v>1422842.0884855269</v>
      </c>
      <c r="AE26" s="191">
        <f t="shared" ca="1" si="8"/>
        <v>1416816.6680858589</v>
      </c>
      <c r="AF26" s="191">
        <f t="shared" ca="1" si="8"/>
        <v>1410407.8163275812</v>
      </c>
      <c r="AG26" s="191">
        <f t="shared" ca="1" si="8"/>
        <v>1403605.2332552758</v>
      </c>
      <c r="AH26" s="191">
        <f t="shared" ca="1" si="8"/>
        <v>1396372.5985112619</v>
      </c>
      <c r="AI26" s="191">
        <f t="shared" ref="AI26:AZ26" ca="1" si="9">SUM(AI24:AI25)</f>
        <v>1388803.4705399645</v>
      </c>
      <c r="AJ26" s="191">
        <f t="shared" ca="1" si="9"/>
        <v>1381032.358910423</v>
      </c>
      <c r="AK26" s="191">
        <f t="shared" ca="1" si="9"/>
        <v>1373179.7375149082</v>
      </c>
      <c r="AL26" s="191">
        <f t="shared" ca="1" si="9"/>
        <v>1365384.5063176129</v>
      </c>
      <c r="AM26" s="191">
        <f t="shared" ca="1" si="9"/>
        <v>1358178.7485329409</v>
      </c>
      <c r="AN26" s="191">
        <f t="shared" ca="1" si="9"/>
        <v>1350728.1164777284</v>
      </c>
      <c r="AO26" s="191">
        <f t="shared" ca="1" si="9"/>
        <v>1343108.6198849399</v>
      </c>
      <c r="AP26" s="191">
        <f t="shared" ca="1" si="9"/>
        <v>1335390.9065852049</v>
      </c>
      <c r="AQ26" s="191">
        <f t="shared" ca="1" si="9"/>
        <v>1327635.4934608997</v>
      </c>
      <c r="AR26" s="191">
        <f t="shared" ca="1" si="9"/>
        <v>1319902.1091028654</v>
      </c>
      <c r="AS26" s="191">
        <f t="shared" ca="1" si="9"/>
        <v>1312241.7055921052</v>
      </c>
      <c r="AT26" s="191">
        <f t="shared" ca="1" si="9"/>
        <v>1304731.5716753015</v>
      </c>
      <c r="AU26" s="191">
        <f t="shared" ca="1" si="9"/>
        <v>1297454.7334497455</v>
      </c>
      <c r="AV26" s="191">
        <f t="shared" ca="1" si="9"/>
        <v>1290423.8074351586</v>
      </c>
      <c r="AW26" s="191">
        <f t="shared" ca="1" si="9"/>
        <v>1283611.6613609977</v>
      </c>
      <c r="AX26" s="191">
        <f t="shared" ca="1" si="9"/>
        <v>1276903.8320801859</v>
      </c>
      <c r="AY26" s="191">
        <f t="shared" ca="1" si="9"/>
        <v>1270285.5308087743</v>
      </c>
      <c r="AZ26" s="192">
        <f t="shared" ca="1" si="9"/>
        <v>1263755.2058360761</v>
      </c>
    </row>
    <row r="27" spans="2:52" ht="15" thickBot="1" x14ac:dyDescent="0.4">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row>
    <row r="28" spans="2:52" x14ac:dyDescent="0.35">
      <c r="B28" t="s">
        <v>107</v>
      </c>
      <c r="D28" s="193">
        <f ca="1">C24</f>
        <v>1425893.4644999998</v>
      </c>
      <c r="E28" s="194">
        <f t="shared" ref="E28:AZ28" ca="1" si="10">D31</f>
        <v>1432926.0995922757</v>
      </c>
      <c r="F28" s="194">
        <f t="shared" ca="1" si="10"/>
        <v>1439065.7506901743</v>
      </c>
      <c r="G28" s="194">
        <f t="shared" ca="1" si="10"/>
        <v>1444307.222955205</v>
      </c>
      <c r="H28" s="194">
        <f t="shared" ca="1" si="10"/>
        <v>1448665.7974460558</v>
      </c>
      <c r="I28" s="194">
        <f t="shared" ca="1" si="10"/>
        <v>1452049.2046681398</v>
      </c>
      <c r="J28" s="194">
        <f t="shared" ca="1" si="10"/>
        <v>1454587.5406623238</v>
      </c>
      <c r="K28" s="194">
        <f t="shared" ca="1" si="10"/>
        <v>1456506.3564901843</v>
      </c>
      <c r="L28" s="194">
        <f t="shared" ca="1" si="10"/>
        <v>1457896.5717366091</v>
      </c>
      <c r="M28" s="194">
        <f t="shared" ca="1" si="10"/>
        <v>1458819.8687947085</v>
      </c>
      <c r="N28" s="194">
        <f t="shared" ca="1" si="10"/>
        <v>1459331.1083357907</v>
      </c>
      <c r="O28" s="194">
        <f t="shared" ca="1" si="10"/>
        <v>1459493.2804548703</v>
      </c>
      <c r="P28" s="194">
        <f t="shared" ca="1" si="10"/>
        <v>1459369.1051044234</v>
      </c>
      <c r="Q28" s="194">
        <f t="shared" ca="1" si="10"/>
        <v>1458994.1079062317</v>
      </c>
      <c r="R28" s="194">
        <f t="shared" ca="1" si="10"/>
        <v>1458382.3949186648</v>
      </c>
      <c r="S28" s="194">
        <f t="shared" ca="1" si="10"/>
        <v>1457561.4834899586</v>
      </c>
      <c r="T28" s="194">
        <f t="shared" ca="1" si="10"/>
        <v>1456552.1702893754</v>
      </c>
      <c r="U28" s="194">
        <f t="shared" ca="1" si="10"/>
        <v>1455373.6666721657</v>
      </c>
      <c r="V28" s="194">
        <f t="shared" ca="1" si="10"/>
        <v>1454011.8694906905</v>
      </c>
      <c r="W28" s="194">
        <f t="shared" ca="1" si="10"/>
        <v>1452454.0693162987</v>
      </c>
      <c r="X28" s="194">
        <f t="shared" ca="1" si="10"/>
        <v>1450726.7349587933</v>
      </c>
      <c r="Y28" s="194">
        <f t="shared" ca="1" si="10"/>
        <v>1448734.5775372777</v>
      </c>
      <c r="Z28" s="194">
        <f t="shared" ca="1" si="10"/>
        <v>1446344.9106578729</v>
      </c>
      <c r="AA28" s="194">
        <f t="shared" ca="1" si="10"/>
        <v>1443434.1906324755</v>
      </c>
      <c r="AB28" s="194">
        <f t="shared" ca="1" si="10"/>
        <v>1438702.2351047196</v>
      </c>
      <c r="AC28" s="194">
        <f t="shared" ca="1" si="10"/>
        <v>1433727.6458522894</v>
      </c>
      <c r="AD28" s="194">
        <f t="shared" ca="1" si="10"/>
        <v>1428436.0163053584</v>
      </c>
      <c r="AE28" s="194">
        <f t="shared" ca="1" si="10"/>
        <v>1422782.430486036</v>
      </c>
      <c r="AF28" s="194">
        <f t="shared" ca="1" si="10"/>
        <v>1416753.9218023582</v>
      </c>
      <c r="AG28" s="194">
        <f t="shared" ca="1" si="10"/>
        <v>1410341.8164325776</v>
      </c>
      <c r="AH28" s="194">
        <f t="shared" ca="1" si="10"/>
        <v>1403535.8146582898</v>
      </c>
      <c r="AI28" s="194">
        <f t="shared" ca="1" si="10"/>
        <v>1396299.585449033</v>
      </c>
      <c r="AJ28" s="194">
        <f t="shared" ca="1" si="10"/>
        <v>1388726.6194174406</v>
      </c>
      <c r="AK28" s="194">
        <f t="shared" ca="1" si="10"/>
        <v>1380951.3470617724</v>
      </c>
      <c r="AL28" s="194">
        <f t="shared" ca="1" si="10"/>
        <v>1373094.1624376208</v>
      </c>
      <c r="AM28" s="194">
        <f t="shared" ca="1" si="10"/>
        <v>1365293.9065730136</v>
      </c>
      <c r="AN28" s="194">
        <f t="shared" ca="1" si="10"/>
        <v>1358082.4363902907</v>
      </c>
      <c r="AO28" s="194">
        <f t="shared" ca="1" si="10"/>
        <v>1350625.7958831252</v>
      </c>
      <c r="AP28" s="194">
        <f t="shared" ca="1" si="10"/>
        <v>1342999.8746495303</v>
      </c>
      <c r="AQ28" s="194">
        <f t="shared" ca="1" si="10"/>
        <v>1335275.2091760724</v>
      </c>
      <c r="AR28" s="194">
        <f t="shared" ca="1" si="10"/>
        <v>1327512.1931545385</v>
      </c>
      <c r="AS28" s="194">
        <f t="shared" ca="1" si="10"/>
        <v>1319770.4473067652</v>
      </c>
      <c r="AT28" s="194">
        <f t="shared" ca="1" si="10"/>
        <v>1312100.8189673182</v>
      </c>
      <c r="AU28" s="194">
        <f t="shared" ca="1" si="10"/>
        <v>1304580.4771508798</v>
      </c>
      <c r="AV28" s="194">
        <f t="shared" ca="1" si="10"/>
        <v>1297292.3358172686</v>
      </c>
      <c r="AW28" s="194">
        <f t="shared" ca="1" si="10"/>
        <v>1290248.8736894743</v>
      </c>
      <c r="AX28" s="194">
        <f t="shared" ca="1" si="10"/>
        <v>1283422.823415922</v>
      </c>
      <c r="AY28" s="194">
        <f t="shared" ca="1" si="10"/>
        <v>1276699.5927931792</v>
      </c>
      <c r="AZ28" s="195">
        <f t="shared" ca="1" si="10"/>
        <v>1270064.2143561807</v>
      </c>
    </row>
    <row r="29" spans="2:52" x14ac:dyDescent="0.35">
      <c r="B29" t="s">
        <v>84</v>
      </c>
      <c r="D29" s="196">
        <f ca="1">SUM(Existing_Cohort!C208:C308)-SUM(Existing_Cohort!D208:D308)+(SUM(OFFSET(New_Cohort!E109,0,0,Existing_Cohort!C$5-2020))-SUM(OFFSET(New_Cohort!F109,0,0,Existing_Cohort!C$5-2020)))*0</f>
        <v>9820.7123267163988</v>
      </c>
      <c r="E29" s="38">
        <f ca="1">SUM(Existing_Cohort!D208:D308)-SUM(Existing_Cohort!E208:E308)+SUM(OFFSET(New_Cohort!E109,0,0,Existing_Cohort!C$5-2020))-SUM(OFFSET(New_Cohort!F109,0,0,Existing_Cohort!C$5-2020))</f>
        <v>10072.566342321174</v>
      </c>
      <c r="F29" s="38">
        <f ca="1">SUM(Existing_Cohort!E208:E308)-SUM(Existing_Cohort!F208:F308)+SUM(OFFSET(New_Cohort!G109,0,0,Existing_Cohort!E$5-2020))-SUM(OFFSET(New_Cohort!H109,0,0,Existing_Cohort!E$5-2020))</f>
        <v>10340.583117628892</v>
      </c>
      <c r="G29" s="38">
        <f ca="1">SUM(Existing_Cohort!F208:F308)-SUM(Existing_Cohort!G208:G308)+SUM(OFFSET(New_Cohort!H109,0,0,Existing_Cohort!F$5-2020))-SUM(OFFSET(New_Cohort!I109,0,0,Existing_Cohort!F$5-2020))</f>
        <v>10606.565458900237</v>
      </c>
      <c r="H29" s="38">
        <f ca="1">SUM(Existing_Cohort!G208:G308)-SUM(Existing_Cohort!H208:H308)+SUM(OFFSET(New_Cohort!I109,0,0,Existing_Cohort!G$5-2020))-SUM(OFFSET(New_Cohort!J109,0,0,Existing_Cohort!G$5-2020))</f>
        <v>10879.208708444276</v>
      </c>
      <c r="I29" s="38">
        <f ca="1">SUM(Existing_Cohort!H208:H308)-SUM(Existing_Cohort!I208:I308)+SUM(OFFSET(New_Cohort!J109,0,0,Existing_Cohort!H$5-2020))-SUM(OFFSET(New_Cohort!K109,0,0,Existing_Cohort!H$5-2020))</f>
        <v>11159.477338517478</v>
      </c>
      <c r="J29" s="38">
        <f ca="1">SUM(Existing_Cohort!I208:I308)-SUM(Existing_Cohort!J208:J308)+SUM(OFFSET(New_Cohort!K109,0,0,Existing_Cohort!I$5-2020))-SUM(OFFSET(New_Cohort!L109,0,0,Existing_Cohort!I$5-2020))</f>
        <v>11448.41360247141</v>
      </c>
      <c r="K29" s="38">
        <f ca="1">SUM(Existing_Cohort!J208:J308)-SUM(Existing_Cohort!K208:K308)+SUM(OFFSET(New_Cohort!L109,0,0,Existing_Cohort!J$5-2020))-SUM(OFFSET(New_Cohort!M109,0,0,Existing_Cohort!J$5-2020))</f>
        <v>11745.855746167843</v>
      </c>
      <c r="L29" s="38">
        <f ca="1">SUM(Existing_Cohort!K208:K308)-SUM(Existing_Cohort!L208:L308)+SUM(OFFSET(New_Cohort!M109,0,0,Existing_Cohort!K$5-2020))-SUM(OFFSET(New_Cohort!N109,0,0,Existing_Cohort!K$5-2020))</f>
        <v>12051.279764295439</v>
      </c>
      <c r="M29" s="38">
        <f ca="1">SUM(Existing_Cohort!L208:L308)-SUM(Existing_Cohort!M208:M308)+SUM(OFFSET(New_Cohort!N109,0,0,Existing_Cohort!L$5-2020))-SUM(OFFSET(New_Cohort!O109,0,0,Existing_Cohort!L$5-2020))</f>
        <v>12365.031770956673</v>
      </c>
      <c r="N29" s="38">
        <f ca="1">SUM(Existing_Cohort!M208:M308)-SUM(Existing_Cohort!N208:N308)+SUM(OFFSET(New_Cohort!O109,0,0,Existing_Cohort!M$5-2020))-SUM(OFFSET(New_Cohort!P109,0,0,Existing_Cohort!M$5-2020))</f>
        <v>12686.775111955125</v>
      </c>
      <c r="O29" s="38">
        <f ca="1">SUM(Existing_Cohort!N208:N308)-SUM(Existing_Cohort!O208:O308)+SUM(OFFSET(New_Cohort!P109,0,0,Existing_Cohort!N$5-2020))-SUM(OFFSET(New_Cohort!Q109,0,0,Existing_Cohort!N$5-2020))</f>
        <v>13015.978675918857</v>
      </c>
      <c r="P29" s="38">
        <f ca="1">SUM(Existing_Cohort!O208:O308)-SUM(Existing_Cohort!P208:P308)+SUM(OFFSET(New_Cohort!Q109,0,0,Existing_Cohort!O$5-2020))-SUM(OFFSET(New_Cohort!R109,0,0,Existing_Cohort!O$5-2020))</f>
        <v>13351.424901972438</v>
      </c>
      <c r="Q29" s="38">
        <f ca="1">SUM(Existing_Cohort!P208:P308)-SUM(Existing_Cohort!Q208:Q308)+SUM(OFFSET(New_Cohort!R109,0,0,Existing_Cohort!P$5-2020))-SUM(OFFSET(New_Cohort!S109,0,0,Existing_Cohort!P$5-2020))</f>
        <v>13690.789371029881</v>
      </c>
      <c r="R29" s="38">
        <f ca="1">SUM(Existing_Cohort!Q208:Q308)-SUM(Existing_Cohort!R208:R308)+SUM(OFFSET(New_Cohort!S109,0,0,Existing_Cohort!Q$5-2020))-SUM(OFFSET(New_Cohort!T109,0,0,Existing_Cohort!Q$5-2020))</f>
        <v>14032.845026016905</v>
      </c>
      <c r="S29" s="38">
        <f ca="1">SUM(Existing_Cohort!R208:R308)-SUM(Existing_Cohort!S208:S308)+SUM(OFFSET(New_Cohort!T109,0,0,Existing_Cohort!R$5-2020))-SUM(OFFSET(New_Cohort!U109,0,0,Existing_Cohort!R$5-2020))</f>
        <v>14375.964480832859</v>
      </c>
      <c r="T29" s="38">
        <f ca="1">SUM(Existing_Cohort!S208:S308)-SUM(Existing_Cohort!T208:T308)+SUM(OFFSET(New_Cohort!U109,0,0,Existing_Cohort!S$5-2020))-SUM(OFFSET(New_Cohort!V109,0,0,Existing_Cohort!S$5-2020))</f>
        <v>14717.882799248706</v>
      </c>
      <c r="U29" s="38">
        <f ca="1">SUM(Existing_Cohort!T208:T308)-SUM(Existing_Cohort!U208:U308)+SUM(OFFSET(New_Cohort!V109,0,0,Existing_Cohort!T$5-2020))-SUM(OFFSET(New_Cohort!W109,0,0,Existing_Cohort!T$5-2020))</f>
        <v>15056.440858249203</v>
      </c>
      <c r="V29" s="38">
        <f ca="1">SUM(Existing_Cohort!U208:U308)-SUM(Existing_Cohort!V208:V308)+SUM(OFFSET(New_Cohort!W109,0,0,Existing_Cohort!U$5-2020))-SUM(OFFSET(New_Cohort!X109,0,0,Existing_Cohort!U$5-2020))</f>
        <v>15389.157620255195</v>
      </c>
      <c r="W29" s="38">
        <f ca="1">SUM(Existing_Cohort!V208:V308)-SUM(Existing_Cohort!W208:W308)+SUM(OFFSET(New_Cohort!X109,0,0,Existing_Cohort!V$5-2020))-SUM(OFFSET(New_Cohort!Y109,0,0,Existing_Cohort!V$5-2020))</f>
        <v>15714.202538190584</v>
      </c>
      <c r="X29" s="38">
        <f ca="1">SUM(Existing_Cohort!W208:W308)-SUM(Existing_Cohort!X208:X308)+SUM(OFFSET(New_Cohort!Y109,0,0,Existing_Cohort!W$5-2020))-SUM(OFFSET(New_Cohort!Z109,0,0,Existing_Cohort!W$5-2020))</f>
        <v>16028.792312310834</v>
      </c>
      <c r="Y29" s="38">
        <f ca="1">SUM(Existing_Cohort!X208:X308)-SUM(Existing_Cohort!Y208:Y308)+SUM(OFFSET(New_Cohort!Z109,0,0,Existing_Cohort!X$5-2020))-SUM(OFFSET(New_Cohort!AA109,0,0,Existing_Cohort!X$5-2020))</f>
        <v>16330.674946236541</v>
      </c>
      <c r="Z29" s="38">
        <f ca="1">SUM(Existing_Cohort!Y208:Y308)-SUM(Existing_Cohort!Z208:Z308)+SUM(OFFSET(New_Cohort!AA109,0,0,Existing_Cohort!Y$5-2020))-SUM(OFFSET(New_Cohort!AB109,0,0,Existing_Cohort!Y$5-2020))</f>
        <v>16620.028494914935</v>
      </c>
      <c r="AA29" s="38">
        <f ca="1">SUM(Existing_Cohort!Z208:Z308)-SUM(Existing_Cohort!AA208:AA308)+SUM(OFFSET(New_Cohort!AB109,0,0,Existing_Cohort!Z$5-2020))-SUM(OFFSET(New_Cohort!AC109,0,0,Existing_Cohort!Z$5-2020))</f>
        <v>16895.933950354927</v>
      </c>
      <c r="AB29" s="38">
        <f ca="1">SUM(Existing_Cohort!AA208:AA308)-SUM(Existing_Cohort!AB208:AB308)+SUM(OFFSET(New_Cohort!AC109,0,0,Existing_Cohort!AA$5-2020))-SUM(OFFSET(New_Cohort!AD109,0,0,Existing_Cohort!AA$5-2020))</f>
        <v>17157.52924333181</v>
      </c>
      <c r="AC29" s="38">
        <f ca="1">SUM(Existing_Cohort!AB208:AB308)-SUM(Existing_Cohort!AC208:AC308)+SUM(OFFSET(New_Cohort!AD109,0,0,Existing_Cohort!AB$5-2020))-SUM(OFFSET(New_Cohort!AE109,0,0,Existing_Cohort!AB$5-2020))</f>
        <v>17403.427197162295</v>
      </c>
      <c r="AD29" s="38">
        <f ca="1">SUM(Existing_Cohort!AC208:AC308)-SUM(Existing_Cohort!AD208:AD308)+SUM(OFFSET(New_Cohort!AE109,0,0,Existing_Cohort!AC$5-2020))-SUM(OFFSET(New_Cohort!AF109,0,0,Existing_Cohort!AC$5-2020))</f>
        <v>17632.833510953176</v>
      </c>
      <c r="AE29" s="38">
        <f ca="1">SUM(Existing_Cohort!AD208:AD308)-SUM(Existing_Cohort!AE208:AE308)+SUM(OFFSET(New_Cohort!AF109,0,0,Existing_Cohort!AD$5-2020))-SUM(OFFSET(New_Cohort!AG109,0,0,Existing_Cohort!AD$5-2020))</f>
        <v>17845.388886814122</v>
      </c>
      <c r="AF29" s="38">
        <f ca="1">SUM(Existing_Cohort!AE208:AE308)-SUM(Existing_Cohort!AF208:AF308)+SUM(OFFSET(New_Cohort!AG109,0,0,Existing_Cohort!AE$5-2020))-SUM(OFFSET(New_Cohort!AH109,0,0,Existing_Cohort!AE$5-2020))</f>
        <v>18040.248760878458</v>
      </c>
      <c r="AG29" s="38">
        <f ca="1">SUM(Existing_Cohort!AF208:AF308)-SUM(Existing_Cohort!AG208:AG308)+SUM(OFFSET(New_Cohort!AH109,0,0,Existing_Cohort!AF$5-2020))-SUM(OFFSET(New_Cohort!AI109,0,0,Existing_Cohort!AF$5-2020))</f>
        <v>18216.133796069713</v>
      </c>
      <c r="AH29" s="38">
        <f ca="1">SUM(Existing_Cohort!AG208:AG308)-SUM(Existing_Cohort!AH208:AH308)+SUM(OFFSET(New_Cohort!AI109,0,0,Existing_Cohort!AG$5-2020))-SUM(OFFSET(New_Cohort!AJ109,0,0,Existing_Cohort!AG$5-2020))</f>
        <v>18369.204567763722</v>
      </c>
      <c r="AI29" s="38">
        <f ca="1">SUM(Existing_Cohort!AH208:AH308)-SUM(Existing_Cohort!AI208:AI308)+SUM(OFFSET(New_Cohort!AJ109,0,0,Existing_Cohort!AH$5-2020))-SUM(OFFSET(New_Cohort!AK109,0,0,Existing_Cohort!AH$5-2020))</f>
        <v>18500.945873759279</v>
      </c>
      <c r="AJ29" s="38">
        <f ca="1">SUM(Existing_Cohort!AI208:AI308)-SUM(Existing_Cohort!AJ208:AJ308)+SUM(OFFSET(New_Cohort!AK109,0,0,Existing_Cohort!AI$5-2020))-SUM(OFFSET(New_Cohort!AL109,0,0,Existing_Cohort!AI$5-2020))</f>
        <v>18609.289698818349</v>
      </c>
      <c r="AK29" s="38">
        <f ca="1">SUM(Existing_Cohort!AJ208:AJ308)-SUM(Existing_Cohort!AK208:AK308)+SUM(OFFSET(New_Cohort!AL109,0,0,Existing_Cohort!AJ$5-2020))-SUM(OFFSET(New_Cohort!AM109,0,0,Existing_Cohort!AJ$5-2020))</f>
        <v>18695.92997526651</v>
      </c>
      <c r="AL29" s="38">
        <f ca="1">SUM(Existing_Cohort!AK208:AK308)-SUM(Existing_Cohort!AL208:AL308)+SUM(OFFSET(New_Cohort!AM109,0,0,Existing_Cohort!AK$5-2020))-SUM(OFFSET(New_Cohort!AN109,0,0,Existing_Cohort!AK$5-2020))</f>
        <v>18764.16332412191</v>
      </c>
      <c r="AM29" s="38">
        <f ca="1">SUM(Existing_Cohort!AL208:AL308)-SUM(Existing_Cohort!AM208:AM308)+SUM(OFFSET(New_Cohort!AN109,0,0,Existing_Cohort!AL$5-2020))-SUM(OFFSET(New_Cohort!AO109,0,0,Existing_Cohort!AL$5-2020))</f>
        <v>18809.203190266155</v>
      </c>
      <c r="AN29" s="38">
        <f ca="1">SUM(Existing_Cohort!AM208:AM308)-SUM(Existing_Cohort!AN208:AN308)+SUM(OFFSET(New_Cohort!AO109,0,0,Existing_Cohort!AM$5-2020))-SUM(OFFSET(New_Cohort!AP109,0,0,Existing_Cohort!AM$5-2020))</f>
        <v>18836.836751219002</v>
      </c>
      <c r="AO29" s="38">
        <f ca="1">SUM(Existing_Cohort!AN208:AN308)-SUM(Existing_Cohort!AO208:AO308)+SUM(OFFSET(New_Cohort!AP109,0,0,Existing_Cohort!AN$5-2020))-SUM(OFFSET(New_Cohort!AQ109,0,0,Existing_Cohort!AN$5-2020))</f>
        <v>18841.874159412808</v>
      </c>
      <c r="AP29" s="38">
        <f ca="1">SUM(Existing_Cohort!AO208:AO308)-SUM(Existing_Cohort!AP208:AP308)+SUM(OFFSET(New_Cohort!AQ109,0,0,Existing_Cohort!AO$5-2020))-SUM(OFFSET(New_Cohort!AR109,0,0,Existing_Cohort!AO$5-2020))</f>
        <v>18830.269107737229</v>
      </c>
      <c r="AQ29" s="38">
        <f ca="1">SUM(Existing_Cohort!AP208:AP308)-SUM(Existing_Cohort!AQ208:AQ308)+SUM(OFFSET(New_Cohort!AR109,0,0,Existing_Cohort!AP$5-2020))-SUM(OFFSET(New_Cohort!AS109,0,0,Existing_Cohort!AP$5-2020))</f>
        <v>18819.397131470381</v>
      </c>
      <c r="AR29" s="38">
        <f ca="1">SUM(Existing_Cohort!AQ208:AQ308)-SUM(Existing_Cohort!AR208:AR308)+SUM(OFFSET(New_Cohort!AS109,0,0,Existing_Cohort!AQ$5-2020))-SUM(OFFSET(New_Cohort!AT109,0,0,Existing_Cohort!AQ$5-2020))</f>
        <v>18799.178263008944</v>
      </c>
      <c r="AS29" s="38">
        <f ca="1">SUM(Existing_Cohort!AR208:AR308)-SUM(Existing_Cohort!AS208:AS308)+SUM(OFFSET(New_Cohort!AT109,0,0,Existing_Cohort!AR$5-2020))-SUM(OFFSET(New_Cohort!AU109,0,0,Existing_Cohort!AR$5-2020))</f>
        <v>18760.712793463608</v>
      </c>
      <c r="AT29" s="38">
        <f ca="1">SUM(Existing_Cohort!AS208:AS308)-SUM(Existing_Cohort!AT208:AT308)+SUM(OFFSET(New_Cohort!AU109,0,0,Existing_Cohort!AS$5-2020))-SUM(OFFSET(New_Cohort!AV109,0,0,Existing_Cohort!AS$5-2020))</f>
        <v>18672.039128064411</v>
      </c>
      <c r="AU29" s="38">
        <f ca="1">SUM(Existing_Cohort!AT208:AT308)-SUM(Existing_Cohort!AU208:AU308)+SUM(OFFSET(New_Cohort!AV109,0,0,Existing_Cohort!AT$5-2020))-SUM(OFFSET(New_Cohort!AW109,0,0,Existing_Cohort!AT$5-2020))</f>
        <v>18515.121610285132</v>
      </c>
      <c r="AV29" s="38">
        <f ca="1">SUM(Existing_Cohort!AU208:AU308)-SUM(Existing_Cohort!AV208:AV308)+SUM(OFFSET(New_Cohort!AW109,0,0,Existing_Cohort!AU$5-2020))-SUM(OFFSET(New_Cohort!AX109,0,0,Existing_Cohort!AU$5-2020))</f>
        <v>18345.79084407934</v>
      </c>
      <c r="AW29" s="38">
        <f ca="1">SUM(Existing_Cohort!AV208:AV308)-SUM(Existing_Cohort!AW208:AW308)+SUM(OFFSET(New_Cohort!AX109,0,0,Existing_Cohort!AV$5-2020))-SUM(OFFSET(New_Cohort!AY109,0,0,Existing_Cohort!AV$5-2020))</f>
        <v>18189.29792973306</v>
      </c>
      <c r="AX29" s="38">
        <f ca="1">SUM(Existing_Cohort!AW208:AW308)-SUM(Existing_Cohort!AX208:AX308)+SUM(OFFSET(New_Cohort!AY109,0,0,Existing_Cohort!AW$5-2020))-SUM(OFFSET(New_Cohort!AZ109,0,0,Existing_Cohort!AW$5-2020))</f>
        <v>18035.964269123389</v>
      </c>
      <c r="AY29" s="38">
        <f ca="1">SUM(Existing_Cohort!AX208:AX308)-SUM(Existing_Cohort!AY208:AY308)+SUM(OFFSET(New_Cohort!AZ109,0,0,Existing_Cohort!AX$5-2020))-SUM(OFFSET(New_Cohort!BA109,0,0,Existing_Cohort!AX$5-2020))</f>
        <v>17892.9405468615</v>
      </c>
      <c r="AZ29" s="197">
        <f ca="1">SUM(Existing_Cohort!AY208:AY308)-SUM(Existing_Cohort!AZ208:AZ308)+SUM(OFFSET(New_Cohort!BA109,0,0,Existing_Cohort!AY$5-2020))-SUM(OFFSET(New_Cohort!BB109,0,0,Existing_Cohort!AY$5-2020))</f>
        <v>17739.419967581052</v>
      </c>
    </row>
    <row r="30" spans="2:52" x14ac:dyDescent="0.35">
      <c r="B30" t="s">
        <v>82</v>
      </c>
      <c r="D30" s="196">
        <f ca="1">OFFSET(New_Cohort!$E$109, Existing_Cohort!C$5-2021, Existing_Cohort!C$5-2021)</f>
        <v>16853.34741899238</v>
      </c>
      <c r="E30" s="38">
        <f ca="1">OFFSET(New_Cohort!$E$109, Existing_Cohort!D$5-2021, Existing_Cohort!D$5-2021)</f>
        <v>16212.217440219942</v>
      </c>
      <c r="F30" s="38">
        <f ca="1">OFFSET(New_Cohort!$E$109, Existing_Cohort!E$5-2021, Existing_Cohort!E$5-2021)</f>
        <v>15582.055382659673</v>
      </c>
      <c r="G30" s="38">
        <f ca="1">OFFSET(New_Cohort!$E$109, Existing_Cohort!F$5-2021, Existing_Cohort!F$5-2021)</f>
        <v>14965.139949751028</v>
      </c>
      <c r="H30" s="38">
        <f ca="1">OFFSET(New_Cohort!$E$109, Existing_Cohort!G$5-2021, Existing_Cohort!G$5-2021)</f>
        <v>14262.615930528336</v>
      </c>
      <c r="I30" s="38">
        <f ca="1">OFFSET(New_Cohort!$E$109, Existing_Cohort!H$5-2021, Existing_Cohort!H$5-2021)</f>
        <v>13697.813332701593</v>
      </c>
      <c r="J30" s="38">
        <f ca="1">OFFSET(New_Cohort!$E$109, Existing_Cohort!I$5-2021, Existing_Cohort!I$5-2021)</f>
        <v>13367.229430331836</v>
      </c>
      <c r="K30" s="38">
        <f ca="1">OFFSET(New_Cohort!$E$109, Existing_Cohort!J$5-2021, Existing_Cohort!J$5-2021)</f>
        <v>13136.070992592749</v>
      </c>
      <c r="L30" s="38">
        <f ca="1">OFFSET(New_Cohort!$E$109, Existing_Cohort!K$5-2021, Existing_Cohort!K$5-2021)</f>
        <v>12974.576822394771</v>
      </c>
      <c r="M30" s="38">
        <f ca="1">OFFSET(New_Cohort!$E$109, Existing_Cohort!L$5-2021, Existing_Cohort!L$5-2021)</f>
        <v>12876.271312038964</v>
      </c>
      <c r="N30" s="38">
        <f ca="1">OFFSET(New_Cohort!$E$109, Existing_Cohort!M$5-2021, Existing_Cohort!M$5-2021)</f>
        <v>12848.947231034737</v>
      </c>
      <c r="O30" s="38">
        <f ca="1">OFFSET(New_Cohort!$E$109, Existing_Cohort!N$5-2021, Existing_Cohort!N$5-2021)</f>
        <v>12891.803325471998</v>
      </c>
      <c r="P30" s="38">
        <f ca="1">OFFSET(New_Cohort!$E$109, Existing_Cohort!O$5-2021, Existing_Cohort!O$5-2021)</f>
        <v>12976.427703780733</v>
      </c>
      <c r="Q30" s="38">
        <f ca="1">OFFSET(New_Cohort!$E$109, Existing_Cohort!P$5-2021, Existing_Cohort!P$5-2021)</f>
        <v>13079.076383463023</v>
      </c>
      <c r="R30" s="38">
        <f ca="1">OFFSET(New_Cohort!$E$109, Existing_Cohort!Q$5-2021, Existing_Cohort!Q$5-2021)</f>
        <v>13211.933597310632</v>
      </c>
      <c r="S30" s="38">
        <f ca="1">OFFSET(New_Cohort!$E$109, Existing_Cohort!R$5-2021, Existing_Cohort!R$5-2021)</f>
        <v>13366.651280249642</v>
      </c>
      <c r="T30" s="38">
        <f ca="1">OFFSET(New_Cohort!$E$109, Existing_Cohort!S$5-2021, Existing_Cohort!S$5-2021)</f>
        <v>13539.379182039109</v>
      </c>
      <c r="U30" s="38">
        <f ca="1">OFFSET(New_Cohort!$E$109, Existing_Cohort!T$5-2021, Existing_Cohort!T$5-2021)</f>
        <v>13694.643676774103</v>
      </c>
      <c r="V30" s="38">
        <f ca="1">OFFSET(New_Cohort!$E$109, Existing_Cohort!U$5-2021, Existing_Cohort!U$5-2021)</f>
        <v>13831.357445863274</v>
      </c>
      <c r="W30" s="38">
        <f ca="1">OFFSET(New_Cohort!$E$109, Existing_Cohort!V$5-2021, Existing_Cohort!V$5-2021)</f>
        <v>13986.868180685311</v>
      </c>
      <c r="X30" s="38">
        <f ca="1">OFFSET(New_Cohort!$E$109, Existing_Cohort!W$5-2021, Existing_Cohort!W$5-2021)</f>
        <v>14036.63489079522</v>
      </c>
      <c r="Y30" s="38">
        <f ca="1">OFFSET(New_Cohort!$E$109, Existing_Cohort!X$5-2021, Existing_Cohort!X$5-2021)</f>
        <v>13941.008066831728</v>
      </c>
      <c r="Z30" s="38">
        <f ca="1">OFFSET(New_Cohort!$E$109, Existing_Cohort!Y$5-2021, Existing_Cohort!Y$5-2021)</f>
        <v>13709.308469517648</v>
      </c>
      <c r="AA30" s="38">
        <f ca="1">OFFSET(New_Cohort!$E$109, Existing_Cohort!Z$5-2021, Existing_Cohort!Z$5-2021)</f>
        <v>12163.978422598873</v>
      </c>
      <c r="AB30" s="38">
        <f ca="1">OFFSET(New_Cohort!$E$109, Existing_Cohort!AA$5-2021, Existing_Cohort!AA$5-2021)</f>
        <v>12182.939990901727</v>
      </c>
      <c r="AC30" s="38">
        <f ca="1">OFFSET(New_Cohort!$E$109, Existing_Cohort!AB$5-2021, Existing_Cohort!AB$5-2021)</f>
        <v>12111.797650231307</v>
      </c>
      <c r="AD30" s="38">
        <f ca="1">OFFSET(New_Cohort!$E$109, Existing_Cohort!AC$5-2021, Existing_Cohort!AC$5-2021)</f>
        <v>11979.247691630952</v>
      </c>
      <c r="AE30" s="38">
        <f ca="1">OFFSET(New_Cohort!$E$109, Existing_Cohort!AD$5-2021, Existing_Cohort!AD$5-2021)</f>
        <v>11816.880203136223</v>
      </c>
      <c r="AF30" s="38">
        <f ca="1">OFFSET(New_Cohort!$E$109, Existing_Cohort!AE$5-2021, Existing_Cohort!AE$5-2021)</f>
        <v>11628.143391097919</v>
      </c>
      <c r="AG30" s="38">
        <f ca="1">OFFSET(New_Cohort!$E$109, Existing_Cohort!AF$5-2021, Existing_Cohort!AF$5-2021)</f>
        <v>11410.132021781919</v>
      </c>
      <c r="AH30" s="38">
        <f ca="1">OFFSET(New_Cohort!$E$109, Existing_Cohort!AG$5-2021, Existing_Cohort!AG$5-2021)</f>
        <v>11132.975358506916</v>
      </c>
      <c r="AI30" s="38">
        <f ca="1">OFFSET(New_Cohort!$E$109, Existing_Cohort!AH$5-2021, Existing_Cohort!AH$5-2021)</f>
        <v>10927.9798421668</v>
      </c>
      <c r="AJ30" s="38">
        <f ca="1">OFFSET(New_Cohort!$E$109, Existing_Cohort!AI$5-2021, Existing_Cohort!AI$5-2021)</f>
        <v>10834.017343150166</v>
      </c>
      <c r="AK30" s="38">
        <f ca="1">OFFSET(New_Cohort!$E$109, Existing_Cohort!AJ$5-2021, Existing_Cohort!AJ$5-2021)</f>
        <v>10838.745351114911</v>
      </c>
      <c r="AL30" s="38">
        <f ca="1">OFFSET(New_Cohort!$E$109, Existing_Cohort!AK$5-2021, Existing_Cohort!AK$5-2021)</f>
        <v>10963.907459514649</v>
      </c>
      <c r="AM30" s="38">
        <f ca="1">OFFSET(New_Cohort!$E$109, Existing_Cohort!AL$5-2021, Existing_Cohort!AL$5-2021)</f>
        <v>11597.733007543251</v>
      </c>
      <c r="AN30" s="38">
        <f ca="1">OFFSET(New_Cohort!$E$109, Existing_Cohort!AM$5-2021, Existing_Cohort!AM$5-2021)</f>
        <v>11380.196244053506</v>
      </c>
      <c r="AO30" s="38">
        <f ca="1">OFFSET(New_Cohort!$E$109, Existing_Cohort!AN$5-2021, Existing_Cohort!AN$5-2021)</f>
        <v>11215.952925818012</v>
      </c>
      <c r="AP30" s="38">
        <f ca="1">OFFSET(New_Cohort!$E$109, Existing_Cohort!AO$5-2021, Existing_Cohort!AO$5-2021)</f>
        <v>11105.603634279219</v>
      </c>
      <c r="AQ30" s="38">
        <f ca="1">OFFSET(New_Cohort!$E$109, Existing_Cohort!AP$5-2021, Existing_Cohort!AP$5-2021)</f>
        <v>11056.381109936588</v>
      </c>
      <c r="AR30" s="38">
        <f ca="1">OFFSET(New_Cohort!$E$109, Existing_Cohort!AQ$5-2021, Existing_Cohort!AQ$5-2021)</f>
        <v>11057.43241523576</v>
      </c>
      <c r="AS30" s="38">
        <f ca="1">OFFSET(New_Cohort!$E$109, Existing_Cohort!AR$5-2021, Existing_Cohort!AR$5-2021)</f>
        <v>11091.084454016484</v>
      </c>
      <c r="AT30" s="38">
        <f ca="1">OFFSET(New_Cohort!$E$109, Existing_Cohort!AS$5-2021, Existing_Cohort!AS$5-2021)</f>
        <v>11151.697311626114</v>
      </c>
      <c r="AU30" s="38">
        <f ca="1">OFFSET(New_Cohort!$E$109, Existing_Cohort!AT$5-2021, Existing_Cohort!AT$5-2021)</f>
        <v>11226.980276674032</v>
      </c>
      <c r="AV30" s="38">
        <f ca="1">OFFSET(New_Cohort!$E$109, Existing_Cohort!AU$5-2021, Existing_Cohort!AU$5-2021)</f>
        <v>11302.328716285156</v>
      </c>
      <c r="AW30" s="38">
        <f ca="1">OFFSET(New_Cohort!$E$109, Existing_Cohort!AV$5-2021, Existing_Cohort!AV$5-2021)</f>
        <v>11363.247656180851</v>
      </c>
      <c r="AX30" s="38">
        <f ca="1">OFFSET(New_Cohort!$E$109, Existing_Cohort!AW$5-2021, Existing_Cohort!AW$5-2021)</f>
        <v>11312.733646380819</v>
      </c>
      <c r="AY30" s="38">
        <f ca="1">OFFSET(New_Cohort!$E$109, Existing_Cohort!AX$5-2021, Existing_Cohort!AX$5-2021)</f>
        <v>11257.562109863233</v>
      </c>
      <c r="AZ30" s="197">
        <f ca="1">OFFSET(New_Cohort!$E$109, Existing_Cohort!AY$5-2021, Existing_Cohort!AY$5-2021)</f>
        <v>11190.153265443911</v>
      </c>
    </row>
    <row r="31" spans="2:52" ht="15" thickBot="1" x14ac:dyDescent="0.4">
      <c r="B31" t="s">
        <v>106</v>
      </c>
      <c r="D31" s="190">
        <f t="shared" ref="D31:AI31" ca="1" si="11">D28+D30-D29</f>
        <v>1432926.0995922757</v>
      </c>
      <c r="E31" s="191">
        <f t="shared" ca="1" si="11"/>
        <v>1439065.7506901743</v>
      </c>
      <c r="F31" s="191">
        <f t="shared" ca="1" si="11"/>
        <v>1444307.222955205</v>
      </c>
      <c r="G31" s="191">
        <f t="shared" ca="1" si="11"/>
        <v>1448665.7974460558</v>
      </c>
      <c r="H31" s="191">
        <f t="shared" ca="1" si="11"/>
        <v>1452049.2046681398</v>
      </c>
      <c r="I31" s="191">
        <f t="shared" ca="1" si="11"/>
        <v>1454587.5406623238</v>
      </c>
      <c r="J31" s="191">
        <f t="shared" ca="1" si="11"/>
        <v>1456506.3564901843</v>
      </c>
      <c r="K31" s="191">
        <f t="shared" ca="1" si="11"/>
        <v>1457896.5717366091</v>
      </c>
      <c r="L31" s="191">
        <f t="shared" ca="1" si="11"/>
        <v>1458819.8687947085</v>
      </c>
      <c r="M31" s="191">
        <f t="shared" ca="1" si="11"/>
        <v>1459331.1083357907</v>
      </c>
      <c r="N31" s="191">
        <f t="shared" ca="1" si="11"/>
        <v>1459493.2804548703</v>
      </c>
      <c r="O31" s="191">
        <f t="shared" ca="1" si="11"/>
        <v>1459369.1051044234</v>
      </c>
      <c r="P31" s="191">
        <f t="shared" ca="1" si="11"/>
        <v>1458994.1079062317</v>
      </c>
      <c r="Q31" s="191">
        <f t="shared" ca="1" si="11"/>
        <v>1458382.3949186648</v>
      </c>
      <c r="R31" s="191">
        <f t="shared" ca="1" si="11"/>
        <v>1457561.4834899586</v>
      </c>
      <c r="S31" s="191">
        <f t="shared" ca="1" si="11"/>
        <v>1456552.1702893754</v>
      </c>
      <c r="T31" s="191">
        <f t="shared" ca="1" si="11"/>
        <v>1455373.6666721657</v>
      </c>
      <c r="U31" s="191">
        <f t="shared" ca="1" si="11"/>
        <v>1454011.8694906905</v>
      </c>
      <c r="V31" s="191">
        <f t="shared" ca="1" si="11"/>
        <v>1452454.0693162987</v>
      </c>
      <c r="W31" s="191">
        <f t="shared" ca="1" si="11"/>
        <v>1450726.7349587933</v>
      </c>
      <c r="X31" s="191">
        <f t="shared" ca="1" si="11"/>
        <v>1448734.5775372777</v>
      </c>
      <c r="Y31" s="191">
        <f t="shared" ca="1" si="11"/>
        <v>1446344.9106578729</v>
      </c>
      <c r="Z31" s="191">
        <f t="shared" ca="1" si="11"/>
        <v>1443434.1906324755</v>
      </c>
      <c r="AA31" s="191">
        <f t="shared" ca="1" si="11"/>
        <v>1438702.2351047196</v>
      </c>
      <c r="AB31" s="191">
        <f t="shared" ca="1" si="11"/>
        <v>1433727.6458522894</v>
      </c>
      <c r="AC31" s="191">
        <f t="shared" ca="1" si="11"/>
        <v>1428436.0163053584</v>
      </c>
      <c r="AD31" s="191">
        <f t="shared" ca="1" si="11"/>
        <v>1422782.430486036</v>
      </c>
      <c r="AE31" s="191">
        <f t="shared" ca="1" si="11"/>
        <v>1416753.9218023582</v>
      </c>
      <c r="AF31" s="191">
        <f t="shared" ca="1" si="11"/>
        <v>1410341.8164325776</v>
      </c>
      <c r="AG31" s="191">
        <f t="shared" ca="1" si="11"/>
        <v>1403535.8146582898</v>
      </c>
      <c r="AH31" s="191">
        <f t="shared" ca="1" si="11"/>
        <v>1396299.585449033</v>
      </c>
      <c r="AI31" s="191">
        <f t="shared" ca="1" si="11"/>
        <v>1388726.6194174406</v>
      </c>
      <c r="AJ31" s="191">
        <f t="shared" ref="AJ31:AZ31" ca="1" si="12">AJ28+AJ30-AJ29</f>
        <v>1380951.3470617724</v>
      </c>
      <c r="AK31" s="191">
        <f t="shared" ca="1" si="12"/>
        <v>1373094.1624376208</v>
      </c>
      <c r="AL31" s="191">
        <f t="shared" ca="1" si="12"/>
        <v>1365293.9065730136</v>
      </c>
      <c r="AM31" s="191">
        <f t="shared" ca="1" si="12"/>
        <v>1358082.4363902907</v>
      </c>
      <c r="AN31" s="191">
        <f t="shared" ca="1" si="12"/>
        <v>1350625.7958831252</v>
      </c>
      <c r="AO31" s="191">
        <f t="shared" ca="1" si="12"/>
        <v>1342999.8746495303</v>
      </c>
      <c r="AP31" s="191">
        <f t="shared" ca="1" si="12"/>
        <v>1335275.2091760724</v>
      </c>
      <c r="AQ31" s="191">
        <f t="shared" ca="1" si="12"/>
        <v>1327512.1931545385</v>
      </c>
      <c r="AR31" s="191">
        <f t="shared" ca="1" si="12"/>
        <v>1319770.4473067652</v>
      </c>
      <c r="AS31" s="191">
        <f t="shared" ca="1" si="12"/>
        <v>1312100.8189673182</v>
      </c>
      <c r="AT31" s="191">
        <f t="shared" ca="1" si="12"/>
        <v>1304580.4771508798</v>
      </c>
      <c r="AU31" s="191">
        <f t="shared" ca="1" si="12"/>
        <v>1297292.3358172686</v>
      </c>
      <c r="AV31" s="191">
        <f t="shared" ca="1" si="12"/>
        <v>1290248.8736894743</v>
      </c>
      <c r="AW31" s="191">
        <f t="shared" ca="1" si="12"/>
        <v>1283422.823415922</v>
      </c>
      <c r="AX31" s="191">
        <f t="shared" ca="1" si="12"/>
        <v>1276699.5927931792</v>
      </c>
      <c r="AY31" s="191">
        <f t="shared" ca="1" si="12"/>
        <v>1270064.2143561807</v>
      </c>
      <c r="AZ31" s="192">
        <f t="shared" ca="1" si="12"/>
        <v>1263514.9476540436</v>
      </c>
    </row>
    <row r="36" spans="4:52" x14ac:dyDescent="0.35">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row>
    <row r="37" spans="4:52" x14ac:dyDescent="0.35">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28AE4-14C1-4A32-A513-FA7BABA9DA9A}">
  <sheetPr>
    <tabColor theme="5" tint="0.79998168889431442"/>
  </sheetPr>
  <dimension ref="A1:CZ4988"/>
  <sheetViews>
    <sheetView showGridLines="0" zoomScale="77" workbookViewId="0">
      <selection activeCell="A4" sqref="A4"/>
    </sheetView>
  </sheetViews>
  <sheetFormatPr defaultRowHeight="14.5" x14ac:dyDescent="0.35"/>
  <cols>
    <col min="2" max="4" width="11.08984375" bestFit="1" customWidth="1"/>
    <col min="5" max="5" width="10" bestFit="1" customWidth="1"/>
    <col min="103" max="103" width="12.54296875" bestFit="1" customWidth="1"/>
    <col min="104" max="104" width="12.26953125" bestFit="1" customWidth="1"/>
  </cols>
  <sheetData>
    <row r="1" spans="1:104" s="154" customFormat="1" x14ac:dyDescent="0.35">
      <c r="A1" s="58" t="s">
        <v>286</v>
      </c>
    </row>
    <row r="3" spans="1:104" x14ac:dyDescent="0.35">
      <c r="B3" t="s">
        <v>0</v>
      </c>
    </row>
    <row r="4" spans="1:104" ht="15" thickBot="1" x14ac:dyDescent="0.4">
      <c r="A4" t="s">
        <v>22</v>
      </c>
      <c r="B4">
        <v>0</v>
      </c>
      <c r="C4">
        <v>1</v>
      </c>
      <c r="D4">
        <v>2</v>
      </c>
      <c r="E4">
        <v>3</v>
      </c>
      <c r="F4">
        <v>4</v>
      </c>
      <c r="G4">
        <v>5</v>
      </c>
      <c r="H4">
        <v>6</v>
      </c>
      <c r="I4">
        <v>7</v>
      </c>
      <c r="J4">
        <v>8</v>
      </c>
      <c r="K4">
        <v>9</v>
      </c>
      <c r="L4">
        <v>10</v>
      </c>
      <c r="M4">
        <v>11</v>
      </c>
      <c r="N4">
        <v>12</v>
      </c>
      <c r="O4">
        <v>13</v>
      </c>
      <c r="P4">
        <v>14</v>
      </c>
      <c r="Q4">
        <v>15</v>
      </c>
      <c r="R4">
        <v>16</v>
      </c>
      <c r="S4">
        <v>17</v>
      </c>
      <c r="T4">
        <v>18</v>
      </c>
      <c r="U4">
        <v>19</v>
      </c>
      <c r="V4">
        <v>20</v>
      </c>
      <c r="W4">
        <v>21</v>
      </c>
      <c r="X4">
        <v>22</v>
      </c>
      <c r="Y4">
        <v>23</v>
      </c>
      <c r="Z4">
        <v>24</v>
      </c>
      <c r="AA4">
        <v>25</v>
      </c>
      <c r="AB4">
        <v>26</v>
      </c>
      <c r="AC4">
        <v>27</v>
      </c>
      <c r="AD4">
        <v>28</v>
      </c>
      <c r="AE4">
        <v>29</v>
      </c>
      <c r="AF4">
        <v>30</v>
      </c>
      <c r="AG4">
        <v>31</v>
      </c>
      <c r="AH4">
        <v>32</v>
      </c>
      <c r="AI4">
        <v>33</v>
      </c>
      <c r="AJ4">
        <v>34</v>
      </c>
      <c r="AK4">
        <v>35</v>
      </c>
      <c r="AL4">
        <v>36</v>
      </c>
      <c r="AM4">
        <v>37</v>
      </c>
      <c r="AN4">
        <v>38</v>
      </c>
      <c r="AO4">
        <v>39</v>
      </c>
      <c r="AP4">
        <v>40</v>
      </c>
      <c r="AQ4">
        <v>41</v>
      </c>
      <c r="AR4">
        <v>42</v>
      </c>
      <c r="AS4">
        <v>43</v>
      </c>
      <c r="AT4">
        <v>44</v>
      </c>
      <c r="AU4">
        <v>45</v>
      </c>
      <c r="AV4">
        <v>46</v>
      </c>
      <c r="AW4">
        <v>47</v>
      </c>
      <c r="AX4">
        <v>48</v>
      </c>
      <c r="AY4">
        <v>49</v>
      </c>
      <c r="AZ4">
        <v>50</v>
      </c>
      <c r="BA4">
        <v>51</v>
      </c>
      <c r="BB4">
        <v>52</v>
      </c>
      <c r="BC4">
        <v>53</v>
      </c>
      <c r="BD4">
        <v>54</v>
      </c>
      <c r="BE4">
        <v>55</v>
      </c>
      <c r="BF4">
        <v>56</v>
      </c>
      <c r="BG4">
        <v>57</v>
      </c>
      <c r="BH4">
        <v>58</v>
      </c>
      <c r="BI4">
        <v>59</v>
      </c>
      <c r="BJ4">
        <v>60</v>
      </c>
      <c r="BK4">
        <v>61</v>
      </c>
      <c r="BL4">
        <v>62</v>
      </c>
      <c r="BM4">
        <v>63</v>
      </c>
      <c r="BN4">
        <v>64</v>
      </c>
      <c r="BO4">
        <v>65</v>
      </c>
      <c r="BP4">
        <v>66</v>
      </c>
      <c r="BQ4">
        <v>67</v>
      </c>
      <c r="BR4">
        <v>68</v>
      </c>
      <c r="BS4">
        <v>69</v>
      </c>
      <c r="BT4">
        <v>70</v>
      </c>
      <c r="BU4">
        <v>71</v>
      </c>
      <c r="BV4">
        <v>72</v>
      </c>
      <c r="BW4">
        <v>73</v>
      </c>
      <c r="BX4">
        <v>74</v>
      </c>
      <c r="BY4">
        <v>75</v>
      </c>
      <c r="BZ4">
        <v>76</v>
      </c>
      <c r="CA4">
        <v>77</v>
      </c>
      <c r="CB4">
        <v>78</v>
      </c>
      <c r="CC4">
        <v>79</v>
      </c>
      <c r="CD4">
        <v>80</v>
      </c>
      <c r="CE4">
        <v>81</v>
      </c>
      <c r="CF4">
        <v>82</v>
      </c>
      <c r="CG4">
        <v>83</v>
      </c>
      <c r="CH4">
        <v>84</v>
      </c>
      <c r="CI4">
        <v>85</v>
      </c>
      <c r="CJ4">
        <v>86</v>
      </c>
      <c r="CK4">
        <v>87</v>
      </c>
      <c r="CL4">
        <v>88</v>
      </c>
      <c r="CM4">
        <v>89</v>
      </c>
      <c r="CN4">
        <v>90</v>
      </c>
      <c r="CO4">
        <v>91</v>
      </c>
      <c r="CP4">
        <v>92</v>
      </c>
      <c r="CQ4">
        <v>93</v>
      </c>
      <c r="CR4">
        <v>94</v>
      </c>
      <c r="CS4">
        <v>95</v>
      </c>
      <c r="CT4">
        <v>96</v>
      </c>
      <c r="CU4">
        <v>97</v>
      </c>
      <c r="CV4">
        <v>98</v>
      </c>
      <c r="CW4">
        <v>99</v>
      </c>
      <c r="CX4" t="s">
        <v>1</v>
      </c>
      <c r="CZ4" t="s">
        <v>104</v>
      </c>
    </row>
    <row r="5" spans="1:104" x14ac:dyDescent="0.35">
      <c r="A5">
        <v>2021</v>
      </c>
      <c r="B5" s="175">
        <f ca="1">IF($A5-B$4&gt;$A$5, OFFSET(New_Cohort!$E$109, $A5-$A$5-B$4-1, $A5-$A$5-1), OFFSET(Existing_Cohort!$C$208, B$4-($A5-$A$5), $A5-$A$5))</f>
        <v>11501.936000000002</v>
      </c>
      <c r="C5" s="176">
        <f ca="1">IF($A5-C$4&gt;$A$5, OFFSET(New_Cohort!$E$109, $A5-$A$5-C$4-1, $A5-$A$5-1), OFFSET(Existing_Cohort!$C$208, C$4-($A5-$A$5), $A5-$A$5))</f>
        <v>13346.9625</v>
      </c>
      <c r="D5" s="176">
        <f ca="1">IF($A5-D$4&gt;$A$5, OFFSET(New_Cohort!$E$109, $A5-$A$5-D$4-1, $A5-$A$5-1), OFFSET(Existing_Cohort!$C$208, D$4-($A5-$A$5), $A5-$A$5))</f>
        <v>14949.692999999999</v>
      </c>
      <c r="E5" s="176">
        <f ca="1">IF($A5-E$4&gt;$A$5, OFFSET(New_Cohort!$E$109, $A5-$A$5-E$4-1, $A5-$A$5-1), OFFSET(Existing_Cohort!$C$208, E$4-($A5-$A$5), $A5-$A$5))</f>
        <v>16815.022000000001</v>
      </c>
      <c r="F5" s="176">
        <f ca="1">IF($A5-F$4&gt;$A$5, OFFSET(New_Cohort!$E$109, $A5-$A$5-F$4-1, $A5-$A$5-1), OFFSET(Existing_Cohort!$C$208, F$4-($A5-$A$5), $A5-$A$5))</f>
        <v>18176.087</v>
      </c>
      <c r="G5" s="176">
        <f ca="1">IF($A5-G$4&gt;$A$5, OFFSET(New_Cohort!$E$109, $A5-$A$5-G$4-1, $A5-$A$5-1), OFFSET(Existing_Cohort!$C$208, G$4-($A5-$A$5), $A5-$A$5))</f>
        <v>17673.0425</v>
      </c>
      <c r="H5" s="176">
        <f ca="1">IF($A5-H$4&gt;$A$5, OFFSET(New_Cohort!$E$109, $A5-$A$5-H$4-1, $A5-$A$5-1), OFFSET(Existing_Cohort!$C$208, H$4-($A5-$A$5), $A5-$A$5))</f>
        <v>17865.591500000002</v>
      </c>
      <c r="I5" s="176">
        <f ca="1">IF($A5-I$4&gt;$A$5, OFFSET(New_Cohort!$E$109, $A5-$A$5-I$4-1, $A5-$A$5-1), OFFSET(Existing_Cohort!$C$208, I$4-($A5-$A$5), $A5-$A$5))</f>
        <v>18244.883999999998</v>
      </c>
      <c r="J5" s="176">
        <f ca="1">IF($A5-J$4&gt;$A$5, OFFSET(New_Cohort!$E$109, $A5-$A$5-J$4-1, $A5-$A$5-1), OFFSET(Existing_Cohort!$C$208, J$4-($A5-$A$5), $A5-$A$5))</f>
        <v>18480.328000000001</v>
      </c>
      <c r="K5" s="176">
        <f ca="1">IF($A5-K$4&gt;$A$5, OFFSET(New_Cohort!$E$109, $A5-$A$5-K$4-1, $A5-$A$5-1), OFFSET(Existing_Cohort!$C$208, K$4-($A5-$A$5), $A5-$A$5))</f>
        <v>18244.391499999998</v>
      </c>
      <c r="L5" s="176">
        <f ca="1">IF($A5-L$4&gt;$A$5, OFFSET(New_Cohort!$E$109, $A5-$A$5-L$4-1, $A5-$A$5-1), OFFSET(Existing_Cohort!$C$208, L$4-($A5-$A$5), $A5-$A$5))</f>
        <v>17579.708500000001</v>
      </c>
      <c r="M5" s="176">
        <f ca="1">IF($A5-M$4&gt;$A$5, OFFSET(New_Cohort!$E$109, $A5-$A$5-M$4-1, $A5-$A$5-1), OFFSET(Existing_Cohort!$C$208, M$4-($A5-$A$5), $A5-$A$5))</f>
        <v>17675.971000000001</v>
      </c>
      <c r="N5" s="176">
        <f ca="1">IF($A5-N$4&gt;$A$5, OFFSET(New_Cohort!$E$109, $A5-$A$5-N$4-1, $A5-$A$5-1), OFFSET(Existing_Cohort!$C$208, N$4-($A5-$A$5), $A5-$A$5))</f>
        <v>17564.391500000002</v>
      </c>
      <c r="O5" s="176">
        <f ca="1">IF($A5-O$4&gt;$A$5, OFFSET(New_Cohort!$E$109, $A5-$A$5-O$4-1, $A5-$A$5-1), OFFSET(Existing_Cohort!$C$208, O$4-($A5-$A$5), $A5-$A$5))</f>
        <v>17134.337500000001</v>
      </c>
      <c r="P5" s="176">
        <f ca="1">IF($A5-P$4&gt;$A$5, OFFSET(New_Cohort!$E$109, $A5-$A$5-P$4-1, $A5-$A$5-1), OFFSET(Existing_Cohort!$C$208, P$4-($A5-$A$5), $A5-$A$5))</f>
        <v>16675.540499999999</v>
      </c>
      <c r="Q5" s="176">
        <f ca="1">IF($A5-Q$4&gt;$A$5, OFFSET(New_Cohort!$E$109, $A5-$A$5-Q$4-1, $A5-$A$5-1), OFFSET(Existing_Cohort!$C$208, Q$4-($A5-$A$5), $A5-$A$5))</f>
        <v>16325.652</v>
      </c>
      <c r="R5" s="176">
        <f ca="1">IF($A5-R$4&gt;$A$5, OFFSET(New_Cohort!$E$109, $A5-$A$5-R$4-1, $A5-$A$5-1), OFFSET(Existing_Cohort!$C$208, R$4-($A5-$A$5), $A5-$A$5))</f>
        <v>16056.2165</v>
      </c>
      <c r="S5" s="176">
        <f ca="1">IF($A5-S$4&gt;$A$5, OFFSET(New_Cohort!$E$109, $A5-$A$5-S$4-1, $A5-$A$5-1), OFFSET(Existing_Cohort!$C$208, S$4-($A5-$A$5), $A5-$A$5))</f>
        <v>15781.8845</v>
      </c>
      <c r="T5" s="176">
        <f ca="1">IF($A5-T$4&gt;$A$5, OFFSET(New_Cohort!$E$109, $A5-$A$5-T$4-1, $A5-$A$5-1), OFFSET(Existing_Cohort!$C$208, T$4-($A5-$A$5), $A5-$A$5))</f>
        <v>15641.129000000001</v>
      </c>
      <c r="U5" s="176">
        <f ca="1">IF($A5-U$4&gt;$A$5, OFFSET(New_Cohort!$E$109, $A5-$A$5-U$4-1, $A5-$A$5-1), OFFSET(Existing_Cohort!$C$208, U$4-($A5-$A$5), $A5-$A$5))</f>
        <v>15703.393</v>
      </c>
      <c r="V5" s="176">
        <f ca="1">IF($A5-V$4&gt;$A$5, OFFSET(New_Cohort!$E$109, $A5-$A$5-V$4-1, $A5-$A$5-1), OFFSET(Existing_Cohort!$C$208, V$4-($A5-$A$5), $A5-$A$5))</f>
        <v>16154.501</v>
      </c>
      <c r="W5" s="176">
        <f ca="1">IF($A5-W$4&gt;$A$5, OFFSET(New_Cohort!$E$109, $A5-$A$5-W$4-1, $A5-$A$5-1), OFFSET(Existing_Cohort!$C$208, W$4-($A5-$A$5), $A5-$A$5))</f>
        <v>16193.873500000002</v>
      </c>
      <c r="X5" s="176">
        <f ca="1">IF($A5-X$4&gt;$A$5, OFFSET(New_Cohort!$E$109, $A5-$A$5-X$4-1, $A5-$A$5-1), OFFSET(Existing_Cohort!$C$208, X$4-($A5-$A$5), $A5-$A$5))</f>
        <v>15932.025999999998</v>
      </c>
      <c r="Y5" s="176">
        <f ca="1">IF($A5-Y$4&gt;$A$5, OFFSET(New_Cohort!$E$109, $A5-$A$5-Y$4-1, $A5-$A$5-1), OFFSET(Existing_Cohort!$C$208, Y$4-($A5-$A$5), $A5-$A$5))</f>
        <v>16248.243999999999</v>
      </c>
      <c r="Z5" s="176">
        <f ca="1">IF($A5-Z$4&gt;$A$5, OFFSET(New_Cohort!$E$109, $A5-$A$5-Z$4-1, $A5-$A$5-1), OFFSET(Existing_Cohort!$C$208, Z$4-($A5-$A$5), $A5-$A$5))</f>
        <v>16712.982499999998</v>
      </c>
      <c r="AA5" s="176">
        <f ca="1">IF($A5-AA$4&gt;$A$5, OFFSET(New_Cohort!$E$109, $A5-$A$5-AA$4-1, $A5-$A$5-1), OFFSET(Existing_Cohort!$C$208, AA$4-($A5-$A$5), $A5-$A$5))</f>
        <v>17286.3295</v>
      </c>
      <c r="AB5" s="176">
        <f ca="1">IF($A5-AB$4&gt;$A$5, OFFSET(New_Cohort!$E$109, $A5-$A$5-AB$4-1, $A5-$A$5-1), OFFSET(Existing_Cohort!$C$208, AB$4-($A5-$A$5), $A5-$A$5))</f>
        <v>17837.005000000001</v>
      </c>
      <c r="AC5" s="176">
        <f ca="1">IF($A5-AC$4&gt;$A$5, OFFSET(New_Cohort!$E$109, $A5-$A$5-AC$4-1, $A5-$A$5-1), OFFSET(Existing_Cohort!$C$208, AC$4-($A5-$A$5), $A5-$A$5))</f>
        <v>18372.877999999997</v>
      </c>
      <c r="AD5" s="176">
        <f ca="1">IF($A5-AD$4&gt;$A$5, OFFSET(New_Cohort!$E$109, $A5-$A$5-AD$4-1, $A5-$A$5-1), OFFSET(Existing_Cohort!$C$208, AD$4-($A5-$A$5), $A5-$A$5))</f>
        <v>19078.2245</v>
      </c>
      <c r="AE5" s="176">
        <f ca="1">IF($A5-AE$4&gt;$A$5, OFFSET(New_Cohort!$E$109, $A5-$A$5-AE$4-1, $A5-$A$5-1), OFFSET(Existing_Cohort!$C$208, AE$4-($A5-$A$5), $A5-$A$5))</f>
        <v>20212.803</v>
      </c>
      <c r="AF5" s="176">
        <f ca="1">IF($A5-AF$4&gt;$A$5, OFFSET(New_Cohort!$E$109, $A5-$A$5-AF$4-1, $A5-$A$5-1), OFFSET(Existing_Cohort!$C$208, AF$4-($A5-$A$5), $A5-$A$5))</f>
        <v>23452.36</v>
      </c>
      <c r="AG5" s="176">
        <f ca="1">IF($A5-AG$4&gt;$A$5, OFFSET(New_Cohort!$E$109, $A5-$A$5-AG$4-1, $A5-$A$5-1), OFFSET(Existing_Cohort!$C$208, AG$4-($A5-$A$5), $A5-$A$5))</f>
        <v>25462.392500000002</v>
      </c>
      <c r="AH5" s="176">
        <f ca="1">IF($A5-AH$4&gt;$A$5, OFFSET(New_Cohort!$E$109, $A5-$A$5-AH$4-1, $A5-$A$5-1), OFFSET(Existing_Cohort!$C$208, AH$4-($A5-$A$5), $A5-$A$5))</f>
        <v>24573.770499999999</v>
      </c>
      <c r="AI5" s="176">
        <f ca="1">IF($A5-AI$4&gt;$A$5, OFFSET(New_Cohort!$E$109, $A5-$A$5-AI$4-1, $A5-$A$5-1), OFFSET(Existing_Cohort!$C$208, AI$4-($A5-$A$5), $A5-$A$5))</f>
        <v>24735.133000000002</v>
      </c>
      <c r="AJ5" s="176">
        <f ca="1">IF($A5-AJ$4&gt;$A$5, OFFSET(New_Cohort!$E$109, $A5-$A$5-AJ$4-1, $A5-$A$5-1), OFFSET(Existing_Cohort!$C$208, AJ$4-($A5-$A$5), $A5-$A$5))</f>
        <v>24580.4575</v>
      </c>
      <c r="AK5" s="176">
        <f ca="1">IF($A5-AK$4&gt;$A$5, OFFSET(New_Cohort!$E$109, $A5-$A$5-AK$4-1, $A5-$A$5-1), OFFSET(Existing_Cohort!$C$208, AK$4-($A5-$A$5), $A5-$A$5))</f>
        <v>22961.578000000001</v>
      </c>
      <c r="AL5" s="176">
        <f ca="1">IF($A5-AL$4&gt;$A$5, OFFSET(New_Cohort!$E$109, $A5-$A$5-AL$4-1, $A5-$A$5-1), OFFSET(Existing_Cohort!$C$208, AL$4-($A5-$A$5), $A5-$A$5))</f>
        <v>21471.745500000001</v>
      </c>
      <c r="AM5" s="176">
        <f ca="1">IF($A5-AM$4&gt;$A$5, OFFSET(New_Cohort!$E$109, $A5-$A$5-AM$4-1, $A5-$A$5-1), OFFSET(Existing_Cohort!$C$208, AM$4-($A5-$A$5), $A5-$A$5))</f>
        <v>20331.718499999999</v>
      </c>
      <c r="AN5" s="176">
        <f ca="1">IF($A5-AN$4&gt;$A$5, OFFSET(New_Cohort!$E$109, $A5-$A$5-AN$4-1, $A5-$A$5-1), OFFSET(Existing_Cohort!$C$208, AN$4-($A5-$A$5), $A5-$A$5))</f>
        <v>21018.2745</v>
      </c>
      <c r="AO5" s="176">
        <f ca="1">IF($A5-AO$4&gt;$A$5, OFFSET(New_Cohort!$E$109, $A5-$A$5-AO$4-1, $A5-$A$5-1), OFFSET(Existing_Cohort!$C$208, AO$4-($A5-$A$5), $A5-$A$5))</f>
        <v>21389.737000000001</v>
      </c>
      <c r="AP5" s="176">
        <f ca="1">IF($A5-AP$4&gt;$A$5, OFFSET(New_Cohort!$E$109, $A5-$A$5-AP$4-1, $A5-$A$5-1), OFFSET(Existing_Cohort!$C$208, AP$4-($A5-$A$5), $A5-$A$5))</f>
        <v>20053.029499999997</v>
      </c>
      <c r="AQ5" s="176">
        <f ca="1">IF($A5-AQ$4&gt;$A$5, OFFSET(New_Cohort!$E$109, $A5-$A$5-AQ$4-1, $A5-$A$5-1), OFFSET(Existing_Cohort!$C$208, AQ$4-($A5-$A$5), $A5-$A$5))</f>
        <v>19215.183499999999</v>
      </c>
      <c r="AR5" s="176">
        <f ca="1">IF($A5-AR$4&gt;$A$5, OFFSET(New_Cohort!$E$109, $A5-$A$5-AR$4-1, $A5-$A$5-1), OFFSET(Existing_Cohort!$C$208, AR$4-($A5-$A$5), $A5-$A$5))</f>
        <v>18302.234499999999</v>
      </c>
      <c r="AS5" s="176">
        <f ca="1">IF($A5-AS$4&gt;$A$5, OFFSET(New_Cohort!$E$109, $A5-$A$5-AS$4-1, $A5-$A$5-1), OFFSET(Existing_Cohort!$C$208, AS$4-($A5-$A$5), $A5-$A$5))</f>
        <v>17719.6505</v>
      </c>
      <c r="AT5" s="176">
        <f ca="1">IF($A5-AT$4&gt;$A$5, OFFSET(New_Cohort!$E$109, $A5-$A$5-AT$4-1, $A5-$A$5-1), OFFSET(Existing_Cohort!$C$208, AT$4-($A5-$A$5), $A5-$A$5))</f>
        <v>18334.2255</v>
      </c>
      <c r="AU5" s="176">
        <f ca="1">IF($A5-AU$4&gt;$A$5, OFFSET(New_Cohort!$E$109, $A5-$A$5-AU$4-1, $A5-$A$5-1), OFFSET(Existing_Cohort!$C$208, AU$4-($A5-$A$5), $A5-$A$5))</f>
        <v>19368.483500000002</v>
      </c>
      <c r="AV5" s="176">
        <f ca="1">IF($A5-AV$4&gt;$A$5, OFFSET(New_Cohort!$E$109, $A5-$A$5-AV$4-1, $A5-$A$5-1), OFFSET(Existing_Cohort!$C$208, AV$4-($A5-$A$5), $A5-$A$5))</f>
        <v>20805.054499999998</v>
      </c>
      <c r="AW5" s="176">
        <f ca="1">IF($A5-AW$4&gt;$A$5, OFFSET(New_Cohort!$E$109, $A5-$A$5-AW$4-1, $A5-$A$5-1), OFFSET(Existing_Cohort!$C$208, AW$4-($A5-$A$5), $A5-$A$5))</f>
        <v>22579.72</v>
      </c>
      <c r="AX5" s="176">
        <f ca="1">IF($A5-AX$4&gt;$A$5, OFFSET(New_Cohort!$E$109, $A5-$A$5-AX$4-1, $A5-$A$5-1), OFFSET(Existing_Cohort!$C$208, AX$4-($A5-$A$5), $A5-$A$5))</f>
        <v>23563.319500000001</v>
      </c>
      <c r="AY5" s="176">
        <f ca="1">IF($A5-AY$4&gt;$A$5, OFFSET(New_Cohort!$E$109, $A5-$A$5-AY$4-1, $A5-$A$5-1), OFFSET(Existing_Cohort!$C$208, AY$4-($A5-$A$5), $A5-$A$5))</f>
        <v>24200.9915</v>
      </c>
      <c r="AZ5" s="176">
        <f ca="1">IF($A5-AZ$4&gt;$A$5, OFFSET(New_Cohort!$E$109, $A5-$A$5-AZ$4-1, $A5-$A$5-1), OFFSET(Existing_Cohort!$C$208, AZ$4-($A5-$A$5), $A5-$A$5))</f>
        <v>25156.916499999999</v>
      </c>
      <c r="BA5" s="176">
        <f ca="1">IF($A5-BA$4&gt;$A$5, OFFSET(New_Cohort!$E$109, $A5-$A$5-BA$4-1, $A5-$A$5-1), OFFSET(Existing_Cohort!$C$208, BA$4-($A5-$A$5), $A5-$A$5))</f>
        <v>25312.218499999999</v>
      </c>
      <c r="BB5" s="176">
        <f ca="1">IF($A5-BB$4&gt;$A$5, OFFSET(New_Cohort!$E$109, $A5-$A$5-BB$4-1, $A5-$A$5-1), OFFSET(Existing_Cohort!$C$208, BB$4-($A5-$A$5), $A5-$A$5))</f>
        <v>25019.267500000002</v>
      </c>
      <c r="BC5" s="176">
        <f ca="1">IF($A5-BC$4&gt;$A$5, OFFSET(New_Cohort!$E$109, $A5-$A$5-BC$4-1, $A5-$A$5-1), OFFSET(Existing_Cohort!$C$208, BC$4-($A5-$A$5), $A5-$A$5))</f>
        <v>23362.086000000003</v>
      </c>
      <c r="BD5" s="176">
        <f ca="1">IF($A5-BD$4&gt;$A$5, OFFSET(New_Cohort!$E$109, $A5-$A$5-BD$4-1, $A5-$A$5-1), OFFSET(Existing_Cohort!$C$208, BD$4-($A5-$A$5), $A5-$A$5))</f>
        <v>22144.816500000001</v>
      </c>
      <c r="BE5" s="176">
        <f ca="1">IF($A5-BE$4&gt;$A$5, OFFSET(New_Cohort!$E$109, $A5-$A$5-BE$4-1, $A5-$A$5-1), OFFSET(Existing_Cohort!$C$208, BE$4-($A5-$A$5), $A5-$A$5))</f>
        <v>22907.069500000001</v>
      </c>
      <c r="BF5" s="176">
        <f ca="1">IF($A5-BF$4&gt;$A$5, OFFSET(New_Cohort!$E$109, $A5-$A$5-BF$4-1, $A5-$A$5-1), OFFSET(Existing_Cohort!$C$208, BF$4-($A5-$A$5), $A5-$A$5))</f>
        <v>22916.855499999998</v>
      </c>
      <c r="BG5" s="176">
        <f ca="1">IF($A5-BG$4&gt;$A$5, OFFSET(New_Cohort!$E$109, $A5-$A$5-BG$4-1, $A5-$A$5-1), OFFSET(Existing_Cohort!$C$208, BG$4-($A5-$A$5), $A5-$A$5))</f>
        <v>23829.613499999999</v>
      </c>
      <c r="BH5" s="176">
        <f ca="1">IF($A5-BH$4&gt;$A$5, OFFSET(New_Cohort!$E$109, $A5-$A$5-BH$4-1, $A5-$A$5-1), OFFSET(Existing_Cohort!$C$208, BH$4-($A5-$A$5), $A5-$A$5))</f>
        <v>22276.671999999999</v>
      </c>
      <c r="BI5" s="176">
        <f ca="1">IF($A5-BI$4&gt;$A$5, OFFSET(New_Cohort!$E$109, $A5-$A$5-BI$4-1, $A5-$A$5-1), OFFSET(Existing_Cohort!$C$208, BI$4-($A5-$A$5), $A5-$A$5))</f>
        <v>15687.8935</v>
      </c>
      <c r="BJ5" s="176">
        <f ca="1">IF($A5-BJ$4&gt;$A$5, OFFSET(New_Cohort!$E$109, $A5-$A$5-BJ$4-1, $A5-$A$5-1), OFFSET(Existing_Cohort!$C$208, BJ$4-($A5-$A$5), $A5-$A$5))</f>
        <v>12014.817999999999</v>
      </c>
      <c r="BK5" s="176">
        <f ca="1">IF($A5-BK$4&gt;$A$5, OFFSET(New_Cohort!$E$109, $A5-$A$5-BK$4-1, $A5-$A$5-1), OFFSET(Existing_Cohort!$C$208, BK$4-($A5-$A$5), $A5-$A$5))</f>
        <v>12318.642</v>
      </c>
      <c r="BL5" s="176">
        <f ca="1">IF($A5-BL$4&gt;$A$5, OFFSET(New_Cohort!$E$109, $A5-$A$5-BL$4-1, $A5-$A$5-1), OFFSET(Existing_Cohort!$C$208, BL$4-($A5-$A$5), $A5-$A$5))</f>
        <v>13686.501</v>
      </c>
      <c r="BM5" s="176">
        <f ca="1">IF($A5-BM$4&gt;$A$5, OFFSET(New_Cohort!$E$109, $A5-$A$5-BM$4-1, $A5-$A$5-1), OFFSET(Existing_Cohort!$C$208, BM$4-($A5-$A$5), $A5-$A$5))</f>
        <v>16009.234</v>
      </c>
      <c r="BN5" s="176">
        <f ca="1">IF($A5-BN$4&gt;$A$5, OFFSET(New_Cohort!$E$109, $A5-$A$5-BN$4-1, $A5-$A$5-1), OFFSET(Existing_Cohort!$C$208, BN$4-($A5-$A$5), $A5-$A$5))</f>
        <v>16165.299499999999</v>
      </c>
      <c r="BO5" s="176">
        <f ca="1">IF($A5-BO$4&gt;$A$5, OFFSET(New_Cohort!$E$109, $A5-$A$5-BO$4-1, $A5-$A$5-1), OFFSET(Existing_Cohort!$C$208, BO$4-($A5-$A$5), $A5-$A$5))</f>
        <v>15628.833500000001</v>
      </c>
      <c r="BP5" s="176">
        <f ca="1">IF($A5-BP$4&gt;$A$5, OFFSET(New_Cohort!$E$109, $A5-$A$5-BP$4-1, $A5-$A$5-1), OFFSET(Existing_Cohort!$C$208, BP$4-($A5-$A$5), $A5-$A$5))</f>
        <v>15664.319</v>
      </c>
      <c r="BQ5" s="176">
        <f ca="1">IF($A5-BQ$4&gt;$A$5, OFFSET(New_Cohort!$E$109, $A5-$A$5-BQ$4-1, $A5-$A$5-1), OFFSET(Existing_Cohort!$C$208, BQ$4-($A5-$A$5), $A5-$A$5))</f>
        <v>14844.717500000001</v>
      </c>
      <c r="BR5" s="176">
        <f ca="1">IF($A5-BR$4&gt;$A$5, OFFSET(New_Cohort!$E$109, $A5-$A$5-BR$4-1, $A5-$A$5-1), OFFSET(Existing_Cohort!$C$208, BR$4-($A5-$A$5), $A5-$A$5))</f>
        <v>14506.997500000001</v>
      </c>
      <c r="BS5" s="176">
        <f ca="1">IF($A5-BS$4&gt;$A$5, OFFSET(New_Cohort!$E$109, $A5-$A$5-BS$4-1, $A5-$A$5-1), OFFSET(Existing_Cohort!$C$208, BS$4-($A5-$A$5), $A5-$A$5))</f>
        <v>13575.373500000002</v>
      </c>
      <c r="BT5" s="176">
        <f ca="1">IF($A5-BT$4&gt;$A$5, OFFSET(New_Cohort!$E$109, $A5-$A$5-BT$4-1, $A5-$A$5-1), OFFSET(Existing_Cohort!$C$208, BT$4-($A5-$A$5), $A5-$A$5))</f>
        <v>12299.005499999999</v>
      </c>
      <c r="BU5" s="176">
        <f ca="1">IF($A5-BU$4&gt;$A$5, OFFSET(New_Cohort!$E$109, $A5-$A$5-BU$4-1, $A5-$A$5-1), OFFSET(Existing_Cohort!$C$208, BU$4-($A5-$A$5), $A5-$A$5))</f>
        <v>11185.1875</v>
      </c>
      <c r="BV5" s="176">
        <f ca="1">IF($A5-BV$4&gt;$A$5, OFFSET(New_Cohort!$E$109, $A5-$A$5-BV$4-1, $A5-$A$5-1), OFFSET(Existing_Cohort!$C$208, BV$4-($A5-$A$5), $A5-$A$5))</f>
        <v>9806.0410000000011</v>
      </c>
      <c r="BW5" s="176">
        <f ca="1">IF($A5-BW$4&gt;$A$5, OFFSET(New_Cohort!$E$109, $A5-$A$5-BW$4-1, $A5-$A$5-1), OFFSET(Existing_Cohort!$C$208, BW$4-($A5-$A$5), $A5-$A$5))</f>
        <v>8869.8444999999992</v>
      </c>
      <c r="BX5" s="176">
        <f ca="1">IF($A5-BX$4&gt;$A$5, OFFSET(New_Cohort!$E$109, $A5-$A$5-BX$4-1, $A5-$A$5-1), OFFSET(Existing_Cohort!$C$208, BX$4-($A5-$A$5), $A5-$A$5))</f>
        <v>8002.9105</v>
      </c>
      <c r="BY5" s="176">
        <f ca="1">IF($A5-BY$4&gt;$A$5, OFFSET(New_Cohort!$E$109, $A5-$A$5-BY$4-1, $A5-$A$5-1), OFFSET(Existing_Cohort!$C$208, BY$4-($A5-$A$5), $A5-$A$5))</f>
        <v>7187.5550000000003</v>
      </c>
      <c r="BZ5" s="176">
        <f ca="1">IF($A5-BZ$4&gt;$A$5, OFFSET(New_Cohort!$E$109, $A5-$A$5-BZ$4-1, $A5-$A$5-1), OFFSET(Existing_Cohort!$C$208, BZ$4-($A5-$A$5), $A5-$A$5))</f>
        <v>6441.2394999999997</v>
      </c>
      <c r="CA5" s="176">
        <f ca="1">IF($A5-CA$4&gt;$A$5, OFFSET(New_Cohort!$E$109, $A5-$A$5-CA$4-1, $A5-$A$5-1), OFFSET(Existing_Cohort!$C$208, CA$4-($A5-$A$5), $A5-$A$5))</f>
        <v>5838.701</v>
      </c>
      <c r="CB5" s="176">
        <f ca="1">IF($A5-CB$4&gt;$A$5, OFFSET(New_Cohort!$E$109, $A5-$A$5-CB$4-1, $A5-$A$5-1), OFFSET(Existing_Cohort!$C$208, CB$4-($A5-$A$5), $A5-$A$5))</f>
        <v>5384.7734999999993</v>
      </c>
      <c r="CC5" s="176">
        <f ca="1">IF($A5-CC$4&gt;$A$5, OFFSET(New_Cohort!$E$109, $A5-$A$5-CC$4-1, $A5-$A$5-1), OFFSET(Existing_Cohort!$C$208, CC$4-($A5-$A$5), $A5-$A$5))</f>
        <v>5077.9794999999995</v>
      </c>
      <c r="CD5" s="176">
        <f ca="1">IF($A5-CD$4&gt;$A$5, OFFSET(New_Cohort!$E$109, $A5-$A$5-CD$4-1, $A5-$A$5-1), OFFSET(Existing_Cohort!$C$208, CD$4-($A5-$A$5), $A5-$A$5))</f>
        <v>4697.2905000000001</v>
      </c>
      <c r="CE5" s="176">
        <f ca="1">IF($A5-CE$4&gt;$A$5, OFFSET(New_Cohort!$E$109, $A5-$A$5-CE$4-1, $A5-$A$5-1), OFFSET(Existing_Cohort!$C$208, CE$4-($A5-$A$5), $A5-$A$5))</f>
        <v>4167.3240000000005</v>
      </c>
      <c r="CF5" s="176">
        <f ca="1">IF($A5-CF$4&gt;$A$5, OFFSET(New_Cohort!$E$109, $A5-$A$5-CF$4-1, $A5-$A$5-1), OFFSET(Existing_Cohort!$C$208, CF$4-($A5-$A$5), $A5-$A$5))</f>
        <v>3756.913</v>
      </c>
      <c r="CG5" s="176">
        <f ca="1">IF($A5-CG$4&gt;$A$5, OFFSET(New_Cohort!$E$109, $A5-$A$5-CG$4-1, $A5-$A$5-1), OFFSET(Existing_Cohort!$C$208, CG$4-($A5-$A$5), $A5-$A$5))</f>
        <v>3446.2635</v>
      </c>
      <c r="CH5" s="176">
        <f ca="1">IF($A5-CH$4&gt;$A$5, OFFSET(New_Cohort!$E$109, $A5-$A$5-CH$4-1, $A5-$A$5-1), OFFSET(Existing_Cohort!$C$208, CH$4-($A5-$A$5), $A5-$A$5))</f>
        <v>3085.511</v>
      </c>
      <c r="CI5" s="176">
        <f ca="1">IF($A5-CI$4&gt;$A$5, OFFSET(New_Cohort!$E$109, $A5-$A$5-CI$4-1, $A5-$A$5-1), OFFSET(Existing_Cohort!$C$208, CI$4-($A5-$A$5), $A5-$A$5))</f>
        <v>2736.0309999999999</v>
      </c>
      <c r="CJ5" s="176">
        <f ca="1">IF($A5-CJ$4&gt;$A$5, OFFSET(New_Cohort!$E$109, $A5-$A$5-CJ$4-1, $A5-$A$5-1), OFFSET(Existing_Cohort!$C$208, CJ$4-($A5-$A$5), $A5-$A$5))</f>
        <v>2372.8609999999999</v>
      </c>
      <c r="CK5" s="176">
        <f ca="1">IF($A5-CK$4&gt;$A$5, OFFSET(New_Cohort!$E$109, $A5-$A$5-CK$4-1, $A5-$A$5-1), OFFSET(Existing_Cohort!$C$208, CK$4-($A5-$A$5), $A5-$A$5))</f>
        <v>2023.492</v>
      </c>
      <c r="CL5" s="176">
        <f ca="1">IF($A5-CL$4&gt;$A$5, OFFSET(New_Cohort!$E$109, $A5-$A$5-CL$4-1, $A5-$A$5-1), OFFSET(Existing_Cohort!$C$208, CL$4-($A5-$A$5), $A5-$A$5))</f>
        <v>1660.1345000000001</v>
      </c>
      <c r="CM5" s="176">
        <f ca="1">IF($A5-CM$4&gt;$A$5, OFFSET(New_Cohort!$E$109, $A5-$A$5-CM$4-1, $A5-$A$5-1), OFFSET(Existing_Cohort!$C$208, CM$4-($A5-$A$5), $A5-$A$5))</f>
        <v>1306.2874999999999</v>
      </c>
      <c r="CN5" s="176">
        <f ca="1">IF($A5-CN$4&gt;$A$5, OFFSET(New_Cohort!$E$109, $A5-$A$5-CN$4-1, $A5-$A$5-1), OFFSET(Existing_Cohort!$C$208, CN$4-($A5-$A$5), $A5-$A$5))</f>
        <v>1051.7529999999999</v>
      </c>
      <c r="CO5" s="176">
        <f ca="1">IF($A5-CO$4&gt;$A$5, OFFSET(New_Cohort!$E$109, $A5-$A$5-CO$4-1, $A5-$A$5-1), OFFSET(Existing_Cohort!$C$208, CO$4-($A5-$A$5), $A5-$A$5))</f>
        <v>832.17250000000001</v>
      </c>
      <c r="CP5" s="176">
        <f ca="1">IF($A5-CP$4&gt;$A$5, OFFSET(New_Cohort!$E$109, $A5-$A$5-CP$4-1, $A5-$A$5-1), OFFSET(Existing_Cohort!$C$208, CP$4-($A5-$A$5), $A5-$A$5))</f>
        <v>635.20150000000001</v>
      </c>
      <c r="CQ5" s="176">
        <f ca="1">IF($A5-CQ$4&gt;$A$5, OFFSET(New_Cohort!$E$109, $A5-$A$5-CQ$4-1, $A5-$A$5-1), OFFSET(Existing_Cohort!$C$208, CQ$4-($A5-$A$5), $A5-$A$5))</f>
        <v>470.01599999999996</v>
      </c>
      <c r="CR5" s="176">
        <f ca="1">IF($A5-CR$4&gt;$A$5, OFFSET(New_Cohort!$E$109, $A5-$A$5-CR$4-1, $A5-$A$5-1), OFFSET(Existing_Cohort!$C$208, CR$4-($A5-$A$5), $A5-$A$5))</f>
        <v>326.22500000000002</v>
      </c>
      <c r="CS5" s="176">
        <f ca="1">IF($A5-CS$4&gt;$A$5, OFFSET(New_Cohort!$E$109, $A5-$A$5-CS$4-1, $A5-$A$5-1), OFFSET(Existing_Cohort!$C$208, CS$4-($A5-$A$5), $A5-$A$5))</f>
        <v>228.04849999999999</v>
      </c>
      <c r="CT5" s="176">
        <f ca="1">IF($A5-CT$4&gt;$A$5, OFFSET(New_Cohort!$E$109, $A5-$A$5-CT$4-1, $A5-$A$5-1), OFFSET(Existing_Cohort!$C$208, CT$4-($A5-$A$5), $A5-$A$5))</f>
        <v>157.93049999999999</v>
      </c>
      <c r="CU5" s="176">
        <f ca="1">IF($A5-CU$4&gt;$A$5, OFFSET(New_Cohort!$E$109, $A5-$A$5-CU$4-1, $A5-$A$5-1), OFFSET(Existing_Cohort!$C$208, CU$4-($A5-$A$5), $A5-$A$5))</f>
        <v>99.83250000000001</v>
      </c>
      <c r="CV5" s="176">
        <f ca="1">IF($A5-CV$4&gt;$A$5, OFFSET(New_Cohort!$E$109, $A5-$A$5-CV$4-1, $A5-$A$5-1), OFFSET(Existing_Cohort!$C$208, CV$4-($A5-$A$5), $A5-$A$5))</f>
        <v>59.160499999999999</v>
      </c>
      <c r="CW5" s="176">
        <f ca="1">IF($A5-CW$4&gt;$A$5, OFFSET(New_Cohort!$E$109, $A5-$A$5-CW$4-1, $A5-$A$5-1), OFFSET(Existing_Cohort!$C$208, CW$4-($A5-$A$5), $A5-$A$5))</f>
        <v>34.573500000000003</v>
      </c>
      <c r="CX5" s="177">
        <f ca="1">SUM(OFFSET(Existing_Cohort!$C$308, $A$5-$A5,$A5-2021, $A5-$A$5+1))</f>
        <v>40.972500000000004</v>
      </c>
      <c r="CY5" s="29"/>
      <c r="CZ5" s="29">
        <f ca="1">SUM(B5:CX5)-OFFSET(Summary_Calculations!$D$28, 0, By_Age!$A5-Input!$D$4)</f>
        <v>0</v>
      </c>
    </row>
    <row r="6" spans="1:104" x14ac:dyDescent="0.35">
      <c r="A6">
        <f t="shared" ref="A6:A53" si="0">A5+1</f>
        <v>2022</v>
      </c>
      <c r="B6" s="178">
        <f ca="1">IF($A6-B$4&gt;$A$5, OFFSET(New_Cohort!$E$109, $A6-$A$5-B$4-1, $A6-$A$5-1), OFFSET(Existing_Cohort!$C$208, B$4-($A6-$A$5), $A6-$A$5))</f>
        <v>16853.34741899238</v>
      </c>
      <c r="C6" s="67">
        <f ca="1">IF($A6-C$4&gt;$A$5, OFFSET(New_Cohort!$E$109, $A6-$A$5-C$4-1, $A6-$A$5-1), OFFSET(Existing_Cohort!$C$208, C$4-($A6-$A$5), $A6-$A$5))</f>
        <v>11493.403012747058</v>
      </c>
      <c r="D6" s="67">
        <f ca="1">IF($A6-D$4&gt;$A$5, OFFSET(New_Cohort!$E$109, $A6-$A$5-D$4-1, $A6-$A$5-1), OFFSET(Existing_Cohort!$C$208, D$4-($A6-$A$5), $A6-$A$5))</f>
        <v>13339.835514067963</v>
      </c>
      <c r="E6" s="67">
        <f ca="1">IF($A6-E$4&gt;$A$5, OFFSET(New_Cohort!$E$109, $A6-$A$5-E$4-1, $A6-$A$5-1), OFFSET(Existing_Cohort!$C$208, E$4-($A6-$A$5), $A6-$A$5))</f>
        <v>14943.866019974608</v>
      </c>
      <c r="F6" s="67">
        <f ca="1">IF($A6-F$4&gt;$A$5, OFFSET(New_Cohort!$E$109, $A6-$A$5-F$4-1, $A6-$A$5-1), OFFSET(Existing_Cohort!$C$208, F$4-($A6-$A$5), $A6-$A$5))</f>
        <v>16810.033129439791</v>
      </c>
      <c r="G6" s="67">
        <f ca="1">IF($A6-G$4&gt;$A$5, OFFSET(New_Cohort!$E$109, $A6-$A$5-G$4-1, $A6-$A$5-1), OFFSET(Existing_Cohort!$C$208, G$4-($A6-$A$5), $A6-$A$5))</f>
        <v>18171.702340515389</v>
      </c>
      <c r="H6" s="67">
        <f ca="1">IF($A6-H$4&gt;$A$5, OFFSET(New_Cohort!$E$109, $A6-$A$5-H$4-1, $A6-$A$5-1), OFFSET(Existing_Cohort!$C$208, H$4-($A6-$A$5), $A6-$A$5))</f>
        <v>17669.316854991313</v>
      </c>
      <c r="I6" s="67">
        <f ca="1">IF($A6-I$4&gt;$A$5, OFFSET(New_Cohort!$E$109, $A6-$A$5-I$4-1, $A6-$A$5-1), OFFSET(Existing_Cohort!$C$208, I$4-($A6-$A$5), $A6-$A$5))</f>
        <v>17862.128372827807</v>
      </c>
      <c r="J6" s="67">
        <f ca="1">IF($A6-J$4&gt;$A$5, OFFSET(New_Cohort!$E$109, $A6-$A$5-J$4-1, $A6-$A$5-1), OFFSET(Existing_Cohort!$C$208, J$4-($A6-$A$5), $A6-$A$5))</f>
        <v>18241.48480588563</v>
      </c>
      <c r="K6" s="67">
        <f ca="1">IF($A6-K$4&gt;$A$5, OFFSET(New_Cohort!$E$109, $A6-$A$5-K$4-1, $A6-$A$5-1), OFFSET(Existing_Cohort!$C$208, K$4-($A6-$A$5), $A6-$A$5))</f>
        <v>18476.86804354288</v>
      </c>
      <c r="L6" s="67">
        <f ca="1">IF($A6-L$4&gt;$A$5, OFFSET(New_Cohort!$E$109, $A6-$A$5-L$4-1, $A6-$A$5-1), OFFSET(Existing_Cohort!$C$208, L$4-($A6-$A$5), $A6-$A$5))</f>
        <v>18240.832857785121</v>
      </c>
      <c r="M6" s="67">
        <f ca="1">IF($A6-M$4&gt;$A$5, OFFSET(New_Cohort!$E$109, $A6-$A$5-M$4-1, $A6-$A$5-1), OFFSET(Existing_Cohort!$C$208, M$4-($A6-$A$5), $A6-$A$5))</f>
        <v>17576.028202632937</v>
      </c>
      <c r="N6" s="67">
        <f ca="1">IF($A6-N$4&gt;$A$5, OFFSET(New_Cohort!$E$109, $A6-$A$5-N$4-1, $A6-$A$5-1), OFFSET(Existing_Cohort!$C$208, N$4-($A6-$A$5), $A6-$A$5))</f>
        <v>17671.946752865315</v>
      </c>
      <c r="O6" s="67">
        <f ca="1">IF($A6-O$4&gt;$A$5, OFFSET(New_Cohort!$E$109, $A6-$A$5-O$4-1, $A6-$A$5-1), OFFSET(Existing_Cohort!$C$208, O$4-($A6-$A$5), $A6-$A$5))</f>
        <v>17560.028290348564</v>
      </c>
      <c r="P6" s="67">
        <f ca="1">IF($A6-P$4&gt;$A$5, OFFSET(New_Cohort!$E$109, $A6-$A$5-P$4-1, $A6-$A$5-1), OFFSET(Existing_Cohort!$C$208, P$4-($A6-$A$5), $A6-$A$5))</f>
        <v>17129.692033081432</v>
      </c>
      <c r="Q6" s="67">
        <f ca="1">IF($A6-Q$4&gt;$A$5, OFFSET(New_Cohort!$E$109, $A6-$A$5-Q$4-1, $A6-$A$5-1), OFFSET(Existing_Cohort!$C$208, Q$4-($A6-$A$5), $A6-$A$5))</f>
        <v>16670.640872016524</v>
      </c>
      <c r="R6" s="67">
        <f ca="1">IF($A6-R$4&gt;$A$5, OFFSET(New_Cohort!$E$109, $A6-$A$5-R$4-1, $A6-$A$5-1), OFFSET(Existing_Cohort!$C$208, R$4-($A6-$A$5), $A6-$A$5))</f>
        <v>16320.508466099396</v>
      </c>
      <c r="S6" s="67">
        <f ca="1">IF($A6-S$4&gt;$A$5, OFFSET(New_Cohort!$E$109, $A6-$A$5-S$4-1, $A6-$A$5-1), OFFSET(Existing_Cohort!$C$208, S$4-($A6-$A$5), $A6-$A$5))</f>
        <v>16050.848962061511</v>
      </c>
      <c r="T6" s="67">
        <f ca="1">IF($A6-T$4&gt;$A$5, OFFSET(New_Cohort!$E$109, $A6-$A$5-T$4-1, $A6-$A$5-1), OFFSET(Existing_Cohort!$C$208, T$4-($A6-$A$5), $A6-$A$5))</f>
        <v>15776.344970178216</v>
      </c>
      <c r="U6" s="67">
        <f ca="1">IF($A6-U$4&gt;$A$5, OFFSET(New_Cohort!$E$109, $A6-$A$5-U$4-1, $A6-$A$5-1), OFFSET(Existing_Cohort!$C$208, U$4-($A6-$A$5), $A6-$A$5))</f>
        <v>15635.40179747131</v>
      </c>
      <c r="V6" s="67">
        <f ca="1">IF($A6-V$4&gt;$A$5, OFFSET(New_Cohort!$E$109, $A6-$A$5-V$4-1, $A6-$A$5-1), OFFSET(Existing_Cohort!$C$208, V$4-($A6-$A$5), $A6-$A$5))</f>
        <v>15697.427013989349</v>
      </c>
      <c r="W6" s="67">
        <f ca="1">IF($A6-W$4&gt;$A$5, OFFSET(New_Cohort!$E$109, $A6-$A$5-W$4-1, $A6-$A$5-1), OFFSET(Existing_Cohort!$C$208, W$4-($A6-$A$5), $A6-$A$5))</f>
        <v>16148.150787395307</v>
      </c>
      <c r="X6" s="67">
        <f ca="1">IF($A6-X$4&gt;$A$5, OFFSET(New_Cohort!$E$109, $A6-$A$5-X$4-1, $A6-$A$5-1), OFFSET(Existing_Cohort!$C$208, X$4-($A6-$A$5), $A6-$A$5))</f>
        <v>16187.30979967333</v>
      </c>
      <c r="Y6" s="67">
        <f ca="1">IF($A6-Y$4&gt;$A$5, OFFSET(New_Cohort!$E$109, $A6-$A$5-Y$4-1, $A6-$A$5-1), OFFSET(Existing_Cohort!$C$208, Y$4-($A6-$A$5), $A6-$A$5))</f>
        <v>15925.365927718771</v>
      </c>
      <c r="Z6" s="67">
        <f ca="1">IF($A6-Z$4&gt;$A$5, OFFSET(New_Cohort!$E$109, $A6-$A$5-Z$4-1, $A6-$A$5-1), OFFSET(Existing_Cohort!$C$208, Z$4-($A6-$A$5), $A6-$A$5))</f>
        <v>16241.237458373875</v>
      </c>
      <c r="AA6" s="67">
        <f ca="1">IF($A6-AA$4&gt;$A$5, OFFSET(New_Cohort!$E$109, $A6-$A$5-AA$4-1, $A6-$A$5-1), OFFSET(Existing_Cohort!$C$208, AA$4-($A6-$A$5), $A6-$A$5))</f>
        <v>16705.538720007087</v>
      </c>
      <c r="AB6" s="67">
        <f ca="1">IF($A6-AB$4&gt;$A$5, OFFSET(New_Cohort!$E$109, $A6-$A$5-AB$4-1, $A6-$A$5-1), OFFSET(Existing_Cohort!$C$208, AB$4-($A6-$A$5), $A6-$A$5))</f>
        <v>17278.377760359726</v>
      </c>
      <c r="AC6" s="67">
        <f ca="1">IF($A6-AC$4&gt;$A$5, OFFSET(New_Cohort!$E$109, $A6-$A$5-AC$4-1, $A6-$A$5-1), OFFSET(Existing_Cohort!$C$208, AC$4-($A6-$A$5), $A6-$A$5))</f>
        <v>17828.485846174393</v>
      </c>
      <c r="AD6" s="67">
        <f ca="1">IF($A6-AD$4&gt;$A$5, OFFSET(New_Cohort!$E$109, $A6-$A$5-AD$4-1, $A6-$A$5-1), OFFSET(Existing_Cohort!$C$208, AD$4-($A6-$A$5), $A6-$A$5))</f>
        <v>18363.753849064844</v>
      </c>
      <c r="AE6" s="67">
        <f ca="1">IF($A6-AE$4&gt;$A$5, OFFSET(New_Cohort!$E$109, $A6-$A$5-AE$4-1, $A6-$A$5-1), OFFSET(Existing_Cohort!$C$208, AE$4-($A6-$A$5), $A6-$A$5))</f>
        <v>19068.322297651488</v>
      </c>
      <c r="AF6" s="67">
        <f ca="1">IF($A6-AF$4&gt;$A$5, OFFSET(New_Cohort!$E$109, $A6-$A$5-AF$4-1, $A6-$A$5-1), OFFSET(Existing_Cohort!$C$208, AF$4-($A6-$A$5), $A6-$A$5))</f>
        <v>20201.799996815666</v>
      </c>
      <c r="AG6" s="67">
        <f ca="1">IF($A6-AG$4&gt;$A$5, OFFSET(New_Cohort!$E$109, $A6-$A$5-AG$4-1, $A6-$A$5-1), OFFSET(Existing_Cohort!$C$208, AG$4-($A6-$A$5), $A6-$A$5))</f>
        <v>23438.907528183339</v>
      </c>
      <c r="AH6" s="67">
        <f ca="1">IF($A6-AH$4&gt;$A$5, OFFSET(New_Cohort!$E$109, $A6-$A$5-AH$4-1, $A6-$A$5-1), OFFSET(Existing_Cohort!$C$208, AH$4-($A6-$A$5), $A6-$A$5))</f>
        <v>25446.953724276027</v>
      </c>
      <c r="AI6" s="67">
        <f ca="1">IF($A6-AI$4&gt;$A$5, OFFSET(New_Cohort!$E$109, $A6-$A$5-AI$4-1, $A6-$A$5-1), OFFSET(Existing_Cohort!$C$208, AI$4-($A6-$A$5), $A6-$A$5))</f>
        <v>24557.969563816743</v>
      </c>
      <c r="AJ6" s="67">
        <f ca="1">IF($A6-AJ$4&gt;$A$5, OFFSET(New_Cohort!$E$109, $A6-$A$5-AJ$4-1, $A6-$A$5-1), OFFSET(Existing_Cohort!$C$208, AJ$4-($A6-$A$5), $A6-$A$5))</f>
        <v>24718.177324156299</v>
      </c>
      <c r="AK6" s="67">
        <f ca="1">IF($A6-AK$4&gt;$A$5, OFFSET(New_Cohort!$E$109, $A6-$A$5-AK$4-1, $A6-$A$5-1), OFFSET(Existing_Cohort!$C$208, AK$4-($A6-$A$5), $A6-$A$5))</f>
        <v>24562.454311304347</v>
      </c>
      <c r="AL6" s="67">
        <f ca="1">IF($A6-AL$4&gt;$A$5, OFFSET(New_Cohort!$E$109, $A6-$A$5-AL$4-1, $A6-$A$5-1), OFFSET(Existing_Cohort!$C$208, AL$4-($A6-$A$5), $A6-$A$5))</f>
        <v>22943.547461152233</v>
      </c>
      <c r="AM6" s="67">
        <f ca="1">IF($A6-AM$4&gt;$A$5, OFFSET(New_Cohort!$E$109, $A6-$A$5-AM$4-1, $A6-$A$5-1), OFFSET(Existing_Cohort!$C$208, AM$4-($A6-$A$5), $A6-$A$5))</f>
        <v>21453.611605277132</v>
      </c>
      <c r="AN6" s="67">
        <f ca="1">IF($A6-AN$4&gt;$A$5, OFFSET(New_Cohort!$E$109, $A6-$A$5-AN$4-1, $A6-$A$5-1), OFFSET(Existing_Cohort!$C$208, AN$4-($A6-$A$5), $A6-$A$5))</f>
        <v>20313.189704385608</v>
      </c>
      <c r="AO6" s="67">
        <f ca="1">IF($A6-AO$4&gt;$A$5, OFFSET(New_Cohort!$E$109, $A6-$A$5-AO$4-1, $A6-$A$5-1), OFFSET(Existing_Cohort!$C$208, AO$4-($A6-$A$5), $A6-$A$5))</f>
        <v>20997.538628681206</v>
      </c>
      <c r="AP6" s="67">
        <f ca="1">IF($A6-AP$4&gt;$A$5, OFFSET(New_Cohort!$E$109, $A6-$A$5-AP$4-1, $A6-$A$5-1), OFFSET(Existing_Cohort!$C$208, AP$4-($A6-$A$5), $A6-$A$5))</f>
        <v>21366.789198464183</v>
      </c>
      <c r="AQ6" s="67">
        <f ca="1">IF($A6-AQ$4&gt;$A$5, OFFSET(New_Cohort!$E$109, $A6-$A$5-AQ$4-1, $A6-$A$5-1), OFFSET(Existing_Cohort!$C$208, AQ$4-($A6-$A$5), $A6-$A$5))</f>
        <v>20029.556068626574</v>
      </c>
      <c r="AR6" s="67">
        <f ca="1">IF($A6-AR$4&gt;$A$5, OFFSET(New_Cohort!$E$109, $A6-$A$5-AR$4-1, $A6-$A$5-1), OFFSET(Existing_Cohort!$C$208, AR$4-($A6-$A$5), $A6-$A$5))</f>
        <v>19190.56535779437</v>
      </c>
      <c r="AS6" s="67">
        <f ca="1">IF($A6-AS$4&gt;$A$5, OFFSET(New_Cohort!$E$109, $A6-$A$5-AS$4-1, $A6-$A$5-1), OFFSET(Existing_Cohort!$C$208, AS$4-($A6-$A$5), $A6-$A$5))</f>
        <v>18276.488801728243</v>
      </c>
      <c r="AT6" s="67">
        <f ca="1">IF($A6-AT$4&gt;$A$5, OFFSET(New_Cohort!$E$109, $A6-$A$5-AT$4-1, $A6-$A$5-1), OFFSET(Existing_Cohort!$C$208, AT$4-($A6-$A$5), $A6-$A$5))</f>
        <v>17692.237277808461</v>
      </c>
      <c r="AU6" s="67">
        <f ca="1">IF($A6-AU$4&gt;$A$5, OFFSET(New_Cohort!$E$109, $A6-$A$5-AU$4-1, $A6-$A$5-1), OFFSET(Existing_Cohort!$C$208, AU$4-($A6-$A$5), $A6-$A$5))</f>
        <v>18302.962869175608</v>
      </c>
      <c r="AV6" s="67">
        <f ca="1">IF($A6-AV$4&gt;$A$5, OFFSET(New_Cohort!$E$109, $A6-$A$5-AV$4-1, $A6-$A$5-1), OFFSET(Existing_Cohort!$C$208, AV$4-($A6-$A$5), $A6-$A$5))</f>
        <v>19332.052346076554</v>
      </c>
      <c r="AW6" s="67">
        <f ca="1">IF($A6-AW$4&gt;$A$5, OFFSET(New_Cohort!$E$109, $A6-$A$5-AW$4-1, $A6-$A$5-1), OFFSET(Existing_Cohort!$C$208, AW$4-($A6-$A$5), $A6-$A$5))</f>
        <v>20761.845332971927</v>
      </c>
      <c r="AX6" s="67">
        <f ca="1">IF($A6-AX$4&gt;$A$5, OFFSET(New_Cohort!$E$109, $A6-$A$5-AX$4-1, $A6-$A$5-1), OFFSET(Existing_Cohort!$C$208, AX$4-($A6-$A$5), $A6-$A$5))</f>
        <v>22527.99135761791</v>
      </c>
      <c r="AY6" s="67">
        <f ca="1">IF($A6-AY$4&gt;$A$5, OFFSET(New_Cohort!$E$109, $A6-$A$5-AY$4-1, $A6-$A$5-1), OFFSET(Existing_Cohort!$C$208, AY$4-($A6-$A$5), $A6-$A$5))</f>
        <v>23503.86171387948</v>
      </c>
      <c r="AZ6" s="67">
        <f ca="1">IF($A6-AZ$4&gt;$A$5, OFFSET(New_Cohort!$E$109, $A6-$A$5-AZ$4-1, $A6-$A$5-1), OFFSET(Existing_Cohort!$C$208, AZ$4-($A6-$A$5), $A6-$A$5))</f>
        <v>24133.939696123438</v>
      </c>
      <c r="BA6" s="67">
        <f ca="1">IF($A6-BA$4&gt;$A$5, OFFSET(New_Cohort!$E$109, $A6-$A$5-BA$4-1, $A6-$A$5-1), OFFSET(Existing_Cohort!$C$208, BA$4-($A6-$A$5), $A6-$A$5))</f>
        <v>25080.631503353437</v>
      </c>
      <c r="BB6" s="67">
        <f ca="1">IF($A6-BB$4&gt;$A$5, OFFSET(New_Cohort!$E$109, $A6-$A$5-BB$4-1, $A6-$A$5-1), OFFSET(Existing_Cohort!$C$208, BB$4-($A6-$A$5), $A6-$A$5))</f>
        <v>25228.481423255689</v>
      </c>
      <c r="BC6" s="67">
        <f ca="1">IF($A6-BC$4&gt;$A$5, OFFSET(New_Cohort!$E$109, $A6-$A$5-BC$4-1, $A6-$A$5-1), OFFSET(Existing_Cohort!$C$208, BC$4-($A6-$A$5), $A6-$A$5))</f>
        <v>24929.295941256605</v>
      </c>
      <c r="BD6" s="67">
        <f ca="1">IF($A6-BD$4&gt;$A$5, OFFSET(New_Cohort!$E$109, $A6-$A$5-BD$4-1, $A6-$A$5-1), OFFSET(Existing_Cohort!$C$208, BD$4-($A6-$A$5), $A6-$A$5))</f>
        <v>23271.081795248429</v>
      </c>
      <c r="BE6" s="67">
        <f ca="1">IF($A6-BE$4&gt;$A$5, OFFSET(New_Cohort!$E$109, $A6-$A$5-BE$4-1, $A6-$A$5-1), OFFSET(Existing_Cohort!$C$208, BE$4-($A6-$A$5), $A6-$A$5))</f>
        <v>22051.679744903253</v>
      </c>
      <c r="BF6" s="67">
        <f ca="1">IF($A6-BF$4&gt;$A$5, OFFSET(New_Cohort!$E$109, $A6-$A$5-BF$4-1, $A6-$A$5-1), OFFSET(Existing_Cohort!$C$208, BF$4-($A6-$A$5), $A6-$A$5))</f>
        <v>22803.418990223759</v>
      </c>
      <c r="BG6" s="67">
        <f ca="1">IF($A6-BG$4&gt;$A$5, OFFSET(New_Cohort!$E$109, $A6-$A$5-BG$4-1, $A6-$A$5-1), OFFSET(Existing_Cohort!$C$208, BG$4-($A6-$A$5), $A6-$A$5))</f>
        <v>22805.577626577258</v>
      </c>
      <c r="BH6" s="67">
        <f ca="1">IF($A6-BH$4&gt;$A$5, OFFSET(New_Cohort!$E$109, $A6-$A$5-BH$4-1, $A6-$A$5-1), OFFSET(Existing_Cohort!$C$208, BH$4-($A6-$A$5), $A6-$A$5))</f>
        <v>23705.335149259165</v>
      </c>
      <c r="BI6" s="67">
        <f ca="1">IF($A6-BI$4&gt;$A$5, OFFSET(New_Cohort!$E$109, $A6-$A$5-BI$4-1, $A6-$A$5-1), OFFSET(Existing_Cohort!$C$208, BI$4-($A6-$A$5), $A6-$A$5))</f>
        <v>22151.380407342396</v>
      </c>
      <c r="BJ6" s="67">
        <f ca="1">IF($A6-BJ$4&gt;$A$5, OFFSET(New_Cohort!$E$109, $A6-$A$5-BJ$4-1, $A6-$A$5-1), OFFSET(Existing_Cohort!$C$208, BJ$4-($A6-$A$5), $A6-$A$5))</f>
        <v>15592.135386639558</v>
      </c>
      <c r="BK6" s="67">
        <f ca="1">IF($A6-BK$4&gt;$A$5, OFFSET(New_Cohort!$E$109, $A6-$A$5-BK$4-1, $A6-$A$5-1), OFFSET(Existing_Cohort!$C$208, BK$4-($A6-$A$5), $A6-$A$5))</f>
        <v>11934.568726156176</v>
      </c>
      <c r="BL6" s="67">
        <f ca="1">IF($A6-BL$4&gt;$A$5, OFFSET(New_Cohort!$E$109, $A6-$A$5-BL$4-1, $A6-$A$5-1), OFFSET(Existing_Cohort!$C$208, BL$4-($A6-$A$5), $A6-$A$5))</f>
        <v>12227.871593262267</v>
      </c>
      <c r="BM6" s="67">
        <f ca="1">IF($A6-BM$4&gt;$A$5, OFFSET(New_Cohort!$E$109, $A6-$A$5-BM$4-1, $A6-$A$5-1), OFFSET(Existing_Cohort!$C$208, BM$4-($A6-$A$5), $A6-$A$5))</f>
        <v>13574.525442729133</v>
      </c>
      <c r="BN6" s="67">
        <f ca="1">IF($A6-BN$4&gt;$A$5, OFFSET(New_Cohort!$E$109, $A6-$A$5-BN$4-1, $A6-$A$5-1), OFFSET(Existing_Cohort!$C$208, BN$4-($A6-$A$5), $A6-$A$5))</f>
        <v>15863.1768721444</v>
      </c>
      <c r="BO6" s="67">
        <f ca="1">IF($A6-BO$4&gt;$A$5, OFFSET(New_Cohort!$E$109, $A6-$A$5-BO$4-1, $A6-$A$5-1), OFFSET(Existing_Cohort!$C$208, BO$4-($A6-$A$5), $A6-$A$5))</f>
        <v>16000.320383424958</v>
      </c>
      <c r="BP6" s="67">
        <f ca="1">IF($A6-BP$4&gt;$A$5, OFFSET(New_Cohort!$E$109, $A6-$A$5-BP$4-1, $A6-$A$5-1), OFFSET(Existing_Cohort!$C$208, BP$4-($A6-$A$5), $A6-$A$5))</f>
        <v>15449.973906212083</v>
      </c>
      <c r="BQ6" s="67">
        <f ca="1">IF($A6-BQ$4&gt;$A$5, OFFSET(New_Cohort!$E$109, $A6-$A$5-BQ$4-1, $A6-$A$5-1), OFFSET(Existing_Cohort!$C$208, BQ$4-($A6-$A$5), $A6-$A$5))</f>
        <v>15462.83335777771</v>
      </c>
      <c r="BR6" s="67">
        <f ca="1">IF($A6-BR$4&gt;$A$5, OFFSET(New_Cohort!$E$109, $A6-$A$5-BR$4-1, $A6-$A$5-1), OFFSET(Existing_Cohort!$C$208, BR$4-($A6-$A$5), $A6-$A$5))</f>
        <v>14629.670035893614</v>
      </c>
      <c r="BS6" s="67">
        <f ca="1">IF($A6-BS$4&gt;$A$5, OFFSET(New_Cohort!$E$109, $A6-$A$5-BS$4-1, $A6-$A$5-1), OFFSET(Existing_Cohort!$C$208, BS$4-($A6-$A$5), $A6-$A$5))</f>
        <v>14269.857596015618</v>
      </c>
      <c r="BT6" s="67">
        <f ca="1">IF($A6-BT$4&gt;$A$5, OFFSET(New_Cohort!$E$109, $A6-$A$5-BT$4-1, $A6-$A$5-1), OFFSET(Existing_Cohort!$C$208, BT$4-($A6-$A$5), $A6-$A$5))</f>
        <v>13324.568678099462</v>
      </c>
      <c r="BU6" s="67">
        <f ca="1">IF($A6-BU$4&gt;$A$5, OFFSET(New_Cohort!$E$109, $A6-$A$5-BU$4-1, $A6-$A$5-1), OFFSET(Existing_Cohort!$C$208, BU$4-($A6-$A$5), $A6-$A$5))</f>
        <v>12042.005773244742</v>
      </c>
      <c r="BV6" s="67">
        <f ca="1">IF($A6-BV$4&gt;$A$5, OFFSET(New_Cohort!$E$109, $A6-$A$5-BV$4-1, $A6-$A$5-1), OFFSET(Existing_Cohort!$C$208, BV$4-($A6-$A$5), $A6-$A$5))</f>
        <v>10920.579574320416</v>
      </c>
      <c r="BW6" s="67">
        <f ca="1">IF($A6-BW$4&gt;$A$5, OFFSET(New_Cohort!$E$109, $A6-$A$5-BW$4-1, $A6-$A$5-1), OFFSET(Existing_Cohort!$C$208, BW$4-($A6-$A$5), $A6-$A$5))</f>
        <v>9543.3124000704884</v>
      </c>
      <c r="BX6" s="67">
        <f ca="1">IF($A6-BX$4&gt;$A$5, OFFSET(New_Cohort!$E$109, $A6-$A$5-BX$4-1, $A6-$A$5-1), OFFSET(Existing_Cohort!$C$208, BX$4-($A6-$A$5), $A6-$A$5))</f>
        <v>8600.9478256753755</v>
      </c>
      <c r="BY6" s="67">
        <f ca="1">IF($A6-BY$4&gt;$A$5, OFFSET(New_Cohort!$E$109, $A6-$A$5-BY$4-1, $A6-$A$5-1), OFFSET(Existing_Cohort!$C$208, BY$4-($A6-$A$5), $A6-$A$5))</f>
        <v>7729.4823297612402</v>
      </c>
      <c r="BZ6" s="67">
        <f ca="1">IF($A6-BZ$4&gt;$A$5, OFFSET(New_Cohort!$E$109, $A6-$A$5-BZ$4-1, $A6-$A$5-1), OFFSET(Existing_Cohort!$C$208, BZ$4-($A6-$A$5), $A6-$A$5))</f>
        <v>6912.1783677453659</v>
      </c>
      <c r="CA6" s="67">
        <f ca="1">IF($A6-CA$4&gt;$A$5, OFFSET(New_Cohort!$E$109, $A6-$A$5-CA$4-1, $A6-$A$5-1), OFFSET(Existing_Cohort!$C$208, CA$4-($A6-$A$5), $A6-$A$5))</f>
        <v>6164.7533257641844</v>
      </c>
      <c r="CB6" s="67">
        <f ca="1">IF($A6-CB$4&gt;$A$5, OFFSET(New_Cohort!$E$109, $A6-$A$5-CB$4-1, $A6-$A$5-1), OFFSET(Existing_Cohort!$C$208, CB$4-($A6-$A$5), $A6-$A$5))</f>
        <v>5558.3909907285097</v>
      </c>
      <c r="CC6" s="67">
        <f ca="1">IF($A6-CC$4&gt;$A$5, OFFSET(New_Cohort!$E$109, $A6-$A$5-CC$4-1, $A6-$A$5-1), OFFSET(Existing_Cohort!$C$208, CC$4-($A6-$A$5), $A6-$A$5))</f>
        <v>5096.4855533066875</v>
      </c>
      <c r="CD6" s="67">
        <f ca="1">IF($A6-CD$4&gt;$A$5, OFFSET(New_Cohort!$E$109, $A6-$A$5-CD$4-1, $A6-$A$5-1), OFFSET(Existing_Cohort!$C$208, CD$4-($A6-$A$5), $A6-$A$5))</f>
        <v>4775.3025640227324</v>
      </c>
      <c r="CE6" s="67">
        <f ca="1">IF($A6-CE$4&gt;$A$5, OFFSET(New_Cohort!$E$109, $A6-$A$5-CE$4-1, $A6-$A$5-1), OFFSET(Existing_Cohort!$C$208, CE$4-($A6-$A$5), $A6-$A$5))</f>
        <v>4385.9589664139585</v>
      </c>
      <c r="CF6" s="67">
        <f ca="1">IF($A6-CF$4&gt;$A$5, OFFSET(New_Cohort!$E$109, $A6-$A$5-CF$4-1, $A6-$A$5-1), OFFSET(Existing_Cohort!$C$208, CF$4-($A6-$A$5), $A6-$A$5))</f>
        <v>3860.6960160198228</v>
      </c>
      <c r="CG6" s="67">
        <f ca="1">IF($A6-CG$4&gt;$A$5, OFFSET(New_Cohort!$E$109, $A6-$A$5-CG$4-1, $A6-$A$5-1), OFFSET(Existing_Cohort!$C$208, CG$4-($A6-$A$5), $A6-$A$5))</f>
        <v>3450.3573760693057</v>
      </c>
      <c r="CH6" s="67">
        <f ca="1">IF($A6-CH$4&gt;$A$5, OFFSET(New_Cohort!$E$109, $A6-$A$5-CH$4-1, $A6-$A$5-1), OFFSET(Existing_Cohort!$C$208, CH$4-($A6-$A$5), $A6-$A$5))</f>
        <v>3135.0237404645582</v>
      </c>
      <c r="CI6" s="67">
        <f ca="1">IF($A6-CI$4&gt;$A$5, OFFSET(New_Cohort!$E$109, $A6-$A$5-CI$4-1, $A6-$A$5-1), OFFSET(Existing_Cohort!$C$208, CI$4-($A6-$A$5), $A6-$A$5))</f>
        <v>2778.0466815536747</v>
      </c>
      <c r="CJ6" s="67">
        <f ca="1">IF($A6-CJ$4&gt;$A$5, OFFSET(New_Cohort!$E$109, $A6-$A$5-CJ$4-1, $A6-$A$5-1), OFFSET(Existing_Cohort!$C$208, CJ$4-($A6-$A$5), $A6-$A$5))</f>
        <v>2435.9486372904107</v>
      </c>
      <c r="CK6" s="67">
        <f ca="1">IF($A6-CK$4&gt;$A$5, OFFSET(New_Cohort!$E$109, $A6-$A$5-CK$4-1, $A6-$A$5-1), OFFSET(Existing_Cohort!$C$208, CK$4-($A6-$A$5), $A6-$A$5))</f>
        <v>2086.7564538316205</v>
      </c>
      <c r="CL6" s="67">
        <f ca="1">IF($A6-CL$4&gt;$A$5, OFFSET(New_Cohort!$E$109, $A6-$A$5-CL$4-1, $A6-$A$5-1), OFFSET(Existing_Cohort!$C$208, CL$4-($A6-$A$5), $A6-$A$5))</f>
        <v>1755.6957912470875</v>
      </c>
      <c r="CM6" s="67">
        <f ca="1">IF($A6-CM$4&gt;$A$5, OFFSET(New_Cohort!$E$109, $A6-$A$5-CM$4-1, $A6-$A$5-1), OFFSET(Existing_Cohort!$C$208, CM$4-($A6-$A$5), $A6-$A$5))</f>
        <v>1419.848196819122</v>
      </c>
      <c r="CN6" s="67">
        <f ca="1">IF($A6-CN$4&gt;$A$5, OFFSET(New_Cohort!$E$109, $A6-$A$5-CN$4-1, $A6-$A$5-1), OFFSET(Existing_Cohort!$C$208, CN$4-($A6-$A$5), $A6-$A$5))</f>
        <v>1100.2589295511798</v>
      </c>
      <c r="CO6" s="67">
        <f ca="1">IF($A6-CO$4&gt;$A$5, OFFSET(New_Cohort!$E$109, $A6-$A$5-CO$4-1, $A6-$A$5-1), OFFSET(Existing_Cohort!$C$208, CO$4-($A6-$A$5), $A6-$A$5))</f>
        <v>871.615723223332</v>
      </c>
      <c r="CP6" s="67">
        <f ca="1">IF($A6-CP$4&gt;$A$5, OFFSET(New_Cohort!$E$109, $A6-$A$5-CP$4-1, $A6-$A$5-1), OFFSET(Existing_Cohort!$C$208, CP$4-($A6-$A$5), $A6-$A$5))</f>
        <v>677.97476727378478</v>
      </c>
      <c r="CQ6" s="67">
        <f ca="1">IF($A6-CQ$4&gt;$A$5, OFFSET(New_Cohort!$E$109, $A6-$A$5-CQ$4-1, $A6-$A$5-1), OFFSET(Existing_Cohort!$C$208, CQ$4-($A6-$A$5), $A6-$A$5))</f>
        <v>508.21548598174974</v>
      </c>
      <c r="CR6" s="67">
        <f ca="1">IF($A6-CR$4&gt;$A$5, OFFSET(New_Cohort!$E$109, $A6-$A$5-CR$4-1, $A6-$A$5-1), OFFSET(Existing_Cohort!$C$208, CR$4-($A6-$A$5), $A6-$A$5))</f>
        <v>368.81799453019346</v>
      </c>
      <c r="CS6" s="67">
        <f ca="1">IF($A6-CS$4&gt;$A$5, OFFSET(New_Cohort!$E$109, $A6-$A$5-CS$4-1, $A6-$A$5-1), OFFSET(Existing_Cohort!$C$208, CS$4-($A6-$A$5), $A6-$A$5))</f>
        <v>250.70786558805048</v>
      </c>
      <c r="CT6" s="67">
        <f ca="1">IF($A6-CT$4&gt;$A$5, OFFSET(New_Cohort!$E$109, $A6-$A$5-CT$4-1, $A6-$A$5-1), OFFSET(Existing_Cohort!$C$208, CT$4-($A6-$A$5), $A6-$A$5))</f>
        <v>171.39780616928749</v>
      </c>
      <c r="CU6" s="67">
        <f ca="1">IF($A6-CU$4&gt;$A$5, OFFSET(New_Cohort!$E$109, $A6-$A$5-CU$4-1, $A6-$A$5-1), OFFSET(Existing_Cohort!$C$208, CU$4-($A6-$A$5), $A6-$A$5))</f>
        <v>115.88112169414875</v>
      </c>
      <c r="CV6" s="67">
        <f ca="1">IF($A6-CV$4&gt;$A$5, OFFSET(New_Cohort!$E$109, $A6-$A$5-CV$4-1, $A6-$A$5-1), OFFSET(Existing_Cohort!$C$208, CV$4-($A6-$A$5), $A6-$A$5))</f>
        <v>71.354019942245259</v>
      </c>
      <c r="CW6" s="67">
        <f ca="1">IF($A6-CW$4&gt;$A$5, OFFSET(New_Cohort!$E$109, $A6-$A$5-CW$4-1, $A6-$A$5-1), OFFSET(Existing_Cohort!$C$208, CW$4-($A6-$A$5), $A6-$A$5))</f>
        <v>41.082420868837247</v>
      </c>
      <c r="CX6" s="179">
        <f ca="1">SUM(OFFSET(Existing_Cohort!$C$308, $A$5-$A6,$A6-2021, $A6-$A$5+1))</f>
        <v>49.970287079111252</v>
      </c>
      <c r="CY6" s="29"/>
      <c r="CZ6" s="29">
        <f ca="1">SUM(B6:CX6)-OFFSET(Summary_Calculations!$D$28, 0, By_Age!$A6-Input!$D$4)</f>
        <v>0</v>
      </c>
    </row>
    <row r="7" spans="1:104" x14ac:dyDescent="0.35">
      <c r="A7">
        <f t="shared" si="0"/>
        <v>2023</v>
      </c>
      <c r="B7" s="178">
        <f ca="1">IF($A7-B$4&gt;$A$5, OFFSET(New_Cohort!$E$109, $A7-$A$5-B$4-1, $A7-$A$5-1), OFFSET(Existing_Cohort!$C$208, B$4-($A7-$A$5), $A7-$A$5))</f>
        <v>16212.217440219942</v>
      </c>
      <c r="C7" s="67">
        <f ca="1">IF($A7-C$4&gt;$A$5, OFFSET(New_Cohort!$E$109, $A7-$A$5-C$4-1, $A7-$A$5-1), OFFSET(Existing_Cohort!$C$208, C$4-($A7-$A$5), $A7-$A$5))</f>
        <v>16840.920317881159</v>
      </c>
      <c r="D7" s="67">
        <f ca="1">IF($A7-D$4&gt;$A$5, OFFSET(New_Cohort!$E$109, $A7-$A$5-D$4-1, $A7-$A$5-1), OFFSET(Existing_Cohort!$C$208, D$4-($A7-$A$5), $A7-$A$5))</f>
        <v>11487.338508179382</v>
      </c>
      <c r="E7" s="67">
        <f ca="1">IF($A7-E$4&gt;$A$5, OFFSET(New_Cohort!$E$109, $A7-$A$5-E$4-1, $A7-$A$5-1), OFFSET(Existing_Cohort!$C$208, E$4-($A7-$A$5), $A7-$A$5))</f>
        <v>13334.697441757446</v>
      </c>
      <c r="F7" s="67">
        <f ca="1">IF($A7-F$4&gt;$A$5, OFFSET(New_Cohort!$E$109, $A7-$A$5-F$4-1, $A7-$A$5-1), OFFSET(Existing_Cohort!$C$208, F$4-($A7-$A$5), $A7-$A$5))</f>
        <v>14939.48480536947</v>
      </c>
      <c r="G7" s="67">
        <f ca="1">IF($A7-G$4&gt;$A$5, OFFSET(New_Cohort!$E$109, $A7-$A$5-G$4-1, $A7-$A$5-1), OFFSET(Existing_Cohort!$C$208, G$4-($A7-$A$5), $A7-$A$5))</f>
        <v>16806.026093100751</v>
      </c>
      <c r="H7" s="67">
        <f ca="1">IF($A7-H$4&gt;$A$5, OFFSET(New_Cohort!$E$109, $A7-$A$5-H$4-1, $A7-$A$5-1), OFFSET(Existing_Cohort!$C$208, H$4-($A7-$A$5), $A7-$A$5))</f>
        <v>18167.917276532207</v>
      </c>
      <c r="I7" s="67">
        <f ca="1">IF($A7-I$4&gt;$A$5, OFFSET(New_Cohort!$E$109, $A7-$A$5-I$4-1, $A7-$A$5-1), OFFSET(Existing_Cohort!$C$208, I$4-($A7-$A$5), $A7-$A$5))</f>
        <v>17665.932882518624</v>
      </c>
      <c r="J7" s="67">
        <f ca="1">IF($A7-J$4&gt;$A$5, OFFSET(New_Cohort!$E$109, $A7-$A$5-J$4-1, $A7-$A$5-1), OFFSET(Existing_Cohort!$C$208, J$4-($A7-$A$5), $A7-$A$5))</f>
        <v>17858.840484313259</v>
      </c>
      <c r="K7" s="67">
        <f ca="1">IF($A7-K$4&gt;$A$5, OFFSET(New_Cohort!$E$109, $A7-$A$5-K$4-1, $A7-$A$5-1), OFFSET(Existing_Cohort!$C$208, K$4-($A7-$A$5), $A7-$A$5))</f>
        <v>18238.110650474773</v>
      </c>
      <c r="L7" s="67">
        <f ca="1">IF($A7-L$4&gt;$A$5, OFFSET(New_Cohort!$E$109, $A7-$A$5-L$4-1, $A7-$A$5-1), OFFSET(Existing_Cohort!$C$208, L$4-($A7-$A$5), $A7-$A$5))</f>
        <v>18473.307124247556</v>
      </c>
      <c r="M7" s="67">
        <f ca="1">IF($A7-M$4&gt;$A$5, OFFSET(New_Cohort!$E$109, $A7-$A$5-M$4-1, $A7-$A$5-1), OFFSET(Existing_Cohort!$C$208, M$4-($A7-$A$5), $A7-$A$5))</f>
        <v>18237.059596799772</v>
      </c>
      <c r="N7" s="67">
        <f ca="1">IF($A7-N$4&gt;$A$5, OFFSET(New_Cohort!$E$109, $A7-$A$5-N$4-1, $A7-$A$5-1), OFFSET(Existing_Cohort!$C$208, N$4-($A7-$A$5), $A7-$A$5))</f>
        <v>17572.073975374711</v>
      </c>
      <c r="O7" s="67">
        <f ca="1">IF($A7-O$4&gt;$A$5, OFFSET(New_Cohort!$E$109, $A7-$A$5-O$4-1, $A7-$A$5-1), OFFSET(Existing_Cohort!$C$208, O$4-($A7-$A$5), $A7-$A$5))</f>
        <v>17667.60835945269</v>
      </c>
      <c r="P7" s="67">
        <f ca="1">IF($A7-P$4&gt;$A$5, OFFSET(New_Cohort!$E$109, $A7-$A$5-P$4-1, $A7-$A$5-1), OFFSET(Existing_Cohort!$C$208, P$4-($A7-$A$5), $A7-$A$5))</f>
        <v>17555.322911499432</v>
      </c>
      <c r="Q7" s="67">
        <f ca="1">IF($A7-Q$4&gt;$A$5, OFFSET(New_Cohort!$E$109, $A7-$A$5-Q$4-1, $A7-$A$5-1), OFFSET(Existing_Cohort!$C$208, Q$4-($A7-$A$5), $A7-$A$5))</f>
        <v>17124.717427734628</v>
      </c>
      <c r="R7" s="67">
        <f ca="1">IF($A7-R$4&gt;$A$5, OFFSET(New_Cohort!$E$109, $A7-$A$5-R$4-1, $A7-$A$5-1), OFFSET(Existing_Cohort!$C$208, R$4-($A7-$A$5), $A7-$A$5))</f>
        <v>16665.449262162372</v>
      </c>
      <c r="S7" s="67">
        <f ca="1">IF($A7-S$4&gt;$A$5, OFFSET(New_Cohort!$E$109, $A7-$A$5-S$4-1, $A7-$A$5-1), OFFSET(Existing_Cohort!$C$208, S$4-($A7-$A$5), $A7-$A$5))</f>
        <v>16315.115185445529</v>
      </c>
      <c r="T7" s="67">
        <f ca="1">IF($A7-T$4&gt;$A$5, OFFSET(New_Cohort!$E$109, $A7-$A$5-T$4-1, $A7-$A$5-1), OFFSET(Existing_Cohort!$C$208, T$4-($A7-$A$5), $A7-$A$5))</f>
        <v>16045.279423263095</v>
      </c>
      <c r="U7" s="67">
        <f ca="1">IF($A7-U$4&gt;$A$5, OFFSET(New_Cohort!$E$109, $A7-$A$5-U$4-1, $A7-$A$5-1), OFFSET(Existing_Cohort!$C$208, U$4-($A7-$A$5), $A7-$A$5))</f>
        <v>15770.633886014093</v>
      </c>
      <c r="V7" s="67">
        <f ca="1">IF($A7-V$4&gt;$A$5, OFFSET(New_Cohort!$E$109, $A7-$A$5-V$4-1, $A7-$A$5-1), OFFSET(Existing_Cohort!$C$208, V$4-($A7-$A$5), $A7-$A$5))</f>
        <v>15629.528644838831</v>
      </c>
      <c r="W7" s="67">
        <f ca="1">IF($A7-W$4&gt;$A$5, OFFSET(New_Cohort!$E$109, $A7-$A$5-W$4-1, $A7-$A$5-1), OFFSET(Existing_Cohort!$C$208, W$4-($A7-$A$5), $A7-$A$5))</f>
        <v>15691.325516474</v>
      </c>
      <c r="X7" s="67">
        <f ca="1">IF($A7-X$4&gt;$A$5, OFFSET(New_Cohort!$E$109, $A7-$A$5-X$4-1, $A7-$A$5-1), OFFSET(Existing_Cohort!$C$208, X$4-($A7-$A$5), $A7-$A$5))</f>
        <v>16141.678486039047</v>
      </c>
      <c r="Y7" s="67">
        <f ca="1">IF($A7-Y$4&gt;$A$5, OFFSET(New_Cohort!$E$109, $A7-$A$5-Y$4-1, $A7-$A$5-1), OFFSET(Existing_Cohort!$C$208, Y$4-($A7-$A$5), $A7-$A$5))</f>
        <v>16180.617819017423</v>
      </c>
      <c r="Z7" s="67">
        <f ca="1">IF($A7-Z$4&gt;$A$5, OFFSET(New_Cohort!$E$109, $A7-$A$5-Z$4-1, $A7-$A$5-1), OFFSET(Existing_Cohort!$C$208, Z$4-($A7-$A$5), $A7-$A$5))</f>
        <v>15918.574002582594</v>
      </c>
      <c r="AA7" s="67">
        <f ca="1">IF($A7-AA$4&gt;$A$5, OFFSET(New_Cohort!$E$109, $A7-$A$5-AA$4-1, $A7-$A$5-1), OFFSET(Existing_Cohort!$C$208, AA$4-($A7-$A$5), $A7-$A$5))</f>
        <v>16234.082340815452</v>
      </c>
      <c r="AB7" s="67">
        <f ca="1">IF($A7-AB$4&gt;$A$5, OFFSET(New_Cohort!$E$109, $A7-$A$5-AB$4-1, $A7-$A$5-1), OFFSET(Existing_Cohort!$C$208, AB$4-($A7-$A$5), $A7-$A$5))</f>
        <v>16697.936663195796</v>
      </c>
      <c r="AC7" s="67">
        <f ca="1">IF($A7-AC$4&gt;$A$5, OFFSET(New_Cohort!$E$109, $A7-$A$5-AC$4-1, $A7-$A$5-1), OFFSET(Existing_Cohort!$C$208, AC$4-($A7-$A$5), $A7-$A$5))</f>
        <v>17270.212954103088</v>
      </c>
      <c r="AD7" s="67">
        <f ca="1">IF($A7-AD$4&gt;$A$5, OFFSET(New_Cohort!$E$109, $A7-$A$5-AD$4-1, $A7-$A$5-1), OFFSET(Existing_Cohort!$C$208, AD$4-($A7-$A$5), $A7-$A$5))</f>
        <v>17819.72465943325</v>
      </c>
      <c r="AE7" s="67">
        <f ca="1">IF($A7-AE$4&gt;$A$5, OFFSET(New_Cohort!$E$109, $A7-$A$5-AE$4-1, $A7-$A$5-1), OFFSET(Existing_Cohort!$C$208, AE$4-($A7-$A$5), $A7-$A$5))</f>
        <v>18354.321019830557</v>
      </c>
      <c r="AF7" s="67">
        <f ca="1">IF($A7-AF$4&gt;$A$5, OFFSET(New_Cohort!$E$109, $A7-$A$5-AF$4-1, $A7-$A$5-1), OFFSET(Existing_Cohort!$C$208, AF$4-($A7-$A$5), $A7-$A$5))</f>
        <v>19058.048870050159</v>
      </c>
      <c r="AG7" s="67">
        <f ca="1">IF($A7-AG$4&gt;$A$5, OFFSET(New_Cohort!$E$109, $A7-$A$5-AG$4-1, $A7-$A$5-1), OFFSET(Existing_Cohort!$C$208, AG$4-($A7-$A$5), $A7-$A$5))</f>
        <v>20190.330105140631</v>
      </c>
      <c r="AH7" s="67">
        <f ca="1">IF($A7-AH$4&gt;$A$5, OFFSET(New_Cohort!$E$109, $A7-$A$5-AH$4-1, $A7-$A$5-1), OFFSET(Existing_Cohort!$C$208, AH$4-($A7-$A$5), $A7-$A$5))</f>
        <v>23424.842783500651</v>
      </c>
      <c r="AI7" s="67">
        <f ca="1">IF($A7-AI$4&gt;$A$5, OFFSET(New_Cohort!$E$109, $A7-$A$5-AI$4-1, $A7-$A$5-1), OFFSET(Existing_Cohort!$C$208, AI$4-($A7-$A$5), $A7-$A$5))</f>
        <v>25430.760453048784</v>
      </c>
      <c r="AJ7" s="67">
        <f ca="1">IF($A7-AJ$4&gt;$A$5, OFFSET(New_Cohort!$E$109, $A7-$A$5-AJ$4-1, $A7-$A$5-1), OFFSET(Existing_Cohort!$C$208, AJ$4-($A7-$A$5), $A7-$A$5))</f>
        <v>24541.308581047662</v>
      </c>
      <c r="AK7" s="67">
        <f ca="1">IF($A7-AK$4&gt;$A$5, OFFSET(New_Cohort!$E$109, $A7-$A$5-AK$4-1, $A7-$A$5-1), OFFSET(Existing_Cohort!$C$208, AK$4-($A7-$A$5), $A7-$A$5))</f>
        <v>24700.261101782566</v>
      </c>
      <c r="AL7" s="67">
        <f ca="1">IF($A7-AL$4&gt;$A$5, OFFSET(New_Cohort!$E$109, $A7-$A$5-AL$4-1, $A7-$A$5-1), OFFSET(Existing_Cohort!$C$208, AL$4-($A7-$A$5), $A7-$A$5))</f>
        <v>24543.368464942268</v>
      </c>
      <c r="AM7" s="67">
        <f ca="1">IF($A7-AM$4&gt;$A$5, OFFSET(New_Cohort!$E$109, $A7-$A$5-AM$4-1, $A7-$A$5-1), OFFSET(Existing_Cohort!$C$208, AM$4-($A7-$A$5), $A7-$A$5))</f>
        <v>22924.375433053086</v>
      </c>
      <c r="AN7" s="67">
        <f ca="1">IF($A7-AN$4&gt;$A$5, OFFSET(New_Cohort!$E$109, $A7-$A$5-AN$4-1, $A7-$A$5-1), OFFSET(Existing_Cohort!$C$208, AN$4-($A7-$A$5), $A7-$A$5))</f>
        <v>21434.270511519237</v>
      </c>
      <c r="AO7" s="67">
        <f ca="1">IF($A7-AO$4&gt;$A$5, OFFSET(New_Cohort!$E$109, $A7-$A$5-AO$4-1, $A7-$A$5-1), OFFSET(Existing_Cohort!$C$208, AO$4-($A7-$A$5), $A7-$A$5))</f>
        <v>20293.367165242315</v>
      </c>
      <c r="AP7" s="67">
        <f ca="1">IF($A7-AP$4&gt;$A$5, OFFSET(New_Cohort!$E$109, $A7-$A$5-AP$4-1, $A7-$A$5-1), OFFSET(Existing_Cohort!$C$208, AP$4-($A7-$A$5), $A7-$A$5))</f>
        <v>20975.260163620689</v>
      </c>
      <c r="AQ7" s="67">
        <f ca="1">IF($A7-AQ$4&gt;$A$5, OFFSET(New_Cohort!$E$109, $A7-$A$5-AQ$4-1, $A7-$A$5-1), OFFSET(Existing_Cohort!$C$208, AQ$4-($A7-$A$5), $A7-$A$5))</f>
        <v>21342.055679546407</v>
      </c>
      <c r="AR7" s="67">
        <f ca="1">IF($A7-AR$4&gt;$A$5, OFFSET(New_Cohort!$E$109, $A7-$A$5-AR$4-1, $A7-$A$5-1), OFFSET(Existing_Cohort!$C$208, AR$4-($A7-$A$5), $A7-$A$5))</f>
        <v>20004.180864713209</v>
      </c>
      <c r="AS7" s="67">
        <f ca="1">IF($A7-AS$4&gt;$A$5, OFFSET(New_Cohort!$E$109, $A7-$A$5-AS$4-1, $A7-$A$5-1), OFFSET(Existing_Cohort!$C$208, AS$4-($A7-$A$5), $A7-$A$5))</f>
        <v>19163.872529740253</v>
      </c>
      <c r="AT7" s="67">
        <f ca="1">IF($A7-AT$4&gt;$A$5, OFFSET(New_Cohort!$E$109, $A7-$A$5-AT$4-1, $A7-$A$5-1), OFFSET(Existing_Cohort!$C$208, AT$4-($A7-$A$5), $A7-$A$5))</f>
        <v>18248.531449151888</v>
      </c>
      <c r="AU7" s="67">
        <f ca="1">IF($A7-AU$4&gt;$A$5, OFFSET(New_Cohort!$E$109, $A7-$A$5-AU$4-1, $A7-$A$5-1), OFFSET(Existing_Cohort!$C$208, AU$4-($A7-$A$5), $A7-$A$5))</f>
        <v>17662.40748500625</v>
      </c>
      <c r="AV7" s="67">
        <f ca="1">IF($A7-AV$4&gt;$A$5, OFFSET(New_Cohort!$E$109, $A7-$A$5-AV$4-1, $A7-$A$5-1), OFFSET(Existing_Cohort!$C$208, AV$4-($A7-$A$5), $A7-$A$5))</f>
        <v>18268.921034844279</v>
      </c>
      <c r="AW7" s="67">
        <f ca="1">IF($A7-AW$4&gt;$A$5, OFFSET(New_Cohort!$E$109, $A7-$A$5-AW$4-1, $A7-$A$5-1), OFFSET(Existing_Cohort!$C$208, AW$4-($A7-$A$5), $A7-$A$5))</f>
        <v>19292.350932728172</v>
      </c>
      <c r="AX7" s="67">
        <f ca="1">IF($A7-AX$4&gt;$A$5, OFFSET(New_Cohort!$E$109, $A7-$A$5-AX$4-1, $A7-$A$5-1), OFFSET(Existing_Cohort!$C$208, AX$4-($A7-$A$5), $A7-$A$5))</f>
        <v>20714.813987256381</v>
      </c>
      <c r="AY7" s="67">
        <f ca="1">IF($A7-AY$4&gt;$A$5, OFFSET(New_Cohort!$E$109, $A7-$A$5-AY$4-1, $A7-$A$5-1), OFFSET(Existing_Cohort!$C$208, AY$4-($A7-$A$5), $A7-$A$5))</f>
        <v>22471.78876098516</v>
      </c>
      <c r="AZ7" s="67">
        <f ca="1">IF($A7-AZ$4&gt;$A$5, OFFSET(New_Cohort!$E$109, $A7-$A$5-AZ$4-1, $A7-$A$5-1), OFFSET(Existing_Cohort!$C$208, AZ$4-($A7-$A$5), $A7-$A$5))</f>
        <v>23439.47460343437</v>
      </c>
      <c r="BA7" s="67">
        <f ca="1">IF($A7-BA$4&gt;$A$5, OFFSET(New_Cohort!$E$109, $A7-$A$5-BA$4-1, $A7-$A$5-1), OFFSET(Existing_Cohort!$C$208, BA$4-($A7-$A$5), $A7-$A$5))</f>
        <v>24061.568768055557</v>
      </c>
      <c r="BB7" s="67">
        <f ca="1">IF($A7-BB$4&gt;$A$5, OFFSET(New_Cohort!$E$109, $A7-$A$5-BB$4-1, $A7-$A$5-1), OFFSET(Existing_Cohort!$C$208, BB$4-($A7-$A$5), $A7-$A$5))</f>
        <v>24998.574818117726</v>
      </c>
      <c r="BC7" s="67">
        <f ca="1">IF($A7-BC$4&gt;$A$5, OFFSET(New_Cohort!$E$109, $A7-$A$5-BC$4-1, $A7-$A$5-1), OFFSET(Existing_Cohort!$C$208, BC$4-($A7-$A$5), $A7-$A$5))</f>
        <v>25138.754872942831</v>
      </c>
      <c r="BD7" s="67">
        <f ca="1">IF($A7-BD$4&gt;$A$5, OFFSET(New_Cohort!$E$109, $A7-$A$5-BD$4-1, $A7-$A$5-1), OFFSET(Existing_Cohort!$C$208, BD$4-($A7-$A$5), $A7-$A$5))</f>
        <v>24833.271688680528</v>
      </c>
      <c r="BE7" s="67">
        <f ca="1">IF($A7-BE$4&gt;$A$5, OFFSET(New_Cohort!$E$109, $A7-$A$5-BE$4-1, $A7-$A$5-1), OFFSET(Existing_Cohort!$C$208, BE$4-($A7-$A$5), $A7-$A$5))</f>
        <v>23174.311466749452</v>
      </c>
      <c r="BF7" s="67">
        <f ca="1">IF($A7-BF$4&gt;$A$5, OFFSET(New_Cohort!$E$109, $A7-$A$5-BF$4-1, $A7-$A$5-1), OFFSET(Existing_Cohort!$C$208, BF$4-($A7-$A$5), $A7-$A$5))</f>
        <v>21953.031872511132</v>
      </c>
      <c r="BG7" s="67">
        <f ca="1">IF($A7-BG$4&gt;$A$5, OFFSET(New_Cohort!$E$109, $A7-$A$5-BG$4-1, $A7-$A$5-1), OFFSET(Existing_Cohort!$C$208, BG$4-($A7-$A$5), $A7-$A$5))</f>
        <v>22693.95153505175</v>
      </c>
      <c r="BH7" s="67">
        <f ca="1">IF($A7-BH$4&gt;$A$5, OFFSET(New_Cohort!$E$109, $A7-$A$5-BH$4-1, $A7-$A$5-1), OFFSET(Existing_Cohort!$C$208, BH$4-($A7-$A$5), $A7-$A$5))</f>
        <v>22687.985759843163</v>
      </c>
      <c r="BI7" s="67">
        <f ca="1">IF($A7-BI$4&gt;$A$5, OFFSET(New_Cohort!$E$109, $A7-$A$5-BI$4-1, $A7-$A$5-1), OFFSET(Existing_Cohort!$C$208, BI$4-($A7-$A$5), $A7-$A$5))</f>
        <v>23573.514651970272</v>
      </c>
      <c r="BJ7" s="67">
        <f ca="1">IF($A7-BJ$4&gt;$A$5, OFFSET(New_Cohort!$E$109, $A7-$A$5-BJ$4-1, $A7-$A$5-1), OFFSET(Existing_Cohort!$C$208, BJ$4-($A7-$A$5), $A7-$A$5))</f>
        <v>22017.685193593665</v>
      </c>
      <c r="BK7" s="67">
        <f ca="1">IF($A7-BK$4&gt;$A$5, OFFSET(New_Cohort!$E$109, $A7-$A$5-BK$4-1, $A7-$A$5-1), OFFSET(Existing_Cohort!$C$208, BK$4-($A7-$A$5), $A7-$A$5))</f>
        <v>15489.156231589934</v>
      </c>
      <c r="BL7" s="67">
        <f ca="1">IF($A7-BL$4&gt;$A$5, OFFSET(New_Cohort!$E$109, $A7-$A$5-BL$4-1, $A7-$A$5-1), OFFSET(Existing_Cohort!$C$208, BL$4-($A7-$A$5), $A7-$A$5))</f>
        <v>11847.633700650291</v>
      </c>
      <c r="BM7" s="67">
        <f ca="1">IF($A7-BM$4&gt;$A$5, OFFSET(New_Cohort!$E$109, $A7-$A$5-BM$4-1, $A7-$A$5-1), OFFSET(Existing_Cohort!$C$208, BM$4-($A7-$A$5), $A7-$A$5))</f>
        <v>12128.957336003879</v>
      </c>
      <c r="BN7" s="67">
        <f ca="1">IF($A7-BN$4&gt;$A$5, OFFSET(New_Cohort!$E$109, $A7-$A$5-BN$4-1, $A7-$A$5-1), OFFSET(Existing_Cohort!$C$208, BN$4-($A7-$A$5), $A7-$A$5))</f>
        <v>13452.014362370139</v>
      </c>
      <c r="BO7" s="67">
        <f ca="1">IF($A7-BO$4&gt;$A$5, OFFSET(New_Cohort!$E$109, $A7-$A$5-BO$4-1, $A7-$A$5-1), OFFSET(Existing_Cohort!$C$208, BO$4-($A7-$A$5), $A7-$A$5))</f>
        <v>15702.981635807539</v>
      </c>
      <c r="BP7" s="67">
        <f ca="1">IF($A7-BP$4&gt;$A$5, OFFSET(New_Cohort!$E$109, $A7-$A$5-BP$4-1, $A7-$A$5-1), OFFSET(Existing_Cohort!$C$208, BP$4-($A7-$A$5), $A7-$A$5))</f>
        <v>15819.114761568218</v>
      </c>
      <c r="BQ7" s="67">
        <f ca="1">IF($A7-BQ$4&gt;$A$5, OFFSET(New_Cohort!$E$109, $A7-$A$5-BQ$4-1, $A7-$A$5-1), OFFSET(Existing_Cohort!$C$208, BQ$4-($A7-$A$5), $A7-$A$5))</f>
        <v>15253.324389085265</v>
      </c>
      <c r="BR7" s="67">
        <f ca="1">IF($A7-BR$4&gt;$A$5, OFFSET(New_Cohort!$E$109, $A7-$A$5-BR$4-1, $A7-$A$5-1), OFFSET(Existing_Cohort!$C$208, BR$4-($A7-$A$5), $A7-$A$5))</f>
        <v>15241.171434074215</v>
      </c>
      <c r="BS7" s="67">
        <f ca="1">IF($A7-BS$4&gt;$A$5, OFFSET(New_Cohort!$E$109, $A7-$A$5-BS$4-1, $A7-$A$5-1), OFFSET(Existing_Cohort!$C$208, BS$4-($A7-$A$5), $A7-$A$5))</f>
        <v>14393.063369921492</v>
      </c>
      <c r="BT7" s="67">
        <f ca="1">IF($A7-BT$4&gt;$A$5, OFFSET(New_Cohort!$E$109, $A7-$A$5-BT$4-1, $A7-$A$5-1), OFFSET(Existing_Cohort!$C$208, BT$4-($A7-$A$5), $A7-$A$5))</f>
        <v>14009.104247151141</v>
      </c>
      <c r="BU7" s="67">
        <f ca="1">IF($A7-BU$4&gt;$A$5, OFFSET(New_Cohort!$E$109, $A7-$A$5-BU$4-1, $A7-$A$5-1), OFFSET(Existing_Cohort!$C$208, BU$4-($A7-$A$5), $A7-$A$5))</f>
        <v>13049.225817463901</v>
      </c>
      <c r="BV7" s="67">
        <f ca="1">IF($A7-BV$4&gt;$A$5, OFFSET(New_Cohort!$E$109, $A7-$A$5-BV$4-1, $A7-$A$5-1), OFFSET(Existing_Cohort!$C$208, BV$4-($A7-$A$5), $A7-$A$5))</f>
        <v>11760.633979194648</v>
      </c>
      <c r="BW7" s="67">
        <f ca="1">IF($A7-BW$4&gt;$A$5, OFFSET(New_Cohort!$E$109, $A7-$A$5-BW$4-1, $A7-$A$5-1), OFFSET(Existing_Cohort!$C$208, BW$4-($A7-$A$5), $A7-$A$5))</f>
        <v>10632.030111895587</v>
      </c>
      <c r="BX7" s="67">
        <f ca="1">IF($A7-BX$4&gt;$A$5, OFFSET(New_Cohort!$E$109, $A7-$A$5-BX$4-1, $A7-$A$5-1), OFFSET(Existing_Cohort!$C$208, BX$4-($A7-$A$5), $A7-$A$5))</f>
        <v>9258.2692977346378</v>
      </c>
      <c r="BY7" s="67">
        <f ca="1">IF($A7-BY$4&gt;$A$5, OFFSET(New_Cohort!$E$109, $A7-$A$5-BY$4-1, $A7-$A$5-1), OFFSET(Existing_Cohort!$C$208, BY$4-($A7-$A$5), $A7-$A$5))</f>
        <v>8310.9367347798943</v>
      </c>
      <c r="BZ7" s="67">
        <f ca="1">IF($A7-BZ$4&gt;$A$5, OFFSET(New_Cohort!$E$109, $A7-$A$5-BZ$4-1, $A7-$A$5-1), OFFSET(Existing_Cohort!$C$208, BZ$4-($A7-$A$5), $A7-$A$5))</f>
        <v>7436.470983358955</v>
      </c>
      <c r="CA7" s="67">
        <f ca="1">IF($A7-CA$4&gt;$A$5, OFFSET(New_Cohort!$E$109, $A7-$A$5-CA$4-1, $A7-$A$5-1), OFFSET(Existing_Cohort!$C$208, CA$4-($A7-$A$5), $A7-$A$5))</f>
        <v>6619.0240306050655</v>
      </c>
      <c r="CB7" s="67">
        <f ca="1">IF($A7-CB$4&gt;$A$5, OFFSET(New_Cohort!$E$109, $A7-$A$5-CB$4-1, $A7-$A$5-1), OFFSET(Existing_Cohort!$C$208, CB$4-($A7-$A$5), $A7-$A$5))</f>
        <v>5872.4668007108976</v>
      </c>
      <c r="CC7" s="67">
        <f ca="1">IF($A7-CC$4&gt;$A$5, OFFSET(New_Cohort!$E$109, $A7-$A$5-CC$4-1, $A7-$A$5-1), OFFSET(Existing_Cohort!$C$208, CC$4-($A7-$A$5), $A7-$A$5))</f>
        <v>5264.2198138467829</v>
      </c>
      <c r="CD7" s="67">
        <f ca="1">IF($A7-CD$4&gt;$A$5, OFFSET(New_Cohort!$E$109, $A7-$A$5-CD$4-1, $A7-$A$5-1), OFFSET(Existing_Cohort!$C$208, CD$4-($A7-$A$5), $A7-$A$5))</f>
        <v>4796.2115832232148</v>
      </c>
      <c r="CE7" s="67">
        <f ca="1">IF($A7-CE$4&gt;$A$5, OFFSET(New_Cohort!$E$109, $A7-$A$5-CE$4-1, $A7-$A$5-1), OFFSET(Existing_Cohort!$C$208, CE$4-($A7-$A$5), $A7-$A$5))</f>
        <v>4462.5513417524598</v>
      </c>
      <c r="CF7" s="67">
        <f ca="1">IF($A7-CF$4&gt;$A$5, OFFSET(New_Cohort!$E$109, $A7-$A$5-CF$4-1, $A7-$A$5-1), OFFSET(Existing_Cohort!$C$208, CF$4-($A7-$A$5), $A7-$A$5))</f>
        <v>4067.0168185557809</v>
      </c>
      <c r="CG7" s="67">
        <f ca="1">IF($A7-CG$4&gt;$A$5, OFFSET(New_Cohort!$E$109, $A7-$A$5-CG$4-1, $A7-$A$5-1), OFFSET(Existing_Cohort!$C$208, CG$4-($A7-$A$5), $A7-$A$5))</f>
        <v>3549.4775553064856</v>
      </c>
      <c r="CH7" s="67">
        <f ca="1">IF($A7-CH$4&gt;$A$5, OFFSET(New_Cohort!$E$109, $A7-$A$5-CH$4-1, $A7-$A$5-1), OFFSET(Existing_Cohort!$C$208, CH$4-($A7-$A$5), $A7-$A$5))</f>
        <v>3142.37393698305</v>
      </c>
      <c r="CI7" s="67">
        <f ca="1">IF($A7-CI$4&gt;$A$5, OFFSET(New_Cohort!$E$109, $A7-$A$5-CI$4-1, $A7-$A$5-1), OFFSET(Existing_Cohort!$C$208, CI$4-($A7-$A$5), $A7-$A$5))</f>
        <v>2825.8128633623701</v>
      </c>
      <c r="CJ7" s="67">
        <f ca="1">IF($A7-CJ$4&gt;$A$5, OFFSET(New_Cohort!$E$109, $A7-$A$5-CJ$4-1, $A7-$A$5-1), OFFSET(Existing_Cohort!$C$208, CJ$4-($A7-$A$5), $A7-$A$5))</f>
        <v>2476.265497597476</v>
      </c>
      <c r="CK7" s="67">
        <f ca="1">IF($A7-CK$4&gt;$A$5, OFFSET(New_Cohort!$E$109, $A7-$A$5-CK$4-1, $A7-$A$5-1), OFFSET(Existing_Cohort!$C$208, CK$4-($A7-$A$5), $A7-$A$5))</f>
        <v>2145.3097072591354</v>
      </c>
      <c r="CL7" s="67">
        <f ca="1">IF($A7-CL$4&gt;$A$5, OFFSET(New_Cohort!$E$109, $A7-$A$5-CL$4-1, $A7-$A$5-1), OFFSET(Existing_Cohort!$C$208, CL$4-($A7-$A$5), $A7-$A$5))</f>
        <v>1813.7613704524983</v>
      </c>
      <c r="CM7" s="67">
        <f ca="1">IF($A7-CM$4&gt;$A$5, OFFSET(New_Cohort!$E$109, $A7-$A$5-CM$4-1, $A7-$A$5-1), OFFSET(Existing_Cohort!$C$208, CM$4-($A7-$A$5), $A7-$A$5))</f>
        <v>1504.3618369629135</v>
      </c>
      <c r="CN7" s="67">
        <f ca="1">IF($A7-CN$4&gt;$A$5, OFFSET(New_Cohort!$E$109, $A7-$A$5-CN$4-1, $A7-$A$5-1), OFFSET(Existing_Cohort!$C$208, CN$4-($A7-$A$5), $A7-$A$5))</f>
        <v>1198.2850469776508</v>
      </c>
      <c r="CO7" s="67">
        <f ca="1">IF($A7-CO$4&gt;$A$5, OFFSET(New_Cohort!$E$109, $A7-$A$5-CO$4-1, $A7-$A$5-1), OFFSET(Existing_Cohort!$C$208, CO$4-($A7-$A$5), $A7-$A$5))</f>
        <v>913.79267982247688</v>
      </c>
      <c r="CP7" s="67">
        <f ca="1">IF($A7-CP$4&gt;$A$5, OFFSET(New_Cohort!$E$109, $A7-$A$5-CP$4-1, $A7-$A$5-1), OFFSET(Existing_Cohort!$C$208, CP$4-($A7-$A$5), $A7-$A$5))</f>
        <v>711.71739014653303</v>
      </c>
      <c r="CQ7" s="67">
        <f ca="1">IF($A7-CQ$4&gt;$A$5, OFFSET(New_Cohort!$E$109, $A7-$A$5-CQ$4-1, $A7-$A$5-1), OFFSET(Existing_Cohort!$C$208, CQ$4-($A7-$A$5), $A7-$A$5))</f>
        <v>543.79644093031038</v>
      </c>
      <c r="CR7" s="67">
        <f ca="1">IF($A7-CR$4&gt;$A$5, OFFSET(New_Cohort!$E$109, $A7-$A$5-CR$4-1, $A7-$A$5-1), OFFSET(Existing_Cohort!$C$208, CR$4-($A7-$A$5), $A7-$A$5))</f>
        <v>399.94662819352726</v>
      </c>
      <c r="CS7" s="67">
        <f ca="1">IF($A7-CS$4&gt;$A$5, OFFSET(New_Cohort!$E$109, $A7-$A$5-CS$4-1, $A7-$A$5-1), OFFSET(Existing_Cohort!$C$208, CS$4-($A7-$A$5), $A7-$A$5))</f>
        <v>284.33631117380298</v>
      </c>
      <c r="CT7" s="67">
        <f ca="1">IF($A7-CT$4&gt;$A$5, OFFSET(New_Cohort!$E$109, $A7-$A$5-CT$4-1, $A7-$A$5-1), OFFSET(Existing_Cohort!$C$208, CT$4-($A7-$A$5), $A7-$A$5))</f>
        <v>189.02860663904693</v>
      </c>
      <c r="CU7" s="67">
        <f ca="1">IF($A7-CU$4&gt;$A$5, OFFSET(New_Cohort!$E$109, $A7-$A$5-CU$4-1, $A7-$A$5-1), OFFSET(Existing_Cohort!$C$208, CU$4-($A7-$A$5), $A7-$A$5))</f>
        <v>126.16767265854335</v>
      </c>
      <c r="CV7" s="67">
        <f ca="1">IF($A7-CV$4&gt;$A$5, OFFSET(New_Cohort!$E$109, $A7-$A$5-CV$4-1, $A7-$A$5-1), OFFSET(Existing_Cohort!$C$208, CV$4-($A7-$A$5), $A7-$A$5))</f>
        <v>83.104730883440681</v>
      </c>
      <c r="CW7" s="67">
        <f ca="1">IF($A7-CW$4&gt;$A$5, OFFSET(New_Cohort!$E$109, $A7-$A$5-CW$4-1, $A7-$A$5-1), OFFSET(Existing_Cohort!$C$208, CW$4-($A7-$A$5), $A7-$A$5))</f>
        <v>49.724220531184734</v>
      </c>
      <c r="CX7" s="179">
        <f ca="1">SUM(OFFSET(Existing_Cohort!$C$308, $A$5-$A7,$A7-2021, $A7-$A$5+1))</f>
        <v>69.61266640849675</v>
      </c>
      <c r="CY7" s="29"/>
      <c r="CZ7" s="29">
        <f ca="1">SUM(B7:CX7)-OFFSET(Summary_Calculations!$D$26, 0, By_Age!$A7-2022)</f>
        <v>0</v>
      </c>
    </row>
    <row r="8" spans="1:104" x14ac:dyDescent="0.35">
      <c r="A8">
        <f t="shared" si="0"/>
        <v>2024</v>
      </c>
      <c r="B8" s="178">
        <f ca="1">IF($A8-B$4&gt;$A$5, OFFSET(New_Cohort!$E$109, $A8-$A$5-B$4-1, $A8-$A$5-1), OFFSET(Existing_Cohort!$C$208, B$4-($A8-$A$5), $A8-$A$5))</f>
        <v>15582.055382659673</v>
      </c>
      <c r="C8" s="67">
        <f ca="1">IF($A8-C$4&gt;$A$5, OFFSET(New_Cohort!$E$109, $A8-$A$5-C$4-1, $A8-$A$5-1), OFFSET(Existing_Cohort!$C$208, C$4-($A8-$A$5), $A8-$A$5))</f>
        <v>16200.536456312648</v>
      </c>
      <c r="D8" s="67">
        <f ca="1">IF($A8-D$4&gt;$A$5, OFFSET(New_Cohort!$E$109, $A8-$A$5-D$4-1, $A8-$A$5-1), OFFSET(Existing_Cohort!$C$208, D$4-($A8-$A$5), $A8-$A$5))</f>
        <v>16832.082490202458</v>
      </c>
      <c r="E8" s="67">
        <f ca="1">IF($A8-E$4&gt;$A$5, OFFSET(New_Cohort!$E$109, $A8-$A$5-E$4-1, $A8-$A$5-1), OFFSET(Existing_Cohort!$C$208, E$4-($A8-$A$5), $A8-$A$5))</f>
        <v>11482.966277645526</v>
      </c>
      <c r="F8" s="67">
        <f ca="1">IF($A8-F$4&gt;$A$5, OFFSET(New_Cohort!$E$109, $A8-$A$5-F$4-1, $A8-$A$5-1), OFFSET(Existing_Cohort!$C$208, F$4-($A8-$A$5), $A8-$A$5))</f>
        <v>13330.834200172478</v>
      </c>
      <c r="G8" s="67">
        <f ca="1">IF($A8-G$4&gt;$A$5, OFFSET(New_Cohort!$E$109, $A8-$A$5-G$4-1, $A8-$A$5-1), OFFSET(Existing_Cohort!$C$208, G$4-($A8-$A$5), $A8-$A$5))</f>
        <v>14935.965994478307</v>
      </c>
      <c r="H8" s="67">
        <f ca="1">IF($A8-H$4&gt;$A$5, OFFSET(New_Cohort!$E$109, $A8-$A$5-H$4-1, $A8-$A$5-1), OFFSET(Existing_Cohort!$C$208, H$4-($A8-$A$5), $A8-$A$5))</f>
        <v>16802.567258913346</v>
      </c>
      <c r="I8" s="67">
        <f ca="1">IF($A8-I$4&gt;$A$5, OFFSET(New_Cohort!$E$109, $A8-$A$5-I$4-1, $A8-$A$5-1), OFFSET(Existing_Cohort!$C$208, I$4-($A8-$A$5), $A8-$A$5))</f>
        <v>18164.479598133348</v>
      </c>
      <c r="J8" s="67">
        <f ca="1">IF($A8-J$4&gt;$A$5, OFFSET(New_Cohort!$E$109, $A8-$A$5-J$4-1, $A8-$A$5-1), OFFSET(Existing_Cohort!$C$208, J$4-($A8-$A$5), $A8-$A$5))</f>
        <v>17662.720356927304</v>
      </c>
      <c r="K8" s="67">
        <f ca="1">IF($A8-K$4&gt;$A$5, OFFSET(New_Cohort!$E$109, $A8-$A$5-K$4-1, $A8-$A$5-1), OFFSET(Existing_Cohort!$C$208, K$4-($A8-$A$5), $A8-$A$5))</f>
        <v>17855.57695911784</v>
      </c>
      <c r="L8" s="67">
        <f ca="1">IF($A8-L$4&gt;$A$5, OFFSET(New_Cohort!$E$109, $A8-$A$5-L$4-1, $A8-$A$5-1), OFFSET(Existing_Cohort!$C$208, L$4-($A8-$A$5), $A8-$A$5))</f>
        <v>18234.638106834114</v>
      </c>
      <c r="M8" s="67">
        <f ca="1">IF($A8-M$4&gt;$A$5, OFFSET(New_Cohort!$E$109, $A8-$A$5-M$4-1, $A8-$A$5-1), OFFSET(Existing_Cohort!$C$208, M$4-($A8-$A$5), $A8-$A$5))</f>
        <v>18469.531463189902</v>
      </c>
      <c r="N8" s="67">
        <f ca="1">IF($A8-N$4&gt;$A$5, OFFSET(New_Cohort!$E$109, $A8-$A$5-N$4-1, $A8-$A$5-1), OFFSET(Existing_Cohort!$C$208, N$4-($A8-$A$5), $A8-$A$5))</f>
        <v>18233.005490091884</v>
      </c>
      <c r="O8" s="67">
        <f ca="1">IF($A8-O$4&gt;$A$5, OFFSET(New_Cohort!$E$109, $A8-$A$5-O$4-1, $A8-$A$5-1), OFFSET(Existing_Cohort!$C$208, O$4-($A8-$A$5), $A8-$A$5))</f>
        <v>17567.81104310634</v>
      </c>
      <c r="P8" s="67">
        <f ca="1">IF($A8-P$4&gt;$A$5, OFFSET(New_Cohort!$E$109, $A8-$A$5-P$4-1, $A8-$A$5-1), OFFSET(Existing_Cohort!$C$208, P$4-($A8-$A$5), $A8-$A$5))</f>
        <v>17662.929711184635</v>
      </c>
      <c r="Q8" s="67">
        <f ca="1">IF($A8-Q$4&gt;$A$5, OFFSET(New_Cohort!$E$109, $A8-$A$5-Q$4-1, $A8-$A$5-1), OFFSET(Existing_Cohort!$C$208, Q$4-($A8-$A$5), $A8-$A$5))</f>
        <v>17550.284121787605</v>
      </c>
      <c r="R8" s="67">
        <f ca="1">IF($A8-R$4&gt;$A$5, OFFSET(New_Cohort!$E$109, $A8-$A$5-R$4-1, $A8-$A$5-1), OFFSET(Existing_Cohort!$C$208, R$4-($A8-$A$5), $A8-$A$5))</f>
        <v>17119.446352293682</v>
      </c>
      <c r="S8" s="67">
        <f ca="1">IF($A8-S$4&gt;$A$5, OFFSET(New_Cohort!$E$109, $A8-$A$5-S$4-1, $A8-$A$5-1), OFFSET(Existing_Cohort!$C$208, S$4-($A8-$A$5), $A8-$A$5))</f>
        <v>16660.005550925795</v>
      </c>
      <c r="T8" s="67">
        <f ca="1">IF($A8-T$4&gt;$A$5, OFFSET(New_Cohort!$E$109, $A8-$A$5-T$4-1, $A8-$A$5-1), OFFSET(Existing_Cohort!$C$208, T$4-($A8-$A$5), $A8-$A$5))</f>
        <v>16309.518910988774</v>
      </c>
      <c r="U8" s="67">
        <f ca="1">IF($A8-U$4&gt;$A$5, OFFSET(New_Cohort!$E$109, $A8-$A$5-U$4-1, $A8-$A$5-1), OFFSET(Existing_Cohort!$C$208, U$4-($A8-$A$5), $A8-$A$5))</f>
        <v>16039.537373606407</v>
      </c>
      <c r="V8" s="67">
        <f ca="1">IF($A8-V$4&gt;$A$5, OFFSET(New_Cohort!$E$109, $A8-$A$5-V$4-1, $A8-$A$5-1), OFFSET(Existing_Cohort!$C$208, V$4-($A8-$A$5), $A8-$A$5))</f>
        <v>15764.777217815583</v>
      </c>
      <c r="W8" s="67">
        <f ca="1">IF($A8-W$4&gt;$A$5, OFFSET(New_Cohort!$E$109, $A8-$A$5-W$4-1, $A8-$A$5-1), OFFSET(Existing_Cohort!$C$208, W$4-($A8-$A$5), $A8-$A$5))</f>
        <v>15623.522038125757</v>
      </c>
      <c r="X8" s="67">
        <f ca="1">IF($A8-X$4&gt;$A$5, OFFSET(New_Cohort!$E$109, $A8-$A$5-X$4-1, $A8-$A$5-1), OFFSET(Existing_Cohort!$C$208, X$4-($A8-$A$5), $A8-$A$5))</f>
        <v>15685.10663064495</v>
      </c>
      <c r="Y8" s="67">
        <f ca="1">IF($A8-Y$4&gt;$A$5, OFFSET(New_Cohort!$E$109, $A8-$A$5-Y$4-1, $A8-$A$5-1), OFFSET(Existing_Cohort!$C$208, Y$4-($A8-$A$5), $A8-$A$5))</f>
        <v>16135.079592612816</v>
      </c>
      <c r="Z8" s="67">
        <f ca="1">IF($A8-Z$4&gt;$A$5, OFFSET(New_Cohort!$E$109, $A8-$A$5-Z$4-1, $A8-$A$5-1), OFFSET(Existing_Cohort!$C$208, Z$4-($A8-$A$5), $A8-$A$5))</f>
        <v>16173.793236709154</v>
      </c>
      <c r="AA8" s="67">
        <f ca="1">IF($A8-AA$4&gt;$A$5, OFFSET(New_Cohort!$E$109, $A8-$A$5-AA$4-1, $A8-$A$5-1), OFFSET(Existing_Cohort!$C$208, AA$4-($A8-$A$5), $A8-$A$5))</f>
        <v>15911.637910033454</v>
      </c>
      <c r="AB8" s="67">
        <f ca="1">IF($A8-AB$4&gt;$A$5, OFFSET(New_Cohort!$E$109, $A8-$A$5-AB$4-1, $A8-$A$5-1), OFFSET(Existing_Cohort!$C$208, AB$4-($A8-$A$5), $A8-$A$5))</f>
        <v>16226.774910270975</v>
      </c>
      <c r="AC8" s="67">
        <f ca="1">IF($A8-AC$4&gt;$A$5, OFFSET(New_Cohort!$E$109, $A8-$A$5-AC$4-1, $A8-$A$5-1), OFFSET(Existing_Cohort!$C$208, AC$4-($A8-$A$5), $A8-$A$5))</f>
        <v>16690.130678150486</v>
      </c>
      <c r="AD8" s="67">
        <f ca="1">IF($A8-AD$4&gt;$A$5, OFFSET(New_Cohort!$E$109, $A8-$A$5-AD$4-1, $A8-$A$5-1), OFFSET(Existing_Cohort!$C$208, AD$4-($A8-$A$5), $A8-$A$5))</f>
        <v>17261.815923227623</v>
      </c>
      <c r="AE8" s="67">
        <f ca="1">IF($A8-AE$4&gt;$A$5, OFFSET(New_Cohort!$E$109, $A8-$A$5-AE$4-1, $A8-$A$5-1), OFFSET(Existing_Cohort!$C$208, AE$4-($A8-$A$5), $A8-$A$5))</f>
        <v>17810.666773934099</v>
      </c>
      <c r="AF8" s="67">
        <f ca="1">IF($A8-AF$4&gt;$A$5, OFFSET(New_Cohort!$E$109, $A8-$A$5-AF$4-1, $A8-$A$5-1), OFFSET(Existing_Cohort!$C$208, AF$4-($A8-$A$5), $A8-$A$5))</f>
        <v>18344.53424552139</v>
      </c>
      <c r="AG8" s="67">
        <f ca="1">IF($A8-AG$4&gt;$A$5, OFFSET(New_Cohort!$E$109, $A8-$A$5-AG$4-1, $A8-$A$5-1), OFFSET(Existing_Cohort!$C$208, AG$4-($A8-$A$5), $A8-$A$5))</f>
        <v>19047.339154542082</v>
      </c>
      <c r="AH8" s="67">
        <f ca="1">IF($A8-AH$4&gt;$A$5, OFFSET(New_Cohort!$E$109, $A8-$A$5-AH$4-1, $A8-$A$5-1), OFFSET(Existing_Cohort!$C$208, AH$4-($A8-$A$5), $A8-$A$5))</f>
        <v>20178.337849961063</v>
      </c>
      <c r="AI8" s="67">
        <f ca="1">IF($A8-AI$4&gt;$A$5, OFFSET(New_Cohort!$E$109, $A8-$A$5-AI$4-1, $A8-$A$5-1), OFFSET(Existing_Cohort!$C$208, AI$4-($A8-$A$5), $A8-$A$5))</f>
        <v>23410.090329968625</v>
      </c>
      <c r="AJ8" s="67">
        <f ca="1">IF($A8-AJ$4&gt;$A$5, OFFSET(New_Cohort!$E$109, $A8-$A$5-AJ$4-1, $A8-$A$5-1), OFFSET(Existing_Cohort!$C$208, AJ$4-($A8-$A$5), $A8-$A$5))</f>
        <v>25413.6854905006</v>
      </c>
      <c r="AK8" s="67">
        <f ca="1">IF($A8-AK$4&gt;$A$5, OFFSET(New_Cohort!$E$109, $A8-$A$5-AK$4-1, $A8-$A$5-1), OFFSET(Existing_Cohort!$C$208, AK$4-($A8-$A$5), $A8-$A$5))</f>
        <v>24523.703479525357</v>
      </c>
      <c r="AL8" s="67">
        <f ca="1">IF($A8-AL$4&gt;$A$5, OFFSET(New_Cohort!$E$109, $A8-$A$5-AL$4-1, $A8-$A$5-1), OFFSET(Existing_Cohort!$C$208, AL$4-($A8-$A$5), $A8-$A$5))</f>
        <v>24681.267273925921</v>
      </c>
      <c r="AM8" s="67">
        <f ca="1">IF($A8-AM$4&gt;$A$5, OFFSET(New_Cohort!$E$109, $A8-$A$5-AM$4-1, $A8-$A$5-1), OFFSET(Existing_Cohort!$C$208, AM$4-($A8-$A$5), $A8-$A$5))</f>
        <v>24523.0741288924</v>
      </c>
      <c r="AN8" s="67">
        <f ca="1">IF($A8-AN$4&gt;$A$5, OFFSET(New_Cohort!$E$109, $A8-$A$5-AN$4-1, $A8-$A$5-1), OFFSET(Existing_Cohort!$C$208, AN$4-($A8-$A$5), $A8-$A$5))</f>
        <v>22903.926966287734</v>
      </c>
      <c r="AO8" s="67">
        <f ca="1">IF($A8-AO$4&gt;$A$5, OFFSET(New_Cohort!$E$109, $A8-$A$5-AO$4-1, $A8-$A$5-1), OFFSET(Existing_Cohort!$C$208, AO$4-($A8-$A$5), $A8-$A$5))</f>
        <v>21413.578817959358</v>
      </c>
      <c r="AP8" s="67">
        <f ca="1">IF($A8-AP$4&gt;$A$5, OFFSET(New_Cohort!$E$109, $A8-$A$5-AP$4-1, $A8-$A$5-1), OFFSET(Existing_Cohort!$C$208, AP$4-($A8-$A$5), $A8-$A$5))</f>
        <v>20272.069799907455</v>
      </c>
      <c r="AQ8" s="67">
        <f ca="1">IF($A8-AQ$4&gt;$A$5, OFFSET(New_Cohort!$E$109, $A8-$A$5-AQ$4-1, $A8-$A$5-1), OFFSET(Existing_Cohort!$C$208, AQ$4-($A8-$A$5), $A8-$A$5))</f>
        <v>20951.24780213333</v>
      </c>
      <c r="AR8" s="67">
        <f ca="1">IF($A8-AR$4&gt;$A$5, OFFSET(New_Cohort!$E$109, $A8-$A$5-AR$4-1, $A8-$A$5-1), OFFSET(Existing_Cohort!$C$208, AR$4-($A8-$A$5), $A8-$A$5))</f>
        <v>21315.31797249541</v>
      </c>
      <c r="AS8" s="67">
        <f ca="1">IF($A8-AS$4&gt;$A$5, OFFSET(New_Cohort!$E$109, $A8-$A$5-AS$4-1, $A8-$A$5-1), OFFSET(Existing_Cohort!$C$208, AS$4-($A8-$A$5), $A8-$A$5))</f>
        <v>19976.66677658994</v>
      </c>
      <c r="AT8" s="67">
        <f ca="1">IF($A8-AT$4&gt;$A$5, OFFSET(New_Cohort!$E$109, $A8-$A$5-AT$4-1, $A8-$A$5-1), OFFSET(Existing_Cohort!$C$208, AT$4-($A8-$A$5), $A8-$A$5))</f>
        <v>19134.886199963163</v>
      </c>
      <c r="AU8" s="67">
        <f ca="1">IF($A8-AU$4&gt;$A$5, OFFSET(New_Cohort!$E$109, $A8-$A$5-AU$4-1, $A8-$A$5-1), OFFSET(Existing_Cohort!$C$208, AU$4-($A8-$A$5), $A8-$A$5))</f>
        <v>18218.10898504197</v>
      </c>
      <c r="AV8" s="67">
        <f ca="1">IF($A8-AV$4&gt;$A$5, OFFSET(New_Cohort!$E$109, $A8-$A$5-AV$4-1, $A8-$A$5-1), OFFSET(Existing_Cohort!$C$208, AV$4-($A8-$A$5), $A8-$A$5))</f>
        <v>17629.925170820927</v>
      </c>
      <c r="AW8" s="67">
        <f ca="1">IF($A8-AW$4&gt;$A$5, OFFSET(New_Cohort!$E$109, $A8-$A$5-AW$4-1, $A8-$A$5-1), OFFSET(Existing_Cohort!$C$208, AW$4-($A8-$A$5), $A8-$A$5))</f>
        <v>18231.82254739885</v>
      </c>
      <c r="AX8" s="67">
        <f ca="1">IF($A8-AX$4&gt;$A$5, OFFSET(New_Cohort!$E$109, $A8-$A$5-AX$4-1, $A8-$A$5-1), OFFSET(Existing_Cohort!$C$208, AX$4-($A8-$A$5), $A8-$A$5))</f>
        <v>19249.136494686256</v>
      </c>
      <c r="AY8" s="67">
        <f ca="1">IF($A8-AY$4&gt;$A$5, OFFSET(New_Cohort!$E$109, $A8-$A$5-AY$4-1, $A8-$A$5-1), OFFSET(Existing_Cohort!$C$208, AY$4-($A8-$A$5), $A8-$A$5))</f>
        <v>20663.713468467948</v>
      </c>
      <c r="AZ8" s="67">
        <f ca="1">IF($A8-AZ$4&gt;$A$5, OFFSET(New_Cohort!$E$109, $A8-$A$5-AZ$4-1, $A8-$A$5-1), OFFSET(Existing_Cohort!$C$208, AZ$4-($A8-$A$5), $A8-$A$5))</f>
        <v>22410.924727820318</v>
      </c>
      <c r="BA8" s="67">
        <f ca="1">IF($A8-BA$4&gt;$A$5, OFFSET(New_Cohort!$E$109, $A8-$A$5-BA$4-1, $A8-$A$5-1), OFFSET(Existing_Cohort!$C$208, BA$4-($A8-$A$5), $A8-$A$5))</f>
        <v>23369.977312762134</v>
      </c>
      <c r="BB8" s="67">
        <f ca="1">IF($A8-BB$4&gt;$A$5, OFFSET(New_Cohort!$E$109, $A8-$A$5-BB$4-1, $A8-$A$5-1), OFFSET(Existing_Cohort!$C$208, BB$4-($A8-$A$5), $A8-$A$5))</f>
        <v>23983.719401974784</v>
      </c>
      <c r="BC8" s="67">
        <f ca="1">IF($A8-BC$4&gt;$A$5, OFFSET(New_Cohort!$E$109, $A8-$A$5-BC$4-1, $A8-$A$5-1), OFFSET(Existing_Cohort!$C$208, BC$4-($A8-$A$5), $A8-$A$5))</f>
        <v>24910.645396320608</v>
      </c>
      <c r="BD8" s="67">
        <f ca="1">IF($A8-BD$4&gt;$A$5, OFFSET(New_Cohort!$E$109, $A8-$A$5-BD$4-1, $A8-$A$5-1), OFFSET(Existing_Cohort!$C$208, BD$4-($A8-$A$5), $A8-$A$5))</f>
        <v>25042.988037227471</v>
      </c>
      <c r="BE8" s="67">
        <f ca="1">IF($A8-BE$4&gt;$A$5, OFFSET(New_Cohort!$E$109, $A8-$A$5-BE$4-1, $A8-$A$5-1), OFFSET(Existing_Cohort!$C$208, BE$4-($A8-$A$5), $A8-$A$5))</f>
        <v>24731.158390344506</v>
      </c>
      <c r="BF8" s="67">
        <f ca="1">IF($A8-BF$4&gt;$A$5, OFFSET(New_Cohort!$E$109, $A8-$A$5-BF$4-1, $A8-$A$5-1), OFFSET(Existing_Cohort!$C$208, BF$4-($A8-$A$5), $A8-$A$5))</f>
        <v>23071.809634625872</v>
      </c>
      <c r="BG8" s="67">
        <f ca="1">IF($A8-BG$4&gt;$A$5, OFFSET(New_Cohort!$E$109, $A8-$A$5-BG$4-1, $A8-$A$5-1), OFFSET(Existing_Cohort!$C$208, BG$4-($A8-$A$5), $A8-$A$5))</f>
        <v>21848.841838881086</v>
      </c>
      <c r="BH8" s="67">
        <f ca="1">IF($A8-BH$4&gt;$A$5, OFFSET(New_Cohort!$E$109, $A8-$A$5-BH$4-1, $A8-$A$5-1), OFFSET(Existing_Cohort!$C$208, BH$4-($A8-$A$5), $A8-$A$5))</f>
        <v>22578.265676171435</v>
      </c>
      <c r="BI8" s="67">
        <f ca="1">IF($A8-BI$4&gt;$A$5, OFFSET(New_Cohort!$E$109, $A8-$A$5-BI$4-1, $A8-$A$5-1), OFFSET(Existing_Cohort!$C$208, BI$4-($A8-$A$5), $A8-$A$5))</f>
        <v>22563.24944910733</v>
      </c>
      <c r="BJ8" s="67">
        <f ca="1">IF($A8-BJ$4&gt;$A$5, OFFSET(New_Cohort!$E$109, $A8-$A$5-BJ$4-1, $A8-$A$5-1), OFFSET(Existing_Cohort!$C$208, BJ$4-($A8-$A$5), $A8-$A$5))</f>
        <v>23432.84290678845</v>
      </c>
      <c r="BK8" s="67">
        <f ca="1">IF($A8-BK$4&gt;$A$5, OFFSET(New_Cohort!$E$109, $A8-$A$5-BK$4-1, $A8-$A$5-1), OFFSET(Existing_Cohort!$C$208, BK$4-($A8-$A$5), $A8-$A$5))</f>
        <v>21873.897683316973</v>
      </c>
      <c r="BL8" s="67">
        <f ca="1">IF($A8-BL$4&gt;$A$5, OFFSET(New_Cohort!$E$109, $A8-$A$5-BL$4-1, $A8-$A$5-1), OFFSET(Existing_Cohort!$C$208, BL$4-($A8-$A$5), $A8-$A$5))</f>
        <v>15377.588883742872</v>
      </c>
      <c r="BM8" s="67">
        <f ca="1">IF($A8-BM$4&gt;$A$5, OFFSET(New_Cohort!$E$109, $A8-$A$5-BM$4-1, $A8-$A$5-1), OFFSET(Existing_Cohort!$C$208, BM$4-($A8-$A$5), $A8-$A$5))</f>
        <v>11752.890069619627</v>
      </c>
      <c r="BN8" s="67">
        <f ca="1">IF($A8-BN$4&gt;$A$5, OFFSET(New_Cohort!$E$109, $A8-$A$5-BN$4-1, $A8-$A$5-1), OFFSET(Existing_Cohort!$C$208, BN$4-($A8-$A$5), $A8-$A$5))</f>
        <v>12020.725780002711</v>
      </c>
      <c r="BO8" s="67">
        <f ca="1">IF($A8-BO$4&gt;$A$5, OFFSET(New_Cohort!$E$109, $A8-$A$5-BO$4-1, $A8-$A$5-1), OFFSET(Existing_Cohort!$C$208, BO$4-($A8-$A$5), $A8-$A$5))</f>
        <v>13317.631810774903</v>
      </c>
      <c r="BP8" s="67">
        <f ca="1">IF($A8-BP$4&gt;$A$5, OFFSET(New_Cohort!$E$109, $A8-$A$5-BP$4-1, $A8-$A$5-1), OFFSET(Existing_Cohort!$C$208, BP$4-($A8-$A$5), $A8-$A$5))</f>
        <v>15527.013466124859</v>
      </c>
      <c r="BQ8" s="67">
        <f ca="1">IF($A8-BQ$4&gt;$A$5, OFFSET(New_Cohort!$E$109, $A8-$A$5-BQ$4-1, $A8-$A$5-1), OFFSET(Existing_Cohort!$C$208, BQ$4-($A8-$A$5), $A8-$A$5))</f>
        <v>15619.86478029998</v>
      </c>
      <c r="BR8" s="67">
        <f ca="1">IF($A8-BR$4&gt;$A$5, OFFSET(New_Cohort!$E$109, $A8-$A$5-BR$4-1, $A8-$A$5-1), OFFSET(Existing_Cohort!$C$208, BR$4-($A8-$A$5), $A8-$A$5))</f>
        <v>15036.956119561273</v>
      </c>
      <c r="BS8" s="67">
        <f ca="1">IF($A8-BS$4&gt;$A$5, OFFSET(New_Cohort!$E$109, $A8-$A$5-BS$4-1, $A8-$A$5-1), OFFSET(Existing_Cohort!$C$208, BS$4-($A8-$A$5), $A8-$A$5))</f>
        <v>14997.252727215373</v>
      </c>
      <c r="BT8" s="67">
        <f ca="1">IF($A8-BT$4&gt;$A$5, OFFSET(New_Cohort!$E$109, $A8-$A$5-BT$4-1, $A8-$A$5-1), OFFSET(Existing_Cohort!$C$208, BT$4-($A8-$A$5), $A8-$A$5))</f>
        <v>14132.852112469231</v>
      </c>
      <c r="BU8" s="67">
        <f ca="1">IF($A8-BU$4&gt;$A$5, OFFSET(New_Cohort!$E$109, $A8-$A$5-BU$4-1, $A8-$A$5-1), OFFSET(Existing_Cohort!$C$208, BU$4-($A8-$A$5), $A8-$A$5))</f>
        <v>13722.779698631002</v>
      </c>
      <c r="BV8" s="67">
        <f ca="1">IF($A8-BV$4&gt;$A$5, OFFSET(New_Cohort!$E$109, $A8-$A$5-BV$4-1, $A8-$A$5-1), OFFSET(Existing_Cohort!$C$208, BV$4-($A8-$A$5), $A8-$A$5))</f>
        <v>12747.697461359916</v>
      </c>
      <c r="BW8" s="67">
        <f ca="1">IF($A8-BW$4&gt;$A$5, OFFSET(New_Cohort!$E$109, $A8-$A$5-BW$4-1, $A8-$A$5-1), OFFSET(Existing_Cohort!$C$208, BW$4-($A8-$A$5), $A8-$A$5))</f>
        <v>11453.699384113923</v>
      </c>
      <c r="BX8" s="67">
        <f ca="1">IF($A8-BX$4&gt;$A$5, OFFSET(New_Cohort!$E$109, $A8-$A$5-BX$4-1, $A8-$A$5-1), OFFSET(Existing_Cohort!$C$208, BX$4-($A8-$A$5), $A8-$A$5))</f>
        <v>10318.826487678114</v>
      </c>
      <c r="BY8" s="67">
        <f ca="1">IF($A8-BY$4&gt;$A$5, OFFSET(New_Cohort!$E$109, $A8-$A$5-BY$4-1, $A8-$A$5-1), OFFSET(Existing_Cohort!$C$208, BY$4-($A8-$A$5), $A8-$A$5))</f>
        <v>8950.6641785285683</v>
      </c>
      <c r="BZ8" s="67">
        <f ca="1">IF($A8-BZ$4&gt;$A$5, OFFSET(New_Cohort!$E$109, $A8-$A$5-BZ$4-1, $A8-$A$5-1), OFFSET(Existing_Cohort!$C$208, BZ$4-($A8-$A$5), $A8-$A$5))</f>
        <v>7999.9866511755099</v>
      </c>
      <c r="CA8" s="67">
        <f ca="1">IF($A8-CA$4&gt;$A$5, OFFSET(New_Cohort!$E$109, $A8-$A$5-CA$4-1, $A8-$A$5-1), OFFSET(Existing_Cohort!$C$208, CA$4-($A8-$A$5), $A8-$A$5))</f>
        <v>7124.4140489711544</v>
      </c>
      <c r="CB8" s="67">
        <f ca="1">IF($A8-CB$4&gt;$A$5, OFFSET(New_Cohort!$E$109, $A8-$A$5-CB$4-1, $A8-$A$5-1), OFFSET(Existing_Cohort!$C$208, CB$4-($A8-$A$5), $A8-$A$5))</f>
        <v>6308.9366328857268</v>
      </c>
      <c r="CC8" s="67">
        <f ca="1">IF($A8-CC$4&gt;$A$5, OFFSET(New_Cohort!$E$109, $A8-$A$5-CC$4-1, $A8-$A$5-1), OFFSET(Existing_Cohort!$C$208, CC$4-($A8-$A$5), $A8-$A$5))</f>
        <v>5565.5143264208109</v>
      </c>
      <c r="CD8" s="67">
        <f ca="1">IF($A8-CD$4&gt;$A$5, OFFSET(New_Cohort!$E$109, $A8-$A$5-CD$4-1, $A8-$A$5-1), OFFSET(Existing_Cohort!$C$208, CD$4-($A8-$A$5), $A8-$A$5))</f>
        <v>4957.6102911849212</v>
      </c>
      <c r="CE8" s="67">
        <f ca="1">IF($A8-CE$4&gt;$A$5, OFFSET(New_Cohort!$E$109, $A8-$A$5-CE$4-1, $A8-$A$5-1), OFFSET(Existing_Cohort!$C$208, CE$4-($A8-$A$5), $A8-$A$5))</f>
        <v>4485.7058357344758</v>
      </c>
      <c r="CF8" s="67">
        <f ca="1">IF($A8-CF$4&gt;$A$5, OFFSET(New_Cohort!$E$109, $A8-$A$5-CF$4-1, $A8-$A$5-1), OFFSET(Existing_Cohort!$C$208, CF$4-($A8-$A$5), $A8-$A$5))</f>
        <v>4141.8691968587736</v>
      </c>
      <c r="CG8" s="67">
        <f ca="1">IF($A8-CG$4&gt;$A$5, OFFSET(New_Cohort!$E$109, $A8-$A$5-CG$4-1, $A8-$A$5-1), OFFSET(Existing_Cohort!$C$208, CG$4-($A8-$A$5), $A8-$A$5))</f>
        <v>3742.9850806088607</v>
      </c>
      <c r="CH8" s="67">
        <f ca="1">IF($A8-CH$4&gt;$A$5, OFFSET(New_Cohort!$E$109, $A8-$A$5-CH$4-1, $A8-$A$5-1), OFFSET(Existing_Cohort!$C$208, CH$4-($A8-$A$5), $A8-$A$5))</f>
        <v>3236.4527320000334</v>
      </c>
      <c r="CI8" s="67">
        <f ca="1">IF($A8-CI$4&gt;$A$5, OFFSET(New_Cohort!$E$109, $A8-$A$5-CI$4-1, $A8-$A$5-1), OFFSET(Existing_Cohort!$C$208, CI$4-($A8-$A$5), $A8-$A$5))</f>
        <v>2836.0316385039669</v>
      </c>
      <c r="CJ8" s="67">
        <f ca="1">IF($A8-CJ$4&gt;$A$5, OFFSET(New_Cohort!$E$109, $A8-$A$5-CJ$4-1, $A8-$A$5-1), OFFSET(Existing_Cohort!$C$208, CJ$4-($A8-$A$5), $A8-$A$5))</f>
        <v>2521.9900587014977</v>
      </c>
      <c r="CK8" s="67">
        <f ca="1">IF($A8-CK$4&gt;$A$5, OFFSET(New_Cohort!$E$109, $A8-$A$5-CK$4-1, $A8-$A$5-1), OFFSET(Existing_Cohort!$C$208, CK$4-($A8-$A$5), $A8-$A$5))</f>
        <v>2183.664288599015</v>
      </c>
      <c r="CL8" s="67">
        <f ca="1">IF($A8-CL$4&gt;$A$5, OFFSET(New_Cohort!$E$109, $A8-$A$5-CL$4-1, $A8-$A$5-1), OFFSET(Existing_Cohort!$C$208, CL$4-($A8-$A$5), $A8-$A$5))</f>
        <v>1867.5979677551277</v>
      </c>
      <c r="CM8" s="67">
        <f ca="1">IF($A8-CM$4&gt;$A$5, OFFSET(New_Cohort!$E$109, $A8-$A$5-CM$4-1, $A8-$A$5-1), OFFSET(Existing_Cohort!$C$208, CM$4-($A8-$A$5), $A8-$A$5))</f>
        <v>1557.0902921607767</v>
      </c>
      <c r="CN8" s="67">
        <f ca="1">IF($A8-CN$4&gt;$A$5, OFFSET(New_Cohort!$E$109, $A8-$A$5-CN$4-1, $A8-$A$5-1), OFFSET(Existing_Cohort!$C$208, CN$4-($A8-$A$5), $A8-$A$5))</f>
        <v>1272.1781088659864</v>
      </c>
      <c r="CO8" s="67">
        <f ca="1">IF($A8-CO$4&gt;$A$5, OFFSET(New_Cohort!$E$109, $A8-$A$5-CO$4-1, $A8-$A$5-1), OFFSET(Existing_Cohort!$C$208, CO$4-($A8-$A$5), $A8-$A$5))</f>
        <v>997.35612803874699</v>
      </c>
      <c r="CP8" s="67">
        <f ca="1">IF($A8-CP$4&gt;$A$5, OFFSET(New_Cohort!$E$109, $A8-$A$5-CP$4-1, $A8-$A$5-1), OFFSET(Existing_Cohort!$C$208, CP$4-($A8-$A$5), $A8-$A$5))</f>
        <v>747.91079768812369</v>
      </c>
      <c r="CQ8" s="67">
        <f ca="1">IF($A8-CQ$4&gt;$A$5, OFFSET(New_Cohort!$E$109, $A8-$A$5-CQ$4-1, $A8-$A$5-1), OFFSET(Existing_Cohort!$C$208, CQ$4-($A8-$A$5), $A8-$A$5))</f>
        <v>572.25595022945231</v>
      </c>
      <c r="CR8" s="67">
        <f ca="1">IF($A8-CR$4&gt;$A$5, OFFSET(New_Cohort!$E$109, $A8-$A$5-CR$4-1, $A8-$A$5-1), OFFSET(Existing_Cohort!$C$208, CR$4-($A8-$A$5), $A8-$A$5))</f>
        <v>429.1018612537157</v>
      </c>
      <c r="CS8" s="67">
        <f ca="1">IF($A8-CS$4&gt;$A$5, OFFSET(New_Cohort!$E$109, $A8-$A$5-CS$4-1, $A8-$A$5-1), OFFSET(Existing_Cohort!$C$208, CS$4-($A8-$A$5), $A8-$A$5))</f>
        <v>309.29514392609195</v>
      </c>
      <c r="CT8" s="67">
        <f ca="1">IF($A8-CT$4&gt;$A$5, OFFSET(New_Cohort!$E$109, $A8-$A$5-CT$4-1, $A8-$A$5-1), OFFSET(Existing_Cohort!$C$208, CT$4-($A8-$A$5), $A8-$A$5))</f>
        <v>215.11357594938897</v>
      </c>
      <c r="CU8" s="67">
        <f ca="1">IF($A8-CU$4&gt;$A$5, OFFSET(New_Cohort!$E$109, $A8-$A$5-CU$4-1, $A8-$A$5-1), OFFSET(Existing_Cohort!$C$208, CU$4-($A8-$A$5), $A8-$A$5))</f>
        <v>139.62652569845079</v>
      </c>
      <c r="CV8" s="67">
        <f ca="1">IF($A8-CV$4&gt;$A$5, OFFSET(New_Cohort!$E$109, $A8-$A$5-CV$4-1, $A8-$A$5-1), OFFSET(Existing_Cohort!$C$208, CV$4-($A8-$A$5), $A8-$A$5))</f>
        <v>90.801555791478123</v>
      </c>
      <c r="CW8" s="67">
        <f ca="1">IF($A8-CW$4&gt;$A$5, OFFSET(New_Cohort!$E$109, $A8-$A$5-CW$4-1, $A8-$A$5-1), OFFSET(Existing_Cohort!$C$208, CW$4-($A8-$A$5), $A8-$A$5))</f>
        <v>58.131273114864626</v>
      </c>
      <c r="CX8" s="179">
        <f ca="1">SUM(OFFSET(Existing_Cohort!$C$308, $A$5-$A8,$A8-2021, $A8-$A$5+1))</f>
        <v>93.741464334132033</v>
      </c>
      <c r="CY8" s="29"/>
      <c r="CZ8" s="29">
        <f ca="1">SUM(B8:CX8)-OFFSET(Summary_Calculations!$D$26, 0, By_Age!$A8-2022)</f>
        <v>0</v>
      </c>
    </row>
    <row r="9" spans="1:104" x14ac:dyDescent="0.35">
      <c r="A9">
        <f t="shared" si="0"/>
        <v>2025</v>
      </c>
      <c r="B9" s="178">
        <f ca="1">IF($A9-B$4&gt;$A$5, OFFSET(New_Cohort!$E$109, $A9-$A$5-B$4-1, $A9-$A$5-1), OFFSET(Existing_Cohort!$C$208, B$4-($A9-$A$5), $A9-$A$5))</f>
        <v>14965.139949751028</v>
      </c>
      <c r="C9" s="67">
        <f ca="1">IF($A9-C$4&gt;$A$5, OFFSET(New_Cohort!$E$109, $A9-$A$5-C$4-1, $A9-$A$5-1), OFFSET(Existing_Cohort!$C$208, C$4-($A9-$A$5), $A9-$A$5))</f>
        <v>15571.085168735379</v>
      </c>
      <c r="D9" s="67">
        <f ca="1">IF($A9-D$4&gt;$A$5, OFFSET(New_Cohort!$E$109, $A9-$A$5-D$4-1, $A9-$A$5-1), OFFSET(Existing_Cohort!$C$208, D$4-($A9-$A$5), $A9-$A$5))</f>
        <v>16192.229103963069</v>
      </c>
      <c r="E9" s="67">
        <f ca="1">IF($A9-E$4&gt;$A$5, OFFSET(New_Cohort!$E$109, $A9-$A$5-E$4-1, $A9-$A$5-1), OFFSET(Existing_Cohort!$C$208, E$4-($A9-$A$5), $A9-$A$5))</f>
        <v>16825.708393492438</v>
      </c>
      <c r="F9" s="67">
        <f ca="1">IF($A9-F$4&gt;$A$5, OFFSET(New_Cohort!$E$109, $A9-$A$5-F$4-1, $A9-$A$5-1), OFFSET(Existing_Cohort!$C$208, F$4-($A9-$A$5), $A9-$A$5))</f>
        <v>11479.678856854349</v>
      </c>
      <c r="G9" s="67">
        <f ca="1">IF($A9-G$4&gt;$A$5, OFFSET(New_Cohort!$E$109, $A9-$A$5-G$4-1, $A9-$A$5-1), OFFSET(Existing_Cohort!$C$208, G$4-($A9-$A$5), $A9-$A$5))</f>
        <v>13327.731533918064</v>
      </c>
      <c r="H9" s="67">
        <f ca="1">IF($A9-H$4&gt;$A$5, OFFSET(New_Cohort!$E$109, $A9-$A$5-H$4-1, $A9-$A$5-1), OFFSET(Existing_Cohort!$C$208, H$4-($A9-$A$5), $A9-$A$5))</f>
        <v>14932.928827404119</v>
      </c>
      <c r="I9" s="67">
        <f ca="1">IF($A9-I$4&gt;$A$5, OFFSET(New_Cohort!$E$109, $A9-$A$5-I$4-1, $A9-$A$5-1), OFFSET(Existing_Cohort!$C$208, I$4-($A9-$A$5), $A9-$A$5))</f>
        <v>16799.426111374629</v>
      </c>
      <c r="J9" s="67">
        <f ca="1">IF($A9-J$4&gt;$A$5, OFFSET(New_Cohort!$E$109, $A9-$A$5-J$4-1, $A9-$A$5-1), OFFSET(Existing_Cohort!$C$208, J$4-($A9-$A$5), $A9-$A$5))</f>
        <v>18161.216307785537</v>
      </c>
      <c r="K9" s="67">
        <f ca="1">IF($A9-K$4&gt;$A$5, OFFSET(New_Cohort!$E$109, $A9-$A$5-K$4-1, $A9-$A$5-1), OFFSET(Existing_Cohort!$C$208, K$4-($A9-$A$5), $A9-$A$5))</f>
        <v>17659.531792505113</v>
      </c>
      <c r="L9" s="67">
        <f ca="1">IF($A9-L$4&gt;$A$5, OFFSET(New_Cohort!$E$109, $A9-$A$5-L$4-1, $A9-$A$5-1), OFFSET(Existing_Cohort!$C$208, L$4-($A9-$A$5), $A9-$A$5))</f>
        <v>17852.218345281603</v>
      </c>
      <c r="M9" s="67">
        <f ca="1">IF($A9-M$4&gt;$A$5, OFFSET(New_Cohort!$E$109, $A9-$A$5-M$4-1, $A9-$A$5-1), OFFSET(Existing_Cohort!$C$208, M$4-($A9-$A$5), $A9-$A$5))</f>
        <v>18230.956170230398</v>
      </c>
      <c r="N9" s="67">
        <f ca="1">IF($A9-N$4&gt;$A$5, OFFSET(New_Cohort!$E$109, $A9-$A$5-N$4-1, $A9-$A$5-1), OFFSET(Existing_Cohort!$C$208, N$4-($A9-$A$5), $A9-$A$5))</f>
        <v>18465.474783496946</v>
      </c>
      <c r="O9" s="67">
        <f ca="1">IF($A9-O$4&gt;$A$5, OFFSET(New_Cohort!$E$109, $A9-$A$5-O$4-1, $A9-$A$5-1), OFFSET(Existing_Cohort!$C$208, O$4-($A9-$A$5), $A9-$A$5))</f>
        <v>18228.634851852148</v>
      </c>
      <c r="P9" s="67">
        <f ca="1">IF($A9-P$4&gt;$A$5, OFFSET(New_Cohort!$E$109, $A9-$A$5-P$4-1, $A9-$A$5-1), OFFSET(Existing_Cohort!$C$208, P$4-($A9-$A$5), $A9-$A$5))</f>
        <v>17563.213738278431</v>
      </c>
      <c r="Q9" s="67">
        <f ca="1">IF($A9-Q$4&gt;$A$5, OFFSET(New_Cohort!$E$109, $A9-$A$5-Q$4-1, $A9-$A$5-1), OFFSET(Existing_Cohort!$C$208, Q$4-($A9-$A$5), $A9-$A$5))</f>
        <v>17657.919513708832</v>
      </c>
      <c r="R9" s="67">
        <f ca="1">IF($A9-R$4&gt;$A$5, OFFSET(New_Cohort!$E$109, $A9-$A$5-R$4-1, $A9-$A$5-1), OFFSET(Existing_Cohort!$C$208, R$4-($A9-$A$5), $A9-$A$5))</f>
        <v>17544.945016343379</v>
      </c>
      <c r="S9" s="67">
        <f ca="1">IF($A9-S$4&gt;$A$5, OFFSET(New_Cohort!$E$109, $A9-$A$5-S$4-1, $A9-$A$5-1), OFFSET(Existing_Cohort!$C$208, S$4-($A9-$A$5), $A9-$A$5))</f>
        <v>17113.91929824806</v>
      </c>
      <c r="T9" s="67">
        <f ca="1">IF($A9-T$4&gt;$A$5, OFFSET(New_Cohort!$E$109, $A9-$A$5-T$4-1, $A9-$A$5-1), OFFSET(Existing_Cohort!$C$208, T$4-($A9-$A$5), $A9-$A$5))</f>
        <v>16654.356926013366</v>
      </c>
      <c r="U9" s="67">
        <f ca="1">IF($A9-U$4&gt;$A$5, OFFSET(New_Cohort!$E$109, $A9-$A$5-U$4-1, $A9-$A$5-1), OFFSET(Existing_Cohort!$C$208, U$4-($A9-$A$5), $A9-$A$5))</f>
        <v>16303.749271886985</v>
      </c>
      <c r="V9" s="67">
        <f ca="1">IF($A9-V$4&gt;$A$5, OFFSET(New_Cohort!$E$109, $A9-$A$5-V$4-1, $A9-$A$5-1), OFFSET(Existing_Cohort!$C$208, V$4-($A9-$A$5), $A9-$A$5))</f>
        <v>16033.648914859998</v>
      </c>
      <c r="W9" s="67">
        <f ca="1">IF($A9-W$4&gt;$A$5, OFFSET(New_Cohort!$E$109, $A9-$A$5-W$4-1, $A9-$A$5-1), OFFSET(Existing_Cohort!$C$208, W$4-($A9-$A$5), $A9-$A$5))</f>
        <v>15758.787427366056</v>
      </c>
      <c r="X9" s="67">
        <f ca="1">IF($A9-X$4&gt;$A$5, OFFSET(New_Cohort!$E$109, $A9-$A$5-X$4-1, $A9-$A$5-1), OFFSET(Existing_Cohort!$C$208, X$4-($A9-$A$5), $A9-$A$5))</f>
        <v>15617.399802825748</v>
      </c>
      <c r="Y9" s="67">
        <f ca="1">IF($A9-Y$4&gt;$A$5, OFFSET(New_Cohort!$E$109, $A9-$A$5-Y$4-1, $A9-$A$5-1), OFFSET(Existing_Cohort!$C$208, Y$4-($A9-$A$5), $A9-$A$5))</f>
        <v>15678.766023501144</v>
      </c>
      <c r="Z9" s="67">
        <f ca="1">IF($A9-Z$4&gt;$A$5, OFFSET(New_Cohort!$E$109, $A9-$A$5-Z$4-1, $A9-$A$5-1), OFFSET(Existing_Cohort!$C$208, Z$4-($A9-$A$5), $A9-$A$5))</f>
        <v>16128.349839113082</v>
      </c>
      <c r="AA9" s="67">
        <f ca="1">IF($A9-AA$4&gt;$A$5, OFFSET(New_Cohort!$E$109, $A9-$A$5-AA$4-1, $A9-$A$5-1), OFFSET(Existing_Cohort!$C$208, AA$4-($A9-$A$5), $A9-$A$5))</f>
        <v>16166.823664183456</v>
      </c>
      <c r="AB9" s="67">
        <f ca="1">IF($A9-AB$4&gt;$A$5, OFFSET(New_Cohort!$E$109, $A9-$A$5-AB$4-1, $A9-$A$5-1), OFFSET(Existing_Cohort!$C$208, AB$4-($A9-$A$5), $A9-$A$5))</f>
        <v>15904.554019287149</v>
      </c>
      <c r="AC9" s="67">
        <f ca="1">IF($A9-AC$4&gt;$A$5, OFFSET(New_Cohort!$E$109, $A9-$A$5-AC$4-1, $A9-$A$5-1), OFFSET(Existing_Cohort!$C$208, AC$4-($A9-$A$5), $A9-$A$5))</f>
        <v>16219.271257025823</v>
      </c>
      <c r="AD9" s="67">
        <f ca="1">IF($A9-AD$4&gt;$A$5, OFFSET(New_Cohort!$E$109, $A9-$A$5-AD$4-1, $A9-$A$5-1), OFFSET(Existing_Cohort!$C$208, AD$4-($A9-$A$5), $A9-$A$5))</f>
        <v>16682.102450709222</v>
      </c>
      <c r="AE9" s="67">
        <f ca="1">IF($A9-AE$4&gt;$A$5, OFFSET(New_Cohort!$E$109, $A9-$A$5-AE$4-1, $A9-$A$5-1), OFFSET(Existing_Cohort!$C$208, AE$4-($A9-$A$5), $A9-$A$5))</f>
        <v>17253.134266280918</v>
      </c>
      <c r="AF9" s="67">
        <f ca="1">IF($A9-AF$4&gt;$A$5, OFFSET(New_Cohort!$E$109, $A9-$A$5-AF$4-1, $A9-$A$5-1), OFFSET(Existing_Cohort!$C$208, AF$4-($A9-$A$5), $A9-$A$5))</f>
        <v>17801.268728890507</v>
      </c>
      <c r="AG9" s="67">
        <f ca="1">IF($A9-AG$4&gt;$A$5, OFFSET(New_Cohort!$E$109, $A9-$A$5-AG$4-1, $A9-$A$5-1), OFFSET(Existing_Cohort!$C$208, AG$4-($A9-$A$5), $A9-$A$5))</f>
        <v>18334.331520667147</v>
      </c>
      <c r="AH9" s="67">
        <f ca="1">IF($A9-AH$4&gt;$A$5, OFFSET(New_Cohort!$E$109, $A9-$A$5-AH$4-1, $A9-$A$5-1), OFFSET(Existing_Cohort!$C$208, AH$4-($A9-$A$5), $A9-$A$5))</f>
        <v>19036.141401765628</v>
      </c>
      <c r="AI9" s="67">
        <f ca="1">IF($A9-AI$4&gt;$A$5, OFFSET(New_Cohort!$E$109, $A9-$A$5-AI$4-1, $A9-$A$5-1), OFFSET(Existing_Cohort!$C$208, AI$4-($A9-$A$5), $A9-$A$5))</f>
        <v>20165.758880761034</v>
      </c>
      <c r="AJ9" s="67">
        <f ca="1">IF($A9-AJ$4&gt;$A$5, OFFSET(New_Cohort!$E$109, $A9-$A$5-AJ$4-1, $A9-$A$5-1), OFFSET(Existing_Cohort!$C$208, AJ$4-($A9-$A$5), $A9-$A$5))</f>
        <v>23394.534371886031</v>
      </c>
      <c r="AK9" s="67">
        <f ca="1">IF($A9-AK$4&gt;$A$5, OFFSET(New_Cohort!$E$109, $A9-$A$5-AK$4-1, $A9-$A$5-1), OFFSET(Existing_Cohort!$C$208, AK$4-($A9-$A$5), $A9-$A$5))</f>
        <v>25395.642681891717</v>
      </c>
      <c r="AL9" s="67">
        <f ca="1">IF($A9-AL$4&gt;$A$5, OFFSET(New_Cohort!$E$109, $A9-$A$5-AL$4-1, $A9-$A$5-1), OFFSET(Existing_Cohort!$C$208, AL$4-($A9-$A$5), $A9-$A$5))</f>
        <v>24505.039313443413</v>
      </c>
      <c r="AM9" s="67">
        <f ca="1">IF($A9-AM$4&gt;$A$5, OFFSET(New_Cohort!$E$109, $A9-$A$5-AM$4-1, $A9-$A$5-1), OFFSET(Existing_Cohort!$C$208, AM$4-($A9-$A$5), $A9-$A$5))</f>
        <v>24661.070597623082</v>
      </c>
      <c r="AN9" s="67">
        <f ca="1">IF($A9-AN$4&gt;$A$5, OFFSET(New_Cohort!$E$109, $A9-$A$5-AN$4-1, $A9-$A$5-1), OFFSET(Existing_Cohort!$C$208, AN$4-($A9-$A$5), $A9-$A$5))</f>
        <v>24501.428511372658</v>
      </c>
      <c r="AO9" s="67">
        <f ca="1">IF($A9-AO$4&gt;$A$5, OFFSET(New_Cohort!$E$109, $A9-$A$5-AO$4-1, $A9-$A$5-1), OFFSET(Existing_Cohort!$C$208, AO$4-($A9-$A$5), $A9-$A$5))</f>
        <v>22882.050454629381</v>
      </c>
      <c r="AP9" s="67">
        <f ca="1">IF($A9-AP$4&gt;$A$5, OFFSET(New_Cohort!$E$109, $A9-$A$5-AP$4-1, $A9-$A$5-1), OFFSET(Existing_Cohort!$C$208, AP$4-($A9-$A$5), $A9-$A$5))</f>
        <v>21391.34746919461</v>
      </c>
      <c r="AQ9" s="67">
        <f ca="1">IF($A9-AQ$4&gt;$A$5, OFFSET(New_Cohort!$E$109, $A9-$A$5-AQ$4-1, $A9-$A$5-1), OFFSET(Existing_Cohort!$C$208, AQ$4-($A9-$A$5), $A9-$A$5))</f>
        <v>20249.114674088596</v>
      </c>
      <c r="AR9" s="67">
        <f ca="1">IF($A9-AR$4&gt;$A$5, OFFSET(New_Cohort!$E$109, $A9-$A$5-AR$4-1, $A9-$A$5-1), OFFSET(Existing_Cohort!$C$208, AR$4-($A9-$A$5), $A9-$A$5))</f>
        <v>20925.289393081242</v>
      </c>
      <c r="AS9" s="67">
        <f ca="1">IF($A9-AS$4&gt;$A$5, OFFSET(New_Cohort!$E$109, $A9-$A$5-AS$4-1, $A9-$A$5-1), OFFSET(Existing_Cohort!$C$208, AS$4-($A9-$A$5), $A9-$A$5))</f>
        <v>21286.32613372284</v>
      </c>
      <c r="AT9" s="67">
        <f ca="1">IF($A9-AT$4&gt;$A$5, OFFSET(New_Cohort!$E$109, $A9-$A$5-AT$4-1, $A9-$A$5-1), OFFSET(Existing_Cohort!$C$208, AT$4-($A9-$A$5), $A9-$A$5))</f>
        <v>19946.78813828083</v>
      </c>
      <c r="AU9" s="67">
        <f ca="1">IF($A9-AU$4&gt;$A$5, OFFSET(New_Cohort!$E$109, $A9-$A$5-AU$4-1, $A9-$A$5-1), OFFSET(Existing_Cohort!$C$208, AU$4-($A9-$A$5), $A9-$A$5))</f>
        <v>19103.343445546594</v>
      </c>
      <c r="AV9" s="67">
        <f ca="1">IF($A9-AV$4&gt;$A$5, OFFSET(New_Cohort!$E$109, $A9-$A$5-AV$4-1, $A9-$A$5-1), OFFSET(Existing_Cohort!$C$208, AV$4-($A9-$A$5), $A9-$A$5))</f>
        <v>18184.980595597044</v>
      </c>
      <c r="AW9" s="67">
        <f ca="1">IF($A9-AW$4&gt;$A$5, OFFSET(New_Cohort!$E$109, $A9-$A$5-AW$4-1, $A9-$A$5-1), OFFSET(Existing_Cohort!$C$208, AW$4-($A9-$A$5), $A9-$A$5))</f>
        <v>17594.525408745983</v>
      </c>
      <c r="AX9" s="67">
        <f ca="1">IF($A9-AX$4&gt;$A$5, OFFSET(New_Cohort!$E$109, $A9-$A$5-AX$4-1, $A9-$A$5-1), OFFSET(Existing_Cohort!$C$208, AX$4-($A9-$A$5), $A9-$A$5))</f>
        <v>18191.440309055855</v>
      </c>
      <c r="AY9" s="67">
        <f ca="1">IF($A9-AY$4&gt;$A$5, OFFSET(New_Cohort!$E$109, $A9-$A$5-AY$4-1, $A9-$A$5-1), OFFSET(Existing_Cohort!$C$208, AY$4-($A9-$A$5), $A9-$A$5))</f>
        <v>19202.181784248085</v>
      </c>
      <c r="AZ9" s="67">
        <f ca="1">IF($A9-AZ$4&gt;$A$5, OFFSET(New_Cohort!$E$109, $A9-$A$5-AZ$4-1, $A9-$A$5-1), OFFSET(Existing_Cohort!$C$208, AZ$4-($A9-$A$5), $A9-$A$5))</f>
        <v>20608.372928402441</v>
      </c>
      <c r="BA9" s="67">
        <f ca="1">IF($A9-BA$4&gt;$A$5, OFFSET(New_Cohort!$E$109, $A9-$A$5-BA$4-1, $A9-$A$5-1), OFFSET(Existing_Cohort!$C$208, BA$4-($A9-$A$5), $A9-$A$5))</f>
        <v>22345.227827168797</v>
      </c>
      <c r="BB9" s="67">
        <f ca="1">IF($A9-BB$4&gt;$A$5, OFFSET(New_Cohort!$E$109, $A9-$A$5-BB$4-1, $A9-$A$5-1), OFFSET(Existing_Cohort!$C$208, BB$4-($A9-$A$5), $A9-$A$5))</f>
        <v>23295.216283926133</v>
      </c>
      <c r="BC9" s="67">
        <f ca="1">IF($A9-BC$4&gt;$A$5, OFFSET(New_Cohort!$E$109, $A9-$A$5-BC$4-1, $A9-$A$5-1), OFFSET(Existing_Cohort!$C$208, BC$4-($A9-$A$5), $A9-$A$5))</f>
        <v>23900.295115893292</v>
      </c>
      <c r="BD9" s="67">
        <f ca="1">IF($A9-BD$4&gt;$A$5, OFFSET(New_Cohort!$E$109, $A9-$A$5-BD$4-1, $A9-$A$5-1), OFFSET(Existing_Cohort!$C$208, BD$4-($A9-$A$5), $A9-$A$5))</f>
        <v>24816.792703341504</v>
      </c>
      <c r="BE9" s="67">
        <f ca="1">IF($A9-BE$4&gt;$A$5, OFFSET(New_Cohort!$E$109, $A9-$A$5-BE$4-1, $A9-$A$5-1), OFFSET(Existing_Cohort!$C$208, BE$4-($A9-$A$5), $A9-$A$5))</f>
        <v>24941.143931092814</v>
      </c>
      <c r="BF9" s="67">
        <f ca="1">IF($A9-BF$4&gt;$A$5, OFFSET(New_Cohort!$E$109, $A9-$A$5-BF$4-1, $A9-$A$5-1), OFFSET(Existing_Cohort!$C$208, BF$4-($A9-$A$5), $A9-$A$5))</f>
        <v>24622.991678800186</v>
      </c>
      <c r="BG9" s="67">
        <f ca="1">IF($A9-BG$4&gt;$A$5, OFFSET(New_Cohort!$E$109, $A9-$A$5-BG$4-1, $A9-$A$5-1), OFFSET(Existing_Cohort!$C$208, BG$4-($A9-$A$5), $A9-$A$5))</f>
        <v>22963.543123816289</v>
      </c>
      <c r="BH9" s="67">
        <f ca="1">IF($A9-BH$4&gt;$A$5, OFFSET(New_Cohort!$E$109, $A9-$A$5-BH$4-1, $A9-$A$5-1), OFFSET(Existing_Cohort!$C$208, BH$4-($A9-$A$5), $A9-$A$5))</f>
        <v>21738.726546102363</v>
      </c>
      <c r="BI9" s="67">
        <f ca="1">IF($A9-BI$4&gt;$A$5, OFFSET(New_Cohort!$E$109, $A9-$A$5-BI$4-1, $A9-$A$5-1), OFFSET(Existing_Cohort!$C$208, BI$4-($A9-$A$5), $A9-$A$5))</f>
        <v>22455.543188137421</v>
      </c>
      <c r="BJ9" s="67">
        <f ca="1">IF($A9-BJ$4&gt;$A$5, OFFSET(New_Cohort!$E$109, $A9-$A$5-BJ$4-1, $A9-$A$5-1), OFFSET(Existing_Cohort!$C$208, BJ$4-($A9-$A$5), $A9-$A$5))</f>
        <v>22430.128447488089</v>
      </c>
      <c r="BK9" s="67">
        <f ca="1">IF($A9-BK$4&gt;$A$5, OFFSET(New_Cohort!$E$109, $A9-$A$5-BK$4-1, $A9-$A$5-1), OFFSET(Existing_Cohort!$C$208, BK$4-($A9-$A$5), $A9-$A$5))</f>
        <v>23281.541066016747</v>
      </c>
      <c r="BL9" s="67">
        <f ca="1">IF($A9-BL$4&gt;$A$5, OFFSET(New_Cohort!$E$109, $A9-$A$5-BL$4-1, $A9-$A$5-1), OFFSET(Existing_Cohort!$C$208, BL$4-($A9-$A$5), $A9-$A$5))</f>
        <v>21718.106458290371</v>
      </c>
      <c r="BM9" s="67">
        <f ca="1">IF($A9-BM$4&gt;$A$5, OFFSET(New_Cohort!$E$109, $A9-$A$5-BM$4-1, $A9-$A$5-1), OFFSET(Existing_Cohort!$C$208, BM$4-($A9-$A$5), $A9-$A$5))</f>
        <v>15255.990042833007</v>
      </c>
      <c r="BN9" s="67">
        <f ca="1">IF($A9-BN$4&gt;$A$5, OFFSET(New_Cohort!$E$109, $A9-$A$5-BN$4-1, $A9-$A$5-1), OFFSET(Existing_Cohort!$C$208, BN$4-($A9-$A$5), $A9-$A$5))</f>
        <v>11649.211412906032</v>
      </c>
      <c r="BO9" s="67">
        <f ca="1">IF($A9-BO$4&gt;$A$5, OFFSET(New_Cohort!$E$109, $A9-$A$5-BO$4-1, $A9-$A$5-1), OFFSET(Existing_Cohort!$C$208, BO$4-($A9-$A$5), $A9-$A$5))</f>
        <v>11901.993575689256</v>
      </c>
      <c r="BP9" s="67">
        <f ca="1">IF($A9-BP$4&gt;$A$5, OFFSET(New_Cohort!$E$109, $A9-$A$5-BP$4-1, $A9-$A$5-1), OFFSET(Existing_Cohort!$C$208, BP$4-($A9-$A$5), $A9-$A$5))</f>
        <v>13170.002461112897</v>
      </c>
      <c r="BQ9" s="67">
        <f ca="1">IF($A9-BQ$4&gt;$A$5, OFFSET(New_Cohort!$E$109, $A9-$A$5-BQ$4-1, $A9-$A$5-1), OFFSET(Existing_Cohort!$C$208, BQ$4-($A9-$A$5), $A9-$A$5))</f>
        <v>15333.501480505296</v>
      </c>
      <c r="BR9" s="67">
        <f ca="1">IF($A9-BR$4&gt;$A$5, OFFSET(New_Cohort!$E$109, $A9-$A$5-BR$4-1, $A9-$A$5-1), OFFSET(Existing_Cohort!$C$208, BR$4-($A9-$A$5), $A9-$A$5))</f>
        <v>15400.608884121211</v>
      </c>
      <c r="BS9" s="67">
        <f ca="1">IF($A9-BS$4&gt;$A$5, OFFSET(New_Cohort!$E$109, $A9-$A$5-BS$4-1, $A9-$A$5-1), OFFSET(Existing_Cohort!$C$208, BS$4-($A9-$A$5), $A9-$A$5))</f>
        <v>14798.829097733793</v>
      </c>
      <c r="BT9" s="67">
        <f ca="1">IF($A9-BT$4&gt;$A$5, OFFSET(New_Cohort!$E$109, $A9-$A$5-BT$4-1, $A9-$A$5-1), OFFSET(Existing_Cohort!$C$208, BT$4-($A9-$A$5), $A9-$A$5))</f>
        <v>14728.956663914711</v>
      </c>
      <c r="BU9" s="67">
        <f ca="1">IF($A9-BU$4&gt;$A$5, OFFSET(New_Cohort!$E$109, $A9-$A$5-BU$4-1, $A9-$A$5-1), OFFSET(Existing_Cohort!$C$208, BU$4-($A9-$A$5), $A9-$A$5))</f>
        <v>13847.067722427229</v>
      </c>
      <c r="BV9" s="67">
        <f ca="1">IF($A9-BV$4&gt;$A$5, OFFSET(New_Cohort!$E$109, $A9-$A$5-BV$4-1, $A9-$A$5-1), OFFSET(Existing_Cohort!$C$208, BV$4-($A9-$A$5), $A9-$A$5))</f>
        <v>13409.151655272864</v>
      </c>
      <c r="BW9" s="67">
        <f ca="1">IF($A9-BW$4&gt;$A$5, OFFSET(New_Cohort!$E$109, $A9-$A$5-BW$4-1, $A9-$A$5-1), OFFSET(Existing_Cohort!$C$208, BW$4-($A9-$A$5), $A9-$A$5))</f>
        <v>12418.684898344447</v>
      </c>
      <c r="BX9" s="67">
        <f ca="1">IF($A9-BX$4&gt;$A$5, OFFSET(New_Cohort!$E$109, $A9-$A$5-BX$4-1, $A9-$A$5-1), OFFSET(Existing_Cohort!$C$208, BX$4-($A9-$A$5), $A9-$A$5))</f>
        <v>11120.414257448547</v>
      </c>
      <c r="BY9" s="67">
        <f ca="1">IF($A9-BY$4&gt;$A$5, OFFSET(New_Cohort!$E$109, $A9-$A$5-BY$4-1, $A9-$A$5-1), OFFSET(Existing_Cohort!$C$208, BY$4-($A9-$A$5), $A9-$A$5))</f>
        <v>9980.6580204808633</v>
      </c>
      <c r="BZ9" s="67">
        <f ca="1">IF($A9-BZ$4&gt;$A$5, OFFSET(New_Cohort!$E$109, $A9-$A$5-BZ$4-1, $A9-$A$5-1), OFFSET(Existing_Cohort!$C$208, BZ$4-($A9-$A$5), $A9-$A$5))</f>
        <v>8620.6389585970355</v>
      </c>
      <c r="CA9" s="67">
        <f ca="1">IF($A9-CA$4&gt;$A$5, OFFSET(New_Cohort!$E$109, $A9-$A$5-CA$4-1, $A9-$A$5-1), OFFSET(Existing_Cohort!$C$208, CA$4-($A9-$A$5), $A9-$A$5))</f>
        <v>7668.6285500558497</v>
      </c>
      <c r="CB9" s="67">
        <f ca="1">IF($A9-CB$4&gt;$A$5, OFFSET(New_Cohort!$E$109, $A9-$A$5-CB$4-1, $A9-$A$5-1), OFFSET(Existing_Cohort!$C$208, CB$4-($A9-$A$5), $A9-$A$5))</f>
        <v>6794.1799689949221</v>
      </c>
      <c r="CC9" s="67">
        <f ca="1">IF($A9-CC$4&gt;$A$5, OFFSET(New_Cohort!$E$109, $A9-$A$5-CC$4-1, $A9-$A$5-1), OFFSET(Existing_Cohort!$C$208, CC$4-($A9-$A$5), $A9-$A$5))</f>
        <v>5983.0822413002916</v>
      </c>
      <c r="CD9" s="67">
        <f ca="1">IF($A9-CD$4&gt;$A$5, OFFSET(New_Cohort!$E$109, $A9-$A$5-CD$4-1, $A9-$A$5-1), OFFSET(Existing_Cohort!$C$208, CD$4-($A9-$A$5), $A9-$A$5))</f>
        <v>5245.3407374979479</v>
      </c>
      <c r="CE9" s="67">
        <f ca="1">IF($A9-CE$4&gt;$A$5, OFFSET(New_Cohort!$E$109, $A9-$A$5-CE$4-1, $A9-$A$5-1), OFFSET(Existing_Cohort!$C$208, CE$4-($A9-$A$5), $A9-$A$5))</f>
        <v>4640.3170253323897</v>
      </c>
      <c r="CF9" s="67">
        <f ca="1">IF($A9-CF$4&gt;$A$5, OFFSET(New_Cohort!$E$109, $A9-$A$5-CF$4-1, $A9-$A$5-1), OFFSET(Existing_Cohort!$C$208, CF$4-($A9-$A$5), $A9-$A$5))</f>
        <v>4167.058880454264</v>
      </c>
      <c r="CG9" s="67">
        <f ca="1">IF($A9-CG$4&gt;$A$5, OFFSET(New_Cohort!$E$109, $A9-$A$5-CG$4-1, $A9-$A$5-1), OFFSET(Existing_Cohort!$C$208, CG$4-($A9-$A$5), $A9-$A$5))</f>
        <v>3815.7521001848054</v>
      </c>
      <c r="CH9" s="67">
        <f ca="1">IF($A9-CH$4&gt;$A$5, OFFSET(New_Cohort!$E$109, $A9-$A$5-CH$4-1, $A9-$A$5-1), OFFSET(Existing_Cohort!$C$208, CH$4-($A9-$A$5), $A9-$A$5))</f>
        <v>3416.726048175427</v>
      </c>
      <c r="CI9" s="67">
        <f ca="1">IF($A9-CI$4&gt;$A$5, OFFSET(New_Cohort!$E$109, $A9-$A$5-CI$4-1, $A9-$A$5-1), OFFSET(Existing_Cohort!$C$208, CI$4-($A9-$A$5), $A9-$A$5))</f>
        <v>2924.7088269552905</v>
      </c>
      <c r="CJ9" s="67">
        <f ca="1">IF($A9-CJ$4&gt;$A$5, OFFSET(New_Cohort!$E$109, $A9-$A$5-CJ$4-1, $A9-$A$5-1), OFFSET(Existing_Cohort!$C$208, CJ$4-($A9-$A$5), $A9-$A$5))</f>
        <v>2534.6336186132903</v>
      </c>
      <c r="CK9" s="67">
        <f ca="1">IF($A9-CK$4&gt;$A$5, OFFSET(New_Cohort!$E$109, $A9-$A$5-CK$4-1, $A9-$A$5-1), OFFSET(Existing_Cohort!$C$208, CK$4-($A9-$A$5), $A9-$A$5))</f>
        <v>2227.0549203095002</v>
      </c>
      <c r="CL9" s="67">
        <f ca="1">IF($A9-CL$4&gt;$A$5, OFFSET(New_Cohort!$E$109, $A9-$A$5-CL$4-1, $A9-$A$5-1), OFFSET(Existing_Cohort!$C$208, CL$4-($A9-$A$5), $A9-$A$5))</f>
        <v>1903.733523394159</v>
      </c>
      <c r="CM9" s="67">
        <f ca="1">IF($A9-CM$4&gt;$A$5, OFFSET(New_Cohort!$E$109, $A9-$A$5-CM$4-1, $A9-$A$5-1), OFFSET(Existing_Cohort!$C$208, CM$4-($A9-$A$5), $A9-$A$5))</f>
        <v>1606.0839341708829</v>
      </c>
      <c r="CN9" s="67">
        <f ca="1">IF($A9-CN$4&gt;$A$5, OFFSET(New_Cohort!$E$109, $A9-$A$5-CN$4-1, $A9-$A$5-1), OFFSET(Existing_Cohort!$C$208, CN$4-($A9-$A$5), $A9-$A$5))</f>
        <v>1319.514050928391</v>
      </c>
      <c r="CO9" s="67">
        <f ca="1">IF($A9-CO$4&gt;$A$5, OFFSET(New_Cohort!$E$109, $A9-$A$5-CO$4-1, $A9-$A$5-1), OFFSET(Existing_Cohort!$C$208, CO$4-($A9-$A$5), $A9-$A$5))</f>
        <v>1061.1858330367736</v>
      </c>
      <c r="CP9" s="67">
        <f ca="1">IF($A9-CP$4&gt;$A$5, OFFSET(New_Cohort!$E$109, $A9-$A$5-CP$4-1, $A9-$A$5-1), OFFSET(Existing_Cohort!$C$208, CP$4-($A9-$A$5), $A9-$A$5))</f>
        <v>818.21486661653921</v>
      </c>
      <c r="CQ9" s="67">
        <f ca="1">IF($A9-CQ$4&gt;$A$5, OFFSET(New_Cohort!$E$109, $A9-$A$5-CQ$4-1, $A9-$A$5-1), OFFSET(Existing_Cohort!$C$208, CQ$4-($A9-$A$5), $A9-$A$5))</f>
        <v>602.88281622857698</v>
      </c>
      <c r="CR9" s="67">
        <f ca="1">IF($A9-CR$4&gt;$A$5, OFFSET(New_Cohort!$E$109, $A9-$A$5-CR$4-1, $A9-$A$5-1), OFFSET(Existing_Cohort!$C$208, CR$4-($A9-$A$5), $A9-$A$5))</f>
        <v>452.74663339644093</v>
      </c>
      <c r="CS9" s="67">
        <f ca="1">IF($A9-CS$4&gt;$A$5, OFFSET(New_Cohort!$E$109, $A9-$A$5-CS$4-1, $A9-$A$5-1), OFFSET(Existing_Cohort!$C$208, CS$4-($A9-$A$5), $A9-$A$5))</f>
        <v>332.80560718894776</v>
      </c>
      <c r="CT9" s="67">
        <f ca="1">IF($A9-CT$4&gt;$A$5, OFFSET(New_Cohort!$E$109, $A9-$A$5-CT$4-1, $A9-$A$5-1), OFFSET(Existing_Cohort!$C$208, CT$4-($A9-$A$5), $A9-$A$5))</f>
        <v>234.78159758177139</v>
      </c>
      <c r="CU9" s="67">
        <f ca="1">IF($A9-CU$4&gt;$A$5, OFFSET(New_Cohort!$E$109, $A9-$A$5-CU$4-1, $A9-$A$5-1), OFFSET(Existing_Cohort!$C$208, CU$4-($A9-$A$5), $A9-$A$5))</f>
        <v>159.47863619168768</v>
      </c>
      <c r="CV9" s="67">
        <f ca="1">IF($A9-CV$4&gt;$A$5, OFFSET(New_Cohort!$E$109, $A9-$A$5-CV$4-1, $A9-$A$5-1), OFFSET(Existing_Cohort!$C$208, CV$4-($A9-$A$5), $A9-$A$5))</f>
        <v>100.86611342014612</v>
      </c>
      <c r="CW9" s="67">
        <f ca="1">IF($A9-CW$4&gt;$A$5, OFFSET(New_Cohort!$E$109, $A9-$A$5-CW$4-1, $A9-$A$5-1), OFFSET(Existing_Cohort!$C$208, CW$4-($A9-$A$5), $A9-$A$5))</f>
        <v>63.763436384193035</v>
      </c>
      <c r="CX9" s="179">
        <f ca="1">SUM(OFFSET(Existing_Cohort!$C$308, $A$5-$A9,$A9-2021, $A9-$A$5+1))</f>
        <v>121.77568609317714</v>
      </c>
      <c r="CY9" s="29"/>
      <c r="CZ9" s="29">
        <f ca="1">SUM(B9:CX9)-OFFSET(Summary_Calculations!$D$26, 0, By_Age!$A9-2022)</f>
        <v>0</v>
      </c>
    </row>
    <row r="10" spans="1:104" x14ac:dyDescent="0.35">
      <c r="A10">
        <f t="shared" si="0"/>
        <v>2026</v>
      </c>
      <c r="B10" s="178">
        <f ca="1">IF($A10-B$4&gt;$A$5, OFFSET(New_Cohort!$E$109, $A10-$A$5-B$4-1, $A10-$A$5-1), OFFSET(Existing_Cohort!$C$208, B$4-($A10-$A$5), $A10-$A$5))</f>
        <v>14262.615930528336</v>
      </c>
      <c r="C10" s="67">
        <f ca="1">IF($A10-C$4&gt;$A$5, OFFSET(New_Cohort!$E$109, $A10-$A$5-C$4-1, $A10-$A$5-1), OFFSET(Existing_Cohort!$C$208, C$4-($A10-$A$5), $A10-$A$5))</f>
        <v>14954.844994033712</v>
      </c>
      <c r="D10" s="67">
        <f ca="1">IF($A10-D$4&gt;$A$5, OFFSET(New_Cohort!$E$109, $A10-$A$5-D$4-1, $A10-$A$5-1), OFFSET(Existing_Cohort!$C$208, D$4-($A10-$A$5), $A10-$A$5))</f>
        <v>15563.283174262346</v>
      </c>
      <c r="E10" s="67">
        <f ca="1">IF($A10-E$4&gt;$A$5, OFFSET(New_Cohort!$E$109, $A10-$A$5-E$4-1, $A10-$A$5-1), OFFSET(Existing_Cohort!$C$208, E$4-($A10-$A$5), $A10-$A$5))</f>
        <v>16186.237528156908</v>
      </c>
      <c r="F10" s="67">
        <f ca="1">IF($A10-F$4&gt;$A$5, OFFSET(New_Cohort!$E$109, $A10-$A$5-F$4-1, $A10-$A$5-1), OFFSET(Existing_Cohort!$C$208, F$4-($A10-$A$5), $A10-$A$5))</f>
        <v>16820.916030820426</v>
      </c>
      <c r="G10" s="67">
        <f ca="1">IF($A10-G$4&gt;$A$5, OFFSET(New_Cohort!$E$109, $A10-$A$5-G$4-1, $A10-$A$5-1), OFFSET(Existing_Cohort!$C$208, G$4-($A10-$A$5), $A10-$A$5))</f>
        <v>11477.03876153734</v>
      </c>
      <c r="H10" s="67">
        <f ca="1">IF($A10-H$4&gt;$A$5, OFFSET(New_Cohort!$E$109, $A10-$A$5-H$4-1, $A10-$A$5-1), OFFSET(Existing_Cohort!$C$208, H$4-($A10-$A$5), $A10-$A$5))</f>
        <v>13325.053744026165</v>
      </c>
      <c r="I10" s="67">
        <f ca="1">IF($A10-I$4&gt;$A$5, OFFSET(New_Cohort!$E$109, $A10-$A$5-I$4-1, $A10-$A$5-1), OFFSET(Existing_Cohort!$C$208, I$4-($A10-$A$5), $A10-$A$5))</f>
        <v>14930.170849250328</v>
      </c>
      <c r="J10" s="67">
        <f ca="1">IF($A10-J$4&gt;$A$5, OFFSET(New_Cohort!$E$109, $A10-$A$5-J$4-1, $A10-$A$5-1), OFFSET(Existing_Cohort!$C$208, J$4-($A10-$A$5), $A10-$A$5))</f>
        <v>16796.444511148919</v>
      </c>
      <c r="K10" s="67">
        <f ca="1">IF($A10-K$4&gt;$A$5, OFFSET(New_Cohort!$E$109, $A10-$A$5-K$4-1, $A10-$A$5-1), OFFSET(Existing_Cohort!$C$208, K$4-($A10-$A$5), $A10-$A$5))</f>
        <v>18157.977518453437</v>
      </c>
      <c r="L10" s="67">
        <f ca="1">IF($A10-L$4&gt;$A$5, OFFSET(New_Cohort!$E$109, $A10-$A$5-L$4-1, $A10-$A$5-1), OFFSET(Existing_Cohort!$C$208, L$4-($A10-$A$5), $A10-$A$5))</f>
        <v>17656.250403692098</v>
      </c>
      <c r="M10" s="67">
        <f ca="1">IF($A10-M$4&gt;$A$5, OFFSET(New_Cohort!$E$109, $A10-$A$5-M$4-1, $A10-$A$5-1), OFFSET(Existing_Cohort!$C$208, M$4-($A10-$A$5), $A10-$A$5))</f>
        <v>17848.657228955439</v>
      </c>
      <c r="N10" s="67">
        <f ca="1">IF($A10-N$4&gt;$A$5, OFFSET(New_Cohort!$E$109, $A10-$A$5-N$4-1, $A10-$A$5-1), OFFSET(Existing_Cohort!$C$208, N$4-($A10-$A$5), $A10-$A$5))</f>
        <v>18227.000200103292</v>
      </c>
      <c r="O10" s="67">
        <f ca="1">IF($A10-O$4&gt;$A$5, OFFSET(New_Cohort!$E$109, $A10-$A$5-O$4-1, $A10-$A$5-1), OFFSET(Existing_Cohort!$C$208, O$4-($A10-$A$5), $A10-$A$5))</f>
        <v>18461.101340178309</v>
      </c>
      <c r="P10" s="67">
        <f ca="1">IF($A10-P$4&gt;$A$5, OFFSET(New_Cohort!$E$109, $A10-$A$5-P$4-1, $A10-$A$5-1), OFFSET(Existing_Cohort!$C$208, P$4-($A10-$A$5), $A10-$A$5))</f>
        <v>18223.921349541633</v>
      </c>
      <c r="Q10" s="67">
        <f ca="1">IF($A10-Q$4&gt;$A$5, OFFSET(New_Cohort!$E$109, $A10-$A$5-Q$4-1, $A10-$A$5-1), OFFSET(Existing_Cohort!$C$208, Q$4-($A10-$A$5), $A10-$A$5))</f>
        <v>17558.290612428875</v>
      </c>
      <c r="R10" s="67">
        <f ca="1">IF($A10-R$4&gt;$A$5, OFFSET(New_Cohort!$E$109, $A10-$A$5-R$4-1, $A10-$A$5-1), OFFSET(Existing_Cohort!$C$208, R$4-($A10-$A$5), $A10-$A$5))</f>
        <v>17652.610683916006</v>
      </c>
      <c r="S10" s="67">
        <f ca="1">IF($A10-S$4&gt;$A$5, OFFSET(New_Cohort!$E$109, $A10-$A$5-S$4-1, $A10-$A$5-1), OFFSET(Existing_Cohort!$C$208, S$4-($A10-$A$5), $A10-$A$5))</f>
        <v>17539.34661119966</v>
      </c>
      <c r="T10" s="67">
        <f ca="1">IF($A10-T$4&gt;$A$5, OFFSET(New_Cohort!$E$109, $A10-$A$5-T$4-1, $A10-$A$5-1), OFFSET(Existing_Cohort!$C$208, T$4-($A10-$A$5), $A10-$A$5))</f>
        <v>17108.184174227248</v>
      </c>
      <c r="U10" s="67">
        <f ca="1">IF($A10-U$4&gt;$A$5, OFFSET(New_Cohort!$E$109, $A10-$A$5-U$4-1, $A10-$A$5-1), OFFSET(Existing_Cohort!$C$208, U$4-($A10-$A$5), $A10-$A$5))</f>
        <v>16648.533291072239</v>
      </c>
      <c r="V10" s="67">
        <f ca="1">IF($A10-V$4&gt;$A$5, OFFSET(New_Cohort!$E$109, $A10-$A$5-V$4-1, $A10-$A$5-1), OFFSET(Existing_Cohort!$C$208, V$4-($A10-$A$5), $A10-$A$5))</f>
        <v>16297.8324904929</v>
      </c>
      <c r="W10" s="67">
        <f ca="1">IF($A10-W$4&gt;$A$5, OFFSET(New_Cohort!$E$109, $A10-$A$5-W$4-1, $A10-$A$5-1), OFFSET(Existing_Cohort!$C$208, W$4-($A10-$A$5), $A10-$A$5))</f>
        <v>16027.626575849343</v>
      </c>
      <c r="X10" s="67">
        <f ca="1">IF($A10-X$4&gt;$A$5, OFFSET(New_Cohort!$E$109, $A10-$A$5-X$4-1, $A10-$A$5-1), OFFSET(Existing_Cohort!$C$208, X$4-($A10-$A$5), $A10-$A$5))</f>
        <v>15752.682279356519</v>
      </c>
      <c r="Y10" s="67">
        <f ca="1">IF($A10-Y$4&gt;$A$5, OFFSET(New_Cohort!$E$109, $A10-$A$5-Y$4-1, $A10-$A$5-1), OFFSET(Existing_Cohort!$C$208, Y$4-($A10-$A$5), $A10-$A$5))</f>
        <v>15611.15766848038</v>
      </c>
      <c r="Z10" s="67">
        <f ca="1">IF($A10-Z$4&gt;$A$5, OFFSET(New_Cohort!$E$109, $A10-$A$5-Z$4-1, $A10-$A$5-1), OFFSET(Existing_Cohort!$C$208, Z$4-($A10-$A$5), $A10-$A$5))</f>
        <v>15672.299588156082</v>
      </c>
      <c r="AA10" s="67">
        <f ca="1">IF($A10-AA$4&gt;$A$5, OFFSET(New_Cohort!$E$109, $A10-$A$5-AA$4-1, $A10-$A$5-1), OFFSET(Existing_Cohort!$C$208, AA$4-($A10-$A$5), $A10-$A$5))</f>
        <v>16121.476996392437</v>
      </c>
      <c r="AB10" s="67">
        <f ca="1">IF($A10-AB$4&gt;$A$5, OFFSET(New_Cohort!$E$109, $A10-$A$5-AB$4-1, $A10-$A$5-1), OFFSET(Existing_Cohort!$C$208, AB$4-($A10-$A$5), $A10-$A$5))</f>
        <v>16159.705445667294</v>
      </c>
      <c r="AC10" s="67">
        <f ca="1">IF($A10-AC$4&gt;$A$5, OFFSET(New_Cohort!$E$109, $A10-$A$5-AC$4-1, $A10-$A$5-1), OFFSET(Existing_Cohort!$C$208, AC$4-($A10-$A$5), $A10-$A$5))</f>
        <v>15897.279740936016</v>
      </c>
      <c r="AD10" s="67">
        <f ca="1">IF($A10-AD$4&gt;$A$5, OFFSET(New_Cohort!$E$109, $A10-$A$5-AD$4-1, $A10-$A$5-1), OFFSET(Existing_Cohort!$C$208, AD$4-($A10-$A$5), $A10-$A$5))</f>
        <v>16211.553777300003</v>
      </c>
      <c r="AE10" s="67">
        <f ca="1">IF($A10-AE$4&gt;$A$5, OFFSET(New_Cohort!$E$109, $A10-$A$5-AE$4-1, $A10-$A$5-1), OFFSET(Existing_Cohort!$C$208, AE$4-($A10-$A$5), $A10-$A$5))</f>
        <v>16673.801873824566</v>
      </c>
      <c r="AF10" s="67">
        <f ca="1">IF($A10-AF$4&gt;$A$5, OFFSET(New_Cohort!$E$109, $A10-$A$5-AF$4-1, $A10-$A$5-1), OFFSET(Existing_Cohort!$C$208, AF$4-($A10-$A$5), $A10-$A$5))</f>
        <v>17244.126332608961</v>
      </c>
      <c r="AG10" s="67">
        <f ca="1">IF($A10-AG$4&gt;$A$5, OFFSET(New_Cohort!$E$109, $A10-$A$5-AG$4-1, $A10-$A$5-1), OFFSET(Existing_Cohort!$C$208, AG$4-($A10-$A$5), $A10-$A$5))</f>
        <v>17791.470959189901</v>
      </c>
      <c r="AH10" s="67">
        <f ca="1">IF($A10-AH$4&gt;$A$5, OFFSET(New_Cohort!$E$109, $A10-$A$5-AH$4-1, $A10-$A$5-1), OFFSET(Existing_Cohort!$C$208, AH$4-($A10-$A$5), $A10-$A$5))</f>
        <v>18323.663590308803</v>
      </c>
      <c r="AI10" s="67">
        <f ca="1">IF($A10-AI$4&gt;$A$5, OFFSET(New_Cohort!$E$109, $A10-$A$5-AI$4-1, $A10-$A$5-1), OFFSET(Existing_Cohort!$C$208, AI$4-($A10-$A$5), $A10-$A$5))</f>
        <v>19024.395496999699</v>
      </c>
      <c r="AJ10" s="67">
        <f ca="1">IF($A10-AJ$4&gt;$A$5, OFFSET(New_Cohort!$E$109, $A10-$A$5-AJ$4-1, $A10-$A$5-1), OFFSET(Existing_Cohort!$C$208, AJ$4-($A10-$A$5), $A10-$A$5))</f>
        <v>20152.494546705842</v>
      </c>
      <c r="AK10" s="67">
        <f ca="1">IF($A10-AK$4&gt;$A$5, OFFSET(New_Cohort!$E$109, $A10-$A$5-AK$4-1, $A10-$A$5-1), OFFSET(Existing_Cohort!$C$208, AK$4-($A10-$A$5), $A10-$A$5))</f>
        <v>23378.096424982039</v>
      </c>
      <c r="AL10" s="67">
        <f ca="1">IF($A10-AL$4&gt;$A$5, OFFSET(New_Cohort!$E$109, $A10-$A$5-AL$4-1, $A10-$A$5-1), OFFSET(Existing_Cohort!$C$208, AL$4-($A10-$A$5), $A10-$A$5))</f>
        <v>25376.514302939097</v>
      </c>
      <c r="AM10" s="67">
        <f ca="1">IF($A10-AM$4&gt;$A$5, OFFSET(New_Cohort!$E$109, $A10-$A$5-AM$4-1, $A10-$A$5-1), OFFSET(Existing_Cohort!$C$208, AM$4-($A10-$A$5), $A10-$A$5))</f>
        <v>24485.19299795241</v>
      </c>
      <c r="AN10" s="67">
        <f ca="1">IF($A10-AN$4&gt;$A$5, OFFSET(New_Cohort!$E$109, $A10-$A$5-AN$4-1, $A10-$A$5-1), OFFSET(Existing_Cohort!$C$208, AN$4-($A10-$A$5), $A10-$A$5))</f>
        <v>24639.52903398683</v>
      </c>
      <c r="AO10" s="67">
        <f ca="1">IF($A10-AO$4&gt;$A$5, OFFSET(New_Cohort!$E$109, $A10-$A$5-AO$4-1, $A10-$A$5-1), OFFSET(Existing_Cohort!$C$208, AO$4-($A10-$A$5), $A10-$A$5))</f>
        <v>24478.271142741694</v>
      </c>
      <c r="AP10" s="67">
        <f ca="1">IF($A10-AP$4&gt;$A$5, OFFSET(New_Cohort!$E$109, $A10-$A$5-AP$4-1, $A10-$A$5-1), OFFSET(Existing_Cohort!$C$208, AP$4-($A10-$A$5), $A10-$A$5))</f>
        <v>22858.545988144404</v>
      </c>
      <c r="AQ10" s="67">
        <f ca="1">IF($A10-AQ$4&gt;$A$5, OFFSET(New_Cohort!$E$109, $A10-$A$5-AQ$4-1, $A10-$A$5-1), OFFSET(Existing_Cohort!$C$208, AQ$4-($A10-$A$5), $A10-$A$5))</f>
        <v>21367.38545186798</v>
      </c>
      <c r="AR10" s="67">
        <f ca="1">IF($A10-AR$4&gt;$A$5, OFFSET(New_Cohort!$E$109, $A10-$A$5-AR$4-1, $A10-$A$5-1), OFFSET(Existing_Cohort!$C$208, AR$4-($A10-$A$5), $A10-$A$5))</f>
        <v>20224.298940703557</v>
      </c>
      <c r="AS10" s="67">
        <f ca="1">IF($A10-AS$4&gt;$A$5, OFFSET(New_Cohort!$E$109, $A10-$A$5-AS$4-1, $A10-$A$5-1), OFFSET(Existing_Cohort!$C$208, AS$4-($A10-$A$5), $A10-$A$5))</f>
        <v>20897.142181765448</v>
      </c>
      <c r="AT10" s="67">
        <f ca="1">IF($A10-AT$4&gt;$A$5, OFFSET(New_Cohort!$E$109, $A10-$A$5-AT$4-1, $A10-$A$5-1), OFFSET(Existing_Cohort!$C$208, AT$4-($A10-$A$5), $A10-$A$5))</f>
        <v>21254.842254537398</v>
      </c>
      <c r="AU10" s="67">
        <f ca="1">IF($A10-AU$4&gt;$A$5, OFFSET(New_Cohort!$E$109, $A10-$A$5-AU$4-1, $A10-$A$5-1), OFFSET(Existing_Cohort!$C$208, AU$4-($A10-$A$5), $A10-$A$5))</f>
        <v>19914.273794088189</v>
      </c>
      <c r="AV10" s="67">
        <f ca="1">IF($A10-AV$4&gt;$A$5, OFFSET(New_Cohort!$E$109, $A10-$A$5-AV$4-1, $A10-$A$5-1), OFFSET(Existing_Cohort!$C$208, AV$4-($A10-$A$5), $A10-$A$5))</f>
        <v>19068.994404675461</v>
      </c>
      <c r="AW10" s="67">
        <f ca="1">IF($A10-AW$4&gt;$A$5, OFFSET(New_Cohort!$E$109, $A10-$A$5-AW$4-1, $A10-$A$5-1), OFFSET(Existing_Cohort!$C$208, AW$4-($A10-$A$5), $A10-$A$5))</f>
        <v>18148.875895516161</v>
      </c>
      <c r="AX10" s="67">
        <f ca="1">IF($A10-AX$4&gt;$A$5, OFFSET(New_Cohort!$E$109, $A10-$A$5-AX$4-1, $A10-$A$5-1), OFFSET(Existing_Cohort!$C$208, AX$4-($A10-$A$5), $A10-$A$5))</f>
        <v>17555.991264789292</v>
      </c>
      <c r="AY10" s="67">
        <f ca="1">IF($A10-AY$4&gt;$A$5, OFFSET(New_Cohort!$E$109, $A10-$A$5-AY$4-1, $A10-$A$5-1), OFFSET(Existing_Cohort!$C$208, AY$4-($A10-$A$5), $A10-$A$5))</f>
        <v>18147.561689076887</v>
      </c>
      <c r="AZ10" s="67">
        <f ca="1">IF($A10-AZ$4&gt;$A$5, OFFSET(New_Cohort!$E$109, $A10-$A$5-AZ$4-1, $A10-$A$5-1), OFFSET(Existing_Cohort!$C$208, AZ$4-($A10-$A$5), $A10-$A$5))</f>
        <v>19151.329465346069</v>
      </c>
      <c r="BA10" s="67">
        <f ca="1">IF($A10-BA$4&gt;$A$5, OFFSET(New_Cohort!$E$109, $A10-$A$5-BA$4-1, $A10-$A$5-1), OFFSET(Existing_Cohort!$C$208, BA$4-($A10-$A$5), $A10-$A$5))</f>
        <v>20548.636087549166</v>
      </c>
      <c r="BB10" s="67">
        <f ca="1">IF($A10-BB$4&gt;$A$5, OFFSET(New_Cohort!$E$109, $A10-$A$5-BB$4-1, $A10-$A$5-1), OFFSET(Existing_Cohort!$C$208, BB$4-($A10-$A$5), $A10-$A$5))</f>
        <v>22274.552360010493</v>
      </c>
      <c r="BC10" s="67">
        <f ca="1">IF($A10-BC$4&gt;$A$5, OFFSET(New_Cohort!$E$109, $A10-$A$5-BC$4-1, $A10-$A$5-1), OFFSET(Existing_Cohort!$C$208, BC$4-($A10-$A$5), $A10-$A$5))</f>
        <v>23215.098246040663</v>
      </c>
      <c r="BD10" s="67">
        <f ca="1">IF($A10-BD$4&gt;$A$5, OFFSET(New_Cohort!$E$109, $A10-$A$5-BD$4-1, $A10-$A$5-1), OFFSET(Existing_Cohort!$C$208, BD$4-($A10-$A$5), $A10-$A$5))</f>
        <v>23811.247259020827</v>
      </c>
      <c r="BE10" s="67">
        <f ca="1">IF($A10-BE$4&gt;$A$5, OFFSET(New_Cohort!$E$109, $A10-$A$5-BE$4-1, $A10-$A$5-1), OFFSET(Existing_Cohort!$C$208, BE$4-($A10-$A$5), $A10-$A$5))</f>
        <v>24716.979778766359</v>
      </c>
      <c r="BF10" s="67">
        <f ca="1">IF($A10-BF$4&gt;$A$5, OFFSET(New_Cohort!$E$109, $A10-$A$5-BF$4-1, $A10-$A$5-1), OFFSET(Existing_Cohort!$C$208, BF$4-($A10-$A$5), $A10-$A$5))</f>
        <v>24833.257251607094</v>
      </c>
      <c r="BG10" s="67">
        <f ca="1">IF($A10-BG$4&gt;$A$5, OFFSET(New_Cohort!$E$109, $A10-$A$5-BG$4-1, $A10-$A$5-1), OFFSET(Existing_Cohort!$C$208, BG$4-($A10-$A$5), $A10-$A$5))</f>
        <v>24508.735625144935</v>
      </c>
      <c r="BH10" s="67">
        <f ca="1">IF($A10-BH$4&gt;$A$5, OFFSET(New_Cohort!$E$109, $A10-$A$5-BH$4-1, $A10-$A$5-1), OFFSET(Existing_Cohort!$C$208, BH$4-($A10-$A$5), $A10-$A$5))</f>
        <v>22849.11285727466</v>
      </c>
      <c r="BI10" s="67">
        <f ca="1">IF($A10-BI$4&gt;$A$5, OFFSET(New_Cohort!$E$109, $A10-$A$5-BI$4-1, $A10-$A$5-1), OFFSET(Existing_Cohort!$C$208, BI$4-($A10-$A$5), $A10-$A$5))</f>
        <v>21621.906019933027</v>
      </c>
      <c r="BJ10" s="67">
        <f ca="1">IF($A10-BJ$4&gt;$A$5, OFFSET(New_Cohort!$E$109, $A10-$A$5-BJ$4-1, $A10-$A$5-1), OFFSET(Existing_Cohort!$C$208, BJ$4-($A10-$A$5), $A10-$A$5))</f>
        <v>22324.562357781899</v>
      </c>
      <c r="BK10" s="67">
        <f ca="1">IF($A10-BK$4&gt;$A$5, OFFSET(New_Cohort!$E$109, $A10-$A$5-BK$4-1, $A10-$A$5-1), OFFSET(Existing_Cohort!$C$208, BK$4-($A10-$A$5), $A10-$A$5))</f>
        <v>22286.937461389549</v>
      </c>
      <c r="BL10" s="67">
        <f ca="1">IF($A10-BL$4&gt;$A$5, OFFSET(New_Cohort!$E$109, $A10-$A$5-BL$4-1, $A10-$A$5-1), OFFSET(Existing_Cohort!$C$208, BL$4-($A10-$A$5), $A10-$A$5))</f>
        <v>23117.595164944185</v>
      </c>
      <c r="BM10" s="67">
        <f ca="1">IF($A10-BM$4&gt;$A$5, OFFSET(New_Cohort!$E$109, $A10-$A$5-BM$4-1, $A10-$A$5-1), OFFSET(Existing_Cohort!$C$208, BM$4-($A10-$A$5), $A10-$A$5))</f>
        <v>21548.292915909358</v>
      </c>
      <c r="BN10" s="67">
        <f ca="1">IF($A10-BN$4&gt;$A$5, OFFSET(New_Cohort!$E$109, $A10-$A$5-BN$4-1, $A10-$A$5-1), OFFSET(Existing_Cohort!$C$208, BN$4-($A10-$A$5), $A10-$A$5))</f>
        <v>15122.911120842418</v>
      </c>
      <c r="BO10" s="67">
        <f ca="1">IF($A10-BO$4&gt;$A$5, OFFSET(New_Cohort!$E$109, $A10-$A$5-BO$4-1, $A10-$A$5-1), OFFSET(Existing_Cohort!$C$208, BO$4-($A10-$A$5), $A10-$A$5))</f>
        <v>11535.461095068096</v>
      </c>
      <c r="BP10" s="67">
        <f ca="1">IF($A10-BP$4&gt;$A$5, OFFSET(New_Cohort!$E$109, $A10-$A$5-BP$4-1, $A10-$A$5-1), OFFSET(Existing_Cohort!$C$208, BP$4-($A10-$A$5), $A10-$A$5))</f>
        <v>11771.541692276198</v>
      </c>
      <c r="BQ10" s="67">
        <f ca="1">IF($A10-BQ$4&gt;$A$5, OFFSET(New_Cohort!$E$109, $A10-$A$5-BQ$4-1, $A10-$A$5-1), OFFSET(Existing_Cohort!$C$208, BQ$4-($A10-$A$5), $A10-$A$5))</f>
        <v>13007.635691347192</v>
      </c>
      <c r="BR10" s="67">
        <f ca="1">IF($A10-BR$4&gt;$A$5, OFFSET(New_Cohort!$E$109, $A10-$A$5-BR$4-1, $A10-$A$5-1), OFFSET(Existing_Cohort!$C$208, BR$4-($A10-$A$5), $A10-$A$5))</f>
        <v>15120.533511802872</v>
      </c>
      <c r="BS10" s="67">
        <f ca="1">IF($A10-BS$4&gt;$A$5, OFFSET(New_Cohort!$E$109, $A10-$A$5-BS$4-1, $A10-$A$5-1), OFFSET(Existing_Cohort!$C$208, BS$4-($A10-$A$5), $A10-$A$5))</f>
        <v>15159.270716770012</v>
      </c>
      <c r="BT10" s="67">
        <f ca="1">IF($A10-BT$4&gt;$A$5, OFFSET(New_Cohort!$E$109, $A10-$A$5-BT$4-1, $A10-$A$5-1), OFFSET(Existing_Cohort!$C$208, BT$4-($A10-$A$5), $A10-$A$5))</f>
        <v>14536.861480979051</v>
      </c>
      <c r="BU10" s="67">
        <f ca="1">IF($A10-BU$4&gt;$A$5, OFFSET(New_Cohort!$E$109, $A10-$A$5-BU$4-1, $A10-$A$5-1), OFFSET(Existing_Cohort!$C$208, BU$4-($A10-$A$5), $A10-$A$5))</f>
        <v>14434.238743879818</v>
      </c>
      <c r="BV10" s="67">
        <f ca="1">IF($A10-BV$4&gt;$A$5, OFFSET(New_Cohort!$E$109, $A10-$A$5-BV$4-1, $A10-$A$5-1), OFFSET(Existing_Cohort!$C$208, BV$4-($A10-$A$5), $A10-$A$5))</f>
        <v>13533.963120374512</v>
      </c>
      <c r="BW10" s="67">
        <f ca="1">IF($A10-BW$4&gt;$A$5, OFFSET(New_Cohort!$E$109, $A10-$A$5-BW$4-1, $A10-$A$5-1), OFFSET(Existing_Cohort!$C$208, BW$4-($A10-$A$5), $A10-$A$5))</f>
        <v>13066.846482904235</v>
      </c>
      <c r="BX10" s="67">
        <f ca="1">IF($A10-BX$4&gt;$A$5, OFFSET(New_Cohort!$E$109, $A10-$A$5-BX$4-1, $A10-$A$5-1), OFFSET(Existing_Cohort!$C$208, BX$4-($A10-$A$5), $A10-$A$5))</f>
        <v>12061.317065135161</v>
      </c>
      <c r="BY10" s="67">
        <f ca="1">IF($A10-BY$4&gt;$A$5, OFFSET(New_Cohort!$E$109, $A10-$A$5-BY$4-1, $A10-$A$5-1), OFFSET(Existing_Cohort!$C$208, BY$4-($A10-$A$5), $A10-$A$5))</f>
        <v>10760.413766660178</v>
      </c>
      <c r="BZ10" s="67">
        <f ca="1">IF($A10-BZ$4&gt;$A$5, OFFSET(New_Cohort!$E$109, $A10-$A$5-BZ$4-1, $A10-$A$5-1), OFFSET(Existing_Cohort!$C$208, BZ$4-($A10-$A$5), $A10-$A$5))</f>
        <v>9617.6372088154458</v>
      </c>
      <c r="CA10" s="67">
        <f ca="1">IF($A10-CA$4&gt;$A$5, OFFSET(New_Cohort!$E$109, $A10-$A$5-CA$4-1, $A10-$A$5-1), OFFSET(Existing_Cohort!$C$208, CA$4-($A10-$A$5), $A10-$A$5))</f>
        <v>8268.7087504841802</v>
      </c>
      <c r="CB10" s="67">
        <f ca="1">IF($A10-CB$4&gt;$A$5, OFFSET(New_Cohort!$E$109, $A10-$A$5-CB$4-1, $A10-$A$5-1), OFFSET(Existing_Cohort!$C$208, CB$4-($A10-$A$5), $A10-$A$5))</f>
        <v>7317.741533642713</v>
      </c>
      <c r="CC10" s="67">
        <f ca="1">IF($A10-CC$4&gt;$A$5, OFFSET(New_Cohort!$E$109, $A10-$A$5-CC$4-1, $A10-$A$5-1), OFFSET(Existing_Cohort!$C$208, CC$4-($A10-$A$5), $A10-$A$5))</f>
        <v>6446.9768657968807</v>
      </c>
      <c r="CD10" s="67">
        <f ca="1">IF($A10-CD$4&gt;$A$5, OFFSET(New_Cohort!$E$109, $A10-$A$5-CD$4-1, $A10-$A$5-1), OFFSET(Existing_Cohort!$C$208, CD$4-($A10-$A$5), $A10-$A$5))</f>
        <v>5642.9547135030652</v>
      </c>
      <c r="CE10" s="67">
        <f ca="1">IF($A10-CE$4&gt;$A$5, OFFSET(New_Cohort!$E$109, $A10-$A$5-CE$4-1, $A10-$A$5-1), OFFSET(Existing_Cohort!$C$208, CE$4-($A10-$A$5), $A10-$A$5))</f>
        <v>4913.7366038375685</v>
      </c>
      <c r="CF10" s="67">
        <f ca="1">IF($A10-CF$4&gt;$A$5, OFFSET(New_Cohort!$E$109, $A10-$A$5-CF$4-1, $A10-$A$5-1), OFFSET(Existing_Cohort!$C$208, CF$4-($A10-$A$5), $A10-$A$5))</f>
        <v>4314.4385232670393</v>
      </c>
      <c r="CG10" s="67">
        <f ca="1">IF($A10-CG$4&gt;$A$5, OFFSET(New_Cohort!$E$109, $A10-$A$5-CG$4-1, $A10-$A$5-1), OFFSET(Existing_Cohort!$C$208, CG$4-($A10-$A$5), $A10-$A$5))</f>
        <v>3842.7134070091224</v>
      </c>
      <c r="CH10" s="67">
        <f ca="1">IF($A10-CH$4&gt;$A$5, OFFSET(New_Cohort!$E$109, $A10-$A$5-CH$4-1, $A10-$A$5-1), OFFSET(Existing_Cohort!$C$208, CH$4-($A10-$A$5), $A10-$A$5))</f>
        <v>3487.0435900894645</v>
      </c>
      <c r="CI10" s="67">
        <f ca="1">IF($A10-CI$4&gt;$A$5, OFFSET(New_Cohort!$E$109, $A10-$A$5-CI$4-1, $A10-$A$5-1), OFFSET(Existing_Cohort!$C$208, CI$4-($A10-$A$5), $A10-$A$5))</f>
        <v>3091.4244465648144</v>
      </c>
      <c r="CJ10" s="67">
        <f ca="1">IF($A10-CJ$4&gt;$A$5, OFFSET(New_Cohort!$E$109, $A10-$A$5-CJ$4-1, $A10-$A$5-1), OFFSET(Existing_Cohort!$C$208, CJ$4-($A10-$A$5), $A10-$A$5))</f>
        <v>2617.5814644284656</v>
      </c>
      <c r="CK10" s="67">
        <f ca="1">IF($A10-CK$4&gt;$A$5, OFFSET(New_Cohort!$E$109, $A10-$A$5-CK$4-1, $A10-$A$5-1), OFFSET(Existing_Cohort!$C$208, CK$4-($A10-$A$5), $A10-$A$5))</f>
        <v>2241.6343841398093</v>
      </c>
      <c r="CL10" s="67">
        <f ca="1">IF($A10-CL$4&gt;$A$5, OFFSET(New_Cohort!$E$109, $A10-$A$5-CL$4-1, $A10-$A$5-1), OFFSET(Existing_Cohort!$C$208, CL$4-($A10-$A$5), $A10-$A$5))</f>
        <v>1944.5122509649086</v>
      </c>
      <c r="CM10" s="67">
        <f ca="1">IF($A10-CM$4&gt;$A$5, OFFSET(New_Cohort!$E$109, $A10-$A$5-CM$4-1, $A10-$A$5-1), OFFSET(Existing_Cohort!$C$208, CM$4-($A10-$A$5), $A10-$A$5))</f>
        <v>1639.7625810547001</v>
      </c>
      <c r="CN10" s="67">
        <f ca="1">IF($A10-CN$4&gt;$A$5, OFFSET(New_Cohort!$E$109, $A10-$A$5-CN$4-1, $A10-$A$5-1), OFFSET(Existing_Cohort!$C$208, CN$4-($A10-$A$5), $A10-$A$5))</f>
        <v>1363.6054621602393</v>
      </c>
      <c r="CO10" s="67">
        <f ca="1">IF($A10-CO$4&gt;$A$5, OFFSET(New_Cohort!$E$109, $A10-$A$5-CO$4-1, $A10-$A$5-1), OFFSET(Existing_Cohort!$C$208, CO$4-($A10-$A$5), $A10-$A$5))</f>
        <v>1103.1633360714379</v>
      </c>
      <c r="CP10" s="67">
        <f ca="1">IF($A10-CP$4&gt;$A$5, OFFSET(New_Cohort!$E$109, $A10-$A$5-CP$4-1, $A10-$A$5-1), OFFSET(Existing_Cohort!$C$208, CP$4-($A10-$A$5), $A10-$A$5))</f>
        <v>872.65138589789581</v>
      </c>
      <c r="CQ10" s="67">
        <f ca="1">IF($A10-CQ$4&gt;$A$5, OFFSET(New_Cohort!$E$109, $A10-$A$5-CQ$4-1, $A10-$A$5-1), OFFSET(Existing_Cohort!$C$208, CQ$4-($A10-$A$5), $A10-$A$5))</f>
        <v>661.21965292652214</v>
      </c>
      <c r="CR10" s="67">
        <f ca="1">IF($A10-CR$4&gt;$A$5, OFFSET(New_Cohort!$E$109, $A10-$A$5-CR$4-1, $A10-$A$5-1), OFFSET(Existing_Cohort!$C$208, CR$4-($A10-$A$5), $A10-$A$5))</f>
        <v>478.28041656247501</v>
      </c>
      <c r="CS10" s="67">
        <f ca="1">IF($A10-CS$4&gt;$A$5, OFFSET(New_Cohort!$E$109, $A10-$A$5-CS$4-1, $A10-$A$5-1), OFFSET(Existing_Cohort!$C$208, CS$4-($A10-$A$5), $A10-$A$5))</f>
        <v>352.13806909139333</v>
      </c>
      <c r="CT10" s="67">
        <f ca="1">IF($A10-CT$4&gt;$A$5, OFFSET(New_Cohort!$E$109, $A10-$A$5-CT$4-1, $A10-$A$5-1), OFFSET(Existing_Cohort!$C$208, CT$4-($A10-$A$5), $A10-$A$5))</f>
        <v>253.41886015200532</v>
      </c>
      <c r="CU10" s="67">
        <f ca="1">IF($A10-CU$4&gt;$A$5, OFFSET(New_Cohort!$E$109, $A10-$A$5-CU$4-1, $A10-$A$5-1), OFFSET(Existing_Cohort!$C$208, CU$4-($A10-$A$5), $A10-$A$5))</f>
        <v>174.69096839719194</v>
      </c>
      <c r="CV10" s="67">
        <f ca="1">IF($A10-CV$4&gt;$A$5, OFFSET(New_Cohort!$E$109, $A10-$A$5-CV$4-1, $A10-$A$5-1), OFFSET(Existing_Cohort!$C$208, CV$4-($A10-$A$5), $A10-$A$5))</f>
        <v>115.66664946645625</v>
      </c>
      <c r="CW10" s="67">
        <f ca="1">IF($A10-CW$4&gt;$A$5, OFFSET(New_Cohort!$E$109, $A10-$A$5-CW$4-1, $A10-$A$5-1), OFFSET(Existing_Cohort!$C$208, CW$4-($A10-$A$5), $A10-$A$5))</f>
        <v>71.123496944326206</v>
      </c>
      <c r="CX10" s="179">
        <f ca="1">SUM(OFFSET(Existing_Cohort!$C$308, $A$5-$A10,$A10-2021, $A10-$A$5+1))</f>
        <v>151.94887079010888</v>
      </c>
      <c r="CY10" s="29"/>
      <c r="CZ10" s="29">
        <f ca="1">SUM(B10:CX10)-OFFSET(Summary_Calculations!$D$26, 0, By_Age!$A10-2022)</f>
        <v>0</v>
      </c>
    </row>
    <row r="11" spans="1:104" x14ac:dyDescent="0.35">
      <c r="A11">
        <f t="shared" si="0"/>
        <v>2027</v>
      </c>
      <c r="B11" s="178">
        <f ca="1">IF($A11-B$4&gt;$A$5, OFFSET(New_Cohort!$E$109, $A11-$A$5-B$4-1, $A11-$A$5-1), OFFSET(Existing_Cohort!$C$208, B$4-($A11-$A$5), $A11-$A$5))</f>
        <v>13697.813332701593</v>
      </c>
      <c r="C11" s="67">
        <f ca="1">IF($A11-C$4&gt;$A$5, OFFSET(New_Cohort!$E$109, $A11-$A$5-C$4-1, $A11-$A$5-1), OFFSET(Existing_Cohort!$C$208, C$4-($A11-$A$5), $A11-$A$5))</f>
        <v>14253.028632342206</v>
      </c>
      <c r="D11" s="67">
        <f ca="1">IF($A11-D$4&gt;$A$5, OFFSET(New_Cohort!$E$109, $A11-$A$5-D$4-1, $A11-$A$5-1), OFFSET(Existing_Cohort!$C$208, D$4-($A11-$A$5), $A11-$A$5))</f>
        <v>14947.523121011825</v>
      </c>
      <c r="E11" s="67">
        <f ca="1">IF($A11-E$4&gt;$A$5, OFFSET(New_Cohort!$E$109, $A11-$A$5-E$4-1, $A11-$A$5-1), OFFSET(Existing_Cohort!$C$208, E$4-($A11-$A$5), $A11-$A$5))</f>
        <v>15557.656014410037</v>
      </c>
      <c r="F11" s="67">
        <f ca="1">IF($A11-F$4&gt;$A$5, OFFSET(New_Cohort!$E$109, $A11-$A$5-F$4-1, $A11-$A$5-1), OFFSET(Existing_Cohort!$C$208, F$4-($A11-$A$5), $A11-$A$5))</f>
        <v>16181.732723910085</v>
      </c>
      <c r="G11" s="67">
        <f ca="1">IF($A11-G$4&gt;$A$5, OFFSET(New_Cohort!$E$109, $A11-$A$5-G$4-1, $A11-$A$5-1), OFFSET(Existing_Cohort!$C$208, G$4-($A11-$A$5), $A11-$A$5))</f>
        <v>16817.070124296297</v>
      </c>
      <c r="H11" s="67">
        <f ca="1">IF($A11-H$4&gt;$A$5, OFFSET(New_Cohort!$E$109, $A11-$A$5-H$4-1, $A11-$A$5-1), OFFSET(Existing_Cohort!$C$208, H$4-($A11-$A$5), $A11-$A$5))</f>
        <v>11474.760368678311</v>
      </c>
      <c r="I11" s="67">
        <f ca="1">IF($A11-I$4&gt;$A$5, OFFSET(New_Cohort!$E$109, $A11-$A$5-I$4-1, $A11-$A$5-1), OFFSET(Existing_Cohort!$C$208, I$4-($A11-$A$5), $A11-$A$5))</f>
        <v>13322.622297381611</v>
      </c>
      <c r="J11" s="67">
        <f ca="1">IF($A11-J$4&gt;$A$5, OFFSET(New_Cohort!$E$109, $A11-$A$5-J$4-1, $A11-$A$5-1), OFFSET(Existing_Cohort!$C$208, J$4-($A11-$A$5), $A11-$A$5))</f>
        <v>14927.553149491905</v>
      </c>
      <c r="K11" s="67">
        <f ca="1">IF($A11-K$4&gt;$A$5, OFFSET(New_Cohort!$E$109, $A11-$A$5-K$4-1, $A11-$A$5-1), OFFSET(Existing_Cohort!$C$208, K$4-($A11-$A$5), $A11-$A$5))</f>
        <v>16793.48544477519</v>
      </c>
      <c r="L11" s="67">
        <f ca="1">IF($A11-L$4&gt;$A$5, OFFSET(New_Cohort!$E$109, $A11-$A$5-L$4-1, $A11-$A$5-1), OFFSET(Existing_Cohort!$C$208, L$4-($A11-$A$5), $A11-$A$5))</f>
        <v>18154.644525363241</v>
      </c>
      <c r="M11" s="67">
        <f ca="1">IF($A11-M$4&gt;$A$5, OFFSET(New_Cohort!$E$109, $A11-$A$5-M$4-1, $A11-$A$5-1), OFFSET(Existing_Cohort!$C$208, M$4-($A11-$A$5), $A11-$A$5))</f>
        <v>17652.771191608466</v>
      </c>
      <c r="N11" s="67">
        <f ca="1">IF($A11-N$4&gt;$A$5, OFFSET(New_Cohort!$E$109, $A11-$A$5-N$4-1, $A11-$A$5-1), OFFSET(Existing_Cohort!$C$208, N$4-($A11-$A$5), $A11-$A$5))</f>
        <v>17844.831081676173</v>
      </c>
      <c r="O11" s="67">
        <f ca="1">IF($A11-O$4&gt;$A$5, OFFSET(New_Cohort!$E$109, $A11-$A$5-O$4-1, $A11-$A$5-1), OFFSET(Existing_Cohort!$C$208, O$4-($A11-$A$5), $A11-$A$5))</f>
        <v>18222.735295700626</v>
      </c>
      <c r="P11" s="67">
        <f ca="1">IF($A11-P$4&gt;$A$5, OFFSET(New_Cohort!$E$109, $A11-$A$5-P$4-1, $A11-$A$5-1), OFFSET(Existing_Cohort!$C$208, P$4-($A11-$A$5), $A11-$A$5))</f>
        <v>18456.384765406958</v>
      </c>
      <c r="Q11" s="67">
        <f ca="1">IF($A11-Q$4&gt;$A$5, OFFSET(New_Cohort!$E$109, $A11-$A$5-Q$4-1, $A11-$A$5-1), OFFSET(Existing_Cohort!$C$208, Q$4-($A11-$A$5), $A11-$A$5))</f>
        <v>18218.873748177095</v>
      </c>
      <c r="R11" s="67">
        <f ca="1">IF($A11-R$4&gt;$A$5, OFFSET(New_Cohort!$E$109, $A11-$A$5-R$4-1, $A11-$A$5-1), OFFSET(Existing_Cohort!$C$208, R$4-($A11-$A$5), $A11-$A$5))</f>
        <v>17553.074023526711</v>
      </c>
      <c r="S11" s="67">
        <f ca="1">IF($A11-S$4&gt;$A$5, OFFSET(New_Cohort!$E$109, $A11-$A$5-S$4-1, $A11-$A$5-1), OFFSET(Existing_Cohort!$C$208, S$4-($A11-$A$5), $A11-$A$5))</f>
        <v>17647.044009774221</v>
      </c>
      <c r="T11" s="67">
        <f ca="1">IF($A11-T$4&gt;$A$5, OFFSET(New_Cohort!$E$109, $A11-$A$5-T$4-1, $A11-$A$5-1), OFFSET(Existing_Cohort!$C$208, T$4-($A11-$A$5), $A11-$A$5))</f>
        <v>17533.537432446396</v>
      </c>
      <c r="U11" s="67">
        <f ca="1">IF($A11-U$4&gt;$A$5, OFFSET(New_Cohort!$E$109, $A11-$A$5-U$4-1, $A11-$A$5-1), OFFSET(Existing_Cohort!$C$208, U$4-($A11-$A$5), $A11-$A$5))</f>
        <v>17102.271338791164</v>
      </c>
      <c r="V11" s="67">
        <f ca="1">IF($A11-V$4&gt;$A$5, OFFSET(New_Cohort!$E$109, $A11-$A$5-V$4-1, $A11-$A$5-1), OFFSET(Existing_Cohort!$C$208, V$4-($A11-$A$5), $A11-$A$5))</f>
        <v>16642.561115785957</v>
      </c>
      <c r="W11" s="67">
        <f ca="1">IF($A11-W$4&gt;$A$5, OFFSET(New_Cohort!$E$109, $A11-$A$5-W$4-1, $A11-$A$5-1), OFFSET(Existing_Cohort!$C$208, W$4-($A11-$A$5), $A11-$A$5))</f>
        <v>16291.781154357574</v>
      </c>
      <c r="X11" s="67">
        <f ca="1">IF($A11-X$4&gt;$A$5, OFFSET(New_Cohort!$E$109, $A11-$A$5-X$4-1, $A11-$A$5-1), OFFSET(Existing_Cohort!$C$208, X$4-($A11-$A$5), $A11-$A$5))</f>
        <v>16021.488211285425</v>
      </c>
      <c r="Y11" s="67">
        <f ca="1">IF($A11-Y$4&gt;$A$5, OFFSET(New_Cohort!$E$109, $A11-$A$5-Y$4-1, $A11-$A$5-1), OFFSET(Existing_Cohort!$C$208, Y$4-($A11-$A$5), $A11-$A$5))</f>
        <v>15746.457511485396</v>
      </c>
      <c r="Z11" s="67">
        <f ca="1">IF($A11-Z$4&gt;$A$5, OFFSET(New_Cohort!$E$109, $A11-$A$5-Z$4-1, $A11-$A$5-1), OFFSET(Existing_Cohort!$C$208, Z$4-($A11-$A$5), $A11-$A$5))</f>
        <v>15604.791587199428</v>
      </c>
      <c r="AA11" s="67">
        <f ca="1">IF($A11-AA$4&gt;$A$5, OFFSET(New_Cohort!$E$109, $A11-$A$5-AA$4-1, $A11-$A$5-1), OFFSET(Existing_Cohort!$C$208, AA$4-($A11-$A$5), $A11-$A$5))</f>
        <v>15665.695563037916</v>
      </c>
      <c r="AB11" s="67">
        <f ca="1">IF($A11-AB$4&gt;$A$5, OFFSET(New_Cohort!$E$109, $A11-$A$5-AB$4-1, $A11-$A$5-1), OFFSET(Existing_Cohort!$C$208, AB$4-($A11-$A$5), $A11-$A$5))</f>
        <v>16114.45745278741</v>
      </c>
      <c r="AC11" s="67">
        <f ca="1">IF($A11-AC$4&gt;$A$5, OFFSET(New_Cohort!$E$109, $A11-$A$5-AC$4-1, $A11-$A$5-1), OFFSET(Existing_Cohort!$C$208, AC$4-($A11-$A$5), $A11-$A$5))</f>
        <v>16152.395764851157</v>
      </c>
      <c r="AD11" s="67">
        <f ca="1">IF($A11-AD$4&gt;$A$5, OFFSET(New_Cohort!$E$109, $A11-$A$5-AD$4-1, $A11-$A$5-1), OFFSET(Existing_Cohort!$C$208, AD$4-($A11-$A$5), $A11-$A$5))</f>
        <v>15889.798009586531</v>
      </c>
      <c r="AE11" s="67">
        <f ca="1">IF($A11-AE$4&gt;$A$5, OFFSET(New_Cohort!$E$109, $A11-$A$5-AE$4-1, $A11-$A$5-1), OFFSET(Existing_Cohort!$C$208, AE$4-($A11-$A$5), $A11-$A$5))</f>
        <v>16203.57429702628</v>
      </c>
      <c r="AF11" s="67">
        <f ca="1">IF($A11-AF$4&gt;$A$5, OFFSET(New_Cohort!$E$109, $A11-$A$5-AF$4-1, $A11-$A$5-1), OFFSET(Existing_Cohort!$C$208, AF$4-($A11-$A$5), $A11-$A$5))</f>
        <v>16665.189128582009</v>
      </c>
      <c r="AG11" s="67">
        <f ca="1">IF($A11-AG$4&gt;$A$5, OFFSET(New_Cohort!$E$109, $A11-$A$5-AG$4-1, $A11-$A$5-1), OFFSET(Existing_Cohort!$C$208, AG$4-($A11-$A$5), $A11-$A$5))</f>
        <v>17234.735009787757</v>
      </c>
      <c r="AH11" s="67">
        <f ca="1">IF($A11-AH$4&gt;$A$5, OFFSET(New_Cohort!$E$109, $A11-$A$5-AH$4-1, $A11-$A$5-1), OFFSET(Existing_Cohort!$C$208, AH$4-($A11-$A$5), $A11-$A$5))</f>
        <v>17781.226203471488</v>
      </c>
      <c r="AI11" s="67">
        <f ca="1">IF($A11-AI$4&gt;$A$5, OFFSET(New_Cohort!$E$109, $A11-$A$5-AI$4-1, $A11-$A$5-1), OFFSET(Existing_Cohort!$C$208, AI$4-($A11-$A$5), $A11-$A$5))</f>
        <v>18312.473158500732</v>
      </c>
      <c r="AJ11" s="67">
        <f ca="1">IF($A11-AJ$4&gt;$A$5, OFFSET(New_Cohort!$E$109, $A11-$A$5-AJ$4-1, $A11-$A$5-1), OFFSET(Existing_Cohort!$C$208, AJ$4-($A11-$A$5), $A11-$A$5))</f>
        <v>19012.009397969588</v>
      </c>
      <c r="AK11" s="67">
        <f ca="1">IF($A11-AK$4&gt;$A$5, OFFSET(New_Cohort!$E$109, $A11-$A$5-AK$4-1, $A11-$A$5-1), OFFSET(Existing_Cohort!$C$208, AK$4-($A11-$A$5), $A11-$A$5))</f>
        <v>20138.477934704249</v>
      </c>
      <c r="AL11" s="67">
        <f ca="1">IF($A11-AL$4&gt;$A$5, OFFSET(New_Cohort!$E$109, $A11-$A$5-AL$4-1, $A11-$A$5-1), OFFSET(Existing_Cohort!$C$208, AL$4-($A11-$A$5), $A11-$A$5))</f>
        <v>23360.66930888284</v>
      </c>
      <c r="AM11" s="67">
        <f ca="1">IF($A11-AM$4&gt;$A$5, OFFSET(New_Cohort!$E$109, $A11-$A$5-AM$4-1, $A11-$A$5-1), OFFSET(Existing_Cohort!$C$208, AM$4-($A11-$A$5), $A11-$A$5))</f>
        <v>25356.174191209499</v>
      </c>
      <c r="AN11" s="67">
        <f ca="1">IF($A11-AN$4&gt;$A$5, OFFSET(New_Cohort!$E$109, $A11-$A$5-AN$4-1, $A11-$A$5-1), OFFSET(Existing_Cohort!$C$208, AN$4-($A11-$A$5), $A11-$A$5))</f>
        <v>24464.025031582598</v>
      </c>
      <c r="AO11" s="67">
        <f ca="1">IF($A11-AO$4&gt;$A$5, OFFSET(New_Cohort!$E$109, $A11-$A$5-AO$4-1, $A11-$A$5-1), OFFSET(Existing_Cohort!$C$208, AO$4-($A11-$A$5), $A11-$A$5))</f>
        <v>24616.482902640189</v>
      </c>
      <c r="AP11" s="67">
        <f ca="1">IF($A11-AP$4&gt;$A$5, OFFSET(New_Cohort!$E$109, $A11-$A$5-AP$4-1, $A11-$A$5-1), OFFSET(Existing_Cohort!$C$208, AP$4-($A11-$A$5), $A11-$A$5))</f>
        <v>24453.390381712212</v>
      </c>
      <c r="AQ11" s="67">
        <f ca="1">IF($A11-AQ$4&gt;$A$5, OFFSET(New_Cohort!$E$109, $A11-$A$5-AQ$4-1, $A11-$A$5-1), OFFSET(Existing_Cohort!$C$208, AQ$4-($A11-$A$5), $A11-$A$5))</f>
        <v>22833.211557800896</v>
      </c>
      <c r="AR11" s="67">
        <f ca="1">IF($A11-AR$4&gt;$A$5, OFFSET(New_Cohort!$E$109, $A11-$A$5-AR$4-1, $A11-$A$5-1), OFFSET(Existing_Cohort!$C$208, AR$4-($A11-$A$5), $A11-$A$5))</f>
        <v>21341.480991316443</v>
      </c>
      <c r="AS11" s="67">
        <f ca="1">IF($A11-AS$4&gt;$A$5, OFFSET(New_Cohort!$E$109, $A11-$A$5-AS$4-1, $A11-$A$5-1), OFFSET(Existing_Cohort!$C$208, AS$4-($A11-$A$5), $A11-$A$5))</f>
        <v>20197.390441146705</v>
      </c>
      <c r="AT11" s="67">
        <f ca="1">IF($A11-AT$4&gt;$A$5, OFFSET(New_Cohort!$E$109, $A11-$A$5-AT$4-1, $A11-$A$5-1), OFFSET(Existing_Cohort!$C$208, AT$4-($A11-$A$5), $A11-$A$5))</f>
        <v>20866.575073352276</v>
      </c>
      <c r="AU11" s="67">
        <f ca="1">IF($A11-AU$4&gt;$A$5, OFFSET(New_Cohort!$E$109, $A11-$A$5-AU$4-1, $A11-$A$5-1), OFFSET(Existing_Cohort!$C$208, AU$4-($A11-$A$5), $A11-$A$5))</f>
        <v>21220.580467261112</v>
      </c>
      <c r="AV11" s="67">
        <f ca="1">IF($A11-AV$4&gt;$A$5, OFFSET(New_Cohort!$E$109, $A11-$A$5-AV$4-1, $A11-$A$5-1), OFFSET(Existing_Cohort!$C$208, AV$4-($A11-$A$5), $A11-$A$5))</f>
        <v>19878.866000563383</v>
      </c>
      <c r="AW11" s="67">
        <f ca="1">IF($A11-AW$4&gt;$A$5, OFFSET(New_Cohort!$E$109, $A11-$A$5-AW$4-1, $A11-$A$5-1), OFFSET(Existing_Cohort!$C$208, AW$4-($A11-$A$5), $A11-$A$5))</f>
        <v>19031.558536058386</v>
      </c>
      <c r="AX11" s="67">
        <f ca="1">IF($A11-AX$4&gt;$A$5, OFFSET(New_Cohort!$E$109, $A11-$A$5-AX$4-1, $A11-$A$5-1), OFFSET(Existing_Cohort!$C$208, AX$4-($A11-$A$5), $A11-$A$5))</f>
        <v>18109.57339382494</v>
      </c>
      <c r="AY11" s="67">
        <f ca="1">IF($A11-AY$4&gt;$A$5, OFFSET(New_Cohort!$E$109, $A11-$A$5-AY$4-1, $A11-$A$5-1), OFFSET(Existing_Cohort!$C$208, AY$4-($A11-$A$5), $A11-$A$5))</f>
        <v>17514.119577512098</v>
      </c>
      <c r="AZ11" s="67">
        <f ca="1">IF($A11-AZ$4&gt;$A$5, OFFSET(New_Cohort!$E$109, $A11-$A$5-AZ$4-1, $A11-$A$5-1), OFFSET(Existing_Cohort!$C$208, AZ$4-($A11-$A$5), $A11-$A$5))</f>
        <v>18100.03933587388</v>
      </c>
      <c r="BA11" s="67">
        <f ca="1">IF($A11-BA$4&gt;$A$5, OFFSET(New_Cohort!$E$109, $A11-$A$5-BA$4-1, $A11-$A$5-1), OFFSET(Existing_Cohort!$C$208, BA$4-($A11-$A$5), $A11-$A$5))</f>
        <v>19096.435568572888</v>
      </c>
      <c r="BB11" s="67">
        <f ca="1">IF($A11-BB$4&gt;$A$5, OFFSET(New_Cohort!$E$109, $A11-$A$5-BB$4-1, $A11-$A$5-1), OFFSET(Existing_Cohort!$C$208, BB$4-($A11-$A$5), $A11-$A$5))</f>
        <v>20484.369993902386</v>
      </c>
      <c r="BC11" s="67">
        <f ca="1">IF($A11-BC$4&gt;$A$5, OFFSET(New_Cohort!$E$109, $A11-$A$5-BC$4-1, $A11-$A$5-1), OFFSET(Existing_Cohort!$C$208, BC$4-($A11-$A$5), $A11-$A$5))</f>
        <v>22198.809568254132</v>
      </c>
      <c r="BD11" s="67">
        <f ca="1">IF($A11-BD$4&gt;$A$5, OFFSET(New_Cohort!$E$109, $A11-$A$5-BD$4-1, $A11-$A$5-1), OFFSET(Existing_Cohort!$C$208, BD$4-($A11-$A$5), $A11-$A$5))</f>
        <v>23129.575784322391</v>
      </c>
      <c r="BE11" s="67">
        <f ca="1">IF($A11-BE$4&gt;$A$5, OFFSET(New_Cohort!$E$109, $A11-$A$5-BE$4-1, $A11-$A$5-1), OFFSET(Existing_Cohort!$C$208, BE$4-($A11-$A$5), $A11-$A$5))</f>
        <v>23716.540070193128</v>
      </c>
      <c r="BF11" s="67">
        <f ca="1">IF($A11-BF$4&gt;$A$5, OFFSET(New_Cohort!$E$109, $A11-$A$5-BF$4-1, $A11-$A$5-1), OFFSET(Existing_Cohort!$C$208, BF$4-($A11-$A$5), $A11-$A$5))</f>
        <v>24611.239807048467</v>
      </c>
      <c r="BG11" s="67">
        <f ca="1">IF($A11-BG$4&gt;$A$5, OFFSET(New_Cohort!$E$109, $A11-$A$5-BG$4-1, $A11-$A$5-1), OFFSET(Existing_Cohort!$C$208, BG$4-($A11-$A$5), $A11-$A$5))</f>
        <v>24719.291319502714</v>
      </c>
      <c r="BH11" s="67">
        <f ca="1">IF($A11-BH$4&gt;$A$5, OFFSET(New_Cohort!$E$109, $A11-$A$5-BH$4-1, $A11-$A$5-1), OFFSET(Existing_Cohort!$C$208, BH$4-($A11-$A$5), $A11-$A$5))</f>
        <v>24387.968084383654</v>
      </c>
      <c r="BI11" s="67">
        <f ca="1">IF($A11-BI$4&gt;$A$5, OFFSET(New_Cohort!$E$109, $A11-$A$5-BI$4-1, $A11-$A$5-1), OFFSET(Existing_Cohort!$C$208, BI$4-($A11-$A$5), $A11-$A$5))</f>
        <v>22727.707149794394</v>
      </c>
      <c r="BJ11" s="67">
        <f ca="1">IF($A11-BJ$4&gt;$A$5, OFFSET(New_Cohort!$E$109, $A11-$A$5-BJ$4-1, $A11-$A$5-1), OFFSET(Existing_Cohort!$C$208, BJ$4-($A11-$A$5), $A11-$A$5))</f>
        <v>21497.215919136328</v>
      </c>
      <c r="BK11" s="67">
        <f ca="1">IF($A11-BK$4&gt;$A$5, OFFSET(New_Cohort!$E$109, $A11-$A$5-BK$4-1, $A11-$A$5-1), OFFSET(Existing_Cohort!$C$208, BK$4-($A11-$A$5), $A11-$A$5))</f>
        <v>22183.663080145867</v>
      </c>
      <c r="BL11" s="67">
        <f ca="1">IF($A11-BL$4&gt;$A$5, OFFSET(New_Cohort!$E$109, $A11-$A$5-BL$4-1, $A11-$A$5-1), OFFSET(Existing_Cohort!$C$208, BL$4-($A11-$A$5), $A11-$A$5))</f>
        <v>22131.767995710259</v>
      </c>
      <c r="BM11" s="67">
        <f ca="1">IF($A11-BM$4&gt;$A$5, OFFSET(New_Cohort!$E$109, $A11-$A$5-BM$4-1, $A11-$A$5-1), OFFSET(Existing_Cohort!$C$208, BM$4-($A11-$A$5), $A11-$A$5))</f>
        <v>22938.877538523055</v>
      </c>
      <c r="BN11" s="67">
        <f ca="1">IF($A11-BN$4&gt;$A$5, OFFSET(New_Cohort!$E$109, $A11-$A$5-BN$4-1, $A11-$A$5-1), OFFSET(Existing_Cohort!$C$208, BN$4-($A11-$A$5), $A11-$A$5))</f>
        <v>21362.430076366865</v>
      </c>
      <c r="BO11" s="67">
        <f ca="1">IF($A11-BO$4&gt;$A$5, OFFSET(New_Cohort!$E$109, $A11-$A$5-BO$4-1, $A11-$A$5-1), OFFSET(Existing_Cohort!$C$208, BO$4-($A11-$A$5), $A11-$A$5))</f>
        <v>14976.889518674503</v>
      </c>
      <c r="BP11" s="67">
        <f ca="1">IF($A11-BP$4&gt;$A$5, OFFSET(New_Cohort!$E$109, $A11-$A$5-BP$4-1, $A11-$A$5-1), OFFSET(Existing_Cohort!$C$208, BP$4-($A11-$A$5), $A11-$A$5))</f>
        <v>11410.467433987913</v>
      </c>
      <c r="BQ11" s="67">
        <f ca="1">IF($A11-BQ$4&gt;$A$5, OFFSET(New_Cohort!$E$109, $A11-$A$5-BQ$4-1, $A11-$A$5-1), OFFSET(Existing_Cohort!$C$208, BQ$4-($A11-$A$5), $A11-$A$5))</f>
        <v>11628.048143405766</v>
      </c>
      <c r="BR11" s="67">
        <f ca="1">IF($A11-BR$4&gt;$A$5, OFFSET(New_Cohort!$E$109, $A11-$A$5-BR$4-1, $A11-$A$5-1), OFFSET(Existing_Cohort!$C$208, BR$4-($A11-$A$5), $A11-$A$5))</f>
        <v>12828.920867703684</v>
      </c>
      <c r="BS11" s="67">
        <f ca="1">IF($A11-BS$4&gt;$A$5, OFFSET(New_Cohort!$E$109, $A11-$A$5-BS$4-1, $A11-$A$5-1), OFFSET(Existing_Cohort!$C$208, BS$4-($A11-$A$5), $A11-$A$5))</f>
        <v>14886.083794141283</v>
      </c>
      <c r="BT11" s="67">
        <f ca="1">IF($A11-BT$4&gt;$A$5, OFFSET(New_Cohort!$E$109, $A11-$A$5-BT$4-1, $A11-$A$5-1), OFFSET(Existing_Cohort!$C$208, BT$4-($A11-$A$5), $A11-$A$5))</f>
        <v>14893.728786736967</v>
      </c>
      <c r="BU11" s="67">
        <f ca="1">IF($A11-BU$4&gt;$A$5, OFFSET(New_Cohort!$E$109, $A11-$A$5-BU$4-1, $A11-$A$5-1), OFFSET(Existing_Cohort!$C$208, BU$4-($A11-$A$5), $A11-$A$5))</f>
        <v>14249.042632078454</v>
      </c>
      <c r="BV11" s="67">
        <f ca="1">IF($A11-BV$4&gt;$A$5, OFFSET(New_Cohort!$E$109, $A11-$A$5-BV$4-1, $A11-$A$5-1), OFFSET(Existing_Cohort!$C$208, BV$4-($A11-$A$5), $A11-$A$5))</f>
        <v>14111.279275843441</v>
      </c>
      <c r="BW11" s="67">
        <f ca="1">IF($A11-BW$4&gt;$A$5, OFFSET(New_Cohort!$E$109, $A11-$A$5-BW$4-1, $A11-$A$5-1), OFFSET(Existing_Cohort!$C$208, BW$4-($A11-$A$5), $A11-$A$5))</f>
        <v>13192.14545775843</v>
      </c>
      <c r="BX11" s="67">
        <f ca="1">IF($A11-BX$4&gt;$A$5, OFFSET(New_Cohort!$E$109, $A11-$A$5-BX$4-1, $A11-$A$5-1), OFFSET(Existing_Cohort!$C$208, BX$4-($A11-$A$5), $A11-$A$5))</f>
        <v>12694.931077423373</v>
      </c>
      <c r="BY11" s="67">
        <f ca="1">IF($A11-BY$4&gt;$A$5, OFFSET(New_Cohort!$E$109, $A11-$A$5-BY$4-1, $A11-$A$5-1), OFFSET(Existing_Cohort!$C$208, BY$4-($A11-$A$5), $A11-$A$5))</f>
        <v>11675.171859745969</v>
      </c>
      <c r="BZ11" s="67">
        <f ca="1">IF($A11-BZ$4&gt;$A$5, OFFSET(New_Cohort!$E$109, $A11-$A$5-BZ$4-1, $A11-$A$5-1), OFFSET(Existing_Cohort!$C$208, BZ$4-($A11-$A$5), $A11-$A$5))</f>
        <v>10373.77887839709</v>
      </c>
      <c r="CA11" s="67">
        <f ca="1">IF($A11-CA$4&gt;$A$5, OFFSET(New_Cohort!$E$109, $A11-$A$5-CA$4-1, $A11-$A$5-1), OFFSET(Existing_Cohort!$C$208, CA$4-($A11-$A$5), $A11-$A$5))</f>
        <v>9230.2826252230097</v>
      </c>
      <c r="CB11" s="67">
        <f ca="1">IF($A11-CB$4&gt;$A$5, OFFSET(New_Cohort!$E$109, $A11-$A$5-CB$4-1, $A11-$A$5-1), OFFSET(Existing_Cohort!$C$208, CB$4-($A11-$A$5), $A11-$A$5))</f>
        <v>7895.7548848806528</v>
      </c>
      <c r="CC11" s="67">
        <f ca="1">IF($A11-CC$4&gt;$A$5, OFFSET(New_Cohort!$E$109, $A11-$A$5-CC$4-1, $A11-$A$5-1), OFFSET(Existing_Cohort!$C$208, CC$4-($A11-$A$5), $A11-$A$5))</f>
        <v>6948.5629606366165</v>
      </c>
      <c r="CD11" s="67">
        <f ca="1">IF($A11-CD$4&gt;$A$5, OFFSET(New_Cohort!$E$109, $A11-$A$5-CD$4-1, $A11-$A$5-1), OFFSET(Existing_Cohort!$C$208, CD$4-($A11-$A$5), $A11-$A$5))</f>
        <v>6084.3599504866133</v>
      </c>
      <c r="CE11" s="67">
        <f ca="1">IF($A11-CE$4&gt;$A$5, OFFSET(New_Cohort!$E$109, $A11-$A$5-CE$4-1, $A11-$A$5-1), OFFSET(Existing_Cohort!$C$208, CE$4-($A11-$A$5), $A11-$A$5))</f>
        <v>5290.4141810075416</v>
      </c>
      <c r="CF11" s="67">
        <f ca="1">IF($A11-CF$4&gt;$A$5, OFFSET(New_Cohort!$E$109, $A11-$A$5-CF$4-1, $A11-$A$5-1), OFFSET(Existing_Cohort!$C$208, CF$4-($A11-$A$5), $A11-$A$5))</f>
        <v>4572.8523515514553</v>
      </c>
      <c r="CG11" s="67">
        <f ca="1">IF($A11-CG$4&gt;$A$5, OFFSET(New_Cohort!$E$109, $A11-$A$5-CG$4-1, $A11-$A$5-1), OFFSET(Existing_Cohort!$C$208, CG$4-($A11-$A$5), $A11-$A$5))</f>
        <v>3982.4349556156153</v>
      </c>
      <c r="CH11" s="67">
        <f ca="1">IF($A11-CH$4&gt;$A$5, OFFSET(New_Cohort!$E$109, $A11-$A$5-CH$4-1, $A11-$A$5-1), OFFSET(Existing_Cohort!$C$208, CH$4-($A11-$A$5), $A11-$A$5))</f>
        <v>3515.4612501984866</v>
      </c>
      <c r="CI11" s="67">
        <f ca="1">IF($A11-CI$4&gt;$A$5, OFFSET(New_Cohort!$E$109, $A11-$A$5-CI$4-1, $A11-$A$5-1), OFFSET(Existing_Cohort!$C$208, CI$4-($A11-$A$5), $A11-$A$5))</f>
        <v>3158.9184414024867</v>
      </c>
      <c r="CJ11" s="67">
        <f ca="1">IF($A11-CJ$4&gt;$A$5, OFFSET(New_Cohort!$E$109, $A11-$A$5-CJ$4-1, $A11-$A$5-1), OFFSET(Existing_Cohort!$C$208, CJ$4-($A11-$A$5), $A11-$A$5))</f>
        <v>2770.5332261783965</v>
      </c>
      <c r="CK11" s="67">
        <f ca="1">IF($A11-CK$4&gt;$A$5, OFFSET(New_Cohort!$E$109, $A11-$A$5-CK$4-1, $A11-$A$5-1), OFFSET(Existing_Cohort!$C$208, CK$4-($A11-$A$5), $A11-$A$5))</f>
        <v>2318.5734667774423</v>
      </c>
      <c r="CL11" s="67">
        <f ca="1">IF($A11-CL$4&gt;$A$5, OFFSET(New_Cohort!$E$109, $A11-$A$5-CL$4-1, $A11-$A$5-1), OFFSET(Existing_Cohort!$C$208, CL$4-($A11-$A$5), $A11-$A$5))</f>
        <v>1960.5086130728041</v>
      </c>
      <c r="CM11" s="67">
        <f ca="1">IF($A11-CM$4&gt;$A$5, OFFSET(New_Cohort!$E$109, $A11-$A$5-CM$4-1, $A11-$A$5-1), OFFSET(Existing_Cohort!$C$208, CM$4-($A11-$A$5), $A11-$A$5))</f>
        <v>1677.6791166586584</v>
      </c>
      <c r="CN11" s="67">
        <f ca="1">IF($A11-CN$4&gt;$A$5, OFFSET(New_Cohort!$E$109, $A11-$A$5-CN$4-1, $A11-$A$5-1), OFFSET(Existing_Cohort!$C$208, CN$4-($A11-$A$5), $A11-$A$5))</f>
        <v>1394.6221540633687</v>
      </c>
      <c r="CO11" s="67">
        <f ca="1">IF($A11-CO$4&gt;$A$5, OFFSET(New_Cohort!$E$109, $A11-$A$5-CO$4-1, $A11-$A$5-1), OFFSET(Existing_Cohort!$C$208, CO$4-($A11-$A$5), $A11-$A$5))</f>
        <v>1142.3684470310143</v>
      </c>
      <c r="CP11" s="67">
        <f ca="1">IF($A11-CP$4&gt;$A$5, OFFSET(New_Cohort!$E$109, $A11-$A$5-CP$4-1, $A11-$A$5-1), OFFSET(Existing_Cohort!$C$208, CP$4-($A11-$A$5), $A11-$A$5))</f>
        <v>909.39500676934949</v>
      </c>
      <c r="CQ11" s="67">
        <f ca="1">IF($A11-CQ$4&gt;$A$5, OFFSET(New_Cohort!$E$109, $A11-$A$5-CQ$4-1, $A11-$A$5-1), OFFSET(Existing_Cohort!$C$208, CQ$4-($A11-$A$5), $A11-$A$5))</f>
        <v>707.02254266159775</v>
      </c>
      <c r="CR11" s="67">
        <f ca="1">IF($A11-CR$4&gt;$A$5, OFFSET(New_Cohort!$E$109, $A11-$A$5-CR$4-1, $A11-$A$5-1), OFFSET(Existing_Cohort!$C$208, CR$4-($A11-$A$5), $A11-$A$5))</f>
        <v>525.98659779445256</v>
      </c>
      <c r="CS11" s="67">
        <f ca="1">IF($A11-CS$4&gt;$A$5, OFFSET(New_Cohort!$E$109, $A11-$A$5-CS$4-1, $A11-$A$5-1), OFFSET(Existing_Cohort!$C$208, CS$4-($A11-$A$5), $A11-$A$5))</f>
        <v>373.09119770747856</v>
      </c>
      <c r="CT11" s="67">
        <f ca="1">IF($A11-CT$4&gt;$A$5, OFFSET(New_Cohort!$E$109, $A11-$A$5-CT$4-1, $A11-$A$5-1), OFFSET(Existing_Cohort!$C$208, CT$4-($A11-$A$5), $A11-$A$5))</f>
        <v>268.95781632066877</v>
      </c>
      <c r="CU11" s="67">
        <f ca="1">IF($A11-CU$4&gt;$A$5, OFFSET(New_Cohort!$E$109, $A11-$A$5-CU$4-1, $A11-$A$5-1), OFFSET(Existing_Cohort!$C$208, CU$4-($A11-$A$5), $A11-$A$5))</f>
        <v>189.19660571715656</v>
      </c>
      <c r="CV11" s="67">
        <f ca="1">IF($A11-CV$4&gt;$A$5, OFFSET(New_Cohort!$E$109, $A11-$A$5-CV$4-1, $A11-$A$5-1), OFFSET(Existing_Cohort!$C$208, CV$4-($A11-$A$5), $A11-$A$5))</f>
        <v>127.19769127395058</v>
      </c>
      <c r="CW11" s="67">
        <f ca="1">IF($A11-CW$4&gt;$A$5, OFFSET(New_Cohort!$E$109, $A11-$A$5-CW$4-1, $A11-$A$5-1), OFFSET(Existing_Cohort!$C$208, CW$4-($A11-$A$5), $A11-$A$5))</f>
        <v>81.913888730124995</v>
      </c>
      <c r="CX11" s="179">
        <f ca="1">SUM(OFFSET(Existing_Cohort!$C$308, $A$5-$A11,$A11-2021, $A11-$A$5+1))</f>
        <v>186.15062956571484</v>
      </c>
      <c r="CY11" s="29"/>
      <c r="CZ11" s="29">
        <f ca="1">SUM(B11:CX11)-OFFSET(Summary_Calculations!$D$26, 0, By_Age!$A11-2022)</f>
        <v>0</v>
      </c>
    </row>
    <row r="12" spans="1:104" x14ac:dyDescent="0.35">
      <c r="A12">
        <f t="shared" si="0"/>
        <v>2028</v>
      </c>
      <c r="B12" s="178">
        <f ca="1">IF($A12-B$4&gt;$A$5, OFFSET(New_Cohort!$E$109, $A12-$A$5-B$4-1, $A12-$A$5-1), OFFSET(Existing_Cohort!$C$208, B$4-($A12-$A$5), $A12-$A$5))</f>
        <v>13367.229430331836</v>
      </c>
      <c r="C12" s="67">
        <f ca="1">IF($A12-C$4&gt;$A$5, OFFSET(New_Cohort!$E$109, $A12-$A$5-C$4-1, $A12-$A$5-1), OFFSET(Existing_Cohort!$C$208, C$4-($A12-$A$5), $A12-$A$5))</f>
        <v>13688.816251535241</v>
      </c>
      <c r="D12" s="67">
        <f ca="1">IF($A12-D$4&gt;$A$5, OFFSET(New_Cohort!$E$109, $A12-$A$5-D$4-1, $A12-$A$5-1), OFFSET(Existing_Cohort!$C$208, D$4-($A12-$A$5), $A12-$A$5))</f>
        <v>14246.209942294772</v>
      </c>
      <c r="E12" s="67">
        <f ca="1">IF($A12-E$4&gt;$A$5, OFFSET(New_Cohort!$E$109, $A12-$A$5-E$4-1, $A12-$A$5-1), OFFSET(Existing_Cohort!$C$208, E$4-($A12-$A$5), $A12-$A$5))</f>
        <v>14942.242185365216</v>
      </c>
      <c r="F12" s="67">
        <f ca="1">IF($A12-F$4&gt;$A$5, OFFSET(New_Cohort!$E$109, $A12-$A$5-F$4-1, $A12-$A$5-1), OFFSET(Existing_Cohort!$C$208, F$4-($A12-$A$5), $A12-$A$5))</f>
        <v>15553.425162083375</v>
      </c>
      <c r="G12" s="67">
        <f ca="1">IF($A12-G$4&gt;$A$5, OFFSET(New_Cohort!$E$109, $A12-$A$5-G$4-1, $A12-$A$5-1), OFFSET(Existing_Cohort!$C$208, G$4-($A12-$A$5), $A12-$A$5))</f>
        <v>16178.117560665189</v>
      </c>
      <c r="H12" s="67">
        <f ca="1">IF($A12-H$4&gt;$A$5, OFFSET(New_Cohort!$E$109, $A12-$A$5-H$4-1, $A12-$A$5-1), OFFSET(Existing_Cohort!$C$208, H$4-($A12-$A$5), $A12-$A$5))</f>
        <v>16813.755101761326</v>
      </c>
      <c r="I12" s="67">
        <f ca="1">IF($A12-I$4&gt;$A$5, OFFSET(New_Cohort!$E$109, $A12-$A$5-I$4-1, $A12-$A$5-1), OFFSET(Existing_Cohort!$C$208, I$4-($A12-$A$5), $A12-$A$5))</f>
        <v>11472.691743689749</v>
      </c>
      <c r="J12" s="67">
        <f ca="1">IF($A12-J$4&gt;$A$5, OFFSET(New_Cohort!$E$109, $A12-$A$5-J$4-1, $A12-$A$5-1), OFFSET(Existing_Cohort!$C$208, J$4-($A12-$A$5), $A12-$A$5))</f>
        <v>13320.314679264284</v>
      </c>
      <c r="K12" s="67">
        <f ca="1">IF($A12-K$4&gt;$A$5, OFFSET(New_Cohort!$E$109, $A12-$A$5-K$4-1, $A12-$A$5-1), OFFSET(Existing_Cohort!$C$208, K$4-($A12-$A$5), $A12-$A$5))</f>
        <v>14924.955375048299</v>
      </c>
      <c r="L12" s="67">
        <f ca="1">IF($A12-L$4&gt;$A$5, OFFSET(New_Cohort!$E$109, $A12-$A$5-L$4-1, $A12-$A$5-1), OFFSET(Existing_Cohort!$C$208, L$4-($A12-$A$5), $A12-$A$5))</f>
        <v>16790.440386622926</v>
      </c>
      <c r="M12" s="67">
        <f ca="1">IF($A12-M$4&gt;$A$5, OFFSET(New_Cohort!$E$109, $A12-$A$5-M$4-1, $A12-$A$5-1), OFFSET(Existing_Cohort!$C$208, M$4-($A12-$A$5), $A12-$A$5))</f>
        <v>18151.110621940476</v>
      </c>
      <c r="N12" s="67">
        <f ca="1">IF($A12-N$4&gt;$A$5, OFFSET(New_Cohort!$E$109, $A12-$A$5-N$4-1, $A12-$A$5-1), OFFSET(Existing_Cohort!$C$208, N$4-($A12-$A$5), $A12-$A$5))</f>
        <v>17649.033056381624</v>
      </c>
      <c r="O12" s="67">
        <f ca="1">IF($A12-O$4&gt;$A$5, OFFSET(New_Cohort!$E$109, $A12-$A$5-O$4-1, $A12-$A$5-1), OFFSET(Existing_Cohort!$C$208, O$4-($A12-$A$5), $A12-$A$5))</f>
        <v>17840.706103722252</v>
      </c>
      <c r="P12" s="67">
        <f ca="1">IF($A12-P$4&gt;$A$5, OFFSET(New_Cohort!$E$109, $A12-$A$5-P$4-1, $A12-$A$5-1), OFFSET(Existing_Cohort!$C$208, P$4-($A12-$A$5), $A12-$A$5))</f>
        <v>18218.135722240128</v>
      </c>
      <c r="Q12" s="67">
        <f ca="1">IF($A12-Q$4&gt;$A$5, OFFSET(New_Cohort!$E$109, $A12-$A$5-Q$4-1, $A12-$A$5-1), OFFSET(Existing_Cohort!$C$208, Q$4-($A12-$A$5), $A12-$A$5))</f>
        <v>18451.333827363371</v>
      </c>
      <c r="R12" s="67">
        <f ca="1">IF($A12-R$4&gt;$A$5, OFFSET(New_Cohort!$E$109, $A12-$A$5-R$4-1, $A12-$A$5-1), OFFSET(Existing_Cohort!$C$208, R$4-($A12-$A$5), $A12-$A$5))</f>
        <v>18213.525242288473</v>
      </c>
      <c r="S12" s="67">
        <f ca="1">IF($A12-S$4&gt;$A$5, OFFSET(New_Cohort!$E$109, $A12-$A$5-S$4-1, $A12-$A$5-1), OFFSET(Existing_Cohort!$C$208, S$4-($A12-$A$5), $A12-$A$5))</f>
        <v>17547.604057544973</v>
      </c>
      <c r="T12" s="67">
        <f ca="1">IF($A12-T$4&gt;$A$5, OFFSET(New_Cohort!$E$109, $A12-$A$5-T$4-1, $A12-$A$5-1), OFFSET(Existing_Cohort!$C$208, T$4-($A12-$A$5), $A12-$A$5))</f>
        <v>17641.267742295528</v>
      </c>
      <c r="U12" s="67">
        <f ca="1">IF($A12-U$4&gt;$A$5, OFFSET(New_Cohort!$E$109, $A12-$A$5-U$4-1, $A12-$A$5-1), OFFSET(Existing_Cohort!$C$208, U$4-($A12-$A$5), $A12-$A$5))</f>
        <v>17527.548227452677</v>
      </c>
      <c r="V12" s="67">
        <f ca="1">IF($A12-V$4&gt;$A$5, OFFSET(New_Cohort!$E$109, $A12-$A$5-V$4-1, $A12-$A$5-1), OFFSET(Existing_Cohort!$C$208, V$4-($A12-$A$5), $A12-$A$5))</f>
        <v>17096.207676894941</v>
      </c>
      <c r="W12" s="67">
        <f ca="1">IF($A12-W$4&gt;$A$5, OFFSET(New_Cohort!$E$109, $A12-$A$5-W$4-1, $A12-$A$5-1), OFFSET(Existing_Cohort!$C$208, W$4-($A12-$A$5), $A12-$A$5))</f>
        <v>16636.453102600033</v>
      </c>
      <c r="X12" s="67">
        <f ca="1">IF($A12-X$4&gt;$A$5, OFFSET(New_Cohort!$E$109, $A12-$A$5-X$4-1, $A12-$A$5-1), OFFSET(Existing_Cohort!$C$208, X$4-($A12-$A$5), $A12-$A$5))</f>
        <v>16285.613200526845</v>
      </c>
      <c r="Y12" s="67">
        <f ca="1">IF($A12-Y$4&gt;$A$5, OFFSET(New_Cohort!$E$109, $A12-$A$5-Y$4-1, $A12-$A$5-1), OFFSET(Existing_Cohort!$C$208, Y$4-($A12-$A$5), $A12-$A$5))</f>
        <v>16015.229532823316</v>
      </c>
      <c r="Z12" s="67">
        <f ca="1">IF($A12-Z$4&gt;$A$5, OFFSET(New_Cohort!$E$109, $A12-$A$5-Z$4-1, $A12-$A$5-1), OFFSET(Existing_Cohort!$C$208, Z$4-($A12-$A$5), $A12-$A$5))</f>
        <v>15740.109083324736</v>
      </c>
      <c r="AA12" s="67">
        <f ca="1">IF($A12-AA$4&gt;$A$5, OFFSET(New_Cohort!$E$109, $A12-$A$5-AA$4-1, $A12-$A$5-1), OFFSET(Existing_Cohort!$C$208, AA$4-($A12-$A$5), $A12-$A$5))</f>
        <v>15598.289971557224</v>
      </c>
      <c r="AB12" s="67">
        <f ca="1">IF($A12-AB$4&gt;$A$5, OFFSET(New_Cohort!$E$109, $A12-$A$5-AB$4-1, $A12-$A$5-1), OFFSET(Existing_Cohort!$C$208, AB$4-($A12-$A$5), $A12-$A$5))</f>
        <v>15658.95047189365</v>
      </c>
      <c r="AC12" s="67">
        <f ca="1">IF($A12-AC$4&gt;$A$5, OFFSET(New_Cohort!$E$109, $A12-$A$5-AC$4-1, $A12-$A$5-1), OFFSET(Existing_Cohort!$C$208, AC$4-($A12-$A$5), $A12-$A$5))</f>
        <v>16107.248967915042</v>
      </c>
      <c r="AD12" s="67">
        <f ca="1">IF($A12-AD$4&gt;$A$5, OFFSET(New_Cohort!$E$109, $A12-$A$5-AD$4-1, $A12-$A$5-1), OFFSET(Existing_Cohort!$C$208, AD$4-($A12-$A$5), $A12-$A$5))</f>
        <v>16144.877473068074</v>
      </c>
      <c r="AE12" s="67">
        <f ca="1">IF($A12-AE$4&gt;$A$5, OFFSET(New_Cohort!$E$109, $A12-$A$5-AE$4-1, $A12-$A$5-1), OFFSET(Existing_Cohort!$C$208, AE$4-($A12-$A$5), $A12-$A$5))</f>
        <v>15882.062116771127</v>
      </c>
      <c r="AF12" s="67">
        <f ca="1">IF($A12-AF$4&gt;$A$5, OFFSET(New_Cohort!$E$109, $A12-$A$5-AF$4-1, $A12-$A$5-1), OFFSET(Existing_Cohort!$C$208, AF$4-($A12-$A$5), $A12-$A$5))</f>
        <v>16195.294539803526</v>
      </c>
      <c r="AG12" s="67">
        <f ca="1">IF($A12-AG$4&gt;$A$5, OFFSET(New_Cohort!$E$109, $A12-$A$5-AG$4-1, $A12-$A$5-1), OFFSET(Existing_Cohort!$C$208, AG$4-($A12-$A$5), $A12-$A$5))</f>
        <v>16656.209590625196</v>
      </c>
      <c r="AH12" s="67">
        <f ca="1">IF($A12-AH$4&gt;$A$5, OFFSET(New_Cohort!$E$109, $A12-$A$5-AH$4-1, $A12-$A$5-1), OFFSET(Existing_Cohort!$C$208, AH$4-($A12-$A$5), $A12-$A$5))</f>
        <v>17224.915028670701</v>
      </c>
      <c r="AI12" s="67">
        <f ca="1">IF($A12-AI$4&gt;$A$5, OFFSET(New_Cohort!$E$109, $A12-$A$5-AI$4-1, $A12-$A$5-1), OFFSET(Existing_Cohort!$C$208, AI$4-($A12-$A$5), $A12-$A$5))</f>
        <v>17770.479415251735</v>
      </c>
      <c r="AJ12" s="67">
        <f ca="1">IF($A12-AJ$4&gt;$A$5, OFFSET(New_Cohort!$E$109, $A12-$A$5-AJ$4-1, $A12-$A$5-1), OFFSET(Existing_Cohort!$C$208, AJ$4-($A12-$A$5), $A12-$A$5))</f>
        <v>18300.672604280884</v>
      </c>
      <c r="AK12" s="67">
        <f ca="1">IF($A12-AK$4&gt;$A$5, OFFSET(New_Cohort!$E$109, $A12-$A$5-AK$4-1, $A12-$A$5-1), OFFSET(Existing_Cohort!$C$208, AK$4-($A12-$A$5), $A12-$A$5))</f>
        <v>18998.920629641027</v>
      </c>
      <c r="AL12" s="67">
        <f ca="1">IF($A12-AL$4&gt;$A$5, OFFSET(New_Cohort!$E$109, $A12-$A$5-AL$4-1, $A12-$A$5-1), OFFSET(Existing_Cohort!$C$208, AL$4-($A12-$A$5), $A12-$A$5))</f>
        <v>20123.617727911671</v>
      </c>
      <c r="AM12" s="67">
        <f ca="1">IF($A12-AM$4&gt;$A$5, OFFSET(New_Cohort!$E$109, $A12-$A$5-AM$4-1, $A12-$A$5-1), OFFSET(Existing_Cohort!$C$208, AM$4-($A12-$A$5), $A12-$A$5))</f>
        <v>23342.138067469656</v>
      </c>
      <c r="AN12" s="67">
        <f ca="1">IF($A12-AN$4&gt;$A$5, OFFSET(New_Cohort!$E$109, $A12-$A$5-AN$4-1, $A12-$A$5-1), OFFSET(Existing_Cohort!$C$208, AN$4-($A12-$A$5), $A12-$A$5))</f>
        <v>25334.479446506484</v>
      </c>
      <c r="AO12" s="67">
        <f ca="1">IF($A12-AO$4&gt;$A$5, OFFSET(New_Cohort!$E$109, $A12-$A$5-AO$4-1, $A12-$A$5-1), OFFSET(Existing_Cohort!$C$208, AO$4-($A12-$A$5), $A12-$A$5))</f>
        <v>24441.378526538494</v>
      </c>
      <c r="AP12" s="67">
        <f ca="1">IF($A12-AP$4&gt;$A$5, OFFSET(New_Cohort!$E$109, $A12-$A$5-AP$4-1, $A12-$A$5-1), OFFSET(Existing_Cohort!$C$208, AP$4-($A12-$A$5), $A12-$A$5))</f>
        <v>24591.721555569031</v>
      </c>
      <c r="AQ12" s="67">
        <f ca="1">IF($A12-AQ$4&gt;$A$5, OFFSET(New_Cohort!$E$109, $A12-$A$5-AQ$4-1, $A12-$A$5-1), OFFSET(Existing_Cohort!$C$208, AQ$4-($A12-$A$5), $A12-$A$5))</f>
        <v>24426.572332625299</v>
      </c>
      <c r="AR12" s="67">
        <f ca="1">IF($A12-AR$4&gt;$A$5, OFFSET(New_Cohort!$E$109, $A12-$A$5-AR$4-1, $A12-$A$5-1), OFFSET(Existing_Cohort!$C$208, AR$4-($A12-$A$5), $A12-$A$5))</f>
        <v>22805.823240503178</v>
      </c>
      <c r="AS12" s="67">
        <f ca="1">IF($A12-AS$4&gt;$A$5, OFFSET(New_Cohort!$E$109, $A12-$A$5-AS$4-1, $A12-$A$5-1), OFFSET(Existing_Cohort!$C$208, AS$4-($A12-$A$5), $A12-$A$5))</f>
        <v>21313.391651431684</v>
      </c>
      <c r="AT12" s="67">
        <f ca="1">IF($A12-AT$4&gt;$A$5, OFFSET(New_Cohort!$E$109, $A12-$A$5-AT$4-1, $A12-$A$5-1), OFFSET(Existing_Cohort!$C$208, AT$4-($A12-$A$5), $A12-$A$5))</f>
        <v>20168.168140687383</v>
      </c>
      <c r="AU12" s="67">
        <f ca="1">IF($A12-AU$4&gt;$A$5, OFFSET(New_Cohort!$E$109, $A12-$A$5-AU$4-1, $A12-$A$5-1), OFFSET(Existing_Cohort!$C$208, AU$4-($A12-$A$5), $A12-$A$5))</f>
        <v>20833.310387058889</v>
      </c>
      <c r="AV12" s="67">
        <f ca="1">IF($A12-AV$4&gt;$A$5, OFFSET(New_Cohort!$E$109, $A12-$A$5-AV$4-1, $A12-$A$5-1), OFFSET(Existing_Cohort!$C$208, AV$4-($A12-$A$5), $A12-$A$5))</f>
        <v>21183.268981414127</v>
      </c>
      <c r="AW12" s="67">
        <f ca="1">IF($A12-AW$4&gt;$A$5, OFFSET(New_Cohort!$E$109, $A12-$A$5-AW$4-1, $A12-$A$5-1), OFFSET(Existing_Cohort!$C$208, AW$4-($A12-$A$5), $A12-$A$5))</f>
        <v>19840.275374140765</v>
      </c>
      <c r="AX12" s="67">
        <f ca="1">IF($A12-AX$4&gt;$A$5, OFFSET(New_Cohort!$E$109, $A12-$A$5-AX$4-1, $A12-$A$5-1), OFFSET(Existing_Cohort!$C$208, AX$4-($A12-$A$5), $A12-$A$5))</f>
        <v>18990.805939434722</v>
      </c>
      <c r="AY12" s="67">
        <f ca="1">IF($A12-AY$4&gt;$A$5, OFFSET(New_Cohort!$E$109, $A12-$A$5-AY$4-1, $A12-$A$5-1), OFFSET(Existing_Cohort!$C$208, AY$4-($A12-$A$5), $A12-$A$5))</f>
        <v>18066.865613576665</v>
      </c>
      <c r="AZ12" s="67">
        <f ca="1">IF($A12-AZ$4&gt;$A$5, OFFSET(New_Cohort!$E$109, $A12-$A$5-AZ$4-1, $A12-$A$5-1), OFFSET(Existing_Cohort!$C$208, AZ$4-($A12-$A$5), $A12-$A$5))</f>
        <v>17468.769429443688</v>
      </c>
      <c r="BA12" s="67">
        <f ca="1">IF($A12-BA$4&gt;$A$5, OFFSET(New_Cohort!$E$109, $A12-$A$5-BA$4-1, $A12-$A$5-1), OFFSET(Existing_Cohort!$C$208, BA$4-($A12-$A$5), $A12-$A$5))</f>
        <v>18048.738369432402</v>
      </c>
      <c r="BB12" s="67">
        <f ca="1">IF($A12-BB$4&gt;$A$5, OFFSET(New_Cohort!$E$109, $A12-$A$5-BB$4-1, $A12-$A$5-1), OFFSET(Existing_Cohort!$C$208, BB$4-($A12-$A$5), $A12-$A$5))</f>
        <v>19037.377496043853</v>
      </c>
      <c r="BC12" s="67">
        <f ca="1">IF($A12-BC$4&gt;$A$5, OFFSET(New_Cohort!$E$109, $A12-$A$5-BC$4-1, $A12-$A$5-1), OFFSET(Existing_Cohort!$C$208, BC$4-($A12-$A$5), $A12-$A$5))</f>
        <v>20415.493432819101</v>
      </c>
      <c r="BD12" s="67">
        <f ca="1">IF($A12-BD$4&gt;$A$5, OFFSET(New_Cohort!$E$109, $A12-$A$5-BD$4-1, $A12-$A$5-1), OFFSET(Existing_Cohort!$C$208, BD$4-($A12-$A$5), $A12-$A$5))</f>
        <v>22117.953973785683</v>
      </c>
      <c r="BE12" s="67">
        <f ca="1">IF($A12-BE$4&gt;$A$5, OFFSET(New_Cohort!$E$109, $A12-$A$5-BE$4-1, $A12-$A$5-1), OFFSET(Existing_Cohort!$C$208, BE$4-($A12-$A$5), $A12-$A$5))</f>
        <v>23038.613847449094</v>
      </c>
      <c r="BF12" s="67">
        <f ca="1">IF($A12-BF$4&gt;$A$5, OFFSET(New_Cohort!$E$109, $A12-$A$5-BF$4-1, $A12-$A$5-1), OFFSET(Existing_Cohort!$C$208, BF$4-($A12-$A$5), $A12-$A$5))</f>
        <v>23616.204250202532</v>
      </c>
      <c r="BG12" s="67">
        <f ca="1">IF($A12-BG$4&gt;$A$5, OFFSET(New_Cohort!$E$109, $A12-$A$5-BG$4-1, $A12-$A$5-1), OFFSET(Existing_Cohort!$C$208, BG$4-($A12-$A$5), $A12-$A$5))</f>
        <v>24499.5360144109</v>
      </c>
      <c r="BH12" s="67">
        <f ca="1">IF($A12-BH$4&gt;$A$5, OFFSET(New_Cohort!$E$109, $A12-$A$5-BH$4-1, $A12-$A$5-1), OFFSET(Existing_Cohort!$C$208, BH$4-($A12-$A$5), $A12-$A$5))</f>
        <v>24598.824158765899</v>
      </c>
      <c r="BI12" s="67">
        <f ca="1">IF($A12-BI$4&gt;$A$5, OFFSET(New_Cohort!$E$109, $A12-$A$5-BI$4-1, $A12-$A$5-1), OFFSET(Existing_Cohort!$C$208, BI$4-($A12-$A$5), $A12-$A$5))</f>
        <v>24259.831268731221</v>
      </c>
      <c r="BJ12" s="67">
        <f ca="1">IF($A12-BJ$4&gt;$A$5, OFFSET(New_Cohort!$E$109, $A12-$A$5-BJ$4-1, $A12-$A$5-1), OFFSET(Existing_Cohort!$C$208, BJ$4-($A12-$A$5), $A12-$A$5))</f>
        <v>22598.11458454129</v>
      </c>
      <c r="BK12" s="67">
        <f ca="1">IF($A12-BK$4&gt;$A$5, OFFSET(New_Cohort!$E$109, $A12-$A$5-BK$4-1, $A12-$A$5-1), OFFSET(Existing_Cohort!$C$208, BK$4-($A12-$A$5), $A12-$A$5))</f>
        <v>21363.07409397258</v>
      </c>
      <c r="BL12" s="67">
        <f ca="1">IF($A12-BL$4&gt;$A$5, OFFSET(New_Cohort!$E$109, $A12-$A$5-BL$4-1, $A12-$A$5-1), OFFSET(Existing_Cohort!$C$208, BL$4-($A12-$A$5), $A12-$A$5))</f>
        <v>22030.964943894774</v>
      </c>
      <c r="BM12" s="67">
        <f ca="1">IF($A12-BM$4&gt;$A$5, OFFSET(New_Cohort!$E$109, $A12-$A$5-BM$4-1, $A12-$A$5-1), OFFSET(Existing_Cohort!$C$208, BM$4-($A12-$A$5), $A12-$A$5))</f>
        <v>21962.603091269862</v>
      </c>
      <c r="BN12" s="67">
        <f ca="1">IF($A12-BN$4&gt;$A$5, OFFSET(New_Cohort!$E$109, $A12-$A$5-BN$4-1, $A12-$A$5-1), OFFSET(Existing_Cohort!$C$208, BN$4-($A12-$A$5), $A12-$A$5))</f>
        <v>22743.250640775739</v>
      </c>
      <c r="BO12" s="67">
        <f ca="1">IF($A12-BO$4&gt;$A$5, OFFSET(New_Cohort!$E$109, $A12-$A$5-BO$4-1, $A12-$A$5-1), OFFSET(Existing_Cohort!$C$208, BO$4-($A12-$A$5), $A12-$A$5))</f>
        <v>21158.470143796523</v>
      </c>
      <c r="BP12" s="67">
        <f ca="1">IF($A12-BP$4&gt;$A$5, OFFSET(New_Cohort!$E$109, $A12-$A$5-BP$4-1, $A12-$A$5-1), OFFSET(Existing_Cohort!$C$208, BP$4-($A12-$A$5), $A12-$A$5))</f>
        <v>14816.41659389776</v>
      </c>
      <c r="BQ12" s="67">
        <f ca="1">IF($A12-BQ$4&gt;$A$5, OFFSET(New_Cohort!$E$109, $A12-$A$5-BQ$4-1, $A12-$A$5-1), OFFSET(Existing_Cohort!$C$208, BQ$4-($A12-$A$5), $A12-$A$5))</f>
        <v>11272.95905903132</v>
      </c>
      <c r="BR12" s="67">
        <f ca="1">IF($A12-BR$4&gt;$A$5, OFFSET(New_Cohort!$E$109, $A12-$A$5-BR$4-1, $A12-$A$5-1), OFFSET(Existing_Cohort!$C$208, BR$4-($A12-$A$5), $A12-$A$5))</f>
        <v>11470.083540230407</v>
      </c>
      <c r="BS12" s="67">
        <f ca="1">IF($A12-BS$4&gt;$A$5, OFFSET(New_Cohort!$E$109, $A12-$A$5-BS$4-1, $A12-$A$5-1), OFFSET(Existing_Cohort!$C$208, BS$4-($A12-$A$5), $A12-$A$5))</f>
        <v>12632.150241266925</v>
      </c>
      <c r="BT12" s="67">
        <f ca="1">IF($A12-BT$4&gt;$A$5, OFFSET(New_Cohort!$E$109, $A12-$A$5-BT$4-1, $A12-$A$5-1), OFFSET(Existing_Cohort!$C$208, BT$4-($A12-$A$5), $A12-$A$5))</f>
        <v>14628.080068405507</v>
      </c>
      <c r="BU12" s="67">
        <f ca="1">IF($A12-BU$4&gt;$A$5, OFFSET(New_Cohort!$E$109, $A12-$A$5-BU$4-1, $A12-$A$5-1), OFFSET(Existing_Cohort!$C$208, BU$4-($A12-$A$5), $A12-$A$5))</f>
        <v>14601.930706038052</v>
      </c>
      <c r="BV12" s="67">
        <f ca="1">IF($A12-BV$4&gt;$A$5, OFFSET(New_Cohort!$E$109, $A12-$A$5-BV$4-1, $A12-$A$5-1), OFFSET(Existing_Cohort!$C$208, BV$4-($A12-$A$5), $A12-$A$5))</f>
        <v>13933.577982620431</v>
      </c>
      <c r="BW12" s="67">
        <f ca="1">IF($A12-BW$4&gt;$A$5, OFFSET(New_Cohort!$E$109, $A12-$A$5-BW$4-1, $A12-$A$5-1), OFFSET(Existing_Cohort!$C$208, BW$4-($A12-$A$5), $A12-$A$5))</f>
        <v>13758.620132908269</v>
      </c>
      <c r="BX12" s="67">
        <f ca="1">IF($A12-BX$4&gt;$A$5, OFFSET(New_Cohort!$E$109, $A12-$A$5-BX$4-1, $A12-$A$5-1), OFFSET(Existing_Cohort!$C$208, BX$4-($A12-$A$5), $A12-$A$5))</f>
        <v>12820.657611759249</v>
      </c>
      <c r="BY12" s="67">
        <f ca="1">IF($A12-BY$4&gt;$A$5, OFFSET(New_Cohort!$E$109, $A12-$A$5-BY$4-1, $A12-$A$5-1), OFFSET(Existing_Cohort!$C$208, BY$4-($A12-$A$5), $A12-$A$5))</f>
        <v>12292.934998613138</v>
      </c>
      <c r="BZ12" s="67">
        <f ca="1">IF($A12-BZ$4&gt;$A$5, OFFSET(New_Cohort!$E$109, $A12-$A$5-BZ$4-1, $A12-$A$5-1), OFFSET(Existing_Cohort!$C$208, BZ$4-($A12-$A$5), $A12-$A$5))</f>
        <v>11260.300795121235</v>
      </c>
      <c r="CA12" s="67">
        <f ca="1">IF($A12-CA$4&gt;$A$5, OFFSET(New_Cohort!$E$109, $A12-$A$5-CA$4-1, $A12-$A$5-1), OFFSET(Existing_Cohort!$C$208, CA$4-($A12-$A$5), $A12-$A$5))</f>
        <v>9961.0186051902292</v>
      </c>
      <c r="CB12" s="67">
        <f ca="1">IF($A12-CB$4&gt;$A$5, OFFSET(New_Cohort!$E$109, $A12-$A$5-CB$4-1, $A12-$A$5-1), OFFSET(Existing_Cohort!$C$208, CB$4-($A12-$A$5), $A12-$A$5))</f>
        <v>8819.5120227204643</v>
      </c>
      <c r="CC12" s="67">
        <f ca="1">IF($A12-CC$4&gt;$A$5, OFFSET(New_Cohort!$E$109, $A12-$A$5-CC$4-1, $A12-$A$5-1), OFFSET(Existing_Cohort!$C$208, CC$4-($A12-$A$5), $A12-$A$5))</f>
        <v>7503.036645260825</v>
      </c>
      <c r="CD12" s="67">
        <f ca="1">IF($A12-CD$4&gt;$A$5, OFFSET(New_Cohort!$E$109, $A12-$A$5-CD$4-1, $A12-$A$5-1), OFFSET(Existing_Cohort!$C$208, CD$4-($A12-$A$5), $A12-$A$5))</f>
        <v>6562.6972353852179</v>
      </c>
      <c r="CE12" s="67">
        <f ca="1">IF($A12-CE$4&gt;$A$5, OFFSET(New_Cohort!$E$109, $A12-$A$5-CE$4-1, $A12-$A$5-1), OFFSET(Existing_Cohort!$C$208, CE$4-($A12-$A$5), $A12-$A$5))</f>
        <v>5708.273457385616</v>
      </c>
      <c r="CF12" s="67">
        <f ca="1">IF($A12-CF$4&gt;$A$5, OFFSET(New_Cohort!$E$109, $A12-$A$5-CF$4-1, $A12-$A$5-1), OFFSET(Existing_Cohort!$C$208, CF$4-($A12-$A$5), $A12-$A$5))</f>
        <v>4927.7034555599284</v>
      </c>
      <c r="CG12" s="67">
        <f ca="1">IF($A12-CG$4&gt;$A$5, OFFSET(New_Cohort!$E$109, $A12-$A$5-CG$4-1, $A12-$A$5-1), OFFSET(Existing_Cohort!$C$208, CG$4-($A12-$A$5), $A12-$A$5))</f>
        <v>4225.2186682718921</v>
      </c>
      <c r="CH12" s="67">
        <f ca="1">IF($A12-CH$4&gt;$A$5, OFFSET(New_Cohort!$E$109, $A12-$A$5-CH$4-1, $A12-$A$5-1), OFFSET(Existing_Cohort!$C$208, CH$4-($A12-$A$5), $A12-$A$5))</f>
        <v>3647.1271004081655</v>
      </c>
      <c r="CI12" s="67">
        <f ca="1">IF($A12-CI$4&gt;$A$5, OFFSET(New_Cohort!$E$109, $A12-$A$5-CI$4-1, $A12-$A$5-1), OFFSET(Existing_Cohort!$C$208, CI$4-($A12-$A$5), $A12-$A$5))</f>
        <v>3188.4295589388998</v>
      </c>
      <c r="CJ12" s="67">
        <f ca="1">IF($A12-CJ$4&gt;$A$5, OFFSET(New_Cohort!$E$109, $A12-$A$5-CJ$4-1, $A12-$A$5-1), OFFSET(Existing_Cohort!$C$208, CJ$4-($A12-$A$5), $A12-$A$5))</f>
        <v>2834.8310476531833</v>
      </c>
      <c r="CK12" s="67">
        <f ca="1">IF($A12-CK$4&gt;$A$5, OFFSET(New_Cohort!$E$109, $A12-$A$5-CK$4-1, $A12-$A$5-1), OFFSET(Existing_Cohort!$C$208, CK$4-($A12-$A$5), $A12-$A$5))</f>
        <v>2457.6920039437937</v>
      </c>
      <c r="CL12" s="67">
        <f ca="1">IF($A12-CL$4&gt;$A$5, OFFSET(New_Cohort!$E$109, $A12-$A$5-CL$4-1, $A12-$A$5-1), OFFSET(Existing_Cohort!$C$208, CL$4-($A12-$A$5), $A12-$A$5))</f>
        <v>2031.2241024210603</v>
      </c>
      <c r="CM12" s="67">
        <f ca="1">IF($A12-CM$4&gt;$A$5, OFFSET(New_Cohort!$E$109, $A12-$A$5-CM$4-1, $A12-$A$5-1), OFFSET(Existing_Cohort!$C$208, CM$4-($A12-$A$5), $A12-$A$5))</f>
        <v>1694.5619431951427</v>
      </c>
      <c r="CN12" s="67">
        <f ca="1">IF($A12-CN$4&gt;$A$5, OFFSET(New_Cohort!$E$109, $A12-$A$5-CN$4-1, $A12-$A$5-1), OFFSET(Existing_Cohort!$C$208, CN$4-($A12-$A$5), $A12-$A$5))</f>
        <v>1429.4680645445183</v>
      </c>
      <c r="CO12" s="67">
        <f ca="1">IF($A12-CO$4&gt;$A$5, OFFSET(New_Cohort!$E$109, $A12-$A$5-CO$4-1, $A12-$A$5-1), OFFSET(Existing_Cohort!$C$208, CO$4-($A12-$A$5), $A12-$A$5))</f>
        <v>1170.5650122858221</v>
      </c>
      <c r="CP12" s="67">
        <f ca="1">IF($A12-CP$4&gt;$A$5, OFFSET(New_Cohort!$E$109, $A12-$A$5-CP$4-1, $A12-$A$5-1), OFFSET(Existing_Cohort!$C$208, CP$4-($A12-$A$5), $A12-$A$5))</f>
        <v>943.80892985790513</v>
      </c>
      <c r="CQ12" s="67">
        <f ca="1">IF($A12-CQ$4&gt;$A$5, OFFSET(New_Cohort!$E$109, $A12-$A$5-CQ$4-1, $A12-$A$5-1), OFFSET(Existing_Cohort!$C$208, CQ$4-($A12-$A$5), $A12-$A$5))</f>
        <v>738.74262983578558</v>
      </c>
      <c r="CR12" s="67">
        <f ca="1">IF($A12-CR$4&gt;$A$5, OFFSET(New_Cohort!$E$109, $A12-$A$5-CR$4-1, $A12-$A$5-1), OFFSET(Existing_Cohort!$C$208, CR$4-($A12-$A$5), $A12-$A$5))</f>
        <v>563.97770144433662</v>
      </c>
      <c r="CS12" s="67">
        <f ca="1">IF($A12-CS$4&gt;$A$5, OFFSET(New_Cohort!$E$109, $A12-$A$5-CS$4-1, $A12-$A$5-1), OFFSET(Existing_Cohort!$C$208, CS$4-($A12-$A$5), $A12-$A$5))</f>
        <v>411.5054350736761</v>
      </c>
      <c r="CT12" s="67">
        <f ca="1">IF($A12-CT$4&gt;$A$5, OFFSET(New_Cohort!$E$109, $A12-$A$5-CT$4-1, $A12-$A$5-1), OFFSET(Existing_Cohort!$C$208, CT$4-($A12-$A$5), $A12-$A$5))</f>
        <v>285.86348822479874</v>
      </c>
      <c r="CU12" s="67">
        <f ca="1">IF($A12-CU$4&gt;$A$5, OFFSET(New_Cohort!$E$109, $A12-$A$5-CU$4-1, $A12-$A$5-1), OFFSET(Existing_Cohort!$C$208, CU$4-($A12-$A$5), $A12-$A$5))</f>
        <v>201.4601727949632</v>
      </c>
      <c r="CV12" s="67">
        <f ca="1">IF($A12-CV$4&gt;$A$5, OFFSET(New_Cohort!$E$109, $A12-$A$5-CV$4-1, $A12-$A$5-1), OFFSET(Existing_Cohort!$C$208, CV$4-($A12-$A$5), $A12-$A$5))</f>
        <v>138.26655139613902</v>
      </c>
      <c r="CW12" s="67">
        <f ca="1">IF($A12-CW$4&gt;$A$5, OFFSET(New_Cohort!$E$109, $A12-$A$5-CW$4-1, $A12-$A$5-1), OFFSET(Existing_Cohort!$C$208, CW$4-($A12-$A$5), $A12-$A$5))</f>
        <v>90.465275608312439</v>
      </c>
      <c r="CX12" s="179">
        <f ca="1">SUM(OFFSET(Existing_Cohort!$C$308, $A$5-$A12,$A12-2021, $A12-$A$5+1))</f>
        <v>226.42852915763143</v>
      </c>
      <c r="CY12" s="29"/>
      <c r="CZ12" s="29">
        <f ca="1">SUM(B12:CX12)-OFFSET(Summary_Calculations!$D$26, 0, By_Age!$A12-2022)</f>
        <v>0</v>
      </c>
    </row>
    <row r="13" spans="1:104" x14ac:dyDescent="0.35">
      <c r="A13">
        <f t="shared" si="0"/>
        <v>2029</v>
      </c>
      <c r="B13" s="178">
        <f ca="1">IF($A13-B$4&gt;$A$5, OFFSET(New_Cohort!$E$109, $A13-$A$5-B$4-1, $A13-$A$5-1), OFFSET(Existing_Cohort!$C$208, B$4-($A13-$A$5), $A13-$A$5))</f>
        <v>13136.070992592749</v>
      </c>
      <c r="C13" s="67">
        <f ca="1">IF($A13-C$4&gt;$A$5, OFFSET(New_Cohort!$E$109, $A13-$A$5-C$4-1, $A13-$A$5-1), OFFSET(Existing_Cohort!$C$208, C$4-($A13-$A$5), $A13-$A$5))</f>
        <v>13358.6502628854</v>
      </c>
      <c r="D13" s="67">
        <f ca="1">IF($A13-D$4&gt;$A$5, OFFSET(New_Cohort!$E$109, $A13-$A$5-D$4-1, $A13-$A$5-1), OFFSET(Existing_Cohort!$C$208, D$4-($A13-$A$5), $A13-$A$5))</f>
        <v>13682.417235524037</v>
      </c>
      <c r="E13" s="67">
        <f ca="1">IF($A13-E$4&gt;$A$5, OFFSET(New_Cohort!$E$109, $A13-$A$5-E$4-1, $A13-$A$5-1), OFFSET(Existing_Cohort!$C$208, E$4-($A13-$A$5), $A13-$A$5))</f>
        <v>14241.291873675647</v>
      </c>
      <c r="F13" s="67">
        <f ca="1">IF($A13-F$4&gt;$A$5, OFFSET(New_Cohort!$E$109, $A13-$A$5-F$4-1, $A13-$A$5-1), OFFSET(Existing_Cohort!$C$208, F$4-($A13-$A$5), $A13-$A$5))</f>
        <v>14938.271612655877</v>
      </c>
      <c r="G13" s="67">
        <f ca="1">IF($A13-G$4&gt;$A$5, OFFSET(New_Cohort!$E$109, $A13-$A$5-G$4-1, $A13-$A$5-1), OFFSET(Existing_Cohort!$C$208, G$4-($A13-$A$5), $A13-$A$5))</f>
        <v>15550.029826300681</v>
      </c>
      <c r="H13" s="67">
        <f ca="1">IF($A13-H$4&gt;$A$5, OFFSET(New_Cohort!$E$109, $A13-$A$5-H$4-1, $A13-$A$5-1), OFFSET(Existing_Cohort!$C$208, H$4-($A13-$A$5), $A13-$A$5))</f>
        <v>16175.001412431171</v>
      </c>
      <c r="I13" s="67">
        <f ca="1">IF($A13-I$4&gt;$A$5, OFFSET(New_Cohort!$E$109, $A13-$A$5-I$4-1, $A13-$A$5-1), OFFSET(Existing_Cohort!$C$208, I$4-($A13-$A$5), $A13-$A$5))</f>
        <v>16810.749172968463</v>
      </c>
      <c r="J13" s="67">
        <f ca="1">IF($A13-J$4&gt;$A$5, OFFSET(New_Cohort!$E$109, $A13-$A$5-J$4-1, $A13-$A$5-1), OFFSET(Existing_Cohort!$C$208, J$4-($A13-$A$5), $A13-$A$5))</f>
        <v>11470.728609047641</v>
      </c>
      <c r="K13" s="67">
        <f ca="1">IF($A13-K$4&gt;$A$5, OFFSET(New_Cohort!$E$109, $A13-$A$5-K$4-1, $A13-$A$5-1), OFFSET(Existing_Cohort!$C$208, K$4-($A13-$A$5), $A13-$A$5))</f>
        <v>13318.024742275247</v>
      </c>
      <c r="L13" s="67">
        <f ca="1">IF($A13-L$4&gt;$A$5, OFFSET(New_Cohort!$E$109, $A13-$A$5-L$4-1, $A13-$A$5-1), OFFSET(Existing_Cohort!$C$208, L$4-($A13-$A$5), $A13-$A$5))</f>
        <v>14922.282181230905</v>
      </c>
      <c r="M13" s="67">
        <f ca="1">IF($A13-M$4&gt;$A$5, OFFSET(New_Cohort!$E$109, $A13-$A$5-M$4-1, $A13-$A$5-1), OFFSET(Existing_Cohort!$C$208, M$4-($A13-$A$5), $A13-$A$5))</f>
        <v>16787.211796723277</v>
      </c>
      <c r="N13" s="67">
        <f ca="1">IF($A13-N$4&gt;$A$5, OFFSET(New_Cohort!$E$109, $A13-$A$5-N$4-1, $A13-$A$5-1), OFFSET(Existing_Cohort!$C$208, N$4-($A13-$A$5), $A13-$A$5))</f>
        <v>18147.313738072065</v>
      </c>
      <c r="O13" s="67">
        <f ca="1">IF($A13-O$4&gt;$A$5, OFFSET(New_Cohort!$E$109, $A13-$A$5-O$4-1, $A13-$A$5-1), OFFSET(Existing_Cohort!$C$208, O$4-($A13-$A$5), $A13-$A$5))</f>
        <v>17645.002928347487</v>
      </c>
      <c r="P13" s="67">
        <f ca="1">IF($A13-P$4&gt;$A$5, OFFSET(New_Cohort!$E$109, $A13-$A$5-P$4-1, $A13-$A$5-1), OFFSET(Existing_Cohort!$C$208, P$4-($A13-$A$5), $A13-$A$5))</f>
        <v>17836.257382842829</v>
      </c>
      <c r="Q13" s="67">
        <f ca="1">IF($A13-Q$4&gt;$A$5, OFFSET(New_Cohort!$E$109, $A13-$A$5-Q$4-1, $A13-$A$5-1), OFFSET(Existing_Cohort!$C$208, Q$4-($A13-$A$5), $A13-$A$5))</f>
        <v>18213.210028081892</v>
      </c>
      <c r="R13" s="67">
        <f ca="1">IF($A13-R$4&gt;$A$5, OFFSET(New_Cohort!$E$109, $A13-$A$5-R$4-1, $A13-$A$5-1), OFFSET(Existing_Cohort!$C$208, R$4-($A13-$A$5), $A13-$A$5))</f>
        <v>18445.981764077555</v>
      </c>
      <c r="S13" s="67">
        <f ca="1">IF($A13-S$4&gt;$A$5, OFFSET(New_Cohort!$E$109, $A13-$A$5-S$4-1, $A13-$A$5-1), OFFSET(Existing_Cohort!$C$208, S$4-($A13-$A$5), $A13-$A$5))</f>
        <v>18207.916941387823</v>
      </c>
      <c r="T13" s="67">
        <f ca="1">IF($A13-T$4&gt;$A$5, OFFSET(New_Cohort!$E$109, $A13-$A$5-T$4-1, $A13-$A$5-1), OFFSET(Existing_Cohort!$C$208, T$4-($A13-$A$5), $A13-$A$5))</f>
        <v>17541.928128055908</v>
      </c>
      <c r="U13" s="67">
        <f ca="1">IF($A13-U$4&gt;$A$5, OFFSET(New_Cohort!$E$109, $A13-$A$5-U$4-1, $A13-$A$5-1), OFFSET(Existing_Cohort!$C$208, U$4-($A13-$A$5), $A13-$A$5))</f>
        <v>17635.31245117119</v>
      </c>
      <c r="V13" s="67">
        <f ca="1">IF($A13-V$4&gt;$A$5, OFFSET(New_Cohort!$E$109, $A13-$A$5-V$4-1, $A13-$A$5-1), OFFSET(Existing_Cohort!$C$208, V$4-($A13-$A$5), $A13-$A$5))</f>
        <v>17521.40624268719</v>
      </c>
      <c r="W13" s="67">
        <f ca="1">IF($A13-W$4&gt;$A$5, OFFSET(New_Cohort!$E$109, $A13-$A$5-W$4-1, $A13-$A$5-1), OFFSET(Existing_Cohort!$C$208, W$4-($A13-$A$5), $A13-$A$5))</f>
        <v>17090.006080944917</v>
      </c>
      <c r="X13" s="67">
        <f ca="1">IF($A13-X$4&gt;$A$5, OFFSET(New_Cohort!$E$109, $A13-$A$5-X$4-1, $A13-$A$5-1), OFFSET(Existing_Cohort!$C$208, X$4-($A13-$A$5), $A13-$A$5))</f>
        <v>16630.227357223786</v>
      </c>
      <c r="Y13" s="67">
        <f ca="1">IF($A13-Y$4&gt;$A$5, OFFSET(New_Cohort!$E$109, $A13-$A$5-Y$4-1, $A13-$A$5-1), OFFSET(Existing_Cohort!$C$208, Y$4-($A13-$A$5), $A13-$A$5))</f>
        <v>16279.324317732136</v>
      </c>
      <c r="Z13" s="67">
        <f ca="1">IF($A13-Z$4&gt;$A$5, OFFSET(New_Cohort!$E$109, $A13-$A$5-Z$4-1, $A13-$A$5-1), OFFSET(Existing_Cohort!$C$208, Z$4-($A13-$A$5), $A13-$A$5))</f>
        <v>16008.846475087981</v>
      </c>
      <c r="AA13" s="67">
        <f ca="1">IF($A13-AA$4&gt;$A$5, OFFSET(New_Cohort!$E$109, $A13-$A$5-AA$4-1, $A13-$A$5-1), OFFSET(Existing_Cohort!$C$208, AA$4-($A13-$A$5), $A13-$A$5))</f>
        <v>15733.625433392106</v>
      </c>
      <c r="AB13" s="67">
        <f ca="1">IF($A13-AB$4&gt;$A$5, OFFSET(New_Cohort!$E$109, $A13-$A$5-AB$4-1, $A13-$A$5-1), OFFSET(Existing_Cohort!$C$208, AB$4-($A13-$A$5), $A13-$A$5))</f>
        <v>15591.649394367721</v>
      </c>
      <c r="AC13" s="67">
        <f ca="1">IF($A13-AC$4&gt;$A$5, OFFSET(New_Cohort!$E$109, $A13-$A$5-AC$4-1, $A13-$A$5-1), OFFSET(Existing_Cohort!$C$208, AC$4-($A13-$A$5), $A13-$A$5))</f>
        <v>15652.023710788719</v>
      </c>
      <c r="AD13" s="67">
        <f ca="1">IF($A13-AD$4&gt;$A$5, OFFSET(New_Cohort!$E$109, $A13-$A$5-AD$4-1, $A13-$A$5-1), OFFSET(Existing_Cohort!$C$208, AD$4-($A13-$A$5), $A13-$A$5))</f>
        <v>16099.834629789164</v>
      </c>
      <c r="AE13" s="67">
        <f ca="1">IF($A13-AE$4&gt;$A$5, OFFSET(New_Cohort!$E$109, $A13-$A$5-AE$4-1, $A13-$A$5-1), OFFSET(Existing_Cohort!$C$208, AE$4-($A13-$A$5), $A13-$A$5))</f>
        <v>16137.103627812216</v>
      </c>
      <c r="AF13" s="67">
        <f ca="1">IF($A13-AF$4&gt;$A$5, OFFSET(New_Cohort!$E$109, $A13-$A$5-AF$4-1, $A13-$A$5-1), OFFSET(Existing_Cohort!$C$208, AF$4-($A13-$A$5), $A13-$A$5))</f>
        <v>15874.034955469531</v>
      </c>
      <c r="AG13" s="67">
        <f ca="1">IF($A13-AG$4&gt;$A$5, OFFSET(New_Cohort!$E$109, $A13-$A$5-AG$4-1, $A13-$A$5-1), OFFSET(Existing_Cohort!$C$208, AG$4-($A13-$A$5), $A13-$A$5))</f>
        <v>16186.661977731343</v>
      </c>
      <c r="AH13" s="67">
        <f ca="1">IF($A13-AH$4&gt;$A$5, OFFSET(New_Cohort!$E$109, $A13-$A$5-AH$4-1, $A13-$A$5-1), OFFSET(Existing_Cohort!$C$208, AH$4-($A13-$A$5), $A13-$A$5))</f>
        <v>16646.820001439984</v>
      </c>
      <c r="AI13" s="67">
        <f ca="1">IF($A13-AI$4&gt;$A$5, OFFSET(New_Cohort!$E$109, $A13-$A$5-AI$4-1, $A13-$A$5-1), OFFSET(Existing_Cohort!$C$208, AI$4-($A13-$A$5), $A13-$A$5))</f>
        <v>17214.613604247937</v>
      </c>
      <c r="AJ13" s="67">
        <f ca="1">IF($A13-AJ$4&gt;$A$5, OFFSET(New_Cohort!$E$109, $A13-$A$5-AJ$4-1, $A13-$A$5-1), OFFSET(Existing_Cohort!$C$208, AJ$4-($A13-$A$5), $A13-$A$5))</f>
        <v>17759.146506762474</v>
      </c>
      <c r="AK13" s="67">
        <f ca="1">IF($A13-AK$4&gt;$A$5, OFFSET(New_Cohort!$E$109, $A13-$A$5-AK$4-1, $A13-$A$5-1), OFFSET(Existing_Cohort!$C$208, AK$4-($A13-$A$5), $A13-$A$5))</f>
        <v>18288.202412687227</v>
      </c>
      <c r="AL13" s="67">
        <f ca="1">IF($A13-AL$4&gt;$A$5, OFFSET(New_Cohort!$E$109, $A13-$A$5-AL$4-1, $A13-$A$5-1), OFFSET(Existing_Cohort!$C$208, AL$4-($A13-$A$5), $A13-$A$5))</f>
        <v>18985.043987031819</v>
      </c>
      <c r="AM13" s="67">
        <f ca="1">IF($A13-AM$4&gt;$A$5, OFFSET(New_Cohort!$E$109, $A13-$A$5-AM$4-1, $A13-$A$5-1), OFFSET(Existing_Cohort!$C$208, AM$4-($A13-$A$5), $A13-$A$5))</f>
        <v>20107.815892699207</v>
      </c>
      <c r="AN13" s="67">
        <f ca="1">IF($A13-AN$4&gt;$A$5, OFFSET(New_Cohort!$E$109, $A13-$A$5-AN$4-1, $A13-$A$5-1), OFFSET(Existing_Cohort!$C$208, AN$4-($A13-$A$5), $A13-$A$5))</f>
        <v>23322.372575051493</v>
      </c>
      <c r="AO13" s="67">
        <f ca="1">IF($A13-AO$4&gt;$A$5, OFFSET(New_Cohort!$E$109, $A13-$A$5-AO$4-1, $A13-$A$5-1), OFFSET(Existing_Cohort!$C$208, AO$4-($A13-$A$5), $A13-$A$5))</f>
        <v>25311.269298943473</v>
      </c>
      <c r="AP13" s="67">
        <f ca="1">IF($A13-AP$4&gt;$A$5, OFFSET(New_Cohort!$E$109, $A13-$A$5-AP$4-1, $A13-$A$5-1), OFFSET(Existing_Cohort!$C$208, AP$4-($A13-$A$5), $A13-$A$5))</f>
        <v>24417.046467849155</v>
      </c>
      <c r="AQ13" s="67">
        <f ca="1">IF($A13-AQ$4&gt;$A$5, OFFSET(New_Cohort!$E$109, $A13-$A$5-AQ$4-1, $A13-$A$5-1), OFFSET(Existing_Cohort!$C$208, AQ$4-($A13-$A$5), $A13-$A$5))</f>
        <v>24565.032067763197</v>
      </c>
      <c r="AR13" s="67">
        <f ca="1">IF($A13-AR$4&gt;$A$5, OFFSET(New_Cohort!$E$109, $A13-$A$5-AR$4-1, $A13-$A$5-1), OFFSET(Existing_Cohort!$C$208, AR$4-($A13-$A$5), $A13-$A$5))</f>
        <v>24397.579947848149</v>
      </c>
      <c r="AS13" s="67">
        <f ca="1">IF($A13-AS$4&gt;$A$5, OFFSET(New_Cohort!$E$109, $A13-$A$5-AS$4-1, $A13-$A$5-1), OFFSET(Existing_Cohort!$C$208, AS$4-($A13-$A$5), $A13-$A$5))</f>
        <v>22776.124617554437</v>
      </c>
      <c r="AT13" s="67">
        <f ca="1">IF($A13-AT$4&gt;$A$5, OFFSET(New_Cohort!$E$109, $A13-$A$5-AT$4-1, $A13-$A$5-1), OFFSET(Existing_Cohort!$C$208, AT$4-($A13-$A$5), $A13-$A$5))</f>
        <v>21282.886584689168</v>
      </c>
      <c r="AU13" s="67">
        <f ca="1">IF($A13-AU$4&gt;$A$5, OFFSET(New_Cohort!$E$109, $A13-$A$5-AU$4-1, $A13-$A$5-1), OFFSET(Existing_Cohort!$C$208, AU$4-($A13-$A$5), $A13-$A$5))</f>
        <v>20136.366447872395</v>
      </c>
      <c r="AV13" s="67">
        <f ca="1">IF($A13-AV$4&gt;$A$5, OFFSET(New_Cohort!$E$109, $A13-$A$5-AV$4-1, $A13-$A$5-1), OFFSET(Existing_Cohort!$C$208, AV$4-($A13-$A$5), $A13-$A$5))</f>
        <v>20797.084052595266</v>
      </c>
      <c r="AW13" s="67">
        <f ca="1">IF($A13-AW$4&gt;$A$5, OFFSET(New_Cohort!$E$109, $A13-$A$5-AW$4-1, $A13-$A$5-1), OFFSET(Existing_Cohort!$C$208, AW$4-($A13-$A$5), $A13-$A$5))</f>
        <v>21142.602653763504</v>
      </c>
      <c r="AX13" s="67">
        <f ca="1">IF($A13-AX$4&gt;$A$5, OFFSET(New_Cohort!$E$109, $A13-$A$5-AX$4-1, $A13-$A$5-1), OFFSET(Existing_Cohort!$C$208, AX$4-($A13-$A$5), $A13-$A$5))</f>
        <v>19798.264675481958</v>
      </c>
      <c r="AY13" s="67">
        <f ca="1">IF($A13-AY$4&gt;$A$5, OFFSET(New_Cohort!$E$109, $A13-$A$5-AY$4-1, $A13-$A$5-1), OFFSET(Existing_Cohort!$C$208, AY$4-($A13-$A$5), $A13-$A$5))</f>
        <v>18946.521212647982</v>
      </c>
      <c r="AZ13" s="67">
        <f ca="1">IF($A13-AZ$4&gt;$A$5, OFFSET(New_Cohort!$E$109, $A13-$A$5-AZ$4-1, $A13-$A$5-1), OFFSET(Existing_Cohort!$C$208, AZ$4-($A13-$A$5), $A13-$A$5))</f>
        <v>18020.608514849584</v>
      </c>
      <c r="BA13" s="67">
        <f ca="1">IF($A13-BA$4&gt;$A$5, OFFSET(New_Cohort!$E$109, $A13-$A$5-BA$4-1, $A13-$A$5-1), OFFSET(Existing_Cohort!$C$208, BA$4-($A13-$A$5), $A13-$A$5))</f>
        <v>17419.811784525009</v>
      </c>
      <c r="BB13" s="67">
        <f ca="1">IF($A13-BB$4&gt;$A$5, OFFSET(New_Cohort!$E$109, $A13-$A$5-BB$4-1, $A13-$A$5-1), OFFSET(Existing_Cohort!$C$208, BB$4-($A13-$A$5), $A13-$A$5))</f>
        <v>17993.543822804524</v>
      </c>
      <c r="BC13" s="67">
        <f ca="1">IF($A13-BC$4&gt;$A$5, OFFSET(New_Cohort!$E$109, $A13-$A$5-BC$4-1, $A13-$A$5-1), OFFSET(Existing_Cohort!$C$208, BC$4-($A13-$A$5), $A13-$A$5))</f>
        <v>18974.080160155521</v>
      </c>
      <c r="BD13" s="67">
        <f ca="1">IF($A13-BD$4&gt;$A$5, OFFSET(New_Cohort!$E$109, $A13-$A$5-BD$4-1, $A13-$A$5-1), OFFSET(Existing_Cohort!$C$208, BD$4-($A13-$A$5), $A13-$A$5))</f>
        <v>20341.964475252731</v>
      </c>
      <c r="BE13" s="67">
        <f ca="1">IF($A13-BE$4&gt;$A$5, OFFSET(New_Cohort!$E$109, $A13-$A$5-BE$4-1, $A13-$A$5-1), OFFSET(Existing_Cohort!$C$208, BE$4-($A13-$A$5), $A13-$A$5))</f>
        <v>22031.951766025715</v>
      </c>
      <c r="BF13" s="67">
        <f ca="1">IF($A13-BF$4&gt;$A$5, OFFSET(New_Cohort!$E$109, $A13-$A$5-BF$4-1, $A13-$A$5-1), OFFSET(Existing_Cohort!$C$208, BF$4-($A13-$A$5), $A13-$A$5))</f>
        <v>22942.241141308019</v>
      </c>
      <c r="BG13" s="67">
        <f ca="1">IF($A13-BG$4&gt;$A$5, OFFSET(New_Cohort!$E$109, $A13-$A$5-BG$4-1, $A13-$A$5-1), OFFSET(Existing_Cohort!$C$208, BG$4-($A13-$A$5), $A13-$A$5))</f>
        <v>23510.204108293758</v>
      </c>
      <c r="BH13" s="67">
        <f ca="1">IF($A13-BH$4&gt;$A$5, OFFSET(New_Cohort!$E$109, $A13-$A$5-BH$4-1, $A13-$A$5-1), OFFSET(Existing_Cohort!$C$208, BH$4-($A13-$A$5), $A13-$A$5))</f>
        <v>24381.453917636849</v>
      </c>
      <c r="BI13" s="67">
        <f ca="1">IF($A13-BI$4&gt;$A$5, OFFSET(New_Cohort!$E$109, $A13-$A$5-BI$4-1, $A13-$A$5-1), OFFSET(Existing_Cohort!$C$208, BI$4-($A13-$A$5), $A13-$A$5))</f>
        <v>24470.999059249581</v>
      </c>
      <c r="BJ13" s="67">
        <f ca="1">IF($A13-BJ$4&gt;$A$5, OFFSET(New_Cohort!$E$109, $A13-$A$5-BJ$4-1, $A13-$A$5-1), OFFSET(Existing_Cohort!$C$208, BJ$4-($A13-$A$5), $A13-$A$5))</f>
        <v>24123.045224604903</v>
      </c>
      <c r="BK13" s="67">
        <f ca="1">IF($A13-BK$4&gt;$A$5, OFFSET(New_Cohort!$E$109, $A13-$A$5-BK$4-1, $A13-$A$5-1), OFFSET(Existing_Cohort!$C$208, BK$4-($A13-$A$5), $A13-$A$5))</f>
        <v>22458.689022377628</v>
      </c>
      <c r="BL13" s="67">
        <f ca="1">IF($A13-BL$4&gt;$A$5, OFFSET(New_Cohort!$E$109, $A13-$A$5-BL$4-1, $A13-$A$5-1), OFFSET(Existing_Cohort!$C$208, BL$4-($A13-$A$5), $A13-$A$5))</f>
        <v>21217.688020596157</v>
      </c>
      <c r="BM13" s="67">
        <f ca="1">IF($A13-BM$4&gt;$A$5, OFFSET(New_Cohort!$E$109, $A13-$A$5-BM$4-1, $A13-$A$5-1), OFFSET(Existing_Cohort!$C$208, BM$4-($A13-$A$5), $A13-$A$5))</f>
        <v>21864.479961483587</v>
      </c>
      <c r="BN13" s="67">
        <f ca="1">IF($A13-BN$4&gt;$A$5, OFFSET(New_Cohort!$E$109, $A13-$A$5-BN$4-1, $A13-$A$5-1), OFFSET(Existing_Cohort!$C$208, BN$4-($A13-$A$5), $A13-$A$5))</f>
        <v>21777.415435384075</v>
      </c>
      <c r="BO13" s="67">
        <f ca="1">IF($A13-BO$4&gt;$A$5, OFFSET(New_Cohort!$E$109, $A13-$A$5-BO$4-1, $A13-$A$5-1), OFFSET(Existing_Cohort!$C$208, BO$4-($A13-$A$5), $A13-$A$5))</f>
        <v>22528.553703208723</v>
      </c>
      <c r="BP13" s="67">
        <f ca="1">IF($A13-BP$4&gt;$A$5, OFFSET(New_Cohort!$E$109, $A13-$A$5-BP$4-1, $A13-$A$5-1), OFFSET(Existing_Cohort!$C$208, BP$4-($A13-$A$5), $A13-$A$5))</f>
        <v>20934.29954570064</v>
      </c>
      <c r="BQ13" s="67">
        <f ca="1">IF($A13-BQ$4&gt;$A$5, OFFSET(New_Cohort!$E$109, $A13-$A$5-BQ$4-1, $A13-$A$5-1), OFFSET(Existing_Cohort!$C$208, BQ$4-($A13-$A$5), $A13-$A$5))</f>
        <v>14639.854439221965</v>
      </c>
      <c r="BR13" s="67">
        <f ca="1">IF($A13-BR$4&gt;$A$5, OFFSET(New_Cohort!$E$109, $A13-$A$5-BR$4-1, $A13-$A$5-1), OFFSET(Existing_Cohort!$C$208, BR$4-($A13-$A$5), $A13-$A$5))</f>
        <v>11121.56038795413</v>
      </c>
      <c r="BS13" s="67">
        <f ca="1">IF($A13-BS$4&gt;$A$5, OFFSET(New_Cohort!$E$109, $A13-$A$5-BS$4-1, $A13-$A$5-1), OFFSET(Existing_Cohort!$C$208, BS$4-($A13-$A$5), $A13-$A$5))</f>
        <v>11296.131010659677</v>
      </c>
      <c r="BT13" s="67">
        <f ca="1">IF($A13-BT$4&gt;$A$5, OFFSET(New_Cohort!$E$109, $A13-$A$5-BT$4-1, $A13-$A$5-1), OFFSET(Existing_Cohort!$C$208, BT$4-($A13-$A$5), $A13-$A$5))</f>
        <v>12415.574803231797</v>
      </c>
      <c r="BU13" s="67">
        <f ca="1">IF($A13-BU$4&gt;$A$5, OFFSET(New_Cohort!$E$109, $A13-$A$5-BU$4-1, $A13-$A$5-1), OFFSET(Existing_Cohort!$C$208, BU$4-($A13-$A$5), $A13-$A$5))</f>
        <v>14344.514218478627</v>
      </c>
      <c r="BV13" s="67">
        <f ca="1">IF($A13-BV$4&gt;$A$5, OFFSET(New_Cohort!$E$109, $A13-$A$5-BV$4-1, $A13-$A$5-1), OFFSET(Existing_Cohort!$C$208, BV$4-($A13-$A$5), $A13-$A$5))</f>
        <v>14282.039665215725</v>
      </c>
      <c r="BW13" s="67">
        <f ca="1">IF($A13-BW$4&gt;$A$5, OFFSET(New_Cohort!$E$109, $A13-$A$5-BW$4-1, $A13-$A$5-1), OFFSET(Existing_Cohort!$C$208, BW$4-($A13-$A$5), $A13-$A$5))</f>
        <v>13589.0224198084</v>
      </c>
      <c r="BX13" s="67">
        <f ca="1">IF($A13-BX$4&gt;$A$5, OFFSET(New_Cohort!$E$109, $A13-$A$5-BX$4-1, $A13-$A$5-1), OFFSET(Existing_Cohort!$C$208, BX$4-($A13-$A$5), $A13-$A$5))</f>
        <v>13375.248545994335</v>
      </c>
      <c r="BY13" s="67">
        <f ca="1">IF($A13-BY$4&gt;$A$5, OFFSET(New_Cohort!$E$109, $A13-$A$5-BY$4-1, $A13-$A$5-1), OFFSET(Existing_Cohort!$C$208, BY$4-($A13-$A$5), $A13-$A$5))</f>
        <v>12419.000207612691</v>
      </c>
      <c r="BZ13" s="67">
        <f ca="1">IF($A13-BZ$4&gt;$A$5, OFFSET(New_Cohort!$E$109, $A13-$A$5-BZ$4-1, $A13-$A$5-1), OFFSET(Existing_Cohort!$C$208, BZ$4-($A13-$A$5), $A13-$A$5))</f>
        <v>11860.876186779118</v>
      </c>
      <c r="CA13" s="67">
        <f ca="1">IF($A13-CA$4&gt;$A$5, OFFSET(New_Cohort!$E$109, $A13-$A$5-CA$4-1, $A13-$A$5-1), OFFSET(Existing_Cohort!$C$208, CA$4-($A13-$A$5), $A13-$A$5))</f>
        <v>10817.210174443009</v>
      </c>
      <c r="CB13" s="67">
        <f ca="1">IF($A13-CB$4&gt;$A$5, OFFSET(New_Cohort!$E$109, $A13-$A$5-CB$4-1, $A13-$A$5-1), OFFSET(Existing_Cohort!$C$208, CB$4-($A13-$A$5), $A13-$A$5))</f>
        <v>9523.0632035684594</v>
      </c>
      <c r="CC13" s="67">
        <f ca="1">IF($A13-CC$4&gt;$A$5, OFFSET(New_Cohort!$E$109, $A13-$A$5-CC$4-1, $A13-$A$5-1), OFFSET(Existing_Cohort!$C$208, CC$4-($A13-$A$5), $A13-$A$5))</f>
        <v>8386.65613338611</v>
      </c>
      <c r="CD13" s="67">
        <f ca="1">IF($A13-CD$4&gt;$A$5, OFFSET(New_Cohort!$E$109, $A13-$A$5-CD$4-1, $A13-$A$5-1), OFFSET(Existing_Cohort!$C$208, CD$4-($A13-$A$5), $A13-$A$5))</f>
        <v>7092.2017183191874</v>
      </c>
      <c r="CE13" s="67">
        <f ca="1">IF($A13-CE$4&gt;$A$5, OFFSET(New_Cohort!$E$109, $A13-$A$5-CE$4-1, $A13-$A$5-1), OFFSET(Existing_Cohort!$C$208, CE$4-($A13-$A$5), $A13-$A$5))</f>
        <v>6162.1615413491909</v>
      </c>
      <c r="CF13" s="67">
        <f ca="1">IF($A13-CF$4&gt;$A$5, OFFSET(New_Cohort!$E$109, $A13-$A$5-CF$4-1, $A13-$A$5-1), OFFSET(Existing_Cohort!$C$208, CF$4-($A13-$A$5), $A13-$A$5))</f>
        <v>5321.0693114926671</v>
      </c>
      <c r="CG13" s="67">
        <f ca="1">IF($A13-CG$4&gt;$A$5, OFFSET(New_Cohort!$E$109, $A13-$A$5-CG$4-1, $A13-$A$5-1), OFFSET(Existing_Cohort!$C$208, CG$4-($A13-$A$5), $A13-$A$5))</f>
        <v>4557.4715245302305</v>
      </c>
      <c r="CH13" s="67">
        <f ca="1">IF($A13-CH$4&gt;$A$5, OFFSET(New_Cohort!$E$109, $A13-$A$5-CH$4-1, $A13-$A$5-1), OFFSET(Existing_Cohort!$C$208, CH$4-($A13-$A$5), $A13-$A$5))</f>
        <v>3873.7478804945204</v>
      </c>
      <c r="CI13" s="67">
        <f ca="1">IF($A13-CI$4&gt;$A$5, OFFSET(New_Cohort!$E$109, $A13-$A$5-CI$4-1, $A13-$A$5-1), OFFSET(Existing_Cohort!$C$208, CI$4-($A13-$A$5), $A13-$A$5))</f>
        <v>3311.6845641091354</v>
      </c>
      <c r="CJ13" s="67">
        <f ca="1">IF($A13-CJ$4&gt;$A$5, OFFSET(New_Cohort!$E$109, $A13-$A$5-CJ$4-1, $A13-$A$5-1), OFFSET(Existing_Cohort!$C$208, CJ$4-($A13-$A$5), $A13-$A$5))</f>
        <v>2865.0321608136201</v>
      </c>
      <c r="CK13" s="67">
        <f ca="1">IF($A13-CK$4&gt;$A$5, OFFSET(New_Cohort!$E$109, $A13-$A$5-CK$4-1, $A13-$A$5-1), OFFSET(Existing_Cohort!$C$208, CK$4-($A13-$A$5), $A13-$A$5))</f>
        <v>2518.4363139344746</v>
      </c>
      <c r="CL13" s="67">
        <f ca="1">IF($A13-CL$4&gt;$A$5, OFFSET(New_Cohort!$E$109, $A13-$A$5-CL$4-1, $A13-$A$5-1), OFFSET(Existing_Cohort!$C$208, CL$4-($A13-$A$5), $A13-$A$5))</f>
        <v>2156.5935791492489</v>
      </c>
      <c r="CM13" s="67">
        <f ca="1">IF($A13-CM$4&gt;$A$5, OFFSET(New_Cohort!$E$109, $A13-$A$5-CM$4-1, $A13-$A$5-1), OFFSET(Existing_Cohort!$C$208, CM$4-($A13-$A$5), $A13-$A$5))</f>
        <v>1758.9183423296608</v>
      </c>
      <c r="CN13" s="67">
        <f ca="1">IF($A13-CN$4&gt;$A$5, OFFSET(New_Cohort!$E$109, $A13-$A$5-CN$4-1, $A13-$A$5-1), OFFSET(Existing_Cohort!$C$208, CN$4-($A13-$A$5), $A13-$A$5))</f>
        <v>1446.7167397983151</v>
      </c>
      <c r="CO13" s="67">
        <f ca="1">IF($A13-CO$4&gt;$A$5, OFFSET(New_Cohort!$E$109, $A13-$A$5-CO$4-1, $A13-$A$5-1), OFFSET(Existing_Cohort!$C$208, CO$4-($A13-$A$5), $A13-$A$5))</f>
        <v>1202.1869917974741</v>
      </c>
      <c r="CP13" s="67">
        <f ca="1">IF($A13-CP$4&gt;$A$5, OFFSET(New_Cohort!$E$109, $A13-$A$5-CP$4-1, $A13-$A$5-1), OFFSET(Existing_Cohort!$C$208, CP$4-($A13-$A$5), $A13-$A$5))</f>
        <v>969.08609137398844</v>
      </c>
      <c r="CQ13" s="67">
        <f ca="1">IF($A13-CQ$4&gt;$A$5, OFFSET(New_Cohort!$E$109, $A13-$A$5-CQ$4-1, $A13-$A$5-1), OFFSET(Existing_Cohort!$C$208, CQ$4-($A13-$A$5), $A13-$A$5))</f>
        <v>768.53857043760115</v>
      </c>
      <c r="CR13" s="67">
        <f ca="1">IF($A13-CR$4&gt;$A$5, OFFSET(New_Cohort!$E$109, $A13-$A$5-CR$4-1, $A13-$A$5-1), OFFSET(Existing_Cohort!$C$208, CR$4-($A13-$A$5), $A13-$A$5))</f>
        <v>590.96090504759115</v>
      </c>
      <c r="CS13" s="67">
        <f ca="1">IF($A13-CS$4&gt;$A$5, OFFSET(New_Cohort!$E$109, $A13-$A$5-CS$4-1, $A13-$A$5-1), OFFSET(Existing_Cohort!$C$208, CS$4-($A13-$A$5), $A13-$A$5))</f>
        <v>442.54090314013132</v>
      </c>
      <c r="CT13" s="67">
        <f ca="1">IF($A13-CT$4&gt;$A$5, OFFSET(New_Cohort!$E$109, $A13-$A$5-CT$4-1, $A13-$A$5-1), OFFSET(Existing_Cohort!$C$208, CT$4-($A13-$A$5), $A13-$A$5))</f>
        <v>316.28943596204516</v>
      </c>
      <c r="CU13" s="67">
        <f ca="1">IF($A13-CU$4&gt;$A$5, OFFSET(New_Cohort!$E$109, $A13-$A$5-CU$4-1, $A13-$A$5-1), OFFSET(Existing_Cohort!$C$208, CU$4-($A13-$A$5), $A13-$A$5))</f>
        <v>214.85480279203259</v>
      </c>
      <c r="CV13" s="67">
        <f ca="1">IF($A13-CV$4&gt;$A$5, OFFSET(New_Cohort!$E$109, $A13-$A$5-CV$4-1, $A13-$A$5-1), OFFSET(Existing_Cohort!$C$208, CV$4-($A13-$A$5), $A13-$A$5))</f>
        <v>147.75681756435557</v>
      </c>
      <c r="CW13" s="67">
        <f ca="1">IF($A13-CW$4&gt;$A$5, OFFSET(New_Cohort!$E$109, $A13-$A$5-CW$4-1, $A13-$A$5-1), OFFSET(Existing_Cohort!$C$208, CW$4-($A13-$A$5), $A13-$A$5))</f>
        <v>98.732884817439313</v>
      </c>
      <c r="CX13" s="179">
        <f ca="1">SUM(OFFSET(Existing_Cohort!$C$308, $A$5-$A13,$A13-2021, $A13-$A$5+1))</f>
        <v>270.54174638820808</v>
      </c>
      <c r="CY13" s="29"/>
      <c r="CZ13" s="29">
        <f ca="1">SUM(B13:CX13)-OFFSET(Summary_Calculations!$D$26, 0, By_Age!$A13-2022)</f>
        <v>0</v>
      </c>
    </row>
    <row r="14" spans="1:104" x14ac:dyDescent="0.35">
      <c r="A14">
        <f t="shared" si="0"/>
        <v>2030</v>
      </c>
      <c r="B14" s="178">
        <f ca="1">IF($A14-B$4&gt;$A$5, OFFSET(New_Cohort!$E$109, $A14-$A$5-B$4-1, $A14-$A$5-1), OFFSET(Existing_Cohort!$C$208, B$4-($A14-$A$5), $A14-$A$5))</f>
        <v>12974.576822394771</v>
      </c>
      <c r="C14" s="67">
        <f ca="1">IF($A14-C$4&gt;$A$5, OFFSET(New_Cohort!$E$109, $A14-$A$5-C$4-1, $A14-$A$5-1), OFFSET(Existing_Cohort!$C$208, C$4-($A14-$A$5), $A14-$A$5))</f>
        <v>13127.832977631148</v>
      </c>
      <c r="D14" s="67">
        <f ca="1">IF($A14-D$4&gt;$A$5, OFFSET(New_Cohort!$E$109, $A14-$A$5-D$4-1, $A14-$A$5-1), OFFSET(Existing_Cohort!$C$208, D$4-($A14-$A$5), $A14-$A$5))</f>
        <v>13352.54838671186</v>
      </c>
      <c r="E14" s="67">
        <f ca="1">IF($A14-E$4&gt;$A$5, OFFSET(New_Cohort!$E$109, $A14-$A$5-E$4-1, $A14-$A$5-1), OFFSET(Existing_Cohort!$C$208, E$4-($A14-$A$5), $A14-$A$5))</f>
        <v>13677.801810821173</v>
      </c>
      <c r="F14" s="67">
        <f ca="1">IF($A14-F$4&gt;$A$5, OFFSET(New_Cohort!$E$109, $A14-$A$5-F$4-1, $A14-$A$5-1), OFFSET(Existing_Cohort!$C$208, F$4-($A14-$A$5), $A14-$A$5))</f>
        <v>14237.594099018821</v>
      </c>
      <c r="G14" s="67">
        <f ca="1">IF($A14-G$4&gt;$A$5, OFFSET(New_Cohort!$E$109, $A14-$A$5-G$4-1, $A14-$A$5-1), OFFSET(Existing_Cohort!$C$208, G$4-($A14-$A$5), $A14-$A$5))</f>
        <v>14935.085135383852</v>
      </c>
      <c r="H14" s="67">
        <f ca="1">IF($A14-H$4&gt;$A$5, OFFSET(New_Cohort!$E$109, $A14-$A$5-H$4-1, $A14-$A$5-1), OFFSET(Existing_Cohort!$C$208, H$4-($A14-$A$5), $A14-$A$5))</f>
        <v>15547.103145856123</v>
      </c>
      <c r="I14" s="67">
        <f ca="1">IF($A14-I$4&gt;$A$5, OFFSET(New_Cohort!$E$109, $A14-$A$5-I$4-1, $A14-$A$5-1), OFFSET(Existing_Cohort!$C$208, I$4-($A14-$A$5), $A14-$A$5))</f>
        <v>16172.175800795827</v>
      </c>
      <c r="J14" s="67">
        <f ca="1">IF($A14-J$4&gt;$A$5, OFFSET(New_Cohort!$E$109, $A14-$A$5-J$4-1, $A14-$A$5-1), OFFSET(Existing_Cohort!$C$208, J$4-($A14-$A$5), $A14-$A$5))</f>
        <v>16807.899782081535</v>
      </c>
      <c r="K14" s="67">
        <f ca="1">IF($A14-K$4&gt;$A$5, OFFSET(New_Cohort!$E$109, $A14-$A$5-K$4-1, $A14-$A$5-1), OFFSET(Existing_Cohort!$C$208, K$4-($A14-$A$5), $A14-$A$5))</f>
        <v>11468.780618399245</v>
      </c>
      <c r="L14" s="67">
        <f ca="1">IF($A14-L$4&gt;$A$5, OFFSET(New_Cohort!$E$109, $A14-$A$5-L$4-1, $A14-$A$5-1), OFFSET(Existing_Cohort!$C$208, L$4-($A14-$A$5), $A14-$A$5))</f>
        <v>13315.668382891472</v>
      </c>
      <c r="M14" s="67">
        <f ca="1">IF($A14-M$4&gt;$A$5, OFFSET(New_Cohort!$E$109, $A14-$A$5-M$4-1, $A14-$A$5-1), OFFSET(Existing_Cohort!$C$208, M$4-($A14-$A$5), $A14-$A$5))</f>
        <v>14919.447890413807</v>
      </c>
      <c r="N14" s="67">
        <f ca="1">IF($A14-N$4&gt;$A$5, OFFSET(New_Cohort!$E$109, $A14-$A$5-N$4-1, $A14-$A$5-1), OFFSET(Existing_Cohort!$C$208, N$4-($A14-$A$5), $A14-$A$5))</f>
        <v>16783.742958604234</v>
      </c>
      <c r="O14" s="67">
        <f ca="1">IF($A14-O$4&gt;$A$5, OFFSET(New_Cohort!$E$109, $A14-$A$5-O$4-1, $A14-$A$5-1), OFFSET(Existing_Cohort!$C$208, O$4-($A14-$A$5), $A14-$A$5))</f>
        <v>18143.220235558947</v>
      </c>
      <c r="P14" s="67">
        <f ca="1">IF($A14-P$4&gt;$A$5, OFFSET(New_Cohort!$E$109, $A14-$A$5-P$4-1, $A14-$A$5-1), OFFSET(Existing_Cohort!$C$208, P$4-($A14-$A$5), $A14-$A$5))</f>
        <v>17640.656444922526</v>
      </c>
      <c r="Q14" s="67">
        <f ca="1">IF($A14-Q$4&gt;$A$5, OFFSET(New_Cohort!$E$109, $A14-$A$5-Q$4-1, $A14-$A$5-1), OFFSET(Existing_Cohort!$C$208, Q$4-($A14-$A$5), $A14-$A$5))</f>
        <v>17831.493184882114</v>
      </c>
      <c r="R14" s="67">
        <f ca="1">IF($A14-R$4&gt;$A$5, OFFSET(New_Cohort!$E$109, $A14-$A$5-R$4-1, $A14-$A$5-1), OFFSET(Existing_Cohort!$C$208, R$4-($A14-$A$5), $A14-$A$5))</f>
        <v>18207.990653636585</v>
      </c>
      <c r="S14" s="67">
        <f ca="1">IF($A14-S$4&gt;$A$5, OFFSET(New_Cohort!$E$109, $A14-$A$5-S$4-1, $A14-$A$5-1), OFFSET(Existing_Cohort!$C$208, S$4-($A14-$A$5), $A14-$A$5))</f>
        <v>18440.369724136421</v>
      </c>
      <c r="T14" s="67">
        <f ca="1">IF($A14-T$4&gt;$A$5, OFFSET(New_Cohort!$E$109, $A14-$A$5-T$4-1, $A14-$A$5-1), OFFSET(Existing_Cohort!$C$208, T$4-($A14-$A$5), $A14-$A$5))</f>
        <v>18202.097460078643</v>
      </c>
      <c r="U14" s="67">
        <f ca="1">IF($A14-U$4&gt;$A$5, OFFSET(New_Cohort!$E$109, $A14-$A$5-U$4-1, $A14-$A$5-1), OFFSET(Existing_Cohort!$C$208, U$4-($A14-$A$5), $A14-$A$5))</f>
        <v>17536.076270049114</v>
      </c>
      <c r="V14" s="67">
        <f ca="1">IF($A14-V$4&gt;$A$5, OFFSET(New_Cohort!$E$109, $A14-$A$5-V$4-1, $A14-$A$5-1), OFFSET(Existing_Cohort!$C$208, V$4-($A14-$A$5), $A14-$A$5))</f>
        <v>17629.205250959902</v>
      </c>
      <c r="W14" s="67">
        <f ca="1">IF($A14-W$4&gt;$A$5, OFFSET(New_Cohort!$E$109, $A14-$A$5-W$4-1, $A14-$A$5-1), OFFSET(Existing_Cohort!$C$208, W$4-($A14-$A$5), $A14-$A$5))</f>
        <v>17515.124531523517</v>
      </c>
      <c r="X14" s="67">
        <f ca="1">IF($A14-X$4&gt;$A$5, OFFSET(New_Cohort!$E$109, $A14-$A$5-X$4-1, $A14-$A$5-1), OFFSET(Existing_Cohort!$C$208, X$4-($A14-$A$5), $A14-$A$5))</f>
        <v>17083.684939748175</v>
      </c>
      <c r="Y14" s="67">
        <f ca="1">IF($A14-Y$4&gt;$A$5, OFFSET(New_Cohort!$E$109, $A14-$A$5-Y$4-1, $A14-$A$5-1), OFFSET(Existing_Cohort!$C$208, Y$4-($A14-$A$5), $A14-$A$5))</f>
        <v>16623.879526627687</v>
      </c>
      <c r="Z14" s="67">
        <f ca="1">IF($A14-Z$4&gt;$A$5, OFFSET(New_Cohort!$E$109, $A14-$A$5-Z$4-1, $A14-$A$5-1), OFFSET(Existing_Cohort!$C$208, Z$4-($A14-$A$5), $A14-$A$5))</f>
        <v>16272.910418614505</v>
      </c>
      <c r="AA14" s="67">
        <f ca="1">IF($A14-AA$4&gt;$A$5, OFFSET(New_Cohort!$E$109, $A14-$A$5-AA$4-1, $A14-$A$5-1), OFFSET(Existing_Cohort!$C$208, AA$4-($A14-$A$5), $A14-$A$5))</f>
        <v>16002.327409279624</v>
      </c>
      <c r="AB14" s="67">
        <f ca="1">IF($A14-AB$4&gt;$A$5, OFFSET(New_Cohort!$E$109, $A14-$A$5-AB$4-1, $A14-$A$5-1), OFFSET(Existing_Cohort!$C$208, AB$4-($A14-$A$5), $A14-$A$5))</f>
        <v>15727.003139993707</v>
      </c>
      <c r="AC14" s="67">
        <f ca="1">IF($A14-AC$4&gt;$A$5, OFFSET(New_Cohort!$E$109, $A14-$A$5-AC$4-1, $A14-$A$5-1), OFFSET(Existing_Cohort!$C$208, AC$4-($A14-$A$5), $A14-$A$5))</f>
        <v>15584.82986933137</v>
      </c>
      <c r="AD14" s="67">
        <f ca="1">IF($A14-AD$4&gt;$A$5, OFFSET(New_Cohort!$E$109, $A14-$A$5-AD$4-1, $A14-$A$5-1), OFFSET(Existing_Cohort!$C$208, AD$4-($A14-$A$5), $A14-$A$5))</f>
        <v>15644.899027652216</v>
      </c>
      <c r="AE14" s="67">
        <f ca="1">IF($A14-AE$4&gt;$A$5, OFFSET(New_Cohort!$E$109, $A14-$A$5-AE$4-1, $A14-$A$5-1), OFFSET(Existing_Cohort!$C$208, AE$4-($A14-$A$5), $A14-$A$5))</f>
        <v>16092.168139491012</v>
      </c>
      <c r="AF14" s="67">
        <f ca="1">IF($A14-AF$4&gt;$A$5, OFFSET(New_Cohort!$E$109, $A14-$A$5-AF$4-1, $A14-$A$5-1), OFFSET(Existing_Cohort!$C$208, AF$4-($A14-$A$5), $A14-$A$5))</f>
        <v>16129.036940191141</v>
      </c>
      <c r="AG14" s="67">
        <f ca="1">IF($A14-AG$4&gt;$A$5, OFFSET(New_Cohort!$E$109, $A14-$A$5-AG$4-1, $A14-$A$5-1), OFFSET(Existing_Cohort!$C$208, AG$4-($A14-$A$5), $A14-$A$5))</f>
        <v>15865.665586705083</v>
      </c>
      <c r="AH14" s="67">
        <f ca="1">IF($A14-AH$4&gt;$A$5, OFFSET(New_Cohort!$E$109, $A14-$A$5-AH$4-1, $A14-$A$5-1), OFFSET(Existing_Cohort!$C$208, AH$4-($A14-$A$5), $A14-$A$5))</f>
        <v>16177.635044182858</v>
      </c>
      <c r="AI14" s="67">
        <f ca="1">IF($A14-AI$4&gt;$A$5, OFFSET(New_Cohort!$E$109, $A14-$A$5-AI$4-1, $A14-$A$5-1), OFFSET(Existing_Cohort!$C$208, AI$4-($A14-$A$5), $A14-$A$5))</f>
        <v>16636.969870776018</v>
      </c>
      <c r="AJ14" s="67">
        <f ca="1">IF($A14-AJ$4&gt;$A$5, OFFSET(New_Cohort!$E$109, $A14-$A$5-AJ$4-1, $A14-$A$5-1), OFFSET(Existing_Cohort!$C$208, AJ$4-($A14-$A$5), $A14-$A$5))</f>
        <v>17203.750182375021</v>
      </c>
      <c r="AK14" s="67">
        <f ca="1">IF($A14-AK$4&gt;$A$5, OFFSET(New_Cohort!$E$109, $A14-$A$5-AK$4-1, $A14-$A$5-1), OFFSET(Existing_Cohort!$C$208, AK$4-($A14-$A$5), $A14-$A$5))</f>
        <v>17747.170326239902</v>
      </c>
      <c r="AL14" s="67">
        <f ca="1">IF($A14-AL$4&gt;$A$5, OFFSET(New_Cohort!$E$109, $A14-$A$5-AL$4-1, $A14-$A$5-1), OFFSET(Existing_Cohort!$C$208, AL$4-($A14-$A$5), $A14-$A$5))</f>
        <v>18274.981466452387</v>
      </c>
      <c r="AM14" s="67">
        <f ca="1">IF($A14-AM$4&gt;$A$5, OFFSET(New_Cohort!$E$109, $A14-$A$5-AM$4-1, $A14-$A$5-1), OFFSET(Existing_Cohort!$C$208, AM$4-($A14-$A$5), $A14-$A$5))</f>
        <v>18970.287915541721</v>
      </c>
      <c r="AN14" s="67">
        <f ca="1">IF($A14-AN$4&gt;$A$5, OFFSET(New_Cohort!$E$109, $A14-$A$5-AN$4-1, $A14-$A$5-1), OFFSET(Existing_Cohort!$C$208, AN$4-($A14-$A$5), $A14-$A$5))</f>
        <v>20090.961539965247</v>
      </c>
      <c r="AO14" s="67">
        <f ca="1">IF($A14-AO$4&gt;$A$5, OFFSET(New_Cohort!$E$109, $A14-$A$5-AO$4-1, $A14-$A$5-1), OFFSET(Existing_Cohort!$C$208, AO$4-($A14-$A$5), $A14-$A$5))</f>
        <v>23301.226379218289</v>
      </c>
      <c r="AP14" s="67">
        <f ca="1">IF($A14-AP$4&gt;$A$5, OFFSET(New_Cohort!$E$109, $A14-$A$5-AP$4-1, $A14-$A$5-1), OFFSET(Existing_Cohort!$C$208, AP$4-($A14-$A$5), $A14-$A$5))</f>
        <v>25286.331560531718</v>
      </c>
      <c r="AQ14" s="67">
        <f ca="1">IF($A14-AQ$4&gt;$A$5, OFFSET(New_Cohort!$E$109, $A14-$A$5-AQ$4-1, $A14-$A$5-1), OFFSET(Existing_Cohort!$C$208, AQ$4-($A14-$A$5), $A14-$A$5))</f>
        <v>24390.819568883133</v>
      </c>
      <c r="AR14" s="67">
        <f ca="1">IF($A14-AR$4&gt;$A$5, OFFSET(New_Cohort!$E$109, $A14-$A$5-AR$4-1, $A14-$A$5-1), OFFSET(Existing_Cohort!$C$208, AR$4-($A14-$A$5), $A14-$A$5))</f>
        <v>24536.17852381085</v>
      </c>
      <c r="AS14" s="67">
        <f ca="1">IF($A14-AS$4&gt;$A$5, OFFSET(New_Cohort!$E$109, $A14-$A$5-AS$4-1, $A14-$A$5-1), OFFSET(Existing_Cohort!$C$208, AS$4-($A14-$A$5), $A14-$A$5))</f>
        <v>24366.141691633093</v>
      </c>
      <c r="AT14" s="67">
        <f ca="1">IF($A14-AT$4&gt;$A$5, OFFSET(New_Cohort!$E$109, $A14-$A$5-AT$4-1, $A14-$A$5-1), OFFSET(Existing_Cohort!$C$208, AT$4-($A14-$A$5), $A14-$A$5))</f>
        <v>22743.871498492092</v>
      </c>
      <c r="AU14" s="67">
        <f ca="1">IF($A14-AU$4&gt;$A$5, OFFSET(New_Cohort!$E$109, $A14-$A$5-AU$4-1, $A14-$A$5-1), OFFSET(Existing_Cohort!$C$208, AU$4-($A14-$A$5), $A14-$A$5))</f>
        <v>21249.688411284067</v>
      </c>
      <c r="AV14" s="67">
        <f ca="1">IF($A14-AV$4&gt;$A$5, OFFSET(New_Cohort!$E$109, $A14-$A$5-AV$4-1, $A14-$A$5-1), OFFSET(Existing_Cohort!$C$208, AV$4-($A14-$A$5), $A14-$A$5))</f>
        <v>20101.732721804517</v>
      </c>
      <c r="AW14" s="67">
        <f ca="1">IF($A14-AW$4&gt;$A$5, OFFSET(New_Cohort!$E$109, $A14-$A$5-AW$4-1, $A14-$A$5-1), OFFSET(Existing_Cohort!$C$208, AW$4-($A14-$A$5), $A14-$A$5))</f>
        <v>20757.599611316808</v>
      </c>
      <c r="AX14" s="67">
        <f ca="1">IF($A14-AX$4&gt;$A$5, OFFSET(New_Cohort!$E$109, $A14-$A$5-AX$4-1, $A14-$A$5-1), OFFSET(Existing_Cohort!$C$208, AX$4-($A14-$A$5), $A14-$A$5))</f>
        <v>21098.33122667735</v>
      </c>
      <c r="AY14" s="67">
        <f ca="1">IF($A14-AY$4&gt;$A$5, OFFSET(New_Cohort!$E$109, $A14-$A$5-AY$4-1, $A14-$A$5-1), OFFSET(Existing_Cohort!$C$208, AY$4-($A14-$A$5), $A14-$A$5))</f>
        <v>19752.611579768763</v>
      </c>
      <c r="AZ14" s="67">
        <f ca="1">IF($A14-AZ$4&gt;$A$5, OFFSET(New_Cohort!$E$109, $A14-$A$5-AZ$4-1, $A14-$A$5-1), OFFSET(Existing_Cohort!$C$208, AZ$4-($A14-$A$5), $A14-$A$5))</f>
        <v>18898.55468165598</v>
      </c>
      <c r="BA14" s="67">
        <f ca="1">IF($A14-BA$4&gt;$A$5, OFFSET(New_Cohort!$E$109, $A14-$A$5-BA$4-1, $A14-$A$5-1), OFFSET(Existing_Cohort!$C$208, BA$4-($A14-$A$5), $A14-$A$5))</f>
        <v>17970.670155633823</v>
      </c>
      <c r="BB14" s="67">
        <f ca="1">IF($A14-BB$4&gt;$A$5, OFFSET(New_Cohort!$E$109, $A14-$A$5-BB$4-1, $A14-$A$5-1), OFFSET(Existing_Cohort!$C$208, BB$4-($A14-$A$5), $A14-$A$5))</f>
        <v>17367.136554327444</v>
      </c>
      <c r="BC14" s="67">
        <f ca="1">IF($A14-BC$4&gt;$A$5, OFFSET(New_Cohort!$E$109, $A14-$A$5-BC$4-1, $A14-$A$5-1), OFFSET(Existing_Cohort!$C$208, BC$4-($A14-$A$5), $A14-$A$5))</f>
        <v>17934.38509894126</v>
      </c>
      <c r="BD14" s="67">
        <f ca="1">IF($A14-BD$4&gt;$A$5, OFFSET(New_Cohort!$E$109, $A14-$A$5-BD$4-1, $A14-$A$5-1), OFFSET(Existing_Cohort!$C$208, BD$4-($A14-$A$5), $A14-$A$5))</f>
        <v>18906.504510374209</v>
      </c>
      <c r="BE14" s="67">
        <f ca="1">IF($A14-BE$4&gt;$A$5, OFFSET(New_Cohort!$E$109, $A14-$A$5-BE$4-1, $A14-$A$5-1), OFFSET(Existing_Cohort!$C$208, BE$4-($A14-$A$5), $A14-$A$5))</f>
        <v>20263.751799096863</v>
      </c>
      <c r="BF14" s="67">
        <f ca="1">IF($A14-BF$4&gt;$A$5, OFFSET(New_Cohort!$E$109, $A14-$A$5-BF$4-1, $A14-$A$5-1), OFFSET(Existing_Cohort!$C$208, BF$4-($A14-$A$5), $A14-$A$5))</f>
        <v>21940.829346975588</v>
      </c>
      <c r="BG14" s="67">
        <f ca="1">IF($A14-BG$4&gt;$A$5, OFFSET(New_Cohort!$E$109, $A14-$A$5-BG$4-1, $A14-$A$5-1), OFFSET(Existing_Cohort!$C$208, BG$4-($A14-$A$5), $A14-$A$5))</f>
        <v>22840.422579885722</v>
      </c>
      <c r="BH14" s="67">
        <f ca="1">IF($A14-BH$4&gt;$A$5, OFFSET(New_Cohort!$E$109, $A14-$A$5-BH$4-1, $A14-$A$5-1), OFFSET(Existing_Cohort!$C$208, BH$4-($A14-$A$5), $A14-$A$5))</f>
        <v>23398.145470053558</v>
      </c>
      <c r="BI14" s="67">
        <f ca="1">IF($A14-BI$4&gt;$A$5, OFFSET(New_Cohort!$E$109, $A14-$A$5-BI$4-1, $A14-$A$5-1), OFFSET(Existing_Cohort!$C$208, BI$4-($A14-$A$5), $A14-$A$5))</f>
        <v>24256.152736014523</v>
      </c>
      <c r="BJ14" s="67">
        <f ca="1">IF($A14-BJ$4&gt;$A$5, OFFSET(New_Cohort!$E$109, $A14-$A$5-BJ$4-1, $A14-$A$5-1), OFFSET(Existing_Cohort!$C$208, BJ$4-($A14-$A$5), $A14-$A$5))</f>
        <v>24334.537935675635</v>
      </c>
      <c r="BK14" s="67">
        <f ca="1">IF($A14-BK$4&gt;$A$5, OFFSET(New_Cohort!$E$109, $A14-$A$5-BK$4-1, $A14-$A$5-1), OFFSET(Existing_Cohort!$C$208, BK$4-($A14-$A$5), $A14-$A$5))</f>
        <v>23975.870634708219</v>
      </c>
      <c r="BL14" s="67">
        <f ca="1">IF($A14-BL$4&gt;$A$5, OFFSET(New_Cohort!$E$109, $A14-$A$5-BL$4-1, $A14-$A$5-1), OFFSET(Existing_Cohort!$C$208, BL$4-($A14-$A$5), $A14-$A$5))</f>
        <v>22307.56502198154</v>
      </c>
      <c r="BM14" s="67">
        <f ca="1">IF($A14-BM$4&gt;$A$5, OFFSET(New_Cohort!$E$109, $A14-$A$5-BM$4-1, $A14-$A$5-1), OFFSET(Existing_Cohort!$C$208, BM$4-($A14-$A$5), $A14-$A$5))</f>
        <v>21059.161966594627</v>
      </c>
      <c r="BN14" s="67">
        <f ca="1">IF($A14-BN$4&gt;$A$5, OFFSET(New_Cohort!$E$109, $A14-$A$5-BN$4-1, $A14-$A$5-1), OFFSET(Existing_Cohort!$C$208, BN$4-($A14-$A$5), $A14-$A$5))</f>
        <v>21682.208963419955</v>
      </c>
      <c r="BO14" s="67">
        <f ca="1">IF($A14-BO$4&gt;$A$5, OFFSET(New_Cohort!$E$109, $A14-$A$5-BO$4-1, $A14-$A$5-1), OFFSET(Existing_Cohort!$C$208, BO$4-($A14-$A$5), $A14-$A$5))</f>
        <v>21574.154500174875</v>
      </c>
      <c r="BP14" s="67">
        <f ca="1">IF($A14-BP$4&gt;$A$5, OFFSET(New_Cohort!$E$109, $A14-$A$5-BP$4-1, $A14-$A$5-1), OFFSET(Existing_Cohort!$C$208, BP$4-($A14-$A$5), $A14-$A$5))</f>
        <v>22292.555173000743</v>
      </c>
      <c r="BQ14" s="67">
        <f ca="1">IF($A14-BQ$4&gt;$A$5, OFFSET(New_Cohort!$E$109, $A14-$A$5-BQ$4-1, $A14-$A$5-1), OFFSET(Existing_Cohort!$C$208, BQ$4-($A14-$A$5), $A14-$A$5))</f>
        <v>20687.622356967702</v>
      </c>
      <c r="BR14" s="67">
        <f ca="1">IF($A14-BR$4&gt;$A$5, OFFSET(New_Cohort!$E$109, $A14-$A$5-BR$4-1, $A14-$A$5-1), OFFSET(Existing_Cohort!$C$208, BR$4-($A14-$A$5), $A14-$A$5))</f>
        <v>14445.429734029607</v>
      </c>
      <c r="BS14" s="67">
        <f ca="1">IF($A14-BS$4&gt;$A$5, OFFSET(New_Cohort!$E$109, $A14-$A$5-BS$4-1, $A14-$A$5-1), OFFSET(Existing_Cohort!$C$208, BS$4-($A14-$A$5), $A14-$A$5))</f>
        <v>10954.810407929912</v>
      </c>
      <c r="BT14" s="67">
        <f ca="1">IF($A14-BT$4&gt;$A$5, OFFSET(New_Cohort!$E$109, $A14-$A$5-BT$4-1, $A14-$A$5-1), OFFSET(Existing_Cohort!$C$208, BT$4-($A14-$A$5), $A14-$A$5))</f>
        <v>11104.635186809279</v>
      </c>
      <c r="BU14" s="67">
        <f ca="1">IF($A14-BU$4&gt;$A$5, OFFSET(New_Cohort!$E$109, $A14-$A$5-BU$4-1, $A14-$A$5-1), OFFSET(Existing_Cohort!$C$208, BU$4-($A14-$A$5), $A14-$A$5))</f>
        <v>12177.496816452447</v>
      </c>
      <c r="BV14" s="67">
        <f ca="1">IF($A14-BV$4&gt;$A$5, OFFSET(New_Cohort!$E$109, $A14-$A$5-BV$4-1, $A14-$A$5-1), OFFSET(Existing_Cohort!$C$208, BV$4-($A14-$A$5), $A14-$A$5))</f>
        <v>14033.58422347642</v>
      </c>
      <c r="BW14" s="67">
        <f ca="1">IF($A14-BW$4&gt;$A$5, OFFSET(New_Cohort!$E$109, $A14-$A$5-BW$4-1, $A14-$A$5-1), OFFSET(Existing_Cohort!$C$208, BW$4-($A14-$A$5), $A14-$A$5))</f>
        <v>13932.569498754701</v>
      </c>
      <c r="BX14" s="67">
        <f ca="1">IF($A14-BX$4&gt;$A$5, OFFSET(New_Cohort!$E$109, $A14-$A$5-BX$4-1, $A14-$A$5-1), OFFSET(Existing_Cohort!$C$208, BX$4-($A14-$A$5), $A14-$A$5))</f>
        <v>13214.361872623707</v>
      </c>
      <c r="BY14" s="67">
        <f ca="1">IF($A14-BY$4&gt;$A$5, OFFSET(New_Cohort!$E$109, $A14-$A$5-BY$4-1, $A14-$A$5-1), OFFSET(Existing_Cohort!$C$208, BY$4-($A14-$A$5), $A14-$A$5))</f>
        <v>12960.619718287144</v>
      </c>
      <c r="BZ14" s="67">
        <f ca="1">IF($A14-BZ$4&gt;$A$5, OFFSET(New_Cohort!$E$109, $A14-$A$5-BZ$4-1, $A14-$A$5-1), OFFSET(Existing_Cohort!$C$208, BZ$4-($A14-$A$5), $A14-$A$5))</f>
        <v>11987.157300485755</v>
      </c>
      <c r="CA14" s="67">
        <f ca="1">IF($A14-CA$4&gt;$A$5, OFFSET(New_Cohort!$E$109, $A14-$A$5-CA$4-1, $A14-$A$5-1), OFFSET(Existing_Cohort!$C$208, CA$4-($A14-$A$5), $A14-$A$5))</f>
        <v>11399.241540775143</v>
      </c>
      <c r="CB14" s="67">
        <f ca="1">IF($A14-CB$4&gt;$A$5, OFFSET(New_Cohort!$E$109, $A14-$A$5-CB$4-1, $A14-$A$5-1), OFFSET(Existing_Cohort!$C$208, CB$4-($A14-$A$5), $A14-$A$5))</f>
        <v>10346.85413254294</v>
      </c>
      <c r="CC14" s="67">
        <f ca="1">IF($A14-CC$4&gt;$A$5, OFFSET(New_Cohort!$E$109, $A14-$A$5-CC$4-1, $A14-$A$5-1), OFFSET(Existing_Cohort!$C$208, CC$4-($A14-$A$5), $A14-$A$5))</f>
        <v>9061.2795556079909</v>
      </c>
      <c r="CD14" s="67">
        <f ca="1">IF($A14-CD$4&gt;$A$5, OFFSET(New_Cohort!$E$109, $A14-$A$5-CD$4-1, $A14-$A$5-1), OFFSET(Existing_Cohort!$C$208, CD$4-($A14-$A$5), $A14-$A$5))</f>
        <v>7933.471224164854</v>
      </c>
      <c r="CE14" s="67">
        <f ca="1">IF($A14-CE$4&gt;$A$5, OFFSET(New_Cohort!$E$109, $A14-$A$5-CE$4-1, $A14-$A$5-1), OFFSET(Existing_Cohort!$C$208, CE$4-($A14-$A$5), $A14-$A$5))</f>
        <v>6665.3361291329511</v>
      </c>
      <c r="CF14" s="67">
        <f ca="1">IF($A14-CF$4&gt;$A$5, OFFSET(New_Cohort!$E$109, $A14-$A$5-CF$4-1, $A14-$A$5-1), OFFSET(Existing_Cohort!$C$208, CF$4-($A14-$A$5), $A14-$A$5))</f>
        <v>5749.4074255590067</v>
      </c>
      <c r="CG14" s="67">
        <f ca="1">IF($A14-CG$4&gt;$A$5, OFFSET(New_Cohort!$E$109, $A14-$A$5-CG$4-1, $A14-$A$5-1), OFFSET(Existing_Cohort!$C$208, CG$4-($A14-$A$5), $A14-$A$5))</f>
        <v>4925.5337628940906</v>
      </c>
      <c r="CH14" s="67">
        <f ca="1">IF($A14-CH$4&gt;$A$5, OFFSET(New_Cohort!$E$109, $A14-$A$5-CH$4-1, $A14-$A$5-1), OFFSET(Existing_Cohort!$C$208, CH$4-($A14-$A$5), $A14-$A$5))</f>
        <v>4182.7773478724066</v>
      </c>
      <c r="CI14" s="67">
        <f ca="1">IF($A14-CI$4&gt;$A$5, OFFSET(New_Cohort!$E$109, $A14-$A$5-CI$4-1, $A14-$A$5-1), OFFSET(Existing_Cohort!$C$208, CI$4-($A14-$A$5), $A14-$A$5))</f>
        <v>3521.7244982123784</v>
      </c>
      <c r="CJ14" s="67">
        <f ca="1">IF($A14-CJ$4&gt;$A$5, OFFSET(New_Cohort!$E$109, $A14-$A$5-CJ$4-1, $A14-$A$5-1), OFFSET(Existing_Cohort!$C$208, CJ$4-($A14-$A$5), $A14-$A$5))</f>
        <v>2979.578676669084</v>
      </c>
      <c r="CK14" s="67">
        <f ca="1">IF($A14-CK$4&gt;$A$5, OFFSET(New_Cohort!$E$109, $A14-$A$5-CK$4-1, $A14-$A$5-1), OFFSET(Existing_Cohort!$C$208, CK$4-($A14-$A$5), $A14-$A$5))</f>
        <v>2548.8937433821225</v>
      </c>
      <c r="CL14" s="67">
        <f ca="1">IF($A14-CL$4&gt;$A$5, OFFSET(New_Cohort!$E$109, $A14-$A$5-CL$4-1, $A14-$A$5-1), OFFSET(Existing_Cohort!$C$208, CL$4-($A14-$A$5), $A14-$A$5))</f>
        <v>2213.4579937998205</v>
      </c>
      <c r="CM14" s="67">
        <f ca="1">IF($A14-CM$4&gt;$A$5, OFFSET(New_Cohort!$E$109, $A14-$A$5-CM$4-1, $A14-$A$5-1), OFFSET(Existing_Cohort!$C$208, CM$4-($A14-$A$5), $A14-$A$5))</f>
        <v>1870.7870990015176</v>
      </c>
      <c r="CN14" s="67">
        <f ca="1">IF($A14-CN$4&gt;$A$5, OFFSET(New_Cohort!$E$109, $A14-$A$5-CN$4-1, $A14-$A$5-1), OFFSET(Existing_Cohort!$C$208, CN$4-($A14-$A$5), $A14-$A$5))</f>
        <v>1504.6691010897437</v>
      </c>
      <c r="CO14" s="67">
        <f ca="1">IF($A14-CO$4&gt;$A$5, OFFSET(New_Cohort!$E$109, $A14-$A$5-CO$4-1, $A14-$A$5-1), OFFSET(Existing_Cohort!$C$208, CO$4-($A14-$A$5), $A14-$A$5))</f>
        <v>1219.3125678154577</v>
      </c>
      <c r="CP14" s="67">
        <f ca="1">IF($A14-CP$4&gt;$A$5, OFFSET(New_Cohort!$E$109, $A14-$A$5-CP$4-1, $A14-$A$5-1), OFFSET(Existing_Cohort!$C$208, CP$4-($A14-$A$5), $A14-$A$5))</f>
        <v>997.39652081175177</v>
      </c>
      <c r="CQ14" s="67">
        <f ca="1">IF($A14-CQ$4&gt;$A$5, OFFSET(New_Cohort!$E$109, $A14-$A$5-CQ$4-1, $A14-$A$5-1), OFFSET(Existing_Cohort!$C$208, CQ$4-($A14-$A$5), $A14-$A$5))</f>
        <v>790.86390631044287</v>
      </c>
      <c r="CR14" s="67">
        <f ca="1">IF($A14-CR$4&gt;$A$5, OFFSET(New_Cohort!$E$109, $A14-$A$5-CR$4-1, $A14-$A$5-1), OFFSET(Existing_Cohort!$C$208, CR$4-($A14-$A$5), $A14-$A$5))</f>
        <v>616.38411253852144</v>
      </c>
      <c r="CS14" s="67">
        <f ca="1">IF($A14-CS$4&gt;$A$5, OFFSET(New_Cohort!$E$109, $A14-$A$5-CS$4-1, $A14-$A$5-1), OFFSET(Existing_Cohort!$C$208, CS$4-($A14-$A$5), $A14-$A$5))</f>
        <v>465.1371620137113</v>
      </c>
      <c r="CT14" s="67">
        <f ca="1">IF($A14-CT$4&gt;$A$5, OFFSET(New_Cohort!$E$109, $A14-$A$5-CT$4-1, $A14-$A$5-1), OFFSET(Existing_Cohort!$C$208, CT$4-($A14-$A$5), $A14-$A$5))</f>
        <v>341.23309291494661</v>
      </c>
      <c r="CU14" s="67">
        <f ca="1">IF($A14-CU$4&gt;$A$5, OFFSET(New_Cohort!$E$109, $A14-$A$5-CU$4-1, $A14-$A$5-1), OFFSET(Existing_Cohort!$C$208, CU$4-($A14-$A$5), $A14-$A$5))</f>
        <v>238.53052870363229</v>
      </c>
      <c r="CV14" s="67">
        <f ca="1">IF($A14-CV$4&gt;$A$5, OFFSET(New_Cohort!$E$109, $A14-$A$5-CV$4-1, $A14-$A$5-1), OFFSET(Existing_Cohort!$C$208, CV$4-($A14-$A$5), $A14-$A$5))</f>
        <v>158.16411600095483</v>
      </c>
      <c r="CW14" s="67">
        <f ca="1">IF($A14-CW$4&gt;$A$5, OFFSET(New_Cohort!$E$109, $A14-$A$5-CW$4-1, $A14-$A$5-1), OFFSET(Existing_Cohort!$C$208, CW$4-($A14-$A$5), $A14-$A$5))</f>
        <v>105.92304238893014</v>
      </c>
      <c r="CX14" s="179">
        <f ca="1">SUM(OFFSET(Existing_Cohort!$C$308, $A$5-$A14,$A14-2021, $A14-$A$5+1))</f>
        <v>318.86571011190864</v>
      </c>
      <c r="CY14" s="29"/>
      <c r="CZ14" s="29">
        <f ca="1">SUM(B14:CX14)-OFFSET(Summary_Calculations!$D$26, 0, By_Age!$A14-2022)</f>
        <v>0</v>
      </c>
    </row>
    <row r="15" spans="1:104" x14ac:dyDescent="0.35">
      <c r="A15">
        <f t="shared" si="0"/>
        <v>2031</v>
      </c>
      <c r="B15" s="178">
        <f ca="1">IF($A15-B$4&gt;$A$5, OFFSET(New_Cohort!$E$109, $A15-$A$5-B$4-1, $A15-$A$5-1), OFFSET(Existing_Cohort!$C$208, B$4-($A15-$A$5), $A15-$A$5))</f>
        <v>12876.271312038964</v>
      </c>
      <c r="C15" s="67">
        <f ca="1">IF($A15-C$4&gt;$A$5, OFFSET(New_Cohort!$E$109, $A15-$A$5-C$4-1, $A15-$A$5-1), OFFSET(Existing_Cohort!$C$208, C$4-($A15-$A$5), $A15-$A$5))</f>
        <v>12966.626154031463</v>
      </c>
      <c r="D15" s="67">
        <f ca="1">IF($A15-D$4&gt;$A$5, OFFSET(New_Cohort!$E$109, $A15-$A$5-D$4-1, $A15-$A$5-1), OFFSET(Existing_Cohort!$C$208, D$4-($A15-$A$5), $A15-$A$5))</f>
        <v>13121.973655750264</v>
      </c>
      <c r="E15" s="67">
        <f ca="1">IF($A15-E$4&gt;$A$5, OFFSET(New_Cohort!$E$109, $A15-$A$5-E$4-1, $A15-$A$5-1), OFFSET(Existing_Cohort!$C$208, E$4-($A15-$A$5), $A15-$A$5))</f>
        <v>13348.147232442705</v>
      </c>
      <c r="F15" s="67">
        <f ca="1">IF($A15-F$4&gt;$A$5, OFFSET(New_Cohort!$E$109, $A15-$A$5-F$4-1, $A15-$A$5-1), OFFSET(Existing_Cohort!$C$208, F$4-($A15-$A$5), $A15-$A$5))</f>
        <v>13674.331558721333</v>
      </c>
      <c r="G15" s="67">
        <f ca="1">IF($A15-G$4&gt;$A$5, OFFSET(New_Cohort!$E$109, $A15-$A$5-G$4-1, $A15-$A$5-1), OFFSET(Existing_Cohort!$C$208, G$4-($A15-$A$5), $A15-$A$5))</f>
        <v>14234.62652979925</v>
      </c>
      <c r="H15" s="67">
        <f ca="1">IF($A15-H$4&gt;$A$5, OFFSET(New_Cohort!$E$109, $A15-$A$5-H$4-1, $A15-$A$5-1), OFFSET(Existing_Cohort!$C$208, H$4-($A15-$A$5), $A15-$A$5))</f>
        <v>14932.338470181028</v>
      </c>
      <c r="I15" s="67">
        <f ca="1">IF($A15-I$4&gt;$A$5, OFFSET(New_Cohort!$E$109, $A15-$A$5-I$4-1, $A15-$A$5-1), OFFSET(Existing_Cohort!$C$208, I$4-($A15-$A$5), $A15-$A$5))</f>
        <v>15544.449323941899</v>
      </c>
      <c r="J15" s="67">
        <f ca="1">IF($A15-J$4&gt;$A$5, OFFSET(New_Cohort!$E$109, $A15-$A$5-J$4-1, $A15-$A$5-1), OFFSET(Existing_Cohort!$C$208, J$4-($A15-$A$5), $A15-$A$5))</f>
        <v>16169.497324508829</v>
      </c>
      <c r="K15" s="67">
        <f ca="1">IF($A15-K$4&gt;$A$5, OFFSET(New_Cohort!$E$109, $A15-$A$5-K$4-1, $A15-$A$5-1), OFFSET(Existing_Cohort!$C$208, K$4-($A15-$A$5), $A15-$A$5))</f>
        <v>16805.074776455109</v>
      </c>
      <c r="L15" s="67">
        <f ca="1">IF($A15-L$4&gt;$A$5, OFFSET(New_Cohort!$E$109, $A15-$A$5-L$4-1, $A15-$A$5-1), OFFSET(Existing_Cohort!$C$208, L$4-($A15-$A$5), $A15-$A$5))</f>
        <v>11466.776176695268</v>
      </c>
      <c r="M15" s="67">
        <f ca="1">IF($A15-M$4&gt;$A$5, OFFSET(New_Cohort!$E$109, $A15-$A$5-M$4-1, $A15-$A$5-1), OFFSET(Existing_Cohort!$C$208, M$4-($A15-$A$5), $A15-$A$5))</f>
        <v>13313.170037716898</v>
      </c>
      <c r="N15" s="67">
        <f ca="1">IF($A15-N$4&gt;$A$5, OFFSET(New_Cohort!$E$109, $A15-$A$5-N$4-1, $A15-$A$5-1), OFFSET(Existing_Cohort!$C$208, N$4-($A15-$A$5), $A15-$A$5))</f>
        <v>14916.402704348675</v>
      </c>
      <c r="O15" s="67">
        <f ca="1">IF($A15-O$4&gt;$A$5, OFFSET(New_Cohort!$E$109, $A15-$A$5-O$4-1, $A15-$A$5-1), OFFSET(Existing_Cohort!$C$208, O$4-($A15-$A$5), $A15-$A$5))</f>
        <v>16780.003095671396</v>
      </c>
      <c r="P15" s="67">
        <f ca="1">IF($A15-P$4&gt;$A$5, OFFSET(New_Cohort!$E$109, $A15-$A$5-P$4-1, $A15-$A$5-1), OFFSET(Existing_Cohort!$C$208, P$4-($A15-$A$5), $A15-$A$5))</f>
        <v>18138.805344910907</v>
      </c>
      <c r="Q15" s="67">
        <f ca="1">IF($A15-Q$4&gt;$A$5, OFFSET(New_Cohort!$E$109, $A15-$A$5-Q$4-1, $A15-$A$5-1), OFFSET(Existing_Cohort!$C$208, Q$4-($A15-$A$5), $A15-$A$5))</f>
        <v>17636.001679995996</v>
      </c>
      <c r="R15" s="67">
        <f ca="1">IF($A15-R$4&gt;$A$5, OFFSET(New_Cohort!$E$109, $A15-$A$5-R$4-1, $A15-$A$5-1), OFFSET(Existing_Cohort!$C$208, R$4-($A15-$A$5), $A15-$A$5))</f>
        <v>17826.444914253756</v>
      </c>
      <c r="S15" s="67">
        <f ca="1">IF($A15-S$4&gt;$A$5, OFFSET(New_Cohort!$E$109, $A15-$A$5-S$4-1, $A15-$A$5-1), OFFSET(Existing_Cohort!$C$208, S$4-($A15-$A$5), $A15-$A$5))</f>
        <v>18202.517742097923</v>
      </c>
      <c r="T15" s="67">
        <f ca="1">IF($A15-T$4&gt;$A$5, OFFSET(New_Cohort!$E$109, $A15-$A$5-T$4-1, $A15-$A$5-1), OFFSET(Existing_Cohort!$C$208, T$4-($A15-$A$5), $A15-$A$5))</f>
        <v>18434.54635721365</v>
      </c>
      <c r="U15" s="67">
        <f ca="1">IF($A15-U$4&gt;$A$5, OFFSET(New_Cohort!$E$109, $A15-$A$5-U$4-1, $A15-$A$5-1), OFFSET(Existing_Cohort!$C$208, U$4-($A15-$A$5), $A15-$A$5))</f>
        <v>18196.097588842102</v>
      </c>
      <c r="V15" s="67">
        <f ca="1">IF($A15-V$4&gt;$A$5, OFFSET(New_Cohort!$E$109, $A15-$A$5-V$4-1, $A15-$A$5-1), OFFSET(Existing_Cohort!$C$208, V$4-($A15-$A$5), $A15-$A$5))</f>
        <v>17530.075156277097</v>
      </c>
      <c r="W15" s="67">
        <f ca="1">IF($A15-W$4&gt;$A$5, OFFSET(New_Cohort!$E$109, $A15-$A$5-W$4-1, $A15-$A$5-1), OFFSET(Existing_Cohort!$C$208, W$4-($A15-$A$5), $A15-$A$5))</f>
        <v>17622.959113888417</v>
      </c>
      <c r="X15" s="67">
        <f ca="1">IF($A15-X$4&gt;$A$5, OFFSET(New_Cohort!$E$109, $A15-$A$5-X$4-1, $A15-$A$5-1), OFFSET(Existing_Cohort!$C$208, X$4-($A15-$A$5), $A15-$A$5))</f>
        <v>17508.721728839468</v>
      </c>
      <c r="Y15" s="67">
        <f ca="1">IF($A15-Y$4&gt;$A$5, OFFSET(New_Cohort!$E$109, $A15-$A$5-Y$4-1, $A15-$A$5-1), OFFSET(Existing_Cohort!$C$208, Y$4-($A15-$A$5), $A15-$A$5))</f>
        <v>17077.239833237054</v>
      </c>
      <c r="Z15" s="67">
        <f ca="1">IF($A15-Z$4&gt;$A$5, OFFSET(New_Cohort!$E$109, $A15-$A$5-Z$4-1, $A15-$A$5-1), OFFSET(Existing_Cohort!$C$208, Z$4-($A15-$A$5), $A15-$A$5))</f>
        <v>16617.405483617429</v>
      </c>
      <c r="AA15" s="67">
        <f ca="1">IF($A15-AA$4&gt;$A$5, OFFSET(New_Cohort!$E$109, $A15-$A$5-AA$4-1, $A15-$A$5-1), OFFSET(Existing_Cohort!$C$208, AA$4-($A15-$A$5), $A15-$A$5))</f>
        <v>16266.359815211124</v>
      </c>
      <c r="AB15" s="67">
        <f ca="1">IF($A15-AB$4&gt;$A$5, OFFSET(New_Cohort!$E$109, $A15-$A$5-AB$4-1, $A15-$A$5-1), OFFSET(Existing_Cohort!$C$208, AB$4-($A15-$A$5), $A15-$A$5))</f>
        <v>15995.668891786121</v>
      </c>
      <c r="AC15" s="67">
        <f ca="1">IF($A15-AC$4&gt;$A$5, OFFSET(New_Cohort!$E$109, $A15-$A$5-AC$4-1, $A15-$A$5-1), OFFSET(Existing_Cohort!$C$208, AC$4-($A15-$A$5), $A15-$A$5))</f>
        <v>15720.202318499849</v>
      </c>
      <c r="AD15" s="67">
        <f ca="1">IF($A15-AD$4&gt;$A$5, OFFSET(New_Cohort!$E$109, $A15-$A$5-AD$4-1, $A15-$A$5-1), OFFSET(Existing_Cohort!$C$208, AD$4-($A15-$A$5), $A15-$A$5))</f>
        <v>15577.815394295551</v>
      </c>
      <c r="AE15" s="67">
        <f ca="1">IF($A15-AE$4&gt;$A$5, OFFSET(New_Cohort!$E$109, $A15-$A$5-AE$4-1, $A15-$A$5-1), OFFSET(Existing_Cohort!$C$208, AE$4-($A15-$A$5), $A15-$A$5))</f>
        <v>15637.53192723364</v>
      </c>
      <c r="AF15" s="67">
        <f ca="1">IF($A15-AF$4&gt;$A$5, OFFSET(New_Cohort!$E$109, $A15-$A$5-AF$4-1, $A15-$A$5-1), OFFSET(Existing_Cohort!$C$208, AF$4-($A15-$A$5), $A15-$A$5))</f>
        <v>16084.212722459935</v>
      </c>
      <c r="AG15" s="67">
        <f ca="1">IF($A15-AG$4&gt;$A$5, OFFSET(New_Cohort!$E$109, $A15-$A$5-AG$4-1, $A15-$A$5-1), OFFSET(Existing_Cohort!$C$208, AG$4-($A15-$A$5), $A15-$A$5))</f>
        <v>16120.626207697966</v>
      </c>
      <c r="AH15" s="67">
        <f ca="1">IF($A15-AH$4&gt;$A$5, OFFSET(New_Cohort!$E$109, $A15-$A$5-AH$4-1, $A15-$A$5-1), OFFSET(Existing_Cohort!$C$208, AH$4-($A15-$A$5), $A15-$A$5))</f>
        <v>15856.913726534365</v>
      </c>
      <c r="AI15" s="67">
        <f ca="1">IF($A15-AI$4&gt;$A$5, OFFSET(New_Cohort!$E$109, $A15-$A$5-AI$4-1, $A15-$A$5-1), OFFSET(Existing_Cohort!$C$208, AI$4-($A15-$A$5), $A15-$A$5))</f>
        <v>16168.165182231376</v>
      </c>
      <c r="AJ15" s="67">
        <f ca="1">IF($A15-AJ$4&gt;$A$5, OFFSET(New_Cohort!$E$109, $A15-$A$5-AJ$4-1, $A15-$A$5-1), OFFSET(Existing_Cohort!$C$208, AJ$4-($A15-$A$5), $A15-$A$5))</f>
        <v>16626.582213359485</v>
      </c>
      <c r="AK15" s="67">
        <f ca="1">IF($A15-AK$4&gt;$A$5, OFFSET(New_Cohort!$E$109, $A15-$A$5-AK$4-1, $A15-$A$5-1), OFFSET(Existing_Cohort!$C$208, AK$4-($A15-$A$5), $A15-$A$5))</f>
        <v>17192.269981222089</v>
      </c>
      <c r="AL15" s="67">
        <f ca="1">IF($A15-AL$4&gt;$A$5, OFFSET(New_Cohort!$E$109, $A15-$A$5-AL$4-1, $A15-$A$5-1), OFFSET(Existing_Cohort!$C$208, AL$4-($A15-$A$5), $A15-$A$5))</f>
        <v>17734.473022281658</v>
      </c>
      <c r="AM15" s="67">
        <f ca="1">IF($A15-AM$4&gt;$A$5, OFFSET(New_Cohort!$E$109, $A15-$A$5-AM$4-1, $A15-$A$5-1), OFFSET(Existing_Cohort!$C$208, AM$4-($A15-$A$5), $A15-$A$5))</f>
        <v>18260.922527651812</v>
      </c>
      <c r="AN15" s="67">
        <f ca="1">IF($A15-AN$4&gt;$A$5, OFFSET(New_Cohort!$E$109, $A15-$A$5-AN$4-1, $A15-$A$5-1), OFFSET(Existing_Cohort!$C$208, AN$4-($A15-$A$5), $A15-$A$5))</f>
        <v>18954.548927119642</v>
      </c>
      <c r="AO15" s="67">
        <f ca="1">IF($A15-AO$4&gt;$A$5, OFFSET(New_Cohort!$E$109, $A15-$A$5-AO$4-1, $A15-$A$5-1), OFFSET(Existing_Cohort!$C$208, AO$4-($A15-$A$5), $A15-$A$5))</f>
        <v>20072.929814068928</v>
      </c>
      <c r="AP15" s="67">
        <f ca="1">IF($A15-AP$4&gt;$A$5, OFFSET(New_Cohort!$E$109, $A15-$A$5-AP$4-1, $A15-$A$5-1), OFFSET(Existing_Cohort!$C$208, AP$4-($A15-$A$5), $A15-$A$5))</f>
        <v>23278.506142400438</v>
      </c>
      <c r="AQ15" s="67">
        <f ca="1">IF($A15-AQ$4&gt;$A$5, OFFSET(New_Cohort!$E$109, $A15-$A$5-AQ$4-1, $A15-$A$5-1), OFFSET(Existing_Cohort!$C$208, AQ$4-($A15-$A$5), $A15-$A$5))</f>
        <v>25259.451680816364</v>
      </c>
      <c r="AR15" s="67">
        <f ca="1">IF($A15-AR$4&gt;$A$5, OFFSET(New_Cohort!$E$109, $A15-$A$5-AR$4-1, $A15-$A$5-1), OFFSET(Existing_Cohort!$C$208, AR$4-($A15-$A$5), $A15-$A$5))</f>
        <v>24362.46600629943</v>
      </c>
      <c r="AS15" s="67">
        <f ca="1">IF($A15-AS$4&gt;$A$5, OFFSET(New_Cohort!$E$109, $A15-$A$5-AS$4-1, $A15-$A$5-1), OFFSET(Existing_Cohort!$C$208, AS$4-($A15-$A$5), $A15-$A$5))</f>
        <v>24504.890591120267</v>
      </c>
      <c r="AT15" s="67">
        <f ca="1">IF($A15-AT$4&gt;$A$5, OFFSET(New_Cohort!$E$109, $A15-$A$5-AT$4-1, $A15-$A$5-1), OFFSET(Existing_Cohort!$C$208, AT$4-($A15-$A$5), $A15-$A$5))</f>
        <v>24331.9989474904</v>
      </c>
      <c r="AU15" s="67">
        <f ca="1">IF($A15-AU$4&gt;$A$5, OFFSET(New_Cohort!$E$109, $A15-$A$5-AU$4-1, $A15-$A$5-1), OFFSET(Existing_Cohort!$C$208, AU$4-($A15-$A$5), $A15-$A$5))</f>
        <v>22708.770475616955</v>
      </c>
      <c r="AV15" s="67">
        <f ca="1">IF($A15-AV$4&gt;$A$5, OFFSET(New_Cohort!$E$109, $A15-$A$5-AV$4-1, $A15-$A$5-1), OFFSET(Existing_Cohort!$C$208, AV$4-($A15-$A$5), $A15-$A$5))</f>
        <v>21213.53320191491</v>
      </c>
      <c r="AW15" s="67">
        <f ca="1">IF($A15-AW$4&gt;$A$5, OFFSET(New_Cohort!$E$109, $A15-$A$5-AW$4-1, $A15-$A$5-1), OFFSET(Existing_Cohort!$C$208, AW$4-($A15-$A$5), $A15-$A$5))</f>
        <v>20063.983363799547</v>
      </c>
      <c r="AX15" s="67">
        <f ca="1">IF($A15-AX$4&gt;$A$5, OFFSET(New_Cohort!$E$109, $A15-$A$5-AX$4-1, $A15-$A$5-1), OFFSET(Existing_Cohort!$C$208, AX$4-($A15-$A$5), $A15-$A$5))</f>
        <v>20714.613831615443</v>
      </c>
      <c r="AY15" s="67">
        <f ca="1">IF($A15-AY$4&gt;$A$5, OFFSET(New_Cohort!$E$109, $A15-$A$5-AY$4-1, $A15-$A$5-1), OFFSET(Existing_Cohort!$C$208, AY$4-($A15-$A$5), $A15-$A$5))</f>
        <v>21050.22012986448</v>
      </c>
      <c r="AZ15" s="67">
        <f ca="1">IF($A15-AZ$4&gt;$A$5, OFFSET(New_Cohort!$E$109, $A15-$A$5-AZ$4-1, $A15-$A$5-1), OFFSET(Existing_Cohort!$C$208, AZ$4-($A15-$A$5), $A15-$A$5))</f>
        <v>19703.161468622406</v>
      </c>
      <c r="BA15" s="67">
        <f ca="1">IF($A15-BA$4&gt;$A$5, OFFSET(New_Cohort!$E$109, $A15-$A$5-BA$4-1, $A15-$A$5-1), OFFSET(Existing_Cohort!$C$208, BA$4-($A15-$A$5), $A15-$A$5))</f>
        <v>18846.769197623769</v>
      </c>
      <c r="BB15" s="67">
        <f ca="1">IF($A15-BB$4&gt;$A$5, OFFSET(New_Cohort!$E$109, $A15-$A$5-BB$4-1, $A15-$A$5-1), OFFSET(Existing_Cohort!$C$208, BB$4-($A15-$A$5), $A15-$A$5))</f>
        <v>17916.937865008011</v>
      </c>
      <c r="BC15" s="67">
        <f ca="1">IF($A15-BC$4&gt;$A$5, OFFSET(New_Cohort!$E$109, $A15-$A$5-BC$4-1, $A15-$A$5-1), OFFSET(Existing_Cohort!$C$208, BC$4-($A15-$A$5), $A15-$A$5))</f>
        <v>17310.675963749265</v>
      </c>
      <c r="BD15" s="67">
        <f ca="1">IF($A15-BD$4&gt;$A$5, OFFSET(New_Cohort!$E$109, $A15-$A$5-BD$4-1, $A15-$A$5-1), OFFSET(Existing_Cohort!$C$208, BD$4-($A15-$A$5), $A15-$A$5))</f>
        <v>17871.2252207483</v>
      </c>
      <c r="BE15" s="67">
        <f ca="1">IF($A15-BE$4&gt;$A$5, OFFSET(New_Cohort!$E$109, $A15-$A$5-BE$4-1, $A15-$A$5-1), OFFSET(Existing_Cohort!$C$208, BE$4-($A15-$A$5), $A15-$A$5))</f>
        <v>18834.621245487833</v>
      </c>
      <c r="BF15" s="67">
        <f ca="1">IF($A15-BF$4&gt;$A$5, OFFSET(New_Cohort!$E$109, $A15-$A$5-BF$4-1, $A15-$A$5-1), OFFSET(Existing_Cohort!$C$208, BF$4-($A15-$A$5), $A15-$A$5))</f>
        <v>20180.878771156586</v>
      </c>
      <c r="BG15" s="67">
        <f ca="1">IF($A15-BG$4&gt;$A$5, OFFSET(New_Cohort!$E$109, $A15-$A$5-BG$4-1, $A15-$A$5-1), OFFSET(Existing_Cohort!$C$208, BG$4-($A15-$A$5), $A15-$A$5))</f>
        <v>21844.552777135097</v>
      </c>
      <c r="BH15" s="67">
        <f ca="1">IF($A15-BH$4&gt;$A$5, OFFSET(New_Cohort!$E$109, $A15-$A$5-BH$4-1, $A15-$A$5-1), OFFSET(Existing_Cohort!$C$208, BH$4-($A15-$A$5), $A15-$A$5))</f>
        <v>22732.778670832566</v>
      </c>
      <c r="BI15" s="67">
        <f ca="1">IF($A15-BI$4&gt;$A$5, OFFSET(New_Cohort!$E$109, $A15-$A$5-BI$4-1, $A15-$A$5-1), OFFSET(Existing_Cohort!$C$208, BI$4-($A15-$A$5), $A15-$A$5))</f>
        <v>23279.229446851274</v>
      </c>
      <c r="BJ15" s="67">
        <f ca="1">IF($A15-BJ$4&gt;$A$5, OFFSET(New_Cohort!$E$109, $A15-$A$5-BJ$4-1, $A15-$A$5-1), OFFSET(Existing_Cohort!$C$208, BJ$4-($A15-$A$5), $A15-$A$5))</f>
        <v>24122.37840135469</v>
      </c>
      <c r="BK15" s="67">
        <f ca="1">IF($A15-BK$4&gt;$A$5, OFFSET(New_Cohort!$E$109, $A15-$A$5-BK$4-1, $A15-$A$5-1), OFFSET(Existing_Cohort!$C$208, BK$4-($A15-$A$5), $A15-$A$5))</f>
        <v>24187.703922193883</v>
      </c>
      <c r="BL15" s="67">
        <f ca="1">IF($A15-BL$4&gt;$A$5, OFFSET(New_Cohort!$E$109, $A15-$A$5-BL$4-1, $A15-$A$5-1), OFFSET(Existing_Cohort!$C$208, BL$4-($A15-$A$5), $A15-$A$5))</f>
        <v>23816.336034750522</v>
      </c>
      <c r="BM15" s="67">
        <f ca="1">IF($A15-BM$4&gt;$A$5, OFFSET(New_Cohort!$E$109, $A15-$A$5-BM$4-1, $A15-$A$5-1), OFFSET(Existing_Cohort!$C$208, BM$4-($A15-$A$5), $A15-$A$5))</f>
        <v>22142.769070730035</v>
      </c>
      <c r="BN15" s="67">
        <f ca="1">IF($A15-BN$4&gt;$A$5, OFFSET(New_Cohort!$E$109, $A15-$A$5-BN$4-1, $A15-$A$5-1), OFFSET(Existing_Cohort!$C$208, BN$4-($A15-$A$5), $A15-$A$5))</f>
        <v>20885.588628218495</v>
      </c>
      <c r="BO15" s="67">
        <f ca="1">IF($A15-BO$4&gt;$A$5, OFFSET(New_Cohort!$E$109, $A15-$A$5-BO$4-1, $A15-$A$5-1), OFFSET(Existing_Cohort!$C$208, BO$4-($A15-$A$5), $A15-$A$5))</f>
        <v>21482.128722876136</v>
      </c>
      <c r="BP15" s="67">
        <f ca="1">IF($A15-BP$4&gt;$A$5, OFFSET(New_Cohort!$E$109, $A15-$A$5-BP$4-1, $A15-$A$5-1), OFFSET(Existing_Cohort!$C$208, BP$4-($A15-$A$5), $A15-$A$5))</f>
        <v>21350.701293225004</v>
      </c>
      <c r="BQ15" s="67">
        <f ca="1">IF($A15-BQ$4&gt;$A$5, OFFSET(New_Cohort!$E$109, $A15-$A$5-BQ$4-1, $A15-$A$5-1), OFFSET(Existing_Cohort!$C$208, BQ$4-($A15-$A$5), $A15-$A$5))</f>
        <v>22032.829650474901</v>
      </c>
      <c r="BR15" s="67">
        <f ca="1">IF($A15-BR$4&gt;$A$5, OFFSET(New_Cohort!$E$109, $A15-$A$5-BR$4-1, $A15-$A$5-1), OFFSET(Existing_Cohort!$C$208, BR$4-($A15-$A$5), $A15-$A$5))</f>
        <v>20415.951238424568</v>
      </c>
      <c r="BS15" s="67">
        <f ca="1">IF($A15-BS$4&gt;$A$5, OFFSET(New_Cohort!$E$109, $A15-$A$5-BS$4-1, $A15-$A$5-1), OFFSET(Existing_Cohort!$C$208, BS$4-($A15-$A$5), $A15-$A$5))</f>
        <v>14231.257481876022</v>
      </c>
      <c r="BT15" s="67">
        <f ca="1">IF($A15-BT$4&gt;$A$5, OFFSET(New_Cohort!$E$109, $A15-$A$5-BT$4-1, $A15-$A$5-1), OFFSET(Existing_Cohort!$C$208, BT$4-($A15-$A$5), $A15-$A$5))</f>
        <v>10771.209267723498</v>
      </c>
      <c r="BU15" s="67">
        <f ca="1">IF($A15-BU$4&gt;$A$5, OFFSET(New_Cohort!$E$109, $A15-$A$5-BU$4-1, $A15-$A$5-1), OFFSET(Existing_Cohort!$C$208, BU$4-($A15-$A$5), $A15-$A$5))</f>
        <v>10894.083659460801</v>
      </c>
      <c r="BV15" s="67">
        <f ca="1">IF($A15-BV$4&gt;$A$5, OFFSET(New_Cohort!$E$109, $A15-$A$5-BV$4-1, $A15-$A$5-1), OFFSET(Existing_Cohort!$C$208, BV$4-($A15-$A$5), $A15-$A$5))</f>
        <v>11916.388647423892</v>
      </c>
      <c r="BW15" s="67">
        <f ca="1">IF($A15-BW$4&gt;$A$5, OFFSET(New_Cohort!$E$109, $A15-$A$5-BW$4-1, $A15-$A$5-1), OFFSET(Existing_Cohort!$C$208, BW$4-($A15-$A$5), $A15-$A$5))</f>
        <v>13693.825233600706</v>
      </c>
      <c r="BX15" s="67">
        <f ca="1">IF($A15-BX$4&gt;$A$5, OFFSET(New_Cohort!$E$109, $A15-$A$5-BX$4-1, $A15-$A$5-1), OFFSET(Existing_Cohort!$C$208, BX$4-($A15-$A$5), $A15-$A$5))</f>
        <v>13552.467140797193</v>
      </c>
      <c r="BY15" s="67">
        <f ca="1">IF($A15-BY$4&gt;$A$5, OFFSET(New_Cohort!$E$109, $A15-$A$5-BY$4-1, $A15-$A$5-1), OFFSET(Existing_Cohort!$C$208, BY$4-($A15-$A$5), $A15-$A$5))</f>
        <v>12809.035296834372</v>
      </c>
      <c r="BZ15" s="67">
        <f ca="1">IF($A15-BZ$4&gt;$A$5, OFFSET(New_Cohort!$E$109, $A15-$A$5-BZ$4-1, $A15-$A$5-1), OFFSET(Existing_Cohort!$C$208, BZ$4-($A15-$A$5), $A15-$A$5))</f>
        <v>12514.683285232572</v>
      </c>
      <c r="CA15" s="67">
        <f ca="1">IF($A15-CA$4&gt;$A$5, OFFSET(New_Cohort!$E$109, $A15-$A$5-CA$4-1, $A15-$A$5-1), OFFSET(Existing_Cohort!$C$208, CA$4-($A15-$A$5), $A15-$A$5))</f>
        <v>11525.577067005242</v>
      </c>
      <c r="CB15" s="67">
        <f ca="1">IF($A15-CB$4&gt;$A$5, OFFSET(New_Cohort!$E$109, $A15-$A$5-CB$4-1, $A15-$A$5-1), OFFSET(Existing_Cohort!$C$208, CB$4-($A15-$A$5), $A15-$A$5))</f>
        <v>10908.979974566373</v>
      </c>
      <c r="CC15" s="67">
        <f ca="1">IF($A15-CC$4&gt;$A$5, OFFSET(New_Cohort!$E$109, $A15-$A$5-CC$4-1, $A15-$A$5-1), OFFSET(Existing_Cohort!$C$208, CC$4-($A15-$A$5), $A15-$A$5))</f>
        <v>9850.6516608248967</v>
      </c>
      <c r="CD15" s="67">
        <f ca="1">IF($A15-CD$4&gt;$A$5, OFFSET(New_Cohort!$E$109, $A15-$A$5-CD$4-1, $A15-$A$5-1), OFFSET(Existing_Cohort!$C$208, CD$4-($A15-$A$5), $A15-$A$5))</f>
        <v>8577.4854377078318</v>
      </c>
      <c r="CE15" s="67">
        <f ca="1">IF($A15-CE$4&gt;$A$5, OFFSET(New_Cohort!$E$109, $A15-$A$5-CE$4-1, $A15-$A$5-1), OFFSET(Existing_Cohort!$C$208, CE$4-($A15-$A$5), $A15-$A$5))</f>
        <v>7462.1954119295788</v>
      </c>
      <c r="CF15" s="67">
        <f ca="1">IF($A15-CF$4&gt;$A$5, OFFSET(New_Cohort!$E$109, $A15-$A$5-CF$4-1, $A15-$A$5-1), OFFSET(Existing_Cohort!$C$208, CF$4-($A15-$A$5), $A15-$A$5))</f>
        <v>6224.9893193633798</v>
      </c>
      <c r="CG15" s="67">
        <f ca="1">IF($A15-CG$4&gt;$A$5, OFFSET(New_Cohort!$E$109, $A15-$A$5-CG$4-1, $A15-$A$5-1), OFFSET(Existing_Cohort!$C$208, CG$4-($A15-$A$5), $A15-$A$5))</f>
        <v>5327.3513481103464</v>
      </c>
      <c r="CH15" s="67">
        <f ca="1">IF($A15-CH$4&gt;$A$5, OFFSET(New_Cohort!$E$109, $A15-$A$5-CH$4-1, $A15-$A$5-1), OFFSET(Existing_Cohort!$C$208, CH$4-($A15-$A$5), $A15-$A$5))</f>
        <v>4524.893161725262</v>
      </c>
      <c r="CI15" s="67">
        <f ca="1">IF($A15-CI$4&gt;$A$5, OFFSET(New_Cohort!$E$109, $A15-$A$5-CI$4-1, $A15-$A$5-1), OFFSET(Existing_Cohort!$C$208, CI$4-($A15-$A$5), $A15-$A$5))</f>
        <v>3807.0825561579245</v>
      </c>
      <c r="CJ15" s="67">
        <f ca="1">IF($A15-CJ$4&gt;$A$5, OFFSET(New_Cohort!$E$109, $A15-$A$5-CJ$4-1, $A15-$A$5-1), OFFSET(Existing_Cohort!$C$208, CJ$4-($A15-$A$5), $A15-$A$5))</f>
        <v>3172.7591674784876</v>
      </c>
      <c r="CK15" s="67">
        <f ca="1">IF($A15-CK$4&gt;$A$5, OFFSET(New_Cohort!$E$109, $A15-$A$5-CK$4-1, $A15-$A$5-1), OFFSET(Existing_Cohort!$C$208, CK$4-($A15-$A$5), $A15-$A$5))</f>
        <v>2654.5077674906261</v>
      </c>
      <c r="CL15" s="67">
        <f ca="1">IF($A15-CL$4&gt;$A$5, OFFSET(New_Cohort!$E$109, $A15-$A$5-CL$4-1, $A15-$A$5-1), OFFSET(Existing_Cohort!$C$208, CL$4-($A15-$A$5), $A15-$A$5))</f>
        <v>2243.7216372572648</v>
      </c>
      <c r="CM15" s="67">
        <f ca="1">IF($A15-CM$4&gt;$A$5, OFFSET(New_Cohort!$E$109, $A15-$A$5-CM$4-1, $A15-$A$5-1), OFFSET(Existing_Cohort!$C$208, CM$4-($A15-$A$5), $A15-$A$5))</f>
        <v>1923.4923591407573</v>
      </c>
      <c r="CN15" s="67">
        <f ca="1">IF($A15-CN$4&gt;$A$5, OFFSET(New_Cohort!$E$109, $A15-$A$5-CN$4-1, $A15-$A$5-1), OFFSET(Existing_Cohort!$C$208, CN$4-($A15-$A$5), $A15-$A$5))</f>
        <v>1603.4516448941567</v>
      </c>
      <c r="CO15" s="67">
        <f ca="1">IF($A15-CO$4&gt;$A$5, OFFSET(New_Cohort!$E$109, $A15-$A$5-CO$4-1, $A15-$A$5-1), OFFSET(Existing_Cohort!$C$208, CO$4-($A15-$A$5), $A15-$A$5))</f>
        <v>1270.9126406296832</v>
      </c>
      <c r="CP15" s="67">
        <f ca="1">IF($A15-CP$4&gt;$A$5, OFFSET(New_Cohort!$E$109, $A15-$A$5-CP$4-1, $A15-$A$5-1), OFFSET(Existing_Cohort!$C$208, CP$4-($A15-$A$5), $A15-$A$5))</f>
        <v>1013.9618500317572</v>
      </c>
      <c r="CQ15" s="67">
        <f ca="1">IF($A15-CQ$4&gt;$A$5, OFFSET(New_Cohort!$E$109, $A15-$A$5-CQ$4-1, $A15-$A$5-1), OFFSET(Existing_Cohort!$C$208, CQ$4-($A15-$A$5), $A15-$A$5))</f>
        <v>815.84708865465518</v>
      </c>
      <c r="CR15" s="67">
        <f ca="1">IF($A15-CR$4&gt;$A$5, OFFSET(New_Cohort!$E$109, $A15-$A$5-CR$4-1, $A15-$A$5-1), OFFSET(Existing_Cohort!$C$208, CR$4-($A15-$A$5), $A15-$A$5))</f>
        <v>635.7947098967179</v>
      </c>
      <c r="CS15" s="67">
        <f ca="1">IF($A15-CS$4&gt;$A$5, OFFSET(New_Cohort!$E$109, $A15-$A$5-CS$4-1, $A15-$A$5-1), OFFSET(Existing_Cohort!$C$208, CS$4-($A15-$A$5), $A15-$A$5))</f>
        <v>486.49464143315129</v>
      </c>
      <c r="CT15" s="67">
        <f ca="1">IF($A15-CT$4&gt;$A$5, OFFSET(New_Cohort!$E$109, $A15-$A$5-CT$4-1, $A15-$A$5-1), OFFSET(Existing_Cohort!$C$208, CT$4-($A15-$A$5), $A15-$A$5))</f>
        <v>359.84051518579531</v>
      </c>
      <c r="CU15" s="67">
        <f ca="1">IF($A15-CU$4&gt;$A$5, OFFSET(New_Cohort!$E$109, $A15-$A$5-CU$4-1, $A15-$A$5-1), OFFSET(Existing_Cohort!$C$208, CU$4-($A15-$A$5), $A15-$A$5))</f>
        <v>258.23004169757974</v>
      </c>
      <c r="CV15" s="67">
        <f ca="1">IF($A15-CV$4&gt;$A$5, OFFSET(New_Cohort!$E$109, $A15-$A$5-CV$4-1, $A15-$A$5-1), OFFSET(Existing_Cohort!$C$208, CV$4-($A15-$A$5), $A15-$A$5))</f>
        <v>176.23858349704733</v>
      </c>
      <c r="CW15" s="67">
        <f ca="1">IF($A15-CW$4&gt;$A$5, OFFSET(New_Cohort!$E$109, $A15-$A$5-CW$4-1, $A15-$A$5-1), OFFSET(Existing_Cohort!$C$208, CW$4-($A15-$A$5), $A15-$A$5))</f>
        <v>113.84037677022388</v>
      </c>
      <c r="CX15" s="179">
        <f ca="1">SUM(OFFSET(Existing_Cohort!$C$308, $A$5-$A15,$A15-2021, $A15-$A$5+1))</f>
        <v>370.77343608951924</v>
      </c>
      <c r="CY15" s="29"/>
      <c r="CZ15" s="29">
        <f ca="1">SUM(B15:CX15)-OFFSET(Summary_Calculations!$D$26, 0, By_Age!$A15-2022)</f>
        <v>0</v>
      </c>
    </row>
    <row r="16" spans="1:104" x14ac:dyDescent="0.35">
      <c r="A16">
        <f t="shared" si="0"/>
        <v>2032</v>
      </c>
      <c r="B16" s="178">
        <f ca="1">IF($A16-B$4&gt;$A$5, OFFSET(New_Cohort!$E$109, $A16-$A$5-B$4-1, $A16-$A$5-1), OFFSET(Existing_Cohort!$C$208, B$4-($A16-$A$5), $A16-$A$5))</f>
        <v>12848.947231034737</v>
      </c>
      <c r="C16" s="67">
        <f ca="1">IF($A16-C$4&gt;$A$5, OFFSET(New_Cohort!$E$109, $A16-$A$5-C$4-1, $A16-$A$5-1), OFFSET(Existing_Cohort!$C$208, C$4-($A16-$A$5), $A16-$A$5))</f>
        <v>12868.561320470981</v>
      </c>
      <c r="D16" s="67">
        <f ca="1">IF($A16-D$4&gt;$A$5, OFFSET(New_Cohort!$E$109, $A16-$A$5-D$4-1, $A16-$A$5-1), OFFSET(Existing_Cohort!$C$208, D$4-($A16-$A$5), $A16-$A$5))</f>
        <v>12960.971125457578</v>
      </c>
      <c r="E16" s="67">
        <f ca="1">IF($A16-E$4&gt;$A$5, OFFSET(New_Cohort!$E$109, $A16-$A$5-E$4-1, $A16-$A$5-1), OFFSET(Existing_Cohort!$C$208, E$4-($A16-$A$5), $A16-$A$5))</f>
        <v>13117.747405805436</v>
      </c>
      <c r="F16" s="67">
        <f ca="1">IF($A16-F$4&gt;$A$5, OFFSET(New_Cohort!$E$109, $A16-$A$5-F$4-1, $A16-$A$5-1), OFFSET(Existing_Cohort!$C$208, F$4-($A16-$A$5), $A16-$A$5))</f>
        <v>13344.838060259572</v>
      </c>
      <c r="G16" s="67">
        <f ca="1">IF($A16-G$4&gt;$A$5, OFFSET(New_Cohort!$E$109, $A16-$A$5-G$4-1, $A16-$A$5-1), OFFSET(Existing_Cohort!$C$208, G$4-($A16-$A$5), $A16-$A$5))</f>
        <v>13671.546565622317</v>
      </c>
      <c r="H16" s="67">
        <f ca="1">IF($A16-H$4&gt;$A$5, OFFSET(New_Cohort!$E$109, $A16-$A$5-H$4-1, $A16-$A$5-1), OFFSET(Existing_Cohort!$C$208, H$4-($A16-$A$5), $A16-$A$5))</f>
        <v>14232.068544583692</v>
      </c>
      <c r="I16" s="67">
        <f ca="1">IF($A16-I$4&gt;$A$5, OFFSET(New_Cohort!$E$109, $A16-$A$5-I$4-1, $A16-$A$5-1), OFFSET(Existing_Cohort!$C$208, I$4-($A16-$A$5), $A16-$A$5))</f>
        <v>14929.847868617824</v>
      </c>
      <c r="J16" s="67">
        <f ca="1">IF($A16-J$4&gt;$A$5, OFFSET(New_Cohort!$E$109, $A16-$A$5-J$4-1, $A16-$A$5-1), OFFSET(Existing_Cohort!$C$208, J$4-($A16-$A$5), $A16-$A$5))</f>
        <v>15541.933680655076</v>
      </c>
      <c r="K16" s="67">
        <f ca="1">IF($A16-K$4&gt;$A$5, OFFSET(New_Cohort!$E$109, $A16-$A$5-K$4-1, $A16-$A$5-1), OFFSET(Existing_Cohort!$C$208, K$4-($A16-$A$5), $A16-$A$5))</f>
        <v>16166.841759167597</v>
      </c>
      <c r="L16" s="67">
        <f ca="1">IF($A16-L$4&gt;$A$5, OFFSET(New_Cohort!$E$109, $A16-$A$5-L$4-1, $A16-$A$5-1), OFFSET(Existing_Cohort!$C$208, L$4-($A16-$A$5), $A16-$A$5))</f>
        <v>16802.169193415903</v>
      </c>
      <c r="M16" s="67">
        <f ca="1">IF($A16-M$4&gt;$A$5, OFFSET(New_Cohort!$E$109, $A16-$A$5-M$4-1, $A16-$A$5-1), OFFSET(Existing_Cohort!$C$208, M$4-($A16-$A$5), $A16-$A$5))</f>
        <v>11464.650970157531</v>
      </c>
      <c r="N16" s="67">
        <f ca="1">IF($A16-N$4&gt;$A$5, OFFSET(New_Cohort!$E$109, $A16-$A$5-N$4-1, $A16-$A$5-1), OFFSET(Existing_Cohort!$C$208, N$4-($A16-$A$5), $A16-$A$5))</f>
        <v>13310.485804071708</v>
      </c>
      <c r="O16" s="67">
        <f ca="1">IF($A16-O$4&gt;$A$5, OFFSET(New_Cohort!$E$109, $A16-$A$5-O$4-1, $A16-$A$5-1), OFFSET(Existing_Cohort!$C$208, O$4-($A16-$A$5), $A16-$A$5))</f>
        <v>14913.119562699929</v>
      </c>
      <c r="P16" s="67">
        <f ca="1">IF($A16-P$4&gt;$A$5, OFFSET(New_Cohort!$E$109, $A16-$A$5-P$4-1, $A16-$A$5-1), OFFSET(Existing_Cohort!$C$208, P$4-($A16-$A$5), $A16-$A$5))</f>
        <v>16775.969556510838</v>
      </c>
      <c r="Q16" s="67">
        <f ca="1">IF($A16-Q$4&gt;$A$5, OFFSET(New_Cohort!$E$109, $A16-$A$5-Q$4-1, $A16-$A$5-1), OFFSET(Existing_Cohort!$C$208, Q$4-($A16-$A$5), $A16-$A$5))</f>
        <v>18134.077265109067</v>
      </c>
      <c r="R16" s="67">
        <f ca="1">IF($A16-R$4&gt;$A$5, OFFSET(New_Cohort!$E$109, $A16-$A$5-R$4-1, $A16-$A$5-1), OFFSET(Existing_Cohort!$C$208, R$4-($A16-$A$5), $A16-$A$5))</f>
        <v>17631.069346670785</v>
      </c>
      <c r="S16" s="67">
        <f ca="1">IF($A16-S$4&gt;$A$5, OFFSET(New_Cohort!$E$109, $A16-$A$5-S$4-1, $A16-$A$5-1), OFFSET(Existing_Cohort!$C$208, S$4-($A16-$A$5), $A16-$A$5))</f>
        <v>17821.151413607073</v>
      </c>
      <c r="T16" s="67">
        <f ca="1">IF($A16-T$4&gt;$A$5, OFFSET(New_Cohort!$E$109, $A16-$A$5-T$4-1, $A16-$A$5-1), OFFSET(Existing_Cohort!$C$208, T$4-($A16-$A$5), $A16-$A$5))</f>
        <v>18196.838740897594</v>
      </c>
      <c r="U16" s="67">
        <f ca="1">IF($A16-U$4&gt;$A$5, OFFSET(New_Cohort!$E$109, $A16-$A$5-U$4-1, $A16-$A$5-1), OFFSET(Existing_Cohort!$C$208, U$4-($A16-$A$5), $A16-$A$5))</f>
        <v>18428.542470000997</v>
      </c>
      <c r="V16" s="67">
        <f ca="1">IF($A16-V$4&gt;$A$5, OFFSET(New_Cohort!$E$109, $A16-$A$5-V$4-1, $A16-$A$5-1), OFFSET(Existing_Cohort!$C$208, V$4-($A16-$A$5), $A16-$A$5))</f>
        <v>18189.944714403471</v>
      </c>
      <c r="W16" s="67">
        <f ca="1">IF($A16-W$4&gt;$A$5, OFFSET(New_Cohort!$E$109, $A16-$A$5-W$4-1, $A16-$A$5-1), OFFSET(Existing_Cohort!$C$208, W$4-($A16-$A$5), $A16-$A$5))</f>
        <v>17523.937525062778</v>
      </c>
      <c r="X16" s="67">
        <f ca="1">IF($A16-X$4&gt;$A$5, OFFSET(New_Cohort!$E$109, $A16-$A$5-X$4-1, $A16-$A$5-1), OFFSET(Existing_Cohort!$C$208, X$4-($A16-$A$5), $A16-$A$5))</f>
        <v>17616.592582983343</v>
      </c>
      <c r="Y16" s="67">
        <f ca="1">IF($A16-Y$4&gt;$A$5, OFFSET(New_Cohort!$E$109, $A16-$A$5-Y$4-1, $A16-$A$5-1), OFFSET(Existing_Cohort!$C$208, Y$4-($A16-$A$5), $A16-$A$5))</f>
        <v>17502.193357706215</v>
      </c>
      <c r="Z16" s="67">
        <f ca="1">IF($A16-Z$4&gt;$A$5, OFFSET(New_Cohort!$E$109, $A16-$A$5-Z$4-1, $A16-$A$5-1), OFFSET(Existing_Cohort!$C$208, Z$4-($A16-$A$5), $A16-$A$5))</f>
        <v>17070.666570422574</v>
      </c>
      <c r="AA16" s="67">
        <f ca="1">IF($A16-AA$4&gt;$A$5, OFFSET(New_Cohort!$E$109, $A16-$A$5-AA$4-1, $A16-$A$5-1), OFFSET(Existing_Cohort!$C$208, AA$4-($A16-$A$5), $A16-$A$5))</f>
        <v>16610.793429550282</v>
      </c>
      <c r="AB16" s="67">
        <f ca="1">IF($A16-AB$4&gt;$A$5, OFFSET(New_Cohort!$E$109, $A16-$A$5-AB$4-1, $A16-$A$5-1), OFFSET(Existing_Cohort!$C$208, AB$4-($A16-$A$5), $A16-$A$5))</f>
        <v>16259.669044521212</v>
      </c>
      <c r="AC16" s="67">
        <f ca="1">IF($A16-AC$4&gt;$A$5, OFFSET(New_Cohort!$E$109, $A16-$A$5-AC$4-1, $A16-$A$5-1), OFFSET(Existing_Cohort!$C$208, AC$4-($A16-$A$5), $A16-$A$5))</f>
        <v>15988.8308141093</v>
      </c>
      <c r="AD16" s="67">
        <f ca="1">IF($A16-AD$4&gt;$A$5, OFFSET(New_Cohort!$E$109, $A16-$A$5-AD$4-1, $A16-$A$5-1), OFFSET(Existing_Cohort!$C$208, AD$4-($A16-$A$5), $A16-$A$5))</f>
        <v>15713.207008362991</v>
      </c>
      <c r="AE16" s="67">
        <f ca="1">IF($A16-AE$4&gt;$A$5, OFFSET(New_Cohort!$E$109, $A16-$A$5-AE$4-1, $A16-$A$5-1), OFFSET(Existing_Cohort!$C$208, AE$4-($A16-$A$5), $A16-$A$5))</f>
        <v>15570.562157563116</v>
      </c>
      <c r="AF16" s="67">
        <f ca="1">IF($A16-AF$4&gt;$A$5, OFFSET(New_Cohort!$E$109, $A16-$A$5-AF$4-1, $A16-$A$5-1), OFFSET(Existing_Cohort!$C$208, AF$4-($A16-$A$5), $A16-$A$5))</f>
        <v>15629.887069952598</v>
      </c>
      <c r="AG16" s="67">
        <f ca="1">IF($A16-AG$4&gt;$A$5, OFFSET(New_Cohort!$E$109, $A16-$A$5-AG$4-1, $A16-$A$5-1), OFFSET(Existing_Cohort!$C$208, AG$4-($A16-$A$5), $A16-$A$5))</f>
        <v>16075.917870921552</v>
      </c>
      <c r="AH16" s="67">
        <f ca="1">IF($A16-AH$4&gt;$A$5, OFFSET(New_Cohort!$E$109, $A16-$A$5-AH$4-1, $A16-$A$5-1), OFFSET(Existing_Cohort!$C$208, AH$4-($A16-$A$5), $A16-$A$5))</f>
        <v>16111.83095991912</v>
      </c>
      <c r="AI16" s="67">
        <f ca="1">IF($A16-AI$4&gt;$A$5, OFFSET(New_Cohort!$E$109, $A16-$A$5-AI$4-1, $A16-$A$5-1), OFFSET(Existing_Cohort!$C$208, AI$4-($A16-$A$5), $A16-$A$5))</f>
        <v>15847.732282638226</v>
      </c>
      <c r="AJ16" s="67">
        <f ca="1">IF($A16-AJ$4&gt;$A$5, OFFSET(New_Cohort!$E$109, $A16-$A$5-AJ$4-1, $A16-$A$5-1), OFFSET(Existing_Cohort!$C$208, AJ$4-($A16-$A$5), $A16-$A$5))</f>
        <v>16158.178410427281</v>
      </c>
      <c r="AK16" s="67">
        <f ca="1">IF($A16-AK$4&gt;$A$5, OFFSET(New_Cohort!$E$109, $A16-$A$5-AK$4-1, $A16-$A$5-1), OFFSET(Existing_Cohort!$C$208, AK$4-($A16-$A$5), $A16-$A$5))</f>
        <v>16615.60464693456</v>
      </c>
      <c r="AL16" s="67">
        <f ca="1">IF($A16-AL$4&gt;$A$5, OFFSET(New_Cohort!$E$109, $A16-$A$5-AL$4-1, $A16-$A$5-1), OFFSET(Existing_Cohort!$C$208, AL$4-($A16-$A$5), $A16-$A$5))</f>
        <v>17180.09841590486</v>
      </c>
      <c r="AM16" s="67">
        <f ca="1">IF($A16-AM$4&gt;$A$5, OFFSET(New_Cohort!$E$109, $A16-$A$5-AM$4-1, $A16-$A$5-1), OFFSET(Existing_Cohort!$C$208, AM$4-($A16-$A$5), $A16-$A$5))</f>
        <v>17720.970802303524</v>
      </c>
      <c r="AN16" s="67">
        <f ca="1">IF($A16-AN$4&gt;$A$5, OFFSET(New_Cohort!$E$109, $A16-$A$5-AN$4-1, $A16-$A$5-1), OFFSET(Existing_Cohort!$C$208, AN$4-($A16-$A$5), $A16-$A$5))</f>
        <v>18245.927053868319</v>
      </c>
      <c r="AO16" s="67">
        <f ca="1">IF($A16-AO$4&gt;$A$5, OFFSET(New_Cohort!$E$109, $A16-$A$5-AO$4-1, $A16-$A$5-1), OFFSET(Existing_Cohort!$C$208, AO$4-($A16-$A$5), $A16-$A$5))</f>
        <v>18937.710451433901</v>
      </c>
      <c r="AP16" s="67">
        <f ca="1">IF($A16-AP$4&gt;$A$5, OFFSET(New_Cohort!$E$109, $A16-$A$5-AP$4-1, $A16-$A$5-1), OFFSET(Existing_Cohort!$C$208, AP$4-($A16-$A$5), $A16-$A$5))</f>
        <v>20053.555842109479</v>
      </c>
      <c r="AQ16" s="67">
        <f ca="1">IF($A16-AQ$4&gt;$A$5, OFFSET(New_Cohort!$E$109, $A16-$A$5-AQ$4-1, $A16-$A$5-1), OFFSET(Existing_Cohort!$C$208, AQ$4-($A16-$A$5), $A16-$A$5))</f>
        <v>23254.016343547439</v>
      </c>
      <c r="AR16" s="67">
        <f ca="1">IF($A16-AR$4&gt;$A$5, OFFSET(New_Cohort!$E$109, $A16-$A$5-AR$4-1, $A16-$A$5-1), OFFSET(Existing_Cohort!$C$208, AR$4-($A16-$A$5), $A16-$A$5))</f>
        <v>25230.392066114007</v>
      </c>
      <c r="AS16" s="67">
        <f ca="1">IF($A16-AS$4&gt;$A$5, OFFSET(New_Cohort!$E$109, $A16-$A$5-AS$4-1, $A16-$A$5-1), OFFSET(Existing_Cohort!$C$208, AS$4-($A16-$A$5), $A16-$A$5))</f>
        <v>24331.720037911276</v>
      </c>
      <c r="AT16" s="67">
        <f ca="1">IF($A16-AT$4&gt;$A$5, OFFSET(New_Cohort!$E$109, $A16-$A$5-AT$4-1, $A16-$A$5-1), OFFSET(Existing_Cohort!$C$208, AT$4-($A16-$A$5), $A16-$A$5))</f>
        <v>24470.910769836679</v>
      </c>
      <c r="AU16" s="67">
        <f ca="1">IF($A16-AU$4&gt;$A$5, OFFSET(New_Cohort!$E$109, $A16-$A$5-AU$4-1, $A16-$A$5-1), OFFSET(Existing_Cohort!$C$208, AU$4-($A16-$A$5), $A16-$A$5))</f>
        <v>24294.840980302884</v>
      </c>
      <c r="AV16" s="67">
        <f ca="1">IF($A16-AV$4&gt;$A$5, OFFSET(New_Cohort!$E$109, $A16-$A$5-AV$4-1, $A16-$A$5-1), OFFSET(Existing_Cohort!$C$208, AV$4-($A16-$A$5), $A16-$A$5))</f>
        <v>22670.542282423485</v>
      </c>
      <c r="AW16" s="67">
        <f ca="1">IF($A16-AW$4&gt;$A$5, OFFSET(New_Cohort!$E$109, $A16-$A$5-AW$4-1, $A16-$A$5-1), OFFSET(Existing_Cohort!$C$208, AW$4-($A16-$A$5), $A16-$A$5))</f>
        <v>21174.124725097121</v>
      </c>
      <c r="AX16" s="67">
        <f ca="1">IF($A16-AX$4&gt;$A$5, OFFSET(New_Cohort!$E$109, $A16-$A$5-AX$4-1, $A16-$A$5-1), OFFSET(Existing_Cohort!$C$208, AX$4-($A16-$A$5), $A16-$A$5))</f>
        <v>20022.885597553934</v>
      </c>
      <c r="AY16" s="67">
        <f ca="1">IF($A16-AY$4&gt;$A$5, OFFSET(New_Cohort!$E$109, $A16-$A$5-AY$4-1, $A16-$A$5-1), OFFSET(Existing_Cohort!$C$208, AY$4-($A16-$A$5), $A16-$A$5))</f>
        <v>20667.898688641748</v>
      </c>
      <c r="AZ16" s="67">
        <f ca="1">IF($A16-AZ$4&gt;$A$5, OFFSET(New_Cohort!$E$109, $A16-$A$5-AZ$4-1, $A16-$A$5-1), OFFSET(Existing_Cohort!$C$208, AZ$4-($A16-$A$5), $A16-$A$5))</f>
        <v>20998.106089590081</v>
      </c>
      <c r="BA16" s="67">
        <f ca="1">IF($A16-BA$4&gt;$A$5, OFFSET(New_Cohort!$E$109, $A16-$A$5-BA$4-1, $A16-$A$5-1), OFFSET(Existing_Cohort!$C$208, BA$4-($A16-$A$5), $A16-$A$5))</f>
        <v>19649.772620658172</v>
      </c>
      <c r="BB16" s="67">
        <f ca="1">IF($A16-BB$4&gt;$A$5, OFFSET(New_Cohort!$E$109, $A16-$A$5-BB$4-1, $A16-$A$5-1), OFFSET(Existing_Cohort!$C$208, BB$4-($A16-$A$5), $A16-$A$5))</f>
        <v>18791.047537353283</v>
      </c>
      <c r="BC16" s="67">
        <f ca="1">IF($A16-BC$4&gt;$A$5, OFFSET(New_Cohort!$E$109, $A16-$A$5-BC$4-1, $A16-$A$5-1), OFFSET(Existing_Cohort!$C$208, BC$4-($A16-$A$5), $A16-$A$5))</f>
        <v>17859.342102365132</v>
      </c>
      <c r="BD16" s="67">
        <f ca="1">IF($A16-BD$4&gt;$A$5, OFFSET(New_Cohort!$E$109, $A16-$A$5-BD$4-1, $A16-$A$5-1), OFFSET(Existing_Cohort!$C$208, BD$4-($A16-$A$5), $A16-$A$5))</f>
        <v>17250.394267503856</v>
      </c>
      <c r="BE16" s="67">
        <f ca="1">IF($A16-BE$4&gt;$A$5, OFFSET(New_Cohort!$E$109, $A16-$A$5-BE$4-1, $A16-$A$5-1), OFFSET(Existing_Cohort!$C$208, BE$4-($A16-$A$5), $A16-$A$5))</f>
        <v>17804.03632324739</v>
      </c>
      <c r="BF16" s="67">
        <f ca="1">IF($A16-BF$4&gt;$A$5, OFFSET(New_Cohort!$E$109, $A16-$A$5-BF$4-1, $A16-$A$5-1), OFFSET(Existing_Cohort!$C$208, BF$4-($A16-$A$5), $A16-$A$5))</f>
        <v>18758.451261422102</v>
      </c>
      <c r="BG16" s="67">
        <f ca="1">IF($A16-BG$4&gt;$A$5, OFFSET(New_Cohort!$E$109, $A16-$A$5-BG$4-1, $A16-$A$5-1), OFFSET(Existing_Cohort!$C$208, BG$4-($A16-$A$5), $A16-$A$5))</f>
        <v>20093.313865807679</v>
      </c>
      <c r="BH16" s="67">
        <f ca="1">IF($A16-BH$4&gt;$A$5, OFFSET(New_Cohort!$E$109, $A16-$A$5-BH$4-1, $A16-$A$5-1), OFFSET(Existing_Cohort!$C$208, BH$4-($A16-$A$5), $A16-$A$5))</f>
        <v>21742.762394574478</v>
      </c>
      <c r="BI16" s="67">
        <f ca="1">IF($A16-BI$4&gt;$A$5, OFFSET(New_Cohort!$E$109, $A16-$A$5-BI$4-1, $A16-$A$5-1), OFFSET(Existing_Cohort!$C$208, BI$4-($A16-$A$5), $A16-$A$5))</f>
        <v>22618.540992375896</v>
      </c>
      <c r="BJ16" s="67">
        <f ca="1">IF($A16-BJ$4&gt;$A$5, OFFSET(New_Cohort!$E$109, $A16-$A$5-BJ$4-1, $A16-$A$5-1), OFFSET(Existing_Cohort!$C$208, BJ$4-($A16-$A$5), $A16-$A$5))</f>
        <v>23152.264693688412</v>
      </c>
      <c r="BK16" s="67">
        <f ca="1">IF($A16-BK$4&gt;$A$5, OFFSET(New_Cohort!$E$109, $A16-$A$5-BK$4-1, $A16-$A$5-1), OFFSET(Existing_Cohort!$C$208, BK$4-($A16-$A$5), $A16-$A$5))</f>
        <v>23978.426605249242</v>
      </c>
      <c r="BL16" s="67">
        <f ca="1">IF($A16-BL$4&gt;$A$5, OFFSET(New_Cohort!$E$109, $A16-$A$5-BL$4-1, $A16-$A$5-1), OFFSET(Existing_Cohort!$C$208, BL$4-($A16-$A$5), $A16-$A$5))</f>
        <v>24028.527918498083</v>
      </c>
      <c r="BM16" s="67">
        <f ca="1">IF($A16-BM$4&gt;$A$5, OFFSET(New_Cohort!$E$109, $A16-$A$5-BM$4-1, $A16-$A$5-1), OFFSET(Existing_Cohort!$C$208, BM$4-($A16-$A$5), $A16-$A$5))</f>
        <v>23642.355073196693</v>
      </c>
      <c r="BN16" s="67">
        <f ca="1">IF($A16-BN$4&gt;$A$5, OFFSET(New_Cohort!$E$109, $A16-$A$5-BN$4-1, $A16-$A$5-1), OFFSET(Existing_Cohort!$C$208, BN$4-($A16-$A$5), $A16-$A$5))</f>
        <v>21962.314702316573</v>
      </c>
      <c r="BO16" s="67">
        <f ca="1">IF($A16-BO$4&gt;$A$5, OFFSET(New_Cohort!$E$109, $A16-$A$5-BO$4-1, $A16-$A$5-1), OFFSET(Existing_Cohort!$C$208, BO$4-($A16-$A$5), $A16-$A$5))</f>
        <v>20695.036658515881</v>
      </c>
      <c r="BP16" s="67">
        <f ca="1">IF($A16-BP$4&gt;$A$5, OFFSET(New_Cohort!$E$109, $A16-$A$5-BP$4-1, $A16-$A$5-1), OFFSET(Existing_Cohort!$C$208, BP$4-($A16-$A$5), $A16-$A$5))</f>
        <v>21262.147195036872</v>
      </c>
      <c r="BQ16" s="67">
        <f ca="1">IF($A16-BQ$4&gt;$A$5, OFFSET(New_Cohort!$E$109, $A16-$A$5-BQ$4-1, $A16-$A$5-1), OFFSET(Existing_Cohort!$C$208, BQ$4-($A16-$A$5), $A16-$A$5))</f>
        <v>21104.751521409184</v>
      </c>
      <c r="BR16" s="67">
        <f ca="1">IF($A16-BR$4&gt;$A$5, OFFSET(New_Cohort!$E$109, $A16-$A$5-BR$4-1, $A16-$A$5-1), OFFSET(Existing_Cohort!$C$208, BR$4-($A16-$A$5), $A16-$A$5))</f>
        <v>21746.747859090316</v>
      </c>
      <c r="BS16" s="67">
        <f ca="1">IF($A16-BS$4&gt;$A$5, OFFSET(New_Cohort!$E$109, $A16-$A$5-BS$4-1, $A16-$A$5-1), OFFSET(Existing_Cohort!$C$208, BS$4-($A16-$A$5), $A16-$A$5))</f>
        <v>20116.640074586263</v>
      </c>
      <c r="BT16" s="67">
        <f ca="1">IF($A16-BT$4&gt;$A$5, OFFSET(New_Cohort!$E$109, $A16-$A$5-BT$4-1, $A16-$A$5-1), OFFSET(Existing_Cohort!$C$208, BT$4-($A16-$A$5), $A16-$A$5))</f>
        <v>13995.400373172597</v>
      </c>
      <c r="BU16" s="67">
        <f ca="1">IF($A16-BU$4&gt;$A$5, OFFSET(New_Cohort!$E$109, $A16-$A$5-BU$4-1, $A16-$A$5-1), OFFSET(Existing_Cohort!$C$208, BU$4-($A16-$A$5), $A16-$A$5))</f>
        <v>10569.296010586873</v>
      </c>
      <c r="BV16" s="67">
        <f ca="1">IF($A16-BV$4&gt;$A$5, OFFSET(New_Cohort!$E$109, $A16-$A$5-BV$4-1, $A16-$A$5-1), OFFSET(Existing_Cohort!$C$208, BV$4-($A16-$A$5), $A16-$A$5))</f>
        <v>10663.11172712543</v>
      </c>
      <c r="BW16" s="67">
        <f ca="1">IF($A16-BW$4&gt;$A$5, OFFSET(New_Cohort!$E$109, $A16-$A$5-BW$4-1, $A16-$A$5-1), OFFSET(Existing_Cohort!$C$208, BW$4-($A16-$A$5), $A16-$A$5))</f>
        <v>11631.002631261137</v>
      </c>
      <c r="BX16" s="67">
        <f ca="1">IF($A16-BX$4&gt;$A$5, OFFSET(New_Cohort!$E$109, $A16-$A$5-BX$4-1, $A16-$A$5-1), OFFSET(Existing_Cohort!$C$208, BX$4-($A16-$A$5), $A16-$A$5))</f>
        <v>13324.189453178265</v>
      </c>
      <c r="BY16" s="67">
        <f ca="1">IF($A16-BY$4&gt;$A$5, OFFSET(New_Cohort!$E$109, $A16-$A$5-BY$4-1, $A16-$A$5-1), OFFSET(Existing_Cohort!$C$208, BY$4-($A16-$A$5), $A16-$A$5))</f>
        <v>13141.134800624635</v>
      </c>
      <c r="BZ16" s="67">
        <f ca="1">IF($A16-BZ$4&gt;$A$5, OFFSET(New_Cohort!$E$109, $A16-$A$5-BZ$4-1, $A16-$A$5-1), OFFSET(Existing_Cohort!$C$208, BZ$4-($A16-$A$5), $A16-$A$5))</f>
        <v>12372.960484100249</v>
      </c>
      <c r="CA16" s="67">
        <f ca="1">IF($A16-CA$4&gt;$A$5, OFFSET(New_Cohort!$E$109, $A16-$A$5-CA$4-1, $A16-$A$5-1), OFFSET(Existing_Cohort!$C$208, CA$4-($A16-$A$5), $A16-$A$5))</f>
        <v>12037.863435987576</v>
      </c>
      <c r="CB16" s="67">
        <f ca="1">IF($A16-CB$4&gt;$A$5, OFFSET(New_Cohort!$E$109, $A16-$A$5-CB$4-1, $A16-$A$5-1), OFFSET(Existing_Cohort!$C$208, CB$4-($A16-$A$5), $A16-$A$5))</f>
        <v>11035.165095663298</v>
      </c>
      <c r="CC16" s="67">
        <f ca="1">IF($A16-CC$4&gt;$A$5, OFFSET(New_Cohort!$E$109, $A16-$A$5-CC$4-1, $A16-$A$5-1), OFFSET(Existing_Cohort!$C$208, CC$4-($A16-$A$5), $A16-$A$5))</f>
        <v>10391.520637627773</v>
      </c>
      <c r="CD16" s="67">
        <f ca="1">IF($A16-CD$4&gt;$A$5, OFFSET(New_Cohort!$E$109, $A16-$A$5-CD$4-1, $A16-$A$5-1), OFFSET(Existing_Cohort!$C$208, CD$4-($A16-$A$5), $A16-$A$5))</f>
        <v>9330.5026886045343</v>
      </c>
      <c r="CE16" s="67">
        <f ca="1">IF($A16-CE$4&gt;$A$5, OFFSET(New_Cohort!$E$109, $A16-$A$5-CE$4-1, $A16-$A$5-1), OFFSET(Existing_Cohort!$C$208, CE$4-($A16-$A$5), $A16-$A$5))</f>
        <v>8074.0107866742246</v>
      </c>
      <c r="CF16" s="67">
        <f ca="1">IF($A16-CF$4&gt;$A$5, OFFSET(New_Cohort!$E$109, $A16-$A$5-CF$4-1, $A16-$A$5-1), OFFSET(Existing_Cohort!$C$208, CF$4-($A16-$A$5), $A16-$A$5))</f>
        <v>6975.5783429241128</v>
      </c>
      <c r="CG16" s="67">
        <f ca="1">IF($A16-CG$4&gt;$A$5, OFFSET(New_Cohort!$E$109, $A16-$A$5-CG$4-1, $A16-$A$5-1), OFFSET(Existing_Cohort!$C$208, CG$4-($A16-$A$5), $A16-$A$5))</f>
        <v>5774.2093235119291</v>
      </c>
      <c r="CH16" s="67">
        <f ca="1">IF($A16-CH$4&gt;$A$5, OFFSET(New_Cohort!$E$109, $A16-$A$5-CH$4-1, $A16-$A$5-1), OFFSET(Existing_Cohort!$C$208, CH$4-($A16-$A$5), $A16-$A$5))</f>
        <v>4899.3839389919376</v>
      </c>
      <c r="CI16" s="67">
        <f ca="1">IF($A16-CI$4&gt;$A$5, OFFSET(New_Cohort!$E$109, $A16-$A$5-CI$4-1, $A16-$A$5-1), OFFSET(Existing_Cohort!$C$208, CI$4-($A16-$A$5), $A16-$A$5))</f>
        <v>4122.808369784645</v>
      </c>
      <c r="CJ16" s="67">
        <f ca="1">IF($A16-CJ$4&gt;$A$5, OFFSET(New_Cohort!$E$109, $A16-$A$5-CJ$4-1, $A16-$A$5-1), OFFSET(Existing_Cohort!$C$208, CJ$4-($A16-$A$5), $A16-$A$5))</f>
        <v>3434.2055727997313</v>
      </c>
      <c r="CK16" s="67">
        <f ca="1">IF($A16-CK$4&gt;$A$5, OFFSET(New_Cohort!$E$109, $A16-$A$5-CK$4-1, $A16-$A$5-1), OFFSET(Existing_Cohort!$C$208, CK$4-($A16-$A$5), $A16-$A$5))</f>
        <v>2830.713701986977</v>
      </c>
      <c r="CL16" s="67">
        <f ca="1">IF($A16-CL$4&gt;$A$5, OFFSET(New_Cohort!$E$109, $A16-$A$5-CL$4-1, $A16-$A$5-1), OFFSET(Existing_Cohort!$C$208, CL$4-($A16-$A$5), $A16-$A$5))</f>
        <v>2340.2687422613944</v>
      </c>
      <c r="CM16" s="67">
        <f ca="1">IF($A16-CM$4&gt;$A$5, OFFSET(New_Cohort!$E$109, $A16-$A$5-CM$4-1, $A16-$A$5-1), OFFSET(Existing_Cohort!$C$208, CM$4-($A16-$A$5), $A16-$A$5))</f>
        <v>1953.1125674696493</v>
      </c>
      <c r="CN16" s="67">
        <f ca="1">IF($A16-CN$4&gt;$A$5, OFFSET(New_Cohort!$E$109, $A16-$A$5-CN$4-1, $A16-$A$5-1), OFFSET(Existing_Cohort!$C$208, CN$4-($A16-$A$5), $A16-$A$5))</f>
        <v>1651.7806309251932</v>
      </c>
      <c r="CO16" s="67">
        <f ca="1">IF($A16-CO$4&gt;$A$5, OFFSET(New_Cohort!$E$109, $A16-$A$5-CO$4-1, $A16-$A$5-1), OFFSET(Existing_Cohort!$C$208, CO$4-($A16-$A$5), $A16-$A$5))</f>
        <v>1357.1817304576141</v>
      </c>
      <c r="CP16" s="67">
        <f ca="1">IF($A16-CP$4&gt;$A$5, OFFSET(New_Cohort!$E$109, $A16-$A$5-CP$4-1, $A16-$A$5-1), OFFSET(Existing_Cohort!$C$208, CP$4-($A16-$A$5), $A16-$A$5))</f>
        <v>1059.3584133835607</v>
      </c>
      <c r="CQ16" s="67">
        <f ca="1">IF($A16-CQ$4&gt;$A$5, OFFSET(New_Cohort!$E$109, $A16-$A$5-CQ$4-1, $A16-$A$5-1), OFFSET(Existing_Cohort!$C$208, CQ$4-($A16-$A$5), $A16-$A$5))</f>
        <v>831.48310040862793</v>
      </c>
      <c r="CR16" s="67">
        <f ca="1">IF($A16-CR$4&gt;$A$5, OFFSET(New_Cohort!$E$109, $A16-$A$5-CR$4-1, $A16-$A$5-1), OFFSET(Existing_Cohort!$C$208, CR$4-($A16-$A$5), $A16-$A$5))</f>
        <v>657.50798395916547</v>
      </c>
      <c r="CS16" s="67">
        <f ca="1">IF($A16-CS$4&gt;$A$5, OFFSET(New_Cohort!$E$109, $A16-$A$5-CS$4-1, $A16-$A$5-1), OFFSET(Existing_Cohort!$C$208, CS$4-($A16-$A$5), $A16-$A$5))</f>
        <v>503.09418600194346</v>
      </c>
      <c r="CT16" s="67">
        <f ca="1">IF($A16-CT$4&gt;$A$5, OFFSET(New_Cohort!$E$109, $A16-$A$5-CT$4-1, $A16-$A$5-1), OFFSET(Existing_Cohort!$C$208, CT$4-($A16-$A$5), $A16-$A$5))</f>
        <v>377.4877155155055</v>
      </c>
      <c r="CU16" s="67">
        <f ca="1">IF($A16-CU$4&gt;$A$5, OFFSET(New_Cohort!$E$109, $A16-$A$5-CU$4-1, $A16-$A$5-1), OFFSET(Existing_Cohort!$C$208, CU$4-($A16-$A$5), $A16-$A$5))</f>
        <v>273.27890323335237</v>
      </c>
      <c r="CV16" s="67">
        <f ca="1">IF($A16-CV$4&gt;$A$5, OFFSET(New_Cohort!$E$109, $A16-$A$5-CV$4-1, $A16-$A$5-1), OFFSET(Existing_Cohort!$C$208, CV$4-($A16-$A$5), $A16-$A$5))</f>
        <v>191.50513278833222</v>
      </c>
      <c r="CW16" s="67">
        <f ca="1">IF($A16-CW$4&gt;$A$5, OFFSET(New_Cohort!$E$109, $A16-$A$5-CW$4-1, $A16-$A$5-1), OFFSET(Existing_Cohort!$C$208, CW$4-($A16-$A$5), $A16-$A$5))</f>
        <v>127.35664477029086</v>
      </c>
      <c r="CX16" s="179">
        <f ca="1">SUM(OFFSET(Existing_Cohort!$C$308, $A$5-$A16,$A16-2021, $A16-$A$5+1))</f>
        <v>427.08906715900673</v>
      </c>
      <c r="CY16" s="29"/>
      <c r="CZ16" s="29">
        <f ca="1">SUM(B16:CX16)-OFFSET(Summary_Calculations!$D$26, 0, By_Age!$A16-2022)</f>
        <v>0</v>
      </c>
    </row>
    <row r="17" spans="1:104" x14ac:dyDescent="0.35">
      <c r="A17">
        <f t="shared" si="0"/>
        <v>2033</v>
      </c>
      <c r="B17" s="178">
        <f ca="1">IF($A17-B$4&gt;$A$5, OFFSET(New_Cohort!$E$109, $A17-$A$5-B$4-1, $A17-$A$5-1), OFFSET(Existing_Cohort!$C$208, B$4-($A17-$A$5), $A17-$A$5))</f>
        <v>12891.803325471998</v>
      </c>
      <c r="C17" s="67">
        <f ca="1">IF($A17-C$4&gt;$A$5, OFFSET(New_Cohort!$E$109, $A17-$A$5-C$4-1, $A17-$A$5-1), OFFSET(Existing_Cohort!$C$208, C$4-($A17-$A$5), $A17-$A$5))</f>
        <v>12841.429536468902</v>
      </c>
      <c r="D17" s="67">
        <f ca="1">IF($A17-D$4&gt;$A$5, OFFSET(New_Cohort!$E$109, $A17-$A$5-D$4-1, $A17-$A$5-1), OFFSET(Existing_Cohort!$C$208, D$4-($A17-$A$5), $A17-$A$5))</f>
        <v>12863.077397992598</v>
      </c>
      <c r="E17" s="67">
        <f ca="1">IF($A17-E$4&gt;$A$5, OFFSET(New_Cohort!$E$109, $A17-$A$5-E$4-1, $A17-$A$5-1), OFFSET(Existing_Cohort!$C$208, E$4-($A17-$A$5), $A17-$A$5))</f>
        <v>12956.8921871244</v>
      </c>
      <c r="F17" s="67">
        <f ca="1">IF($A17-F$4&gt;$A$5, OFFSET(New_Cohort!$E$109, $A17-$A$5-F$4-1, $A17-$A$5-1), OFFSET(Existing_Cohort!$C$208, F$4-($A17-$A$5), $A17-$A$5))</f>
        <v>13114.569717534316</v>
      </c>
      <c r="G17" s="67">
        <f ca="1">IF($A17-G$4&gt;$A$5, OFFSET(New_Cohort!$E$109, $A17-$A$5-G$4-1, $A17-$A$5-1), OFFSET(Existing_Cohort!$C$208, G$4-($A17-$A$5), $A17-$A$5))</f>
        <v>13342.182323145887</v>
      </c>
      <c r="H17" s="67">
        <f ca="1">IF($A17-H$4&gt;$A$5, OFFSET(New_Cohort!$E$109, $A17-$A$5-H$4-1, $A17-$A$5-1), OFFSET(Existing_Cohort!$C$208, H$4-($A17-$A$5), $A17-$A$5))</f>
        <v>13669.145945094115</v>
      </c>
      <c r="I17" s="67">
        <f ca="1">IF($A17-I$4&gt;$A$5, OFFSET(New_Cohort!$E$109, $A17-$A$5-I$4-1, $A17-$A$5-1), OFFSET(Existing_Cohort!$C$208, I$4-($A17-$A$5), $A17-$A$5))</f>
        <v>14229.749022165777</v>
      </c>
      <c r="J17" s="67">
        <f ca="1">IF($A17-J$4&gt;$A$5, OFFSET(New_Cohort!$E$109, $A17-$A$5-J$4-1, $A17-$A$5-1), OFFSET(Existing_Cohort!$C$208, J$4-($A17-$A$5), $A17-$A$5))</f>
        <v>14927.486936815298</v>
      </c>
      <c r="K17" s="67">
        <f ca="1">IF($A17-K$4&gt;$A$5, OFFSET(New_Cohort!$E$109, $A17-$A$5-K$4-1, $A17-$A$5-1), OFFSET(Existing_Cohort!$C$208, K$4-($A17-$A$5), $A17-$A$5))</f>
        <v>15539.439544824087</v>
      </c>
      <c r="L17" s="67">
        <f ca="1">IF($A17-L$4&gt;$A$5, OFFSET(New_Cohort!$E$109, $A17-$A$5-L$4-1, $A17-$A$5-1), OFFSET(Existing_Cohort!$C$208, L$4-($A17-$A$5), $A17-$A$5))</f>
        <v>16164.110437636798</v>
      </c>
      <c r="M17" s="67">
        <f ca="1">IF($A17-M$4&gt;$A$5, OFFSET(New_Cohort!$E$109, $A17-$A$5-M$4-1, $A17-$A$5-1), OFFSET(Existing_Cohort!$C$208, M$4-($A17-$A$5), $A17-$A$5))</f>
        <v>16799.089012803142</v>
      </c>
      <c r="N17" s="67">
        <f ca="1">IF($A17-N$4&gt;$A$5, OFFSET(New_Cohort!$E$109, $A17-$A$5-N$4-1, $A17-$A$5-1), OFFSET(Existing_Cohort!$C$208, N$4-($A17-$A$5), $A17-$A$5))</f>
        <v>11462.367647074778</v>
      </c>
      <c r="O17" s="67">
        <f ca="1">IF($A17-O$4&gt;$A$5, OFFSET(New_Cohort!$E$109, $A17-$A$5-O$4-1, $A17-$A$5-1), OFFSET(Existing_Cohort!$C$208, O$4-($A17-$A$5), $A17-$A$5))</f>
        <v>13307.591794143626</v>
      </c>
      <c r="P17" s="67">
        <f ca="1">IF($A17-P$4&gt;$A$5, OFFSET(New_Cohort!$E$109, $A17-$A$5-P$4-1, $A17-$A$5-1), OFFSET(Existing_Cohort!$C$208, P$4-($A17-$A$5), $A17-$A$5))</f>
        <v>14909.578559707366</v>
      </c>
      <c r="Q17" s="67">
        <f ca="1">IF($A17-Q$4&gt;$A$5, OFFSET(New_Cohort!$E$109, $A17-$A$5-Q$4-1, $A17-$A$5-1), OFFSET(Existing_Cohort!$C$208, Q$4-($A17-$A$5), $A17-$A$5))</f>
        <v>16771.649830114038</v>
      </c>
      <c r="R17" s="67">
        <f ca="1">IF($A17-R$4&gt;$A$5, OFFSET(New_Cohort!$E$109, $A17-$A$5-R$4-1, $A17-$A$5-1), OFFSET(Existing_Cohort!$C$208, R$4-($A17-$A$5), $A17-$A$5))</f>
        <v>18129.067224037768</v>
      </c>
      <c r="S17" s="67">
        <f ca="1">IF($A17-S$4&gt;$A$5, OFFSET(New_Cohort!$E$109, $A17-$A$5-S$4-1, $A17-$A$5-1), OFFSET(Existing_Cohort!$C$208, S$4-($A17-$A$5), $A17-$A$5))</f>
        <v>17625.897412487931</v>
      </c>
      <c r="T17" s="67">
        <f ca="1">IF($A17-T$4&gt;$A$5, OFFSET(New_Cohort!$E$109, $A17-$A$5-T$4-1, $A17-$A$5-1), OFFSET(Existing_Cohort!$C$208, T$4-($A17-$A$5), $A17-$A$5))</f>
        <v>17815.658579126801</v>
      </c>
      <c r="U17" s="67">
        <f ca="1">IF($A17-U$4&gt;$A$5, OFFSET(New_Cohort!$E$109, $A17-$A$5-U$4-1, $A17-$A$5-1), OFFSET(Existing_Cohort!$C$208, U$4-($A17-$A$5), $A17-$A$5))</f>
        <v>18190.983688363784</v>
      </c>
      <c r="V17" s="67">
        <f ca="1">IF($A17-V$4&gt;$A$5, OFFSET(New_Cohort!$E$109, $A17-$A$5-V$4-1, $A17-$A$5-1), OFFSET(Existing_Cohort!$C$208, V$4-($A17-$A$5), $A17-$A$5))</f>
        <v>18422.38551284459</v>
      </c>
      <c r="W17" s="67">
        <f ca="1">IF($A17-W$4&gt;$A$5, OFFSET(New_Cohort!$E$109, $A17-$A$5-W$4-1, $A17-$A$5-1), OFFSET(Existing_Cohort!$C$208, W$4-($A17-$A$5), $A17-$A$5))</f>
        <v>18183.65188647891</v>
      </c>
      <c r="X17" s="67">
        <f ca="1">IF($A17-X$4&gt;$A$5, OFFSET(New_Cohort!$E$109, $A17-$A$5-X$4-1, $A17-$A$5-1), OFFSET(Existing_Cohort!$C$208, X$4-($A17-$A$5), $A17-$A$5))</f>
        <v>17517.681615303321</v>
      </c>
      <c r="Y17" s="67">
        <f ca="1">IF($A17-Y$4&gt;$A$5, OFFSET(New_Cohort!$E$109, $A17-$A$5-Y$4-1, $A17-$A$5-1), OFFSET(Existing_Cohort!$C$208, Y$4-($A17-$A$5), $A17-$A$5))</f>
        <v>17610.101208006821</v>
      </c>
      <c r="Z17" s="67">
        <f ca="1">IF($A17-Z$4&gt;$A$5, OFFSET(New_Cohort!$E$109, $A17-$A$5-Z$4-1, $A17-$A$5-1), OFFSET(Existing_Cohort!$C$208, Z$4-($A17-$A$5), $A17-$A$5))</f>
        <v>17495.535172991273</v>
      </c>
      <c r="AA17" s="67">
        <f ca="1">IF($A17-AA$4&gt;$A$5, OFFSET(New_Cohort!$E$109, $A17-$A$5-AA$4-1, $A17-$A$5-1), OFFSET(Existing_Cohort!$C$208, AA$4-($A17-$A$5), $A17-$A$5))</f>
        <v>17063.953172967522</v>
      </c>
      <c r="AB17" s="67">
        <f ca="1">IF($A17-AB$4&gt;$A$5, OFFSET(New_Cohort!$E$109, $A17-$A$5-AB$4-1, $A17-$A$5-1), OFFSET(Existing_Cohort!$C$208, AB$4-($A17-$A$5), $A17-$A$5))</f>
        <v>16604.039866938729</v>
      </c>
      <c r="AC17" s="67">
        <f ca="1">IF($A17-AC$4&gt;$A$5, OFFSET(New_Cohort!$E$109, $A17-$A$5-AC$4-1, $A17-$A$5-1), OFFSET(Existing_Cohort!$C$208, AC$4-($A17-$A$5), $A17-$A$5))</f>
        <v>16252.797799862105</v>
      </c>
      <c r="AD17" s="67">
        <f ca="1">IF($A17-AD$4&gt;$A$5, OFFSET(New_Cohort!$E$109, $A17-$A$5-AD$4-1, $A17-$A$5-1), OFFSET(Existing_Cohort!$C$208, AD$4-($A17-$A$5), $A17-$A$5))</f>
        <v>15981.797125431212</v>
      </c>
      <c r="AE17" s="67">
        <f ca="1">IF($A17-AE$4&gt;$A$5, OFFSET(New_Cohort!$E$109, $A17-$A$5-AE$4-1, $A17-$A$5-1), OFFSET(Existing_Cohort!$C$208, AE$4-($A17-$A$5), $A17-$A$5))</f>
        <v>15705.973513146488</v>
      </c>
      <c r="AF17" s="67">
        <f ca="1">IF($A17-AF$4&gt;$A$5, OFFSET(New_Cohort!$E$109, $A17-$A$5-AF$4-1, $A17-$A$5-1), OFFSET(Existing_Cohort!$C$208, AF$4-($A17-$A$5), $A17-$A$5))</f>
        <v>15563.035363615485</v>
      </c>
      <c r="AG17" s="67">
        <f ca="1">IF($A17-AG$4&gt;$A$5, OFFSET(New_Cohort!$E$109, $A17-$A$5-AG$4-1, $A17-$A$5-1), OFFSET(Existing_Cohort!$C$208, AG$4-($A17-$A$5), $A17-$A$5))</f>
        <v>15621.91590933845</v>
      </c>
      <c r="AH17" s="67">
        <f ca="1">IF($A17-AH$4&gt;$A$5, OFFSET(New_Cohort!$E$109, $A17-$A$5-AH$4-1, $A17-$A$5-1), OFFSET(Existing_Cohort!$C$208, AH$4-($A17-$A$5), $A17-$A$5))</f>
        <v>16067.24368154172</v>
      </c>
      <c r="AI17" s="67">
        <f ca="1">IF($A17-AI$4&gt;$A$5, OFFSET(New_Cohort!$E$109, $A17-$A$5-AI$4-1, $A17-$A$5-1), OFFSET(Existing_Cohort!$C$208, AI$4-($A17-$A$5), $A17-$A$5))</f>
        <v>16102.60385678921</v>
      </c>
      <c r="AJ17" s="67">
        <f ca="1">IF($A17-AJ$4&gt;$A$5, OFFSET(New_Cohort!$E$109, $A17-$A$5-AJ$4-1, $A17-$A$5-1), OFFSET(Existing_Cohort!$C$208, AJ$4-($A17-$A$5), $A17-$A$5))</f>
        <v>15838.049551033564</v>
      </c>
      <c r="AK17" s="67">
        <f ca="1">IF($A17-AK$4&gt;$A$5, OFFSET(New_Cohort!$E$109, $A17-$A$5-AK$4-1, $A17-$A$5-1), OFFSET(Existing_Cohort!$C$208, AK$4-($A17-$A$5), $A17-$A$5))</f>
        <v>16147.624366724955</v>
      </c>
      <c r="AL17" s="67">
        <f ca="1">IF($A17-AL$4&gt;$A$5, OFFSET(New_Cohort!$E$109, $A17-$A$5-AL$4-1, $A17-$A$5-1), OFFSET(Existing_Cohort!$C$208, AL$4-($A17-$A$5), $A17-$A$5))</f>
        <v>16603.965886076905</v>
      </c>
      <c r="AM17" s="67">
        <f ca="1">IF($A17-AM$4&gt;$A$5, OFFSET(New_Cohort!$E$109, $A17-$A$5-AM$4-1, $A17-$A$5-1), OFFSET(Existing_Cohort!$C$208, AM$4-($A17-$A$5), $A17-$A$5))</f>
        <v>17167.155152726456</v>
      </c>
      <c r="AN17" s="67">
        <f ca="1">IF($A17-AN$4&gt;$A$5, OFFSET(New_Cohort!$E$109, $A17-$A$5-AN$4-1, $A17-$A$5-1), OFFSET(Existing_Cohort!$C$208, AN$4-($A17-$A$5), $A17-$A$5))</f>
        <v>17706.569074007344</v>
      </c>
      <c r="AO17" s="67">
        <f ca="1">IF($A17-AO$4&gt;$A$5, OFFSET(New_Cohort!$E$109, $A17-$A$5-AO$4-1, $A17-$A$5-1), OFFSET(Existing_Cohort!$C$208, AO$4-($A17-$A$5), $A17-$A$5))</f>
        <v>18229.884001581559</v>
      </c>
      <c r="AP17" s="67">
        <f ca="1">IF($A17-AP$4&gt;$A$5, OFFSET(New_Cohort!$E$109, $A17-$A$5-AP$4-1, $A17-$A$5-1), OFFSET(Existing_Cohort!$C$208, AP$4-($A17-$A$5), $A17-$A$5))</f>
        <v>18919.61851524594</v>
      </c>
      <c r="AQ17" s="67">
        <f ca="1">IF($A17-AQ$4&gt;$A$5, OFFSET(New_Cohort!$E$109, $A17-$A$5-AQ$4-1, $A17-$A$5-1), OFFSET(Existing_Cohort!$C$208, AQ$4-($A17-$A$5), $A17-$A$5))</f>
        <v>20032.672860505154</v>
      </c>
      <c r="AR17" s="67">
        <f ca="1">IF($A17-AR$4&gt;$A$5, OFFSET(New_Cohort!$E$109, $A17-$A$5-AR$4-1, $A17-$A$5-1), OFFSET(Existing_Cohort!$C$208, AR$4-($A17-$A$5), $A17-$A$5))</f>
        <v>23227.540517249538</v>
      </c>
      <c r="AS17" s="67">
        <f ca="1">IF($A17-AS$4&gt;$A$5, OFFSET(New_Cohort!$E$109, $A17-$A$5-AS$4-1, $A17-$A$5-1), OFFSET(Existing_Cohort!$C$208, AS$4-($A17-$A$5), $A17-$A$5))</f>
        <v>25198.880261292525</v>
      </c>
      <c r="AT17" s="67">
        <f ca="1">IF($A17-AT$4&gt;$A$5, OFFSET(New_Cohort!$E$109, $A17-$A$5-AT$4-1, $A17-$A$5-1), OFFSET(Existing_Cohort!$C$208, AT$4-($A17-$A$5), $A17-$A$5))</f>
        <v>24298.328508047816</v>
      </c>
      <c r="AU17" s="67">
        <f ca="1">IF($A17-AU$4&gt;$A$5, OFFSET(New_Cohort!$E$109, $A17-$A$5-AU$4-1, $A17-$A$5-1), OFFSET(Existing_Cohort!$C$208, AU$4-($A17-$A$5), $A17-$A$5))</f>
        <v>24433.929673742525</v>
      </c>
      <c r="AV17" s="67">
        <f ca="1">IF($A17-AV$4&gt;$A$5, OFFSET(New_Cohort!$E$109, $A17-$A$5-AV$4-1, $A17-$A$5-1), OFFSET(Existing_Cohort!$C$208, AV$4-($A17-$A$5), $A17-$A$5))</f>
        <v>24254.371934754578</v>
      </c>
      <c r="AW17" s="67">
        <f ca="1">IF($A17-AW$4&gt;$A$5, OFFSET(New_Cohort!$E$109, $A17-$A$5-AW$4-1, $A17-$A$5-1), OFFSET(Existing_Cohort!$C$208, AW$4-($A17-$A$5), $A17-$A$5))</f>
        <v>22628.873527960026</v>
      </c>
      <c r="AX17" s="67">
        <f ca="1">IF($A17-AX$4&gt;$A$5, OFFSET(New_Cohort!$E$109, $A17-$A$5-AX$4-1, $A17-$A$5-1), OFFSET(Existing_Cohort!$C$208, AX$4-($A17-$A$5), $A17-$A$5))</f>
        <v>21131.219733444505</v>
      </c>
      <c r="AY17" s="67">
        <f ca="1">IF($A17-AY$4&gt;$A$5, OFFSET(New_Cohort!$E$109, $A17-$A$5-AY$4-1, $A17-$A$5-1), OFFSET(Existing_Cohort!$C$208, AY$4-($A17-$A$5), $A17-$A$5))</f>
        <v>19978.221169865799</v>
      </c>
      <c r="AZ17" s="67">
        <f ca="1">IF($A17-AZ$4&gt;$A$5, OFFSET(New_Cohort!$E$109, $A17-$A$5-AZ$4-1, $A17-$A$5-1), OFFSET(Existing_Cohort!$C$208, AZ$4-($A17-$A$5), $A17-$A$5))</f>
        <v>20617.295331834088</v>
      </c>
      <c r="BA17" s="67">
        <f ca="1">IF($A17-BA$4&gt;$A$5, OFFSET(New_Cohort!$E$109, $A17-$A$5-BA$4-1, $A17-$A$5-1), OFFSET(Existing_Cohort!$C$208, BA$4-($A17-$A$5), $A17-$A$5))</f>
        <v>20941.839412632144</v>
      </c>
      <c r="BB17" s="67">
        <f ca="1">IF($A17-BB$4&gt;$A$5, OFFSET(New_Cohort!$E$109, $A17-$A$5-BB$4-1, $A17-$A$5-1), OFFSET(Existing_Cohort!$C$208, BB$4-($A17-$A$5), $A17-$A$5))</f>
        <v>19592.323795988566</v>
      </c>
      <c r="BC17" s="67">
        <f ca="1">IF($A17-BC$4&gt;$A$5, OFFSET(New_Cohort!$E$109, $A17-$A$5-BC$4-1, $A17-$A$5-1), OFFSET(Existing_Cohort!$C$208, BC$4-($A17-$A$5), $A17-$A$5))</f>
        <v>18731.317172892974</v>
      </c>
      <c r="BD17" s="67">
        <f ca="1">IF($A17-BD$4&gt;$A$5, OFFSET(New_Cohort!$E$109, $A17-$A$5-BD$4-1, $A17-$A$5-1), OFFSET(Existing_Cohort!$C$208, BD$4-($A17-$A$5), $A17-$A$5))</f>
        <v>17797.845943967412</v>
      </c>
      <c r="BE17" s="67">
        <f ca="1">IF($A17-BE$4&gt;$A$5, OFFSET(New_Cohort!$E$109, $A17-$A$5-BE$4-1, $A17-$A$5-1), OFFSET(Existing_Cohort!$C$208, BE$4-($A17-$A$5), $A17-$A$5))</f>
        <v>17186.264415087142</v>
      </c>
      <c r="BF17" s="67">
        <f ca="1">IF($A17-BF$4&gt;$A$5, OFFSET(New_Cohort!$E$109, $A17-$A$5-BF$4-1, $A17-$A$5-1), OFFSET(Existing_Cohort!$C$208, BF$4-($A17-$A$5), $A17-$A$5))</f>
        <v>17732.837399923337</v>
      </c>
      <c r="BG17" s="67">
        <f ca="1">IF($A17-BG$4&gt;$A$5, OFFSET(New_Cohort!$E$109, $A17-$A$5-BG$4-1, $A17-$A$5-1), OFFSET(Existing_Cohort!$C$208, BG$4-($A17-$A$5), $A17-$A$5))</f>
        <v>18677.96499139403</v>
      </c>
      <c r="BH17" s="67">
        <f ca="1">IF($A17-BH$4&gt;$A$5, OFFSET(New_Cohort!$E$109, $A17-$A$5-BH$4-1, $A17-$A$5-1), OFFSET(Existing_Cohort!$C$208, BH$4-($A17-$A$5), $A17-$A$5))</f>
        <v>20000.72925656983</v>
      </c>
      <c r="BI17" s="67">
        <f ca="1">IF($A17-BI$4&gt;$A$5, OFFSET(New_Cohort!$E$109, $A17-$A$5-BI$4-1, $A17-$A$5-1), OFFSET(Existing_Cohort!$C$208, BI$4-($A17-$A$5), $A17-$A$5))</f>
        <v>21634.730606746769</v>
      </c>
      <c r="BJ17" s="67">
        <f ca="1">IF($A17-BJ$4&gt;$A$5, OFFSET(New_Cohort!$E$109, $A17-$A$5-BJ$4-1, $A17-$A$5-1), OFFSET(Existing_Cohort!$C$208, BJ$4-($A17-$A$5), $A17-$A$5))</f>
        <v>22496.563864317992</v>
      </c>
      <c r="BK17" s="67">
        <f ca="1">IF($A17-BK$4&gt;$A$5, OFFSET(New_Cohort!$E$109, $A17-$A$5-BK$4-1, $A17-$A$5-1), OFFSET(Existing_Cohort!$C$208, BK$4-($A17-$A$5), $A17-$A$5))</f>
        <v>23015.632082730772</v>
      </c>
      <c r="BL17" s="67">
        <f ca="1">IF($A17-BL$4&gt;$A$5, OFFSET(New_Cohort!$E$109, $A17-$A$5-BL$4-1, $A17-$A$5-1), OFFSET(Existing_Cohort!$C$208, BL$4-($A17-$A$5), $A17-$A$5))</f>
        <v>23822.364754914441</v>
      </c>
      <c r="BM17" s="67">
        <f ca="1">IF($A17-BM$4&gt;$A$5, OFFSET(New_Cohort!$E$109, $A17-$A$5-BM$4-1, $A17-$A$5-1), OFFSET(Existing_Cohort!$C$208, BM$4-($A17-$A$5), $A17-$A$5))</f>
        <v>23854.925443468062</v>
      </c>
      <c r="BN17" s="67">
        <f ca="1">IF($A17-BN$4&gt;$A$5, OFFSET(New_Cohort!$E$109, $A17-$A$5-BN$4-1, $A17-$A$5-1), OFFSET(Existing_Cohort!$C$208, BN$4-($A17-$A$5), $A17-$A$5))</f>
        <v>23451.826792774904</v>
      </c>
      <c r="BO17" s="67">
        <f ca="1">IF($A17-BO$4&gt;$A$5, OFFSET(New_Cohort!$E$109, $A17-$A$5-BO$4-1, $A17-$A$5-1), OFFSET(Existing_Cohort!$C$208, BO$4-($A17-$A$5), $A17-$A$5))</f>
        <v>21764.189297940538</v>
      </c>
      <c r="BP17" s="67">
        <f ca="1">IF($A17-BP$4&gt;$A$5, OFFSET(New_Cohort!$E$109, $A17-$A$5-BP$4-1, $A17-$A$5-1), OFFSET(Existing_Cohort!$C$208, BP$4-($A17-$A$5), $A17-$A$5))</f>
        <v>20485.507833180091</v>
      </c>
      <c r="BQ17" s="67">
        <f ca="1">IF($A17-BQ$4&gt;$A$5, OFFSET(New_Cohort!$E$109, $A17-$A$5-BQ$4-1, $A17-$A$5-1), OFFSET(Existing_Cohort!$C$208, BQ$4-($A17-$A$5), $A17-$A$5))</f>
        <v>21019.988187661431</v>
      </c>
      <c r="BR17" s="67">
        <f ca="1">IF($A17-BR$4&gt;$A$5, OFFSET(New_Cohort!$E$109, $A17-$A$5-BR$4-1, $A17-$A$5-1), OFFSET(Existing_Cohort!$C$208, BR$4-($A17-$A$5), $A17-$A$5))</f>
        <v>20833.805633530457</v>
      </c>
      <c r="BS17" s="67">
        <f ca="1">IF($A17-BS$4&gt;$A$5, OFFSET(New_Cohort!$E$109, $A17-$A$5-BS$4-1, $A17-$A$5-1), OFFSET(Existing_Cohort!$C$208, BS$4-($A17-$A$5), $A17-$A$5))</f>
        <v>21431.51045288553</v>
      </c>
      <c r="BT17" s="67">
        <f ca="1">IF($A17-BT$4&gt;$A$5, OFFSET(New_Cohort!$E$109, $A17-$A$5-BT$4-1, $A17-$A$5-1), OFFSET(Existing_Cohort!$C$208, BT$4-($A17-$A$5), $A17-$A$5))</f>
        <v>19786.966269828947</v>
      </c>
      <c r="BU17" s="67">
        <f ca="1">IF($A17-BU$4&gt;$A$5, OFFSET(New_Cohort!$E$109, $A17-$A$5-BU$4-1, $A17-$A$5-1), OFFSET(Existing_Cohort!$C$208, BU$4-($A17-$A$5), $A17-$A$5))</f>
        <v>13735.968216429192</v>
      </c>
      <c r="BV17" s="67">
        <f ca="1">IF($A17-BV$4&gt;$A$5, OFFSET(New_Cohort!$E$109, $A17-$A$5-BV$4-1, $A17-$A$5-1), OFFSET(Existing_Cohort!$C$208, BV$4-($A17-$A$5), $A17-$A$5))</f>
        <v>10347.748686481293</v>
      </c>
      <c r="BW17" s="67">
        <f ca="1">IF($A17-BW$4&gt;$A$5, OFFSET(New_Cohort!$E$109, $A17-$A$5-BW$4-1, $A17-$A$5-1), OFFSET(Existing_Cohort!$C$208, BW$4-($A17-$A$5), $A17-$A$5))</f>
        <v>10410.59934155384</v>
      </c>
      <c r="BX17" s="67">
        <f ca="1">IF($A17-BX$4&gt;$A$5, OFFSET(New_Cohort!$E$109, $A17-$A$5-BX$4-1, $A17-$A$5-1), OFFSET(Existing_Cohort!$C$208, BX$4-($A17-$A$5), $A17-$A$5))</f>
        <v>11320.437948236113</v>
      </c>
      <c r="BY17" s="67">
        <f ca="1">IF($A17-BY$4&gt;$A$5, OFFSET(New_Cohort!$E$109, $A17-$A$5-BY$4-1, $A17-$A$5-1), OFFSET(Existing_Cohort!$C$208, BY$4-($A17-$A$5), $A17-$A$5))</f>
        <v>12924.067581071296</v>
      </c>
      <c r="BZ17" s="67">
        <f ca="1">IF($A17-BZ$4&gt;$A$5, OFFSET(New_Cohort!$E$109, $A17-$A$5-BZ$4-1, $A17-$A$5-1), OFFSET(Existing_Cohort!$C$208, BZ$4-($A17-$A$5), $A17-$A$5))</f>
        <v>12698.456078629766</v>
      </c>
      <c r="CA17" s="67">
        <f ca="1">IF($A17-CA$4&gt;$A$5, OFFSET(New_Cohort!$E$109, $A17-$A$5-CA$4-1, $A17-$A$5-1), OFFSET(Existing_Cohort!$C$208, CA$4-($A17-$A$5), $A17-$A$5))</f>
        <v>11906.514671718935</v>
      </c>
      <c r="CB17" s="67">
        <f ca="1">IF($A17-CB$4&gt;$A$5, OFFSET(New_Cohort!$E$109, $A17-$A$5-CB$4-1, $A17-$A$5-1), OFFSET(Existing_Cohort!$C$208, CB$4-($A17-$A$5), $A17-$A$5))</f>
        <v>11531.052176684403</v>
      </c>
      <c r="CC17" s="67">
        <f ca="1">IF($A17-CC$4&gt;$A$5, OFFSET(New_Cohort!$E$109, $A17-$A$5-CC$4-1, $A17-$A$5-1), OFFSET(Existing_Cohort!$C$208, CC$4-($A17-$A$5), $A17-$A$5))</f>
        <v>10517.303017863585</v>
      </c>
      <c r="CD17" s="67">
        <f ca="1">IF($A17-CD$4&gt;$A$5, OFFSET(New_Cohort!$E$109, $A17-$A$5-CD$4-1, $A17-$A$5-1), OFFSET(Existing_Cohort!$C$208, CD$4-($A17-$A$5), $A17-$A$5))</f>
        <v>9848.79041247852</v>
      </c>
      <c r="CE17" s="67">
        <f ca="1">IF($A17-CE$4&gt;$A$5, OFFSET(New_Cohort!$E$109, $A17-$A$5-CE$4-1, $A17-$A$5-1), OFFSET(Existing_Cohort!$C$208, CE$4-($A17-$A$5), $A17-$A$5))</f>
        <v>8788.855049891441</v>
      </c>
      <c r="CF17" s="67">
        <f ca="1">IF($A17-CF$4&gt;$A$5, OFFSET(New_Cohort!$E$109, $A17-$A$5-CF$4-1, $A17-$A$5-1), OFFSET(Existing_Cohort!$C$208, CF$4-($A17-$A$5), $A17-$A$5))</f>
        <v>7553.7311263802621</v>
      </c>
      <c r="CG17" s="67">
        <f ca="1">IF($A17-CG$4&gt;$A$5, OFFSET(New_Cohort!$E$109, $A17-$A$5-CG$4-1, $A17-$A$5-1), OFFSET(Existing_Cohort!$C$208, CG$4-($A17-$A$5), $A17-$A$5))</f>
        <v>6476.9225935279501</v>
      </c>
      <c r="CH17" s="67">
        <f ca="1">IF($A17-CH$4&gt;$A$5, OFFSET(New_Cohort!$E$109, $A17-$A$5-CH$4-1, $A17-$A$5-1), OFFSET(Existing_Cohort!$C$208, CH$4-($A17-$A$5), $A17-$A$5))</f>
        <v>5316.5567340772359</v>
      </c>
      <c r="CI17" s="67">
        <f ca="1">IF($A17-CI$4&gt;$A$5, OFFSET(New_Cohort!$E$109, $A17-$A$5-CI$4-1, $A17-$A$5-1), OFFSET(Existing_Cohort!$C$208, CI$4-($A17-$A$5), $A17-$A$5))</f>
        <v>4469.3676234362047</v>
      </c>
      <c r="CJ17" s="67">
        <f ca="1">IF($A17-CJ$4&gt;$A$5, OFFSET(New_Cohort!$E$109, $A17-$A$5-CJ$4-1, $A17-$A$5-1), OFFSET(Existing_Cohort!$C$208, CJ$4-($A17-$A$5), $A17-$A$5))</f>
        <v>3723.3282645530762</v>
      </c>
      <c r="CK17" s="67">
        <f ca="1">IF($A17-CK$4&gt;$A$5, OFFSET(New_Cohort!$E$109, $A17-$A$5-CK$4-1, $A17-$A$5-1), OFFSET(Existing_Cohort!$C$208, CK$4-($A17-$A$5), $A17-$A$5))</f>
        <v>3068.2450943546619</v>
      </c>
      <c r="CL17" s="67">
        <f ca="1">IF($A17-CL$4&gt;$A$5, OFFSET(New_Cohort!$E$109, $A17-$A$5-CL$4-1, $A17-$A$5-1), OFFSET(Existing_Cohort!$C$208, CL$4-($A17-$A$5), $A17-$A$5))</f>
        <v>2499.5695007464692</v>
      </c>
      <c r="CM17" s="67">
        <f ca="1">IF($A17-CM$4&gt;$A$5, OFFSET(New_Cohort!$E$109, $A17-$A$5-CM$4-1, $A17-$A$5-1), OFFSET(Existing_Cohort!$C$208, CM$4-($A17-$A$5), $A17-$A$5))</f>
        <v>2040.5614408326101</v>
      </c>
      <c r="CN17" s="67">
        <f ca="1">IF($A17-CN$4&gt;$A$5, OFFSET(New_Cohort!$E$109, $A17-$A$5-CN$4-1, $A17-$A$5-1), OFFSET(Existing_Cohort!$C$208, CN$4-($A17-$A$5), $A17-$A$5))</f>
        <v>1680.3270519411071</v>
      </c>
      <c r="CO17" s="67">
        <f ca="1">IF($A17-CO$4&gt;$A$5, OFFSET(New_Cohort!$E$109, $A17-$A$5-CO$4-1, $A17-$A$5-1), OFFSET(Existing_Cohort!$C$208, CO$4-($A17-$A$5), $A17-$A$5))</f>
        <v>1400.9916211229429</v>
      </c>
      <c r="CP17" s="67">
        <f ca="1">IF($A17-CP$4&gt;$A$5, OFFSET(New_Cohort!$E$109, $A17-$A$5-CP$4-1, $A17-$A$5-1), OFFSET(Existing_Cohort!$C$208, CP$4-($A17-$A$5), $A17-$A$5))</f>
        <v>1133.8277482500523</v>
      </c>
      <c r="CQ17" s="67">
        <f ca="1">IF($A17-CQ$4&gt;$A$5, OFFSET(New_Cohort!$E$109, $A17-$A$5-CQ$4-1, $A17-$A$5-1), OFFSET(Existing_Cohort!$C$208, CQ$4-($A17-$A$5), $A17-$A$5))</f>
        <v>870.91658802082065</v>
      </c>
      <c r="CR17" s="67">
        <f ca="1">IF($A17-CR$4&gt;$A$5, OFFSET(New_Cohort!$E$109, $A17-$A$5-CR$4-1, $A17-$A$5-1), OFFSET(Existing_Cohort!$C$208, CR$4-($A17-$A$5), $A17-$A$5))</f>
        <v>671.92465018749635</v>
      </c>
      <c r="CS17" s="67">
        <f ca="1">IF($A17-CS$4&gt;$A$5, OFFSET(New_Cohort!$E$109, $A17-$A$5-CS$4-1, $A17-$A$5-1), OFFSET(Existing_Cohort!$C$208, CS$4-($A17-$A$5), $A17-$A$5))</f>
        <v>521.66393191049281</v>
      </c>
      <c r="CT17" s="67">
        <f ca="1">IF($A17-CT$4&gt;$A$5, OFFSET(New_Cohort!$E$109, $A17-$A$5-CT$4-1, $A17-$A$5-1), OFFSET(Existing_Cohort!$C$208, CT$4-($A17-$A$5), $A17-$A$5))</f>
        <v>391.43874239320451</v>
      </c>
      <c r="CU17" s="67">
        <f ca="1">IF($A17-CU$4&gt;$A$5, OFFSET(New_Cohort!$E$109, $A17-$A$5-CU$4-1, $A17-$A$5-1), OFFSET(Existing_Cohort!$C$208, CU$4-($A17-$A$5), $A17-$A$5))</f>
        <v>287.6047103967598</v>
      </c>
      <c r="CV17" s="67">
        <f ca="1">IF($A17-CV$4&gt;$A$5, OFFSET(New_Cohort!$E$109, $A17-$A$5-CV$4-1, $A17-$A$5-1), OFFSET(Existing_Cohort!$C$208, CV$4-($A17-$A$5), $A17-$A$5))</f>
        <v>203.44189106394214</v>
      </c>
      <c r="CW17" s="67">
        <f ca="1">IF($A17-CW$4&gt;$A$5, OFFSET(New_Cohort!$E$109, $A17-$A$5-CW$4-1, $A17-$A$5-1), OFFSET(Existing_Cohort!$C$208, CW$4-($A17-$A$5), $A17-$A$5))</f>
        <v>138.94836560854392</v>
      </c>
      <c r="CX17" s="179">
        <f ca="1">SUM(OFFSET(Existing_Cohort!$C$308, $A$5-$A17,$A17-2021, $A17-$A$5+1))</f>
        <v>491.67156327925596</v>
      </c>
      <c r="CY17" s="29"/>
      <c r="CZ17" s="29">
        <f ca="1">SUM(B17:CX17)-OFFSET(Summary_Calculations!$D$26, 0, By_Age!$A17-2022)</f>
        <v>0</v>
      </c>
    </row>
    <row r="18" spans="1:104" x14ac:dyDescent="0.35">
      <c r="A18">
        <f t="shared" si="0"/>
        <v>2034</v>
      </c>
      <c r="B18" s="178">
        <f ca="1">IF($A18-B$4&gt;$A$5, OFFSET(New_Cohort!$E$109, $A18-$A$5-B$4-1, $A18-$A$5-1), OFFSET(Existing_Cohort!$C$208, B$4-($A18-$A$5), $A18-$A$5))</f>
        <v>12976.427703780733</v>
      </c>
      <c r="C18" s="67">
        <f ca="1">IF($A18-C$4&gt;$A$5, OFFSET(New_Cohort!$E$109, $A18-$A$5-C$4-1, $A18-$A$5-1), OFFSET(Existing_Cohort!$C$208, C$4-($A18-$A$5), $A18-$A$5))</f>
        <v>12884.433042707889</v>
      </c>
      <c r="D18" s="67">
        <f ca="1">IF($A18-D$4&gt;$A$5, OFFSET(New_Cohort!$E$109, $A18-$A$5-D$4-1, $A18-$A$5-1), OFFSET(Existing_Cohort!$C$208, D$4-($A18-$A$5), $A18-$A$5))</f>
        <v>12836.082314940249</v>
      </c>
      <c r="E18" s="67">
        <f ca="1">IF($A18-E$4&gt;$A$5, OFFSET(New_Cohort!$E$109, $A18-$A$5-E$4-1, $A18-$A$5-1), OFFSET(Existing_Cohort!$C$208, E$4-($A18-$A$5), $A18-$A$5))</f>
        <v>12859.121837288412</v>
      </c>
      <c r="F18" s="67">
        <f ca="1">IF($A18-F$4&gt;$A$5, OFFSET(New_Cohort!$E$109, $A18-$A$5-F$4-1, $A18-$A$5-1), OFFSET(Existing_Cohort!$C$208, F$4-($A18-$A$5), $A18-$A$5))</f>
        <v>12953.82523839665</v>
      </c>
      <c r="G18" s="67">
        <f ca="1">IF($A18-G$4&gt;$A$5, OFFSET(New_Cohort!$E$109, $A18-$A$5-G$4-1, $A18-$A$5-1), OFFSET(Existing_Cohort!$C$208, G$4-($A18-$A$5), $A18-$A$5))</f>
        <v>13112.019486249752</v>
      </c>
      <c r="H18" s="67">
        <f ca="1">IF($A18-H$4&gt;$A$5, OFFSET(New_Cohort!$E$109, $A18-$A$5-H$4-1, $A18-$A$5-1), OFFSET(Existing_Cohort!$C$208, H$4-($A18-$A$5), $A18-$A$5))</f>
        <v>13339.893107823274</v>
      </c>
      <c r="I18" s="67">
        <f ca="1">IF($A18-I$4&gt;$A$5, OFFSET(New_Cohort!$E$109, $A18-$A$5-I$4-1, $A18-$A$5-1), OFFSET(Existing_Cohort!$C$208, I$4-($A18-$A$5), $A18-$A$5))</f>
        <v>13666.969107510105</v>
      </c>
      <c r="J18" s="67">
        <f ca="1">IF($A18-J$4&gt;$A$5, OFFSET(New_Cohort!$E$109, $A18-$A$5-J$4-1, $A18-$A$5-1), OFFSET(Existing_Cohort!$C$208, J$4-($A18-$A$5), $A18-$A$5))</f>
        <v>14227.550253093243</v>
      </c>
      <c r="K18" s="67">
        <f ca="1">IF($A18-K$4&gt;$A$5, OFFSET(New_Cohort!$E$109, $A18-$A$5-K$4-1, $A18-$A$5-1), OFFSET(Existing_Cohort!$C$208, K$4-($A18-$A$5), $A18-$A$5))</f>
        <v>14925.146179987998</v>
      </c>
      <c r="L18" s="67">
        <f ca="1">IF($A18-L$4&gt;$A$5, OFFSET(New_Cohort!$E$109, $A18-$A$5-L$4-1, $A18-$A$5-1), OFFSET(Existing_Cohort!$C$208, L$4-($A18-$A$5), $A18-$A$5))</f>
        <v>15536.87424721099</v>
      </c>
      <c r="M18" s="67">
        <f ca="1">IF($A18-M$4&gt;$A$5, OFFSET(New_Cohort!$E$109, $A18-$A$5-M$4-1, $A18-$A$5-1), OFFSET(Existing_Cohort!$C$208, M$4-($A18-$A$5), $A18-$A$5))</f>
        <v>16161.214977385942</v>
      </c>
      <c r="N18" s="67">
        <f ca="1">IF($A18-N$4&gt;$A$5, OFFSET(New_Cohort!$E$109, $A18-$A$5-N$4-1, $A18-$A$5-1), OFFSET(Existing_Cohort!$C$208, N$4-($A18-$A$5), $A18-$A$5))</f>
        <v>16795.77998228059</v>
      </c>
      <c r="O18" s="67">
        <f ca="1">IF($A18-O$4&gt;$A$5, OFFSET(New_Cohort!$E$109, $A18-$A$5-O$4-1, $A18-$A$5-1), OFFSET(Existing_Cohort!$C$208, O$4-($A18-$A$5), $A18-$A$5))</f>
        <v>11459.905856725236</v>
      </c>
      <c r="P18" s="67">
        <f ca="1">IF($A18-P$4&gt;$A$5, OFFSET(New_Cohort!$E$109, $A18-$A$5-P$4-1, $A18-$A$5-1), OFFSET(Existing_Cohort!$C$208, P$4-($A18-$A$5), $A18-$A$5))</f>
        <v>13304.470444477483</v>
      </c>
      <c r="Q18" s="67">
        <f ca="1">IF($A18-Q$4&gt;$A$5, OFFSET(New_Cohort!$E$109, $A18-$A$5-Q$4-1, $A18-$A$5-1), OFFSET(Existing_Cohort!$C$208, Q$4-($A18-$A$5), $A18-$A$5))</f>
        <v>14905.786268410267</v>
      </c>
      <c r="R18" s="67">
        <f ca="1">IF($A18-R$4&gt;$A$5, OFFSET(New_Cohort!$E$109, $A18-$A$5-R$4-1, $A18-$A$5-1), OFFSET(Existing_Cohort!$C$208, R$4-($A18-$A$5), $A18-$A$5))</f>
        <v>16767.072475759003</v>
      </c>
      <c r="S18" s="67">
        <f ca="1">IF($A18-S$4&gt;$A$5, OFFSET(New_Cohort!$E$109, $A18-$A$5-S$4-1, $A18-$A$5-1), OFFSET(Existing_Cohort!$C$208, S$4-($A18-$A$5), $A18-$A$5))</f>
        <v>18123.813804939353</v>
      </c>
      <c r="T18" s="67">
        <f ca="1">IF($A18-T$4&gt;$A$5, OFFSET(New_Cohort!$E$109, $A18-$A$5-T$4-1, $A18-$A$5-1), OFFSET(Existing_Cohort!$C$208, T$4-($A18-$A$5), $A18-$A$5))</f>
        <v>17620.530724375421</v>
      </c>
      <c r="U18" s="67">
        <f ca="1">IF($A18-U$4&gt;$A$5, OFFSET(New_Cohort!$E$109, $A18-$A$5-U$4-1, $A18-$A$5-1), OFFSET(Existing_Cohort!$C$208, U$4-($A18-$A$5), $A18-$A$5))</f>
        <v>17809.995459826925</v>
      </c>
      <c r="V18" s="67">
        <f ca="1">IF($A18-V$4&gt;$A$5, OFFSET(New_Cohort!$E$109, $A18-$A$5-V$4-1, $A18-$A$5-1), OFFSET(Existing_Cohort!$C$208, V$4-($A18-$A$5), $A18-$A$5))</f>
        <v>18184.979409094994</v>
      </c>
      <c r="W18" s="67">
        <f ca="1">IF($A18-W$4&gt;$A$5, OFFSET(New_Cohort!$E$109, $A18-$A$5-W$4-1, $A18-$A$5-1), OFFSET(Existing_Cohort!$C$208, W$4-($A18-$A$5), $A18-$A$5))</f>
        <v>18416.088532152738</v>
      </c>
      <c r="X18" s="67">
        <f ca="1">IF($A18-X$4&gt;$A$5, OFFSET(New_Cohort!$E$109, $A18-$A$5-X$4-1, $A18-$A$5-1), OFFSET(Existing_Cohort!$C$208, X$4-($A18-$A$5), $A18-$A$5))</f>
        <v>18177.237829634905</v>
      </c>
      <c r="Y18" s="67">
        <f ca="1">IF($A18-Y$4&gt;$A$5, OFFSET(New_Cohort!$E$109, $A18-$A$5-Y$4-1, $A18-$A$5-1), OFFSET(Existing_Cohort!$C$208, Y$4-($A18-$A$5), $A18-$A$5))</f>
        <v>17511.303056345525</v>
      </c>
      <c r="Z18" s="67">
        <f ca="1">IF($A18-Z$4&gt;$A$5, OFFSET(New_Cohort!$E$109, $A18-$A$5-Z$4-1, $A18-$A$5-1), OFFSET(Existing_Cohort!$C$208, Z$4-($A18-$A$5), $A18-$A$5))</f>
        <v>17603.480768920261</v>
      </c>
      <c r="AA18" s="67">
        <f ca="1">IF($A18-AA$4&gt;$A$5, OFFSET(New_Cohort!$E$109, $A18-$A$5-AA$4-1, $A18-$A$5-1), OFFSET(Existing_Cohort!$C$208, AA$4-($A18-$A$5), $A18-$A$5))</f>
        <v>17488.73504397543</v>
      </c>
      <c r="AB18" s="67">
        <f ca="1">IF($A18-AB$4&gt;$A$5, OFFSET(New_Cohort!$E$109, $A18-$A$5-AB$4-1, $A18-$A$5-1), OFFSET(Existing_Cohort!$C$208, AB$4-($A18-$A$5), $A18-$A$5))</f>
        <v>17057.096088617993</v>
      </c>
      <c r="AC18" s="67">
        <f ca="1">IF($A18-AC$4&gt;$A$5, OFFSET(New_Cohort!$E$109, $A18-$A$5-AC$4-1, $A18-$A$5-1), OFFSET(Existing_Cohort!$C$208, AC$4-($A18-$A$5), $A18-$A$5))</f>
        <v>16597.104109593758</v>
      </c>
      <c r="AD18" s="67">
        <f ca="1">IF($A18-AD$4&gt;$A$5, OFFSET(New_Cohort!$E$109, $A18-$A$5-AD$4-1, $A18-$A$5-1), OFFSET(Existing_Cohort!$C$208, AD$4-($A18-$A$5), $A18-$A$5))</f>
        <v>16245.72994937602</v>
      </c>
      <c r="AE18" s="67">
        <f ca="1">IF($A18-AE$4&gt;$A$5, OFFSET(New_Cohort!$E$109, $A18-$A$5-AE$4-1, $A18-$A$5-1), OFFSET(Existing_Cohort!$C$208, AE$4-($A18-$A$5), $A18-$A$5))</f>
        <v>15974.523885363296</v>
      </c>
      <c r="AF18" s="67">
        <f ca="1">IF($A18-AF$4&gt;$A$5, OFFSET(New_Cohort!$E$109, $A18-$A$5-AF$4-1, $A18-$A$5-1), OFFSET(Existing_Cohort!$C$208, AF$4-($A18-$A$5), $A18-$A$5))</f>
        <v>15698.467128973867</v>
      </c>
      <c r="AG18" s="67">
        <f ca="1">IF($A18-AG$4&gt;$A$5, OFFSET(New_Cohort!$E$109, $A18-$A$5-AG$4-1, $A18-$A$5-1), OFFSET(Existing_Cohort!$C$208, AG$4-($A18-$A$5), $A18-$A$5))</f>
        <v>15555.187206701723</v>
      </c>
      <c r="AH18" s="67">
        <f ca="1">IF($A18-AH$4&gt;$A$5, OFFSET(New_Cohort!$E$109, $A18-$A$5-AH$4-1, $A18-$A$5-1), OFFSET(Existing_Cohort!$C$208, AH$4-($A18-$A$5), $A18-$A$5))</f>
        <v>15613.580106287336</v>
      </c>
      <c r="AI18" s="67">
        <f ca="1">IF($A18-AI$4&gt;$A$5, OFFSET(New_Cohort!$E$109, $A18-$A$5-AI$4-1, $A18-$A$5-1), OFFSET(Existing_Cohort!$C$208, AI$4-($A18-$A$5), $A18-$A$5))</f>
        <v>16058.143452625018</v>
      </c>
      <c r="AJ18" s="67">
        <f ca="1">IF($A18-AJ$4&gt;$A$5, OFFSET(New_Cohort!$E$109, $A18-$A$5-AJ$4-1, $A18-$A$5-1), OFFSET(Existing_Cohort!$C$208, AJ$4-($A18-$A$5), $A18-$A$5))</f>
        <v>16092.872857843337</v>
      </c>
      <c r="AK18" s="67">
        <f ca="1">IF($A18-AK$4&gt;$A$5, OFFSET(New_Cohort!$E$109, $A18-$A$5-AK$4-1, $A18-$A$5-1), OFFSET(Existing_Cohort!$C$208, AK$4-($A18-$A$5), $A18-$A$5))</f>
        <v>15827.816699870295</v>
      </c>
      <c r="AL18" s="67">
        <f ca="1">IF($A18-AL$4&gt;$A$5, OFFSET(New_Cohort!$E$109, $A18-$A$5-AL$4-1, $A18-$A$5-1), OFFSET(Existing_Cohort!$C$208, AL$4-($A18-$A$5), $A18-$A$5))</f>
        <v>16136.434542241584</v>
      </c>
      <c r="AM18" s="67">
        <f ca="1">IF($A18-AM$4&gt;$A$5, OFFSET(New_Cohort!$E$109, $A18-$A$5-AM$4-1, $A18-$A$5-1), OFFSET(Existing_Cohort!$C$208, AM$4-($A18-$A$5), $A18-$A$5))</f>
        <v>16591.589102620099</v>
      </c>
      <c r="AN18" s="67">
        <f ca="1">IF($A18-AN$4&gt;$A$5, OFFSET(New_Cohort!$E$109, $A18-$A$5-AN$4-1, $A18-$A$5-1), OFFSET(Existing_Cohort!$C$208, AN$4-($A18-$A$5), $A18-$A$5))</f>
        <v>17153.349553192857</v>
      </c>
      <c r="AO18" s="67">
        <f ca="1">IF($A18-AO$4&gt;$A$5, OFFSET(New_Cohort!$E$109, $A18-$A$5-AO$4-1, $A18-$A$5-1), OFFSET(Existing_Cohort!$C$208, AO$4-($A18-$A$5), $A18-$A$5))</f>
        <v>17691.161206088924</v>
      </c>
      <c r="AP18" s="67">
        <f ca="1">IF($A18-AP$4&gt;$A$5, OFFSET(New_Cohort!$E$109, $A18-$A$5-AP$4-1, $A18-$A$5-1), OFFSET(Existing_Cohort!$C$208, AP$4-($A18-$A$5), $A18-$A$5))</f>
        <v>18212.646660027811</v>
      </c>
      <c r="AQ18" s="67">
        <f ca="1">IF($A18-AQ$4&gt;$A$5, OFFSET(New_Cohort!$E$109, $A18-$A$5-AQ$4-1, $A18-$A$5-1), OFFSET(Existing_Cohort!$C$208, AQ$4-($A18-$A$5), $A18-$A$5))</f>
        <v>18900.117353647416</v>
      </c>
      <c r="AR18" s="67">
        <f ca="1">IF($A18-AR$4&gt;$A$5, OFFSET(New_Cohort!$E$109, $A18-$A$5-AR$4-1, $A18-$A$5-1), OFFSET(Existing_Cohort!$C$208, AR$4-($A18-$A$5), $A18-$A$5))</f>
        <v>20010.096297603563</v>
      </c>
      <c r="AS18" s="67">
        <f ca="1">IF($A18-AS$4&gt;$A$5, OFFSET(New_Cohort!$E$109, $A18-$A$5-AS$4-1, $A18-$A$5-1), OFFSET(Existing_Cohort!$C$208, AS$4-($A18-$A$5), $A18-$A$5))</f>
        <v>23198.830347188334</v>
      </c>
      <c r="AT18" s="67">
        <f ca="1">IF($A18-AT$4&gt;$A$5, OFFSET(New_Cohort!$E$109, $A18-$A$5-AT$4-1, $A18-$A$5-1), OFFSET(Existing_Cohort!$C$208, AT$4-($A18-$A$5), $A18-$A$5))</f>
        <v>25164.656686919181</v>
      </c>
      <c r="AU18" s="67">
        <f ca="1">IF($A18-AU$4&gt;$A$5, OFFSET(New_Cohort!$E$109, $A18-$A$5-AU$4-1, $A18-$A$5-1), OFFSET(Existing_Cohort!$C$208, AU$4-($A18-$A$5), $A18-$A$5))</f>
        <v>24261.987258203968</v>
      </c>
      <c r="AV18" s="67">
        <f ca="1">IF($A18-AV$4&gt;$A$5, OFFSET(New_Cohort!$E$109, $A18-$A$5-AV$4-1, $A18-$A$5-1), OFFSET(Existing_Cohort!$C$208, AV$4-($A18-$A$5), $A18-$A$5))</f>
        <v>24393.652632077406</v>
      </c>
      <c r="AW18" s="67">
        <f ca="1">IF($A18-AW$4&gt;$A$5, OFFSET(New_Cohort!$E$109, $A18-$A$5-AW$4-1, $A18-$A$5-1), OFFSET(Existing_Cohort!$C$208, AW$4-($A18-$A$5), $A18-$A$5))</f>
        <v>24210.259871651899</v>
      </c>
      <c r="AX18" s="67">
        <f ca="1">IF($A18-AX$4&gt;$A$5, OFFSET(New_Cohort!$E$109, $A18-$A$5-AX$4-1, $A18-$A$5-1), OFFSET(Existing_Cohort!$C$208, AX$4-($A18-$A$5), $A18-$A$5))</f>
        <v>22583.506762564954</v>
      </c>
      <c r="AY18" s="67">
        <f ca="1">IF($A18-AY$4&gt;$A$5, OFFSET(New_Cohort!$E$109, $A18-$A$5-AY$4-1, $A18-$A$5-1), OFFSET(Existing_Cohort!$C$208, AY$4-($A18-$A$5), $A18-$A$5))</f>
        <v>21084.590130769291</v>
      </c>
      <c r="AZ18" s="67">
        <f ca="1">IF($A18-AZ$4&gt;$A$5, OFFSET(New_Cohort!$E$109, $A18-$A$5-AZ$4-1, $A18-$A$5-1), OFFSET(Existing_Cohort!$C$208, AZ$4-($A18-$A$5), $A18-$A$5))</f>
        <v>19929.837913402567</v>
      </c>
      <c r="BA18" s="67">
        <f ca="1">IF($A18-BA$4&gt;$A$5, OFFSET(New_Cohort!$E$109, $A18-$A$5-BA$4-1, $A18-$A$5-1), OFFSET(Existing_Cohort!$C$208, BA$4-($A18-$A$5), $A18-$A$5))</f>
        <v>20562.658093295009</v>
      </c>
      <c r="BB18" s="67">
        <f ca="1">IF($A18-BB$4&gt;$A$5, OFFSET(New_Cohort!$E$109, $A18-$A$5-BB$4-1, $A18-$A$5-1), OFFSET(Existing_Cohort!$C$208, BB$4-($A18-$A$5), $A18-$A$5))</f>
        <v>20881.291925786307</v>
      </c>
      <c r="BC18" s="67">
        <f ca="1">IF($A18-BC$4&gt;$A$5, OFFSET(New_Cohort!$E$109, $A18-$A$5-BC$4-1, $A18-$A$5-1), OFFSET(Existing_Cohort!$C$208, BC$4-($A18-$A$5), $A18-$A$5))</f>
        <v>19530.73980541675</v>
      </c>
      <c r="BD18" s="67">
        <f ca="1">IF($A18-BD$4&gt;$A$5, OFFSET(New_Cohort!$E$109, $A18-$A$5-BD$4-1, $A18-$A$5-1), OFFSET(Existing_Cohort!$C$208, BD$4-($A18-$A$5), $A18-$A$5))</f>
        <v>18667.539342525277</v>
      </c>
      <c r="BE18" s="67">
        <f ca="1">IF($A18-BE$4&gt;$A$5, OFFSET(New_Cohort!$E$109, $A18-$A$5-BE$4-1, $A18-$A$5-1), OFFSET(Existing_Cohort!$C$208, BE$4-($A18-$A$5), $A18-$A$5))</f>
        <v>17732.421332726502</v>
      </c>
      <c r="BF18" s="67">
        <f ca="1">IF($A18-BF$4&gt;$A$5, OFFSET(New_Cohort!$E$109, $A18-$A$5-BF$4-1, $A18-$A$5-1), OFFSET(Existing_Cohort!$C$208, BF$4-($A18-$A$5), $A18-$A$5))</f>
        <v>17118.304024831436</v>
      </c>
      <c r="BG18" s="67">
        <f ca="1">IF($A18-BG$4&gt;$A$5, OFFSET(New_Cohort!$E$109, $A18-$A$5-BG$4-1, $A18-$A$5-1), OFFSET(Existing_Cohort!$C$208, BG$4-($A18-$A$5), $A18-$A$5))</f>
        <v>17657.600264751891</v>
      </c>
      <c r="BH18" s="67">
        <f ca="1">IF($A18-BH$4&gt;$A$5, OFFSET(New_Cohort!$E$109, $A18-$A$5-BH$4-1, $A18-$A$5-1), OFFSET(Existing_Cohort!$C$208, BH$4-($A18-$A$5), $A18-$A$5))</f>
        <v>18592.860474421039</v>
      </c>
      <c r="BI18" s="67">
        <f ca="1">IF($A18-BI$4&gt;$A$5, OFFSET(New_Cohort!$E$109, $A18-$A$5-BI$4-1, $A18-$A$5-1), OFFSET(Existing_Cohort!$C$208, BI$4-($A18-$A$5), $A18-$A$5))</f>
        <v>19902.462328893587</v>
      </c>
      <c r="BJ18" s="67">
        <f ca="1">IF($A18-BJ$4&gt;$A$5, OFFSET(New_Cohort!$E$109, $A18-$A$5-BJ$4-1, $A18-$A$5-1), OFFSET(Existing_Cohort!$C$208, BJ$4-($A18-$A$5), $A18-$A$5))</f>
        <v>21519.372824698483</v>
      </c>
      <c r="BK18" s="67">
        <f ca="1">IF($A18-BK$4&gt;$A$5, OFFSET(New_Cohort!$E$109, $A18-$A$5-BK$4-1, $A18-$A$5-1), OFFSET(Existing_Cohort!$C$208, BK$4-($A18-$A$5), $A18-$A$5))</f>
        <v>22365.290192635359</v>
      </c>
      <c r="BL18" s="67">
        <f ca="1">IF($A18-BL$4&gt;$A$5, OFFSET(New_Cohort!$E$109, $A18-$A$5-BL$4-1, $A18-$A$5-1), OFFSET(Existing_Cohort!$C$208, BL$4-($A18-$A$5), $A18-$A$5))</f>
        <v>22867.495229121887</v>
      </c>
      <c r="BM18" s="67">
        <f ca="1">IF($A18-BM$4&gt;$A$5, OFFSET(New_Cohort!$E$109, $A18-$A$5-BM$4-1, $A18-$A$5-1), OFFSET(Existing_Cohort!$C$208, BM$4-($A18-$A$5), $A18-$A$5))</f>
        <v>23652.146400558668</v>
      </c>
      <c r="BN18" s="67">
        <f ca="1">IF($A18-BN$4&gt;$A$5, OFFSET(New_Cohort!$E$109, $A18-$A$5-BN$4-1, $A18-$A$5-1), OFFSET(Existing_Cohort!$C$208, BN$4-($A18-$A$5), $A18-$A$5))</f>
        <v>23664.796584744719</v>
      </c>
      <c r="BO18" s="67">
        <f ca="1">IF($A18-BO$4&gt;$A$5, OFFSET(New_Cohort!$E$109, $A18-$A$5-BO$4-1, $A18-$A$5-1), OFFSET(Existing_Cohort!$C$208, BO$4-($A18-$A$5), $A18-$A$5))</f>
        <v>23242.621430329746</v>
      </c>
      <c r="BP18" s="67">
        <f ca="1">IF($A18-BP$4&gt;$A$5, OFFSET(New_Cohort!$E$109, $A18-$A$5-BP$4-1, $A18-$A$5-1), OFFSET(Existing_Cohort!$C$208, BP$4-($A18-$A$5), $A18-$A$5))</f>
        <v>21546.309343250752</v>
      </c>
      <c r="BQ18" s="67">
        <f ca="1">IF($A18-BQ$4&gt;$A$5, OFFSET(New_Cohort!$E$109, $A18-$A$5-BQ$4-1, $A18-$A$5-1), OFFSET(Existing_Cohort!$C$208, BQ$4-($A18-$A$5), $A18-$A$5))</f>
        <v>20254.826909736694</v>
      </c>
      <c r="BR18" s="67">
        <f ca="1">IF($A18-BR$4&gt;$A$5, OFFSET(New_Cohort!$E$109, $A18-$A$5-BR$4-1, $A18-$A$5-1), OFFSET(Existing_Cohort!$C$208, BR$4-($A18-$A$5), $A18-$A$5))</f>
        <v>20753.181110346894</v>
      </c>
      <c r="BS18" s="67">
        <f ca="1">IF($A18-BS$4&gt;$A$5, OFFSET(New_Cohort!$E$109, $A18-$A$5-BS$4-1, $A18-$A$5-1), OFFSET(Existing_Cohort!$C$208, BS$4-($A18-$A$5), $A18-$A$5))</f>
        <v>20535.200310265471</v>
      </c>
      <c r="BT18" s="67">
        <f ca="1">IF($A18-BT$4&gt;$A$5, OFFSET(New_Cohort!$E$109, $A18-$A$5-BT$4-1, $A18-$A$5-1), OFFSET(Existing_Cohort!$C$208, BT$4-($A18-$A$5), $A18-$A$5))</f>
        <v>21084.234001086013</v>
      </c>
      <c r="BU18" s="67">
        <f ca="1">IF($A18-BU$4&gt;$A$5, OFFSET(New_Cohort!$E$109, $A18-$A$5-BU$4-1, $A18-$A$5-1), OFFSET(Existing_Cohort!$C$208, BU$4-($A18-$A$5), $A18-$A$5))</f>
        <v>19424.269131555375</v>
      </c>
      <c r="BV18" s="67">
        <f ca="1">IF($A18-BV$4&gt;$A$5, OFFSET(New_Cohort!$E$109, $A18-$A$5-BV$4-1, $A18-$A$5-1), OFFSET(Existing_Cohort!$C$208, BV$4-($A18-$A$5), $A18-$A$5))</f>
        <v>13451.246155916459</v>
      </c>
      <c r="BW18" s="67">
        <f ca="1">IF($A18-BW$4&gt;$A$5, OFFSET(New_Cohort!$E$109, $A18-$A$5-BW$4-1, $A18-$A$5-1), OFFSET(Existing_Cohort!$C$208, BW$4-($A18-$A$5), $A18-$A$5))</f>
        <v>10105.477095122589</v>
      </c>
      <c r="BX18" s="67">
        <f ca="1">IF($A18-BX$4&gt;$A$5, OFFSET(New_Cohort!$E$109, $A18-$A$5-BX$4-1, $A18-$A$5-1), OFFSET(Existing_Cohort!$C$208, BX$4-($A18-$A$5), $A18-$A$5))</f>
        <v>10135.730107915404</v>
      </c>
      <c r="BY18" s="67">
        <f ca="1">IF($A18-BY$4&gt;$A$5, OFFSET(New_Cohort!$E$109, $A18-$A$5-BY$4-1, $A18-$A$5-1), OFFSET(Existing_Cohort!$C$208, BY$4-($A18-$A$5), $A18-$A$5))</f>
        <v>10984.158543314181</v>
      </c>
      <c r="BZ18" s="67">
        <f ca="1">IF($A18-BZ$4&gt;$A$5, OFFSET(New_Cohort!$E$109, $A18-$A$5-BZ$4-1, $A18-$A$5-1), OFFSET(Existing_Cohort!$C$208, BZ$4-($A18-$A$5), $A18-$A$5))</f>
        <v>12493.314145835346</v>
      </c>
      <c r="CA18" s="67">
        <f ca="1">IF($A18-CA$4&gt;$A$5, OFFSET(New_Cohort!$E$109, $A18-$A$5-CA$4-1, $A18-$A$5-1), OFFSET(Existing_Cohort!$C$208, CA$4-($A18-$A$5), $A18-$A$5))</f>
        <v>12224.776309272187</v>
      </c>
      <c r="CB18" s="67">
        <f ca="1">IF($A18-CB$4&gt;$A$5, OFFSET(New_Cohort!$E$109, $A18-$A$5-CB$4-1, $A18-$A$5-1), OFFSET(Existing_Cohort!$C$208, CB$4-($A18-$A$5), $A18-$A$5))</f>
        <v>11410.528127879468</v>
      </c>
      <c r="CC18" s="67">
        <f ca="1">IF($A18-CC$4&gt;$A$5, OFFSET(New_Cohort!$E$109, $A18-$A$5-CC$4-1, $A18-$A$5-1), OFFSET(Existing_Cohort!$C$208, CC$4-($A18-$A$5), $A18-$A$5))</f>
        <v>10995.628956087276</v>
      </c>
      <c r="CD18" s="67">
        <f ca="1">IF($A18-CD$4&gt;$A$5, OFFSET(New_Cohort!$E$109, $A18-$A$5-CD$4-1, $A18-$A$5-1), OFFSET(Existing_Cohort!$C$208, CD$4-($A18-$A$5), $A18-$A$5))</f>
        <v>9973.8666787136699</v>
      </c>
      <c r="CE18" s="67">
        <f ca="1">IF($A18-CE$4&gt;$A$5, OFFSET(New_Cohort!$E$109, $A18-$A$5-CE$4-1, $A18-$A$5-1), OFFSET(Existing_Cohort!$C$208, CE$4-($A18-$A$5), $A18-$A$5))</f>
        <v>9283.2848803620964</v>
      </c>
      <c r="CF18" s="67">
        <f ca="1">IF($A18-CF$4&gt;$A$5, OFFSET(New_Cohort!$E$109, $A18-$A$5-CF$4-1, $A18-$A$5-1), OFFSET(Existing_Cohort!$C$208, CF$4-($A18-$A$5), $A18-$A$5))</f>
        <v>8228.7419576811844</v>
      </c>
      <c r="CG18" s="67">
        <f ca="1">IF($A18-CG$4&gt;$A$5, OFFSET(New_Cohort!$E$109, $A18-$A$5-CG$4-1, $A18-$A$5-1), OFFSET(Existing_Cohort!$C$208, CG$4-($A18-$A$5), $A18-$A$5))</f>
        <v>7020.1140857759838</v>
      </c>
      <c r="CH18" s="67">
        <f ca="1">IF($A18-CH$4&gt;$A$5, OFFSET(New_Cohort!$E$109, $A18-$A$5-CH$4-1, $A18-$A$5-1), OFFSET(Existing_Cohort!$C$208, CH$4-($A18-$A$5), $A18-$A$5))</f>
        <v>5970.1029394137713</v>
      </c>
      <c r="CI18" s="67">
        <f ca="1">IF($A18-CI$4&gt;$A$5, OFFSET(New_Cohort!$E$109, $A18-$A$5-CI$4-1, $A18-$A$5-1), OFFSET(Existing_Cohort!$C$208, CI$4-($A18-$A$5), $A18-$A$5))</f>
        <v>4856.1067660256676</v>
      </c>
      <c r="CJ18" s="67">
        <f ca="1">IF($A18-CJ$4&gt;$A$5, OFFSET(New_Cohort!$E$109, $A18-$A$5-CJ$4-1, $A18-$A$5-1), OFFSET(Existing_Cohort!$C$208, CJ$4-($A18-$A$5), $A18-$A$5))</f>
        <v>4041.5911724271355</v>
      </c>
      <c r="CK18" s="67">
        <f ca="1">IF($A18-CK$4&gt;$A$5, OFFSET(New_Cohort!$E$109, $A18-$A$5-CK$4-1, $A18-$A$5-1), OFFSET(Existing_Cohort!$C$208, CK$4-($A18-$A$5), $A18-$A$5))</f>
        <v>3330.8110654376292</v>
      </c>
      <c r="CL18" s="67">
        <f ca="1">IF($A18-CL$4&gt;$A$5, OFFSET(New_Cohort!$E$109, $A18-$A$5-CL$4-1, $A18-$A$5-1), OFFSET(Existing_Cohort!$C$208, CL$4-($A18-$A$5), $A18-$A$5))</f>
        <v>2713.4430995183916</v>
      </c>
      <c r="CM18" s="67">
        <f ca="1">IF($A18-CM$4&gt;$A$5, OFFSET(New_Cohort!$E$109, $A18-$A$5-CM$4-1, $A18-$A$5-1), OFFSET(Existing_Cohort!$C$208, CM$4-($A18-$A$5), $A18-$A$5))</f>
        <v>2183.2245498600382</v>
      </c>
      <c r="CN18" s="67">
        <f ca="1">IF($A18-CN$4&gt;$A$5, OFFSET(New_Cohort!$E$109, $A18-$A$5-CN$4-1, $A18-$A$5-1), OFFSET(Existing_Cohort!$C$208, CN$4-($A18-$A$5), $A18-$A$5))</f>
        <v>1758.7586472369699</v>
      </c>
      <c r="CO18" s="67">
        <f ca="1">IF($A18-CO$4&gt;$A$5, OFFSET(New_Cohort!$E$109, $A18-$A$5-CO$4-1, $A18-$A$5-1), OFFSET(Existing_Cohort!$C$208, CO$4-($A18-$A$5), $A18-$A$5))</f>
        <v>1428.0722371877907</v>
      </c>
      <c r="CP18" s="67">
        <f ca="1">IF($A18-CP$4&gt;$A$5, OFFSET(New_Cohort!$E$109, $A18-$A$5-CP$4-1, $A18-$A$5-1), OFFSET(Existing_Cohort!$C$208, CP$4-($A18-$A$5), $A18-$A$5))</f>
        <v>1173.0579712614483</v>
      </c>
      <c r="CQ18" s="67">
        <f ca="1">IF($A18-CQ$4&gt;$A$5, OFFSET(New_Cohort!$E$109, $A18-$A$5-CQ$4-1, $A18-$A$5-1), OFFSET(Existing_Cohort!$C$208, CQ$4-($A18-$A$5), $A18-$A$5))</f>
        <v>934.41597696118481</v>
      </c>
      <c r="CR18" s="67">
        <f ca="1">IF($A18-CR$4&gt;$A$5, OFFSET(New_Cohort!$E$109, $A18-$A$5-CR$4-1, $A18-$A$5-1), OFFSET(Existing_Cohort!$C$208, CR$4-($A18-$A$5), $A18-$A$5))</f>
        <v>705.71721795893916</v>
      </c>
      <c r="CS18" s="67">
        <f ca="1">IF($A18-CS$4&gt;$A$5, OFFSET(New_Cohort!$E$109, $A18-$A$5-CS$4-1, $A18-$A$5-1), OFFSET(Existing_Cohort!$C$208, CS$4-($A18-$A$5), $A18-$A$5))</f>
        <v>534.65538235845167</v>
      </c>
      <c r="CT18" s="67">
        <f ca="1">IF($A18-CT$4&gt;$A$5, OFFSET(New_Cohort!$E$109, $A18-$A$5-CT$4-1, $A18-$A$5-1), OFFSET(Existing_Cohort!$C$208, CT$4-($A18-$A$5), $A18-$A$5))</f>
        <v>407.05205155681915</v>
      </c>
      <c r="CU18" s="67">
        <f ca="1">IF($A18-CU$4&gt;$A$5, OFFSET(New_Cohort!$E$109, $A18-$A$5-CU$4-1, $A18-$A$5-1), OFFSET(Existing_Cohort!$C$208, CU$4-($A18-$A$5), $A18-$A$5))</f>
        <v>299.11732184077175</v>
      </c>
      <c r="CV18" s="67">
        <f ca="1">IF($A18-CV$4&gt;$A$5, OFFSET(New_Cohort!$E$109, $A18-$A$5-CV$4-1, $A18-$A$5-1), OFFSET(Existing_Cohort!$C$208, CV$4-($A18-$A$5), $A18-$A$5))</f>
        <v>214.85316307906919</v>
      </c>
      <c r="CW18" s="67">
        <f ca="1">IF($A18-CW$4&gt;$A$5, OFFSET(New_Cohort!$E$109, $A18-$A$5-CW$4-1, $A18-$A$5-1), OFFSET(Existing_Cohort!$C$208, CW$4-($A18-$A$5), $A18-$A$5))</f>
        <v>148.22038402232718</v>
      </c>
      <c r="CX18" s="179">
        <f ca="1">SUM(OFFSET(Existing_Cohort!$C$308, $A$5-$A18,$A18-2021, $A18-$A$5+1))</f>
        <v>562.03339582853891</v>
      </c>
      <c r="CY18" s="29"/>
      <c r="CZ18" s="29">
        <f ca="1">SUM(B18:CX18)-OFFSET(Summary_Calculations!$D$26, 0, By_Age!$A18-2022)</f>
        <v>0</v>
      </c>
    </row>
    <row r="19" spans="1:104" x14ac:dyDescent="0.35">
      <c r="A19">
        <f t="shared" si="0"/>
        <v>2035</v>
      </c>
      <c r="B19" s="178">
        <f ca="1">IF($A19-B$4&gt;$A$5, OFFSET(New_Cohort!$E$109, $A19-$A$5-B$4-1, $A19-$A$5-1), OFFSET(Existing_Cohort!$C$208, B$4-($A19-$A$5), $A19-$A$5))</f>
        <v>13079.076383463023</v>
      </c>
      <c r="C19" s="67">
        <f ca="1">IF($A19-C$4&gt;$A$5, OFFSET(New_Cohort!$E$109, $A19-$A$5-C$4-1, $A19-$A$5-1), OFFSET(Existing_Cohort!$C$208, C$4-($A19-$A$5), $A19-$A$5))</f>
        <v>12969.178689130531</v>
      </c>
      <c r="D19" s="67">
        <f ca="1">IF($A19-D$4&gt;$A$5, OFFSET(New_Cohort!$E$109, $A19-$A$5-D$4-1, $A19-$A$5-1), OFFSET(Existing_Cohort!$C$208, D$4-($A19-$A$5), $A19-$A$5))</f>
        <v>12879.190601044575</v>
      </c>
      <c r="E19" s="67">
        <f ca="1">IF($A19-E$4&gt;$A$5, OFFSET(New_Cohort!$E$109, $A19-$A$5-E$4-1, $A19-$A$5-1), OFFSET(Existing_Cohort!$C$208, E$4-($A19-$A$5), $A19-$A$5))</f>
        <v>12832.225318537672</v>
      </c>
      <c r="F19" s="67">
        <f ca="1">IF($A19-F$4&gt;$A$5, OFFSET(New_Cohort!$E$109, $A19-$A$5-F$4-1, $A19-$A$5-1), OFFSET(Existing_Cohort!$C$208, F$4-($A19-$A$5), $A19-$A$5))</f>
        <v>12856.147634212142</v>
      </c>
      <c r="G19" s="67">
        <f ca="1">IF($A19-G$4&gt;$A$5, OFFSET(New_Cohort!$E$109, $A19-$A$5-G$4-1, $A19-$A$5-1), OFFSET(Existing_Cohort!$C$208, G$4-($A19-$A$5), $A19-$A$5))</f>
        <v>12951.363866172418</v>
      </c>
      <c r="H19" s="67">
        <f ca="1">IF($A19-H$4&gt;$A$5, OFFSET(New_Cohort!$E$109, $A19-$A$5-H$4-1, $A19-$A$5-1), OFFSET(Existing_Cohort!$C$208, H$4-($A19-$A$5), $A19-$A$5))</f>
        <v>13109.82120502878</v>
      </c>
      <c r="I19" s="67">
        <f ca="1">IF($A19-I$4&gt;$A$5, OFFSET(New_Cohort!$E$109, $A19-$A$5-I$4-1, $A19-$A$5-1), OFFSET(Existing_Cohort!$C$208, I$4-($A19-$A$5), $A19-$A$5))</f>
        <v>13337.817281197804</v>
      </c>
      <c r="J19" s="67">
        <f ca="1">IF($A19-J$4&gt;$A$5, OFFSET(New_Cohort!$E$109, $A19-$A$5-J$4-1, $A19-$A$5-1), OFFSET(Existing_Cohort!$C$208, J$4-($A19-$A$5), $A19-$A$5))</f>
        <v>13664.90558652732</v>
      </c>
      <c r="K19" s="67">
        <f ca="1">IF($A19-K$4&gt;$A$5, OFFSET(New_Cohort!$E$109, $A19-$A$5-K$4-1, $A19-$A$5-1), OFFSET(Existing_Cohort!$C$208, K$4-($A19-$A$5), $A19-$A$5))</f>
        <v>14225.370264362304</v>
      </c>
      <c r="L19" s="67">
        <f ca="1">IF($A19-L$4&gt;$A$5, OFFSET(New_Cohort!$E$109, $A19-$A$5-L$4-1, $A19-$A$5-1), OFFSET(Existing_Cohort!$C$208, L$4-($A19-$A$5), $A19-$A$5))</f>
        <v>14922.73862767878</v>
      </c>
      <c r="M19" s="67">
        <f ca="1">IF($A19-M$4&gt;$A$5, OFFSET(New_Cohort!$E$109, $A19-$A$5-M$4-1, $A19-$A$5-1), OFFSET(Existing_Cohort!$C$208, M$4-($A19-$A$5), $A19-$A$5))</f>
        <v>15534.154776531737</v>
      </c>
      <c r="N19" s="67">
        <f ca="1">IF($A19-N$4&gt;$A$5, OFFSET(New_Cohort!$E$109, $A19-$A$5-N$4-1, $A19-$A$5-1), OFFSET(Existing_Cohort!$C$208, N$4-($A19-$A$5), $A19-$A$5))</f>
        <v>16158.104377186184</v>
      </c>
      <c r="O19" s="67">
        <f ca="1">IF($A19-O$4&gt;$A$5, OFFSET(New_Cohort!$E$109, $A19-$A$5-O$4-1, $A19-$A$5-1), OFFSET(Existing_Cohort!$C$208, O$4-($A19-$A$5), $A19-$A$5))</f>
        <v>16792.211942116322</v>
      </c>
      <c r="P19" s="67">
        <f ca="1">IF($A19-P$4&gt;$A$5, OFFSET(New_Cohort!$E$109, $A19-$A$5-P$4-1, $A19-$A$5-1), OFFSET(Existing_Cohort!$C$208, P$4-($A19-$A$5), $A19-$A$5))</f>
        <v>11457.250643852936</v>
      </c>
      <c r="Q19" s="67">
        <f ca="1">IF($A19-Q$4&gt;$A$5, OFFSET(New_Cohort!$E$109, $A19-$A$5-Q$4-1, $A19-$A$5-1), OFFSET(Existing_Cohort!$C$208, Q$4-($A19-$A$5), $A19-$A$5))</f>
        <v>13301.127547808508</v>
      </c>
      <c r="R19" s="67">
        <f ca="1">IF($A19-R$4&gt;$A$5, OFFSET(New_Cohort!$E$109, $A19-$A$5-R$4-1, $A19-$A$5-1), OFFSET(Existing_Cohort!$C$208, R$4-($A19-$A$5), $A19-$A$5))</f>
        <v>14901.767788447796</v>
      </c>
      <c r="S19" s="67">
        <f ca="1">IF($A19-S$4&gt;$A$5, OFFSET(New_Cohort!$E$109, $A19-$A$5-S$4-1, $A19-$A$5-1), OFFSET(Existing_Cohort!$C$208, S$4-($A19-$A$5), $A19-$A$5))</f>
        <v>16762.272760590011</v>
      </c>
      <c r="T19" s="67">
        <f ca="1">IF($A19-T$4&gt;$A$5, OFFSET(New_Cohort!$E$109, $A19-$A$5-T$4-1, $A19-$A$5-1), OFFSET(Existing_Cohort!$C$208, T$4-($A19-$A$5), $A19-$A$5))</f>
        <v>18118.362566286873</v>
      </c>
      <c r="U19" s="67">
        <f ca="1">IF($A19-U$4&gt;$A$5, OFFSET(New_Cohort!$E$109, $A19-$A$5-U$4-1, $A19-$A$5-1), OFFSET(Existing_Cohort!$C$208, U$4-($A19-$A$5), $A19-$A$5))</f>
        <v>17614.997659504137</v>
      </c>
      <c r="V19" s="67">
        <f ca="1">IF($A19-V$4&gt;$A$5, OFFSET(New_Cohort!$E$109, $A19-$A$5-V$4-1, $A19-$A$5-1), OFFSET(Existing_Cohort!$C$208, V$4-($A19-$A$5), $A19-$A$5))</f>
        <v>17804.188057567531</v>
      </c>
      <c r="W19" s="67">
        <f ca="1">IF($A19-W$4&gt;$A$5, OFFSET(New_Cohort!$E$109, $A19-$A$5-W$4-1, $A19-$A$5-1), OFFSET(Existing_Cohort!$C$208, W$4-($A19-$A$5), $A19-$A$5))</f>
        <v>18178.838612117412</v>
      </c>
      <c r="X19" s="67">
        <f ca="1">IF($A19-X$4&gt;$A$5, OFFSET(New_Cohort!$E$109, $A19-$A$5-X$4-1, $A19-$A$5-1), OFFSET(Existing_Cohort!$C$208, X$4-($A19-$A$5), $A19-$A$5))</f>
        <v>18409.670293127703</v>
      </c>
      <c r="Y19" s="67">
        <f ca="1">IF($A19-Y$4&gt;$A$5, OFFSET(New_Cohort!$E$109, $A19-$A$5-Y$4-1, $A19-$A$5-1), OFFSET(Existing_Cohort!$C$208, Y$4-($A19-$A$5), $A19-$A$5))</f>
        <v>18170.698066305573</v>
      </c>
      <c r="Z19" s="67">
        <f ca="1">IF($A19-Z$4&gt;$A$5, OFFSET(New_Cohort!$E$109, $A19-$A$5-Z$4-1, $A19-$A$5-1), OFFSET(Existing_Cohort!$C$208, Z$4-($A19-$A$5), $A19-$A$5))</f>
        <v>17504.797703418928</v>
      </c>
      <c r="AA19" s="67">
        <f ca="1">IF($A19-AA$4&gt;$A$5, OFFSET(New_Cohort!$E$109, $A19-$A$5-AA$4-1, $A19-$A$5-1), OFFSET(Existing_Cohort!$C$208, AA$4-($A19-$A$5), $A19-$A$5))</f>
        <v>17596.719208442602</v>
      </c>
      <c r="AB19" s="67">
        <f ca="1">IF($A19-AB$4&gt;$A$5, OFFSET(New_Cohort!$E$109, $A19-$A$5-AB$4-1, $A19-$A$5-1), OFFSET(Existing_Cohort!$C$208, AB$4-($A19-$A$5), $A19-$A$5))</f>
        <v>17481.789371826089</v>
      </c>
      <c r="AC19" s="67">
        <f ca="1">IF($A19-AC$4&gt;$A$5, OFFSET(New_Cohort!$E$109, $A19-$A$5-AC$4-1, $A19-$A$5-1), OFFSET(Existing_Cohort!$C$208, AC$4-($A19-$A$5), $A19-$A$5))</f>
        <v>17050.054009407992</v>
      </c>
      <c r="AD19" s="67">
        <f ca="1">IF($A19-AD$4&gt;$A$5, OFFSET(New_Cohort!$E$109, $A19-$A$5-AD$4-1, $A19-$A$5-1), OFFSET(Existing_Cohort!$C$208, AD$4-($A19-$A$5), $A19-$A$5))</f>
        <v>16589.969870457611</v>
      </c>
      <c r="AE19" s="67">
        <f ca="1">IF($A19-AE$4&gt;$A$5, OFFSET(New_Cohort!$E$109, $A19-$A$5-AE$4-1, $A19-$A$5-1), OFFSET(Existing_Cohort!$C$208, AE$4-($A19-$A$5), $A19-$A$5))</f>
        <v>16238.421335198898</v>
      </c>
      <c r="AF19" s="67">
        <f ca="1">IF($A19-AF$4&gt;$A$5, OFFSET(New_Cohort!$E$109, $A19-$A$5-AF$4-1, $A19-$A$5-1), OFFSET(Existing_Cohort!$C$208, AF$4-($A19-$A$5), $A19-$A$5))</f>
        <v>15966.976195428841</v>
      </c>
      <c r="AG19" s="67">
        <f ca="1">IF($A19-AG$4&gt;$A$5, OFFSET(New_Cohort!$E$109, $A19-$A$5-AG$4-1, $A19-$A$5-1), OFFSET(Existing_Cohort!$C$208, AG$4-($A19-$A$5), $A19-$A$5))</f>
        <v>15690.640171872619</v>
      </c>
      <c r="AH19" s="67">
        <f ca="1">IF($A19-AH$4&gt;$A$5, OFFSET(New_Cohort!$E$109, $A19-$A$5-AH$4-1, $A19-$A$5-1), OFFSET(Existing_Cohort!$C$208, AH$4-($A19-$A$5), $A19-$A$5))</f>
        <v>15546.979942514732</v>
      </c>
      <c r="AI19" s="67">
        <f ca="1">IF($A19-AI$4&gt;$A$5, OFFSET(New_Cohort!$E$109, $A19-$A$5-AI$4-1, $A19-$A$5-1), OFFSET(Existing_Cohort!$C$208, AI$4-($A19-$A$5), $A19-$A$5))</f>
        <v>15604.834768892622</v>
      </c>
      <c r="AJ19" s="67">
        <f ca="1">IF($A19-AJ$4&gt;$A$5, OFFSET(New_Cohort!$E$109, $A19-$A$5-AJ$4-1, $A19-$A$5-1), OFFSET(Existing_Cohort!$C$208, AJ$4-($A19-$A$5), $A19-$A$5))</f>
        <v>16048.546149631446</v>
      </c>
      <c r="AK19" s="67">
        <f ca="1">IF($A19-AK$4&gt;$A$5, OFFSET(New_Cohort!$E$109, $A19-$A$5-AK$4-1, $A19-$A$5-1), OFFSET(Existing_Cohort!$C$208, AK$4-($A19-$A$5), $A19-$A$5))</f>
        <v>16082.588883660741</v>
      </c>
      <c r="AL19" s="67">
        <f ca="1">IF($A19-AL$4&gt;$A$5, OFFSET(New_Cohort!$E$109, $A19-$A$5-AL$4-1, $A19-$A$5-1), OFFSET(Existing_Cohort!$C$208, AL$4-($A19-$A$5), $A19-$A$5))</f>
        <v>15816.967324399422</v>
      </c>
      <c r="AM19" s="67">
        <f ca="1">IF($A19-AM$4&gt;$A$5, OFFSET(New_Cohort!$E$109, $A19-$A$5-AM$4-1, $A19-$A$5-1), OFFSET(Existing_Cohort!$C$208, AM$4-($A19-$A$5), $A19-$A$5))</f>
        <v>16124.535060783488</v>
      </c>
      <c r="AN19" s="67">
        <f ca="1">IF($A19-AN$4&gt;$A$5, OFFSET(New_Cohort!$E$109, $A19-$A$5-AN$4-1, $A19-$A$5-1), OFFSET(Existing_Cohort!$C$208, AN$4-($A19-$A$5), $A19-$A$5))</f>
        <v>16578.387654469923</v>
      </c>
      <c r="AO19" s="67">
        <f ca="1">IF($A19-AO$4&gt;$A$5, OFFSET(New_Cohort!$E$109, $A19-$A$5-AO$4-1, $A19-$A$5-1), OFFSET(Existing_Cohort!$C$208, AO$4-($A19-$A$5), $A19-$A$5))</f>
        <v>17138.579409747272</v>
      </c>
      <c r="AP19" s="67">
        <f ca="1">IF($A19-AP$4&gt;$A$5, OFFSET(New_Cohort!$E$109, $A19-$A$5-AP$4-1, $A19-$A$5-1), OFFSET(Existing_Cohort!$C$208, AP$4-($A19-$A$5), $A19-$A$5))</f>
        <v>17674.606284126759</v>
      </c>
      <c r="AQ19" s="67">
        <f ca="1">IF($A19-AQ$4&gt;$A$5, OFFSET(New_Cohort!$E$109, $A19-$A$5-AQ$4-1, $A19-$A$5-1), OFFSET(Existing_Cohort!$C$208, AQ$4-($A19-$A$5), $A19-$A$5))</f>
        <v>18194.066587193072</v>
      </c>
      <c r="AR19" s="67">
        <f ca="1">IF($A19-AR$4&gt;$A$5, OFFSET(New_Cohort!$E$109, $A19-$A$5-AR$4-1, $A19-$A$5-1), OFFSET(Existing_Cohort!$C$208, AR$4-($A19-$A$5), $A19-$A$5))</f>
        <v>18879.034617827492</v>
      </c>
      <c r="AS19" s="67">
        <f ca="1">IF($A19-AS$4&gt;$A$5, OFFSET(New_Cohort!$E$109, $A19-$A$5-AS$4-1, $A19-$A$5-1), OFFSET(Existing_Cohort!$C$208, AS$4-($A19-$A$5), $A19-$A$5))</f>
        <v>19985.614336399616</v>
      </c>
      <c r="AT19" s="67">
        <f ca="1">IF($A19-AT$4&gt;$A$5, OFFSET(New_Cohort!$E$109, $A19-$A$5-AT$4-1, $A19-$A$5-1), OFFSET(Existing_Cohort!$C$208, AT$4-($A19-$A$5), $A19-$A$5))</f>
        <v>23167.649226066082</v>
      </c>
      <c r="AU19" s="67">
        <f ca="1">IF($A19-AU$4&gt;$A$5, OFFSET(New_Cohort!$E$109, $A19-$A$5-AU$4-1, $A19-$A$5-1), OFFSET(Existing_Cohort!$C$208, AU$4-($A19-$A$5), $A19-$A$5))</f>
        <v>25127.409474550739</v>
      </c>
      <c r="AV19" s="67">
        <f ca="1">IF($A19-AV$4&gt;$A$5, OFFSET(New_Cohort!$E$109, $A19-$A$5-AV$4-1, $A19-$A$5-1), OFFSET(Existing_Cohort!$C$208, AV$4-($A19-$A$5), $A19-$A$5))</f>
        <v>24222.406494842799</v>
      </c>
      <c r="AW19" s="67">
        <f ca="1">IF($A19-AW$4&gt;$A$5, OFFSET(New_Cohort!$E$109, $A19-$A$5-AW$4-1, $A19-$A$5-1), OFFSET(Existing_Cohort!$C$208, AW$4-($A19-$A$5), $A19-$A$5))</f>
        <v>24349.749109350494</v>
      </c>
      <c r="AX19" s="67">
        <f ca="1">IF($A19-AX$4&gt;$A$5, OFFSET(New_Cohort!$E$109, $A19-$A$5-AX$4-1, $A19-$A$5-1), OFFSET(Existing_Cohort!$C$208, AX$4-($A19-$A$5), $A19-$A$5))</f>
        <v>24162.231983069854</v>
      </c>
      <c r="AY19" s="67">
        <f ca="1">IF($A19-AY$4&gt;$A$5, OFFSET(New_Cohort!$E$109, $A19-$A$5-AY$4-1, $A19-$A$5-1), OFFSET(Existing_Cohort!$C$208, AY$4-($A19-$A$5), $A19-$A$5))</f>
        <v>22534.200554970415</v>
      </c>
      <c r="AZ19" s="67">
        <f ca="1">IF($A19-AZ$4&gt;$A$5, OFFSET(New_Cohort!$E$109, $A19-$A$5-AZ$4-1, $A19-$A$5-1), OFFSET(Existing_Cohort!$C$208, AZ$4-($A19-$A$5), $A19-$A$5))</f>
        <v>21034.076760138287</v>
      </c>
      <c r="BA19" s="67">
        <f ca="1">IF($A19-BA$4&gt;$A$5, OFFSET(New_Cohort!$E$109, $A19-$A$5-BA$4-1, $A19-$A$5-1), OFFSET(Existing_Cohort!$C$208, BA$4-($A19-$A$5), $A19-$A$5))</f>
        <v>19877.596275864071</v>
      </c>
      <c r="BB19" s="67">
        <f ca="1">IF($A19-BB$4&gt;$A$5, OFFSET(New_Cohort!$E$109, $A19-$A$5-BB$4-1, $A19-$A$5-1), OFFSET(Existing_Cohort!$C$208, BB$4-($A19-$A$5), $A19-$A$5))</f>
        <v>20503.86213662065</v>
      </c>
      <c r="BC19" s="67">
        <f ca="1">IF($A19-BC$4&gt;$A$5, OFFSET(New_Cohort!$E$109, $A19-$A$5-BC$4-1, $A19-$A$5-1), OFFSET(Existing_Cohort!$C$208, BC$4-($A19-$A$5), $A19-$A$5))</f>
        <v>20816.383962059888</v>
      </c>
      <c r="BD19" s="67">
        <f ca="1">IF($A19-BD$4&gt;$A$5, OFFSET(New_Cohort!$E$109, $A19-$A$5-BD$4-1, $A19-$A$5-1), OFFSET(Existing_Cohort!$C$208, BD$4-($A19-$A$5), $A19-$A$5))</f>
        <v>19464.98021066653</v>
      </c>
      <c r="BE19" s="67">
        <f ca="1">IF($A19-BE$4&gt;$A$5, OFFSET(New_Cohort!$E$109, $A19-$A$5-BE$4-1, $A19-$A$5-1), OFFSET(Existing_Cohort!$C$208, BE$4-($A19-$A$5), $A19-$A$5))</f>
        <v>18599.68447931367</v>
      </c>
      <c r="BF19" s="67">
        <f ca="1">IF($A19-BF$4&gt;$A$5, OFFSET(New_Cohort!$E$109, $A19-$A$5-BF$4-1, $A19-$A$5-1), OFFSET(Existing_Cohort!$C$208, BF$4-($A19-$A$5), $A19-$A$5))</f>
        <v>17663.085726038436</v>
      </c>
      <c r="BG19" s="67">
        <f ca="1">IF($A19-BG$4&gt;$A$5, OFFSET(New_Cohort!$E$109, $A19-$A$5-BG$4-1, $A19-$A$5-1), OFFSET(Existing_Cohort!$C$208, BG$4-($A19-$A$5), $A19-$A$5))</f>
        <v>17046.485670827122</v>
      </c>
      <c r="BH19" s="67">
        <f ca="1">IF($A19-BH$4&gt;$A$5, OFFSET(New_Cohort!$E$109, $A19-$A$5-BH$4-1, $A19-$A$5-1), OFFSET(Existing_Cohort!$C$208, BH$4-($A19-$A$5), $A19-$A$5))</f>
        <v>17578.042059563249</v>
      </c>
      <c r="BI19" s="67">
        <f ca="1">IF($A19-BI$4&gt;$A$5, OFFSET(New_Cohort!$E$109, $A19-$A$5-BI$4-1, $A19-$A$5-1), OFFSET(Existing_Cohort!$C$208, BI$4-($A19-$A$5), $A19-$A$5))</f>
        <v>18502.527889827914</v>
      </c>
      <c r="BJ19" s="67">
        <f ca="1">IF($A19-BJ$4&gt;$A$5, OFFSET(New_Cohort!$E$109, $A19-$A$5-BJ$4-1, $A19-$A$5-1), OFFSET(Existing_Cohort!$C$208, BJ$4-($A19-$A$5), $A19-$A$5))</f>
        <v>19797.525545829878</v>
      </c>
      <c r="BK19" s="67">
        <f ca="1">IF($A19-BK$4&gt;$A$5, OFFSET(New_Cohort!$E$109, $A19-$A$5-BK$4-1, $A19-$A$5-1), OFFSET(Existing_Cohort!$C$208, BK$4-($A19-$A$5), $A19-$A$5))</f>
        <v>21395.214964746268</v>
      </c>
      <c r="BL19" s="67">
        <f ca="1">IF($A19-BL$4&gt;$A$5, OFFSET(New_Cohort!$E$109, $A19-$A$5-BL$4-1, $A19-$A$5-1), OFFSET(Existing_Cohort!$C$208, BL$4-($A19-$A$5), $A19-$A$5))</f>
        <v>22222.953578884415</v>
      </c>
      <c r="BM19" s="67">
        <f ca="1">IF($A19-BM$4&gt;$A$5, OFFSET(New_Cohort!$E$109, $A19-$A$5-BM$4-1, $A19-$A$5-1), OFFSET(Existing_Cohort!$C$208, BM$4-($A19-$A$5), $A19-$A$5))</f>
        <v>22705.90896991935</v>
      </c>
      <c r="BN19" s="67">
        <f ca="1">IF($A19-BN$4&gt;$A$5, OFFSET(New_Cohort!$E$109, $A19-$A$5-BN$4-1, $A19-$A$5-1), OFFSET(Existing_Cohort!$C$208, BN$4-($A19-$A$5), $A19-$A$5))</f>
        <v>23465.709123775305</v>
      </c>
      <c r="BO19" s="67">
        <f ca="1">IF($A19-BO$4&gt;$A$5, OFFSET(New_Cohort!$E$109, $A19-$A$5-BO$4-1, $A19-$A$5-1), OFFSET(Existing_Cohort!$C$208, BO$4-($A19-$A$5), $A19-$A$5))</f>
        <v>23456.011530876305</v>
      </c>
      <c r="BP19" s="67">
        <f ca="1">IF($A19-BP$4&gt;$A$5, OFFSET(New_Cohort!$E$109, $A19-$A$5-BP$4-1, $A19-$A$5-1), OFFSET(Existing_Cohort!$C$208, BP$4-($A19-$A$5), $A19-$A$5))</f>
        <v>23012.532962403948</v>
      </c>
      <c r="BQ19" s="67">
        <f ca="1">IF($A19-BQ$4&gt;$A$5, OFFSET(New_Cohort!$E$109, $A19-$A$5-BQ$4-1, $A19-$A$5-1), OFFSET(Existing_Cohort!$C$208, BQ$4-($A19-$A$5), $A19-$A$5))</f>
        <v>21306.405597432382</v>
      </c>
      <c r="BR19" s="67">
        <f ca="1">IF($A19-BR$4&gt;$A$5, OFFSET(New_Cohort!$E$109, $A19-$A$5-BR$4-1, $A19-$A$5-1), OFFSET(Existing_Cohort!$C$208, BR$4-($A19-$A$5), $A19-$A$5))</f>
        <v>20000.631439128279</v>
      </c>
      <c r="BS19" s="67">
        <f ca="1">IF($A19-BS$4&gt;$A$5, OFFSET(New_Cohort!$E$109, $A19-$A$5-BS$4-1, $A19-$A$5-1), OFFSET(Existing_Cohort!$C$208, BS$4-($A19-$A$5), $A19-$A$5))</f>
        <v>20459.091462634409</v>
      </c>
      <c r="BT19" s="67">
        <f ca="1">IF($A19-BT$4&gt;$A$5, OFFSET(New_Cohort!$E$109, $A19-$A$5-BT$4-1, $A19-$A$5-1), OFFSET(Existing_Cohort!$C$208, BT$4-($A19-$A$5), $A19-$A$5))</f>
        <v>20206.189262894921</v>
      </c>
      <c r="BU19" s="67">
        <f ca="1">IF($A19-BU$4&gt;$A$5, OFFSET(New_Cohort!$E$109, $A19-$A$5-BU$4-1, $A19-$A$5-1), OFFSET(Existing_Cohort!$C$208, BU$4-($A19-$A$5), $A19-$A$5))</f>
        <v>20702.09611472243</v>
      </c>
      <c r="BV19" s="67">
        <f ca="1">IF($A19-BV$4&gt;$A$5, OFFSET(New_Cohort!$E$109, $A19-$A$5-BV$4-1, $A19-$A$5-1), OFFSET(Existing_Cohort!$C$208, BV$4-($A19-$A$5), $A19-$A$5))</f>
        <v>19026.12854311891</v>
      </c>
      <c r="BW19" s="67">
        <f ca="1">IF($A19-BW$4&gt;$A$5, OFFSET(New_Cohort!$E$109, $A19-$A$5-BW$4-1, $A19-$A$5-1), OFFSET(Existing_Cohort!$C$208, BW$4-($A19-$A$5), $A19-$A$5))</f>
        <v>13139.81357493117</v>
      </c>
      <c r="BX19" s="67">
        <f ca="1">IF($A19-BX$4&gt;$A$5, OFFSET(New_Cohort!$E$109, $A19-$A$5-BX$4-1, $A19-$A$5-1), OFFSET(Existing_Cohort!$C$208, BX$4-($A19-$A$5), $A19-$A$5))</f>
        <v>9841.6792312929974</v>
      </c>
      <c r="BY19" s="67">
        <f ca="1">IF($A19-BY$4&gt;$A$5, OFFSET(New_Cohort!$E$109, $A19-$A$5-BY$4-1, $A19-$A$5-1), OFFSET(Existing_Cohort!$C$208, BY$4-($A19-$A$5), $A19-$A$5))</f>
        <v>9838.0070808115233</v>
      </c>
      <c r="BZ19" s="67">
        <f ca="1">IF($A19-BZ$4&gt;$A$5, OFFSET(New_Cohort!$E$109, $A19-$A$5-BZ$4-1, $A19-$A$5-1), OFFSET(Existing_Cohort!$C$208, BZ$4-($A19-$A$5), $A19-$A$5))</f>
        <v>10622.014381523881</v>
      </c>
      <c r="CA19" s="67">
        <f ca="1">IF($A19-CA$4&gt;$A$5, OFFSET(New_Cohort!$E$109, $A19-$A$5-CA$4-1, $A19-$A$5-1), OFFSET(Existing_Cohort!$C$208, CA$4-($A19-$A$5), $A19-$A$5))</f>
        <v>12032.228408410247</v>
      </c>
      <c r="CB19" s="67">
        <f ca="1">IF($A19-CB$4&gt;$A$5, OFFSET(New_Cohort!$E$109, $A19-$A$5-CB$4-1, $A19-$A$5-1), OFFSET(Existing_Cohort!$C$208, CB$4-($A19-$A$5), $A19-$A$5))</f>
        <v>11720.896199790137</v>
      </c>
      <c r="CC19" s="67">
        <f ca="1">IF($A19-CC$4&gt;$A$5, OFFSET(New_Cohort!$E$109, $A19-$A$5-CC$4-1, $A19-$A$5-1), OFFSET(Existing_Cohort!$C$208, CC$4-($A19-$A$5), $A19-$A$5))</f>
        <v>10886.303701764187</v>
      </c>
      <c r="CD19" s="67">
        <f ca="1">IF($A19-CD$4&gt;$A$5, OFFSET(New_Cohort!$E$109, $A19-$A$5-CD$4-1, $A19-$A$5-1), OFFSET(Existing_Cohort!$C$208, CD$4-($A19-$A$5), $A19-$A$5))</f>
        <v>10433.480085689313</v>
      </c>
      <c r="CE19" s="67">
        <f ca="1">IF($A19-CE$4&gt;$A$5, OFFSET(New_Cohort!$E$109, $A19-$A$5-CE$4-1, $A19-$A$5-1), OFFSET(Existing_Cohort!$C$208, CE$4-($A19-$A$5), $A19-$A$5))</f>
        <v>9407.2982285782855</v>
      </c>
      <c r="CF19" s="67">
        <f ca="1">IF($A19-CF$4&gt;$A$5, OFFSET(New_Cohort!$E$109, $A19-$A$5-CF$4-1, $A19-$A$5-1), OFFSET(Existing_Cohort!$C$208, CF$4-($A19-$A$5), $A19-$A$5))</f>
        <v>8698.108940263608</v>
      </c>
      <c r="CG19" s="67">
        <f ca="1">IF($A19-CG$4&gt;$A$5, OFFSET(New_Cohort!$E$109, $A19-$A$5-CG$4-1, $A19-$A$5-1), OFFSET(Existing_Cohort!$C$208, CG$4-($A19-$A$5), $A19-$A$5))</f>
        <v>7653.8341370447524</v>
      </c>
      <c r="CH19" s="67">
        <f ca="1">IF($A19-CH$4&gt;$A$5, OFFSET(New_Cohort!$E$109, $A19-$A$5-CH$4-1, $A19-$A$5-1), OFFSET(Existing_Cohort!$C$208, CH$4-($A19-$A$5), $A19-$A$5))</f>
        <v>6477.2430987250882</v>
      </c>
      <c r="CI19" s="67">
        <f ca="1">IF($A19-CI$4&gt;$A$5, OFFSET(New_Cohort!$E$109, $A19-$A$5-CI$4-1, $A19-$A$5-1), OFFSET(Existing_Cohort!$C$208, CI$4-($A19-$A$5), $A19-$A$5))</f>
        <v>5459.5730667149337</v>
      </c>
      <c r="CJ19" s="67">
        <f ca="1">IF($A19-CJ$4&gt;$A$5, OFFSET(New_Cohort!$E$109, $A19-$A$5-CJ$4-1, $A19-$A$5-1), OFFSET(Existing_Cohort!$C$208, CJ$4-($A19-$A$5), $A19-$A$5))</f>
        <v>4397.4061194911355</v>
      </c>
      <c r="CK19" s="67">
        <f ca="1">IF($A19-CK$4&gt;$A$5, OFFSET(New_Cohort!$E$109, $A19-$A$5-CK$4-1, $A19-$A$5-1), OFFSET(Existing_Cohort!$C$208, CK$4-($A19-$A$5), $A19-$A$5))</f>
        <v>3620.6898593464412</v>
      </c>
      <c r="CL19" s="67">
        <f ca="1">IF($A19-CL$4&gt;$A$5, OFFSET(New_Cohort!$E$109, $A19-$A$5-CL$4-1, $A19-$A$5-1), OFFSET(Existing_Cohort!$C$208, CL$4-($A19-$A$5), $A19-$A$5))</f>
        <v>2949.7814497316981</v>
      </c>
      <c r="CM19" s="67">
        <f ca="1">IF($A19-CM$4&gt;$A$5, OFFSET(New_Cohort!$E$109, $A19-$A$5-CM$4-1, $A19-$A$5-1), OFFSET(Existing_Cohort!$C$208, CM$4-($A19-$A$5), $A19-$A$5))</f>
        <v>2373.9709666136027</v>
      </c>
      <c r="CN19" s="67">
        <f ca="1">IF($A19-CN$4&gt;$A$5, OFFSET(New_Cohort!$E$109, $A19-$A$5-CN$4-1, $A19-$A$5-1), OFFSET(Existing_Cohort!$C$208, CN$4-($A19-$A$5), $A19-$A$5))</f>
        <v>1885.2528469761728</v>
      </c>
      <c r="CO19" s="67">
        <f ca="1">IF($A19-CO$4&gt;$A$5, OFFSET(New_Cohort!$E$109, $A19-$A$5-CO$4-1, $A19-$A$5-1), OFFSET(Existing_Cohort!$C$208, CO$4-($A19-$A$5), $A19-$A$5))</f>
        <v>1497.6830192594007</v>
      </c>
      <c r="CP19" s="67">
        <f ca="1">IF($A19-CP$4&gt;$A$5, OFFSET(New_Cohort!$E$109, $A19-$A$5-CP$4-1, $A19-$A$5-1), OFFSET(Existing_Cohort!$C$208, CP$4-($A19-$A$5), $A19-$A$5))</f>
        <v>1198.3362996596127</v>
      </c>
      <c r="CQ19" s="67">
        <f ca="1">IF($A19-CQ$4&gt;$A$5, OFFSET(New_Cohort!$E$109, $A19-$A$5-CQ$4-1, $A19-$A$5-1), OFFSET(Existing_Cohort!$C$208, CQ$4-($A19-$A$5), $A19-$A$5))</f>
        <v>969.0911767855747</v>
      </c>
      <c r="CR19" s="67">
        <f ca="1">IF($A19-CR$4&gt;$A$5, OFFSET(New_Cohort!$E$109, $A19-$A$5-CR$4-1, $A19-$A$5-1), OFFSET(Existing_Cohort!$C$208, CR$4-($A19-$A$5), $A19-$A$5))</f>
        <v>759.16351440546327</v>
      </c>
      <c r="CS19" s="67">
        <f ca="1">IF($A19-CS$4&gt;$A$5, OFFSET(New_Cohort!$E$109, $A19-$A$5-CS$4-1, $A19-$A$5-1), OFFSET(Existing_Cohort!$C$208, CS$4-($A19-$A$5), $A19-$A$5))</f>
        <v>563.19778039048902</v>
      </c>
      <c r="CT19" s="67">
        <f ca="1">IF($A19-CT$4&gt;$A$5, OFFSET(New_Cohort!$E$109, $A19-$A$5-CT$4-1, $A19-$A$5-1), OFFSET(Existing_Cohort!$C$208, CT$4-($A19-$A$5), $A19-$A$5))</f>
        <v>418.49609988993825</v>
      </c>
      <c r="CU19" s="67">
        <f ca="1">IF($A19-CU$4&gt;$A$5, OFFSET(New_Cohort!$E$109, $A19-$A$5-CU$4-1, $A19-$A$5-1), OFFSET(Existing_Cohort!$C$208, CU$4-($A19-$A$5), $A19-$A$5))</f>
        <v>312.0105029831052</v>
      </c>
      <c r="CV19" s="67">
        <f ca="1">IF($A19-CV$4&gt;$A$5, OFFSET(New_Cohort!$E$109, $A19-$A$5-CV$4-1, $A19-$A$5-1), OFFSET(Existing_Cohort!$C$208, CV$4-($A19-$A$5), $A19-$A$5))</f>
        <v>224.17180145633014</v>
      </c>
      <c r="CW19" s="67">
        <f ca="1">IF($A19-CW$4&gt;$A$5, OFFSET(New_Cohort!$E$109, $A19-$A$5-CW$4-1, $A19-$A$5-1), OFFSET(Existing_Cohort!$C$208, CW$4-($A19-$A$5), $A19-$A$5))</f>
        <v>157.1270653490954</v>
      </c>
      <c r="CX19" s="179">
        <f ca="1">SUM(OFFSET(Existing_Cohort!$C$308, $A$5-$A19,$A19-2021, $A19-$A$5+1))</f>
        <v>637.06886121177968</v>
      </c>
      <c r="CY19" s="29"/>
      <c r="CZ19" s="29">
        <f ca="1">SUM(B19:CX19)-OFFSET(Summary_Calculations!$D$26, 0, By_Age!$A19-2022)</f>
        <v>0</v>
      </c>
    </row>
    <row r="20" spans="1:104" x14ac:dyDescent="0.35">
      <c r="A20">
        <f t="shared" si="0"/>
        <v>2036</v>
      </c>
      <c r="B20" s="178">
        <f ca="1">IF($A20-B$4&gt;$A$5, OFFSET(New_Cohort!$E$109, $A20-$A$5-B$4-1, $A20-$A$5-1), OFFSET(Existing_Cohort!$C$208, B$4-($A20-$A$5), $A20-$A$5))</f>
        <v>13211.933597310632</v>
      </c>
      <c r="C20" s="67">
        <f ca="1">IF($A20-C$4&gt;$A$5, OFFSET(New_Cohort!$E$109, $A20-$A$5-C$4-1, $A20-$A$5-1), OFFSET(Existing_Cohort!$C$208, C$4-($A20-$A$5), $A20-$A$5))</f>
        <v>13071.937106187954</v>
      </c>
      <c r="D20" s="67">
        <f ca="1">IF($A20-D$4&gt;$A$5, OFFSET(New_Cohort!$E$109, $A20-$A$5-D$4-1, $A20-$A$5-1), OFFSET(Existing_Cohort!$C$208, D$4-($A20-$A$5), $A20-$A$5))</f>
        <v>12964.02243570927</v>
      </c>
      <c r="E20" s="67">
        <f ca="1">IF($A20-E$4&gt;$A$5, OFFSET(New_Cohort!$E$109, $A20-$A$5-E$4-1, $A20-$A$5-1), OFFSET(Existing_Cohort!$C$208, E$4-($A20-$A$5), $A20-$A$5))</f>
        <v>12875.409146580558</v>
      </c>
      <c r="F20" s="67">
        <f ca="1">IF($A20-F$4&gt;$A$5, OFFSET(New_Cohort!$E$109, $A20-$A$5-F$4-1, $A20-$A$5-1), OFFSET(Existing_Cohort!$C$208, F$4-($A20-$A$5), $A20-$A$5))</f>
        <v>12829.325205577592</v>
      </c>
      <c r="G20" s="67">
        <f ca="1">IF($A20-G$4&gt;$A$5, OFFSET(New_Cohort!$E$109, $A20-$A$5-G$4-1, $A20-$A$5-1), OFFSET(Existing_Cohort!$C$208, G$4-($A20-$A$5), $A20-$A$5))</f>
        <v>12853.760681349275</v>
      </c>
      <c r="H20" s="67">
        <f ca="1">IF($A20-H$4&gt;$A$5, OFFSET(New_Cohort!$E$109, $A20-$A$5-H$4-1, $A20-$A$5-1), OFFSET(Existing_Cohort!$C$208, H$4-($A20-$A$5), $A20-$A$5))</f>
        <v>12949.242170711281</v>
      </c>
      <c r="I20" s="67">
        <f ca="1">IF($A20-I$4&gt;$A$5, OFFSET(New_Cohort!$E$109, $A20-$A$5-I$4-1, $A20-$A$5-1), OFFSET(Existing_Cohort!$C$208, I$4-($A20-$A$5), $A20-$A$5))</f>
        <v>13107.827827481207</v>
      </c>
      <c r="J20" s="67">
        <f ca="1">IF($A20-J$4&gt;$A$5, OFFSET(New_Cohort!$E$109, $A20-$A$5-J$4-1, $A20-$A$5-1), OFFSET(Existing_Cohort!$C$208, J$4-($A20-$A$5), $A20-$A$5))</f>
        <v>13335.849504942929</v>
      </c>
      <c r="K20" s="67">
        <f ca="1">IF($A20-K$4&gt;$A$5, OFFSET(New_Cohort!$E$109, $A20-$A$5-K$4-1, $A20-$A$5-1), OFFSET(Existing_Cohort!$C$208, K$4-($A20-$A$5), $A20-$A$5))</f>
        <v>13662.859682532842</v>
      </c>
      <c r="L20" s="67">
        <f ca="1">IF($A20-L$4&gt;$A$5, OFFSET(New_Cohort!$E$109, $A20-$A$5-L$4-1, $A20-$A$5-1), OFFSET(Existing_Cohort!$C$208, L$4-($A20-$A$5), $A20-$A$5))</f>
        <v>14223.12805883598</v>
      </c>
      <c r="M20" s="67">
        <f ca="1">IF($A20-M$4&gt;$A$5, OFFSET(New_Cohort!$E$109, $A20-$A$5-M$4-1, $A20-$A$5-1), OFFSET(Existing_Cohort!$C$208, M$4-($A20-$A$5), $A20-$A$5))</f>
        <v>14920.186372122527</v>
      </c>
      <c r="N20" s="67">
        <f ca="1">IF($A20-N$4&gt;$A$5, OFFSET(New_Cohort!$E$109, $A20-$A$5-N$4-1, $A20-$A$5-1), OFFSET(Existing_Cohort!$C$208, N$4-($A20-$A$5), $A20-$A$5))</f>
        <v>15531.233229235113</v>
      </c>
      <c r="O20" s="67">
        <f ca="1">IF($A20-O$4&gt;$A$5, OFFSET(New_Cohort!$E$109, $A20-$A$5-O$4-1, $A20-$A$5-1), OFFSET(Existing_Cohort!$C$208, O$4-($A20-$A$5), $A20-$A$5))</f>
        <v>16154.750282864403</v>
      </c>
      <c r="P20" s="67">
        <f ca="1">IF($A20-P$4&gt;$A$5, OFFSET(New_Cohort!$E$109, $A20-$A$5-P$4-1, $A20-$A$5-1), OFFSET(Existing_Cohort!$C$208, P$4-($A20-$A$5), $A20-$A$5))</f>
        <v>16788.36291241123</v>
      </c>
      <c r="Q20" s="67">
        <f ca="1">IF($A20-Q$4&gt;$A$5, OFFSET(New_Cohort!$E$109, $A20-$A$5-Q$4-1, $A20-$A$5-1), OFFSET(Existing_Cohort!$C$208, Q$4-($A20-$A$5), $A20-$A$5))</f>
        <v>11454.406935034647</v>
      </c>
      <c r="R20" s="67">
        <f ca="1">IF($A20-R$4&gt;$A$5, OFFSET(New_Cohort!$E$109, $A20-$A$5-R$4-1, $A20-$A$5-1), OFFSET(Existing_Cohort!$C$208, R$4-($A20-$A$5), $A20-$A$5))</f>
        <v>13297.585251826</v>
      </c>
      <c r="S20" s="67">
        <f ca="1">IF($A20-S$4&gt;$A$5, OFFSET(New_Cohort!$E$109, $A20-$A$5-S$4-1, $A20-$A$5-1), OFFSET(Existing_Cohort!$C$208, S$4-($A20-$A$5), $A20-$A$5))</f>
        <v>14897.554096603621</v>
      </c>
      <c r="T20" s="67">
        <f ca="1">IF($A20-T$4&gt;$A$5, OFFSET(New_Cohort!$E$109, $A20-$A$5-T$4-1, $A20-$A$5-1), OFFSET(Existing_Cohort!$C$208, T$4-($A20-$A$5), $A20-$A$5))</f>
        <v>16757.292313079361</v>
      </c>
      <c r="U20" s="67">
        <f ca="1">IF($A20-U$4&gt;$A$5, OFFSET(New_Cohort!$E$109, $A20-$A$5-U$4-1, $A20-$A$5-1), OFFSET(Existing_Cohort!$C$208, U$4-($A20-$A$5), $A20-$A$5))</f>
        <v>18112.742327526015</v>
      </c>
      <c r="V20" s="67">
        <f ca="1">IF($A20-V$4&gt;$A$5, OFFSET(New_Cohort!$E$109, $A20-$A$5-V$4-1, $A20-$A$5-1), OFFSET(Existing_Cohort!$C$208, V$4-($A20-$A$5), $A20-$A$5))</f>
        <v>17609.323683736686</v>
      </c>
      <c r="W20" s="67">
        <f ca="1">IF($A20-W$4&gt;$A$5, OFFSET(New_Cohort!$E$109, $A20-$A$5-W$4-1, $A20-$A$5-1), OFFSET(Existing_Cohort!$C$208, W$4-($A20-$A$5), $A20-$A$5))</f>
        <v>17798.248650507445</v>
      </c>
      <c r="X20" s="67">
        <f ca="1">IF($A20-X$4&gt;$A$5, OFFSET(New_Cohort!$E$109, $A20-$A$5-X$4-1, $A20-$A$5-1), OFFSET(Existing_Cohort!$C$208, X$4-($A20-$A$5), $A20-$A$5))</f>
        <v>18172.579631513585</v>
      </c>
      <c r="Y20" s="67">
        <f ca="1">IF($A20-Y$4&gt;$A$5, OFFSET(New_Cohort!$E$109, $A20-$A$5-Y$4-1, $A20-$A$5-1), OFFSET(Existing_Cohort!$C$208, Y$4-($A20-$A$5), $A20-$A$5))</f>
        <v>18403.126319659517</v>
      </c>
      <c r="Z20" s="67">
        <f ca="1">IF($A20-Z$4&gt;$A$5, OFFSET(New_Cohort!$E$109, $A20-$A$5-Z$4-1, $A20-$A$5-1), OFFSET(Existing_Cohort!$C$208, Z$4-($A20-$A$5), $A20-$A$5))</f>
        <v>18164.028350142769</v>
      </c>
      <c r="AA20" s="67">
        <f ca="1">IF($A20-AA$4&gt;$A$5, OFFSET(New_Cohort!$E$109, $A20-$A$5-AA$4-1, $A20-$A$5-1), OFFSET(Existing_Cohort!$C$208, AA$4-($A20-$A$5), $A20-$A$5))</f>
        <v>17498.153715447952</v>
      </c>
      <c r="AB20" s="67">
        <f ca="1">IF($A20-AB$4&gt;$A$5, OFFSET(New_Cohort!$E$109, $A20-$A$5-AB$4-1, $A20-$A$5-1), OFFSET(Existing_Cohort!$C$208, AB$4-($A20-$A$5), $A20-$A$5))</f>
        <v>17589.812948375187</v>
      </c>
      <c r="AC20" s="67">
        <f ca="1">IF($A20-AC$4&gt;$A$5, OFFSET(New_Cohort!$E$109, $A20-$A$5-AC$4-1, $A20-$A$5-1), OFFSET(Existing_Cohort!$C$208, AC$4-($A20-$A$5), $A20-$A$5))</f>
        <v>17474.656318540692</v>
      </c>
      <c r="AD20" s="67">
        <f ca="1">IF($A20-AD$4&gt;$A$5, OFFSET(New_Cohort!$E$109, $A20-$A$5-AD$4-1, $A20-$A$5-1), OFFSET(Existing_Cohort!$C$208, AD$4-($A20-$A$5), $A20-$A$5))</f>
        <v>17042.810394196535</v>
      </c>
      <c r="AE20" s="67">
        <f ca="1">IF($A20-AE$4&gt;$A$5, OFFSET(New_Cohort!$E$109, $A20-$A$5-AE$4-1, $A20-$A$5-1), OFFSET(Existing_Cohort!$C$208, AE$4-($A20-$A$5), $A20-$A$5))</f>
        <v>16582.592573032547</v>
      </c>
      <c r="AF20" s="67">
        <f ca="1">IF($A20-AF$4&gt;$A$5, OFFSET(New_Cohort!$E$109, $A20-$A$5-AF$4-1, $A20-$A$5-1), OFFSET(Existing_Cohort!$C$208, AF$4-($A20-$A$5), $A20-$A$5))</f>
        <v>16230.836884657048</v>
      </c>
      <c r="AG20" s="67">
        <f ca="1">IF($A20-AG$4&gt;$A$5, OFFSET(New_Cohort!$E$109, $A20-$A$5-AG$4-1, $A20-$A$5-1), OFFSET(Existing_Cohort!$C$208, AG$4-($A20-$A$5), $A20-$A$5))</f>
        <v>15959.106102398327</v>
      </c>
      <c r="AH20" s="67">
        <f ca="1">IF($A20-AH$4&gt;$A$5, OFFSET(New_Cohort!$E$109, $A20-$A$5-AH$4-1, $A20-$A$5-1), OFFSET(Existing_Cohort!$C$208, AH$4-($A20-$A$5), $A20-$A$5))</f>
        <v>15682.454999202451</v>
      </c>
      <c r="AI20" s="67">
        <f ca="1">IF($A20-AI$4&gt;$A$5, OFFSET(New_Cohort!$E$109, $A20-$A$5-AI$4-1, $A20-$A$5-1), OFFSET(Existing_Cohort!$C$208, AI$4-($A20-$A$5), $A20-$A$5))</f>
        <v>15538.369360565139</v>
      </c>
      <c r="AJ20" s="67">
        <f ca="1">IF($A20-AJ$4&gt;$A$5, OFFSET(New_Cohort!$E$109, $A20-$A$5-AJ$4-1, $A20-$A$5-1), OFFSET(Existing_Cohort!$C$208, AJ$4-($A20-$A$5), $A20-$A$5))</f>
        <v>15595.611644502314</v>
      </c>
      <c r="AK20" s="67">
        <f ca="1">IF($A20-AK$4&gt;$A$5, OFFSET(New_Cohort!$E$109, $A20-$A$5-AK$4-1, $A20-$A$5-1), OFFSET(Existing_Cohort!$C$208, AK$4-($A20-$A$5), $A20-$A$5))</f>
        <v>16038.403362211449</v>
      </c>
      <c r="AL20" s="67">
        <f ca="1">IF($A20-AL$4&gt;$A$5, OFFSET(New_Cohort!$E$109, $A20-$A$5-AL$4-1, $A20-$A$5-1), OFFSET(Existing_Cohort!$C$208, AL$4-($A20-$A$5), $A20-$A$5))</f>
        <v>16071.685212928194</v>
      </c>
      <c r="AM20" s="67">
        <f ca="1">IF($A20-AM$4&gt;$A$5, OFFSET(New_Cohort!$E$109, $A20-$A$5-AM$4-1, $A20-$A$5-1), OFFSET(Existing_Cohort!$C$208, AM$4-($A20-$A$5), $A20-$A$5))</f>
        <v>15805.429784097136</v>
      </c>
      <c r="AN20" s="67">
        <f ca="1">IF($A20-AN$4&gt;$A$5, OFFSET(New_Cohort!$E$109, $A20-$A$5-AN$4-1, $A20-$A$5-1), OFFSET(Existing_Cohort!$C$208, AN$4-($A20-$A$5), $A20-$A$5))</f>
        <v>16111.842643399337</v>
      </c>
      <c r="AO20" s="67">
        <f ca="1">IF($A20-AO$4&gt;$A$5, OFFSET(New_Cohort!$E$109, $A20-$A$5-AO$4-1, $A20-$A$5-1), OFFSET(Existing_Cohort!$C$208, AO$4-($A20-$A$5), $A20-$A$5))</f>
        <v>16564.263812272249</v>
      </c>
      <c r="AP20" s="67">
        <f ca="1">IF($A20-AP$4&gt;$A$5, OFFSET(New_Cohort!$E$109, $A20-$A$5-AP$4-1, $A20-$A$5-1), OFFSET(Existing_Cohort!$C$208, AP$4-($A20-$A$5), $A20-$A$5))</f>
        <v>17122.709626228407</v>
      </c>
      <c r="AQ20" s="67">
        <f ca="1">IF($A20-AQ$4&gt;$A$5, OFFSET(New_Cohort!$E$109, $A20-$A$5-AQ$4-1, $A20-$A$5-1), OFFSET(Existing_Cohort!$C$208, AQ$4-($A20-$A$5), $A20-$A$5))</f>
        <v>17656.761708945298</v>
      </c>
      <c r="AR20" s="67">
        <f ca="1">IF($A20-AR$4&gt;$A$5, OFFSET(New_Cohort!$E$109, $A20-$A$5-AR$4-1, $A20-$A$5-1), OFFSET(Existing_Cohort!$C$208, AR$4-($A20-$A$5), $A20-$A$5))</f>
        <v>18173.979582142278</v>
      </c>
      <c r="AS20" s="67">
        <f ca="1">IF($A20-AS$4&gt;$A$5, OFFSET(New_Cohort!$E$109, $A20-$A$5-AS$4-1, $A20-$A$5-1), OFFSET(Existing_Cohort!$C$208, AS$4-($A20-$A$5), $A20-$A$5))</f>
        <v>18856.172439524569</v>
      </c>
      <c r="AT20" s="67">
        <f ca="1">IF($A20-AT$4&gt;$A$5, OFFSET(New_Cohort!$E$109, $A20-$A$5-AT$4-1, $A20-$A$5-1), OFFSET(Existing_Cohort!$C$208, AT$4-($A20-$A$5), $A20-$A$5))</f>
        <v>19959.025126197615</v>
      </c>
      <c r="AU20" s="67">
        <f ca="1">IF($A20-AU$4&gt;$A$5, OFFSET(New_Cohort!$E$109, $A20-$A$5-AU$4-1, $A20-$A$5-1), OFFSET(Existing_Cohort!$C$208, AU$4-($A20-$A$5), $A20-$A$5))</f>
        <v>23133.712892369738</v>
      </c>
      <c r="AV20" s="67">
        <f ca="1">IF($A20-AV$4&gt;$A$5, OFFSET(New_Cohort!$E$109, $A20-$A$5-AV$4-1, $A20-$A$5-1), OFFSET(Existing_Cohort!$C$208, AV$4-($A20-$A$5), $A20-$A$5))</f>
        <v>25086.841382686016</v>
      </c>
      <c r="AW20" s="67">
        <f ca="1">IF($A20-AW$4&gt;$A$5, OFFSET(New_Cohort!$E$109, $A20-$A$5-AW$4-1, $A20-$A$5-1), OFFSET(Existing_Cohort!$C$208, AW$4-($A20-$A$5), $A20-$A$5))</f>
        <v>24179.261234232908</v>
      </c>
      <c r="AX20" s="67">
        <f ca="1">IF($A20-AX$4&gt;$A$5, OFFSET(New_Cohort!$E$109, $A20-$A$5-AX$4-1, $A20-$A$5-1), OFFSET(Existing_Cohort!$C$208, AX$4-($A20-$A$5), $A20-$A$5))</f>
        <v>24301.947329233248</v>
      </c>
      <c r="AY20" s="67">
        <f ca="1">IF($A20-AY$4&gt;$A$5, OFFSET(New_Cohort!$E$109, $A20-$A$5-AY$4-1, $A20-$A$5-1), OFFSET(Existing_Cohort!$C$208, AY$4-($A20-$A$5), $A20-$A$5))</f>
        <v>24110.032423190256</v>
      </c>
      <c r="AZ20" s="67">
        <f ca="1">IF($A20-AZ$4&gt;$A$5, OFFSET(New_Cohort!$E$109, $A20-$A$5-AZ$4-1, $A20-$A$5-1), OFFSET(Existing_Cohort!$C$208, AZ$4-($A20-$A$5), $A20-$A$5))</f>
        <v>22480.786312298918</v>
      </c>
      <c r="BA20" s="67">
        <f ca="1">IF($A20-BA$4&gt;$A$5, OFFSET(New_Cohort!$E$109, $A20-$A$5-BA$4-1, $A20-$A$5-1), OFFSET(Existing_Cohort!$C$208, BA$4-($A20-$A$5), $A20-$A$5))</f>
        <v>20979.533656746218</v>
      </c>
      <c r="BB20" s="67">
        <f ca="1">IF($A20-BB$4&gt;$A$5, OFFSET(New_Cohort!$E$109, $A20-$A$5-BB$4-1, $A20-$A$5-1), OFFSET(Existing_Cohort!$C$208, BB$4-($A20-$A$5), $A20-$A$5))</f>
        <v>19821.376556019623</v>
      </c>
      <c r="BC20" s="67">
        <f ca="1">IF($A20-BC$4&gt;$A$5, OFFSET(New_Cohort!$E$109, $A20-$A$5-BC$4-1, $A20-$A$5-1), OFFSET(Existing_Cohort!$C$208, BC$4-($A20-$A$5), $A20-$A$5))</f>
        <v>20440.829704986878</v>
      </c>
      <c r="BD20" s="67">
        <f ca="1">IF($A20-BD$4&gt;$A$5, OFFSET(New_Cohort!$E$109, $A20-$A$5-BD$4-1, $A20-$A$5-1), OFFSET(Existing_Cohort!$C$208, BD$4-($A20-$A$5), $A20-$A$5))</f>
        <v>20747.072412386558</v>
      </c>
      <c r="BE20" s="67">
        <f ca="1">IF($A20-BE$4&gt;$A$5, OFFSET(New_Cohort!$E$109, $A20-$A$5-BE$4-1, $A20-$A$5-1), OFFSET(Existing_Cohort!$C$208, BE$4-($A20-$A$5), $A20-$A$5))</f>
        <v>19395.014059335841</v>
      </c>
      <c r="BF20" s="67">
        <f ca="1">IF($A20-BF$4&gt;$A$5, OFFSET(New_Cohort!$E$109, $A20-$A$5-BF$4-1, $A20-$A$5-1), OFFSET(Existing_Cohort!$C$208, BF$4-($A20-$A$5), $A20-$A$5))</f>
        <v>18527.770162343932</v>
      </c>
      <c r="BG20" s="67">
        <f ca="1">IF($A20-BG$4&gt;$A$5, OFFSET(New_Cohort!$E$109, $A20-$A$5-BG$4-1, $A20-$A$5-1), OFFSET(Existing_Cohort!$C$208, BG$4-($A20-$A$5), $A20-$A$5))</f>
        <v>17589.810614018643</v>
      </c>
      <c r="BH20" s="67">
        <f ca="1">IF($A20-BH$4&gt;$A$5, OFFSET(New_Cohort!$E$109, $A20-$A$5-BH$4-1, $A20-$A$5-1), OFFSET(Existing_Cohort!$C$208, BH$4-($A20-$A$5), $A20-$A$5))</f>
        <v>16970.5387862227</v>
      </c>
      <c r="BI20" s="67">
        <f ca="1">IF($A20-BI$4&gt;$A$5, OFFSET(New_Cohort!$E$109, $A20-$A$5-BI$4-1, $A20-$A$5-1), OFFSET(Existing_Cohort!$C$208, BI$4-($A20-$A$5), $A20-$A$5))</f>
        <v>17493.592018773732</v>
      </c>
      <c r="BJ20" s="67">
        <f ca="1">IF($A20-BJ$4&gt;$A$5, OFFSET(New_Cohort!$E$109, $A20-$A$5-BJ$4-1, $A20-$A$5-1), OFFSET(Existing_Cohort!$C$208, BJ$4-($A20-$A$5), $A20-$A$5))</f>
        <v>18406.05855670547</v>
      </c>
      <c r="BK20" s="67">
        <f ca="1">IF($A20-BK$4&gt;$A$5, OFFSET(New_Cohort!$E$109, $A20-$A$5-BK$4-1, $A20-$A$5-1), OFFSET(Existing_Cohort!$C$208, BK$4-($A20-$A$5), $A20-$A$5))</f>
        <v>19684.576692884002</v>
      </c>
      <c r="BL20" s="67">
        <f ca="1">IF($A20-BL$4&gt;$A$5, OFFSET(New_Cohort!$E$109, $A20-$A$5-BL$4-1, $A20-$A$5-1), OFFSET(Existing_Cohort!$C$208, BL$4-($A20-$A$5), $A20-$A$5))</f>
        <v>21260.584447915466</v>
      </c>
      <c r="BM20" s="67">
        <f ca="1">IF($A20-BM$4&gt;$A$5, OFFSET(New_Cohort!$E$109, $A20-$A$5-BM$4-1, $A20-$A$5-1), OFFSET(Existing_Cohort!$C$208, BM$4-($A20-$A$5), $A20-$A$5))</f>
        <v>22067.682407910776</v>
      </c>
      <c r="BN20" s="67">
        <f ca="1">IF($A20-BN$4&gt;$A$5, OFFSET(New_Cohort!$E$109, $A20-$A$5-BN$4-1, $A20-$A$5-1), OFFSET(Existing_Cohort!$C$208, BN$4-($A20-$A$5), $A20-$A$5))</f>
        <v>22528.912174469151</v>
      </c>
      <c r="BO20" s="67">
        <f ca="1">IF($A20-BO$4&gt;$A$5, OFFSET(New_Cohort!$E$109, $A20-$A$5-BO$4-1, $A20-$A$5-1), OFFSET(Existing_Cohort!$C$208, BO$4-($A20-$A$5), $A20-$A$5))</f>
        <v>23260.960064999206</v>
      </c>
      <c r="BP20" s="67">
        <f ca="1">IF($A20-BP$4&gt;$A$5, OFFSET(New_Cohort!$E$109, $A20-$A$5-BP$4-1, $A20-$A$5-1), OFFSET(Existing_Cohort!$C$208, BP$4-($A20-$A$5), $A20-$A$5))</f>
        <v>23226.363017340009</v>
      </c>
      <c r="BQ20" s="67">
        <f ca="1">IF($A20-BQ$4&gt;$A$5, OFFSET(New_Cohort!$E$109, $A20-$A$5-BQ$4-1, $A20-$A$5-1), OFFSET(Existing_Cohort!$C$208, BQ$4-($A20-$A$5), $A20-$A$5))</f>
        <v>22759.157525966635</v>
      </c>
      <c r="BR20" s="67">
        <f ca="1">IF($A20-BR$4&gt;$A$5, OFFSET(New_Cohort!$E$109, $A20-$A$5-BR$4-1, $A20-$A$5-1), OFFSET(Existing_Cohort!$C$208, BR$4-($A20-$A$5), $A20-$A$5))</f>
        <v>21042.012057628497</v>
      </c>
      <c r="BS20" s="67">
        <f ca="1">IF($A20-BS$4&gt;$A$5, OFFSET(New_Cohort!$E$109, $A20-$A$5-BS$4-1, $A20-$A$5-1), OFFSET(Existing_Cohort!$C$208, BS$4-($A20-$A$5), $A20-$A$5))</f>
        <v>19720.400322510068</v>
      </c>
      <c r="BT20" s="67">
        <f ca="1">IF($A20-BT$4&gt;$A$5, OFFSET(New_Cohort!$E$109, $A20-$A$5-BT$4-1, $A20-$A$5-1), OFFSET(Existing_Cohort!$C$208, BT$4-($A20-$A$5), $A20-$A$5))</f>
        <v>20134.999778540892</v>
      </c>
      <c r="BU20" s="67">
        <f ca="1">IF($A20-BU$4&gt;$A$5, OFFSET(New_Cohort!$E$109, $A20-$A$5-BU$4-1, $A20-$A$5-1), OFFSET(Existing_Cohort!$C$208, BU$4-($A20-$A$5), $A20-$A$5))</f>
        <v>19844.08011604107</v>
      </c>
      <c r="BV20" s="67">
        <f ca="1">IF($A20-BV$4&gt;$A$5, OFFSET(New_Cohort!$E$109, $A20-$A$5-BV$4-1, $A20-$A$5-1), OFFSET(Existing_Cohort!$C$208, BV$4-($A20-$A$5), $A20-$A$5))</f>
        <v>20282.523075631529</v>
      </c>
      <c r="BW20" s="67">
        <f ca="1">IF($A20-BW$4&gt;$A$5, OFFSET(New_Cohort!$E$109, $A20-$A$5-BW$4-1, $A20-$A$5-1), OFFSET(Existing_Cohort!$C$208, BW$4-($A20-$A$5), $A20-$A$5))</f>
        <v>18590.53082423862</v>
      </c>
      <c r="BX20" s="67">
        <f ca="1">IF($A20-BX$4&gt;$A$5, OFFSET(New_Cohort!$E$109, $A20-$A$5-BX$4-1, $A20-$A$5-1), OFFSET(Existing_Cohort!$C$208, BX$4-($A20-$A$5), $A20-$A$5))</f>
        <v>12800.616424288135</v>
      </c>
      <c r="BY20" s="67">
        <f ca="1">IF($A20-BY$4&gt;$A$5, OFFSET(New_Cohort!$E$109, $A20-$A$5-BY$4-1, $A20-$A$5-1), OFFSET(Existing_Cohort!$C$208, BY$4-($A20-$A$5), $A20-$A$5))</f>
        <v>9555.8563839176859</v>
      </c>
      <c r="BZ20" s="67">
        <f ca="1">IF($A20-BZ$4&gt;$A$5, OFFSET(New_Cohort!$E$109, $A20-$A$5-BZ$4-1, $A20-$A$5-1), OFFSET(Existing_Cohort!$C$208, BZ$4-($A20-$A$5), $A20-$A$5))</f>
        <v>9517.2715878833769</v>
      </c>
      <c r="CA20" s="67">
        <f ca="1">IF($A20-CA$4&gt;$A$5, OFFSET(New_Cohort!$E$109, $A20-$A$5-CA$4-1, $A20-$A$5-1), OFFSET(Existing_Cohort!$C$208, CA$4-($A20-$A$5), $A20-$A$5))</f>
        <v>10234.225441892289</v>
      </c>
      <c r="CB20" s="67">
        <f ca="1">IF($A20-CB$4&gt;$A$5, OFFSET(New_Cohort!$E$109, $A20-$A$5-CB$4-1, $A20-$A$5-1), OFFSET(Existing_Cohort!$C$208, CB$4-($A20-$A$5), $A20-$A$5))</f>
        <v>11541.548316199249</v>
      </c>
      <c r="CC20" s="67">
        <f ca="1">IF($A20-CC$4&gt;$A$5, OFFSET(New_Cohort!$E$109, $A20-$A$5-CC$4-1, $A20-$A$5-1), OFFSET(Existing_Cohort!$C$208, CC$4-($A20-$A$5), $A20-$A$5))</f>
        <v>11188.092011790513</v>
      </c>
      <c r="CD20" s="67">
        <f ca="1">IF($A20-CD$4&gt;$A$5, OFFSET(New_Cohort!$E$109, $A20-$A$5-CD$4-1, $A20-$A$5-1), OFFSET(Existing_Cohort!$C$208, CD$4-($A20-$A$5), $A20-$A$5))</f>
        <v>10335.63643101681</v>
      </c>
      <c r="CE20" s="67">
        <f ca="1">IF($A20-CE$4&gt;$A$5, OFFSET(New_Cohort!$E$109, $A20-$A$5-CE$4-1, $A20-$A$5-1), OFFSET(Existing_Cohort!$C$208, CE$4-($A20-$A$5), $A20-$A$5))</f>
        <v>9847.0743350901648</v>
      </c>
      <c r="CF20" s="67">
        <f ca="1">IF($A20-CF$4&gt;$A$5, OFFSET(New_Cohort!$E$109, $A20-$A$5-CF$4-1, $A20-$A$5-1), OFFSET(Existing_Cohort!$C$208, CF$4-($A20-$A$5), $A20-$A$5))</f>
        <v>8820.6482004080917</v>
      </c>
      <c r="CG20" s="67">
        <f ca="1">IF($A20-CG$4&gt;$A$5, OFFSET(New_Cohort!$E$109, $A20-$A$5-CG$4-1, $A20-$A$5-1), OFFSET(Existing_Cohort!$C$208, CG$4-($A20-$A$5), $A20-$A$5))</f>
        <v>8097.033322609057</v>
      </c>
      <c r="CH20" s="67">
        <f ca="1">IF($A20-CH$4&gt;$A$5, OFFSET(New_Cohort!$E$109, $A20-$A$5-CH$4-1, $A20-$A$5-1), OFFSET(Existing_Cohort!$C$208, CH$4-($A20-$A$5), $A20-$A$5))</f>
        <v>7068.4678368643872</v>
      </c>
      <c r="CI20" s="67">
        <f ca="1">IF($A20-CI$4&gt;$A$5, OFFSET(New_Cohort!$E$109, $A20-$A$5-CI$4-1, $A20-$A$5-1), OFFSET(Existing_Cohort!$C$208, CI$4-($A20-$A$5), $A20-$A$5))</f>
        <v>5929.8283374479806</v>
      </c>
      <c r="CJ20" s="67">
        <f ca="1">IF($A20-CJ$4&gt;$A$5, OFFSET(New_Cohort!$E$109, $A20-$A$5-CJ$4-1, $A20-$A$5-1), OFFSET(Existing_Cohort!$C$208, CJ$4-($A20-$A$5), $A20-$A$5))</f>
        <v>4950.3230820178578</v>
      </c>
      <c r="CK20" s="67">
        <f ca="1">IF($A20-CK$4&gt;$A$5, OFFSET(New_Cohort!$E$109, $A20-$A$5-CK$4-1, $A20-$A$5-1), OFFSET(Existing_Cohort!$C$208, CK$4-($A20-$A$5), $A20-$A$5))</f>
        <v>3945.3926576209378</v>
      </c>
      <c r="CL20" s="67">
        <f ca="1">IF($A20-CL$4&gt;$A$5, OFFSET(New_Cohort!$E$109, $A20-$A$5-CL$4-1, $A20-$A$5-1), OFFSET(Existing_Cohort!$C$208, CL$4-($A20-$A$5), $A20-$A$5))</f>
        <v>3211.4965366327106</v>
      </c>
      <c r="CM20" s="67">
        <f ca="1">IF($A20-CM$4&gt;$A$5, OFFSET(New_Cohort!$E$109, $A20-$A$5-CM$4-1, $A20-$A$5-1), OFFSET(Existing_Cohort!$C$208, CM$4-($A20-$A$5), $A20-$A$5))</f>
        <v>2584.7052985808441</v>
      </c>
      <c r="CN20" s="67">
        <f ca="1">IF($A20-CN$4&gt;$A$5, OFFSET(New_Cohort!$E$109, $A20-$A$5-CN$4-1, $A20-$A$5-1), OFFSET(Existing_Cohort!$C$208, CN$4-($A20-$A$5), $A20-$A$5))</f>
        <v>2053.6741087319338</v>
      </c>
      <c r="CO20" s="67">
        <f ca="1">IF($A20-CO$4&gt;$A$5, OFFSET(New_Cohort!$E$109, $A20-$A$5-CO$4-1, $A20-$A$5-1), OFFSET(Existing_Cohort!$C$208, CO$4-($A20-$A$5), $A20-$A$5))</f>
        <v>1608.6692561763632</v>
      </c>
      <c r="CP20" s="67">
        <f ca="1">IF($A20-CP$4&gt;$A$5, OFFSET(New_Cohort!$E$109, $A20-$A$5-CP$4-1, $A20-$A$5-1), OFFSET(Existing_Cohort!$C$208, CP$4-($A20-$A$5), $A20-$A$5))</f>
        <v>1259.4350250885427</v>
      </c>
      <c r="CQ20" s="67">
        <f ca="1">IF($A20-CQ$4&gt;$A$5, OFFSET(New_Cohort!$E$109, $A20-$A$5-CQ$4-1, $A20-$A$5-1), OFFSET(Existing_Cohort!$C$208, CQ$4-($A20-$A$5), $A20-$A$5))</f>
        <v>992.29978614513152</v>
      </c>
      <c r="CR20" s="67">
        <f ca="1">IF($A20-CR$4&gt;$A$5, OFFSET(New_Cohort!$E$109, $A20-$A$5-CR$4-1, $A20-$A$5-1), OFFSET(Existing_Cohort!$C$208, CR$4-($A20-$A$5), $A20-$A$5))</f>
        <v>789.39168506246153</v>
      </c>
      <c r="CS20" s="67">
        <f ca="1">IF($A20-CS$4&gt;$A$5, OFFSET(New_Cohort!$E$109, $A20-$A$5-CS$4-1, $A20-$A$5-1), OFFSET(Existing_Cohort!$C$208, CS$4-($A20-$A$5), $A20-$A$5))</f>
        <v>607.56455305389795</v>
      </c>
      <c r="CT20" s="67">
        <f ca="1">IF($A20-CT$4&gt;$A$5, OFFSET(New_Cohort!$E$109, $A20-$A$5-CT$4-1, $A20-$A$5-1), OFFSET(Existing_Cohort!$C$208, CT$4-($A20-$A$5), $A20-$A$5))</f>
        <v>442.23270608121788</v>
      </c>
      <c r="CU20" s="67">
        <f ca="1">IF($A20-CU$4&gt;$A$5, OFFSET(New_Cohort!$E$109, $A20-$A$5-CU$4-1, $A20-$A$5-1), OFFSET(Existing_Cohort!$C$208, CU$4-($A20-$A$5), $A20-$A$5))</f>
        <v>321.8633687508177</v>
      </c>
      <c r="CV20" s="67">
        <f ca="1">IF($A20-CV$4&gt;$A$5, OFFSET(New_Cohort!$E$109, $A20-$A$5-CV$4-1, $A20-$A$5-1), OFFSET(Existing_Cohort!$C$208, CV$4-($A20-$A$5), $A20-$A$5))</f>
        <v>234.61705118472429</v>
      </c>
      <c r="CW20" s="67">
        <f ca="1">IF($A20-CW$4&gt;$A$5, OFFSET(New_Cohort!$E$109, $A20-$A$5-CW$4-1, $A20-$A$5-1), OFFSET(Existing_Cohort!$C$208, CW$4-($A20-$A$5), $A20-$A$5))</f>
        <v>164.51681825228903</v>
      </c>
      <c r="CX20" s="179">
        <f ca="1">SUM(OFFSET(Existing_Cohort!$C$308, $A$5-$A20,$A20-2021, $A20-$A$5+1))</f>
        <v>717.08148046713188</v>
      </c>
      <c r="CY20" s="29"/>
      <c r="CZ20" s="29">
        <f ca="1">SUM(B20:CX20)-OFFSET(Summary_Calculations!$D$26, 0, By_Age!$A20-2022)</f>
        <v>0</v>
      </c>
    </row>
    <row r="21" spans="1:104" x14ac:dyDescent="0.35">
      <c r="A21">
        <f t="shared" si="0"/>
        <v>2037</v>
      </c>
      <c r="B21" s="178">
        <f ca="1">IF($A21-B$4&gt;$A$5, OFFSET(New_Cohort!$E$109, $A21-$A$5-B$4-1, $A21-$A$5-1), OFFSET(Existing_Cohort!$C$208, B$4-($A21-$A$5), $A21-$A$5))</f>
        <v>13366.651280249642</v>
      </c>
      <c r="C21" s="67">
        <f ca="1">IF($A21-C$4&gt;$A$5, OFFSET(New_Cohort!$E$109, $A21-$A$5-C$4-1, $A21-$A$5-1), OFFSET(Existing_Cohort!$C$208, C$4-($A21-$A$5), $A21-$A$5))</f>
        <v>13204.886716875442</v>
      </c>
      <c r="D21" s="67">
        <f ca="1">IF($A21-D$4&gt;$A$5, OFFSET(New_Cohort!$E$109, $A21-$A$5-D$4-1, $A21-$A$5-1), OFFSET(Existing_Cohort!$C$208, D$4-($A21-$A$5), $A21-$A$5))</f>
        <v>13066.858842906</v>
      </c>
      <c r="E21" s="67">
        <f ca="1">IF($A21-E$4&gt;$A$5, OFFSET(New_Cohort!$E$109, $A21-$A$5-E$4-1, $A21-$A$5-1), OFFSET(Existing_Cohort!$C$208, E$4-($A21-$A$5), $A21-$A$5))</f>
        <v>12960.303114918195</v>
      </c>
      <c r="F21" s="67">
        <f ca="1">IF($A21-F$4&gt;$A$5, OFFSET(New_Cohort!$E$109, $A21-$A$5-F$4-1, $A21-$A$5-1), OFFSET(Existing_Cohort!$C$208, F$4-($A21-$A$5), $A21-$A$5))</f>
        <v>12872.56581440445</v>
      </c>
      <c r="G21" s="67">
        <f ca="1">IF($A21-G$4&gt;$A$5, OFFSET(New_Cohort!$E$109, $A21-$A$5-G$4-1, $A21-$A$5-1), OFFSET(Existing_Cohort!$C$208, G$4-($A21-$A$5), $A21-$A$5))</f>
        <v>12826.997701090651</v>
      </c>
      <c r="H21" s="67">
        <f ca="1">IF($A21-H$4&gt;$A$5, OFFSET(New_Cohort!$E$109, $A21-$A$5-H$4-1, $A21-$A$5-1), OFFSET(Existing_Cohort!$C$208, H$4-($A21-$A$5), $A21-$A$5))</f>
        <v>12851.703125566406</v>
      </c>
      <c r="I21" s="67">
        <f ca="1">IF($A21-I$4&gt;$A$5, OFFSET(New_Cohort!$E$109, $A21-$A$5-I$4-1, $A21-$A$5-1), OFFSET(Existing_Cohort!$C$208, I$4-($A21-$A$5), $A21-$A$5))</f>
        <v>12947.318232168311</v>
      </c>
      <c r="J21" s="67">
        <f ca="1">IF($A21-J$4&gt;$A$5, OFFSET(New_Cohort!$E$109, $A21-$A$5-J$4-1, $A21-$A$5-1), OFFSET(Existing_Cohort!$C$208, J$4-($A21-$A$5), $A21-$A$5))</f>
        <v>13105.938201139172</v>
      </c>
      <c r="K21" s="67">
        <f ca="1">IF($A21-K$4&gt;$A$5, OFFSET(New_Cohort!$E$109, $A21-$A$5-K$4-1, $A21-$A$5-1), OFFSET(Existing_Cohort!$C$208, K$4-($A21-$A$5), $A21-$A$5))</f>
        <v>13333.898520668099</v>
      </c>
      <c r="L21" s="67">
        <f ca="1">IF($A21-L$4&gt;$A$5, OFFSET(New_Cohort!$E$109, $A21-$A$5-L$4-1, $A21-$A$5-1), OFFSET(Existing_Cohort!$C$208, L$4-($A21-$A$5), $A21-$A$5))</f>
        <v>13660.755380292756</v>
      </c>
      <c r="M21" s="67">
        <f ca="1">IF($A21-M$4&gt;$A$5, OFFSET(New_Cohort!$E$109, $A21-$A$5-M$4-1, $A21-$A$5-1), OFFSET(Existing_Cohort!$C$208, M$4-($A21-$A$5), $A21-$A$5))</f>
        <v>14220.751078407206</v>
      </c>
      <c r="N21" s="67">
        <f ca="1">IF($A21-N$4&gt;$A$5, OFFSET(New_Cohort!$E$109, $A21-$A$5-N$4-1, $A21-$A$5-1), OFFSET(Existing_Cohort!$C$208, N$4-($A21-$A$5), $A21-$A$5))</f>
        <v>14917.444453213957</v>
      </c>
      <c r="O21" s="67">
        <f ca="1">IF($A21-O$4&gt;$A$5, OFFSET(New_Cohort!$E$109, $A21-$A$5-O$4-1, $A21-$A$5-1), OFFSET(Existing_Cohort!$C$208, O$4-($A21-$A$5), $A21-$A$5))</f>
        <v>15528.082971667704</v>
      </c>
      <c r="P21" s="67">
        <f ca="1">IF($A21-P$4&gt;$A$5, OFFSET(New_Cohort!$E$109, $A21-$A$5-P$4-1, $A21-$A$5-1), OFFSET(Existing_Cohort!$C$208, P$4-($A21-$A$5), $A21-$A$5))</f>
        <v>16151.132028757424</v>
      </c>
      <c r="Q21" s="67">
        <f ca="1">IF($A21-Q$4&gt;$A$5, OFFSET(New_Cohort!$E$109, $A21-$A$5-Q$4-1, $A21-$A$5-1), OFFSET(Existing_Cohort!$C$208, Q$4-($A21-$A$5), $A21-$A$5))</f>
        <v>16784.240046921193</v>
      </c>
      <c r="R21" s="67">
        <f ca="1">IF($A21-R$4&gt;$A$5, OFFSET(New_Cohort!$E$109, $A21-$A$5-R$4-1, $A21-$A$5-1), OFFSET(Existing_Cohort!$C$208, R$4-($A21-$A$5), $A21-$A$5))</f>
        <v>11451.393590489137</v>
      </c>
      <c r="S21" s="67">
        <f ca="1">IF($A21-S$4&gt;$A$5, OFFSET(New_Cohort!$E$109, $A21-$A$5-S$4-1, $A21-$A$5-1), OFFSET(Existing_Cohort!$C$208, S$4-($A21-$A$5), $A21-$A$5))</f>
        <v>13293.870875313891</v>
      </c>
      <c r="T21" s="67">
        <f ca="1">IF($A21-T$4&gt;$A$5, OFFSET(New_Cohort!$E$109, $A21-$A$5-T$4-1, $A21-$A$5-1), OFFSET(Existing_Cohort!$C$208, T$4-($A21-$A$5), $A21-$A$5))</f>
        <v>14893.181743286819</v>
      </c>
      <c r="U21" s="67">
        <f ca="1">IF($A21-U$4&gt;$A$5, OFFSET(New_Cohort!$E$109, $A21-$A$5-U$4-1, $A21-$A$5-1), OFFSET(Existing_Cohort!$C$208, U$4-($A21-$A$5), $A21-$A$5))</f>
        <v>16752.157459341714</v>
      </c>
      <c r="V21" s="67">
        <f ca="1">IF($A21-V$4&gt;$A$5, OFFSET(New_Cohort!$E$109, $A21-$A$5-V$4-1, $A21-$A$5-1), OFFSET(Existing_Cohort!$C$208, V$4-($A21-$A$5), $A21-$A$5))</f>
        <v>18106.979018788028</v>
      </c>
      <c r="W21" s="67">
        <f ca="1">IF($A21-W$4&gt;$A$5, OFFSET(New_Cohort!$E$109, $A21-$A$5-W$4-1, $A21-$A$5-1), OFFSET(Existing_Cohort!$C$208, W$4-($A21-$A$5), $A21-$A$5))</f>
        <v>17603.52077811768</v>
      </c>
      <c r="X21" s="67">
        <f ca="1">IF($A21-X$4&gt;$A$5, OFFSET(New_Cohort!$E$109, $A21-$A$5-X$4-1, $A21-$A$5-1), OFFSET(Existing_Cohort!$C$208, X$4-($A21-$A$5), $A21-$A$5))</f>
        <v>17792.195006973259</v>
      </c>
      <c r="Y21" s="67">
        <f ca="1">IF($A21-Y$4&gt;$A$5, OFFSET(New_Cohort!$E$109, $A21-$A$5-Y$4-1, $A21-$A$5-1), OFFSET(Existing_Cohort!$C$208, Y$4-($A21-$A$5), $A21-$A$5))</f>
        <v>18166.198107912322</v>
      </c>
      <c r="Z21" s="67">
        <f ca="1">IF($A21-Z$4&gt;$A$5, OFFSET(New_Cohort!$E$109, $A21-$A$5-Z$4-1, $A21-$A$5-1), OFFSET(Existing_Cohort!$C$208, Z$4-($A21-$A$5), $A21-$A$5))</f>
        <v>18396.452366600337</v>
      </c>
      <c r="AA21" s="67">
        <f ca="1">IF($A21-AA$4&gt;$A$5, OFFSET(New_Cohort!$E$109, $A21-$A$5-AA$4-1, $A21-$A$5-1), OFFSET(Existing_Cohort!$C$208, AA$4-($A21-$A$5), $A21-$A$5))</f>
        <v>18157.216550344536</v>
      </c>
      <c r="AB21" s="67">
        <f ca="1">IF($A21-AB$4&gt;$A$5, OFFSET(New_Cohort!$E$109, $A21-$A$5-AB$4-1, $A21-$A$5-1), OFFSET(Existing_Cohort!$C$208, AB$4-($A21-$A$5), $A21-$A$5))</f>
        <v>17491.367577464829</v>
      </c>
      <c r="AC21" s="67">
        <f ca="1">IF($A21-AC$4&gt;$A$5, OFFSET(New_Cohort!$E$109, $A21-$A$5-AC$4-1, $A21-$A$5-1), OFFSET(Existing_Cohort!$C$208, AC$4-($A21-$A$5), $A21-$A$5))</f>
        <v>17582.720394979598</v>
      </c>
      <c r="AD21" s="67">
        <f ca="1">IF($A21-AD$4&gt;$A$5, OFFSET(New_Cohort!$E$109, $A21-$A$5-AD$4-1, $A21-$A$5-1), OFFSET(Existing_Cohort!$C$208, AD$4-($A21-$A$5), $A21-$A$5))</f>
        <v>17467.319124507663</v>
      </c>
      <c r="AE21" s="67">
        <f ca="1">IF($A21-AE$4&gt;$A$5, OFFSET(New_Cohort!$E$109, $A21-$A$5-AE$4-1, $A21-$A$5-1), OFFSET(Existing_Cohort!$C$208, AE$4-($A21-$A$5), $A21-$A$5))</f>
        <v>17035.319979437587</v>
      </c>
      <c r="AF21" s="67">
        <f ca="1">IF($A21-AF$4&gt;$A$5, OFFSET(New_Cohort!$E$109, $A21-$A$5-AF$4-1, $A21-$A$5-1), OFFSET(Existing_Cohort!$C$208, AF$4-($A21-$A$5), $A21-$A$5))</f>
        <v>16574.936809726387</v>
      </c>
      <c r="AG21" s="67">
        <f ca="1">IF($A21-AG$4&gt;$A$5, OFFSET(New_Cohort!$E$109, $A21-$A$5-AG$4-1, $A21-$A$5-1), OFFSET(Existing_Cohort!$C$208, AG$4-($A21-$A$5), $A21-$A$5))</f>
        <v>16222.928404767499</v>
      </c>
      <c r="AH21" s="67">
        <f ca="1">IF($A21-AH$4&gt;$A$5, OFFSET(New_Cohort!$E$109, $A21-$A$5-AH$4-1, $A21-$A$5-1), OFFSET(Existing_Cohort!$C$208, AH$4-($A21-$A$5), $A21-$A$5))</f>
        <v>15950.875752754975</v>
      </c>
      <c r="AI21" s="67">
        <f ca="1">IF($A21-AI$4&gt;$A$5, OFFSET(New_Cohort!$E$109, $A21-$A$5-AI$4-1, $A21-$A$5-1), OFFSET(Existing_Cohort!$C$208, AI$4-($A21-$A$5), $A21-$A$5))</f>
        <v>15673.867509675198</v>
      </c>
      <c r="AJ21" s="67">
        <f ca="1">IF($A21-AJ$4&gt;$A$5, OFFSET(New_Cohort!$E$109, $A21-$A$5-AJ$4-1, $A21-$A$5-1), OFFSET(Existing_Cohort!$C$208, AJ$4-($A21-$A$5), $A21-$A$5))</f>
        <v>15529.288265683168</v>
      </c>
      <c r="AK21" s="67">
        <f ca="1">IF($A21-AK$4&gt;$A$5, OFFSET(New_Cohort!$E$109, $A21-$A$5-AK$4-1, $A21-$A$5-1), OFFSET(Existing_Cohort!$C$208, AK$4-($A21-$A$5), $A21-$A$5))</f>
        <v>15585.864204385794</v>
      </c>
      <c r="AL21" s="67">
        <f ca="1">IF($A21-AL$4&gt;$A$5, OFFSET(New_Cohort!$E$109, $A21-$A$5-AL$4-1, $A21-$A$5-1), OFFSET(Existing_Cohort!$C$208, AL$4-($A21-$A$5), $A21-$A$5))</f>
        <v>16027.649295754065</v>
      </c>
      <c r="AM21" s="67">
        <f ca="1">IF($A21-AM$4&gt;$A$5, OFFSET(New_Cohort!$E$109, $A21-$A$5-AM$4-1, $A21-$A$5-1), OFFSET(Existing_Cohort!$C$208, AM$4-($A21-$A$5), $A21-$A$5))</f>
        <v>16060.089834027713</v>
      </c>
      <c r="AN21" s="67">
        <f ca="1">IF($A21-AN$4&gt;$A$5, OFFSET(New_Cohort!$E$109, $A21-$A$5-AN$4-1, $A21-$A$5-1), OFFSET(Existing_Cohort!$C$208, AN$4-($A21-$A$5), $A21-$A$5))</f>
        <v>15793.123347784373</v>
      </c>
      <c r="AO21" s="67">
        <f ca="1">IF($A21-AO$4&gt;$A$5, OFFSET(New_Cohort!$E$109, $A21-$A$5-AO$4-1, $A21-$A$5-1), OFFSET(Existing_Cohort!$C$208, AO$4-($A21-$A$5), $A21-$A$5))</f>
        <v>16098.263330412366</v>
      </c>
      <c r="AP21" s="67">
        <f ca="1">IF($A21-AP$4&gt;$A$5, OFFSET(New_Cohort!$E$109, $A21-$A$5-AP$4-1, $A21-$A$5-1), OFFSET(Existing_Cohort!$C$208, AP$4-($A21-$A$5), $A21-$A$5))</f>
        <v>16549.088375866268</v>
      </c>
      <c r="AQ21" s="67">
        <f ca="1">IF($A21-AQ$4&gt;$A$5, OFFSET(New_Cohort!$E$109, $A21-$A$5-AQ$4-1, $A21-$A$5-1), OFFSET(Existing_Cohort!$C$208, AQ$4-($A21-$A$5), $A21-$A$5))</f>
        <v>17105.603471819533</v>
      </c>
      <c r="AR21" s="67">
        <f ca="1">IF($A21-AR$4&gt;$A$5, OFFSET(New_Cohort!$E$109, $A21-$A$5-AR$4-1, $A21-$A$5-1), OFFSET(Existing_Cohort!$C$208, AR$4-($A21-$A$5), $A21-$A$5))</f>
        <v>17637.469782247321</v>
      </c>
      <c r="AS21" s="67">
        <f ca="1">IF($A21-AS$4&gt;$A$5, OFFSET(New_Cohort!$E$109, $A21-$A$5-AS$4-1, $A21-$A$5-1), OFFSET(Existing_Cohort!$C$208, AS$4-($A21-$A$5), $A21-$A$5))</f>
        <v>18152.197058906222</v>
      </c>
      <c r="AT21" s="67">
        <f ca="1">IF($A21-AT$4&gt;$A$5, OFFSET(New_Cohort!$E$109, $A21-$A$5-AT$4-1, $A21-$A$5-1), OFFSET(Existing_Cohort!$C$208, AT$4-($A21-$A$5), $A21-$A$5))</f>
        <v>18831.342240421942</v>
      </c>
      <c r="AU21" s="67">
        <f ca="1">IF($A21-AU$4&gt;$A$5, OFFSET(New_Cohort!$E$109, $A21-$A$5-AU$4-1, $A21-$A$5-1), OFFSET(Existing_Cohort!$C$208, AU$4-($A21-$A$5), $A21-$A$5))</f>
        <v>19930.086170295399</v>
      </c>
      <c r="AV21" s="67">
        <f ca="1">IF($A21-AV$4&gt;$A$5, OFFSET(New_Cohort!$E$109, $A21-$A$5-AV$4-1, $A21-$A$5-1), OFFSET(Existing_Cohort!$C$208, AV$4-($A21-$A$5), $A21-$A$5))</f>
        <v>23096.750324052893</v>
      </c>
      <c r="AW21" s="67">
        <f ca="1">IF($A21-AW$4&gt;$A$5, OFFSET(New_Cohort!$E$109, $A21-$A$5-AW$4-1, $A21-$A$5-1), OFFSET(Existing_Cohort!$C$208, AW$4-($A21-$A$5), $A21-$A$5))</f>
        <v>25042.619155247223</v>
      </c>
      <c r="AX21" s="67">
        <f ca="1">IF($A21-AX$4&gt;$A$5, OFFSET(New_Cohort!$E$109, $A21-$A$5-AX$4-1, $A21-$A$5-1), OFFSET(Existing_Cohort!$C$208, AX$4-($A21-$A$5), $A21-$A$5))</f>
        <v>24132.284143141449</v>
      </c>
      <c r="AY21" s="67">
        <f ca="1">IF($A21-AY$4&gt;$A$5, OFFSET(New_Cohort!$E$109, $A21-$A$5-AY$4-1, $A21-$A$5-1), OFFSET(Existing_Cohort!$C$208, AY$4-($A21-$A$5), $A21-$A$5))</f>
        <v>24249.992406752244</v>
      </c>
      <c r="AZ21" s="67">
        <f ca="1">IF($A21-AZ$4&gt;$A$5, OFFSET(New_Cohort!$E$109, $A21-$A$5-AZ$4-1, $A21-$A$5-1), OFFSET(Existing_Cohort!$C$208, AZ$4-($A21-$A$5), $A21-$A$5))</f>
        <v>24053.482397074673</v>
      </c>
      <c r="BA21" s="67">
        <f ca="1">IF($A21-BA$4&gt;$A$5, OFFSET(New_Cohort!$E$109, $A21-$A$5-BA$4-1, $A21-$A$5-1), OFFSET(Existing_Cohort!$C$208, BA$4-($A21-$A$5), $A21-$A$5))</f>
        <v>22423.109430607306</v>
      </c>
      <c r="BB21" s="67">
        <f ca="1">IF($A21-BB$4&gt;$A$5, OFFSET(New_Cohort!$E$109, $A21-$A$5-BB$4-1, $A21-$A$5-1), OFFSET(Existing_Cohort!$C$208, BB$4-($A21-$A$5), $A21-$A$5))</f>
        <v>20920.835508279677</v>
      </c>
      <c r="BC21" s="67">
        <f ca="1">IF($A21-BC$4&gt;$A$5, OFFSET(New_Cohort!$E$109, $A21-$A$5-BC$4-1, $A21-$A$5-1), OFFSET(Existing_Cohort!$C$208, BC$4-($A21-$A$5), $A21-$A$5))</f>
        <v>19761.104055628686</v>
      </c>
      <c r="BD21" s="67">
        <f ca="1">IF($A21-BD$4&gt;$A$5, OFFSET(New_Cohort!$E$109, $A21-$A$5-BD$4-1, $A21-$A$5-1), OFFSET(Existing_Cohort!$C$208, BD$4-($A21-$A$5), $A21-$A$5))</f>
        <v>20373.51847353152</v>
      </c>
      <c r="BE21" s="67">
        <f ca="1">IF($A21-BE$4&gt;$A$5, OFFSET(New_Cohort!$E$109, $A21-$A$5-BE$4-1, $A21-$A$5-1), OFFSET(Existing_Cohort!$C$208, BE$4-($A21-$A$5), $A21-$A$5))</f>
        <v>20673.324178436724</v>
      </c>
      <c r="BF21" s="67">
        <f ca="1">IF($A21-BF$4&gt;$A$5, OFFSET(New_Cohort!$E$109, $A21-$A$5-BF$4-1, $A21-$A$5-1), OFFSET(Existing_Cohort!$C$208, BF$4-($A21-$A$5), $A21-$A$5))</f>
        <v>19320.858948202018</v>
      </c>
      <c r="BG21" s="67">
        <f ca="1">IF($A21-BG$4&gt;$A$5, OFFSET(New_Cohort!$E$109, $A21-$A$5-BG$4-1, $A21-$A$5-1), OFFSET(Existing_Cohort!$C$208, BG$4-($A21-$A$5), $A21-$A$5))</f>
        <v>18451.766283339133</v>
      </c>
      <c r="BH21" s="67">
        <f ca="1">IF($A21-BH$4&gt;$A$5, OFFSET(New_Cohort!$E$109, $A21-$A$5-BH$4-1, $A21-$A$5-1), OFFSET(Existing_Cohort!$C$208, BH$4-($A21-$A$5), $A21-$A$5))</f>
        <v>17512.31937208469</v>
      </c>
      <c r="BI21" s="67">
        <f ca="1">IF($A21-BI$4&gt;$A$5, OFFSET(New_Cohort!$E$109, $A21-$A$5-BI$4-1, $A21-$A$5-1), OFFSET(Existing_Cohort!$C$208, BI$4-($A21-$A$5), $A21-$A$5))</f>
        <v>16889.917860100992</v>
      </c>
      <c r="BJ21" s="67">
        <f ca="1">IF($A21-BJ$4&gt;$A$5, OFFSET(New_Cohort!$E$109, $A21-$A$5-BJ$4-1, $A21-$A$5-1), OFFSET(Existing_Cohort!$C$208, BJ$4-($A21-$A$5), $A21-$A$5))</f>
        <v>17403.399817492478</v>
      </c>
      <c r="BK21" s="67">
        <f ca="1">IF($A21-BK$4&gt;$A$5, OFFSET(New_Cohort!$E$109, $A21-$A$5-BK$4-1, $A21-$A$5-1), OFFSET(Existing_Cohort!$C$208, BK$4-($A21-$A$5), $A21-$A$5))</f>
        <v>18302.217400257108</v>
      </c>
      <c r="BL21" s="67">
        <f ca="1">IF($A21-BL$4&gt;$A$5, OFFSET(New_Cohort!$E$109, $A21-$A$5-BL$4-1, $A21-$A$5-1), OFFSET(Existing_Cohort!$C$208, BL$4-($A21-$A$5), $A21-$A$5))</f>
        <v>19562.092508233483</v>
      </c>
      <c r="BM21" s="67">
        <f ca="1">IF($A21-BM$4&gt;$A$5, OFFSET(New_Cohort!$E$109, $A21-$A$5-BM$4-1, $A21-$A$5-1), OFFSET(Existing_Cohort!$C$208, BM$4-($A21-$A$5), $A21-$A$5))</f>
        <v>21113.708514492639</v>
      </c>
      <c r="BN21" s="67">
        <f ca="1">IF($A21-BN$4&gt;$A$5, OFFSET(New_Cohort!$E$109, $A21-$A$5-BN$4-1, $A21-$A$5-1), OFFSET(Existing_Cohort!$C$208, BN$4-($A21-$A$5), $A21-$A$5))</f>
        <v>21897.58890586171</v>
      </c>
      <c r="BO21" s="67">
        <f ca="1">IF($A21-BO$4&gt;$A$5, OFFSET(New_Cohort!$E$109, $A21-$A$5-BO$4-1, $A21-$A$5-1), OFFSET(Existing_Cohort!$C$208, BO$4-($A21-$A$5), $A21-$A$5))</f>
        <v>22334.513748357862</v>
      </c>
      <c r="BP21" s="67">
        <f ca="1">IF($A21-BP$4&gt;$A$5, OFFSET(New_Cohort!$E$109, $A21-$A$5-BP$4-1, $A21-$A$5-1), OFFSET(Existing_Cohort!$C$208, BP$4-($A21-$A$5), $A21-$A$5))</f>
        <v>23035.729097874388</v>
      </c>
      <c r="BQ21" s="67">
        <f ca="1">IF($A21-BQ$4&gt;$A$5, OFFSET(New_Cohort!$E$109, $A21-$A$5-BQ$4-1, $A21-$A$5-1), OFFSET(Existing_Cohort!$C$208, BQ$4-($A21-$A$5), $A21-$A$5))</f>
        <v>22973.44466979686</v>
      </c>
      <c r="BR21" s="67">
        <f ca="1">IF($A21-BR$4&gt;$A$5, OFFSET(New_Cohort!$E$109, $A21-$A$5-BR$4-1, $A21-$A$5-1), OFFSET(Existing_Cohort!$C$208, BR$4-($A21-$A$5), $A21-$A$5))</f>
        <v>22479.881298372831</v>
      </c>
      <c r="BS21" s="67">
        <f ca="1">IF($A21-BS$4&gt;$A$5, OFFSET(New_Cohort!$E$109, $A21-$A$5-BS$4-1, $A21-$A$5-1), OFFSET(Existing_Cohort!$C$208, BS$4-($A21-$A$5), $A21-$A$5))</f>
        <v>20750.495160830178</v>
      </c>
      <c r="BT21" s="67">
        <f ca="1">IF($A21-BT$4&gt;$A$5, OFFSET(New_Cohort!$E$109, $A21-$A$5-BT$4-1, $A21-$A$5-1), OFFSET(Existing_Cohort!$C$208, BT$4-($A21-$A$5), $A21-$A$5))</f>
        <v>19411.528435171174</v>
      </c>
      <c r="BU21" s="67">
        <f ca="1">IF($A21-BU$4&gt;$A$5, OFFSET(New_Cohort!$E$109, $A21-$A$5-BU$4-1, $A21-$A$5-1), OFFSET(Existing_Cohort!$C$208, BU$4-($A21-$A$5), $A21-$A$5))</f>
        <v>19778.235853533486</v>
      </c>
      <c r="BV21" s="67">
        <f ca="1">IF($A21-BV$4&gt;$A$5, OFFSET(New_Cohort!$E$109, $A21-$A$5-BV$4-1, $A21-$A$5-1), OFFSET(Existing_Cohort!$C$208, BV$4-($A21-$A$5), $A21-$A$5))</f>
        <v>19446.411614036446</v>
      </c>
      <c r="BW21" s="67">
        <f ca="1">IF($A21-BW$4&gt;$A$5, OFFSET(New_Cohort!$E$109, $A21-$A$5-BW$4-1, $A21-$A$5-1), OFFSET(Existing_Cohort!$C$208, BW$4-($A21-$A$5), $A21-$A$5))</f>
        <v>19823.364177659139</v>
      </c>
      <c r="BX21" s="67">
        <f ca="1">IF($A21-BX$4&gt;$A$5, OFFSET(New_Cohort!$E$109, $A21-$A$5-BX$4-1, $A21-$A$5-1), OFFSET(Existing_Cohort!$C$208, BX$4-($A21-$A$5), $A21-$A$5))</f>
        <v>18115.969570571822</v>
      </c>
      <c r="BY21" s="67">
        <f ca="1">IF($A21-BY$4&gt;$A$5, OFFSET(New_Cohort!$E$109, $A21-$A$5-BY$4-1, $A21-$A$5-1), OFFSET(Existing_Cohort!$C$208, BY$4-($A21-$A$5), $A21-$A$5))</f>
        <v>12432.98653504916</v>
      </c>
      <c r="BZ21" s="67">
        <f ca="1">IF($A21-BZ$4&gt;$A$5, OFFSET(New_Cohort!$E$109, $A21-$A$5-BZ$4-1, $A21-$A$5-1), OFFSET(Existing_Cohort!$C$208, BZ$4-($A21-$A$5), $A21-$A$5))</f>
        <v>9247.8312165777788</v>
      </c>
      <c r="CA21" s="67">
        <f ca="1">IF($A21-CA$4&gt;$A$5, OFFSET(New_Cohort!$E$109, $A21-$A$5-CA$4-1, $A21-$A$5-1), OFFSET(Existing_Cohort!$C$208, CA$4-($A21-$A$5), $A21-$A$5))</f>
        <v>9173.6891436849801</v>
      </c>
      <c r="CB21" s="67">
        <f ca="1">IF($A21-CB$4&gt;$A$5, OFFSET(New_Cohort!$E$109, $A21-$A$5-CB$4-1, $A21-$A$5-1), OFFSET(Existing_Cohort!$C$208, CB$4-($A21-$A$5), $A21-$A$5))</f>
        <v>9821.3767705367281</v>
      </c>
      <c r="CC21" s="67">
        <f ca="1">IF($A21-CC$4&gt;$A$5, OFFSET(New_Cohort!$E$109, $A21-$A$5-CC$4-1, $A21-$A$5-1), OFFSET(Existing_Cohort!$C$208, CC$4-($A21-$A$5), $A21-$A$5))</f>
        <v>11022.470458278767</v>
      </c>
      <c r="CD21" s="67">
        <f ca="1">IF($A21-CD$4&gt;$A$5, OFFSET(New_Cohort!$E$109, $A21-$A$5-CD$4-1, $A21-$A$5-1), OFFSET(Existing_Cohort!$C$208, CD$4-($A21-$A$5), $A21-$A$5))</f>
        <v>10628.136059565753</v>
      </c>
      <c r="CE21" s="67">
        <f ca="1">IF($A21-CE$4&gt;$A$5, OFFSET(New_Cohort!$E$109, $A21-$A$5-CE$4-1, $A21-$A$5-1), OFFSET(Existing_Cohort!$C$208, CE$4-($A21-$A$5), $A21-$A$5))</f>
        <v>9760.8885595715801</v>
      </c>
      <c r="CF21" s="67">
        <f ca="1">IF($A21-CF$4&gt;$A$5, OFFSET(New_Cohort!$E$109, $A21-$A$5-CF$4-1, $A21-$A$5-1), OFFSET(Existing_Cohort!$C$208, CF$4-($A21-$A$5), $A21-$A$5))</f>
        <v>9239.5078333856691</v>
      </c>
      <c r="CG21" s="67">
        <f ca="1">IF($A21-CG$4&gt;$A$5, OFFSET(New_Cohort!$E$109, $A21-$A$5-CG$4-1, $A21-$A$5-1), OFFSET(Existing_Cohort!$C$208, CG$4-($A21-$A$5), $A21-$A$5))</f>
        <v>8217.6340887932274</v>
      </c>
      <c r="CH21" s="67">
        <f ca="1">IF($A21-CH$4&gt;$A$5, OFFSET(New_Cohort!$E$109, $A21-$A$5-CH$4-1, $A21-$A$5-1), OFFSET(Existing_Cohort!$C$208, CH$4-($A21-$A$5), $A21-$A$5))</f>
        <v>7484.5263013042104</v>
      </c>
      <c r="CI21" s="67">
        <f ca="1">IF($A21-CI$4&gt;$A$5, OFFSET(New_Cohort!$E$109, $A21-$A$5-CI$4-1, $A21-$A$5-1), OFFSET(Existing_Cohort!$C$208, CI$4-($A21-$A$5), $A21-$A$5))</f>
        <v>6477.659819898654</v>
      </c>
      <c r="CJ21" s="67">
        <f ca="1">IF($A21-CJ$4&gt;$A$5, OFFSET(New_Cohort!$E$109, $A21-$A$5-CJ$4-1, $A21-$A$5-1), OFFSET(Existing_Cohort!$C$208, CJ$4-($A21-$A$5), $A21-$A$5))</f>
        <v>5383.1656800203446</v>
      </c>
      <c r="CK21" s="67">
        <f ca="1">IF($A21-CK$4&gt;$A$5, OFFSET(New_Cohort!$E$109, $A21-$A$5-CK$4-1, $A21-$A$5-1), OFFSET(Existing_Cohort!$C$208, CK$4-($A21-$A$5), $A21-$A$5))</f>
        <v>4447.7957405555662</v>
      </c>
      <c r="CL21" s="67">
        <f ca="1">IF($A21-CL$4&gt;$A$5, OFFSET(New_Cohort!$E$109, $A21-$A$5-CL$4-1, $A21-$A$5-1), OFFSET(Existing_Cohort!$C$208, CL$4-($A21-$A$5), $A21-$A$5))</f>
        <v>3505.2400960610357</v>
      </c>
      <c r="CM21" s="67">
        <f ca="1">IF($A21-CM$4&gt;$A$5, OFFSET(New_Cohort!$E$109, $A21-$A$5-CM$4-1, $A21-$A$5-1), OFFSET(Existing_Cohort!$C$208, CM$4-($A21-$A$5), $A21-$A$5))</f>
        <v>2818.803472963752</v>
      </c>
      <c r="CN21" s="67">
        <f ca="1">IF($A21-CN$4&gt;$A$5, OFFSET(New_Cohort!$E$109, $A21-$A$5-CN$4-1, $A21-$A$5-1), OFFSET(Existing_Cohort!$C$208, CN$4-($A21-$A$5), $A21-$A$5))</f>
        <v>2239.7192118476255</v>
      </c>
      <c r="CO21" s="67">
        <f ca="1">IF($A21-CO$4&gt;$A$5, OFFSET(New_Cohort!$E$109, $A21-$A$5-CO$4-1, $A21-$A$5-1), OFFSET(Existing_Cohort!$C$208, CO$4-($A21-$A$5), $A21-$A$5))</f>
        <v>1755.820526481662</v>
      </c>
      <c r="CP21" s="67">
        <f ca="1">IF($A21-CP$4&gt;$A$5, OFFSET(New_Cohort!$E$109, $A21-$A$5-CP$4-1, $A21-$A$5-1), OFFSET(Existing_Cohort!$C$208, CP$4-($A21-$A$5), $A21-$A$5))</f>
        <v>1355.7460771878223</v>
      </c>
      <c r="CQ21" s="67">
        <f ca="1">IF($A21-CQ$4&gt;$A$5, OFFSET(New_Cohort!$E$109, $A21-$A$5-CQ$4-1, $A21-$A$5-1), OFFSET(Existing_Cohort!$C$208, CQ$4-($A21-$A$5), $A21-$A$5))</f>
        <v>1045.298144201485</v>
      </c>
      <c r="CR21" s="67">
        <f ca="1">IF($A21-CR$4&gt;$A$5, OFFSET(New_Cohort!$E$109, $A21-$A$5-CR$4-1, $A21-$A$5-1), OFFSET(Existing_Cohort!$C$208, CR$4-($A21-$A$5), $A21-$A$5))</f>
        <v>810.34086522186897</v>
      </c>
      <c r="CS21" s="67">
        <f ca="1">IF($A21-CS$4&gt;$A$5, OFFSET(New_Cohort!$E$109, $A21-$A$5-CS$4-1, $A21-$A$5-1), OFFSET(Existing_Cohort!$C$208, CS$4-($A21-$A$5), $A21-$A$5))</f>
        <v>633.53095310877507</v>
      </c>
      <c r="CT21" s="67">
        <f ca="1">IF($A21-CT$4&gt;$A$5, OFFSET(New_Cohort!$E$109, $A21-$A$5-CT$4-1, $A21-$A$5-1), OFFSET(Existing_Cohort!$C$208, CT$4-($A21-$A$5), $A21-$A$5))</f>
        <v>478.52104152642346</v>
      </c>
      <c r="CU21" s="67">
        <f ca="1">IF($A21-CU$4&gt;$A$5, OFFSET(New_Cohort!$E$109, $A21-$A$5-CU$4-1, $A21-$A$5-1), OFFSET(Existing_Cohort!$C$208, CU$4-($A21-$A$5), $A21-$A$5))</f>
        <v>341.27642458911407</v>
      </c>
      <c r="CV21" s="67">
        <f ca="1">IF($A21-CV$4&gt;$A$5, OFFSET(New_Cohort!$E$109, $A21-$A$5-CV$4-1, $A21-$A$5-1), OFFSET(Existing_Cohort!$C$208, CV$4-($A21-$A$5), $A21-$A$5))</f>
        <v>242.90430779627536</v>
      </c>
      <c r="CW21" s="67">
        <f ca="1">IF($A21-CW$4&gt;$A$5, OFFSET(New_Cohort!$E$109, $A21-$A$5-CW$4-1, $A21-$A$5-1), OFFSET(Existing_Cohort!$C$208, CW$4-($A21-$A$5), $A21-$A$5))</f>
        <v>172.80829749086632</v>
      </c>
      <c r="CX21" s="179">
        <f ca="1">SUM(OFFSET(Existing_Cohort!$C$308, $A$5-$A21,$A21-2021, $A21-$A$5+1))</f>
        <v>801.09731373104034</v>
      </c>
      <c r="CY21" s="29"/>
      <c r="CZ21" s="29">
        <f ca="1">SUM(B21:CX21)-OFFSET(Summary_Calculations!$D$26, 0, By_Age!$A21-2022)</f>
        <v>0</v>
      </c>
    </row>
    <row r="22" spans="1:104" x14ac:dyDescent="0.35">
      <c r="A22">
        <f t="shared" si="0"/>
        <v>2038</v>
      </c>
      <c r="B22" s="178">
        <f ca="1">IF($A22-B$4&gt;$A$5, OFFSET(New_Cohort!$E$109, $A22-$A$5-B$4-1, $A22-$A$5-1), OFFSET(Existing_Cohort!$C$208, B$4-($A22-$A$5), $A22-$A$5))</f>
        <v>13539.379182039109</v>
      </c>
      <c r="C22" s="67">
        <f ca="1">IF($A22-C$4&gt;$A$5, OFFSET(New_Cohort!$E$109, $A22-$A$5-C$4-1, $A22-$A$5-1), OFFSET(Existing_Cohort!$C$208, C$4-($A22-$A$5), $A22-$A$5))</f>
        <v>13359.684911071752</v>
      </c>
      <c r="D22" s="67">
        <f ca="1">IF($A22-D$4&gt;$A$5, OFFSET(New_Cohort!$E$109, $A22-$A$5-D$4-1, $A22-$A$5-1), OFFSET(Existing_Cohort!$C$208, D$4-($A22-$A$5), $A22-$A$5))</f>
        <v>13199.874112562253</v>
      </c>
      <c r="E22" s="67">
        <f ca="1">IF($A22-E$4&gt;$A$5, OFFSET(New_Cohort!$E$109, $A22-$A$5-E$4-1, $A22-$A$5-1), OFFSET(Existing_Cohort!$C$208, E$4-($A22-$A$5), $A22-$A$5))</f>
        <v>13063.195744229048</v>
      </c>
      <c r="F22" s="67">
        <f ca="1">IF($A22-F$4&gt;$A$5, OFFSET(New_Cohort!$E$109, $A22-$A$5-F$4-1, $A22-$A$5-1), OFFSET(Existing_Cohort!$C$208, F$4-($A22-$A$5), $A22-$A$5))</f>
        <v>12957.506482824523</v>
      </c>
      <c r="G22" s="67">
        <f ca="1">IF($A22-G$4&gt;$A$5, OFFSET(New_Cohort!$E$109, $A22-$A$5-G$4-1, $A22-$A$5-1), OFFSET(Existing_Cohort!$C$208, G$4-($A22-$A$5), $A22-$A$5))</f>
        <v>12870.28386744111</v>
      </c>
      <c r="H22" s="67">
        <f ca="1">IF($A22-H$4&gt;$A$5, OFFSET(New_Cohort!$E$109, $A22-$A$5-H$4-1, $A22-$A$5-1), OFFSET(Existing_Cohort!$C$208, H$4-($A22-$A$5), $A22-$A$5))</f>
        <v>12824.991380732934</v>
      </c>
      <c r="I22" s="67">
        <f ca="1">IF($A22-I$4&gt;$A$5, OFFSET(New_Cohort!$E$109, $A22-$A$5-I$4-1, $A22-$A$5-1), OFFSET(Existing_Cohort!$C$208, I$4-($A22-$A$5), $A22-$A$5))</f>
        <v>12849.837340728296</v>
      </c>
      <c r="J22" s="67">
        <f ca="1">IF($A22-J$4&gt;$A$5, OFFSET(New_Cohort!$E$109, $A22-$A$5-J$4-1, $A22-$A$5-1), OFFSET(Existing_Cohort!$C$208, J$4-($A22-$A$5), $A22-$A$5))</f>
        <v>12945.494423555092</v>
      </c>
      <c r="K22" s="67">
        <f ca="1">IF($A22-K$4&gt;$A$5, OFFSET(New_Cohort!$E$109, $A22-$A$5-K$4-1, $A22-$A$5-1), OFFSET(Existing_Cohort!$C$208, K$4-($A22-$A$5), $A22-$A$5))</f>
        <v>13104.064692752705</v>
      </c>
      <c r="L22" s="67">
        <f ca="1">IF($A22-L$4&gt;$A$5, OFFSET(New_Cohort!$E$109, $A22-$A$5-L$4-1, $A22-$A$5-1), OFFSET(Existing_Cohort!$C$208, L$4-($A22-$A$5), $A22-$A$5))</f>
        <v>13331.8918398717</v>
      </c>
      <c r="M22" s="67">
        <f ca="1">IF($A22-M$4&gt;$A$5, OFFSET(New_Cohort!$E$109, $A22-$A$5-M$4-1, $A22-$A$5-1), OFFSET(Existing_Cohort!$C$208, M$4-($A22-$A$5), $A22-$A$5))</f>
        <v>13658.524583426584</v>
      </c>
      <c r="N22" s="67">
        <f ca="1">IF($A22-N$4&gt;$A$5, OFFSET(New_Cohort!$E$109, $A22-$A$5-N$4-1, $A22-$A$5-1), OFFSET(Existing_Cohort!$C$208, N$4-($A22-$A$5), $A22-$A$5))</f>
        <v>14218.197448719457</v>
      </c>
      <c r="O22" s="67">
        <f ca="1">IF($A22-O$4&gt;$A$5, OFFSET(New_Cohort!$E$109, $A22-$A$5-O$4-1, $A22-$A$5-1), OFFSET(Existing_Cohort!$C$208, O$4-($A22-$A$5), $A22-$A$5))</f>
        <v>14914.487872310448</v>
      </c>
      <c r="P22" s="67">
        <f ca="1">IF($A22-P$4&gt;$A$5, OFFSET(New_Cohort!$E$109, $A22-$A$5-P$4-1, $A22-$A$5-1), OFFSET(Existing_Cohort!$C$208, P$4-($A22-$A$5), $A22-$A$5))</f>
        <v>15524.684590659523</v>
      </c>
      <c r="Q22" s="67">
        <f ca="1">IF($A22-Q$4&gt;$A$5, OFFSET(New_Cohort!$E$109, $A22-$A$5-Q$4-1, $A22-$A$5-1), OFFSET(Existing_Cohort!$C$208, Q$4-($A22-$A$5), $A22-$A$5))</f>
        <v>16147.256335398928</v>
      </c>
      <c r="R22" s="67">
        <f ca="1">IF($A22-R$4&gt;$A$5, OFFSET(New_Cohort!$E$109, $A22-$A$5-R$4-1, $A22-$A$5-1), OFFSET(Existing_Cohort!$C$208, R$4-($A22-$A$5), $A22-$A$5))</f>
        <v>16779.871174968663</v>
      </c>
      <c r="S22" s="67">
        <f ca="1">IF($A22-S$4&gt;$A$5, OFFSET(New_Cohort!$E$109, $A22-$A$5-S$4-1, $A22-$A$5-1), OFFSET(Existing_Cohort!$C$208, S$4-($A22-$A$5), $A22-$A$5))</f>
        <v>11448.233860891134</v>
      </c>
      <c r="T22" s="67">
        <f ca="1">IF($A22-T$4&gt;$A$5, OFFSET(New_Cohort!$E$109, $A22-$A$5-T$4-1, $A22-$A$5-1), OFFSET(Existing_Cohort!$C$208, T$4-($A22-$A$5), $A22-$A$5))</f>
        <v>13290.01664118798</v>
      </c>
      <c r="U22" s="67">
        <f ca="1">IF($A22-U$4&gt;$A$5, OFFSET(New_Cohort!$E$109, $A22-$A$5-U$4-1, $A22-$A$5-1), OFFSET(Existing_Cohort!$C$208, U$4-($A22-$A$5), $A22-$A$5))</f>
        <v>14888.67383629152</v>
      </c>
      <c r="V22" s="67">
        <f ca="1">IF($A22-V$4&gt;$A$5, OFFSET(New_Cohort!$E$109, $A22-$A$5-V$4-1, $A22-$A$5-1), OFFSET(Existing_Cohort!$C$208, V$4-($A22-$A$5), $A22-$A$5))</f>
        <v>16746.891947882981</v>
      </c>
      <c r="W22" s="67">
        <f ca="1">IF($A22-W$4&gt;$A$5, OFFSET(New_Cohort!$E$109, $A22-$A$5-W$4-1, $A22-$A$5-1), OFFSET(Existing_Cohort!$C$208, W$4-($A22-$A$5), $A22-$A$5))</f>
        <v>18101.084794323266</v>
      </c>
      <c r="X22" s="67">
        <f ca="1">IF($A22-X$4&gt;$A$5, OFFSET(New_Cohort!$E$109, $A22-$A$5-X$4-1, $A22-$A$5-1), OFFSET(Existing_Cohort!$C$208, X$4-($A22-$A$5), $A22-$A$5))</f>
        <v>17597.606341046187</v>
      </c>
      <c r="Y22" s="67">
        <f ca="1">IF($A22-Y$4&gt;$A$5, OFFSET(New_Cohort!$E$109, $A22-$A$5-Y$4-1, $A22-$A$5-1), OFFSET(Existing_Cohort!$C$208, Y$4-($A22-$A$5), $A22-$A$5))</f>
        <v>17786.022916593683</v>
      </c>
      <c r="Z22" s="67">
        <f ca="1">IF($A22-Z$4&gt;$A$5, OFFSET(New_Cohort!$E$109, $A22-$A$5-Z$4-1, $A22-$A$5-1), OFFSET(Existing_Cohort!$C$208, Z$4-($A22-$A$5), $A22-$A$5))</f>
        <v>18159.689906720738</v>
      </c>
      <c r="AA22" s="67">
        <f ca="1">IF($A22-AA$4&gt;$A$5, OFFSET(New_Cohort!$E$109, $A22-$A$5-AA$4-1, $A22-$A$5-1), OFFSET(Existing_Cohort!$C$208, AA$4-($A22-$A$5), $A22-$A$5))</f>
        <v>18389.636306581393</v>
      </c>
      <c r="AB22" s="67">
        <f ca="1">IF($A22-AB$4&gt;$A$5, OFFSET(New_Cohort!$E$109, $A22-$A$5-AB$4-1, $A22-$A$5-1), OFFSET(Existing_Cohort!$C$208, AB$4-($A22-$A$5), $A22-$A$5))</f>
        <v>18150.259065244885</v>
      </c>
      <c r="AC22" s="67">
        <f ca="1">IF($A22-AC$4&gt;$A$5, OFFSET(New_Cohort!$E$109, $A22-$A$5-AC$4-1, $A22-$A$5-1), OFFSET(Existing_Cohort!$C$208, AC$4-($A22-$A$5), $A22-$A$5))</f>
        <v>17484.398428765795</v>
      </c>
      <c r="AD22" s="67">
        <f ca="1">IF($A22-AD$4&gt;$A$5, OFFSET(New_Cohort!$E$109, $A22-$A$5-AD$4-1, $A22-$A$5-1), OFFSET(Existing_Cohort!$C$208, AD$4-($A22-$A$5), $A22-$A$5))</f>
        <v>17575.424878411832</v>
      </c>
      <c r="AE22" s="67">
        <f ca="1">IF($A22-AE$4&gt;$A$5, OFFSET(New_Cohort!$E$109, $A22-$A$5-AE$4-1, $A22-$A$5-1), OFFSET(Existing_Cohort!$C$208, AE$4-($A22-$A$5), $A22-$A$5))</f>
        <v>17459.731937916928</v>
      </c>
      <c r="AF22" s="67">
        <f ca="1">IF($A22-AF$4&gt;$A$5, OFFSET(New_Cohort!$E$109, $A22-$A$5-AF$4-1, $A22-$A$5-1), OFFSET(Existing_Cohort!$C$208, AF$4-($A22-$A$5), $A22-$A$5))</f>
        <v>17027.546808276129</v>
      </c>
      <c r="AG22" s="67">
        <f ca="1">IF($A22-AG$4&gt;$A$5, OFFSET(New_Cohort!$E$109, $A22-$A$5-AG$4-1, $A22-$A$5-1), OFFSET(Existing_Cohort!$C$208, AG$4-($A22-$A$5), $A22-$A$5))</f>
        <v>16566.953929172982</v>
      </c>
      <c r="AH22" s="67">
        <f ca="1">IF($A22-AH$4&gt;$A$5, OFFSET(New_Cohort!$E$109, $A22-$A$5-AH$4-1, $A22-$A$5-1), OFFSET(Existing_Cohort!$C$208, AH$4-($A22-$A$5), $A22-$A$5))</f>
        <v>16214.657851927072</v>
      </c>
      <c r="AI22" s="67">
        <f ca="1">IF($A22-AI$4&gt;$A$5, OFFSET(New_Cohort!$E$109, $A22-$A$5-AI$4-1, $A22-$A$5-1), OFFSET(Existing_Cohort!$C$208, AI$4-($A22-$A$5), $A22-$A$5))</f>
        <v>15942.240792852437</v>
      </c>
      <c r="AJ22" s="67">
        <f ca="1">IF($A22-AJ$4&gt;$A$5, OFFSET(New_Cohort!$E$109, $A22-$A$5-AJ$4-1, $A22-$A$5-1), OFFSET(Existing_Cohort!$C$208, AJ$4-($A22-$A$5), $A22-$A$5))</f>
        <v>15664.810688878897</v>
      </c>
      <c r="AK22" s="67">
        <f ca="1">IF($A22-AK$4&gt;$A$5, OFFSET(New_Cohort!$E$109, $A22-$A$5-AK$4-1, $A22-$A$5-1), OFFSET(Existing_Cohort!$C$208, AK$4-($A22-$A$5), $A22-$A$5))</f>
        <v>15519.690838439838</v>
      </c>
      <c r="AL22" s="67">
        <f ca="1">IF($A22-AL$4&gt;$A$5, OFFSET(New_Cohort!$E$109, $A22-$A$5-AL$4-1, $A22-$A$5-1), OFFSET(Existing_Cohort!$C$208, AL$4-($A22-$A$5), $A22-$A$5))</f>
        <v>15575.529225824332</v>
      </c>
      <c r="AM22" s="67">
        <f ca="1">IF($A22-AM$4&gt;$A$5, OFFSET(New_Cohort!$E$109, $A22-$A$5-AM$4-1, $A22-$A$5-1), OFFSET(Existing_Cohort!$C$208, AM$4-($A22-$A$5), $A22-$A$5))</f>
        <v>16016.21291374031</v>
      </c>
      <c r="AN22" s="67">
        <f ca="1">IF($A22-AN$4&gt;$A$5, OFFSET(New_Cohort!$E$109, $A22-$A$5-AN$4-1, $A22-$A$5-1), OFFSET(Existing_Cohort!$C$208, AN$4-($A22-$A$5), $A22-$A$5))</f>
        <v>16047.721621666677</v>
      </c>
      <c r="AO22" s="67">
        <f ca="1">IF($A22-AO$4&gt;$A$5, OFFSET(New_Cohort!$E$109, $A22-$A$5-AO$4-1, $A22-$A$5-1), OFFSET(Existing_Cohort!$C$208, AO$4-($A22-$A$5), $A22-$A$5))</f>
        <v>15779.956910567813</v>
      </c>
      <c r="AP22" s="67">
        <f ca="1">IF($A22-AP$4&gt;$A$5, OFFSET(New_Cohort!$E$109, $A22-$A$5-AP$4-1, $A22-$A$5-1), OFFSET(Existing_Cohort!$C$208, AP$4-($A22-$A$5), $A22-$A$5))</f>
        <v>16083.672886139835</v>
      </c>
      <c r="AQ22" s="67">
        <f ca="1">IF($A22-AQ$4&gt;$A$5, OFFSET(New_Cohort!$E$109, $A22-$A$5-AQ$4-1, $A22-$A$5-1), OFFSET(Existing_Cohort!$C$208, AQ$4-($A22-$A$5), $A22-$A$5))</f>
        <v>16532.730564477009</v>
      </c>
      <c r="AR22" s="67">
        <f ca="1">IF($A22-AR$4&gt;$A$5, OFFSET(New_Cohort!$E$109, $A22-$A$5-AR$4-1, $A22-$A$5-1), OFFSET(Existing_Cohort!$C$208, AR$4-($A22-$A$5), $A22-$A$5))</f>
        <v>17087.109770717303</v>
      </c>
      <c r="AS22" s="67">
        <f ca="1">IF($A22-AS$4&gt;$A$5, OFFSET(New_Cohort!$E$109, $A22-$A$5-AS$4-1, $A22-$A$5-1), OFFSET(Existing_Cohort!$C$208, AS$4-($A22-$A$5), $A22-$A$5))</f>
        <v>17616.549322420513</v>
      </c>
      <c r="AT22" s="67">
        <f ca="1">IF($A22-AT$4&gt;$A$5, OFFSET(New_Cohort!$E$109, $A22-$A$5-AT$4-1, $A22-$A$5-1), OFFSET(Existing_Cohort!$C$208, AT$4-($A22-$A$5), $A22-$A$5))</f>
        <v>18128.539266697866</v>
      </c>
      <c r="AU22" s="67">
        <f ca="1">IF($A22-AU$4&gt;$A$5, OFFSET(New_Cohort!$E$109, $A22-$A$5-AU$4-1, $A22-$A$5-1), OFFSET(Existing_Cohort!$C$208, AU$4-($A22-$A$5), $A22-$A$5))</f>
        <v>18804.317475839463</v>
      </c>
      <c r="AV22" s="67">
        <f ca="1">IF($A22-AV$4&gt;$A$5, OFFSET(New_Cohort!$E$109, $A22-$A$5-AV$4-1, $A22-$A$5-1), OFFSET(Existing_Cohort!$C$208, AV$4-($A22-$A$5), $A22-$A$5))</f>
        <v>19898.566180396057</v>
      </c>
      <c r="AW22" s="67">
        <f ca="1">IF($A22-AW$4&gt;$A$5, OFFSET(New_Cohort!$E$109, $A22-$A$5-AW$4-1, $A22-$A$5-1), OFFSET(Existing_Cohort!$C$208, AW$4-($A22-$A$5), $A22-$A$5))</f>
        <v>23056.457734412168</v>
      </c>
      <c r="AX22" s="67">
        <f ca="1">IF($A22-AX$4&gt;$A$5, OFFSET(New_Cohort!$E$109, $A22-$A$5-AX$4-1, $A22-$A$5-1), OFFSET(Existing_Cohort!$C$208, AX$4-($A22-$A$5), $A22-$A$5))</f>
        <v>24994.468531362687</v>
      </c>
      <c r="AY22" s="67">
        <f ca="1">IF($A22-AY$4&gt;$A$5, OFFSET(New_Cohort!$E$109, $A22-$A$5-AY$4-1, $A22-$A$5-1), OFFSET(Existing_Cohort!$C$208, AY$4-($A22-$A$5), $A22-$A$5))</f>
        <v>24081.224502323232</v>
      </c>
      <c r="AZ22" s="67">
        <f ca="1">IF($A22-AZ$4&gt;$A$5, OFFSET(New_Cohort!$E$109, $A22-$A$5-AZ$4-1, $A22-$A$5-1), OFFSET(Existing_Cohort!$C$208, AZ$4-($A22-$A$5), $A22-$A$5))</f>
        <v>24193.706085124351</v>
      </c>
      <c r="BA22" s="67">
        <f ca="1">IF($A22-BA$4&gt;$A$5, OFFSET(New_Cohort!$E$109, $A22-$A$5-BA$4-1, $A22-$A$5-1), OFFSET(Existing_Cohort!$C$208, BA$4-($A22-$A$5), $A22-$A$5))</f>
        <v>23992.417972846728</v>
      </c>
      <c r="BB22" s="67">
        <f ca="1">IF($A22-BB$4&gt;$A$5, OFFSET(New_Cohort!$E$109, $A22-$A$5-BB$4-1, $A22-$A$5-1), OFFSET(Existing_Cohort!$C$208, BB$4-($A22-$A$5), $A22-$A$5))</f>
        <v>22361.037062611875</v>
      </c>
      <c r="BC22" s="67">
        <f ca="1">IF($A22-BC$4&gt;$A$5, OFFSET(New_Cohort!$E$109, $A22-$A$5-BC$4-1, $A22-$A$5-1), OFFSET(Existing_Cohort!$C$208, BC$4-($A22-$A$5), $A22-$A$5))</f>
        <v>20857.903981287491</v>
      </c>
      <c r="BD22" s="67">
        <f ca="1">IF($A22-BD$4&gt;$A$5, OFFSET(New_Cohort!$E$109, $A22-$A$5-BD$4-1, $A22-$A$5-1), OFFSET(Existing_Cohort!$C$208, BD$4-($A22-$A$5), $A22-$A$5))</f>
        <v>19696.73788314587</v>
      </c>
      <c r="BE22" s="67">
        <f ca="1">IF($A22-BE$4&gt;$A$5, OFFSET(New_Cohort!$E$109, $A22-$A$5-BE$4-1, $A22-$A$5-1), OFFSET(Existing_Cohort!$C$208, BE$4-($A22-$A$5), $A22-$A$5))</f>
        <v>20301.895860329758</v>
      </c>
      <c r="BF22" s="67">
        <f ca="1">IF($A22-BF$4&gt;$A$5, OFFSET(New_Cohort!$E$109, $A22-$A$5-BF$4-1, $A22-$A$5-1), OFFSET(Existing_Cohort!$C$208, BF$4-($A22-$A$5), $A22-$A$5))</f>
        <v>20595.157265122587</v>
      </c>
      <c r="BG22" s="67">
        <f ca="1">IF($A22-BG$4&gt;$A$5, OFFSET(New_Cohort!$E$109, $A22-$A$5-BG$4-1, $A22-$A$5-1), OFFSET(Existing_Cohort!$C$208, BG$4-($A22-$A$5), $A22-$A$5))</f>
        <v>19242.483293520847</v>
      </c>
      <c r="BH22" s="67">
        <f ca="1">IF($A22-BH$4&gt;$A$5, OFFSET(New_Cohort!$E$109, $A22-$A$5-BH$4-1, $A22-$A$5-1), OFFSET(Existing_Cohort!$C$208, BH$4-($A22-$A$5), $A22-$A$5))</f>
        <v>18371.385337153435</v>
      </c>
      <c r="BI22" s="67">
        <f ca="1">IF($A22-BI$4&gt;$A$5, OFFSET(New_Cohort!$E$109, $A22-$A$5-BI$4-1, $A22-$A$5-1), OFFSET(Existing_Cohort!$C$208, BI$4-($A22-$A$5), $A22-$A$5))</f>
        <v>17430.054733990601</v>
      </c>
      <c r="BJ22" s="67">
        <f ca="1">IF($A22-BJ$4&gt;$A$5, OFFSET(New_Cohort!$E$109, $A22-$A$5-BJ$4-1, $A22-$A$5-1), OFFSET(Existing_Cohort!$C$208, BJ$4-($A22-$A$5), $A22-$A$5))</f>
        <v>16803.810343913003</v>
      </c>
      <c r="BK22" s="67">
        <f ca="1">IF($A22-BK$4&gt;$A$5, OFFSET(New_Cohort!$E$109, $A22-$A$5-BK$4-1, $A22-$A$5-1), OFFSET(Existing_Cohort!$C$208, BK$4-($A22-$A$5), $A22-$A$5))</f>
        <v>17306.309664570341</v>
      </c>
      <c r="BL22" s="67">
        <f ca="1">IF($A22-BL$4&gt;$A$5, OFFSET(New_Cohort!$E$109, $A22-$A$5-BL$4-1, $A22-$A$5-1), OFFSET(Existing_Cohort!$C$208, BL$4-($A22-$A$5), $A22-$A$5))</f>
        <v>18189.602470410333</v>
      </c>
      <c r="BM22" s="67">
        <f ca="1">IF($A22-BM$4&gt;$A$5, OFFSET(New_Cohort!$E$109, $A22-$A$5-BM$4-1, $A22-$A$5-1), OFFSET(Existing_Cohort!$C$208, BM$4-($A22-$A$5), $A22-$A$5))</f>
        <v>19428.458011000228</v>
      </c>
      <c r="BN22" s="67">
        <f ca="1">IF($A22-BN$4&gt;$A$5, OFFSET(New_Cohort!$E$109, $A22-$A$5-BN$4-1, $A22-$A$5-1), OFFSET(Existing_Cohort!$C$208, BN$4-($A22-$A$5), $A22-$A$5))</f>
        <v>20952.798345330826</v>
      </c>
      <c r="BO22" s="67">
        <f ca="1">IF($A22-BO$4&gt;$A$5, OFFSET(New_Cohort!$E$109, $A22-$A$5-BO$4-1, $A22-$A$5-1), OFFSET(Existing_Cohort!$C$208, BO$4-($A22-$A$5), $A22-$A$5))</f>
        <v>21710.755472555305</v>
      </c>
      <c r="BP22" s="67">
        <f ca="1">IF($A22-BP$4&gt;$A$5, OFFSET(New_Cohort!$E$109, $A22-$A$5-BP$4-1, $A22-$A$5-1), OFFSET(Existing_Cohort!$C$208, BP$4-($A22-$A$5), $A22-$A$5))</f>
        <v>22120.647990798949</v>
      </c>
      <c r="BQ22" s="67">
        <f ca="1">IF($A22-BQ$4&gt;$A$5, OFFSET(New_Cohort!$E$109, $A22-$A$5-BQ$4-1, $A22-$A$5-1), OFFSET(Existing_Cohort!$C$208, BQ$4-($A22-$A$5), $A22-$A$5))</f>
        <v>22787.649211008411</v>
      </c>
      <c r="BR22" s="67">
        <f ca="1">IF($A22-BR$4&gt;$A$5, OFFSET(New_Cohort!$E$109, $A22-$A$5-BR$4-1, $A22-$A$5-1), OFFSET(Existing_Cohort!$C$208, BR$4-($A22-$A$5), $A22-$A$5))</f>
        <v>22694.638439005335</v>
      </c>
      <c r="BS22" s="67">
        <f ca="1">IF($A22-BS$4&gt;$A$5, OFFSET(New_Cohort!$E$109, $A22-$A$5-BS$4-1, $A22-$A$5-1), OFFSET(Existing_Cohort!$C$208, BS$4-($A22-$A$5), $A22-$A$5))</f>
        <v>22171.910825884319</v>
      </c>
      <c r="BT22" s="67">
        <f ca="1">IF($A22-BT$4&gt;$A$5, OFFSET(New_Cohort!$E$109, $A22-$A$5-BT$4-1, $A22-$A$5-1), OFFSET(Existing_Cohort!$C$208, BT$4-($A22-$A$5), $A22-$A$5))</f>
        <v>20429.130788248684</v>
      </c>
      <c r="BU22" s="67">
        <f ca="1">IF($A22-BU$4&gt;$A$5, OFFSET(New_Cohort!$E$109, $A22-$A$5-BU$4-1, $A22-$A$5-1), OFFSET(Existing_Cohort!$C$208, BU$4-($A22-$A$5), $A22-$A$5))</f>
        <v>19071.45397874718</v>
      </c>
      <c r="BV22" s="67">
        <f ca="1">IF($A22-BV$4&gt;$A$5, OFFSET(New_Cohort!$E$109, $A22-$A$5-BV$4-1, $A22-$A$5-1), OFFSET(Existing_Cohort!$C$208, BV$4-($A22-$A$5), $A22-$A$5))</f>
        <v>19386.352750459992</v>
      </c>
      <c r="BW22" s="67">
        <f ca="1">IF($A22-BW$4&gt;$A$5, OFFSET(New_Cohort!$E$109, $A22-$A$5-BW$4-1, $A22-$A$5-1), OFFSET(Existing_Cohort!$C$208, BW$4-($A22-$A$5), $A22-$A$5))</f>
        <v>19011.118431588038</v>
      </c>
      <c r="BX22" s="67">
        <f ca="1">IF($A22-BX$4&gt;$A$5, OFFSET(New_Cohort!$E$109, $A22-$A$5-BX$4-1, $A22-$A$5-1), OFFSET(Existing_Cohort!$C$208, BX$4-($A22-$A$5), $A22-$A$5))</f>
        <v>19322.997678210922</v>
      </c>
      <c r="BY22" s="67">
        <f ca="1">IF($A22-BY$4&gt;$A$5, OFFSET(New_Cohort!$E$109, $A22-$A$5-BY$4-1, $A22-$A$5-1), OFFSET(Existing_Cohort!$C$208, BY$4-($A22-$A$5), $A22-$A$5))</f>
        <v>17601.472522701089</v>
      </c>
      <c r="BZ22" s="67">
        <f ca="1">IF($A22-BZ$4&gt;$A$5, OFFSET(New_Cohort!$E$109, $A22-$A$5-BZ$4-1, $A22-$A$5-1), OFFSET(Existing_Cohort!$C$208, BZ$4-($A22-$A$5), $A22-$A$5))</f>
        <v>12036.664845988898</v>
      </c>
      <c r="CA22" s="67">
        <f ca="1">IF($A22-CA$4&gt;$A$5, OFFSET(New_Cohort!$E$109, $A22-$A$5-CA$4-1, $A22-$A$5-1), OFFSET(Existing_Cohort!$C$208, CA$4-($A22-$A$5), $A22-$A$5))</f>
        <v>8917.7343302240315</v>
      </c>
      <c r="CB22" s="67">
        <f ca="1">IF($A22-CB$4&gt;$A$5, OFFSET(New_Cohort!$E$109, $A22-$A$5-CB$4-1, $A22-$A$5-1), OFFSET(Existing_Cohort!$C$208, CB$4-($A22-$A$5), $A22-$A$5))</f>
        <v>8807.7452223121745</v>
      </c>
      <c r="CC22" s="67">
        <f ca="1">IF($A22-CC$4&gt;$A$5, OFFSET(New_Cohort!$E$109, $A22-$A$5-CC$4-1, $A22-$A$5-1), OFFSET(Existing_Cohort!$C$208, CC$4-($A22-$A$5), $A22-$A$5))</f>
        <v>9384.4355309321782</v>
      </c>
      <c r="CD22" s="67">
        <f ca="1">IF($A22-CD$4&gt;$A$5, OFFSET(New_Cohort!$E$109, $A22-$A$5-CD$4-1, $A22-$A$5-1), OFFSET(Existing_Cohort!$C$208, CD$4-($A22-$A$5), $A22-$A$5))</f>
        <v>10476.67057330448</v>
      </c>
      <c r="CE22" s="67">
        <f ca="1">IF($A22-CE$4&gt;$A$5, OFFSET(New_Cohort!$E$109, $A22-$A$5-CE$4-1, $A22-$A$5-1), OFFSET(Existing_Cohort!$C$208, CE$4-($A22-$A$5), $A22-$A$5))</f>
        <v>10043.373938291086</v>
      </c>
      <c r="CF22" s="67">
        <f ca="1">IF($A22-CF$4&gt;$A$5, OFFSET(New_Cohort!$E$109, $A22-$A$5-CF$4-1, $A22-$A$5-1), OFFSET(Existing_Cohort!$C$208, CF$4-($A22-$A$5), $A22-$A$5))</f>
        <v>9165.034833101512</v>
      </c>
      <c r="CG22" s="67">
        <f ca="1">IF($A22-CG$4&gt;$A$5, OFFSET(New_Cohort!$E$109, $A22-$A$5-CG$4-1, $A22-$A$5-1), OFFSET(Existing_Cohort!$C$208, CG$4-($A22-$A$5), $A22-$A$5))</f>
        <v>8614.5666369389437</v>
      </c>
      <c r="CH22" s="67">
        <f ca="1">IF($A22-CH$4&gt;$A$5, OFFSET(New_Cohort!$E$109, $A22-$A$5-CH$4-1, $A22-$A$5-1), OFFSET(Existing_Cohort!$C$208, CH$4-($A22-$A$5), $A22-$A$5))</f>
        <v>7602.6743433650227</v>
      </c>
      <c r="CI22" s="67">
        <f ca="1">IF($A22-CI$4&gt;$A$5, OFFSET(New_Cohort!$E$109, $A22-$A$5-CI$4-1, $A22-$A$5-1), OFFSET(Existing_Cohort!$C$208, CI$4-($A22-$A$5), $A22-$A$5))</f>
        <v>6865.7725542933858</v>
      </c>
      <c r="CJ22" s="67">
        <f ca="1">IF($A22-CJ$4&gt;$A$5, OFFSET(New_Cohort!$E$109, $A22-$A$5-CJ$4-1, $A22-$A$5-1), OFFSET(Existing_Cohort!$C$208, CJ$4-($A22-$A$5), $A22-$A$5))</f>
        <v>5887.0669452808852</v>
      </c>
      <c r="CK22" s="67">
        <f ca="1">IF($A22-CK$4&gt;$A$5, OFFSET(New_Cohort!$E$109, $A22-$A$5-CK$4-1, $A22-$A$5-1), OFFSET(Existing_Cohort!$C$208, CK$4-($A22-$A$5), $A22-$A$5))</f>
        <v>4843.0518377495719</v>
      </c>
      <c r="CL22" s="67">
        <f ca="1">IF($A22-CL$4&gt;$A$5, OFFSET(New_Cohort!$E$109, $A22-$A$5-CL$4-1, $A22-$A$5-1), OFFSET(Existing_Cohort!$C$208, CL$4-($A22-$A$5), $A22-$A$5))</f>
        <v>3957.7189050859738</v>
      </c>
      <c r="CM22" s="67">
        <f ca="1">IF($A22-CM$4&gt;$A$5, OFFSET(New_Cohort!$E$109, $A22-$A$5-CM$4-1, $A22-$A$5-1), OFFSET(Existing_Cohort!$C$208, CM$4-($A22-$A$5), $A22-$A$5))</f>
        <v>3082.1052465820194</v>
      </c>
      <c r="CN22" s="67">
        <f ca="1">IF($A22-CN$4&gt;$A$5, OFFSET(New_Cohort!$E$109, $A22-$A$5-CN$4-1, $A22-$A$5-1), OFFSET(Existing_Cohort!$C$208, CN$4-($A22-$A$5), $A22-$A$5))</f>
        <v>2447.0738892609506</v>
      </c>
      <c r="CO22" s="67">
        <f ca="1">IF($A22-CO$4&gt;$A$5, OFFSET(New_Cohort!$E$109, $A22-$A$5-CO$4-1, $A22-$A$5-1), OFFSET(Existing_Cohort!$C$208, CO$4-($A22-$A$5), $A22-$A$5))</f>
        <v>1918.3623621845177</v>
      </c>
      <c r="CP22" s="67">
        <f ca="1">IF($A22-CP$4&gt;$A$5, OFFSET(New_Cohort!$E$109, $A22-$A$5-CP$4-1, $A22-$A$5-1), OFFSET(Existing_Cohort!$C$208, CP$4-($A22-$A$5), $A22-$A$5))</f>
        <v>1482.9025688255779</v>
      </c>
      <c r="CQ22" s="67">
        <f ca="1">IF($A22-CQ$4&gt;$A$5, OFFSET(New_Cohort!$E$109, $A22-$A$5-CQ$4-1, $A22-$A$5-1), OFFSET(Existing_Cohort!$C$208, CQ$4-($A22-$A$5), $A22-$A$5))</f>
        <v>1127.9092968554701</v>
      </c>
      <c r="CR22" s="67">
        <f ca="1">IF($A22-CR$4&gt;$A$5, OFFSET(New_Cohort!$E$109, $A22-$A$5-CR$4-1, $A22-$A$5-1), OFFSET(Existing_Cohort!$C$208, CR$4-($A22-$A$5), $A22-$A$5))</f>
        <v>855.73946509619259</v>
      </c>
      <c r="CS22" s="67">
        <f ca="1">IF($A22-CS$4&gt;$A$5, OFFSET(New_Cohort!$E$109, $A22-$A$5-CS$4-1, $A22-$A$5-1), OFFSET(Existing_Cohort!$C$208, CS$4-($A22-$A$5), $A22-$A$5))</f>
        <v>652.11214949171688</v>
      </c>
      <c r="CT22" s="67">
        <f ca="1">IF($A22-CT$4&gt;$A$5, OFFSET(New_Cohort!$E$109, $A22-$A$5-CT$4-1, $A22-$A$5-1), OFFSET(Existing_Cohort!$C$208, CT$4-($A22-$A$5), $A22-$A$5))</f>
        <v>500.47881466686931</v>
      </c>
      <c r="CU22" s="67">
        <f ca="1">IF($A22-CU$4&gt;$A$5, OFFSET(New_Cohort!$E$109, $A22-$A$5-CU$4-1, $A22-$A$5-1), OFFSET(Existing_Cohort!$C$208, CU$4-($A22-$A$5), $A22-$A$5))</f>
        <v>370.48829122591496</v>
      </c>
      <c r="CV22" s="67">
        <f ca="1">IF($A22-CV$4&gt;$A$5, OFFSET(New_Cohort!$E$109, $A22-$A$5-CV$4-1, $A22-$A$5-1), OFFSET(Existing_Cohort!$C$208, CV$4-($A22-$A$5), $A22-$A$5))</f>
        <v>258.49799620539989</v>
      </c>
      <c r="CW22" s="67">
        <f ca="1">IF($A22-CW$4&gt;$A$5, OFFSET(New_Cohort!$E$109, $A22-$A$5-CW$4-1, $A22-$A$5-1), OFFSET(Existing_Cohort!$C$208, CW$4-($A22-$A$5), $A22-$A$5))</f>
        <v>179.61314806893591</v>
      </c>
      <c r="CX22" s="179">
        <f ca="1">SUM(OFFSET(Existing_Cohort!$C$308, $A$5-$A22,$A22-2021, $A22-$A$5+1))</f>
        <v>890.16344787456194</v>
      </c>
      <c r="CY22" s="29"/>
      <c r="CZ22" s="29">
        <f ca="1">SUM(B22:CX22)-OFFSET(Summary_Calculations!$D$26, 0, By_Age!$A22-2022)</f>
        <v>0</v>
      </c>
    </row>
    <row r="23" spans="1:104" x14ac:dyDescent="0.35">
      <c r="A23">
        <f t="shared" si="0"/>
        <v>2039</v>
      </c>
      <c r="B23" s="178">
        <f ca="1">IF($A23-B$4&gt;$A$5, OFFSET(New_Cohort!$E$109, $A23-$A$5-B$4-1, $A23-$A$5-1), OFFSET(Existing_Cohort!$C$208, B$4-($A23-$A$5), $A23-$A$5))</f>
        <v>13694.643676774103</v>
      </c>
      <c r="C23" s="67">
        <f ca="1">IF($A23-C$4&gt;$A$5, OFFSET(New_Cohort!$E$109, $A23-$A$5-C$4-1, $A23-$A$5-1), OFFSET(Existing_Cohort!$C$208, C$4-($A23-$A$5), $A23-$A$5))</f>
        <v>13532.484155114802</v>
      </c>
      <c r="D23" s="67">
        <f ca="1">IF($A23-D$4&gt;$A$5, OFFSET(New_Cohort!$E$109, $A23-$A$5-D$4-1, $A23-$A$5-1), OFFSET(Existing_Cohort!$C$208, D$4-($A23-$A$5), $A23-$A$5))</f>
        <v>13354.729514269167</v>
      </c>
      <c r="E23" s="67">
        <f ca="1">IF($A23-E$4&gt;$A$5, OFFSET(New_Cohort!$E$109, $A23-$A$5-E$4-1, $A23-$A$5-1), OFFSET(Existing_Cohort!$C$208, E$4-($A23-$A$5), $A23-$A$5))</f>
        <v>13196.258342893165</v>
      </c>
      <c r="F23" s="67">
        <f ca="1">IF($A23-F$4&gt;$A$5, OFFSET(New_Cohort!$E$109, $A23-$A$5-F$4-1, $A23-$A$5-1), OFFSET(Existing_Cohort!$C$208, F$4-($A23-$A$5), $A23-$A$5))</f>
        <v>13060.44136823884</v>
      </c>
      <c r="G23" s="67">
        <f ca="1">IF($A23-G$4&gt;$A$5, OFFSET(New_Cohort!$E$109, $A23-$A$5-G$4-1, $A23-$A$5-1), OFFSET(Existing_Cohort!$C$208, G$4-($A23-$A$5), $A23-$A$5))</f>
        <v>12955.262003730964</v>
      </c>
      <c r="H23" s="67">
        <f ca="1">IF($A23-H$4&gt;$A$5, OFFSET(New_Cohort!$E$109, $A23-$A$5-H$4-1, $A23-$A$5-1), OFFSET(Existing_Cohort!$C$208, H$4-($A23-$A$5), $A23-$A$5))</f>
        <v>12868.316809142201</v>
      </c>
      <c r="I23" s="67">
        <f ca="1">IF($A23-I$4&gt;$A$5, OFFSET(New_Cohort!$E$109, $A23-$A$5-I$4-1, $A23-$A$5-1), OFFSET(Existing_Cohort!$C$208, I$4-($A23-$A$5), $A23-$A$5))</f>
        <v>12823.172048669112</v>
      </c>
      <c r="J23" s="67">
        <f ca="1">IF($A23-J$4&gt;$A$5, OFFSET(New_Cohort!$E$109, $A23-$A$5-J$4-1, $A23-$A$5-1), OFFSET(Existing_Cohort!$C$208, J$4-($A23-$A$5), $A23-$A$5))</f>
        <v>12848.068652508984</v>
      </c>
      <c r="K23" s="67">
        <f ca="1">IF($A23-K$4&gt;$A$5, OFFSET(New_Cohort!$E$109, $A23-$A$5-K$4-1, $A23-$A$5-1), OFFSET(Existing_Cohort!$C$208, K$4-($A23-$A$5), $A23-$A$5))</f>
        <v>12943.686164763803</v>
      </c>
      <c r="L23" s="67">
        <f ca="1">IF($A23-L$4&gt;$A$5, OFFSET(New_Cohort!$E$109, $A23-$A$5-L$4-1, $A23-$A$5-1), OFFSET(Existing_Cohort!$C$208, L$4-($A23-$A$5), $A23-$A$5))</f>
        <v>13102.137692429149</v>
      </c>
      <c r="M23" s="67">
        <f ca="1">IF($A23-M$4&gt;$A$5, OFFSET(New_Cohort!$E$109, $A23-$A$5-M$4-1, $A23-$A$5-1), OFFSET(Existing_Cohort!$C$208, M$4-($A23-$A$5), $A23-$A$5))</f>
        <v>13329.76452447008</v>
      </c>
      <c r="N23" s="67">
        <f ca="1">IF($A23-N$4&gt;$A$5, OFFSET(New_Cohort!$E$109, $A23-$A$5-N$4-1, $A23-$A$5-1), OFFSET(Existing_Cohort!$C$208, N$4-($A23-$A$5), $A23-$A$5))</f>
        <v>13656.127991124276</v>
      </c>
      <c r="O23" s="67">
        <f ca="1">IF($A23-O$4&gt;$A$5, OFFSET(New_Cohort!$E$109, $A23-$A$5-O$4-1, $A23-$A$5-1), OFFSET(Existing_Cohort!$C$208, O$4-($A23-$A$5), $A23-$A$5))</f>
        <v>14215.443885497145</v>
      </c>
      <c r="P23" s="67">
        <f ca="1">IF($A23-P$4&gt;$A$5, OFFSET(New_Cohort!$E$109, $A23-$A$5-P$4-1, $A23-$A$5-1), OFFSET(Existing_Cohort!$C$208, P$4-($A23-$A$5), $A23-$A$5))</f>
        <v>14911.298406628064</v>
      </c>
      <c r="Q23" s="67">
        <f ca="1">IF($A23-Q$4&gt;$A$5, OFFSET(New_Cohort!$E$109, $A23-$A$5-Q$4-1, $A23-$A$5-1), OFFSET(Existing_Cohort!$C$208, Q$4-($A23-$A$5), $A23-$A$5))</f>
        <v>15521.044394400853</v>
      </c>
      <c r="R23" s="67">
        <f ca="1">IF($A23-R$4&gt;$A$5, OFFSET(New_Cohort!$E$109, $A23-$A$5-R$4-1, $A23-$A$5-1), OFFSET(Existing_Cohort!$C$208, R$4-($A23-$A$5), $A23-$A$5))</f>
        <v>16143.14935907664</v>
      </c>
      <c r="S23" s="67">
        <f ca="1">IF($A23-S$4&gt;$A$5, OFFSET(New_Cohort!$E$109, $A23-$A$5-S$4-1, $A23-$A$5-1), OFFSET(Existing_Cohort!$C$208, S$4-($A23-$A$5), $A23-$A$5))</f>
        <v>16775.290296857936</v>
      </c>
      <c r="T23" s="67">
        <f ca="1">IF($A23-T$4&gt;$A$5, OFFSET(New_Cohort!$E$109, $A23-$A$5-T$4-1, $A23-$A$5-1), OFFSET(Existing_Cohort!$C$208, T$4-($A23-$A$5), $A23-$A$5))</f>
        <v>11444.955160785627</v>
      </c>
      <c r="U23" s="67">
        <f ca="1">IF($A23-U$4&gt;$A$5, OFFSET(New_Cohort!$E$109, $A23-$A$5-U$4-1, $A23-$A$5-1), OFFSET(Existing_Cohort!$C$208, U$4-($A23-$A$5), $A23-$A$5))</f>
        <v>13286.042915626689</v>
      </c>
      <c r="V23" s="67">
        <f ca="1">IF($A23-V$4&gt;$A$5, OFFSET(New_Cohort!$E$109, $A23-$A$5-V$4-1, $A23-$A$5-1), OFFSET(Existing_Cohort!$C$208, V$4-($A23-$A$5), $A23-$A$5))</f>
        <v>14884.051279885949</v>
      </c>
      <c r="W23" s="67">
        <f ca="1">IF($A23-W$4&gt;$A$5, OFFSET(New_Cohort!$E$109, $A23-$A$5-W$4-1, $A23-$A$5-1), OFFSET(Existing_Cohort!$C$208, W$4-($A23-$A$5), $A23-$A$5))</f>
        <v>16741.506869038363</v>
      </c>
      <c r="X23" s="67">
        <f ca="1">IF($A23-X$4&gt;$A$5, OFFSET(New_Cohort!$E$109, $A23-$A$5-X$4-1, $A23-$A$5-1), OFFSET(Existing_Cohort!$C$208, X$4-($A23-$A$5), $A23-$A$5))</f>
        <v>18095.077365972913</v>
      </c>
      <c r="Y23" s="67">
        <f ca="1">IF($A23-Y$4&gt;$A$5, OFFSET(New_Cohort!$E$109, $A23-$A$5-Y$4-1, $A23-$A$5-1), OFFSET(Existing_Cohort!$C$208, Y$4-($A23-$A$5), $A23-$A$5))</f>
        <v>17591.576265601125</v>
      </c>
      <c r="Z23" s="67">
        <f ca="1">IF($A23-Z$4&gt;$A$5, OFFSET(New_Cohort!$E$109, $A23-$A$5-Z$4-1, $A23-$A$5-1), OFFSET(Existing_Cohort!$C$208, Z$4-($A23-$A$5), $A23-$A$5))</f>
        <v>17779.728385945236</v>
      </c>
      <c r="AA23" s="67">
        <f ca="1">IF($A23-AA$4&gt;$A$5, OFFSET(New_Cohort!$E$109, $A23-$A$5-AA$4-1, $A23-$A$5-1), OFFSET(Existing_Cohort!$C$208, AA$4-($A23-$A$5), $A23-$A$5))</f>
        <v>18153.043215608614</v>
      </c>
      <c r="AB23" s="67">
        <f ca="1">IF($A23-AB$4&gt;$A$5, OFFSET(New_Cohort!$E$109, $A23-$A$5-AB$4-1, $A23-$A$5-1), OFFSET(Existing_Cohort!$C$208, AB$4-($A23-$A$5), $A23-$A$5))</f>
        <v>18382.674538433108</v>
      </c>
      <c r="AC23" s="67">
        <f ca="1">IF($A23-AC$4&gt;$A$5, OFFSET(New_Cohort!$E$109, $A23-$A$5-AC$4-1, $A23-$A$5-1), OFFSET(Existing_Cohort!$C$208, AC$4-($A23-$A$5), $A23-$A$5))</f>
        <v>18143.114016015214</v>
      </c>
      <c r="AD23" s="67">
        <f ca="1">IF($A23-AD$4&gt;$A$5, OFFSET(New_Cohort!$E$109, $A23-$A$5-AD$4-1, $A23-$A$5-1), OFFSET(Existing_Cohort!$C$208, AD$4-($A23-$A$5), $A23-$A$5))</f>
        <v>17477.229883703418</v>
      </c>
      <c r="AE23" s="67">
        <f ca="1">IF($A23-AE$4&gt;$A$5, OFFSET(New_Cohort!$E$109, $A23-$A$5-AE$4-1, $A23-$A$5-1), OFFSET(Existing_Cohort!$C$208, AE$4-($A23-$A$5), $A23-$A$5))</f>
        <v>17567.880804107564</v>
      </c>
      <c r="AF23" s="67">
        <f ca="1">IF($A23-AF$4&gt;$A$5, OFFSET(New_Cohort!$E$109, $A23-$A$5-AF$4-1, $A23-$A$5-1), OFFSET(Existing_Cohort!$C$208, AF$4-($A23-$A$5), $A23-$A$5))</f>
        <v>17451.858330446095</v>
      </c>
      <c r="AG23" s="67">
        <f ca="1">IF($A23-AG$4&gt;$A$5, OFFSET(New_Cohort!$E$109, $A23-$A$5-AG$4-1, $A23-$A$5-1), OFFSET(Existing_Cohort!$C$208, AG$4-($A23-$A$5), $A23-$A$5))</f>
        <v>17019.441479066631</v>
      </c>
      <c r="AH23" s="67">
        <f ca="1">IF($A23-AH$4&gt;$A$5, OFFSET(New_Cohort!$E$109, $A23-$A$5-AH$4-1, $A23-$A$5-1), OFFSET(Existing_Cohort!$C$208, AH$4-($A23-$A$5), $A23-$A$5))</f>
        <v>16558.605521316291</v>
      </c>
      <c r="AI23" s="67">
        <f ca="1">IF($A23-AI$4&gt;$A$5, OFFSET(New_Cohort!$E$109, $A23-$A$5-AI$4-1, $A23-$A$5-1), OFFSET(Existing_Cohort!$C$208, AI$4-($A23-$A$5), $A23-$A$5))</f>
        <v>16205.98064746759</v>
      </c>
      <c r="AJ23" s="67">
        <f ca="1">IF($A23-AJ$4&gt;$A$5, OFFSET(New_Cohort!$E$109, $A23-$A$5-AJ$4-1, $A23-$A$5-1), OFFSET(Existing_Cohort!$C$208, AJ$4-($A23-$A$5), $A23-$A$5))</f>
        <v>15933.133833665739</v>
      </c>
      <c r="AK23" s="67">
        <f ca="1">IF($A23-AK$4&gt;$A$5, OFFSET(New_Cohort!$E$109, $A23-$A$5-AK$4-1, $A23-$A$5-1), OFFSET(Existing_Cohort!$C$208, AK$4-($A23-$A$5), $A23-$A$5))</f>
        <v>15655.238831311282</v>
      </c>
      <c r="AL23" s="67">
        <f ca="1">IF($A23-AL$4&gt;$A$5, OFFSET(New_Cohort!$E$109, $A23-$A$5-AL$4-1, $A23-$A$5-1), OFFSET(Existing_Cohort!$C$208, AL$4-($A23-$A$5), $A23-$A$5))</f>
        <v>15509.514830849015</v>
      </c>
      <c r="AM23" s="67">
        <f ca="1">IF($A23-AM$4&gt;$A$5, OFFSET(New_Cohort!$E$109, $A23-$A$5-AM$4-1, $A23-$A$5-1), OFFSET(Existing_Cohort!$C$208, AM$4-($A23-$A$5), $A23-$A$5))</f>
        <v>15564.53842784287</v>
      </c>
      <c r="AN23" s="67">
        <f ca="1">IF($A23-AN$4&gt;$A$5, OFFSET(New_Cohort!$E$109, $A23-$A$5-AN$4-1, $A23-$A$5-1), OFFSET(Existing_Cohort!$C$208, AN$4-($A23-$A$5), $A23-$A$5))</f>
        <v>16004.014209343663</v>
      </c>
      <c r="AO23" s="67">
        <f ca="1">IF($A23-AO$4&gt;$A$5, OFFSET(New_Cohort!$E$109, $A23-$A$5-AO$4-1, $A23-$A$5-1), OFFSET(Existing_Cohort!$C$208, AO$4-($A23-$A$5), $A23-$A$5))</f>
        <v>16034.48900857572</v>
      </c>
      <c r="AP23" s="67">
        <f ca="1">IF($A23-AP$4&gt;$A$5, OFFSET(New_Cohort!$E$109, $A23-$A$5-AP$4-1, $A23-$A$5-1), OFFSET(Existing_Cohort!$C$208, AP$4-($A23-$A$5), $A23-$A$5))</f>
        <v>15765.809996090273</v>
      </c>
      <c r="AQ23" s="67">
        <f ca="1">IF($A23-AQ$4&gt;$A$5, OFFSET(New_Cohort!$E$109, $A23-$A$5-AQ$4-1, $A23-$A$5-1), OFFSET(Existing_Cohort!$C$208, AQ$4-($A23-$A$5), $A23-$A$5))</f>
        <v>16067.945539644086</v>
      </c>
      <c r="AR23" s="67">
        <f ca="1">IF($A23-AR$4&gt;$A$5, OFFSET(New_Cohort!$E$109, $A23-$A$5-AR$4-1, $A23-$A$5-1), OFFSET(Existing_Cohort!$C$208, AR$4-($A23-$A$5), $A23-$A$5))</f>
        <v>16515.04580793505</v>
      </c>
      <c r="AS23" s="67">
        <f ca="1">IF($A23-AS$4&gt;$A$5, OFFSET(New_Cohort!$E$109, $A23-$A$5-AS$4-1, $A23-$A$5-1), OFFSET(Existing_Cohort!$C$208, AS$4-($A23-$A$5), $A23-$A$5))</f>
        <v>17067.054780345126</v>
      </c>
      <c r="AT23" s="67">
        <f ca="1">IF($A23-AT$4&gt;$A$5, OFFSET(New_Cohort!$E$109, $A23-$A$5-AT$4-1, $A23-$A$5-1), OFFSET(Existing_Cohort!$C$208, AT$4-($A23-$A$5), $A23-$A$5))</f>
        <v>17593.827618025371</v>
      </c>
      <c r="AU23" s="67">
        <f ca="1">IF($A23-AU$4&gt;$A$5, OFFSET(New_Cohort!$E$109, $A23-$A$5-AU$4-1, $A23-$A$5-1), OFFSET(Existing_Cohort!$C$208, AU$4-($A23-$A$5), $A23-$A$5))</f>
        <v>18102.79027193784</v>
      </c>
      <c r="AV23" s="67">
        <f ca="1">IF($A23-AV$4&gt;$A$5, OFFSET(New_Cohort!$E$109, $A23-$A$5-AV$4-1, $A23-$A$5-1), OFFSET(Existing_Cohort!$C$208, AV$4-($A23-$A$5), $A23-$A$5))</f>
        <v>18774.881994361844</v>
      </c>
      <c r="AW23" s="67">
        <f ca="1">IF($A23-AW$4&gt;$A$5, OFFSET(New_Cohort!$E$109, $A23-$A$5-AW$4-1, $A23-$A$5-1), OFFSET(Existing_Cohort!$C$208, AW$4-($A23-$A$5), $A23-$A$5))</f>
        <v>19864.205981909861</v>
      </c>
      <c r="AX23" s="67">
        <f ca="1">IF($A23-AX$4&gt;$A$5, OFFSET(New_Cohort!$E$109, $A23-$A$5-AX$4-1, $A23-$A$5-1), OFFSET(Existing_Cohort!$C$208, AX$4-($A23-$A$5), $A23-$A$5))</f>
        <v>23012.585004023953</v>
      </c>
      <c r="AY23" s="67">
        <f ca="1">IF($A23-AY$4&gt;$A$5, OFFSET(New_Cohort!$E$109, $A23-$A$5-AY$4-1, $A23-$A$5-1), OFFSET(Existing_Cohort!$C$208, AY$4-($A23-$A$5), $A23-$A$5))</f>
        <v>24942.132292158589</v>
      </c>
      <c r="AZ23" s="67">
        <f ca="1">IF($A23-AZ$4&gt;$A$5, OFFSET(New_Cohort!$E$109, $A23-$A$5-AZ$4-1, $A23-$A$5-1), OFFSET(Existing_Cohort!$C$208, AZ$4-($A23-$A$5), $A23-$A$5))</f>
        <v>24025.906839603049</v>
      </c>
      <c r="BA23" s="67">
        <f ca="1">IF($A23-BA$4&gt;$A$5, OFFSET(New_Cohort!$E$109, $A23-$A$5-BA$4-1, $A23-$A$5-1), OFFSET(Existing_Cohort!$C$208, BA$4-($A23-$A$5), $A23-$A$5))</f>
        <v>24132.924962823563</v>
      </c>
      <c r="BB23" s="67">
        <f ca="1">IF($A23-BB$4&gt;$A$5, OFFSET(New_Cohort!$E$109, $A23-$A$5-BB$4-1, $A23-$A$5-1), OFFSET(Existing_Cohort!$C$208, BB$4-($A23-$A$5), $A23-$A$5))</f>
        <v>23926.698162501729</v>
      </c>
      <c r="BC23" s="67">
        <f ca="1">IF($A23-BC$4&gt;$A$5, OFFSET(New_Cohort!$E$109, $A23-$A$5-BC$4-1, $A23-$A$5-1), OFFSET(Existing_Cohort!$C$208, BC$4-($A23-$A$5), $A23-$A$5))</f>
        <v>22294.486041485063</v>
      </c>
      <c r="BD23" s="67">
        <f ca="1">IF($A23-BD$4&gt;$A$5, OFFSET(New_Cohort!$E$109, $A23-$A$5-BD$4-1, $A23-$A$5-1), OFFSET(Existing_Cohort!$C$208, BD$4-($A23-$A$5), $A23-$A$5))</f>
        <v>20790.695958353324</v>
      </c>
      <c r="BE23" s="67">
        <f ca="1">IF($A23-BE$4&gt;$A$5, OFFSET(New_Cohort!$E$109, $A23-$A$5-BE$4-1, $A23-$A$5-1), OFFSET(Existing_Cohort!$C$208, BE$4-($A23-$A$5), $A23-$A$5))</f>
        <v>19628.246503847608</v>
      </c>
      <c r="BF23" s="67">
        <f ca="1">IF($A23-BF$4&gt;$A$5, OFFSET(New_Cohort!$E$109, $A23-$A$5-BF$4-1, $A23-$A$5-1), OFFSET(Existing_Cohort!$C$208, BF$4-($A23-$A$5), $A23-$A$5))</f>
        <v>20225.978841227938</v>
      </c>
      <c r="BG23" s="67">
        <f ca="1">IF($A23-BG$4&gt;$A$5, OFFSET(New_Cohort!$E$109, $A23-$A$5-BG$4-1, $A23-$A$5-1), OFFSET(Existing_Cohort!$C$208, BG$4-($A23-$A$5), $A23-$A$5))</f>
        <v>20512.537832378621</v>
      </c>
      <c r="BH23" s="67">
        <f ca="1">IF($A23-BH$4&gt;$A$5, OFFSET(New_Cohort!$E$109, $A23-$A$5-BH$4-1, $A23-$A$5-1), OFFSET(Existing_Cohort!$C$208, BH$4-($A23-$A$5), $A23-$A$5))</f>
        <v>19159.590040774256</v>
      </c>
      <c r="BI23" s="67">
        <f ca="1">IF($A23-BI$4&gt;$A$5, OFFSET(New_Cohort!$E$109, $A23-$A$5-BI$4-1, $A23-$A$5-1), OFFSET(Existing_Cohort!$C$208, BI$4-($A23-$A$5), $A23-$A$5))</f>
        <v>18286.048602583214</v>
      </c>
      <c r="BJ23" s="67">
        <f ca="1">IF($A23-BJ$4&gt;$A$5, OFFSET(New_Cohort!$E$109, $A23-$A$5-BJ$4-1, $A23-$A$5-1), OFFSET(Existing_Cohort!$C$208, BJ$4-($A23-$A$5), $A23-$A$5))</f>
        <v>17342.186794831661</v>
      </c>
      <c r="BK23" s="67">
        <f ca="1">IF($A23-BK$4&gt;$A$5, OFFSET(New_Cohort!$E$109, $A23-$A$5-BK$4-1, $A23-$A$5-1), OFFSET(Existing_Cohort!$C$208, BK$4-($A23-$A$5), $A23-$A$5))</f>
        <v>16711.11176398566</v>
      </c>
      <c r="BL23" s="67">
        <f ca="1">IF($A23-BL$4&gt;$A$5, OFFSET(New_Cohort!$E$109, $A23-$A$5-BL$4-1, $A23-$A$5-1), OFFSET(Existing_Cohort!$C$208, BL$4-($A23-$A$5), $A23-$A$5))</f>
        <v>17201.009346893858</v>
      </c>
      <c r="BM23" s="67">
        <f ca="1">IF($A23-BM$4&gt;$A$5, OFFSET(New_Cohort!$E$109, $A23-$A$5-BM$4-1, $A23-$A$5-1), OFFSET(Existing_Cohort!$C$208, BM$4-($A23-$A$5), $A23-$A$5))</f>
        <v>18066.726968539188</v>
      </c>
      <c r="BN23" s="67">
        <f ca="1">IF($A23-BN$4&gt;$A$5, OFFSET(New_Cohort!$E$109, $A23-$A$5-BN$4-1, $A23-$A$5-1), OFFSET(Existing_Cohort!$C$208, BN$4-($A23-$A$5), $A23-$A$5))</f>
        <v>19282.042939376894</v>
      </c>
      <c r="BO23" s="67">
        <f ca="1">IF($A23-BO$4&gt;$A$5, OFFSET(New_Cohort!$E$109, $A23-$A$5-BO$4-1, $A23-$A$5-1), OFFSET(Existing_Cohort!$C$208, BO$4-($A23-$A$5), $A23-$A$5))</f>
        <v>20776.035934849937</v>
      </c>
      <c r="BP23" s="67">
        <f ca="1">IF($A23-BP$4&gt;$A$5, OFFSET(New_Cohort!$E$109, $A23-$A$5-BP$4-1, $A23-$A$5-1), OFFSET(Existing_Cohort!$C$208, BP$4-($A23-$A$5), $A23-$A$5))</f>
        <v>21505.191591345359</v>
      </c>
      <c r="BQ23" s="67">
        <f ca="1">IF($A23-BQ$4&gt;$A$5, OFFSET(New_Cohort!$E$109, $A23-$A$5-BQ$4-1, $A23-$A$5-1), OFFSET(Existing_Cohort!$C$208, BQ$4-($A23-$A$5), $A23-$A$5))</f>
        <v>21885.060727774828</v>
      </c>
      <c r="BR23" s="67">
        <f ca="1">IF($A23-BR$4&gt;$A$5, OFFSET(New_Cohort!$E$109, $A23-$A$5-BR$4-1, $A23-$A$5-1), OFFSET(Existing_Cohort!$C$208, BR$4-($A23-$A$5), $A23-$A$5))</f>
        <v>22514.143729605574</v>
      </c>
      <c r="BS23" s="67">
        <f ca="1">IF($A23-BS$4&gt;$A$5, OFFSET(New_Cohort!$E$109, $A23-$A$5-BS$4-1, $A23-$A$5-1), OFFSET(Existing_Cohort!$C$208, BS$4-($A23-$A$5), $A23-$A$5))</f>
        <v>22387.14437896372</v>
      </c>
      <c r="BT23" s="67">
        <f ca="1">IF($A23-BT$4&gt;$A$5, OFFSET(New_Cohort!$E$109, $A23-$A$5-BT$4-1, $A23-$A$5-1), OFFSET(Existing_Cohort!$C$208, BT$4-($A23-$A$5), $A23-$A$5))</f>
        <v>21832.353712409433</v>
      </c>
      <c r="BU23" s="67">
        <f ca="1">IF($A23-BU$4&gt;$A$5, OFFSET(New_Cohort!$E$109, $A23-$A$5-BU$4-1, $A23-$A$5-1), OFFSET(Existing_Cohort!$C$208, BU$4-($A23-$A$5), $A23-$A$5))</f>
        <v>20075.236191697517</v>
      </c>
      <c r="BV23" s="67">
        <f ca="1">IF($A23-BV$4&gt;$A$5, OFFSET(New_Cohort!$E$109, $A23-$A$5-BV$4-1, $A23-$A$5-1), OFFSET(Existing_Cohort!$C$208, BV$4-($A23-$A$5), $A23-$A$5))</f>
        <v>18697.823794639149</v>
      </c>
      <c r="BW23" s="67">
        <f ca="1">IF($A23-BW$4&gt;$A$5, OFFSET(New_Cohort!$E$109, $A23-$A$5-BW$4-1, $A23-$A$5-1), OFFSET(Existing_Cohort!$C$208, BW$4-($A23-$A$5), $A23-$A$5))</f>
        <v>18957.288778648479</v>
      </c>
      <c r="BX23" s="67">
        <f ca="1">IF($A23-BX$4&gt;$A$5, OFFSET(New_Cohort!$E$109, $A23-$A$5-BX$4-1, $A23-$A$5-1), OFFSET(Existing_Cohort!$C$208, BX$4-($A23-$A$5), $A23-$A$5))</f>
        <v>18536.631288574477</v>
      </c>
      <c r="BY23" s="67">
        <f ca="1">IF($A23-BY$4&gt;$A$5, OFFSET(New_Cohort!$E$109, $A23-$A$5-BY$4-1, $A23-$A$5-1), OFFSET(Existing_Cohort!$C$208, BY$4-($A23-$A$5), $A23-$A$5))</f>
        <v>18780.358964842591</v>
      </c>
      <c r="BZ23" s="67">
        <f ca="1">IF($A23-BZ$4&gt;$A$5, OFFSET(New_Cohort!$E$109, $A23-$A$5-BZ$4-1, $A23-$A$5-1), OFFSET(Existing_Cohort!$C$208, BZ$4-($A23-$A$5), $A23-$A$5))</f>
        <v>17046.63402366389</v>
      </c>
      <c r="CA23" s="67">
        <f ca="1">IF($A23-CA$4&gt;$A$5, OFFSET(New_Cohort!$E$109, $A23-$A$5-CA$4-1, $A23-$A$5-1), OFFSET(Existing_Cohort!$C$208, CA$4-($A23-$A$5), $A23-$A$5))</f>
        <v>11611.784181335752</v>
      </c>
      <c r="CB23" s="67">
        <f ca="1">IF($A23-CB$4&gt;$A$5, OFFSET(New_Cohort!$E$109, $A23-$A$5-CB$4-1, $A23-$A$5-1), OFFSET(Existing_Cohort!$C$208, CB$4-($A23-$A$5), $A23-$A$5))</f>
        <v>8566.0003501973042</v>
      </c>
      <c r="CC23" s="67">
        <f ca="1">IF($A23-CC$4&gt;$A$5, OFFSET(New_Cohort!$E$109, $A23-$A$5-CC$4-1, $A23-$A$5-1), OFFSET(Existing_Cohort!$C$208, CC$4-($A23-$A$5), $A23-$A$5))</f>
        <v>8420.2606229442044</v>
      </c>
      <c r="CD23" s="67">
        <f ca="1">IF($A23-CD$4&gt;$A$5, OFFSET(New_Cohort!$E$109, $A23-$A$5-CD$4-1, $A23-$A$5-1), OFFSET(Existing_Cohort!$C$208, CD$4-($A23-$A$5), $A23-$A$5))</f>
        <v>8924.7687156231459</v>
      </c>
      <c r="CE23" s="67">
        <f ca="1">IF($A23-CE$4&gt;$A$5, OFFSET(New_Cohort!$E$109, $A23-$A$5-CE$4-1, $A23-$A$5-1), OFFSET(Existing_Cohort!$C$208, CE$4-($A23-$A$5), $A23-$A$5))</f>
        <v>9906.3797174812844</v>
      </c>
      <c r="CF23" s="67">
        <f ca="1">IF($A23-CF$4&gt;$A$5, OFFSET(New_Cohort!$E$109, $A23-$A$5-CF$4-1, $A23-$A$5-1), OFFSET(Existing_Cohort!$C$208, CF$4-($A23-$A$5), $A23-$A$5))</f>
        <v>9436.7718665735301</v>
      </c>
      <c r="CG23" s="67">
        <f ca="1">IF($A23-CG$4&gt;$A$5, OFFSET(New_Cohort!$E$109, $A23-$A$5-CG$4-1, $A23-$A$5-1), OFFSET(Existing_Cohort!$C$208, CG$4-($A23-$A$5), $A23-$A$5))</f>
        <v>8551.7256793425258</v>
      </c>
      <c r="CH23" s="67">
        <f ca="1">IF($A23-CH$4&gt;$A$5, OFFSET(New_Cohort!$E$109, $A23-$A$5-CH$4-1, $A23-$A$5-1), OFFSET(Existing_Cohort!$C$208, CH$4-($A23-$A$5), $A23-$A$5))</f>
        <v>7976.7640582497806</v>
      </c>
      <c r="CI23" s="67">
        <f ca="1">IF($A23-CI$4&gt;$A$5, OFFSET(New_Cohort!$E$109, $A23-$A$5-CI$4-1, $A23-$A$5-1), OFFSET(Existing_Cohort!$C$208, CI$4-($A23-$A$5), $A23-$A$5))</f>
        <v>6980.9102294924141</v>
      </c>
      <c r="CJ23" s="67">
        <f ca="1">IF($A23-CJ$4&gt;$A$5, OFFSET(New_Cohort!$E$109, $A23-$A$5-CJ$4-1, $A23-$A$5-1), OFFSET(Existing_Cohort!$C$208, CJ$4-($A23-$A$5), $A23-$A$5))</f>
        <v>6246.6346799893126</v>
      </c>
      <c r="CK23" s="67">
        <f ca="1">IF($A23-CK$4&gt;$A$5, OFFSET(New_Cohort!$E$109, $A23-$A$5-CK$4-1, $A23-$A$5-1), OFFSET(Existing_Cohort!$C$208, CK$4-($A23-$A$5), $A23-$A$5))</f>
        <v>5302.899275085475</v>
      </c>
      <c r="CL23" s="67">
        <f ca="1">IF($A23-CL$4&gt;$A$5, OFFSET(New_Cohort!$E$109, $A23-$A$5-CL$4-1, $A23-$A$5-1), OFFSET(Existing_Cohort!$C$208, CL$4-($A23-$A$5), $A23-$A$5))</f>
        <v>4315.6097219560233</v>
      </c>
      <c r="CM23" s="67">
        <f ca="1">IF($A23-CM$4&gt;$A$5, OFFSET(New_Cohort!$E$109, $A23-$A$5-CM$4-1, $A23-$A$5-1), OFFSET(Existing_Cohort!$C$208, CM$4-($A23-$A$5), $A23-$A$5))</f>
        <v>3485.8284381049334</v>
      </c>
      <c r="CN23" s="67">
        <f ca="1">IF($A23-CN$4&gt;$A$5, OFFSET(New_Cohort!$E$109, $A23-$A$5-CN$4-1, $A23-$A$5-1), OFFSET(Existing_Cohort!$C$208, CN$4-($A23-$A$5), $A23-$A$5))</f>
        <v>2680.8186727013831</v>
      </c>
      <c r="CO23" s="67">
        <f ca="1">IF($A23-CO$4&gt;$A$5, OFFSET(New_Cohort!$E$109, $A23-$A$5-CO$4-1, $A23-$A$5-1), OFFSET(Existing_Cohort!$C$208, CO$4-($A23-$A$5), $A23-$A$5))</f>
        <v>2100.1538672909328</v>
      </c>
      <c r="CP23" s="67">
        <f ca="1">IF($A23-CP$4&gt;$A$5, OFFSET(New_Cohort!$E$109, $A23-$A$5-CP$4-1, $A23-$A$5-1), OFFSET(Existing_Cohort!$C$208, CP$4-($A23-$A$5), $A23-$A$5))</f>
        <v>1623.3630122994218</v>
      </c>
      <c r="CQ23" s="67">
        <f ca="1">IF($A23-CQ$4&gt;$A$5, OFFSET(New_Cohort!$E$109, $A23-$A$5-CQ$4-1, $A23-$A$5-1), OFFSET(Existing_Cohort!$C$208, CQ$4-($A23-$A$5), $A23-$A$5))</f>
        <v>1236.5220576580898</v>
      </c>
      <c r="CR23" s="67">
        <f ca="1">IF($A23-CR$4&gt;$A$5, OFFSET(New_Cohort!$E$109, $A23-$A$5-CR$4-1, $A23-$A$5-1), OFFSET(Existing_Cohort!$C$208, CR$4-($A23-$A$5), $A23-$A$5))</f>
        <v>925.73435920152997</v>
      </c>
      <c r="CS23" s="67">
        <f ca="1">IF($A23-CS$4&gt;$A$5, OFFSET(New_Cohort!$E$109, $A23-$A$5-CS$4-1, $A23-$A$5-1), OFFSET(Existing_Cohort!$C$208, CS$4-($A23-$A$5), $A23-$A$5))</f>
        <v>690.48347170007992</v>
      </c>
      <c r="CT23" s="67">
        <f ca="1">IF($A23-CT$4&gt;$A$5, OFFSET(New_Cohort!$E$109, $A23-$A$5-CT$4-1, $A23-$A$5-1), OFFSET(Existing_Cohort!$C$208, CT$4-($A23-$A$5), $A23-$A$5))</f>
        <v>516.66312496952946</v>
      </c>
      <c r="CU23" s="67">
        <f ca="1">IF($A23-CU$4&gt;$A$5, OFFSET(New_Cohort!$E$109, $A23-$A$5-CU$4-1, $A23-$A$5-1), OFFSET(Existing_Cohort!$C$208, CU$4-($A23-$A$5), $A23-$A$5))</f>
        <v>388.74670933311319</v>
      </c>
      <c r="CV23" s="67">
        <f ca="1">IF($A23-CV$4&gt;$A$5, OFFSET(New_Cohort!$E$109, $A23-$A$5-CV$4-1, $A23-$A$5-1), OFFSET(Existing_Cohort!$C$208, CV$4-($A23-$A$5), $A23-$A$5))</f>
        <v>281.61269936030277</v>
      </c>
      <c r="CW23" s="67">
        <f ca="1">IF($A23-CW$4&gt;$A$5, OFFSET(New_Cohort!$E$109, $A23-$A$5-CW$4-1, $A23-$A$5-1), OFFSET(Existing_Cohort!$C$208, CW$4-($A23-$A$5), $A23-$A$5))</f>
        <v>191.89798171208744</v>
      </c>
      <c r="CX23" s="179">
        <f ca="1">SUM(OFFSET(Existing_Cohort!$C$308, $A$5-$A23,$A23-2021, $A23-$A$5+1))</f>
        <v>983.12420424663833</v>
      </c>
      <c r="CY23" s="29"/>
      <c r="CZ23" s="29">
        <f ca="1">SUM(B23:CX23)-OFFSET(Summary_Calculations!$D$26, 0, By_Age!$A23-2022)</f>
        <v>0</v>
      </c>
    </row>
    <row r="24" spans="1:104" x14ac:dyDescent="0.35">
      <c r="A24">
        <f t="shared" si="0"/>
        <v>2040</v>
      </c>
      <c r="B24" s="178">
        <f ca="1">IF($A24-B$4&gt;$A$5, OFFSET(New_Cohort!$E$109, $A24-$A$5-B$4-1, $A24-$A$5-1), OFFSET(Existing_Cohort!$C$208, B$4-($A24-$A$5), $A24-$A$5))</f>
        <v>13831.357445863274</v>
      </c>
      <c r="C24" s="67">
        <f ca="1">IF($A24-C$4&gt;$A$5, OFFSET(New_Cohort!$E$109, $A24-$A$5-C$4-1, $A24-$A$5-1), OFFSET(Existing_Cohort!$C$208, C$4-($A24-$A$5), $A24-$A$5))</f>
        <v>13687.829062176232</v>
      </c>
      <c r="D24" s="67">
        <f ca="1">IF($A24-D$4&gt;$A$5, OFFSET(New_Cohort!$E$109, $A24-$A$5-D$4-1, $A24-$A$5-1), OFFSET(Existing_Cohort!$C$208, D$4-($A24-$A$5), $A24-$A$5))</f>
        <v>13527.579446375772</v>
      </c>
      <c r="E24" s="67">
        <f ca="1">IF($A24-E$4&gt;$A$5, OFFSET(New_Cohort!$E$109, $A24-$A$5-E$4-1, $A24-$A$5-1), OFFSET(Existing_Cohort!$C$208, E$4-($A24-$A$5), $A24-$A$5))</f>
        <v>13351.154978812061</v>
      </c>
      <c r="F24" s="67">
        <f ca="1">IF($A24-F$4&gt;$A$5, OFFSET(New_Cohort!$E$109, $A24-$A$5-F$4-1, $A24-$A$5-1), OFFSET(Existing_Cohort!$C$208, F$4-($A24-$A$5), $A24-$A$5))</f>
        <v>13193.539536993469</v>
      </c>
      <c r="G24" s="67">
        <f ca="1">IF($A24-G$4&gt;$A$5, OFFSET(New_Cohort!$E$109, $A24-$A$5-G$4-1, $A24-$A$5-1), OFFSET(Existing_Cohort!$C$208, G$4-($A24-$A$5), $A24-$A$5))</f>
        <v>13058.230791073316</v>
      </c>
      <c r="H24" s="67">
        <f ca="1">IF($A24-H$4&gt;$A$5, OFFSET(New_Cohort!$E$109, $A24-$A$5-H$4-1, $A24-$A$5-1), OFFSET(Existing_Cohort!$C$208, H$4-($A24-$A$5), $A24-$A$5))</f>
        <v>12953.327234653545</v>
      </c>
      <c r="I24" s="67">
        <f ca="1">IF($A24-I$4&gt;$A$5, OFFSET(New_Cohort!$E$109, $A24-$A$5-I$4-1, $A24-$A$5-1), OFFSET(Existing_Cohort!$C$208, I$4-($A24-$A$5), $A24-$A$5))</f>
        <v>12866.533072895229</v>
      </c>
      <c r="J24" s="67">
        <f ca="1">IF($A24-J$4&gt;$A$5, OFFSET(New_Cohort!$E$109, $A24-$A$5-J$4-1, $A24-$A$5-1), OFFSET(Existing_Cohort!$C$208, J$4-($A24-$A$5), $A24-$A$5))</f>
        <v>12821.447389365505</v>
      </c>
      <c r="K24" s="67">
        <f ca="1">IF($A24-K$4&gt;$A$5, OFFSET(New_Cohort!$E$109, $A24-$A$5-K$4-1, $A24-$A$5-1), OFFSET(Existing_Cohort!$C$208, K$4-($A24-$A$5), $A24-$A$5))</f>
        <v>12846.315037778921</v>
      </c>
      <c r="L24" s="67">
        <f ca="1">IF($A24-L$4&gt;$A$5, OFFSET(New_Cohort!$E$109, $A24-$A$5-L$4-1, $A24-$A$5-1), OFFSET(Existing_Cohort!$C$208, L$4-($A24-$A$5), $A24-$A$5))</f>
        <v>12941.826270244295</v>
      </c>
      <c r="M24" s="67">
        <f ca="1">IF($A24-M$4&gt;$A$5, OFFSET(New_Cohort!$E$109, $A24-$A$5-M$4-1, $A24-$A$5-1), OFFSET(Existing_Cohort!$C$208, M$4-($A24-$A$5), $A24-$A$5))</f>
        <v>13100.094839881673</v>
      </c>
      <c r="N24" s="67">
        <f ca="1">IF($A24-N$4&gt;$A$5, OFFSET(New_Cohort!$E$109, $A24-$A$5-N$4-1, $A24-$A$5-1), OFFSET(Existing_Cohort!$C$208, N$4-($A24-$A$5), $A24-$A$5))</f>
        <v>13327.479095129373</v>
      </c>
      <c r="O24" s="67">
        <f ca="1">IF($A24-O$4&gt;$A$5, OFFSET(New_Cohort!$E$109, $A24-$A$5-O$4-1, $A24-$A$5-1), OFFSET(Existing_Cohort!$C$208, O$4-($A24-$A$5), $A24-$A$5))</f>
        <v>13653.543748880658</v>
      </c>
      <c r="P24" s="67">
        <f ca="1">IF($A24-P$4&gt;$A$5, OFFSET(New_Cohort!$E$109, $A24-$A$5-P$4-1, $A24-$A$5-1), OFFSET(Existing_Cohort!$C$208, P$4-($A24-$A$5), $A24-$A$5))</f>
        <v>14212.473414401677</v>
      </c>
      <c r="Q24" s="67">
        <f ca="1">IF($A24-Q$4&gt;$A$5, OFFSET(New_Cohort!$E$109, $A24-$A$5-Q$4-1, $A24-$A$5-1), OFFSET(Existing_Cohort!$C$208, Q$4-($A24-$A$5), $A24-$A$5))</f>
        <v>14907.881972937137</v>
      </c>
      <c r="R24" s="67">
        <f ca="1">IF($A24-R$4&gt;$A$5, OFFSET(New_Cohort!$E$109, $A24-$A$5-R$4-1, $A24-$A$5-1), OFFSET(Existing_Cohort!$C$208, R$4-($A24-$A$5), $A24-$A$5))</f>
        <v>15517.186945612104</v>
      </c>
      <c r="S24" s="67">
        <f ca="1">IF($A24-S$4&gt;$A$5, OFFSET(New_Cohort!$E$109, $A24-$A$5-S$4-1, $A24-$A$5-1), OFFSET(Existing_Cohort!$C$208, S$4-($A24-$A$5), $A24-$A$5))</f>
        <v>16138.843057573293</v>
      </c>
      <c r="T24" s="67">
        <f ca="1">IF($A24-T$4&gt;$A$5, OFFSET(New_Cohort!$E$109, $A24-$A$5-T$4-1, $A24-$A$5-1), OFFSET(Existing_Cohort!$C$208, T$4-($A24-$A$5), $A24-$A$5))</f>
        <v>16770.537264209714</v>
      </c>
      <c r="U24" s="67">
        <f ca="1">IF($A24-U$4&gt;$A$5, OFFSET(New_Cohort!$E$109, $A24-$A$5-U$4-1, $A24-$A$5-1), OFFSET(Existing_Cohort!$C$208, U$4-($A24-$A$5), $A24-$A$5))</f>
        <v>11441.574812264767</v>
      </c>
      <c r="V24" s="67">
        <f ca="1">IF($A24-V$4&gt;$A$5, OFFSET(New_Cohort!$E$109, $A24-$A$5-V$4-1, $A24-$A$5-1), OFFSET(Existing_Cohort!$C$208, V$4-($A24-$A$5), $A24-$A$5))</f>
        <v>13281.968171159726</v>
      </c>
      <c r="W24" s="67">
        <f ca="1">IF($A24-W$4&gt;$A$5, OFFSET(New_Cohort!$E$109, $A24-$A$5-W$4-1, $A24-$A$5-1), OFFSET(Existing_Cohort!$C$208, W$4-($A24-$A$5), $A24-$A$5))</f>
        <v>14879.323796863291</v>
      </c>
      <c r="X24" s="67">
        <f ca="1">IF($A24-X$4&gt;$A$5, OFFSET(New_Cohort!$E$109, $A24-$A$5-X$4-1, $A24-$A$5-1), OFFSET(Existing_Cohort!$C$208, X$4-($A24-$A$5), $A24-$A$5))</f>
        <v>16736.018441046243</v>
      </c>
      <c r="Y24" s="67">
        <f ca="1">IF($A24-Y$4&gt;$A$5, OFFSET(New_Cohort!$E$109, $A24-$A$5-Y$4-1, $A24-$A$5-1), OFFSET(Existing_Cohort!$C$208, Y$4-($A24-$A$5), $A24-$A$5))</f>
        <v>18088.952569123019</v>
      </c>
      <c r="Z24" s="67">
        <f ca="1">IF($A24-Z$4&gt;$A$5, OFFSET(New_Cohort!$E$109, $A24-$A$5-Z$4-1, $A24-$A$5-1), OFFSET(Existing_Cohort!$C$208, Z$4-($A24-$A$5), $A24-$A$5))</f>
        <v>17585.426656344218</v>
      </c>
      <c r="AA24" s="67">
        <f ca="1">IF($A24-AA$4&gt;$A$5, OFFSET(New_Cohort!$E$109, $A24-$A$5-AA$4-1, $A24-$A$5-1), OFFSET(Existing_Cohort!$C$208, AA$4-($A24-$A$5), $A24-$A$5))</f>
        <v>17773.300004945668</v>
      </c>
      <c r="AB24" s="67">
        <f ca="1">IF($A24-AB$4&gt;$A$5, OFFSET(New_Cohort!$E$109, $A24-$A$5-AB$4-1, $A24-$A$5-1), OFFSET(Existing_Cohort!$C$208, AB$4-($A24-$A$5), $A24-$A$5))</f>
        <v>18146.25452673512</v>
      </c>
      <c r="AC24" s="67">
        <f ca="1">IF($A24-AC$4&gt;$A$5, OFFSET(New_Cohort!$E$109, $A24-$A$5-AC$4-1, $A24-$A$5-1), OFFSET(Existing_Cohort!$C$208, AC$4-($A24-$A$5), $A24-$A$5))</f>
        <v>18375.525173515864</v>
      </c>
      <c r="AD24" s="67">
        <f ca="1">IF($A24-AD$4&gt;$A$5, OFFSET(New_Cohort!$E$109, $A24-$A$5-AD$4-1, $A24-$A$5-1), OFFSET(Existing_Cohort!$C$208, AD$4-($A24-$A$5), $A24-$A$5))</f>
        <v>18135.764596703517</v>
      </c>
      <c r="AE24" s="67">
        <f ca="1">IF($A24-AE$4&gt;$A$5, OFFSET(New_Cohort!$E$109, $A24-$A$5-AE$4-1, $A24-$A$5-1), OFFSET(Existing_Cohort!$C$208, AE$4-($A24-$A$5), $A24-$A$5))</f>
        <v>17469.817138349274</v>
      </c>
      <c r="AF24" s="67">
        <f ca="1">IF($A24-AF$4&gt;$A$5, OFFSET(New_Cohort!$E$109, $A24-$A$5-AF$4-1, $A24-$A$5-1), OFFSET(Existing_Cohort!$C$208, AF$4-($A24-$A$5), $A24-$A$5))</f>
        <v>17560.051942865379</v>
      </c>
      <c r="AG24" s="67">
        <f ca="1">IF($A24-AG$4&gt;$A$5, OFFSET(New_Cohort!$E$109, $A24-$A$5-AG$4-1, $A24-$A$5-1), OFFSET(Existing_Cohort!$C$208, AG$4-($A24-$A$5), $A24-$A$5))</f>
        <v>17443.648258580124</v>
      </c>
      <c r="AH24" s="67">
        <f ca="1">IF($A24-AH$4&gt;$A$5, OFFSET(New_Cohort!$E$109, $A24-$A$5-AH$4-1, $A24-$A$5-1), OFFSET(Existing_Cohort!$C$208, AH$4-($A24-$A$5), $A24-$A$5))</f>
        <v>17010.964980363726</v>
      </c>
      <c r="AI24" s="67">
        <f ca="1">IF($A24-AI$4&gt;$A$5, OFFSET(New_Cohort!$E$109, $A24-$A$5-AI$4-1, $A24-$A$5-1), OFFSET(Existing_Cohort!$C$208, AI$4-($A24-$A$5), $A24-$A$5))</f>
        <v>16549.846580291091</v>
      </c>
      <c r="AJ24" s="67">
        <f ca="1">IF($A24-AJ$4&gt;$A$5, OFFSET(New_Cohort!$E$109, $A24-$A$5-AJ$4-1, $A24-$A$5-1), OFFSET(Existing_Cohort!$C$208, AJ$4-($A24-$A$5), $A24-$A$5))</f>
        <v>16196.829065445228</v>
      </c>
      <c r="AK24" s="67">
        <f ca="1">IF($A24-AK$4&gt;$A$5, OFFSET(New_Cohort!$E$109, $A24-$A$5-AK$4-1, $A24-$A$5-1), OFFSET(Existing_Cohort!$C$208, AK$4-($A24-$A$5), $A24-$A$5))</f>
        <v>15923.508906850355</v>
      </c>
      <c r="AL24" s="67">
        <f ca="1">IF($A24-AL$4&gt;$A$5, OFFSET(New_Cohort!$E$109, $A24-$A$5-AL$4-1, $A24-$A$5-1), OFFSET(Existing_Cohort!$C$208, AL$4-($A24-$A$5), $A24-$A$5))</f>
        <v>15645.089851541285</v>
      </c>
      <c r="AM24" s="67">
        <f ca="1">IF($A24-AM$4&gt;$A$5, OFFSET(New_Cohort!$E$109, $A24-$A$5-AM$4-1, $A24-$A$5-1), OFFSET(Existing_Cohort!$C$208, AM$4-($A24-$A$5), $A24-$A$5))</f>
        <v>15498.69299891419</v>
      </c>
      <c r="AN24" s="67">
        <f ca="1">IF($A24-AN$4&gt;$A$5, OFFSET(New_Cohort!$E$109, $A24-$A$5-AN$4-1, $A24-$A$5-1), OFFSET(Existing_Cohort!$C$208, AN$4-($A24-$A$5), $A24-$A$5))</f>
        <v>15552.814923676193</v>
      </c>
      <c r="AO24" s="67">
        <f ca="1">IF($A24-AO$4&gt;$A$5, OFFSET(New_Cohort!$E$109, $A24-$A$5-AO$4-1, $A24-$A$5-1), OFFSET(Existing_Cohort!$C$208, AO$4-($A24-$A$5), $A24-$A$5))</f>
        <v>15990.962862668708</v>
      </c>
      <c r="AP24" s="67">
        <f ca="1">IF($A24-AP$4&gt;$A$5, OFFSET(New_Cohort!$E$109, $A24-$A$5-AP$4-1, $A24-$A$5-1), OFFSET(Existing_Cohort!$C$208, AP$4-($A24-$A$5), $A24-$A$5))</f>
        <v>16020.270893642653</v>
      </c>
      <c r="AQ24" s="67">
        <f ca="1">IF($A24-AQ$4&gt;$A$5, OFFSET(New_Cohort!$E$109, $A24-$A$5-AQ$4-1, $A24-$A$5-1), OFFSET(Existing_Cohort!$C$208, AQ$4-($A24-$A$5), $A24-$A$5))</f>
        <v>15750.560625539907</v>
      </c>
      <c r="AR24" s="67">
        <f ca="1">IF($A24-AR$4&gt;$A$5, OFFSET(New_Cohort!$E$109, $A24-$A$5-AR$4-1, $A24-$A$5-1), OFFSET(Existing_Cohort!$C$208, AR$4-($A24-$A$5), $A24-$A$5))</f>
        <v>16050.942280635794</v>
      </c>
      <c r="AS24" s="67">
        <f ca="1">IF($A24-AS$4&gt;$A$5, OFFSET(New_Cohort!$E$109, $A24-$A$5-AS$4-1, $A24-$A$5-1), OFFSET(Existing_Cohort!$C$208, AS$4-($A24-$A$5), $A24-$A$5))</f>
        <v>16495.867908603897</v>
      </c>
      <c r="AT24" s="67">
        <f ca="1">IF($A24-AT$4&gt;$A$5, OFFSET(New_Cohort!$E$109, $A24-$A$5-AT$4-1, $A24-$A$5-1), OFFSET(Existing_Cohort!$C$208, AT$4-($A24-$A$5), $A24-$A$5))</f>
        <v>17045.272863214112</v>
      </c>
      <c r="AU24" s="67">
        <f ca="1">IF($A24-AU$4&gt;$A$5, OFFSET(New_Cohort!$E$109, $A24-$A$5-AU$4-1, $A24-$A$5-1), OFFSET(Existing_Cohort!$C$208, AU$4-($A24-$A$5), $A24-$A$5))</f>
        <v>17569.097197124032</v>
      </c>
      <c r="AV24" s="67">
        <f ca="1">IF($A24-AV$4&gt;$A$5, OFFSET(New_Cohort!$E$109, $A24-$A$5-AV$4-1, $A24-$A$5-1), OFFSET(Existing_Cohort!$C$208, AV$4-($A24-$A$5), $A24-$A$5))</f>
        <v>18074.743975340993</v>
      </c>
      <c r="AW24" s="67">
        <f ca="1">IF($A24-AW$4&gt;$A$5, OFFSET(New_Cohort!$E$109, $A24-$A$5-AW$4-1, $A24-$A$5-1), OFFSET(Existing_Cohort!$C$208, AW$4-($A24-$A$5), $A24-$A$5))</f>
        <v>18742.793649779047</v>
      </c>
      <c r="AX24" s="67">
        <f ca="1">IF($A24-AX$4&gt;$A$5, OFFSET(New_Cohort!$E$109, $A24-$A$5-AX$4-1, $A24-$A$5-1), OFFSET(Existing_Cohort!$C$208, AX$4-($A24-$A$5), $A24-$A$5))</f>
        <v>19826.792087752005</v>
      </c>
      <c r="AY24" s="67">
        <f ca="1">IF($A24-AY$4&gt;$A$5, OFFSET(New_Cohort!$E$109, $A24-$A$5-AY$4-1, $A24-$A$5-1), OFFSET(Existing_Cohort!$C$208, AY$4-($A24-$A$5), $A24-$A$5))</f>
        <v>22964.897553671384</v>
      </c>
      <c r="AZ24" s="67">
        <f ca="1">IF($A24-AZ$4&gt;$A$5, OFFSET(New_Cohort!$E$109, $A24-$A$5-AZ$4-1, $A24-$A$5-1), OFFSET(Existing_Cohort!$C$208, AZ$4-($A24-$A$5), $A24-$A$5))</f>
        <v>24885.430285743343</v>
      </c>
      <c r="BA24" s="67">
        <f ca="1">IF($A24-BA$4&gt;$A$5, OFFSET(New_Cohort!$E$109, $A24-$A$5-BA$4-1, $A24-$A$5-1), OFFSET(Existing_Cohort!$C$208, BA$4-($A24-$A$5), $A24-$A$5))</f>
        <v>23966.170351904224</v>
      </c>
      <c r="BB24" s="67">
        <f ca="1">IF($A24-BB$4&gt;$A$5, OFFSET(New_Cohort!$E$109, $A24-$A$5-BB$4-1, $A24-$A$5-1), OFFSET(Existing_Cohort!$C$208, BB$4-($A24-$A$5), $A24-$A$5))</f>
        <v>24067.508383057881</v>
      </c>
      <c r="BC24" s="67">
        <f ca="1">IF($A24-BC$4&gt;$A$5, OFFSET(New_Cohort!$E$109, $A24-$A$5-BC$4-1, $A24-$A$5-1), OFFSET(Existing_Cohort!$C$208, BC$4-($A24-$A$5), $A24-$A$5))</f>
        <v>23856.234585650876</v>
      </c>
      <c r="BD24" s="67">
        <f ca="1">IF($A24-BD$4&gt;$A$5, OFFSET(New_Cohort!$E$109, $A24-$A$5-BD$4-1, $A24-$A$5-1), OFFSET(Existing_Cohort!$C$208, BD$4-($A24-$A$5), $A24-$A$5))</f>
        <v>22223.410346970741</v>
      </c>
      <c r="BE24" s="67">
        <f ca="1">IF($A24-BE$4&gt;$A$5, OFFSET(New_Cohort!$E$109, $A24-$A$5-BE$4-1, $A24-$A$5-1), OFFSET(Existing_Cohort!$C$208, BE$4-($A24-$A$5), $A24-$A$5))</f>
        <v>20719.178148122599</v>
      </c>
      <c r="BF24" s="67">
        <f ca="1">IF($A24-BF$4&gt;$A$5, OFFSET(New_Cohort!$E$109, $A24-$A$5-BF$4-1, $A24-$A$5-1), OFFSET(Existing_Cohort!$C$208, BF$4-($A24-$A$5), $A24-$A$5))</f>
        <v>19555.645694636914</v>
      </c>
      <c r="BG24" s="67">
        <f ca="1">IF($A24-BG$4&gt;$A$5, OFFSET(New_Cohort!$E$109, $A24-$A$5-BG$4-1, $A24-$A$5-1), OFFSET(Existing_Cohort!$C$208, BG$4-($A24-$A$5), $A24-$A$5))</f>
        <v>20145.734040762807</v>
      </c>
      <c r="BH24" s="67">
        <f ca="1">IF($A24-BH$4&gt;$A$5, OFFSET(New_Cohort!$E$109, $A24-$A$5-BH$4-1, $A24-$A$5-1), OFFSET(Existing_Cohort!$C$208, BH$4-($A24-$A$5), $A24-$A$5))</f>
        <v>20425.152153468523</v>
      </c>
      <c r="BI24" s="67">
        <f ca="1">IF($A24-BI$4&gt;$A$5, OFFSET(New_Cohort!$E$109, $A24-$A$5-BI$4-1, $A24-$A$5-1), OFFSET(Existing_Cohort!$C$208, BI$4-($A24-$A$5), $A24-$A$5))</f>
        <v>19071.581707295722</v>
      </c>
      <c r="BJ24" s="67">
        <f ca="1">IF($A24-BJ$4&gt;$A$5, OFFSET(New_Cohort!$E$109, $A24-$A$5-BJ$4-1, $A24-$A$5-1), OFFSET(Existing_Cohort!$C$208, BJ$4-($A24-$A$5), $A24-$A$5))</f>
        <v>18194.894379922014</v>
      </c>
      <c r="BK24" s="67">
        <f ca="1">IF($A24-BK$4&gt;$A$5, OFFSET(New_Cohort!$E$109, $A24-$A$5-BK$4-1, $A24-$A$5-1), OFFSET(Existing_Cohort!$C$208, BK$4-($A24-$A$5), $A24-$A$5))</f>
        <v>17247.587460552561</v>
      </c>
      <c r="BL24" s="67">
        <f ca="1">IF($A24-BL$4&gt;$A$5, OFFSET(New_Cohort!$E$109, $A24-$A$5-BL$4-1, $A24-$A$5-1), OFFSET(Existing_Cohort!$C$208, BL$4-($A24-$A$5), $A24-$A$5))</f>
        <v>16610.567924755363</v>
      </c>
      <c r="BM24" s="67">
        <f ca="1">IF($A24-BM$4&gt;$A$5, OFFSET(New_Cohort!$E$109, $A24-$A$5-BM$4-1, $A24-$A$5-1), OFFSET(Existing_Cohort!$C$208, BM$4-($A24-$A$5), $A24-$A$5))</f>
        <v>17086.106831497156</v>
      </c>
      <c r="BN24" s="67">
        <f ca="1">IF($A24-BN$4&gt;$A$5, OFFSET(New_Cohort!$E$109, $A24-$A$5-BN$4-1, $A24-$A$5-1), OFFSET(Existing_Cohort!$C$208, BN$4-($A24-$A$5), $A24-$A$5))</f>
        <v>17932.089443745001</v>
      </c>
      <c r="BO24" s="67">
        <f ca="1">IF($A24-BO$4&gt;$A$5, OFFSET(New_Cohort!$E$109, $A24-$A$5-BO$4-1, $A24-$A$5-1), OFFSET(Existing_Cohort!$C$208, BO$4-($A24-$A$5), $A24-$A$5))</f>
        <v>19121.189611734833</v>
      </c>
      <c r="BP24" s="67">
        <f ca="1">IF($A24-BP$4&gt;$A$5, OFFSET(New_Cohort!$E$109, $A24-$A$5-BP$4-1, $A24-$A$5-1), OFFSET(Existing_Cohort!$C$208, BP$4-($A24-$A$5), $A24-$A$5))</f>
        <v>20581.533147880873</v>
      </c>
      <c r="BQ24" s="67">
        <f ca="1">IF($A24-BQ$4&gt;$A$5, OFFSET(New_Cohort!$E$109, $A24-$A$5-BQ$4-1, $A24-$A$5-1), OFFSET(Existing_Cohort!$C$208, BQ$4-($A24-$A$5), $A24-$A$5))</f>
        <v>21278.72411023912</v>
      </c>
      <c r="BR24" s="67">
        <f ca="1">IF($A24-BR$4&gt;$A$5, OFFSET(New_Cohort!$E$109, $A24-$A$5-BR$4-1, $A24-$A$5-1), OFFSET(Existing_Cohort!$C$208, BR$4-($A24-$A$5), $A24-$A$5))</f>
        <v>21625.296752129845</v>
      </c>
      <c r="BS24" s="67">
        <f ca="1">IF($A24-BS$4&gt;$A$5, OFFSET(New_Cohort!$E$109, $A24-$A$5-BS$4-1, $A24-$A$5-1), OFFSET(Existing_Cohort!$C$208, BS$4-($A24-$A$5), $A24-$A$5))</f>
        <v>22212.455039845441</v>
      </c>
      <c r="BT24" s="67">
        <f ca="1">IF($A24-BT$4&gt;$A$5, OFFSET(New_Cohort!$E$109, $A24-$A$5-BT$4-1, $A24-$A$5-1), OFFSET(Existing_Cohort!$C$208, BT$4-($A24-$A$5), $A24-$A$5))</f>
        <v>22048.06054404426</v>
      </c>
      <c r="BU24" s="67">
        <f ca="1">IF($A24-BU$4&gt;$A$5, OFFSET(New_Cohort!$E$109, $A24-$A$5-BU$4-1, $A24-$A$5-1), OFFSET(Existing_Cohort!$C$208, BU$4-($A24-$A$5), $A24-$A$5))</f>
        <v>21458.357428773666</v>
      </c>
      <c r="BV24" s="67">
        <f ca="1">IF($A24-BV$4&gt;$A$5, OFFSET(New_Cohort!$E$109, $A24-$A$5-BV$4-1, $A24-$A$5-1), OFFSET(Existing_Cohort!$C$208, BV$4-($A24-$A$5), $A24-$A$5))</f>
        <v>19686.341459910727</v>
      </c>
      <c r="BW24" s="67">
        <f ca="1">IF($A24-BW$4&gt;$A$5, OFFSET(New_Cohort!$E$109, $A24-$A$5-BW$4-1, $A24-$A$5-1), OFFSET(Existing_Cohort!$C$208, BW$4-($A24-$A$5), $A24-$A$5))</f>
        <v>18288.647388430305</v>
      </c>
      <c r="BX24" s="67">
        <f ca="1">IF($A24-BX$4&gt;$A$5, OFFSET(New_Cohort!$E$109, $A24-$A$5-BX$4-1, $A24-$A$5-1), OFFSET(Existing_Cohort!$C$208, BX$4-($A24-$A$5), $A24-$A$5))</f>
        <v>18489.465849470031</v>
      </c>
      <c r="BY24" s="67">
        <f ca="1">IF($A24-BY$4&gt;$A$5, OFFSET(New_Cohort!$E$109, $A24-$A$5-BY$4-1, $A24-$A$5-1), OFFSET(Existing_Cohort!$C$208, BY$4-($A24-$A$5), $A24-$A$5))</f>
        <v>18021.903495335864</v>
      </c>
      <c r="BZ24" s="67">
        <f ca="1">IF($A24-BZ$4&gt;$A$5, OFFSET(New_Cohort!$E$109, $A24-$A$5-BZ$4-1, $A24-$A$5-1), OFFSET(Existing_Cohort!$C$208, BZ$4-($A24-$A$5), $A24-$A$5))</f>
        <v>18194.974733474628</v>
      </c>
      <c r="CA24" s="67">
        <f ca="1">IF($A24-CA$4&gt;$A$5, OFFSET(New_Cohort!$E$109, $A24-$A$5-CA$4-1, $A24-$A$5-1), OFFSET(Existing_Cohort!$C$208, CA$4-($A24-$A$5), $A24-$A$5))</f>
        <v>16451.590988242264</v>
      </c>
      <c r="CB24" s="67">
        <f ca="1">IF($A24-CB$4&gt;$A$5, OFFSET(New_Cohort!$E$109, $A24-$A$5-CB$4-1, $A24-$A$5-1), OFFSET(Existing_Cohort!$C$208, CB$4-($A24-$A$5), $A24-$A$5))</f>
        <v>11158.864358377841</v>
      </c>
      <c r="CC24" s="67">
        <f ca="1">IF($A24-CC$4&gt;$A$5, OFFSET(New_Cohort!$E$109, $A24-$A$5-CC$4-1, $A24-$A$5-1), OFFSET(Existing_Cohort!$C$208, CC$4-($A24-$A$5), $A24-$A$5))</f>
        <v>8193.3829310240581</v>
      </c>
      <c r="CD24" s="67">
        <f ca="1">IF($A24-CD$4&gt;$A$5, OFFSET(New_Cohort!$E$109, $A24-$A$5-CD$4-1, $A24-$A$5-1), OFFSET(Existing_Cohort!$C$208, CD$4-($A24-$A$5), $A24-$A$5))</f>
        <v>8012.4075840740907</v>
      </c>
      <c r="CE24" s="67">
        <f ca="1">IF($A24-CE$4&gt;$A$5, OFFSET(New_Cohort!$E$109, $A24-$A$5-CE$4-1, $A24-$A$5-1), OFFSET(Existing_Cohort!$C$208, CE$4-($A24-$A$5), $A24-$A$5))</f>
        <v>8444.208026132168</v>
      </c>
      <c r="CF24" s="67">
        <f ca="1">IF($A24-CF$4&gt;$A$5, OFFSET(New_Cohort!$E$109, $A24-$A$5-CF$4-1, $A24-$A$5-1), OFFSET(Existing_Cohort!$C$208, CF$4-($A24-$A$5), $A24-$A$5))</f>
        <v>9314.4316413207926</v>
      </c>
      <c r="CG24" s="67">
        <f ca="1">IF($A24-CG$4&gt;$A$5, OFFSET(New_Cohort!$E$109, $A24-$A$5-CG$4-1, $A24-$A$5-1), OFFSET(Existing_Cohort!$C$208, CG$4-($A24-$A$5), $A24-$A$5))</f>
        <v>8811.9827976305169</v>
      </c>
      <c r="CH24" s="67">
        <f ca="1">IF($A24-CH$4&gt;$A$5, OFFSET(New_Cohort!$E$109, $A24-$A$5-CH$4-1, $A24-$A$5-1), OFFSET(Existing_Cohort!$C$208, CH$4-($A24-$A$5), $A24-$A$5))</f>
        <v>7925.3258603543545</v>
      </c>
      <c r="CI24" s="67">
        <f ca="1">IF($A24-CI$4&gt;$A$5, OFFSET(New_Cohort!$E$109, $A24-$A$5-CI$4-1, $A24-$A$5-1), OFFSET(Existing_Cohort!$C$208, CI$4-($A24-$A$5), $A24-$A$5))</f>
        <v>7331.3662014061611</v>
      </c>
      <c r="CJ24" s="67">
        <f ca="1">IF($A24-CJ$4&gt;$A$5, OFFSET(New_Cohort!$E$109, $A24-$A$5-CJ$4-1, $A24-$A$5-1), OFFSET(Existing_Cohort!$C$208, CJ$4-($A24-$A$5), $A24-$A$5))</f>
        <v>6358.170701777397</v>
      </c>
      <c r="CK24" s="67">
        <f ca="1">IF($A24-CK$4&gt;$A$5, OFFSET(New_Cohort!$E$109, $A24-$A$5-CK$4-1, $A24-$A$5-1), OFFSET(Existing_Cohort!$C$208, CK$4-($A24-$A$5), $A24-$A$5))</f>
        <v>5633.5669712326689</v>
      </c>
      <c r="CL24" s="67">
        <f ca="1">IF($A24-CL$4&gt;$A$5, OFFSET(New_Cohort!$E$109, $A24-$A$5-CL$4-1, $A24-$A$5-1), OFFSET(Existing_Cohort!$C$208, CL$4-($A24-$A$5), $A24-$A$5))</f>
        <v>4731.7369670439175</v>
      </c>
      <c r="CM24" s="67">
        <f ca="1">IF($A24-CM$4&gt;$A$5, OFFSET(New_Cohort!$E$109, $A24-$A$5-CM$4-1, $A24-$A$5-1), OFFSET(Existing_Cohort!$C$208, CM$4-($A24-$A$5), $A24-$A$5))</f>
        <v>3806.995542561599</v>
      </c>
      <c r="CN24" s="67">
        <f ca="1">IF($A24-CN$4&gt;$A$5, OFFSET(New_Cohort!$E$109, $A24-$A$5-CN$4-1, $A24-$A$5-1), OFFSET(Existing_Cohort!$C$208, CN$4-($A24-$A$5), $A24-$A$5))</f>
        <v>3037.5258930420541</v>
      </c>
      <c r="CO24" s="67">
        <f ca="1">IF($A24-CO$4&gt;$A$5, OFFSET(New_Cohort!$E$109, $A24-$A$5-CO$4-1, $A24-$A$5-1), OFFSET(Existing_Cohort!$C$208, CO$4-($A24-$A$5), $A24-$A$5))</f>
        <v>2305.5733607168254</v>
      </c>
      <c r="CP24" s="67">
        <f ca="1">IF($A24-CP$4&gt;$A$5, OFFSET(New_Cohort!$E$109, $A24-$A$5-CP$4-1, $A24-$A$5-1), OFFSET(Existing_Cohort!$C$208, CP$4-($A24-$A$5), $A24-$A$5))</f>
        <v>1781.0406745872333</v>
      </c>
      <c r="CQ24" s="67">
        <f ca="1">IF($A24-CQ$4&gt;$A$5, OFFSET(New_Cohort!$E$109, $A24-$A$5-CQ$4-1, $A24-$A$5-1), OFFSET(Existing_Cohort!$C$208, CQ$4-($A24-$A$5), $A24-$A$5))</f>
        <v>1356.5119563086582</v>
      </c>
      <c r="CR24" s="67">
        <f ca="1">IF($A24-CR$4&gt;$A$5, OFFSET(New_Cohort!$E$109, $A24-$A$5-CR$4-1, $A24-$A$5-1), OFFSET(Existing_Cohort!$C$208, CR$4-($A24-$A$5), $A24-$A$5))</f>
        <v>1017.380742633723</v>
      </c>
      <c r="CS24" s="67">
        <f ca="1">IF($A24-CS$4&gt;$A$5, OFFSET(New_Cohort!$E$109, $A24-$A$5-CS$4-1, $A24-$A$5-1), OFFSET(Existing_Cohort!$C$208, CS$4-($A24-$A$5), $A24-$A$5))</f>
        <v>749.01876722798329</v>
      </c>
      <c r="CT24" s="67">
        <f ca="1">IF($A24-CT$4&gt;$A$5, OFFSET(New_Cohort!$E$109, $A24-$A$5-CT$4-1, $A24-$A$5-1), OFFSET(Existing_Cohort!$C$208, CT$4-($A24-$A$5), $A24-$A$5))</f>
        <v>548.6330088258452</v>
      </c>
      <c r="CU24" s="67">
        <f ca="1">IF($A24-CU$4&gt;$A$5, OFFSET(New_Cohort!$E$109, $A24-$A$5-CU$4-1, $A24-$A$5-1), OFFSET(Existing_Cohort!$C$208, CU$4-($A24-$A$5), $A24-$A$5))</f>
        <v>402.57914651167152</v>
      </c>
      <c r="CV24" s="67">
        <f ca="1">IF($A24-CV$4&gt;$A$5, OFFSET(New_Cohort!$E$109, $A24-$A$5-CV$4-1, $A24-$A$5-1), OFFSET(Existing_Cohort!$C$208, CV$4-($A24-$A$5), $A24-$A$5))</f>
        <v>296.52378211664654</v>
      </c>
      <c r="CW24" s="67">
        <f ca="1">IF($A24-CW$4&gt;$A$5, OFFSET(New_Cohort!$E$109, $A24-$A$5-CW$4-1, $A24-$A$5-1), OFFSET(Existing_Cohort!$C$208, CW$4-($A24-$A$5), $A24-$A$5))</f>
        <v>209.85182952114735</v>
      </c>
      <c r="CX24" s="179">
        <f ca="1">SUM(OFFSET(Existing_Cohort!$C$308, $A$5-$A24,$A24-2021, $A24-$A$5+1))</f>
        <v>1084.3626812569253</v>
      </c>
      <c r="CY24" s="29"/>
      <c r="CZ24" s="29">
        <f ca="1">SUM(B24:CX24)-OFFSET(Summary_Calculations!$D$26, 0, By_Age!$A24-2022)</f>
        <v>0</v>
      </c>
    </row>
    <row r="25" spans="1:104" x14ac:dyDescent="0.35">
      <c r="A25">
        <f t="shared" si="0"/>
        <v>2041</v>
      </c>
      <c r="B25" s="178">
        <f ca="1">IF($A25-B$4&gt;$A$5, OFFSET(New_Cohort!$E$109, $A25-$A$5-B$4-1, $A25-$A$5-1), OFFSET(Existing_Cohort!$C$208, B$4-($A25-$A$5), $A25-$A$5))</f>
        <v>13986.868180685311</v>
      </c>
      <c r="C25" s="67">
        <f ca="1">IF($A25-C$4&gt;$A$5, OFFSET(New_Cohort!$E$109, $A25-$A$5-C$4-1, $A25-$A$5-1), OFFSET(Existing_Cohort!$C$208, C$4-($A25-$A$5), $A25-$A$5))</f>
        <v>13824.632191501994</v>
      </c>
      <c r="D25" s="67">
        <f ca="1">IF($A25-D$4&gt;$A$5, OFFSET(New_Cohort!$E$109, $A25-$A$5-D$4-1, $A25-$A$5-1), OFFSET(Existing_Cohort!$C$208, D$4-($A25-$A$5), $A25-$A$5))</f>
        <v>13682.981496079723</v>
      </c>
      <c r="E25" s="67">
        <f ca="1">IF($A25-E$4&gt;$A$5, OFFSET(New_Cohort!$E$109, $A25-$A$5-E$4-1, $A25-$A$5-1), OFFSET(Existing_Cohort!$C$208, E$4-($A25-$A$5), $A25-$A$5))</f>
        <v>13524.041443783379</v>
      </c>
      <c r="F25" s="67">
        <f ca="1">IF($A25-F$4&gt;$A$5, OFFSET(New_Cohort!$E$109, $A25-$A$5-F$4-1, $A25-$A$5-1), OFFSET(Existing_Cohort!$C$208, F$4-($A25-$A$5), $A25-$A$5))</f>
        <v>13348.467160980099</v>
      </c>
      <c r="G25" s="67">
        <f ca="1">IF($A25-G$4&gt;$A$5, OFFSET(New_Cohort!$E$109, $A25-$A$5-G$4-1, $A25-$A$5-1), OFFSET(Existing_Cohort!$C$208, G$4-($A25-$A$5), $A25-$A$5))</f>
        <v>13191.357496344826</v>
      </c>
      <c r="H25" s="67">
        <f ca="1">IF($A25-H$4&gt;$A$5, OFFSET(New_Cohort!$E$109, $A25-$A$5-H$4-1, $A25-$A$5-1), OFFSET(Existing_Cohort!$C$208, H$4-($A25-$A$5), $A25-$A$5))</f>
        <v>13056.325237787838</v>
      </c>
      <c r="I25" s="67">
        <f ca="1">IF($A25-I$4&gt;$A$5, OFFSET(New_Cohort!$E$109, $A25-$A$5-I$4-1, $A25-$A$5-1), OFFSET(Existing_Cohort!$C$208, I$4-($A25-$A$5), $A25-$A$5))</f>
        <v>12951.572771640964</v>
      </c>
      <c r="J25" s="67">
        <f ca="1">IF($A25-J$4&gt;$A$5, OFFSET(New_Cohort!$E$109, $A25-$A$5-J$4-1, $A25-$A$5-1), OFFSET(Existing_Cohort!$C$208, J$4-($A25-$A$5), $A25-$A$5))</f>
        <v>12864.842150948371</v>
      </c>
      <c r="K25" s="67">
        <f ca="1">IF($A25-K$4&gt;$A$5, OFFSET(New_Cohort!$E$109, $A25-$A$5-K$4-1, $A25-$A$5-1), OFFSET(Existing_Cohort!$C$208, K$4-($A25-$A$5), $A25-$A$5))</f>
        <v>12819.737422244149</v>
      </c>
      <c r="L25" s="67">
        <f ca="1">IF($A25-L$4&gt;$A$5, OFFSET(New_Cohort!$E$109, $A25-$A$5-L$4-1, $A25-$A$5-1), OFFSET(Existing_Cohort!$C$208, L$4-($A25-$A$5), $A25-$A$5))</f>
        <v>12844.511341283189</v>
      </c>
      <c r="M25" s="67">
        <f ca="1">IF($A25-M$4&gt;$A$5, OFFSET(New_Cohort!$E$109, $A25-$A$5-M$4-1, $A25-$A$5-1), OFFSET(Existing_Cohort!$C$208, M$4-($A25-$A$5), $A25-$A$5))</f>
        <v>12939.854550646087</v>
      </c>
      <c r="N25" s="67">
        <f ca="1">IF($A25-N$4&gt;$A$5, OFFSET(New_Cohort!$E$109, $A25-$A$5-N$4-1, $A25-$A$5-1), OFFSET(Existing_Cohort!$C$208, N$4-($A25-$A$5), $A25-$A$5))</f>
        <v>13097.90014235618</v>
      </c>
      <c r="O25" s="67">
        <f ca="1">IF($A25-O$4&gt;$A$5, OFFSET(New_Cohort!$E$109, $A25-$A$5-O$4-1, $A25-$A$5-1), OFFSET(Existing_Cohort!$C$208, O$4-($A25-$A$5), $A25-$A$5))</f>
        <v>13325.014709068868</v>
      </c>
      <c r="P25" s="67">
        <f ca="1">IF($A25-P$4&gt;$A$5, OFFSET(New_Cohort!$E$109, $A25-$A$5-P$4-1, $A25-$A$5-1), OFFSET(Existing_Cohort!$C$208, P$4-($A25-$A$5), $A25-$A$5))</f>
        <v>13650.755923525136</v>
      </c>
      <c r="Q25" s="67">
        <f ca="1">IF($A25-Q$4&gt;$A$5, OFFSET(New_Cohort!$E$109, $A25-$A$5-Q$4-1, $A25-$A$5-1), OFFSET(Existing_Cohort!$C$208, Q$4-($A25-$A$5), $A25-$A$5))</f>
        <v>14209.291542648667</v>
      </c>
      <c r="R25" s="67">
        <f ca="1">IF($A25-R$4&gt;$A$5, OFFSET(New_Cohort!$E$109, $A25-$A$5-R$4-1, $A25-$A$5-1), OFFSET(Existing_Cohort!$C$208, R$4-($A25-$A$5), $A25-$A$5))</f>
        <v>14904.261620197403</v>
      </c>
      <c r="S25" s="67">
        <f ca="1">IF($A25-S$4&gt;$A$5, OFFSET(New_Cohort!$E$109, $A25-$A$5-S$4-1, $A25-$A$5-1), OFFSET(Existing_Cohort!$C$208, S$4-($A25-$A$5), $A25-$A$5))</f>
        <v>15513.142256428939</v>
      </c>
      <c r="T25" s="67">
        <f ca="1">IF($A25-T$4&gt;$A$5, OFFSET(New_Cohort!$E$109, $A25-$A$5-T$4-1, $A25-$A$5-1), OFFSET(Existing_Cohort!$C$208, T$4-($A25-$A$5), $A25-$A$5))</f>
        <v>16134.374889979599</v>
      </c>
      <c r="U25" s="67">
        <f ca="1">IF($A25-U$4&gt;$A$5, OFFSET(New_Cohort!$E$109, $A25-$A$5-U$4-1, $A25-$A$5-1), OFFSET(Existing_Cohort!$C$208, U$4-($A25-$A$5), $A25-$A$5))</f>
        <v>16765.63715043445</v>
      </c>
      <c r="V25" s="67">
        <f ca="1">IF($A25-V$4&gt;$A$5, OFFSET(New_Cohort!$E$109, $A25-$A$5-V$4-1, $A25-$A$5-1), OFFSET(Existing_Cohort!$C$208, V$4-($A25-$A$5), $A25-$A$5))</f>
        <v>11438.108569442506</v>
      </c>
      <c r="W25" s="67">
        <f ca="1">IF($A25-W$4&gt;$A$5, OFFSET(New_Cohort!$E$109, $A25-$A$5-W$4-1, $A25-$A$5-1), OFFSET(Existing_Cohort!$C$208, W$4-($A25-$A$5), $A25-$A$5))</f>
        <v>13277.800967328578</v>
      </c>
      <c r="X25" s="67">
        <f ca="1">IF($A25-X$4&gt;$A$5, OFFSET(New_Cohort!$E$109, $A25-$A$5-X$4-1, $A25-$A$5-1), OFFSET(Existing_Cohort!$C$208, X$4-($A25-$A$5), $A25-$A$5))</f>
        <v>14874.505659846731</v>
      </c>
      <c r="Y25" s="67">
        <f ca="1">IF($A25-Y$4&gt;$A$5, OFFSET(New_Cohort!$E$109, $A25-$A$5-Y$4-1, $A25-$A$5-1), OFFSET(Existing_Cohort!$C$208, Y$4-($A25-$A$5), $A25-$A$5))</f>
        <v>16730.422865414814</v>
      </c>
      <c r="Z25" s="67">
        <f ca="1">IF($A25-Z$4&gt;$A$5, OFFSET(New_Cohort!$E$109, $A25-$A$5-Z$4-1, $A25-$A$5-1), OFFSET(Existing_Cohort!$C$208, Z$4-($A25-$A$5), $A25-$A$5))</f>
        <v>18082.706453480605</v>
      </c>
      <c r="AA25" s="67">
        <f ca="1">IF($A25-AA$4&gt;$A$5, OFFSET(New_Cohort!$E$109, $A25-$A$5-AA$4-1, $A25-$A$5-1), OFFSET(Existing_Cohort!$C$208, AA$4-($A25-$A$5), $A25-$A$5))</f>
        <v>17579.146381658145</v>
      </c>
      <c r="AB25" s="67">
        <f ca="1">IF($A25-AB$4&gt;$A$5, OFFSET(New_Cohort!$E$109, $A25-$A$5-AB$4-1, $A25-$A$5-1), OFFSET(Existing_Cohort!$C$208, AB$4-($A25-$A$5), $A25-$A$5))</f>
        <v>17766.734385107658</v>
      </c>
      <c r="AC25" s="67">
        <f ca="1">IF($A25-AC$4&gt;$A$5, OFFSET(New_Cohort!$E$109, $A25-$A$5-AC$4-1, $A25-$A$5-1), OFFSET(Existing_Cohort!$C$208, AC$4-($A25-$A$5), $A25-$A$5))</f>
        <v>18139.283012646352</v>
      </c>
      <c r="AD25" s="67">
        <f ca="1">IF($A25-AD$4&gt;$A$5, OFFSET(New_Cohort!$E$109, $A25-$A$5-AD$4-1, $A25-$A$5-1), OFFSET(Existing_Cohort!$C$208, AD$4-($A25-$A$5), $A25-$A$5))</f>
        <v>18368.171388542731</v>
      </c>
      <c r="AE25" s="67">
        <f ca="1">IF($A25-AE$4&gt;$A$5, OFFSET(New_Cohort!$E$109, $A25-$A$5-AE$4-1, $A25-$A$5-1), OFFSET(Existing_Cohort!$C$208, AE$4-($A25-$A$5), $A25-$A$5))</f>
        <v>18128.164870264136</v>
      </c>
      <c r="AF25" s="67">
        <f ca="1">IF($A25-AF$4&gt;$A$5, OFFSET(New_Cohort!$E$109, $A25-$A$5-AF$4-1, $A25-$A$5-1), OFFSET(Existing_Cohort!$C$208, AF$4-($A25-$A$5), $A25-$A$5))</f>
        <v>17462.124585596455</v>
      </c>
      <c r="AG25" s="67">
        <f ca="1">IF($A25-AG$4&gt;$A$5, OFFSET(New_Cohort!$E$109, $A25-$A$5-AG$4-1, $A25-$A$5-1), OFFSET(Existing_Cohort!$C$208, AG$4-($A25-$A$5), $A25-$A$5))</f>
        <v>17551.888533240664</v>
      </c>
      <c r="AH25" s="67">
        <f ca="1">IF($A25-AH$4&gt;$A$5, OFFSET(New_Cohort!$E$109, $A25-$A$5-AH$4-1, $A25-$A$5-1), OFFSET(Existing_Cohort!$C$208, AH$4-($A25-$A$5), $A25-$A$5))</f>
        <v>17435.062192468991</v>
      </c>
      <c r="AI25" s="67">
        <f ca="1">IF($A25-AI$4&gt;$A$5, OFFSET(New_Cohort!$E$109, $A25-$A$5-AI$4-1, $A25-$A$5-1), OFFSET(Existing_Cohort!$C$208, AI$4-($A25-$A$5), $A25-$A$5))</f>
        <v>17002.071609118469</v>
      </c>
      <c r="AJ25" s="67">
        <f ca="1">IF($A25-AJ$4&gt;$A$5, OFFSET(New_Cohort!$E$109, $A25-$A$5-AJ$4-1, $A25-$A$5-1), OFFSET(Existing_Cohort!$C$208, AJ$4-($A25-$A$5), $A25-$A$5))</f>
        <v>16540.608730300512</v>
      </c>
      <c r="AK25" s="67">
        <f ca="1">IF($A25-AK$4&gt;$A$5, OFFSET(New_Cohort!$E$109, $A25-$A$5-AK$4-1, $A25-$A$5-1), OFFSET(Existing_Cohort!$C$208, AK$4-($A25-$A$5), $A25-$A$5))</f>
        <v>16187.15690165961</v>
      </c>
      <c r="AL25" s="67">
        <f ca="1">IF($A25-AL$4&gt;$A$5, OFFSET(New_Cohort!$E$109, $A25-$A$5-AL$4-1, $A25-$A$5-1), OFFSET(Existing_Cohort!$C$208, AL$4-($A25-$A$5), $A25-$A$5))</f>
        <v>15913.303574918842</v>
      </c>
      <c r="AM25" s="67">
        <f ca="1">IF($A25-AM$4&gt;$A$5, OFFSET(New_Cohort!$E$109, $A25-$A$5-AM$4-1, $A25-$A$5-1), OFFSET(Existing_Cohort!$C$208, AM$4-($A25-$A$5), $A25-$A$5))</f>
        <v>15634.296670236297</v>
      </c>
      <c r="AN25" s="67">
        <f ca="1">IF($A25-AN$4&gt;$A$5, OFFSET(New_Cohort!$E$109, $A25-$A$5-AN$4-1, $A25-$A$5-1), OFFSET(Existing_Cohort!$C$208, AN$4-($A25-$A$5), $A25-$A$5))</f>
        <v>15487.149635041995</v>
      </c>
      <c r="AO25" s="67">
        <f ca="1">IF($A25-AO$4&gt;$A$5, OFFSET(New_Cohort!$E$109, $A25-$A$5-AO$4-1, $A25-$A$5-1), OFFSET(Existing_Cohort!$C$208, AO$4-($A25-$A$5), $A25-$A$5))</f>
        <v>15540.271902830267</v>
      </c>
      <c r="AP25" s="67">
        <f ca="1">IF($A25-AP$4&gt;$A$5, OFFSET(New_Cohort!$E$109, $A25-$A$5-AP$4-1, $A25-$A$5-1), OFFSET(Existing_Cohort!$C$208, AP$4-($A25-$A$5), $A25-$A$5))</f>
        <v>15976.939411364669</v>
      </c>
      <c r="AQ25" s="67">
        <f ca="1">IF($A25-AQ$4&gt;$A$5, OFFSET(New_Cohort!$E$109, $A25-$A$5-AQ$4-1, $A25-$A$5-1), OFFSET(Existing_Cohort!$C$208, AQ$4-($A25-$A$5), $A25-$A$5))</f>
        <v>16004.944652638562</v>
      </c>
      <c r="AR25" s="67">
        <f ca="1">IF($A25-AR$4&gt;$A$5, OFFSET(New_Cohort!$E$109, $A25-$A$5-AR$4-1, $A25-$A$5-1), OFFSET(Existing_Cohort!$C$208, AR$4-($A25-$A$5), $A25-$A$5))</f>
        <v>15734.073996949975</v>
      </c>
      <c r="AS25" s="67">
        <f ca="1">IF($A25-AS$4&gt;$A$5, OFFSET(New_Cohort!$E$109, $A25-$A$5-AS$4-1, $A25-$A$5-1), OFFSET(Existing_Cohort!$C$208, AS$4-($A25-$A$5), $A25-$A$5))</f>
        <v>16032.503263521179</v>
      </c>
      <c r="AT25" s="67">
        <f ca="1">IF($A25-AT$4&gt;$A$5, OFFSET(New_Cohort!$E$109, $A25-$A$5-AT$4-1, $A25-$A$5-1), OFFSET(Existing_Cohort!$C$208, AT$4-($A25-$A$5), $A25-$A$5))</f>
        <v>16475.038405477288</v>
      </c>
      <c r="AU25" s="67">
        <f ca="1">IF($A25-AU$4&gt;$A$5, OFFSET(New_Cohort!$E$109, $A25-$A$5-AU$4-1, $A25-$A$5-1), OFFSET(Existing_Cohort!$C$208, AU$4-($A25-$A$5), $A25-$A$5))</f>
        <v>17021.565049181561</v>
      </c>
      <c r="AV25" s="67">
        <f ca="1">IF($A25-AV$4&gt;$A$5, OFFSET(New_Cohort!$E$109, $A25-$A$5-AV$4-1, $A25-$A$5-1), OFFSET(Existing_Cohort!$C$208, AV$4-($A25-$A$5), $A25-$A$5))</f>
        <v>17542.159971053505</v>
      </c>
      <c r="AW25" s="67">
        <f ca="1">IF($A25-AW$4&gt;$A$5, OFFSET(New_Cohort!$E$109, $A25-$A$5-AW$4-1, $A25-$A$5-1), OFFSET(Existing_Cohort!$C$208, AW$4-($A25-$A$5), $A25-$A$5))</f>
        <v>18044.169552219857</v>
      </c>
      <c r="AX25" s="67">
        <f ca="1">IF($A25-AX$4&gt;$A$5, OFFSET(New_Cohort!$E$109, $A25-$A$5-AX$4-1, $A25-$A$5-1), OFFSET(Existing_Cohort!$C$208, AX$4-($A25-$A$5), $A25-$A$5))</f>
        <v>18707.852891479073</v>
      </c>
      <c r="AY25" s="67">
        <f ca="1">IF($A25-AY$4&gt;$A$5, OFFSET(New_Cohort!$E$109, $A25-$A$5-AY$4-1, $A25-$A$5-1), OFFSET(Existing_Cohort!$C$208, AY$4-($A25-$A$5), $A25-$A$5))</f>
        <v>19786.124281835211</v>
      </c>
      <c r="AZ25" s="67">
        <f ca="1">IF($A25-AZ$4&gt;$A$5, OFFSET(New_Cohort!$E$109, $A25-$A$5-AZ$4-1, $A25-$A$5-1), OFFSET(Existing_Cohort!$C$208, AZ$4-($A25-$A$5), $A25-$A$5))</f>
        <v>22913.230970093693</v>
      </c>
      <c r="BA25" s="67">
        <f ca="1">IF($A25-BA$4&gt;$A$5, OFFSET(New_Cohort!$E$109, $A25-$A$5-BA$4-1, $A25-$A$5-1), OFFSET(Existing_Cohort!$C$208, BA$4-($A25-$A$5), $A25-$A$5))</f>
        <v>24824.197464588484</v>
      </c>
      <c r="BB25" s="67">
        <f ca="1">IF($A25-BB$4&gt;$A$5, OFFSET(New_Cohort!$E$109, $A25-$A$5-BB$4-1, $A25-$A$5-1), OFFSET(Existing_Cohort!$C$208, BB$4-($A25-$A$5), $A25-$A$5))</f>
        <v>23901.876496297486</v>
      </c>
      <c r="BC25" s="67">
        <f ca="1">IF($A25-BC$4&gt;$A$5, OFFSET(New_Cohort!$E$109, $A25-$A$5-BC$4-1, $A25-$A$5-1), OFFSET(Existing_Cohort!$C$208, BC$4-($A25-$A$5), $A25-$A$5))</f>
        <v>23997.368067088242</v>
      </c>
      <c r="BD25" s="67">
        <f ca="1">IF($A25-BD$4&gt;$A$5, OFFSET(New_Cohort!$E$109, $A25-$A$5-BD$4-1, $A25-$A$5-1), OFFSET(Existing_Cohort!$C$208, BD$4-($A25-$A$5), $A25-$A$5))</f>
        <v>23780.978086431875</v>
      </c>
      <c r="BE25" s="67">
        <f ca="1">IF($A25-BE$4&gt;$A$5, OFFSET(New_Cohort!$E$109, $A25-$A$5-BE$4-1, $A25-$A$5-1), OFFSET(Existing_Cohort!$C$208, BE$4-($A25-$A$5), $A25-$A$5))</f>
        <v>22147.774431804381</v>
      </c>
      <c r="BF25" s="67">
        <f ca="1">IF($A25-BF$4&gt;$A$5, OFFSET(New_Cohort!$E$109, $A25-$A$5-BF$4-1, $A25-$A$5-1), OFFSET(Existing_Cohort!$C$208, BF$4-($A25-$A$5), $A25-$A$5))</f>
        <v>20643.366571300736</v>
      </c>
      <c r="BG25" s="67">
        <f ca="1">IF($A25-BG$4&gt;$A$5, OFFSET(New_Cohort!$E$109, $A25-$A$5-BG$4-1, $A25-$A$5-1), OFFSET(Existing_Cohort!$C$208, BG$4-($A25-$A$5), $A25-$A$5))</f>
        <v>19478.903093125402</v>
      </c>
      <c r="BH25" s="67">
        <f ca="1">IF($A25-BH$4&gt;$A$5, OFFSET(New_Cohort!$E$109, $A25-$A$5-BH$4-1, $A25-$A$5-1), OFFSET(Existing_Cohort!$C$208, BH$4-($A25-$A$5), $A25-$A$5))</f>
        <v>20060.856203767449</v>
      </c>
      <c r="BI25" s="67">
        <f ca="1">IF($A25-BI$4&gt;$A$5, OFFSET(New_Cohort!$E$109, $A25-$A$5-BI$4-1, $A25-$A$5-1), OFFSET(Existing_Cohort!$C$208, BI$4-($A25-$A$5), $A25-$A$5))</f>
        <v>20332.369678102605</v>
      </c>
      <c r="BJ25" s="67">
        <f ca="1">IF($A25-BJ$4&gt;$A$5, OFFSET(New_Cohort!$E$109, $A25-$A$5-BJ$4-1, $A25-$A$5-1), OFFSET(Existing_Cohort!$C$208, BJ$4-($A25-$A$5), $A25-$A$5))</f>
        <v>18977.568816960575</v>
      </c>
      <c r="BK25" s="67">
        <f ca="1">IF($A25-BK$4&gt;$A$5, OFFSET(New_Cohort!$E$109, $A25-$A$5-BK$4-1, $A25-$A$5-1), OFFSET(Existing_Cohort!$C$208, BK$4-($A25-$A$5), $A25-$A$5))</f>
        <v>18096.751324009132</v>
      </c>
      <c r="BL25" s="67">
        <f ca="1">IF($A25-BL$4&gt;$A$5, OFFSET(New_Cohort!$E$109, $A25-$A$5-BL$4-1, $A25-$A$5-1), OFFSET(Existing_Cohort!$C$208, BL$4-($A25-$A$5), $A25-$A$5))</f>
        <v>17144.975465542426</v>
      </c>
      <c r="BM25" s="67">
        <f ca="1">IF($A25-BM$4&gt;$A$5, OFFSET(New_Cohort!$E$109, $A25-$A$5-BM$4-1, $A25-$A$5-1), OFFSET(Existing_Cohort!$C$208, BM$4-($A25-$A$5), $A25-$A$5))</f>
        <v>16500.847958230886</v>
      </c>
      <c r="BN25" s="67">
        <f ca="1">IF($A25-BN$4&gt;$A$5, OFFSET(New_Cohort!$E$109, $A25-$A$5-BN$4-1, $A25-$A$5-1), OFFSET(Existing_Cohort!$C$208, BN$4-($A25-$A$5), $A25-$A$5))</f>
        <v>16960.195824905</v>
      </c>
      <c r="BO25" s="67">
        <f ca="1">IF($A25-BO$4&gt;$A$5, OFFSET(New_Cohort!$E$109, $A25-$A$5-BO$4-1, $A25-$A$5-1), OFFSET(Existing_Cohort!$C$208, BO$4-($A25-$A$5), $A25-$A$5))</f>
        <v>17784.162448813946</v>
      </c>
      <c r="BP25" s="67">
        <f ca="1">IF($A25-BP$4&gt;$A$5, OFFSET(New_Cohort!$E$109, $A25-$A$5-BP$4-1, $A25-$A$5-1), OFFSET(Existing_Cohort!$C$208, BP$4-($A25-$A$5), $A25-$A$5))</f>
        <v>18944.175515433348</v>
      </c>
      <c r="BQ25" s="67">
        <f ca="1">IF($A25-BQ$4&gt;$A$5, OFFSET(New_Cohort!$E$109, $A25-$A$5-BQ$4-1, $A25-$A$5-1), OFFSET(Existing_Cohort!$C$208, BQ$4-($A25-$A$5), $A25-$A$5))</f>
        <v>20367.227648979147</v>
      </c>
      <c r="BR25" s="67">
        <f ca="1">IF($A25-BR$4&gt;$A$5, OFFSET(New_Cohort!$E$109, $A25-$A$5-BR$4-1, $A25-$A$5-1), OFFSET(Existing_Cohort!$C$208, BR$4-($A25-$A$5), $A25-$A$5))</f>
        <v>21028.984767945112</v>
      </c>
      <c r="BS25" s="67">
        <f ca="1">IF($A25-BS$4&gt;$A$5, OFFSET(New_Cohort!$E$109, $A25-$A$5-BS$4-1, $A25-$A$5-1), OFFSET(Existing_Cohort!$C$208, BS$4-($A25-$A$5), $A25-$A$5))</f>
        <v>21338.726640464782</v>
      </c>
      <c r="BT25" s="67">
        <f ca="1">IF($A25-BT$4&gt;$A$5, OFFSET(New_Cohort!$E$109, $A25-$A$5-BT$4-1, $A25-$A$5-1), OFFSET(Existing_Cohort!$C$208, BT$4-($A25-$A$5), $A25-$A$5))</f>
        <v>21879.722328943149</v>
      </c>
      <c r="BU25" s="67">
        <f ca="1">IF($A25-BU$4&gt;$A$5, OFFSET(New_Cohort!$E$109, $A25-$A$5-BU$4-1, $A25-$A$5-1), OFFSET(Existing_Cohort!$C$208, BU$4-($A25-$A$5), $A25-$A$5))</f>
        <v>21674.521058171231</v>
      </c>
      <c r="BV25" s="67">
        <f ca="1">IF($A25-BV$4&gt;$A$5, OFFSET(New_Cohort!$E$109, $A25-$A$5-BV$4-1, $A25-$A$5-1), OFFSET(Existing_Cohort!$C$208, BV$4-($A25-$A$5), $A25-$A$5))</f>
        <v>21047.289934531727</v>
      </c>
      <c r="BW25" s="67">
        <f ca="1">IF($A25-BW$4&gt;$A$5, OFFSET(New_Cohort!$E$109, $A25-$A$5-BW$4-1, $A25-$A$5-1), OFFSET(Existing_Cohort!$C$208, BW$4-($A25-$A$5), $A25-$A$5))</f>
        <v>19260.349419751787</v>
      </c>
      <c r="BX25" s="67">
        <f ca="1">IF($A25-BX$4&gt;$A$5, OFFSET(New_Cohort!$E$109, $A25-$A$5-BX$4-1, $A25-$A$5-1), OFFSET(Existing_Cohort!$C$208, BX$4-($A25-$A$5), $A25-$A$5))</f>
        <v>17842.390407300009</v>
      </c>
      <c r="BY25" s="67">
        <f ca="1">IF($A25-BY$4&gt;$A$5, OFFSET(New_Cohort!$E$109, $A25-$A$5-BY$4-1, $A25-$A$5-1), OFFSET(Existing_Cohort!$C$208, BY$4-($A25-$A$5), $A25-$A$5))</f>
        <v>17981.815480503865</v>
      </c>
      <c r="BZ25" s="67">
        <f ca="1">IF($A25-BZ$4&gt;$A$5, OFFSET(New_Cohort!$E$109, $A25-$A$5-BZ$4-1, $A25-$A$5-1), OFFSET(Existing_Cohort!$C$208, BZ$4-($A25-$A$5), $A25-$A$5))</f>
        <v>17466.443308380301</v>
      </c>
      <c r="CA25" s="67">
        <f ca="1">IF($A25-CA$4&gt;$A$5, OFFSET(New_Cohort!$E$109, $A25-$A$5-CA$4-1, $A25-$A$5-1), OFFSET(Existing_Cohort!$C$208, CA$4-($A25-$A$5), $A25-$A$5))</f>
        <v>17566.937714342777</v>
      </c>
      <c r="CB25" s="67">
        <f ca="1">IF($A25-CB$4&gt;$A$5, OFFSET(New_Cohort!$E$109, $A25-$A$5-CB$4-1, $A25-$A$5-1), OFFSET(Existing_Cohort!$C$208, CB$4-($A25-$A$5), $A25-$A$5))</f>
        <v>15817.016233824659</v>
      </c>
      <c r="CC25" s="67">
        <f ca="1">IF($A25-CC$4&gt;$A$5, OFFSET(New_Cohort!$E$109, $A25-$A$5-CC$4-1, $A25-$A$5-1), OFFSET(Existing_Cohort!$C$208, CC$4-($A25-$A$5), $A25-$A$5))</f>
        <v>10678.831766905052</v>
      </c>
      <c r="CD25" s="67">
        <f ca="1">IF($A25-CD$4&gt;$A$5, OFFSET(New_Cohort!$E$109, $A25-$A$5-CD$4-1, $A25-$A$5-1), OFFSET(Existing_Cohort!$C$208, CD$4-($A25-$A$5), $A25-$A$5))</f>
        <v>7800.9706309016528</v>
      </c>
      <c r="CE25" s="67">
        <f ca="1">IF($A25-CE$4&gt;$A$5, OFFSET(New_Cohort!$E$109, $A25-$A$5-CE$4-1, $A25-$A$5-1), OFFSET(Existing_Cohort!$C$208, CE$4-($A25-$A$5), $A25-$A$5))</f>
        <v>7585.7679873953448</v>
      </c>
      <c r="CF25" s="67">
        <f ca="1">IF($A25-CF$4&gt;$A$5, OFFSET(New_Cohort!$E$109, $A25-$A$5-CF$4-1, $A25-$A$5-1), OFFSET(Existing_Cohort!$C$208, CF$4-($A25-$A$5), $A25-$A$5))</f>
        <v>7945.090816339467</v>
      </c>
      <c r="CG25" s="67">
        <f ca="1">IF($A25-CG$4&gt;$A$5, OFFSET(New_Cohort!$E$109, $A25-$A$5-CG$4-1, $A25-$A$5-1), OFFSET(Existing_Cohort!$C$208, CG$4-($A25-$A$5), $A25-$A$5))</f>
        <v>8704.329024871955</v>
      </c>
      <c r="CH25" s="67">
        <f ca="1">IF($A25-CH$4&gt;$A$5, OFFSET(New_Cohort!$E$109, $A25-$A$5-CH$4-1, $A25-$A$5-1), OFFSET(Existing_Cohort!$C$208, CH$4-($A25-$A$5), $A25-$A$5))</f>
        <v>8173.3877675605863</v>
      </c>
      <c r="CI25" s="67">
        <f ca="1">IF($A25-CI$4&gt;$A$5, OFFSET(New_Cohort!$E$109, $A25-$A$5-CI$4-1, $A25-$A$5-1), OFFSET(Existing_Cohort!$C$208, CI$4-($A25-$A$5), $A25-$A$5))</f>
        <v>7290.9423094941449</v>
      </c>
      <c r="CJ25" s="67">
        <f ca="1">IF($A25-CJ$4&gt;$A$5, OFFSET(New_Cohort!$E$109, $A25-$A$5-CJ$4-1, $A25-$A$5-1), OFFSET(Existing_Cohort!$C$208, CJ$4-($A25-$A$5), $A25-$A$5))</f>
        <v>6684.3589729928899</v>
      </c>
      <c r="CK25" s="67">
        <f ca="1">IF($A25-CK$4&gt;$A$5, OFFSET(New_Cohort!$E$109, $A25-$A$5-CK$4-1, $A25-$A$5-1), OFFSET(Existing_Cohort!$C$208, CK$4-($A25-$A$5), $A25-$A$5))</f>
        <v>5740.8903301673199</v>
      </c>
      <c r="CL25" s="67">
        <f ca="1">IF($A25-CL$4&gt;$A$5, OFFSET(New_Cohort!$E$109, $A25-$A$5-CL$4-1, $A25-$A$5-1), OFFSET(Existing_Cohort!$C$208, CL$4-($A25-$A$5), $A25-$A$5))</f>
        <v>5033.4292123285832</v>
      </c>
      <c r="CM25" s="67">
        <f ca="1">IF($A25-CM$4&gt;$A$5, OFFSET(New_Cohort!$E$109, $A25-$A$5-CM$4-1, $A25-$A$5-1), OFFSET(Existing_Cohort!$C$208, CM$4-($A25-$A$5), $A25-$A$5))</f>
        <v>4180.2193828451518</v>
      </c>
      <c r="CN25" s="67">
        <f ca="1">IF($A25-CN$4&gt;$A$5, OFFSET(New_Cohort!$E$109, $A25-$A$5-CN$4-1, $A25-$A$5-1), OFFSET(Existing_Cohort!$C$208, CN$4-($A25-$A$5), $A25-$A$5))</f>
        <v>3323.0342164455346</v>
      </c>
      <c r="CO25" s="67">
        <f ca="1">IF($A25-CO$4&gt;$A$5, OFFSET(New_Cohort!$E$109, $A25-$A$5-CO$4-1, $A25-$A$5-1), OFFSET(Existing_Cohort!$C$208, CO$4-($A25-$A$5), $A25-$A$5))</f>
        <v>2617.5315025922391</v>
      </c>
      <c r="CP25" s="67">
        <f ca="1">IF($A25-CP$4&gt;$A$5, OFFSET(New_Cohort!$E$109, $A25-$A$5-CP$4-1, $A25-$A$5-1), OFFSET(Existing_Cohort!$C$208, CP$4-($A25-$A$5), $A25-$A$5))</f>
        <v>1959.6718477034865</v>
      </c>
      <c r="CQ25" s="67">
        <f ca="1">IF($A25-CQ$4&gt;$A$5, OFFSET(New_Cohort!$E$109, $A25-$A$5-CQ$4-1, $A25-$A$5-1), OFFSET(Existing_Cohort!$C$208, CQ$4-($A25-$A$5), $A25-$A$5))</f>
        <v>1491.7425594796659</v>
      </c>
      <c r="CR25" s="67">
        <f ca="1">IF($A25-CR$4&gt;$A$5, OFFSET(New_Cohort!$E$109, $A25-$A$5-CR$4-1, $A25-$A$5-1), OFFSET(Existing_Cohort!$C$208, CR$4-($A25-$A$5), $A25-$A$5))</f>
        <v>1118.6470895490213</v>
      </c>
      <c r="CS25" s="67">
        <f ca="1">IF($A25-CS$4&gt;$A$5, OFFSET(New_Cohort!$E$109, $A25-$A$5-CS$4-1, $A25-$A$5-1), OFFSET(Existing_Cohort!$C$208, CS$4-($A25-$A$5), $A25-$A$5))</f>
        <v>825.35257685356044</v>
      </c>
      <c r="CT25" s="67">
        <f ca="1">IF($A25-CT$4&gt;$A$5, OFFSET(New_Cohort!$E$109, $A25-$A$5-CT$4-1, $A25-$A$5-1), OFFSET(Existing_Cohort!$C$208, CT$4-($A25-$A$5), $A25-$A$5))</f>
        <v>596.90468289115893</v>
      </c>
      <c r="CU25" s="67">
        <f ca="1">IF($A25-CU$4&gt;$A$5, OFFSET(New_Cohort!$E$109, $A25-$A$5-CU$4-1, $A25-$A$5-1), OFFSET(Existing_Cohort!$C$208, CU$4-($A25-$A$5), $A25-$A$5))</f>
        <v>428.80796903686951</v>
      </c>
      <c r="CV25" s="67">
        <f ca="1">IF($A25-CV$4&gt;$A$5, OFFSET(New_Cohort!$E$109, $A25-$A$5-CV$4-1, $A25-$A$5-1), OFFSET(Existing_Cohort!$C$208, CV$4-($A25-$A$5), $A25-$A$5))</f>
        <v>308.11417739134561</v>
      </c>
      <c r="CW25" s="67">
        <f ca="1">IF($A25-CW$4&gt;$A$5, OFFSET(New_Cohort!$E$109, $A25-$A$5-CW$4-1, $A25-$A$5-1), OFFSET(Existing_Cohort!$C$208, CW$4-($A25-$A$5), $A25-$A$5))</f>
        <v>221.79601024147669</v>
      </c>
      <c r="CX25" s="179">
        <f ca="1">SUM(OFFSET(Existing_Cohort!$C$308, $A$5-$A25,$A25-2021, $A25-$A$5+1))</f>
        <v>1196.9394564181155</v>
      </c>
      <c r="CY25" s="29"/>
      <c r="CZ25" s="29">
        <f ca="1">SUM(B25:CX25)-OFFSET(Summary_Calculations!$D$26, 0, By_Age!$A25-2022)</f>
        <v>0</v>
      </c>
    </row>
    <row r="26" spans="1:104" x14ac:dyDescent="0.35">
      <c r="A26">
        <f t="shared" si="0"/>
        <v>2042</v>
      </c>
      <c r="B26" s="178">
        <f ca="1">IF($A26-B$4&gt;$A$5, OFFSET(New_Cohort!$E$109, $A26-$A$5-B$4-1, $A26-$A$5-1), OFFSET(Existing_Cohort!$C$208, B$4-($A26-$A$5), $A26-$A$5))</f>
        <v>14036.63489079522</v>
      </c>
      <c r="C26" s="67">
        <f ca="1">IF($A26-C$4&gt;$A$5, OFFSET(New_Cohort!$E$109, $A26-$A$5-C$4-1, $A26-$A$5-1), OFFSET(Existing_Cohort!$C$208, C$4-($A26-$A$5), $A26-$A$5))</f>
        <v>13980.222832529278</v>
      </c>
      <c r="D26" s="67">
        <f ca="1">IF($A26-D$4&gt;$A$5, OFFSET(New_Cohort!$E$109, $A26-$A$5-D$4-1, $A26-$A$5-1), OFFSET(Existing_Cohort!$C$208, D$4-($A26-$A$5), $A26-$A$5))</f>
        <v>13819.848135878254</v>
      </c>
      <c r="E26" s="67">
        <f ca="1">IF($A26-E$4&gt;$A$5, OFFSET(New_Cohort!$E$109, $A26-$A$5-E$4-1, $A26-$A$5-1), OFFSET(Existing_Cohort!$C$208, E$4-($A26-$A$5), $A26-$A$5))</f>
        <v>13679.484683713232</v>
      </c>
      <c r="F26" s="67">
        <f ca="1">IF($A26-F$4&gt;$A$5, OFFSET(New_Cohort!$E$109, $A26-$A$5-F$4-1, $A26-$A$5-1), OFFSET(Existing_Cohort!$C$208, F$4-($A26-$A$5), $A26-$A$5))</f>
        <v>13521.381079674647</v>
      </c>
      <c r="G26" s="67">
        <f ca="1">IF($A26-G$4&gt;$A$5, OFFSET(New_Cohort!$E$109, $A26-$A$5-G$4-1, $A26-$A$5-1), OFFSET(Existing_Cohort!$C$208, G$4-($A26-$A$5), $A26-$A$5))</f>
        <v>13346.309979954964</v>
      </c>
      <c r="H26" s="67">
        <f ca="1">IF($A26-H$4&gt;$A$5, OFFSET(New_Cohort!$E$109, $A26-$A$5-H$4-1, $A26-$A$5-1), OFFSET(Existing_Cohort!$C$208, H$4-($A26-$A$5), $A26-$A$5))</f>
        <v>13189.476534191395</v>
      </c>
      <c r="I26" s="67">
        <f ca="1">IF($A26-I$4&gt;$A$5, OFFSET(New_Cohort!$E$109, $A26-$A$5-I$4-1, $A26-$A$5-1), OFFSET(Existing_Cohort!$C$208, I$4-($A26-$A$5), $A26-$A$5))</f>
        <v>13054.597261367944</v>
      </c>
      <c r="J26" s="67">
        <f ca="1">IF($A26-J$4&gt;$A$5, OFFSET(New_Cohort!$E$109, $A26-$A$5-J$4-1, $A26-$A$5-1), OFFSET(Existing_Cohort!$C$208, J$4-($A26-$A$5), $A26-$A$5))</f>
        <v>12949.909593817811</v>
      </c>
      <c r="K26" s="67">
        <f ca="1">IF($A26-K$4&gt;$A$5, OFFSET(New_Cohort!$E$109, $A26-$A$5-K$4-1, $A26-$A$5-1), OFFSET(Existing_Cohort!$C$208, K$4-($A26-$A$5), $A26-$A$5))</f>
        <v>12863.165627959495</v>
      </c>
      <c r="L26" s="67">
        <f ca="1">IF($A26-L$4&gt;$A$5, OFFSET(New_Cohort!$E$109, $A26-$A$5-L$4-1, $A26-$A$5-1), OFFSET(Existing_Cohort!$C$208, L$4-($A26-$A$5), $A26-$A$5))</f>
        <v>12817.978613773641</v>
      </c>
      <c r="M26" s="67">
        <f ca="1">IF($A26-M$4&gt;$A$5, OFFSET(New_Cohort!$E$109, $A26-$A$5-M$4-1, $A26-$A$5-1), OFFSET(Existing_Cohort!$C$208, M$4-($A26-$A$5), $A26-$A$5))</f>
        <v>12842.599191674895</v>
      </c>
      <c r="N26" s="67">
        <f ca="1">IF($A26-N$4&gt;$A$5, OFFSET(New_Cohort!$E$109, $A26-$A$5-N$4-1, $A26-$A$5-1), OFFSET(Existing_Cohort!$C$208, N$4-($A26-$A$5), $A26-$A$5))</f>
        <v>12937.736265084124</v>
      </c>
      <c r="O26" s="67">
        <f ca="1">IF($A26-O$4&gt;$A$5, OFFSET(New_Cohort!$E$109, $A26-$A$5-O$4-1, $A26-$A$5-1), OFFSET(Existing_Cohort!$C$208, O$4-($A26-$A$5), $A26-$A$5))</f>
        <v>13095.533582684533</v>
      </c>
      <c r="P26" s="67">
        <f ca="1">IF($A26-P$4&gt;$A$5, OFFSET(New_Cohort!$E$109, $A26-$A$5-P$4-1, $A26-$A$5-1), OFFSET(Existing_Cohort!$C$208, P$4-($A26-$A$5), $A26-$A$5))</f>
        <v>13322.356169659306</v>
      </c>
      <c r="Q26" s="67">
        <f ca="1">IF($A26-Q$4&gt;$A$5, OFFSET(New_Cohort!$E$109, $A26-$A$5-Q$4-1, $A26-$A$5-1), OFFSET(Existing_Cohort!$C$208, Q$4-($A26-$A$5), $A26-$A$5))</f>
        <v>13647.769680625537</v>
      </c>
      <c r="R26" s="67">
        <f ca="1">IF($A26-R$4&gt;$A$5, OFFSET(New_Cohort!$E$109, $A26-$A$5-R$4-1, $A26-$A$5-1), OFFSET(Existing_Cohort!$C$208, R$4-($A26-$A$5), $A26-$A$5))</f>
        <v>14205.919733184121</v>
      </c>
      <c r="S26" s="67">
        <f ca="1">IF($A26-S$4&gt;$A$5, OFFSET(New_Cohort!$E$109, $A26-$A$5-S$4-1, $A26-$A$5-1), OFFSET(Existing_Cohort!$C$208, S$4-($A26-$A$5), $A26-$A$5))</f>
        <v>14900.465512206667</v>
      </c>
      <c r="T26" s="67">
        <f ca="1">IF($A26-T$4&gt;$A$5, OFFSET(New_Cohort!$E$109, $A26-$A$5-T$4-1, $A26-$A$5-1), OFFSET(Existing_Cohort!$C$208, T$4-($A26-$A$5), $A26-$A$5))</f>
        <v>15508.945506743563</v>
      </c>
      <c r="U26" s="67">
        <f ca="1">IF($A26-U$4&gt;$A$5, OFFSET(New_Cohort!$E$109, $A26-$A$5-U$4-1, $A26-$A$5-1), OFFSET(Existing_Cohort!$C$208, U$4-($A26-$A$5), $A26-$A$5))</f>
        <v>16129.768423734738</v>
      </c>
      <c r="V26" s="67">
        <f ca="1">IF($A26-V$4&gt;$A$5, OFFSET(New_Cohort!$E$109, $A26-$A$5-V$4-1, $A26-$A$5-1), OFFSET(Existing_Cohort!$C$208, V$4-($A26-$A$5), $A26-$A$5))</f>
        <v>16760.613723845148</v>
      </c>
      <c r="W26" s="67">
        <f ca="1">IF($A26-W$4&gt;$A$5, OFFSET(New_Cohort!$E$109, $A26-$A$5-W$4-1, $A26-$A$5-1), OFFSET(Existing_Cohort!$C$208, W$4-($A26-$A$5), $A26-$A$5))</f>
        <v>11434.563703974589</v>
      </c>
      <c r="X26" s="67">
        <f ca="1">IF($A26-X$4&gt;$A$5, OFFSET(New_Cohort!$E$109, $A26-$A$5-X$4-1, $A26-$A$5-1), OFFSET(Existing_Cohort!$C$208, X$4-($A26-$A$5), $A26-$A$5))</f>
        <v>13273.553913798281</v>
      </c>
      <c r="Y26" s="67">
        <f ca="1">IF($A26-Y$4&gt;$A$5, OFFSET(New_Cohort!$E$109, $A26-$A$5-Y$4-1, $A26-$A$5-1), OFFSET(Existing_Cohort!$C$208, Y$4-($A26-$A$5), $A26-$A$5))</f>
        <v>14869.593540424401</v>
      </c>
      <c r="Z26" s="67">
        <f ca="1">IF($A26-Z$4&gt;$A$5, OFFSET(New_Cohort!$E$109, $A26-$A$5-Z$4-1, $A26-$A$5-1), OFFSET(Existing_Cohort!$C$208, Z$4-($A26-$A$5), $A26-$A$5))</f>
        <v>16724.716539013225</v>
      </c>
      <c r="AA26" s="67">
        <f ca="1">IF($A26-AA$4&gt;$A$5, OFFSET(New_Cohort!$E$109, $A26-$A$5-AA$4-1, $A26-$A$5-1), OFFSET(Existing_Cohort!$C$208, AA$4-($A26-$A$5), $A26-$A$5))</f>
        <v>18076.327729041048</v>
      </c>
      <c r="AB26" s="67">
        <f ca="1">IF($A26-AB$4&gt;$A$5, OFFSET(New_Cohort!$E$109, $A26-$A$5-AB$4-1, $A26-$A$5-1), OFFSET(Existing_Cohort!$C$208, AB$4-($A26-$A$5), $A26-$A$5))</f>
        <v>17572.732135823913</v>
      </c>
      <c r="AC26" s="67">
        <f ca="1">IF($A26-AC$4&gt;$A$5, OFFSET(New_Cohort!$E$109, $A26-$A$5-AC$4-1, $A26-$A$5-1), OFFSET(Existing_Cohort!$C$208, AC$4-($A26-$A$5), $A26-$A$5))</f>
        <v>17759.992061119301</v>
      </c>
      <c r="AD26" s="67">
        <f ca="1">IF($A26-AD$4&gt;$A$5, OFFSET(New_Cohort!$E$109, $A26-$A$5-AD$4-1, $A26-$A$5-1), OFFSET(Existing_Cohort!$C$208, AD$4-($A26-$A$5), $A26-$A$5))</f>
        <v>18132.11226072241</v>
      </c>
      <c r="AE26" s="67">
        <f ca="1">IF($A26-AE$4&gt;$A$5, OFFSET(New_Cohort!$E$109, $A26-$A$5-AE$4-1, $A26-$A$5-1), OFFSET(Existing_Cohort!$C$208, AE$4-($A26-$A$5), $A26-$A$5))</f>
        <v>18360.567216762895</v>
      </c>
      <c r="AF26" s="67">
        <f ca="1">IF($A26-AF$4&gt;$A$5, OFFSET(New_Cohort!$E$109, $A26-$A$5-AF$4-1, $A26-$A$5-1), OFFSET(Existing_Cohort!$C$208, AF$4-($A26-$A$5), $A26-$A$5))</f>
        <v>18120.278321468475</v>
      </c>
      <c r="AG26" s="67">
        <f ca="1">IF($A26-AG$4&gt;$A$5, OFFSET(New_Cohort!$E$109, $A26-$A$5-AG$4-1, $A26-$A$5-1), OFFSET(Existing_Cohort!$C$208, AG$4-($A26-$A$5), $A26-$A$5))</f>
        <v>17454.103329169266</v>
      </c>
      <c r="AH26" s="67">
        <f ca="1">IF($A26-AH$4&gt;$A$5, OFFSET(New_Cohort!$E$109, $A26-$A$5-AH$4-1, $A26-$A$5-1), OFFSET(Existing_Cohort!$C$208, AH$4-($A26-$A$5), $A26-$A$5))</f>
        <v>17543.351252183267</v>
      </c>
      <c r="AI26" s="67">
        <f ca="1">IF($A26-AI$4&gt;$A$5, OFFSET(New_Cohort!$E$109, $A26-$A$5-AI$4-1, $A26-$A$5-1), OFFSET(Existing_Cohort!$C$208, AI$4-($A26-$A$5), $A26-$A$5))</f>
        <v>17426.053832166937</v>
      </c>
      <c r="AJ26" s="67">
        <f ca="1">IF($A26-AJ$4&gt;$A$5, OFFSET(New_Cohort!$E$109, $A26-$A$5-AJ$4-1, $A26-$A$5-1), OFFSET(Existing_Cohort!$C$208, AJ$4-($A26-$A$5), $A26-$A$5))</f>
        <v>16992.691922699603</v>
      </c>
      <c r="AK26" s="67">
        <f ca="1">IF($A26-AK$4&gt;$A$5, OFFSET(New_Cohort!$E$109, $A26-$A$5-AK$4-1, $A26-$A$5-1), OFFSET(Existing_Cohort!$C$208, AK$4-($A26-$A$5), $A26-$A$5))</f>
        <v>16530.845319697404</v>
      </c>
      <c r="AL26" s="67">
        <f ca="1">IF($A26-AL$4&gt;$A$5, OFFSET(New_Cohort!$E$109, $A26-$A$5-AL$4-1, $A26-$A$5-1), OFFSET(Existing_Cohort!$C$208, AL$4-($A26-$A$5), $A26-$A$5))</f>
        <v>16176.901401411218</v>
      </c>
      <c r="AM26" s="67">
        <f ca="1">IF($A26-AM$4&gt;$A$5, OFFSET(New_Cohort!$E$109, $A26-$A$5-AM$4-1, $A26-$A$5-1), OFFSET(Existing_Cohort!$C$208, AM$4-($A26-$A$5), $A26-$A$5))</f>
        <v>15902.450371480943</v>
      </c>
      <c r="AN26" s="67">
        <f ca="1">IF($A26-AN$4&gt;$A$5, OFFSET(New_Cohort!$E$109, $A26-$A$5-AN$4-1, $A26-$A$5-1), OFFSET(Existing_Cohort!$C$208, AN$4-($A26-$A$5), $A26-$A$5))</f>
        <v>15622.783772258417</v>
      </c>
      <c r="AO26" s="67">
        <f ca="1">IF($A26-AO$4&gt;$A$5, OFFSET(New_Cohort!$E$109, $A26-$A$5-AO$4-1, $A26-$A$5-1), OFFSET(Existing_Cohort!$C$208, AO$4-($A26-$A$5), $A26-$A$5))</f>
        <v>15474.799250406801</v>
      </c>
      <c r="AP26" s="67">
        <f ca="1">IF($A26-AP$4&gt;$A$5, OFFSET(New_Cohort!$E$109, $A26-$A$5-AP$4-1, $A26-$A$5-1), OFFSET(Existing_Cohort!$C$208, AP$4-($A26-$A$5), $A26-$A$5))</f>
        <v>15526.794535705123</v>
      </c>
      <c r="AQ26" s="67">
        <f ca="1">IF($A26-AQ$4&gt;$A$5, OFFSET(New_Cohort!$E$109, $A26-$A$5-AQ$4-1, $A26-$A$5-1), OFFSET(Existing_Cohort!$C$208, AQ$4-($A26-$A$5), $A26-$A$5))</f>
        <v>15961.8228787675</v>
      </c>
      <c r="AR26" s="67">
        <f ca="1">IF($A26-AR$4&gt;$A$5, OFFSET(New_Cohort!$E$109, $A26-$A$5-AR$4-1, $A26-$A$5-1), OFFSET(Existing_Cohort!$C$208, AR$4-($A26-$A$5), $A26-$A$5))</f>
        <v>15988.37478472594</v>
      </c>
      <c r="AS26" s="67">
        <f ca="1">IF($A26-AS$4&gt;$A$5, OFFSET(New_Cohort!$E$109, $A26-$A$5-AS$4-1, $A26-$A$5-1), OFFSET(Existing_Cohort!$C$208, AS$4-($A26-$A$5), $A26-$A$5))</f>
        <v>15716.195070766029</v>
      </c>
      <c r="AT26" s="67">
        <f ca="1">IF($A26-AT$4&gt;$A$5, OFFSET(New_Cohort!$E$109, $A26-$A$5-AT$4-1, $A26-$A$5-1), OFFSET(Existing_Cohort!$C$208, AT$4-($A26-$A$5), $A26-$A$5))</f>
        <v>16012.476067862652</v>
      </c>
      <c r="AU26" s="67">
        <f ca="1">IF($A26-AU$4&gt;$A$5, OFFSET(New_Cohort!$E$109, $A26-$A$5-AU$4-1, $A26-$A$5-1), OFFSET(Existing_Cohort!$C$208, AU$4-($A26-$A$5), $A26-$A$5))</f>
        <v>16452.366952191751</v>
      </c>
      <c r="AV26" s="67">
        <f ca="1">IF($A26-AV$4&gt;$A$5, OFFSET(New_Cohort!$E$109, $A26-$A$5-AV$4-1, $A26-$A$5-1), OFFSET(Existing_Cohort!$C$208, AV$4-($A26-$A$5), $A26-$A$5))</f>
        <v>16995.741308479839</v>
      </c>
      <c r="AW26" s="67">
        <f ca="1">IF($A26-AW$4&gt;$A$5, OFFSET(New_Cohort!$E$109, $A26-$A$5-AW$4-1, $A26-$A$5-1), OFFSET(Existing_Cohort!$C$208, AW$4-($A26-$A$5), $A26-$A$5))</f>
        <v>17512.794139176527</v>
      </c>
      <c r="AX26" s="67">
        <f ca="1">IF($A26-AX$4&gt;$A$5, OFFSET(New_Cohort!$E$109, $A26-$A$5-AX$4-1, $A26-$A$5-1), OFFSET(Existing_Cohort!$C$208, AX$4-($A26-$A$5), $A26-$A$5))</f>
        <v>18010.87669770373</v>
      </c>
      <c r="AY26" s="67">
        <f ca="1">IF($A26-AY$4&gt;$A$5, OFFSET(New_Cohort!$E$109, $A26-$A$5-AY$4-1, $A26-$A$5-1), OFFSET(Existing_Cohort!$C$208, AY$4-($A26-$A$5), $A26-$A$5))</f>
        <v>18669.872578095543</v>
      </c>
      <c r="AZ26" s="67">
        <f ca="1">IF($A26-AZ$4&gt;$A$5, OFFSET(New_Cohort!$E$109, $A26-$A$5-AZ$4-1, $A26-$A$5-1), OFFSET(Existing_Cohort!$C$208, AZ$4-($A26-$A$5), $A26-$A$5))</f>
        <v>19742.062137463516</v>
      </c>
      <c r="BA26" s="67">
        <f ca="1">IF($A26-BA$4&gt;$A$5, OFFSET(New_Cohort!$E$109, $A26-$A$5-BA$4-1, $A26-$A$5-1), OFFSET(Existing_Cohort!$C$208, BA$4-($A26-$A$5), $A26-$A$5))</f>
        <v>22857.434665636989</v>
      </c>
      <c r="BB26" s="67">
        <f ca="1">IF($A26-BB$4&gt;$A$5, OFFSET(New_Cohort!$E$109, $A26-$A$5-BB$4-1, $A26-$A$5-1), OFFSET(Existing_Cohort!$C$208, BB$4-($A26-$A$5), $A26-$A$5))</f>
        <v>24758.29150464253</v>
      </c>
      <c r="BC26" s="67">
        <f ca="1">IF($A26-BC$4&gt;$A$5, OFFSET(New_Cohort!$E$109, $A26-$A$5-BC$4-1, $A26-$A$5-1), OFFSET(Existing_Cohort!$C$208, BC$4-($A26-$A$5), $A26-$A$5))</f>
        <v>23832.938227320632</v>
      </c>
      <c r="BD26" s="67">
        <f ca="1">IF($A26-BD$4&gt;$A$5, OFFSET(New_Cohort!$E$109, $A26-$A$5-BD$4-1, $A26-$A$5-1), OFFSET(Existing_Cohort!$C$208, BD$4-($A26-$A$5), $A26-$A$5))</f>
        <v>23922.454671251417</v>
      </c>
      <c r="BE26" s="67">
        <f ca="1">IF($A26-BE$4&gt;$A$5, OFFSET(New_Cohort!$E$109, $A26-$A$5-BE$4-1, $A26-$A$5-1), OFFSET(Existing_Cohort!$C$208, BE$4-($A26-$A$5), $A26-$A$5))</f>
        <v>23700.890699635755</v>
      </c>
      <c r="BF26" s="67">
        <f ca="1">IF($A26-BF$4&gt;$A$5, OFFSET(New_Cohort!$E$109, $A26-$A$5-BF$4-1, $A26-$A$5-1), OFFSET(Existing_Cohort!$C$208, BF$4-($A26-$A$5), $A26-$A$5))</f>
        <v>22067.594793647364</v>
      </c>
      <c r="BG26" s="67">
        <f ca="1">IF($A26-BG$4&gt;$A$5, OFFSET(New_Cohort!$E$109, $A26-$A$5-BG$4-1, $A26-$A$5-1), OFFSET(Existing_Cohort!$C$208, BG$4-($A26-$A$5), $A26-$A$5))</f>
        <v>20563.227001467163</v>
      </c>
      <c r="BH26" s="67">
        <f ca="1">IF($A26-BH$4&gt;$A$5, OFFSET(New_Cohort!$E$109, $A26-$A$5-BH$4-1, $A26-$A$5-1), OFFSET(Existing_Cohort!$C$208, BH$4-($A26-$A$5), $A26-$A$5))</f>
        <v>19397.726293158266</v>
      </c>
      <c r="BI26" s="67">
        <f ca="1">IF($A26-BI$4&gt;$A$5, OFFSET(New_Cohort!$E$109, $A26-$A$5-BI$4-1, $A26-$A$5-1), OFFSET(Existing_Cohort!$C$208, BI$4-($A26-$A$5), $A26-$A$5))</f>
        <v>19970.732236415563</v>
      </c>
      <c r="BJ26" s="67">
        <f ca="1">IF($A26-BJ$4&gt;$A$5, OFFSET(New_Cohort!$E$109, $A26-$A$5-BJ$4-1, $A26-$A$5-1), OFFSET(Existing_Cohort!$C$208, BJ$4-($A26-$A$5), $A26-$A$5))</f>
        <v>20233.251866661682</v>
      </c>
      <c r="BK26" s="67">
        <f ca="1">IF($A26-BK$4&gt;$A$5, OFFSET(New_Cohort!$E$109, $A26-$A$5-BK$4-1, $A26-$A$5-1), OFFSET(Existing_Cohort!$C$208, BK$4-($A26-$A$5), $A26-$A$5))</f>
        <v>18876.342226468409</v>
      </c>
      <c r="BL26" s="67">
        <f ca="1">IF($A26-BL$4&gt;$A$5, OFFSET(New_Cohort!$E$109, $A26-$A$5-BL$4-1, $A26-$A$5-1), OFFSET(Existing_Cohort!$C$208, BL$4-($A26-$A$5), $A26-$A$5))</f>
        <v>17990.288792203399</v>
      </c>
      <c r="BM26" s="67">
        <f ca="1">IF($A26-BM$4&gt;$A$5, OFFSET(New_Cohort!$E$109, $A26-$A$5-BM$4-1, $A26-$A$5-1), OFFSET(Existing_Cohort!$C$208, BM$4-($A26-$A$5), $A26-$A$5))</f>
        <v>17032.990830646933</v>
      </c>
      <c r="BN26" s="67">
        <f ca="1">IF($A26-BN$4&gt;$A$5, OFFSET(New_Cohort!$E$109, $A26-$A$5-BN$4-1, $A26-$A$5-1), OFFSET(Existing_Cohort!$C$208, BN$4-($A26-$A$5), $A26-$A$5))</f>
        <v>16380.606847347432</v>
      </c>
      <c r="BO26" s="67">
        <f ca="1">IF($A26-BO$4&gt;$A$5, OFFSET(New_Cohort!$E$109, $A26-$A$5-BO$4-1, $A26-$A$5-1), OFFSET(Existing_Cohort!$C$208, BO$4-($A26-$A$5), $A26-$A$5))</f>
        <v>16821.844997296721</v>
      </c>
      <c r="BP26" s="67">
        <f ca="1">IF($A26-BP$4&gt;$A$5, OFFSET(New_Cohort!$E$109, $A26-$A$5-BP$4-1, $A26-$A$5-1), OFFSET(Existing_Cohort!$C$208, BP$4-($A26-$A$5), $A26-$A$5))</f>
        <v>17621.357997315055</v>
      </c>
      <c r="BQ26" s="67">
        <f ca="1">IF($A26-BQ$4&gt;$A$5, OFFSET(New_Cohort!$E$109, $A26-$A$5-BQ$4-1, $A26-$A$5-1), OFFSET(Existing_Cohort!$C$208, BQ$4-($A26-$A$5), $A26-$A$5))</f>
        <v>18749.118363339585</v>
      </c>
      <c r="BR26" s="67">
        <f ca="1">IF($A26-BR$4&gt;$A$5, OFFSET(New_Cohort!$E$109, $A26-$A$5-BR$4-1, $A26-$A$5-1), OFFSET(Existing_Cohort!$C$208, BR$4-($A26-$A$5), $A26-$A$5))</f>
        <v>20130.870723945096</v>
      </c>
      <c r="BS26" s="67">
        <f ca="1">IF($A26-BS$4&gt;$A$5, OFFSET(New_Cohort!$E$109, $A26-$A$5-BS$4-1, $A26-$A$5-1), OFFSET(Existing_Cohort!$C$208, BS$4-($A26-$A$5), $A26-$A$5))</f>
        <v>20753.435522944757</v>
      </c>
      <c r="BT26" s="67">
        <f ca="1">IF($A26-BT$4&gt;$A$5, OFFSET(New_Cohort!$E$109, $A26-$A$5-BT$4-1, $A26-$A$5-1), OFFSET(Existing_Cohort!$C$208, BT$4-($A26-$A$5), $A26-$A$5))</f>
        <v>21022.619989185554</v>
      </c>
      <c r="BU26" s="67">
        <f ca="1">IF($A26-BU$4&gt;$A$5, OFFSET(New_Cohort!$E$109, $A26-$A$5-BU$4-1, $A26-$A$5-1), OFFSET(Existing_Cohort!$C$208, BU$4-($A26-$A$5), $A26-$A$5))</f>
        <v>21513.116530738007</v>
      </c>
      <c r="BV26" s="67">
        <f ca="1">IF($A26-BV$4&gt;$A$5, OFFSET(New_Cohort!$E$109, $A26-$A$5-BV$4-1, $A26-$A$5-1), OFFSET(Existing_Cohort!$C$208, BV$4-($A26-$A$5), $A26-$A$5))</f>
        <v>21263.875954442326</v>
      </c>
      <c r="BW26" s="67">
        <f ca="1">IF($A26-BW$4&gt;$A$5, OFFSET(New_Cohort!$E$109, $A26-$A$5-BW$4-1, $A26-$A$5-1), OFFSET(Existing_Cohort!$C$208, BW$4-($A26-$A$5), $A26-$A$5))</f>
        <v>20596.908272725846</v>
      </c>
      <c r="BX26" s="67">
        <f ca="1">IF($A26-BX$4&gt;$A$5, OFFSET(New_Cohort!$E$109, $A26-$A$5-BX$4-1, $A26-$A$5-1), OFFSET(Existing_Cohort!$C$208, BX$4-($A26-$A$5), $A26-$A$5))</f>
        <v>18795.632611857203</v>
      </c>
      <c r="BY26" s="67">
        <f ca="1">IF($A26-BY$4&gt;$A$5, OFFSET(New_Cohort!$E$109, $A26-$A$5-BY$4-1, $A26-$A$5-1), OFFSET(Existing_Cohort!$C$208, BY$4-($A26-$A$5), $A26-$A$5))</f>
        <v>17357.999273404144</v>
      </c>
      <c r="BZ26" s="67">
        <f ca="1">IF($A26-BZ$4&gt;$A$5, OFFSET(New_Cohort!$E$109, $A26-$A$5-BZ$4-1, $A26-$A$5-1), OFFSET(Existing_Cohort!$C$208, BZ$4-($A26-$A$5), $A26-$A$5))</f>
        <v>17433.810636193844</v>
      </c>
      <c r="CA26" s="67">
        <f ca="1">IF($A26-CA$4&gt;$A$5, OFFSET(New_Cohort!$E$109, $A26-$A$5-CA$4-1, $A26-$A$5-1), OFFSET(Existing_Cohort!$C$208, CA$4-($A26-$A$5), $A26-$A$5))</f>
        <v>16870.290007032298</v>
      </c>
      <c r="CB26" s="67">
        <f ca="1">IF($A26-CB$4&gt;$A$5, OFFSET(New_Cohort!$E$109, $A26-$A$5-CB$4-1, $A26-$A$5-1), OFFSET(Existing_Cohort!$C$208, CB$4-($A26-$A$5), $A26-$A$5))</f>
        <v>16896.899813603053</v>
      </c>
      <c r="CC26" s="67">
        <f ca="1">IF($A26-CC$4&gt;$A$5, OFFSET(New_Cohort!$E$109, $A26-$A$5-CC$4-1, $A26-$A$5-1), OFFSET(Existing_Cohort!$C$208, CC$4-($A26-$A$5), $A26-$A$5))</f>
        <v>15144.146248618632</v>
      </c>
      <c r="CD26" s="67">
        <f ca="1">IF($A26-CD$4&gt;$A$5, OFFSET(New_Cohort!$E$109, $A26-$A$5-CD$4-1, $A26-$A$5-1), OFFSET(Existing_Cohort!$C$208, CD$4-($A26-$A$5), $A26-$A$5))</f>
        <v>10173.04026201932</v>
      </c>
      <c r="CE26" s="67">
        <f ca="1">IF($A26-CE$4&gt;$A$5, OFFSET(New_Cohort!$E$109, $A26-$A$5-CE$4-1, $A26-$A$5-1), OFFSET(Existing_Cohort!$C$208, CE$4-($A26-$A$5), $A26-$A$5))</f>
        <v>7390.2435024446841</v>
      </c>
      <c r="CF26" s="67">
        <f ca="1">IF($A26-CF$4&gt;$A$5, OFFSET(New_Cohort!$E$109, $A26-$A$5-CF$4-1, $A26-$A$5-1), OFFSET(Existing_Cohort!$C$208, CF$4-($A26-$A$5), $A26-$A$5))</f>
        <v>7142.3706440283077</v>
      </c>
      <c r="CG26" s="67">
        <f ca="1">IF($A26-CG$4&gt;$A$5, OFFSET(New_Cohort!$E$109, $A26-$A$5-CG$4-1, $A26-$A$5-1), OFFSET(Existing_Cohort!$C$208, CG$4-($A26-$A$5), $A26-$A$5))</f>
        <v>7430.3173942057692</v>
      </c>
      <c r="CH26" s="67">
        <f ca="1">IF($A26-CH$4&gt;$A$5, OFFSET(New_Cohort!$E$109, $A26-$A$5-CH$4-1, $A26-$A$5-1), OFFSET(Existing_Cohort!$C$208, CH$4-($A26-$A$5), $A26-$A$5))</f>
        <v>8080.2857836768217</v>
      </c>
      <c r="CI26" s="67">
        <f ca="1">IF($A26-CI$4&gt;$A$5, OFFSET(New_Cohort!$E$109, $A26-$A$5-CI$4-1, $A26-$A$5-1), OFFSET(Existing_Cohort!$C$208, CI$4-($A26-$A$5), $A26-$A$5))</f>
        <v>7526.1269905588379</v>
      </c>
      <c r="CJ26" s="67">
        <f ca="1">IF($A26-CJ$4&gt;$A$5, OFFSET(New_Cohort!$E$109, $A26-$A$5-CJ$4-1, $A26-$A$5-1), OFFSET(Existing_Cohort!$C$208, CJ$4-($A26-$A$5), $A26-$A$5))</f>
        <v>6654.395058416897</v>
      </c>
      <c r="CK26" s="67">
        <f ca="1">IF($A26-CK$4&gt;$A$5, OFFSET(New_Cohort!$E$109, $A26-$A$5-CK$4-1, $A26-$A$5-1), OFFSET(Existing_Cohort!$C$208, CK$4-($A26-$A$5), $A26-$A$5))</f>
        <v>6042.3674706863121</v>
      </c>
      <c r="CL26" s="67">
        <f ca="1">IF($A26-CL$4&gt;$A$5, OFFSET(New_Cohort!$E$109, $A26-$A$5-CL$4-1, $A26-$A$5-1), OFFSET(Existing_Cohort!$C$208, CL$4-($A26-$A$5), $A26-$A$5))</f>
        <v>5135.9277122154836</v>
      </c>
      <c r="CM26" s="67">
        <f ca="1">IF($A26-CM$4&gt;$A$5, OFFSET(New_Cohort!$E$109, $A26-$A$5-CM$4-1, $A26-$A$5-1), OFFSET(Existing_Cohort!$C$208, CM$4-($A26-$A$5), $A26-$A$5))</f>
        <v>4453.1666309955772</v>
      </c>
      <c r="CN26" s="67">
        <f ca="1">IF($A26-CN$4&gt;$A$5, OFFSET(New_Cohort!$E$109, $A26-$A$5-CN$4-1, $A26-$A$5-1), OFFSET(Existing_Cohort!$C$208, CN$4-($A26-$A$5), $A26-$A$5))</f>
        <v>3654.6556396925321</v>
      </c>
      <c r="CO26" s="67">
        <f ca="1">IF($A26-CO$4&gt;$A$5, OFFSET(New_Cohort!$E$109, $A26-$A$5-CO$4-1, $A26-$A$5-1), OFFSET(Existing_Cohort!$C$208, CO$4-($A26-$A$5), $A26-$A$5))</f>
        <v>2868.8472742785907</v>
      </c>
      <c r="CP26" s="67">
        <f ca="1">IF($A26-CP$4&gt;$A$5, OFFSET(New_Cohort!$E$109, $A26-$A$5-CP$4-1, $A26-$A$5-1), OFFSET(Existing_Cohort!$C$208, CP$4-($A26-$A$5), $A26-$A$5))</f>
        <v>2229.5996790578938</v>
      </c>
      <c r="CQ26" s="67">
        <f ca="1">IF($A26-CQ$4&gt;$A$5, OFFSET(New_Cohort!$E$109, $A26-$A$5-CQ$4-1, $A26-$A$5-1), OFFSET(Existing_Cohort!$C$208, CQ$4-($A26-$A$5), $A26-$A$5))</f>
        <v>1645.3703006750536</v>
      </c>
      <c r="CR26" s="67">
        <f ca="1">IF($A26-CR$4&gt;$A$5, OFFSET(New_Cohort!$E$109, $A26-$A$5-CR$4-1, $A26-$A$5-1), OFFSET(Existing_Cohort!$C$208, CR$4-($A26-$A$5), $A26-$A$5))</f>
        <v>1233.2568614951513</v>
      </c>
      <c r="CS26" s="67">
        <f ca="1">IF($A26-CS$4&gt;$A$5, OFFSET(New_Cohort!$E$109, $A26-$A$5-CS$4-1, $A26-$A$5-1), OFFSET(Existing_Cohort!$C$208, CS$4-($A26-$A$5), $A26-$A$5))</f>
        <v>909.72483191817787</v>
      </c>
      <c r="CT26" s="67">
        <f ca="1">IF($A26-CT$4&gt;$A$5, OFFSET(New_Cohort!$E$109, $A26-$A$5-CT$4-1, $A26-$A$5-1), OFFSET(Existing_Cohort!$C$208, CT$4-($A26-$A$5), $A26-$A$5))</f>
        <v>659.60976086143012</v>
      </c>
      <c r="CU26" s="67">
        <f ca="1">IF($A26-CU$4&gt;$A$5, OFFSET(New_Cohort!$E$109, $A26-$A$5-CU$4-1, $A26-$A$5-1), OFFSET(Existing_Cohort!$C$208, CU$4-($A26-$A$5), $A26-$A$5))</f>
        <v>468.02078523612306</v>
      </c>
      <c r="CV26" s="67">
        <f ca="1">IF($A26-CV$4&gt;$A$5, OFFSET(New_Cohort!$E$109, $A26-$A$5-CV$4-1, $A26-$A$5-1), OFFSET(Existing_Cohort!$C$208, CV$4-($A26-$A$5), $A26-$A$5))</f>
        <v>329.27840672892069</v>
      </c>
      <c r="CW26" s="67">
        <f ca="1">IF($A26-CW$4&gt;$A$5, OFFSET(New_Cohort!$E$109, $A26-$A$5-CW$4-1, $A26-$A$5-1), OFFSET(Existing_Cohort!$C$208, CW$4-($A26-$A$5), $A26-$A$5))</f>
        <v>231.3074724628581</v>
      </c>
      <c r="CX26" s="179">
        <f ca="1">SUM(OFFSET(Existing_Cohort!$C$308, $A$5-$A26,$A26-2021, $A26-$A$5+1))</f>
        <v>1315.4009121188017</v>
      </c>
      <c r="CY26" s="29"/>
      <c r="CZ26" s="29">
        <f ca="1">SUM(B26:CX26)-OFFSET(Summary_Calculations!$D$26, 0, By_Age!$A26-2022)</f>
        <v>0</v>
      </c>
    </row>
    <row r="27" spans="1:104" x14ac:dyDescent="0.35">
      <c r="A27">
        <f t="shared" si="0"/>
        <v>2043</v>
      </c>
      <c r="B27" s="178">
        <f ca="1">IF($A27-B$4&gt;$A$5, OFFSET(New_Cohort!$E$109, $A27-$A$5-B$4-1, $A27-$A$5-1), OFFSET(Existing_Cohort!$C$208, B$4-($A27-$A$5), $A27-$A$5))</f>
        <v>13941.008066831728</v>
      </c>
      <c r="C27" s="67">
        <f ca="1">IF($A27-C$4&gt;$A$5, OFFSET(New_Cohort!$E$109, $A27-$A$5-C$4-1, $A27-$A$5-1), OFFSET(Existing_Cohort!$C$208, C$4-($A27-$A$5), $A27-$A$5))</f>
        <v>14030.118402673901</v>
      </c>
      <c r="D27" s="67">
        <f ca="1">IF($A27-D$4&gt;$A$5, OFFSET(New_Cohort!$E$109, $A27-$A$5-D$4-1, $A27-$A$5-1), OFFSET(Existing_Cohort!$C$208, D$4-($A27-$A$5), $A27-$A$5))</f>
        <v>13975.495564853842</v>
      </c>
      <c r="E27" s="67">
        <f ca="1">IF($A27-E$4&gt;$A$5, OFFSET(New_Cohort!$E$109, $A27-$A$5-E$4-1, $A27-$A$5-1), OFFSET(Existing_Cohort!$C$208, E$4-($A27-$A$5), $A27-$A$5))</f>
        <v>13816.397108599658</v>
      </c>
      <c r="F27" s="67">
        <f ca="1">IF($A27-F$4&gt;$A$5, OFFSET(New_Cohort!$E$109, $A27-$A$5-F$4-1, $A27-$A$5-1), OFFSET(Existing_Cohort!$C$208, F$4-($A27-$A$5), $A27-$A$5))</f>
        <v>13676.855276122196</v>
      </c>
      <c r="G27" s="67">
        <f ca="1">IF($A27-G$4&gt;$A$5, OFFSET(New_Cohort!$E$109, $A27-$A$5-G$4-1, $A27-$A$5-1), OFFSET(Existing_Cohort!$C$208, G$4-($A27-$A$5), $A27-$A$5))</f>
        <v>13519.245922158048</v>
      </c>
      <c r="H27" s="67">
        <f ca="1">IF($A27-H$4&gt;$A$5, OFFSET(New_Cohort!$E$109, $A27-$A$5-H$4-1, $A27-$A$5-1), OFFSET(Existing_Cohort!$C$208, H$4-($A27-$A$5), $A27-$A$5))</f>
        <v>13344.450439746381</v>
      </c>
      <c r="I27" s="67">
        <f ca="1">IF($A27-I$4&gt;$A$5, OFFSET(New_Cohort!$E$109, $A27-$A$5-I$4-1, $A27-$A$5-1), OFFSET(Existing_Cohort!$C$208, I$4-($A27-$A$5), $A27-$A$5))</f>
        <v>13187.770851002873</v>
      </c>
      <c r="J27" s="67">
        <f ca="1">IF($A27-J$4&gt;$A$5, OFFSET(New_Cohort!$E$109, $A27-$A$5-J$4-1, $A27-$A$5-1), OFFSET(Existing_Cohort!$C$208, J$4-($A27-$A$5), $A27-$A$5))</f>
        <v>13052.959186337859</v>
      </c>
      <c r="K27" s="67">
        <f ca="1">IF($A27-K$4&gt;$A$5, OFFSET(New_Cohort!$E$109, $A27-$A$5-K$4-1, $A27-$A$5-1), OFFSET(Existing_Cohort!$C$208, K$4-($A27-$A$5), $A27-$A$5))</f>
        <v>12948.260573105912</v>
      </c>
      <c r="L27" s="67">
        <f ca="1">IF($A27-L$4&gt;$A$5, OFFSET(New_Cohort!$E$109, $A27-$A$5-L$4-1, $A27-$A$5-1), OFFSET(Existing_Cohort!$C$208, L$4-($A27-$A$5), $A27-$A$5))</f>
        <v>12861.441213012014</v>
      </c>
      <c r="M27" s="67">
        <f ca="1">IF($A27-M$4&gt;$A$5, OFFSET(New_Cohort!$E$109, $A27-$A$5-M$4-1, $A27-$A$5-1), OFFSET(Existing_Cohort!$C$208, M$4-($A27-$A$5), $A27-$A$5))</f>
        <v>12816.114044647416</v>
      </c>
      <c r="N27" s="67">
        <f ca="1">IF($A27-N$4&gt;$A$5, OFFSET(New_Cohort!$E$109, $A27-$A$5-N$4-1, $A27-$A$5-1), OFFSET(Existing_Cohort!$C$208, N$4-($A27-$A$5), $A27-$A$5))</f>
        <v>12840.544896328407</v>
      </c>
      <c r="O27" s="67">
        <f ca="1">IF($A27-O$4&gt;$A$5, OFFSET(New_Cohort!$E$109, $A27-$A$5-O$4-1, $A27-$A$5-1), OFFSET(Existing_Cohort!$C$208, O$4-($A27-$A$5), $A27-$A$5))</f>
        <v>12935.452091577301</v>
      </c>
      <c r="P27" s="67">
        <f ca="1">IF($A27-P$4&gt;$A$5, OFFSET(New_Cohort!$E$109, $A27-$A$5-P$4-1, $A27-$A$5-1), OFFSET(Existing_Cohort!$C$208, P$4-($A27-$A$5), $A27-$A$5))</f>
        <v>13092.980565200396</v>
      </c>
      <c r="Q27" s="67">
        <f ca="1">IF($A27-Q$4&gt;$A$5, OFFSET(New_Cohort!$E$109, $A27-$A$5-Q$4-1, $A27-$A$5-1), OFFSET(Existing_Cohort!$C$208, Q$4-($A27-$A$5), $A27-$A$5))</f>
        <v>13319.508400095496</v>
      </c>
      <c r="R27" s="67">
        <f ca="1">IF($A27-R$4&gt;$A$5, OFFSET(New_Cohort!$E$109, $A27-$A$5-R$4-1, $A27-$A$5-1), OFFSET(Existing_Cohort!$C$208, R$4-($A27-$A$5), $A27-$A$5))</f>
        <v>13644.60516028749</v>
      </c>
      <c r="S27" s="67">
        <f ca="1">IF($A27-S$4&gt;$A$5, OFFSET(New_Cohort!$E$109, $A27-$A$5-S$4-1, $A27-$A$5-1), OFFSET(Existing_Cohort!$C$208, S$4-($A27-$A$5), $A27-$A$5))</f>
        <v>14202.384212984931</v>
      </c>
      <c r="T27" s="67">
        <f ca="1">IF($A27-T$4&gt;$A$5, OFFSET(New_Cohort!$E$109, $A27-$A$5-T$4-1, $A27-$A$5-1), OFFSET(Existing_Cohort!$C$208, T$4-($A27-$A$5), $A27-$A$5))</f>
        <v>14896.526663519915</v>
      </c>
      <c r="U27" s="67">
        <f ca="1">IF($A27-U$4&gt;$A$5, OFFSET(New_Cohort!$E$109, $A27-$A$5-U$4-1, $A27-$A$5-1), OFFSET(Existing_Cohort!$C$208, U$4-($A27-$A$5), $A27-$A$5))</f>
        <v>15504.618829423427</v>
      </c>
      <c r="V27" s="67">
        <f ca="1">IF($A27-V$4&gt;$A$5, OFFSET(New_Cohort!$E$109, $A27-$A$5-V$4-1, $A27-$A$5-1), OFFSET(Existing_Cohort!$C$208, V$4-($A27-$A$5), $A27-$A$5))</f>
        <v>16125.045999275015</v>
      </c>
      <c r="W27" s="67">
        <f ca="1">IF($A27-W$4&gt;$A$5, OFFSET(New_Cohort!$E$109, $A27-$A$5-W$4-1, $A27-$A$5-1), OFFSET(Existing_Cohort!$C$208, W$4-($A27-$A$5), $A27-$A$5))</f>
        <v>16755.477327258643</v>
      </c>
      <c r="X27" s="67">
        <f ca="1">IF($A27-X$4&gt;$A$5, OFFSET(New_Cohort!$E$109, $A27-$A$5-X$4-1, $A27-$A$5-1), OFFSET(Existing_Cohort!$C$208, X$4-($A27-$A$5), $A27-$A$5))</f>
        <v>11430.950967560257</v>
      </c>
      <c r="Y27" s="67">
        <f ca="1">IF($A27-Y$4&gt;$A$5, OFFSET(New_Cohort!$E$109, $A27-$A$5-Y$4-1, $A27-$A$5-1), OFFSET(Existing_Cohort!$C$208, Y$4-($A27-$A$5), $A27-$A$5))</f>
        <v>13269.224081678001</v>
      </c>
      <c r="Z27" s="67">
        <f ca="1">IF($A27-Z$4&gt;$A$5, OFFSET(New_Cohort!$E$109, $A27-$A$5-Z$4-1, $A27-$A$5-1), OFFSET(Existing_Cohort!$C$208, Z$4-($A27-$A$5), $A27-$A$5))</f>
        <v>14864.584281272399</v>
      </c>
      <c r="AA27" s="67">
        <f ca="1">IF($A27-AA$4&gt;$A$5, OFFSET(New_Cohort!$E$109, $A27-$A$5-AA$4-1, $A27-$A$5-1), OFFSET(Existing_Cohort!$C$208, AA$4-($A27-$A$5), $A27-$A$5))</f>
        <v>16718.889162486441</v>
      </c>
      <c r="AB27" s="67">
        <f ca="1">IF($A27-AB$4&gt;$A$5, OFFSET(New_Cohort!$E$109, $A27-$A$5-AB$4-1, $A27-$A$5-1), OFFSET(Existing_Cohort!$C$208, AB$4-($A27-$A$5), $A27-$A$5))</f>
        <v>18069.813043167771</v>
      </c>
      <c r="AC27" s="67">
        <f ca="1">IF($A27-AC$4&gt;$A$5, OFFSET(New_Cohort!$E$109, $A27-$A$5-AC$4-1, $A27-$A$5-1), OFFSET(Existing_Cohort!$C$208, AC$4-($A27-$A$5), $A27-$A$5))</f>
        <v>17566.145385883392</v>
      </c>
      <c r="AD27" s="67">
        <f ca="1">IF($A27-AD$4&gt;$A$5, OFFSET(New_Cohort!$E$109, $A27-$A$5-AD$4-1, $A27-$A$5-1), OFFSET(Existing_Cohort!$C$208, AD$4-($A27-$A$5), $A27-$A$5))</f>
        <v>17753.057152090016</v>
      </c>
      <c r="AE27" s="67">
        <f ca="1">IF($A27-AE$4&gt;$A$5, OFFSET(New_Cohort!$E$109, $A27-$A$5-AE$4-1, $A27-$A$5-1), OFFSET(Existing_Cohort!$C$208, AE$4-($A27-$A$5), $A27-$A$5))</f>
        <v>18124.697446311082</v>
      </c>
      <c r="AF27" s="67">
        <f ca="1">IF($A27-AF$4&gt;$A$5, OFFSET(New_Cohort!$E$109, $A27-$A$5-AF$4-1, $A27-$A$5-1), OFFSET(Existing_Cohort!$C$208, AF$4-($A27-$A$5), $A27-$A$5))</f>
        <v>18352.67611092631</v>
      </c>
      <c r="AG27" s="67">
        <f ca="1">IF($A27-AG$4&gt;$A$5, OFFSET(New_Cohort!$E$109, $A27-$A$5-AG$4-1, $A27-$A$5-1), OFFSET(Existing_Cohort!$C$208, AG$4-($A27-$A$5), $A27-$A$5))</f>
        <v>18112.054821069192</v>
      </c>
      <c r="AH27" s="67">
        <f ca="1">IF($A27-AH$4&gt;$A$5, OFFSET(New_Cohort!$E$109, $A27-$A$5-AH$4-1, $A27-$A$5-1), OFFSET(Existing_Cohort!$C$208, AH$4-($A27-$A$5), $A27-$A$5))</f>
        <v>17445.714710008455</v>
      </c>
      <c r="AI27" s="67">
        <f ca="1">IF($A27-AI$4&gt;$A$5, OFFSET(New_Cohort!$E$109, $A27-$A$5-AI$4-1, $A27-$A$5-1), OFFSET(Existing_Cohort!$C$208, AI$4-($A27-$A$5), $A27-$A$5))</f>
        <v>17534.3940577719</v>
      </c>
      <c r="AJ27" s="67">
        <f ca="1">IF($A27-AJ$4&gt;$A$5, OFFSET(New_Cohort!$E$109, $A27-$A$5-AJ$4-1, $A27-$A$5-1), OFFSET(Existing_Cohort!$C$208, AJ$4-($A27-$A$5), $A27-$A$5))</f>
        <v>17416.552816662344</v>
      </c>
      <c r="AK27" s="67">
        <f ca="1">IF($A27-AK$4&gt;$A$5, OFFSET(New_Cohort!$E$109, $A27-$A$5-AK$4-1, $A27-$A$5-1), OFFSET(Existing_Cohort!$C$208, AK$4-($A27-$A$5), $A27-$A$5))</f>
        <v>16982.778539707313</v>
      </c>
      <c r="AL27" s="67">
        <f ca="1">IF($A27-AL$4&gt;$A$5, OFFSET(New_Cohort!$E$109, $A27-$A$5-AL$4-1, $A27-$A$5-1), OFFSET(Existing_Cohort!$C$208, AL$4-($A27-$A$5), $A27-$A$5))</f>
        <v>16520.492986463985</v>
      </c>
      <c r="AM27" s="67">
        <f ca="1">IF($A27-AM$4&gt;$A$5, OFFSET(New_Cohort!$E$109, $A27-$A$5-AM$4-1, $A27-$A$5-1), OFFSET(Existing_Cohort!$C$208, AM$4-($A27-$A$5), $A27-$A$5))</f>
        <v>16165.994751660572</v>
      </c>
      <c r="AN27" s="67">
        <f ca="1">IF($A27-AN$4&gt;$A$5, OFFSET(New_Cohort!$E$109, $A27-$A$5-AN$4-1, $A27-$A$5-1), OFFSET(Existing_Cohort!$C$208, AN$4-($A27-$A$5), $A27-$A$5))</f>
        <v>15890.873348786494</v>
      </c>
      <c r="AO27" s="67">
        <f ca="1">IF($A27-AO$4&gt;$A$5, OFFSET(New_Cohort!$E$109, $A27-$A$5-AO$4-1, $A27-$A$5-1), OFFSET(Existing_Cohort!$C$208, AO$4-($A27-$A$5), $A27-$A$5))</f>
        <v>15610.465879134577</v>
      </c>
      <c r="AP27" s="67">
        <f ca="1">IF($A27-AP$4&gt;$A$5, OFFSET(New_Cohort!$E$109, $A27-$A$5-AP$4-1, $A27-$A$5-1), OFFSET(Existing_Cohort!$C$208, AP$4-($A27-$A$5), $A27-$A$5))</f>
        <v>15461.528757602042</v>
      </c>
      <c r="AQ27" s="67">
        <f ca="1">IF($A27-AQ$4&gt;$A$5, OFFSET(New_Cohort!$E$109, $A27-$A$5-AQ$4-1, $A27-$A$5-1), OFFSET(Existing_Cohort!$C$208, AQ$4-($A27-$A$5), $A27-$A$5))</f>
        <v>15512.26652640373</v>
      </c>
      <c r="AR27" s="67">
        <f ca="1">IF($A27-AR$4&gt;$A$5, OFFSET(New_Cohort!$E$109, $A27-$A$5-AR$4-1, $A27-$A$5-1), OFFSET(Existing_Cohort!$C$208, AR$4-($A27-$A$5), $A27-$A$5))</f>
        <v>15945.479595986631</v>
      </c>
      <c r="AS27" s="67">
        <f ca="1">IF($A27-AS$4&gt;$A$5, OFFSET(New_Cohort!$E$109, $A27-$A$5-AS$4-1, $A27-$A$5-1), OFFSET(Existing_Cohort!$C$208, AS$4-($A27-$A$5), $A27-$A$5))</f>
        <v>15970.405416896596</v>
      </c>
      <c r="AT27" s="67">
        <f ca="1">IF($A27-AT$4&gt;$A$5, OFFSET(New_Cohort!$E$109, $A27-$A$5-AT$4-1, $A27-$A$5-1), OFFSET(Existing_Cohort!$C$208, AT$4-($A27-$A$5), $A27-$A$5))</f>
        <v>15696.775994103758</v>
      </c>
      <c r="AU27" s="67">
        <f ca="1">IF($A27-AU$4&gt;$A$5, OFFSET(New_Cohort!$E$109, $A27-$A$5-AU$4-1, $A27-$A$5-1), OFFSET(Existing_Cohort!$C$208, AU$4-($A27-$A$5), $A27-$A$5))</f>
        <v>15990.677605544348</v>
      </c>
      <c r="AV27" s="67">
        <f ca="1">IF($A27-AV$4&gt;$A$5, OFFSET(New_Cohort!$E$109, $A27-$A$5-AV$4-1, $A27-$A$5-1), OFFSET(Existing_Cohort!$C$208, AV$4-($A27-$A$5), $A27-$A$5))</f>
        <v>16427.671703315493</v>
      </c>
      <c r="AW27" s="67">
        <f ca="1">IF($A27-AW$4&gt;$A$5, OFFSET(New_Cohort!$E$109, $A27-$A$5-AW$4-1, $A27-$A$5-1), OFFSET(Existing_Cohort!$C$208, AW$4-($A27-$A$5), $A27-$A$5))</f>
        <v>16967.588907047902</v>
      </c>
      <c r="AX27" s="67">
        <f ca="1">IF($A27-AX$4&gt;$A$5, OFFSET(New_Cohort!$E$109, $A27-$A$5-AX$4-1, $A27-$A$5-1), OFFSET(Existing_Cohort!$C$208, AX$4-($A27-$A$5), $A27-$A$5))</f>
        <v>17480.81675834921</v>
      </c>
      <c r="AY27" s="67">
        <f ca="1">IF($A27-AY$4&gt;$A$5, OFFSET(New_Cohort!$E$109, $A27-$A$5-AY$4-1, $A27-$A$5-1), OFFSET(Existing_Cohort!$C$208, AY$4-($A27-$A$5), $A27-$A$5))</f>
        <v>17974.686944175985</v>
      </c>
      <c r="AZ27" s="67">
        <f ca="1">IF($A27-AZ$4&gt;$A$5, OFFSET(New_Cohort!$E$109, $A27-$A$5-AZ$4-1, $A27-$A$5-1), OFFSET(Existing_Cohort!$C$208, AZ$4-($A27-$A$5), $A27-$A$5))</f>
        <v>18628.721362303404</v>
      </c>
      <c r="BA27" s="67">
        <f ca="1">IF($A27-BA$4&gt;$A$5, OFFSET(New_Cohort!$E$109, $A27-$A$5-BA$4-1, $A27-$A$5-1), OFFSET(Existing_Cohort!$C$208, BA$4-($A27-$A$5), $A27-$A$5))</f>
        <v>19694.477086769944</v>
      </c>
      <c r="BB27" s="67">
        <f ca="1">IF($A27-BB$4&gt;$A$5, OFFSET(New_Cohort!$E$109, $A27-$A$5-BB$4-1, $A27-$A$5-1), OFFSET(Existing_Cohort!$C$208, BB$4-($A27-$A$5), $A27-$A$5))</f>
        <v>22797.378673171923</v>
      </c>
      <c r="BC27" s="67">
        <f ca="1">IF($A27-BC$4&gt;$A$5, OFFSET(New_Cohort!$E$109, $A27-$A$5-BC$4-1, $A27-$A$5-1), OFFSET(Existing_Cohort!$C$208, BC$4-($A27-$A$5), $A27-$A$5))</f>
        <v>24687.622887824178</v>
      </c>
      <c r="BD27" s="67">
        <f ca="1">IF($A27-BD$4&gt;$A$5, OFFSET(New_Cohort!$E$109, $A27-$A$5-BD$4-1, $A27-$A$5-1), OFFSET(Existing_Cohort!$C$208, BD$4-($A27-$A$5), $A27-$A$5))</f>
        <v>23759.306655493896</v>
      </c>
      <c r="BE27" s="67">
        <f ca="1">IF($A27-BE$4&gt;$A$5, OFFSET(New_Cohort!$E$109, $A27-$A$5-BE$4-1, $A27-$A$5-1), OFFSET(Existing_Cohort!$C$208, BE$4-($A27-$A$5), $A27-$A$5))</f>
        <v>23842.730104613802</v>
      </c>
      <c r="BF27" s="67">
        <f ca="1">IF($A27-BF$4&gt;$A$5, OFFSET(New_Cohort!$E$109, $A27-$A$5-BF$4-1, $A27-$A$5-1), OFFSET(Existing_Cohort!$C$208, BF$4-($A27-$A$5), $A27-$A$5))</f>
        <v>23615.989447517983</v>
      </c>
      <c r="BG27" s="67">
        <f ca="1">IF($A27-BG$4&gt;$A$5, OFFSET(New_Cohort!$E$109, $A27-$A$5-BG$4-1, $A27-$A$5-1), OFFSET(Existing_Cohort!$C$208, BG$4-($A27-$A$5), $A27-$A$5))</f>
        <v>21982.834822706915</v>
      </c>
      <c r="BH27" s="67">
        <f ca="1">IF($A27-BH$4&gt;$A$5, OFFSET(New_Cohort!$E$109, $A27-$A$5-BH$4-1, $A27-$A$5-1), OFFSET(Existing_Cohort!$C$208, BH$4-($A27-$A$5), $A27-$A$5))</f>
        <v>20478.453630757256</v>
      </c>
      <c r="BI27" s="67">
        <f ca="1">IF($A27-BI$4&gt;$A$5, OFFSET(New_Cohort!$E$109, $A27-$A$5-BI$4-1, $A27-$A$5-1), OFFSET(Existing_Cohort!$C$208, BI$4-($A27-$A$5), $A27-$A$5))</f>
        <v>19311.528375131697</v>
      </c>
      <c r="BJ27" s="67">
        <f ca="1">IF($A27-BJ$4&gt;$A$5, OFFSET(New_Cohort!$E$109, $A27-$A$5-BJ$4-1, $A27-$A$5-1), OFFSET(Existing_Cohort!$C$208, BJ$4-($A27-$A$5), $A27-$A$5))</f>
        <v>19874.44973862428</v>
      </c>
      <c r="BK27" s="67">
        <f ca="1">IF($A27-BK$4&gt;$A$5, OFFSET(New_Cohort!$E$109, $A27-$A$5-BK$4-1, $A27-$A$5-1), OFFSET(Existing_Cohort!$C$208, BK$4-($A27-$A$5), $A27-$A$5))</f>
        <v>20126.522829007445</v>
      </c>
      <c r="BL27" s="67">
        <f ca="1">IF($A27-BL$4&gt;$A$5, OFFSET(New_Cohort!$E$109, $A27-$A$5-BL$4-1, $A27-$A$5-1), OFFSET(Existing_Cohort!$C$208, BL$4-($A27-$A$5), $A27-$A$5))</f>
        <v>18766.528098177594</v>
      </c>
      <c r="BM27" s="67">
        <f ca="1">IF($A27-BM$4&gt;$A$5, OFFSET(New_Cohort!$E$109, $A27-$A$5-BM$4-1, $A27-$A$5-1), OFFSET(Existing_Cohort!$C$208, BM$4-($A27-$A$5), $A27-$A$5))</f>
        <v>17874.094001076686</v>
      </c>
      <c r="BN27" s="67">
        <f ca="1">IF($A27-BN$4&gt;$A$5, OFFSET(New_Cohort!$E$109, $A27-$A$5-BN$4-1, $A27-$A$5-1), OFFSET(Existing_Cohort!$C$208, BN$4-($A27-$A$5), $A27-$A$5))</f>
        <v>16910.258596347172</v>
      </c>
      <c r="BO27" s="67">
        <f ca="1">IF($A27-BO$4&gt;$A$5, OFFSET(New_Cohort!$E$109, $A27-$A$5-BO$4-1, $A27-$A$5-1), OFFSET(Existing_Cohort!$C$208, BO$4-($A27-$A$5), $A27-$A$5))</f>
        <v>16248.474979310493</v>
      </c>
      <c r="BP27" s="67">
        <f ca="1">IF($A27-BP$4&gt;$A$5, OFFSET(New_Cohort!$E$109, $A27-$A$5-BP$4-1, $A27-$A$5-1), OFFSET(Existing_Cohort!$C$208, BP$4-($A27-$A$5), $A27-$A$5))</f>
        <v>16669.565547179722</v>
      </c>
      <c r="BQ27" s="67">
        <f ca="1">IF($A27-BQ$4&gt;$A$5, OFFSET(New_Cohort!$E$109, $A27-$A$5-BQ$4-1, $A27-$A$5-1), OFFSET(Existing_Cohort!$C$208, BQ$4-($A27-$A$5), $A27-$A$5))</f>
        <v>17441.940031649108</v>
      </c>
      <c r="BR27" s="67">
        <f ca="1">IF($A27-BR$4&gt;$A$5, OFFSET(New_Cohort!$E$109, $A27-$A$5-BR$4-1, $A27-$A$5-1), OFFSET(Existing_Cohort!$C$208, BR$4-($A27-$A$5), $A27-$A$5))</f>
        <v>18533.964668094733</v>
      </c>
      <c r="BS27" s="67">
        <f ca="1">IF($A27-BS$4&gt;$A$5, OFFSET(New_Cohort!$E$109, $A27-$A$5-BS$4-1, $A27-$A$5-1), OFFSET(Existing_Cohort!$C$208, BS$4-($A27-$A$5), $A27-$A$5))</f>
        <v>19870.05082375028</v>
      </c>
      <c r="BT27" s="67">
        <f ca="1">IF($A27-BT$4&gt;$A$5, OFFSET(New_Cohort!$E$109, $A27-$A$5-BT$4-1, $A27-$A$5-1), OFFSET(Existing_Cohort!$C$208, BT$4-($A27-$A$5), $A27-$A$5))</f>
        <v>20449.43840017794</v>
      </c>
      <c r="BU27" s="67">
        <f ca="1">IF($A27-BU$4&gt;$A$5, OFFSET(New_Cohort!$E$109, $A27-$A$5-BU$4-1, $A27-$A$5-1), OFFSET(Existing_Cohort!$C$208, BU$4-($A27-$A$5), $A27-$A$5))</f>
        <v>20674.273096448444</v>
      </c>
      <c r="BV27" s="67">
        <f ca="1">IF($A27-BV$4&gt;$A$5, OFFSET(New_Cohort!$E$109, $A27-$A$5-BV$4-1, $A27-$A$5-1), OFFSET(Existing_Cohort!$C$208, BV$4-($A27-$A$5), $A27-$A$5))</f>
        <v>21110.016275256974</v>
      </c>
      <c r="BW27" s="67">
        <f ca="1">IF($A27-BW$4&gt;$A$5, OFFSET(New_Cohort!$E$109, $A27-$A$5-BW$4-1, $A27-$A$5-1), OFFSET(Existing_Cohort!$C$208, BW$4-($A27-$A$5), $A27-$A$5))</f>
        <v>20813.859203384898</v>
      </c>
      <c r="BX27" s="67">
        <f ca="1">IF($A27-BX$4&gt;$A$5, OFFSET(New_Cohort!$E$109, $A27-$A$5-BX$4-1, $A27-$A$5-1), OFFSET(Existing_Cohort!$C$208, BX$4-($A27-$A$5), $A27-$A$5))</f>
        <v>20105.460721766922</v>
      </c>
      <c r="BY27" s="67">
        <f ca="1">IF($A27-BY$4&gt;$A$5, OFFSET(New_Cohort!$E$109, $A27-$A$5-BY$4-1, $A27-$A$5-1), OFFSET(Existing_Cohort!$C$208, BY$4-($A27-$A$5), $A27-$A$5))</f>
        <v>18291.058749545849</v>
      </c>
      <c r="BZ27" s="67">
        <f ca="1">IF($A27-BZ$4&gt;$A$5, OFFSET(New_Cohort!$E$109, $A27-$A$5-BZ$4-1, $A27-$A$5-1), OFFSET(Existing_Cohort!$C$208, BZ$4-($A27-$A$5), $A27-$A$5))</f>
        <v>16834.931481607444</v>
      </c>
      <c r="CA27" s="67">
        <f ca="1">IF($A27-CA$4&gt;$A$5, OFFSET(New_Cohort!$E$109, $A27-$A$5-CA$4-1, $A27-$A$5-1), OFFSET(Existing_Cohort!$C$208, CA$4-($A27-$A$5), $A27-$A$5))</f>
        <v>16845.442174284261</v>
      </c>
      <c r="CB27" s="67">
        <f ca="1">IF($A27-CB$4&gt;$A$5, OFFSET(New_Cohort!$E$109, $A27-$A$5-CB$4-1, $A27-$A$5-1), OFFSET(Existing_Cohort!$C$208, CB$4-($A27-$A$5), $A27-$A$5))</f>
        <v>16234.007532975204</v>
      </c>
      <c r="CC27" s="67">
        <f ca="1">IF($A27-CC$4&gt;$A$5, OFFSET(New_Cohort!$E$109, $A27-$A$5-CC$4-1, $A27-$A$5-1), OFFSET(Existing_Cohort!$C$208, CC$4-($A27-$A$5), $A27-$A$5))</f>
        <v>16186.101767639469</v>
      </c>
      <c r="CD27" s="67">
        <f ca="1">IF($A27-CD$4&gt;$A$5, OFFSET(New_Cohort!$E$109, $A27-$A$5-CD$4-1, $A27-$A$5-1), OFFSET(Existing_Cohort!$C$208, CD$4-($A27-$A$5), $A27-$A$5))</f>
        <v>14434.811063683421</v>
      </c>
      <c r="CE27" s="67">
        <f ca="1">IF($A27-CE$4&gt;$A$5, OFFSET(New_Cohort!$E$109, $A27-$A$5-CE$4-1, $A27-$A$5-1), OFFSET(Existing_Cohort!$C$208, CE$4-($A27-$A$5), $A27-$A$5))</f>
        <v>9643.3448253750539</v>
      </c>
      <c r="CF27" s="67">
        <f ca="1">IF($A27-CF$4&gt;$A$5, OFFSET(New_Cohort!$E$109, $A27-$A$5-CF$4-1, $A27-$A$5-1), OFFSET(Existing_Cohort!$C$208, CF$4-($A27-$A$5), $A27-$A$5))</f>
        <v>6963.1098756133706</v>
      </c>
      <c r="CG27" s="67">
        <f ca="1">IF($A27-CG$4&gt;$A$5, OFFSET(New_Cohort!$E$109, $A27-$A$5-CG$4-1, $A27-$A$5-1), OFFSET(Existing_Cohort!$C$208, CG$4-($A27-$A$5), $A27-$A$5))</f>
        <v>6684.7435220521211</v>
      </c>
      <c r="CH27" s="67">
        <f ca="1">IF($A27-CH$4&gt;$A$5, OFFSET(New_Cohort!$E$109, $A27-$A$5-CH$4-1, $A27-$A$5-1), OFFSET(Existing_Cohort!$C$208, CH$4-($A27-$A$5), $A27-$A$5))</f>
        <v>6903.3884180091873</v>
      </c>
      <c r="CI27" s="67">
        <f ca="1">IF($A27-CI$4&gt;$A$5, OFFSET(New_Cohort!$E$109, $A27-$A$5-CI$4-1, $A27-$A$5-1), OFFSET(Existing_Cohort!$C$208, CI$4-($A27-$A$5), $A27-$A$5))</f>
        <v>7447.2601027107485</v>
      </c>
      <c r="CJ27" s="67">
        <f ca="1">IF($A27-CJ$4&gt;$A$5, OFFSET(New_Cohort!$E$109, $A27-$A$5-CJ$4-1, $A27-$A$5-1), OFFSET(Existing_Cohort!$C$208, CJ$4-($A27-$A$5), $A27-$A$5))</f>
        <v>6876.0735032144412</v>
      </c>
      <c r="CK27" s="67">
        <f ca="1">IF($A27-CK$4&gt;$A$5, OFFSET(New_Cohort!$E$109, $A27-$A$5-CK$4-1, $A27-$A$5-1), OFFSET(Existing_Cohort!$C$208, CK$4-($A27-$A$5), $A27-$A$5))</f>
        <v>6022.142434509833</v>
      </c>
      <c r="CL27" s="67">
        <f ca="1">IF($A27-CL$4&gt;$A$5, OFFSET(New_Cohort!$E$109, $A27-$A$5-CL$4-1, $A27-$A$5-1), OFFSET(Existing_Cohort!$C$208, CL$4-($A27-$A$5), $A27-$A$5))</f>
        <v>5412.4731463500402</v>
      </c>
      <c r="CM27" s="67">
        <f ca="1">IF($A27-CM$4&gt;$A$5, OFFSET(New_Cohort!$E$109, $A27-$A$5-CM$4-1, $A27-$A$5-1), OFFSET(Existing_Cohort!$C$208, CM$4-($A27-$A$5), $A27-$A$5))</f>
        <v>4550.2495803215716</v>
      </c>
      <c r="CN27" s="67">
        <f ca="1">IF($A27-CN$4&gt;$A$5, OFFSET(New_Cohort!$E$109, $A27-$A$5-CN$4-1, $A27-$A$5-1), OFFSET(Existing_Cohort!$C$208, CN$4-($A27-$A$5), $A27-$A$5))</f>
        <v>3899.4064965288726</v>
      </c>
      <c r="CO27" s="67">
        <f ca="1">IF($A27-CO$4&gt;$A$5, OFFSET(New_Cohort!$E$109, $A27-$A$5-CO$4-1, $A27-$A$5-1), OFFSET(Existing_Cohort!$C$208, CO$4-($A27-$A$5), $A27-$A$5))</f>
        <v>3160.6246348637119</v>
      </c>
      <c r="CP27" s="67">
        <f ca="1">IF($A27-CP$4&gt;$A$5, OFFSET(New_Cohort!$E$109, $A27-$A$5-CP$4-1, $A27-$A$5-1), OFFSET(Existing_Cohort!$C$208, CP$4-($A27-$A$5), $A27-$A$5))</f>
        <v>2448.5451372724619</v>
      </c>
      <c r="CQ27" s="67">
        <f ca="1">IF($A27-CQ$4&gt;$A$5, OFFSET(New_Cohort!$E$109, $A27-$A$5-CQ$4-1, $A27-$A$5-1), OFFSET(Existing_Cohort!$C$208, CQ$4-($A27-$A$5), $A27-$A$5))</f>
        <v>1876.3404747764696</v>
      </c>
      <c r="CR27" s="67">
        <f ca="1">IF($A27-CR$4&gt;$A$5, OFFSET(New_Cohort!$E$109, $A27-$A$5-CR$4-1, $A27-$A$5-1), OFFSET(Existing_Cohort!$C$208, CR$4-($A27-$A$5), $A27-$A$5))</f>
        <v>1363.8494737374283</v>
      </c>
      <c r="CS27" s="67">
        <f ca="1">IF($A27-CS$4&gt;$A$5, OFFSET(New_Cohort!$E$109, $A27-$A$5-CS$4-1, $A27-$A$5-1), OFFSET(Existing_Cohort!$C$208, CS$4-($A27-$A$5), $A27-$A$5))</f>
        <v>1005.6411179588331</v>
      </c>
      <c r="CT27" s="67">
        <f ca="1">IF($A27-CT$4&gt;$A$5, OFFSET(New_Cohort!$E$109, $A27-$A$5-CT$4-1, $A27-$A$5-1), OFFSET(Existing_Cohort!$C$208, CT$4-($A27-$A$5), $A27-$A$5))</f>
        <v>728.94927846619748</v>
      </c>
      <c r="CU27" s="67">
        <f ca="1">IF($A27-CU$4&gt;$A$5, OFFSET(New_Cohort!$E$109, $A27-$A$5-CU$4-1, $A27-$A$5-1), OFFSET(Existing_Cohort!$C$208, CU$4-($A27-$A$5), $A27-$A$5))</f>
        <v>518.77002478336829</v>
      </c>
      <c r="CV27" s="67">
        <f ca="1">IF($A27-CV$4&gt;$A$5, OFFSET(New_Cohort!$E$109, $A27-$A$5-CV$4-1, $A27-$A$5-1), OFFSET(Existing_Cohort!$C$208, CV$4-($A27-$A$5), $A27-$A$5))</f>
        <v>360.61890403189466</v>
      </c>
      <c r="CW27" s="67">
        <f ca="1">IF($A27-CW$4&gt;$A$5, OFFSET(New_Cohort!$E$109, $A27-$A$5-CW$4-1, $A27-$A$5-1), OFFSET(Existing_Cohort!$C$208, CW$4-($A27-$A$5), $A27-$A$5))</f>
        <v>248.0820446046915</v>
      </c>
      <c r="CX27" s="179">
        <f ca="1">SUM(OFFSET(Existing_Cohort!$C$308, $A$5-$A27,$A27-2021, $A27-$A$5+1))</f>
        <v>1439.3148233858901</v>
      </c>
      <c r="CY27" s="29"/>
      <c r="CZ27" s="29">
        <f ca="1">SUM(B27:CX27)-OFFSET(Summary_Calculations!$D$26, 0, By_Age!$A27-2022)</f>
        <v>0</v>
      </c>
    </row>
    <row r="28" spans="1:104" x14ac:dyDescent="0.35">
      <c r="A28">
        <f t="shared" si="0"/>
        <v>2044</v>
      </c>
      <c r="B28" s="178">
        <f ca="1">IF($A28-B$4&gt;$A$5, OFFSET(New_Cohort!$E$109, $A28-$A$5-B$4-1, $A28-$A$5-1), OFFSET(Existing_Cohort!$C$208, B$4-($A28-$A$5), $A28-$A$5))</f>
        <v>13709.308469517648</v>
      </c>
      <c r="C28" s="67">
        <f ca="1">IF($A28-C$4&gt;$A$5, OFFSET(New_Cohort!$E$109, $A28-$A$5-C$4-1, $A28-$A$5-1), OFFSET(Existing_Cohort!$C$208, C$4-($A28-$A$5), $A28-$A$5))</f>
        <v>13934.683975545904</v>
      </c>
      <c r="D28" s="67">
        <f ca="1">IF($A28-D$4&gt;$A$5, OFFSET(New_Cohort!$E$109, $A28-$A$5-D$4-1, $A28-$A$5-1), OFFSET(Existing_Cohort!$C$208, D$4-($A28-$A$5), $A28-$A$5))</f>
        <v>14025.482749885299</v>
      </c>
      <c r="E28" s="67">
        <f ca="1">IF($A28-E$4&gt;$A$5, OFFSET(New_Cohort!$E$109, $A28-$A$5-E$4-1, $A28-$A$5-1), OFFSET(Existing_Cohort!$C$208, E$4-($A28-$A$5), $A28-$A$5))</f>
        <v>13972.08547466038</v>
      </c>
      <c r="F28" s="67">
        <f ca="1">IF($A28-F$4&gt;$A$5, OFFSET(New_Cohort!$E$109, $A28-$A$5-F$4-1, $A28-$A$5-1), OFFSET(Existing_Cohort!$C$208, F$4-($A28-$A$5), $A28-$A$5))</f>
        <v>13813.802113366968</v>
      </c>
      <c r="G28" s="67">
        <f ca="1">IF($A28-G$4&gt;$A$5, OFFSET(New_Cohort!$E$109, $A28-$A$5-G$4-1, $A28-$A$5-1), OFFSET(Existing_Cohort!$C$208, G$4-($A28-$A$5), $A28-$A$5))</f>
        <v>13674.744953845602</v>
      </c>
      <c r="H28" s="67">
        <f ca="1">IF($A28-H$4&gt;$A$5, OFFSET(New_Cohort!$E$109, $A28-$A$5-H$4-1, $A28-$A$5-1), OFFSET(Existing_Cohort!$C$208, H$4-($A28-$A$5), $A28-$A$5))</f>
        <v>13517.405359431861</v>
      </c>
      <c r="I28" s="67">
        <f ca="1">IF($A28-I$4&gt;$A$5, OFFSET(New_Cohort!$E$109, $A28-$A$5-I$4-1, $A28-$A$5-1), OFFSET(Existing_Cohort!$C$208, I$4-($A28-$A$5), $A28-$A$5))</f>
        <v>13342.7641762206</v>
      </c>
      <c r="J28" s="67">
        <f ca="1">IF($A28-J$4&gt;$A$5, OFFSET(New_Cohort!$E$109, $A28-$A$5-J$4-1, $A28-$A$5-1), OFFSET(Existing_Cohort!$C$208, J$4-($A28-$A$5), $A28-$A$5))</f>
        <v>13186.153903861759</v>
      </c>
      <c r="K28" s="67">
        <f ca="1">IF($A28-K$4&gt;$A$5, OFFSET(New_Cohort!$E$109, $A28-$A$5-K$4-1, $A28-$A$5-1), OFFSET(Existing_Cohort!$C$208, K$4-($A28-$A$5), $A28-$A$5))</f>
        <v>13051.335049359204</v>
      </c>
      <c r="L28" s="67">
        <f ca="1">IF($A28-L$4&gt;$A$5, OFFSET(New_Cohort!$E$109, $A28-$A$5-L$4-1, $A28-$A$5-1), OFFSET(Existing_Cohort!$C$208, L$4-($A28-$A$5), $A28-$A$5))</f>
        <v>12946.564440434624</v>
      </c>
      <c r="M28" s="67">
        <f ca="1">IF($A28-M$4&gt;$A$5, OFFSET(New_Cohort!$E$109, $A28-$A$5-M$4-1, $A28-$A$5-1), OFFSET(Existing_Cohort!$C$208, M$4-($A28-$A$5), $A28-$A$5))</f>
        <v>12859.613099254555</v>
      </c>
      <c r="N28" s="67">
        <f ca="1">IF($A28-N$4&gt;$A$5, OFFSET(New_Cohort!$E$109, $A28-$A$5-N$4-1, $A28-$A$5-1), OFFSET(Existing_Cohort!$C$208, N$4-($A28-$A$5), $A28-$A$5))</f>
        <v>12814.110859345545</v>
      </c>
      <c r="O28" s="67">
        <f ca="1">IF($A28-O$4&gt;$A$5, OFFSET(New_Cohort!$E$109, $A28-$A$5-O$4-1, $A28-$A$5-1), OFFSET(Existing_Cohort!$C$208, O$4-($A28-$A$5), $A28-$A$5))</f>
        <v>12838.329715298594</v>
      </c>
      <c r="P28" s="67">
        <f ca="1">IF($A28-P$4&gt;$A$5, OFFSET(New_Cohort!$E$109, $A28-$A$5-P$4-1, $A28-$A$5-1), OFFSET(Existing_Cohort!$C$208, P$4-($A28-$A$5), $A28-$A$5))</f>
        <v>12932.987940419389</v>
      </c>
      <c r="Q28" s="67">
        <f ca="1">IF($A28-Q$4&gt;$A$5, OFFSET(New_Cohort!$E$109, $A28-$A$5-Q$4-1, $A28-$A$5-1), OFFSET(Existing_Cohort!$C$208, Q$4-($A28-$A$5), $A28-$A$5))</f>
        <v>13090.245815043505</v>
      </c>
      <c r="R28" s="67">
        <f ca="1">IF($A28-R$4&gt;$A$5, OFFSET(New_Cohort!$E$109, $A28-$A$5-R$4-1, $A28-$A$5-1), OFFSET(Existing_Cohort!$C$208, R$4-($A28-$A$5), $A28-$A$5))</f>
        <v>13316.490603550552</v>
      </c>
      <c r="S28" s="67">
        <f ca="1">IF($A28-S$4&gt;$A$5, OFFSET(New_Cohort!$E$109, $A28-$A$5-S$4-1, $A28-$A$5-1), OFFSET(Existing_Cohort!$C$208, S$4-($A28-$A$5), $A28-$A$5))</f>
        <v>13641.286974075785</v>
      </c>
      <c r="T28" s="67">
        <f ca="1">IF($A28-T$4&gt;$A$5, OFFSET(New_Cohort!$E$109, $A28-$A$5-T$4-1, $A28-$A$5-1), OFFSET(Existing_Cohort!$C$208, T$4-($A28-$A$5), $A28-$A$5))</f>
        <v>14198.715727349532</v>
      </c>
      <c r="U28" s="67">
        <f ca="1">IF($A28-U$4&gt;$A$5, OFFSET(New_Cohort!$E$109, $A28-$A$5-U$4-1, $A28-$A$5-1), OFFSET(Existing_Cohort!$C$208, U$4-($A28-$A$5), $A28-$A$5))</f>
        <v>14892.465844156846</v>
      </c>
      <c r="V28" s="67">
        <f ca="1">IF($A28-V$4&gt;$A$5, OFFSET(New_Cohort!$E$109, $A28-$A$5-V$4-1, $A28-$A$5-1), OFFSET(Existing_Cohort!$C$208, V$4-($A28-$A$5), $A28-$A$5))</f>
        <v>15500.183204753041</v>
      </c>
      <c r="W28" s="67">
        <f ca="1">IF($A28-W$4&gt;$A$5, OFFSET(New_Cohort!$E$109, $A28-$A$5-W$4-1, $A28-$A$5-1), OFFSET(Existing_Cohort!$C$208, W$4-($A28-$A$5), $A28-$A$5))</f>
        <v>16120.217337127411</v>
      </c>
      <c r="X28" s="67">
        <f ca="1">IF($A28-X$4&gt;$A$5, OFFSET(New_Cohort!$E$109, $A28-$A$5-X$4-1, $A28-$A$5-1), OFFSET(Existing_Cohort!$C$208, X$4-($A28-$A$5), $A28-$A$5))</f>
        <v>16750.24413238759</v>
      </c>
      <c r="Y28" s="67">
        <f ca="1">IF($A28-Y$4&gt;$A$5, OFFSET(New_Cohort!$E$109, $A28-$A$5-Y$4-1, $A28-$A$5-1), OFFSET(Existing_Cohort!$C$208, Y$4-($A28-$A$5), $A28-$A$5))</f>
        <v>11427.267873208082</v>
      </c>
      <c r="Z28" s="67">
        <f ca="1">IF($A28-Z$4&gt;$A$5, OFFSET(New_Cohort!$E$109, $A28-$A$5-Z$4-1, $A28-$A$5-1), OFFSET(Existing_Cohort!$C$208, Z$4-($A28-$A$5), $A28-$A$5))</f>
        <v>13264.808692541528</v>
      </c>
      <c r="AA28" s="67">
        <f ca="1">IF($A28-AA$4&gt;$A$5, OFFSET(New_Cohort!$E$109, $A28-$A$5-AA$4-1, $A28-$A$5-1), OFFSET(Existing_Cohort!$C$208, AA$4-($A28-$A$5), $A28-$A$5))</f>
        <v>14859.468855628071</v>
      </c>
      <c r="AB28" s="67">
        <f ca="1">IF($A28-AB$4&gt;$A$5, OFFSET(New_Cohort!$E$109, $A28-$A$5-AB$4-1, $A28-$A$5-1), OFFSET(Existing_Cohort!$C$208, AB$4-($A28-$A$5), $A28-$A$5))</f>
        <v>16712.937677509392</v>
      </c>
      <c r="AC28" s="67">
        <f ca="1">IF($A28-AC$4&gt;$A$5, OFFSET(New_Cohort!$E$109, $A28-$A$5-AC$4-1, $A28-$A$5-1), OFFSET(Existing_Cohort!$C$208, AC$4-($A28-$A$5), $A28-$A$5))</f>
        <v>18063.123282734708</v>
      </c>
      <c r="AD28" s="67">
        <f ca="1">IF($A28-AD$4&gt;$A$5, OFFSET(New_Cohort!$E$109, $A28-$A$5-AD$4-1, $A28-$A$5-1), OFFSET(Existing_Cohort!$C$208, AD$4-($A28-$A$5), $A28-$A$5))</f>
        <v>17559.370609284422</v>
      </c>
      <c r="AE28" s="67">
        <f ca="1">IF($A28-AE$4&gt;$A$5, OFFSET(New_Cohort!$E$109, $A28-$A$5-AE$4-1, $A28-$A$5-1), OFFSET(Existing_Cohort!$C$208, AE$4-($A28-$A$5), $A28-$A$5))</f>
        <v>17745.886305853903</v>
      </c>
      <c r="AF28" s="67">
        <f ca="1">IF($A28-AF$4&gt;$A$5, OFFSET(New_Cohort!$E$109, $A28-$A$5-AF$4-1, $A28-$A$5-1), OFFSET(Existing_Cohort!$C$208, AF$4-($A28-$A$5), $A28-$A$5))</f>
        <v>18117.002920564308</v>
      </c>
      <c r="AG28" s="67">
        <f ca="1">IF($A28-AG$4&gt;$A$5, OFFSET(New_Cohort!$E$109, $A28-$A$5-AG$4-1, $A28-$A$5-1), OFFSET(Existing_Cohort!$C$208, AG$4-($A28-$A$5), $A28-$A$5))</f>
        <v>18344.447913844509</v>
      </c>
      <c r="AH28" s="67">
        <f ca="1">IF($A28-AH$4&gt;$A$5, OFFSET(New_Cohort!$E$109, $A28-$A$5-AH$4-1, $A28-$A$5-1), OFFSET(Existing_Cohort!$C$208, AH$4-($A28-$A$5), $A28-$A$5))</f>
        <v>18103.45470972456</v>
      </c>
      <c r="AI28" s="67">
        <f ca="1">IF($A28-AI$4&gt;$A$5, OFFSET(New_Cohort!$E$109, $A28-$A$5-AI$4-1, $A28-$A$5-1), OFFSET(Existing_Cohort!$C$208, AI$4-($A28-$A$5), $A28-$A$5))</f>
        <v>17436.913483907687</v>
      </c>
      <c r="AJ28" s="67">
        <f ca="1">IF($A28-AJ$4&gt;$A$5, OFFSET(New_Cohort!$E$109, $A28-$A$5-AJ$4-1, $A28-$A$5-1), OFFSET(Existing_Cohort!$C$208, AJ$4-($A28-$A$5), $A28-$A$5))</f>
        <v>17524.946962695285</v>
      </c>
      <c r="AK28" s="67">
        <f ca="1">IF($A28-AK$4&gt;$A$5, OFFSET(New_Cohort!$E$109, $A28-$A$5-AK$4-1, $A28-$A$5-1), OFFSET(Existing_Cohort!$C$208, AK$4-($A28-$A$5), $A28-$A$5))</f>
        <v>17406.511137321875</v>
      </c>
      <c r="AL28" s="67">
        <f ca="1">IF($A28-AL$4&gt;$A$5, OFFSET(New_Cohort!$E$109, $A28-$A$5-AL$4-1, $A28-$A$5-1), OFFSET(Existing_Cohort!$C$208, AL$4-($A28-$A$5), $A28-$A$5))</f>
        <v>16972.267104183637</v>
      </c>
      <c r="AM28" s="67">
        <f ca="1">IF($A28-AM$4&gt;$A$5, OFFSET(New_Cohort!$E$109, $A28-$A$5-AM$4-1, $A28-$A$5-1), OFFSET(Existing_Cohort!$C$208, AM$4-($A28-$A$5), $A28-$A$5))</f>
        <v>16509.483261572041</v>
      </c>
      <c r="AN28" s="67">
        <f ca="1">IF($A28-AN$4&gt;$A$5, OFFSET(New_Cohort!$E$109, $A28-$A$5-AN$4-1, $A28-$A$5-1), OFFSET(Existing_Cohort!$C$208, AN$4-($A28-$A$5), $A28-$A$5))</f>
        <v>16154.360614968489</v>
      </c>
      <c r="AO28" s="67">
        <f ca="1">IF($A28-AO$4&gt;$A$5, OFFSET(New_Cohort!$E$109, $A28-$A$5-AO$4-1, $A28-$A$5-1), OFFSET(Existing_Cohort!$C$208, AO$4-($A28-$A$5), $A28-$A$5))</f>
        <v>15878.486735264441</v>
      </c>
      <c r="AP28" s="67">
        <f ca="1">IF($A28-AP$4&gt;$A$5, OFFSET(New_Cohort!$E$109, $A28-$A$5-AP$4-1, $A28-$A$5-1), OFFSET(Existing_Cohort!$C$208, AP$4-($A28-$A$5), $A28-$A$5))</f>
        <v>15597.230178233569</v>
      </c>
      <c r="AQ28" s="67">
        <f ca="1">IF($A28-AQ$4&gt;$A$5, OFFSET(New_Cohort!$E$109, $A28-$A$5-AQ$4-1, $A28-$A$5-1), OFFSET(Existing_Cohort!$C$208, AQ$4-($A28-$A$5), $A28-$A$5))</f>
        <v>15447.223615727373</v>
      </c>
      <c r="AR28" s="67">
        <f ca="1">IF($A28-AR$4&gt;$A$5, OFFSET(New_Cohort!$E$109, $A28-$A$5-AR$4-1, $A28-$A$5-1), OFFSET(Existing_Cohort!$C$208, AR$4-($A28-$A$5), $A28-$A$5))</f>
        <v>15496.559386860057</v>
      </c>
      <c r="AS28" s="67">
        <f ca="1">IF($A28-AS$4&gt;$A$5, OFFSET(New_Cohort!$E$109, $A28-$A$5-AS$4-1, $A28-$A$5-1), OFFSET(Existing_Cohort!$C$208, AS$4-($A28-$A$5), $A28-$A$5))</f>
        <v>15927.755771828532</v>
      </c>
      <c r="AT28" s="67">
        <f ca="1">IF($A28-AT$4&gt;$A$5, OFFSET(New_Cohort!$E$109, $A28-$A$5-AT$4-1, $A28-$A$5-1), OFFSET(Existing_Cohort!$C$208, AT$4-($A28-$A$5), $A28-$A$5))</f>
        <v>15950.887886237237</v>
      </c>
      <c r="AU28" s="67">
        <f ca="1">IF($A28-AU$4&gt;$A$5, OFFSET(New_Cohort!$E$109, $A28-$A$5-AU$4-1, $A28-$A$5-1), OFFSET(Existing_Cohort!$C$208, AU$4-($A28-$A$5), $A28-$A$5))</f>
        <v>15675.639166761484</v>
      </c>
      <c r="AV28" s="67">
        <f ca="1">IF($A28-AV$4&gt;$A$5, OFFSET(New_Cohort!$E$109, $A28-$A$5-AV$4-1, $A28-$A$5-1), OFFSET(Existing_Cohort!$C$208, AV$4-($A28-$A$5), $A28-$A$5))</f>
        <v>15966.932919005132</v>
      </c>
      <c r="AW28" s="67">
        <f ca="1">IF($A28-AW$4&gt;$A$5, OFFSET(New_Cohort!$E$109, $A28-$A$5-AW$4-1, $A28-$A$5-1), OFFSET(Existing_Cohort!$C$208, AW$4-($A28-$A$5), $A28-$A$5))</f>
        <v>16400.749121959219</v>
      </c>
      <c r="AX28" s="67">
        <f ca="1">IF($A28-AX$4&gt;$A$5, OFFSET(New_Cohort!$E$109, $A28-$A$5-AX$4-1, $A28-$A$5-1), OFFSET(Existing_Cohort!$C$208, AX$4-($A28-$A$5), $A28-$A$5))</f>
        <v>16936.932308198961</v>
      </c>
      <c r="AY28" s="67">
        <f ca="1">IF($A28-AY$4&gt;$A$5, OFFSET(New_Cohort!$E$109, $A28-$A$5-AY$4-1, $A28-$A$5-1), OFFSET(Existing_Cohort!$C$208, AY$4-($A28-$A$5), $A28-$A$5))</f>
        <v>17446.056264393821</v>
      </c>
      <c r="AZ28" s="67">
        <f ca="1">IF($A28-AZ$4&gt;$A$5, OFFSET(New_Cohort!$E$109, $A28-$A$5-AZ$4-1, $A28-$A$5-1), OFFSET(Existing_Cohort!$C$208, AZ$4-($A28-$A$5), $A28-$A$5))</f>
        <v>17935.474946129743</v>
      </c>
      <c r="BA28" s="67">
        <f ca="1">IF($A28-BA$4&gt;$A$5, OFFSET(New_Cohort!$E$109, $A28-$A$5-BA$4-1, $A28-$A$5-1), OFFSET(Existing_Cohort!$C$208, BA$4-($A28-$A$5), $A28-$A$5))</f>
        <v>18584.279032015074</v>
      </c>
      <c r="BB28" s="67">
        <f ca="1">IF($A28-BB$4&gt;$A$5, OFFSET(New_Cohort!$E$109, $A28-$A$5-BB$4-1, $A28-$A$5-1), OFFSET(Existing_Cohort!$C$208, BB$4-($A28-$A$5), $A28-$A$5))</f>
        <v>19643.258070130156</v>
      </c>
      <c r="BC28" s="67">
        <f ca="1">IF($A28-BC$4&gt;$A$5, OFFSET(New_Cohort!$E$109, $A28-$A$5-BC$4-1, $A28-$A$5-1), OFFSET(Existing_Cohort!$C$208, BC$4-($A28-$A$5), $A28-$A$5))</f>
        <v>22732.981160538991</v>
      </c>
      <c r="BD28" s="67">
        <f ca="1">IF($A28-BD$4&gt;$A$5, OFFSET(New_Cohort!$E$109, $A28-$A$5-BD$4-1, $A28-$A$5-1), OFFSET(Existing_Cohort!$C$208, BD$4-($A28-$A$5), $A28-$A$5))</f>
        <v>24612.14109747234</v>
      </c>
      <c r="BE28" s="67">
        <f ca="1">IF($A28-BE$4&gt;$A$5, OFFSET(New_Cohort!$E$109, $A28-$A$5-BE$4-1, $A28-$A$5-1), OFFSET(Existing_Cohort!$C$208, BE$4-($A28-$A$5), $A28-$A$5))</f>
        <v>23680.944074885578</v>
      </c>
      <c r="BF28" s="67">
        <f ca="1">IF($A28-BF$4&gt;$A$5, OFFSET(New_Cohort!$E$109, $A28-$A$5-BF$4-1, $A28-$A$5-1), OFFSET(Existing_Cohort!$C$208, BF$4-($A28-$A$5), $A28-$A$5))</f>
        <v>23758.210888823756</v>
      </c>
      <c r="BG28" s="67">
        <f ca="1">IF($A28-BG$4&gt;$A$5, OFFSET(New_Cohort!$E$109, $A28-$A$5-BG$4-1, $A28-$A$5-1), OFFSET(Existing_Cohort!$C$208, BG$4-($A28-$A$5), $A28-$A$5))</f>
        <v>23526.235162994792</v>
      </c>
      <c r="BH28" s="67">
        <f ca="1">IF($A28-BH$4&gt;$A$5, OFFSET(New_Cohort!$E$109, $A28-$A$5-BH$4-1, $A28-$A$5-1), OFFSET(Existing_Cohort!$C$208, BH$4-($A28-$A$5), $A28-$A$5))</f>
        <v>21893.170647842293</v>
      </c>
      <c r="BI28" s="67">
        <f ca="1">IF($A28-BI$4&gt;$A$5, OFFSET(New_Cohort!$E$109, $A28-$A$5-BI$4-1, $A28-$A$5-1), OFFSET(Existing_Cohort!$C$208, BI$4-($A28-$A$5), $A28-$A$5))</f>
        <v>20388.432990938818</v>
      </c>
      <c r="BJ28" s="67">
        <f ca="1">IF($A28-BJ$4&gt;$A$5, OFFSET(New_Cohort!$E$109, $A28-$A$5-BJ$4-1, $A28-$A$5-1), OFFSET(Existing_Cohort!$C$208, BJ$4-($A28-$A$5), $A28-$A$5))</f>
        <v>19219.436036229228</v>
      </c>
      <c r="BK28" s="67">
        <f ca="1">IF($A28-BK$4&gt;$A$5, OFFSET(New_Cohort!$E$109, $A28-$A$5-BK$4-1, $A28-$A$5-1), OFFSET(Existing_Cohort!$C$208, BK$4-($A28-$A$5), $A28-$A$5))</f>
        <v>19770.768295952243</v>
      </c>
      <c r="BL28" s="67">
        <f ca="1">IF($A28-BL$4&gt;$A$5, OFFSET(New_Cohort!$E$109, $A28-$A$5-BL$4-1, $A28-$A$5-1), OFFSET(Existing_Cohort!$C$208, BL$4-($A28-$A$5), $A28-$A$5))</f>
        <v>20010.732623876302</v>
      </c>
      <c r="BM28" s="67">
        <f ca="1">IF($A28-BM$4&gt;$A$5, OFFSET(New_Cohort!$E$109, $A28-$A$5-BM$4-1, $A28-$A$5-1), OFFSET(Existing_Cohort!$C$208, BM$4-($A28-$A$5), $A28-$A$5))</f>
        <v>18646.667391485011</v>
      </c>
      <c r="BN28" s="67">
        <f ca="1">IF($A28-BN$4&gt;$A$5, OFFSET(New_Cohort!$E$109, $A28-$A$5-BN$4-1, $A28-$A$5-1), OFFSET(Existing_Cohort!$C$208, BN$4-($A28-$A$5), $A28-$A$5))</f>
        <v>17746.738074386401</v>
      </c>
      <c r="BO28" s="67">
        <f ca="1">IF($A28-BO$4&gt;$A$5, OFFSET(New_Cohort!$E$109, $A28-$A$5-BO$4-1, $A28-$A$5-1), OFFSET(Existing_Cohort!$C$208, BO$4-($A28-$A$5), $A28-$A$5))</f>
        <v>16775.378003019869</v>
      </c>
      <c r="BP28" s="67">
        <f ca="1">IF($A28-BP$4&gt;$A$5, OFFSET(New_Cohort!$E$109, $A28-$A$5-BP$4-1, $A28-$A$5-1), OFFSET(Existing_Cohort!$C$208, BP$4-($A28-$A$5), $A28-$A$5))</f>
        <v>16103.027045724752</v>
      </c>
      <c r="BQ28" s="67">
        <f ca="1">IF($A28-BQ$4&gt;$A$5, OFFSET(New_Cohort!$E$109, $A28-$A$5-BQ$4-1, $A28-$A$5-1), OFFSET(Existing_Cohort!$C$208, BQ$4-($A28-$A$5), $A28-$A$5))</f>
        <v>16501.729133374363</v>
      </c>
      <c r="BR28" s="67">
        <f ca="1">IF($A28-BR$4&gt;$A$5, OFFSET(New_Cohort!$E$109, $A28-$A$5-BR$4-1, $A28-$A$5-1), OFFSET(Existing_Cohort!$C$208, BR$4-($A28-$A$5), $A28-$A$5))</f>
        <v>17244.01360140468</v>
      </c>
      <c r="BS28" s="67">
        <f ca="1">IF($A28-BS$4&gt;$A$5, OFFSET(New_Cohort!$E$109, $A28-$A$5-BS$4-1, $A28-$A$5-1), OFFSET(Existing_Cohort!$C$208, BS$4-($A28-$A$5), $A28-$A$5))</f>
        <v>18296.510793464204</v>
      </c>
      <c r="BT28" s="67">
        <f ca="1">IF($A28-BT$4&gt;$A$5, OFFSET(New_Cohort!$E$109, $A28-$A$5-BT$4-1, $A28-$A$5-1), OFFSET(Existing_Cohort!$C$208, BT$4-($A28-$A$5), $A28-$A$5))</f>
        <v>19582.259141157563</v>
      </c>
      <c r="BU28" s="67">
        <f ca="1">IF($A28-BU$4&gt;$A$5, OFFSET(New_Cohort!$E$109, $A28-$A$5-BU$4-1, $A28-$A$5-1), OFFSET(Existing_Cohort!$C$208, BU$4-($A28-$A$5), $A28-$A$5))</f>
        <v>20114.377756850299</v>
      </c>
      <c r="BV28" s="67">
        <f ca="1">IF($A28-BV$4&gt;$A$5, OFFSET(New_Cohort!$E$109, $A28-$A$5-BV$4-1, $A28-$A$5-1), OFFSET(Existing_Cohort!$C$208, BV$4-($A28-$A$5), $A28-$A$5))</f>
        <v>20291.175618375721</v>
      </c>
      <c r="BW28" s="67">
        <f ca="1">IF($A28-BW$4&gt;$A$5, OFFSET(New_Cohort!$E$109, $A28-$A$5-BW$4-1, $A28-$A$5-1), OFFSET(Existing_Cohort!$C$208, BW$4-($A28-$A$5), $A28-$A$5))</f>
        <v>20668.172438729598</v>
      </c>
      <c r="BX28" s="67">
        <f ca="1">IF($A28-BX$4&gt;$A$5, OFFSET(New_Cohort!$E$109, $A28-$A$5-BX$4-1, $A28-$A$5-1), OFFSET(Existing_Cohort!$C$208, BX$4-($A28-$A$5), $A28-$A$5))</f>
        <v>20322.690388531271</v>
      </c>
      <c r="BY28" s="67">
        <f ca="1">IF($A28-BY$4&gt;$A$5, OFFSET(New_Cohort!$E$109, $A28-$A$5-BY$4-1, $A28-$A$5-1), OFFSET(Existing_Cohort!$C$208, BY$4-($A28-$A$5), $A28-$A$5))</f>
        <v>19571.713498035315</v>
      </c>
      <c r="BZ28" s="67">
        <f ca="1">IF($A28-BZ$4&gt;$A$5, OFFSET(New_Cohort!$E$109, $A28-$A$5-BZ$4-1, $A28-$A$5-1), OFFSET(Existing_Cohort!$C$208, BZ$4-($A28-$A$5), $A28-$A$5))</f>
        <v>17746.022168718482</v>
      </c>
      <c r="CA28" s="67">
        <f ca="1">IF($A28-CA$4&gt;$A$5, OFFSET(New_Cohort!$E$109, $A28-$A$5-CA$4-1, $A28-$A$5-1), OFFSET(Existing_Cohort!$C$208, CA$4-($A28-$A$5), $A28-$A$5))</f>
        <v>16273.133141982182</v>
      </c>
      <c r="CB28" s="67">
        <f ca="1">IF($A28-CB$4&gt;$A$5, OFFSET(New_Cohort!$E$109, $A28-$A$5-CB$4-1, $A28-$A$5-1), OFFSET(Existing_Cohort!$C$208, CB$4-($A28-$A$5), $A28-$A$5))</f>
        <v>16217.212701039545</v>
      </c>
      <c r="CC28" s="67">
        <f ca="1">IF($A28-CC$4&gt;$A$5, OFFSET(New_Cohort!$E$109, $A28-$A$5-CC$4-1, $A28-$A$5-1), OFFSET(Existing_Cohort!$C$208, CC$4-($A28-$A$5), $A28-$A$5))</f>
        <v>15558.712940716272</v>
      </c>
      <c r="CD28" s="67">
        <f ca="1">IF($A28-CD$4&gt;$A$5, OFFSET(New_Cohort!$E$109, $A28-$A$5-CD$4-1, $A28-$A$5-1), OFFSET(Existing_Cohort!$C$208, CD$4-($A28-$A$5), $A28-$A$5))</f>
        <v>15436.40528798702</v>
      </c>
      <c r="CE28" s="67">
        <f ca="1">IF($A28-CE$4&gt;$A$5, OFFSET(New_Cohort!$E$109, $A28-$A$5-CE$4-1, $A28-$A$5-1), OFFSET(Existing_Cohort!$C$208, CE$4-($A28-$A$5), $A28-$A$5))</f>
        <v>13691.538523078105</v>
      </c>
      <c r="CF28" s="67">
        <f ca="1">IF($A28-CF$4&gt;$A$5, OFFSET(New_Cohort!$E$109, $A28-$A$5-CF$4-1, $A28-$A$5-1), OFFSET(Existing_Cohort!$C$208, CF$4-($A28-$A$5), $A28-$A$5))</f>
        <v>9092.1500683794529</v>
      </c>
      <c r="CG28" s="67">
        <f ca="1">IF($A28-CG$4&gt;$A$5, OFFSET(New_Cohort!$E$109, $A28-$A$5-CG$4-1, $A28-$A$5-1), OFFSET(Existing_Cohort!$C$208, CG$4-($A28-$A$5), $A28-$A$5))</f>
        <v>6521.9579252249769</v>
      </c>
      <c r="CH28" s="67">
        <f ca="1">IF($A28-CH$4&gt;$A$5, OFFSET(New_Cohort!$E$109, $A28-$A$5-CH$4-1, $A28-$A$5-1), OFFSET(Existing_Cohort!$C$208, CH$4-($A28-$A$5), $A28-$A$5))</f>
        <v>6215.9486521065473</v>
      </c>
      <c r="CI28" s="67">
        <f ca="1">IF($A28-CI$4&gt;$A$5, OFFSET(New_Cohort!$E$109, $A28-$A$5-CI$4-1, $A28-$A$5-1), OFFSET(Existing_Cohort!$C$208, CI$4-($A28-$A$5), $A28-$A$5))</f>
        <v>6368.4350903258055</v>
      </c>
      <c r="CJ28" s="67">
        <f ca="1">IF($A28-CJ$4&gt;$A$5, OFFSET(New_Cohort!$E$109, $A28-$A$5-CJ$4-1, $A28-$A$5-1), OFFSET(Existing_Cohort!$C$208, CJ$4-($A28-$A$5), $A28-$A$5))</f>
        <v>6810.9318937284515</v>
      </c>
      <c r="CK28" s="67">
        <f ca="1">IF($A28-CK$4&gt;$A$5, OFFSET(New_Cohort!$E$109, $A28-$A$5-CK$4-1, $A28-$A$5-1), OFFSET(Existing_Cohort!$C$208, CK$4-($A28-$A$5), $A28-$A$5))</f>
        <v>6229.7612601605415</v>
      </c>
      <c r="CL28" s="67">
        <f ca="1">IF($A28-CL$4&gt;$A$5, OFFSET(New_Cohort!$E$109, $A28-$A$5-CL$4-1, $A28-$A$5-1), OFFSET(Existing_Cohort!$C$208, CL$4-($A28-$A$5), $A28-$A$5))</f>
        <v>5401.1068298734572</v>
      </c>
      <c r="CM28" s="67">
        <f ca="1">IF($A28-CM$4&gt;$A$5, OFFSET(New_Cohort!$E$109, $A28-$A$5-CM$4-1, $A28-$A$5-1), OFFSET(Existing_Cohort!$C$208, CM$4-($A28-$A$5), $A28-$A$5))</f>
        <v>4801.891883051213</v>
      </c>
      <c r="CN28" s="67">
        <f ca="1">IF($A28-CN$4&gt;$A$5, OFFSET(New_Cohort!$E$109, $A28-$A$5-CN$4-1, $A28-$A$5-1), OFFSET(Existing_Cohort!$C$208, CN$4-($A28-$A$5), $A28-$A$5))</f>
        <v>3990.5303035314741</v>
      </c>
      <c r="CO28" s="67">
        <f ca="1">IF($A28-CO$4&gt;$A$5, OFFSET(New_Cohort!$E$109, $A28-$A$5-CO$4-1, $A28-$A$5-1), OFFSET(Existing_Cohort!$C$208, CO$4-($A28-$A$5), $A28-$A$5))</f>
        <v>3378.0412504037645</v>
      </c>
      <c r="CP28" s="67">
        <f ca="1">IF($A28-CP$4&gt;$A$5, OFFSET(New_Cohort!$E$109, $A28-$A$5-CP$4-1, $A28-$A$5-1), OFFSET(Existing_Cohort!$C$208, CP$4-($A28-$A$5), $A28-$A$5))</f>
        <v>2702.6415556444053</v>
      </c>
      <c r="CQ28" s="67">
        <f ca="1">IF($A28-CQ$4&gt;$A$5, OFFSET(New_Cohort!$E$109, $A28-$A$5-CQ$4-1, $A28-$A$5-1), OFFSET(Existing_Cohort!$C$208, CQ$4-($A28-$A$5), $A28-$A$5))</f>
        <v>2065.0307156745807</v>
      </c>
      <c r="CR28" s="67">
        <f ca="1">IF($A28-CR$4&gt;$A$5, OFFSET(New_Cohort!$E$109, $A28-$A$5-CR$4-1, $A28-$A$5-1), OFFSET(Existing_Cohort!$C$208, CR$4-($A28-$A$5), $A28-$A$5))</f>
        <v>1559.1813614827088</v>
      </c>
      <c r="CS28" s="67">
        <f ca="1">IF($A28-CS$4&gt;$A$5, OFFSET(New_Cohort!$E$109, $A28-$A$5-CS$4-1, $A28-$A$5-1), OFFSET(Existing_Cohort!$C$208, CS$4-($A28-$A$5), $A28-$A$5))</f>
        <v>1115.2859375230892</v>
      </c>
      <c r="CT28" s="67">
        <f ca="1">IF($A28-CT$4&gt;$A$5, OFFSET(New_Cohort!$E$109, $A28-$A$5-CT$4-1, $A28-$A$5-1), OFFSET(Existing_Cohort!$C$208, CT$4-($A28-$A$5), $A28-$A$5))</f>
        <v>808.14643861648494</v>
      </c>
      <c r="CU28" s="67">
        <f ca="1">IF($A28-CU$4&gt;$A$5, OFFSET(New_Cohort!$E$109, $A28-$A$5-CU$4-1, $A28-$A$5-1), OFFSET(Existing_Cohort!$C$208, CU$4-($A28-$A$5), $A28-$A$5))</f>
        <v>574.924825286859</v>
      </c>
      <c r="CV28" s="67">
        <f ca="1">IF($A28-CV$4&gt;$A$5, OFFSET(New_Cohort!$E$109, $A28-$A$5-CV$4-1, $A28-$A$5-1), OFFSET(Existing_Cohort!$C$208, CV$4-($A28-$A$5), $A28-$A$5))</f>
        <v>401.03906870988686</v>
      </c>
      <c r="CW28" s="67">
        <f ca="1">IF($A28-CW$4&gt;$A$5, OFFSET(New_Cohort!$E$109, $A28-$A$5-CW$4-1, $A28-$A$5-1), OFFSET(Existing_Cohort!$C$208, CW$4-($A28-$A$5), $A28-$A$5))</f>
        <v>272.6948987513565</v>
      </c>
      <c r="CX28" s="179">
        <f ca="1">SUM(OFFSET(Existing_Cohort!$C$308, $A$5-$A28,$A28-2021, $A28-$A$5+1))</f>
        <v>1574.6203580047404</v>
      </c>
      <c r="CY28" s="29"/>
      <c r="CZ28" s="29">
        <f ca="1">SUM(B28:CX28)-OFFSET(Summary_Calculations!$D$26, 0, By_Age!$A28-2022)</f>
        <v>0</v>
      </c>
    </row>
    <row r="29" spans="1:104" x14ac:dyDescent="0.35">
      <c r="A29">
        <f t="shared" si="0"/>
        <v>2045</v>
      </c>
      <c r="B29" s="178">
        <f ca="1">IF($A29-B$4&gt;$A$5, OFFSET(New_Cohort!$E$109, $A29-$A$5-B$4-1, $A29-$A$5-1), OFFSET(Existing_Cohort!$C$208, B$4-($A29-$A$5), $A29-$A$5))</f>
        <v>12163.978422598873</v>
      </c>
      <c r="C29" s="67">
        <f ca="1">IF($A29-C$4&gt;$A$5, OFFSET(New_Cohort!$E$109, $A29-$A$5-C$4-1, $A29-$A$5-1), OFFSET(Existing_Cohort!$C$208, C$4-($A29-$A$5), $A29-$A$5))</f>
        <v>13703.231698839851</v>
      </c>
      <c r="D29" s="67">
        <f ca="1">IF($A29-D$4&gt;$A$5, OFFSET(New_Cohort!$E$109, $A29-$A$5-D$4-1, $A29-$A$5-1), OFFSET(Existing_Cohort!$C$208, D$4-($A29-$A$5), $A29-$A$5))</f>
        <v>13930.185139690457</v>
      </c>
      <c r="E29" s="67">
        <f ca="1">IF($A29-E$4&gt;$A$5, OFFSET(New_Cohort!$E$109, $A29-$A$5-E$4-1, $A29-$A$5-1), OFFSET(Existing_Cohort!$C$208, E$4-($A29-$A$5), $A29-$A$5))</f>
        <v>14022.138721225356</v>
      </c>
      <c r="F29" s="67">
        <f ca="1">IF($A29-F$4&gt;$A$5, OFFSET(New_Cohort!$E$109, $A29-$A$5-F$4-1, $A29-$A$5-1), OFFSET(Existing_Cohort!$C$208, F$4-($A29-$A$5), $A29-$A$5))</f>
        <v>13969.521247075336</v>
      </c>
      <c r="G29" s="67">
        <f ca="1">IF($A29-G$4&gt;$A$5, OFFSET(New_Cohort!$E$109, $A29-$A$5-G$4-1, $A29-$A$5-1), OFFSET(Existing_Cohort!$C$208, G$4-($A29-$A$5), $A29-$A$5))</f>
        <v>13811.719400403341</v>
      </c>
      <c r="H29" s="67">
        <f ca="1">IF($A29-H$4&gt;$A$5, OFFSET(New_Cohort!$E$109, $A29-$A$5-H$4-1, $A29-$A$5-1), OFFSET(Existing_Cohort!$C$208, H$4-($A29-$A$5), $A29-$A$5))</f>
        <v>13672.925792714264</v>
      </c>
      <c r="I29" s="67">
        <f ca="1">IF($A29-I$4&gt;$A$5, OFFSET(New_Cohort!$E$109, $A29-$A$5-I$4-1, $A29-$A$5-1), OFFSET(Existing_Cohort!$C$208, I$4-($A29-$A$5), $A29-$A$5))</f>
        <v>13515.736299156459</v>
      </c>
      <c r="J29" s="67">
        <f ca="1">IF($A29-J$4&gt;$A$5, OFFSET(New_Cohort!$E$109, $A29-$A$5-J$4-1, $A29-$A$5-1), OFFSET(Existing_Cohort!$C$208, J$4-($A29-$A$5), $A29-$A$5))</f>
        <v>13341.16563315217</v>
      </c>
      <c r="K29" s="67">
        <f ca="1">IF($A29-K$4&gt;$A$5, OFFSET(New_Cohort!$E$109, $A29-$A$5-K$4-1, $A29-$A$5-1), OFFSET(Existing_Cohort!$C$208, K$4-($A29-$A$5), $A29-$A$5))</f>
        <v>13184.550709807321</v>
      </c>
      <c r="L29" s="67">
        <f ca="1">IF($A29-L$4&gt;$A$5, OFFSET(New_Cohort!$E$109, $A29-$A$5-L$4-1, $A29-$A$5-1), OFFSET(Existing_Cohort!$C$208, L$4-($A29-$A$5), $A29-$A$5))</f>
        <v>13049.664505915522</v>
      </c>
      <c r="M29" s="67">
        <f ca="1">IF($A29-M$4&gt;$A$5, OFFSET(New_Cohort!$E$109, $A29-$A$5-M$4-1, $A29-$A$5-1), OFFSET(Existing_Cohort!$C$208, M$4-($A29-$A$5), $A29-$A$5))</f>
        <v>12944.766303666274</v>
      </c>
      <c r="N29" s="67">
        <f ca="1">IF($A29-N$4&gt;$A$5, OFFSET(New_Cohort!$E$109, $A29-$A$5-N$4-1, $A29-$A$5-1), OFFSET(Existing_Cohort!$C$208, N$4-($A29-$A$5), $A29-$A$5))</f>
        <v>12857.649072323653</v>
      </c>
      <c r="O29" s="67">
        <f ca="1">IF($A29-O$4&gt;$A$5, OFFSET(New_Cohort!$E$109, $A29-$A$5-O$4-1, $A29-$A$5-1), OFFSET(Existing_Cohort!$C$208, O$4-($A29-$A$5), $A29-$A$5))</f>
        <v>12811.95078259111</v>
      </c>
      <c r="P29" s="67">
        <f ca="1">IF($A29-P$4&gt;$A$5, OFFSET(New_Cohort!$E$109, $A29-$A$5-P$4-1, $A29-$A$5-1), OFFSET(Existing_Cohort!$C$208, P$4-($A29-$A$5), $A29-$A$5))</f>
        <v>12835.939982412016</v>
      </c>
      <c r="Q29" s="67">
        <f ca="1">IF($A29-Q$4&gt;$A$5, OFFSET(New_Cohort!$E$109, $A29-$A$5-Q$4-1, $A29-$A$5-1), OFFSET(Existing_Cohort!$C$208, Q$4-($A29-$A$5), $A29-$A$5))</f>
        <v>12930.348369781004</v>
      </c>
      <c r="R29" s="67">
        <f ca="1">IF($A29-R$4&gt;$A$5, OFFSET(New_Cohort!$E$109, $A29-$A$5-R$4-1, $A29-$A$5-1), OFFSET(Existing_Cohort!$C$208, R$4-($A29-$A$5), $A29-$A$5))</f>
        <v>13087.34777042992</v>
      </c>
      <c r="S29" s="67">
        <f ca="1">IF($A29-S$4&gt;$A$5, OFFSET(New_Cohort!$E$109, $A29-$A$5-S$4-1, $A29-$A$5-1), OFFSET(Existing_Cohort!$C$208, S$4-($A29-$A$5), $A29-$A$5))</f>
        <v>13313.32624762257</v>
      </c>
      <c r="T29" s="67">
        <f ca="1">IF($A29-T$4&gt;$A$5, OFFSET(New_Cohort!$E$109, $A29-$A$5-T$4-1, $A29-$A$5-1), OFFSET(Existing_Cohort!$C$208, T$4-($A29-$A$5), $A29-$A$5))</f>
        <v>13637.8439746324</v>
      </c>
      <c r="U29" s="67">
        <f ca="1">IF($A29-U$4&gt;$A$5, OFFSET(New_Cohort!$E$109, $A29-$A$5-U$4-1, $A29-$A$5-1), OFFSET(Existing_Cohort!$C$208, U$4-($A29-$A$5), $A29-$A$5))</f>
        <v>14194.933618159368</v>
      </c>
      <c r="V29" s="67">
        <f ca="1">IF($A29-V$4&gt;$A$5, OFFSET(New_Cohort!$E$109, $A29-$A$5-V$4-1, $A29-$A$5-1), OFFSET(Existing_Cohort!$C$208, V$4-($A29-$A$5), $A29-$A$5))</f>
        <v>14888.302742278676</v>
      </c>
      <c r="W29" s="67">
        <f ca="1">IF($A29-W$4&gt;$A$5, OFFSET(New_Cohort!$E$109, $A29-$A$5-W$4-1, $A29-$A$5-1), OFFSET(Existing_Cohort!$C$208, W$4-($A29-$A$5), $A29-$A$5))</f>
        <v>15495.647760575155</v>
      </c>
      <c r="X29" s="67">
        <f ca="1">IF($A29-X$4&gt;$A$5, OFFSET(New_Cohort!$E$109, $A29-$A$5-X$4-1, $A29-$A$5-1), OFFSET(Existing_Cohort!$C$208, X$4-($A29-$A$5), $A29-$A$5))</f>
        <v>16115.297637162759</v>
      </c>
      <c r="Y29" s="67">
        <f ca="1">IF($A29-Y$4&gt;$A$5, OFFSET(New_Cohort!$E$109, $A29-$A$5-Y$4-1, $A29-$A$5-1), OFFSET(Existing_Cohort!$C$208, Y$4-($A29-$A$5), $A29-$A$5))</f>
        <v>16744.910658892124</v>
      </c>
      <c r="Z29" s="67">
        <f ca="1">IF($A29-Z$4&gt;$A$5, OFFSET(New_Cohort!$E$109, $A29-$A$5-Z$4-1, $A29-$A$5-1), OFFSET(Existing_Cohort!$C$208, Z$4-($A29-$A$5), $A29-$A$5))</f>
        <v>11423.512061619011</v>
      </c>
      <c r="AA29" s="67">
        <f ca="1">IF($A29-AA$4&gt;$A$5, OFFSET(New_Cohort!$E$109, $A29-$A$5-AA$4-1, $A29-$A$5-1), OFFSET(Existing_Cohort!$C$208, AA$4-($A29-$A$5), $A29-$A$5))</f>
        <v>13260.299801587784</v>
      </c>
      <c r="AB29" s="67">
        <f ca="1">IF($A29-AB$4&gt;$A$5, OFFSET(New_Cohort!$E$109, $A29-$A$5-AB$4-1, $A29-$A$5-1), OFFSET(Existing_Cohort!$C$208, AB$4-($A29-$A$5), $A29-$A$5))</f>
        <v>14854.244583304941</v>
      </c>
      <c r="AC29" s="67">
        <f ca="1">IF($A29-AC$4&gt;$A$5, OFFSET(New_Cohort!$E$109, $A29-$A$5-AC$4-1, $A29-$A$5-1), OFFSET(Existing_Cohort!$C$208, AC$4-($A29-$A$5), $A29-$A$5))</f>
        <v>16706.826373635602</v>
      </c>
      <c r="AD29" s="67">
        <f ca="1">IF($A29-AD$4&gt;$A$5, OFFSET(New_Cohort!$E$109, $A29-$A$5-AD$4-1, $A29-$A$5-1), OFFSET(Existing_Cohort!$C$208, AD$4-($A29-$A$5), $A29-$A$5))</f>
        <v>18056.242674165995</v>
      </c>
      <c r="AE29" s="67">
        <f ca="1">IF($A29-AE$4&gt;$A$5, OFFSET(New_Cohort!$E$109, $A29-$A$5-AE$4-1, $A29-$A$5-1), OFFSET(Existing_Cohort!$C$208, AE$4-($A29-$A$5), $A29-$A$5))</f>
        <v>17552.365453379476</v>
      </c>
      <c r="AF29" s="67">
        <f ca="1">IF($A29-AF$4&gt;$A$5, OFFSET(New_Cohort!$E$109, $A29-$A$5-AF$4-1, $A29-$A$5-1), OFFSET(Existing_Cohort!$C$208, AF$4-($A29-$A$5), $A29-$A$5))</f>
        <v>17738.445034795644</v>
      </c>
      <c r="AG29" s="67">
        <f ca="1">IF($A29-AG$4&gt;$A$5, OFFSET(New_Cohort!$E$109, $A29-$A$5-AG$4-1, $A29-$A$5-1), OFFSET(Existing_Cohort!$C$208, AG$4-($A29-$A$5), $A29-$A$5))</f>
        <v>18108.979778332781</v>
      </c>
      <c r="AH29" s="67">
        <f ca="1">IF($A29-AH$4&gt;$A$5, OFFSET(New_Cohort!$E$109, $A29-$A$5-AH$4-1, $A29-$A$5-1), OFFSET(Existing_Cohort!$C$208, AH$4-($A29-$A$5), $A29-$A$5))</f>
        <v>18335.842915313449</v>
      </c>
      <c r="AI29" s="67">
        <f ca="1">IF($A29-AI$4&gt;$A$5, OFFSET(New_Cohort!$E$109, $A29-$A$5-AI$4-1, $A29-$A$5-1), OFFSET(Existing_Cohort!$C$208, AI$4-($A29-$A$5), $A29-$A$5))</f>
        <v>18094.431599625525</v>
      </c>
      <c r="AJ29" s="67">
        <f ca="1">IF($A29-AJ$4&gt;$A$5, OFFSET(New_Cohort!$E$109, $A29-$A$5-AJ$4-1, $A29-$A$5-1), OFFSET(Existing_Cohort!$C$208, AJ$4-($A29-$A$5), $A29-$A$5))</f>
        <v>17427.630851901729</v>
      </c>
      <c r="AK29" s="67">
        <f ca="1">IF($A29-AK$4&gt;$A$5, OFFSET(New_Cohort!$E$109, $A29-$A$5-AK$4-1, $A29-$A$5-1), OFFSET(Existing_Cohort!$C$208, AK$4-($A29-$A$5), $A29-$A$5))</f>
        <v>17514.96221507568</v>
      </c>
      <c r="AL29" s="67">
        <f ca="1">IF($A29-AL$4&gt;$A$5, OFFSET(New_Cohort!$E$109, $A29-$A$5-AL$4-1, $A29-$A$5-1), OFFSET(Existing_Cohort!$C$208, AL$4-($A29-$A$5), $A29-$A$5))</f>
        <v>17395.863581656817</v>
      </c>
      <c r="AM29" s="67">
        <f ca="1">IF($A29-AM$4&gt;$A$5, OFFSET(New_Cohort!$E$109, $A29-$A$5-AM$4-1, $A29-$A$5-1), OFFSET(Existing_Cohort!$C$208, AM$4-($A29-$A$5), $A29-$A$5))</f>
        <v>16961.088078207573</v>
      </c>
      <c r="AN29" s="67">
        <f ca="1">IF($A29-AN$4&gt;$A$5, OFFSET(New_Cohort!$E$109, $A29-$A$5-AN$4-1, $A29-$A$5-1), OFFSET(Existing_Cohort!$C$208, AN$4-($A29-$A$5), $A29-$A$5))</f>
        <v>16497.739065795096</v>
      </c>
      <c r="AO29" s="67">
        <f ca="1">IF($A29-AO$4&gt;$A$5, OFFSET(New_Cohort!$E$109, $A29-$A$5-AO$4-1, $A29-$A$5-1), OFFSET(Existing_Cohort!$C$208, AO$4-($A29-$A$5), $A29-$A$5))</f>
        <v>16141.912776703557</v>
      </c>
      <c r="AP29" s="67">
        <f ca="1">IF($A29-AP$4&gt;$A$5, OFFSET(New_Cohort!$E$109, $A29-$A$5-AP$4-1, $A29-$A$5-1), OFFSET(Existing_Cohort!$C$208, AP$4-($A29-$A$5), $A29-$A$5))</f>
        <v>15865.177064786354</v>
      </c>
      <c r="AQ29" s="67">
        <f ca="1">IF($A29-AQ$4&gt;$A$5, OFFSET(New_Cohort!$E$109, $A29-$A$5-AQ$4-1, $A29-$A$5-1), OFFSET(Existing_Cohort!$C$208, AQ$4-($A29-$A$5), $A29-$A$5))</f>
        <v>15582.962398559661</v>
      </c>
      <c r="AR29" s="67">
        <f ca="1">IF($A29-AR$4&gt;$A$5, OFFSET(New_Cohort!$E$109, $A29-$A$5-AR$4-1, $A29-$A$5-1), OFFSET(Existing_Cohort!$C$208, AR$4-($A29-$A$5), $A29-$A$5))</f>
        <v>15431.757280938938</v>
      </c>
      <c r="AS29" s="67">
        <f ca="1">IF($A29-AS$4&gt;$A$5, OFFSET(New_Cohort!$E$109, $A29-$A$5-AS$4-1, $A29-$A$5-1), OFFSET(Existing_Cohort!$C$208, AS$4-($A29-$A$5), $A29-$A$5))</f>
        <v>15479.525264642558</v>
      </c>
      <c r="AT29" s="67">
        <f ca="1">IF($A29-AT$4&gt;$A$5, OFFSET(New_Cohort!$E$109, $A29-$A$5-AT$4-1, $A29-$A$5-1), OFFSET(Existing_Cohort!$C$208, AT$4-($A29-$A$5), $A29-$A$5))</f>
        <v>15908.504713995693</v>
      </c>
      <c r="AU29" s="67">
        <f ca="1">IF($A29-AU$4&gt;$A$5, OFFSET(New_Cohort!$E$109, $A29-$A$5-AU$4-1, $A29-$A$5-1), OFFSET(Existing_Cohort!$C$208, AU$4-($A29-$A$5), $A29-$A$5))</f>
        <v>15929.643620390181</v>
      </c>
      <c r="AV29" s="67">
        <f ca="1">IF($A29-AV$4&gt;$A$5, OFFSET(New_Cohort!$E$109, $A29-$A$5-AV$4-1, $A29-$A$5-1), OFFSET(Existing_Cohort!$C$208, AV$4-($A29-$A$5), $A29-$A$5))</f>
        <v>15652.614834276275</v>
      </c>
      <c r="AW29" s="67">
        <f ca="1">IF($A29-AW$4&gt;$A$5, OFFSET(New_Cohort!$E$109, $A29-$A$5-AW$4-1, $A29-$A$5-1), OFFSET(Existing_Cohort!$C$208, AW$4-($A29-$A$5), $A29-$A$5))</f>
        <v>15941.046208630272</v>
      </c>
      <c r="AX29" s="67">
        <f ca="1">IF($A29-AX$4&gt;$A$5, OFFSET(New_Cohort!$E$109, $A29-$A$5-AX$4-1, $A29-$A$5-1), OFFSET(Existing_Cohort!$C$208, AX$4-($A29-$A$5), $A29-$A$5))</f>
        <v>16371.431194661536</v>
      </c>
      <c r="AY29" s="67">
        <f ca="1">IF($A29-AY$4&gt;$A$5, OFFSET(New_Cohort!$E$109, $A29-$A$5-AY$4-1, $A29-$A$5-1), OFFSET(Existing_Cohort!$C$208, AY$4-($A29-$A$5), $A29-$A$5))</f>
        <v>16903.606888977305</v>
      </c>
      <c r="AZ29" s="67">
        <f ca="1">IF($A29-AZ$4&gt;$A$5, OFFSET(New_Cohort!$E$109, $A29-$A$5-AZ$4-1, $A29-$A$5-1), OFFSET(Existing_Cohort!$C$208, AZ$4-($A29-$A$5), $A29-$A$5))</f>
        <v>17408.392078185767</v>
      </c>
      <c r="BA29" s="67">
        <f ca="1">IF($A29-BA$4&gt;$A$5, OFFSET(New_Cohort!$E$109, $A29-$A$5-BA$4-1, $A29-$A$5-1), OFFSET(Existing_Cohort!$C$208, BA$4-($A29-$A$5), $A29-$A$5))</f>
        <v>17893.12602252666</v>
      </c>
      <c r="BB29" s="67">
        <f ca="1">IF($A29-BB$4&gt;$A$5, OFFSET(New_Cohort!$E$109, $A29-$A$5-BB$4-1, $A29-$A$5-1), OFFSET(Existing_Cohort!$C$208, BB$4-($A29-$A$5), $A29-$A$5))</f>
        <v>18536.441656342446</v>
      </c>
      <c r="BC29" s="67">
        <f ca="1">IF($A29-BC$4&gt;$A$5, OFFSET(New_Cohort!$E$109, $A29-$A$5-BC$4-1, $A29-$A$5-1), OFFSET(Existing_Cohort!$C$208, BC$4-($A29-$A$5), $A29-$A$5))</f>
        <v>19588.335102500092</v>
      </c>
      <c r="BD29" s="67">
        <f ca="1">IF($A29-BD$4&gt;$A$5, OFFSET(New_Cohort!$E$109, $A29-$A$5-BD$4-1, $A29-$A$5-1), OFFSET(Existing_Cohort!$C$208, BD$4-($A29-$A$5), $A29-$A$5))</f>
        <v>22664.195734094847</v>
      </c>
      <c r="BE29" s="67">
        <f ca="1">IF($A29-BE$4&gt;$A$5, OFFSET(New_Cohort!$E$109, $A29-$A$5-BE$4-1, $A29-$A$5-1), OFFSET(Existing_Cohort!$C$208, BE$4-($A29-$A$5), $A29-$A$5))</f>
        <v>24531.807203434837</v>
      </c>
      <c r="BF29" s="67">
        <f ca="1">IF($A29-BF$4&gt;$A$5, OFFSET(New_Cohort!$E$109, $A29-$A$5-BF$4-1, $A29-$A$5-1), OFFSET(Existing_Cohort!$C$208, BF$4-($A29-$A$5), $A29-$A$5))</f>
        <v>23597.866329576136</v>
      </c>
      <c r="BG29" s="67">
        <f ca="1">IF($A29-BG$4&gt;$A$5, OFFSET(New_Cohort!$E$109, $A29-$A$5-BG$4-1, $A29-$A$5-1), OFFSET(Existing_Cohort!$C$208, BG$4-($A29-$A$5), $A29-$A$5))</f>
        <v>23668.857661092919</v>
      </c>
      <c r="BH29" s="67">
        <f ca="1">IF($A29-BH$4&gt;$A$5, OFFSET(New_Cohort!$E$109, $A29-$A$5-BH$4-1, $A29-$A$5-1), OFFSET(Existing_Cohort!$C$208, BH$4-($A29-$A$5), $A29-$A$5))</f>
        <v>23431.284472675296</v>
      </c>
      <c r="BI29" s="67">
        <f ca="1">IF($A29-BI$4&gt;$A$5, OFFSET(New_Cohort!$E$109, $A29-$A$5-BI$4-1, $A29-$A$5-1), OFFSET(Existing_Cohort!$C$208, BI$4-($A29-$A$5), $A29-$A$5))</f>
        <v>21797.952889126667</v>
      </c>
      <c r="BJ29" s="67">
        <f ca="1">IF($A29-BJ$4&gt;$A$5, OFFSET(New_Cohort!$E$109, $A29-$A$5-BJ$4-1, $A29-$A$5-1), OFFSET(Existing_Cohort!$C$208, BJ$4-($A29-$A$5), $A29-$A$5))</f>
        <v>20292.252424022729</v>
      </c>
      <c r="BK29" s="67">
        <f ca="1">IF($A29-BK$4&gt;$A$5, OFFSET(New_Cohort!$E$109, $A29-$A$5-BK$4-1, $A29-$A$5-1), OFFSET(Existing_Cohort!$C$208, BK$4-($A29-$A$5), $A29-$A$5))</f>
        <v>19120.261934544935</v>
      </c>
      <c r="BL29" s="67">
        <f ca="1">IF($A29-BL$4&gt;$A$5, OFFSET(New_Cohort!$E$109, $A29-$A$5-BL$4-1, $A29-$A$5-1), OFFSET(Existing_Cohort!$C$208, BL$4-($A29-$A$5), $A29-$A$5))</f>
        <v>19658.278030042089</v>
      </c>
      <c r="BM29" s="67">
        <f ca="1">IF($A29-BM$4&gt;$A$5, OFFSET(New_Cohort!$E$109, $A29-$A$5-BM$4-1, $A29-$A$5-1), OFFSET(Existing_Cohort!$C$208, BM$4-($A29-$A$5), $A29-$A$5))</f>
        <v>19884.34098109317</v>
      </c>
      <c r="BN29" s="67">
        <f ca="1">IF($A29-BN$4&gt;$A$5, OFFSET(New_Cohort!$E$109, $A29-$A$5-BN$4-1, $A29-$A$5-1), OFFSET(Existing_Cohort!$C$208, BN$4-($A29-$A$5), $A29-$A$5))</f>
        <v>18515.283915539927</v>
      </c>
      <c r="BO29" s="67">
        <f ca="1">IF($A29-BO$4&gt;$A$5, OFFSET(New_Cohort!$E$109, $A29-$A$5-BO$4-1, $A29-$A$5-1), OFFSET(Existing_Cohort!$C$208, BO$4-($A29-$A$5), $A29-$A$5))</f>
        <v>17606.76465196089</v>
      </c>
      <c r="BP29" s="67">
        <f ca="1">IF($A29-BP$4&gt;$A$5, OFFSET(New_Cohort!$E$109, $A29-$A$5-BP$4-1, $A29-$A$5-1), OFFSET(Existing_Cohort!$C$208, BP$4-($A29-$A$5), $A29-$A$5))</f>
        <v>16626.890619595266</v>
      </c>
      <c r="BQ29" s="67">
        <f ca="1">IF($A29-BQ$4&gt;$A$5, OFFSET(New_Cohort!$E$109, $A29-$A$5-BQ$4-1, $A29-$A$5-1), OFFSET(Existing_Cohort!$C$208, BQ$4-($A29-$A$5), $A29-$A$5))</f>
        <v>15942.70347165167</v>
      </c>
      <c r="BR29" s="67">
        <f ca="1">IF($A29-BR$4&gt;$A$5, OFFSET(New_Cohort!$E$109, $A29-$A$5-BR$4-1, $A29-$A$5-1), OFFSET(Existing_Cohort!$C$208, BR$4-($A29-$A$5), $A29-$A$5))</f>
        <v>16316.55746270869</v>
      </c>
      <c r="BS29" s="67">
        <f ca="1">IF($A29-BS$4&gt;$A$5, OFFSET(New_Cohort!$E$109, $A29-$A$5-BS$4-1, $A29-$A$5-1), OFFSET(Existing_Cohort!$C$208, BS$4-($A29-$A$5), $A29-$A$5))</f>
        <v>17025.543883392638</v>
      </c>
      <c r="BT29" s="67">
        <f ca="1">IF($A29-BT$4&gt;$A$5, OFFSET(New_Cohort!$E$109, $A29-$A$5-BT$4-1, $A29-$A$5-1), OFFSET(Existing_Cohort!$C$208, BT$4-($A29-$A$5), $A29-$A$5))</f>
        <v>18034.462166402755</v>
      </c>
      <c r="BU29" s="67">
        <f ca="1">IF($A29-BU$4&gt;$A$5, OFFSET(New_Cohort!$E$109, $A29-$A$5-BU$4-1, $A29-$A$5-1), OFFSET(Existing_Cohort!$C$208, BU$4-($A29-$A$5), $A29-$A$5))</f>
        <v>19265.004857860982</v>
      </c>
      <c r="BV29" s="67">
        <f ca="1">IF($A29-BV$4&gt;$A$5, OFFSET(New_Cohort!$E$109, $A29-$A$5-BV$4-1, $A29-$A$5-1), OFFSET(Existing_Cohort!$C$208, BV$4-($A29-$A$5), $A29-$A$5))</f>
        <v>19745.820058383837</v>
      </c>
      <c r="BW29" s="67">
        <f ca="1">IF($A29-BW$4&gt;$A$5, OFFSET(New_Cohort!$E$109, $A29-$A$5-BW$4-1, $A29-$A$5-1), OFFSET(Existing_Cohort!$C$208, BW$4-($A29-$A$5), $A29-$A$5))</f>
        <v>19871.166569439156</v>
      </c>
      <c r="BX29" s="67">
        <f ca="1">IF($A29-BX$4&gt;$A$5, OFFSET(New_Cohort!$E$109, $A29-$A$5-BX$4-1, $A29-$A$5-1), OFFSET(Existing_Cohort!$C$208, BX$4-($A29-$A$5), $A29-$A$5))</f>
        <v>20185.807583901762</v>
      </c>
      <c r="BY29" s="67">
        <f ca="1">IF($A29-BY$4&gt;$A$5, OFFSET(New_Cohort!$E$109, $A29-$A$5-BY$4-1, $A29-$A$5-1), OFFSET(Existing_Cohort!$C$208, BY$4-($A29-$A$5), $A29-$A$5))</f>
        <v>19789.101153077714</v>
      </c>
      <c r="BZ29" s="67">
        <f ca="1">IF($A29-BZ$4&gt;$A$5, OFFSET(New_Cohort!$E$109, $A29-$A$5-BZ$4-1, $A29-$A$5-1), OFFSET(Existing_Cohort!$C$208, BZ$4-($A29-$A$5), $A29-$A$5))</f>
        <v>18994.983881153421</v>
      </c>
      <c r="CA29" s="67">
        <f ca="1">IF($A29-CA$4&gt;$A$5, OFFSET(New_Cohort!$E$109, $A29-$A$5-CA$4-1, $A29-$A$5-1), OFFSET(Existing_Cohort!$C$208, CA$4-($A29-$A$5), $A29-$A$5))</f>
        <v>17160.420423296593</v>
      </c>
      <c r="CB29" s="67">
        <f ca="1">IF($A29-CB$4&gt;$A$5, OFFSET(New_Cohort!$E$109, $A29-$A$5-CB$4-1, $A29-$A$5-1), OFFSET(Existing_Cohort!$C$208, CB$4-($A29-$A$5), $A29-$A$5))</f>
        <v>15673.033213938681</v>
      </c>
      <c r="CC29" s="67">
        <f ca="1">IF($A29-CC$4&gt;$A$5, OFFSET(New_Cohort!$E$109, $A29-$A$5-CC$4-1, $A29-$A$5-1), OFFSET(Existing_Cohort!$C$208, CC$4-($A29-$A$5), $A29-$A$5))</f>
        <v>15550.164926156922</v>
      </c>
      <c r="CD29" s="67">
        <f ca="1">IF($A29-CD$4&gt;$A$5, OFFSET(New_Cohort!$E$109, $A29-$A$5-CD$4-1, $A29-$A$5-1), OFFSET(Existing_Cohort!$C$208, CD$4-($A29-$A$5), $A29-$A$5))</f>
        <v>14846.107462042877</v>
      </c>
      <c r="CE29" s="67">
        <f ca="1">IF($A29-CE$4&gt;$A$5, OFFSET(New_Cohort!$E$109, $A29-$A$5-CE$4-1, $A29-$A$5-1), OFFSET(Existing_Cohort!$C$208, CE$4-($A29-$A$5), $A29-$A$5))</f>
        <v>14650.404241218013</v>
      </c>
      <c r="CF29" s="67">
        <f ca="1">IF($A29-CF$4&gt;$A$5, OFFSET(New_Cohort!$E$109, $A29-$A$5-CF$4-1, $A29-$A$5-1), OFFSET(Existing_Cohort!$C$208, CF$4-($A29-$A$5), $A29-$A$5))</f>
        <v>12917.623791093174</v>
      </c>
      <c r="CG29" s="67">
        <f ca="1">IF($A29-CG$4&gt;$A$5, OFFSET(New_Cohort!$E$109, $A29-$A$5-CG$4-1, $A29-$A$5-1), OFFSET(Existing_Cohort!$C$208, CG$4-($A29-$A$5), $A29-$A$5))</f>
        <v>8522.4783073554881</v>
      </c>
      <c r="CH29" s="67">
        <f ca="1">IF($A29-CH$4&gt;$A$5, OFFSET(New_Cohort!$E$109, $A29-$A$5-CH$4-1, $A29-$A$5-1), OFFSET(Existing_Cohort!$C$208, CH$4-($A29-$A$5), $A29-$A$5))</f>
        <v>6069.6909325333909</v>
      </c>
      <c r="CI29" s="67">
        <f ca="1">IF($A29-CI$4&gt;$A$5, OFFSET(New_Cohort!$E$109, $A29-$A$5-CI$4-1, $A29-$A$5-1), OFFSET(Existing_Cohort!$C$208, CI$4-($A29-$A$5), $A29-$A$5))</f>
        <v>5739.6111829513356</v>
      </c>
      <c r="CJ29" s="67">
        <f ca="1">IF($A29-CJ$4&gt;$A$5, OFFSET(New_Cohort!$E$109, $A29-$A$5-CJ$4-1, $A29-$A$5-1), OFFSET(Existing_Cohort!$C$208, CJ$4-($A29-$A$5), $A29-$A$5))</f>
        <v>5830.2029321624004</v>
      </c>
      <c r="CK29" s="67">
        <f ca="1">IF($A29-CK$4&gt;$A$5, OFFSET(New_Cohort!$E$109, $A29-$A$5-CK$4-1, $A29-$A$5-1), OFFSET(Existing_Cohort!$C$208, CK$4-($A29-$A$5), $A29-$A$5))</f>
        <v>6177.6367597165126</v>
      </c>
      <c r="CL29" s="67">
        <f ca="1">IF($A29-CL$4&gt;$A$5, OFFSET(New_Cohort!$E$109, $A29-$A$5-CL$4-1, $A29-$A$5-1), OFFSET(Existing_Cohort!$C$208, CL$4-($A29-$A$5), $A29-$A$5))</f>
        <v>5594.2128856871459</v>
      </c>
      <c r="CM29" s="67">
        <f ca="1">IF($A29-CM$4&gt;$A$5, OFFSET(New_Cohort!$E$109, $A29-$A$5-CM$4-1, $A29-$A$5-1), OFFSET(Existing_Cohort!$C$208, CM$4-($A29-$A$5), $A29-$A$5))</f>
        <v>4798.3641001599954</v>
      </c>
      <c r="CN29" s="67">
        <f ca="1">IF($A29-CN$4&gt;$A$5, OFFSET(New_Cohort!$E$109, $A29-$A$5-CN$4-1, $A29-$A$5-1), OFFSET(Existing_Cohort!$C$208, CN$4-($A29-$A$5), $A29-$A$5))</f>
        <v>4217.5635313142029</v>
      </c>
      <c r="CO29" s="67">
        <f ca="1">IF($A29-CO$4&gt;$A$5, OFFSET(New_Cohort!$E$109, $A29-$A$5-CO$4-1, $A29-$A$5-1), OFFSET(Existing_Cohort!$C$208, CO$4-($A29-$A$5), $A29-$A$5))</f>
        <v>3462.7355275553</v>
      </c>
      <c r="CP29" s="67">
        <f ca="1">IF($A29-CP$4&gt;$A$5, OFFSET(New_Cohort!$E$109, $A29-$A$5-CP$4-1, $A29-$A$5-1), OFFSET(Existing_Cohort!$C$208, CP$4-($A29-$A$5), $A29-$A$5))</f>
        <v>2893.878190061605</v>
      </c>
      <c r="CQ29" s="67">
        <f ca="1">IF($A29-CQ$4&gt;$A$5, OFFSET(New_Cohort!$E$109, $A29-$A$5-CQ$4-1, $A29-$A$5-1), OFFSET(Existing_Cohort!$C$208, CQ$4-($A29-$A$5), $A29-$A$5))</f>
        <v>2283.9415485934396</v>
      </c>
      <c r="CR29" s="67">
        <f ca="1">IF($A29-CR$4&gt;$A$5, OFFSET(New_Cohort!$E$109, $A29-$A$5-CR$4-1, $A29-$A$5-1), OFFSET(Existing_Cohort!$C$208, CR$4-($A29-$A$5), $A29-$A$5))</f>
        <v>1719.952211885854</v>
      </c>
      <c r="CS29" s="67">
        <f ca="1">IF($A29-CS$4&gt;$A$5, OFFSET(New_Cohort!$E$109, $A29-$A$5-CS$4-1, $A29-$A$5-1), OFFSET(Existing_Cohort!$C$208, CS$4-($A29-$A$5), $A29-$A$5))</f>
        <v>1278.4405093776247</v>
      </c>
      <c r="CT29" s="67">
        <f ca="1">IF($A29-CT$4&gt;$A$5, OFFSET(New_Cohort!$E$109, $A29-$A$5-CT$4-1, $A29-$A$5-1), OFFSET(Existing_Cohort!$C$208, CT$4-($A29-$A$5), $A29-$A$5))</f>
        <v>898.99078783479649</v>
      </c>
      <c r="CU29" s="67">
        <f ca="1">IF($A29-CU$4&gt;$A$5, OFFSET(New_Cohort!$E$109, $A29-$A$5-CU$4-1, $A29-$A$5-1), OFFSET(Existing_Cohort!$C$208, CU$4-($A29-$A$5), $A29-$A$5))</f>
        <v>639.37660602178403</v>
      </c>
      <c r="CV29" s="67">
        <f ca="1">IF($A29-CV$4&gt;$A$5, OFFSET(New_Cohort!$E$109, $A29-$A$5-CV$4-1, $A29-$A$5-1), OFFSET(Existing_Cohort!$C$208, CV$4-($A29-$A$5), $A29-$A$5))</f>
        <v>445.80467794830076</v>
      </c>
      <c r="CW29" s="67">
        <f ca="1">IF($A29-CW$4&gt;$A$5, OFFSET(New_Cohort!$E$109, $A29-$A$5-CW$4-1, $A29-$A$5-1), OFFSET(Existing_Cohort!$C$208, CW$4-($A29-$A$5), $A29-$A$5))</f>
        <v>304.33693679874347</v>
      </c>
      <c r="CX29" s="179">
        <f ca="1">SUM(OFFSET(Existing_Cohort!$C$308, $A$5-$A29,$A29-2021, $A29-$A$5+1))</f>
        <v>1725.7798233869742</v>
      </c>
      <c r="CY29" s="29"/>
      <c r="CZ29" s="29">
        <f ca="1">SUM(B29:CX29)-OFFSET(Summary_Calculations!$D$26, 0, By_Age!$A29-2022)</f>
        <v>0</v>
      </c>
    </row>
    <row r="30" spans="1:104" x14ac:dyDescent="0.35">
      <c r="A30">
        <f t="shared" si="0"/>
        <v>2046</v>
      </c>
      <c r="B30" s="178">
        <f ca="1">IF($A30-B$4&gt;$A$5, OFFSET(New_Cohort!$E$109, $A30-$A$5-B$4-1, $A30-$A$5-1), OFFSET(Existing_Cohort!$C$208, B$4-($A30-$A$5), $A30-$A$5))</f>
        <v>12182.939990901727</v>
      </c>
      <c r="C30" s="67">
        <f ca="1">IF($A30-C$4&gt;$A$5, OFFSET(New_Cohort!$E$109, $A30-$A$5-C$4-1, $A30-$A$5-1), OFFSET(Existing_Cohort!$C$208, C$4-($A30-$A$5), $A30-$A$5))</f>
        <v>12158.709931054538</v>
      </c>
      <c r="D30" s="67">
        <f ca="1">IF($A30-D$4&gt;$A$5, OFFSET(New_Cohort!$E$109, $A30-$A$5-D$4-1, $A30-$A$5-1), OFFSET(Existing_Cohort!$C$208, D$4-($A30-$A$5), $A30-$A$5))</f>
        <v>13698.908756103307</v>
      </c>
      <c r="E30" s="67">
        <f ca="1">IF($A30-E$4&gt;$A$5, OFFSET(New_Cohort!$E$109, $A30-$A$5-E$4-1, $A30-$A$5-1), OFFSET(Existing_Cohort!$C$208, E$4-($A30-$A$5), $A30-$A$5))</f>
        <v>13926.939781922207</v>
      </c>
      <c r="F30" s="67">
        <f ca="1">IF($A30-F$4&gt;$A$5, OFFSET(New_Cohort!$E$109, $A30-$A$5-F$4-1, $A30-$A$5-1), OFFSET(Existing_Cohort!$C$208, F$4-($A30-$A$5), $A30-$A$5))</f>
        <v>14019.624154496189</v>
      </c>
      <c r="G30" s="67">
        <f ca="1">IF($A30-G$4&gt;$A$5, OFFSET(New_Cohort!$E$109, $A30-$A$5-G$4-1, $A30-$A$5-1), OFFSET(Existing_Cohort!$C$208, G$4-($A30-$A$5), $A30-$A$5))</f>
        <v>13967.463218676476</v>
      </c>
      <c r="H30" s="67">
        <f ca="1">IF($A30-H$4&gt;$A$5, OFFSET(New_Cohort!$E$109, $A30-$A$5-H$4-1, $A30-$A$5-1), OFFSET(Existing_Cohort!$C$208, H$4-($A30-$A$5), $A30-$A$5))</f>
        <v>13809.924032535027</v>
      </c>
      <c r="I30" s="67">
        <f ca="1">IF($A30-I$4&gt;$A$5, OFFSET(New_Cohort!$E$109, $A30-$A$5-I$4-1, $A30-$A$5-1), OFFSET(Existing_Cohort!$C$208, I$4-($A30-$A$5), $A30-$A$5))</f>
        <v>13671.276134185537</v>
      </c>
      <c r="J30" s="67">
        <f ca="1">IF($A30-J$4&gt;$A$5, OFFSET(New_Cohort!$E$109, $A30-$A$5-J$4-1, $A30-$A$5-1), OFFSET(Existing_Cohort!$C$208, J$4-($A30-$A$5), $A30-$A$5))</f>
        <v>13514.154059282806</v>
      </c>
      <c r="K30" s="67">
        <f ca="1">IF($A30-K$4&gt;$A$5, OFFSET(New_Cohort!$E$109, $A30-$A$5-K$4-1, $A30-$A$5-1), OFFSET(Existing_Cohort!$C$208, K$4-($A30-$A$5), $A30-$A$5))</f>
        <v>13339.580681617617</v>
      </c>
      <c r="L30" s="67">
        <f ca="1">IF($A30-L$4&gt;$A$5, OFFSET(New_Cohort!$E$109, $A30-$A$5-L$4-1, $A30-$A$5-1), OFFSET(Existing_Cohort!$C$208, L$4-($A30-$A$5), $A30-$A$5))</f>
        <v>13182.901702457013</v>
      </c>
      <c r="M30" s="67">
        <f ca="1">IF($A30-M$4&gt;$A$5, OFFSET(New_Cohort!$E$109, $A30-$A$5-M$4-1, $A30-$A$5-1), OFFSET(Existing_Cohort!$C$208, M$4-($A30-$A$5), $A30-$A$5))</f>
        <v>13047.893491458797</v>
      </c>
      <c r="N30" s="67">
        <f ca="1">IF($A30-N$4&gt;$A$5, OFFSET(New_Cohort!$E$109, $A30-$A$5-N$4-1, $A30-$A$5-1), OFFSET(Existing_Cohort!$C$208, N$4-($A30-$A$5), $A30-$A$5))</f>
        <v>12942.834475506073</v>
      </c>
      <c r="O30" s="67">
        <f ca="1">IF($A30-O$4&gt;$A$5, OFFSET(New_Cohort!$E$109, $A30-$A$5-O$4-1, $A30-$A$5-1), OFFSET(Existing_Cohort!$C$208, O$4-($A30-$A$5), $A30-$A$5))</f>
        <v>12855.531212680355</v>
      </c>
      <c r="P30" s="67">
        <f ca="1">IF($A30-P$4&gt;$A$5, OFFSET(New_Cohort!$E$109, $A30-$A$5-P$4-1, $A30-$A$5-1), OFFSET(Existing_Cohort!$C$208, P$4-($A30-$A$5), $A30-$A$5))</f>
        <v>12809.620486222382</v>
      </c>
      <c r="Q30" s="67">
        <f ca="1">IF($A30-Q$4&gt;$A$5, OFFSET(New_Cohort!$E$109, $A30-$A$5-Q$4-1, $A30-$A$5-1), OFFSET(Existing_Cohort!$C$208, Q$4-($A30-$A$5), $A30-$A$5))</f>
        <v>12833.380115816624</v>
      </c>
      <c r="R30" s="67">
        <f ca="1">IF($A30-R$4&gt;$A$5, OFFSET(New_Cohort!$E$109, $A30-$A$5-R$4-1, $A30-$A$5-1), OFFSET(Existing_Cohort!$C$208, R$4-($A30-$A$5), $A30-$A$5))</f>
        <v>12927.551173479982</v>
      </c>
      <c r="S30" s="67">
        <f ca="1">IF($A30-S$4&gt;$A$5, OFFSET(New_Cohort!$E$109, $A30-$A$5-S$4-1, $A30-$A$5-1), OFFSET(Existing_Cohort!$C$208, S$4-($A30-$A$5), $A30-$A$5))</f>
        <v>13084.308965048596</v>
      </c>
      <c r="T30" s="67">
        <f ca="1">IF($A30-T$4&gt;$A$5, OFFSET(New_Cohort!$E$109, $A30-$A$5-T$4-1, $A30-$A$5-1), OFFSET(Existing_Cohort!$C$208, T$4-($A30-$A$5), $A30-$A$5))</f>
        <v>13310.042844841088</v>
      </c>
      <c r="U30" s="67">
        <f ca="1">IF($A30-U$4&gt;$A$5, OFFSET(New_Cohort!$E$109, $A30-$A$5-U$4-1, $A30-$A$5-1), OFFSET(Existing_Cohort!$C$208, U$4-($A30-$A$5), $A30-$A$5))</f>
        <v>13634.294312699596</v>
      </c>
      <c r="V30" s="67">
        <f ca="1">IF($A30-V$4&gt;$A$5, OFFSET(New_Cohort!$E$109, $A30-$A$5-V$4-1, $A30-$A$5-1), OFFSET(Existing_Cohort!$C$208, V$4-($A30-$A$5), $A30-$A$5))</f>
        <v>14191.056219600956</v>
      </c>
      <c r="W30" s="67">
        <f ca="1">IF($A30-W$4&gt;$A$5, OFFSET(New_Cohort!$E$109, $A30-$A$5-W$4-1, $A30-$A$5-1), OFFSET(Existing_Cohort!$C$208, W$4-($A30-$A$5), $A30-$A$5))</f>
        <v>14884.045922768972</v>
      </c>
      <c r="X30" s="67">
        <f ca="1">IF($A30-X$4&gt;$A$5, OFFSET(New_Cohort!$E$109, $A30-$A$5-X$4-1, $A30-$A$5-1), OFFSET(Existing_Cohort!$C$208, X$4-($A30-$A$5), $A30-$A$5))</f>
        <v>15491.026771044862</v>
      </c>
      <c r="Y30" s="67">
        <f ca="1">IF($A30-Y$4&gt;$A$5, OFFSET(New_Cohort!$E$109, $A30-$A$5-Y$4-1, $A30-$A$5-1), OFFSET(Existing_Cohort!$C$208, Y$4-($A30-$A$5), $A30-$A$5))</f>
        <v>16110.283624999021</v>
      </c>
      <c r="Z30" s="67">
        <f ca="1">IF($A30-Z$4&gt;$A$5, OFFSET(New_Cohort!$E$109, $A30-$A$5-Z$4-1, $A30-$A$5-1), OFFSET(Existing_Cohort!$C$208, Z$4-($A30-$A$5), $A30-$A$5))</f>
        <v>16739.473606257714</v>
      </c>
      <c r="AA30" s="67">
        <f ca="1">IF($A30-AA$4&gt;$A$5, OFFSET(New_Cohort!$E$109, $A30-$A$5-AA$4-1, $A30-$A$5-1), OFFSET(Existing_Cohort!$C$208, AA$4-($A30-$A$5), $A30-$A$5))</f>
        <v>11419.676785235941</v>
      </c>
      <c r="AB30" s="67">
        <f ca="1">IF($A30-AB$4&gt;$A$5, OFFSET(New_Cohort!$E$109, $A30-$A$5-AB$4-1, $A30-$A$5-1), OFFSET(Existing_Cohort!$C$208, AB$4-($A30-$A$5), $A30-$A$5))</f>
        <v>13255.695050030146</v>
      </c>
      <c r="AC30" s="67">
        <f ca="1">IF($A30-AC$4&gt;$A$5, OFFSET(New_Cohort!$E$109, $A30-$A$5-AC$4-1, $A30-$A$5-1), OFFSET(Existing_Cohort!$C$208, AC$4-($A30-$A$5), $A30-$A$5))</f>
        <v>14848.880137881042</v>
      </c>
      <c r="AD30" s="67">
        <f ca="1">IF($A30-AD$4&gt;$A$5, OFFSET(New_Cohort!$E$109, $A30-$A$5-AD$4-1, $A30-$A$5-1), OFFSET(Existing_Cohort!$C$208, AD$4-($A30-$A$5), $A30-$A$5))</f>
        <v>16700.54083368331</v>
      </c>
      <c r="AE30" s="67">
        <f ca="1">IF($A30-AE$4&gt;$A$5, OFFSET(New_Cohort!$E$109, $A30-$A$5-AE$4-1, $A30-$A$5-1), OFFSET(Existing_Cohort!$C$208, AE$4-($A30-$A$5), $A30-$A$5))</f>
        <v>18049.128201737261</v>
      </c>
      <c r="AF30" s="67">
        <f ca="1">IF($A30-AF$4&gt;$A$5, OFFSET(New_Cohort!$E$109, $A30-$A$5-AF$4-1, $A30-$A$5-1), OFFSET(Existing_Cohort!$C$208, AF$4-($A30-$A$5), $A30-$A$5))</f>
        <v>17545.096215292193</v>
      </c>
      <c r="AG30" s="67">
        <f ca="1">IF($A30-AG$4&gt;$A$5, OFFSET(New_Cohort!$E$109, $A30-$A$5-AG$4-1, $A30-$A$5-1), OFFSET(Existing_Cohort!$C$208, AG$4-($A30-$A$5), $A30-$A$5))</f>
        <v>17730.686046447125</v>
      </c>
      <c r="AH30" s="67">
        <f ca="1">IF($A30-AH$4&gt;$A$5, OFFSET(New_Cohort!$E$109, $A30-$A$5-AH$4-1, $A30-$A$5-1), OFFSET(Existing_Cohort!$C$208, AH$4-($A30-$A$5), $A30-$A$5))</f>
        <v>18100.589266737537</v>
      </c>
      <c r="AI30" s="67">
        <f ca="1">IF($A30-AI$4&gt;$A$5, OFFSET(New_Cohort!$E$109, $A30-$A$5-AI$4-1, $A30-$A$5-1), OFFSET(Existing_Cohort!$C$208, AI$4-($A30-$A$5), $A30-$A$5))</f>
        <v>18326.814699042967</v>
      </c>
      <c r="AJ30" s="67">
        <f ca="1">IF($A30-AJ$4&gt;$A$5, OFFSET(New_Cohort!$E$109, $A30-$A$5-AJ$4-1, $A30-$A$5-1), OFFSET(Existing_Cohort!$C$208, AJ$4-($A30-$A$5), $A30-$A$5))</f>
        <v>18084.914919823561</v>
      </c>
      <c r="AK30" s="67">
        <f ca="1">IF($A30-AK$4&gt;$A$5, OFFSET(New_Cohort!$E$109, $A30-$A$5-AK$4-1, $A30-$A$5-1), OFFSET(Existing_Cohort!$C$208, AK$4-($A30-$A$5), $A30-$A$5))</f>
        <v>17417.81987674136</v>
      </c>
      <c r="AL30" s="67">
        <f ca="1">IF($A30-AL$4&gt;$A$5, OFFSET(New_Cohort!$E$109, $A30-$A$5-AL$4-1, $A30-$A$5-1), OFFSET(Existing_Cohort!$C$208, AL$4-($A30-$A$5), $A30-$A$5))</f>
        <v>17504.374943297094</v>
      </c>
      <c r="AM30" s="67">
        <f ca="1">IF($A30-AM$4&gt;$A$5, OFFSET(New_Cohort!$E$109, $A30-$A$5-AM$4-1, $A30-$A$5-1), OFFSET(Existing_Cohort!$C$208, AM$4-($A30-$A$5), $A30-$A$5))</f>
        <v>17384.539694140229</v>
      </c>
      <c r="AN30" s="67">
        <f ca="1">IF($A30-AN$4&gt;$A$5, OFFSET(New_Cohort!$E$109, $A30-$A$5-AN$4-1, $A30-$A$5-1), OFFSET(Existing_Cohort!$C$208, AN$4-($A30-$A$5), $A30-$A$5))</f>
        <v>16949.16317135367</v>
      </c>
      <c r="AO30" s="67">
        <f ca="1">IF($A30-AO$4&gt;$A$5, OFFSET(New_Cohort!$E$109, $A30-$A$5-AO$4-1, $A30-$A$5-1), OFFSET(Existing_Cohort!$C$208, AO$4-($A30-$A$5), $A30-$A$5))</f>
        <v>16485.173346133961</v>
      </c>
      <c r="AP30" s="67">
        <f ca="1">IF($A30-AP$4&gt;$A$5, OFFSET(New_Cohort!$E$109, $A30-$A$5-AP$4-1, $A30-$A$5-1), OFFSET(Existing_Cohort!$C$208, AP$4-($A30-$A$5), $A30-$A$5))</f>
        <v>16128.537184928009</v>
      </c>
      <c r="AQ30" s="67">
        <f ca="1">IF($A30-AQ$4&gt;$A$5, OFFSET(New_Cohort!$E$109, $A30-$A$5-AQ$4-1, $A30-$A$5-1), OFFSET(Existing_Cohort!$C$208, AQ$4-($A30-$A$5), $A30-$A$5))</f>
        <v>15850.829396890336</v>
      </c>
      <c r="AR30" s="67">
        <f ca="1">IF($A30-AR$4&gt;$A$5, OFFSET(New_Cohort!$E$109, $A30-$A$5-AR$4-1, $A30-$A$5-1), OFFSET(Existing_Cohort!$C$208, AR$4-($A30-$A$5), $A30-$A$5))</f>
        <v>15567.53629638171</v>
      </c>
      <c r="AS30" s="67">
        <f ca="1">IF($A30-AS$4&gt;$A$5, OFFSET(New_Cohort!$E$109, $A30-$A$5-AS$4-1, $A30-$A$5-1), OFFSET(Existing_Cohort!$C$208, AS$4-($A30-$A$5), $A30-$A$5))</f>
        <v>15414.984121078231</v>
      </c>
      <c r="AT30" s="67">
        <f ca="1">IF($A30-AT$4&gt;$A$5, OFFSET(New_Cohort!$E$109, $A30-$A$5-AT$4-1, $A30-$A$5-1), OFFSET(Existing_Cohort!$C$208, AT$4-($A30-$A$5), $A30-$A$5))</f>
        <v>15461.02311787828</v>
      </c>
      <c r="AU30" s="67">
        <f ca="1">IF($A30-AU$4&gt;$A$5, OFFSET(New_Cohort!$E$109, $A30-$A$5-AU$4-1, $A30-$A$5-1), OFFSET(Existing_Cohort!$C$208, AU$4-($A30-$A$5), $A30-$A$5))</f>
        <v>15887.550217517422</v>
      </c>
      <c r="AV30" s="67">
        <f ca="1">IF($A30-AV$4&gt;$A$5, OFFSET(New_Cohort!$E$109, $A30-$A$5-AV$4-1, $A30-$A$5-1), OFFSET(Existing_Cohort!$C$208, AV$4-($A30-$A$5), $A30-$A$5))</f>
        <v>15906.501896898542</v>
      </c>
      <c r="AW30" s="67">
        <f ca="1">IF($A30-AW$4&gt;$A$5, OFFSET(New_Cohort!$E$109, $A30-$A$5-AW$4-1, $A30-$A$5-1), OFFSET(Existing_Cohort!$C$208, AW$4-($A30-$A$5), $A30-$A$5))</f>
        <v>15627.513041061833</v>
      </c>
      <c r="AX30" s="67">
        <f ca="1">IF($A30-AX$4&gt;$A$5, OFFSET(New_Cohort!$E$109, $A30-$A$5-AX$4-1, $A30-$A$5-1), OFFSET(Existing_Cohort!$C$208, AX$4-($A30-$A$5), $A30-$A$5))</f>
        <v>15912.855787292199</v>
      </c>
      <c r="AY30" s="67">
        <f ca="1">IF($A30-AY$4&gt;$A$5, OFFSET(New_Cohort!$E$109, $A30-$A$5-AY$4-1, $A30-$A$5-1), OFFSET(Existing_Cohort!$C$208, AY$4-($A30-$A$5), $A30-$A$5))</f>
        <v>16339.560346076052</v>
      </c>
      <c r="AZ30" s="67">
        <f ca="1">IF($A30-AZ$4&gt;$A$5, OFFSET(New_Cohort!$E$109, $A30-$A$5-AZ$4-1, $A30-$A$5-1), OFFSET(Existing_Cohort!$C$208, AZ$4-($A30-$A$5), $A30-$A$5))</f>
        <v>16867.49687007688</v>
      </c>
      <c r="BA30" s="67">
        <f ca="1">IF($A30-BA$4&gt;$A$5, OFFSET(New_Cohort!$E$109, $A30-$A$5-BA$4-1, $A30-$A$5-1), OFFSET(Existing_Cohort!$C$208, BA$4-($A30-$A$5), $A30-$A$5))</f>
        <v>17367.713909518941</v>
      </c>
      <c r="BB30" s="67">
        <f ca="1">IF($A30-BB$4&gt;$A$5, OFFSET(New_Cohort!$E$109, $A30-$A$5-BB$4-1, $A30-$A$5-1), OFFSET(Existing_Cohort!$C$208, BB$4-($A30-$A$5), $A30-$A$5))</f>
        <v>17847.540940766135</v>
      </c>
      <c r="BC30" s="67">
        <f ca="1">IF($A30-BC$4&gt;$A$5, OFFSET(New_Cohort!$E$109, $A30-$A$5-BC$4-1, $A30-$A$5-1), OFFSET(Existing_Cohort!$C$208, BC$4-($A30-$A$5), $A30-$A$5))</f>
        <v>18485.14368605287</v>
      </c>
      <c r="BD30" s="67">
        <f ca="1">IF($A30-BD$4&gt;$A$5, OFFSET(New_Cohort!$E$109, $A30-$A$5-BD$4-1, $A30-$A$5-1), OFFSET(Existing_Cohort!$C$208, BD$4-($A30-$A$5), $A30-$A$5))</f>
        <v>19529.668329022992</v>
      </c>
      <c r="BE30" s="67">
        <f ca="1">IF($A30-BE$4&gt;$A$5, OFFSET(New_Cohort!$E$109, $A30-$A$5-BE$4-1, $A30-$A$5-1), OFFSET(Existing_Cohort!$C$208, BE$4-($A30-$A$5), $A30-$A$5))</f>
        <v>22590.98667032706</v>
      </c>
      <c r="BF30" s="67">
        <f ca="1">IF($A30-BF$4&gt;$A$5, OFFSET(New_Cohort!$E$109, $A30-$A$5-BF$4-1, $A30-$A$5-1), OFFSET(Existing_Cohort!$C$208, BF$4-($A30-$A$5), $A30-$A$5))</f>
        <v>24446.637042859154</v>
      </c>
      <c r="BG30" s="67">
        <f ca="1">IF($A30-BG$4&gt;$A$5, OFFSET(New_Cohort!$E$109, $A30-$A$5-BG$4-1, $A30-$A$5-1), OFFSET(Existing_Cohort!$C$208, BG$4-($A30-$A$5), $A30-$A$5))</f>
        <v>23510.034390404166</v>
      </c>
      <c r="BH30" s="67">
        <f ca="1">IF($A30-BH$4&gt;$A$5, OFFSET(New_Cohort!$E$109, $A30-$A$5-BH$4-1, $A30-$A$5-1), OFFSET(Existing_Cohort!$C$208, BH$4-($A30-$A$5), $A30-$A$5))</f>
        <v>23574.328196795774</v>
      </c>
      <c r="BI30" s="67">
        <f ca="1">IF($A30-BI$4&gt;$A$5, OFFSET(New_Cohort!$E$109, $A30-$A$5-BI$4-1, $A30-$A$5-1), OFFSET(Existing_Cohort!$C$208, BI$4-($A30-$A$5), $A30-$A$5))</f>
        <v>23330.449202349722</v>
      </c>
      <c r="BJ30" s="67">
        <f ca="1">IF($A30-BJ$4&gt;$A$5, OFFSET(New_Cohort!$E$109, $A30-$A$5-BJ$4-1, $A30-$A$5-1), OFFSET(Existing_Cohort!$C$208, BJ$4-($A30-$A$5), $A30-$A$5))</f>
        <v>21696.215613898443</v>
      </c>
      <c r="BK30" s="67">
        <f ca="1">IF($A30-BK$4&gt;$A$5, OFFSET(New_Cohort!$E$109, $A30-$A$5-BK$4-1, $A30-$A$5-1), OFFSET(Existing_Cohort!$C$208, BK$4-($A30-$A$5), $A30-$A$5))</f>
        <v>20188.67098016337</v>
      </c>
      <c r="BL30" s="67">
        <f ca="1">IF($A30-BL$4&gt;$A$5, OFFSET(New_Cohort!$E$109, $A30-$A$5-BL$4-1, $A30-$A$5-1), OFFSET(Existing_Cohort!$C$208, BL$4-($A30-$A$5), $A30-$A$5))</f>
        <v>19012.656282344742</v>
      </c>
      <c r="BM30" s="67">
        <f ca="1">IF($A30-BM$4&gt;$A$5, OFFSET(New_Cohort!$E$109, $A30-$A$5-BM$4-1, $A30-$A$5-1), OFFSET(Existing_Cohort!$C$208, BM$4-($A30-$A$5), $A30-$A$5))</f>
        <v>19535.480847841314</v>
      </c>
      <c r="BN30" s="67">
        <f ca="1">IF($A30-BN$4&gt;$A$5, OFFSET(New_Cohort!$E$109, $A30-$A$5-BN$4-1, $A30-$A$5-1), OFFSET(Existing_Cohort!$C$208, BN$4-($A30-$A$5), $A30-$A$5))</f>
        <v>19745.788984181265</v>
      </c>
      <c r="BO30" s="67">
        <f ca="1">IF($A30-BO$4&gt;$A$5, OFFSET(New_Cohort!$E$109, $A30-$A$5-BO$4-1, $A30-$A$5-1), OFFSET(Existing_Cohort!$C$208, BO$4-($A30-$A$5), $A30-$A$5))</f>
        <v>18370.872403947687</v>
      </c>
      <c r="BP30" s="67">
        <f ca="1">IF($A30-BP$4&gt;$A$5, OFFSET(New_Cohort!$E$109, $A30-$A$5-BP$4-1, $A30-$A$5-1), OFFSET(Existing_Cohort!$C$208, BP$4-($A30-$A$5), $A30-$A$5))</f>
        <v>17452.656687705701</v>
      </c>
      <c r="BQ30" s="67">
        <f ca="1">IF($A30-BQ$4&gt;$A$5, OFFSET(New_Cohort!$E$109, $A30-$A$5-BQ$4-1, $A30-$A$5-1), OFFSET(Existing_Cohort!$C$208, BQ$4-($A30-$A$5), $A30-$A$5))</f>
        <v>16463.19994371913</v>
      </c>
      <c r="BR30" s="67">
        <f ca="1">IF($A30-BR$4&gt;$A$5, OFFSET(New_Cohort!$E$109, $A30-$A$5-BR$4-1, $A30-$A$5-1), OFFSET(Existing_Cohort!$C$208, BR$4-($A30-$A$5), $A30-$A$5))</f>
        <v>15765.800195812115</v>
      </c>
      <c r="BS30" s="67">
        <f ca="1">IF($A30-BS$4&gt;$A$5, OFFSET(New_Cohort!$E$109, $A30-$A$5-BS$4-1, $A30-$A$5-1), OFFSET(Existing_Cohort!$C$208, BS$4-($A30-$A$5), $A30-$A$5))</f>
        <v>16112.139762905266</v>
      </c>
      <c r="BT30" s="67">
        <f ca="1">IF($A30-BT$4&gt;$A$5, OFFSET(New_Cohort!$E$109, $A30-$A$5-BT$4-1, $A30-$A$5-1), OFFSET(Existing_Cohort!$C$208, BT$4-($A30-$A$5), $A30-$A$5))</f>
        <v>16784.41021111724</v>
      </c>
      <c r="BU30" s="67">
        <f ca="1">IF($A30-BU$4&gt;$A$5, OFFSET(New_Cohort!$E$109, $A30-$A$5-BU$4-1, $A30-$A$5-1), OFFSET(Existing_Cohort!$C$208, BU$4-($A30-$A$5), $A30-$A$5))</f>
        <v>17745.537777945909</v>
      </c>
      <c r="BV30" s="67">
        <f ca="1">IF($A30-BV$4&gt;$A$5, OFFSET(New_Cohort!$E$109, $A30-$A$5-BV$4-1, $A30-$A$5-1), OFFSET(Existing_Cohort!$C$208, BV$4-($A30-$A$5), $A30-$A$5))</f>
        <v>18915.965930989238</v>
      </c>
      <c r="BW30" s="67">
        <f ca="1">IF($A30-BW$4&gt;$A$5, OFFSET(New_Cohort!$E$109, $A30-$A$5-BW$4-1, $A30-$A$5-1), OFFSET(Existing_Cohort!$C$208, BW$4-($A30-$A$5), $A30-$A$5))</f>
        <v>19341.663563169153</v>
      </c>
      <c r="BX30" s="67">
        <f ca="1">IF($A30-BX$4&gt;$A$5, OFFSET(New_Cohort!$E$109, $A30-$A$5-BX$4-1, $A30-$A$5-1), OFFSET(Existing_Cohort!$C$208, BX$4-($A30-$A$5), $A30-$A$5))</f>
        <v>19412.528480460256</v>
      </c>
      <c r="BY30" s="67">
        <f ca="1">IF($A30-BY$4&gt;$A$5, OFFSET(New_Cohort!$E$109, $A30-$A$5-BY$4-1, $A30-$A$5-1), OFFSET(Existing_Cohort!$C$208, BY$4-($A30-$A$5), $A30-$A$5))</f>
        <v>19661.64169003877</v>
      </c>
      <c r="BZ30" s="67">
        <f ca="1">IF($A30-BZ$4&gt;$A$5, OFFSET(New_Cohort!$E$109, $A30-$A$5-BZ$4-1, $A30-$A$5-1), OFFSET(Existing_Cohort!$C$208, BZ$4-($A30-$A$5), $A30-$A$5))</f>
        <v>19212.368137499929</v>
      </c>
      <c r="CA30" s="67">
        <f ca="1">IF($A30-CA$4&gt;$A$5, OFFSET(New_Cohort!$E$109, $A30-$A$5-CA$4-1, $A30-$A$5-1), OFFSET(Existing_Cohort!$C$208, CA$4-($A30-$A$5), $A30-$A$5))</f>
        <v>18375.11541055741</v>
      </c>
      <c r="CB30" s="67">
        <f ca="1">IF($A30-CB$4&gt;$A$5, OFFSET(New_Cohort!$E$109, $A30-$A$5-CB$4-1, $A30-$A$5-1), OFFSET(Existing_Cohort!$C$208, CB$4-($A30-$A$5), $A30-$A$5))</f>
        <v>16534.648349934658</v>
      </c>
      <c r="CC30" s="67">
        <f ca="1">IF($A30-CC$4&gt;$A$5, OFFSET(New_Cohort!$E$109, $A30-$A$5-CC$4-1, $A30-$A$5-1), OFFSET(Existing_Cohort!$C$208, CC$4-($A30-$A$5), $A30-$A$5))</f>
        <v>15035.570814949278</v>
      </c>
      <c r="CD30" s="67">
        <f ca="1">IF($A30-CD$4&gt;$A$5, OFFSET(New_Cohort!$E$109, $A30-$A$5-CD$4-1, $A30-$A$5-1), OFFSET(Existing_Cohort!$C$208, CD$4-($A30-$A$5), $A30-$A$5))</f>
        <v>14845.91283651433</v>
      </c>
      <c r="CE30" s="67">
        <f ca="1">IF($A30-CE$4&gt;$A$5, OFFSET(New_Cohort!$E$109, $A30-$A$5-CE$4-1, $A30-$A$5-1), OFFSET(Existing_Cohort!$C$208, CE$4-($A30-$A$5), $A30-$A$5))</f>
        <v>14098.58307021309</v>
      </c>
      <c r="CF30" s="67">
        <f ca="1">IF($A30-CF$4&gt;$A$5, OFFSET(New_Cohort!$E$109, $A30-$A$5-CF$4-1, $A30-$A$5-1), OFFSET(Existing_Cohort!$C$208, CF$4-($A30-$A$5), $A30-$A$5))</f>
        <v>13831.499641568224</v>
      </c>
      <c r="CG30" s="67">
        <f ca="1">IF($A30-CG$4&gt;$A$5, OFFSET(New_Cohort!$E$109, $A30-$A$5-CG$4-1, $A30-$A$5-1), OFFSET(Existing_Cohort!$C$208, CG$4-($A30-$A$5), $A30-$A$5))</f>
        <v>12117.227023694048</v>
      </c>
      <c r="CH30" s="67">
        <f ca="1">IF($A30-CH$4&gt;$A$5, OFFSET(New_Cohort!$E$109, $A30-$A$5-CH$4-1, $A30-$A$5-1), OFFSET(Existing_Cohort!$C$208, CH$4-($A30-$A$5), $A30-$A$5))</f>
        <v>7938.0170056579282</v>
      </c>
      <c r="CI30" s="67">
        <f ca="1">IF($A30-CI$4&gt;$A$5, OFFSET(New_Cohort!$E$109, $A30-$A$5-CI$4-1, $A30-$A$5-1), OFFSET(Existing_Cohort!$C$208, CI$4-($A30-$A$5), $A30-$A$5))</f>
        <v>5609.7574383990168</v>
      </c>
      <c r="CJ30" s="67">
        <f ca="1">IF($A30-CJ$4&gt;$A$5, OFFSET(New_Cohort!$E$109, $A30-$A$5-CJ$4-1, $A30-$A$5-1), OFFSET(Existing_Cohort!$C$208, CJ$4-($A30-$A$5), $A30-$A$5))</f>
        <v>5259.907645433731</v>
      </c>
      <c r="CK30" s="67">
        <f ca="1">IF($A30-CK$4&gt;$A$5, OFFSET(New_Cohort!$E$109, $A30-$A$5-CK$4-1, $A30-$A$5-1), OFFSET(Existing_Cohort!$C$208, CK$4-($A30-$A$5), $A30-$A$5))</f>
        <v>5293.9996377172974</v>
      </c>
      <c r="CL30" s="67">
        <f ca="1">IF($A30-CL$4&gt;$A$5, OFFSET(New_Cohort!$E$109, $A30-$A$5-CL$4-1, $A30-$A$5-1), OFFSET(Existing_Cohort!$C$208, CL$4-($A30-$A$5), $A30-$A$5))</f>
        <v>5554.2028666558726</v>
      </c>
      <c r="CM30" s="67">
        <f ca="1">IF($A30-CM$4&gt;$A$5, OFFSET(New_Cohort!$E$109, $A30-$A$5-CM$4-1, $A30-$A$5-1), OFFSET(Existing_Cohort!$C$208, CM$4-($A30-$A$5), $A30-$A$5))</f>
        <v>4976.6286950270314</v>
      </c>
      <c r="CN30" s="67">
        <f ca="1">IF($A30-CN$4&gt;$A$5, OFFSET(New_Cohort!$E$109, $A30-$A$5-CN$4-1, $A30-$A$5-1), OFFSET(Existing_Cohort!$C$208, CN$4-($A30-$A$5), $A30-$A$5))</f>
        <v>4220.7452789773488</v>
      </c>
      <c r="CO30" s="67">
        <f ca="1">IF($A30-CO$4&gt;$A$5, OFFSET(New_Cohort!$E$109, $A30-$A$5-CO$4-1, $A30-$A$5-1), OFFSET(Existing_Cohort!$C$208, CO$4-($A30-$A$5), $A30-$A$5))</f>
        <v>3665.7226739685711</v>
      </c>
      <c r="CP30" s="67">
        <f ca="1">IF($A30-CP$4&gt;$A$5, OFFSET(New_Cohort!$E$109, $A30-$A$5-CP$4-1, $A30-$A$5-1), OFFSET(Existing_Cohort!$C$208, CP$4-($A30-$A$5), $A30-$A$5))</f>
        <v>2971.7696363647792</v>
      </c>
      <c r="CQ30" s="67">
        <f ca="1">IF($A30-CQ$4&gt;$A$5, OFFSET(New_Cohort!$E$109, $A30-$A$5-CQ$4-1, $A30-$A$5-1), OFFSET(Existing_Cohort!$C$208, CQ$4-($A30-$A$5), $A30-$A$5))</f>
        <v>2450.4086993788505</v>
      </c>
      <c r="CR30" s="67">
        <f ca="1">IF($A30-CR$4&gt;$A$5, OFFSET(New_Cohort!$E$109, $A30-$A$5-CR$4-1, $A30-$A$5-1), OFFSET(Existing_Cohort!$C$208, CR$4-($A30-$A$5), $A30-$A$5))</f>
        <v>1906.4223504980293</v>
      </c>
      <c r="CS30" s="67">
        <f ca="1">IF($A30-CS$4&gt;$A$5, OFFSET(New_Cohort!$E$109, $A30-$A$5-CS$4-1, $A30-$A$5-1), OFFSET(Existing_Cohort!$C$208, CS$4-($A30-$A$5), $A30-$A$5))</f>
        <v>1413.7751227831261</v>
      </c>
      <c r="CT30" s="67">
        <f ca="1">IF($A30-CT$4&gt;$A$5, OFFSET(New_Cohort!$E$109, $A30-$A$5-CT$4-1, $A30-$A$5-1), OFFSET(Existing_Cohort!$C$208, CT$4-($A30-$A$5), $A30-$A$5))</f>
        <v>1033.475563017802</v>
      </c>
      <c r="CU30" s="67">
        <f ca="1">IF($A30-CU$4&gt;$A$5, OFFSET(New_Cohort!$E$109, $A30-$A$5-CU$4-1, $A30-$A$5-1), OFFSET(Existing_Cohort!$C$208, CU$4-($A30-$A$5), $A30-$A$5))</f>
        <v>713.57646308721019</v>
      </c>
      <c r="CV30" s="67">
        <f ca="1">IF($A30-CV$4&gt;$A$5, OFFSET(New_Cohort!$E$109, $A30-$A$5-CV$4-1, $A30-$A$5-1), OFFSET(Existing_Cohort!$C$208, CV$4-($A30-$A$5), $A30-$A$5))</f>
        <v>497.44323331216862</v>
      </c>
      <c r="CW30" s="67">
        <f ca="1">IF($A30-CW$4&gt;$A$5, OFFSET(New_Cohort!$E$109, $A30-$A$5-CW$4-1, $A30-$A$5-1), OFFSET(Existing_Cohort!$C$208, CW$4-($A30-$A$5), $A30-$A$5))</f>
        <v>339.4232955450633</v>
      </c>
      <c r="CX30" s="179">
        <f ca="1">SUM(OFFSET(Existing_Cohort!$C$308, $A$5-$A30,$A30-2021, $A30-$A$5+1))</f>
        <v>1896.6047214584526</v>
      </c>
      <c r="CY30" s="29"/>
      <c r="CZ30" s="29">
        <f ca="1">SUM(B30:CX30)-OFFSET(Summary_Calculations!$D$26, 0, By_Age!$A30-2022)</f>
        <v>0</v>
      </c>
    </row>
    <row r="31" spans="1:104" x14ac:dyDescent="0.35">
      <c r="A31">
        <f t="shared" si="0"/>
        <v>2047</v>
      </c>
      <c r="B31" s="178">
        <f ca="1">IF($A31-B$4&gt;$A$5, OFFSET(New_Cohort!$E$109, $A31-$A$5-B$4-1, $A31-$A$5-1), OFFSET(Existing_Cohort!$C$208, B$4-($A31-$A$5), $A31-$A$5))</f>
        <v>12111.797650231307</v>
      </c>
      <c r="C31" s="67">
        <f ca="1">IF($A31-C$4&gt;$A$5, OFFSET(New_Cohort!$E$109, $A31-$A$5-C$4-1, $A31-$A$5-1), OFFSET(Existing_Cohort!$C$208, C$4-($A31-$A$5), $A31-$A$5))</f>
        <v>12177.783953030423</v>
      </c>
      <c r="D31" s="67">
        <f ca="1">IF($A31-D$4&gt;$A$5, OFFSET(New_Cohort!$E$109, $A31-$A$5-D$4-1, $A31-$A$5-1), OFFSET(Existing_Cohort!$C$208, D$4-($A31-$A$5), $A31-$A$5))</f>
        <v>12154.961949588149</v>
      </c>
      <c r="E31" s="67">
        <f ca="1">IF($A31-E$4&gt;$A$5, OFFSET(New_Cohort!$E$109, $A31-$A$5-E$4-1, $A31-$A$5-1), OFFSET(Existing_Cohort!$C$208, E$4-($A31-$A$5), $A31-$A$5))</f>
        <v>13695.790260181855</v>
      </c>
      <c r="F31" s="67">
        <f ca="1">IF($A31-F$4&gt;$A$5, OFFSET(New_Cohort!$E$109, $A31-$A$5-F$4-1, $A31-$A$5-1), OFFSET(Existing_Cohort!$C$208, F$4-($A31-$A$5), $A31-$A$5))</f>
        <v>13924.499397916246</v>
      </c>
      <c r="G31" s="67">
        <f ca="1">IF($A31-G$4&gt;$A$5, OFFSET(New_Cohort!$E$109, $A31-$A$5-G$4-1, $A31-$A$5-1), OFFSET(Existing_Cohort!$C$208, G$4-($A31-$A$5), $A31-$A$5))</f>
        <v>14017.605974693181</v>
      </c>
      <c r="H31" s="67">
        <f ca="1">IF($A31-H$4&gt;$A$5, OFFSET(New_Cohort!$E$109, $A31-$A$5-H$4-1, $A31-$A$5-1), OFFSET(Existing_Cohort!$C$208, H$4-($A31-$A$5), $A31-$A$5))</f>
        <v>13965.689123165008</v>
      </c>
      <c r="I31" s="67">
        <f ca="1">IF($A31-I$4&gt;$A$5, OFFSET(New_Cohort!$E$109, $A31-$A$5-I$4-1, $A31-$A$5-1), OFFSET(Existing_Cohort!$C$208, I$4-($A31-$A$5), $A31-$A$5))</f>
        <v>13808.295944842906</v>
      </c>
      <c r="J31" s="67">
        <f ca="1">IF($A31-J$4&gt;$A$5, OFFSET(New_Cohort!$E$109, $A31-$A$5-J$4-1, $A31-$A$5-1), OFFSET(Existing_Cohort!$C$208, J$4-($A31-$A$5), $A31-$A$5))</f>
        <v>13669.712281871147</v>
      </c>
      <c r="K31" s="67">
        <f ca="1">IF($A31-K$4&gt;$A$5, OFFSET(New_Cohort!$E$109, $A31-$A$5-K$4-1, $A31-$A$5-1), OFFSET(Existing_Cohort!$C$208, K$4-($A31-$A$5), $A31-$A$5))</f>
        <v>13512.585267475246</v>
      </c>
      <c r="L31" s="67">
        <f ca="1">IF($A31-L$4&gt;$A$5, OFFSET(New_Cohort!$E$109, $A31-$A$5-L$4-1, $A31-$A$5-1), OFFSET(Existing_Cohort!$C$208, L$4-($A31-$A$5), $A31-$A$5))</f>
        <v>13337.950433035079</v>
      </c>
      <c r="M31" s="67">
        <f ca="1">IF($A31-M$4&gt;$A$5, OFFSET(New_Cohort!$E$109, $A31-$A$5-M$4-1, $A31-$A$5-1), OFFSET(Existing_Cohort!$C$208, M$4-($A31-$A$5), $A31-$A$5))</f>
        <v>13181.15351370735</v>
      </c>
      <c r="N31" s="67">
        <f ca="1">IF($A31-N$4&gt;$A$5, OFFSET(New_Cohort!$E$109, $A31-$A$5-N$4-1, $A31-$A$5-1), OFFSET(Existing_Cohort!$C$208, N$4-($A31-$A$5), $A31-$A$5))</f>
        <v>13045.990795520676</v>
      </c>
      <c r="O31" s="67">
        <f ca="1">IF($A31-O$4&gt;$A$5, OFFSET(New_Cohort!$E$109, $A31-$A$5-O$4-1, $A31-$A$5-1), OFFSET(Existing_Cohort!$C$208, O$4-($A31-$A$5), $A31-$A$5))</f>
        <v>12940.75132874315</v>
      </c>
      <c r="P31" s="67">
        <f ca="1">IF($A31-P$4&gt;$A$5, OFFSET(New_Cohort!$E$109, $A31-$A$5-P$4-1, $A31-$A$5-1), OFFSET(Existing_Cohort!$C$208, P$4-($A31-$A$5), $A31-$A$5))</f>
        <v>12853.246450789055</v>
      </c>
      <c r="Q31" s="67">
        <f ca="1">IF($A31-Q$4&gt;$A$5, OFFSET(New_Cohort!$E$109, $A31-$A$5-Q$4-1, $A31-$A$5-1), OFFSET(Existing_Cohort!$C$208, Q$4-($A31-$A$5), $A31-$A$5))</f>
        <v>12807.124276248021</v>
      </c>
      <c r="R31" s="67">
        <f ca="1">IF($A31-R$4&gt;$A$5, OFFSET(New_Cohort!$E$109, $A31-$A$5-R$4-1, $A31-$A$5-1), OFFSET(Existing_Cohort!$C$208, R$4-($A31-$A$5), $A31-$A$5))</f>
        <v>12830.667369491808</v>
      </c>
      <c r="S31" s="67">
        <f ca="1">IF($A31-S$4&gt;$A$5, OFFSET(New_Cohort!$E$109, $A31-$A$5-S$4-1, $A31-$A$5-1), OFFSET(Existing_Cohort!$C$208, S$4-($A31-$A$5), $A31-$A$5))</f>
        <v>12924.618098542858</v>
      </c>
      <c r="T31" s="67">
        <f ca="1">IF($A31-T$4&gt;$A$5, OFFSET(New_Cohort!$E$109, $A31-$A$5-T$4-1, $A31-$A$5-1), OFFSET(Existing_Cohort!$C$208, T$4-($A31-$A$5), $A31-$A$5))</f>
        <v>13081.155817471783</v>
      </c>
      <c r="U31" s="67">
        <f ca="1">IF($A31-U$4&gt;$A$5, OFFSET(New_Cohort!$E$109, $A31-$A$5-U$4-1, $A31-$A$5-1), OFFSET(Existing_Cohort!$C$208, U$4-($A31-$A$5), $A31-$A$5))</f>
        <v>13306.657702468347</v>
      </c>
      <c r="V31" s="67">
        <f ca="1">IF($A31-V$4&gt;$A$5, OFFSET(New_Cohort!$E$109, $A31-$A$5-V$4-1, $A31-$A$5-1), OFFSET(Existing_Cohort!$C$208, V$4-($A31-$A$5), $A31-$A$5))</f>
        <v>13630.655193175913</v>
      </c>
      <c r="W31" s="67">
        <f ca="1">IF($A31-W$4&gt;$A$5, OFFSET(New_Cohort!$E$109, $A31-$A$5-W$4-1, $A31-$A$5-1), OFFSET(Existing_Cohort!$C$208, W$4-($A31-$A$5), $A31-$A$5))</f>
        <v>14187.091506815394</v>
      </c>
      <c r="X31" s="67">
        <f ca="1">IF($A31-X$4&gt;$A$5, OFFSET(New_Cohort!$E$109, $A31-$A$5-X$4-1, $A31-$A$5-1), OFFSET(Existing_Cohort!$C$208, X$4-($A31-$A$5), $A31-$A$5))</f>
        <v>14879.708780395369</v>
      </c>
      <c r="Y31" s="67">
        <f ca="1">IF($A31-Y$4&gt;$A$5, OFFSET(New_Cohort!$E$109, $A31-$A$5-Y$4-1, $A31-$A$5-1), OFFSET(Existing_Cohort!$C$208, Y$4-($A31-$A$5), $A31-$A$5))</f>
        <v>15486.317158266789</v>
      </c>
      <c r="Z31" s="67">
        <f ca="1">IF($A31-Z$4&gt;$A$5, OFFSET(New_Cohort!$E$109, $A31-$A$5-Z$4-1, $A31-$A$5-1), OFFSET(Existing_Cohort!$C$208, Z$4-($A31-$A$5), $A31-$A$5))</f>
        <v>16105.172195121148</v>
      </c>
      <c r="AA31" s="67">
        <f ca="1">IF($A31-AA$4&gt;$A$5, OFFSET(New_Cohort!$E$109, $A31-$A$5-AA$4-1, $A31-$A$5-1), OFFSET(Existing_Cohort!$C$208, AA$4-($A31-$A$5), $A31-$A$5))</f>
        <v>16733.923467940069</v>
      </c>
      <c r="AB31" s="67">
        <f ca="1">IF($A31-AB$4&gt;$A$5, OFFSET(New_Cohort!$E$109, $A31-$A$5-AB$4-1, $A31-$A$5-1), OFFSET(Existing_Cohort!$C$208, AB$4-($A31-$A$5), $A31-$A$5))</f>
        <v>11415.760040904393</v>
      </c>
      <c r="AC31" s="67">
        <f ca="1">IF($A31-AC$4&gt;$A$5, OFFSET(New_Cohort!$E$109, $A31-$A$5-AC$4-1, $A31-$A$5-1), OFFSET(Existing_Cohort!$C$208, AC$4-($A31-$A$5), $A31-$A$5))</f>
        <v>13250.966843086599</v>
      </c>
      <c r="AD31" s="67">
        <f ca="1">IF($A31-AD$4&gt;$A$5, OFFSET(New_Cohort!$E$109, $A31-$A$5-AD$4-1, $A31-$A$5-1), OFFSET(Existing_Cohort!$C$208, AD$4-($A31-$A$5), $A31-$A$5))</f>
        <v>14843.362857129006</v>
      </c>
      <c r="AE31" s="67">
        <f ca="1">IF($A31-AE$4&gt;$A$5, OFFSET(New_Cohort!$E$109, $A31-$A$5-AE$4-1, $A31-$A$5-1), OFFSET(Existing_Cohort!$C$208, AE$4-($A31-$A$5), $A31-$A$5))</f>
        <v>16694.041760845925</v>
      </c>
      <c r="AF31" s="67">
        <f ca="1">IF($A31-AF$4&gt;$A$5, OFFSET(New_Cohort!$E$109, $A31-$A$5-AF$4-1, $A31-$A$5-1), OFFSET(Existing_Cohort!$C$208, AF$4-($A31-$A$5), $A31-$A$5))</f>
        <v>18041.745624242765</v>
      </c>
      <c r="AG31" s="67">
        <f ca="1">IF($A31-AG$4&gt;$A$5, OFFSET(New_Cohort!$E$109, $A31-$A$5-AG$4-1, $A31-$A$5-1), OFFSET(Existing_Cohort!$C$208, AG$4-($A31-$A$5), $A31-$A$5))</f>
        <v>17537.516699745938</v>
      </c>
      <c r="AH31" s="67">
        <f ca="1">IF($A31-AH$4&gt;$A$5, OFFSET(New_Cohort!$E$109, $A31-$A$5-AH$4-1, $A31-$A$5-1), OFFSET(Existing_Cohort!$C$208, AH$4-($A31-$A$5), $A31-$A$5))</f>
        <v>17722.571830998</v>
      </c>
      <c r="AI31" s="67">
        <f ca="1">IF($A31-AI$4&gt;$A$5, OFFSET(New_Cohort!$E$109, $A31-$A$5-AI$4-1, $A31-$A$5-1), OFFSET(Existing_Cohort!$C$208, AI$4-($A31-$A$5), $A31-$A$5))</f>
        <v>18091.786125730287</v>
      </c>
      <c r="AJ31" s="67">
        <f ca="1">IF($A31-AJ$4&gt;$A$5, OFFSET(New_Cohort!$E$109, $A31-$A$5-AJ$4-1, $A31-$A$5-1), OFFSET(Existing_Cohort!$C$208, AJ$4-($A31-$A$5), $A31-$A$5))</f>
        <v>18317.292612610181</v>
      </c>
      <c r="AK31" s="67">
        <f ca="1">IF($A31-AK$4&gt;$A$5, OFFSET(New_Cohort!$E$109, $A31-$A$5-AK$4-1, $A31-$A$5-1), OFFSET(Existing_Cohort!$C$208, AK$4-($A31-$A$5), $A31-$A$5))</f>
        <v>18074.856530828452</v>
      </c>
      <c r="AL31" s="67">
        <f ca="1">IF($A31-AL$4&gt;$A$5, OFFSET(New_Cohort!$E$109, $A31-$A$5-AL$4-1, $A31-$A$5-1), OFFSET(Existing_Cohort!$C$208, AL$4-($A31-$A$5), $A31-$A$5))</f>
        <v>17407.416782834891</v>
      </c>
      <c r="AM31" s="67">
        <f ca="1">IF($A31-AM$4&gt;$A$5, OFFSET(New_Cohort!$E$109, $A31-$A$5-AM$4-1, $A31-$A$5-1), OFFSET(Existing_Cohort!$C$208, AM$4-($A31-$A$5), $A31-$A$5))</f>
        <v>17493.115073017092</v>
      </c>
      <c r="AN31" s="67">
        <f ca="1">IF($A31-AN$4&gt;$A$5, OFFSET(New_Cohort!$E$109, $A31-$A$5-AN$4-1, $A31-$A$5-1), OFFSET(Existing_Cohort!$C$208, AN$4-($A31-$A$5), $A31-$A$5))</f>
        <v>17372.460140806194</v>
      </c>
      <c r="AO31" s="67">
        <f ca="1">IF($A31-AO$4&gt;$A$5, OFFSET(New_Cohort!$E$109, $A31-$A$5-AO$4-1, $A31-$A$5-1), OFFSET(Existing_Cohort!$C$208, AO$4-($A31-$A$5), $A31-$A$5))</f>
        <v>16936.403964856621</v>
      </c>
      <c r="AP31" s="67">
        <f ca="1">IF($A31-AP$4&gt;$A$5, OFFSET(New_Cohort!$E$109, $A31-$A$5-AP$4-1, $A31-$A$5-1), OFFSET(Existing_Cohort!$C$208, AP$4-($A31-$A$5), $A31-$A$5))</f>
        <v>16471.670944154175</v>
      </c>
      <c r="AQ31" s="67">
        <f ca="1">IF($A31-AQ$4&gt;$A$5, OFFSET(New_Cohort!$E$109, $A31-$A$5-AQ$4-1, $A31-$A$5-1), OFFSET(Existing_Cohort!$C$208, AQ$4-($A31-$A$5), $A31-$A$5))</f>
        <v>16114.118298833895</v>
      </c>
      <c r="AR31" s="67">
        <f ca="1">IF($A31-AR$4&gt;$A$5, OFFSET(New_Cohort!$E$109, $A31-$A$5-AR$4-1, $A31-$A$5-1), OFFSET(Existing_Cohort!$C$208, AR$4-($A31-$A$5), $A31-$A$5))</f>
        <v>15835.316747189378</v>
      </c>
      <c r="AS31" s="67">
        <f ca="1">IF($A31-AS$4&gt;$A$5, OFFSET(New_Cohort!$E$109, $A31-$A$5-AS$4-1, $A31-$A$5-1), OFFSET(Existing_Cohort!$C$208, AS$4-($A31-$A$5), $A31-$A$5))</f>
        <v>15550.806572299094</v>
      </c>
      <c r="AT31" s="67">
        <f ca="1">IF($A31-AT$4&gt;$A$5, OFFSET(New_Cohort!$E$109, $A31-$A$5-AT$4-1, $A31-$A$5-1), OFFSET(Existing_Cohort!$C$208, AT$4-($A31-$A$5), $A31-$A$5))</f>
        <v>15396.765198354657</v>
      </c>
      <c r="AU31" s="67">
        <f ca="1">IF($A31-AU$4&gt;$A$5, OFFSET(New_Cohort!$E$109, $A31-$A$5-AU$4-1, $A31-$A$5-1), OFFSET(Existing_Cohort!$C$208, AU$4-($A31-$A$5), $A31-$A$5))</f>
        <v>15440.883528745753</v>
      </c>
      <c r="AV31" s="67">
        <f ca="1">IF($A31-AV$4&gt;$A$5, OFFSET(New_Cohort!$E$109, $A31-$A$5-AV$4-1, $A31-$A$5-1), OFFSET(Existing_Cohort!$C$208, AV$4-($A31-$A$5), $A31-$A$5))</f>
        <v>15864.72378763053</v>
      </c>
      <c r="AW31" s="67">
        <f ca="1">IF($A31-AW$4&gt;$A$5, OFFSET(New_Cohort!$E$109, $A31-$A$5-AW$4-1, $A31-$A$5-1), OFFSET(Existing_Cohort!$C$208, AW$4-($A31-$A$5), $A31-$A$5))</f>
        <v>15881.271694387451</v>
      </c>
      <c r="AX31" s="67">
        <f ca="1">IF($A31-AX$4&gt;$A$5, OFFSET(New_Cohort!$E$109, $A31-$A$5-AX$4-1, $A31-$A$5-1), OFFSET(Existing_Cohort!$C$208, AX$4-($A31-$A$5), $A31-$A$5))</f>
        <v>15600.176869838502</v>
      </c>
      <c r="AY31" s="67">
        <f ca="1">IF($A31-AY$4&gt;$A$5, OFFSET(New_Cohort!$E$109, $A31-$A$5-AY$4-1, $A31-$A$5-1), OFFSET(Existing_Cohort!$C$208, AY$4-($A31-$A$5), $A31-$A$5))</f>
        <v>15882.210002022181</v>
      </c>
      <c r="AZ31" s="67">
        <f ca="1">IF($A31-AZ$4&gt;$A$5, OFFSET(New_Cohort!$E$109, $A31-$A$5-AZ$4-1, $A31-$A$5-1), OFFSET(Existing_Cohort!$C$208, AZ$4-($A31-$A$5), $A31-$A$5))</f>
        <v>16305.02567854733</v>
      </c>
      <c r="BA31" s="67">
        <f ca="1">IF($A31-BA$4&gt;$A$5, OFFSET(New_Cohort!$E$109, $A31-$A$5-BA$4-1, $A31-$A$5-1), OFFSET(Existing_Cohort!$C$208, BA$4-($A31-$A$5), $A31-$A$5))</f>
        <v>16828.496371853522</v>
      </c>
      <c r="BB31" s="67">
        <f ca="1">IF($A31-BB$4&gt;$A$5, OFFSET(New_Cohort!$E$109, $A31-$A$5-BB$4-1, $A31-$A$5-1), OFFSET(Existing_Cohort!$C$208, BB$4-($A31-$A$5), $A31-$A$5))</f>
        <v>17323.926246628944</v>
      </c>
      <c r="BC31" s="67">
        <f ca="1">IF($A31-BC$4&gt;$A$5, OFFSET(New_Cohort!$E$109, $A31-$A$5-BC$4-1, $A31-$A$5-1), OFFSET(Existing_Cohort!$C$208, BC$4-($A31-$A$5), $A31-$A$5))</f>
        <v>17798.657059231591</v>
      </c>
      <c r="BD31" s="67">
        <f ca="1">IF($A31-BD$4&gt;$A$5, OFFSET(New_Cohort!$E$109, $A31-$A$5-BD$4-1, $A31-$A$5-1), OFFSET(Existing_Cohort!$C$208, BD$4-($A31-$A$5), $A31-$A$5))</f>
        <v>18430.34762782649</v>
      </c>
      <c r="BE31" s="67">
        <f ca="1">IF($A31-BE$4&gt;$A$5, OFFSET(New_Cohort!$E$109, $A31-$A$5-BE$4-1, $A31-$A$5-1), OFFSET(Existing_Cohort!$C$208, BE$4-($A31-$A$5), $A31-$A$5))</f>
        <v>19467.227110611071</v>
      </c>
      <c r="BF31" s="67">
        <f ca="1">IF($A31-BF$4&gt;$A$5, OFFSET(New_Cohort!$E$109, $A31-$A$5-BF$4-1, $A31-$A$5-1), OFFSET(Existing_Cohort!$C$208, BF$4-($A31-$A$5), $A31-$A$5))</f>
        <v>22513.368037702305</v>
      </c>
      <c r="BG31" s="67">
        <f ca="1">IF($A31-BG$4&gt;$A$5, OFFSET(New_Cohort!$E$109, $A31-$A$5-BG$4-1, $A31-$A$5-1), OFFSET(Existing_Cohort!$C$208, BG$4-($A31-$A$5), $A31-$A$5))</f>
        <v>24356.590254712351</v>
      </c>
      <c r="BH31" s="67">
        <f ca="1">IF($A31-BH$4&gt;$A$5, OFFSET(New_Cohort!$E$109, $A31-$A$5-BH$4-1, $A31-$A$5-1), OFFSET(Existing_Cohort!$C$208, BH$4-($A31-$A$5), $A31-$A$5))</f>
        <v>23417.111511966032</v>
      </c>
      <c r="BI31" s="67">
        <f ca="1">IF($A31-BI$4&gt;$A$5, OFFSET(New_Cohort!$E$109, $A31-$A$5-BI$4-1, $A31-$A$5-1), OFFSET(Existing_Cohort!$C$208, BI$4-($A31-$A$5), $A31-$A$5))</f>
        <v>23473.936903673282</v>
      </c>
      <c r="BJ31" s="67">
        <f ca="1">IF($A31-BJ$4&gt;$A$5, OFFSET(New_Cohort!$E$109, $A31-$A$5-BJ$4-1, $A31-$A$5-1), OFFSET(Existing_Cohort!$C$208, BJ$4-($A31-$A$5), $A31-$A$5))</f>
        <v>23222.705870199334</v>
      </c>
      <c r="BK31" s="67">
        <f ca="1">IF($A31-BK$4&gt;$A$5, OFFSET(New_Cohort!$E$109, $A31-$A$5-BK$4-1, $A31-$A$5-1), OFFSET(Existing_Cohort!$C$208, BK$4-($A31-$A$5), $A31-$A$5))</f>
        <v>21586.645301661527</v>
      </c>
      <c r="BL31" s="67">
        <f ca="1">IF($A31-BL$4&gt;$A$5, OFFSET(New_Cohort!$E$109, $A31-$A$5-BL$4-1, $A31-$A$5-1), OFFSET(Existing_Cohort!$C$208, BL$4-($A31-$A$5), $A31-$A$5))</f>
        <v>20076.277693316079</v>
      </c>
      <c r="BM31" s="67">
        <f ca="1">IF($A31-BM$4&gt;$A$5, OFFSET(New_Cohort!$E$109, $A31-$A$5-BM$4-1, $A31-$A$5-1), OFFSET(Existing_Cohort!$C$208, BM$4-($A31-$A$5), $A31-$A$5))</f>
        <v>18895.184494840643</v>
      </c>
      <c r="BN31" s="67">
        <f ca="1">IF($A31-BN$4&gt;$A$5, OFFSET(New_Cohort!$E$109, $A31-$A$5-BN$4-1, $A31-$A$5-1), OFFSET(Existing_Cohort!$C$208, BN$4-($A31-$A$5), $A31-$A$5))</f>
        <v>19400.860016311592</v>
      </c>
      <c r="BO31" s="67">
        <f ca="1">IF($A31-BO$4&gt;$A$5, OFFSET(New_Cohort!$E$109, $A31-$A$5-BO$4-1, $A31-$A$5-1), OFFSET(Existing_Cohort!$C$208, BO$4-($A31-$A$5), $A31-$A$5))</f>
        <v>19593.486305449147</v>
      </c>
      <c r="BP31" s="67">
        <f ca="1">IF($A31-BP$4&gt;$A$5, OFFSET(New_Cohort!$E$109, $A31-$A$5-BP$4-1, $A31-$A$5-1), OFFSET(Existing_Cohort!$C$208, BP$4-($A31-$A$5), $A31-$A$5))</f>
        <v>18211.864132064027</v>
      </c>
      <c r="BQ31" s="67">
        <f ca="1">IF($A31-BQ$4&gt;$A$5, OFFSET(New_Cohort!$E$109, $A31-$A$5-BQ$4-1, $A31-$A$5-1), OFFSET(Existing_Cohort!$C$208, BQ$4-($A31-$A$5), $A31-$A$5))</f>
        <v>17282.752814064166</v>
      </c>
      <c r="BR31" s="67">
        <f ca="1">IF($A31-BR$4&gt;$A$5, OFFSET(New_Cohort!$E$109, $A31-$A$5-BR$4-1, $A31-$A$5-1), OFFSET(Existing_Cohort!$C$208, BR$4-($A31-$A$5), $A31-$A$5))</f>
        <v>16282.560690563225</v>
      </c>
      <c r="BS31" s="67">
        <f ca="1">IF($A31-BS$4&gt;$A$5, OFFSET(New_Cohort!$E$109, $A31-$A$5-BS$4-1, $A31-$A$5-1), OFFSET(Existing_Cohort!$C$208, BS$4-($A31-$A$5), $A31-$A$5))</f>
        <v>15570.485057765107</v>
      </c>
      <c r="BT31" s="67">
        <f ca="1">IF($A31-BT$4&gt;$A$5, OFFSET(New_Cohort!$E$109, $A31-$A$5-BT$4-1, $A31-$A$5-1), OFFSET(Existing_Cohort!$C$208, BT$4-($A31-$A$5), $A31-$A$5))</f>
        <v>15886.482920483551</v>
      </c>
      <c r="BU31" s="67">
        <f ca="1">IF($A31-BU$4&gt;$A$5, OFFSET(New_Cohort!$E$109, $A31-$A$5-BU$4-1, $A31-$A$5-1), OFFSET(Existing_Cohort!$C$208, BU$4-($A31-$A$5), $A31-$A$5))</f>
        <v>16518.501839154786</v>
      </c>
      <c r="BV31" s="67">
        <f ca="1">IF($A31-BV$4&gt;$A$5, OFFSET(New_Cohort!$E$109, $A31-$A$5-BV$4-1, $A31-$A$5-1), OFFSET(Existing_Cohort!$C$208, BV$4-($A31-$A$5), $A31-$A$5))</f>
        <v>17427.607061992065</v>
      </c>
      <c r="BW31" s="67">
        <f ca="1">IF($A31-BW$4&gt;$A$5, OFFSET(New_Cohort!$E$109, $A31-$A$5-BW$4-1, $A31-$A$5-1), OFFSET(Existing_Cohort!$C$208, BW$4-($A31-$A$5), $A31-$A$5))</f>
        <v>18533.130469477437</v>
      </c>
      <c r="BX31" s="67">
        <f ca="1">IF($A31-BX$4&gt;$A$5, OFFSET(New_Cohort!$E$109, $A31-$A$5-BX$4-1, $A31-$A$5-1), OFFSET(Existing_Cohort!$C$208, BX$4-($A31-$A$5), $A31-$A$5))</f>
        <v>18900.228578925562</v>
      </c>
      <c r="BY31" s="67">
        <f ca="1">IF($A31-BY$4&gt;$A$5, OFFSET(New_Cohort!$E$109, $A31-$A$5-BY$4-1, $A31-$A$5-1), OFFSET(Existing_Cohort!$C$208, BY$4-($A31-$A$5), $A31-$A$5))</f>
        <v>18914.011629564237</v>
      </c>
      <c r="BZ31" s="67">
        <f ca="1">IF($A31-BZ$4&gt;$A$5, OFFSET(New_Cohort!$E$109, $A31-$A$5-BZ$4-1, $A31-$A$5-1), OFFSET(Existing_Cohort!$C$208, BZ$4-($A31-$A$5), $A31-$A$5))</f>
        <v>19094.924326121894</v>
      </c>
      <c r="CA31" s="67">
        <f ca="1">IF($A31-CA$4&gt;$A$5, OFFSET(New_Cohort!$E$109, $A31-$A$5-CA$4-1, $A31-$A$5-1), OFFSET(Existing_Cohort!$C$208, CA$4-($A31-$A$5), $A31-$A$5))</f>
        <v>18592.288093616931</v>
      </c>
      <c r="CB31" s="67">
        <f ca="1">IF($A31-CB$4&gt;$A$5, OFFSET(New_Cohort!$E$109, $A31-$A$5-CB$4-1, $A31-$A$5-1), OFFSET(Existing_Cohort!$C$208, CB$4-($A31-$A$5), $A31-$A$5))</f>
        <v>17712.471647417275</v>
      </c>
      <c r="CC31" s="67">
        <f ca="1">IF($A31-CC$4&gt;$A$5, OFFSET(New_Cohort!$E$109, $A31-$A$5-CC$4-1, $A31-$A$5-1), OFFSET(Existing_Cohort!$C$208, CC$4-($A31-$A$5), $A31-$A$5))</f>
        <v>15869.626744212139</v>
      </c>
      <c r="CD31" s="67">
        <f ca="1">IF($A31-CD$4&gt;$A$5, OFFSET(New_Cohort!$E$109, $A31-$A$5-CD$4-1, $A31-$A$5-1), OFFSET(Existing_Cohort!$C$208, CD$4-($A31-$A$5), $A31-$A$5))</f>
        <v>14362.225443978901</v>
      </c>
      <c r="CE31" s="67">
        <f ca="1">IF($A31-CE$4&gt;$A$5, OFFSET(New_Cohort!$E$109, $A31-$A$5-CE$4-1, $A31-$A$5-1), OFFSET(Existing_Cohort!$C$208, CE$4-($A31-$A$5), $A31-$A$5))</f>
        <v>14106.747844523055</v>
      </c>
      <c r="CF31" s="67">
        <f ca="1">IF($A31-CF$4&gt;$A$5, OFFSET(New_Cohort!$E$109, $A31-$A$5-CF$4-1, $A31-$A$5-1), OFFSET(Existing_Cohort!$C$208, CF$4-($A31-$A$5), $A31-$A$5))</f>
        <v>13319.295166551237</v>
      </c>
      <c r="CG31" s="67">
        <f ca="1">IF($A31-CG$4&gt;$A$5, OFFSET(New_Cohort!$E$109, $A31-$A$5-CG$4-1, $A31-$A$5-1), OFFSET(Existing_Cohort!$C$208, CG$4-($A31-$A$5), $A31-$A$5))</f>
        <v>12984.005160835357</v>
      </c>
      <c r="CH31" s="67">
        <f ca="1">IF($A31-CH$4&gt;$A$5, OFFSET(New_Cohort!$E$109, $A31-$A$5-CH$4-1, $A31-$A$5-1), OFFSET(Existing_Cohort!$C$208, CH$4-($A31-$A$5), $A31-$A$5))</f>
        <v>11295.442650578156</v>
      </c>
      <c r="CI31" s="67">
        <f ca="1">IF($A31-CI$4&gt;$A$5, OFFSET(New_Cohort!$E$109, $A31-$A$5-CI$4-1, $A31-$A$5-1), OFFSET(Existing_Cohort!$C$208, CI$4-($A31-$A$5), $A31-$A$5))</f>
        <v>7343.1602960910132</v>
      </c>
      <c r="CJ31" s="67">
        <f ca="1">IF($A31-CJ$4&gt;$A$5, OFFSET(New_Cohort!$E$109, $A31-$A$5-CJ$4-1, $A31-$A$5-1), OFFSET(Existing_Cohort!$C$208, CJ$4-($A31-$A$5), $A31-$A$5))</f>
        <v>5146.1425482474078</v>
      </c>
      <c r="CK31" s="67">
        <f ca="1">IF($A31-CK$4&gt;$A$5, OFFSET(New_Cohort!$E$109, $A31-$A$5-CK$4-1, $A31-$A$5-1), OFFSET(Existing_Cohort!$C$208, CK$4-($A31-$A$5), $A31-$A$5))</f>
        <v>4781.5228928653014</v>
      </c>
      <c r="CL31" s="67">
        <f ca="1">IF($A31-CL$4&gt;$A$5, OFFSET(New_Cohort!$E$109, $A31-$A$5-CL$4-1, $A31-$A$5-1), OFFSET(Existing_Cohort!$C$208, CL$4-($A31-$A$5), $A31-$A$5))</f>
        <v>4765.5616824250046</v>
      </c>
      <c r="CM31" s="67">
        <f ca="1">IF($A31-CM$4&gt;$A$5, OFFSET(New_Cohort!$E$109, $A31-$A$5-CM$4-1, $A31-$A$5-1), OFFSET(Existing_Cohort!$C$208, CM$4-($A31-$A$5), $A31-$A$5))</f>
        <v>4947.652517101732</v>
      </c>
      <c r="CN31" s="67">
        <f ca="1">IF($A31-CN$4&gt;$A$5, OFFSET(New_Cohort!$E$109, $A31-$A$5-CN$4-1, $A31-$A$5-1), OFFSET(Existing_Cohort!$C$208, CN$4-($A31-$A$5), $A31-$A$5))</f>
        <v>4383.9856730338588</v>
      </c>
      <c r="CO31" s="67">
        <f ca="1">IF($A31-CO$4&gt;$A$5, OFFSET(New_Cohort!$E$109, $A31-$A$5-CO$4-1, $A31-$A$5-1), OFFSET(Existing_Cohort!$C$208, CO$4-($A31-$A$5), $A31-$A$5))</f>
        <v>3674.4176554762289</v>
      </c>
      <c r="CP31" s="67">
        <f ca="1">IF($A31-CP$4&gt;$A$5, OFFSET(New_Cohort!$E$109, $A31-$A$5-CP$4-1, $A31-$A$5-1), OFFSET(Existing_Cohort!$C$208, CP$4-($A31-$A$5), $A31-$A$5))</f>
        <v>3151.5325302613346</v>
      </c>
      <c r="CQ31" s="67">
        <f ca="1">IF($A31-CQ$4&gt;$A$5, OFFSET(New_Cohort!$E$109, $A31-$A$5-CQ$4-1, $A31-$A$5-1), OFFSET(Existing_Cohort!$C$208, CQ$4-($A31-$A$5), $A31-$A$5))</f>
        <v>2521.2400862818831</v>
      </c>
      <c r="CR31" s="67">
        <f ca="1">IF($A31-CR$4&gt;$A$5, OFFSET(New_Cohort!$E$109, $A31-$A$5-CR$4-1, $A31-$A$5-1), OFFSET(Existing_Cohort!$C$208, CR$4-($A31-$A$5), $A31-$A$5))</f>
        <v>2049.7416992784611</v>
      </c>
      <c r="CS31" s="67">
        <f ca="1">IF($A31-CS$4&gt;$A$5, OFFSET(New_Cohort!$E$109, $A31-$A$5-CS$4-1, $A31-$A$5-1), OFFSET(Existing_Cohort!$C$208, CS$4-($A31-$A$5), $A31-$A$5))</f>
        <v>1570.7145788927189</v>
      </c>
      <c r="CT31" s="67">
        <f ca="1">IF($A31-CT$4&gt;$A$5, OFFSET(New_Cohort!$E$109, $A31-$A$5-CT$4-1, $A31-$A$5-1), OFFSET(Existing_Cohort!$C$208, CT$4-($A31-$A$5), $A31-$A$5))</f>
        <v>1145.9355739355181</v>
      </c>
      <c r="CU31" s="67">
        <f ca="1">IF($A31-CU$4&gt;$A$5, OFFSET(New_Cohort!$E$109, $A31-$A$5-CU$4-1, $A31-$A$5-1), OFFSET(Existing_Cohort!$C$208, CU$4-($A31-$A$5), $A31-$A$5))</f>
        <v>822.86422081184958</v>
      </c>
      <c r="CV31" s="67">
        <f ca="1">IF($A31-CV$4&gt;$A$5, OFFSET(New_Cohort!$E$109, $A31-$A$5-CV$4-1, $A31-$A$5-1), OFFSET(Existing_Cohort!$C$208, CV$4-($A31-$A$5), $A31-$A$5))</f>
        <v>557.11938338730806</v>
      </c>
      <c r="CW31" s="67">
        <f ca="1">IF($A31-CW$4&gt;$A$5, OFFSET(New_Cohort!$E$109, $A31-$A$5-CW$4-1, $A31-$A$5-1), OFFSET(Existing_Cohort!$C$208, CW$4-($A31-$A$5), $A31-$A$5))</f>
        <v>380.10418074733639</v>
      </c>
      <c r="CX31" s="179">
        <f ca="1">SUM(OFFSET(Existing_Cohort!$C$308, $A$5-$A31,$A31-2021, $A31-$A$5+1))</f>
        <v>2088.4289623199029</v>
      </c>
      <c r="CY31" s="29"/>
      <c r="CZ31" s="29">
        <f ca="1">SUM(B31:CX31)-OFFSET(Summary_Calculations!$D$26, 0, By_Age!$A31-2022)</f>
        <v>0</v>
      </c>
    </row>
    <row r="32" spans="1:104" x14ac:dyDescent="0.35">
      <c r="A32">
        <f t="shared" si="0"/>
        <v>2048</v>
      </c>
      <c r="B32" s="178">
        <f ca="1">IF($A32-B$4&gt;$A$5, OFFSET(New_Cohort!$E$109, $A32-$A$5-B$4-1, $A32-$A$5-1), OFFSET(Existing_Cohort!$C$208, B$4-($A32-$A$5), $A32-$A$5))</f>
        <v>11979.247691630952</v>
      </c>
      <c r="C32" s="67">
        <f ca="1">IF($A32-C$4&gt;$A$5, OFFSET(New_Cohort!$E$109, $A32-$A$5-C$4-1, $A32-$A$5-1), OFFSET(Existing_Cohort!$C$208, C$4-($A32-$A$5), $A32-$A$5))</f>
        <v>12106.730669255001</v>
      </c>
      <c r="D32" s="67">
        <f ca="1">IF($A32-D$4&gt;$A$5, OFFSET(New_Cohort!$E$109, $A32-$A$5-D$4-1, $A32-$A$5-1), OFFSET(Existing_Cohort!$C$208, D$4-($A32-$A$5), $A32-$A$5))</f>
        <v>12174.115933371002</v>
      </c>
      <c r="E32" s="67">
        <f ca="1">IF($A32-E$4&gt;$A$5, OFFSET(New_Cohort!$E$109, $A32-$A$5-E$4-1, $A32-$A$5-1), OFFSET(Existing_Cohort!$C$208, E$4-($A32-$A$5), $A32-$A$5))</f>
        <v>12152.258200894121</v>
      </c>
      <c r="F32" s="67">
        <f ca="1">IF($A32-F$4&gt;$A$5, OFFSET(New_Cohort!$E$109, $A32-$A$5-F$4-1, $A32-$A$5-1), OFFSET(Existing_Cohort!$C$208, F$4-($A32-$A$5), $A32-$A$5))</f>
        <v>13693.445258652711</v>
      </c>
      <c r="G32" s="67">
        <f ca="1">IF($A32-G$4&gt;$A$5, OFFSET(New_Cohort!$E$109, $A32-$A$5-G$4-1, $A32-$A$5-1), OFFSET(Existing_Cohort!$C$208, G$4-($A32-$A$5), $A32-$A$5))</f>
        <v>13922.540748477306</v>
      </c>
      <c r="H32" s="67">
        <f ca="1">IF($A32-H$4&gt;$A$5, OFFSET(New_Cohort!$E$109, $A32-$A$5-H$4-1, $A32-$A$5-1), OFFSET(Existing_Cohort!$C$208, H$4-($A32-$A$5), $A32-$A$5))</f>
        <v>14015.866223838962</v>
      </c>
      <c r="I32" s="67">
        <f ca="1">IF($A32-I$4&gt;$A$5, OFFSET(New_Cohort!$E$109, $A32-$A$5-I$4-1, $A32-$A$5-1), OFFSET(Existing_Cohort!$C$208, I$4-($A32-$A$5), $A32-$A$5))</f>
        <v>13964.080320544617</v>
      </c>
      <c r="J32" s="67">
        <f ca="1">IF($A32-J$4&gt;$A$5, OFFSET(New_Cohort!$E$109, $A32-$A$5-J$4-1, $A32-$A$5-1), OFFSET(Existing_Cohort!$C$208, J$4-($A32-$A$5), $A32-$A$5))</f>
        <v>13806.752536588467</v>
      </c>
      <c r="K32" s="67">
        <f ca="1">IF($A32-K$4&gt;$A$5, OFFSET(New_Cohort!$E$109, $A32-$A$5-K$4-1, $A32-$A$5-1), OFFSET(Existing_Cohort!$C$208, K$4-($A32-$A$5), $A32-$A$5))</f>
        <v>13668.161716655217</v>
      </c>
      <c r="L32" s="67">
        <f ca="1">IF($A32-L$4&gt;$A$5, OFFSET(New_Cohort!$E$109, $A32-$A$5-L$4-1, $A32-$A$5-1), OFFSET(Existing_Cohort!$C$208, L$4-($A32-$A$5), $A32-$A$5))</f>
        <v>13510.971635566639</v>
      </c>
      <c r="M32" s="67">
        <f ca="1">IF($A32-M$4&gt;$A$5, OFFSET(New_Cohort!$E$109, $A32-$A$5-M$4-1, $A32-$A$5-1), OFFSET(Existing_Cohort!$C$208, M$4-($A32-$A$5), $A32-$A$5))</f>
        <v>13336.222125886121</v>
      </c>
      <c r="N32" s="67">
        <f ca="1">IF($A32-N$4&gt;$A$5, OFFSET(New_Cohort!$E$109, $A32-$A$5-N$4-1, $A32-$A$5-1), OFFSET(Existing_Cohort!$C$208, N$4-($A32-$A$5), $A32-$A$5))</f>
        <v>13179.27533425502</v>
      </c>
      <c r="O32" s="67">
        <f ca="1">IF($A32-O$4&gt;$A$5, OFFSET(New_Cohort!$E$109, $A32-$A$5-O$4-1, $A32-$A$5-1), OFFSET(Existing_Cohort!$C$208, O$4-($A32-$A$5), $A32-$A$5))</f>
        <v>13043.939055315877</v>
      </c>
      <c r="P32" s="67">
        <f ca="1">IF($A32-P$4&gt;$A$5, OFFSET(New_Cohort!$E$109, $A32-$A$5-P$4-1, $A32-$A$5-1), OFFSET(Existing_Cohort!$C$208, P$4-($A32-$A$5), $A32-$A$5))</f>
        <v>12938.504006268126</v>
      </c>
      <c r="Q32" s="67">
        <f ca="1">IF($A32-Q$4&gt;$A$5, OFFSET(New_Cohort!$E$109, $A32-$A$5-Q$4-1, $A32-$A$5-1), OFFSET(Existing_Cohort!$C$208, Q$4-($A32-$A$5), $A32-$A$5))</f>
        <v>12850.799006359732</v>
      </c>
      <c r="R32" s="67">
        <f ca="1">IF($A32-R$4&gt;$A$5, OFFSET(New_Cohort!$E$109, $A32-$A$5-R$4-1, $A32-$A$5-1), OFFSET(Existing_Cohort!$C$208, R$4-($A32-$A$5), $A32-$A$5))</f>
        <v>12804.478975170292</v>
      </c>
      <c r="S32" s="67">
        <f ca="1">IF($A32-S$4&gt;$A$5, OFFSET(New_Cohort!$E$109, $A32-$A$5-S$4-1, $A32-$A$5-1), OFFSET(Existing_Cohort!$C$208, S$4-($A32-$A$5), $A32-$A$5))</f>
        <v>12827.822831514375</v>
      </c>
      <c r="T32" s="67">
        <f ca="1">IF($A32-T$4&gt;$A$5, OFFSET(New_Cohort!$E$109, $A32-$A$5-T$4-1, $A32-$A$5-1), OFFSET(Existing_Cohort!$C$208, T$4-($A32-$A$5), $A32-$A$5))</f>
        <v>12921.574642126503</v>
      </c>
      <c r="U32" s="67">
        <f ca="1">IF($A32-U$4&gt;$A$5, OFFSET(New_Cohort!$E$109, $A32-$A$5-U$4-1, $A32-$A$5-1), OFFSET(Existing_Cohort!$C$208, U$4-($A32-$A$5), $A32-$A$5))</f>
        <v>13077.904946378094</v>
      </c>
      <c r="V32" s="67">
        <f ca="1">IF($A32-V$4&gt;$A$5, OFFSET(New_Cohort!$E$109, $A32-$A$5-V$4-1, $A32-$A$5-1), OFFSET(Existing_Cohort!$C$208, V$4-($A32-$A$5), $A32-$A$5))</f>
        <v>13303.18722568488</v>
      </c>
      <c r="W32" s="67">
        <f ca="1">IF($A32-W$4&gt;$A$5, OFFSET(New_Cohort!$E$109, $A32-$A$5-W$4-1, $A32-$A$5-1), OFFSET(Existing_Cohort!$C$208, W$4-($A32-$A$5), $A32-$A$5))</f>
        <v>13626.934099309483</v>
      </c>
      <c r="X32" s="67">
        <f ca="1">IF($A32-X$4&gt;$A$5, OFFSET(New_Cohort!$E$109, $A32-$A$5-X$4-1, $A32-$A$5-1), OFFSET(Existing_Cohort!$C$208, X$4-($A32-$A$5), $A32-$A$5))</f>
        <v>14183.051953145416</v>
      </c>
      <c r="Y32" s="67">
        <f ca="1">IF($A32-Y$4&gt;$A$5, OFFSET(New_Cohort!$E$109, $A32-$A$5-Y$4-1, $A32-$A$5-1), OFFSET(Existing_Cohort!$C$208, Y$4-($A32-$A$5), $A32-$A$5))</f>
        <v>14875.2884241916</v>
      </c>
      <c r="Z32" s="67">
        <f ca="1">IF($A32-Z$4&gt;$A$5, OFFSET(New_Cohort!$E$109, $A32-$A$5-Z$4-1, $A32-$A$5-1), OFFSET(Existing_Cohort!$C$208, Z$4-($A32-$A$5), $A32-$A$5))</f>
        <v>15481.516002788694</v>
      </c>
      <c r="AA32" s="67">
        <f ca="1">IF($A32-AA$4&gt;$A$5, OFFSET(New_Cohort!$E$109, $A32-$A$5-AA$4-1, $A32-$A$5-1), OFFSET(Existing_Cohort!$C$208, AA$4-($A32-$A$5), $A32-$A$5))</f>
        <v>16099.954407271958</v>
      </c>
      <c r="AB32" s="67">
        <f ca="1">IF($A32-AB$4&gt;$A$5, OFFSET(New_Cohort!$E$109, $A32-$A$5-AB$4-1, $A32-$A$5-1), OFFSET(Existing_Cohort!$C$208, AB$4-($A32-$A$5), $A32-$A$5))</f>
        <v>16728.257445592448</v>
      </c>
      <c r="AC32" s="67">
        <f ca="1">IF($A32-AC$4&gt;$A$5, OFFSET(New_Cohort!$E$109, $A32-$A$5-AC$4-1, $A32-$A$5-1), OFFSET(Existing_Cohort!$C$208, AC$4-($A32-$A$5), $A32-$A$5))</f>
        <v>11411.738371695777</v>
      </c>
      <c r="AD32" s="67">
        <f ca="1">IF($A32-AD$4&gt;$A$5, OFFSET(New_Cohort!$E$109, $A32-$A$5-AD$4-1, $A32-$A$5-1), OFFSET(Existing_Cohort!$C$208, AD$4-($A32-$A$5), $A32-$A$5))</f>
        <v>13246.104014480688</v>
      </c>
      <c r="AE32" s="67">
        <f ca="1">IF($A32-AE$4&gt;$A$5, OFFSET(New_Cohort!$E$109, $A32-$A$5-AE$4-1, $A32-$A$5-1), OFFSET(Existing_Cohort!$C$208, AE$4-($A32-$A$5), $A32-$A$5))</f>
        <v>14837.658246391637</v>
      </c>
      <c r="AF32" s="67">
        <f ca="1">IF($A32-AF$4&gt;$A$5, OFFSET(New_Cohort!$E$109, $A32-$A$5-AF$4-1, $A32-$A$5-1), OFFSET(Existing_Cohort!$C$208, AF$4-($A32-$A$5), $A32-$A$5))</f>
        <v>16687.297864477241</v>
      </c>
      <c r="AG32" s="67">
        <f ca="1">IF($A32-AG$4&gt;$A$5, OFFSET(New_Cohort!$E$109, $A32-$A$5-AG$4-1, $A32-$A$5-1), OFFSET(Existing_Cohort!$C$208, AG$4-($A32-$A$5), $A32-$A$5))</f>
        <v>18034.048030252634</v>
      </c>
      <c r="AH32" s="67">
        <f ca="1">IF($A32-AH$4&gt;$A$5, OFFSET(New_Cohort!$E$109, $A32-$A$5-AH$4-1, $A32-$A$5-1), OFFSET(Existing_Cohort!$C$208, AH$4-($A32-$A$5), $A32-$A$5))</f>
        <v>17529.590229879523</v>
      </c>
      <c r="AI32" s="67">
        <f ca="1">IF($A32-AI$4&gt;$A$5, OFFSET(New_Cohort!$E$109, $A32-$A$5-AI$4-1, $A32-$A$5-1), OFFSET(Existing_Cohort!$C$208, AI$4-($A32-$A$5), $A32-$A$5))</f>
        <v>17714.05861861815</v>
      </c>
      <c r="AJ32" s="67">
        <f ca="1">IF($A32-AJ$4&gt;$A$5, OFFSET(New_Cohort!$E$109, $A32-$A$5-AJ$4-1, $A32-$A$5-1), OFFSET(Existing_Cohort!$C$208, AJ$4-($A32-$A$5), $A32-$A$5))</f>
        <v>18082.501416548097</v>
      </c>
      <c r="AK32" s="67">
        <f ca="1">IF($A32-AK$4&gt;$A$5, OFFSET(New_Cohort!$E$109, $A32-$A$5-AK$4-1, $A32-$A$5-1), OFFSET(Existing_Cohort!$C$208, AK$4-($A32-$A$5), $A32-$A$5))</f>
        <v>18307.22846936775</v>
      </c>
      <c r="AL32" s="67">
        <f ca="1">IF($A32-AL$4&gt;$A$5, OFFSET(New_Cohort!$E$109, $A32-$A$5-AL$4-1, $A32-$A$5-1), OFFSET(Existing_Cohort!$C$208, AL$4-($A32-$A$5), $A32-$A$5))</f>
        <v>18064.191008735968</v>
      </c>
      <c r="AM32" s="67">
        <f ca="1">IF($A32-AM$4&gt;$A$5, OFFSET(New_Cohort!$E$109, $A32-$A$5-AM$4-1, $A32-$A$5-1), OFFSET(Existing_Cohort!$C$208, AM$4-($A32-$A$5), $A32-$A$5))</f>
        <v>17396.352696860136</v>
      </c>
      <c r="AN32" s="67">
        <f ca="1">IF($A32-AN$4&gt;$A$5, OFFSET(New_Cohort!$E$109, $A32-$A$5-AN$4-1, $A32-$A$5-1), OFFSET(Existing_Cohort!$C$208, AN$4-($A32-$A$5), $A32-$A$5))</f>
        <v>17481.10368443558</v>
      </c>
      <c r="AO32" s="67">
        <f ca="1">IF($A32-AO$4&gt;$A$5, OFFSET(New_Cohort!$E$109, $A32-$A$5-AO$4-1, $A32-$A$5-1), OFFSET(Existing_Cohort!$C$208, AO$4-($A32-$A$5), $A32-$A$5))</f>
        <v>17359.535328052123</v>
      </c>
      <c r="AP32" s="67">
        <f ca="1">IF($A32-AP$4&gt;$A$5, OFFSET(New_Cohort!$E$109, $A32-$A$5-AP$4-1, $A32-$A$5-1), OFFSET(Existing_Cohort!$C$208, AP$4-($A32-$A$5), $A32-$A$5))</f>
        <v>16922.693498792491</v>
      </c>
      <c r="AQ32" s="67">
        <f ca="1">IF($A32-AQ$4&gt;$A$5, OFFSET(New_Cohort!$E$109, $A32-$A$5-AQ$4-1, $A32-$A$5-1), OFFSET(Existing_Cohort!$C$208, AQ$4-($A32-$A$5), $A32-$A$5))</f>
        <v>16457.115192023994</v>
      </c>
      <c r="AR32" s="67">
        <f ca="1">IF($A32-AR$4&gt;$A$5, OFFSET(New_Cohort!$E$109, $A32-$A$5-AR$4-1, $A32-$A$5-1), OFFSET(Existing_Cohort!$C$208, AR$4-($A32-$A$5), $A32-$A$5))</f>
        <v>16098.528467799331</v>
      </c>
      <c r="AS32" s="67">
        <f ca="1">IF($A32-AS$4&gt;$A$5, OFFSET(New_Cohort!$E$109, $A32-$A$5-AS$4-1, $A32-$A$5-1), OFFSET(Existing_Cohort!$C$208, AS$4-($A32-$A$5), $A32-$A$5))</f>
        <v>15818.492955027748</v>
      </c>
      <c r="AT32" s="67">
        <f ca="1">IF($A32-AT$4&gt;$A$5, OFFSET(New_Cohort!$E$109, $A32-$A$5-AT$4-1, $A32-$A$5-1), OFFSET(Existing_Cohort!$C$208, AT$4-($A32-$A$5), $A32-$A$5))</f>
        <v>15532.634592182039</v>
      </c>
      <c r="AU32" s="67">
        <f ca="1">IF($A32-AU$4&gt;$A$5, OFFSET(New_Cohort!$E$109, $A32-$A$5-AU$4-1, $A32-$A$5-1), OFFSET(Existing_Cohort!$C$208, AU$4-($A32-$A$5), $A32-$A$5))</f>
        <v>15376.933621592249</v>
      </c>
      <c r="AV32" s="67">
        <f ca="1">IF($A32-AV$4&gt;$A$5, OFFSET(New_Cohort!$E$109, $A32-$A$5-AV$4-1, $A32-$A$5-1), OFFSET(Existing_Cohort!$C$208, AV$4-($A32-$A$5), $A32-$A$5))</f>
        <v>15418.944460303886</v>
      </c>
      <c r="AW32" s="67">
        <f ca="1">IF($A32-AW$4&gt;$A$5, OFFSET(New_Cohort!$E$109, $A32-$A$5-AW$4-1, $A32-$A$5-1), OFFSET(Existing_Cohort!$C$208, AW$4-($A32-$A$5), $A32-$A$5))</f>
        <v>15839.836908706729</v>
      </c>
      <c r="AX32" s="67">
        <f ca="1">IF($A32-AX$4&gt;$A$5, OFFSET(New_Cohort!$E$109, $A32-$A$5-AX$4-1, $A32-$A$5-1), OFFSET(Existing_Cohort!$C$208, AX$4-($A32-$A$5), $A32-$A$5))</f>
        <v>15853.795160790023</v>
      </c>
      <c r="AY32" s="67">
        <f ca="1">IF($A32-AY$4&gt;$A$5, OFFSET(New_Cohort!$E$109, $A32-$A$5-AY$4-1, $A32-$A$5-1), OFFSET(Existing_Cohort!$C$208, AY$4-($A32-$A$5), $A32-$A$5))</f>
        <v>15570.459127536909</v>
      </c>
      <c r="AZ32" s="67">
        <f ca="1">IF($A32-AZ$4&gt;$A$5, OFFSET(New_Cohort!$E$109, $A32-$A$5-AZ$4-1, $A32-$A$5-1), OFFSET(Existing_Cohort!$C$208, AZ$4-($A32-$A$5), $A32-$A$5))</f>
        <v>15849.0020514033</v>
      </c>
      <c r="BA32" s="67">
        <f ca="1">IF($A32-BA$4&gt;$A$5, OFFSET(New_Cohort!$E$109, $A32-$A$5-BA$4-1, $A32-$A$5-1), OFFSET(Existing_Cohort!$C$208, BA$4-($A32-$A$5), $A32-$A$5))</f>
        <v>16267.725789002166</v>
      </c>
      <c r="BB32" s="67">
        <f ca="1">IF($A32-BB$4&gt;$A$5, OFFSET(New_Cohort!$E$109, $A32-$A$5-BB$4-1, $A32-$A$5-1), OFFSET(Existing_Cohort!$C$208, BB$4-($A32-$A$5), $A32-$A$5))</f>
        <v>16786.513628944733</v>
      </c>
      <c r="BC32" s="67">
        <f ca="1">IF($A32-BC$4&gt;$A$5, OFFSET(New_Cohort!$E$109, $A32-$A$5-BC$4-1, $A32-$A$5-1), OFFSET(Existing_Cohort!$C$208, BC$4-($A32-$A$5), $A32-$A$5))</f>
        <v>17276.968738150004</v>
      </c>
      <c r="BD32" s="67">
        <f ca="1">IF($A32-BD$4&gt;$A$5, OFFSET(New_Cohort!$E$109, $A32-$A$5-BD$4-1, $A32-$A$5-1), OFFSET(Existing_Cohort!$C$208, BD$4-($A32-$A$5), $A32-$A$5))</f>
        <v>17746.438392427794</v>
      </c>
      <c r="BE32" s="67">
        <f ca="1">IF($A32-BE$4&gt;$A$5, OFFSET(New_Cohort!$E$109, $A32-$A$5-BE$4-1, $A32-$A$5-1), OFFSET(Existing_Cohort!$C$208, BE$4-($A32-$A$5), $A32-$A$5))</f>
        <v>18372.024698337795</v>
      </c>
      <c r="BF32" s="67">
        <f ca="1">IF($A32-BF$4&gt;$A$5, OFFSET(New_Cohort!$E$109, $A32-$A$5-BF$4-1, $A32-$A$5-1), OFFSET(Existing_Cohort!$C$208, BF$4-($A32-$A$5), $A32-$A$5))</f>
        <v>19401.023165577171</v>
      </c>
      <c r="BG32" s="67">
        <f ca="1">IF($A32-BG$4&gt;$A$5, OFFSET(New_Cohort!$E$109, $A32-$A$5-BG$4-1, $A32-$A$5-1), OFFSET(Existing_Cohort!$C$208, BG$4-($A32-$A$5), $A32-$A$5))</f>
        <v>22431.302741614229</v>
      </c>
      <c r="BH32" s="67">
        <f ca="1">IF($A32-BH$4&gt;$A$5, OFFSET(New_Cohort!$E$109, $A32-$A$5-BH$4-1, $A32-$A$5-1), OFFSET(Existing_Cohort!$C$208, BH$4-($A32-$A$5), $A32-$A$5))</f>
        <v>24261.321242356134</v>
      </c>
      <c r="BI32" s="67">
        <f ca="1">IF($A32-BI$4&gt;$A$5, OFFSET(New_Cohort!$E$109, $A32-$A$5-BI$4-1, $A32-$A$5-1), OFFSET(Existing_Cohort!$C$208, BI$4-($A32-$A$5), $A32-$A$5))</f>
        <v>23318.423325632095</v>
      </c>
      <c r="BJ32" s="67">
        <f ca="1">IF($A32-BJ$4&gt;$A$5, OFFSET(New_Cohort!$E$109, $A32-$A$5-BJ$4-1, $A32-$A$5-1), OFFSET(Existing_Cohort!$C$208, BJ$4-($A32-$A$5), $A32-$A$5))</f>
        <v>23366.66429190807</v>
      </c>
      <c r="BK32" s="67">
        <f ca="1">IF($A32-BK$4&gt;$A$5, OFFSET(New_Cohort!$E$109, $A32-$A$5-BK$4-1, $A32-$A$5-1), OFFSET(Existing_Cohort!$C$208, BK$4-($A32-$A$5), $A32-$A$5))</f>
        <v>23106.662539309364</v>
      </c>
      <c r="BL32" s="67">
        <f ca="1">IF($A32-BL$4&gt;$A$5, OFFSET(New_Cohort!$E$109, $A32-$A$5-BL$4-1, $A32-$A$5-1), OFFSET(Existing_Cohort!$C$208, BL$4-($A32-$A$5), $A32-$A$5))</f>
        <v>21467.748232866034</v>
      </c>
      <c r="BM32" s="67">
        <f ca="1">IF($A32-BM$4&gt;$A$5, OFFSET(New_Cohort!$E$109, $A32-$A$5-BM$4-1, $A32-$A$5-1), OFFSET(Existing_Cohort!$C$208, BM$4-($A32-$A$5), $A32-$A$5))</f>
        <v>19953.572617119717</v>
      </c>
      <c r="BN32" s="67">
        <f ca="1">IF($A32-BN$4&gt;$A$5, OFFSET(New_Cohort!$E$109, $A32-$A$5-BN$4-1, $A32-$A$5-1), OFFSET(Existing_Cohort!$C$208, BN$4-($A32-$A$5), $A32-$A$5))</f>
        <v>18766.393695052298</v>
      </c>
      <c r="BO32" s="67">
        <f ca="1">IF($A32-BO$4&gt;$A$5, OFFSET(New_Cohort!$E$109, $A32-$A$5-BO$4-1, $A32-$A$5-1), OFFSET(Existing_Cohort!$C$208, BO$4-($A32-$A$5), $A32-$A$5))</f>
        <v>19252.867568278172</v>
      </c>
      <c r="BP32" s="67">
        <f ca="1">IF($A32-BP$4&gt;$A$5, OFFSET(New_Cohort!$E$109, $A32-$A$5-BP$4-1, $A32-$A$5-1), OFFSET(Existing_Cohort!$C$208, BP$4-($A32-$A$5), $A32-$A$5))</f>
        <v>19425.774813063181</v>
      </c>
      <c r="BQ32" s="67">
        <f ca="1">IF($A32-BQ$4&gt;$A$5, OFFSET(New_Cohort!$E$109, $A32-$A$5-BQ$4-1, $A32-$A$5-1), OFFSET(Existing_Cohort!$C$208, BQ$4-($A32-$A$5), $A32-$A$5))</f>
        <v>18036.540425347812</v>
      </c>
      <c r="BR32" s="67">
        <f ca="1">IF($A32-BR$4&gt;$A$5, OFFSET(New_Cohort!$E$109, $A32-$A$5-BR$4-1, $A32-$A$5-1), OFFSET(Existing_Cohort!$C$208, BR$4-($A32-$A$5), $A32-$A$5))</f>
        <v>17095.235938906029</v>
      </c>
      <c r="BS32" s="67">
        <f ca="1">IF($A32-BS$4&gt;$A$5, OFFSET(New_Cohort!$E$109, $A32-$A$5-BS$4-1, $A32-$A$5-1), OFFSET(Existing_Cohort!$C$208, BS$4-($A32-$A$5), $A32-$A$5))</f>
        <v>16083.095216095959</v>
      </c>
      <c r="BT32" s="67">
        <f ca="1">IF($A32-BT$4&gt;$A$5, OFFSET(New_Cohort!$E$109, $A32-$A$5-BT$4-1, $A32-$A$5-1), OFFSET(Existing_Cohort!$C$208, BT$4-($A32-$A$5), $A32-$A$5))</f>
        <v>15354.845308884485</v>
      </c>
      <c r="BU32" s="67">
        <f ca="1">IF($A32-BU$4&gt;$A$5, OFFSET(New_Cohort!$E$109, $A32-$A$5-BU$4-1, $A32-$A$5-1), OFFSET(Existing_Cohort!$C$208, BU$4-($A32-$A$5), $A32-$A$5))</f>
        <v>15637.600728786951</v>
      </c>
      <c r="BV32" s="67">
        <f ca="1">IF($A32-BV$4&gt;$A$5, OFFSET(New_Cohort!$E$109, $A32-$A$5-BV$4-1, $A32-$A$5-1), OFFSET(Existing_Cohort!$C$208, BV$4-($A32-$A$5), $A32-$A$5))</f>
        <v>16225.843514275866</v>
      </c>
      <c r="BW32" s="67">
        <f ca="1">IF($A32-BW$4&gt;$A$5, OFFSET(New_Cohort!$E$109, $A32-$A$5-BW$4-1, $A32-$A$5-1), OFFSET(Existing_Cohort!$C$208, BW$4-($A32-$A$5), $A32-$A$5))</f>
        <v>17078.818338211633</v>
      </c>
      <c r="BX32" s="67">
        <f ca="1">IF($A32-BX$4&gt;$A$5, OFFSET(New_Cohort!$E$109, $A32-$A$5-BX$4-1, $A32-$A$5-1), OFFSET(Existing_Cohort!$C$208, BX$4-($A32-$A$5), $A32-$A$5))</f>
        <v>18114.881898778618</v>
      </c>
      <c r="BY32" s="67">
        <f ca="1">IF($A32-BY$4&gt;$A$5, OFFSET(New_Cohort!$E$109, $A32-$A$5-BY$4-1, $A32-$A$5-1), OFFSET(Existing_Cohort!$C$208, BY$4-($A32-$A$5), $A32-$A$5))</f>
        <v>18420.280562067677</v>
      </c>
      <c r="BZ32" s="67">
        <f ca="1">IF($A32-BZ$4&gt;$A$5, OFFSET(New_Cohort!$E$109, $A32-$A$5-BZ$4-1, $A32-$A$5-1), OFFSET(Existing_Cohort!$C$208, BZ$4-($A32-$A$5), $A32-$A$5))</f>
        <v>18374.86446560685</v>
      </c>
      <c r="CA32" s="67">
        <f ca="1">IF($A32-CA$4&gt;$A$5, OFFSET(New_Cohort!$E$109, $A32-$A$5-CA$4-1, $A32-$A$5-1), OFFSET(Existing_Cohort!$C$208, CA$4-($A32-$A$5), $A32-$A$5))</f>
        <v>18485.410104910556</v>
      </c>
      <c r="CB32" s="67">
        <f ca="1">IF($A32-CB$4&gt;$A$5, OFFSET(New_Cohort!$E$109, $A32-$A$5-CB$4-1, $A32-$A$5-1), OFFSET(Existing_Cohort!$C$208, CB$4-($A32-$A$5), $A32-$A$5))</f>
        <v>17929.171646065195</v>
      </c>
      <c r="CC32" s="67">
        <f ca="1">IF($A32-CC$4&gt;$A$5, OFFSET(New_Cohort!$E$109, $A32-$A$5-CC$4-1, $A32-$A$5-1), OFFSET(Existing_Cohort!$C$208, CC$4-($A32-$A$5), $A32-$A$5))</f>
        <v>17007.966714413647</v>
      </c>
      <c r="CD32" s="67">
        <f ca="1">IF($A32-CD$4&gt;$A$5, OFFSET(New_Cohort!$E$109, $A32-$A$5-CD$4-1, $A32-$A$5-1), OFFSET(Existing_Cohort!$C$208, CD$4-($A32-$A$5), $A32-$A$5))</f>
        <v>15166.834303603755</v>
      </c>
      <c r="CE32" s="67">
        <f ca="1">IF($A32-CE$4&gt;$A$5, OFFSET(New_Cohort!$E$109, $A32-$A$5-CE$4-1, $A32-$A$5-1), OFFSET(Existing_Cohort!$C$208, CE$4-($A32-$A$5), $A32-$A$5))</f>
        <v>13655.119227562398</v>
      </c>
      <c r="CF32" s="67">
        <f ca="1">IF($A32-CF$4&gt;$A$5, OFFSET(New_Cohort!$E$109, $A32-$A$5-CF$4-1, $A32-$A$5-1), OFFSET(Existing_Cohort!$C$208, CF$4-($A32-$A$5), $A32-$A$5))</f>
        <v>13335.711968720756</v>
      </c>
      <c r="CG32" s="67">
        <f ca="1">IF($A32-CG$4&gt;$A$5, OFFSET(New_Cohort!$E$109, $A32-$A$5-CG$4-1, $A32-$A$5-1), OFFSET(Existing_Cohort!$C$208, CG$4-($A32-$A$5), $A32-$A$5))</f>
        <v>12512.264979744119</v>
      </c>
      <c r="CH32" s="67">
        <f ca="1">IF($A32-CH$4&gt;$A$5, OFFSET(New_Cohort!$E$109, $A32-$A$5-CH$4-1, $A32-$A$5-1), OFFSET(Existing_Cohort!$C$208, CH$4-($A32-$A$5), $A32-$A$5))</f>
        <v>12113.223241828353</v>
      </c>
      <c r="CI32" s="67">
        <f ca="1">IF($A32-CI$4&gt;$A$5, OFFSET(New_Cohort!$E$109, $A32-$A$5-CI$4-1, $A32-$A$5-1), OFFSET(Existing_Cohort!$C$208, CI$4-($A32-$A$5), $A32-$A$5))</f>
        <v>10458.36128418414</v>
      </c>
      <c r="CJ32" s="67">
        <f ca="1">IF($A32-CJ$4&gt;$A$5, OFFSET(New_Cohort!$E$109, $A32-$A$5-CJ$4-1, $A32-$A$5-1), OFFSET(Existing_Cohort!$C$208, CJ$4-($A32-$A$5), $A32-$A$5))</f>
        <v>6743.0009142726904</v>
      </c>
      <c r="CK32" s="67">
        <f ca="1">IF($A32-CK$4&gt;$A$5, OFFSET(New_Cohort!$E$109, $A32-$A$5-CK$4-1, $A32-$A$5-1), OFFSET(Existing_Cohort!$C$208, CK$4-($A32-$A$5), $A32-$A$5))</f>
        <v>4683.3296074062246</v>
      </c>
      <c r="CL32" s="67">
        <f ca="1">IF($A32-CL$4&gt;$A$5, OFFSET(New_Cohort!$E$109, $A32-$A$5-CL$4-1, $A32-$A$5-1), OFFSET(Existing_Cohort!$C$208, CL$4-($A32-$A$5), $A32-$A$5))</f>
        <v>4309.5352820544376</v>
      </c>
      <c r="CM32" s="67">
        <f ca="1">IF($A32-CM$4&gt;$A$5, OFFSET(New_Cohort!$E$109, $A32-$A$5-CM$4-1, $A32-$A$5-1), OFFSET(Existing_Cohort!$C$208, CM$4-($A32-$A$5), $A32-$A$5))</f>
        <v>4250.8068385180231</v>
      </c>
      <c r="CN32" s="67">
        <f ca="1">IF($A32-CN$4&gt;$A$5, OFFSET(New_Cohort!$E$109, $A32-$A$5-CN$4-1, $A32-$A$5-1), OFFSET(Existing_Cohort!$C$208, CN$4-($A32-$A$5), $A32-$A$5))</f>
        <v>4364.8151025605493</v>
      </c>
      <c r="CO32" s="67">
        <f ca="1">IF($A32-CO$4&gt;$A$5, OFFSET(New_Cohort!$E$109, $A32-$A$5-CO$4-1, $A32-$A$5-1), OFFSET(Existing_Cohort!$C$208, CO$4-($A32-$A$5), $A32-$A$5))</f>
        <v>3822.6132587964917</v>
      </c>
      <c r="CP32" s="67">
        <f ca="1">IF($A32-CP$4&gt;$A$5, OFFSET(New_Cohort!$E$109, $A32-$A$5-CP$4-1, $A32-$A$5-1), OFFSET(Existing_Cohort!$C$208, CP$4-($A32-$A$5), $A32-$A$5))</f>
        <v>3164.5249434166244</v>
      </c>
      <c r="CQ32" s="67">
        <f ca="1">IF($A32-CQ$4&gt;$A$5, OFFSET(New_Cohort!$E$109, $A32-$A$5-CQ$4-1, $A32-$A$5-1), OFFSET(Existing_Cohort!$C$208, CQ$4-($A32-$A$5), $A32-$A$5))</f>
        <v>2678.8367811470234</v>
      </c>
      <c r="CR32" s="67">
        <f ca="1">IF($A32-CR$4&gt;$A$5, OFFSET(New_Cohort!$E$109, $A32-$A$5-CR$4-1, $A32-$A$5-1), OFFSET(Existing_Cohort!$C$208, CR$4-($A32-$A$5), $A32-$A$5))</f>
        <v>2113.3843112203404</v>
      </c>
      <c r="CS32" s="67">
        <f ca="1">IF($A32-CS$4&gt;$A$5, OFFSET(New_Cohort!$E$109, $A32-$A$5-CS$4-1, $A32-$A$5-1), OFFSET(Existing_Cohort!$C$208, CS$4-($A32-$A$5), $A32-$A$5))</f>
        <v>1692.6696481050612</v>
      </c>
      <c r="CT32" s="67">
        <f ca="1">IF($A32-CT$4&gt;$A$5, OFFSET(New_Cohort!$E$109, $A32-$A$5-CT$4-1, $A32-$A$5-1), OFFSET(Existing_Cohort!$C$208, CT$4-($A32-$A$5), $A32-$A$5))</f>
        <v>1276.3398882964482</v>
      </c>
      <c r="CU32" s="67">
        <f ca="1">IF($A32-CU$4&gt;$A$5, OFFSET(New_Cohort!$E$109, $A32-$A$5-CU$4-1, $A32-$A$5-1), OFFSET(Existing_Cohort!$C$208, CU$4-($A32-$A$5), $A32-$A$5))</f>
        <v>915.0284481502681</v>
      </c>
      <c r="CV32" s="67">
        <f ca="1">IF($A32-CV$4&gt;$A$5, OFFSET(New_Cohort!$E$109, $A32-$A$5-CV$4-1, $A32-$A$5-1), OFFSET(Existing_Cohort!$C$208, CV$4-($A32-$A$5), $A32-$A$5))</f>
        <v>644.5804617520846</v>
      </c>
      <c r="CW32" s="67">
        <f ca="1">IF($A32-CW$4&gt;$A$5, OFFSET(New_Cohort!$E$109, $A32-$A$5-CW$4-1, $A32-$A$5-1), OFFSET(Existing_Cohort!$C$208, CW$4-($A32-$A$5), $A32-$A$5))</f>
        <v>427.30459649478405</v>
      </c>
      <c r="CX32" s="179">
        <f ca="1">SUM(OFFSET(Existing_Cohort!$C$308, $A$5-$A32,$A32-2021, $A32-$A$5+1))</f>
        <v>2305.0976230136953</v>
      </c>
      <c r="CY32" s="29"/>
      <c r="CZ32" s="29">
        <f ca="1">SUM(B32:CX32)-OFFSET(Summary_Calculations!$D$26, 0, By_Age!$A32-2022)</f>
        <v>0</v>
      </c>
    </row>
    <row r="33" spans="1:104" x14ac:dyDescent="0.35">
      <c r="A33">
        <f t="shared" si="0"/>
        <v>2049</v>
      </c>
      <c r="B33" s="178">
        <f ca="1">IF($A33-B$4&gt;$A$5, OFFSET(New_Cohort!$E$109, $A33-$A$5-B$4-1, $A33-$A$5-1), OFFSET(Existing_Cohort!$C$208, B$4-($A33-$A$5), $A33-$A$5))</f>
        <v>11816.880203136223</v>
      </c>
      <c r="C33" s="67">
        <f ca="1">IF($A33-C$4&gt;$A$5, OFFSET(New_Cohort!$E$109, $A33-$A$5-C$4-1, $A33-$A$5-1), OFFSET(Existing_Cohort!$C$208, C$4-($A33-$A$5), $A33-$A$5))</f>
        <v>11974.236163043963</v>
      </c>
      <c r="D33" s="67">
        <f ca="1">IF($A33-D$4&gt;$A$5, OFFSET(New_Cohort!$E$109, $A33-$A$5-D$4-1, $A33-$A$5-1), OFFSET(Existing_Cohort!$C$208, D$4-($A33-$A$5), $A33-$A$5))</f>
        <v>12103.084050824535</v>
      </c>
      <c r="E33" s="67">
        <f ca="1">IF($A33-E$4&gt;$A$5, OFFSET(New_Cohort!$E$109, $A33-$A$5-E$4-1, $A33-$A$5-1), OFFSET(Existing_Cohort!$C$208, E$4-($A33-$A$5), $A33-$A$5))</f>
        <v>12171.439065183804</v>
      </c>
      <c r="F33" s="67">
        <f ca="1">IF($A33-F$4&gt;$A$5, OFFSET(New_Cohort!$E$109, $A33-$A$5-F$4-1, $A33-$A$5-1), OFFSET(Existing_Cohort!$C$208, F$4-($A33-$A$5), $A33-$A$5))</f>
        <v>12150.225064199043</v>
      </c>
      <c r="G33" s="67">
        <f ca="1">IF($A33-G$4&gt;$A$5, OFFSET(New_Cohort!$E$109, $A33-$A$5-G$4-1, $A33-$A$5-1), OFFSET(Existing_Cohort!$C$208, G$4-($A33-$A$5), $A33-$A$5))</f>
        <v>13691.563155239885</v>
      </c>
      <c r="H33" s="67">
        <f ca="1">IF($A33-H$4&gt;$A$5, OFFSET(New_Cohort!$E$109, $A33-$A$5-H$4-1, $A33-$A$5-1), OFFSET(Existing_Cohort!$C$208, H$4-($A33-$A$5), $A33-$A$5))</f>
        <v>13920.852309192371</v>
      </c>
      <c r="I33" s="67">
        <f ca="1">IF($A33-I$4&gt;$A$5, OFFSET(New_Cohort!$E$109, $A33-$A$5-I$4-1, $A33-$A$5-1), OFFSET(Existing_Cohort!$C$208, I$4-($A33-$A$5), $A33-$A$5))</f>
        <v>14014.288560924912</v>
      </c>
      <c r="J33" s="67">
        <f ca="1">IF($A33-J$4&gt;$A$5, OFFSET(New_Cohort!$E$109, $A33-$A$5-J$4-1, $A33-$A$5-1), OFFSET(Existing_Cohort!$C$208, J$4-($A33-$A$5), $A33-$A$5))</f>
        <v>13962.555189699473</v>
      </c>
      <c r="K33" s="67">
        <f ca="1">IF($A33-K$4&gt;$A$5, OFFSET(New_Cohort!$E$109, $A33-$A$5-K$4-1, $A33-$A$5-1), OFFSET(Existing_Cohort!$C$208, K$4-($A33-$A$5), $A33-$A$5))</f>
        <v>13805.222237214071</v>
      </c>
      <c r="L33" s="67">
        <f ca="1">IF($A33-L$4&gt;$A$5, OFFSET(New_Cohort!$E$109, $A33-$A$5-L$4-1, $A33-$A$5-1), OFFSET(Existing_Cohort!$C$208, L$4-($A33-$A$5), $A33-$A$5))</f>
        <v>13666.566827579143</v>
      </c>
      <c r="M33" s="67">
        <f ca="1">IF($A33-M$4&gt;$A$5, OFFSET(New_Cohort!$E$109, $A33-$A$5-M$4-1, $A33-$A$5-1), OFFSET(Existing_Cohort!$C$208, M$4-($A33-$A$5), $A33-$A$5))</f>
        <v>13509.260939319665</v>
      </c>
      <c r="N33" s="67">
        <f ca="1">IF($A33-N$4&gt;$A$5, OFFSET(New_Cohort!$E$109, $A33-$A$5-N$4-1, $A33-$A$5-1), OFFSET(Existing_Cohort!$C$208, N$4-($A33-$A$5), $A33-$A$5))</f>
        <v>13334.365300198122</v>
      </c>
      <c r="O33" s="67">
        <f ca="1">IF($A33-O$4&gt;$A$5, OFFSET(New_Cohort!$E$109, $A33-$A$5-O$4-1, $A33-$A$5-1), OFFSET(Existing_Cohort!$C$208, O$4-($A33-$A$5), $A33-$A$5))</f>
        <v>13177.250023690849</v>
      </c>
      <c r="P33" s="67">
        <f ca="1">IF($A33-P$4&gt;$A$5, OFFSET(New_Cohort!$E$109, $A33-$A$5-P$4-1, $A33-$A$5-1), OFFSET(Existing_Cohort!$C$208, P$4-($A33-$A$5), $A33-$A$5))</f>
        <v>13041.725605851832</v>
      </c>
      <c r="Q33" s="67">
        <f ca="1">IF($A33-Q$4&gt;$A$5, OFFSET(New_Cohort!$E$109, $A33-$A$5-Q$4-1, $A33-$A$5-1), OFFSET(Existing_Cohort!$C$208, Q$4-($A33-$A$5), $A33-$A$5))</f>
        <v>12936.096656569855</v>
      </c>
      <c r="R33" s="67">
        <f ca="1">IF($A33-R$4&gt;$A$5, OFFSET(New_Cohort!$E$109, $A33-$A$5-R$4-1, $A33-$A$5-1), OFFSET(Existing_Cohort!$C$208, R$4-($A33-$A$5), $A33-$A$5))</f>
        <v>12848.20537093484</v>
      </c>
      <c r="S33" s="67">
        <f ca="1">IF($A33-S$4&gt;$A$5, OFFSET(New_Cohort!$E$109, $A33-$A$5-S$4-1, $A33-$A$5-1), OFFSET(Existing_Cohort!$C$208, S$4-($A33-$A$5), $A33-$A$5))</f>
        <v>12801.705144492662</v>
      </c>
      <c r="T33" s="67">
        <f ca="1">IF($A33-T$4&gt;$A$5, OFFSET(New_Cohort!$E$109, $A33-$A$5-T$4-1, $A33-$A$5-1), OFFSET(Existing_Cohort!$C$208, T$4-($A33-$A$5), $A33-$A$5))</f>
        <v>12824.871227284741</v>
      </c>
      <c r="U33" s="67">
        <f ca="1">IF($A33-U$4&gt;$A$5, OFFSET(New_Cohort!$E$109, $A33-$A$5-U$4-1, $A33-$A$5-1), OFFSET(Existing_Cohort!$C$208, U$4-($A33-$A$5), $A33-$A$5))</f>
        <v>12918.436842903997</v>
      </c>
      <c r="V33" s="67">
        <f ca="1">IF($A33-V$4&gt;$A$5, OFFSET(New_Cohort!$E$109, $A33-$A$5-V$4-1, $A33-$A$5-1), OFFSET(Existing_Cohort!$C$208, V$4-($A33-$A$5), $A33-$A$5))</f>
        <v>13074.572104074141</v>
      </c>
      <c r="W33" s="67">
        <f ca="1">IF($A33-W$4&gt;$A$5, OFFSET(New_Cohort!$E$109, $A33-$A$5-W$4-1, $A33-$A$5-1), OFFSET(Existing_Cohort!$C$208, W$4-($A33-$A$5), $A33-$A$5))</f>
        <v>13299.638549280779</v>
      </c>
      <c r="X33" s="67">
        <f ca="1">IF($A33-X$4&gt;$A$5, OFFSET(New_Cohort!$E$109, $A33-$A$5-X$4-1, $A33-$A$5-1), OFFSET(Existing_Cohort!$C$208, X$4-($A33-$A$5), $A33-$A$5))</f>
        <v>13623.142735919253</v>
      </c>
      <c r="Y33" s="67">
        <f ca="1">IF($A33-Y$4&gt;$A$5, OFFSET(New_Cohort!$E$109, $A33-$A$5-Y$4-1, $A33-$A$5-1), OFFSET(Existing_Cohort!$C$208, Y$4-($A33-$A$5), $A33-$A$5))</f>
        <v>14178.934864044239</v>
      </c>
      <c r="Z33" s="67">
        <f ca="1">IF($A33-Z$4&gt;$A$5, OFFSET(New_Cohort!$E$109, $A33-$A$5-Z$4-1, $A33-$A$5-1), OFFSET(Existing_Cohort!$C$208, Z$4-($A33-$A$5), $A33-$A$5))</f>
        <v>14870.782111745411</v>
      </c>
      <c r="AA33" s="67">
        <f ca="1">IF($A33-AA$4&gt;$A$5, OFFSET(New_Cohort!$E$109, $A33-$A$5-AA$4-1, $A33-$A$5-1), OFFSET(Existing_Cohort!$C$208, AA$4-($A33-$A$5), $A33-$A$5))</f>
        <v>15476.61490424023</v>
      </c>
      <c r="AB33" s="67">
        <f ca="1">IF($A33-AB$4&gt;$A$5, OFFSET(New_Cohort!$E$109, $A33-$A$5-AB$4-1, $A33-$A$5-1), OFFSET(Existing_Cohort!$C$208, AB$4-($A33-$A$5), $A33-$A$5))</f>
        <v>16094.62762747255</v>
      </c>
      <c r="AC33" s="67">
        <f ca="1">IF($A33-AC$4&gt;$A$5, OFFSET(New_Cohort!$E$109, $A33-$A$5-AC$4-1, $A33-$A$5-1), OFFSET(Existing_Cohort!$C$208, AC$4-($A33-$A$5), $A33-$A$5))</f>
        <v>16722.441974532208</v>
      </c>
      <c r="AD33" s="67">
        <f ca="1">IF($A33-AD$4&gt;$A$5, OFFSET(New_Cohort!$E$109, $A33-$A$5-AD$4-1, $A33-$A$5-1), OFFSET(Existing_Cohort!$C$208, AD$4-($A33-$A$5), $A33-$A$5))</f>
        <v>11407.602274868874</v>
      </c>
      <c r="AE33" s="67">
        <f ca="1">IF($A33-AE$4&gt;$A$5, OFFSET(New_Cohort!$E$109, $A33-$A$5-AE$4-1, $A33-$A$5-1), OFFSET(Existing_Cohort!$C$208, AE$4-($A33-$A$5), $A33-$A$5))</f>
        <v>13241.076160347091</v>
      </c>
      <c r="AF33" s="67">
        <f ca="1">IF($A33-AF$4&gt;$A$5, OFFSET(New_Cohort!$E$109, $A33-$A$5-AF$4-1, $A33-$A$5-1), OFFSET(Existing_Cohort!$C$208, AF$4-($A33-$A$5), $A33-$A$5))</f>
        <v>14831.738829605154</v>
      </c>
      <c r="AG33" s="67">
        <f ca="1">IF($A33-AG$4&gt;$A$5, OFFSET(New_Cohort!$E$109, $A33-$A$5-AG$4-1, $A33-$A$5-1), OFFSET(Existing_Cohort!$C$208, AG$4-($A33-$A$5), $A33-$A$5))</f>
        <v>16680.266295385278</v>
      </c>
      <c r="AH33" s="67">
        <f ca="1">IF($A33-AH$4&gt;$A$5, OFFSET(New_Cohort!$E$109, $A33-$A$5-AH$4-1, $A33-$A$5-1), OFFSET(Existing_Cohort!$C$208, AH$4-($A33-$A$5), $A33-$A$5))</f>
        <v>18025.998135938611</v>
      </c>
      <c r="AI33" s="67">
        <f ca="1">IF($A33-AI$4&gt;$A$5, OFFSET(New_Cohort!$E$109, $A33-$A$5-AI$4-1, $A33-$A$5-1), OFFSET(Existing_Cohort!$C$208, AI$4-($A33-$A$5), $A33-$A$5))</f>
        <v>17521.274049212145</v>
      </c>
      <c r="AJ33" s="67">
        <f ca="1">IF($A33-AJ$4&gt;$A$5, OFFSET(New_Cohort!$E$109, $A33-$A$5-AJ$4-1, $A33-$A$5-1), OFFSET(Existing_Cohort!$C$208, AJ$4-($A33-$A$5), $A33-$A$5))</f>
        <v>17705.079692447958</v>
      </c>
      <c r="AK33" s="67">
        <f ca="1">IF($A33-AK$4&gt;$A$5, OFFSET(New_Cohort!$E$109, $A33-$A$5-AK$4-1, $A33-$A$5-1), OFFSET(Existing_Cohort!$C$208, AK$4-($A33-$A$5), $A33-$A$5))</f>
        <v>18072.688132572752</v>
      </c>
      <c r="AL33" s="67">
        <f ca="1">IF($A33-AL$4&gt;$A$5, OFFSET(New_Cohort!$E$109, $A33-$A$5-AL$4-1, $A33-$A$5-1), OFFSET(Existing_Cohort!$C$208, AL$4-($A33-$A$5), $A33-$A$5))</f>
        <v>18296.556764117973</v>
      </c>
      <c r="AM33" s="67">
        <f ca="1">IF($A33-AM$4&gt;$A$5, OFFSET(New_Cohort!$E$109, $A33-$A$5-AM$4-1, $A33-$A$5-1), OFFSET(Existing_Cohort!$C$208, AM$4-($A33-$A$5), $A33-$A$5))</f>
        <v>18052.847723527968</v>
      </c>
      <c r="AN33" s="67">
        <f ca="1">IF($A33-AN$4&gt;$A$5, OFFSET(New_Cohort!$E$109, $A33-$A$5-AN$4-1, $A33-$A$5-1), OFFSET(Existing_Cohort!$C$208, AN$4-($A33-$A$5), $A33-$A$5))</f>
        <v>17384.550032773004</v>
      </c>
      <c r="AO33" s="67">
        <f ca="1">IF($A33-AO$4&gt;$A$5, OFFSET(New_Cohort!$E$109, $A33-$A$5-AO$4-1, $A33-$A$5-1), OFFSET(Existing_Cohort!$C$208, AO$4-($A33-$A$5), $A33-$A$5))</f>
        <v>17468.251658233807</v>
      </c>
      <c r="AP33" s="67">
        <f ca="1">IF($A33-AP$4&gt;$A$5, OFFSET(New_Cohort!$E$109, $A33-$A$5-AP$4-1, $A33-$A$5-1), OFFSET(Existing_Cohort!$C$208, AP$4-($A33-$A$5), $A33-$A$5))</f>
        <v>17345.646748589577</v>
      </c>
      <c r="AQ33" s="67">
        <f ca="1">IF($A33-AQ$4&gt;$A$5, OFFSET(New_Cohort!$E$109, $A33-$A$5-AQ$4-1, $A33-$A$5-1), OFFSET(Existing_Cohort!$C$208, AQ$4-($A33-$A$5), $A33-$A$5))</f>
        <v>16907.913275093317</v>
      </c>
      <c r="AR33" s="67">
        <f ca="1">IF($A33-AR$4&gt;$A$5, OFFSET(New_Cohort!$E$109, $A33-$A$5-AR$4-1, $A33-$A$5-1), OFFSET(Existing_Cohort!$C$208, AR$4-($A33-$A$5), $A33-$A$5))</f>
        <v>16441.377188061786</v>
      </c>
      <c r="AS33" s="67">
        <f ca="1">IF($A33-AS$4&gt;$A$5, OFFSET(New_Cohort!$E$109, $A33-$A$5-AS$4-1, $A33-$A$5-1), OFFSET(Existing_Cohort!$C$208, AS$4-($A33-$A$5), $A33-$A$5))</f>
        <v>16081.620758040559</v>
      </c>
      <c r="AT33" s="67">
        <f ca="1">IF($A33-AT$4&gt;$A$5, OFFSET(New_Cohort!$E$109, $A33-$A$5-AT$4-1, $A33-$A$5-1), OFFSET(Existing_Cohort!$C$208, AT$4-($A33-$A$5), $A33-$A$5))</f>
        <v>15800.218550739975</v>
      </c>
      <c r="AU33" s="67">
        <f ca="1">IF($A33-AU$4&gt;$A$5, OFFSET(New_Cohort!$E$109, $A33-$A$5-AU$4-1, $A33-$A$5-1), OFFSET(Existing_Cohort!$C$208, AU$4-($A33-$A$5), $A33-$A$5))</f>
        <v>15512.853828234773</v>
      </c>
      <c r="AV33" s="67">
        <f ca="1">IF($A33-AV$4&gt;$A$5, OFFSET(New_Cohort!$E$109, $A33-$A$5-AV$4-1, $A33-$A$5-1), OFFSET(Existing_Cohort!$C$208, AV$4-($A33-$A$5), $A33-$A$5))</f>
        <v>15355.329741832196</v>
      </c>
      <c r="AW33" s="67">
        <f ca="1">IF($A33-AW$4&gt;$A$5, OFFSET(New_Cohort!$E$109, $A33-$A$5-AW$4-1, $A33-$A$5-1), OFFSET(Existing_Cohort!$C$208, AW$4-($A33-$A$5), $A33-$A$5))</f>
        <v>15395.024631998895</v>
      </c>
      <c r="AX33" s="67">
        <f ca="1">IF($A33-AX$4&gt;$A$5, OFFSET(New_Cohort!$E$109, $A33-$A$5-AX$4-1, $A33-$A$5-1), OFFSET(Existing_Cohort!$C$208, AX$4-($A33-$A$5), $A33-$A$5))</f>
        <v>15812.733747698698</v>
      </c>
      <c r="AY33" s="67">
        <f ca="1">IF($A33-AY$4&gt;$A$5, OFFSET(New_Cohort!$E$109, $A33-$A$5-AY$4-1, $A33-$A$5-1), OFFSET(Existing_Cohort!$C$208, AY$4-($A33-$A$5), $A33-$A$5))</f>
        <v>15823.924210092806</v>
      </c>
      <c r="AZ33" s="67">
        <f ca="1">IF($A33-AZ$4&gt;$A$5, OFFSET(New_Cohort!$E$109, $A33-$A$5-AZ$4-1, $A33-$A$5-1), OFFSET(Existing_Cohort!$C$208, AZ$4-($A33-$A$5), $A33-$A$5))</f>
        <v>15538.25608426182</v>
      </c>
      <c r="BA33" s="67">
        <f ca="1">IF($A33-BA$4&gt;$A$5, OFFSET(New_Cohort!$E$109, $A33-$A$5-BA$4-1, $A33-$A$5-1), OFFSET(Existing_Cohort!$C$208, BA$4-($A33-$A$5), $A33-$A$5))</f>
        <v>15813.134282969035</v>
      </c>
      <c r="BB33" s="67">
        <f ca="1">IF($A33-BB$4&gt;$A$5, OFFSET(New_Cohort!$E$109, $A33-$A$5-BB$4-1, $A33-$A$5-1), OFFSET(Existing_Cohort!$C$208, BB$4-($A33-$A$5), $A33-$A$5))</f>
        <v>16227.572723816298</v>
      </c>
      <c r="BC33" s="67">
        <f ca="1">IF($A33-BC$4&gt;$A$5, OFFSET(New_Cohort!$E$109, $A33-$A$5-BC$4-1, $A33-$A$5-1), OFFSET(Existing_Cohort!$C$208, BC$4-($A33-$A$5), $A33-$A$5))</f>
        <v>16741.490594150455</v>
      </c>
      <c r="BD33" s="67">
        <f ca="1">IF($A33-BD$4&gt;$A$5, OFFSET(New_Cohort!$E$109, $A33-$A$5-BD$4-1, $A33-$A$5-1), OFFSET(Existing_Cohort!$C$208, BD$4-($A33-$A$5), $A33-$A$5))</f>
        <v>17226.806565997704</v>
      </c>
      <c r="BE33" s="67">
        <f ca="1">IF($A33-BE$4&gt;$A$5, OFFSET(New_Cohort!$E$109, $A33-$A$5-BE$4-1, $A33-$A$5-1), OFFSET(Existing_Cohort!$C$208, BE$4-($A33-$A$5), $A33-$A$5))</f>
        <v>17690.857348205274</v>
      </c>
      <c r="BF33" s="67">
        <f ca="1">IF($A33-BF$4&gt;$A$5, OFFSET(New_Cohort!$E$109, $A33-$A$5-BF$4-1, $A33-$A$5-1), OFFSET(Existing_Cohort!$C$208, BF$4-($A33-$A$5), $A33-$A$5))</f>
        <v>18310.185577628501</v>
      </c>
      <c r="BG33" s="67">
        <f ca="1">IF($A33-BG$4&gt;$A$5, OFFSET(New_Cohort!$E$109, $A33-$A$5-BG$4-1, $A33-$A$5-1), OFFSET(Existing_Cohort!$C$208, BG$4-($A33-$A$5), $A33-$A$5))</f>
        <v>19331.024629269334</v>
      </c>
      <c r="BH33" s="67">
        <f ca="1">IF($A33-BH$4&gt;$A$5, OFFSET(New_Cohort!$E$109, $A33-$A$5-BH$4-1, $A33-$A$5-1), OFFSET(Existing_Cohort!$C$208, BH$4-($A33-$A$5), $A33-$A$5))</f>
        <v>22344.475496741619</v>
      </c>
      <c r="BI33" s="67">
        <f ca="1">IF($A33-BI$4&gt;$A$5, OFFSET(New_Cohort!$E$109, $A33-$A$5-BI$4-1, $A33-$A$5-1), OFFSET(Existing_Cohort!$C$208, BI$4-($A33-$A$5), $A33-$A$5))</f>
        <v>24160.138168185746</v>
      </c>
      <c r="BJ33" s="67">
        <f ca="1">IF($A33-BJ$4&gt;$A$5, OFFSET(New_Cohort!$E$109, $A33-$A$5-BJ$4-1, $A33-$A$5-1), OFFSET(Existing_Cohort!$C$208, BJ$4-($A33-$A$5), $A33-$A$5))</f>
        <v>23212.967177405197</v>
      </c>
      <c r="BK33" s="67">
        <f ca="1">IF($A33-BK$4&gt;$A$5, OFFSET(New_Cohort!$E$109, $A33-$A$5-BK$4-1, $A33-$A$5-1), OFFSET(Existing_Cohort!$C$208, BK$4-($A33-$A$5), $A33-$A$5))</f>
        <v>23251.123682139267</v>
      </c>
      <c r="BL33" s="67">
        <f ca="1">IF($A33-BL$4&gt;$A$5, OFFSET(New_Cohort!$E$109, $A33-$A$5-BL$4-1, $A33-$A$5-1), OFFSET(Existing_Cohort!$C$208, BL$4-($A33-$A$5), $A33-$A$5))</f>
        <v>22980.736068831502</v>
      </c>
      <c r="BM33" s="67">
        <f ca="1">IF($A33-BM$4&gt;$A$5, OFFSET(New_Cohort!$E$109, $A33-$A$5-BM$4-1, $A33-$A$5-1), OFFSET(Existing_Cohort!$C$208, BM$4-($A33-$A$5), $A33-$A$5))</f>
        <v>21337.936154354116</v>
      </c>
      <c r="BN33" s="67">
        <f ca="1">IF($A33-BN$4&gt;$A$5, OFFSET(New_Cohort!$E$109, $A33-$A$5-BN$4-1, $A33-$A$5-1), OFFSET(Existing_Cohort!$C$208, BN$4-($A33-$A$5), $A33-$A$5))</f>
        <v>19819.036247584212</v>
      </c>
      <c r="BO33" s="67">
        <f ca="1">IF($A33-BO$4&gt;$A$5, OFFSET(New_Cohort!$E$109, $A33-$A$5-BO$4-1, $A33-$A$5-1), OFFSET(Existing_Cohort!$C$208, BO$4-($A33-$A$5), $A33-$A$5))</f>
        <v>18624.800462544219</v>
      </c>
      <c r="BP33" s="67">
        <f ca="1">IF($A33-BP$4&gt;$A$5, OFFSET(New_Cohort!$E$109, $A33-$A$5-BP$4-1, $A33-$A$5-1), OFFSET(Existing_Cohort!$C$208, BP$4-($A33-$A$5), $A33-$A$5))</f>
        <v>19089.888816026971</v>
      </c>
      <c r="BQ33" s="67">
        <f ca="1">IF($A33-BQ$4&gt;$A$5, OFFSET(New_Cohort!$E$109, $A33-$A$5-BQ$4-1, $A33-$A$5-1), OFFSET(Existing_Cohort!$C$208, BQ$4-($A33-$A$5), $A33-$A$5))</f>
        <v>19240.837139823179</v>
      </c>
      <c r="BR33" s="67">
        <f ca="1">IF($A33-BR$4&gt;$A$5, OFFSET(New_Cohort!$E$109, $A33-$A$5-BR$4-1, $A33-$A$5-1), OFFSET(Existing_Cohort!$C$208, BR$4-($A33-$A$5), $A33-$A$5))</f>
        <v>17843.020599273725</v>
      </c>
      <c r="BS33" s="67">
        <f ca="1">IF($A33-BS$4&gt;$A$5, OFFSET(New_Cohort!$E$109, $A33-$A$5-BS$4-1, $A33-$A$5-1), OFFSET(Existing_Cohort!$C$208, BS$4-($A33-$A$5), $A33-$A$5))</f>
        <v>16888.149975791559</v>
      </c>
      <c r="BT33" s="67">
        <f ca="1">IF($A33-BT$4&gt;$A$5, OFFSET(New_Cohort!$E$109, $A33-$A$5-BT$4-1, $A33-$A$5-1), OFFSET(Existing_Cohort!$C$208, BT$4-($A33-$A$5), $A33-$A$5))</f>
        <v>15862.841638270025</v>
      </c>
      <c r="BU33" s="67">
        <f ca="1">IF($A33-BU$4&gt;$A$5, OFFSET(New_Cohort!$E$109, $A33-$A$5-BU$4-1, $A33-$A$5-1), OFFSET(Existing_Cohort!$C$208, BU$4-($A33-$A$5), $A33-$A$5))</f>
        <v>15116.972545021634</v>
      </c>
      <c r="BV33" s="67">
        <f ca="1">IF($A33-BV$4&gt;$A$5, OFFSET(New_Cohort!$E$109, $A33-$A$5-BV$4-1, $A33-$A$5-1), OFFSET(Existing_Cohort!$C$208, BV$4-($A33-$A$5), $A33-$A$5))</f>
        <v>15363.631041395485</v>
      </c>
      <c r="BW33" s="67">
        <f ca="1">IF($A33-BW$4&gt;$A$5, OFFSET(New_Cohort!$E$109, $A33-$A$5-BW$4-1, $A33-$A$5-1), OFFSET(Existing_Cohort!$C$208, BW$4-($A33-$A$5), $A33-$A$5))</f>
        <v>15904.713404841816</v>
      </c>
      <c r="BX33" s="67">
        <f ca="1">IF($A33-BX$4&gt;$A$5, OFFSET(New_Cohort!$E$109, $A33-$A$5-BX$4-1, $A33-$A$5-1), OFFSET(Existing_Cohort!$C$208, BX$4-($A33-$A$5), $A33-$A$5))</f>
        <v>16697.676093321279</v>
      </c>
      <c r="BY33" s="67">
        <f ca="1">IF($A33-BY$4&gt;$A$5, OFFSET(New_Cohort!$E$109, $A33-$A$5-BY$4-1, $A33-$A$5-1), OFFSET(Existing_Cohort!$C$208, BY$4-($A33-$A$5), $A33-$A$5))</f>
        <v>17660.020631726096</v>
      </c>
      <c r="BZ33" s="67">
        <f ca="1">IF($A33-BZ$4&gt;$A$5, OFFSET(New_Cohort!$E$109, $A33-$A$5-BZ$4-1, $A33-$A$5-1), OFFSET(Existing_Cohort!$C$208, BZ$4-($A33-$A$5), $A33-$A$5))</f>
        <v>17901.059246682191</v>
      </c>
      <c r="CA33" s="67">
        <f ca="1">IF($A33-CA$4&gt;$A$5, OFFSET(New_Cohort!$E$109, $A33-$A$5-CA$4-1, $A33-$A$5-1), OFFSET(Existing_Cohort!$C$208, CA$4-($A33-$A$5), $A33-$A$5))</f>
        <v>17794.810165402072</v>
      </c>
      <c r="CB33" s="67">
        <f ca="1">IF($A33-CB$4&gt;$A$5, OFFSET(New_Cohort!$E$109, $A33-$A$5-CB$4-1, $A33-$A$5-1), OFFSET(Existing_Cohort!$C$208, CB$4-($A33-$A$5), $A33-$A$5))</f>
        <v>17833.3525365202</v>
      </c>
      <c r="CC33" s="67">
        <f ca="1">IF($A33-CC$4&gt;$A$5, OFFSET(New_Cohort!$E$109, $A33-$A$5-CC$4-1, $A33-$A$5-1), OFFSET(Existing_Cohort!$C$208, CC$4-($A33-$A$5), $A33-$A$5))</f>
        <v>17223.87398505133</v>
      </c>
      <c r="CD33" s="67">
        <f ca="1">IF($A33-CD$4&gt;$A$5, OFFSET(New_Cohort!$E$109, $A33-$A$5-CD$4-1, $A33-$A$5-1), OFFSET(Existing_Cohort!$C$208, CD$4-($A33-$A$5), $A33-$A$5))</f>
        <v>16263.099531918928</v>
      </c>
      <c r="CE33" s="67">
        <f ca="1">IF($A33-CE$4&gt;$A$5, OFFSET(New_Cohort!$E$109, $A33-$A$5-CE$4-1, $A33-$A$5-1), OFFSET(Existing_Cohort!$C$208, CE$4-($A33-$A$5), $A33-$A$5))</f>
        <v>14428.415092361825</v>
      </c>
      <c r="CF33" s="67">
        <f ca="1">IF($A33-CF$4&gt;$A$5, OFFSET(New_Cohort!$E$109, $A33-$A$5-CF$4-1, $A33-$A$5-1), OFFSET(Existing_Cohort!$C$208, CF$4-($A33-$A$5), $A33-$A$5))</f>
        <v>12917.08812186692</v>
      </c>
      <c r="CG33" s="67">
        <f ca="1">IF($A33-CG$4&gt;$A$5, OFFSET(New_Cohort!$E$109, $A33-$A$5-CG$4-1, $A33-$A$5-1), OFFSET(Existing_Cohort!$C$208, CG$4-($A33-$A$5), $A33-$A$5))</f>
        <v>12536.70106880477</v>
      </c>
      <c r="CH33" s="67">
        <f ca="1">IF($A33-CH$4&gt;$A$5, OFFSET(New_Cohort!$E$109, $A33-$A$5-CH$4-1, $A33-$A$5-1), OFFSET(Existing_Cohort!$C$208, CH$4-($A33-$A$5), $A33-$A$5))</f>
        <v>11682.454600878355</v>
      </c>
      <c r="CI33" s="67">
        <f ca="1">IF($A33-CI$4&gt;$A$5, OFFSET(New_Cohort!$E$109, $A33-$A$5-CI$4-1, $A33-$A$5-1), OFFSET(Existing_Cohort!$C$208, CI$4-($A33-$A$5), $A33-$A$5))</f>
        <v>11225.514398782489</v>
      </c>
      <c r="CJ33" s="67">
        <f ca="1">IF($A33-CJ$4&gt;$A$5, OFFSET(New_Cohort!$E$109, $A33-$A$5-CJ$4-1, $A33-$A$5-1), OFFSET(Existing_Cohort!$C$208, CJ$4-($A33-$A$5), $A33-$A$5))</f>
        <v>9613.0627702897818</v>
      </c>
      <c r="CK33" s="67">
        <f ca="1">IF($A33-CK$4&gt;$A$5, OFFSET(New_Cohort!$E$109, $A33-$A$5-CK$4-1, $A33-$A$5-1), OFFSET(Existing_Cohort!$C$208, CK$4-($A33-$A$5), $A33-$A$5))</f>
        <v>6143.2846577870096</v>
      </c>
      <c r="CL33" s="67">
        <f ca="1">IF($A33-CL$4&gt;$A$5, OFFSET(New_Cohort!$E$109, $A33-$A$5-CL$4-1, $A33-$A$5-1), OFFSET(Existing_Cohort!$C$208, CL$4-($A33-$A$5), $A33-$A$5))</f>
        <v>4226.1931232120814</v>
      </c>
      <c r="CM33" s="67">
        <f ca="1">IF($A33-CM$4&gt;$A$5, OFFSET(New_Cohort!$E$109, $A33-$A$5-CM$4-1, $A33-$A$5-1), OFFSET(Existing_Cohort!$C$208, CM$4-($A33-$A$5), $A33-$A$5))</f>
        <v>3849.2003355706679</v>
      </c>
      <c r="CN33" s="67">
        <f ca="1">IF($A33-CN$4&gt;$A$5, OFFSET(New_Cohort!$E$109, $A33-$A$5-CN$4-1, $A33-$A$5-1), OFFSET(Existing_Cohort!$C$208, CN$4-($A33-$A$5), $A33-$A$5))</f>
        <v>3755.5112631863321</v>
      </c>
      <c r="CO33" s="67">
        <f ca="1">IF($A33-CO$4&gt;$A$5, OFFSET(New_Cohort!$E$109, $A33-$A$5-CO$4-1, $A33-$A$5-1), OFFSET(Existing_Cohort!$C$208, CO$4-($A33-$A$5), $A33-$A$5))</f>
        <v>3811.9153463454732</v>
      </c>
      <c r="CP33" s="67">
        <f ca="1">IF($A33-CP$4&gt;$A$5, OFFSET(New_Cohort!$E$109, $A33-$A$5-CP$4-1, $A33-$A$5-1), OFFSET(Existing_Cohort!$C$208, CP$4-($A33-$A$5), $A33-$A$5))</f>
        <v>3297.8264689831085</v>
      </c>
      <c r="CQ33" s="67">
        <f ca="1">IF($A33-CQ$4&gt;$A$5, OFFSET(New_Cohort!$E$109, $A33-$A$5-CQ$4-1, $A33-$A$5-1), OFFSET(Existing_Cohort!$C$208, CQ$4-($A33-$A$5), $A33-$A$5))</f>
        <v>2694.9400894300106</v>
      </c>
      <c r="CR33" s="67">
        <f ca="1">IF($A33-CR$4&gt;$A$5, OFFSET(New_Cohort!$E$109, $A33-$A$5-CR$4-1, $A33-$A$5-1), OFFSET(Existing_Cohort!$C$208, CR$4-($A33-$A$5), $A33-$A$5))</f>
        <v>2250.0775193037471</v>
      </c>
      <c r="CS33" s="67">
        <f ca="1">IF($A33-CS$4&gt;$A$5, OFFSET(New_Cohort!$E$109, $A33-$A$5-CS$4-1, $A33-$A$5-1), OFFSET(Existing_Cohort!$C$208, CS$4-($A33-$A$5), $A33-$A$5))</f>
        <v>1749.128485476132</v>
      </c>
      <c r="CT33" s="67">
        <f ca="1">IF($A33-CT$4&gt;$A$5, OFFSET(New_Cohort!$E$109, $A33-$A$5-CT$4-1, $A33-$A$5-1), OFFSET(Existing_Cohort!$C$208, CT$4-($A33-$A$5), $A33-$A$5))</f>
        <v>1378.8265536792176</v>
      </c>
      <c r="CU33" s="67">
        <f ca="1">IF($A33-CU$4&gt;$A$5, OFFSET(New_Cohort!$E$109, $A33-$A$5-CU$4-1, $A33-$A$5-1), OFFSET(Existing_Cohort!$C$208, CU$4-($A33-$A$5), $A33-$A$5))</f>
        <v>1021.9073959525044</v>
      </c>
      <c r="CV33" s="67">
        <f ca="1">IF($A33-CV$4&gt;$A$5, OFFSET(New_Cohort!$E$109, $A33-$A$5-CV$4-1, $A33-$A$5-1), OFFSET(Existing_Cohort!$C$208, CV$4-($A33-$A$5), $A33-$A$5))</f>
        <v>718.99152249325539</v>
      </c>
      <c r="CW33" s="67">
        <f ca="1">IF($A33-CW$4&gt;$A$5, OFFSET(New_Cohort!$E$109, $A33-$A$5-CW$4-1, $A33-$A$5-1), OFFSET(Existing_Cohort!$C$208, CW$4-($A33-$A$5), $A33-$A$5))</f>
        <v>496.15100984474856</v>
      </c>
      <c r="CX33" s="179">
        <f ca="1">SUM(OFFSET(Existing_Cohort!$C$308, $A$5-$A33,$A33-2021, $A33-$A$5+1))</f>
        <v>2550.8324082536788</v>
      </c>
      <c r="CY33" s="29"/>
      <c r="CZ33" s="29">
        <f ca="1">SUM(B33:CX33)-OFFSET(Summary_Calculations!$D$26, 0, By_Age!$A33-2022)</f>
        <v>0</v>
      </c>
    </row>
    <row r="34" spans="1:104" x14ac:dyDescent="0.35">
      <c r="A34">
        <f t="shared" si="0"/>
        <v>2050</v>
      </c>
      <c r="B34" s="178">
        <f ca="1">IF($A34-B$4&gt;$A$5, OFFSET(New_Cohort!$E$109, $A34-$A$5-B$4-1, $A34-$A$5-1), OFFSET(Existing_Cohort!$C$208, B$4-($A34-$A$5), $A34-$A$5))</f>
        <v>11628.143391097919</v>
      </c>
      <c r="C34" s="67">
        <f ca="1">IF($A34-C$4&gt;$A$5, OFFSET(New_Cohort!$E$109, $A34-$A$5-C$4-1, $A34-$A$5-1), OFFSET(Existing_Cohort!$C$208, C$4-($A34-$A$5), $A34-$A$5))</f>
        <v>11811.93660112786</v>
      </c>
      <c r="D34" s="67">
        <f ca="1">IF($A34-D$4&gt;$A$5, OFFSET(New_Cohort!$E$109, $A34-$A$5-D$4-1, $A34-$A$5-1), OFFSET(Existing_Cohort!$C$208, D$4-($A34-$A$5), $A34-$A$5))</f>
        <v>11970.629452737456</v>
      </c>
      <c r="E34" s="67">
        <f ca="1">IF($A34-E$4&gt;$A$5, OFFSET(New_Cohort!$E$109, $A34-$A$5-E$4-1, $A34-$A$5-1), OFFSET(Existing_Cohort!$C$208, E$4-($A34-$A$5), $A34-$A$5))</f>
        <v>12100.422800969736</v>
      </c>
      <c r="F34" s="67">
        <f ca="1">IF($A34-F$4&gt;$A$5, OFFSET(New_Cohort!$E$109, $A34-$A$5-F$4-1, $A34-$A$5-1), OFFSET(Existing_Cohort!$C$208, F$4-($A34-$A$5), $A34-$A$5))</f>
        <v>12169.402718569048</v>
      </c>
      <c r="G34" s="67">
        <f ca="1">IF($A34-G$4&gt;$A$5, OFFSET(New_Cohort!$E$109, $A34-$A$5-G$4-1, $A34-$A$5-1), OFFSET(Existing_Cohort!$C$208, G$4-($A34-$A$5), $A34-$A$5))</f>
        <v>12148.57427345472</v>
      </c>
      <c r="H34" s="67">
        <f ca="1">IF($A34-H$4&gt;$A$5, OFFSET(New_Cohort!$E$109, $A34-$A$5-H$4-1, $A34-$A$5-1), OFFSET(Existing_Cohort!$C$208, H$4-($A34-$A$5), $A34-$A$5))</f>
        <v>13689.9406962951</v>
      </c>
      <c r="I34" s="67">
        <f ca="1">IF($A34-I$4&gt;$A$5, OFFSET(New_Cohort!$E$109, $A34-$A$5-I$4-1, $A34-$A$5-1), OFFSET(Existing_Cohort!$C$208, I$4-($A34-$A$5), $A34-$A$5))</f>
        <v>13919.321172495609</v>
      </c>
      <c r="J34" s="67">
        <f ca="1">IF($A34-J$4&gt;$A$5, OFFSET(New_Cohort!$E$109, $A34-$A$5-J$4-1, $A34-$A$5-1), OFFSET(Existing_Cohort!$C$208, J$4-($A34-$A$5), $A34-$A$5))</f>
        <v>14012.792945827361</v>
      </c>
      <c r="K34" s="67">
        <f ca="1">IF($A34-K$4&gt;$A$5, OFFSET(New_Cohort!$E$109, $A34-$A$5-K$4-1, $A34-$A$5-1), OFFSET(Existing_Cohort!$C$208, K$4-($A34-$A$5), $A34-$A$5))</f>
        <v>13961.043008133742</v>
      </c>
      <c r="L34" s="67">
        <f ca="1">IF($A34-L$4&gt;$A$5, OFFSET(New_Cohort!$E$109, $A34-$A$5-L$4-1, $A34-$A$5-1), OFFSET(Existing_Cohort!$C$208, L$4-($A34-$A$5), $A34-$A$5))</f>
        <v>13803.648188737419</v>
      </c>
      <c r="M34" s="67">
        <f ca="1">IF($A34-M$4&gt;$A$5, OFFSET(New_Cohort!$E$109, $A34-$A$5-M$4-1, $A34-$A$5-1), OFFSET(Existing_Cohort!$C$208, M$4-($A34-$A$5), $A34-$A$5))</f>
        <v>13664.87599652091</v>
      </c>
      <c r="N34" s="67">
        <f ca="1">IF($A34-N$4&gt;$A$5, OFFSET(New_Cohort!$E$109, $A34-$A$5-N$4-1, $A34-$A$5-1), OFFSET(Existing_Cohort!$C$208, N$4-($A34-$A$5), $A34-$A$5))</f>
        <v>13507.423028119902</v>
      </c>
      <c r="O34" s="67">
        <f ca="1">IF($A34-O$4&gt;$A$5, OFFSET(New_Cohort!$E$109, $A34-$A$5-O$4-1, $A34-$A$5-1), OFFSET(Existing_Cohort!$C$208, O$4-($A34-$A$5), $A34-$A$5))</f>
        <v>13332.363009138007</v>
      </c>
      <c r="P34" s="67">
        <f ca="1">IF($A34-P$4&gt;$A$5, OFFSET(New_Cohort!$E$109, $A34-$A$5-P$4-1, $A34-$A$5-1), OFFSET(Existing_Cohort!$C$208, P$4-($A34-$A$5), $A34-$A$5))</f>
        <v>13175.06507850496</v>
      </c>
      <c r="Q34" s="67">
        <f ca="1">IF($A34-Q$4&gt;$A$5, OFFSET(New_Cohort!$E$109, $A34-$A$5-Q$4-1, $A34-$A$5-1), OFFSET(Existing_Cohort!$C$208, Q$4-($A34-$A$5), $A34-$A$5))</f>
        <v>13039.354531092222</v>
      </c>
      <c r="R34" s="67">
        <f ca="1">IF($A34-R$4&gt;$A$5, OFFSET(New_Cohort!$E$109, $A34-$A$5-R$4-1, $A34-$A$5-1), OFFSET(Existing_Cohort!$C$208, R$4-($A34-$A$5), $A34-$A$5))</f>
        <v>12933.545498793472</v>
      </c>
      <c r="S34" s="67">
        <f ca="1">IF($A34-S$4&gt;$A$5, OFFSET(New_Cohort!$E$109, $A34-$A$5-S$4-1, $A34-$A$5-1), OFFSET(Existing_Cohort!$C$208, S$4-($A34-$A$5), $A34-$A$5))</f>
        <v>12845.485702250022</v>
      </c>
      <c r="T34" s="67">
        <f ca="1">IF($A34-T$4&gt;$A$5, OFFSET(New_Cohort!$E$109, $A34-$A$5-T$4-1, $A34-$A$5-1), OFFSET(Existing_Cohort!$C$208, T$4-($A34-$A$5), $A34-$A$5))</f>
        <v>12798.826893003454</v>
      </c>
      <c r="U34" s="67">
        <f ca="1">IF($A34-U$4&gt;$A$5, OFFSET(New_Cohort!$E$109, $A34-$A$5-U$4-1, $A34-$A$5-1), OFFSET(Existing_Cohort!$C$208, U$4-($A34-$A$5), $A34-$A$5))</f>
        <v>12821.828109645608</v>
      </c>
      <c r="V34" s="67">
        <f ca="1">IF($A34-V$4&gt;$A$5, OFFSET(New_Cohort!$E$109, $A34-$A$5-V$4-1, $A34-$A$5-1), OFFSET(Existing_Cohort!$C$208, V$4-($A34-$A$5), $A34-$A$5))</f>
        <v>12915.219903243324</v>
      </c>
      <c r="W34" s="67">
        <f ca="1">IF($A34-W$4&gt;$A$5, OFFSET(New_Cohort!$E$109, $A34-$A$5-W$4-1, $A34-$A$5-1), OFFSET(Existing_Cohort!$C$208, W$4-($A34-$A$5), $A34-$A$5))</f>
        <v>13071.164140824359</v>
      </c>
      <c r="X34" s="67">
        <f ca="1">IF($A34-X$4&gt;$A$5, OFFSET(New_Cohort!$E$109, $A34-$A$5-X$4-1, $A34-$A$5-1), OFFSET(Existing_Cohort!$C$208, X$4-($A34-$A$5), $A34-$A$5))</f>
        <v>13296.022833794763</v>
      </c>
      <c r="Y34" s="67">
        <f ca="1">IF($A34-Y$4&gt;$A$5, OFFSET(New_Cohort!$E$109, $A34-$A$5-Y$4-1, $A34-$A$5-1), OFFSET(Existing_Cohort!$C$208, Y$4-($A34-$A$5), $A34-$A$5))</f>
        <v>13619.278572230674</v>
      </c>
      <c r="Z34" s="67">
        <f ca="1">IF($A34-Z$4&gt;$A$5, OFFSET(New_Cohort!$E$109, $A34-$A$5-Z$4-1, $A34-$A$5-1), OFFSET(Existing_Cohort!$C$208, Z$4-($A34-$A$5), $A34-$A$5))</f>
        <v>14174.737683183575</v>
      </c>
      <c r="AA34" s="67">
        <f ca="1">IF($A34-AA$4&gt;$A$5, OFFSET(New_Cohort!$E$109, $A34-$A$5-AA$4-1, $A34-$A$5-1), OFFSET(Existing_Cohort!$C$208, AA$4-($A34-$A$5), $A34-$A$5))</f>
        <v>14866.181955986831</v>
      </c>
      <c r="AB34" s="67">
        <f ca="1">IF($A34-AB$4&gt;$A$5, OFFSET(New_Cohort!$E$109, $A34-$A$5-AB$4-1, $A34-$A$5-1), OFFSET(Existing_Cohort!$C$208, AB$4-($A34-$A$5), $A34-$A$5))</f>
        <v>15471.61138557061</v>
      </c>
      <c r="AC34" s="67">
        <f ca="1">IF($A34-AC$4&gt;$A$5, OFFSET(New_Cohort!$E$109, $A34-$A$5-AC$4-1, $A34-$A$5-1), OFFSET(Existing_Cohort!$C$208, AC$4-($A34-$A$5), $A34-$A$5))</f>
        <v>16089.160296726141</v>
      </c>
      <c r="AD34" s="67">
        <f ca="1">IF($A34-AD$4&gt;$A$5, OFFSET(New_Cohort!$E$109, $A34-$A$5-AD$4-1, $A34-$A$5-1), OFFSET(Existing_Cohort!$C$208, AD$4-($A34-$A$5), $A34-$A$5))</f>
        <v>16716.463236728421</v>
      </c>
      <c r="AE34" s="67">
        <f ca="1">IF($A34-AE$4&gt;$A$5, OFFSET(New_Cohort!$E$109, $A34-$A$5-AE$4-1, $A34-$A$5-1), OFFSET(Existing_Cohort!$C$208, AE$4-($A34-$A$5), $A34-$A$5))</f>
        <v>11403.32588959251</v>
      </c>
      <c r="AF34" s="67">
        <f ca="1">IF($A34-AF$4&gt;$A$5, OFFSET(New_Cohort!$E$109, $A34-$A$5-AF$4-1, $A34-$A$5-1), OFFSET(Existing_Cohort!$C$208, AF$4-($A34-$A$5), $A34-$A$5))</f>
        <v>13235.859055451136</v>
      </c>
      <c r="AG34" s="67">
        <f ca="1">IF($A34-AG$4&gt;$A$5, OFFSET(New_Cohort!$E$109, $A34-$A$5-AG$4-1, $A34-$A$5-1), OFFSET(Existing_Cohort!$C$208, AG$4-($A34-$A$5), $A34-$A$5))</f>
        <v>14825.567000204726</v>
      </c>
      <c r="AH34" s="67">
        <f ca="1">IF($A34-AH$4&gt;$A$5, OFFSET(New_Cohort!$E$109, $A34-$A$5-AH$4-1, $A34-$A$5-1), OFFSET(Existing_Cohort!$C$208, AH$4-($A34-$A$5), $A34-$A$5))</f>
        <v>16672.912963145067</v>
      </c>
      <c r="AI34" s="67">
        <f ca="1">IF($A34-AI$4&gt;$A$5, OFFSET(New_Cohort!$E$109, $A34-$A$5-AI$4-1, $A34-$A$5-1), OFFSET(Existing_Cohort!$C$208, AI$4-($A34-$A$5), $A34-$A$5))</f>
        <v>18017.552519872996</v>
      </c>
      <c r="AJ34" s="67">
        <f ca="1">IF($A34-AJ$4&gt;$A$5, OFFSET(New_Cohort!$E$109, $A34-$A$5-AJ$4-1, $A34-$A$5-1), OFFSET(Existing_Cohort!$C$208, AJ$4-($A34-$A$5), $A34-$A$5))</f>
        <v>17512.50293359123</v>
      </c>
      <c r="AK34" s="67">
        <f ca="1">IF($A34-AK$4&gt;$A$5, OFFSET(New_Cohort!$E$109, $A34-$A$5-AK$4-1, $A34-$A$5-1), OFFSET(Existing_Cohort!$C$208, AK$4-($A34-$A$5), $A34-$A$5))</f>
        <v>17695.589572886638</v>
      </c>
      <c r="AL34" s="67">
        <f ca="1">IF($A34-AL$4&gt;$A$5, OFFSET(New_Cohort!$E$109, $A34-$A$5-AL$4-1, $A34-$A$5-1), OFFSET(Existing_Cohort!$C$208, AL$4-($A34-$A$5), $A34-$A$5))</f>
        <v>18062.282351670685</v>
      </c>
      <c r="AM34" s="67">
        <f ca="1">IF($A34-AM$4&gt;$A$5, OFFSET(New_Cohort!$E$109, $A34-$A$5-AM$4-1, $A34-$A$5-1), OFFSET(Existing_Cohort!$C$208, AM$4-($A34-$A$5), $A34-$A$5))</f>
        <v>18285.206806126858</v>
      </c>
      <c r="AN34" s="67">
        <f ca="1">IF($A34-AN$4&gt;$A$5, OFFSET(New_Cohort!$E$109, $A34-$A$5-AN$4-1, $A34-$A$5-1), OFFSET(Existing_Cohort!$C$208, AN$4-($A34-$A$5), $A34-$A$5))</f>
        <v>18040.747085479339</v>
      </c>
      <c r="AO34" s="67">
        <f ca="1">IF($A34-AO$4&gt;$A$5, OFFSET(New_Cohort!$E$109, $A34-$A$5-AO$4-1, $A34-$A$5-1), OFFSET(Existing_Cohort!$C$208, AO$4-($A34-$A$5), $A34-$A$5))</f>
        <v>17371.921186335629</v>
      </c>
      <c r="AP34" s="67">
        <f ca="1">IF($A34-AP$4&gt;$A$5, OFFSET(New_Cohort!$E$109, $A34-$A$5-AP$4-1, $A34-$A$5-1), OFFSET(Existing_Cohort!$C$208, AP$4-($A34-$A$5), $A34-$A$5))</f>
        <v>17454.441123849356</v>
      </c>
      <c r="AQ34" s="67">
        <f ca="1">IF($A34-AQ$4&gt;$A$5, OFFSET(New_Cohort!$E$109, $A34-$A$5-AQ$4-1, $A34-$A$5-1), OFFSET(Existing_Cohort!$C$208, AQ$4-($A34-$A$5), $A34-$A$5))</f>
        <v>17330.674332039918</v>
      </c>
      <c r="AR34" s="67">
        <f ca="1">IF($A34-AR$4&gt;$A$5, OFFSET(New_Cohort!$E$109, $A34-$A$5-AR$4-1, $A34-$A$5-1), OFFSET(Existing_Cohort!$C$208, AR$4-($A34-$A$5), $A34-$A$5))</f>
        <v>16891.932360547253</v>
      </c>
      <c r="AS34" s="67">
        <f ca="1">IF($A34-AS$4&gt;$A$5, OFFSET(New_Cohort!$E$109, $A34-$A$5-AS$4-1, $A34-$A$5-1), OFFSET(Existing_Cohort!$C$208, AS$4-($A34-$A$5), $A34-$A$5))</f>
        <v>16424.308555889453</v>
      </c>
      <c r="AT34" s="67">
        <f ca="1">IF($A34-AT$4&gt;$A$5, OFFSET(New_Cohort!$E$109, $A34-$A$5-AT$4-1, $A34-$A$5-1), OFFSET(Existing_Cohort!$C$208, AT$4-($A34-$A$5), $A34-$A$5))</f>
        <v>16063.254948414211</v>
      </c>
      <c r="AU34" s="67">
        <f ca="1">IF($A34-AU$4&gt;$A$5, OFFSET(New_Cohort!$E$109, $A34-$A$5-AU$4-1, $A34-$A$5-1), OFFSET(Existing_Cohort!$C$208, AU$4-($A34-$A$5), $A34-$A$5))</f>
        <v>15780.326000936968</v>
      </c>
      <c r="AV34" s="67">
        <f ca="1">IF($A34-AV$4&gt;$A$5, OFFSET(New_Cohort!$E$109, $A34-$A$5-AV$4-1, $A34-$A$5-1), OFFSET(Existing_Cohort!$C$208, AV$4-($A34-$A$5), $A34-$A$5))</f>
        <v>15491.304953604682</v>
      </c>
      <c r="AW34" s="67">
        <f ca="1">IF($A34-AW$4&gt;$A$5, OFFSET(New_Cohort!$E$109, $A34-$A$5-AW$4-1, $A34-$A$5-1), OFFSET(Existing_Cohort!$C$208, AW$4-($A34-$A$5), $A34-$A$5))</f>
        <v>15331.774954792616</v>
      </c>
      <c r="AX34" s="67">
        <f ca="1">IF($A34-AX$4&gt;$A$5, OFFSET(New_Cohort!$E$109, $A34-$A$5-AX$4-1, $A34-$A$5-1), OFFSET(Existing_Cohort!$C$208, AX$4-($A34-$A$5), $A34-$A$5))</f>
        <v>15368.974143432846</v>
      </c>
      <c r="AY34" s="67">
        <f ca="1">IF($A34-AY$4&gt;$A$5, OFFSET(New_Cohort!$E$109, $A34-$A$5-AY$4-1, $A34-$A$5-1), OFFSET(Existing_Cohort!$C$208, AY$4-($A34-$A$5), $A34-$A$5))</f>
        <v>15783.268094645142</v>
      </c>
      <c r="AZ34" s="67">
        <f ca="1">IF($A34-AZ$4&gt;$A$5, OFFSET(New_Cohort!$E$109, $A34-$A$5-AZ$4-1, $A34-$A$5-1), OFFSET(Existing_Cohort!$C$208, AZ$4-($A34-$A$5), $A34-$A$5))</f>
        <v>15791.554413865812</v>
      </c>
      <c r="BA34" s="67">
        <f ca="1">IF($A34-BA$4&gt;$A$5, OFFSET(New_Cohort!$E$109, $A34-$A$5-BA$4-1, $A34-$A$5-1), OFFSET(Existing_Cohort!$C$208, BA$4-($A34-$A$5), $A34-$A$5))</f>
        <v>15503.472894116912</v>
      </c>
      <c r="BB34" s="67">
        <f ca="1">IF($A34-BB$4&gt;$A$5, OFFSET(New_Cohort!$E$109, $A34-$A$5-BB$4-1, $A34-$A$5-1), OFFSET(Existing_Cohort!$C$208, BB$4-($A34-$A$5), $A34-$A$5))</f>
        <v>15774.521932601203</v>
      </c>
      <c r="BC34" s="67">
        <f ca="1">IF($A34-BC$4&gt;$A$5, OFFSET(New_Cohort!$E$109, $A34-$A$5-BC$4-1, $A34-$A$5-1), OFFSET(Existing_Cohort!$C$208, BC$4-($A34-$A$5), $A34-$A$5))</f>
        <v>16184.510780901695</v>
      </c>
      <c r="BD34" s="67">
        <f ca="1">IF($A34-BD$4&gt;$A$5, OFFSET(New_Cohort!$E$109, $A34-$A$5-BD$4-1, $A34-$A$5-1), OFFSET(Existing_Cohort!$C$208, BD$4-($A34-$A$5), $A34-$A$5))</f>
        <v>16693.393637169291</v>
      </c>
      <c r="BE34" s="67">
        <f ca="1">IF($A34-BE$4&gt;$A$5, OFFSET(New_Cohort!$E$109, $A34-$A$5-BE$4-1, $A34-$A$5-1), OFFSET(Existing_Cohort!$C$208, BE$4-($A34-$A$5), $A34-$A$5))</f>
        <v>17173.413055180852</v>
      </c>
      <c r="BF34" s="67">
        <f ca="1">IF($A34-BF$4&gt;$A$5, OFFSET(New_Cohort!$E$109, $A34-$A$5-BF$4-1, $A34-$A$5-1), OFFSET(Existing_Cohort!$C$208, BF$4-($A34-$A$5), $A34-$A$5))</f>
        <v>17631.923849644405</v>
      </c>
      <c r="BG34" s="67">
        <f ca="1">IF($A34-BG$4&gt;$A$5, OFFSET(New_Cohort!$E$109, $A34-$A$5-BG$4-1, $A34-$A$5-1), OFFSET(Existing_Cohort!$C$208, BG$4-($A34-$A$5), $A34-$A$5))</f>
        <v>18244.800285559428</v>
      </c>
      <c r="BH34" s="67">
        <f ca="1">IF($A34-BH$4&gt;$A$5, OFFSET(New_Cohort!$E$109, $A34-$A$5-BH$4-1, $A34-$A$5-1), OFFSET(Existing_Cohort!$C$208, BH$4-($A34-$A$5), $A34-$A$5))</f>
        <v>19256.962348159002</v>
      </c>
      <c r="BI34" s="67">
        <f ca="1">IF($A34-BI$4&gt;$A$5, OFFSET(New_Cohort!$E$109, $A34-$A$5-BI$4-1, $A34-$A$5-1), OFFSET(Existing_Cohort!$C$208, BI$4-($A34-$A$5), $A34-$A$5))</f>
        <v>22252.255373150867</v>
      </c>
      <c r="BJ34" s="67">
        <f ca="1">IF($A34-BJ$4&gt;$A$5, OFFSET(New_Cohort!$E$109, $A34-$A$5-BJ$4-1, $A34-$A$5-1), OFFSET(Existing_Cohort!$C$208, BJ$4-($A34-$A$5), $A34-$A$5))</f>
        <v>24052.012553928122</v>
      </c>
      <c r="BK34" s="67">
        <f ca="1">IF($A34-BK$4&gt;$A$5, OFFSET(New_Cohort!$E$109, $A34-$A$5-BK$4-1, $A34-$A$5-1), OFFSET(Existing_Cohort!$C$208, BK$4-($A34-$A$5), $A34-$A$5))</f>
        <v>23099.379104614898</v>
      </c>
      <c r="BL34" s="67">
        <f ca="1">IF($A34-BL$4&gt;$A$5, OFFSET(New_Cohort!$E$109, $A34-$A$5-BL$4-1, $A34-$A$5-1), OFFSET(Existing_Cohort!$C$208, BL$4-($A34-$A$5), $A34-$A$5))</f>
        <v>23125.737673568736</v>
      </c>
      <c r="BM34" s="67">
        <f ca="1">IF($A34-BM$4&gt;$A$5, OFFSET(New_Cohort!$E$109, $A34-$A$5-BM$4-1, $A34-$A$5-1), OFFSET(Existing_Cohort!$C$208, BM$4-($A34-$A$5), $A34-$A$5))</f>
        <v>22843.24278951939</v>
      </c>
      <c r="BN34" s="67">
        <f ca="1">IF($A34-BN$4&gt;$A$5, OFFSET(New_Cohort!$E$109, $A34-$A$5-BN$4-1, $A34-$A$5-1), OFFSET(Existing_Cohort!$C$208, BN$4-($A34-$A$5), $A34-$A$5))</f>
        <v>21195.599690648953</v>
      </c>
      <c r="BO34" s="67">
        <f ca="1">IF($A34-BO$4&gt;$A$5, OFFSET(New_Cohort!$E$109, $A34-$A$5-BO$4-1, $A34-$A$5-1), OFFSET(Existing_Cohort!$C$208, BO$4-($A34-$A$5), $A34-$A$5))</f>
        <v>19671.116500419586</v>
      </c>
      <c r="BP34" s="67">
        <f ca="1">IF($A34-BP$4&gt;$A$5, OFFSET(New_Cohort!$E$109, $A34-$A$5-BP$4-1, $A34-$A$5-1), OFFSET(Existing_Cohort!$C$208, BP$4-($A34-$A$5), $A34-$A$5))</f>
        <v>18468.856771577248</v>
      </c>
      <c r="BQ34" s="67">
        <f ca="1">IF($A34-BQ$4&gt;$A$5, OFFSET(New_Cohort!$E$109, $A34-$A$5-BQ$4-1, $A34-$A$5-1), OFFSET(Existing_Cohort!$C$208, BQ$4-($A34-$A$5), $A34-$A$5))</f>
        <v>18910.153302453822</v>
      </c>
      <c r="BR34" s="67">
        <f ca="1">IF($A34-BR$4&gt;$A$5, OFFSET(New_Cohort!$E$109, $A34-$A$5-BR$4-1, $A34-$A$5-1), OFFSET(Existing_Cohort!$C$208, BR$4-($A34-$A$5), $A34-$A$5))</f>
        <v>19036.683653695531</v>
      </c>
      <c r="BS34" s="67">
        <f ca="1">IF($A34-BS$4&gt;$A$5, OFFSET(New_Cohort!$E$109, $A34-$A$5-BS$4-1, $A34-$A$5-1), OFFSET(Existing_Cohort!$C$208, BS$4-($A34-$A$5), $A34-$A$5))</f>
        <v>17629.278901648831</v>
      </c>
      <c r="BT34" s="67">
        <f ca="1">IF($A34-BT$4&gt;$A$5, OFFSET(New_Cohort!$E$109, $A34-$A$5-BT$4-1, $A34-$A$5-1), OFFSET(Existing_Cohort!$C$208, BT$4-($A34-$A$5), $A34-$A$5))</f>
        <v>16659.449391265665</v>
      </c>
      <c r="BU34" s="67">
        <f ca="1">IF($A34-BU$4&gt;$A$5, OFFSET(New_Cohort!$E$109, $A34-$A$5-BU$4-1, $A34-$A$5-1), OFFSET(Existing_Cohort!$C$208, BU$4-($A34-$A$5), $A34-$A$5))</f>
        <v>15619.840226530625</v>
      </c>
      <c r="BV34" s="67">
        <f ca="1">IF($A34-BV$4&gt;$A$5, OFFSET(New_Cohort!$E$109, $A34-$A$5-BV$4-1, $A34-$A$5-1), OFFSET(Existing_Cohort!$C$208, BV$4-($A34-$A$5), $A34-$A$5))</f>
        <v>14855.074316988928</v>
      </c>
      <c r="BW34" s="67">
        <f ca="1">IF($A34-BW$4&gt;$A$5, OFFSET(New_Cohort!$E$109, $A34-$A$5-BW$4-1, $A34-$A$5-1), OFFSET(Existing_Cohort!$C$208, BW$4-($A34-$A$5), $A34-$A$5))</f>
        <v>15062.945884792149</v>
      </c>
      <c r="BX34" s="67">
        <f ca="1">IF($A34-BX$4&gt;$A$5, OFFSET(New_Cohort!$E$109, $A34-$A$5-BX$4-1, $A34-$A$5-1), OFFSET(Existing_Cohort!$C$208, BX$4-($A34-$A$5), $A34-$A$5))</f>
        <v>15553.713965033454</v>
      </c>
      <c r="BY34" s="67">
        <f ca="1">IF($A34-BY$4&gt;$A$5, OFFSET(New_Cohort!$E$109, $A34-$A$5-BY$4-1, $A34-$A$5-1), OFFSET(Existing_Cohort!$C$208, BY$4-($A34-$A$5), $A34-$A$5))</f>
        <v>16283.060522689653</v>
      </c>
      <c r="BZ34" s="67">
        <f ca="1">IF($A34-BZ$4&gt;$A$5, OFFSET(New_Cohort!$E$109, $A34-$A$5-BZ$4-1, $A34-$A$5-1), OFFSET(Existing_Cohort!$C$208, BZ$4-($A34-$A$5), $A34-$A$5))</f>
        <v>17167.791517370948</v>
      </c>
      <c r="CA34" s="67">
        <f ca="1">IF($A34-CA$4&gt;$A$5, OFFSET(New_Cohort!$E$109, $A34-$A$5-CA$4-1, $A34-$A$5-1), OFFSET(Existing_Cohort!$C$208, CA$4-($A34-$A$5), $A34-$A$5))</f>
        <v>17342.255988903511</v>
      </c>
      <c r="CB34" s="67">
        <f ca="1">IF($A34-CB$4&gt;$A$5, OFFSET(New_Cohort!$E$109, $A34-$A$5-CB$4-1, $A34-$A$5-1), OFFSET(Existing_Cohort!$C$208, CB$4-($A34-$A$5), $A34-$A$5))</f>
        <v>17174.040761804215</v>
      </c>
      <c r="CC34" s="67">
        <f ca="1">IF($A34-CC$4&gt;$A$5, OFFSET(New_Cohort!$E$109, $A34-$A$5-CC$4-1, $A34-$A$5-1), OFFSET(Existing_Cohort!$C$208, CC$4-($A34-$A$5), $A34-$A$5))</f>
        <v>17139.534316983405</v>
      </c>
      <c r="CD34" s="67">
        <f ca="1">IF($A34-CD$4&gt;$A$5, OFFSET(New_Cohort!$E$109, $A34-$A$5-CD$4-1, $A34-$A$5-1), OFFSET(Existing_Cohort!$C$208, CD$4-($A34-$A$5), $A34-$A$5))</f>
        <v>16477.82949400082</v>
      </c>
      <c r="CE34" s="67">
        <f ca="1">IF($A34-CE$4&gt;$A$5, OFFSET(New_Cohort!$E$109, $A34-$A$5-CE$4-1, $A34-$A$5-1), OFFSET(Existing_Cohort!$C$208, CE$4-($A34-$A$5), $A34-$A$5))</f>
        <v>15480.068465605395</v>
      </c>
      <c r="CF34" s="67">
        <f ca="1">IF($A34-CF$4&gt;$A$5, OFFSET(New_Cohort!$E$109, $A34-$A$5-CF$4-1, $A34-$A$5-1), OFFSET(Existing_Cohort!$C$208, CF$4-($A34-$A$5), $A34-$A$5))</f>
        <v>13657.254082409663</v>
      </c>
      <c r="CG34" s="67">
        <f ca="1">IF($A34-CG$4&gt;$A$5, OFFSET(New_Cohort!$E$109, $A34-$A$5-CG$4-1, $A34-$A$5-1), OFFSET(Existing_Cohort!$C$208, CG$4-($A34-$A$5), $A34-$A$5))</f>
        <v>12151.782500906513</v>
      </c>
      <c r="CH34" s="67">
        <f ca="1">IF($A34-CH$4&gt;$A$5, OFFSET(New_Cohort!$E$109, $A34-$A$5-CH$4-1, $A34-$A$5-1), OFFSET(Existing_Cohort!$C$208, CH$4-($A34-$A$5), $A34-$A$5))</f>
        <v>11714.541624160505</v>
      </c>
      <c r="CI34" s="67">
        <f ca="1">IF($A34-CI$4&gt;$A$5, OFFSET(New_Cohort!$E$109, $A34-$A$5-CI$4-1, $A34-$A$5-1), OFFSET(Existing_Cohort!$C$208, CI$4-($A34-$A$5), $A34-$A$5))</f>
        <v>10835.836469633992</v>
      </c>
      <c r="CJ34" s="67">
        <f ca="1">IF($A34-CJ$4&gt;$A$5, OFFSET(New_Cohort!$E$109, $A34-$A$5-CJ$4-1, $A34-$A$5-1), OFFSET(Existing_Cohort!$C$208, CJ$4-($A34-$A$5), $A34-$A$5))</f>
        <v>10328.294485893548</v>
      </c>
      <c r="CK34" s="67">
        <f ca="1">IF($A34-CK$4&gt;$A$5, OFFSET(New_Cohort!$E$109, $A34-$A$5-CK$4-1, $A34-$A$5-1), OFFSET(Existing_Cohort!$C$208, CK$4-($A34-$A$5), $A34-$A$5))</f>
        <v>8767.5576884329275</v>
      </c>
      <c r="CL34" s="67">
        <f ca="1">IF($A34-CL$4&gt;$A$5, OFFSET(New_Cohort!$E$109, $A34-$A$5-CL$4-1, $A34-$A$5-1), OFFSET(Existing_Cohort!$C$208, CL$4-($A34-$A$5), $A34-$A$5))</f>
        <v>5550.2767124149232</v>
      </c>
      <c r="CM34" s="67">
        <f ca="1">IF($A34-CM$4&gt;$A$5, OFFSET(New_Cohort!$E$109, $A34-$A$5-CM$4-1, $A34-$A$5-1), OFFSET(Existing_Cohort!$C$208, CM$4-($A34-$A$5), $A34-$A$5))</f>
        <v>3779.7937096384085</v>
      </c>
      <c r="CN34" s="67">
        <f ca="1">IF($A34-CN$4&gt;$A$5, OFFSET(New_Cohort!$E$109, $A34-$A$5-CN$4-1, $A34-$A$5-1), OFFSET(Existing_Cohort!$C$208, CN$4-($A34-$A$5), $A34-$A$5))</f>
        <v>3405.6666212716023</v>
      </c>
      <c r="CO34" s="67">
        <f ca="1">IF($A34-CO$4&gt;$A$5, OFFSET(New_Cohort!$E$109, $A34-$A$5-CO$4-1, $A34-$A$5-1), OFFSET(Existing_Cohort!$C$208, CO$4-($A34-$A$5), $A34-$A$5))</f>
        <v>3284.9640264390209</v>
      </c>
      <c r="CP34" s="67">
        <f ca="1">IF($A34-CP$4&gt;$A$5, OFFSET(New_Cohort!$E$109, $A34-$A$5-CP$4-1, $A34-$A$5-1), OFFSET(Existing_Cohort!$C$208, CP$4-($A34-$A$5), $A34-$A$5))</f>
        <v>3294.2148267989728</v>
      </c>
      <c r="CQ34" s="67">
        <f ca="1">IF($A34-CQ$4&gt;$A$5, OFFSET(New_Cohort!$E$109, $A34-$A$5-CQ$4-1, $A34-$A$5-1), OFFSET(Existing_Cohort!$C$208, CQ$4-($A34-$A$5), $A34-$A$5))</f>
        <v>2813.6706505501111</v>
      </c>
      <c r="CR34" s="67">
        <f ca="1">IF($A34-CR$4&gt;$A$5, OFFSET(New_Cohort!$E$109, $A34-$A$5-CR$4-1, $A34-$A$5-1), OFFSET(Existing_Cohort!$C$208, CR$4-($A34-$A$5), $A34-$A$5))</f>
        <v>2268.1788162206935</v>
      </c>
      <c r="CS34" s="67">
        <f ca="1">IF($A34-CS$4&gt;$A$5, OFFSET(New_Cohort!$E$109, $A34-$A$5-CS$4-1, $A34-$A$5-1), OFFSET(Existing_Cohort!$C$208, CS$4-($A34-$A$5), $A34-$A$5))</f>
        <v>1866.3485687086829</v>
      </c>
      <c r="CT34" s="67">
        <f ca="1">IF($A34-CT$4&gt;$A$5, OFFSET(New_Cohort!$E$109, $A34-$A$5-CT$4-1, $A34-$A$5-1), OFFSET(Existing_Cohort!$C$208, CT$4-($A34-$A$5), $A34-$A$5))</f>
        <v>1428.2385982365777</v>
      </c>
      <c r="CU34" s="67">
        <f ca="1">IF($A34-CU$4&gt;$A$5, OFFSET(New_Cohort!$E$109, $A34-$A$5-CU$4-1, $A34-$A$5-1), OFFSET(Existing_Cohort!$C$208, CU$4-($A34-$A$5), $A34-$A$5))</f>
        <v>1106.8867411392944</v>
      </c>
      <c r="CV34" s="67">
        <f ca="1">IF($A34-CV$4&gt;$A$5, OFFSET(New_Cohort!$E$109, $A34-$A$5-CV$4-1, $A34-$A$5-1), OFFSET(Existing_Cohort!$C$208, CV$4-($A34-$A$5), $A34-$A$5))</f>
        <v>805.30681672350102</v>
      </c>
      <c r="CW34" s="67">
        <f ca="1">IF($A34-CW$4&gt;$A$5, OFFSET(New_Cohort!$E$109, $A34-$A$5-CW$4-1, $A34-$A$5-1), OFFSET(Existing_Cohort!$C$208, CW$4-($A34-$A$5), $A34-$A$5))</f>
        <v>555.26907092088527</v>
      </c>
      <c r="CX34" s="179">
        <f ca="1">SUM(OFFSET(Existing_Cohort!$C$308, $A$5-$A34,$A34-2021, $A34-$A$5+1))</f>
        <v>2841.07001537527</v>
      </c>
      <c r="CY34" s="29"/>
      <c r="CZ34" s="29">
        <f ca="1">SUM(B34:CX34)-OFFSET(Summary_Calculations!$D$26, 0, By_Age!$A34-2022)</f>
        <v>0</v>
      </c>
    </row>
    <row r="35" spans="1:104" x14ac:dyDescent="0.35">
      <c r="A35">
        <f t="shared" si="0"/>
        <v>2051</v>
      </c>
      <c r="B35" s="178">
        <f ca="1">IF($A35-B$4&gt;$A$5, OFFSET(New_Cohort!$E$109, $A35-$A$5-B$4-1, $A35-$A$5-1), OFFSET(Existing_Cohort!$C$208, B$4-($A35-$A$5), $A35-$A$5))</f>
        <v>11410.132021781919</v>
      </c>
      <c r="C35" s="67">
        <f ca="1">IF($A35-C$4&gt;$A$5, OFFSET(New_Cohort!$E$109, $A35-$A$5-C$4-1, $A35-$A$5-1), OFFSET(Existing_Cohort!$C$208, C$4-($A35-$A$5), $A35-$A$5))</f>
        <v>11623.278747297391</v>
      </c>
      <c r="D35" s="67">
        <f ca="1">IF($A35-D$4&gt;$A$5, OFFSET(New_Cohort!$E$109, $A35-$A$5-D$4-1, $A35-$A$5-1), OFFSET(Existing_Cohort!$C$208, D$4-($A35-$A$5), $A35-$A$5))</f>
        <v>11808.378776403257</v>
      </c>
      <c r="E35" s="67">
        <f ca="1">IF($A35-E$4&gt;$A$5, OFFSET(New_Cohort!$E$109, $A35-$A$5-E$4-1, $A35-$A$5-1), OFFSET(Existing_Cohort!$C$208, E$4-($A35-$A$5), $A35-$A$5))</f>
        <v>11967.997327259425</v>
      </c>
      <c r="F35" s="67">
        <f ca="1">IF($A35-F$4&gt;$A$5, OFFSET(New_Cohort!$E$109, $A35-$A$5-F$4-1, $A35-$A$5-1), OFFSET(Existing_Cohort!$C$208, F$4-($A35-$A$5), $A35-$A$5))</f>
        <v>12098.398335527378</v>
      </c>
      <c r="G35" s="67">
        <f ca="1">IF($A35-G$4&gt;$A$5, OFFSET(New_Cohort!$E$109, $A35-$A$5-G$4-1, $A35-$A$5-1), OFFSET(Existing_Cohort!$C$208, G$4-($A35-$A$5), $A35-$A$5))</f>
        <v>12167.74932145415</v>
      </c>
      <c r="H35" s="67">
        <f ca="1">IF($A35-H$4&gt;$A$5, OFFSET(New_Cohort!$E$109, $A35-$A$5-H$4-1, $A35-$A$5-1), OFFSET(Existing_Cohort!$C$208, H$4-($A35-$A$5), $A35-$A$5))</f>
        <v>12147.134658498606</v>
      </c>
      <c r="I35" s="67">
        <f ca="1">IF($A35-I$4&gt;$A$5, OFFSET(New_Cohort!$E$109, $A35-$A$5-I$4-1, $A35-$A$5-1), OFFSET(Existing_Cohort!$C$208, I$4-($A35-$A$5), $A35-$A$5))</f>
        <v>13688.452271531138</v>
      </c>
      <c r="J35" s="67">
        <f ca="1">IF($A35-J$4&gt;$A$5, OFFSET(New_Cohort!$E$109, $A35-$A$5-J$4-1, $A35-$A$5-1), OFFSET(Existing_Cohort!$C$208, J$4-($A35-$A$5), $A35-$A$5))</f>
        <v>13917.869659782737</v>
      </c>
      <c r="K35" s="67">
        <f ca="1">IF($A35-K$4&gt;$A$5, OFFSET(New_Cohort!$E$109, $A35-$A$5-K$4-1, $A35-$A$5-1), OFFSET(Existing_Cohort!$C$208, K$4-($A35-$A$5), $A35-$A$5))</f>
        <v>14011.310025222843</v>
      </c>
      <c r="L35" s="67">
        <f ca="1">IF($A35-L$4&gt;$A$5, OFFSET(New_Cohort!$E$109, $A35-$A$5-L$4-1, $A35-$A$5-1), OFFSET(Existing_Cohort!$C$208, L$4-($A35-$A$5), $A35-$A$5))</f>
        <v>13959.487591031513</v>
      </c>
      <c r="M35" s="67">
        <f ca="1">IF($A35-M$4&gt;$A$5, OFFSET(New_Cohort!$E$109, $A35-$A$5-M$4-1, $A35-$A$5-1), OFFSET(Existing_Cohort!$C$208, M$4-($A35-$A$5), $A35-$A$5))</f>
        <v>13801.979447068394</v>
      </c>
      <c r="N35" s="67">
        <f ca="1">IF($A35-N$4&gt;$A$5, OFFSET(New_Cohort!$E$109, $A35-$A$5-N$4-1, $A35-$A$5-1), OFFSET(Existing_Cohort!$C$208, N$4-($A35-$A$5), $A35-$A$5))</f>
        <v>13663.059422000897</v>
      </c>
      <c r="O35" s="67">
        <f ca="1">IF($A35-O$4&gt;$A$5, OFFSET(New_Cohort!$E$109, $A35-$A$5-O$4-1, $A35-$A$5-1), OFFSET(Existing_Cohort!$C$208, O$4-($A35-$A$5), $A35-$A$5))</f>
        <v>13505.441126505215</v>
      </c>
      <c r="P35" s="67">
        <f ca="1">IF($A35-P$4&gt;$A$5, OFFSET(New_Cohort!$E$109, $A35-$A$5-P$4-1, $A35-$A$5-1), OFFSET(Existing_Cohort!$C$208, P$4-($A35-$A$5), $A35-$A$5))</f>
        <v>13330.202889703802</v>
      </c>
      <c r="Q35" s="67">
        <f ca="1">IF($A35-Q$4&gt;$A$5, OFFSET(New_Cohort!$E$109, $A35-$A$5-Q$4-1, $A35-$A$5-1), OFFSET(Existing_Cohort!$C$208, Q$4-($A35-$A$5), $A35-$A$5))</f>
        <v>13172.724528142797</v>
      </c>
      <c r="R35" s="67">
        <f ca="1">IF($A35-R$4&gt;$A$5, OFFSET(New_Cohort!$E$109, $A35-$A$5-R$4-1, $A35-$A$5-1), OFFSET(Existing_Cohort!$C$208, R$4-($A35-$A$5), $A35-$A$5))</f>
        <v>13036.841803640902</v>
      </c>
      <c r="S35" s="67">
        <f ca="1">IF($A35-S$4&gt;$A$5, OFFSET(New_Cohort!$E$109, $A35-$A$5-S$4-1, $A35-$A$5-1), OFFSET(Existing_Cohort!$C$208, S$4-($A35-$A$5), $A35-$A$5))</f>
        <v>12930.87035844395</v>
      </c>
      <c r="T35" s="67">
        <f ca="1">IF($A35-T$4&gt;$A$5, OFFSET(New_Cohort!$E$109, $A35-$A$5-T$4-1, $A35-$A$5-1), OFFSET(Existing_Cohort!$C$208, T$4-($A35-$A$5), $A35-$A$5))</f>
        <v>12842.663636420502</v>
      </c>
      <c r="U35" s="67">
        <f ca="1">IF($A35-U$4&gt;$A$5, OFFSET(New_Cohort!$E$109, $A35-$A$5-U$4-1, $A35-$A$5-1), OFFSET(Existing_Cohort!$C$208, U$4-($A35-$A$5), $A35-$A$5))</f>
        <v>12795.859385332955</v>
      </c>
      <c r="V35" s="67">
        <f ca="1">IF($A35-V$4&gt;$A$5, OFFSET(New_Cohort!$E$109, $A35-$A$5-V$4-1, $A35-$A$5-1), OFFSET(Existing_Cohort!$C$208, V$4-($A35-$A$5), $A35-$A$5))</f>
        <v>12818.708220305925</v>
      </c>
      <c r="W35" s="67">
        <f ca="1">IF($A35-W$4&gt;$A$5, OFFSET(New_Cohort!$E$109, $A35-$A$5-W$4-1, $A35-$A$5-1), OFFSET(Existing_Cohort!$C$208, W$4-($A35-$A$5), $A35-$A$5))</f>
        <v>12911.930433704234</v>
      </c>
      <c r="X35" s="67">
        <f ca="1">IF($A35-X$4&gt;$A$5, OFFSET(New_Cohort!$E$109, $A35-$A$5-X$4-1, $A35-$A$5-1), OFFSET(Existing_Cohort!$C$208, X$4-($A35-$A$5), $A35-$A$5))</f>
        <v>13067.691772809838</v>
      </c>
      <c r="Y35" s="67">
        <f ca="1">IF($A35-Y$4&gt;$A$5, OFFSET(New_Cohort!$E$109, $A35-$A$5-Y$4-1, $A35-$A$5-1), OFFSET(Existing_Cohort!$C$208, Y$4-($A35-$A$5), $A35-$A$5))</f>
        <v>13292.337664039234</v>
      </c>
      <c r="Z35" s="67">
        <f ca="1">IF($A35-Z$4&gt;$A$5, OFFSET(New_Cohort!$E$109, $A35-$A$5-Z$4-1, $A35-$A$5-1), OFFSET(Existing_Cohort!$C$208, Z$4-($A35-$A$5), $A35-$A$5))</f>
        <v>13615.339207064662</v>
      </c>
      <c r="AA35" s="67">
        <f ca="1">IF($A35-AA$4&gt;$A$5, OFFSET(New_Cohort!$E$109, $A35-$A$5-AA$4-1, $A35-$A$5-1), OFFSET(Existing_Cohort!$C$208, AA$4-($A35-$A$5), $A35-$A$5))</f>
        <v>14170.45306220119</v>
      </c>
      <c r="AB35" s="67">
        <f ca="1">IF($A35-AB$4&gt;$A$5, OFFSET(New_Cohort!$E$109, $A35-$A$5-AB$4-1, $A35-$A$5-1), OFFSET(Existing_Cohort!$C$208, AB$4-($A35-$A$5), $A35-$A$5))</f>
        <v>14861.485629267536</v>
      </c>
      <c r="AC35" s="67">
        <f ca="1">IF($A35-AC$4&gt;$A$5, OFFSET(New_Cohort!$E$109, $A35-$A$5-AC$4-1, $A35-$A$5-1), OFFSET(Existing_Cohort!$C$208, AC$4-($A35-$A$5), $A35-$A$5))</f>
        <v>15466.475799358916</v>
      </c>
      <c r="AD35" s="67">
        <f ca="1">IF($A35-AD$4&gt;$A$5, OFFSET(New_Cohort!$E$109, $A35-$A$5-AD$4-1, $A35-$A$5-1), OFFSET(Existing_Cohort!$C$208, AD$4-($A35-$A$5), $A35-$A$5))</f>
        <v>16083.539419913806</v>
      </c>
      <c r="AE35" s="67">
        <f ca="1">IF($A35-AE$4&gt;$A$5, OFFSET(New_Cohort!$E$109, $A35-$A$5-AE$4-1, $A35-$A$5-1), OFFSET(Existing_Cohort!$C$208, AE$4-($A35-$A$5), $A35-$A$5))</f>
        <v>16710.283878280225</v>
      </c>
      <c r="AF35" s="67">
        <f ca="1">IF($A35-AF$4&gt;$A$5, OFFSET(New_Cohort!$E$109, $A35-$A$5-AF$4-1, $A35-$A$5-1), OFFSET(Existing_Cohort!$C$208, AF$4-($A35-$A$5), $A35-$A$5))</f>
        <v>11398.888603779596</v>
      </c>
      <c r="AG35" s="67">
        <f ca="1">IF($A35-AG$4&gt;$A$5, OFFSET(New_Cohort!$E$109, $A35-$A$5-AG$4-1, $A35-$A$5-1), OFFSET(Existing_Cohort!$C$208, AG$4-($A35-$A$5), $A35-$A$5))</f>
        <v>13230.419558230566</v>
      </c>
      <c r="AH35" s="67">
        <f ca="1">IF($A35-AH$4&gt;$A$5, OFFSET(New_Cohort!$E$109, $A35-$A$5-AH$4-1, $A35-$A$5-1), OFFSET(Existing_Cohort!$C$208, AH$4-($A35-$A$5), $A35-$A$5))</f>
        <v>14819.112805322058</v>
      </c>
      <c r="AI35" s="67">
        <f ca="1">IF($A35-AI$4&gt;$A$5, OFFSET(New_Cohort!$E$109, $A35-$A$5-AI$4-1, $A35-$A$5-1), OFFSET(Existing_Cohort!$C$208, AI$4-($A35-$A$5), $A35-$A$5))</f>
        <v>16665.198204465891</v>
      </c>
      <c r="AJ35" s="67">
        <f ca="1">IF($A35-AJ$4&gt;$A$5, OFFSET(New_Cohort!$E$109, $A35-$A$5-AJ$4-1, $A35-$A$5-1), OFFSET(Existing_Cohort!$C$208, AJ$4-($A35-$A$5), $A35-$A$5))</f>
        <v>18008.644889971903</v>
      </c>
      <c r="AK35" s="67">
        <f ca="1">IF($A35-AK$4&gt;$A$5, OFFSET(New_Cohort!$E$109, $A35-$A$5-AK$4-1, $A35-$A$5-1), OFFSET(Existing_Cohort!$C$208, AK$4-($A35-$A$5), $A35-$A$5))</f>
        <v>17503.232434390018</v>
      </c>
      <c r="AL35" s="67">
        <f ca="1">IF($A35-AL$4&gt;$A$5, OFFSET(New_Cohort!$E$109, $A35-$A$5-AL$4-1, $A35-$A$5-1), OFFSET(Existing_Cohort!$C$208, AL$4-($A35-$A$5), $A35-$A$5))</f>
        <v>17685.52639244845</v>
      </c>
      <c r="AM35" s="67">
        <f ca="1">IF($A35-AM$4&gt;$A$5, OFFSET(New_Cohort!$E$109, $A35-$A$5-AM$4-1, $A35-$A$5-1), OFFSET(Existing_Cohort!$C$208, AM$4-($A35-$A$5), $A35-$A$5))</f>
        <v>18051.215124384325</v>
      </c>
      <c r="AN35" s="67">
        <f ca="1">IF($A35-AN$4&gt;$A$5, OFFSET(New_Cohort!$E$109, $A35-$A$5-AN$4-1, $A35-$A$5-1), OFFSET(Existing_Cohort!$C$208, AN$4-($A35-$A$5), $A35-$A$5))</f>
        <v>18273.098909095621</v>
      </c>
      <c r="AO35" s="67">
        <f ca="1">IF($A35-AO$4&gt;$A$5, OFFSET(New_Cohort!$E$109, $A35-$A$5-AO$4-1, $A35-$A$5-1), OFFSET(Existing_Cohort!$C$208, AO$4-($A35-$A$5), $A35-$A$5))</f>
        <v>18027.799240445624</v>
      </c>
      <c r="AP35" s="67">
        <f ca="1">IF($A35-AP$4&gt;$A$5, OFFSET(New_Cohort!$E$109, $A35-$A$5-AP$4-1, $A35-$A$5-1), OFFSET(Existing_Cohort!$C$208, AP$4-($A35-$A$5), $A35-$A$5))</f>
        <v>17358.350302438048</v>
      </c>
      <c r="AQ35" s="67">
        <f ca="1">IF($A35-AQ$4&gt;$A$5, OFFSET(New_Cohort!$E$109, $A35-$A$5-AQ$4-1, $A35-$A$5-1), OFFSET(Existing_Cohort!$C$208, AQ$4-($A35-$A$5), $A35-$A$5))</f>
        <v>17439.55265253723</v>
      </c>
      <c r="AR35" s="67">
        <f ca="1">IF($A35-AR$4&gt;$A$5, OFFSET(New_Cohort!$E$109, $A35-$A$5-AR$4-1, $A35-$A$5-1), OFFSET(Existing_Cohort!$C$208, AR$4-($A35-$A$5), $A35-$A$5))</f>
        <v>17314.485396572989</v>
      </c>
      <c r="AS35" s="67">
        <f ca="1">IF($A35-AS$4&gt;$A$5, OFFSET(New_Cohort!$E$109, $A35-$A$5-AS$4-1, $A35-$A$5-1), OFFSET(Existing_Cohort!$C$208, AS$4-($A35-$A$5), $A35-$A$5))</f>
        <v>16874.600042124202</v>
      </c>
      <c r="AT35" s="67">
        <f ca="1">IF($A35-AT$4&gt;$A$5, OFFSET(New_Cohort!$E$109, $A35-$A$5-AT$4-1, $A35-$A$5-1), OFFSET(Existing_Cohort!$C$208, AT$4-($A35-$A$5), $A35-$A$5))</f>
        <v>16405.767683895469</v>
      </c>
      <c r="AU35" s="67">
        <f ca="1">IF($A35-AU$4&gt;$A$5, OFFSET(New_Cohort!$E$109, $A35-$A$5-AU$4-1, $A35-$A$5-1), OFFSET(Existing_Cohort!$C$208, AU$4-($A35-$A$5), $A35-$A$5))</f>
        <v>16043.262600531016</v>
      </c>
      <c r="AV35" s="67">
        <f ca="1">IF($A35-AV$4&gt;$A$5, OFFSET(New_Cohort!$E$109, $A35-$A$5-AV$4-1, $A35-$A$5-1), OFFSET(Existing_Cohort!$C$208, AV$4-($A35-$A$5), $A35-$A$5))</f>
        <v>15758.654993756016</v>
      </c>
      <c r="AW35" s="67">
        <f ca="1">IF($A35-AW$4&gt;$A$5, OFFSET(New_Cohort!$E$109, $A35-$A$5-AW$4-1, $A35-$A$5-1), OFFSET(Existing_Cohort!$C$208, AW$4-($A35-$A$5), $A35-$A$5))</f>
        <v>15467.80972439427</v>
      </c>
      <c r="AX35" s="67">
        <f ca="1">IF($A35-AX$4&gt;$A$5, OFFSET(New_Cohort!$E$109, $A35-$A$5-AX$4-1, $A35-$A$5-1), OFFSET(Existing_Cohort!$C$208, AX$4-($A35-$A$5), $A35-$A$5))</f>
        <v>15306.121528108062</v>
      </c>
      <c r="AY35" s="67">
        <f ca="1">IF($A35-AY$4&gt;$A$5, OFFSET(New_Cohort!$E$109, $A35-$A$5-AY$4-1, $A35-$A$5-1), OFFSET(Existing_Cohort!$C$208, AY$4-($A35-$A$5), $A35-$A$5))</f>
        <v>15340.652332158175</v>
      </c>
      <c r="AZ35" s="67">
        <f ca="1">IF($A35-AZ$4&gt;$A$5, OFFSET(New_Cohort!$E$109, $A35-$A$5-AZ$4-1, $A35-$A$5-1), OFFSET(Existing_Cohort!$C$208, AZ$4-($A35-$A$5), $A35-$A$5))</f>
        <v>15751.336776197642</v>
      </c>
      <c r="BA35" s="67">
        <f ca="1">IF($A35-BA$4&gt;$A$5, OFFSET(New_Cohort!$E$109, $A35-$A$5-BA$4-1, $A35-$A$5-1), OFFSET(Existing_Cohort!$C$208, BA$4-($A35-$A$5), $A35-$A$5))</f>
        <v>15756.590281357066</v>
      </c>
      <c r="BB35" s="67">
        <f ca="1">IF($A35-BB$4&gt;$A$5, OFFSET(New_Cohort!$E$109, $A35-$A$5-BB$4-1, $A35-$A$5-1), OFFSET(Existing_Cohort!$C$208, BB$4-($A35-$A$5), $A35-$A$5))</f>
        <v>15466.027169232548</v>
      </c>
      <c r="BC35" s="67">
        <f ca="1">IF($A35-BC$4&gt;$A$5, OFFSET(New_Cohort!$E$109, $A35-$A$5-BC$4-1, $A35-$A$5-1), OFFSET(Existing_Cohort!$C$208, BC$4-($A35-$A$5), $A35-$A$5))</f>
        <v>15733.111249224579</v>
      </c>
      <c r="BD35" s="67">
        <f ca="1">IF($A35-BD$4&gt;$A$5, OFFSET(New_Cohort!$E$109, $A35-$A$5-BD$4-1, $A35-$A$5-1), OFFSET(Existing_Cohort!$C$208, BD$4-($A35-$A$5), $A35-$A$5))</f>
        <v>16138.50755403264</v>
      </c>
      <c r="BE35" s="67">
        <f ca="1">IF($A35-BE$4&gt;$A$5, OFFSET(New_Cohort!$E$109, $A35-$A$5-BE$4-1, $A35-$A$5-1), OFFSET(Existing_Cohort!$C$208, BE$4-($A35-$A$5), $A35-$A$5))</f>
        <v>16642.197000966982</v>
      </c>
      <c r="BF35" s="67">
        <f ca="1">IF($A35-BF$4&gt;$A$5, OFFSET(New_Cohort!$E$109, $A35-$A$5-BF$4-1, $A35-$A$5-1), OFFSET(Existing_Cohort!$C$208, BF$4-($A35-$A$5), $A35-$A$5))</f>
        <v>17116.797485454212</v>
      </c>
      <c r="BG35" s="67">
        <f ca="1">IF($A35-BG$4&gt;$A$5, OFFSET(New_Cohort!$E$109, $A35-$A$5-BG$4-1, $A35-$A$5-1), OFFSET(Existing_Cohort!$C$208, BG$4-($A35-$A$5), $A35-$A$5))</f>
        <v>17569.609114766201</v>
      </c>
      <c r="BH35" s="67">
        <f ca="1">IF($A35-BH$4&gt;$A$5, OFFSET(New_Cohort!$E$109, $A35-$A$5-BH$4-1, $A35-$A$5-1), OFFSET(Existing_Cohort!$C$208, BH$4-($A35-$A$5), $A35-$A$5))</f>
        <v>18175.617187704796</v>
      </c>
      <c r="BI35" s="67">
        <f ca="1">IF($A35-BI$4&gt;$A$5, OFFSET(New_Cohort!$E$109, $A35-$A$5-BI$4-1, $A35-$A$5-1), OFFSET(Existing_Cohort!$C$208, BI$4-($A35-$A$5), $A35-$A$5))</f>
        <v>19178.297861887906</v>
      </c>
      <c r="BJ35" s="67">
        <f ca="1">IF($A35-BJ$4&gt;$A$5, OFFSET(New_Cohort!$E$109, $A35-$A$5-BJ$4-1, $A35-$A$5-1), OFFSET(Existing_Cohort!$C$208, BJ$4-($A35-$A$5), $A35-$A$5))</f>
        <v>22153.704571158923</v>
      </c>
      <c r="BK35" s="67">
        <f ca="1">IF($A35-BK$4&gt;$A$5, OFFSET(New_Cohort!$E$109, $A35-$A$5-BK$4-1, $A35-$A$5-1), OFFSET(Existing_Cohort!$C$208, BK$4-($A35-$A$5), $A35-$A$5))</f>
        <v>23935.545125107601</v>
      </c>
      <c r="BL35" s="67">
        <f ca="1">IF($A35-BL$4&gt;$A$5, OFFSET(New_Cohort!$E$109, $A35-$A$5-BL$4-1, $A35-$A$5-1), OFFSET(Existing_Cohort!$C$208, BL$4-($A35-$A$5), $A35-$A$5))</f>
        <v>22976.107318185663</v>
      </c>
      <c r="BM35" s="67">
        <f ca="1">IF($A35-BM$4&gt;$A$5, OFFSET(New_Cohort!$E$109, $A35-$A$5-BM$4-1, $A35-$A$5-1), OFFSET(Existing_Cohort!$C$208, BM$4-($A35-$A$5), $A35-$A$5))</f>
        <v>22988.828382856293</v>
      </c>
      <c r="BN35" s="67">
        <f ca="1">IF($A35-BN$4&gt;$A$5, OFFSET(New_Cohort!$E$109, $A35-$A$5-BN$4-1, $A35-$A$5-1), OFFSET(Existing_Cohort!$C$208, BN$4-($A35-$A$5), $A35-$A$5))</f>
        <v>22692.47623552008</v>
      </c>
      <c r="BO35" s="67">
        <f ca="1">IF($A35-BO$4&gt;$A$5, OFFSET(New_Cohort!$E$109, $A35-$A$5-BO$4-1, $A35-$A$5-1), OFFSET(Existing_Cohort!$C$208, BO$4-($A35-$A$5), $A35-$A$5))</f>
        <v>21039.094306854666</v>
      </c>
      <c r="BP35" s="67">
        <f ca="1">IF($A35-BP$4&gt;$A$5, OFFSET(New_Cohort!$E$109, $A35-$A$5-BP$4-1, $A35-$A$5-1), OFFSET(Existing_Cohort!$C$208, BP$4-($A35-$A$5), $A35-$A$5))</f>
        <v>19508.193018639384</v>
      </c>
      <c r="BQ35" s="67">
        <f ca="1">IF($A35-BQ$4&gt;$A$5, OFFSET(New_Cohort!$E$109, $A35-$A$5-BQ$4-1, $A35-$A$5-1), OFFSET(Existing_Cohort!$C$208, BQ$4-($A35-$A$5), $A35-$A$5))</f>
        <v>18296.864599041997</v>
      </c>
      <c r="BR35" s="67">
        <f ca="1">IF($A35-BR$4&gt;$A$5, OFFSET(New_Cohort!$E$109, $A35-$A$5-BR$4-1, $A35-$A$5-1), OFFSET(Existing_Cohort!$C$208, BR$4-($A35-$A$5), $A35-$A$5))</f>
        <v>18711.72183943386</v>
      </c>
      <c r="BS35" s="67">
        <f ca="1">IF($A35-BS$4&gt;$A$5, OFFSET(New_Cohort!$E$109, $A35-$A$5-BS$4-1, $A35-$A$5-1), OFFSET(Existing_Cohort!$C$208, BS$4-($A35-$A$5), $A35-$A$5))</f>
        <v>18811.169995084776</v>
      </c>
      <c r="BT35" s="67">
        <f ca="1">IF($A35-BT$4&gt;$A$5, OFFSET(New_Cohort!$E$109, $A35-$A$5-BT$4-1, $A35-$A$5-1), OFFSET(Existing_Cohort!$C$208, BT$4-($A35-$A$5), $A35-$A$5))</f>
        <v>17393.195227998429</v>
      </c>
      <c r="BU35" s="67">
        <f ca="1">IF($A35-BU$4&gt;$A$5, OFFSET(New_Cohort!$E$109, $A35-$A$5-BU$4-1, $A35-$A$5-1), OFFSET(Existing_Cohort!$C$208, BU$4-($A35-$A$5), $A35-$A$5))</f>
        <v>16407.088538074058</v>
      </c>
      <c r="BV35" s="67">
        <f ca="1">IF($A35-BV$4&gt;$A$5, OFFSET(New_Cohort!$E$109, $A35-$A$5-BV$4-1, $A35-$A$5-1), OFFSET(Existing_Cohort!$C$208, BV$4-($A35-$A$5), $A35-$A$5))</f>
        <v>15352.247050942467</v>
      </c>
      <c r="BW35" s="67">
        <f ca="1">IF($A35-BW$4&gt;$A$5, OFFSET(New_Cohort!$E$109, $A35-$A$5-BW$4-1, $A35-$A$5-1), OFFSET(Existing_Cohort!$C$208, BW$4-($A35-$A$5), $A35-$A$5))</f>
        <v>14567.579115746172</v>
      </c>
      <c r="BX35" s="67">
        <f ca="1">IF($A35-BX$4&gt;$A$5, OFFSET(New_Cohort!$E$109, $A35-$A$5-BX$4-1, $A35-$A$5-1), OFFSET(Existing_Cohort!$C$208, BX$4-($A35-$A$5), $A35-$A$5))</f>
        <v>14734.217539163656</v>
      </c>
      <c r="BY35" s="67">
        <f ca="1">IF($A35-BY$4&gt;$A$5, OFFSET(New_Cohort!$E$109, $A35-$A$5-BY$4-1, $A35-$A$5-1), OFFSET(Existing_Cohort!$C$208, BY$4-($A35-$A$5), $A35-$A$5))</f>
        <v>15171.789734685826</v>
      </c>
      <c r="BZ35" s="67">
        <f ca="1">IF($A35-BZ$4&gt;$A$5, OFFSET(New_Cohort!$E$109, $A35-$A$5-BZ$4-1, $A35-$A$5-1), OFFSET(Existing_Cohort!$C$208, BZ$4-($A35-$A$5), $A35-$A$5))</f>
        <v>15834.252388797053</v>
      </c>
      <c r="CA35" s="67">
        <f ca="1">IF($A35-CA$4&gt;$A$5, OFFSET(New_Cohort!$E$109, $A35-$A$5-CA$4-1, $A35-$A$5-1), OFFSET(Existing_Cohort!$C$208, CA$4-($A35-$A$5), $A35-$A$5))</f>
        <v>16637.862281025074</v>
      </c>
      <c r="CB35" s="67">
        <f ca="1">IF($A35-CB$4&gt;$A$5, OFFSET(New_Cohort!$E$109, $A35-$A$5-CB$4-1, $A35-$A$5-1), OFFSET(Existing_Cohort!$C$208, CB$4-($A35-$A$5), $A35-$A$5))</f>
        <v>16744.008088798873</v>
      </c>
      <c r="CC35" s="67">
        <f ca="1">IF($A35-CC$4&gt;$A$5, OFFSET(New_Cohort!$E$109, $A35-$A$5-CC$4-1, $A35-$A$5-1), OFFSET(Existing_Cohort!$C$208, CC$4-($A35-$A$5), $A35-$A$5))</f>
        <v>16513.246065903739</v>
      </c>
      <c r="CD35" s="67">
        <f ca="1">IF($A35-CD$4&gt;$A$5, OFFSET(New_Cohort!$E$109, $A35-$A$5-CD$4-1, $A35-$A$5-1), OFFSET(Existing_Cohort!$C$208, CD$4-($A35-$A$5), $A35-$A$5))</f>
        <v>16405.301711283377</v>
      </c>
      <c r="CE35" s="67">
        <f ca="1">IF($A35-CE$4&gt;$A$5, OFFSET(New_Cohort!$E$109, $A35-$A$5-CE$4-1, $A35-$A$5-1), OFFSET(Existing_Cohort!$C$208, CE$4-($A35-$A$5), $A35-$A$5))</f>
        <v>15693.167286508356</v>
      </c>
      <c r="CF35" s="67">
        <f ca="1">IF($A35-CF$4&gt;$A$5, OFFSET(New_Cohort!$E$109, $A35-$A$5-CF$4-1, $A35-$A$5-1), OFFSET(Existing_Cohort!$C$208, CF$4-($A35-$A$5), $A35-$A$5))</f>
        <v>14661.852620048099</v>
      </c>
      <c r="CG35" s="67">
        <f ca="1">IF($A35-CG$4&gt;$A$5, OFFSET(New_Cohort!$E$109, $A35-$A$5-CG$4-1, $A35-$A$5-1), OFFSET(Existing_Cohort!$C$208, CG$4-($A35-$A$5), $A35-$A$5))</f>
        <v>12857.084033958083</v>
      </c>
      <c r="CH35" s="67">
        <f ca="1">IF($A35-CH$4&gt;$A$5, OFFSET(New_Cohort!$E$109, $A35-$A$5-CH$4-1, $A35-$A$5-1), OFFSET(Existing_Cohort!$C$208, CH$4-($A35-$A$5), $A35-$A$5))</f>
        <v>11363.742992625423</v>
      </c>
      <c r="CI35" s="67">
        <f ca="1">IF($A35-CI$4&gt;$A$5, OFFSET(New_Cohort!$E$109, $A35-$A$5-CI$4-1, $A35-$A$5-1), OFFSET(Existing_Cohort!$C$208, CI$4-($A35-$A$5), $A35-$A$5))</f>
        <v>10875.062941897173</v>
      </c>
      <c r="CJ35" s="67">
        <f ca="1">IF($A35-CJ$4&gt;$A$5, OFFSET(New_Cohort!$E$109, $A35-$A$5-CJ$4-1, $A35-$A$5-1), OFFSET(Existing_Cohort!$C$208, CJ$4-($A35-$A$5), $A35-$A$5))</f>
        <v>9979.3951046453403</v>
      </c>
      <c r="CK35" s="67">
        <f ca="1">IF($A35-CK$4&gt;$A$5, OFFSET(New_Cohort!$E$109, $A35-$A$5-CK$4-1, $A35-$A$5-1), OFFSET(Existing_Cohort!$C$208, CK$4-($A35-$A$5), $A35-$A$5))</f>
        <v>9429.9785298061306</v>
      </c>
      <c r="CL35" s="67">
        <f ca="1">IF($A35-CL$4&gt;$A$5, OFFSET(New_Cohort!$E$109, $A35-$A$5-CL$4-1, $A35-$A$5-1), OFFSET(Existing_Cohort!$C$208, CL$4-($A35-$A$5), $A35-$A$5))</f>
        <v>7930.6059419118756</v>
      </c>
      <c r="CM35" s="67">
        <f ca="1">IF($A35-CM$4&gt;$A$5, OFFSET(New_Cohort!$E$109, $A35-$A$5-CM$4-1, $A35-$A$5-1), OFFSET(Existing_Cohort!$C$208, CM$4-($A35-$A$5), $A35-$A$5))</f>
        <v>4970.5014535168457</v>
      </c>
      <c r="CN35" s="67">
        <f ca="1">IF($A35-CN$4&gt;$A$5, OFFSET(New_Cohort!$E$109, $A35-$A$5-CN$4-1, $A35-$A$5-1), OFFSET(Existing_Cohort!$C$208, CN$4-($A35-$A$5), $A35-$A$5))</f>
        <v>3349.1069703710396</v>
      </c>
      <c r="CO35" s="67">
        <f ca="1">IF($A35-CO$4&gt;$A$5, OFFSET(New_Cohort!$E$109, $A35-$A$5-CO$4-1, $A35-$A$5-1), OFFSET(Existing_Cohort!$C$208, CO$4-($A35-$A$5), $A35-$A$5))</f>
        <v>2983.6700481574044</v>
      </c>
      <c r="CP35" s="67">
        <f ca="1">IF($A35-CP$4&gt;$A$5, OFFSET(New_Cohort!$E$109, $A35-$A$5-CP$4-1, $A35-$A$5-1), OFFSET(Existing_Cohort!$C$208, CP$4-($A35-$A$5), $A35-$A$5))</f>
        <v>2843.6643848675508</v>
      </c>
      <c r="CQ35" s="67">
        <f ca="1">IF($A35-CQ$4&gt;$A$5, OFFSET(New_Cohort!$E$109, $A35-$A$5-CQ$4-1, $A35-$A$5-1), OFFSET(Existing_Cohort!$C$208, CQ$4-($A35-$A$5), $A35-$A$5))</f>
        <v>2815.7595484804756</v>
      </c>
      <c r="CR35" s="67">
        <f ca="1">IF($A35-CR$4&gt;$A$5, OFFSET(New_Cohort!$E$109, $A35-$A$5-CR$4-1, $A35-$A$5-1), OFFSET(Existing_Cohort!$C$208, CR$4-($A35-$A$5), $A35-$A$5))</f>
        <v>2372.8276137656094</v>
      </c>
      <c r="CS35" s="67">
        <f ca="1">IF($A35-CS$4&gt;$A$5, OFFSET(New_Cohort!$E$109, $A35-$A$5-CS$4-1, $A35-$A$5-1), OFFSET(Existing_Cohort!$C$208, CS$4-($A35-$A$5), $A35-$A$5))</f>
        <v>1885.4447317269469</v>
      </c>
      <c r="CT35" s="67">
        <f ca="1">IF($A35-CT$4&gt;$A$5, OFFSET(New_Cohort!$E$109, $A35-$A$5-CT$4-1, $A35-$A$5-1), OFFSET(Existing_Cohort!$C$208, CT$4-($A35-$A$5), $A35-$A$5))</f>
        <v>1527.544366092568</v>
      </c>
      <c r="CU35" s="67">
        <f ca="1">IF($A35-CU$4&gt;$A$5, OFFSET(New_Cohort!$E$109, $A35-$A$5-CU$4-1, $A35-$A$5-1), OFFSET(Existing_Cohort!$C$208, CU$4-($A35-$A$5), $A35-$A$5))</f>
        <v>1149.5130865420906</v>
      </c>
      <c r="CV35" s="67">
        <f ca="1">IF($A35-CV$4&gt;$A$5, OFFSET(New_Cohort!$E$109, $A35-$A$5-CV$4-1, $A35-$A$5-1), OFFSET(Existing_Cohort!$C$208, CV$4-($A35-$A$5), $A35-$A$5))</f>
        <v>874.76120794369558</v>
      </c>
      <c r="CW35" s="67">
        <f ca="1">IF($A35-CW$4&gt;$A$5, OFFSET(New_Cohort!$E$109, $A35-$A$5-CW$4-1, $A35-$A$5-1), OFFSET(Existing_Cohort!$C$208, CW$4-($A35-$A$5), $A35-$A$5))</f>
        <v>623.88051461991506</v>
      </c>
      <c r="CX35" s="179">
        <f ca="1">SUM(OFFSET(Existing_Cohort!$C$308, $A$5-$A35,$A35-2021, $A35-$A$5+1))</f>
        <v>3164.6152236199341</v>
      </c>
      <c r="CY35" s="29"/>
      <c r="CZ35" s="29">
        <f ca="1">SUM(B35:CX35)-OFFSET(Summary_Calculations!$D$26, 0, By_Age!$A35-2022)</f>
        <v>0</v>
      </c>
    </row>
    <row r="36" spans="1:104" x14ac:dyDescent="0.35">
      <c r="A36">
        <f t="shared" si="0"/>
        <v>2052</v>
      </c>
      <c r="B36" s="178">
        <f ca="1">IF($A36-B$4&gt;$A$5, OFFSET(New_Cohort!$E$109, $A36-$A$5-B$4-1, $A36-$A$5-1), OFFSET(Existing_Cohort!$C$208, B$4-($A36-$A$5), $A36-$A$5))</f>
        <v>11132.975358506916</v>
      </c>
      <c r="C36" s="67">
        <f ca="1">IF($A36-C$4&gt;$A$5, OFFSET(New_Cohort!$E$109, $A36-$A$5-C$4-1, $A36-$A$5-1), OFFSET(Existing_Cohort!$C$208, C$4-($A36-$A$5), $A36-$A$5))</f>
        <v>11405.358583225472</v>
      </c>
      <c r="D36" s="67">
        <f ca="1">IF($A36-D$4&gt;$A$5, OFFSET(New_Cohort!$E$109, $A36-$A$5-D$4-1, $A36-$A$5-1), OFFSET(Existing_Cohort!$C$208, D$4-($A36-$A$5), $A36-$A$5))</f>
        <v>11619.777747427132</v>
      </c>
      <c r="E36" s="67">
        <f ca="1">IF($A36-E$4&gt;$A$5, OFFSET(New_Cohort!$E$109, $A36-$A$5-E$4-1, $A36-$A$5-1), OFFSET(Existing_Cohort!$C$208, E$4-($A36-$A$5), $A36-$A$5))</f>
        <v>11805.782326922106</v>
      </c>
      <c r="F36" s="67">
        <f ca="1">IF($A36-F$4&gt;$A$5, OFFSET(New_Cohort!$E$109, $A36-$A$5-F$4-1, $A36-$A$5-1), OFFSET(Existing_Cohort!$C$208, F$4-($A36-$A$5), $A36-$A$5))</f>
        <v>11965.99501730697</v>
      </c>
      <c r="G36" s="67">
        <f ca="1">IF($A36-G$4&gt;$A$5, OFFSET(New_Cohort!$E$109, $A36-$A$5-G$4-1, $A36-$A$5-1), OFFSET(Existing_Cohort!$C$208, G$4-($A36-$A$5), $A36-$A$5))</f>
        <v>12096.754585219478</v>
      </c>
      <c r="H36" s="67">
        <f ca="1">IF($A36-H$4&gt;$A$5, OFFSET(New_Cohort!$E$109, $A36-$A$5-H$4-1, $A36-$A$5-1), OFFSET(Existing_Cohort!$C$208, H$4-($A36-$A$5), $A36-$A$5))</f>
        <v>12166.307433401547</v>
      </c>
      <c r="I36" s="67">
        <f ca="1">IF($A36-I$4&gt;$A$5, OFFSET(New_Cohort!$E$109, $A36-$A$5-I$4-1, $A36-$A$5-1), OFFSET(Existing_Cohort!$C$208, I$4-($A36-$A$5), $A36-$A$5))</f>
        <v>12145.8139724621</v>
      </c>
      <c r="J36" s="67">
        <f ca="1">IF($A36-J$4&gt;$A$5, OFFSET(New_Cohort!$E$109, $A36-$A$5-J$4-1, $A36-$A$5-1), OFFSET(Existing_Cohort!$C$208, J$4-($A36-$A$5), $A36-$A$5))</f>
        <v>13687.024831923329</v>
      </c>
      <c r="K36" s="67">
        <f ca="1">IF($A36-K$4&gt;$A$5, OFFSET(New_Cohort!$E$109, $A36-$A$5-K$4-1, $A36-$A$5-1), OFFSET(Existing_Cohort!$C$208, K$4-($A36-$A$5), $A36-$A$5))</f>
        <v>13916.413719958473</v>
      </c>
      <c r="L36" s="67">
        <f ca="1">IF($A36-L$4&gt;$A$5, OFFSET(New_Cohort!$E$109, $A36-$A$5-L$4-1, $A36-$A$5-1), OFFSET(Existing_Cohort!$C$208, L$4-($A36-$A$5), $A36-$A$5))</f>
        <v>14009.784701483362</v>
      </c>
      <c r="M36" s="67">
        <f ca="1">IF($A36-M$4&gt;$A$5, OFFSET(New_Cohort!$E$109, $A36-$A$5-M$4-1, $A36-$A$5-1), OFFSET(Existing_Cohort!$C$208, M$4-($A36-$A$5), $A36-$A$5))</f>
        <v>13957.838596855268</v>
      </c>
      <c r="N36" s="67">
        <f ca="1">IF($A36-N$4&gt;$A$5, OFFSET(New_Cohort!$E$109, $A36-$A$5-N$4-1, $A36-$A$5-1), OFFSET(Existing_Cohort!$C$208, N$4-($A36-$A$5), $A36-$A$5))</f>
        <v>13800.186599111074</v>
      </c>
      <c r="O36" s="67">
        <f ca="1">IF($A36-O$4&gt;$A$5, OFFSET(New_Cohort!$E$109, $A36-$A$5-O$4-1, $A36-$A$5-1), OFFSET(Existing_Cohort!$C$208, O$4-($A36-$A$5), $A36-$A$5))</f>
        <v>13661.100522092278</v>
      </c>
      <c r="P36" s="67">
        <f ca="1">IF($A36-P$4&gt;$A$5, OFFSET(New_Cohort!$E$109, $A36-$A$5-P$4-1, $A36-$A$5-1), OFFSET(Existing_Cohort!$C$208, P$4-($A36-$A$5), $A36-$A$5))</f>
        <v>13503.30299581353</v>
      </c>
      <c r="Q36" s="67">
        <f ca="1">IF($A36-Q$4&gt;$A$5, OFFSET(New_Cohort!$E$109, $A36-$A$5-Q$4-1, $A36-$A$5-1), OFFSET(Existing_Cohort!$C$208, Q$4-($A36-$A$5), $A36-$A$5))</f>
        <v>13327.888923697064</v>
      </c>
      <c r="R36" s="67">
        <f ca="1">IF($A36-R$4&gt;$A$5, OFFSET(New_Cohort!$E$109, $A36-$A$5-R$4-1, $A36-$A$5-1), OFFSET(Existing_Cohort!$C$208, R$4-($A36-$A$5), $A36-$A$5))</f>
        <v>13170.244137513837</v>
      </c>
      <c r="S36" s="67">
        <f ca="1">IF($A36-S$4&gt;$A$5, OFFSET(New_Cohort!$E$109, $A36-$A$5-S$4-1, $A36-$A$5-1), OFFSET(Existing_Cohort!$C$208, S$4-($A36-$A$5), $A36-$A$5))</f>
        <v>13034.206948338109</v>
      </c>
      <c r="T36" s="67">
        <f ca="1">IF($A36-T$4&gt;$A$5, OFFSET(New_Cohort!$E$109, $A36-$A$5-T$4-1, $A36-$A$5-1), OFFSET(Existing_Cohort!$C$208, T$4-($A36-$A$5), $A36-$A$5))</f>
        <v>12928.094482800567</v>
      </c>
      <c r="U36" s="67">
        <f ca="1">IF($A36-U$4&gt;$A$5, OFFSET(New_Cohort!$E$109, $A36-$A$5-U$4-1, $A36-$A$5-1), OFFSET(Existing_Cohort!$C$208, U$4-($A36-$A$5), $A36-$A$5))</f>
        <v>12839.754040426429</v>
      </c>
      <c r="V36" s="67">
        <f ca="1">IF($A36-V$4&gt;$A$5, OFFSET(New_Cohort!$E$109, $A36-$A$5-V$4-1, $A36-$A$5-1), OFFSET(Existing_Cohort!$C$208, V$4-($A36-$A$5), $A36-$A$5))</f>
        <v>12792.816995070483</v>
      </c>
      <c r="W36" s="67">
        <f ca="1">IF($A36-W$4&gt;$A$5, OFFSET(New_Cohort!$E$109, $A36-$A$5-W$4-1, $A36-$A$5-1), OFFSET(Existing_Cohort!$C$208, W$4-($A36-$A$5), $A36-$A$5))</f>
        <v>12815.517968991371</v>
      </c>
      <c r="X36" s="67">
        <f ca="1">IF($A36-X$4&gt;$A$5, OFFSET(New_Cohort!$E$109, $A36-$A$5-X$4-1, $A36-$A$5-1), OFFSET(Existing_Cohort!$C$208, X$4-($A36-$A$5), $A36-$A$5))</f>
        <v>12908.578776156153</v>
      </c>
      <c r="Y36" s="67">
        <f ca="1">IF($A36-Y$4&gt;$A$5, OFFSET(New_Cohort!$E$109, $A36-$A$5-Y$4-1, $A36-$A$5-1), OFFSET(Existing_Cohort!$C$208, Y$4-($A36-$A$5), $A36-$A$5))</f>
        <v>13064.152679036739</v>
      </c>
      <c r="Z36" s="67">
        <f ca="1">IF($A36-Z$4&gt;$A$5, OFFSET(New_Cohort!$E$109, $A36-$A$5-Z$4-1, $A36-$A$5-1), OFFSET(Existing_Cohort!$C$208, Z$4-($A36-$A$5), $A36-$A$5))</f>
        <v>13288.580748296079</v>
      </c>
      <c r="AA36" s="67">
        <f ca="1">IF($A36-AA$4&gt;$A$5, OFFSET(New_Cohort!$E$109, $A36-$A$5-AA$4-1, $A36-$A$5-1), OFFSET(Existing_Cohort!$C$208, AA$4-($A36-$A$5), $A36-$A$5))</f>
        <v>13611.317741289837</v>
      </c>
      <c r="AB36" s="67">
        <f ca="1">IF($A36-AB$4&gt;$A$5, OFFSET(New_Cohort!$E$109, $A36-$A$5-AB$4-1, $A36-$A$5-1), OFFSET(Existing_Cohort!$C$208, AB$4-($A36-$A$5), $A36-$A$5))</f>
        <v>14166.078830652805</v>
      </c>
      <c r="AC36" s="67">
        <f ca="1">IF($A36-AC$4&gt;$A$5, OFFSET(New_Cohort!$E$109, $A36-$A$5-AC$4-1, $A36-$A$5-1), OFFSET(Existing_Cohort!$C$208, AC$4-($A36-$A$5), $A36-$A$5))</f>
        <v>14856.665301059764</v>
      </c>
      <c r="AD36" s="67">
        <f ca="1">IF($A36-AD$4&gt;$A$5, OFFSET(New_Cohort!$E$109, $A36-$A$5-AD$4-1, $A36-$A$5-1), OFFSET(Existing_Cohort!$C$208, AD$4-($A36-$A$5), $A36-$A$5))</f>
        <v>15461.195935053394</v>
      </c>
      <c r="AE36" s="67">
        <f ca="1">IF($A36-AE$4&gt;$A$5, OFFSET(New_Cohort!$E$109, $A36-$A$5-AE$4-1, $A36-$A$5-1), OFFSET(Existing_Cohort!$C$208, AE$4-($A36-$A$5), $A36-$A$5))</f>
        <v>16077.729873850003</v>
      </c>
      <c r="AF36" s="67">
        <f ca="1">IF($A36-AF$4&gt;$A$5, OFFSET(New_Cohort!$E$109, $A36-$A$5-AF$4-1, $A36-$A$5-1), OFFSET(Existing_Cohort!$C$208, AF$4-($A36-$A$5), $A36-$A$5))</f>
        <v>16703.873995988302</v>
      </c>
      <c r="AG36" s="67">
        <f ca="1">IF($A36-AG$4&gt;$A$5, OFFSET(New_Cohort!$E$109, $A36-$A$5-AG$4-1, $A36-$A$5-1), OFFSET(Existing_Cohort!$C$208, AG$4-($A36-$A$5), $A36-$A$5))</f>
        <v>11394.262232569848</v>
      </c>
      <c r="AH36" s="67">
        <f ca="1">IF($A36-AH$4&gt;$A$5, OFFSET(New_Cohort!$E$109, $A36-$A$5-AH$4-1, $A36-$A$5-1), OFFSET(Existing_Cohort!$C$208, AH$4-($A36-$A$5), $A36-$A$5))</f>
        <v>13224.731244568418</v>
      </c>
      <c r="AI36" s="67">
        <f ca="1">IF($A36-AI$4&gt;$A$5, OFFSET(New_Cohort!$E$109, $A36-$A$5-AI$4-1, $A36-$A$5-1), OFFSET(Existing_Cohort!$C$208, AI$4-($A36-$A$5), $A36-$A$5))</f>
        <v>14812.34143291412</v>
      </c>
      <c r="AJ36" s="67">
        <f ca="1">IF($A36-AJ$4&gt;$A$5, OFFSET(New_Cohort!$E$109, $A36-$A$5-AJ$4-1, $A36-$A$5-1), OFFSET(Existing_Cohort!$C$208, AJ$4-($A36-$A$5), $A36-$A$5))</f>
        <v>16657.061415730877</v>
      </c>
      <c r="AK36" s="67">
        <f ca="1">IF($A36-AK$4&gt;$A$5, OFFSET(New_Cohort!$E$109, $A36-$A$5-AK$4-1, $A36-$A$5-1), OFFSET(Existing_Cohort!$C$208, AK$4-($A36-$A$5), $A36-$A$5))</f>
        <v>17999.230083791896</v>
      </c>
      <c r="AL36" s="67">
        <f ca="1">IF($A36-AL$4&gt;$A$5, OFFSET(New_Cohort!$E$109, $A36-$A$5-AL$4-1, $A36-$A$5-1), OFFSET(Existing_Cohort!$C$208, AL$4-($A36-$A$5), $A36-$A$5))</f>
        <v>17493.402062842259</v>
      </c>
      <c r="AM36" s="67">
        <f ca="1">IF($A36-AM$4&gt;$A$5, OFFSET(New_Cohort!$E$109, $A36-$A$5-AM$4-1, $A36-$A$5-1), OFFSET(Existing_Cohort!$C$208, AM$4-($A36-$A$5), $A36-$A$5))</f>
        <v>17674.823451974531</v>
      </c>
      <c r="AN36" s="67">
        <f ca="1">IF($A36-AN$4&gt;$A$5, OFFSET(New_Cohort!$E$109, $A36-$A$5-AN$4-1, $A36-$A$5-1), OFFSET(Existing_Cohort!$C$208, AN$4-($A36-$A$5), $A36-$A$5))</f>
        <v>18039.408693765829</v>
      </c>
      <c r="AO36" s="67">
        <f ca="1">IF($A36-AO$4&gt;$A$5, OFFSET(New_Cohort!$E$109, $A36-$A$5-AO$4-1, $A36-$A$5-1), OFFSET(Existing_Cohort!$C$208, AO$4-($A36-$A$5), $A36-$A$5))</f>
        <v>18260.143124439943</v>
      </c>
      <c r="AP36" s="67">
        <f ca="1">IF($A36-AP$4&gt;$A$5, OFFSET(New_Cohort!$E$109, $A36-$A$5-AP$4-1, $A36-$A$5-1), OFFSET(Existing_Cohort!$C$208, AP$4-($A36-$A$5), $A36-$A$5))</f>
        <v>18013.88537287158</v>
      </c>
      <c r="AQ36" s="67">
        <f ca="1">IF($A36-AQ$4&gt;$A$5, OFFSET(New_Cohort!$E$109, $A36-$A$5-AQ$4-1, $A36-$A$5-1), OFFSET(Existing_Cohort!$C$208, AQ$4-($A36-$A$5), $A36-$A$5))</f>
        <v>17343.719991952246</v>
      </c>
      <c r="AR36" s="67">
        <f ca="1">IF($A36-AR$4&gt;$A$5, OFFSET(New_Cohort!$E$109, $A36-$A$5-AR$4-1, $A36-$A$5-1), OFFSET(Existing_Cohort!$C$208, AR$4-($A36-$A$5), $A36-$A$5))</f>
        <v>17423.454256746165</v>
      </c>
      <c r="AS36" s="67">
        <f ca="1">IF($A36-AS$4&gt;$A$5, OFFSET(New_Cohort!$E$109, $A36-$A$5-AS$4-1, $A36-$A$5-1), OFFSET(Existing_Cohort!$C$208, AS$4-($A36-$A$5), $A36-$A$5))</f>
        <v>17296.927220627702</v>
      </c>
      <c r="AT36" s="67">
        <f ca="1">IF($A36-AT$4&gt;$A$5, OFFSET(New_Cohort!$E$109, $A36-$A$5-AT$4-1, $A36-$A$5-1), OFFSET(Existing_Cohort!$C$208, AT$4-($A36-$A$5), $A36-$A$5))</f>
        <v>16855.772464189286</v>
      </c>
      <c r="AU36" s="67">
        <f ca="1">IF($A36-AU$4&gt;$A$5, OFFSET(New_Cohort!$E$109, $A36-$A$5-AU$4-1, $A36-$A$5-1), OFFSET(Existing_Cohort!$C$208, AU$4-($A36-$A$5), $A36-$A$5))</f>
        <v>16385.584460533326</v>
      </c>
      <c r="AV36" s="67">
        <f ca="1">IF($A36-AV$4&gt;$A$5, OFFSET(New_Cohort!$E$109, $A36-$A$5-AV$4-1, $A36-$A$5-1), OFFSET(Existing_Cohort!$C$208, AV$4-($A36-$A$5), $A36-$A$5))</f>
        <v>16021.482515401167</v>
      </c>
      <c r="AW36" s="67">
        <f ca="1">IF($A36-AW$4&gt;$A$5, OFFSET(New_Cohort!$E$109, $A36-$A$5-AW$4-1, $A36-$A$5-1), OFFSET(Existing_Cohort!$C$208, AW$4-($A36-$A$5), $A36-$A$5))</f>
        <v>15735.026179177612</v>
      </c>
      <c r="AX36" s="67">
        <f ca="1">IF($A36-AX$4&gt;$A$5, OFFSET(New_Cohort!$E$109, $A36-$A$5-AX$4-1, $A36-$A$5-1), OFFSET(Existing_Cohort!$C$208, AX$4-($A36-$A$5), $A36-$A$5))</f>
        <v>15442.220663706226</v>
      </c>
      <c r="AY36" s="67">
        <f ca="1">IF($A36-AY$4&gt;$A$5, OFFSET(New_Cohort!$E$109, $A36-$A$5-AY$4-1, $A36-$A$5-1), OFFSET(Existing_Cohort!$C$208, AY$4-($A36-$A$5), $A36-$A$5))</f>
        <v>15278.23081237559</v>
      </c>
      <c r="AZ36" s="67">
        <f ca="1">IF($A36-AZ$4&gt;$A$5, OFFSET(New_Cohort!$E$109, $A36-$A$5-AZ$4-1, $A36-$A$5-1), OFFSET(Existing_Cohort!$C$208, AZ$4-($A36-$A$5), $A36-$A$5))</f>
        <v>15309.959874704606</v>
      </c>
      <c r="BA36" s="67">
        <f ca="1">IF($A36-BA$4&gt;$A$5, OFFSET(New_Cohort!$E$109, $A36-$A$5-BA$4-1, $A36-$A$5-1), OFFSET(Existing_Cohort!$C$208, BA$4-($A36-$A$5), $A36-$A$5))</f>
        <v>15716.845438697323</v>
      </c>
      <c r="BB36" s="67">
        <f ca="1">IF($A36-BB$4&gt;$A$5, OFFSET(New_Cohort!$E$109, $A36-$A$5-BB$4-1, $A36-$A$5-1), OFFSET(Existing_Cohort!$C$208, BB$4-($A36-$A$5), $A36-$A$5))</f>
        <v>15718.948805752501</v>
      </c>
      <c r="BC36" s="67">
        <f ca="1">IF($A36-BC$4&gt;$A$5, OFFSET(New_Cohort!$E$109, $A36-$A$5-BC$4-1, $A36-$A$5-1), OFFSET(Existing_Cohort!$C$208, BC$4-($A36-$A$5), $A36-$A$5))</f>
        <v>15425.866593103463</v>
      </c>
      <c r="BD36" s="67">
        <f ca="1">IF($A36-BD$4&gt;$A$5, OFFSET(New_Cohort!$E$109, $A36-$A$5-BD$4-1, $A36-$A$5-1), OFFSET(Existing_Cohort!$C$208, BD$4-($A36-$A$5), $A36-$A$5))</f>
        <v>15688.870833052482</v>
      </c>
      <c r="BE36" s="67">
        <f ca="1">IF($A36-BE$4&gt;$A$5, OFFSET(New_Cohort!$E$109, $A36-$A$5-BE$4-1, $A36-$A$5-1), OFFSET(Existing_Cohort!$C$208, BE$4-($A36-$A$5), $A36-$A$5))</f>
        <v>16089.538220304386</v>
      </c>
      <c r="BF36" s="67">
        <f ca="1">IF($A36-BF$4&gt;$A$5, OFFSET(New_Cohort!$E$109, $A36-$A$5-BF$4-1, $A36-$A$5-1), OFFSET(Existing_Cohort!$C$208, BF$4-($A36-$A$5), $A36-$A$5))</f>
        <v>16587.909329942457</v>
      </c>
      <c r="BG36" s="67">
        <f ca="1">IF($A36-BG$4&gt;$A$5, OFFSET(New_Cohort!$E$109, $A36-$A$5-BG$4-1, $A36-$A$5-1), OFFSET(Existing_Cohort!$C$208, BG$4-($A36-$A$5), $A36-$A$5))</f>
        <v>17056.931991682333</v>
      </c>
      <c r="BH36" s="67">
        <f ca="1">IF($A36-BH$4&gt;$A$5, OFFSET(New_Cohort!$E$109, $A36-$A$5-BH$4-1, $A36-$A$5-1), OFFSET(Existing_Cohort!$C$208, BH$4-($A36-$A$5), $A36-$A$5))</f>
        <v>17503.673111760094</v>
      </c>
      <c r="BI36" s="67">
        <f ca="1">IF($A36-BI$4&gt;$A$5, OFFSET(New_Cohort!$E$109, $A36-$A$5-BI$4-1, $A36-$A$5-1), OFFSET(Existing_Cohort!$C$208, BI$4-($A36-$A$5), $A36-$A$5))</f>
        <v>18102.133021860416</v>
      </c>
      <c r="BJ36" s="67">
        <f ca="1">IF($A36-BJ$4&gt;$A$5, OFFSET(New_Cohort!$E$109, $A36-$A$5-BJ$4-1, $A36-$A$5-1), OFFSET(Existing_Cohort!$C$208, BJ$4-($A36-$A$5), $A36-$A$5))</f>
        <v>19094.230925644755</v>
      </c>
      <c r="BK36" s="67">
        <f ca="1">IF($A36-BK$4&gt;$A$5, OFFSET(New_Cohort!$E$109, $A36-$A$5-BK$4-1, $A36-$A$5-1), OFFSET(Existing_Cohort!$C$208, BK$4-($A36-$A$5), $A36-$A$5))</f>
        <v>22047.54702142359</v>
      </c>
      <c r="BL36" s="67">
        <f ca="1">IF($A36-BL$4&gt;$A$5, OFFSET(New_Cohort!$E$109, $A36-$A$5-BL$4-1, $A36-$A$5-1), OFFSET(Existing_Cohort!$C$208, BL$4-($A36-$A$5), $A36-$A$5))</f>
        <v>23809.143684422339</v>
      </c>
      <c r="BM36" s="67">
        <f ca="1">IF($A36-BM$4&gt;$A$5, OFFSET(New_Cohort!$E$109, $A36-$A$5-BM$4-1, $A36-$A$5-1), OFFSET(Existing_Cohort!$C$208, BM$4-($A36-$A$5), $A36-$A$5))</f>
        <v>22841.500880275533</v>
      </c>
      <c r="BN36" s="67">
        <f ca="1">IF($A36-BN$4&gt;$A$5, OFFSET(New_Cohort!$E$109, $A36-$A$5-BN$4-1, $A36-$A$5-1), OFFSET(Existing_Cohort!$C$208, BN$4-($A36-$A$5), $A36-$A$5))</f>
        <v>22838.694831109664</v>
      </c>
      <c r="BO36" s="67">
        <f ca="1">IF($A36-BO$4&gt;$A$5, OFFSET(New_Cohort!$E$109, $A36-$A$5-BO$4-1, $A36-$A$5-1), OFFSET(Existing_Cohort!$C$208, BO$4-($A36-$A$5), $A36-$A$5))</f>
        <v>22526.69198674351</v>
      </c>
      <c r="BP36" s="67">
        <f ca="1">IF($A36-BP$4&gt;$A$5, OFFSET(New_Cohort!$E$109, $A36-$A$5-BP$4-1, $A36-$A$5-1), OFFSET(Existing_Cohort!$C$208, BP$4-($A36-$A$5), $A36-$A$5))</f>
        <v>20866.702438707311</v>
      </c>
      <c r="BQ36" s="67">
        <f ca="1">IF($A36-BQ$4&gt;$A$5, OFFSET(New_Cohort!$E$109, $A36-$A$5-BQ$4-1, $A36-$A$5-1), OFFSET(Existing_Cohort!$C$208, BQ$4-($A36-$A$5), $A36-$A$5))</f>
        <v>19328.48776512553</v>
      </c>
      <c r="BR36" s="67">
        <f ca="1">IF($A36-BR$4&gt;$A$5, OFFSET(New_Cohort!$E$109, $A36-$A$5-BR$4-1, $A36-$A$5-1), OFFSET(Existing_Cohort!$C$208, BR$4-($A36-$A$5), $A36-$A$5))</f>
        <v>18106.963233818846</v>
      </c>
      <c r="BS36" s="67">
        <f ca="1">IF($A36-BS$4&gt;$A$5, OFFSET(New_Cohort!$E$109, $A36-$A$5-BS$4-1, $A36-$A$5-1), OFFSET(Existing_Cohort!$C$208, BS$4-($A36-$A$5), $A36-$A$5))</f>
        <v>18492.503233016789</v>
      </c>
      <c r="BT36" s="67">
        <f ca="1">IF($A36-BT$4&gt;$A$5, OFFSET(New_Cohort!$E$109, $A36-$A$5-BT$4-1, $A36-$A$5-1), OFFSET(Existing_Cohort!$C$208, BT$4-($A36-$A$5), $A36-$A$5))</f>
        <v>18562.050138901577</v>
      </c>
      <c r="BU36" s="67">
        <f ca="1">IF($A36-BU$4&gt;$A$5, OFFSET(New_Cohort!$E$109, $A36-$A$5-BU$4-1, $A36-$A$5-1), OFFSET(Existing_Cohort!$C$208, BU$4-($A36-$A$5), $A36-$A$5))</f>
        <v>17132.646966013584</v>
      </c>
      <c r="BV36" s="67">
        <f ca="1">IF($A36-BV$4&gt;$A$5, OFFSET(New_Cohort!$E$109, $A36-$A$5-BV$4-1, $A36-$A$5-1), OFFSET(Existing_Cohort!$C$208, BV$4-($A36-$A$5), $A36-$A$5))</f>
        <v>16129.139302716932</v>
      </c>
      <c r="BW36" s="67">
        <f ca="1">IF($A36-BW$4&gt;$A$5, OFFSET(New_Cohort!$E$109, $A36-$A$5-BW$4-1, $A36-$A$5-1), OFFSET(Existing_Cohort!$C$208, BW$4-($A36-$A$5), $A36-$A$5))</f>
        <v>15058.440966914979</v>
      </c>
      <c r="BX36" s="67">
        <f ca="1">IF($A36-BX$4&gt;$A$5, OFFSET(New_Cohort!$E$109, $A36-$A$5-BX$4-1, $A36-$A$5-1), OFFSET(Existing_Cohort!$C$208, BX$4-($A36-$A$5), $A36-$A$5))</f>
        <v>14253.199293559603</v>
      </c>
      <c r="BY36" s="67">
        <f ca="1">IF($A36-BY$4&gt;$A$5, OFFSET(New_Cohort!$E$109, $A36-$A$5-BY$4-1, $A36-$A$5-1), OFFSET(Existing_Cohort!$C$208, BY$4-($A36-$A$5), $A36-$A$5))</f>
        <v>14376.435021175228</v>
      </c>
      <c r="BZ36" s="67">
        <f ca="1">IF($A36-BZ$4&gt;$A$5, OFFSET(New_Cohort!$E$109, $A36-$A$5-BZ$4-1, $A36-$A$5-1), OFFSET(Existing_Cohort!$C$208, BZ$4-($A36-$A$5), $A36-$A$5))</f>
        <v>14758.250079287631</v>
      </c>
      <c r="CA36" s="67">
        <f ca="1">IF($A36-CA$4&gt;$A$5, OFFSET(New_Cohort!$E$109, $A36-$A$5-CA$4-1, $A36-$A$5-1), OFFSET(Existing_Cohort!$C$208, CA$4-($A36-$A$5), $A36-$A$5))</f>
        <v>15350.913264836181</v>
      </c>
      <c r="CB36" s="67">
        <f ca="1">IF($A36-CB$4&gt;$A$5, OFFSET(New_Cohort!$E$109, $A36-$A$5-CB$4-1, $A36-$A$5-1), OFFSET(Existing_Cohort!$C$208, CB$4-($A36-$A$5), $A36-$A$5))</f>
        <v>16070.318107963058</v>
      </c>
      <c r="CC36" s="67">
        <f ca="1">IF($A36-CC$4&gt;$A$5, OFFSET(New_Cohort!$E$109, $A36-$A$5-CC$4-1, $A36-$A$5-1), OFFSET(Existing_Cohort!$C$208, CC$4-($A36-$A$5), $A36-$A$5))</f>
        <v>16106.92673919729</v>
      </c>
      <c r="CD36" s="67">
        <f ca="1">IF($A36-CD$4&gt;$A$5, OFFSET(New_Cohort!$E$109, $A36-$A$5-CD$4-1, $A36-$A$5-1), OFFSET(Existing_Cohort!$C$208, CD$4-($A36-$A$5), $A36-$A$5))</f>
        <v>15813.646693987339</v>
      </c>
      <c r="CE36" s="67">
        <f ca="1">IF($A36-CE$4&gt;$A$5, OFFSET(New_Cohort!$E$109, $A36-$A$5-CE$4-1, $A36-$A$5-1), OFFSET(Existing_Cohort!$C$208, CE$4-($A36-$A$5), $A36-$A$5))</f>
        <v>15632.678920746421</v>
      </c>
      <c r="CF36" s="67">
        <f ca="1">IF($A36-CF$4&gt;$A$5, OFFSET(New_Cohort!$E$109, $A36-$A$5-CF$4-1, $A36-$A$5-1), OFFSET(Existing_Cohort!$C$208, CF$4-($A36-$A$5), $A36-$A$5))</f>
        <v>14872.793782353083</v>
      </c>
      <c r="CG36" s="67">
        <f ca="1">IF($A36-CG$4&gt;$A$5, OFFSET(New_Cohort!$E$109, $A36-$A$5-CG$4-1, $A36-$A$5-1), OFFSET(Existing_Cohort!$C$208, CG$4-($A36-$A$5), $A36-$A$5))</f>
        <v>13812.327044697526</v>
      </c>
      <c r="CH36" s="67">
        <f ca="1">IF($A36-CH$4&gt;$A$5, OFFSET(New_Cohort!$E$109, $A36-$A$5-CH$4-1, $A36-$A$5-1), OFFSET(Existing_Cohort!$C$208, CH$4-($A36-$A$5), $A36-$A$5))</f>
        <v>12032.56707302866</v>
      </c>
      <c r="CI36" s="67">
        <f ca="1">IF($A36-CI$4&gt;$A$5, OFFSET(New_Cohort!$E$109, $A36-$A$5-CI$4-1, $A36-$A$5-1), OFFSET(Existing_Cohort!$C$208, CI$4-($A36-$A$5), $A36-$A$5))</f>
        <v>10558.472812765331</v>
      </c>
      <c r="CJ36" s="67">
        <f ca="1">IF($A36-CJ$4&gt;$A$5, OFFSET(New_Cohort!$E$109, $A36-$A$5-CJ$4-1, $A36-$A$5-1), OFFSET(Existing_Cohort!$C$208, CJ$4-($A36-$A$5), $A36-$A$5))</f>
        <v>10025.103119379217</v>
      </c>
      <c r="CK36" s="67">
        <f ca="1">IF($A36-CK$4&gt;$A$5, OFFSET(New_Cohort!$E$109, $A36-$A$5-CK$4-1, $A36-$A$5-1), OFFSET(Existing_Cohort!$C$208, CK$4-($A36-$A$5), $A36-$A$5))</f>
        <v>9121.0790422962673</v>
      </c>
      <c r="CL36" s="67">
        <f ca="1">IF($A36-CL$4&gt;$A$5, OFFSET(New_Cohort!$E$109, $A36-$A$5-CL$4-1, $A36-$A$5-1), OFFSET(Existing_Cohort!$C$208, CL$4-($A36-$A$5), $A36-$A$5))</f>
        <v>8539.7953701945644</v>
      </c>
      <c r="CM36" s="67">
        <f ca="1">IF($A36-CM$4&gt;$A$5, OFFSET(New_Cohort!$E$109, $A36-$A$5-CM$4-1, $A36-$A$5-1), OFFSET(Existing_Cohort!$C$208, CM$4-($A36-$A$5), $A36-$A$5))</f>
        <v>7111.3575979138113</v>
      </c>
      <c r="CN36" s="67">
        <f ca="1">IF($A36-CN$4&gt;$A$5, OFFSET(New_Cohort!$E$109, $A36-$A$5-CN$4-1, $A36-$A$5-1), OFFSET(Existing_Cohort!$C$208, CN$4-($A36-$A$5), $A36-$A$5))</f>
        <v>4410.3961804921819</v>
      </c>
      <c r="CO36" s="67">
        <f ca="1">IF($A36-CO$4&gt;$A$5, OFFSET(New_Cohort!$E$109, $A36-$A$5-CO$4-1, $A36-$A$5-1), OFFSET(Existing_Cohort!$C$208, CO$4-($A36-$A$5), $A36-$A$5))</f>
        <v>2938.7301309173936</v>
      </c>
      <c r="CP36" s="67">
        <f ca="1">IF($A36-CP$4&gt;$A$5, OFFSET(New_Cohort!$E$109, $A36-$A$5-CP$4-1, $A36-$A$5-1), OFFSET(Existing_Cohort!$C$208, CP$4-($A36-$A$5), $A36-$A$5))</f>
        <v>2587.2642766579111</v>
      </c>
      <c r="CQ36" s="67">
        <f ca="1">IF($A36-CQ$4&gt;$A$5, OFFSET(New_Cohort!$E$109, $A36-$A$5-CQ$4-1, $A36-$A$5-1), OFFSET(Existing_Cohort!$C$208, CQ$4-($A36-$A$5), $A36-$A$5))</f>
        <v>2435.1061609502208</v>
      </c>
      <c r="CR36" s="67">
        <f ca="1">IF($A36-CR$4&gt;$A$5, OFFSET(New_Cohort!$E$109, $A36-$A$5-CR$4-1, $A36-$A$5-1), OFFSET(Existing_Cohort!$C$208, CR$4-($A36-$A$5), $A36-$A$5))</f>
        <v>2379.2828582090651</v>
      </c>
      <c r="CS36" s="67">
        <f ca="1">IF($A36-CS$4&gt;$A$5, OFFSET(New_Cohort!$E$109, $A36-$A$5-CS$4-1, $A36-$A$5-1), OFFSET(Existing_Cohort!$C$208, CS$4-($A36-$A$5), $A36-$A$5))</f>
        <v>1976.6544285721409</v>
      </c>
      <c r="CT36" s="67">
        <f ca="1">IF($A36-CT$4&gt;$A$5, OFFSET(New_Cohort!$E$109, $A36-$A$5-CT$4-1, $A36-$A$5-1), OFFSET(Existing_Cohort!$C$208, CT$4-($A36-$A$5), $A36-$A$5))</f>
        <v>1546.768058779126</v>
      </c>
      <c r="CU36" s="67">
        <f ca="1">IF($A36-CU$4&gt;$A$5, OFFSET(New_Cohort!$E$109, $A36-$A$5-CU$4-1, $A36-$A$5-1), OFFSET(Existing_Cohort!$C$208, CU$4-($A36-$A$5), $A36-$A$5))</f>
        <v>1232.5525257390216</v>
      </c>
      <c r="CV36" s="67">
        <f ca="1">IF($A36-CV$4&gt;$A$5, OFFSET(New_Cohort!$E$109, $A36-$A$5-CV$4-1, $A36-$A$5-1), OFFSET(Existing_Cohort!$C$208, CV$4-($A36-$A$5), $A36-$A$5))</f>
        <v>910.97409307564214</v>
      </c>
      <c r="CW36" s="67">
        <f ca="1">IF($A36-CW$4&gt;$A$5, OFFSET(New_Cohort!$E$109, $A36-$A$5-CW$4-1, $A36-$A$5-1), OFFSET(Existing_Cohort!$C$208, CW$4-($A36-$A$5), $A36-$A$5))</f>
        <v>679.77301454487804</v>
      </c>
      <c r="CX36" s="179">
        <f ca="1">SUM(OFFSET(Existing_Cohort!$C$308, $A$5-$A36,$A36-2021, $A36-$A$5+1))</f>
        <v>3530.9901741402359</v>
      </c>
      <c r="CY36" s="29"/>
      <c r="CZ36" s="29">
        <f ca="1">SUM(B36:CX36)-OFFSET(Summary_Calculations!$D$26, 0, By_Age!$A36-2022)</f>
        <v>0</v>
      </c>
    </row>
    <row r="37" spans="1:104" x14ac:dyDescent="0.35">
      <c r="A37">
        <f t="shared" si="0"/>
        <v>2053</v>
      </c>
      <c r="B37" s="178">
        <f ca="1">IF($A37-B$4&gt;$A$5, OFFSET(New_Cohort!$E$109, $A37-$A$5-B$4-1, $A37-$A$5-1), OFFSET(Existing_Cohort!$C$208, B$4-($A37-$A$5), $A37-$A$5))</f>
        <v>10927.9798421668</v>
      </c>
      <c r="C37" s="67">
        <f ca="1">IF($A37-C$4&gt;$A$5, OFFSET(New_Cohort!$E$109, $A37-$A$5-C$4-1, $A37-$A$5-1), OFFSET(Existing_Cohort!$C$208, C$4-($A37-$A$5), $A37-$A$5))</f>
        <v>11128.317868679205</v>
      </c>
      <c r="D37" s="67">
        <f ca="1">IF($A37-D$4&gt;$A$5, OFFSET(New_Cohort!$E$109, $A37-$A$5-D$4-1, $A37-$A$5-1), OFFSET(Existing_Cohort!$C$208, D$4-($A37-$A$5), $A37-$A$5))</f>
        <v>11401.923222189376</v>
      </c>
      <c r="E37" s="67">
        <f ca="1">IF($A37-E$4&gt;$A$5, OFFSET(New_Cohort!$E$109, $A37-$A$5-E$4-1, $A37-$A$5-1), OFFSET(Existing_Cohort!$C$208, E$4-($A37-$A$5), $A37-$A$5))</f>
        <v>11617.222767910069</v>
      </c>
      <c r="F37" s="67">
        <f ca="1">IF($A37-F$4&gt;$A$5, OFFSET(New_Cohort!$E$109, $A37-$A$5-F$4-1, $A37-$A$5-1), OFFSET(Existing_Cohort!$C$208, F$4-($A37-$A$5), $A37-$A$5))</f>
        <v>11803.807156406663</v>
      </c>
      <c r="G37" s="67">
        <f ca="1">IF($A37-G$4&gt;$A$5, OFFSET(New_Cohort!$E$109, $A37-$A$5-G$4-1, $A37-$A$5-1), OFFSET(Existing_Cohort!$C$208, G$4-($A37-$A$5), $A37-$A$5))</f>
        <v>11964.369255991418</v>
      </c>
      <c r="H37" s="67">
        <f ca="1">IF($A37-H$4&gt;$A$5, OFFSET(New_Cohort!$E$109, $A37-$A$5-H$4-1, $A37-$A$5-1), OFFSET(Existing_Cohort!$C$208, H$4-($A37-$A$5), $A37-$A$5))</f>
        <v>12095.32110987855</v>
      </c>
      <c r="I37" s="67">
        <f ca="1">IF($A37-I$4&gt;$A$5, OFFSET(New_Cohort!$E$109, $A37-$A$5-I$4-1, $A37-$A$5-1), OFFSET(Existing_Cohort!$C$208, I$4-($A37-$A$5), $A37-$A$5))</f>
        <v>12164.984661911074</v>
      </c>
      <c r="J37" s="67">
        <f ca="1">IF($A37-J$4&gt;$A$5, OFFSET(New_Cohort!$E$109, $A37-$A$5-J$4-1, $A37-$A$5-1), OFFSET(Existing_Cohort!$C$208, J$4-($A37-$A$5), $A37-$A$5))</f>
        <v>12144.547398662824</v>
      </c>
      <c r="K37" s="67">
        <f ca="1">IF($A37-K$4&gt;$A$5, OFFSET(New_Cohort!$E$109, $A37-$A$5-K$4-1, $A37-$A$5-1), OFFSET(Existing_Cohort!$C$208, K$4-($A37-$A$5), $A37-$A$5))</f>
        <v>13685.593038445932</v>
      </c>
      <c r="L37" s="67">
        <f ca="1">IF($A37-L$4&gt;$A$5, OFFSET(New_Cohort!$E$109, $A37-$A$5-L$4-1, $A37-$A$5-1), OFFSET(Existing_Cohort!$C$208, L$4-($A37-$A$5), $A37-$A$5))</f>
        <v>13914.898723951466</v>
      </c>
      <c r="M37" s="67">
        <f ca="1">IF($A37-M$4&gt;$A$5, OFFSET(New_Cohort!$E$109, $A37-$A$5-M$4-1, $A37-$A$5-1), OFFSET(Existing_Cohort!$C$208, M$4-($A37-$A$5), $A37-$A$5))</f>
        <v>14008.148793679178</v>
      </c>
      <c r="N37" s="67">
        <f ca="1">IF($A37-N$4&gt;$A$5, OFFSET(New_Cohort!$E$109, $A37-$A$5-N$4-1, $A37-$A$5-1), OFFSET(Existing_Cohort!$C$208, N$4-($A37-$A$5), $A37-$A$5))</f>
        <v>13956.066959659951</v>
      </c>
      <c r="O37" s="67">
        <f ca="1">IF($A37-O$4&gt;$A$5, OFFSET(New_Cohort!$E$109, $A37-$A$5-O$4-1, $A37-$A$5-1), OFFSET(Existing_Cohort!$C$208, O$4-($A37-$A$5), $A37-$A$5))</f>
        <v>13798.253278346601</v>
      </c>
      <c r="P37" s="67">
        <f ca="1">IF($A37-P$4&gt;$A$5, OFFSET(New_Cohort!$E$109, $A37-$A$5-P$4-1, $A37-$A$5-1), OFFSET(Existing_Cohort!$C$208, P$4-($A37-$A$5), $A37-$A$5))</f>
        <v>13658.987198673205</v>
      </c>
      <c r="Q37" s="67">
        <f ca="1">IF($A37-Q$4&gt;$A$5, OFFSET(New_Cohort!$E$109, $A37-$A$5-Q$4-1, $A37-$A$5-1), OFFSET(Existing_Cohort!$C$208, Q$4-($A37-$A$5), $A37-$A$5))</f>
        <v>13501.012575514429</v>
      </c>
      <c r="R37" s="67">
        <f ca="1">IF($A37-R$4&gt;$A$5, OFFSET(New_Cohort!$E$109, $A37-$A$5-R$4-1, $A37-$A$5-1), OFFSET(Existing_Cohort!$C$208, R$4-($A37-$A$5), $A37-$A$5))</f>
        <v>13325.436694968437</v>
      </c>
      <c r="S37" s="67">
        <f ca="1">IF($A37-S$4&gt;$A$5, OFFSET(New_Cohort!$E$109, $A37-$A$5-S$4-1, $A37-$A$5-1), OFFSET(Existing_Cohort!$C$208, S$4-($A37-$A$5), $A37-$A$5))</f>
        <v>13167.643178244571</v>
      </c>
      <c r="T37" s="67">
        <f ca="1">IF($A37-T$4&gt;$A$5, OFFSET(New_Cohort!$E$109, $A37-$A$5-T$4-1, $A37-$A$5-1), OFFSET(Existing_Cohort!$C$208, T$4-($A37-$A$5), $A37-$A$5))</f>
        <v>13031.472860601973</v>
      </c>
      <c r="U37" s="67">
        <f ca="1">IF($A37-U$4&gt;$A$5, OFFSET(New_Cohort!$E$109, $A37-$A$5-U$4-1, $A37-$A$5-1), OFFSET(Existing_Cohort!$C$208, U$4-($A37-$A$5), $A37-$A$5))</f>
        <v>12925.232493946012</v>
      </c>
      <c r="V37" s="67">
        <f ca="1">IF($A37-V$4&gt;$A$5, OFFSET(New_Cohort!$E$109, $A37-$A$5-V$4-1, $A37-$A$5-1), OFFSET(Existing_Cohort!$C$208, V$4-($A37-$A$5), $A37-$A$5))</f>
        <v>12836.771005586057</v>
      </c>
      <c r="W37" s="67">
        <f ca="1">IF($A37-W$4&gt;$A$5, OFFSET(New_Cohort!$E$109, $A37-$A$5-W$4-1, $A37-$A$5-1), OFFSET(Existing_Cohort!$C$208, W$4-($A37-$A$5), $A37-$A$5))</f>
        <v>12789.705971384683</v>
      </c>
      <c r="X37" s="67">
        <f ca="1">IF($A37-X$4&gt;$A$5, OFFSET(New_Cohort!$E$109, $A37-$A$5-X$4-1, $A37-$A$5-1), OFFSET(Existing_Cohort!$C$208, X$4-($A37-$A$5), $A37-$A$5))</f>
        <v>12812.267384011675</v>
      </c>
      <c r="Y37" s="67">
        <f ca="1">IF($A37-Y$4&gt;$A$5, OFFSET(New_Cohort!$E$109, $A37-$A$5-Y$4-1, $A37-$A$5-1), OFFSET(Existing_Cohort!$C$208, Y$4-($A37-$A$5), $A37-$A$5))</f>
        <v>12905.162688820546</v>
      </c>
      <c r="Z37" s="67">
        <f ca="1">IF($A37-Z$4&gt;$A$5, OFFSET(New_Cohort!$E$109, $A37-$A$5-Z$4-1, $A37-$A$5-1), OFFSET(Existing_Cohort!$C$208, Z$4-($A37-$A$5), $A37-$A$5))</f>
        <v>13060.544656971133</v>
      </c>
      <c r="AA37" s="67">
        <f ca="1">IF($A37-AA$4&gt;$A$5, OFFSET(New_Cohort!$E$109, $A37-$A$5-AA$4-1, $A37-$A$5-1), OFFSET(Existing_Cohort!$C$208, AA$4-($A37-$A$5), $A37-$A$5))</f>
        <v>13284.745504960079</v>
      </c>
      <c r="AB37" s="67">
        <f ca="1">IF($A37-AB$4&gt;$A$5, OFFSET(New_Cohort!$E$109, $A37-$A$5-AB$4-1, $A37-$A$5-1), OFFSET(Existing_Cohort!$C$208, AB$4-($A37-$A$5), $A37-$A$5))</f>
        <v>13607.212135515854</v>
      </c>
      <c r="AC37" s="67">
        <f ca="1">IF($A37-AC$4&gt;$A$5, OFFSET(New_Cohort!$E$109, $A37-$A$5-AC$4-1, $A37-$A$5-1), OFFSET(Existing_Cohort!$C$208, AC$4-($A37-$A$5), $A37-$A$5))</f>
        <v>14161.589063734817</v>
      </c>
      <c r="AD37" s="67">
        <f ca="1">IF($A37-AD$4&gt;$A$5, OFFSET(New_Cohort!$E$109, $A37-$A$5-AD$4-1, $A37-$A$5-1), OFFSET(Existing_Cohort!$C$208, AD$4-($A37-$A$5), $A37-$A$5))</f>
        <v>14851.709506760861</v>
      </c>
      <c r="AE37" s="67">
        <f ca="1">IF($A37-AE$4&gt;$A$5, OFFSET(New_Cohort!$E$109, $A37-$A$5-AE$4-1, $A37-$A$5-1), OFFSET(Existing_Cohort!$C$208, AE$4-($A37-$A$5), $A37-$A$5))</f>
        <v>15455.738795648915</v>
      </c>
      <c r="AF37" s="67">
        <f ca="1">IF($A37-AF$4&gt;$A$5, OFFSET(New_Cohort!$E$109, $A37-$A$5-AF$4-1, $A37-$A$5-1), OFFSET(Existing_Cohort!$C$208, AF$4-($A37-$A$5), $A37-$A$5))</f>
        <v>16071.703538866206</v>
      </c>
      <c r="AG37" s="67">
        <f ca="1">IF($A37-AG$4&gt;$A$5, OFFSET(New_Cohort!$E$109, $A37-$A$5-AG$4-1, $A37-$A$5-1), OFFSET(Existing_Cohort!$C$208, AG$4-($A37-$A$5), $A37-$A$5))</f>
        <v>16697.193006191912</v>
      </c>
      <c r="AH37" s="67">
        <f ca="1">IF($A37-AH$4&gt;$A$5, OFFSET(New_Cohort!$E$109, $A37-$A$5-AH$4-1, $A37-$A$5-1), OFFSET(Existing_Cohort!$C$208, AH$4-($A37-$A$5), $A37-$A$5))</f>
        <v>11389.424279693045</v>
      </c>
      <c r="AI37" s="67">
        <f ca="1">IF($A37-AI$4&gt;$A$5, OFFSET(New_Cohort!$E$109, $A37-$A$5-AI$4-1, $A37-$A$5-1), OFFSET(Existing_Cohort!$C$208, AI$4-($A37-$A$5), $A37-$A$5))</f>
        <v>13218.763434227187</v>
      </c>
      <c r="AJ37" s="67">
        <f ca="1">IF($A37-AJ$4&gt;$A$5, OFFSET(New_Cohort!$E$109, $A37-$A$5-AJ$4-1, $A37-$A$5-1), OFFSET(Existing_Cohort!$C$208, AJ$4-($A37-$A$5), $A37-$A$5))</f>
        <v>14805.199644696368</v>
      </c>
      <c r="AK37" s="67">
        <f ca="1">IF($A37-AK$4&gt;$A$5, OFFSET(New_Cohort!$E$109, $A37-$A$5-AK$4-1, $A37-$A$5-1), OFFSET(Existing_Cohort!$C$208, AK$4-($A37-$A$5), $A37-$A$5))</f>
        <v>16648.461322689931</v>
      </c>
      <c r="AL37" s="67">
        <f ca="1">IF($A37-AL$4&gt;$A$5, OFFSET(New_Cohort!$E$109, $A37-$A$5-AL$4-1, $A37-$A$5-1), OFFSET(Existing_Cohort!$C$208, AL$4-($A37-$A$5), $A37-$A$5))</f>
        <v>17989.246616635937</v>
      </c>
      <c r="AM37" s="67">
        <f ca="1">IF($A37-AM$4&gt;$A$5, OFFSET(New_Cohort!$E$109, $A37-$A$5-AM$4-1, $A37-$A$5-1), OFFSET(Existing_Cohort!$C$208, AM$4-($A37-$A$5), $A37-$A$5))</f>
        <v>17482.94664305255</v>
      </c>
      <c r="AN37" s="67">
        <f ca="1">IF($A37-AN$4&gt;$A$5, OFFSET(New_Cohort!$E$109, $A37-$A$5-AN$4-1, $A37-$A$5-1), OFFSET(Existing_Cohort!$C$208, AN$4-($A37-$A$5), $A37-$A$5))</f>
        <v>17663.405497784643</v>
      </c>
      <c r="AO37" s="67">
        <f ca="1">IF($A37-AO$4&gt;$A$5, OFFSET(New_Cohort!$E$109, $A37-$A$5-AO$4-1, $A37-$A$5-1), OFFSET(Existing_Cohort!$C$208, AO$4-($A37-$A$5), $A37-$A$5))</f>
        <v>18026.775306979285</v>
      </c>
      <c r="AP37" s="67">
        <f ca="1">IF($A37-AP$4&gt;$A$5, OFFSET(New_Cohort!$E$109, $A37-$A$5-AP$4-1, $A37-$A$5-1), OFFSET(Existing_Cohort!$C$208, AP$4-($A37-$A$5), $A37-$A$5))</f>
        <v>18246.220528711703</v>
      </c>
      <c r="AQ37" s="67">
        <f ca="1">IF($A37-AQ$4&gt;$A$5, OFFSET(New_Cohort!$E$109, $A37-$A$5-AQ$4-1, $A37-$A$5-1), OFFSET(Existing_Cohort!$C$208, AQ$4-($A37-$A$5), $A37-$A$5))</f>
        <v>17998.885092683624</v>
      </c>
      <c r="AR37" s="67">
        <f ca="1">IF($A37-AR$4&gt;$A$5, OFFSET(New_Cohort!$E$109, $A37-$A$5-AR$4-1, $A37-$A$5-1), OFFSET(Existing_Cohort!$C$208, AR$4-($A37-$A$5), $A37-$A$5))</f>
        <v>17327.900503883066</v>
      </c>
      <c r="AS37" s="67">
        <f ca="1">IF($A37-AS$4&gt;$A$5, OFFSET(New_Cohort!$E$109, $A37-$A$5-AS$4-1, $A37-$A$5-1), OFFSET(Existing_Cohort!$C$208, AS$4-($A37-$A$5), $A37-$A$5))</f>
        <v>17405.994022837302</v>
      </c>
      <c r="AT37" s="67">
        <f ca="1">IF($A37-AT$4&gt;$A$5, OFFSET(New_Cohort!$E$109, $A37-$A$5-AT$4-1, $A37-$A$5-1), OFFSET(Existing_Cohort!$C$208, AT$4-($A37-$A$5), $A37-$A$5))</f>
        <v>17277.854017464881</v>
      </c>
      <c r="AU37" s="67">
        <f ca="1">IF($A37-AU$4&gt;$A$5, OFFSET(New_Cohort!$E$109, $A37-$A$5-AU$4-1, $A37-$A$5-1), OFFSET(Existing_Cohort!$C$208, AU$4-($A37-$A$5), $A37-$A$5))</f>
        <v>16835.276815992711</v>
      </c>
      <c r="AV37" s="67">
        <f ca="1">IF($A37-AV$4&gt;$A$5, OFFSET(New_Cohort!$E$109, $A37-$A$5-AV$4-1, $A37-$A$5-1), OFFSET(Existing_Cohort!$C$208, AV$4-($A37-$A$5), $A37-$A$5))</f>
        <v>16363.596066916854</v>
      </c>
      <c r="AW37" s="67">
        <f ca="1">IF($A37-AW$4&gt;$A$5, OFFSET(New_Cohort!$E$109, $A37-$A$5-AW$4-1, $A37-$A$5-1), OFFSET(Existing_Cohort!$C$208, AW$4-($A37-$A$5), $A37-$A$5))</f>
        <v>15997.73434363894</v>
      </c>
      <c r="AX37" s="67">
        <f ca="1">IF($A37-AX$4&gt;$A$5, OFFSET(New_Cohort!$E$109, $A37-$A$5-AX$4-1, $A37-$A$5-1), OFFSET(Existing_Cohort!$C$208, AX$4-($A37-$A$5), $A37-$A$5))</f>
        <v>15709.291124316078</v>
      </c>
      <c r="AY37" s="67">
        <f ca="1">IF($A37-AY$4&gt;$A$5, OFFSET(New_Cohort!$E$109, $A37-$A$5-AY$4-1, $A37-$A$5-1), OFFSET(Existing_Cohort!$C$208, AY$4-($A37-$A$5), $A37-$A$5))</f>
        <v>15414.399337961702</v>
      </c>
      <c r="AZ37" s="67">
        <f ca="1">IF($A37-AZ$4&gt;$A$5, OFFSET(New_Cohort!$E$109, $A37-$A$5-AZ$4-1, $A37-$A$5-1), OFFSET(Existing_Cohort!$C$208, AZ$4-($A37-$A$5), $A37-$A$5))</f>
        <v>15248.00484210757</v>
      </c>
      <c r="BA37" s="67">
        <f ca="1">IF($A37-BA$4&gt;$A$5, OFFSET(New_Cohort!$E$109, $A37-$A$5-BA$4-1, $A37-$A$5-1), OFFSET(Existing_Cohort!$C$208, BA$4-($A37-$A$5), $A37-$A$5))</f>
        <v>15276.805925004721</v>
      </c>
      <c r="BB37" s="67">
        <f ca="1">IF($A37-BB$4&gt;$A$5, OFFSET(New_Cohort!$E$109, $A37-$A$5-BB$4-1, $A37-$A$5-1), OFFSET(Existing_Cohort!$C$208, BB$4-($A37-$A$5), $A37-$A$5))</f>
        <v>15679.712007227199</v>
      </c>
      <c r="BC37" s="67">
        <f ca="1">IF($A37-BC$4&gt;$A$5, OFFSET(New_Cohort!$E$109, $A37-$A$5-BC$4-1, $A37-$A$5-1), OFFSET(Existing_Cohort!$C$208, BC$4-($A37-$A$5), $A37-$A$5))</f>
        <v>15678.577201757755</v>
      </c>
      <c r="BD37" s="67">
        <f ca="1">IF($A37-BD$4&gt;$A$5, OFFSET(New_Cohort!$E$109, $A37-$A$5-BD$4-1, $A37-$A$5-1), OFFSET(Existing_Cohort!$C$208, BD$4-($A37-$A$5), $A37-$A$5))</f>
        <v>15382.960480057031</v>
      </c>
      <c r="BE37" s="67">
        <f ca="1">IF($A37-BE$4&gt;$A$5, OFFSET(New_Cohort!$E$109, $A37-$A$5-BE$4-1, $A37-$A$5-1), OFFSET(Existing_Cohort!$C$208, BE$4-($A37-$A$5), $A37-$A$5))</f>
        <v>15641.776618419237</v>
      </c>
      <c r="BF37" s="67">
        <f ca="1">IF($A37-BF$4&gt;$A$5, OFFSET(New_Cohort!$E$109, $A37-$A$5-BF$4-1, $A37-$A$5-1), OFFSET(Existing_Cohort!$C$208, BF$4-($A37-$A$5), $A37-$A$5))</f>
        <v>16037.610796478948</v>
      </c>
      <c r="BG37" s="67">
        <f ca="1">IF($A37-BG$4&gt;$A$5, OFFSET(New_Cohort!$E$109, $A37-$A$5-BG$4-1, $A37-$A$5-1), OFFSET(Existing_Cohort!$C$208, BG$4-($A37-$A$5), $A37-$A$5))</f>
        <v>16530.503680785907</v>
      </c>
      <c r="BH37" s="67">
        <f ca="1">IF($A37-BH$4&gt;$A$5, OFFSET(New_Cohort!$E$109, $A37-$A$5-BH$4-1, $A37-$A$5-1), OFFSET(Existing_Cohort!$C$208, BH$4-($A37-$A$5), $A37-$A$5))</f>
        <v>16993.585755245425</v>
      </c>
      <c r="BI37" s="67">
        <f ca="1">IF($A37-BI$4&gt;$A$5, OFFSET(New_Cohort!$E$109, $A37-$A$5-BI$4-1, $A37-$A$5-1), OFFSET(Existing_Cohort!$C$208, BI$4-($A37-$A$5), $A37-$A$5))</f>
        <v>17433.635931257817</v>
      </c>
      <c r="BJ37" s="67">
        <f ca="1">IF($A37-BJ$4&gt;$A$5, OFFSET(New_Cohort!$E$109, $A37-$A$5-BJ$4-1, $A37-$A$5-1), OFFSET(Existing_Cohort!$C$208, BJ$4-($A37-$A$5), $A37-$A$5))</f>
        <v>18023.599956266116</v>
      </c>
      <c r="BK37" s="67">
        <f ca="1">IF($A37-BK$4&gt;$A$5, OFFSET(New_Cohort!$E$109, $A37-$A$5-BK$4-1, $A37-$A$5-1), OFFSET(Existing_Cohort!$C$208, BK$4-($A37-$A$5), $A37-$A$5))</f>
        <v>19003.672476554104</v>
      </c>
      <c r="BL37" s="67">
        <f ca="1">IF($A37-BL$4&gt;$A$5, OFFSET(New_Cohort!$E$109, $A37-$A$5-BL$4-1, $A37-$A$5-1), OFFSET(Existing_Cohort!$C$208, BL$4-($A37-$A$5), $A37-$A$5))</f>
        <v>21932.330508028706</v>
      </c>
      <c r="BM37" s="67">
        <f ca="1">IF($A37-BM$4&gt;$A$5, OFFSET(New_Cohort!$E$109, $A37-$A$5-BM$4-1, $A37-$A$5-1), OFFSET(Existing_Cohort!$C$208, BM$4-($A37-$A$5), $A37-$A$5))</f>
        <v>23671.113998806581</v>
      </c>
      <c r="BN37" s="67">
        <f ca="1">IF($A37-BN$4&gt;$A$5, OFFSET(New_Cohort!$E$109, $A37-$A$5-BN$4-1, $A37-$A$5-1), OFFSET(Existing_Cohort!$C$208, BN$4-($A37-$A$5), $A37-$A$5))</f>
        <v>22693.885783981481</v>
      </c>
      <c r="BO37" s="67">
        <f ca="1">IF($A37-BO$4&gt;$A$5, OFFSET(New_Cohort!$E$109, $A37-$A$5-BO$4-1, $A37-$A$5-1), OFFSET(Existing_Cohort!$C$208, BO$4-($A37-$A$5), $A37-$A$5))</f>
        <v>22673.59755111031</v>
      </c>
      <c r="BP37" s="67">
        <f ca="1">IF($A37-BP$4&gt;$A$5, OFFSET(New_Cohort!$E$109, $A37-$A$5-BP$4-1, $A37-$A$5-1), OFFSET(Existing_Cohort!$C$208, BP$4-($A37-$A$5), $A37-$A$5))</f>
        <v>22344.067448245289</v>
      </c>
      <c r="BQ37" s="67">
        <f ca="1">IF($A37-BQ$4&gt;$A$5, OFFSET(New_Cohort!$E$109, $A37-$A$5-BQ$4-1, $A37-$A$5-1), OFFSET(Existing_Cohort!$C$208, BQ$4-($A37-$A$5), $A37-$A$5))</f>
        <v>20676.538686974422</v>
      </c>
      <c r="BR37" s="67">
        <f ca="1">IF($A37-BR$4&gt;$A$5, OFFSET(New_Cohort!$E$109, $A37-$A$5-BR$4-1, $A37-$A$5-1), OFFSET(Existing_Cohort!$C$208, BR$4-($A37-$A$5), $A37-$A$5))</f>
        <v>19130.051462180672</v>
      </c>
      <c r="BS37" s="67">
        <f ca="1">IF($A37-BS$4&gt;$A$5, OFFSET(New_Cohort!$E$109, $A37-$A$5-BS$4-1, $A37-$A$5-1), OFFSET(Existing_Cohort!$C$208, BS$4-($A37-$A$5), $A37-$A$5))</f>
        <v>17897.144986353058</v>
      </c>
      <c r="BT37" s="67">
        <f ca="1">IF($A37-BT$4&gt;$A$5, OFFSET(New_Cohort!$E$109, $A37-$A$5-BT$4-1, $A37-$A$5-1), OFFSET(Existing_Cohort!$C$208, BT$4-($A37-$A$5), $A37-$A$5))</f>
        <v>18250.30543071375</v>
      </c>
      <c r="BU37" s="67">
        <f ca="1">IF($A37-BU$4&gt;$A$5, OFFSET(New_Cohort!$E$109, $A37-$A$5-BU$4-1, $A37-$A$5-1), OFFSET(Existing_Cohort!$C$208, BU$4-($A37-$A$5), $A37-$A$5))</f>
        <v>18287.072926653458</v>
      </c>
      <c r="BV37" s="67">
        <f ca="1">IF($A37-BV$4&gt;$A$5, OFFSET(New_Cohort!$E$109, $A37-$A$5-BV$4-1, $A37-$A$5-1), OFFSET(Existing_Cohort!$C$208, BV$4-($A37-$A$5), $A37-$A$5))</f>
        <v>16845.63007416328</v>
      </c>
      <c r="BW37" s="67">
        <f ca="1">IF($A37-BW$4&gt;$A$5, OFFSET(New_Cohort!$E$109, $A37-$A$5-BW$4-1, $A37-$A$5-1), OFFSET(Existing_Cohort!$C$208, BW$4-($A37-$A$5), $A37-$A$5))</f>
        <v>15823.90193829716</v>
      </c>
      <c r="BX37" s="67">
        <f ca="1">IF($A37-BX$4&gt;$A$5, OFFSET(New_Cohort!$E$109, $A37-$A$5-BX$4-1, $A37-$A$5-1), OFFSET(Existing_Cohort!$C$208, BX$4-($A37-$A$5), $A37-$A$5))</f>
        <v>14737.087649649857</v>
      </c>
      <c r="BY37" s="67">
        <f ca="1">IF($A37-BY$4&gt;$A$5, OFFSET(New_Cohort!$E$109, $A37-$A$5-BY$4-1, $A37-$A$5-1), OFFSET(Existing_Cohort!$C$208, BY$4-($A37-$A$5), $A37-$A$5))</f>
        <v>13910.946644616273</v>
      </c>
      <c r="BZ37" s="67">
        <f ca="1">IF($A37-BZ$4&gt;$A$5, OFFSET(New_Cohort!$E$109, $A37-$A$5-BZ$4-1, $A37-$A$5-1), OFFSET(Existing_Cohort!$C$208, BZ$4-($A37-$A$5), $A37-$A$5))</f>
        <v>13988.92523286422</v>
      </c>
      <c r="CA37" s="67">
        <f ca="1">IF($A37-CA$4&gt;$A$5, OFFSET(New_Cohort!$E$109, $A37-$A$5-CA$4-1, $A37-$A$5-1), OFFSET(Existing_Cohort!$C$208, CA$4-($A37-$A$5), $A37-$A$5))</f>
        <v>14312.750882848017</v>
      </c>
      <c r="CB37" s="67">
        <f ca="1">IF($A37-CB$4&gt;$A$5, OFFSET(New_Cohort!$E$109, $A37-$A$5-CB$4-1, $A37-$A$5-1), OFFSET(Existing_Cohort!$C$208, CB$4-($A37-$A$5), $A37-$A$5))</f>
        <v>14833.080542154727</v>
      </c>
      <c r="CC37" s="67">
        <f ca="1">IF($A37-CC$4&gt;$A$5, OFFSET(New_Cohort!$E$109, $A37-$A$5-CC$4-1, $A37-$A$5-1), OFFSET(Existing_Cohort!$C$208, CC$4-($A37-$A$5), $A37-$A$5))</f>
        <v>15465.688213428213</v>
      </c>
      <c r="CD37" s="67">
        <f ca="1">IF($A37-CD$4&gt;$A$5, OFFSET(New_Cohort!$E$109, $A37-$A$5-CD$4-1, $A37-$A$5-1), OFFSET(Existing_Cohort!$C$208, CD$4-($A37-$A$5), $A37-$A$5))</f>
        <v>15432.129120161306</v>
      </c>
      <c r="CE37" s="67">
        <f ca="1">IF($A37-CE$4&gt;$A$5, OFFSET(New_Cohort!$E$109, $A37-$A$5-CE$4-1, $A37-$A$5-1), OFFSET(Existing_Cohort!$C$208, CE$4-($A37-$A$5), $A37-$A$5))</f>
        <v>15077.103634344814</v>
      </c>
      <c r="CF37" s="67">
        <f ca="1">IF($A37-CF$4&gt;$A$5, OFFSET(New_Cohort!$E$109, $A37-$A$5-CF$4-1, $A37-$A$5-1), OFFSET(Existing_Cohort!$C$208, CF$4-($A37-$A$5), $A37-$A$5))</f>
        <v>14824.450444967408</v>
      </c>
      <c r="CG37" s="67">
        <f ca="1">IF($A37-CG$4&gt;$A$5, OFFSET(New_Cohort!$E$109, $A37-$A$5-CG$4-1, $A37-$A$5-1), OFFSET(Existing_Cohort!$C$208, CG$4-($A37-$A$5), $A37-$A$5))</f>
        <v>14020.509932875908</v>
      </c>
      <c r="CH37" s="67">
        <f ca="1">IF($A37-CH$4&gt;$A$5, OFFSET(New_Cohort!$E$109, $A37-$A$5-CH$4-1, $A37-$A$5-1), OFFSET(Existing_Cohort!$C$208, CH$4-($A37-$A$5), $A37-$A$5))</f>
        <v>12936.351636962429</v>
      </c>
      <c r="CI37" s="67">
        <f ca="1">IF($A37-CI$4&gt;$A$5, OFFSET(New_Cohort!$E$109, $A37-$A$5-CI$4-1, $A37-$A$5-1), OFFSET(Existing_Cohort!$C$208, CI$4-($A37-$A$5), $A37-$A$5))</f>
        <v>11189.373511474902</v>
      </c>
      <c r="CJ37" s="67">
        <f ca="1">IF($A37-CJ$4&gt;$A$5, OFFSET(New_Cohort!$E$109, $A37-$A$5-CJ$4-1, $A37-$A$5-1), OFFSET(Existing_Cohort!$C$208, CJ$4-($A37-$A$5), $A37-$A$5))</f>
        <v>9742.4474403558597</v>
      </c>
      <c r="CK37" s="67">
        <f ca="1">IF($A37-CK$4&gt;$A$5, OFFSET(New_Cohort!$E$109, $A37-$A$5-CK$4-1, $A37-$A$5-1), OFFSET(Existing_Cohort!$C$208, CK$4-($A37-$A$5), $A37-$A$5))</f>
        <v>9172.4667820263876</v>
      </c>
      <c r="CL37" s="67">
        <f ca="1">IF($A37-CL$4&gt;$A$5, OFFSET(New_Cohort!$E$109, $A37-$A$5-CL$4-1, $A37-$A$5-1), OFFSET(Existing_Cohort!$C$208, CL$4-($A37-$A$5), $A37-$A$5))</f>
        <v>8269.6306699120432</v>
      </c>
      <c r="CM37" s="67">
        <f ca="1">IF($A37-CM$4&gt;$A$5, OFFSET(New_Cohort!$E$109, $A37-$A$5-CM$4-1, $A37-$A$5-1), OFFSET(Existing_Cohort!$C$208, CM$4-($A37-$A$5), $A37-$A$5))</f>
        <v>7667.414105420321</v>
      </c>
      <c r="CN37" s="67">
        <f ca="1">IF($A37-CN$4&gt;$A$5, OFFSET(New_Cohort!$E$109, $A37-$A$5-CN$4-1, $A37-$A$5-1), OFFSET(Existing_Cohort!$C$208, CN$4-($A37-$A$5), $A37-$A$5))</f>
        <v>6318.8717814400352</v>
      </c>
      <c r="CO37" s="67">
        <f ca="1">IF($A37-CO$4&gt;$A$5, OFFSET(New_Cohort!$E$109, $A37-$A$5-CO$4-1, $A37-$A$5-1), OFFSET(Existing_Cohort!$C$208, CO$4-($A37-$A$5), $A37-$A$5))</f>
        <v>3875.9343484804976</v>
      </c>
      <c r="CP37" s="67">
        <f ca="1">IF($A37-CP$4&gt;$A$5, OFFSET(New_Cohort!$E$109, $A37-$A$5-CP$4-1, $A37-$A$5-1), OFFSET(Existing_Cohort!$C$208, CP$4-($A37-$A$5), $A37-$A$5))</f>
        <v>2552.621716750461</v>
      </c>
      <c r="CQ37" s="67">
        <f ca="1">IF($A37-CQ$4&gt;$A$5, OFFSET(New_Cohort!$E$109, $A37-$A$5-CQ$4-1, $A37-$A$5-1), OFFSET(Existing_Cohort!$C$208, CQ$4-($A37-$A$5), $A37-$A$5))</f>
        <v>2219.6266237087798</v>
      </c>
      <c r="CR37" s="67">
        <f ca="1">IF($A37-CR$4&gt;$A$5, OFFSET(New_Cohort!$E$109, $A37-$A$5-CR$4-1, $A37-$A$5-1), OFFSET(Existing_Cohort!$C$208, CR$4-($A37-$A$5), $A37-$A$5))</f>
        <v>2061.6914317192673</v>
      </c>
      <c r="CS37" s="67">
        <f ca="1">IF($A37-CS$4&gt;$A$5, OFFSET(New_Cohort!$E$109, $A37-$A$5-CS$4-1, $A37-$A$5-1), OFFSET(Existing_Cohort!$C$208, CS$4-($A37-$A$5), $A37-$A$5))</f>
        <v>1986.2365923720176</v>
      </c>
      <c r="CT37" s="67">
        <f ca="1">IF($A37-CT$4&gt;$A$5, OFFSET(New_Cohort!$E$109, $A37-$A$5-CT$4-1, $A37-$A$5-1), OFFSET(Existing_Cohort!$C$208, CT$4-($A37-$A$5), $A37-$A$5))</f>
        <v>1625.3173535614135</v>
      </c>
      <c r="CU37" s="67">
        <f ca="1">IF($A37-CU$4&gt;$A$5, OFFSET(New_Cohort!$E$109, $A37-$A$5-CU$4-1, $A37-$A$5-1), OFFSET(Existing_Cohort!$C$208, CU$4-($A37-$A$5), $A37-$A$5))</f>
        <v>1251.1877588940192</v>
      </c>
      <c r="CV37" s="67">
        <f ca="1">IF($A37-CV$4&gt;$A$5, OFFSET(New_Cohort!$E$109, $A37-$A$5-CV$4-1, $A37-$A$5-1), OFFSET(Existing_Cohort!$C$208, CV$4-($A37-$A$5), $A37-$A$5))</f>
        <v>979.44603013582378</v>
      </c>
      <c r="CW37" s="67">
        <f ca="1">IF($A37-CW$4&gt;$A$5, OFFSET(New_Cohort!$E$109, $A37-$A$5-CW$4-1, $A37-$A$5-1), OFFSET(Existing_Cohort!$C$208, CW$4-($A37-$A$5), $A37-$A$5))</f>
        <v>710.03882207739252</v>
      </c>
      <c r="CX37" s="179">
        <f ca="1">SUM(OFFSET(Existing_Cohort!$C$308, $A$5-$A37,$A37-2021, $A37-$A$5+1))</f>
        <v>3929.1182316454961</v>
      </c>
      <c r="CY37" s="29"/>
      <c r="CZ37" s="29">
        <f ca="1">SUM(B37:CX37)-OFFSET(Summary_Calculations!$D$26, 0, By_Age!$A37-2022)</f>
        <v>0</v>
      </c>
    </row>
    <row r="38" spans="1:104" x14ac:dyDescent="0.35">
      <c r="A38">
        <f t="shared" si="0"/>
        <v>2054</v>
      </c>
      <c r="B38" s="178">
        <f ca="1">IF($A38-B$4&gt;$A$5, OFFSET(New_Cohort!$E$109, $A38-$A$5-B$4-1, $A38-$A$5-1), OFFSET(Existing_Cohort!$C$208, B$4-($A38-$A$5), $A38-$A$5))</f>
        <v>10834.017343150166</v>
      </c>
      <c r="C38" s="67">
        <f ca="1">IF($A38-C$4&gt;$A$5, OFFSET(New_Cohort!$E$109, $A38-$A$5-C$4-1, $A38-$A$5-1), OFFSET(Existing_Cohort!$C$208, C$4-($A38-$A$5), $A38-$A$5))</f>
        <v>10923.40811238987</v>
      </c>
      <c r="D38" s="67">
        <f ca="1">IF($A38-D$4&gt;$A$5, OFFSET(New_Cohort!$E$109, $A38-$A$5-D$4-1, $A38-$A$5-1), OFFSET(Existing_Cohort!$C$208, D$4-($A38-$A$5), $A38-$A$5))</f>
        <v>11124.965953934534</v>
      </c>
      <c r="E38" s="67">
        <f ca="1">IF($A38-E$4&gt;$A$5, OFFSET(New_Cohort!$E$109, $A38-$A$5-E$4-1, $A38-$A$5-1), OFFSET(Existing_Cohort!$C$208, E$4-($A38-$A$5), $A38-$A$5))</f>
        <v>11399.416144952527</v>
      </c>
      <c r="F38" s="67">
        <f ca="1">IF($A38-F$4&gt;$A$5, OFFSET(New_Cohort!$E$109, $A38-$A$5-F$4-1, $A38-$A$5-1), OFFSET(Existing_Cohort!$C$208, F$4-($A38-$A$5), $A38-$A$5))</f>
        <v>11615.279144417183</v>
      </c>
      <c r="G38" s="67">
        <f ca="1">IF($A38-G$4&gt;$A$5, OFFSET(New_Cohort!$E$109, $A38-$A$5-G$4-1, $A38-$A$5-1), OFFSET(Existing_Cohort!$C$208, G$4-($A38-$A$5), $A38-$A$5))</f>
        <v>11802.203430763842</v>
      </c>
      <c r="H38" s="67">
        <f ca="1">IF($A38-H$4&gt;$A$5, OFFSET(New_Cohort!$E$109, $A38-$A$5-H$4-1, $A38-$A$5-1), OFFSET(Existing_Cohort!$C$208, H$4-($A38-$A$5), $A38-$A$5))</f>
        <v>11962.951468420597</v>
      </c>
      <c r="I38" s="67">
        <f ca="1">IF($A38-I$4&gt;$A$5, OFFSET(New_Cohort!$E$109, $A38-$A$5-I$4-1, $A38-$A$5-1), OFFSET(Existing_Cohort!$C$208, I$4-($A38-$A$5), $A38-$A$5))</f>
        <v>12094.006056075475</v>
      </c>
      <c r="J38" s="67">
        <f ca="1">IF($A38-J$4&gt;$A$5, OFFSET(New_Cohort!$E$109, $A38-$A$5-J$4-1, $A38-$A$5-1), OFFSET(Existing_Cohort!$C$208, J$4-($A38-$A$5), $A38-$A$5))</f>
        <v>12163.716087984738</v>
      </c>
      <c r="K38" s="67">
        <f ca="1">IF($A38-K$4&gt;$A$5, OFFSET(New_Cohort!$E$109, $A38-$A$5-K$4-1, $A38-$A$5-1), OFFSET(Existing_Cohort!$C$208, K$4-($A38-$A$5), $A38-$A$5))</f>
        <v>12143.276961528796</v>
      </c>
      <c r="L38" s="67">
        <f ca="1">IF($A38-L$4&gt;$A$5, OFFSET(New_Cohort!$E$109, $A38-$A$5-L$4-1, $A38-$A$5-1), OFFSET(Existing_Cohort!$C$208, L$4-($A38-$A$5), $A38-$A$5))</f>
        <v>13684.103168117377</v>
      </c>
      <c r="M38" s="67">
        <f ca="1">IF($A38-M$4&gt;$A$5, OFFSET(New_Cohort!$E$109, $A38-$A$5-M$4-1, $A38-$A$5-1), OFFSET(Existing_Cohort!$C$208, M$4-($A38-$A$5), $A38-$A$5))</f>
        <v>13913.273892581967</v>
      </c>
      <c r="N38" s="67">
        <f ca="1">IF($A38-N$4&gt;$A$5, OFFSET(New_Cohort!$E$109, $A38-$A$5-N$4-1, $A38-$A$5-1), OFFSET(Existing_Cohort!$C$208, N$4-($A38-$A$5), $A38-$A$5))</f>
        <v>14006.370766192433</v>
      </c>
      <c r="O38" s="67">
        <f ca="1">IF($A38-O$4&gt;$A$5, OFFSET(New_Cohort!$E$109, $A38-$A$5-O$4-1, $A38-$A$5-1), OFFSET(Existing_Cohort!$C$208, O$4-($A38-$A$5), $A38-$A$5))</f>
        <v>13954.134279603604</v>
      </c>
      <c r="P38" s="67">
        <f ca="1">IF($A38-P$4&gt;$A$5, OFFSET(New_Cohort!$E$109, $A38-$A$5-P$4-1, $A38-$A$5-1), OFFSET(Existing_Cohort!$C$208, P$4-($A38-$A$5), $A38-$A$5))</f>
        <v>13796.167543182561</v>
      </c>
      <c r="Q38" s="67">
        <f ca="1">IF($A38-Q$4&gt;$A$5, OFFSET(New_Cohort!$E$109, $A38-$A$5-Q$4-1, $A38-$A$5-1), OFFSET(Existing_Cohort!$C$208, Q$4-($A38-$A$5), $A38-$A$5))</f>
        <v>13656.723343768179</v>
      </c>
      <c r="R38" s="67">
        <f ca="1">IF($A38-R$4&gt;$A$5, OFFSET(New_Cohort!$E$109, $A38-$A$5-R$4-1, $A38-$A$5-1), OFFSET(Existing_Cohort!$C$208, R$4-($A38-$A$5), $A38-$A$5))</f>
        <v>13498.585288952509</v>
      </c>
      <c r="S38" s="67">
        <f ca="1">IF($A38-S$4&gt;$A$5, OFFSET(New_Cohort!$E$109, $A38-$A$5-S$4-1, $A38-$A$5-1), OFFSET(Existing_Cohort!$C$208, S$4-($A38-$A$5), $A38-$A$5))</f>
        <v>13322.865254459371</v>
      </c>
      <c r="T38" s="67">
        <f ca="1">IF($A38-T$4&gt;$A$5, OFFSET(New_Cohort!$E$109, $A38-$A$5-T$4-1, $A38-$A$5-1), OFFSET(Existing_Cohort!$C$208, T$4-($A38-$A$5), $A38-$A$5))</f>
        <v>13164.944249499038</v>
      </c>
      <c r="U38" s="67">
        <f ca="1">IF($A38-U$4&gt;$A$5, OFFSET(New_Cohort!$E$109, $A38-$A$5-U$4-1, $A38-$A$5-1), OFFSET(Existing_Cohort!$C$208, U$4-($A38-$A$5), $A38-$A$5))</f>
        <v>13028.65394089149</v>
      </c>
      <c r="V38" s="67">
        <f ca="1">IF($A38-V$4&gt;$A$5, OFFSET(New_Cohort!$E$109, $A38-$A$5-V$4-1, $A38-$A$5-1), OFFSET(Existing_Cohort!$C$208, V$4-($A38-$A$5), $A38-$A$5))</f>
        <v>12922.298250936488</v>
      </c>
      <c r="W38" s="67">
        <f ca="1">IF($A38-W$4&gt;$A$5, OFFSET(New_Cohort!$E$109, $A38-$A$5-W$4-1, $A38-$A$5-1), OFFSET(Existing_Cohort!$C$208, W$4-($A38-$A$5), $A38-$A$5))</f>
        <v>12833.720657868558</v>
      </c>
      <c r="X38" s="67">
        <f ca="1">IF($A38-X$4&gt;$A$5, OFFSET(New_Cohort!$E$109, $A38-$A$5-X$4-1, $A38-$A$5-1), OFFSET(Existing_Cohort!$C$208, X$4-($A38-$A$5), $A38-$A$5))</f>
        <v>12786.5360919913</v>
      </c>
      <c r="Y38" s="67">
        <f ca="1">IF($A38-Y$4&gt;$A$5, OFFSET(New_Cohort!$E$109, $A38-$A$5-Y$4-1, $A38-$A$5-1), OFFSET(Existing_Cohort!$C$208, Y$4-($A38-$A$5), $A38-$A$5))</f>
        <v>12808.954289798201</v>
      </c>
      <c r="Z38" s="67">
        <f ca="1">IF($A38-Z$4&gt;$A$5, OFFSET(New_Cohort!$E$109, $A38-$A$5-Z$4-1, $A38-$A$5-1), OFFSET(Existing_Cohort!$C$208, Z$4-($A38-$A$5), $A38-$A$5))</f>
        <v>12901.680044152652</v>
      </c>
      <c r="AA38" s="67">
        <f ca="1">IF($A38-AA$4&gt;$A$5, OFFSET(New_Cohort!$E$109, $A38-$A$5-AA$4-1, $A38-$A$5-1), OFFSET(Existing_Cohort!$C$208, AA$4-($A38-$A$5), $A38-$A$5))</f>
        <v>13056.861383969088</v>
      </c>
      <c r="AB38" s="67">
        <f ca="1">IF($A38-AB$4&gt;$A$5, OFFSET(New_Cohort!$E$109, $A38-$A$5-AB$4-1, $A38-$A$5-1), OFFSET(Existing_Cohort!$C$208, AB$4-($A38-$A$5), $A38-$A$5))</f>
        <v>13280.829986980403</v>
      </c>
      <c r="AC38" s="67">
        <f ca="1">IF($A38-AC$4&gt;$A$5, OFFSET(New_Cohort!$E$109, $A38-$A$5-AC$4-1, $A38-$A$5-1), OFFSET(Existing_Cohort!$C$208, AC$4-($A38-$A$5), $A38-$A$5))</f>
        <v>13602.99805423744</v>
      </c>
      <c r="AD38" s="67">
        <f ca="1">IF($A38-AD$4&gt;$A$5, OFFSET(New_Cohort!$E$109, $A38-$A$5-AD$4-1, $A38-$A$5-1), OFFSET(Existing_Cohort!$C$208, AD$4-($A38-$A$5), $A38-$A$5))</f>
        <v>14156.973079752053</v>
      </c>
      <c r="AE38" s="67">
        <f ca="1">IF($A38-AE$4&gt;$A$5, OFFSET(New_Cohort!$E$109, $A38-$A$5-AE$4-1, $A38-$A$5-1), OFFSET(Existing_Cohort!$C$208, AE$4-($A38-$A$5), $A38-$A$5))</f>
        <v>14846.587270355096</v>
      </c>
      <c r="AF38" s="67">
        <f ca="1">IF($A38-AF$4&gt;$A$5, OFFSET(New_Cohort!$E$109, $A38-$A$5-AF$4-1, $A38-$A$5-1), OFFSET(Existing_Cohort!$C$208, AF$4-($A38-$A$5), $A38-$A$5))</f>
        <v>15450.077961643135</v>
      </c>
      <c r="AG38" s="67">
        <f ca="1">IF($A38-AG$4&gt;$A$5, OFFSET(New_Cohort!$E$109, $A38-$A$5-AG$4-1, $A38-$A$5-1), OFFSET(Existing_Cohort!$C$208, AG$4-($A38-$A$5), $A38-$A$5))</f>
        <v>16065.42225210885</v>
      </c>
      <c r="AH38" s="67">
        <f ca="1">IF($A38-AH$4&gt;$A$5, OFFSET(New_Cohort!$E$109, $A38-$A$5-AH$4-1, $A38-$A$5-1), OFFSET(Existing_Cohort!$C$208, AH$4-($A38-$A$5), $A38-$A$5))</f>
        <v>16690.207992660857</v>
      </c>
      <c r="AI38" s="67">
        <f ca="1">IF($A38-AI$4&gt;$A$5, OFFSET(New_Cohort!$E$109, $A38-$A$5-AI$4-1, $A38-$A$5-1), OFFSET(Existing_Cohort!$C$208, AI$4-($A38-$A$5), $A38-$A$5))</f>
        <v>11384.34865233356</v>
      </c>
      <c r="AJ38" s="67">
        <f ca="1">IF($A38-AJ$4&gt;$A$5, OFFSET(New_Cohort!$E$109, $A38-$A$5-AJ$4-1, $A38-$A$5-1), OFFSET(Existing_Cohort!$C$208, AJ$4-($A38-$A$5), $A38-$A$5))</f>
        <v>13212.469169086975</v>
      </c>
      <c r="AK38" s="67">
        <f ca="1">IF($A38-AK$4&gt;$A$5, OFFSET(New_Cohort!$E$109, $A38-$A$5-AK$4-1, $A38-$A$5-1), OFFSET(Existing_Cohort!$C$208, AK$4-($A38-$A$5), $A38-$A$5))</f>
        <v>14797.651195223978</v>
      </c>
      <c r="AL38" s="67">
        <f ca="1">IF($A38-AL$4&gt;$A$5, OFFSET(New_Cohort!$E$109, $A38-$A$5-AL$4-1, $A38-$A$5-1), OFFSET(Existing_Cohort!$C$208, AL$4-($A38-$A$5), $A38-$A$5))</f>
        <v>16639.341711590212</v>
      </c>
      <c r="AM38" s="67">
        <f ca="1">IF($A38-AM$4&gt;$A$5, OFFSET(New_Cohort!$E$109, $A38-$A$5-AM$4-1, $A38-$A$5-1), OFFSET(Existing_Cohort!$C$208, AM$4-($A38-$A$5), $A38-$A$5))</f>
        <v>17978.62827752922</v>
      </c>
      <c r="AN38" s="67">
        <f ca="1">IF($A38-AN$4&gt;$A$5, OFFSET(New_Cohort!$E$109, $A38-$A$5-AN$4-1, $A38-$A$5-1), OFFSET(Existing_Cohort!$C$208, AN$4-($A38-$A$5), $A38-$A$5))</f>
        <v>17471.792602945294</v>
      </c>
      <c r="AO38" s="67">
        <f ca="1">IF($A38-AO$4&gt;$A$5, OFFSET(New_Cohort!$E$109, $A38-$A$5-AO$4-1, $A38-$A$5-1), OFFSET(Existing_Cohort!$C$208, AO$4-($A38-$A$5), $A38-$A$5))</f>
        <v>17651.187620734032</v>
      </c>
      <c r="AP38" s="67">
        <f ca="1">IF($A38-AP$4&gt;$A$5, OFFSET(New_Cohort!$E$109, $A38-$A$5-AP$4-1, $A38-$A$5-1), OFFSET(Existing_Cohort!$C$208, AP$4-($A38-$A$5), $A38-$A$5))</f>
        <v>18013.198963710318</v>
      </c>
      <c r="AQ38" s="67">
        <f ca="1">IF($A38-AQ$4&gt;$A$5, OFFSET(New_Cohort!$E$109, $A38-$A$5-AQ$4-1, $A38-$A$5-1), OFFSET(Existing_Cohort!$C$208, AQ$4-($A38-$A$5), $A38-$A$5))</f>
        <v>18231.210622018236</v>
      </c>
      <c r="AR38" s="67">
        <f ca="1">IF($A38-AR$4&gt;$A$5, OFFSET(New_Cohort!$E$109, $A38-$A$5-AR$4-1, $A38-$A$5-1), OFFSET(Existing_Cohort!$C$208, AR$4-($A38-$A$5), $A38-$A$5))</f>
        <v>17982.665309876382</v>
      </c>
      <c r="AS38" s="67">
        <f ca="1">IF($A38-AS$4&gt;$A$5, OFFSET(New_Cohort!$E$109, $A38-$A$5-AS$4-1, $A38-$A$5-1), OFFSET(Existing_Cohort!$C$208, AS$4-($A38-$A$5), $A38-$A$5))</f>
        <v>17310.74251141175</v>
      </c>
      <c r="AT38" s="67">
        <f ca="1">IF($A38-AT$4&gt;$A$5, OFFSET(New_Cohort!$E$109, $A38-$A$5-AT$4-1, $A38-$A$5-1), OFFSET(Existing_Cohort!$C$208, AT$4-($A38-$A$5), $A38-$A$5))</f>
        <v>17387.026921511038</v>
      </c>
      <c r="AU38" s="67">
        <f ca="1">IF($A38-AU$4&gt;$A$5, OFFSET(New_Cohort!$E$109, $A38-$A$5-AU$4-1, $A38-$A$5-1), OFFSET(Existing_Cohort!$C$208, AU$4-($A38-$A$5), $A38-$A$5))</f>
        <v>17257.090652599367</v>
      </c>
      <c r="AV38" s="67">
        <f ca="1">IF($A38-AV$4&gt;$A$5, OFFSET(New_Cohort!$E$109, $A38-$A$5-AV$4-1, $A38-$A$5-1), OFFSET(Existing_Cohort!$C$208, AV$4-($A38-$A$5), $A38-$A$5))</f>
        <v>16812.947679302815</v>
      </c>
      <c r="AW38" s="67">
        <f ca="1">IF($A38-AW$4&gt;$A$5, OFFSET(New_Cohort!$E$109, $A38-$A$5-AW$4-1, $A38-$A$5-1), OFFSET(Existing_Cohort!$C$208, AW$4-($A38-$A$5), $A38-$A$5))</f>
        <v>16339.620330288271</v>
      </c>
      <c r="AX38" s="67">
        <f ca="1">IF($A38-AX$4&gt;$A$5, OFFSET(New_Cohort!$E$109, $A38-$A$5-AX$4-1, $A38-$A$5-1), OFFSET(Existing_Cohort!$C$208, AX$4-($A38-$A$5), $A38-$A$5))</f>
        <v>15971.868785778845</v>
      </c>
      <c r="AY38" s="67">
        <f ca="1">IF($A38-AY$4&gt;$A$5, OFFSET(New_Cohort!$E$109, $A38-$A$5-AY$4-1, $A38-$A$5-1), OFFSET(Existing_Cohort!$C$208, AY$4-($A38-$A$5), $A38-$A$5))</f>
        <v>15681.310471822844</v>
      </c>
      <c r="AZ38" s="67">
        <f ca="1">IF($A38-AZ$4&gt;$A$5, OFFSET(New_Cohort!$E$109, $A38-$A$5-AZ$4-1, $A38-$A$5-1), OFFSET(Existing_Cohort!$C$208, AZ$4-($A38-$A$5), $A38-$A$5))</f>
        <v>15384.247871214407</v>
      </c>
      <c r="BA38" s="67">
        <f ca="1">IF($A38-BA$4&gt;$A$5, OFFSET(New_Cohort!$E$109, $A38-$A$5-BA$4-1, $A38-$A$5-1), OFFSET(Existing_Cohort!$C$208, BA$4-($A38-$A$5), $A38-$A$5))</f>
        <v>15215.35399449211</v>
      </c>
      <c r="BB38" s="67">
        <f ca="1">IF($A38-BB$4&gt;$A$5, OFFSET(New_Cohort!$E$109, $A38-$A$5-BB$4-1, $A38-$A$5-1), OFFSET(Existing_Cohort!$C$208, BB$4-($A38-$A$5), $A38-$A$5))</f>
        <v>15241.111406110915</v>
      </c>
      <c r="BC38" s="67">
        <f ca="1">IF($A38-BC$4&gt;$A$5, OFFSET(New_Cohort!$E$109, $A38-$A$5-BC$4-1, $A38-$A$5-1), OFFSET(Existing_Cohort!$C$208, BC$4-($A38-$A$5), $A38-$A$5))</f>
        <v>15639.884211060666</v>
      </c>
      <c r="BD38" s="67">
        <f ca="1">IF($A38-BD$4&gt;$A$5, OFFSET(New_Cohort!$E$109, $A38-$A$5-BD$4-1, $A38-$A$5-1), OFFSET(Existing_Cohort!$C$208, BD$4-($A38-$A$5), $A38-$A$5))</f>
        <v>15635.444385347359</v>
      </c>
      <c r="BE38" s="67">
        <f ca="1">IF($A38-BE$4&gt;$A$5, OFFSET(New_Cohort!$E$109, $A38-$A$5-BE$4-1, $A38-$A$5-1), OFFSET(Existing_Cohort!$C$208, BE$4-($A38-$A$5), $A38-$A$5))</f>
        <v>15337.285288130499</v>
      </c>
      <c r="BF38" s="67">
        <f ca="1">IF($A38-BF$4&gt;$A$5, OFFSET(New_Cohort!$E$109, $A38-$A$5-BF$4-1, $A38-$A$5-1), OFFSET(Existing_Cohort!$C$208, BF$4-($A38-$A$5), $A38-$A$5))</f>
        <v>15591.836064560212</v>
      </c>
      <c r="BG38" s="67">
        <f ca="1">IF($A38-BG$4&gt;$A$5, OFFSET(New_Cohort!$E$109, $A38-$A$5-BG$4-1, $A38-$A$5-1), OFFSET(Existing_Cohort!$C$208, BG$4-($A38-$A$5), $A38-$A$5))</f>
        <v>15982.699281978446</v>
      </c>
      <c r="BH38" s="67">
        <f ca="1">IF($A38-BH$4&gt;$A$5, OFFSET(New_Cohort!$E$109, $A38-$A$5-BH$4-1, $A38-$A$5-1), OFFSET(Existing_Cohort!$C$208, BH$4-($A38-$A$5), $A38-$A$5))</f>
        <v>16469.758486615967</v>
      </c>
      <c r="BI38" s="67">
        <f ca="1">IF($A38-BI$4&gt;$A$5, OFFSET(New_Cohort!$E$109, $A38-$A$5-BI$4-1, $A38-$A$5-1), OFFSET(Existing_Cohort!$C$208, BI$4-($A38-$A$5), $A38-$A$5))</f>
        <v>16926.297443097428</v>
      </c>
      <c r="BJ38" s="67">
        <f ca="1">IF($A38-BJ$4&gt;$A$5, OFFSET(New_Cohort!$E$109, $A38-$A$5-BJ$4-1, $A38-$A$5-1), OFFSET(Existing_Cohort!$C$208, BJ$4-($A38-$A$5), $A38-$A$5))</f>
        <v>17358.784540282129</v>
      </c>
      <c r="BK38" s="67">
        <f ca="1">IF($A38-BK$4&gt;$A$5, OFFSET(New_Cohort!$E$109, $A38-$A$5-BK$4-1, $A38-$A$5-1), OFFSET(Existing_Cohort!$C$208, BK$4-($A38-$A$5), $A38-$A$5))</f>
        <v>17939.000110014407</v>
      </c>
      <c r="BL38" s="67">
        <f ca="1">IF($A38-BL$4&gt;$A$5, OFFSET(New_Cohort!$E$109, $A38-$A$5-BL$4-1, $A38-$A$5-1), OFFSET(Existing_Cohort!$C$208, BL$4-($A38-$A$5), $A38-$A$5))</f>
        <v>18905.382947579856</v>
      </c>
      <c r="BM38" s="67">
        <f ca="1">IF($A38-BM$4&gt;$A$5, OFFSET(New_Cohort!$E$109, $A38-$A$5-BM$4-1, $A38-$A$5-1), OFFSET(Existing_Cohort!$C$208, BM$4-($A38-$A$5), $A38-$A$5))</f>
        <v>21806.509476034786</v>
      </c>
      <c r="BN38" s="67">
        <f ca="1">IF($A38-BN$4&gt;$A$5, OFFSET(New_Cohort!$E$109, $A38-$A$5-BN$4-1, $A38-$A$5-1), OFFSET(Existing_Cohort!$C$208, BN$4-($A38-$A$5), $A38-$A$5))</f>
        <v>23519.737806087498</v>
      </c>
      <c r="BO38" s="67">
        <f ca="1">IF($A38-BO$4&gt;$A$5, OFFSET(New_Cohort!$E$109, $A38-$A$5-BO$4-1, $A38-$A$5-1), OFFSET(Existing_Cohort!$C$208, BO$4-($A38-$A$5), $A38-$A$5))</f>
        <v>22531.549513843169</v>
      </c>
      <c r="BP38" s="67">
        <f ca="1">IF($A38-BP$4&gt;$A$5, OFFSET(New_Cohort!$E$109, $A38-$A$5-BP$4-1, $A38-$A$5-1), OFFSET(Existing_Cohort!$C$208, BP$4-($A38-$A$5), $A38-$A$5))</f>
        <v>22491.7184338308</v>
      </c>
      <c r="BQ38" s="67">
        <f ca="1">IF($A38-BQ$4&gt;$A$5, OFFSET(New_Cohort!$E$109, $A38-$A$5-BQ$4-1, $A38-$A$5-1), OFFSET(Existing_Cohort!$C$208, BQ$4-($A38-$A$5), $A38-$A$5))</f>
        <v>22142.60120532319</v>
      </c>
      <c r="BR38" s="67">
        <f ca="1">IF($A38-BR$4&gt;$A$5, OFFSET(New_Cohort!$E$109, $A38-$A$5-BR$4-1, $A38-$A$5-1), OFFSET(Existing_Cohort!$C$208, BR$4-($A38-$A$5), $A38-$A$5))</f>
        <v>20466.535147764196</v>
      </c>
      <c r="BS38" s="67">
        <f ca="1">IF($A38-BS$4&gt;$A$5, OFFSET(New_Cohort!$E$109, $A38-$A$5-BS$4-1, $A38-$A$5-1), OFFSET(Existing_Cohort!$C$208, BS$4-($A38-$A$5), $A38-$A$5))</f>
        <v>18910.779705173743</v>
      </c>
      <c r="BT38" s="67">
        <f ca="1">IF($A38-BT$4&gt;$A$5, OFFSET(New_Cohort!$E$109, $A38-$A$5-BT$4-1, $A38-$A$5-1), OFFSET(Existing_Cohort!$C$208, BT$4-($A38-$A$5), $A38-$A$5))</f>
        <v>17665.303724526537</v>
      </c>
      <c r="BU38" s="67">
        <f ca="1">IF($A38-BU$4&gt;$A$5, OFFSET(New_Cohort!$E$109, $A38-$A$5-BU$4-1, $A38-$A$5-1), OFFSET(Existing_Cohort!$C$208, BU$4-($A38-$A$5), $A38-$A$5))</f>
        <v>17982.929009766649</v>
      </c>
      <c r="BV38" s="67">
        <f ca="1">IF($A38-BV$4&gt;$A$5, OFFSET(New_Cohort!$E$109, $A38-$A$5-BV$4-1, $A38-$A$5-1), OFFSET(Existing_Cohort!$C$208, BV$4-($A38-$A$5), $A38-$A$5))</f>
        <v>17984.109448974181</v>
      </c>
      <c r="BW38" s="67">
        <f ca="1">IF($A38-BW$4&gt;$A$5, OFFSET(New_Cohort!$E$109, $A38-$A$5-BW$4-1, $A38-$A$5-1), OFFSET(Existing_Cohort!$C$208, BW$4-($A38-$A$5), $A38-$A$5))</f>
        <v>16530.373234161336</v>
      </c>
      <c r="BX38" s="67">
        <f ca="1">IF($A38-BX$4&gt;$A$5, OFFSET(New_Cohort!$E$109, $A38-$A$5-BX$4-1, $A38-$A$5-1), OFFSET(Existing_Cohort!$C$208, BX$4-($A38-$A$5), $A38-$A$5))</f>
        <v>15489.9713095311</v>
      </c>
      <c r="BY38" s="67">
        <f ca="1">IF($A38-BY$4&gt;$A$5, OFFSET(New_Cohort!$E$109, $A38-$A$5-BY$4-1, $A38-$A$5-1), OFFSET(Existing_Cohort!$C$208, BY$4-($A38-$A$5), $A38-$A$5))</f>
        <v>14387.155330152971</v>
      </c>
      <c r="BZ38" s="67">
        <f ca="1">IF($A38-BZ$4&gt;$A$5, OFFSET(New_Cohort!$E$109, $A38-$A$5-BZ$4-1, $A38-$A$5-1), OFFSET(Existing_Cohort!$C$208, BZ$4-($A38-$A$5), $A38-$A$5))</f>
        <v>13540.15248454118</v>
      </c>
      <c r="CA38" s="67">
        <f ca="1">IF($A38-CA$4&gt;$A$5, OFFSET(New_Cohort!$E$109, $A38-$A$5-CA$4-1, $A38-$A$5-1), OFFSET(Existing_Cohort!$C$208, CA$4-($A38-$A$5), $A38-$A$5))</f>
        <v>13571.335702692995</v>
      </c>
      <c r="CB38" s="67">
        <f ca="1">IF($A38-CB$4&gt;$A$5, OFFSET(New_Cohort!$E$109, $A38-$A$5-CB$4-1, $A38-$A$5-1), OFFSET(Existing_Cohort!$C$208, CB$4-($A38-$A$5), $A38-$A$5))</f>
        <v>13835.289883295147</v>
      </c>
      <c r="CC38" s="67">
        <f ca="1">IF($A38-CC$4&gt;$A$5, OFFSET(New_Cohort!$E$109, $A38-$A$5-CC$4-1, $A38-$A$5-1), OFFSET(Existing_Cohort!$C$208, CC$4-($A38-$A$5), $A38-$A$5))</f>
        <v>14281.191698853123</v>
      </c>
      <c r="CD38" s="67">
        <f ca="1">IF($A38-CD$4&gt;$A$5, OFFSET(New_Cohort!$E$109, $A38-$A$5-CD$4-1, $A38-$A$5-1), OFFSET(Existing_Cohort!$C$208, CD$4-($A38-$A$5), $A38-$A$5))</f>
        <v>14824.976519329593</v>
      </c>
      <c r="CE38" s="67">
        <f ca="1">IF($A38-CE$4&gt;$A$5, OFFSET(New_Cohort!$E$109, $A38-$A$5-CE$4-1, $A38-$A$5-1), OFFSET(Existing_Cohort!$C$208, CE$4-($A38-$A$5), $A38-$A$5))</f>
        <v>14721.344621634411</v>
      </c>
      <c r="CF38" s="67">
        <f ca="1">IF($A38-CF$4&gt;$A$5, OFFSET(New_Cohort!$E$109, $A38-$A$5-CF$4-1, $A38-$A$5-1), OFFSET(Existing_Cohort!$C$208, CF$4-($A38-$A$5), $A38-$A$5))</f>
        <v>14306.197733560026</v>
      </c>
      <c r="CG38" s="67">
        <f ca="1">IF($A38-CG$4&gt;$A$5, OFFSET(New_Cohort!$E$109, $A38-$A$5-CG$4-1, $A38-$A$5-1), OFFSET(Existing_Cohort!$C$208, CG$4-($A38-$A$5), $A38-$A$5))</f>
        <v>13984.278208702439</v>
      </c>
      <c r="CH38" s="67">
        <f ca="1">IF($A38-CH$4&gt;$A$5, OFFSET(New_Cohort!$E$109, $A38-$A$5-CH$4-1, $A38-$A$5-1), OFFSET(Existing_Cohort!$C$208, CH$4-($A38-$A$5), $A38-$A$5))</f>
        <v>13141.102539041327</v>
      </c>
      <c r="CI38" s="67">
        <f ca="1">IF($A38-CI$4&gt;$A$5, OFFSET(New_Cohort!$E$109, $A38-$A$5-CI$4-1, $A38-$A$5-1), OFFSET(Existing_Cohort!$C$208, CI$4-($A38-$A$5), $A38-$A$5))</f>
        <v>12039.858064326399</v>
      </c>
      <c r="CJ38" s="67">
        <f ca="1">IF($A38-CJ$4&gt;$A$5, OFFSET(New_Cohort!$E$109, $A38-$A$5-CJ$4-1, $A38-$A$5-1), OFFSET(Existing_Cohort!$C$208, CJ$4-($A38-$A$5), $A38-$A$5))</f>
        <v>10334.195963742211</v>
      </c>
      <c r="CK38" s="67">
        <f ca="1">IF($A38-CK$4&gt;$A$5, OFFSET(New_Cohort!$E$109, $A38-$A$5-CK$4-1, $A38-$A$5-1), OFFSET(Existing_Cohort!$C$208, CK$4-($A38-$A$5), $A38-$A$5))</f>
        <v>8923.0791394905009</v>
      </c>
      <c r="CL38" s="67">
        <f ca="1">IF($A38-CL$4&gt;$A$5, OFFSET(New_Cohort!$E$109, $A38-$A$5-CL$4-1, $A38-$A$5-1), OFFSET(Existing_Cohort!$C$208, CL$4-($A38-$A$5), $A38-$A$5))</f>
        <v>8325.7628308157782</v>
      </c>
      <c r="CM38" s="67">
        <f ca="1">IF($A38-CM$4&gt;$A$5, OFFSET(New_Cohort!$E$109, $A38-$A$5-CM$4-1, $A38-$A$5-1), OFFSET(Existing_Cohort!$C$208, CM$4-($A38-$A$5), $A38-$A$5))</f>
        <v>7434.2368971053456</v>
      </c>
      <c r="CN38" s="67">
        <f ca="1">IF($A38-CN$4&gt;$A$5, OFFSET(New_Cohort!$E$109, $A38-$A$5-CN$4-1, $A38-$A$5-1), OFFSET(Existing_Cohort!$C$208, CN$4-($A38-$A$5), $A38-$A$5))</f>
        <v>6822.4403481434647</v>
      </c>
      <c r="CO38" s="67">
        <f ca="1">IF($A38-CO$4&gt;$A$5, OFFSET(New_Cohort!$E$109, $A38-$A$5-CO$4-1, $A38-$A$5-1), OFFSET(Existing_Cohort!$C$208, CO$4-($A38-$A$5), $A38-$A$5))</f>
        <v>5561.5903010616894</v>
      </c>
      <c r="CP38" s="67">
        <f ca="1">IF($A38-CP$4&gt;$A$5, OFFSET(New_Cohort!$E$109, $A38-$A$5-CP$4-1, $A38-$A$5-1), OFFSET(Existing_Cohort!$C$208, CP$4-($A38-$A$5), $A38-$A$5))</f>
        <v>3372.289227140398</v>
      </c>
      <c r="CQ38" s="67">
        <f ca="1">IF($A38-CQ$4&gt;$A$5, OFFSET(New_Cohort!$E$109, $A38-$A$5-CQ$4-1, $A38-$A$5-1), OFFSET(Existing_Cohort!$C$208, CQ$4-($A38-$A$5), $A38-$A$5))</f>
        <v>2193.9122043739662</v>
      </c>
      <c r="CR38" s="67">
        <f ca="1">IF($A38-CR$4&gt;$A$5, OFFSET(New_Cohort!$E$109, $A38-$A$5-CR$4-1, $A38-$A$5-1), OFFSET(Existing_Cohort!$C$208, CR$4-($A38-$A$5), $A38-$A$5))</f>
        <v>1882.9775602030281</v>
      </c>
      <c r="CS38" s="67">
        <f ca="1">IF($A38-CS$4&gt;$A$5, OFFSET(New_Cohort!$E$109, $A38-$A$5-CS$4-1, $A38-$A$5-1), OFFSET(Existing_Cohort!$C$208, CS$4-($A38-$A$5), $A38-$A$5))</f>
        <v>1724.7513861401105</v>
      </c>
      <c r="CT38" s="67">
        <f ca="1">IF($A38-CT$4&gt;$A$5, OFFSET(New_Cohort!$E$109, $A38-$A$5-CT$4-1, $A38-$A$5-1), OFFSET(Existing_Cohort!$C$208, CT$4-($A38-$A$5), $A38-$A$5))</f>
        <v>1636.9148559235605</v>
      </c>
      <c r="CU38" s="67">
        <f ca="1">IF($A38-CU$4&gt;$A$5, OFFSET(New_Cohort!$E$109, $A38-$A$5-CU$4-1, $A38-$A$5-1), OFFSET(Existing_Cohort!$C$208, CU$4-($A38-$A$5), $A38-$A$5))</f>
        <v>1317.9704267248858</v>
      </c>
      <c r="CV38" s="67">
        <f ca="1">IF($A38-CV$4&gt;$A$5, OFFSET(New_Cohort!$E$109, $A38-$A$5-CV$4-1, $A38-$A$5-1), OFFSET(Existing_Cohort!$C$208, CV$4-($A38-$A$5), $A38-$A$5))</f>
        <v>996.9342377847604</v>
      </c>
      <c r="CW38" s="67">
        <f ca="1">IF($A38-CW$4&gt;$A$5, OFFSET(New_Cohort!$E$109, $A38-$A$5-CW$4-1, $A38-$A$5-1), OFFSET(Existing_Cohort!$C$208, CW$4-($A38-$A$5), $A38-$A$5))</f>
        <v>765.65595745633959</v>
      </c>
      <c r="CX38" s="179">
        <f ca="1">SUM(OFFSET(Existing_Cohort!$C$308, $A$5-$A38,$A38-2021, $A38-$A$5+1))</f>
        <v>4342.249517601801</v>
      </c>
      <c r="CY38" s="29"/>
      <c r="CZ38" s="29">
        <f ca="1">SUM(B38:CX38)-OFFSET(Summary_Calculations!$D$26, 0, By_Age!$A38-2022)</f>
        <v>0</v>
      </c>
    </row>
    <row r="39" spans="1:104" x14ac:dyDescent="0.35">
      <c r="A39">
        <f t="shared" si="0"/>
        <v>2055</v>
      </c>
      <c r="B39" s="178">
        <f ca="1">IF($A39-B$4&gt;$A$5, OFFSET(New_Cohort!$E$109, $A39-$A$5-B$4-1, $A39-$A$5-1), OFFSET(Existing_Cohort!$C$208, B$4-($A39-$A$5), $A39-$A$5))</f>
        <v>10838.745351114911</v>
      </c>
      <c r="C39" s="67">
        <f ca="1">IF($A39-C$4&gt;$A$5, OFFSET(New_Cohort!$E$109, $A39-$A$5-C$4-1, $A39-$A$5-1), OFFSET(Existing_Cohort!$C$208, C$4-($A39-$A$5), $A39-$A$5))</f>
        <v>10829.48492266561</v>
      </c>
      <c r="D39" s="67">
        <f ca="1">IF($A39-D$4&gt;$A$5, OFFSET(New_Cohort!$E$109, $A39-$A$5-D$4-1, $A39-$A$5-1), OFFSET(Existing_Cohort!$C$208, D$4-($A39-$A$5), $A39-$A$5))</f>
        <v>10920.117917668078</v>
      </c>
      <c r="E39" s="67">
        <f ca="1">IF($A39-E$4&gt;$A$5, OFFSET(New_Cohort!$E$109, $A39-$A$5-E$4-1, $A39-$A$5-1), OFFSET(Existing_Cohort!$C$208, E$4-($A39-$A$5), $A39-$A$5))</f>
        <v>11122.519774604934</v>
      </c>
      <c r="F39" s="67">
        <f ca="1">IF($A39-F$4&gt;$A$5, OFFSET(New_Cohort!$E$109, $A39-$A$5-F$4-1, $A39-$A$5-1), OFFSET(Existing_Cohort!$C$208, F$4-($A39-$A$5), $A39-$A$5))</f>
        <v>11397.508961672396</v>
      </c>
      <c r="G39" s="67">
        <f ca="1">IF($A39-G$4&gt;$A$5, OFFSET(New_Cohort!$E$109, $A39-$A$5-G$4-1, $A39-$A$5-1), OFFSET(Existing_Cohort!$C$208, G$4-($A39-$A$5), $A39-$A$5))</f>
        <v>11613.701033154808</v>
      </c>
      <c r="H39" s="67">
        <f ca="1">IF($A39-H$4&gt;$A$5, OFFSET(New_Cohort!$E$109, $A39-$A$5-H$4-1, $A39-$A$5-1), OFFSET(Existing_Cohort!$C$208, H$4-($A39-$A$5), $A39-$A$5))</f>
        <v>11800.80485997633</v>
      </c>
      <c r="I39" s="67">
        <f ca="1">IF($A39-I$4&gt;$A$5, OFFSET(New_Cohort!$E$109, $A39-$A$5-I$4-1, $A39-$A$5-1), OFFSET(Existing_Cohort!$C$208, I$4-($A39-$A$5), $A39-$A$5))</f>
        <v>11961.65080639752</v>
      </c>
      <c r="J39" s="67">
        <f ca="1">IF($A39-J$4&gt;$A$5, OFFSET(New_Cohort!$E$109, $A39-$A$5-J$4-1, $A39-$A$5-1), OFFSET(Existing_Cohort!$C$208, J$4-($A39-$A$5), $A39-$A$5))</f>
        <v>12092.744883590109</v>
      </c>
      <c r="K39" s="67">
        <f ca="1">IF($A39-K$4&gt;$A$5, OFFSET(New_Cohort!$E$109, $A39-$A$5-K$4-1, $A39-$A$5-1), OFFSET(Existing_Cohort!$C$208, K$4-($A39-$A$5), $A39-$A$5))</f>
        <v>12162.443644532834</v>
      </c>
      <c r="L39" s="67">
        <f ca="1">IF($A39-L$4&gt;$A$5, OFFSET(New_Cohort!$E$109, $A39-$A$5-L$4-1, $A39-$A$5-1), OFFSET(Existing_Cohort!$C$208, L$4-($A39-$A$5), $A39-$A$5))</f>
        <v>12141.954992461218</v>
      </c>
      <c r="M39" s="67">
        <f ca="1">IF($A39-M$4&gt;$A$5, OFFSET(New_Cohort!$E$109, $A39-$A$5-M$4-1, $A39-$A$5-1), OFFSET(Existing_Cohort!$C$208, M$4-($A39-$A$5), $A39-$A$5))</f>
        <v>13682.505283971754</v>
      </c>
      <c r="N39" s="67">
        <f ca="1">IF($A39-N$4&gt;$A$5, OFFSET(New_Cohort!$E$109, $A39-$A$5-N$4-1, $A39-$A$5-1), OFFSET(Existing_Cohort!$C$208, N$4-($A39-$A$5), $A39-$A$5))</f>
        <v>13911.507903764628</v>
      </c>
      <c r="O39" s="67">
        <f ca="1">IF($A39-O$4&gt;$A$5, OFFSET(New_Cohort!$E$109, $A39-$A$5-O$4-1, $A39-$A$5-1), OFFSET(Existing_Cohort!$C$208, O$4-($A39-$A$5), $A39-$A$5))</f>
        <v>14004.431115010049</v>
      </c>
      <c r="P39" s="67">
        <f ca="1">IF($A39-P$4&gt;$A$5, OFFSET(New_Cohort!$E$109, $A39-$A$5-P$4-1, $A39-$A$5-1), OFFSET(Existing_Cohort!$C$208, P$4-($A39-$A$5), $A39-$A$5))</f>
        <v>13952.024975099455</v>
      </c>
      <c r="Q39" s="67">
        <f ca="1">IF($A39-Q$4&gt;$A$5, OFFSET(New_Cohort!$E$109, $A39-$A$5-Q$4-1, $A39-$A$5-1), OFFSET(Existing_Cohort!$C$208, Q$4-($A39-$A$5), $A39-$A$5))</f>
        <v>13793.907239668599</v>
      </c>
      <c r="R39" s="67">
        <f ca="1">IF($A39-R$4&gt;$A$5, OFFSET(New_Cohort!$E$109, $A39-$A$5-R$4-1, $A39-$A$5-1), OFFSET(Existing_Cohort!$C$208, R$4-($A39-$A$5), $A39-$A$5))</f>
        <v>13654.324199967541</v>
      </c>
      <c r="S39" s="67">
        <f ca="1">IF($A39-S$4&gt;$A$5, OFFSET(New_Cohort!$E$109, $A39-$A$5-S$4-1, $A39-$A$5-1), OFFSET(Existing_Cohort!$C$208, S$4-($A39-$A$5), $A39-$A$5))</f>
        <v>13496.039991480848</v>
      </c>
      <c r="T39" s="67">
        <f ca="1">IF($A39-T$4&gt;$A$5, OFFSET(New_Cohort!$E$109, $A39-$A$5-T$4-1, $A39-$A$5-1), OFFSET(Existing_Cohort!$C$208, T$4-($A39-$A$5), $A39-$A$5))</f>
        <v>13320.196943193532</v>
      </c>
      <c r="U39" s="67">
        <f ca="1">IF($A39-U$4&gt;$A$5, OFFSET(New_Cohort!$E$109, $A39-$A$5-U$4-1, $A39-$A$5-1), OFFSET(Existing_Cohort!$C$208, U$4-($A39-$A$5), $A39-$A$5))</f>
        <v>13162.161565103208</v>
      </c>
      <c r="V39" s="67">
        <f ca="1">IF($A39-V$4&gt;$A$5, OFFSET(New_Cohort!$E$109, $A39-$A$5-V$4-1, $A39-$A$5-1), OFFSET(Existing_Cohort!$C$208, V$4-($A39-$A$5), $A39-$A$5))</f>
        <v>13025.763838067738</v>
      </c>
      <c r="W39" s="67">
        <f ca="1">IF($A39-W$4&gt;$A$5, OFFSET(New_Cohort!$E$109, $A39-$A$5-W$4-1, $A39-$A$5-1), OFFSET(Existing_Cohort!$C$208, W$4-($A39-$A$5), $A39-$A$5))</f>
        <v>12919.297778310185</v>
      </c>
      <c r="X39" s="67">
        <f ca="1">IF($A39-X$4&gt;$A$5, OFFSET(New_Cohort!$E$109, $A39-$A$5-X$4-1, $A39-$A$5-1), OFFSET(Existing_Cohort!$C$208, X$4-($A39-$A$5), $A39-$A$5))</f>
        <v>12830.612582806265</v>
      </c>
      <c r="Y39" s="67">
        <f ca="1">IF($A39-Y$4&gt;$A$5, OFFSET(New_Cohort!$E$109, $A39-$A$5-Y$4-1, $A39-$A$5-1), OFFSET(Existing_Cohort!$C$208, Y$4-($A39-$A$5), $A39-$A$5))</f>
        <v>12783.305234008963</v>
      </c>
      <c r="Z39" s="67">
        <f ca="1">IF($A39-Z$4&gt;$A$5, OFFSET(New_Cohort!$E$109, $A39-$A$5-Z$4-1, $A39-$A$5-1), OFFSET(Existing_Cohort!$C$208, Z$4-($A39-$A$5), $A39-$A$5))</f>
        <v>12805.576621468774</v>
      </c>
      <c r="AA39" s="67">
        <f ca="1">IF($A39-AA$4&gt;$A$5, OFFSET(New_Cohort!$E$109, $A39-$A$5-AA$4-1, $A39-$A$5-1), OFFSET(Existing_Cohort!$C$208, AA$4-($A39-$A$5), $A39-$A$5))</f>
        <v>12898.124737444276</v>
      </c>
      <c r="AB39" s="67">
        <f ca="1">IF($A39-AB$4&gt;$A$5, OFFSET(New_Cohort!$E$109, $A39-$A$5-AB$4-1, $A39-$A$5-1), OFFSET(Existing_Cohort!$C$208, AB$4-($A39-$A$5), $A39-$A$5))</f>
        <v>13053.100988161084</v>
      </c>
      <c r="AC39" s="67">
        <f ca="1">IF($A39-AC$4&gt;$A$5, OFFSET(New_Cohort!$E$109, $A39-$A$5-AC$4-1, $A39-$A$5-1), OFFSET(Existing_Cohort!$C$208, AC$4-($A39-$A$5), $A39-$A$5))</f>
        <v>13276.810982994455</v>
      </c>
      <c r="AD39" s="67">
        <f ca="1">IF($A39-AD$4&gt;$A$5, OFFSET(New_Cohort!$E$109, $A39-$A$5-AD$4-1, $A39-$A$5-1), OFFSET(Existing_Cohort!$C$208, AD$4-($A39-$A$5), $A39-$A$5))</f>
        <v>13598.665468626074</v>
      </c>
      <c r="AE39" s="67">
        <f ca="1">IF($A39-AE$4&gt;$A$5, OFFSET(New_Cohort!$E$109, $A39-$A$5-AE$4-1, $A39-$A$5-1), OFFSET(Existing_Cohort!$C$208, AE$4-($A39-$A$5), $A39-$A$5))</f>
        <v>14152.20202273173</v>
      </c>
      <c r="AF39" s="67">
        <f ca="1">IF($A39-AF$4&gt;$A$5, OFFSET(New_Cohort!$E$109, $A39-$A$5-AF$4-1, $A39-$A$5-1), OFFSET(Existing_Cohort!$C$208, AF$4-($A39-$A$5), $A39-$A$5))</f>
        <v>14841.273788586441</v>
      </c>
      <c r="AG39" s="67">
        <f ca="1">IF($A39-AG$4&gt;$A$5, OFFSET(New_Cohort!$E$109, $A39-$A$5-AG$4-1, $A39-$A$5-1), OFFSET(Existing_Cohort!$C$208, AG$4-($A39-$A$5), $A39-$A$5))</f>
        <v>15444.177577813429</v>
      </c>
      <c r="AH39" s="67">
        <f ca="1">IF($A39-AH$4&gt;$A$5, OFFSET(New_Cohort!$E$109, $A39-$A$5-AH$4-1, $A39-$A$5-1), OFFSET(Existing_Cohort!$C$208, AH$4-($A39-$A$5), $A39-$A$5))</f>
        <v>16058.855058392468</v>
      </c>
      <c r="AI39" s="67">
        <f ca="1">IF($A39-AI$4&gt;$A$5, OFFSET(New_Cohort!$E$109, $A39-$A$5-AI$4-1, $A39-$A$5-1), OFFSET(Existing_Cohort!$C$208, AI$4-($A39-$A$5), $A39-$A$5))</f>
        <v>16682.881393688745</v>
      </c>
      <c r="AJ39" s="67">
        <f ca="1">IF($A39-AJ$4&gt;$A$5, OFFSET(New_Cohort!$E$109, $A39-$A$5-AJ$4-1, $A39-$A$5-1), OFFSET(Existing_Cohort!$C$208, AJ$4-($A39-$A$5), $A39-$A$5))</f>
        <v>11378.99537964788</v>
      </c>
      <c r="AK39" s="67">
        <f ca="1">IF($A39-AK$4&gt;$A$5, OFFSET(New_Cohort!$E$109, $A39-$A$5-AK$4-1, $A39-$A$5-1), OFFSET(Existing_Cohort!$C$208, AK$4-($A39-$A$5), $A39-$A$5))</f>
        <v>13205.816489525012</v>
      </c>
      <c r="AL39" s="67">
        <f ca="1">IF($A39-AL$4&gt;$A$5, OFFSET(New_Cohort!$E$109, $A39-$A$5-AL$4-1, $A39-$A$5-1), OFFSET(Existing_Cohort!$C$208, AL$4-($A39-$A$5), $A39-$A$5))</f>
        <v>14789.6466981335</v>
      </c>
      <c r="AM39" s="67">
        <f ca="1">IF($A39-AM$4&gt;$A$5, OFFSET(New_Cohort!$E$109, $A39-$A$5-AM$4-1, $A39-$A$5-1), OFFSET(Existing_Cohort!$C$208, AM$4-($A39-$A$5), $A39-$A$5))</f>
        <v>16629.642082420974</v>
      </c>
      <c r="AN39" s="67">
        <f ca="1">IF($A39-AN$4&gt;$A$5, OFFSET(New_Cohort!$E$109, $A39-$A$5-AN$4-1, $A39-$A$5-1), OFFSET(Existing_Cohort!$C$208, AN$4-($A39-$A$5), $A39-$A$5))</f>
        <v>17967.300287843711</v>
      </c>
      <c r="AO39" s="67">
        <f ca="1">IF($A39-AO$4&gt;$A$5, OFFSET(New_Cohort!$E$109, $A39-$A$5-AO$4-1, $A39-$A$5-1), OFFSET(Existing_Cohort!$C$208, AO$4-($A39-$A$5), $A39-$A$5))</f>
        <v>17459.856950979163</v>
      </c>
      <c r="AP39" s="67">
        <f ca="1">IF($A39-AP$4&gt;$A$5, OFFSET(New_Cohort!$E$109, $A39-$A$5-AP$4-1, $A39-$A$5-1), OFFSET(Existing_Cohort!$C$208, AP$4-($A39-$A$5), $A39-$A$5))</f>
        <v>17638.057600189415</v>
      </c>
      <c r="AQ39" s="67">
        <f ca="1">IF($A39-AQ$4&gt;$A$5, OFFSET(New_Cohort!$E$109, $A39-$A$5-AQ$4-1, $A39-$A$5-1), OFFSET(Existing_Cohort!$C$208, AQ$4-($A39-$A$5), $A39-$A$5))</f>
        <v>17998.562126840887</v>
      </c>
      <c r="AR39" s="67">
        <f ca="1">IF($A39-AR$4&gt;$A$5, OFFSET(New_Cohort!$E$109, $A39-$A$5-AR$4-1, $A39-$A$5-1), OFFSET(Existing_Cohort!$C$208, AR$4-($A39-$A$5), $A39-$A$5))</f>
        <v>18214.980168368125</v>
      </c>
      <c r="AS39" s="67">
        <f ca="1">IF($A39-AS$4&gt;$A$5, OFFSET(New_Cohort!$E$109, $A39-$A$5-AS$4-1, $A39-$A$5-1), OFFSET(Existing_Cohort!$C$208, AS$4-($A39-$A$5), $A39-$A$5))</f>
        <v>17965.072873054665</v>
      </c>
      <c r="AT39" s="67">
        <f ca="1">IF($A39-AT$4&gt;$A$5, OFFSET(New_Cohort!$E$109, $A39-$A$5-AT$4-1, $A39-$A$5-1), OFFSET(Existing_Cohort!$C$208, AT$4-($A39-$A$5), $A39-$A$5))</f>
        <v>17292.103441367573</v>
      </c>
      <c r="AU39" s="67">
        <f ca="1">IF($A39-AU$4&gt;$A$5, OFFSET(New_Cohort!$E$109, $A39-$A$5-AU$4-1, $A39-$A$5-1), OFFSET(Existing_Cohort!$C$208, AU$4-($A39-$A$5), $A39-$A$5))</f>
        <v>17366.378723619142</v>
      </c>
      <c r="AV39" s="67">
        <f ca="1">IF($A39-AV$4&gt;$A$5, OFFSET(New_Cohort!$E$109, $A39-$A$5-AV$4-1, $A39-$A$5-1), OFFSET(Existing_Cohort!$C$208, AV$4-($A39-$A$5), $A39-$A$5))</f>
        <v>17234.46946919692</v>
      </c>
      <c r="AW39" s="67">
        <f ca="1">IF($A39-AW$4&gt;$A$5, OFFSET(New_Cohort!$E$109, $A39-$A$5-AW$4-1, $A39-$A$5-1), OFFSET(Existing_Cohort!$C$208, AW$4-($A39-$A$5), $A39-$A$5))</f>
        <v>16788.599957093837</v>
      </c>
      <c r="AX39" s="67">
        <f ca="1">IF($A39-AX$4&gt;$A$5, OFFSET(New_Cohort!$E$109, $A39-$A$5-AX$4-1, $A39-$A$5-1), OFFSET(Existing_Cohort!$C$208, AX$4-($A39-$A$5), $A39-$A$5))</f>
        <v>16313.506403901589</v>
      </c>
      <c r="AY39" s="67">
        <f ca="1">IF($A39-AY$4&gt;$A$5, OFFSET(New_Cohort!$E$109, $A39-$A$5-AY$4-1, $A39-$A$5-1), OFFSET(Existing_Cohort!$C$208, AY$4-($A39-$A$5), $A39-$A$5))</f>
        <v>15943.745642941103</v>
      </c>
      <c r="AZ39" s="67">
        <f ca="1">IF($A39-AZ$4&gt;$A$5, OFFSET(New_Cohort!$E$109, $A39-$A$5-AZ$4-1, $A39-$A$5-1), OFFSET(Existing_Cohort!$C$208, AZ$4-($A39-$A$5), $A39-$A$5))</f>
        <v>15650.985629700128</v>
      </c>
      <c r="BA39" s="67">
        <f ca="1">IF($A39-BA$4&gt;$A$5, OFFSET(New_Cohort!$E$109, $A39-$A$5-BA$4-1, $A39-$A$5-1), OFFSET(Existing_Cohort!$C$208, BA$4-($A39-$A$5), $A39-$A$5))</f>
        <v>15351.676698484409</v>
      </c>
      <c r="BB39" s="67">
        <f ca="1">IF($A39-BB$4&gt;$A$5, OFFSET(New_Cohort!$E$109, $A39-$A$5-BB$4-1, $A39-$A$5-1), OFFSET(Existing_Cohort!$C$208, BB$4-($A39-$A$5), $A39-$A$5))</f>
        <v>15180.200206667181</v>
      </c>
      <c r="BC39" s="67">
        <f ca="1">IF($A39-BC$4&gt;$A$5, OFFSET(New_Cohort!$E$109, $A39-$A$5-BC$4-1, $A39-$A$5-1), OFFSET(Existing_Cohort!$C$208, BC$4-($A39-$A$5), $A39-$A$5))</f>
        <v>15202.825879631077</v>
      </c>
      <c r="BD39" s="67">
        <f ca="1">IF($A39-BD$4&gt;$A$5, OFFSET(New_Cohort!$E$109, $A39-$A$5-BD$4-1, $A39-$A$5-1), OFFSET(Existing_Cohort!$C$208, BD$4-($A39-$A$5), $A39-$A$5))</f>
        <v>15597.331148614408</v>
      </c>
      <c r="BE39" s="67">
        <f ca="1">IF($A39-BE$4&gt;$A$5, OFFSET(New_Cohort!$E$109, $A39-$A$5-BE$4-1, $A39-$A$5-1), OFFSET(Existing_Cohort!$C$208, BE$4-($A39-$A$5), $A39-$A$5))</f>
        <v>15589.526478795691</v>
      </c>
      <c r="BF39" s="67">
        <f ca="1">IF($A39-BF$4&gt;$A$5, OFFSET(New_Cohort!$E$109, $A39-$A$5-BF$4-1, $A39-$A$5-1), OFFSET(Existing_Cohort!$C$208, BF$4-($A39-$A$5), $A39-$A$5))</f>
        <v>15288.848000152513</v>
      </c>
      <c r="BG39" s="67">
        <f ca="1">IF($A39-BG$4&gt;$A$5, OFFSET(New_Cohort!$E$109, $A39-$A$5-BG$4-1, $A39-$A$5-1), OFFSET(Existing_Cohort!$C$208, BG$4-($A39-$A$5), $A39-$A$5))</f>
        <v>15539.023931996018</v>
      </c>
      <c r="BH39" s="67">
        <f ca="1">IF($A39-BH$4&gt;$A$5, OFFSET(New_Cohort!$E$109, $A39-$A$5-BH$4-1, $A39-$A$5-1), OFFSET(Existing_Cohort!$C$208, BH$4-($A39-$A$5), $A39-$A$5))</f>
        <v>15924.591497169875</v>
      </c>
      <c r="BI39" s="67">
        <f ca="1">IF($A39-BI$4&gt;$A$5, OFFSET(New_Cohort!$E$109, $A39-$A$5-BI$4-1, $A39-$A$5-1), OFFSET(Existing_Cohort!$C$208, BI$4-($A39-$A$5), $A39-$A$5))</f>
        <v>16405.231073575542</v>
      </c>
      <c r="BJ39" s="67">
        <f ca="1">IF($A39-BJ$4&gt;$A$5, OFFSET(New_Cohort!$E$109, $A39-$A$5-BJ$4-1, $A39-$A$5-1), OFFSET(Existing_Cohort!$C$208, BJ$4-($A39-$A$5), $A39-$A$5))</f>
        <v>16854.381715845142</v>
      </c>
      <c r="BK39" s="67">
        <f ca="1">IF($A39-BK$4&gt;$A$5, OFFSET(New_Cohort!$E$109, $A39-$A$5-BK$4-1, $A39-$A$5-1), OFFSET(Existing_Cohort!$C$208, BK$4-($A39-$A$5), $A39-$A$5))</f>
        <v>17278.148287782809</v>
      </c>
      <c r="BL39" s="67">
        <f ca="1">IF($A39-BL$4&gt;$A$5, OFFSET(New_Cohort!$E$109, $A39-$A$5-BL$4-1, $A39-$A$5-1), OFFSET(Existing_Cohort!$C$208, BL$4-($A39-$A$5), $A39-$A$5))</f>
        <v>17847.174775093088</v>
      </c>
      <c r="BM39" s="67">
        <f ca="1">IF($A39-BM$4&gt;$A$5, OFFSET(New_Cohort!$E$109, $A39-$A$5-BM$4-1, $A39-$A$5-1), OFFSET(Existing_Cohort!$C$208, BM$4-($A39-$A$5), $A39-$A$5))</f>
        <v>18798.04288845438</v>
      </c>
      <c r="BN39" s="67">
        <f ca="1">IF($A39-BN$4&gt;$A$5, OFFSET(New_Cohort!$E$109, $A39-$A$5-BN$4-1, $A39-$A$5-1), OFFSET(Existing_Cohort!$C$208, BN$4-($A39-$A$5), $A39-$A$5))</f>
        <v>21668.516132328128</v>
      </c>
      <c r="BO39" s="67">
        <f ca="1">IF($A39-BO$4&gt;$A$5, OFFSET(New_Cohort!$E$109, $A39-$A$5-BO$4-1, $A39-$A$5-1), OFFSET(Existing_Cohort!$C$208, BO$4-($A39-$A$5), $A39-$A$5))</f>
        <v>23353.256675780111</v>
      </c>
      <c r="BP39" s="67">
        <f ca="1">IF($A39-BP$4&gt;$A$5, OFFSET(New_Cohort!$E$109, $A39-$A$5-BP$4-1, $A39-$A$5-1), OFFSET(Existing_Cohort!$C$208, BP$4-($A39-$A$5), $A39-$A$5))</f>
        <v>22352.701471550703</v>
      </c>
      <c r="BQ39" s="67">
        <f ca="1">IF($A39-BQ$4&gt;$A$5, OFFSET(New_Cohort!$E$109, $A39-$A$5-BQ$4-1, $A39-$A$5-1), OFFSET(Existing_Cohort!$C$208, BQ$4-($A39-$A$5), $A39-$A$5))</f>
        <v>22291.06028543954</v>
      </c>
      <c r="BR39" s="67">
        <f ca="1">IF($A39-BR$4&gt;$A$5, OFFSET(New_Cohort!$E$109, $A39-$A$5-BR$4-1, $A39-$A$5-1), OFFSET(Existing_Cohort!$C$208, BR$4-($A39-$A$5), $A39-$A$5))</f>
        <v>21920.097142461589</v>
      </c>
      <c r="BS39" s="67">
        <f ca="1">IF($A39-BS$4&gt;$A$5, OFFSET(New_Cohort!$E$109, $A39-$A$5-BS$4-1, $A39-$A$5-1), OFFSET(Existing_Cohort!$C$208, BS$4-($A39-$A$5), $A39-$A$5))</f>
        <v>20234.458157031066</v>
      </c>
      <c r="BT39" s="67">
        <f ca="1">IF($A39-BT$4&gt;$A$5, OFFSET(New_Cohort!$E$109, $A39-$A$5-BT$4-1, $A39-$A$5-1), OFFSET(Existing_Cohort!$C$208, BT$4-($A39-$A$5), $A39-$A$5))</f>
        <v>18668.463246993873</v>
      </c>
      <c r="BU39" s="67">
        <f ca="1">IF($A39-BU$4&gt;$A$5, OFFSET(New_Cohort!$E$109, $A39-$A$5-BU$4-1, $A39-$A$5-1), OFFSET(Existing_Cohort!$C$208, BU$4-($A39-$A$5), $A39-$A$5))</f>
        <v>17409.324041241358</v>
      </c>
      <c r="BV39" s="67">
        <f ca="1">IF($A39-BV$4&gt;$A$5, OFFSET(New_Cohort!$E$109, $A39-$A$5-BV$4-1, $A39-$A$5-1), OFFSET(Existing_Cohort!$C$208, BV$4-($A39-$A$5), $A39-$A$5))</f>
        <v>17688.290655616169</v>
      </c>
      <c r="BW39" s="67">
        <f ca="1">IF($A39-BW$4&gt;$A$5, OFFSET(New_Cohort!$E$109, $A39-$A$5-BW$4-1, $A39-$A$5-1), OFFSET(Existing_Cohort!$C$208, BW$4-($A39-$A$5), $A39-$A$5))</f>
        <v>17651.273234128988</v>
      </c>
      <c r="BX39" s="67">
        <f ca="1">IF($A39-BX$4&gt;$A$5, OFFSET(New_Cohort!$E$109, $A39-$A$5-BX$4-1, $A39-$A$5-1), OFFSET(Existing_Cohort!$C$208, BX$4-($A39-$A$5), $A39-$A$5))</f>
        <v>16185.405976711072</v>
      </c>
      <c r="BY39" s="67">
        <f ca="1">IF($A39-BY$4&gt;$A$5, OFFSET(New_Cohort!$E$109, $A39-$A$5-BY$4-1, $A39-$A$5-1), OFFSET(Existing_Cohort!$C$208, BY$4-($A39-$A$5), $A39-$A$5))</f>
        <v>15126.253042474522</v>
      </c>
      <c r="BZ39" s="67">
        <f ca="1">IF($A39-BZ$4&gt;$A$5, OFFSET(New_Cohort!$E$109, $A39-$A$5-BZ$4-1, $A39-$A$5-1), OFFSET(Existing_Cohort!$C$208, BZ$4-($A39-$A$5), $A39-$A$5))</f>
        <v>14007.935165695588</v>
      </c>
      <c r="CA39" s="67">
        <f ca="1">IF($A39-CA$4&gt;$A$5, OFFSET(New_Cohort!$E$109, $A39-$A$5-CA$4-1, $A39-$A$5-1), OFFSET(Existing_Cohort!$C$208, CA$4-($A39-$A$5), $A39-$A$5))</f>
        <v>13140.451030055126</v>
      </c>
      <c r="CB39" s="67">
        <f ca="1">IF($A39-CB$4&gt;$A$5, OFFSET(New_Cohort!$E$109, $A39-$A$5-CB$4-1, $A39-$A$5-1), OFFSET(Existing_Cohort!$C$208, CB$4-($A39-$A$5), $A39-$A$5))</f>
        <v>13123.630144183518</v>
      </c>
      <c r="CC39" s="67">
        <f ca="1">IF($A39-CC$4&gt;$A$5, OFFSET(New_Cohort!$E$109, $A39-$A$5-CC$4-1, $A39-$A$5-1), OFFSET(Existing_Cohort!$C$208, CC$4-($A39-$A$5), $A39-$A$5))</f>
        <v>13326.229055675984</v>
      </c>
      <c r="CD39" s="67">
        <f ca="1">IF($A39-CD$4&gt;$A$5, OFFSET(New_Cohort!$E$109, $A39-$A$5-CD$4-1, $A39-$A$5-1), OFFSET(Existing_Cohort!$C$208, CD$4-($A39-$A$5), $A39-$A$5))</f>
        <v>13696.1124716416</v>
      </c>
      <c r="CE39" s="67">
        <f ca="1">IF($A39-CE$4&gt;$A$5, OFFSET(New_Cohort!$E$109, $A39-$A$5-CE$4-1, $A39-$A$5-1), OFFSET(Existing_Cohort!$C$208, CE$4-($A39-$A$5), $A39-$A$5))</f>
        <v>14149.762992569631</v>
      </c>
      <c r="CF39" s="67">
        <f ca="1">IF($A39-CF$4&gt;$A$5, OFFSET(New_Cohort!$E$109, $A39-$A$5-CF$4-1, $A39-$A$5-1), OFFSET(Existing_Cohort!$C$208, CF$4-($A39-$A$5), $A39-$A$5))</f>
        <v>13976.992465892141</v>
      </c>
      <c r="CG39" s="67">
        <f ca="1">IF($A39-CG$4&gt;$A$5, OFFSET(New_Cohort!$E$109, $A39-$A$5-CG$4-1, $A39-$A$5-1), OFFSET(Existing_Cohort!$C$208, CG$4-($A39-$A$5), $A39-$A$5))</f>
        <v>13504.342934031869</v>
      </c>
      <c r="CH39" s="67">
        <f ca="1">IF($A39-CH$4&gt;$A$5, OFFSET(New_Cohort!$E$109, $A39-$A$5-CH$4-1, $A39-$A$5-1), OFFSET(Existing_Cohort!$C$208, CH$4-($A39-$A$5), $A39-$A$5))</f>
        <v>13116.793624087328</v>
      </c>
      <c r="CI39" s="67">
        <f ca="1">IF($A39-CI$4&gt;$A$5, OFFSET(New_Cohort!$E$109, $A39-$A$5-CI$4-1, $A39-$A$5-1), OFFSET(Existing_Cohort!$C$208, CI$4-($A39-$A$5), $A39-$A$5))</f>
        <v>12240.434514643799</v>
      </c>
      <c r="CJ39" s="67">
        <f ca="1">IF($A39-CJ$4&gt;$A$5, OFFSET(New_Cohort!$E$109, $A39-$A$5-CJ$4-1, $A39-$A$5-1), OFFSET(Existing_Cohort!$C$208, CJ$4-($A39-$A$5), $A39-$A$5))</f>
        <v>11129.8688246161</v>
      </c>
      <c r="CK39" s="67">
        <f ca="1">IF($A39-CK$4&gt;$A$5, OFFSET(New_Cohort!$E$109, $A39-$A$5-CK$4-1, $A39-$A$5-1), OFFSET(Existing_Cohort!$C$208, CK$4-($A39-$A$5), $A39-$A$5))</f>
        <v>9474.7173555890204</v>
      </c>
      <c r="CL39" s="67">
        <f ca="1">IF($A39-CL$4&gt;$A$5, OFFSET(New_Cohort!$E$109, $A39-$A$5-CL$4-1, $A39-$A$5-1), OFFSET(Existing_Cohort!$C$208, CL$4-($A39-$A$5), $A39-$A$5))</f>
        <v>8108.5674451855084</v>
      </c>
      <c r="CM39" s="67">
        <f ca="1">IF($A39-CM$4&gt;$A$5, OFFSET(New_Cohort!$E$109, $A39-$A$5-CM$4-1, $A39-$A$5-1), OFFSET(Existing_Cohort!$C$208, CM$4-($A39-$A$5), $A39-$A$5))</f>
        <v>7494.0648642490778</v>
      </c>
      <c r="CN39" s="67">
        <f ca="1">IF($A39-CN$4&gt;$A$5, OFFSET(New_Cohort!$E$109, $A39-$A$5-CN$4-1, $A39-$A$5-1), OFFSET(Existing_Cohort!$C$208, CN$4-($A39-$A$5), $A39-$A$5))</f>
        <v>6624.0548917129508</v>
      </c>
      <c r="CO39" s="67">
        <f ca="1">IF($A39-CO$4&gt;$A$5, OFFSET(New_Cohort!$E$109, $A39-$A$5-CO$4-1, $A39-$A$5-1), OFFSET(Existing_Cohort!$C$208, CO$4-($A39-$A$5), $A39-$A$5))</f>
        <v>6013.8620612435634</v>
      </c>
      <c r="CP39" s="67">
        <f ca="1">IF($A39-CP$4&gt;$A$5, OFFSET(New_Cohort!$E$109, $A39-$A$5-CP$4-1, $A39-$A$5-1), OFFSET(Existing_Cohort!$C$208, CP$4-($A39-$A$5), $A39-$A$5))</f>
        <v>4846.8649990282393</v>
      </c>
      <c r="CQ39" s="67">
        <f ca="1">IF($A39-CQ$4&gt;$A$5, OFFSET(New_Cohort!$E$109, $A39-$A$5-CQ$4-1, $A39-$A$5-1), OFFSET(Existing_Cohort!$C$208, CQ$4-($A39-$A$5), $A39-$A$5))</f>
        <v>2903.5868326803611</v>
      </c>
      <c r="CR39" s="67">
        <f ca="1">IF($A39-CR$4&gt;$A$5, OFFSET(New_Cohort!$E$109, $A39-$A$5-CR$4-1, $A39-$A$5-1), OFFSET(Existing_Cohort!$C$208, CR$4-($A39-$A$5), $A39-$A$5))</f>
        <v>1864.8229268785317</v>
      </c>
      <c r="CS39" s="67">
        <f ca="1">IF($A39-CS$4&gt;$A$5, OFFSET(New_Cohort!$E$109, $A39-$A$5-CS$4-1, $A39-$A$5-1), OFFSET(Existing_Cohort!$C$208, CS$4-($A39-$A$5), $A39-$A$5))</f>
        <v>1578.5947228371726</v>
      </c>
      <c r="CT39" s="67">
        <f ca="1">IF($A39-CT$4&gt;$A$5, OFFSET(New_Cohort!$E$109, $A39-$A$5-CT$4-1, $A39-$A$5-1), OFFSET(Existing_Cohort!$C$208, CT$4-($A39-$A$5), $A39-$A$5))</f>
        <v>1424.6451312488311</v>
      </c>
      <c r="CU39" s="67">
        <f ca="1">IF($A39-CU$4&gt;$A$5, OFFSET(New_Cohort!$E$109, $A39-$A$5-CU$4-1, $A39-$A$5-1), OFFSET(Existing_Cohort!$C$208, CU$4-($A39-$A$5), $A39-$A$5))</f>
        <v>1330.621787953186</v>
      </c>
      <c r="CV39" s="67">
        <f ca="1">IF($A39-CV$4&gt;$A$5, OFFSET(New_Cohort!$E$109, $A39-$A$5-CV$4-1, $A39-$A$5-1), OFFSET(Existing_Cohort!$C$208, CV$4-($A39-$A$5), $A39-$A$5))</f>
        <v>1052.9355519343621</v>
      </c>
      <c r="CW39" s="67">
        <f ca="1">IF($A39-CW$4&gt;$A$5, OFFSET(New_Cohort!$E$109, $A39-$A$5-CW$4-1, $A39-$A$5-1), OFFSET(Existing_Cohort!$C$208, CW$4-($A39-$A$5), $A39-$A$5))</f>
        <v>781.59401475129084</v>
      </c>
      <c r="CX39" s="179">
        <f ca="1">SUM(OFFSET(Existing_Cohort!$C$308, $A$5-$A39,$A39-2021, $A39-$A$5+1))</f>
        <v>4795.0046994821096</v>
      </c>
      <c r="CY39" s="29"/>
      <c r="CZ39" s="29">
        <f ca="1">SUM(B39:CX39)-OFFSET(Summary_Calculations!$D$26, 0, By_Age!$A39-2022)</f>
        <v>0</v>
      </c>
    </row>
    <row r="40" spans="1:104" x14ac:dyDescent="0.35">
      <c r="A40">
        <f t="shared" si="0"/>
        <v>2056</v>
      </c>
      <c r="B40" s="178">
        <f ca="1">IF($A40-B$4&gt;$A$5, OFFSET(New_Cohort!$E$109, $A40-$A$5-B$4-1, $A40-$A$5-1), OFFSET(Existing_Cohort!$C$208, B$4-($A40-$A$5), $A40-$A$5))</f>
        <v>10963.907459514649</v>
      </c>
      <c r="C40" s="67">
        <f ca="1">IF($A40-C$4&gt;$A$5, OFFSET(New_Cohort!$E$109, $A40-$A$5-C$4-1, $A40-$A$5-1), OFFSET(Existing_Cohort!$C$208, C$4-($A40-$A$5), $A40-$A$5))</f>
        <v>10834.210952664151</v>
      </c>
      <c r="D40" s="67">
        <f ca="1">IF($A40-D$4&gt;$A$5, OFFSET(New_Cohort!$E$109, $A40-$A$5-D$4-1, $A40-$A$5-1), OFFSET(Existing_Cohort!$C$208, D$4-($A40-$A$5), $A40-$A$5))</f>
        <v>10826.223018160561</v>
      </c>
      <c r="E40" s="67">
        <f ca="1">IF($A40-E$4&gt;$A$5, OFFSET(New_Cohort!$E$109, $A40-$A$5-E$4-1, $A40-$A$5-1), OFFSET(Existing_Cohort!$C$208, E$4-($A40-$A$5), $A40-$A$5))</f>
        <v>10917.71678072639</v>
      </c>
      <c r="F40" s="67">
        <f ca="1">IF($A40-F$4&gt;$A$5, OFFSET(New_Cohort!$E$109, $A40-$A$5-F$4-1, $A40-$A$5-1), OFFSET(Existing_Cohort!$C$208, F$4-($A40-$A$5), $A40-$A$5))</f>
        <v>11120.658917568284</v>
      </c>
      <c r="G40" s="67">
        <f ca="1">IF($A40-G$4&gt;$A$5, OFFSET(New_Cohort!$E$109, $A40-$A$5-G$4-1, $A40-$A$5-1), OFFSET(Existing_Cohort!$C$208, G$4-($A40-$A$5), $A40-$A$5))</f>
        <v>11395.960437781425</v>
      </c>
      <c r="H40" s="67">
        <f ca="1">IF($A40-H$4&gt;$A$5, OFFSET(New_Cohort!$E$109, $A40-$A$5-H$4-1, $A40-$A$5-1), OFFSET(Existing_Cohort!$C$208, H$4-($A40-$A$5), $A40-$A$5))</f>
        <v>11612.324800056034</v>
      </c>
      <c r="I40" s="67">
        <f ca="1">IF($A40-I$4&gt;$A$5, OFFSET(New_Cohort!$E$109, $A40-$A$5-I$4-1, $A40-$A$5-1), OFFSET(Existing_Cohort!$C$208, I$4-($A40-$A$5), $A40-$A$5))</f>
        <v>11799.521827209403</v>
      </c>
      <c r="J40" s="67">
        <f ca="1">IF($A40-J$4&gt;$A$5, OFFSET(New_Cohort!$E$109, $A40-$A$5-J$4-1, $A40-$A$5-1), OFFSET(Existing_Cohort!$C$208, J$4-($A40-$A$5), $A40-$A$5))</f>
        <v>11960.403436021925</v>
      </c>
      <c r="K40" s="67">
        <f ca="1">IF($A40-K$4&gt;$A$5, OFFSET(New_Cohort!$E$109, $A40-$A$5-K$4-1, $A40-$A$5-1), OFFSET(Existing_Cohort!$C$208, K$4-($A40-$A$5), $A40-$A$5))</f>
        <v>12091.479864132007</v>
      </c>
      <c r="L40" s="67">
        <f ca="1">IF($A40-L$4&gt;$A$5, OFFSET(New_Cohort!$E$109, $A40-$A$5-L$4-1, $A40-$A$5-1), OFFSET(Existing_Cohort!$C$208, L$4-($A40-$A$5), $A40-$A$5))</f>
        <v>12161.11958771752</v>
      </c>
      <c r="M40" s="67">
        <f ca="1">IF($A40-M$4&gt;$A$5, OFFSET(New_Cohort!$E$109, $A40-$A$5-M$4-1, $A40-$A$5-1), OFFSET(Existing_Cohort!$C$208, M$4-($A40-$A$5), $A40-$A$5))</f>
        <v>12140.537182192409</v>
      </c>
      <c r="N40" s="67">
        <f ca="1">IF($A40-N$4&gt;$A$5, OFFSET(New_Cohort!$E$109, $A40-$A$5-N$4-1, $A40-$A$5-1), OFFSET(Existing_Cohort!$C$208, N$4-($A40-$A$5), $A40-$A$5))</f>
        <v>13680.768583397123</v>
      </c>
      <c r="O40" s="67">
        <f ca="1">IF($A40-O$4&gt;$A$5, OFFSET(New_Cohort!$E$109, $A40-$A$5-O$4-1, $A40-$A$5-1), OFFSET(Existing_Cohort!$C$208, O$4-($A40-$A$5), $A40-$A$5))</f>
        <v>13909.581385610709</v>
      </c>
      <c r="P40" s="67">
        <f ca="1">IF($A40-P$4&gt;$A$5, OFFSET(New_Cohort!$E$109, $A40-$A$5-P$4-1, $A40-$A$5-1), OFFSET(Existing_Cohort!$C$208, P$4-($A40-$A$5), $A40-$A$5))</f>
        <v>14002.314202382673</v>
      </c>
      <c r="Q40" s="67">
        <f ca="1">IF($A40-Q$4&gt;$A$5, OFFSET(New_Cohort!$E$109, $A40-$A$5-Q$4-1, $A40-$A$5-1), OFFSET(Existing_Cohort!$C$208, Q$4-($A40-$A$5), $A40-$A$5))</f>
        <v>13949.739129671569</v>
      </c>
      <c r="R40" s="67">
        <f ca="1">IF($A40-R$4&gt;$A$5, OFFSET(New_Cohort!$E$109, $A40-$A$5-R$4-1, $A40-$A$5-1), OFFSET(Existing_Cohort!$C$208, R$4-($A40-$A$5), $A40-$A$5))</f>
        <v>13791.483987151052</v>
      </c>
      <c r="S40" s="67">
        <f ca="1">IF($A40-S$4&gt;$A$5, OFFSET(New_Cohort!$E$109, $A40-$A$5-S$4-1, $A40-$A$5-1), OFFSET(Existing_Cohort!$C$208, S$4-($A40-$A$5), $A40-$A$5))</f>
        <v>13651.779133995566</v>
      </c>
      <c r="T40" s="67">
        <f ca="1">IF($A40-T$4&gt;$A$5, OFFSET(New_Cohort!$E$109, $A40-$A$5-T$4-1, $A40-$A$5-1), OFFSET(Existing_Cohort!$C$208, T$4-($A40-$A$5), $A40-$A$5))</f>
        <v>13493.398795384775</v>
      </c>
      <c r="U40" s="67">
        <f ca="1">IF($A40-U$4&gt;$A$5, OFFSET(New_Cohort!$E$109, $A40-$A$5-U$4-1, $A40-$A$5-1), OFFSET(Existing_Cohort!$C$208, U$4-($A40-$A$5), $A40-$A$5))</f>
        <v>13317.445812349568</v>
      </c>
      <c r="V40" s="67">
        <f ca="1">IF($A40-V$4&gt;$A$5, OFFSET(New_Cohort!$E$109, $A40-$A$5-V$4-1, $A40-$A$5-1), OFFSET(Existing_Cohort!$C$208, V$4-($A40-$A$5), $A40-$A$5))</f>
        <v>13159.308596894305</v>
      </c>
      <c r="W40" s="67">
        <f ca="1">IF($A40-W$4&gt;$A$5, OFFSET(New_Cohort!$E$109, $A40-$A$5-W$4-1, $A40-$A$5-1), OFFSET(Existing_Cohort!$C$208, W$4-($A40-$A$5), $A40-$A$5))</f>
        <v>13022.808484855163</v>
      </c>
      <c r="X40" s="67">
        <f ca="1">IF($A40-X$4&gt;$A$5, OFFSET(New_Cohort!$E$109, $A40-$A$5-X$4-1, $A40-$A$5-1), OFFSET(Existing_Cohort!$C$208, X$4-($A40-$A$5), $A40-$A$5))</f>
        <v>12916.240503444011</v>
      </c>
      <c r="Y40" s="67">
        <f ca="1">IF($A40-Y$4&gt;$A$5, OFFSET(New_Cohort!$E$109, $A40-$A$5-Y$4-1, $A40-$A$5-1), OFFSET(Existing_Cohort!$C$208, Y$4-($A40-$A$5), $A40-$A$5))</f>
        <v>12827.444697636005</v>
      </c>
      <c r="Z40" s="67">
        <f ca="1">IF($A40-Z$4&gt;$A$5, OFFSET(New_Cohort!$E$109, $A40-$A$5-Z$4-1, $A40-$A$5-1), OFFSET(Existing_Cohort!$C$208, Z$4-($A40-$A$5), $A40-$A$5))</f>
        <v>12780.011382396933</v>
      </c>
      <c r="AA40" s="67">
        <f ca="1">IF($A40-AA$4&gt;$A$5, OFFSET(New_Cohort!$E$109, $A40-$A$5-AA$4-1, $A40-$A$5-1), OFFSET(Existing_Cohort!$C$208, AA$4-($A40-$A$5), $A40-$A$5))</f>
        <v>12802.128456646326</v>
      </c>
      <c r="AB40" s="67">
        <f ca="1">IF($A40-AB$4&gt;$A$5, OFFSET(New_Cohort!$E$109, $A40-$A$5-AB$4-1, $A40-$A$5-1), OFFSET(Existing_Cohort!$C$208, AB$4-($A40-$A$5), $A40-$A$5))</f>
        <v>12894.494960000935</v>
      </c>
      <c r="AC40" s="67">
        <f ca="1">IF($A40-AC$4&gt;$A$5, OFFSET(New_Cohort!$E$109, $A40-$A$5-AC$4-1, $A40-$A$5-1), OFFSET(Existing_Cohort!$C$208, AC$4-($A40-$A$5), $A40-$A$5))</f>
        <v>13049.241175333169</v>
      </c>
      <c r="AD40" s="67">
        <f ca="1">IF($A40-AD$4&gt;$A$5, OFFSET(New_Cohort!$E$109, $A40-$A$5-AD$4-1, $A40-$A$5-1), OFFSET(Existing_Cohort!$C$208, AD$4-($A40-$A$5), $A40-$A$5))</f>
        <v>13272.678925608554</v>
      </c>
      <c r="AE40" s="67">
        <f ca="1">IF($A40-AE$4&gt;$A$5, OFFSET(New_Cohort!$E$109, $A40-$A$5-AE$4-1, $A40-$A$5-1), OFFSET(Existing_Cohort!$C$208, AE$4-($A40-$A$5), $A40-$A$5))</f>
        <v>13594.187290717113</v>
      </c>
      <c r="AF40" s="67">
        <f ca="1">IF($A40-AF$4&gt;$A$5, OFFSET(New_Cohort!$E$109, $A40-$A$5-AF$4-1, $A40-$A$5-1), OFFSET(Existing_Cohort!$C$208, AF$4-($A40-$A$5), $A40-$A$5))</f>
        <v>14147.252785271212</v>
      </c>
      <c r="AG40" s="67">
        <f ca="1">IF($A40-AG$4&gt;$A$5, OFFSET(New_Cohort!$E$109, $A40-$A$5-AG$4-1, $A40-$A$5-1), OFFSET(Existing_Cohort!$C$208, AG$4-($A40-$A$5), $A40-$A$5))</f>
        <v>14835.735399936773</v>
      </c>
      <c r="AH40" s="67">
        <f ca="1">IF($A40-AH$4&gt;$A$5, OFFSET(New_Cohort!$E$109, $A40-$A$5-AH$4-1, $A40-$A$5-1), OFFSET(Existing_Cohort!$C$208, AH$4-($A40-$A$5), $A40-$A$5))</f>
        <v>15438.008558567341</v>
      </c>
      <c r="AI40" s="67">
        <f ca="1">IF($A40-AI$4&gt;$A$5, OFFSET(New_Cohort!$E$109, $A40-$A$5-AI$4-1, $A40-$A$5-1), OFFSET(Existing_Cohort!$C$208, AI$4-($A40-$A$5), $A40-$A$5))</f>
        <v>16051.966632371019</v>
      </c>
      <c r="AJ40" s="67">
        <f ca="1">IF($A40-AJ$4&gt;$A$5, OFFSET(New_Cohort!$E$109, $A40-$A$5-AJ$4-1, $A40-$A$5-1), OFFSET(Existing_Cohort!$C$208, AJ$4-($A40-$A$5), $A40-$A$5))</f>
        <v>16675.154865472476</v>
      </c>
      <c r="AK40" s="67">
        <f ca="1">IF($A40-AK$4&gt;$A$5, OFFSET(New_Cohort!$E$109, $A40-$A$5-AK$4-1, $A40-$A$5-1), OFFSET(Existing_Cohort!$C$208, AK$4-($A40-$A$5), $A40-$A$5))</f>
        <v>11373.337266629776</v>
      </c>
      <c r="AL40" s="67">
        <f ca="1">IF($A40-AL$4&gt;$A$5, OFFSET(New_Cohort!$E$109, $A40-$A$5-AL$4-1, $A40-$A$5-1), OFFSET(Existing_Cohort!$C$208, AL$4-($A40-$A$5), $A40-$A$5))</f>
        <v>13198.761831153839</v>
      </c>
      <c r="AM40" s="67">
        <f ca="1">IF($A40-AM$4&gt;$A$5, OFFSET(New_Cohort!$E$109, $A40-$A$5-AM$4-1, $A40-$A$5-1), OFFSET(Existing_Cohort!$C$208, AM$4-($A40-$A$5), $A40-$A$5))</f>
        <v>14781.133034816987</v>
      </c>
      <c r="AN40" s="67">
        <f ca="1">IF($A40-AN$4&gt;$A$5, OFFSET(New_Cohort!$E$109, $A40-$A$5-AN$4-1, $A40-$A$5-1), OFFSET(Existing_Cohort!$C$208, AN$4-($A40-$A$5), $A40-$A$5))</f>
        <v>16619.294071586461</v>
      </c>
      <c r="AO40" s="67">
        <f ca="1">IF($A40-AO$4&gt;$A$5, OFFSET(New_Cohort!$E$109, $A40-$A$5-AO$4-1, $A40-$A$5-1), OFFSET(Existing_Cohort!$C$208, AO$4-($A40-$A$5), $A40-$A$5))</f>
        <v>17955.178315902907</v>
      </c>
      <c r="AP40" s="67">
        <f ca="1">IF($A40-AP$4&gt;$A$5, OFFSET(New_Cohort!$E$109, $A40-$A$5-AP$4-1, $A40-$A$5-1), OFFSET(Existing_Cohort!$C$208, AP$4-($A40-$A$5), $A40-$A$5))</f>
        <v>17447.030022998297</v>
      </c>
      <c r="AQ40" s="67">
        <f ca="1">IF($A40-AQ$4&gt;$A$5, OFFSET(New_Cohort!$E$109, $A40-$A$5-AQ$4-1, $A40-$A$5-1), OFFSET(Existing_Cohort!$C$208, AQ$4-($A40-$A$5), $A40-$A$5))</f>
        <v>17623.901730171892</v>
      </c>
      <c r="AR40" s="67">
        <f ca="1">IF($A40-AR$4&gt;$A$5, OFFSET(New_Cohort!$E$109, $A40-$A$5-AR$4-1, $A40-$A$5-1), OFFSET(Existing_Cohort!$C$208, AR$4-($A40-$A$5), $A40-$A$5))</f>
        <v>17982.734807784407</v>
      </c>
      <c r="AS40" s="67">
        <f ca="1">IF($A40-AS$4&gt;$A$5, OFFSET(New_Cohort!$E$109, $A40-$A$5-AS$4-1, $A40-$A$5-1), OFFSET(Existing_Cohort!$C$208, AS$4-($A40-$A$5), $A40-$A$5))</f>
        <v>18197.375869900374</v>
      </c>
      <c r="AT40" s="67">
        <f ca="1">IF($A40-AT$4&gt;$A$5, OFFSET(New_Cohort!$E$109, $A40-$A$5-AT$4-1, $A40-$A$5-1), OFFSET(Existing_Cohort!$C$208, AT$4-($A40-$A$5), $A40-$A$5))</f>
        <v>17945.961543720303</v>
      </c>
      <c r="AU40" s="67">
        <f ca="1">IF($A40-AU$4&gt;$A$5, OFFSET(New_Cohort!$E$109, $A40-$A$5-AU$4-1, $A40-$A$5-1), OFFSET(Existing_Cohort!$C$208, AU$4-($A40-$A$5), $A40-$A$5))</f>
        <v>17271.812010168091</v>
      </c>
      <c r="AV40" s="67">
        <f ca="1">IF($A40-AV$4&gt;$A$5, OFFSET(New_Cohort!$E$109, $A40-$A$5-AV$4-1, $A40-$A$5-1), OFFSET(Existing_Cohort!$C$208, AV$4-($A40-$A$5), $A40-$A$5))</f>
        <v>17343.882628011183</v>
      </c>
      <c r="AW40" s="67">
        <f ca="1">IF($A40-AW$4&gt;$A$5, OFFSET(New_Cohort!$E$109, $A40-$A$5-AW$4-1, $A40-$A$5-1), OFFSET(Existing_Cohort!$C$208, AW$4-($A40-$A$5), $A40-$A$5))</f>
        <v>17209.802846628038</v>
      </c>
      <c r="AX40" s="67">
        <f ca="1">IF($A40-AX$4&gt;$A$5, OFFSET(New_Cohort!$E$109, $A40-$A$5-AX$4-1, $A40-$A$5-1), OFFSET(Existing_Cohort!$C$208, AX$4-($A40-$A$5), $A40-$A$5))</f>
        <v>16762.080345082508</v>
      </c>
      <c r="AY40" s="67">
        <f ca="1">IF($A40-AY$4&gt;$A$5, OFFSET(New_Cohort!$E$109, $A40-$A$5-AY$4-1, $A40-$A$5-1), OFFSET(Existing_Cohort!$C$208, AY$4-($A40-$A$5), $A40-$A$5))</f>
        <v>16285.112605455335</v>
      </c>
      <c r="AZ40" s="67">
        <f ca="1">IF($A40-AZ$4&gt;$A$5, OFFSET(New_Cohort!$E$109, $A40-$A$5-AZ$4-1, $A40-$A$5-1), OFFSET(Existing_Cohort!$C$208, AZ$4-($A40-$A$5), $A40-$A$5))</f>
        <v>15913.265665045859</v>
      </c>
      <c r="BA40" s="67">
        <f ca="1">IF($A40-BA$4&gt;$A$5, OFFSET(New_Cohort!$E$109, $A40-$A$5-BA$4-1, $A40-$A$5-1), OFFSET(Existing_Cohort!$C$208, BA$4-($A40-$A$5), $A40-$A$5))</f>
        <v>15618.226348738252</v>
      </c>
      <c r="BB40" s="67">
        <f ca="1">IF($A40-BB$4&gt;$A$5, OFFSET(New_Cohort!$E$109, $A40-$A$5-BB$4-1, $A40-$A$5-1), OFFSET(Existing_Cohort!$C$208, BB$4-($A40-$A$5), $A40-$A$5))</f>
        <v>15316.607758283966</v>
      </c>
      <c r="BC40" s="67">
        <f ca="1">IF($A40-BC$4&gt;$A$5, OFFSET(New_Cohort!$E$109, $A40-$A$5-BC$4-1, $A40-$A$5-1), OFFSET(Existing_Cohort!$C$208, BC$4-($A40-$A$5), $A40-$A$5))</f>
        <v>15142.49360668838</v>
      </c>
      <c r="BD40" s="67">
        <f ca="1">IF($A40-BD$4&gt;$A$5, OFFSET(New_Cohort!$E$109, $A40-$A$5-BD$4-1, $A40-$A$5-1), OFFSET(Existing_Cohort!$C$208, BD$4-($A40-$A$5), $A40-$A$5))</f>
        <v>15161.919412603133</v>
      </c>
      <c r="BE40" s="67">
        <f ca="1">IF($A40-BE$4&gt;$A$5, OFFSET(New_Cohort!$E$109, $A40-$A$5-BE$4-1, $A40-$A$5-1), OFFSET(Existing_Cohort!$C$208, BE$4-($A40-$A$5), $A40-$A$5))</f>
        <v>15552.029045870553</v>
      </c>
      <c r="BF40" s="67">
        <f ca="1">IF($A40-BF$4&gt;$A$5, OFFSET(New_Cohort!$E$109, $A40-$A$5-BF$4-1, $A40-$A$5-1), OFFSET(Existing_Cohort!$C$208, BF$4-($A40-$A$5), $A40-$A$5))</f>
        <v>15540.830244489754</v>
      </c>
      <c r="BG40" s="67">
        <f ca="1">IF($A40-BG$4&gt;$A$5, OFFSET(New_Cohort!$E$109, $A40-$A$5-BG$4-1, $A40-$A$5-1), OFFSET(Existing_Cohort!$C$208, BG$4-($A40-$A$5), $A40-$A$5))</f>
        <v>15237.623895831597</v>
      </c>
      <c r="BH40" s="67">
        <f ca="1">IF($A40-BH$4&gt;$A$5, OFFSET(New_Cohort!$E$109, $A40-$A$5-BH$4-1, $A40-$A$5-1), OFFSET(Existing_Cohort!$C$208, BH$4-($A40-$A$5), $A40-$A$5))</f>
        <v>15483.135906887044</v>
      </c>
      <c r="BI40" s="67">
        <f ca="1">IF($A40-BI$4&gt;$A$5, OFFSET(New_Cohort!$E$109, $A40-$A$5-BI$4-1, $A40-$A$5-1), OFFSET(Existing_Cohort!$C$208, BI$4-($A40-$A$5), $A40-$A$5))</f>
        <v>15862.863699036589</v>
      </c>
      <c r="BJ40" s="67">
        <f ca="1">IF($A40-BJ$4&gt;$A$5, OFFSET(New_Cohort!$E$109, $A40-$A$5-BJ$4-1, $A40-$A$5-1), OFFSET(Existing_Cohort!$C$208, BJ$4-($A40-$A$5), $A40-$A$5))</f>
        <v>16336.263911828846</v>
      </c>
      <c r="BK40" s="67">
        <f ca="1">IF($A40-BK$4&gt;$A$5, OFFSET(New_Cohort!$E$109, $A40-$A$5-BK$4-1, $A40-$A$5-1), OFFSET(Existing_Cohort!$C$208, BK$4-($A40-$A$5), $A40-$A$5))</f>
        <v>16776.905503046957</v>
      </c>
      <c r="BL40" s="67">
        <f ca="1">IF($A40-BL$4&gt;$A$5, OFFSET(New_Cohort!$E$109, $A40-$A$5-BL$4-1, $A40-$A$5-1), OFFSET(Existing_Cohort!$C$208, BL$4-($A40-$A$5), $A40-$A$5))</f>
        <v>17190.622078039843</v>
      </c>
      <c r="BM40" s="67">
        <f ca="1">IF($A40-BM$4&gt;$A$5, OFFSET(New_Cohort!$E$109, $A40-$A$5-BM$4-1, $A40-$A$5-1), OFFSET(Existing_Cohort!$C$208, BM$4-($A40-$A$5), $A40-$A$5))</f>
        <v>17746.890371208363</v>
      </c>
      <c r="BN40" s="67">
        <f ca="1">IF($A40-BN$4&gt;$A$5, OFFSET(New_Cohort!$E$109, $A40-$A$5-BN$4-1, $A40-$A$5-1), OFFSET(Existing_Cohort!$C$208, BN$4-($A40-$A$5), $A40-$A$5))</f>
        <v>18680.313631582401</v>
      </c>
      <c r="BO40" s="67">
        <f ca="1">IF($A40-BO$4&gt;$A$5, OFFSET(New_Cohort!$E$109, $A40-$A$5-BO$4-1, $A40-$A$5-1), OFFSET(Existing_Cohort!$C$208, BO$4-($A40-$A$5), $A40-$A$5))</f>
        <v>21516.745455076481</v>
      </c>
      <c r="BP40" s="67">
        <f ca="1">IF($A40-BP$4&gt;$A$5, OFFSET(New_Cohort!$E$109, $A40-$A$5-BP$4-1, $A40-$A$5-1), OFFSET(Existing_Cohort!$C$208, BP$4-($A40-$A$5), $A40-$A$5))</f>
        <v>23169.83132924862</v>
      </c>
      <c r="BQ40" s="67">
        <f ca="1">IF($A40-BQ$4&gt;$A$5, OFFSET(New_Cohort!$E$109, $A40-$A$5-BQ$4-1, $A40-$A$5-1), OFFSET(Existing_Cohort!$C$208, BQ$4-($A40-$A$5), $A40-$A$5))</f>
        <v>22155.374003579691</v>
      </c>
      <c r="BR40" s="67">
        <f ca="1">IF($A40-BR$4&gt;$A$5, OFFSET(New_Cohort!$E$109, $A40-$A$5-BR$4-1, $A40-$A$5-1), OFFSET(Existing_Cohort!$C$208, BR$4-($A40-$A$5), $A40-$A$5))</f>
        <v>22069.43067210383</v>
      </c>
      <c r="BS40" s="67">
        <f ca="1">IF($A40-BS$4&gt;$A$5, OFFSET(New_Cohort!$E$109, $A40-$A$5-BS$4-1, $A40-$A$5-1), OFFSET(Existing_Cohort!$C$208, BS$4-($A40-$A$5), $A40-$A$5))</f>
        <v>21674.181866477302</v>
      </c>
      <c r="BT40" s="67">
        <f ca="1">IF($A40-BT$4&gt;$A$5, OFFSET(New_Cohort!$E$109, $A40-$A$5-BT$4-1, $A40-$A$5-1), OFFSET(Existing_Cohort!$C$208, BT$4-($A40-$A$5), $A40-$A$5))</f>
        <v>19977.961044181939</v>
      </c>
      <c r="BU40" s="67">
        <f ca="1">IF($A40-BU$4&gt;$A$5, OFFSET(New_Cohort!$E$109, $A40-$A$5-BU$4-1, $A40-$A$5-1), OFFSET(Existing_Cohort!$C$208, BU$4-($A40-$A$5), $A40-$A$5))</f>
        <v>18400.880873922099</v>
      </c>
      <c r="BV40" s="67">
        <f ca="1">IF($A40-BV$4&gt;$A$5, OFFSET(New_Cohort!$E$109, $A40-$A$5-BV$4-1, $A40-$A$5-1), OFFSET(Existing_Cohort!$C$208, BV$4-($A40-$A$5), $A40-$A$5))</f>
        <v>17127.199117016797</v>
      </c>
      <c r="BW40" s="67">
        <f ca="1">IF($A40-BW$4&gt;$A$5, OFFSET(New_Cohort!$E$109, $A40-$A$5-BW$4-1, $A40-$A$5-1), OFFSET(Existing_Cohort!$C$208, BW$4-($A40-$A$5), $A40-$A$5))</f>
        <v>17364.539758499584</v>
      </c>
      <c r="BX40" s="67">
        <f ca="1">IF($A40-BX$4&gt;$A$5, OFFSET(New_Cohort!$E$109, $A40-$A$5-BX$4-1, $A40-$A$5-1), OFFSET(Existing_Cohort!$C$208, BX$4-($A40-$A$5), $A40-$A$5))</f>
        <v>17286.991858675934</v>
      </c>
      <c r="BY40" s="67">
        <f ca="1">IF($A40-BY$4&gt;$A$5, OFFSET(New_Cohort!$E$109, $A40-$A$5-BY$4-1, $A40-$A$5-1), OFFSET(Existing_Cohort!$C$208, BY$4-($A40-$A$5), $A40-$A$5))</f>
        <v>15809.575150674291</v>
      </c>
      <c r="BZ40" s="67">
        <f ca="1">IF($A40-BZ$4&gt;$A$5, OFFSET(New_Cohort!$E$109, $A40-$A$5-BZ$4-1, $A40-$A$5-1), OFFSET(Existing_Cohort!$C$208, BZ$4-($A40-$A$5), $A40-$A$5))</f>
        <v>14731.984524461182</v>
      </c>
      <c r="CA40" s="67">
        <f ca="1">IF($A40-CA$4&gt;$A$5, OFFSET(New_Cohort!$E$109, $A40-$A$5-CA$4-1, $A40-$A$5-1), OFFSET(Existing_Cohort!$C$208, CA$4-($A40-$A$5), $A40-$A$5))</f>
        <v>13599.02412668847</v>
      </c>
      <c r="CB40" s="67">
        <f ca="1">IF($A40-CB$4&gt;$A$5, OFFSET(New_Cohort!$E$109, $A40-$A$5-CB$4-1, $A40-$A$5-1), OFFSET(Existing_Cohort!$C$208, CB$4-($A40-$A$5), $A40-$A$5))</f>
        <v>12711.77507298467</v>
      </c>
      <c r="CC40" s="67">
        <f ca="1">IF($A40-CC$4&gt;$A$5, OFFSET(New_Cohort!$E$109, $A40-$A$5-CC$4-1, $A40-$A$5-1), OFFSET(Existing_Cohort!$C$208, CC$4-($A40-$A$5), $A40-$A$5))</f>
        <v>12646.109437173674</v>
      </c>
      <c r="CD40" s="67">
        <f ca="1">IF($A40-CD$4&gt;$A$5, OFFSET(New_Cohort!$E$109, $A40-$A$5-CD$4-1, $A40-$A$5-1), OFFSET(Existing_Cohort!$C$208, CD$4-($A40-$A$5), $A40-$A$5))</f>
        <v>12786.320734754756</v>
      </c>
      <c r="CE40" s="67">
        <f ca="1">IF($A40-CE$4&gt;$A$5, OFFSET(New_Cohort!$E$109, $A40-$A$5-CE$4-1, $A40-$A$5-1), OFFSET(Existing_Cohort!$C$208, CE$4-($A40-$A$5), $A40-$A$5))</f>
        <v>13079.229806453754</v>
      </c>
      <c r="CF40" s="67">
        <f ca="1">IF($A40-CF$4&gt;$A$5, OFFSET(New_Cohort!$E$109, $A40-$A$5-CF$4-1, $A40-$A$5-1), OFFSET(Existing_Cohort!$C$208, CF$4-($A40-$A$5), $A40-$A$5))</f>
        <v>13442.278218751679</v>
      </c>
      <c r="CG40" s="67">
        <f ca="1">IF($A40-CG$4&gt;$A$5, OFFSET(New_Cohort!$E$109, $A40-$A$5-CG$4-1, $A40-$A$5-1), OFFSET(Existing_Cohort!$C$208, CG$4-($A40-$A$5), $A40-$A$5))</f>
        <v>13202.292484035963</v>
      </c>
      <c r="CH40" s="67">
        <f ca="1">IF($A40-CH$4&gt;$A$5, OFFSET(New_Cohort!$E$109, $A40-$A$5-CH$4-1, $A40-$A$5-1), OFFSET(Existing_Cohort!$C$208, CH$4-($A40-$A$5), $A40-$A$5))</f>
        <v>12675.876061959596</v>
      </c>
      <c r="CI40" s="67">
        <f ca="1">IF($A40-CI$4&gt;$A$5, OFFSET(New_Cohort!$E$109, $A40-$A$5-CI$4-1, $A40-$A$5-1), OFFSET(Existing_Cohort!$C$208, CI$4-($A40-$A$5), $A40-$A$5))</f>
        <v>12227.689522407089</v>
      </c>
      <c r="CJ40" s="67">
        <f ca="1">IF($A40-CJ$4&gt;$A$5, OFFSET(New_Cohort!$E$109, $A40-$A$5-CJ$4-1, $A40-$A$5-1), OFFSET(Existing_Cohort!$C$208, CJ$4-($A40-$A$5), $A40-$A$5))</f>
        <v>11325.467857288244</v>
      </c>
      <c r="CK40" s="67">
        <f ca="1">IF($A40-CK$4&gt;$A$5, OFFSET(New_Cohort!$E$109, $A40-$A$5-CK$4-1, $A40-$A$5-1), OFFSET(Existing_Cohort!$C$208, CK$4-($A40-$A$5), $A40-$A$5))</f>
        <v>10214.468548855604</v>
      </c>
      <c r="CL40" s="67">
        <f ca="1">IF($A40-CL$4&gt;$A$5, OFFSET(New_Cohort!$E$109, $A40-$A$5-CL$4-1, $A40-$A$5-1), OFFSET(Existing_Cohort!$C$208, CL$4-($A40-$A$5), $A40-$A$5))</f>
        <v>8619.4606816292926</v>
      </c>
      <c r="CM40" s="67">
        <f ca="1">IF($A40-CM$4&gt;$A$5, OFFSET(New_Cohort!$E$109, $A40-$A$5-CM$4-1, $A40-$A$5-1), OFFSET(Existing_Cohort!$C$208, CM$4-($A40-$A$5), $A40-$A$5))</f>
        <v>7307.5799111538126</v>
      </c>
      <c r="CN40" s="67">
        <f ca="1">IF($A40-CN$4&gt;$A$5, OFFSET(New_Cohort!$E$109, $A40-$A$5-CN$4-1, $A40-$A$5-1), OFFSET(Existing_Cohort!$C$208, CN$4-($A40-$A$5), $A40-$A$5))</f>
        <v>6686.4469816937453</v>
      </c>
      <c r="CO40" s="67">
        <f ca="1">IF($A40-CO$4&gt;$A$5, OFFSET(New_Cohort!$E$109, $A40-$A$5-CO$4-1, $A40-$A$5-1), OFFSET(Existing_Cohort!$C$208, CO$4-($A40-$A$5), $A40-$A$5))</f>
        <v>5847.6875095552805</v>
      </c>
      <c r="CP40" s="67">
        <f ca="1">IF($A40-CP$4&gt;$A$5, OFFSET(New_Cohort!$E$109, $A40-$A$5-CP$4-1, $A40-$A$5-1), OFFSET(Existing_Cohort!$C$208, CP$4-($A40-$A$5), $A40-$A$5))</f>
        <v>5249.5491085434096</v>
      </c>
      <c r="CQ40" s="67">
        <f ca="1">IF($A40-CQ$4&gt;$A$5, OFFSET(New_Cohort!$E$109, $A40-$A$5-CQ$4-1, $A40-$A$5-1), OFFSET(Existing_Cohort!$C$208, CQ$4-($A40-$A$5), $A40-$A$5))</f>
        <v>4180.6072616714837</v>
      </c>
      <c r="CR40" s="67">
        <f ca="1">IF($A40-CR$4&gt;$A$5, OFFSET(New_Cohort!$E$109, $A40-$A$5-CR$4-1, $A40-$A$5-1), OFFSET(Existing_Cohort!$C$208, CR$4-($A40-$A$5), $A40-$A$5))</f>
        <v>2472.7969269686296</v>
      </c>
      <c r="CS40" s="67">
        <f ca="1">IF($A40-CS$4&gt;$A$5, OFFSET(New_Cohort!$E$109, $A40-$A$5-CS$4-1, $A40-$A$5-1), OFFSET(Existing_Cohort!$C$208, CS$4-($A40-$A$5), $A40-$A$5))</f>
        <v>1566.6753992184799</v>
      </c>
      <c r="CT40" s="67">
        <f ca="1">IF($A40-CT$4&gt;$A$5, OFFSET(New_Cohort!$E$109, $A40-$A$5-CT$4-1, $A40-$A$5-1), OFFSET(Existing_Cohort!$C$208, CT$4-($A40-$A$5), $A40-$A$5))</f>
        <v>1306.8960991977997</v>
      </c>
      <c r="CU40" s="67">
        <f ca="1">IF($A40-CU$4&gt;$A$5, OFFSET(New_Cohort!$E$109, $A40-$A$5-CU$4-1, $A40-$A$5-1), OFFSET(Existing_Cohort!$C$208, CU$4-($A40-$A$5), $A40-$A$5))</f>
        <v>1160.8958783056551</v>
      </c>
      <c r="CV40" s="67">
        <f ca="1">IF($A40-CV$4&gt;$A$5, OFFSET(New_Cohort!$E$109, $A40-$A$5-CV$4-1, $A40-$A$5-1), OFFSET(Existing_Cohort!$C$208, CV$4-($A40-$A$5), $A40-$A$5))</f>
        <v>1065.8415714522598</v>
      </c>
      <c r="CW40" s="67">
        <f ca="1">IF($A40-CW$4&gt;$A$5, OFFSET(New_Cohort!$E$109, $A40-$A$5-CW$4-1, $A40-$A$5-1), OFFSET(Existing_Cohort!$C$208, CW$4-($A40-$A$5), $A40-$A$5))</f>
        <v>827.86524508141974</v>
      </c>
      <c r="CX40" s="179">
        <f ca="1">SUM(OFFSET(Existing_Cohort!$C$308, $A$5-$A40,$A40-2021, $A40-$A$5+1))</f>
        <v>5252.3481998392208</v>
      </c>
      <c r="CY40" s="29"/>
      <c r="CZ40" s="29">
        <f ca="1">SUM(B40:CX40)-OFFSET(Summary_Calculations!$D$26, 0, By_Age!$A40-2022)</f>
        <v>0</v>
      </c>
    </row>
    <row r="41" spans="1:104" x14ac:dyDescent="0.35">
      <c r="A41">
        <f t="shared" si="0"/>
        <v>2057</v>
      </c>
      <c r="B41" s="178">
        <f ca="1">IF($A41-B$4&gt;$A$5, OFFSET(New_Cohort!$E$109, $A41-$A$5-B$4-1, $A41-$A$5-1), OFFSET(Existing_Cohort!$C$208, B$4-($A41-$A$5), $A41-$A$5))</f>
        <v>11597.733007543251</v>
      </c>
      <c r="C41" s="67">
        <f ca="1">IF($A41-C$4&gt;$A$5, OFFSET(New_Cohort!$E$109, $A41-$A$5-C$4-1, $A41-$A$5-1), OFFSET(Existing_Cohort!$C$208, C$4-($A41-$A$5), $A41-$A$5))</f>
        <v>10959.320699388065</v>
      </c>
      <c r="D41" s="67">
        <f ca="1">IF($A41-D$4&gt;$A$5, OFFSET(New_Cohort!$E$109, $A41-$A$5-D$4-1, $A41-$A$5-1), OFFSET(Existing_Cohort!$C$208, D$4-($A41-$A$5), $A41-$A$5))</f>
        <v>10830.947624651091</v>
      </c>
      <c r="E41" s="67">
        <f ca="1">IF($A41-E$4&gt;$A$5, OFFSET(New_Cohort!$E$109, $A41-$A$5-E$4-1, $A41-$A$5-1), OFFSET(Existing_Cohort!$C$208, E$4-($A41-$A$5), $A41-$A$5))</f>
        <v>10823.842527013503</v>
      </c>
      <c r="F41" s="67">
        <f ca="1">IF($A41-F$4&gt;$A$5, OFFSET(New_Cohort!$E$109, $A41-$A$5-F$4-1, $A41-$A$5-1), OFFSET(Existing_Cohort!$C$208, F$4-($A41-$A$5), $A41-$A$5))</f>
        <v>10915.890188325811</v>
      </c>
      <c r="G41" s="67">
        <f ca="1">IF($A41-G$4&gt;$A$5, OFFSET(New_Cohort!$E$109, $A41-$A$5-G$4-1, $A41-$A$5-1), OFFSET(Existing_Cohort!$C$208, G$4-($A41-$A$5), $A41-$A$5))</f>
        <v>11119.148007941003</v>
      </c>
      <c r="H41" s="67">
        <f ca="1">IF($A41-H$4&gt;$A$5, OFFSET(New_Cohort!$E$109, $A41-$A$5-H$4-1, $A41-$A$5-1), OFFSET(Existing_Cohort!$C$208, H$4-($A41-$A$5), $A41-$A$5))</f>
        <v>11394.61000712181</v>
      </c>
      <c r="I41" s="67">
        <f ca="1">IF($A41-I$4&gt;$A$5, OFFSET(New_Cohort!$E$109, $A41-$A$5-I$4-1, $A41-$A$5-1), OFFSET(Existing_Cohort!$C$208, I$4-($A41-$A$5), $A41-$A$5))</f>
        <v>11611.062259628034</v>
      </c>
      <c r="J41" s="67">
        <f ca="1">IF($A41-J$4&gt;$A$5, OFFSET(New_Cohort!$E$109, $A41-$A$5-J$4-1, $A41-$A$5-1), OFFSET(Existing_Cohort!$C$208, J$4-($A41-$A$5), $A41-$A$5))</f>
        <v>11798.291363771568</v>
      </c>
      <c r="K41" s="67">
        <f ca="1">IF($A41-K$4&gt;$A$5, OFFSET(New_Cohort!$E$109, $A41-$A$5-K$4-1, $A41-$A$5-1), OFFSET(Existing_Cohort!$C$208, K$4-($A41-$A$5), $A41-$A$5))</f>
        <v>11959.152260774372</v>
      </c>
      <c r="L41" s="67">
        <f ca="1">IF($A41-L$4&gt;$A$5, OFFSET(New_Cohort!$E$109, $A41-$A$5-L$4-1, $A41-$A$5-1), OFFSET(Existing_Cohort!$C$208, L$4-($A41-$A$5), $A41-$A$5))</f>
        <v>12090.163532432622</v>
      </c>
      <c r="M41" s="67">
        <f ca="1">IF($A41-M$4&gt;$A$5, OFFSET(New_Cohort!$E$109, $A41-$A$5-M$4-1, $A41-$A$5-1), OFFSET(Existing_Cohort!$C$208, M$4-($A41-$A$5), $A41-$A$5))</f>
        <v>12159.699538324028</v>
      </c>
      <c r="N41" s="67">
        <f ca="1">IF($A41-N$4&gt;$A$5, OFFSET(New_Cohort!$E$109, $A41-$A$5-N$4-1, $A41-$A$5-1), OFFSET(Existing_Cohort!$C$208, N$4-($A41-$A$5), $A41-$A$5))</f>
        <v>12138.996199422778</v>
      </c>
      <c r="O41" s="67">
        <f ca="1">IF($A41-O$4&gt;$A$5, OFFSET(New_Cohort!$E$109, $A41-$A$5-O$4-1, $A41-$A$5-1), OFFSET(Existing_Cohort!$C$208, O$4-($A41-$A$5), $A41-$A$5))</f>
        <v>13678.874015832156</v>
      </c>
      <c r="P41" s="67">
        <f ca="1">IF($A41-P$4&gt;$A$5, OFFSET(New_Cohort!$E$109, $A41-$A$5-P$4-1, $A41-$A$5-1), OFFSET(Existing_Cohort!$C$208, P$4-($A41-$A$5), $A41-$A$5))</f>
        <v>13907.478806283034</v>
      </c>
      <c r="Q41" s="67">
        <f ca="1">IF($A41-Q$4&gt;$A$5, OFFSET(New_Cohort!$E$109, $A41-$A$5-Q$4-1, $A41-$A$5-1), OFFSET(Existing_Cohort!$C$208, Q$4-($A41-$A$5), $A41-$A$5))</f>
        <v>14000.020112135788</v>
      </c>
      <c r="R41" s="67">
        <f ca="1">IF($A41-R$4&gt;$A$5, OFFSET(New_Cohort!$E$109, $A41-$A$5-R$4-1, $A41-$A$5-1), OFFSET(Existing_Cohort!$C$208, R$4-($A41-$A$5), $A41-$A$5))</f>
        <v>13947.288493891378</v>
      </c>
      <c r="S41" s="67">
        <f ca="1">IF($A41-S$4&gt;$A$5, OFFSET(New_Cohort!$E$109, $A41-$A$5-S$4-1, $A41-$A$5-1), OFFSET(Existing_Cohort!$C$208, S$4-($A41-$A$5), $A41-$A$5))</f>
        <v>13788.913346061581</v>
      </c>
      <c r="T41" s="67">
        <f ca="1">IF($A41-T$4&gt;$A$5, OFFSET(New_Cohort!$E$109, $A41-$A$5-T$4-1, $A41-$A$5-1), OFFSET(Existing_Cohort!$C$208, T$4-($A41-$A$5), $A41-$A$5))</f>
        <v>13649.10744743782</v>
      </c>
      <c r="U41" s="67">
        <f ca="1">IF($A41-U$4&gt;$A$5, OFFSET(New_Cohort!$E$109, $A41-$A$5-U$4-1, $A41-$A$5-1), OFFSET(Existing_Cohort!$C$208, U$4-($A41-$A$5), $A41-$A$5))</f>
        <v>13490.643926710749</v>
      </c>
      <c r="V41" s="67">
        <f ca="1">IF($A41-V$4&gt;$A$5, OFFSET(New_Cohort!$E$109, $A41-$A$5-V$4-1, $A41-$A$5-1), OFFSET(Existing_Cohort!$C$208, V$4-($A41-$A$5), $A41-$A$5))</f>
        <v>13314.625179480634</v>
      </c>
      <c r="W41" s="67">
        <f ca="1">IF($A41-W$4&gt;$A$5, OFFSET(New_Cohort!$E$109, $A41-$A$5-W$4-1, $A41-$A$5-1), OFFSET(Existing_Cohort!$C$208, W$4-($A41-$A$5), $A41-$A$5))</f>
        <v>13156.391200223803</v>
      </c>
      <c r="X41" s="67">
        <f ca="1">IF($A41-X$4&gt;$A$5, OFFSET(New_Cohort!$E$109, $A41-$A$5-X$4-1, $A41-$A$5-1), OFFSET(Existing_Cohort!$C$208, X$4-($A41-$A$5), $A41-$A$5))</f>
        <v>13019.797165494463</v>
      </c>
      <c r="Y41" s="67">
        <f ca="1">IF($A41-Y$4&gt;$A$5, OFFSET(New_Cohort!$E$109, $A41-$A$5-Y$4-1, $A41-$A$5-1), OFFSET(Existing_Cohort!$C$208, Y$4-($A41-$A$5), $A41-$A$5))</f>
        <v>12913.124376393433</v>
      </c>
      <c r="Z41" s="67">
        <f ca="1">IF($A41-Z$4&gt;$A$5, OFFSET(New_Cohort!$E$109, $A41-$A$5-Z$4-1, $A41-$A$5-1), OFFSET(Existing_Cohort!$C$208, Z$4-($A41-$A$5), $A41-$A$5))</f>
        <v>12824.215025238989</v>
      </c>
      <c r="AA41" s="67">
        <f ca="1">IF($A41-AA$4&gt;$A$5, OFFSET(New_Cohort!$E$109, $A41-$A$5-AA$4-1, $A41-$A$5-1), OFFSET(Existing_Cohort!$C$208, AA$4-($A41-$A$5), $A41-$A$5))</f>
        <v>12776.64876013928</v>
      </c>
      <c r="AB41" s="67">
        <f ca="1">IF($A41-AB$4&gt;$A$5, OFFSET(New_Cohort!$E$109, $A41-$A$5-AB$4-1, $A41-$A$5-1), OFFSET(Existing_Cohort!$C$208, AB$4-($A41-$A$5), $A41-$A$5))</f>
        <v>12798.608039381106</v>
      </c>
      <c r="AC41" s="67">
        <f ca="1">IF($A41-AC$4&gt;$A$5, OFFSET(New_Cohort!$E$109, $A41-$A$5-AC$4-1, $A41-$A$5-1), OFFSET(Existing_Cohort!$C$208, AC$4-($A41-$A$5), $A41-$A$5))</f>
        <v>12890.769189718954</v>
      </c>
      <c r="AD41" s="67">
        <f ca="1">IF($A41-AD$4&gt;$A$5, OFFSET(New_Cohort!$E$109, $A41-$A$5-AD$4-1, $A41-$A$5-1), OFFSET(Existing_Cohort!$C$208, AD$4-($A41-$A$5), $A41-$A$5))</f>
        <v>13045.272754407815</v>
      </c>
      <c r="AE41" s="67">
        <f ca="1">IF($A41-AE$4&gt;$A$5, OFFSET(New_Cohort!$E$109, $A41-$A$5-AE$4-1, $A41-$A$5-1), OFFSET(Existing_Cohort!$C$208, AE$4-($A41-$A$5), $A41-$A$5))</f>
        <v>13268.407977230341</v>
      </c>
      <c r="AF41" s="67">
        <f ca="1">IF($A41-AF$4&gt;$A$5, OFFSET(New_Cohort!$E$109, $A41-$A$5-AF$4-1, $A41-$A$5-1), OFFSET(Existing_Cohort!$C$208, AF$4-($A41-$A$5), $A41-$A$5))</f>
        <v>13589.541827325766</v>
      </c>
      <c r="AG41" s="67">
        <f ca="1">IF($A41-AG$4&gt;$A$5, OFFSET(New_Cohort!$E$109, $A41-$A$5-AG$4-1, $A41-$A$5-1), OFFSET(Existing_Cohort!$C$208, AG$4-($A41-$A$5), $A41-$A$5))</f>
        <v>14142.094007561482</v>
      </c>
      <c r="AH41" s="67">
        <f ca="1">IF($A41-AH$4&gt;$A$5, OFFSET(New_Cohort!$E$109, $A41-$A$5-AH$4-1, $A41-$A$5-1), OFFSET(Existing_Cohort!$C$208, AH$4-($A41-$A$5), $A41-$A$5))</f>
        <v>14829.944796314343</v>
      </c>
      <c r="AI41" s="67">
        <f ca="1">IF($A41-AI$4&gt;$A$5, OFFSET(New_Cohort!$E$109, $A41-$A$5-AI$4-1, $A41-$A$5-1), OFFSET(Existing_Cohort!$C$208, AI$4-($A41-$A$5), $A41-$A$5))</f>
        <v>15431.537710767272</v>
      </c>
      <c r="AJ41" s="67">
        <f ca="1">IF($A41-AJ$4&gt;$A$5, OFFSET(New_Cohort!$E$109, $A41-$A$5-AJ$4-1, $A41-$A$5-1), OFFSET(Existing_Cohort!$C$208, AJ$4-($A41-$A$5), $A41-$A$5))</f>
        <v>16044.702108386598</v>
      </c>
      <c r="AK41" s="67">
        <f ca="1">IF($A41-AK$4&gt;$A$5, OFFSET(New_Cohort!$E$109, $A41-$A$5-AK$4-1, $A41-$A$5-1), OFFSET(Existing_Cohort!$C$208, AK$4-($A41-$A$5), $A41-$A$5))</f>
        <v>16666.988977441899</v>
      </c>
      <c r="AL41" s="67">
        <f ca="1">IF($A41-AL$4&gt;$A$5, OFFSET(New_Cohort!$E$109, $A41-$A$5-AL$4-1, $A41-$A$5-1), OFFSET(Existing_Cohort!$C$208, AL$4-($A41-$A$5), $A41-$A$5))</f>
        <v>11367.337227961736</v>
      </c>
      <c r="AM41" s="67">
        <f ca="1">IF($A41-AM$4&gt;$A$5, OFFSET(New_Cohort!$E$109, $A41-$A$5-AM$4-1, $A41-$A$5-1), OFFSET(Existing_Cohort!$C$208, AM$4-($A41-$A$5), $A41-$A$5))</f>
        <v>13191.258364677673</v>
      </c>
      <c r="AN41" s="67">
        <f ca="1">IF($A41-AN$4&gt;$A$5, OFFSET(New_Cohort!$E$109, $A41-$A$5-AN$4-1, $A41-$A$5-1), OFFSET(Existing_Cohort!$C$208, AN$4-($A41-$A$5), $A41-$A$5))</f>
        <v>14772.050149186311</v>
      </c>
      <c r="AO41" s="67">
        <f ca="1">IF($A41-AO$4&gt;$A$5, OFFSET(New_Cohort!$E$109, $A41-$A$5-AO$4-1, $A41-$A$5-1), OFFSET(Existing_Cohort!$C$208, AO$4-($A41-$A$5), $A41-$A$5))</f>
        <v>16608.220601127316</v>
      </c>
      <c r="AP41" s="67">
        <f ca="1">IF($A41-AP$4&gt;$A$5, OFFSET(New_Cohort!$E$109, $A41-$A$5-AP$4-1, $A41-$A$5-1), OFFSET(Existing_Cohort!$C$208, AP$4-($A41-$A$5), $A41-$A$5))</f>
        <v>17942.150949414074</v>
      </c>
      <c r="AQ41" s="67">
        <f ca="1">IF($A41-AQ$4&gt;$A$5, OFFSET(New_Cohort!$E$109, $A41-$A$5-AQ$4-1, $A41-$A$5-1), OFFSET(Existing_Cohort!$C$208, AQ$4-($A41-$A$5), $A41-$A$5))</f>
        <v>17433.200705481249</v>
      </c>
      <c r="AR41" s="67">
        <f ca="1">IF($A41-AR$4&gt;$A$5, OFFSET(New_Cohort!$E$109, $A41-$A$5-AR$4-1, $A41-$A$5-1), OFFSET(Existing_Cohort!$C$208, AR$4-($A41-$A$5), $A41-$A$5))</f>
        <v>17608.59422997752</v>
      </c>
      <c r="AS41" s="67">
        <f ca="1">IF($A41-AS$4&gt;$A$5, OFFSET(New_Cohort!$E$109, $A41-$A$5-AS$4-1, $A41-$A$5-1), OFFSET(Existing_Cohort!$C$208, AS$4-($A41-$A$5), $A41-$A$5))</f>
        <v>17965.567471927585</v>
      </c>
      <c r="AT41" s="67">
        <f ca="1">IF($A41-AT$4&gt;$A$5, OFFSET(New_Cohort!$E$109, $A41-$A$5-AT$4-1, $A41-$A$5-1), OFFSET(Existing_Cohort!$C$208, AT$4-($A41-$A$5), $A41-$A$5))</f>
        <v>18178.251334637407</v>
      </c>
      <c r="AU41" s="67">
        <f ca="1">IF($A41-AU$4&gt;$A$5, OFFSET(New_Cohort!$E$109, $A41-$A$5-AU$4-1, $A41-$A$5-1), OFFSET(Existing_Cohort!$C$208, AU$4-($A41-$A$5), $A41-$A$5))</f>
        <v>17925.155628892884</v>
      </c>
      <c r="AV41" s="67">
        <f ca="1">IF($A41-AV$4&gt;$A$5, OFFSET(New_Cohort!$E$109, $A41-$A$5-AV$4-1, $A41-$A$5-1), OFFSET(Existing_Cohort!$C$208, AV$4-($A41-$A$5), $A41-$A$5))</f>
        <v>17249.704228655042</v>
      </c>
      <c r="AW41" s="67">
        <f ca="1">IF($A41-AW$4&gt;$A$5, OFFSET(New_Cohort!$E$109, $A41-$A$5-AW$4-1, $A41-$A$5-1), OFFSET(Existing_Cohort!$C$208, AW$4-($A41-$A$5), $A41-$A$5))</f>
        <v>17319.351948122137</v>
      </c>
      <c r="AX41" s="67">
        <f ca="1">IF($A41-AX$4&gt;$A$5, OFFSET(New_Cohort!$E$109, $A41-$A$5-AX$4-1, $A41-$A$5-1), OFFSET(Existing_Cohort!$C$208, AX$4-($A41-$A$5), $A41-$A$5))</f>
        <v>17182.935355344176</v>
      </c>
      <c r="AY41" s="67">
        <f ca="1">IF($A41-AY$4&gt;$A$5, OFFSET(New_Cohort!$E$109, $A41-$A$5-AY$4-1, $A41-$A$5-1), OFFSET(Existing_Cohort!$C$208, AY$4-($A41-$A$5), $A41-$A$5))</f>
        <v>16733.244819147683</v>
      </c>
      <c r="AZ41" s="67">
        <f ca="1">IF($A41-AZ$4&gt;$A$5, OFFSET(New_Cohort!$E$109, $A41-$A$5-AZ$4-1, $A41-$A$5-1), OFFSET(Existing_Cohort!$C$208, AZ$4-($A41-$A$5), $A41-$A$5))</f>
        <v>16254.33857181448</v>
      </c>
      <c r="BA41" s="67">
        <f ca="1">IF($A41-BA$4&gt;$A$5, OFFSET(New_Cohort!$E$109, $A41-$A$5-BA$4-1, $A41-$A$5-1), OFFSET(Existing_Cohort!$C$208, BA$4-($A41-$A$5), $A41-$A$5))</f>
        <v>15880.337968403806</v>
      </c>
      <c r="BB41" s="67">
        <f ca="1">IF($A41-BB$4&gt;$A$5, OFFSET(New_Cohort!$E$109, $A41-$A$5-BB$4-1, $A41-$A$5-1), OFFSET(Existing_Cohort!$C$208, BB$4-($A41-$A$5), $A41-$A$5))</f>
        <v>15582.953923311368</v>
      </c>
      <c r="BC41" s="67">
        <f ca="1">IF($A41-BC$4&gt;$A$5, OFFSET(New_Cohort!$E$109, $A41-$A$5-BC$4-1, $A41-$A$5-1), OFFSET(Existing_Cohort!$C$208, BC$4-($A41-$A$5), $A41-$A$5))</f>
        <v>15278.99109529598</v>
      </c>
      <c r="BD41" s="67">
        <f ca="1">IF($A41-BD$4&gt;$A$5, OFFSET(New_Cohort!$E$109, $A41-$A$5-BD$4-1, $A41-$A$5-1), OFFSET(Existing_Cohort!$C$208, BD$4-($A41-$A$5), $A41-$A$5))</f>
        <v>15102.20448581364</v>
      </c>
      <c r="BE41" s="67">
        <f ca="1">IF($A41-BE$4&gt;$A$5, OFFSET(New_Cohort!$E$109, $A41-$A$5-BE$4-1, $A41-$A$5-1), OFFSET(Existing_Cohort!$C$208, BE$4-($A41-$A$5), $A41-$A$5))</f>
        <v>15118.36893685245</v>
      </c>
      <c r="BF41" s="67">
        <f ca="1">IF($A41-BF$4&gt;$A$5, OFFSET(New_Cohort!$E$109, $A41-$A$5-BF$4-1, $A41-$A$5-1), OFFSET(Existing_Cohort!$C$208, BF$4-($A41-$A$5), $A41-$A$5))</f>
        <v>15503.984315493839</v>
      </c>
      <c r="BG41" s="67">
        <f ca="1">IF($A41-BG$4&gt;$A$5, OFFSET(New_Cohort!$E$109, $A41-$A$5-BG$4-1, $A41-$A$5-1), OFFSET(Existing_Cohort!$C$208, BG$4-($A41-$A$5), $A41-$A$5))</f>
        <v>15489.33058021861</v>
      </c>
      <c r="BH41" s="67">
        <f ca="1">IF($A41-BH$4&gt;$A$5, OFFSET(New_Cohort!$E$109, $A41-$A$5-BH$4-1, $A41-$A$5-1), OFFSET(Existing_Cohort!$C$208, BH$4-($A41-$A$5), $A41-$A$5))</f>
        <v>15183.414549895544</v>
      </c>
      <c r="BI41" s="67">
        <f ca="1">IF($A41-BI$4&gt;$A$5, OFFSET(New_Cohort!$E$109, $A41-$A$5-BI$4-1, $A41-$A$5-1), OFFSET(Existing_Cohort!$C$208, BI$4-($A41-$A$5), $A41-$A$5))</f>
        <v>15423.764138552357</v>
      </c>
      <c r="BJ41" s="67">
        <f ca="1">IF($A41-BJ$4&gt;$A$5, OFFSET(New_Cohort!$E$109, $A41-$A$5-BJ$4-1, $A41-$A$5-1), OFFSET(Existing_Cohort!$C$208, BJ$4-($A41-$A$5), $A41-$A$5))</f>
        <v>15796.886563352848</v>
      </c>
      <c r="BK41" s="67">
        <f ca="1">IF($A41-BK$4&gt;$A$5, OFFSET(New_Cohort!$E$109, $A41-$A$5-BK$4-1, $A41-$A$5-1), OFFSET(Existing_Cohort!$C$208, BK$4-($A41-$A$5), $A41-$A$5))</f>
        <v>16261.961693236004</v>
      </c>
      <c r="BL41" s="67">
        <f ca="1">IF($A41-BL$4&gt;$A$5, OFFSET(New_Cohort!$E$109, $A41-$A$5-BL$4-1, $A41-$A$5-1), OFFSET(Existing_Cohort!$C$208, BL$4-($A41-$A$5), $A41-$A$5))</f>
        <v>16692.806348010305</v>
      </c>
      <c r="BM41" s="67">
        <f ca="1">IF($A41-BM$4&gt;$A$5, OFFSET(New_Cohort!$E$109, $A41-$A$5-BM$4-1, $A41-$A$5-1), OFFSET(Existing_Cohort!$C$208, BM$4-($A41-$A$5), $A41-$A$5))</f>
        <v>17095.029215466191</v>
      </c>
      <c r="BN41" s="67">
        <f ca="1">IF($A41-BN$4&gt;$A$5, OFFSET(New_Cohort!$E$109, $A41-$A$5-BN$4-1, $A41-$A$5-1), OFFSET(Existing_Cohort!$C$208, BN$4-($A41-$A$5), $A41-$A$5))</f>
        <v>17636.895129079996</v>
      </c>
      <c r="BO41" s="67">
        <f ca="1">IF($A41-BO$4&gt;$A$5, OFFSET(New_Cohort!$E$109, $A41-$A$5-BO$4-1, $A41-$A$5-1), OFFSET(Existing_Cohort!$C$208, BO$4-($A41-$A$5), $A41-$A$5))</f>
        <v>18550.82424563168</v>
      </c>
      <c r="BP41" s="67">
        <f ca="1">IF($A41-BP$4&gt;$A$5, OFFSET(New_Cohort!$E$109, $A41-$A$5-BP$4-1, $A41-$A$5-1), OFFSET(Existing_Cohort!$C$208, BP$4-($A41-$A$5), $A41-$A$5))</f>
        <v>21349.518022915378</v>
      </c>
      <c r="BQ41" s="67">
        <f ca="1">IF($A41-BQ$4&gt;$A$5, OFFSET(New_Cohort!$E$109, $A41-$A$5-BQ$4-1, $A41-$A$5-1), OFFSET(Existing_Cohort!$C$208, BQ$4-($A41-$A$5), $A41-$A$5))</f>
        <v>22967.439927505657</v>
      </c>
      <c r="BR41" s="67">
        <f ca="1">IF($A41-BR$4&gt;$A$5, OFFSET(New_Cohort!$E$109, $A41-$A$5-BR$4-1, $A41-$A$5-1), OFFSET(Existing_Cohort!$C$208, BR$4-($A41-$A$5), $A41-$A$5))</f>
        <v>21937.406182050327</v>
      </c>
      <c r="BS41" s="67">
        <f ca="1">IF($A41-BS$4&gt;$A$5, OFFSET(New_Cohort!$E$109, $A41-$A$5-BS$4-1, $A41-$A$5-1), OFFSET(Existing_Cohort!$C$208, BS$4-($A41-$A$5), $A41-$A$5))</f>
        <v>21824.458965206417</v>
      </c>
      <c r="BT41" s="67">
        <f ca="1">IF($A41-BT$4&gt;$A$5, OFFSET(New_Cohort!$E$109, $A41-$A$5-BT$4-1, $A41-$A$5-1), OFFSET(Existing_Cohort!$C$208, BT$4-($A41-$A$5), $A41-$A$5))</f>
        <v>21402.36010914544</v>
      </c>
      <c r="BU41" s="67">
        <f ca="1">IF($A41-BU$4&gt;$A$5, OFFSET(New_Cohort!$E$109, $A41-$A$5-BU$4-1, $A41-$A$5-1), OFFSET(Existing_Cohort!$C$208, BU$4-($A41-$A$5), $A41-$A$5))</f>
        <v>19694.682129451758</v>
      </c>
      <c r="BV41" s="67">
        <f ca="1">IF($A41-BV$4&gt;$A$5, OFFSET(New_Cohort!$E$109, $A41-$A$5-BV$4-1, $A41-$A$5-1), OFFSET(Existing_Cohort!$C$208, BV$4-($A41-$A$5), $A41-$A$5))</f>
        <v>18105.922252466549</v>
      </c>
      <c r="BW41" s="67">
        <f ca="1">IF($A41-BW$4&gt;$A$5, OFFSET(New_Cohort!$E$109, $A41-$A$5-BW$4-1, $A41-$A$5-1), OFFSET(Existing_Cohort!$C$208, BW$4-($A41-$A$5), $A41-$A$5))</f>
        <v>16817.142107132982</v>
      </c>
      <c r="BX41" s="67">
        <f ca="1">IF($A41-BX$4&gt;$A$5, OFFSET(New_Cohort!$E$109, $A41-$A$5-BX$4-1, $A41-$A$5-1), OFFSET(Existing_Cohort!$C$208, BX$4-($A41-$A$5), $A41-$A$5))</f>
        <v>17010.127759778152</v>
      </c>
      <c r="BY41" s="67">
        <f ca="1">IF($A41-BY$4&gt;$A$5, OFFSET(New_Cohort!$E$109, $A41-$A$5-BY$4-1, $A41-$A$5-1), OFFSET(Existing_Cohort!$C$208, BY$4-($A41-$A$5), $A41-$A$5))</f>
        <v>16890.024106856425</v>
      </c>
      <c r="BZ41" s="67">
        <f ca="1">IF($A41-BZ$4&gt;$A$5, OFFSET(New_Cohort!$E$109, $A41-$A$5-BZ$4-1, $A41-$A$5-1), OFFSET(Existing_Cohort!$C$208, BZ$4-($A41-$A$5), $A41-$A$5))</f>
        <v>15402.066434277243</v>
      </c>
      <c r="CA41" s="67">
        <f ca="1">IF($A41-CA$4&gt;$A$5, OFFSET(New_Cohort!$E$109, $A41-$A$5-CA$4-1, $A41-$A$5-1), OFFSET(Existing_Cohort!$C$208, CA$4-($A41-$A$5), $A41-$A$5))</f>
        <v>14306.716982480368</v>
      </c>
      <c r="CB41" s="67">
        <f ca="1">IF($A41-CB$4&gt;$A$5, OFFSET(New_Cohort!$E$109, $A41-$A$5-CB$4-1, $A41-$A$5-1), OFFSET(Existing_Cohort!$C$208, CB$4-($A41-$A$5), $A41-$A$5))</f>
        <v>13160.320485125863</v>
      </c>
      <c r="CC41" s="67">
        <f ca="1">IF($A41-CC$4&gt;$A$5, OFFSET(New_Cohort!$E$109, $A41-$A$5-CC$4-1, $A41-$A$5-1), OFFSET(Existing_Cohort!$C$208, CC$4-($A41-$A$5), $A41-$A$5))</f>
        <v>12254.376050993929</v>
      </c>
      <c r="CD41" s="67">
        <f ca="1">IF($A41-CD$4&gt;$A$5, OFFSET(New_Cohort!$E$109, $A41-$A$5-CD$4-1, $A41-$A$5-1), OFFSET(Existing_Cohort!$C$208, CD$4-($A41-$A$5), $A41-$A$5))</f>
        <v>12139.436242960281</v>
      </c>
      <c r="CE41" s="67">
        <f ca="1">IF($A41-CE$4&gt;$A$5, OFFSET(New_Cohort!$E$109, $A41-$A$5-CE$4-1, $A41-$A$5-1), OFFSET(Existing_Cohort!$C$208, CE$4-($A41-$A$5), $A41-$A$5))</f>
        <v>12216.79374409133</v>
      </c>
      <c r="CF41" s="67">
        <f ca="1">IF($A41-CF$4&gt;$A$5, OFFSET(New_Cohort!$E$109, $A41-$A$5-CF$4-1, $A41-$A$5-1), OFFSET(Existing_Cohort!$C$208, CF$4-($A41-$A$5), $A41-$A$5))</f>
        <v>12432.520705893996</v>
      </c>
      <c r="CG41" s="67">
        <f ca="1">IF($A41-CG$4&gt;$A$5, OFFSET(New_Cohort!$E$109, $A41-$A$5-CG$4-1, $A41-$A$5-1), OFFSET(Existing_Cohort!$C$208, CG$4-($A41-$A$5), $A41-$A$5))</f>
        <v>12705.51001724526</v>
      </c>
      <c r="CH41" s="67">
        <f ca="1">IF($A41-CH$4&gt;$A$5, OFFSET(New_Cohort!$E$109, $A41-$A$5-CH$4-1, $A41-$A$5-1), OFFSET(Existing_Cohort!$C$208, CH$4-($A41-$A$5), $A41-$A$5))</f>
        <v>12401.353742558698</v>
      </c>
      <c r="CI41" s="67">
        <f ca="1">IF($A41-CI$4&gt;$A$5, OFFSET(New_Cohort!$E$109, $A41-$A$5-CI$4-1, $A41-$A$5-1), OFFSET(Existing_Cohort!$C$208, CI$4-($A41-$A$5), $A41-$A$5))</f>
        <v>11826.147351310756</v>
      </c>
      <c r="CJ41" s="67">
        <f ca="1">IF($A41-CJ$4&gt;$A$5, OFFSET(New_Cohort!$E$109, $A41-$A$5-CJ$4-1, $A41-$A$5-1), OFFSET(Existing_Cohort!$C$208, CJ$4-($A41-$A$5), $A41-$A$5))</f>
        <v>11323.746526744202</v>
      </c>
      <c r="CK41" s="67">
        <f ca="1">IF($A41-CK$4&gt;$A$5, OFFSET(New_Cohort!$E$109, $A41-$A$5-CK$4-1, $A41-$A$5-1), OFFSET(Existing_Cohort!$C$208, CK$4-($A41-$A$5), $A41-$A$5))</f>
        <v>10404.239943991255</v>
      </c>
      <c r="CL41" s="67">
        <f ca="1">IF($A41-CL$4&gt;$A$5, OFFSET(New_Cohort!$E$109, $A41-$A$5-CL$4-1, $A41-$A$5-1), OFFSET(Existing_Cohort!$C$208, CL$4-($A41-$A$5), $A41-$A$5))</f>
        <v>9302.6508572339117</v>
      </c>
      <c r="CM41" s="67">
        <f ca="1">IF($A41-CM$4&gt;$A$5, OFFSET(New_Cohort!$E$109, $A41-$A$5-CM$4-1, $A41-$A$5-1), OFFSET(Existing_Cohort!$C$208, CM$4-($A41-$A$5), $A41-$A$5))</f>
        <v>7777.4614815292598</v>
      </c>
      <c r="CN41" s="67">
        <f ca="1">IF($A41-CN$4&gt;$A$5, OFFSET(New_Cohort!$E$109, $A41-$A$5-CN$4-1, $A41-$A$5-1), OFFSET(Existing_Cohort!$C$208, CN$4-($A41-$A$5), $A41-$A$5))</f>
        <v>6528.8126866905604</v>
      </c>
      <c r="CO41" s="67">
        <f ca="1">IF($A41-CO$4&gt;$A$5, OFFSET(New_Cohort!$E$109, $A41-$A$5-CO$4-1, $A41-$A$5-1), OFFSET(Existing_Cohort!$C$208, CO$4-($A41-$A$5), $A41-$A$5))</f>
        <v>5911.4675729701994</v>
      </c>
      <c r="CP41" s="67">
        <f ca="1">IF($A41-CP$4&gt;$A$5, OFFSET(New_Cohort!$E$109, $A41-$A$5-CP$4-1, $A41-$A$5-1), OFFSET(Existing_Cohort!$C$208, CP$4-($A41-$A$5), $A41-$A$5))</f>
        <v>5112.706930470802</v>
      </c>
      <c r="CQ41" s="67">
        <f ca="1">IF($A41-CQ$4&gt;$A$5, OFFSET(New_Cohort!$E$109, $A41-$A$5-CQ$4-1, $A41-$A$5-1), OFFSET(Existing_Cohort!$C$208, CQ$4-($A41-$A$5), $A41-$A$5))</f>
        <v>4535.8787871116738</v>
      </c>
      <c r="CR41" s="67">
        <f ca="1">IF($A41-CR$4&gt;$A$5, OFFSET(New_Cohort!$E$109, $A41-$A$5-CR$4-1, $A41-$A$5-1), OFFSET(Existing_Cohort!$C$208, CR$4-($A41-$A$5), $A41-$A$5))</f>
        <v>3567.1291314658106</v>
      </c>
      <c r="CS41" s="67">
        <f ca="1">IF($A41-CS$4&gt;$A$5, OFFSET(New_Cohort!$E$109, $A41-$A$5-CS$4-1, $A41-$A$5-1), OFFSET(Existing_Cohort!$C$208, CS$4-($A41-$A$5), $A41-$A$5))</f>
        <v>2081.7397620735237</v>
      </c>
      <c r="CT41" s="67">
        <f ca="1">IF($A41-CT$4&gt;$A$5, OFFSET(New_Cohort!$E$109, $A41-$A$5-CT$4-1, $A41-$A$5-1), OFFSET(Existing_Cohort!$C$208, CT$4-($A41-$A$5), $A41-$A$5))</f>
        <v>1299.9672105569093</v>
      </c>
      <c r="CU41" s="67">
        <f ca="1">IF($A41-CU$4&gt;$A$5, OFFSET(New_Cohort!$E$109, $A41-$A$5-CU$4-1, $A41-$A$5-1), OFFSET(Existing_Cohort!$C$208, CU$4-($A41-$A$5), $A41-$A$5))</f>
        <v>1067.5566500414459</v>
      </c>
      <c r="CV41" s="67">
        <f ca="1">IF($A41-CV$4&gt;$A$5, OFFSET(New_Cohort!$E$109, $A41-$A$5-CV$4-1, $A41-$A$5-1), OFFSET(Existing_Cohort!$C$208, CV$4-($A41-$A$5), $A41-$A$5))</f>
        <v>932.32957243703754</v>
      </c>
      <c r="CW41" s="67">
        <f ca="1">IF($A41-CW$4&gt;$A$5, OFFSET(New_Cohort!$E$109, $A41-$A$5-CW$4-1, $A41-$A$5-1), OFFSET(Existing_Cohort!$C$208, CW$4-($A41-$A$5), $A41-$A$5))</f>
        <v>840.39241747772212</v>
      </c>
      <c r="CX41" s="179">
        <f ca="1">SUM(OFFSET(Existing_Cohort!$C$308, $A$5-$A41,$A41-2021, $A41-$A$5+1))</f>
        <v>5745.3784475215434</v>
      </c>
      <c r="CY41" s="29"/>
      <c r="CZ41" s="29">
        <f ca="1">SUM(B41:CX41)-OFFSET(Summary_Calculations!$D$26, 0, By_Age!$A41-2022)</f>
        <v>0</v>
      </c>
    </row>
    <row r="42" spans="1:104" x14ac:dyDescent="0.35">
      <c r="A42">
        <f t="shared" si="0"/>
        <v>2058</v>
      </c>
      <c r="B42" s="178">
        <f ca="1">IF($A42-B$4&gt;$A$5, OFFSET(New_Cohort!$E$109, $A42-$A$5-B$4-1, $A42-$A$5-1), OFFSET(Existing_Cohort!$C$208, B$4-($A42-$A$5), $A42-$A$5))</f>
        <v>11380.196244053506</v>
      </c>
      <c r="C42" s="67">
        <f ca="1">IF($A42-C$4&gt;$A$5, OFFSET(New_Cohort!$E$109, $A42-$A$5-C$4-1, $A42-$A$5-1), OFFSET(Existing_Cohort!$C$208, C$4-($A42-$A$5), $A42-$A$5))</f>
        <v>11592.881085952868</v>
      </c>
      <c r="D42" s="67">
        <f ca="1">IF($A42-D$4&gt;$A$5, OFFSET(New_Cohort!$E$109, $A42-$A$5-D$4-1, $A42-$A$5-1), OFFSET(Existing_Cohort!$C$208, D$4-($A42-$A$5), $A42-$A$5))</f>
        <v>10956.019687584005</v>
      </c>
      <c r="E42" s="67">
        <f ca="1">IF($A42-E$4&gt;$A$5, OFFSET(New_Cohort!$E$109, $A42-$A$5-E$4-1, $A42-$A$5-1), OFFSET(Existing_Cohort!$C$208, E$4-($A42-$A$5), $A42-$A$5))</f>
        <v>10828.566094648293</v>
      </c>
      <c r="F42" s="67">
        <f ca="1">IF($A42-F$4&gt;$A$5, OFFSET(New_Cohort!$E$109, $A42-$A$5-F$4-1, $A42-$A$5-1), OFFSET(Existing_Cohort!$C$208, F$4-($A42-$A$5), $A42-$A$5))</f>
        <v>10822.031640277568</v>
      </c>
      <c r="G42" s="67">
        <f ca="1">IF($A42-G$4&gt;$A$5, OFFSET(New_Cohort!$E$109, $A42-$A$5-G$4-1, $A42-$A$5-1), OFFSET(Existing_Cohort!$C$208, G$4-($A42-$A$5), $A42-$A$5))</f>
        <v>10914.407099625932</v>
      </c>
      <c r="H42" s="67">
        <f ca="1">IF($A42-H$4&gt;$A$5, OFFSET(New_Cohort!$E$109, $A42-$A$5-H$4-1, $A42-$A$5-1), OFFSET(Existing_Cohort!$C$208, H$4-($A42-$A$5), $A42-$A$5))</f>
        <v>11117.830379781386</v>
      </c>
      <c r="I42" s="67">
        <f ca="1">IF($A42-I$4&gt;$A$5, OFFSET(New_Cohort!$E$109, $A42-$A$5-I$4-1, $A42-$A$5-1), OFFSET(Existing_Cohort!$C$208, I$4-($A42-$A$5), $A42-$A$5))</f>
        <v>11393.37113755495</v>
      </c>
      <c r="J42" s="67">
        <f ca="1">IF($A42-J$4&gt;$A$5, OFFSET(New_Cohort!$E$109, $A42-$A$5-J$4-1, $A42-$A$5-1), OFFSET(Existing_Cohort!$C$208, J$4-($A42-$A$5), $A42-$A$5))</f>
        <v>11609.851448902471</v>
      </c>
      <c r="K42" s="67">
        <f ca="1">IF($A42-K$4&gt;$A$5, OFFSET(New_Cohort!$E$109, $A42-$A$5-K$4-1, $A42-$A$5-1), OFFSET(Existing_Cohort!$C$208, K$4-($A42-$A$5), $A42-$A$5))</f>
        <v>11797.057147033251</v>
      </c>
      <c r="L42" s="67">
        <f ca="1">IF($A42-L$4&gt;$A$5, OFFSET(New_Cohort!$E$109, $A42-$A$5-L$4-1, $A42-$A$5-1), OFFSET(Existing_Cohort!$C$208, L$4-($A42-$A$5), $A42-$A$5))</f>
        <v>11957.850334840117</v>
      </c>
      <c r="M42" s="67">
        <f ca="1">IF($A42-M$4&gt;$A$5, OFFSET(New_Cohort!$E$109, $A42-$A$5-M$4-1, $A42-$A$5-1), OFFSET(Existing_Cohort!$C$208, M$4-($A42-$A$5), $A42-$A$5))</f>
        <v>12088.751768212305</v>
      </c>
      <c r="N42" s="67">
        <f ca="1">IF($A42-N$4&gt;$A$5, OFFSET(New_Cohort!$E$109, $A42-$A$5-N$4-1, $A42-$A$5-1), OFFSET(Existing_Cohort!$C$208, N$4-($A42-$A$5), $A42-$A$5))</f>
        <v>12158.156121893</v>
      </c>
      <c r="O42" s="67">
        <f ca="1">IF($A42-O$4&gt;$A$5, OFFSET(New_Cohort!$E$109, $A42-$A$5-O$4-1, $A42-$A$5-1), OFFSET(Existing_Cohort!$C$208, O$4-($A42-$A$5), $A42-$A$5))</f>
        <v>12137.315140533923</v>
      </c>
      <c r="P42" s="67">
        <f ca="1">IF($A42-P$4&gt;$A$5, OFFSET(New_Cohort!$E$109, $A42-$A$5-P$4-1, $A42-$A$5-1), OFFSET(Existing_Cohort!$C$208, P$4-($A42-$A$5), $A42-$A$5))</f>
        <v>13676.806307054334</v>
      </c>
      <c r="Q42" s="67">
        <f ca="1">IF($A42-Q$4&gt;$A$5, OFFSET(New_Cohort!$E$109, $A42-$A$5-Q$4-1, $A42-$A$5-1), OFFSET(Existing_Cohort!$C$208, Q$4-($A42-$A$5), $A42-$A$5))</f>
        <v>13905.200249039632</v>
      </c>
      <c r="R42" s="67">
        <f ca="1">IF($A42-R$4&gt;$A$5, OFFSET(New_Cohort!$E$109, $A42-$A$5-R$4-1, $A42-$A$5-1), OFFSET(Existing_Cohort!$C$208, R$4-($A42-$A$5), $A42-$A$5))</f>
        <v>13997.560637162125</v>
      </c>
      <c r="S42" s="67">
        <f ca="1">IF($A42-S$4&gt;$A$5, OFFSET(New_Cohort!$E$109, $A42-$A$5-S$4-1, $A42-$A$5-1), OFFSET(Existing_Cohort!$C$208, S$4-($A42-$A$5), $A42-$A$5))</f>
        <v>13944.688803979621</v>
      </c>
      <c r="T42" s="67">
        <f ca="1">IF($A42-T$4&gt;$A$5, OFFSET(New_Cohort!$E$109, $A42-$A$5-T$4-1, $A42-$A$5-1), OFFSET(Existing_Cohort!$C$208, T$4-($A42-$A$5), $A42-$A$5))</f>
        <v>13786.214811923168</v>
      </c>
      <c r="U42" s="67">
        <f ca="1">IF($A42-U$4&gt;$A$5, OFFSET(New_Cohort!$E$109, $A42-$A$5-U$4-1, $A42-$A$5-1), OFFSET(Existing_Cohort!$C$208, U$4-($A42-$A$5), $A42-$A$5))</f>
        <v>13646.320775977347</v>
      </c>
      <c r="V42" s="67">
        <f ca="1">IF($A42-V$4&gt;$A$5, OFFSET(New_Cohort!$E$109, $A42-$A$5-V$4-1, $A42-$A$5-1), OFFSET(Existing_Cohort!$C$208, V$4-($A42-$A$5), $A42-$A$5))</f>
        <v>13487.786594631727</v>
      </c>
      <c r="W42" s="67">
        <f ca="1">IF($A42-W$4&gt;$A$5, OFFSET(New_Cohort!$E$109, $A42-$A$5-W$4-1, $A42-$A$5-1), OFFSET(Existing_Cohort!$C$208, W$4-($A42-$A$5), $A42-$A$5))</f>
        <v>13311.707276585361</v>
      </c>
      <c r="X42" s="67">
        <f ca="1">IF($A42-X$4&gt;$A$5, OFFSET(New_Cohort!$E$109, $A42-$A$5-X$4-1, $A42-$A$5-1), OFFSET(Existing_Cohort!$C$208, X$4-($A42-$A$5), $A42-$A$5))</f>
        <v>13153.418538767706</v>
      </c>
      <c r="Y42" s="67">
        <f ca="1">IF($A42-Y$4&gt;$A$5, OFFSET(New_Cohort!$E$109, $A42-$A$5-Y$4-1, $A42-$A$5-1), OFFSET(Existing_Cohort!$C$208, Y$4-($A42-$A$5), $A42-$A$5))</f>
        <v>13016.727859677339</v>
      </c>
      <c r="Z42" s="67">
        <f ca="1">IF($A42-Z$4&gt;$A$5, OFFSET(New_Cohort!$E$109, $A42-$A$5-Z$4-1, $A42-$A$5-1), OFFSET(Existing_Cohort!$C$208, Z$4-($A42-$A$5), $A42-$A$5))</f>
        <v>12909.947451041555</v>
      </c>
      <c r="AA42" s="67">
        <f ca="1">IF($A42-AA$4&gt;$A$5, OFFSET(New_Cohort!$E$109, $A42-$A$5-AA$4-1, $A42-$A$5-1), OFFSET(Existing_Cohort!$C$208, AA$4-($A42-$A$5), $A42-$A$5))</f>
        <v>12820.917899626242</v>
      </c>
      <c r="AB42" s="67">
        <f ca="1">IF($A42-AB$4&gt;$A$5, OFFSET(New_Cohort!$E$109, $A42-$A$5-AB$4-1, $A42-$A$5-1), OFFSET(Existing_Cohort!$C$208, AB$4-($A42-$A$5), $A42-$A$5))</f>
        <v>12773.215653169054</v>
      </c>
      <c r="AC42" s="67">
        <f ca="1">IF($A42-AC$4&gt;$A$5, OFFSET(New_Cohort!$E$109, $A42-$A$5-AC$4-1, $A42-$A$5-1), OFFSET(Existing_Cohort!$C$208, AC$4-($A42-$A$5), $A42-$A$5))</f>
        <v>12794.994493834503</v>
      </c>
      <c r="AD42" s="67">
        <f ca="1">IF($A42-AD$4&gt;$A$5, OFFSET(New_Cohort!$E$109, $A42-$A$5-AD$4-1, $A42-$A$5-1), OFFSET(Existing_Cohort!$C$208, AD$4-($A42-$A$5), $A42-$A$5))</f>
        <v>12886.938552211241</v>
      </c>
      <c r="AE42" s="67">
        <f ca="1">IF($A42-AE$4&gt;$A$5, OFFSET(New_Cohort!$E$109, $A42-$A$5-AE$4-1, $A42-$A$5-1), OFFSET(Existing_Cohort!$C$208, AE$4-($A42-$A$5), $A42-$A$5))</f>
        <v>13041.170907851445</v>
      </c>
      <c r="AF42" s="67">
        <f ca="1">IF($A42-AF$4&gt;$A$5, OFFSET(New_Cohort!$E$109, $A42-$A$5-AF$4-1, $A42-$A$5-1), OFFSET(Existing_Cohort!$C$208, AF$4-($A42-$A$5), $A42-$A$5))</f>
        <v>13263.97744455815</v>
      </c>
      <c r="AG42" s="67">
        <f ca="1">IF($A42-AG$4&gt;$A$5, OFFSET(New_Cohort!$E$109, $A42-$A$5-AG$4-1, $A42-$A$5-1), OFFSET(Existing_Cohort!$C$208, AG$4-($A42-$A$5), $A42-$A$5))</f>
        <v>13584.699638104667</v>
      </c>
      <c r="AH42" s="67">
        <f ca="1">IF($A42-AH$4&gt;$A$5, OFFSET(New_Cohort!$E$109, $A42-$A$5-AH$4-1, $A42-$A$5-1), OFFSET(Existing_Cohort!$C$208, AH$4-($A42-$A$5), $A42-$A$5))</f>
        <v>14136.70024694415</v>
      </c>
      <c r="AI42" s="67">
        <f ca="1">IF($A42-AI$4&gt;$A$5, OFFSET(New_Cohort!$E$109, $A42-$A$5-AI$4-1, $A42-$A$5-1), OFFSET(Existing_Cohort!$C$208, AI$4-($A42-$A$5), $A42-$A$5))</f>
        <v>14823.870811887693</v>
      </c>
      <c r="AJ42" s="67">
        <f ca="1">IF($A42-AJ$4&gt;$A$5, OFFSET(New_Cohort!$E$109, $A42-$A$5-AJ$4-1, $A42-$A$5-1), OFFSET(Existing_Cohort!$C$208, AJ$4-($A42-$A$5), $A42-$A$5))</f>
        <v>15424.713484488166</v>
      </c>
      <c r="AK42" s="67">
        <f ca="1">IF($A42-AK$4&gt;$A$5, OFFSET(New_Cohort!$E$109, $A42-$A$5-AK$4-1, $A42-$A$5-1), OFFSET(Existing_Cohort!$C$208, AK$4-($A42-$A$5), $A42-$A$5))</f>
        <v>16037.024399396956</v>
      </c>
      <c r="AL42" s="67">
        <f ca="1">IF($A42-AL$4&gt;$A$5, OFFSET(New_Cohort!$E$109, $A42-$A$5-AL$4-1, $A42-$A$5-1), OFFSET(Existing_Cohort!$C$208, AL$4-($A42-$A$5), $A42-$A$5))</f>
        <v>16658.329581207494</v>
      </c>
      <c r="AM42" s="67">
        <f ca="1">IF($A42-AM$4&gt;$A$5, OFFSET(New_Cohort!$E$109, $A42-$A$5-AM$4-1, $A42-$A$5-1), OFFSET(Existing_Cohort!$C$208, AM$4-($A42-$A$5), $A42-$A$5))</f>
        <v>11360.955423102241</v>
      </c>
      <c r="AN42" s="67">
        <f ca="1">IF($A42-AN$4&gt;$A$5, OFFSET(New_Cohort!$E$109, $A42-$A$5-AN$4-1, $A42-$A$5-1), OFFSET(Existing_Cohort!$C$208, AN$4-($A42-$A$5), $A42-$A$5))</f>
        <v>13183.253117349697</v>
      </c>
      <c r="AO42" s="67">
        <f ca="1">IF($A42-AO$4&gt;$A$5, OFFSET(New_Cohort!$E$109, $A42-$A$5-AO$4-1, $A42-$A$5-1), OFFSET(Existing_Cohort!$C$208, AO$4-($A42-$A$5), $A42-$A$5))</f>
        <v>14762.330348189702</v>
      </c>
      <c r="AP42" s="67">
        <f ca="1">IF($A42-AP$4&gt;$A$5, OFFSET(New_Cohort!$E$109, $A42-$A$5-AP$4-1, $A42-$A$5-1), OFFSET(Existing_Cohort!$C$208, AP$4-($A42-$A$5), $A42-$A$5))</f>
        <v>16596.319862565979</v>
      </c>
      <c r="AQ42" s="67">
        <f ca="1">IF($A42-AQ$4&gt;$A$5, OFFSET(New_Cohort!$E$109, $A42-$A$5-AQ$4-1, $A42-$A$5-1), OFFSET(Existing_Cohort!$C$208, AQ$4-($A42-$A$5), $A42-$A$5))</f>
        <v>17928.105305978665</v>
      </c>
      <c r="AR42" s="67">
        <f ca="1">IF($A42-AR$4&gt;$A$5, OFFSET(New_Cohort!$E$109, $A42-$A$5-AR$4-1, $A42-$A$5-1), OFFSET(Existing_Cohort!$C$208, AR$4-($A42-$A$5), $A42-$A$5))</f>
        <v>17418.246054544645</v>
      </c>
      <c r="AS42" s="67">
        <f ca="1">IF($A42-AS$4&gt;$A$5, OFFSET(New_Cohort!$E$109, $A42-$A$5-AS$4-1, $A42-$A$5-1), OFFSET(Existing_Cohort!$C$208, AS$4-($A42-$A$5), $A42-$A$5))</f>
        <v>17591.990433640294</v>
      </c>
      <c r="AT42" s="67">
        <f ca="1">IF($A42-AT$4&gt;$A$5, OFFSET(New_Cohort!$E$109, $A42-$A$5-AT$4-1, $A42-$A$5-1), OFFSET(Existing_Cohort!$C$208, AT$4-($A42-$A$5), $A42-$A$5))</f>
        <v>17946.917307789743</v>
      </c>
      <c r="AU42" s="67">
        <f ca="1">IF($A42-AU$4&gt;$A$5, OFFSET(New_Cohort!$E$109, $A42-$A$5-AU$4-1, $A42-$A$5-1), OFFSET(Existing_Cohort!$C$208, AU$4-($A42-$A$5), $A42-$A$5))</f>
        <v>18157.430678760204</v>
      </c>
      <c r="AV42" s="67">
        <f ca="1">IF($A42-AV$4&gt;$A$5, OFFSET(New_Cohort!$E$109, $A42-$A$5-AV$4-1, $A42-$A$5-1), OFFSET(Existing_Cohort!$C$208, AV$4-($A42-$A$5), $A42-$A$5))</f>
        <v>17902.486913266319</v>
      </c>
      <c r="AW42" s="67">
        <f ca="1">IF($A42-AW$4&gt;$A$5, OFFSET(New_Cohort!$E$109, $A42-$A$5-AW$4-1, $A42-$A$5-1), OFFSET(Existing_Cohort!$C$208, AW$4-($A42-$A$5), $A42-$A$5))</f>
        <v>17225.596530101957</v>
      </c>
      <c r="AX42" s="67">
        <f ca="1">IF($A42-AX$4&gt;$A$5, OFFSET(New_Cohort!$E$109, $A42-$A$5-AX$4-1, $A42-$A$5-1), OFFSET(Existing_Cohort!$C$208, AX$4-($A42-$A$5), $A42-$A$5))</f>
        <v>17292.63199565075</v>
      </c>
      <c r="AY42" s="67">
        <f ca="1">IF($A42-AY$4&gt;$A$5, OFFSET(New_Cohort!$E$109, $A42-$A$5-AY$4-1, $A42-$A$5-1), OFFSET(Existing_Cohort!$C$208, AY$4-($A42-$A$5), $A42-$A$5))</f>
        <v>17153.720939302904</v>
      </c>
      <c r="AZ42" s="67">
        <f ca="1">IF($A42-AZ$4&gt;$A$5, OFFSET(New_Cohort!$E$109, $A42-$A$5-AZ$4-1, $A42-$A$5-1), OFFSET(Existing_Cohort!$C$208, AZ$4-($A42-$A$5), $A42-$A$5))</f>
        <v>16701.991293777533</v>
      </c>
      <c r="BA42" s="67">
        <f ca="1">IF($A42-BA$4&gt;$A$5, OFFSET(New_Cohort!$E$109, $A42-$A$5-BA$4-1, $A42-$A$5-1), OFFSET(Existing_Cohort!$C$208, BA$4-($A42-$A$5), $A42-$A$5))</f>
        <v>16221.092363061336</v>
      </c>
      <c r="BB42" s="67">
        <f ca="1">IF($A42-BB$4&gt;$A$5, OFFSET(New_Cohort!$E$109, $A42-$A$5-BB$4-1, $A42-$A$5-1), OFFSET(Existing_Cohort!$C$208, BB$4-($A42-$A$5), $A42-$A$5))</f>
        <v>15844.88324721754</v>
      </c>
      <c r="BC42" s="67">
        <f ca="1">IF($A42-BC$4&gt;$A$5, OFFSET(New_Cohort!$E$109, $A42-$A$5-BC$4-1, $A42-$A$5-1), OFFSET(Existing_Cohort!$C$208, BC$4-($A42-$A$5), $A42-$A$5))</f>
        <v>15545.117897605909</v>
      </c>
      <c r="BD42" s="67">
        <f ca="1">IF($A42-BD$4&gt;$A$5, OFFSET(New_Cohort!$E$109, $A42-$A$5-BD$4-1, $A42-$A$5-1), OFFSET(Existing_Cohort!$C$208, BD$4-($A42-$A$5), $A42-$A$5))</f>
        <v>15238.796840476945</v>
      </c>
      <c r="BE42" s="67">
        <f ca="1">IF($A42-BE$4&gt;$A$5, OFFSET(New_Cohort!$E$109, $A42-$A$5-BE$4-1, $A42-$A$5-1), OFFSET(Existing_Cohort!$C$208, BE$4-($A42-$A$5), $A42-$A$5))</f>
        <v>15059.309901150573</v>
      </c>
      <c r="BF42" s="67">
        <f ca="1">IF($A42-BF$4&gt;$A$5, OFFSET(New_Cohort!$E$109, $A42-$A$5-BF$4-1, $A42-$A$5-1), OFFSET(Existing_Cohort!$C$208, BF$4-($A42-$A$5), $A42-$A$5))</f>
        <v>15072.18036549418</v>
      </c>
      <c r="BG42" s="67">
        <f ca="1">IF($A42-BG$4&gt;$A$5, OFFSET(New_Cohort!$E$109, $A42-$A$5-BG$4-1, $A42-$A$5-1), OFFSET(Existing_Cohort!$C$208, BG$4-($A42-$A$5), $A42-$A$5))</f>
        <v>15453.171936227405</v>
      </c>
      <c r="BH42" s="67">
        <f ca="1">IF($A42-BH$4&gt;$A$5, OFFSET(New_Cohort!$E$109, $A42-$A$5-BH$4-1, $A42-$A$5-1), OFFSET(Existing_Cohort!$C$208, BH$4-($A42-$A$5), $A42-$A$5))</f>
        <v>15434.827727526012</v>
      </c>
      <c r="BI42" s="67">
        <f ca="1">IF($A42-BI$4&gt;$A$5, OFFSET(New_Cohort!$E$109, $A42-$A$5-BI$4-1, $A42-$A$5-1), OFFSET(Existing_Cohort!$C$208, BI$4-($A42-$A$5), $A42-$A$5))</f>
        <v>15125.824058928003</v>
      </c>
      <c r="BJ42" s="67">
        <f ca="1">IF($A42-BJ$4&gt;$A$5, OFFSET(New_Cohort!$E$109, $A42-$A$5-BJ$4-1, $A42-$A$5-1), OFFSET(Existing_Cohort!$C$208, BJ$4-($A42-$A$5), $A42-$A$5))</f>
        <v>15360.302988785679</v>
      </c>
      <c r="BK42" s="67">
        <f ca="1">IF($A42-BK$4&gt;$A$5, OFFSET(New_Cohort!$E$109, $A42-$A$5-BK$4-1, $A42-$A$5-1), OFFSET(Existing_Cohort!$C$208, BK$4-($A42-$A$5), $A42-$A$5))</f>
        <v>15725.803104095805</v>
      </c>
      <c r="BL42" s="67">
        <f ca="1">IF($A42-BL$4&gt;$A$5, OFFSET(New_Cohort!$E$109, $A42-$A$5-BL$4-1, $A42-$A$5-1), OFFSET(Existing_Cohort!$C$208, BL$4-($A42-$A$5), $A42-$A$5))</f>
        <v>16181.304817339624</v>
      </c>
      <c r="BM42" s="67">
        <f ca="1">IF($A42-BM$4&gt;$A$5, OFFSET(New_Cohort!$E$109, $A42-$A$5-BM$4-1, $A42-$A$5-1), OFFSET(Existing_Cohort!$C$208, BM$4-($A42-$A$5), $A42-$A$5))</f>
        <v>16600.952766814811</v>
      </c>
      <c r="BN42" s="67">
        <f ca="1">IF($A42-BN$4&gt;$A$5, OFFSET(New_Cohort!$E$109, $A42-$A$5-BN$4-1, $A42-$A$5-1), OFFSET(Existing_Cohort!$C$208, BN$4-($A42-$A$5), $A42-$A$5))</f>
        <v>16990.175438632752</v>
      </c>
      <c r="BO42" s="67">
        <f ca="1">IF($A42-BO$4&gt;$A$5, OFFSET(New_Cohort!$E$109, $A42-$A$5-BO$4-1, $A42-$A$5-1), OFFSET(Existing_Cohort!$C$208, BO$4-($A42-$A$5), $A42-$A$5))</f>
        <v>17515.90666760951</v>
      </c>
      <c r="BP42" s="67">
        <f ca="1">IF($A42-BP$4&gt;$A$5, OFFSET(New_Cohort!$E$109, $A42-$A$5-BP$4-1, $A42-$A$5-1), OFFSET(Existing_Cohort!$C$208, BP$4-($A42-$A$5), $A42-$A$5))</f>
        <v>18408.139756958451</v>
      </c>
      <c r="BQ42" s="67">
        <f ca="1">IF($A42-BQ$4&gt;$A$5, OFFSET(New_Cohort!$E$109, $A42-$A$5-BQ$4-1, $A42-$A$5-1), OFFSET(Existing_Cohort!$C$208, BQ$4-($A42-$A$5), $A42-$A$5))</f>
        <v>21164.987097847319</v>
      </c>
      <c r="BR42" s="67">
        <f ca="1">IF($A42-BR$4&gt;$A$5, OFFSET(New_Cohort!$E$109, $A42-$A$5-BR$4-1, $A42-$A$5-1), OFFSET(Existing_Cohort!$C$208, BR$4-($A42-$A$5), $A42-$A$5))</f>
        <v>22743.86109879853</v>
      </c>
      <c r="BS42" s="67">
        <f ca="1">IF($A42-BS$4&gt;$A$5, OFFSET(New_Cohort!$E$109, $A42-$A$5-BS$4-1, $A42-$A$5-1), OFFSET(Existing_Cohort!$C$208, BS$4-($A42-$A$5), $A42-$A$5))</f>
        <v>21696.460271390344</v>
      </c>
      <c r="BT42" s="67">
        <f ca="1">IF($A42-BT$4&gt;$A$5, OFFSET(New_Cohort!$E$109, $A42-$A$5-BT$4-1, $A42-$A$5-1), OFFSET(Existing_Cohort!$C$208, BT$4-($A42-$A$5), $A42-$A$5))</f>
        <v>21553.651036464704</v>
      </c>
      <c r="BU42" s="67">
        <f ca="1">IF($A42-BU$4&gt;$A$5, OFFSET(New_Cohort!$E$109, $A42-$A$5-BU$4-1, $A42-$A$5-1), OFFSET(Existing_Cohort!$C$208, BU$4-($A42-$A$5), $A42-$A$5))</f>
        <v>21102.118265781166</v>
      </c>
      <c r="BV42" s="67">
        <f ca="1">IF($A42-BV$4&gt;$A$5, OFFSET(New_Cohort!$E$109, $A42-$A$5-BV$4-1, $A42-$A$5-1), OFFSET(Existing_Cohort!$C$208, BV$4-($A42-$A$5), $A42-$A$5))</f>
        <v>19382.37441364217</v>
      </c>
      <c r="BW42" s="67">
        <f ca="1">IF($A42-BW$4&gt;$A$5, OFFSET(New_Cohort!$E$109, $A42-$A$5-BW$4-1, $A42-$A$5-1), OFFSET(Existing_Cohort!$C$208, BW$4-($A42-$A$5), $A42-$A$5))</f>
        <v>17781.704128209021</v>
      </c>
      <c r="BX42" s="67">
        <f ca="1">IF($A42-BX$4&gt;$A$5, OFFSET(New_Cohort!$E$109, $A42-$A$5-BX$4-1, $A42-$A$5-1), OFFSET(Existing_Cohort!$C$208, BX$4-($A42-$A$5), $A42-$A$5))</f>
        <v>16477.652250618408</v>
      </c>
      <c r="BY42" s="67">
        <f ca="1">IF($A42-BY$4&gt;$A$5, OFFSET(New_Cohort!$E$109, $A42-$A$5-BY$4-1, $A42-$A$5-1), OFFSET(Existing_Cohort!$C$208, BY$4-($A42-$A$5), $A42-$A$5))</f>
        <v>16623.824615098769</v>
      </c>
      <c r="BZ42" s="67">
        <f ca="1">IF($A42-BZ$4&gt;$A$5, OFFSET(New_Cohort!$E$109, $A42-$A$5-BZ$4-1, $A42-$A$5-1), OFFSET(Existing_Cohort!$C$208, BZ$4-($A42-$A$5), $A42-$A$5))</f>
        <v>16459.482483386459</v>
      </c>
      <c r="CA42" s="67">
        <f ca="1">IF($A42-CA$4&gt;$A$5, OFFSET(New_Cohort!$E$109, $A42-$A$5-CA$4-1, $A42-$A$5-1), OFFSET(Existing_Cohort!$C$208, CA$4-($A42-$A$5), $A42-$A$5))</f>
        <v>14962.385665446971</v>
      </c>
      <c r="CB42" s="67">
        <f ca="1">IF($A42-CB$4&gt;$A$5, OFFSET(New_Cohort!$E$109, $A42-$A$5-CB$4-1, $A42-$A$5-1), OFFSET(Existing_Cohort!$C$208, CB$4-($A42-$A$5), $A42-$A$5))</f>
        <v>13850.310690247094</v>
      </c>
      <c r="CC42" s="67">
        <f ca="1">IF($A42-CC$4&gt;$A$5, OFFSET(New_Cohort!$E$109, $A42-$A$5-CC$4-1, $A42-$A$5-1), OFFSET(Existing_Cohort!$C$208, CC$4-($A42-$A$5), $A42-$A$5))</f>
        <v>12692.044323325325</v>
      </c>
      <c r="CD42" s="67">
        <f ca="1">IF($A42-CD$4&gt;$A$5, OFFSET(New_Cohort!$E$109, $A42-$A$5-CD$4-1, $A42-$A$5-1), OFFSET(Existing_Cohort!$C$208, CD$4-($A42-$A$5), $A42-$A$5))</f>
        <v>11768.847715782615</v>
      </c>
      <c r="CE42" s="67">
        <f ca="1">IF($A42-CE$4&gt;$A$5, OFFSET(New_Cohort!$E$109, $A42-$A$5-CE$4-1, $A42-$A$5-1), OFFSET(Existing_Cohort!$C$208, CE$4-($A42-$A$5), $A42-$A$5))</f>
        <v>11604.716141488127</v>
      </c>
      <c r="CF42" s="67">
        <f ca="1">IF($A42-CF$4&gt;$A$5, OFFSET(New_Cohort!$E$109, $A42-$A$5-CF$4-1, $A42-$A$5-1), OFFSET(Existing_Cohort!$C$208, CF$4-($A42-$A$5), $A42-$A$5))</f>
        <v>11619.417584914801</v>
      </c>
      <c r="CG42" s="67">
        <f ca="1">IF($A42-CG$4&gt;$A$5, OFFSET(New_Cohort!$E$109, $A42-$A$5-CG$4-1, $A42-$A$5-1), OFFSET(Existing_Cohort!$C$208, CG$4-($A42-$A$5), $A42-$A$5))</f>
        <v>11758.650839585327</v>
      </c>
      <c r="CH42" s="67">
        <f ca="1">IF($A42-CH$4&gt;$A$5, OFFSET(New_Cohort!$E$109, $A42-$A$5-CH$4-1, $A42-$A$5-1), OFFSET(Existing_Cohort!$C$208, CH$4-($A42-$A$5), $A42-$A$5))</f>
        <v>11943.289478616389</v>
      </c>
      <c r="CI42" s="67">
        <f ca="1">IF($A42-CI$4&gt;$A$5, OFFSET(New_Cohort!$E$109, $A42-$A$5-CI$4-1, $A42-$A$5-1), OFFSET(Existing_Cohort!$C$208, CI$4-($A42-$A$5), $A42-$A$5))</f>
        <v>11579.264708693807</v>
      </c>
      <c r="CJ42" s="67">
        <f ca="1">IF($A42-CJ$4&gt;$A$5, OFFSET(New_Cohort!$E$109, $A42-$A$5-CJ$4-1, $A42-$A$5-1), OFFSET(Existing_Cohort!$C$208, CJ$4-($A42-$A$5), $A42-$A$5))</f>
        <v>10961.549148671113</v>
      </c>
      <c r="CK42" s="67">
        <f ca="1">IF($A42-CK$4&gt;$A$5, OFFSET(New_Cohort!$E$109, $A42-$A$5-CK$4-1, $A42-$A$5-1), OFFSET(Existing_Cohort!$C$208, CK$4-($A42-$A$5), $A42-$A$5))</f>
        <v>10412.814623144459</v>
      </c>
      <c r="CL42" s="67">
        <f ca="1">IF($A42-CL$4&gt;$A$5, OFFSET(New_Cohort!$E$109, $A42-$A$5-CL$4-1, $A42-$A$5-1), OFFSET(Existing_Cohort!$C$208, CL$4-($A42-$A$5), $A42-$A$5))</f>
        <v>9485.7161648583897</v>
      </c>
      <c r="CM42" s="67">
        <f ca="1">IF($A42-CM$4&gt;$A$5, OFFSET(New_Cohort!$E$109, $A42-$A$5-CM$4-1, $A42-$A$5-1), OFFSET(Existing_Cohort!$C$208, CM$4-($A42-$A$5), $A42-$A$5))</f>
        <v>8403.9772939613285</v>
      </c>
      <c r="CN42" s="67">
        <f ca="1">IF($A42-CN$4&gt;$A$5, OFFSET(New_Cohort!$E$109, $A42-$A$5-CN$4-1, $A42-$A$5-1), OFFSET(Existing_Cohort!$C$208, CN$4-($A42-$A$5), $A42-$A$5))</f>
        <v>6957.8139296734626</v>
      </c>
      <c r="CO42" s="67">
        <f ca="1">IF($A42-CO$4&gt;$A$5, OFFSET(New_Cohort!$E$109, $A42-$A$5-CO$4-1, $A42-$A$5-1), OFFSET(Existing_Cohort!$C$208, CO$4-($A42-$A$5), $A42-$A$5))</f>
        <v>5780.4992370511791</v>
      </c>
      <c r="CP42" s="67">
        <f ca="1">IF($A42-CP$4&gt;$A$5, OFFSET(New_Cohort!$E$109, $A42-$A$5-CP$4-1, $A42-$A$5-1), OFFSET(Existing_Cohort!$C$208, CP$4-($A42-$A$5), $A42-$A$5))</f>
        <v>5176.6979965010332</v>
      </c>
      <c r="CQ42" s="67">
        <f ca="1">IF($A42-CQ$4&gt;$A$5, OFFSET(New_Cohort!$E$109, $A42-$A$5-CQ$4-1, $A42-$A$5-1), OFFSET(Existing_Cohort!$C$208, CQ$4-($A42-$A$5), $A42-$A$5))</f>
        <v>4425.295114583133</v>
      </c>
      <c r="CR42" s="67">
        <f ca="1">IF($A42-CR$4&gt;$A$5, OFFSET(New_Cohort!$E$109, $A42-$A$5-CR$4-1, $A42-$A$5-1), OFFSET(Existing_Cohort!$C$208, CR$4-($A42-$A$5), $A42-$A$5))</f>
        <v>3877.5617888676388</v>
      </c>
      <c r="CS42" s="67">
        <f ca="1">IF($A42-CS$4&gt;$A$5, OFFSET(New_Cohort!$E$109, $A42-$A$5-CS$4-1, $A42-$A$5-1), OFFSET(Existing_Cohort!$C$208, CS$4-($A42-$A$5), $A42-$A$5))</f>
        <v>3009.1456173408042</v>
      </c>
      <c r="CT42" s="67">
        <f ca="1">IF($A42-CT$4&gt;$A$5, OFFSET(New_Cohort!$E$109, $A42-$A$5-CT$4-1, $A42-$A$5-1), OFFSET(Existing_Cohort!$C$208, CT$4-($A42-$A$5), $A42-$A$5))</f>
        <v>1731.1785388771518</v>
      </c>
      <c r="CU42" s="67">
        <f ca="1">IF($A42-CU$4&gt;$A$5, OFFSET(New_Cohort!$E$109, $A42-$A$5-CU$4-1, $A42-$A$5-1), OFFSET(Existing_Cohort!$C$208, CU$4-($A42-$A$5), $A42-$A$5))</f>
        <v>1064.4803174310109</v>
      </c>
      <c r="CV42" s="67">
        <f ca="1">IF($A42-CV$4&gt;$A$5, OFFSET(New_Cohort!$E$109, $A42-$A$5-CV$4-1, $A42-$A$5-1), OFFSET(Existing_Cohort!$C$208, CV$4-($A42-$A$5), $A42-$A$5))</f>
        <v>859.62746011557647</v>
      </c>
      <c r="CW42" s="67">
        <f ca="1">IF($A42-CW$4&gt;$A$5, OFFSET(New_Cohort!$E$109, $A42-$A$5-CW$4-1, $A42-$A$5-1), OFFSET(Existing_Cohort!$C$208, CW$4-($A42-$A$5), $A42-$A$5))</f>
        <v>737.20063624435647</v>
      </c>
      <c r="CX42" s="179">
        <f ca="1">SUM(OFFSET(Existing_Cohort!$C$308, $A$5-$A42,$A42-2021, $A42-$A$5+1))</f>
        <v>6242.5319691122404</v>
      </c>
      <c r="CY42" s="29"/>
      <c r="CZ42" s="29">
        <f ca="1">SUM(B42:CX42)-OFFSET(Summary_Calculations!$D$26, 0, By_Age!$A42-2022)</f>
        <v>0</v>
      </c>
    </row>
    <row r="43" spans="1:104" x14ac:dyDescent="0.35">
      <c r="A43">
        <f t="shared" si="0"/>
        <v>2059</v>
      </c>
      <c r="B43" s="178">
        <f ca="1">IF($A43-B$4&gt;$A$5, OFFSET(New_Cohort!$E$109, $A43-$A$5-B$4-1, $A43-$A$5-1), OFFSET(Existing_Cohort!$C$208, B$4-($A43-$A$5), $A43-$A$5))</f>
        <v>11215.952925818012</v>
      </c>
      <c r="C43" s="67">
        <f ca="1">IF($A43-C$4&gt;$A$5, OFFSET(New_Cohort!$E$109, $A43-$A$5-C$4-1, $A43-$A$5-1), OFFSET(Existing_Cohort!$C$208, C$4-($A43-$A$5), $A43-$A$5))</f>
        <v>11375.435329155447</v>
      </c>
      <c r="D43" s="67">
        <f ca="1">IF($A43-D$4&gt;$A$5, OFFSET(New_Cohort!$E$109, $A43-$A$5-D$4-1, $A43-$A$5-1), OFFSET(Existing_Cohort!$C$208, D$4-($A43-$A$5), $A43-$A$5))</f>
        <v>11589.389242036856</v>
      </c>
      <c r="E43" s="67">
        <f ca="1">IF($A43-E$4&gt;$A$5, OFFSET(New_Cohort!$E$109, $A43-$A$5-E$4-1, $A43-$A$5-1), OFFSET(Existing_Cohort!$C$208, E$4-($A43-$A$5), $A43-$A$5))</f>
        <v>10953.610656490748</v>
      </c>
      <c r="F43" s="67">
        <f ca="1">IF($A43-F$4&gt;$A$5, OFFSET(New_Cohort!$E$109, $A43-$A$5-F$4-1, $A43-$A$5-1), OFFSET(Existing_Cohort!$C$208, F$4-($A43-$A$5), $A43-$A$5))</f>
        <v>10826.754417634234</v>
      </c>
      <c r="G43" s="67">
        <f ca="1">IF($A43-G$4&gt;$A$5, OFFSET(New_Cohort!$E$109, $A43-$A$5-G$4-1, $A43-$A$5-1), OFFSET(Existing_Cohort!$C$208, G$4-($A43-$A$5), $A43-$A$5))</f>
        <v>10820.561303680319</v>
      </c>
      <c r="H43" s="67">
        <f ca="1">IF($A43-H$4&gt;$A$5, OFFSET(New_Cohort!$E$109, $A43-$A$5-H$4-1, $A43-$A$5-1), OFFSET(Existing_Cohort!$C$208, H$4-($A43-$A$5), $A43-$A$5))</f>
        <v>10913.11373343189</v>
      </c>
      <c r="I43" s="67">
        <f ca="1">IF($A43-I$4&gt;$A$5, OFFSET(New_Cohort!$E$109, $A43-$A$5-I$4-1, $A43-$A$5-1), OFFSET(Existing_Cohort!$C$208, I$4-($A43-$A$5), $A43-$A$5))</f>
        <v>11116.621602851028</v>
      </c>
      <c r="J43" s="67">
        <f ca="1">IF($A43-J$4&gt;$A$5, OFFSET(New_Cohort!$E$109, $A43-$A$5-J$4-1, $A43-$A$5-1), OFFSET(Existing_Cohort!$C$208, J$4-($A43-$A$5), $A43-$A$5))</f>
        <v>11392.183027831205</v>
      </c>
      <c r="K43" s="67">
        <f ca="1">IF($A43-K$4&gt;$A$5, OFFSET(New_Cohort!$E$109, $A43-$A$5-K$4-1, $A43-$A$5-1), OFFSET(Existing_Cohort!$C$208, K$4-($A43-$A$5), $A43-$A$5))</f>
        <v>11608.636944823378</v>
      </c>
      <c r="L43" s="67">
        <f ca="1">IF($A43-L$4&gt;$A$5, OFFSET(New_Cohort!$E$109, $A43-$A$5-L$4-1, $A43-$A$5-1), OFFSET(Existing_Cohort!$C$208, L$4-($A43-$A$5), $A43-$A$5))</f>
        <v>11795.772867486283</v>
      </c>
      <c r="M43" s="67">
        <f ca="1">IF($A43-M$4&gt;$A$5, OFFSET(New_Cohort!$E$109, $A43-$A$5-M$4-1, $A43-$A$5-1), OFFSET(Existing_Cohort!$C$208, M$4-($A43-$A$5), $A43-$A$5))</f>
        <v>11956.45402078619</v>
      </c>
      <c r="N43" s="67">
        <f ca="1">IF($A43-N$4&gt;$A$5, OFFSET(New_Cohort!$E$109, $A43-$A$5-N$4-1, $A43-$A$5-1), OFFSET(Existing_Cohort!$C$208, N$4-($A43-$A$5), $A43-$A$5))</f>
        <v>12087.217356727044</v>
      </c>
      <c r="O43" s="67">
        <f ca="1">IF($A43-O$4&gt;$A$5, OFFSET(New_Cohort!$E$109, $A43-$A$5-O$4-1, $A43-$A$5-1), OFFSET(Existing_Cohort!$C$208, O$4-($A43-$A$5), $A43-$A$5))</f>
        <v>12156.472408136184</v>
      </c>
      <c r="P43" s="67">
        <f ca="1">IF($A43-P$4&gt;$A$5, OFFSET(New_Cohort!$E$109, $A43-$A$5-P$4-1, $A43-$A$5-1), OFFSET(Existing_Cohort!$C$208, P$4-($A43-$A$5), $A43-$A$5))</f>
        <v>12135.480452652257</v>
      </c>
      <c r="Q43" s="67">
        <f ca="1">IF($A43-Q$4&gt;$A$5, OFFSET(New_Cohort!$E$109, $A43-$A$5-Q$4-1, $A43-$A$5-1), OFFSET(Existing_Cohort!$C$208, Q$4-($A43-$A$5), $A43-$A$5))</f>
        <v>13674.565538940969</v>
      </c>
      <c r="R43" s="67">
        <f ca="1">IF($A43-R$4&gt;$A$5, OFFSET(New_Cohort!$E$109, $A43-$A$5-R$4-1, $A43-$A$5-1), OFFSET(Existing_Cohort!$C$208, R$4-($A43-$A$5), $A43-$A$5))</f>
        <v>13902.757426875589</v>
      </c>
      <c r="S43" s="67">
        <f ca="1">IF($A43-S$4&gt;$A$5, OFFSET(New_Cohort!$E$109, $A43-$A$5-S$4-1, $A43-$A$5-1), OFFSET(Existing_Cohort!$C$208, S$4-($A43-$A$5), $A43-$A$5))</f>
        <v>13994.951570403078</v>
      </c>
      <c r="T43" s="67">
        <f ca="1">IF($A43-T$4&gt;$A$5, OFFSET(New_Cohort!$E$109, $A43-$A$5-T$4-1, $A43-$A$5-1), OFFSET(Existing_Cohort!$C$208, T$4-($A43-$A$5), $A43-$A$5))</f>
        <v>13941.959775744606</v>
      </c>
      <c r="U43" s="67">
        <f ca="1">IF($A43-U$4&gt;$A$5, OFFSET(New_Cohort!$E$109, $A43-$A$5-U$4-1, $A43-$A$5-1), OFFSET(Existing_Cohort!$C$208, U$4-($A43-$A$5), $A43-$A$5))</f>
        <v>13783.400137351058</v>
      </c>
      <c r="V43" s="67">
        <f ca="1">IF($A43-V$4&gt;$A$5, OFFSET(New_Cohort!$E$109, $A43-$A$5-V$4-1, $A43-$A$5-1), OFFSET(Existing_Cohort!$C$208, V$4-($A43-$A$5), $A43-$A$5))</f>
        <v>13643.430457959928</v>
      </c>
      <c r="W43" s="67">
        <f ca="1">IF($A43-W$4&gt;$A$5, OFFSET(New_Cohort!$E$109, $A43-$A$5-W$4-1, $A43-$A$5-1), OFFSET(Existing_Cohort!$C$208, W$4-($A43-$A$5), $A43-$A$5))</f>
        <v>13484.830726662753</v>
      </c>
      <c r="X43" s="67">
        <f ca="1">IF($A43-X$4&gt;$A$5, OFFSET(New_Cohort!$E$109, $A43-$A$5-X$4-1, $A43-$A$5-1), OFFSET(Existing_Cohort!$C$208, X$4-($A43-$A$5), $A43-$A$5))</f>
        <v>13308.699501077866</v>
      </c>
      <c r="Y43" s="67">
        <f ca="1">IF($A43-Y$4&gt;$A$5, OFFSET(New_Cohort!$E$109, $A43-$A$5-Y$4-1, $A43-$A$5-1), OFFSET(Existing_Cohort!$C$208, Y$4-($A43-$A$5), $A43-$A$5))</f>
        <v>13150.353367548381</v>
      </c>
      <c r="Z43" s="67">
        <f ca="1">IF($A43-Z$4&gt;$A$5, OFFSET(New_Cohort!$E$109, $A43-$A$5-Z$4-1, $A43-$A$5-1), OFFSET(Existing_Cohort!$C$208, Z$4-($A43-$A$5), $A43-$A$5))</f>
        <v>13013.598649275744</v>
      </c>
      <c r="AA43" s="67">
        <f ca="1">IF($A43-AA$4&gt;$A$5, OFFSET(New_Cohort!$E$109, $A43-$A$5-AA$4-1, $A43-$A$5-1), OFFSET(Existing_Cohort!$C$208, AA$4-($A43-$A$5), $A43-$A$5))</f>
        <v>12906.704152460112</v>
      </c>
      <c r="AB43" s="67">
        <f ca="1">IF($A43-AB$4&gt;$A$5, OFFSET(New_Cohort!$E$109, $A43-$A$5-AB$4-1, $A43-$A$5-1), OFFSET(Existing_Cohort!$C$208, AB$4-($A43-$A$5), $A43-$A$5))</f>
        <v>12817.551638508099</v>
      </c>
      <c r="AC43" s="67">
        <f ca="1">IF($A43-AC$4&gt;$A$5, OFFSET(New_Cohort!$E$109, $A43-$A$5-AC$4-1, $A43-$A$5-1), OFFSET(Existing_Cohort!$C$208, AC$4-($A43-$A$5), $A43-$A$5))</f>
        <v>12769.691701327305</v>
      </c>
      <c r="AD43" s="67">
        <f ca="1">IF($A43-AD$4&gt;$A$5, OFFSET(New_Cohort!$E$109, $A43-$A$5-AD$4-1, $A43-$A$5-1), OFFSET(Existing_Cohort!$C$208, AD$4-($A43-$A$5), $A43-$A$5))</f>
        <v>12791.279210561908</v>
      </c>
      <c r="AE43" s="67">
        <f ca="1">IF($A43-AE$4&gt;$A$5, OFFSET(New_Cohort!$E$109, $A43-$A$5-AE$4-1, $A43-$A$5-1), OFFSET(Existing_Cohort!$C$208, AE$4-($A43-$A$5), $A43-$A$5))</f>
        <v>12882.979088632932</v>
      </c>
      <c r="AF43" s="67">
        <f ca="1">IF($A43-AF$4&gt;$A$5, OFFSET(New_Cohort!$E$109, $A43-$A$5-AF$4-1, $A43-$A$5-1), OFFSET(Existing_Cohort!$C$208, AF$4-($A43-$A$5), $A43-$A$5))</f>
        <v>13036.915757948944</v>
      </c>
      <c r="AG43" s="67">
        <f ca="1">IF($A43-AG$4&gt;$A$5, OFFSET(New_Cohort!$E$109, $A43-$A$5-AG$4-1, $A43-$A$5-1), OFFSET(Existing_Cohort!$C$208, AG$4-($A43-$A$5), $A43-$A$5))</f>
        <v>13259.359244378553</v>
      </c>
      <c r="AH43" s="67">
        <f ca="1">IF($A43-AH$4&gt;$A$5, OFFSET(New_Cohort!$E$109, $A43-$A$5-AH$4-1, $A43-$A$5-1), OFFSET(Existing_Cohort!$C$208, AH$4-($A43-$A$5), $A43-$A$5))</f>
        <v>13579.63683599342</v>
      </c>
      <c r="AI43" s="67">
        <f ca="1">IF($A43-AI$4&gt;$A$5, OFFSET(New_Cohort!$E$109, $A43-$A$5-AI$4-1, $A43-$A$5-1), OFFSET(Existing_Cohort!$C$208, AI$4-($A43-$A$5), $A43-$A$5))</f>
        <v>14131.042465437389</v>
      </c>
      <c r="AJ43" s="67">
        <f ca="1">IF($A43-AJ$4&gt;$A$5, OFFSET(New_Cohort!$E$109, $A43-$A$5-AJ$4-1, $A43-$A$5-1), OFFSET(Existing_Cohort!$C$208, AJ$4-($A43-$A$5), $A43-$A$5))</f>
        <v>14817.465048946426</v>
      </c>
      <c r="AK43" s="67">
        <f ca="1">IF($A43-AK$4&gt;$A$5, OFFSET(New_Cohort!$E$109, $A43-$A$5-AK$4-1, $A43-$A$5-1), OFFSET(Existing_Cohort!$C$208, AK$4-($A43-$A$5), $A43-$A$5))</f>
        <v>15417.501027465943</v>
      </c>
      <c r="AL43" s="67">
        <f ca="1">IF($A43-AL$4&gt;$A$5, OFFSET(New_Cohort!$E$109, $A43-$A$5-AL$4-1, $A43-$A$5-1), OFFSET(Existing_Cohort!$C$208, AL$4-($A43-$A$5), $A43-$A$5))</f>
        <v>16028.882578456461</v>
      </c>
      <c r="AM43" s="67">
        <f ca="1">IF($A43-AM$4&gt;$A$5, OFFSET(New_Cohort!$E$109, $A43-$A$5-AM$4-1, $A43-$A$5-1), OFFSET(Existing_Cohort!$C$208, AM$4-($A43-$A$5), $A43-$A$5))</f>
        <v>16649.119078142572</v>
      </c>
      <c r="AN43" s="67">
        <f ca="1">IF($A43-AN$4&gt;$A$5, OFFSET(New_Cohort!$E$109, $A43-$A$5-AN$4-1, $A43-$A$5-1), OFFSET(Existing_Cohort!$C$208, AN$4-($A43-$A$5), $A43-$A$5))</f>
        <v>11354.146760828566</v>
      </c>
      <c r="AO43" s="67">
        <f ca="1">IF($A43-AO$4&gt;$A$5, OFFSET(New_Cohort!$E$109, $A43-$A$5-AO$4-1, $A43-$A$5-1), OFFSET(Existing_Cohort!$C$208, AO$4-($A43-$A$5), $A43-$A$5))</f>
        <v>13174.686395263998</v>
      </c>
      <c r="AP43" s="67">
        <f ca="1">IF($A43-AP$4&gt;$A$5, OFFSET(New_Cohort!$E$109, $A43-$A$5-AP$4-1, $A43-$A$5-1), OFFSET(Existing_Cohort!$C$208, AP$4-($A43-$A$5), $A43-$A$5))</f>
        <v>14751.884239181427</v>
      </c>
      <c r="AQ43" s="67">
        <f ca="1">IF($A43-AQ$4&gt;$A$5, OFFSET(New_Cohort!$E$109, $A43-$A$5-AQ$4-1, $A43-$A$5-1), OFFSET(Existing_Cohort!$C$208, AQ$4-($A43-$A$5), $A43-$A$5))</f>
        <v>16583.488706290234</v>
      </c>
      <c r="AR43" s="67">
        <f ca="1">IF($A43-AR$4&gt;$A$5, OFFSET(New_Cohort!$E$109, $A43-$A$5-AR$4-1, $A43-$A$5-1), OFFSET(Existing_Cohort!$C$208, AR$4-($A43-$A$5), $A43-$A$5))</f>
        <v>17912.916452720103</v>
      </c>
      <c r="AS43" s="67">
        <f ca="1">IF($A43-AS$4&gt;$A$5, OFFSET(New_Cohort!$E$109, $A43-$A$5-AS$4-1, $A43-$A$5-1), OFFSET(Existing_Cohort!$C$208, AS$4-($A43-$A$5), $A43-$A$5))</f>
        <v>17402.024697631256</v>
      </c>
      <c r="AT43" s="67">
        <f ca="1">IF($A43-AT$4&gt;$A$5, OFFSET(New_Cohort!$E$109, $A43-$A$5-AT$4-1, $A43-$A$5-1), OFFSET(Existing_Cohort!$C$208, AT$4-($A43-$A$5), $A43-$A$5))</f>
        <v>17573.952166766157</v>
      </c>
      <c r="AU43" s="67">
        <f ca="1">IF($A43-AU$4&gt;$A$5, OFFSET(New_Cohort!$E$109, $A43-$A$5-AU$4-1, $A43-$A$5-1), OFFSET(Existing_Cohort!$C$208, AU$4-($A43-$A$5), $A43-$A$5))</f>
        <v>17926.612726218682</v>
      </c>
      <c r="AV43" s="67">
        <f ca="1">IF($A43-AV$4&gt;$A$5, OFFSET(New_Cohort!$E$109, $A43-$A$5-AV$4-1, $A43-$A$5-1), OFFSET(Existing_Cohort!$C$208, AV$4-($A43-$A$5), $A43-$A$5))</f>
        <v>18134.74550209544</v>
      </c>
      <c r="AW43" s="67">
        <f ca="1">IF($A43-AW$4&gt;$A$5, OFFSET(New_Cohort!$E$109, $A43-$A$5-AW$4-1, $A43-$A$5-1), OFFSET(Existing_Cohort!$C$208, AW$4-($A43-$A$5), $A43-$A$5))</f>
        <v>17877.767065636603</v>
      </c>
      <c r="AX43" s="67">
        <f ca="1">IF($A43-AX$4&gt;$A$5, OFFSET(New_Cohort!$E$109, $A43-$A$5-AX$4-1, $A43-$A$5-1), OFFSET(Existing_Cohort!$C$208, AX$4-($A43-$A$5), $A43-$A$5))</f>
        <v>17199.336781433834</v>
      </c>
      <c r="AY43" s="67">
        <f ca="1">IF($A43-AY$4&gt;$A$5, OFFSET(New_Cohort!$E$109, $A43-$A$5-AY$4-1, $A43-$A$5-1), OFFSET(Existing_Cohort!$C$208, AY$4-($A43-$A$5), $A43-$A$5))</f>
        <v>17263.577373219527</v>
      </c>
      <c r="AZ43" s="67">
        <f ca="1">IF($A43-AZ$4&gt;$A$5, OFFSET(New_Cohort!$E$109, $A43-$A$5-AZ$4-1, $A43-$A$5-1), OFFSET(Existing_Cohort!$C$208, AZ$4-($A43-$A$5), $A43-$A$5))</f>
        <v>17122.056008979387</v>
      </c>
      <c r="BA43" s="67">
        <f ca="1">IF($A43-BA$4&gt;$A$5, OFFSET(New_Cohort!$E$109, $A43-$A$5-BA$4-1, $A43-$A$5-1), OFFSET(Existing_Cohort!$C$208, BA$4-($A43-$A$5), $A43-$A$5))</f>
        <v>16668.226208265267</v>
      </c>
      <c r="BB43" s="67">
        <f ca="1">IF($A43-BB$4&gt;$A$5, OFFSET(New_Cohort!$E$109, $A43-$A$5-BB$4-1, $A43-$A$5-1), OFFSET(Existing_Cohort!$C$208, BB$4-($A43-$A$5), $A43-$A$5))</f>
        <v>16185.293705910217</v>
      </c>
      <c r="BC43" s="67">
        <f ca="1">IF($A43-BC$4&gt;$A$5, OFFSET(New_Cohort!$E$109, $A43-$A$5-BC$4-1, $A43-$A$5-1), OFFSET(Existing_Cohort!$C$208, BC$4-($A43-$A$5), $A43-$A$5))</f>
        <v>15806.850570317181</v>
      </c>
      <c r="BD43" s="67">
        <f ca="1">IF($A43-BD$4&gt;$A$5, OFFSET(New_Cohort!$E$109, $A43-$A$5-BD$4-1, $A43-$A$5-1), OFFSET(Existing_Cohort!$C$208, BD$4-($A43-$A$5), $A43-$A$5))</f>
        <v>15504.68799317634</v>
      </c>
      <c r="BE43" s="67">
        <f ca="1">IF($A43-BE$4&gt;$A$5, OFFSET(New_Cohort!$E$109, $A43-$A$5-BE$4-1, $A43-$A$5-1), OFFSET(Existing_Cohort!$C$208, BE$4-($A43-$A$5), $A43-$A$5))</f>
        <v>15196.001871881634</v>
      </c>
      <c r="BF43" s="67">
        <f ca="1">IF($A43-BF$4&gt;$A$5, OFFSET(New_Cohort!$E$109, $A43-$A$5-BF$4-1, $A43-$A$5-1), OFFSET(Existing_Cohort!$C$208, BF$4-($A43-$A$5), $A43-$A$5))</f>
        <v>15013.815421666197</v>
      </c>
      <c r="BG43" s="67">
        <f ca="1">IF($A43-BG$4&gt;$A$5, OFFSET(New_Cohort!$E$109, $A43-$A$5-BG$4-1, $A43-$A$5-1), OFFSET(Existing_Cohort!$C$208, BG$4-($A43-$A$5), $A43-$A$5))</f>
        <v>15023.329393903938</v>
      </c>
      <c r="BH43" s="67">
        <f ca="1">IF($A43-BH$4&gt;$A$5, OFFSET(New_Cohort!$E$109, $A43-$A$5-BH$4-1, $A43-$A$5-1), OFFSET(Existing_Cohort!$C$208, BH$4-($A43-$A$5), $A43-$A$5))</f>
        <v>15399.394543293631</v>
      </c>
      <c r="BI43" s="67">
        <f ca="1">IF($A43-BI$4&gt;$A$5, OFFSET(New_Cohort!$E$109, $A43-$A$5-BI$4-1, $A43-$A$5-1), OFFSET(Existing_Cohort!$C$208, BI$4-($A43-$A$5), $A43-$A$5))</f>
        <v>15376.923324931407</v>
      </c>
      <c r="BJ43" s="67">
        <f ca="1">IF($A43-BJ$4&gt;$A$5, OFFSET(New_Cohort!$E$109, $A43-$A$5-BJ$4-1, $A43-$A$5-1), OFFSET(Existing_Cohort!$C$208, BJ$4-($A43-$A$5), $A43-$A$5))</f>
        <v>15064.264606984161</v>
      </c>
      <c r="BK43" s="67">
        <f ca="1">IF($A43-BK$4&gt;$A$5, OFFSET(New_Cohort!$E$109, $A43-$A$5-BK$4-1, $A43-$A$5-1), OFFSET(Existing_Cohort!$C$208, BK$4-($A43-$A$5), $A43-$A$5))</f>
        <v>15291.927657508913</v>
      </c>
      <c r="BL43" s="67">
        <f ca="1">IF($A43-BL$4&gt;$A$5, OFFSET(New_Cohort!$E$109, $A43-$A$5-BL$4-1, $A43-$A$5-1), OFFSET(Existing_Cohort!$C$208, BL$4-($A43-$A$5), $A43-$A$5))</f>
        <v>15648.637225588216</v>
      </c>
      <c r="BM43" s="67">
        <f ca="1">IF($A43-BM$4&gt;$A$5, OFFSET(New_Cohort!$E$109, $A43-$A$5-BM$4-1, $A43-$A$5-1), OFFSET(Existing_Cohort!$C$208, BM$4-($A43-$A$5), $A43-$A$5))</f>
        <v>16093.207250608395</v>
      </c>
      <c r="BN43" s="67">
        <f ca="1">IF($A43-BN$4&gt;$A$5, OFFSET(New_Cohort!$E$109, $A43-$A$5-BN$4-1, $A43-$A$5-1), OFFSET(Existing_Cohort!$C$208, BN$4-($A43-$A$5), $A43-$A$5))</f>
        <v>16500.196165708938</v>
      </c>
      <c r="BO43" s="67">
        <f ca="1">IF($A43-BO$4&gt;$A$5, OFFSET(New_Cohort!$E$109, $A43-$A$5-BO$4-1, $A43-$A$5-1), OFFSET(Existing_Cohort!$C$208, BO$4-($A43-$A$5), $A43-$A$5))</f>
        <v>16874.836861281314</v>
      </c>
      <c r="BP43" s="67">
        <f ca="1">IF($A43-BP$4&gt;$A$5, OFFSET(New_Cohort!$E$109, $A43-$A$5-BP$4-1, $A43-$A$5-1), OFFSET(Existing_Cohort!$C$208, BP$4-($A43-$A$5), $A43-$A$5))</f>
        <v>17382.582239948337</v>
      </c>
      <c r="BQ43" s="67">
        <f ca="1">IF($A43-BQ$4&gt;$A$5, OFFSET(New_Cohort!$E$109, $A43-$A$5-BQ$4-1, $A43-$A$5-1), OFFSET(Existing_Cohort!$C$208, BQ$4-($A43-$A$5), $A43-$A$5))</f>
        <v>18250.681711888024</v>
      </c>
      <c r="BR43" s="67">
        <f ca="1">IF($A43-BR$4&gt;$A$5, OFFSET(New_Cohort!$E$109, $A43-$A$5-BR$4-1, $A43-$A$5-1), OFFSET(Existing_Cohort!$C$208, BR$4-($A43-$A$5), $A43-$A$5))</f>
        <v>20961.122845622267</v>
      </c>
      <c r="BS43" s="67">
        <f ca="1">IF($A43-BS$4&gt;$A$5, OFFSET(New_Cohort!$E$109, $A43-$A$5-BS$4-1, $A43-$A$5-1), OFFSET(Existing_Cohort!$C$208, BS$4-($A43-$A$5), $A43-$A$5))</f>
        <v>22496.690525677874</v>
      </c>
      <c r="BT43" s="67">
        <f ca="1">IF($A43-BT$4&gt;$A$5, OFFSET(New_Cohort!$E$109, $A43-$A$5-BT$4-1, $A43-$A$5-1), OFFSET(Existing_Cohort!$C$208, BT$4-($A43-$A$5), $A43-$A$5))</f>
        <v>21430.075037380426</v>
      </c>
      <c r="BU43" s="67">
        <f ca="1">IF($A43-BU$4&gt;$A$5, OFFSET(New_Cohort!$E$109, $A43-$A$5-BU$4-1, $A43-$A$5-1), OFFSET(Existing_Cohort!$C$208, BU$4-($A43-$A$5), $A43-$A$5))</f>
        <v>21254.492112920896</v>
      </c>
      <c r="BV43" s="67">
        <f ca="1">IF($A43-BV$4&gt;$A$5, OFFSET(New_Cohort!$E$109, $A43-$A$5-BV$4-1, $A43-$A$5-1), OFFSET(Existing_Cohort!$C$208, BV$4-($A43-$A$5), $A43-$A$5))</f>
        <v>20771.061477515865</v>
      </c>
      <c r="BW43" s="67">
        <f ca="1">IF($A43-BW$4&gt;$A$5, OFFSET(New_Cohort!$E$109, $A43-$A$5-BW$4-1, $A43-$A$5-1), OFFSET(Existing_Cohort!$C$208, BW$4-($A43-$A$5), $A43-$A$5))</f>
        <v>19039.028363392463</v>
      </c>
      <c r="BX43" s="67">
        <f ca="1">IF($A43-BX$4&gt;$A$5, OFFSET(New_Cohort!$E$109, $A43-$A$5-BX$4-1, $A43-$A$5-1), OFFSET(Existing_Cohort!$C$208, BX$4-($A43-$A$5), $A43-$A$5))</f>
        <v>17426.639130671669</v>
      </c>
      <c r="BY43" s="67">
        <f ca="1">IF($A43-BY$4&gt;$A$5, OFFSET(New_Cohort!$E$109, $A43-$A$5-BY$4-1, $A43-$A$5-1), OFFSET(Existing_Cohort!$C$208, BY$4-($A43-$A$5), $A43-$A$5))</f>
        <v>16107.530410408688</v>
      </c>
      <c r="BZ43" s="67">
        <f ca="1">IF($A43-BZ$4&gt;$A$5, OFFSET(New_Cohort!$E$109, $A43-$A$5-BZ$4-1, $A43-$A$5-1), OFFSET(Existing_Cohort!$C$208, BZ$4-($A43-$A$5), $A43-$A$5))</f>
        <v>16204.740489392399</v>
      </c>
      <c r="CA43" s="67">
        <f ca="1">IF($A43-CA$4&gt;$A$5, OFFSET(New_Cohort!$E$109, $A43-$A$5-CA$4-1, $A43-$A$5-1), OFFSET(Existing_Cohort!$C$208, CA$4-($A43-$A$5), $A43-$A$5))</f>
        <v>15994.813321212247</v>
      </c>
      <c r="CB43" s="67">
        <f ca="1">IF($A43-CB$4&gt;$A$5, OFFSET(New_Cohort!$E$109, $A43-$A$5-CB$4-1, $A43-$A$5-1), OFFSET(Existing_Cohort!$C$208, CB$4-($A43-$A$5), $A43-$A$5))</f>
        <v>14490.353768454264</v>
      </c>
      <c r="CC43" s="67">
        <f ca="1">IF($A43-CC$4&gt;$A$5, OFFSET(New_Cohort!$E$109, $A43-$A$5-CC$4-1, $A43-$A$5-1), OFFSET(Existing_Cohort!$C$208, CC$4-($A43-$A$5), $A43-$A$5))</f>
        <v>13362.956257676156</v>
      </c>
      <c r="CD43" s="67">
        <f ca="1">IF($A43-CD$4&gt;$A$5, OFFSET(New_Cohort!$E$109, $A43-$A$5-CD$4-1, $A43-$A$5-1), OFFSET(Existing_Cohort!$C$208, CD$4-($A43-$A$5), $A43-$A$5))</f>
        <v>12194.76184110276</v>
      </c>
      <c r="CE43" s="67">
        <f ca="1">IF($A43-CE$4&gt;$A$5, OFFSET(New_Cohort!$E$109, $A43-$A$5-CE$4-1, $A43-$A$5-1), OFFSET(Existing_Cohort!$C$208, CE$4-($A43-$A$5), $A43-$A$5))</f>
        <v>11256.204159704292</v>
      </c>
      <c r="CF43" s="67">
        <f ca="1">IF($A43-CF$4&gt;$A$5, OFFSET(New_Cohort!$E$109, $A43-$A$5-CF$4-1, $A43-$A$5-1), OFFSET(Existing_Cohort!$C$208, CF$4-($A43-$A$5), $A43-$A$5))</f>
        <v>11043.558457887826</v>
      </c>
      <c r="CG43" s="67">
        <f ca="1">IF($A43-CG$4&gt;$A$5, OFFSET(New_Cohort!$E$109, $A43-$A$5-CG$4-1, $A43-$A$5-1), OFFSET(Existing_Cohort!$C$208, CG$4-($A43-$A$5), $A43-$A$5))</f>
        <v>10996.594547557226</v>
      </c>
      <c r="CH43" s="67">
        <f ca="1">IF($A43-CH$4&gt;$A$5, OFFSET(New_Cohort!$E$109, $A43-$A$5-CH$4-1, $A43-$A$5-1), OFFSET(Existing_Cohort!$C$208, CH$4-($A43-$A$5), $A43-$A$5))</f>
        <v>11061.054738034574</v>
      </c>
      <c r="CI43" s="67">
        <f ca="1">IF($A43-CI$4&gt;$A$5, OFFSET(New_Cohort!$E$109, $A43-$A$5-CI$4-1, $A43-$A$5-1), OFFSET(Existing_Cohort!$C$208, CI$4-($A43-$A$5), $A43-$A$5))</f>
        <v>11160.379245295546</v>
      </c>
      <c r="CJ43" s="67">
        <f ca="1">IF($A43-CJ$4&gt;$A$5, OFFSET(New_Cohort!$E$109, $A43-$A$5-CJ$4-1, $A43-$A$5-1), OFFSET(Existing_Cohort!$C$208, CJ$4-($A43-$A$5), $A43-$A$5))</f>
        <v>10742.124441111038</v>
      </c>
      <c r="CK43" s="67">
        <f ca="1">IF($A43-CK$4&gt;$A$5, OFFSET(New_Cohort!$E$109, $A43-$A$5-CK$4-1, $A43-$A$5-1), OFFSET(Existing_Cohort!$C$208, CK$4-($A43-$A$5), $A43-$A$5))</f>
        <v>10089.502996426974</v>
      </c>
      <c r="CL43" s="67">
        <f ca="1">IF($A43-CL$4&gt;$A$5, OFFSET(New_Cohort!$E$109, $A43-$A$5-CL$4-1, $A43-$A$5-1), OFFSET(Existing_Cohort!$C$208, CL$4-($A43-$A$5), $A43-$A$5))</f>
        <v>9503.6739985652239</v>
      </c>
      <c r="CM43" s="67">
        <f ca="1">IF($A43-CM$4&gt;$A$5, OFFSET(New_Cohort!$E$109, $A43-$A$5-CM$4-1, $A43-$A$5-1), OFFSET(Existing_Cohort!$C$208, CM$4-($A43-$A$5), $A43-$A$5))</f>
        <v>8579.454455210318</v>
      </c>
      <c r="CN43" s="67">
        <f ca="1">IF($A43-CN$4&gt;$A$5, OFFSET(New_Cohort!$E$109, $A43-$A$5-CN$4-1, $A43-$A$5-1), OFFSET(Existing_Cohort!$C$208, CN$4-($A43-$A$5), $A43-$A$5))</f>
        <v>7528.1014194551753</v>
      </c>
      <c r="CO43" s="67">
        <f ca="1">IF($A43-CO$4&gt;$A$5, OFFSET(New_Cohort!$E$109, $A43-$A$5-CO$4-1, $A43-$A$5-1), OFFSET(Existing_Cohort!$C$208, CO$4-($A43-$A$5), $A43-$A$5))</f>
        <v>6169.1606658873006</v>
      </c>
      <c r="CP43" s="67">
        <f ca="1">IF($A43-CP$4&gt;$A$5, OFFSET(New_Cohort!$E$109, $A43-$A$5-CP$4-1, $A43-$A$5-1), OFFSET(Existing_Cohort!$C$208, CP$4-($A43-$A$5), $A43-$A$5))</f>
        <v>5069.9594072233103</v>
      </c>
      <c r="CQ43" s="67">
        <f ca="1">IF($A43-CQ$4&gt;$A$5, OFFSET(New_Cohort!$E$109, $A43-$A$5-CQ$4-1, $A43-$A$5-1), OFFSET(Existing_Cohort!$C$208, CQ$4-($A43-$A$5), $A43-$A$5))</f>
        <v>4488.3638782564658</v>
      </c>
      <c r="CR43" s="67">
        <f ca="1">IF($A43-CR$4&gt;$A$5, OFFSET(New_Cohort!$E$109, $A43-$A$5-CR$4-1, $A43-$A$5-1), OFFSET(Existing_Cohort!$C$208, CR$4-($A43-$A$5), $A43-$A$5))</f>
        <v>3790.072817792623</v>
      </c>
      <c r="CS43" s="67">
        <f ca="1">IF($A43-CS$4&gt;$A$5, OFFSET(New_Cohort!$E$109, $A43-$A$5-CS$4-1, $A43-$A$5-1), OFFSET(Existing_Cohort!$C$208, CS$4-($A43-$A$5), $A43-$A$5))</f>
        <v>3277.6373731890399</v>
      </c>
      <c r="CT43" s="67">
        <f ca="1">IF($A43-CT$4&gt;$A$5, OFFSET(New_Cohort!$E$109, $A43-$A$5-CT$4-1, $A43-$A$5-1), OFFSET(Existing_Cohort!$C$208, CT$4-($A43-$A$5), $A43-$A$5))</f>
        <v>2507.8970561944725</v>
      </c>
      <c r="CU43" s="67">
        <f ca="1">IF($A43-CU$4&gt;$A$5, OFFSET(New_Cohort!$E$109, $A43-$A$5-CU$4-1, $A43-$A$5-1), OFFSET(Existing_Cohort!$C$208, CU$4-($A43-$A$5), $A43-$A$5))</f>
        <v>1420.9538639804725</v>
      </c>
      <c r="CV43" s="67">
        <f ca="1">IF($A43-CV$4&gt;$A$5, OFFSET(New_Cohort!$E$109, $A43-$A$5-CV$4-1, $A43-$A$5-1), OFFSET(Existing_Cohort!$C$208, CV$4-($A43-$A$5), $A43-$A$5))</f>
        <v>859.39205197986098</v>
      </c>
      <c r="CW43" s="67">
        <f ca="1">IF($A43-CW$4&gt;$A$5, OFFSET(New_Cohort!$E$109, $A43-$A$5-CW$4-1, $A43-$A$5-1), OFFSET(Existing_Cohort!$C$208, CW$4-($A43-$A$5), $A43-$A$5))</f>
        <v>681.64382864524373</v>
      </c>
      <c r="CX43" s="179">
        <f ca="1">SUM(OFFSET(Existing_Cohort!$C$308, $A$5-$A43,$A43-2021, $A43-$A$5+1))</f>
        <v>6660.2420023469667</v>
      </c>
      <c r="CY43" s="29"/>
      <c r="CZ43" s="29">
        <f ca="1">SUM(B43:CX43)-OFFSET(Summary_Calculations!$D$26, 0, By_Age!$A43-2022)</f>
        <v>0</v>
      </c>
    </row>
    <row r="44" spans="1:104" x14ac:dyDescent="0.35">
      <c r="A44">
        <f t="shared" si="0"/>
        <v>2060</v>
      </c>
      <c r="B44" s="178">
        <f ca="1">IF($A44-B$4&gt;$A$5, OFFSET(New_Cohort!$E$109, $A44-$A$5-B$4-1, $A44-$A$5-1), OFFSET(Existing_Cohort!$C$208, B$4-($A44-$A$5), $A44-$A$5))</f>
        <v>11105.603634279219</v>
      </c>
      <c r="C44" s="67">
        <f ca="1">IF($A44-C$4&gt;$A$5, OFFSET(New_Cohort!$E$109, $A44-$A$5-C$4-1, $A44-$A$5-1), OFFSET(Existing_Cohort!$C$208, C$4-($A44-$A$5), $A44-$A$5))</f>
        <v>11211.260722253566</v>
      </c>
      <c r="D44" s="67">
        <f ca="1">IF($A44-D$4&gt;$A$5, OFFSET(New_Cohort!$E$109, $A44-$A$5-D$4-1, $A44-$A$5-1), OFFSET(Existing_Cohort!$C$208, D$4-($A44-$A$5), $A44-$A$5))</f>
        <v>11372.00898117934</v>
      </c>
      <c r="E44" s="67">
        <f ca="1">IF($A44-E$4&gt;$A$5, OFFSET(New_Cohort!$E$109, $A44-$A$5-E$4-1, $A44-$A$5-1), OFFSET(Existing_Cohort!$C$208, E$4-($A44-$A$5), $A44-$A$5))</f>
        <v>11586.84094440395</v>
      </c>
      <c r="F44" s="67">
        <f ca="1">IF($A44-F$4&gt;$A$5, OFFSET(New_Cohort!$E$109, $A44-$A$5-F$4-1, $A44-$A$5-1), OFFSET(Existing_Cohort!$C$208, F$4-($A44-$A$5), $A44-$A$5))</f>
        <v>10951.778058852808</v>
      </c>
      <c r="G44" s="67">
        <f ca="1">IF($A44-G$4&gt;$A$5, OFFSET(New_Cohort!$E$109, $A44-$A$5-G$4-1, $A44-$A$5-1), OFFSET(Existing_Cohort!$C$208, G$4-($A44-$A$5), $A44-$A$5))</f>
        <v>10825.283439376286</v>
      </c>
      <c r="H44" s="67">
        <f ca="1">IF($A44-H$4&gt;$A$5, OFFSET(New_Cohort!$E$109, $A44-$A$5-H$4-1, $A44-$A$5-1), OFFSET(Existing_Cohort!$C$208, H$4-($A44-$A$5), $A44-$A$5))</f>
        <v>10819.279058290078</v>
      </c>
      <c r="I44" s="67">
        <f ca="1">IF($A44-I$4&gt;$A$5, OFFSET(New_Cohort!$E$109, $A44-$A$5-I$4-1, $A44-$A$5-1), OFFSET(Existing_Cohort!$C$208, I$4-($A44-$A$5), $A44-$A$5))</f>
        <v>10911.927214149915</v>
      </c>
      <c r="J44" s="67">
        <f ca="1">IF($A44-J$4&gt;$A$5, OFFSET(New_Cohort!$E$109, $A44-$A$5-J$4-1, $A44-$A$5-1), OFFSET(Existing_Cohort!$C$208, J$4-($A44-$A$5), $A44-$A$5))</f>
        <v>11115.462352786926</v>
      </c>
      <c r="K44" s="67">
        <f ca="1">IF($A44-K$4&gt;$A$5, OFFSET(New_Cohort!$E$109, $A44-$A$5-K$4-1, $A44-$A$5-1), OFFSET(Existing_Cohort!$C$208, K$4-($A44-$A$5), $A44-$A$5))</f>
        <v>11390.991293999126</v>
      </c>
      <c r="L44" s="67">
        <f ca="1">IF($A44-L$4&gt;$A$5, OFFSET(New_Cohort!$E$109, $A44-$A$5-L$4-1, $A44-$A$5-1), OFFSET(Existing_Cohort!$C$208, L$4-($A44-$A$5), $A44-$A$5))</f>
        <v>11607.373177528654</v>
      </c>
      <c r="M44" s="67">
        <f ca="1">IF($A44-M$4&gt;$A$5, OFFSET(New_Cohort!$E$109, $A44-$A$5-M$4-1, $A44-$A$5-1), OFFSET(Existing_Cohort!$C$208, M$4-($A44-$A$5), $A44-$A$5))</f>
        <v>11794.395479162244</v>
      </c>
      <c r="N44" s="67">
        <f ca="1">IF($A44-N$4&gt;$A$5, OFFSET(New_Cohort!$E$109, $A44-$A$5-N$4-1, $A44-$A$5-1), OFFSET(Existing_Cohort!$C$208, N$4-($A44-$A$5), $A44-$A$5))</f>
        <v>11954.936401703239</v>
      </c>
      <c r="O44" s="67">
        <f ca="1">IF($A44-O$4&gt;$A$5, OFFSET(New_Cohort!$E$109, $A44-$A$5-O$4-1, $A44-$A$5-1), OFFSET(Existing_Cohort!$C$208, O$4-($A44-$A$5), $A44-$A$5))</f>
        <v>12085.543466473891</v>
      </c>
      <c r="P44" s="67">
        <f ca="1">IF($A44-P$4&gt;$A$5, OFFSET(New_Cohort!$E$109, $A44-$A$5-P$4-1, $A44-$A$5-1), OFFSET(Existing_Cohort!$C$208, P$4-($A44-$A$5), $A44-$A$5))</f>
        <v>12154.634822788528</v>
      </c>
      <c r="Q44" s="67">
        <f ca="1">IF($A44-Q$4&gt;$A$5, OFFSET(New_Cohort!$E$109, $A44-$A$5-Q$4-1, $A44-$A$5-1), OFFSET(Existing_Cohort!$C$208, Q$4-($A44-$A$5), $A44-$A$5))</f>
        <v>12133.492208427971</v>
      </c>
      <c r="R44" s="67">
        <f ca="1">IF($A44-R$4&gt;$A$5, OFFSET(New_Cohort!$E$109, $A44-$A$5-R$4-1, $A44-$A$5-1), OFFSET(Existing_Cohort!$C$208, R$4-($A44-$A$5), $A44-$A$5))</f>
        <v>13672.163230192244</v>
      </c>
      <c r="S44" s="67">
        <f ca="1">IF($A44-S$4&gt;$A$5, OFFSET(New_Cohort!$E$109, $A44-$A$5-S$4-1, $A44-$A$5-1), OFFSET(Existing_Cohort!$C$208, S$4-($A44-$A$5), $A44-$A$5))</f>
        <v>13900.166025769597</v>
      </c>
      <c r="T44" s="67">
        <f ca="1">IF($A44-T$4&gt;$A$5, OFFSET(New_Cohort!$E$109, $A44-$A$5-T$4-1, $A44-$A$5-1), OFFSET(Existing_Cohort!$C$208, T$4-($A44-$A$5), $A44-$A$5))</f>
        <v>13992.212698765061</v>
      </c>
      <c r="U44" s="67">
        <f ca="1">IF($A44-U$4&gt;$A$5, OFFSET(New_Cohort!$E$109, $A44-$A$5-U$4-1, $A44-$A$5-1), OFFSET(Existing_Cohort!$C$208, U$4-($A44-$A$5), $A44-$A$5))</f>
        <v>13939.113294614035</v>
      </c>
      <c r="V44" s="67">
        <f ca="1">IF($A44-V$4&gt;$A$5, OFFSET(New_Cohort!$E$109, $A44-$A$5-V$4-1, $A44-$A$5-1), OFFSET(Existing_Cohort!$C$208, V$4-($A44-$A$5), $A44-$A$5))</f>
        <v>13780.480774438813</v>
      </c>
      <c r="W44" s="67">
        <f ca="1">IF($A44-W$4&gt;$A$5, OFFSET(New_Cohort!$E$109, $A44-$A$5-W$4-1, $A44-$A$5-1), OFFSET(Existing_Cohort!$C$208, W$4-($A44-$A$5), $A44-$A$5))</f>
        <v>13640.440466282513</v>
      </c>
      <c r="X44" s="67">
        <f ca="1">IF($A44-X$4&gt;$A$5, OFFSET(New_Cohort!$E$109, $A44-$A$5-X$4-1, $A44-$A$5-1), OFFSET(Existing_Cohort!$C$208, X$4-($A44-$A$5), $A44-$A$5))</f>
        <v>13481.783816285</v>
      </c>
      <c r="Y44" s="67">
        <f ca="1">IF($A44-Y$4&gt;$A$5, OFFSET(New_Cohort!$E$109, $A44-$A$5-Y$4-1, $A44-$A$5-1), OFFSET(Existing_Cohort!$C$208, Y$4-($A44-$A$5), $A44-$A$5))</f>
        <v>13305.598122478668</v>
      </c>
      <c r="Z44" s="67">
        <f ca="1">IF($A44-Z$4&gt;$A$5, OFFSET(New_Cohort!$E$109, $A44-$A$5-Z$4-1, $A44-$A$5-1), OFFSET(Existing_Cohort!$C$208, Z$4-($A44-$A$5), $A44-$A$5))</f>
        <v>13147.192006736121</v>
      </c>
      <c r="AA44" s="67">
        <f ca="1">IF($A44-AA$4&gt;$A$5, OFFSET(New_Cohort!$E$109, $A44-$A$5-AA$4-1, $A44-$A$5-1), OFFSET(Existing_Cohort!$C$208, AA$4-($A44-$A$5), $A44-$A$5))</f>
        <v>13010.366876281936</v>
      </c>
      <c r="AB44" s="67">
        <f ca="1">IF($A44-AB$4&gt;$A$5, OFFSET(New_Cohort!$E$109, $A44-$A$5-AB$4-1, $A44-$A$5-1), OFFSET(Existing_Cohort!$C$208, AB$4-($A44-$A$5), $A44-$A$5))</f>
        <v>12903.392824276645</v>
      </c>
      <c r="AC44" s="67">
        <f ca="1">IF($A44-AC$4&gt;$A$5, OFFSET(New_Cohort!$E$109, $A44-$A$5-AC$4-1, $A44-$A$5-1), OFFSET(Existing_Cohort!$C$208, AC$4-($A44-$A$5), $A44-$A$5))</f>
        <v>12814.096276178792</v>
      </c>
      <c r="AD44" s="67">
        <f ca="1">IF($A44-AD$4&gt;$A$5, OFFSET(New_Cohort!$E$109, $A44-$A$5-AD$4-1, $A44-$A$5-1), OFFSET(Existing_Cohort!$C$208, AD$4-($A44-$A$5), $A44-$A$5))</f>
        <v>12766.068506376741</v>
      </c>
      <c r="AE44" s="67">
        <f ca="1">IF($A44-AE$4&gt;$A$5, OFFSET(New_Cohort!$E$109, $A44-$A$5-AE$4-1, $A44-$A$5-1), OFFSET(Existing_Cohort!$C$208, AE$4-($A44-$A$5), $A44-$A$5))</f>
        <v>12787.438949385174</v>
      </c>
      <c r="AF44" s="67">
        <f ca="1">IF($A44-AF$4&gt;$A$5, OFFSET(New_Cohort!$E$109, $A44-$A$5-AF$4-1, $A44-$A$5-1), OFFSET(Existing_Cohort!$C$208, AF$4-($A44-$A$5), $A44-$A$5))</f>
        <v>12878.871607740162</v>
      </c>
      <c r="AG44" s="67">
        <f ca="1">IF($A44-AG$4&gt;$A$5, OFFSET(New_Cohort!$E$109, $A44-$A$5-AG$4-1, $A44-$A$5-1), OFFSET(Existing_Cohort!$C$208, AG$4-($A44-$A$5), $A44-$A$5))</f>
        <v>13032.480328490548</v>
      </c>
      <c r="AH44" s="67">
        <f ca="1">IF($A44-AH$4&gt;$A$5, OFFSET(New_Cohort!$E$109, $A44-$A$5-AH$4-1, $A44-$A$5-1), OFFSET(Existing_Cohort!$C$208, AH$4-($A44-$A$5), $A44-$A$5))</f>
        <v>13254.530589197348</v>
      </c>
      <c r="AI44" s="67">
        <f ca="1">IF($A44-AI$4&gt;$A$5, OFFSET(New_Cohort!$E$109, $A44-$A$5-AI$4-1, $A44-$A$5-1), OFFSET(Existing_Cohort!$C$208, AI$4-($A44-$A$5), $A44-$A$5))</f>
        <v>13574.326157414596</v>
      </c>
      <c r="AJ44" s="67">
        <f ca="1">IF($A44-AJ$4&gt;$A$5, OFFSET(New_Cohort!$E$109, $A44-$A$5-AJ$4-1, $A44-$A$5-1), OFFSET(Existing_Cohort!$C$208, AJ$4-($A44-$A$5), $A44-$A$5))</f>
        <v>14125.075573099191</v>
      </c>
      <c r="AK44" s="67">
        <f ca="1">IF($A44-AK$4&gt;$A$5, OFFSET(New_Cohort!$E$109, $A44-$A$5-AK$4-1, $A44-$A$5-1), OFFSET(Existing_Cohort!$C$208, AK$4-($A44-$A$5), $A44-$A$5))</f>
        <v>14810.694780412374</v>
      </c>
      <c r="AL44" s="67">
        <f ca="1">IF($A44-AL$4&gt;$A$5, OFFSET(New_Cohort!$E$109, $A44-$A$5-AL$4-1, $A44-$A$5-1), OFFSET(Existing_Cohort!$C$208, AL$4-($A44-$A$5), $A44-$A$5))</f>
        <v>15409.852484404621</v>
      </c>
      <c r="AM44" s="67">
        <f ca="1">IF($A44-AM$4&gt;$A$5, OFFSET(New_Cohort!$E$109, $A44-$A$5-AM$4-1, $A44-$A$5-1), OFFSET(Existing_Cohort!$C$208, AM$4-($A44-$A$5), $A44-$A$5))</f>
        <v>16020.222469970704</v>
      </c>
      <c r="AN44" s="67">
        <f ca="1">IF($A44-AN$4&gt;$A$5, OFFSET(New_Cohort!$E$109, $A44-$A$5-AN$4-1, $A44-$A$5-1), OFFSET(Existing_Cohort!$C$208, AN$4-($A44-$A$5), $A44-$A$5))</f>
        <v>16639.291742477075</v>
      </c>
      <c r="AO44" s="67">
        <f ca="1">IF($A44-AO$4&gt;$A$5, OFFSET(New_Cohort!$E$109, $A44-$A$5-AO$4-1, $A44-$A$5-1), OFFSET(Existing_Cohort!$C$208, AO$4-($A44-$A$5), $A44-$A$5))</f>
        <v>11346.860442057954</v>
      </c>
      <c r="AP44" s="67">
        <f ca="1">IF($A44-AP$4&gt;$A$5, OFFSET(New_Cohort!$E$109, $A44-$A$5-AP$4-1, $A44-$A$5-1), OFFSET(Existing_Cohort!$C$208, AP$4-($A44-$A$5), $A44-$A$5))</f>
        <v>13165.479385381692</v>
      </c>
      <c r="AQ44" s="67">
        <f ca="1">IF($A44-AQ$4&gt;$A$5, OFFSET(New_Cohort!$E$109, $A44-$A$5-AQ$4-1, $A44-$A$5-1), OFFSET(Existing_Cohort!$C$208, AQ$4-($A44-$A$5), $A44-$A$5))</f>
        <v>14740.621254536036</v>
      </c>
      <c r="AR44" s="67">
        <f ca="1">IF($A44-AR$4&gt;$A$5, OFFSET(New_Cohort!$E$109, $A44-$A$5-AR$4-1, $A44-$A$5-1), OFFSET(Existing_Cohort!$C$208, AR$4-($A44-$A$5), $A44-$A$5))</f>
        <v>16569.612942137908</v>
      </c>
      <c r="AS44" s="67">
        <f ca="1">IF($A44-AS$4&gt;$A$5, OFFSET(New_Cohort!$E$109, $A44-$A$5-AS$4-1, $A44-$A$5-1), OFFSET(Existing_Cohort!$C$208, AS$4-($A44-$A$5), $A44-$A$5))</f>
        <v>17896.440761642796</v>
      </c>
      <c r="AT44" s="67">
        <f ca="1">IF($A44-AT$4&gt;$A$5, OFFSET(New_Cohort!$E$109, $A44-$A$5-AT$4-1, $A44-$A$5-1), OFFSET(Existing_Cohort!$C$208, AT$4-($A44-$A$5), $A44-$A$5))</f>
        <v>17384.401593697734</v>
      </c>
      <c r="AU44" s="67">
        <f ca="1">IF($A44-AU$4&gt;$A$5, OFFSET(New_Cohort!$E$109, $A44-$A$5-AU$4-1, $A44-$A$5-1), OFFSET(Existing_Cohort!$C$208, AU$4-($A44-$A$5), $A44-$A$5))</f>
        <v>17554.313404505767</v>
      </c>
      <c r="AV44" s="67">
        <f ca="1">IF($A44-AV$4&gt;$A$5, OFFSET(New_Cohort!$E$109, $A44-$A$5-AV$4-1, $A44-$A$5-1), OFFSET(Existing_Cohort!$C$208, AV$4-($A44-$A$5), $A44-$A$5))</f>
        <v>17904.489440942867</v>
      </c>
      <c r="AW44" s="67">
        <f ca="1">IF($A44-AW$4&gt;$A$5, OFFSET(New_Cohort!$E$109, $A44-$A$5-AW$4-1, $A44-$A$5-1), OFFSET(Existing_Cohort!$C$208, AW$4-($A44-$A$5), $A44-$A$5))</f>
        <v>18110.007229104442</v>
      </c>
      <c r="AX44" s="67">
        <f ca="1">IF($A44-AX$4&gt;$A$5, OFFSET(New_Cohort!$E$109, $A44-$A$5-AX$4-1, $A44-$A$5-1), OFFSET(Existing_Cohort!$C$208, AX$4-($A44-$A$5), $A44-$A$5))</f>
        <v>17850.839976368108</v>
      </c>
      <c r="AY44" s="67">
        <f ca="1">IF($A44-AY$4&gt;$A$5, OFFSET(New_Cohort!$E$109, $A44-$A$5-AY$4-1, $A44-$A$5-1), OFFSET(Existing_Cohort!$C$208, AY$4-($A44-$A$5), $A44-$A$5))</f>
        <v>17170.7819474278</v>
      </c>
      <c r="AZ44" s="67">
        <f ca="1">IF($A44-AZ$4&gt;$A$5, OFFSET(New_Cohort!$E$109, $A44-$A$5-AZ$4-1, $A44-$A$5-1), OFFSET(Existing_Cohort!$C$208, AZ$4-($A44-$A$5), $A44-$A$5))</f>
        <v>17232.084895410895</v>
      </c>
      <c r="BA44" s="67">
        <f ca="1">IF($A44-BA$4&gt;$A$5, OFFSET(New_Cohort!$E$109, $A44-$A$5-BA$4-1, $A44-$A$5-1), OFFSET(Existing_Cohort!$C$208, BA$4-($A44-$A$5), $A44-$A$5))</f>
        <v>17087.845578992892</v>
      </c>
      <c r="BB44" s="67">
        <f ca="1">IF($A44-BB$4&gt;$A$5, OFFSET(New_Cohort!$E$109, $A44-$A$5-BB$4-1, $A44-$A$5-1), OFFSET(Existing_Cohort!$C$208, BB$4-($A44-$A$5), $A44-$A$5))</f>
        <v>16631.867829313414</v>
      </c>
      <c r="BC44" s="67">
        <f ca="1">IF($A44-BC$4&gt;$A$5, OFFSET(New_Cohort!$E$109, $A44-$A$5-BC$4-1, $A44-$A$5-1), OFFSET(Existing_Cohort!$C$208, BC$4-($A44-$A$5), $A44-$A$5))</f>
        <v>16146.89095300181</v>
      </c>
      <c r="BD44" s="67">
        <f ca="1">IF($A44-BD$4&gt;$A$5, OFFSET(New_Cohort!$E$109, $A44-$A$5-BD$4-1, $A44-$A$5-1), OFFSET(Existing_Cohort!$C$208, BD$4-($A44-$A$5), $A44-$A$5))</f>
        <v>15766.209264617577</v>
      </c>
      <c r="BE44" s="67">
        <f ca="1">IF($A44-BE$4&gt;$A$5, OFFSET(New_Cohort!$E$109, $A44-$A$5-BE$4-1, $A44-$A$5-1), OFFSET(Existing_Cohort!$C$208, BE$4-($A44-$A$5), $A44-$A$5))</f>
        <v>15461.640708642484</v>
      </c>
      <c r="BF44" s="67">
        <f ca="1">IF($A44-BF$4&gt;$A$5, OFFSET(New_Cohort!$E$109, $A44-$A$5-BF$4-1, $A44-$A$5-1), OFFSET(Existing_Cohort!$C$208, BF$4-($A44-$A$5), $A44-$A$5))</f>
        <v>15150.611484631832</v>
      </c>
      <c r="BG44" s="67">
        <f ca="1">IF($A44-BG$4&gt;$A$5, OFFSET(New_Cohort!$E$109, $A44-$A$5-BG$4-1, $A44-$A$5-1), OFFSET(Existing_Cohort!$C$208, BG$4-($A44-$A$5), $A44-$A$5))</f>
        <v>14965.696849876556</v>
      </c>
      <c r="BH44" s="67">
        <f ca="1">IF($A44-BH$4&gt;$A$5, OFFSET(New_Cohort!$E$109, $A44-$A$5-BH$4-1, $A44-$A$5-1), OFFSET(Existing_Cohort!$C$208, BH$4-($A44-$A$5), $A44-$A$5))</f>
        <v>14971.626008123076</v>
      </c>
      <c r="BI44" s="67">
        <f ca="1">IF($A44-BI$4&gt;$A$5, OFFSET(New_Cohort!$E$109, $A44-$A$5-BI$4-1, $A44-$A$5-1), OFFSET(Existing_Cohort!$C$208, BI$4-($A44-$A$5), $A44-$A$5))</f>
        <v>15342.258756861149</v>
      </c>
      <c r="BJ44" s="67">
        <f ca="1">IF($A44-BJ$4&gt;$A$5, OFFSET(New_Cohort!$E$109, $A44-$A$5-BJ$4-1, $A44-$A$5-1), OFFSET(Existing_Cohort!$C$208, BJ$4-($A44-$A$5), $A44-$A$5))</f>
        <v>15315.025988298046</v>
      </c>
      <c r="BK44" s="67">
        <f ca="1">IF($A44-BK$4&gt;$A$5, OFFSET(New_Cohort!$E$109, $A44-$A$5-BK$4-1, $A44-$A$5-1), OFFSET(Existing_Cohort!$C$208, BK$4-($A44-$A$5), $A44-$A$5))</f>
        <v>14997.935610454497</v>
      </c>
      <c r="BL44" s="67">
        <f ca="1">IF($A44-BL$4&gt;$A$5, OFFSET(New_Cohort!$E$109, $A44-$A$5-BL$4-1, $A44-$A$5-1), OFFSET(Existing_Cohort!$C$208, BL$4-($A44-$A$5), $A44-$A$5))</f>
        <v>15217.698575093265</v>
      </c>
      <c r="BM44" s="67">
        <f ca="1">IF($A44-BM$4&gt;$A$5, OFFSET(New_Cohort!$E$109, $A44-$A$5-BM$4-1, $A44-$A$5-1), OFFSET(Existing_Cohort!$C$208, BM$4-($A44-$A$5), $A44-$A$5))</f>
        <v>15564.349045247809</v>
      </c>
      <c r="BN44" s="67">
        <f ca="1">IF($A44-BN$4&gt;$A$5, OFFSET(New_Cohort!$E$109, $A44-$A$5-BN$4-1, $A44-$A$5-1), OFFSET(Existing_Cohort!$C$208, BN$4-($A44-$A$5), $A44-$A$5))</f>
        <v>15996.566310928269</v>
      </c>
      <c r="BO44" s="67">
        <f ca="1">IF($A44-BO$4&gt;$A$5, OFFSET(New_Cohort!$E$109, $A44-$A$5-BO$4-1, $A44-$A$5-1), OFFSET(Existing_Cohort!$C$208, BO$4-($A44-$A$5), $A44-$A$5))</f>
        <v>16389.359055557419</v>
      </c>
      <c r="BP44" s="67">
        <f ca="1">IF($A44-BP$4&gt;$A$5, OFFSET(New_Cohort!$E$109, $A44-$A$5-BP$4-1, $A44-$A$5-1), OFFSET(Existing_Cohort!$C$208, BP$4-($A44-$A$5), $A44-$A$5))</f>
        <v>16747.731548318068</v>
      </c>
      <c r="BQ44" s="67">
        <f ca="1">IF($A44-BQ$4&gt;$A$5, OFFSET(New_Cohort!$E$109, $A44-$A$5-BQ$4-1, $A44-$A$5-1), OFFSET(Existing_Cohort!$C$208, BQ$4-($A44-$A$5), $A44-$A$5))</f>
        <v>17235.444360845926</v>
      </c>
      <c r="BR44" s="67">
        <f ca="1">IF($A44-BR$4&gt;$A$5, OFFSET(New_Cohort!$E$109, $A44-$A$5-BR$4-1, $A44-$A$5-1), OFFSET(Existing_Cohort!$C$208, BR$4-($A44-$A$5), $A44-$A$5))</f>
        <v>18076.7144498415</v>
      </c>
      <c r="BS44" s="67">
        <f ca="1">IF($A44-BS$4&gt;$A$5, OFFSET(New_Cohort!$E$109, $A44-$A$5-BS$4-1, $A44-$A$5-1), OFFSET(Existing_Cohort!$C$208, BS$4-($A44-$A$5), $A44-$A$5))</f>
        <v>20735.727186187978</v>
      </c>
      <c r="BT44" s="67">
        <f ca="1">IF($A44-BT$4&gt;$A$5, OFFSET(New_Cohort!$E$109, $A44-$A$5-BT$4-1, $A44-$A$5-1), OFFSET(Existing_Cohort!$C$208, BT$4-($A44-$A$5), $A44-$A$5))</f>
        <v>22223.395136369287</v>
      </c>
      <c r="BU44" s="67">
        <f ca="1">IF($A44-BU$4&gt;$A$5, OFFSET(New_Cohort!$E$109, $A44-$A$5-BU$4-1, $A44-$A$5-1), OFFSET(Existing_Cohort!$C$208, BU$4-($A44-$A$5), $A44-$A$5))</f>
        <v>21135.766645218318</v>
      </c>
      <c r="BV44" s="67">
        <f ca="1">IF($A44-BV$4&gt;$A$5, OFFSET(New_Cohort!$E$109, $A44-$A$5-BV$4-1, $A44-$A$5-1), OFFSET(Existing_Cohort!$C$208, BV$4-($A44-$A$5), $A44-$A$5))</f>
        <v>20924.58300245693</v>
      </c>
      <c r="BW44" s="67">
        <f ca="1">IF($A44-BW$4&gt;$A$5, OFFSET(New_Cohort!$E$109, $A44-$A$5-BW$4-1, $A44-$A$5-1), OFFSET(Existing_Cohort!$C$208, BW$4-($A44-$A$5), $A44-$A$5))</f>
        <v>20407.04354037506</v>
      </c>
      <c r="BX44" s="67">
        <f ca="1">IF($A44-BX$4&gt;$A$5, OFFSET(New_Cohort!$E$109, $A44-$A$5-BX$4-1, $A44-$A$5-1), OFFSET(Existing_Cohort!$C$208, BX$4-($A44-$A$5), $A44-$A$5))</f>
        <v>18662.944424961635</v>
      </c>
      <c r="BY44" s="67">
        <f ca="1">IF($A44-BY$4&gt;$A$5, OFFSET(New_Cohort!$E$109, $A44-$A$5-BY$4-1, $A44-$A$5-1), OFFSET(Existing_Cohort!$C$208, BY$4-($A44-$A$5), $A44-$A$5))</f>
        <v>17039.451779650375</v>
      </c>
      <c r="BZ44" s="67">
        <f ca="1">IF($A44-BZ$4&gt;$A$5, OFFSET(New_Cohort!$E$109, $A44-$A$5-BZ$4-1, $A44-$A$5-1), OFFSET(Existing_Cohort!$C$208, BZ$4-($A44-$A$5), $A44-$A$5))</f>
        <v>15705.899639293664</v>
      </c>
      <c r="CA44" s="67">
        <f ca="1">IF($A44-CA$4&gt;$A$5, OFFSET(New_Cohort!$E$109, $A44-$A$5-CA$4-1, $A44-$A$5-1), OFFSET(Existing_Cohort!$C$208, CA$4-($A44-$A$5), $A44-$A$5))</f>
        <v>15752.306217231438</v>
      </c>
      <c r="CB44" s="67">
        <f ca="1">IF($A44-CB$4&gt;$A$5, OFFSET(New_Cohort!$E$109, $A44-$A$5-CB$4-1, $A44-$A$5-1), OFFSET(Existing_Cohort!$C$208, CB$4-($A44-$A$5), $A44-$A$5))</f>
        <v>15495.791281087129</v>
      </c>
      <c r="CC44" s="67">
        <f ca="1">IF($A44-CC$4&gt;$A$5, OFFSET(New_Cohort!$E$109, $A44-$A$5-CC$4-1, $A44-$A$5-1), OFFSET(Existing_Cohort!$C$208, CC$4-($A44-$A$5), $A44-$A$5))</f>
        <v>13986.128708246397</v>
      </c>
      <c r="CD44" s="67">
        <f ca="1">IF($A44-CD$4&gt;$A$5, OFFSET(New_Cohort!$E$109, $A44-$A$5-CD$4-1, $A44-$A$5-1), OFFSET(Existing_Cohort!$C$208, CD$4-($A44-$A$5), $A44-$A$5))</f>
        <v>12845.199990127327</v>
      </c>
      <c r="CE44" s="67">
        <f ca="1">IF($A44-CE$4&gt;$A$5, OFFSET(New_Cohort!$E$109, $A44-$A$5-CE$4-1, $A44-$A$5-1), OFFSET(Existing_Cohort!$C$208, CE$4-($A44-$A$5), $A44-$A$5))</f>
        <v>11669.465531987784</v>
      </c>
      <c r="CF44" s="67">
        <f ca="1">IF($A44-CF$4&gt;$A$5, OFFSET(New_Cohort!$E$109, $A44-$A$5-CF$4-1, $A44-$A$5-1), OFFSET(Existing_Cohort!$C$208, CF$4-($A44-$A$5), $A44-$A$5))</f>
        <v>10717.938643043348</v>
      </c>
      <c r="CG44" s="67">
        <f ca="1">IF($A44-CG$4&gt;$A$5, OFFSET(New_Cohort!$E$109, $A44-$A$5-CG$4-1, $A44-$A$5-1), OFFSET(Existing_Cohort!$C$208, CG$4-($A44-$A$5), $A44-$A$5))</f>
        <v>10458.163715992447</v>
      </c>
      <c r="CH44" s="67">
        <f ca="1">IF($A44-CH$4&gt;$A$5, OFFSET(New_Cohort!$E$109, $A44-$A$5-CH$4-1, $A44-$A$5-1), OFFSET(Existing_Cohort!$C$208, CH$4-($A44-$A$5), $A44-$A$5))</f>
        <v>10351.435159955803</v>
      </c>
      <c r="CI44" s="67">
        <f ca="1">IF($A44-CI$4&gt;$A$5, OFFSET(New_Cohort!$E$109, $A44-$A$5-CI$4-1, $A44-$A$5-1), OFFSET(Existing_Cohort!$C$208, CI$4-($A44-$A$5), $A44-$A$5))</f>
        <v>10344.018739123661</v>
      </c>
      <c r="CJ44" s="67">
        <f ca="1">IF($A44-CJ$4&gt;$A$5, OFFSET(New_Cohort!$E$109, $A44-$A$5-CJ$4-1, $A44-$A$5-1), OFFSET(Existing_Cohort!$C$208, CJ$4-($A44-$A$5), $A44-$A$5))</f>
        <v>10362.506422379651</v>
      </c>
      <c r="CK44" s="67">
        <f ca="1">IF($A44-CK$4&gt;$A$5, OFFSET(New_Cohort!$E$109, $A44-$A$5-CK$4-1, $A44-$A$5-1), OFFSET(Existing_Cohort!$C$208, CK$4-($A44-$A$5), $A44-$A$5))</f>
        <v>9897.0346325662558</v>
      </c>
      <c r="CL44" s="67">
        <f ca="1">IF($A44-CL$4&gt;$A$5, OFFSET(New_Cohort!$E$109, $A44-$A$5-CL$4-1, $A44-$A$5-1), OFFSET(Existing_Cohort!$C$208, CL$4-($A44-$A$5), $A44-$A$5))</f>
        <v>9218.3325861614521</v>
      </c>
      <c r="CM44" s="67">
        <f ca="1">IF($A44-CM$4&gt;$A$5, OFFSET(New_Cohort!$E$109, $A44-$A$5-CM$4-1, $A44-$A$5-1), OFFSET(Existing_Cohort!$C$208, CM$4-($A44-$A$5), $A44-$A$5))</f>
        <v>8605.7108927398604</v>
      </c>
      <c r="CN44" s="67">
        <f ca="1">IF($A44-CN$4&gt;$A$5, OFFSET(New_Cohort!$E$109, $A44-$A$5-CN$4-1, $A44-$A$5-1), OFFSET(Existing_Cohort!$C$208, CN$4-($A44-$A$5), $A44-$A$5))</f>
        <v>7695.1340582630801</v>
      </c>
      <c r="CO44" s="67">
        <f ca="1">IF($A44-CO$4&gt;$A$5, OFFSET(New_Cohort!$E$109, $A44-$A$5-CO$4-1, $A44-$A$5-1), OFFSET(Existing_Cohort!$C$208, CO$4-($A44-$A$5), $A44-$A$5))</f>
        <v>6684.2311084098565</v>
      </c>
      <c r="CP44" s="67">
        <f ca="1">IF($A44-CP$4&gt;$A$5, OFFSET(New_Cohort!$E$109, $A44-$A$5-CP$4-1, $A44-$A$5-1), OFFSET(Existing_Cohort!$C$208, CP$4-($A44-$A$5), $A44-$A$5))</f>
        <v>5419.2221038887255</v>
      </c>
      <c r="CQ44" s="67">
        <f ca="1">IF($A44-CQ$4&gt;$A$5, OFFSET(New_Cohort!$E$109, $A44-$A$5-CQ$4-1, $A44-$A$5-1), OFFSET(Existing_Cohort!$C$208, CQ$4-($A44-$A$5), $A44-$A$5))</f>
        <v>4403.2534849580979</v>
      </c>
      <c r="CR44" s="67">
        <f ca="1">IF($A44-CR$4&gt;$A$5, OFFSET(New_Cohort!$E$109, $A44-$A$5-CR$4-1, $A44-$A$5-1), OFFSET(Existing_Cohort!$C$208, CR$4-($A44-$A$5), $A44-$A$5))</f>
        <v>3851.1708758629388</v>
      </c>
      <c r="CS44" s="67">
        <f ca="1">IF($A44-CS$4&gt;$A$5, OFFSET(New_Cohort!$E$109, $A44-$A$5-CS$4-1, $A44-$A$5-1), OFFSET(Existing_Cohort!$C$208, CS$4-($A44-$A$5), $A44-$A$5))</f>
        <v>3210.0883336457027</v>
      </c>
      <c r="CT44" s="67">
        <f ca="1">IF($A44-CT$4&gt;$A$5, OFFSET(New_Cohort!$E$109, $A44-$A$5-CT$4-1, $A44-$A$5-1), OFFSET(Existing_Cohort!$C$208, CT$4-($A44-$A$5), $A44-$A$5))</f>
        <v>2737.5952432788654</v>
      </c>
      <c r="CU44" s="67">
        <f ca="1">IF($A44-CU$4&gt;$A$5, OFFSET(New_Cohort!$E$109, $A44-$A$5-CU$4-1, $A44-$A$5-1), OFFSET(Existing_Cohort!$C$208, CU$4-($A44-$A$5), $A44-$A$5))</f>
        <v>2063.3306444219684</v>
      </c>
      <c r="CV44" s="67">
        <f ca="1">IF($A44-CV$4&gt;$A$5, OFFSET(New_Cohort!$E$109, $A44-$A$5-CV$4-1, $A44-$A$5-1), OFFSET(Existing_Cohort!$C$208, CV$4-($A44-$A$5), $A44-$A$5))</f>
        <v>1150.1220705364035</v>
      </c>
      <c r="CW44" s="67">
        <f ca="1">IF($A44-CW$4&gt;$A$5, OFFSET(New_Cohort!$E$109, $A44-$A$5-CW$4-1, $A44-$A$5-1), OFFSET(Existing_Cohort!$C$208, CW$4-($A44-$A$5), $A44-$A$5))</f>
        <v>683.37576906514073</v>
      </c>
      <c r="CX44" s="179">
        <f ca="1">SUM(OFFSET(Existing_Cohort!$C$308, $A$5-$A44,$A44-2021, $A44-$A$5+1))</f>
        <v>7056.4625089351102</v>
      </c>
      <c r="CY44" s="29"/>
      <c r="CZ44" s="29">
        <f ca="1">SUM(B44:CX44)-OFFSET(Summary_Calculations!$D$26, 0, By_Age!$A44-2022)</f>
        <v>0</v>
      </c>
    </row>
    <row r="45" spans="1:104" x14ac:dyDescent="0.35">
      <c r="A45">
        <f t="shared" si="0"/>
        <v>2061</v>
      </c>
      <c r="B45" s="178">
        <f ca="1">IF($A45-B$4&gt;$A$5, OFFSET(New_Cohort!$E$109, $A45-$A$5-B$4-1, $A45-$A$5-1), OFFSET(Existing_Cohort!$C$208, B$4-($A45-$A$5), $A45-$A$5))</f>
        <v>11056.381109936588</v>
      </c>
      <c r="C45" s="67">
        <f ca="1">IF($A45-C$4&gt;$A$5, OFFSET(New_Cohort!$E$109, $A45-$A$5-C$4-1, $A45-$A$5-1), OFFSET(Existing_Cohort!$C$208, C$4-($A45-$A$5), $A45-$A$5))</f>
        <v>11100.95759543591</v>
      </c>
      <c r="D45" s="67">
        <f ca="1">IF($A45-D$4&gt;$A$5, OFFSET(New_Cohort!$E$109, $A45-$A$5-D$4-1, $A45-$A$5-1), OFFSET(Existing_Cohort!$C$208, D$4-($A45-$A$5), $A45-$A$5))</f>
        <v>11207.883824633935</v>
      </c>
      <c r="E45" s="67">
        <f ca="1">IF($A45-E$4&gt;$A$5, OFFSET(New_Cohort!$E$109, $A45-$A$5-E$4-1, $A45-$A$5-1), OFFSET(Existing_Cohort!$C$208, E$4-($A45-$A$5), $A45-$A$5))</f>
        <v>11369.508481544468</v>
      </c>
      <c r="F45" s="67">
        <f ca="1">IF($A45-F$4&gt;$A$5, OFFSET(New_Cohort!$E$109, $A45-$A$5-F$4-1, $A45-$A$5-1), OFFSET(Existing_Cohort!$C$208, F$4-($A45-$A$5), $A45-$A$5))</f>
        <v>11584.902403952605</v>
      </c>
      <c r="G45" s="67">
        <f ca="1">IF($A45-G$4&gt;$A$5, OFFSET(New_Cohort!$E$109, $A45-$A$5-G$4-1, $A45-$A$5-1), OFFSET(Existing_Cohort!$C$208, G$4-($A45-$A$5), $A45-$A$5))</f>
        <v>10950.290094243192</v>
      </c>
      <c r="H45" s="67">
        <f ca="1">IF($A45-H$4&gt;$A$5, OFFSET(New_Cohort!$E$109, $A45-$A$5-H$4-1, $A45-$A$5-1), OFFSET(Existing_Cohort!$C$208, H$4-($A45-$A$5), $A45-$A$5))</f>
        <v>10824.000634409089</v>
      </c>
      <c r="I45" s="67">
        <f ca="1">IF($A45-I$4&gt;$A$5, OFFSET(New_Cohort!$E$109, $A45-$A$5-I$4-1, $A45-$A$5-1), OFFSET(Existing_Cohort!$C$208, I$4-($A45-$A$5), $A45-$A$5))</f>
        <v>10818.102741105697</v>
      </c>
      <c r="J45" s="67">
        <f ca="1">IF($A45-J$4&gt;$A$5, OFFSET(New_Cohort!$E$109, $A45-$A$5-J$4-1, $A45-$A$5-1), OFFSET(Existing_Cohort!$C$208, J$4-($A45-$A$5), $A45-$A$5))</f>
        <v>10910.789309778029</v>
      </c>
      <c r="K45" s="67">
        <f ca="1">IF($A45-K$4&gt;$A$5, OFFSET(New_Cohort!$E$109, $A45-$A$5-K$4-1, $A45-$A$5-1), OFFSET(Existing_Cohort!$C$208, K$4-($A45-$A$5), $A45-$A$5))</f>
        <v>11114.29956664553</v>
      </c>
      <c r="L45" s="67">
        <f ca="1">IF($A45-L$4&gt;$A$5, OFFSET(New_Cohort!$E$109, $A45-$A$5-L$4-1, $A45-$A$5-1), OFFSET(Existing_Cohort!$C$208, L$4-($A45-$A$5), $A45-$A$5))</f>
        <v>11389.75122056757</v>
      </c>
      <c r="M45" s="67">
        <f ca="1">IF($A45-M$4&gt;$A$5, OFFSET(New_Cohort!$E$109, $A45-$A$5-M$4-1, $A45-$A$5-1), OFFSET(Existing_Cohort!$C$208, M$4-($A45-$A$5), $A45-$A$5))</f>
        <v>11606.017788571347</v>
      </c>
      <c r="N45" s="67">
        <f ca="1">IF($A45-N$4&gt;$A$5, OFFSET(New_Cohort!$E$109, $A45-$A$5-N$4-1, $A45-$A$5-1), OFFSET(Existing_Cohort!$C$208, N$4-($A45-$A$5), $A45-$A$5))</f>
        <v>11792.898429985293</v>
      </c>
      <c r="O45" s="67">
        <f ca="1">IF($A45-O$4&gt;$A$5, OFFSET(New_Cohort!$E$109, $A45-$A$5-O$4-1, $A45-$A$5-1), OFFSET(Existing_Cohort!$C$208, O$4-($A45-$A$5), $A45-$A$5))</f>
        <v>11953.280830290129</v>
      </c>
      <c r="P45" s="67">
        <f ca="1">IF($A45-P$4&gt;$A$5, OFFSET(New_Cohort!$E$109, $A45-$A$5-P$4-1, $A45-$A$5-1), OFFSET(Existing_Cohort!$C$208, P$4-($A45-$A$5), $A45-$A$5))</f>
        <v>12083.716602389115</v>
      </c>
      <c r="Q45" s="67">
        <f ca="1">IF($A45-Q$4&gt;$A$5, OFFSET(New_Cohort!$E$109, $A45-$A$5-Q$4-1, $A45-$A$5-1), OFFSET(Existing_Cohort!$C$208, Q$4-($A45-$A$5), $A45-$A$5))</f>
        <v>12152.643438615009</v>
      </c>
      <c r="R45" s="67">
        <f ca="1">IF($A45-R$4&gt;$A$5, OFFSET(New_Cohort!$E$109, $A45-$A$5-R$4-1, $A45-$A$5-1), OFFSET(Existing_Cohort!$C$208, R$4-($A45-$A$5), $A45-$A$5))</f>
        <v>12131.360628431703</v>
      </c>
      <c r="S45" s="67">
        <f ca="1">IF($A45-S$4&gt;$A$5, OFFSET(New_Cohort!$E$109, $A45-$A$5-S$4-1, $A45-$A$5-1), OFFSET(Existing_Cohort!$C$208, S$4-($A45-$A$5), $A45-$A$5))</f>
        <v>13669.614806616009</v>
      </c>
      <c r="T45" s="67">
        <f ca="1">IF($A45-T$4&gt;$A$5, OFFSET(New_Cohort!$E$109, $A45-$A$5-T$4-1, $A45-$A$5-1), OFFSET(Existing_Cohort!$C$208, T$4-($A45-$A$5), $A45-$A$5))</f>
        <v>13897.445698641477</v>
      </c>
      <c r="U45" s="67">
        <f ca="1">IF($A45-U$4&gt;$A$5, OFFSET(New_Cohort!$E$109, $A45-$A$5-U$4-1, $A45-$A$5-1), OFFSET(Existing_Cohort!$C$208, U$4-($A45-$A$5), $A45-$A$5))</f>
        <v>13989.355950549736</v>
      </c>
      <c r="V45" s="67">
        <f ca="1">IF($A45-V$4&gt;$A$5, OFFSET(New_Cohort!$E$109, $A45-$A$5-V$4-1, $A45-$A$5-1), OFFSET(Existing_Cohort!$C$208, V$4-($A45-$A$5), $A45-$A$5))</f>
        <v>13936.160941935301</v>
      </c>
      <c r="W45" s="67">
        <f ca="1">IF($A45-W$4&gt;$A$5, OFFSET(New_Cohort!$E$109, $A45-$A$5-W$4-1, $A45-$A$5-1), OFFSET(Existing_Cohort!$C$208, W$4-($A45-$A$5), $A45-$A$5))</f>
        <v>13777.460736041761</v>
      </c>
      <c r="X45" s="67">
        <f ca="1">IF($A45-X$4&gt;$A$5, OFFSET(New_Cohort!$E$109, $A45-$A$5-X$4-1, $A45-$A$5-1), OFFSET(Existing_Cohort!$C$208, X$4-($A45-$A$5), $A45-$A$5))</f>
        <v>13637.358380780694</v>
      </c>
      <c r="Y45" s="67">
        <f ca="1">IF($A45-Y$4&gt;$A$5, OFFSET(New_Cohort!$E$109, $A45-$A$5-Y$4-1, $A45-$A$5-1), OFFSET(Existing_Cohort!$C$208, Y$4-($A45-$A$5), $A45-$A$5))</f>
        <v>13478.64208443389</v>
      </c>
      <c r="Z45" s="67">
        <f ca="1">IF($A45-Z$4&gt;$A$5, OFFSET(New_Cohort!$E$109, $A45-$A$5-Z$4-1, $A45-$A$5-1), OFFSET(Existing_Cohort!$C$208, Z$4-($A45-$A$5), $A45-$A$5))</f>
        <v>13302.399417435907</v>
      </c>
      <c r="AA45" s="67">
        <f ca="1">IF($A45-AA$4&gt;$A$5, OFFSET(New_Cohort!$E$109, $A45-$A$5-AA$4-1, $A45-$A$5-1), OFFSET(Existing_Cohort!$C$208, AA$4-($A45-$A$5), $A45-$A$5))</f>
        <v>13143.927028762648</v>
      </c>
      <c r="AB45" s="67">
        <f ca="1">IF($A45-AB$4&gt;$A$5, OFFSET(New_Cohort!$E$109, $A45-$A$5-AB$4-1, $A45-$A$5-1), OFFSET(Existing_Cohort!$C$208, AB$4-($A45-$A$5), $A45-$A$5))</f>
        <v>13007.028917300202</v>
      </c>
      <c r="AC45" s="67">
        <f ca="1">IF($A45-AC$4&gt;$A$5, OFFSET(New_Cohort!$E$109, $A45-$A$5-AC$4-1, $A45-$A$5-1), OFFSET(Existing_Cohort!$C$208, AC$4-($A45-$A$5), $A45-$A$5))</f>
        <v>12899.954281454869</v>
      </c>
      <c r="AD45" s="67">
        <f ca="1">IF($A45-AD$4&gt;$A$5, OFFSET(New_Cohort!$E$109, $A45-$A$5-AD$4-1, $A45-$A$5-1), OFFSET(Existing_Cohort!$C$208, AD$4-($A45-$A$5), $A45-$A$5))</f>
        <v>12810.543575702715</v>
      </c>
      <c r="AE45" s="67">
        <f ca="1">IF($A45-AE$4&gt;$A$5, OFFSET(New_Cohort!$E$109, $A45-$A$5-AE$4-1, $A45-$A$5-1), OFFSET(Existing_Cohort!$C$208, AE$4-($A45-$A$5), $A45-$A$5))</f>
        <v>12762.323401490712</v>
      </c>
      <c r="AF45" s="67">
        <f ca="1">IF($A45-AF$4&gt;$A$5, OFFSET(New_Cohort!$E$109, $A45-$A$5-AF$4-1, $A45-$A$5-1), OFFSET(Existing_Cohort!$C$208, AF$4-($A45-$A$5), $A45-$A$5))</f>
        <v>12783.455093487257</v>
      </c>
      <c r="AG45" s="67">
        <f ca="1">IF($A45-AG$4&gt;$A$5, OFFSET(New_Cohort!$E$109, $A45-$A$5-AG$4-1, $A45-$A$5-1), OFFSET(Existing_Cohort!$C$208, AG$4-($A45-$A$5), $A45-$A$5))</f>
        <v>12874.59006508797</v>
      </c>
      <c r="AH45" s="67">
        <f ca="1">IF($A45-AH$4&gt;$A$5, OFFSET(New_Cohort!$E$109, $A45-$A$5-AH$4-1, $A45-$A$5-1), OFFSET(Existing_Cohort!$C$208, AH$4-($A45-$A$5), $A45-$A$5))</f>
        <v>13027.842728758398</v>
      </c>
      <c r="AI45" s="67">
        <f ca="1">IF($A45-AI$4&gt;$A$5, OFFSET(New_Cohort!$E$109, $A45-$A$5-AI$4-1, $A45-$A$5-1), OFFSET(Existing_Cohort!$C$208, AI$4-($A45-$A$5), $A45-$A$5))</f>
        <v>13249.465469483515</v>
      </c>
      <c r="AJ45" s="67">
        <f ca="1">IF($A45-AJ$4&gt;$A$5, OFFSET(New_Cohort!$E$109, $A45-$A$5-AJ$4-1, $A45-$A$5-1), OFFSET(Existing_Cohort!$C$208, AJ$4-($A45-$A$5), $A45-$A$5))</f>
        <v>13568.72527083463</v>
      </c>
      <c r="AK45" s="67">
        <f ca="1">IF($A45-AK$4&gt;$A$5, OFFSET(New_Cohort!$E$109, $A45-$A$5-AK$4-1, $A45-$A$5-1), OFFSET(Existing_Cohort!$C$208, AK$4-($A45-$A$5), $A45-$A$5))</f>
        <v>14118.769074152231</v>
      </c>
      <c r="AL45" s="67">
        <f ca="1">IF($A45-AL$4&gt;$A$5, OFFSET(New_Cohort!$E$109, $A45-$A$5-AL$4-1, $A45-$A$5-1), OFFSET(Existing_Cohort!$C$208, AL$4-($A45-$A$5), $A45-$A$5))</f>
        <v>14803.515071730466</v>
      </c>
      <c r="AM45" s="67">
        <f ca="1">IF($A45-AM$4&gt;$A$5, OFFSET(New_Cohort!$E$109, $A45-$A$5-AM$4-1, $A45-$A$5-1), OFFSET(Existing_Cohort!$C$208, AM$4-($A45-$A$5), $A45-$A$5))</f>
        <v>15401.7169439269</v>
      </c>
      <c r="AN45" s="67">
        <f ca="1">IF($A45-AN$4&gt;$A$5, OFFSET(New_Cohort!$E$109, $A45-$A$5-AN$4-1, $A45-$A$5-1), OFFSET(Existing_Cohort!$C$208, AN$4-($A45-$A$5), $A45-$A$5))</f>
        <v>16010.982253648446</v>
      </c>
      <c r="AO45" s="67">
        <f ca="1">IF($A45-AO$4&gt;$A$5, OFFSET(New_Cohort!$E$109, $A45-$A$5-AO$4-1, $A45-$A$5-1), OFFSET(Existing_Cohort!$C$208, AO$4-($A45-$A$5), $A45-$A$5))</f>
        <v>16628.773853350285</v>
      </c>
      <c r="AP45" s="67">
        <f ca="1">IF($A45-AP$4&gt;$A$5, OFFSET(New_Cohort!$E$109, $A45-$A$5-AP$4-1, $A45-$A$5-1), OFFSET(Existing_Cohort!$C$208, AP$4-($A45-$A$5), $A45-$A$5))</f>
        <v>11339.029411746913</v>
      </c>
      <c r="AQ45" s="67">
        <f ca="1">IF($A45-AQ$4&gt;$A$5, OFFSET(New_Cohort!$E$109, $A45-$A$5-AQ$4-1, $A45-$A$5-1), OFFSET(Existing_Cohort!$C$208, AQ$4-($A45-$A$5), $A45-$A$5))</f>
        <v>13155.552240660609</v>
      </c>
      <c r="AR45" s="67">
        <f ca="1">IF($A45-AR$4&gt;$A$5, OFFSET(New_Cohort!$E$109, $A45-$A$5-AR$4-1, $A45-$A$5-1), OFFSET(Existing_Cohort!$C$208, AR$4-($A45-$A$5), $A45-$A$5))</f>
        <v>14728.441105288033</v>
      </c>
      <c r="AS45" s="67">
        <f ca="1">IF($A45-AS$4&gt;$A$5, OFFSET(New_Cohort!$E$109, $A45-$A$5-AS$4-1, $A45-$A$5-1), OFFSET(Existing_Cohort!$C$208, AS$4-($A45-$A$5), $A45-$A$5))</f>
        <v>16554.561321474263</v>
      </c>
      <c r="AT45" s="67">
        <f ca="1">IF($A45-AT$4&gt;$A$5, OFFSET(New_Cohort!$E$109, $A45-$A$5-AT$4-1, $A45-$A$5-1), OFFSET(Existing_Cohort!$C$208, AT$4-($A45-$A$5), $A45-$A$5))</f>
        <v>17878.5410249548</v>
      </c>
      <c r="AU45" s="67">
        <f ca="1">IF($A45-AU$4&gt;$A$5, OFFSET(New_Cohort!$E$109, $A45-$A$5-AU$4-1, $A45-$A$5-1), OFFSET(Existing_Cohort!$C$208, AU$4-($A45-$A$5), $A45-$A$5))</f>
        <v>17365.214475309593</v>
      </c>
      <c r="AV45" s="67">
        <f ca="1">IF($A45-AV$4&gt;$A$5, OFFSET(New_Cohort!$E$109, $A45-$A$5-AV$4-1, $A45-$A$5-1), OFFSET(Existing_Cohort!$C$208, AV$4-($A45-$A$5), $A45-$A$5))</f>
        <v>17532.915191519205</v>
      </c>
      <c r="AW45" s="67">
        <f ca="1">IF($A45-AW$4&gt;$A$5, OFFSET(New_Cohort!$E$109, $A45-$A$5-AW$4-1, $A45-$A$5-1), OFFSET(Existing_Cohort!$C$208, AW$4-($A45-$A$5), $A45-$A$5))</f>
        <v>17880.363440357425</v>
      </c>
      <c r="AX45" s="67">
        <f ca="1">IF($A45-AX$4&gt;$A$5, OFFSET(New_Cohort!$E$109, $A45-$A$5-AX$4-1, $A45-$A$5-1), OFFSET(Existing_Cohort!$C$208, AX$4-($A45-$A$5), $A45-$A$5))</f>
        <v>18083.059521512096</v>
      </c>
      <c r="AY45" s="67">
        <f ca="1">IF($A45-AY$4&gt;$A$5, OFFSET(New_Cohort!$E$109, $A45-$A$5-AY$4-1, $A45-$A$5-1), OFFSET(Existing_Cohort!$C$208, AY$4-($A45-$A$5), $A45-$A$5))</f>
        <v>17821.558827628949</v>
      </c>
      <c r="AZ45" s="67">
        <f ca="1">IF($A45-AZ$4&gt;$A$5, OFFSET(New_Cohort!$E$109, $A45-$A$5-AZ$4-1, $A45-$A$5-1), OFFSET(Existing_Cohort!$C$208, AZ$4-($A45-$A$5), $A45-$A$5))</f>
        <v>17139.830457490683</v>
      </c>
      <c r="BA45" s="67">
        <f ca="1">IF($A45-BA$4&gt;$A$5, OFFSET(New_Cohort!$E$109, $A45-$A$5-BA$4-1, $A45-$A$5-1), OFFSET(Existing_Cohort!$C$208, BA$4-($A45-$A$5), $A45-$A$5))</f>
        <v>17198.059895784114</v>
      </c>
      <c r="BB45" s="67">
        <f ca="1">IF($A45-BB$4&gt;$A$5, OFFSET(New_Cohort!$E$109, $A45-$A$5-BB$4-1, $A45-$A$5-1), OFFSET(Existing_Cohort!$C$208, BB$4-($A45-$A$5), $A45-$A$5))</f>
        <v>17051.006627168194</v>
      </c>
      <c r="BC45" s="67">
        <f ca="1">IF($A45-BC$4&gt;$A$5, OFFSET(New_Cohort!$E$109, $A45-$A$5-BC$4-1, $A45-$A$5-1), OFFSET(Existing_Cohort!$C$208, BC$4-($A45-$A$5), $A45-$A$5))</f>
        <v>16592.863469790445</v>
      </c>
      <c r="BD45" s="67">
        <f ca="1">IF($A45-BD$4&gt;$A$5, OFFSET(New_Cohort!$E$109, $A45-$A$5-BD$4-1, $A45-$A$5-1), OFFSET(Existing_Cohort!$C$208, BD$4-($A45-$A$5), $A45-$A$5))</f>
        <v>16105.85289069182</v>
      </c>
      <c r="BE45" s="67">
        <f ca="1">IF($A45-BE$4&gt;$A$5, OFFSET(New_Cohort!$E$109, $A45-$A$5-BE$4-1, $A45-$A$5-1), OFFSET(Existing_Cohort!$C$208, BE$4-($A45-$A$5), $A45-$A$5))</f>
        <v>15722.935455539631</v>
      </c>
      <c r="BF45" s="67">
        <f ca="1">IF($A45-BF$4&gt;$A$5, OFFSET(New_Cohort!$E$109, $A45-$A$5-BF$4-1, $A45-$A$5-1), OFFSET(Existing_Cohort!$C$208, BF$4-($A45-$A$5), $A45-$A$5))</f>
        <v>15415.981102407201</v>
      </c>
      <c r="BG45" s="67">
        <f ca="1">IF($A45-BG$4&gt;$A$5, OFFSET(New_Cohort!$E$109, $A45-$A$5-BG$4-1, $A45-$A$5-1), OFFSET(Existing_Cohort!$C$208, BG$4-($A45-$A$5), $A45-$A$5))</f>
        <v>15102.601268551247</v>
      </c>
      <c r="BH45" s="67">
        <f ca="1">IF($A45-BH$4&gt;$A$5, OFFSET(New_Cohort!$E$109, $A45-$A$5-BH$4-1, $A45-$A$5-1), OFFSET(Existing_Cohort!$C$208, BH$4-($A45-$A$5), $A45-$A$5))</f>
        <v>14914.766743148739</v>
      </c>
      <c r="BI45" s="67">
        <f ca="1">IF($A45-BI$4&gt;$A$5, OFFSET(New_Cohort!$E$109, $A45-$A$5-BI$4-1, $A45-$A$5-1), OFFSET(Existing_Cohort!$C$208, BI$4-($A45-$A$5), $A45-$A$5))</f>
        <v>14916.691685113536</v>
      </c>
      <c r="BJ45" s="67">
        <f ca="1">IF($A45-BJ$4&gt;$A$5, OFFSET(New_Cohort!$E$109, $A45-$A$5-BJ$4-1, $A45-$A$5-1), OFFSET(Existing_Cohort!$C$208, BJ$4-($A45-$A$5), $A45-$A$5))</f>
        <v>15281.180668429053</v>
      </c>
      <c r="BK45" s="67">
        <f ca="1">IF($A45-BK$4&gt;$A$5, OFFSET(New_Cohort!$E$109, $A45-$A$5-BK$4-1, $A45-$A$5-1), OFFSET(Existing_Cohort!$C$208, BK$4-($A45-$A$5), $A45-$A$5))</f>
        <v>15248.3302263892</v>
      </c>
      <c r="BL45" s="67">
        <f ca="1">IF($A45-BL$4&gt;$A$5, OFFSET(New_Cohort!$E$109, $A45-$A$5-BL$4-1, $A45-$A$5-1), OFFSET(Existing_Cohort!$C$208, BL$4-($A45-$A$5), $A45-$A$5))</f>
        <v>14925.924955414524</v>
      </c>
      <c r="BM45" s="67">
        <f ca="1">IF($A45-BM$4&gt;$A$5, OFFSET(New_Cohort!$E$109, $A45-$A$5-BM$4-1, $A45-$A$5-1), OFFSET(Existing_Cohort!$C$208, BM$4-($A45-$A$5), $A45-$A$5))</f>
        <v>15136.614584529565</v>
      </c>
      <c r="BN45" s="67">
        <f ca="1">IF($A45-BN$4&gt;$A$5, OFFSET(New_Cohort!$E$109, $A45-$A$5-BN$4-1, $A45-$A$5-1), OFFSET(Existing_Cohort!$C$208, BN$4-($A45-$A$5), $A45-$A$5))</f>
        <v>15471.882509927316</v>
      </c>
      <c r="BO45" s="67">
        <f ca="1">IF($A45-BO$4&gt;$A$5, OFFSET(New_Cohort!$E$109, $A45-$A$5-BO$4-1, $A45-$A$5-1), OFFSET(Existing_Cohort!$C$208, BO$4-($A45-$A$5), $A45-$A$5))</f>
        <v>15890.251186926609</v>
      </c>
      <c r="BP45" s="67">
        <f ca="1">IF($A45-BP$4&gt;$A$5, OFFSET(New_Cohort!$E$109, $A45-$A$5-BP$4-1, $A45-$A$5-1), OFFSET(Existing_Cohort!$C$208, BP$4-($A45-$A$5), $A45-$A$5))</f>
        <v>16267.20767748174</v>
      </c>
      <c r="BQ45" s="67">
        <f ca="1">IF($A45-BQ$4&gt;$A$5, OFFSET(New_Cohort!$E$109, $A45-$A$5-BQ$4-1, $A45-$A$5-1), OFFSET(Existing_Cohort!$C$208, BQ$4-($A45-$A$5), $A45-$A$5))</f>
        <v>16607.448474269906</v>
      </c>
      <c r="BR45" s="67">
        <f ca="1">IF($A45-BR$4&gt;$A$5, OFFSET(New_Cohort!$E$109, $A45-$A$5-BR$4-1, $A45-$A$5-1), OFFSET(Existing_Cohort!$C$208, BR$4-($A45-$A$5), $A45-$A$5))</f>
        <v>17072.867737341643</v>
      </c>
      <c r="BS45" s="67">
        <f ca="1">IF($A45-BS$4&gt;$A$5, OFFSET(New_Cohort!$E$109, $A45-$A$5-BS$4-1, $A45-$A$5-1), OFFSET(Existing_Cohort!$C$208, BS$4-($A45-$A$5), $A45-$A$5))</f>
        <v>17884.357551972069</v>
      </c>
      <c r="BT45" s="67">
        <f ca="1">IF($A45-BT$4&gt;$A$5, OFFSET(New_Cohort!$E$109, $A45-$A$5-BT$4-1, $A45-$A$5-1), OFFSET(Existing_Cohort!$C$208, BT$4-($A45-$A$5), $A45-$A$5))</f>
        <v>20486.482762767977</v>
      </c>
      <c r="BU45" s="67">
        <f ca="1">IF($A45-BU$4&gt;$A$5, OFFSET(New_Cohort!$E$109, $A45-$A$5-BU$4-1, $A45-$A$5-1), OFFSET(Existing_Cohort!$C$208, BU$4-($A45-$A$5), $A45-$A$5))</f>
        <v>21921.416333755838</v>
      </c>
      <c r="BV45" s="67">
        <f ca="1">IF($A45-BV$4&gt;$A$5, OFFSET(New_Cohort!$E$109, $A45-$A$5-BV$4-1, $A45-$A$5-1), OFFSET(Existing_Cohort!$C$208, BV$4-($A45-$A$5), $A45-$A$5))</f>
        <v>20811.162329726474</v>
      </c>
      <c r="BW45" s="67">
        <f ca="1">IF($A45-BW$4&gt;$A$5, OFFSET(New_Cohort!$E$109, $A45-$A$5-BW$4-1, $A45-$A$5-1), OFFSET(Existing_Cohort!$C$208, BW$4-($A45-$A$5), $A45-$A$5))</f>
        <v>20561.769318377785</v>
      </c>
      <c r="BX45" s="67">
        <f ca="1">IF($A45-BX$4&gt;$A$5, OFFSET(New_Cohort!$E$109, $A45-$A$5-BX$4-1, $A45-$A$5-1), OFFSET(Existing_Cohort!$C$208, BX$4-($A45-$A$5), $A45-$A$5))</f>
        <v>20008.243408139533</v>
      </c>
      <c r="BY45" s="67">
        <f ca="1">IF($A45-BY$4&gt;$A$5, OFFSET(New_Cohort!$E$109, $A45-$A$5-BY$4-1, $A45-$A$5-1), OFFSET(Existing_Cohort!$C$208, BY$4-($A45-$A$5), $A45-$A$5))</f>
        <v>18252.749708508909</v>
      </c>
      <c r="BZ45" s="67">
        <f ca="1">IF($A45-BZ$4&gt;$A$5, OFFSET(New_Cohort!$E$109, $A45-$A$5-BZ$4-1, $A45-$A$5-1), OFFSET(Existing_Cohort!$C$208, BZ$4-($A45-$A$5), $A45-$A$5))</f>
        <v>16619.199756453374</v>
      </c>
      <c r="CA45" s="67">
        <f ca="1">IF($A45-CA$4&gt;$A$5, OFFSET(New_Cohort!$E$109, $A45-$A$5-CA$4-1, $A45-$A$5-1), OFFSET(Existing_Cohort!$C$208, CA$4-($A45-$A$5), $A45-$A$5))</f>
        <v>15272.186263372112</v>
      </c>
      <c r="CB45" s="67">
        <f ca="1">IF($A45-CB$4&gt;$A$5, OFFSET(New_Cohort!$E$109, $A45-$A$5-CB$4-1, $A45-$A$5-1), OFFSET(Existing_Cohort!$C$208, CB$4-($A45-$A$5), $A45-$A$5))</f>
        <v>15266.267797648456</v>
      </c>
      <c r="CC45" s="67">
        <f ca="1">IF($A45-CC$4&gt;$A$5, OFFSET(New_Cohort!$E$109, $A45-$A$5-CC$4-1, $A45-$A$5-1), OFFSET(Existing_Cohort!$C$208, CC$4-($A45-$A$5), $A45-$A$5))</f>
        <v>14962.542477607134</v>
      </c>
      <c r="CD45" s="67">
        <f ca="1">IF($A45-CD$4&gt;$A$5, OFFSET(New_Cohort!$E$109, $A45-$A$5-CD$4-1, $A45-$A$5-1), OFFSET(Existing_Cohort!$C$208, CD$4-($A45-$A$5), $A45-$A$5))</f>
        <v>13450.231773067724</v>
      </c>
      <c r="CE45" s="67">
        <f ca="1">IF($A45-CE$4&gt;$A$5, OFFSET(New_Cohort!$E$109, $A45-$A$5-CE$4-1, $A45-$A$5-1), OFFSET(Existing_Cohort!$C$208, CE$4-($A45-$A$5), $A45-$A$5))</f>
        <v>12298.027615388943</v>
      </c>
      <c r="CF45" s="67">
        <f ca="1">IF($A45-CF$4&gt;$A$5, OFFSET(New_Cohort!$E$109, $A45-$A$5-CF$4-1, $A45-$A$5-1), OFFSET(Existing_Cohort!$C$208, CF$4-($A45-$A$5), $A45-$A$5))</f>
        <v>11117.634960975629</v>
      </c>
      <c r="CG45" s="67">
        <f ca="1">IF($A45-CG$4&gt;$A$5, OFFSET(New_Cohort!$E$109, $A45-$A$5-CG$4-1, $A45-$A$5-1), OFFSET(Existing_Cohort!$C$208, CG$4-($A45-$A$5), $A45-$A$5))</f>
        <v>10156.108336912017</v>
      </c>
      <c r="CH45" s="67">
        <f ca="1">IF($A45-CH$4&gt;$A$5, OFFSET(New_Cohort!$E$109, $A45-$A$5-CH$4-1, $A45-$A$5-1), OFFSET(Existing_Cohort!$C$208, CH$4-($A45-$A$5), $A45-$A$5))</f>
        <v>9851.3957644680286</v>
      </c>
      <c r="CI45" s="67">
        <f ca="1">IF($A45-CI$4&gt;$A$5, OFFSET(New_Cohort!$E$109, $A45-$A$5-CI$4-1, $A45-$A$5-1), OFFSET(Existing_Cohort!$C$208, CI$4-($A45-$A$5), $A45-$A$5))</f>
        <v>9687.8368190203619</v>
      </c>
      <c r="CJ45" s="67">
        <f ca="1">IF($A45-CJ$4&gt;$A$5, OFFSET(New_Cohort!$E$109, $A45-$A$5-CJ$4-1, $A45-$A$5-1), OFFSET(Existing_Cohort!$C$208, CJ$4-($A45-$A$5), $A45-$A$5))</f>
        <v>9612.7139224544662</v>
      </c>
      <c r="CK45" s="67">
        <f ca="1">IF($A45-CK$4&gt;$A$5, OFFSET(New_Cohort!$E$109, $A45-$A$5-CK$4-1, $A45-$A$5-1), OFFSET(Existing_Cohort!$C$208, CK$4-($A45-$A$5), $A45-$A$5))</f>
        <v>9556.3592585469833</v>
      </c>
      <c r="CL45" s="67">
        <f ca="1">IF($A45-CL$4&gt;$A$5, OFFSET(New_Cohort!$E$109, $A45-$A$5-CL$4-1, $A45-$A$5-1), OFFSET(Existing_Cohort!$C$208, CL$4-($A45-$A$5), $A45-$A$5))</f>
        <v>9051.9823962446117</v>
      </c>
      <c r="CM45" s="67">
        <f ca="1">IF($A45-CM$4&gt;$A$5, OFFSET(New_Cohort!$E$109, $A45-$A$5-CM$4-1, $A45-$A$5-1), OFFSET(Existing_Cohort!$C$208, CM$4-($A45-$A$5), $A45-$A$5))</f>
        <v>8356.9605757719237</v>
      </c>
      <c r="CN45" s="67">
        <f ca="1">IF($A45-CN$4&gt;$A$5, OFFSET(New_Cohort!$E$109, $A45-$A$5-CN$4-1, $A45-$A$5-1), OFFSET(Existing_Cohort!$C$208, CN$4-($A45-$A$5), $A45-$A$5))</f>
        <v>7728.4591693755119</v>
      </c>
      <c r="CO45" s="67">
        <f ca="1">IF($A45-CO$4&gt;$A$5, OFFSET(New_Cohort!$E$109, $A45-$A$5-CO$4-1, $A45-$A$5-1), OFFSET(Existing_Cohort!$C$208, CO$4-($A45-$A$5), $A45-$A$5))</f>
        <v>6842.0203406003066</v>
      </c>
      <c r="CP45" s="67">
        <f ca="1">IF($A45-CP$4&gt;$A$5, OFFSET(New_Cohort!$E$109, $A45-$A$5-CP$4-1, $A45-$A$5-1), OFFSET(Existing_Cohort!$C$208, CP$4-($A45-$A$5), $A45-$A$5))</f>
        <v>5880.6299634338684</v>
      </c>
      <c r="CQ45" s="67">
        <f ca="1">IF($A45-CQ$4&gt;$A$5, OFFSET(New_Cohort!$E$109, $A45-$A$5-CQ$4-1, $A45-$A$5-1), OFFSET(Existing_Cohort!$C$208, CQ$4-($A45-$A$5), $A45-$A$5))</f>
        <v>4714.4325468768629</v>
      </c>
      <c r="CR45" s="67">
        <f ca="1">IF($A45-CR$4&gt;$A$5, OFFSET(New_Cohort!$E$109, $A45-$A$5-CR$4-1, $A45-$A$5-1), OFFSET(Existing_Cohort!$C$208, CR$4-($A45-$A$5), $A45-$A$5))</f>
        <v>3785.0108244283811</v>
      </c>
      <c r="CS45" s="67">
        <f ca="1">IF($A45-CS$4&gt;$A$5, OFFSET(New_Cohort!$E$109, $A45-$A$5-CS$4-1, $A45-$A$5-1), OFFSET(Existing_Cohort!$C$208, CS$4-($A45-$A$5), $A45-$A$5))</f>
        <v>3268.2872142055398</v>
      </c>
      <c r="CT45" s="67">
        <f ca="1">IF($A45-CT$4&gt;$A$5, OFFSET(New_Cohort!$E$109, $A45-$A$5-CT$4-1, $A45-$A$5-1), OFFSET(Existing_Cohort!$C$208, CT$4-($A45-$A$5), $A45-$A$5))</f>
        <v>2686.9264659400851</v>
      </c>
      <c r="CU45" s="67">
        <f ca="1">IF($A45-CU$4&gt;$A$5, OFFSET(New_Cohort!$E$109, $A45-$A$5-CU$4-1, $A45-$A$5-1), OFFSET(Existing_Cohort!$C$208, CU$4-($A45-$A$5), $A45-$A$5))</f>
        <v>2257.5601912678867</v>
      </c>
      <c r="CV45" s="67">
        <f ca="1">IF($A45-CV$4&gt;$A$5, OFFSET(New_Cohort!$E$109, $A45-$A$5-CV$4-1, $A45-$A$5-1), OFFSET(Existing_Cohort!$C$208, CV$4-($A45-$A$5), $A45-$A$5))</f>
        <v>1674.2878211721377</v>
      </c>
      <c r="CW45" s="67">
        <f ca="1">IF($A45-CW$4&gt;$A$5, OFFSET(New_Cohort!$E$109, $A45-$A$5-CW$4-1, $A45-$A$5-1), OFFSET(Existing_Cohort!$C$208, CW$4-($A45-$A$5), $A45-$A$5))</f>
        <v>917.08056888729402</v>
      </c>
      <c r="CX45" s="179">
        <f ca="1">SUM(OFFSET(Existing_Cohort!$C$308, $A$5-$A45,$A45-2021, $A45-$A$5+1))</f>
        <v>7466.799300543571</v>
      </c>
      <c r="CY45" s="29"/>
      <c r="CZ45" s="29">
        <f ca="1">SUM(B45:CX45)-OFFSET(Summary_Calculations!$D$26, 0, By_Age!$A45-2022)</f>
        <v>0</v>
      </c>
    </row>
    <row r="46" spans="1:104" x14ac:dyDescent="0.35">
      <c r="A46">
        <f t="shared" si="0"/>
        <v>2062</v>
      </c>
      <c r="B46" s="178">
        <f ca="1">IF($A46-B$4&gt;$A$5, OFFSET(New_Cohort!$E$109, $A46-$A$5-B$4-1, $A46-$A$5-1), OFFSET(Existing_Cohort!$C$208, B$4-($A46-$A$5), $A46-$A$5))</f>
        <v>11057.43241523576</v>
      </c>
      <c r="C46" s="67">
        <f ca="1">IF($A46-C$4&gt;$A$5, OFFSET(New_Cohort!$E$109, $A46-$A$5-C$4-1, $A46-$A$5-1), OFFSET(Existing_Cohort!$C$208, C$4-($A46-$A$5), $A46-$A$5))</f>
        <v>11051.755663378721</v>
      </c>
      <c r="D46" s="67">
        <f ca="1">IF($A46-D$4&gt;$A$5, OFFSET(New_Cohort!$E$109, $A46-$A$5-D$4-1, $A46-$A$5-1), OFFSET(Existing_Cohort!$C$208, D$4-($A46-$A$5), $A46-$A$5))</f>
        <v>11097.61392176634</v>
      </c>
      <c r="E46" s="67">
        <f ca="1">IF($A46-E$4&gt;$A$5, OFFSET(New_Cohort!$E$109, $A46-$A$5-E$4-1, $A46-$A$5-1), OFFSET(Existing_Cohort!$C$208, E$4-($A46-$A$5), $A46-$A$5))</f>
        <v>11205.419413160325</v>
      </c>
      <c r="F46" s="67">
        <f ca="1">IF($A46-F$4&gt;$A$5, OFFSET(New_Cohort!$E$109, $A46-$A$5-F$4-1, $A46-$A$5-1), OFFSET(Existing_Cohort!$C$208, F$4-($A46-$A$5), $A46-$A$5))</f>
        <v>11367.606301976359</v>
      </c>
      <c r="G46" s="67">
        <f ca="1">IF($A46-G$4&gt;$A$5, OFFSET(New_Cohort!$E$109, $A46-$A$5-G$4-1, $A46-$A$5-1), OFFSET(Existing_Cohort!$C$208, G$4-($A46-$A$5), $A46-$A$5))</f>
        <v>11583.328419829635</v>
      </c>
      <c r="H46" s="67">
        <f ca="1">IF($A46-H$4&gt;$A$5, OFFSET(New_Cohort!$E$109, $A46-$A$5-H$4-1, $A46-$A$5-1), OFFSET(Existing_Cohort!$C$208, H$4-($A46-$A$5), $A46-$A$5))</f>
        <v>10948.992475884854</v>
      </c>
      <c r="I46" s="67">
        <f ca="1">IF($A46-I$4&gt;$A$5, OFFSET(New_Cohort!$E$109, $A46-$A$5-I$4-1, $A46-$A$5-1), OFFSET(Existing_Cohort!$C$208, I$4-($A46-$A$5), $A46-$A$5))</f>
        <v>10822.823803875242</v>
      </c>
      <c r="J46" s="67">
        <f ca="1">IF($A46-J$4&gt;$A$5, OFFSET(New_Cohort!$E$109, $A46-$A$5-J$4-1, $A46-$A$5-1), OFFSET(Existing_Cohort!$C$208, J$4-($A46-$A$5), $A46-$A$5))</f>
        <v>10816.974620823825</v>
      </c>
      <c r="K46" s="67">
        <f ca="1">IF($A46-K$4&gt;$A$5, OFFSET(New_Cohort!$E$109, $A46-$A$5-K$4-1, $A46-$A$5-1), OFFSET(Existing_Cohort!$C$208, K$4-($A46-$A$5), $A46-$A$5))</f>
        <v>10909.647934439927</v>
      </c>
      <c r="L46" s="67">
        <f ca="1">IF($A46-L$4&gt;$A$5, OFFSET(New_Cohort!$E$109, $A46-$A$5-L$4-1, $A46-$A$5-1), OFFSET(Existing_Cohort!$C$208, L$4-($A46-$A$5), $A46-$A$5))</f>
        <v>11113.089615092831</v>
      </c>
      <c r="M46" s="67">
        <f ca="1">IF($A46-M$4&gt;$A$5, OFFSET(New_Cohort!$E$109, $A46-$A$5-M$4-1, $A46-$A$5-1), OFFSET(Existing_Cohort!$C$208, M$4-($A46-$A$5), $A46-$A$5))</f>
        <v>11388.421243251021</v>
      </c>
      <c r="N46" s="67">
        <f ca="1">IF($A46-N$4&gt;$A$5, OFFSET(New_Cohort!$E$109, $A46-$A$5-N$4-1, $A46-$A$5-1), OFFSET(Existing_Cohort!$C$208, N$4-($A46-$A$5), $A46-$A$5))</f>
        <v>11604.544649959984</v>
      </c>
      <c r="O46" s="67">
        <f ca="1">IF($A46-O$4&gt;$A$5, OFFSET(New_Cohort!$E$109, $A46-$A$5-O$4-1, $A46-$A$5-1), OFFSET(Existing_Cohort!$C$208, O$4-($A46-$A$5), $A46-$A$5))</f>
        <v>11791.265298292881</v>
      </c>
      <c r="P46" s="67">
        <f ca="1">IF($A46-P$4&gt;$A$5, OFFSET(New_Cohort!$E$109, $A46-$A$5-P$4-1, $A46-$A$5-1), OFFSET(Existing_Cohort!$C$208, P$4-($A46-$A$5), $A46-$A$5))</f>
        <v>11951.473959171366</v>
      </c>
      <c r="Q46" s="67">
        <f ca="1">IF($A46-Q$4&gt;$A$5, OFFSET(New_Cohort!$E$109, $A46-$A$5-Q$4-1, $A46-$A$5-1), OFFSET(Existing_Cohort!$C$208, Q$4-($A46-$A$5), $A46-$A$5))</f>
        <v>12081.736836813156</v>
      </c>
      <c r="R46" s="67">
        <f ca="1">IF($A46-R$4&gt;$A$5, OFFSET(New_Cohort!$E$109, $A46-$A$5-R$4-1, $A46-$A$5-1), OFFSET(Existing_Cohort!$C$208, R$4-($A46-$A$5), $A46-$A$5))</f>
        <v>12150.50849230795</v>
      </c>
      <c r="S46" s="67">
        <f ca="1">IF($A46-S$4&gt;$A$5, OFFSET(New_Cohort!$E$109, $A46-$A$5-S$4-1, $A46-$A$5-1), OFFSET(Existing_Cohort!$C$208, S$4-($A46-$A$5), $A46-$A$5))</f>
        <v>12129.099400039571</v>
      </c>
      <c r="T46" s="67">
        <f ca="1">IF($A46-T$4&gt;$A$5, OFFSET(New_Cohort!$E$109, $A46-$A$5-T$4-1, $A46-$A$5-1), OFFSET(Existing_Cohort!$C$208, T$4-($A46-$A$5), $A46-$A$5))</f>
        <v>13666.939595185515</v>
      </c>
      <c r="U46" s="67">
        <f ca="1">IF($A46-U$4&gt;$A$5, OFFSET(New_Cohort!$E$109, $A46-$A$5-U$4-1, $A46-$A$5-1), OFFSET(Existing_Cohort!$C$208, U$4-($A46-$A$5), $A46-$A$5))</f>
        <v>13894.608293031331</v>
      </c>
      <c r="V46" s="67">
        <f ca="1">IF($A46-V$4&gt;$A$5, OFFSET(New_Cohort!$E$109, $A46-$A$5-V$4-1, $A46-$A$5-1), OFFSET(Existing_Cohort!$C$208, V$4-($A46-$A$5), $A46-$A$5))</f>
        <v>13986.392948749293</v>
      </c>
      <c r="W46" s="67">
        <f ca="1">IF($A46-W$4&gt;$A$5, OFFSET(New_Cohort!$E$109, $A46-$A$5-W$4-1, $A46-$A$5-1), OFFSET(Existing_Cohort!$C$208, W$4-($A46-$A$5), $A46-$A$5))</f>
        <v>13933.106775938984</v>
      </c>
      <c r="X46" s="67">
        <f ca="1">IF($A46-X$4&gt;$A$5, OFFSET(New_Cohort!$E$109, $A46-$A$5-X$4-1, $A46-$A$5-1), OFFSET(Existing_Cohort!$C$208, X$4-($A46-$A$5), $A46-$A$5))</f>
        <v>13774.347678037975</v>
      </c>
      <c r="Y46" s="67">
        <f ca="1">IF($A46-Y$4&gt;$A$5, OFFSET(New_Cohort!$E$109, $A46-$A$5-Y$4-1, $A46-$A$5-1), OFFSET(Existing_Cohort!$C$208, Y$4-($A46-$A$5), $A46-$A$5))</f>
        <v>13634.180378722698</v>
      </c>
      <c r="Z46" s="67">
        <f ca="1">IF($A46-Z$4&gt;$A$5, OFFSET(New_Cohort!$E$109, $A46-$A$5-Z$4-1, $A46-$A$5-1), OFFSET(Existing_Cohort!$C$208, Z$4-($A46-$A$5), $A46-$A$5))</f>
        <v>13475.401759265285</v>
      </c>
      <c r="AA46" s="67">
        <f ca="1">IF($A46-AA$4&gt;$A$5, OFFSET(New_Cohort!$E$109, $A46-$A$5-AA$4-1, $A46-$A$5-1), OFFSET(Existing_Cohort!$C$208, AA$4-($A46-$A$5), $A46-$A$5))</f>
        <v>13299.095870534198</v>
      </c>
      <c r="AB46" s="67">
        <f ca="1">IF($A46-AB$4&gt;$A$5, OFFSET(New_Cohort!$E$109, $A46-$A$5-AB$4-1, $A46-$A$5-1), OFFSET(Existing_Cohort!$C$208, AB$4-($A46-$A$5), $A46-$A$5))</f>
        <v>13140.554772942716</v>
      </c>
      <c r="AC46" s="67">
        <f ca="1">IF($A46-AC$4&gt;$A$5, OFFSET(New_Cohort!$E$109, $A46-$A$5-AC$4-1, $A46-$A$5-1), OFFSET(Existing_Cohort!$C$208, AC$4-($A46-$A$5), $A46-$A$5))</f>
        <v>13003.562719426467</v>
      </c>
      <c r="AD46" s="67">
        <f ca="1">IF($A46-AD$4&gt;$A$5, OFFSET(New_Cohort!$E$109, $A46-$A$5-AD$4-1, $A46-$A$5-1), OFFSET(Existing_Cohort!$C$208, AD$4-($A46-$A$5), $A46-$A$5))</f>
        <v>12896.377730304179</v>
      </c>
      <c r="AE46" s="67">
        <f ca="1">IF($A46-AE$4&gt;$A$5, OFFSET(New_Cohort!$E$109, $A46-$A$5-AE$4-1, $A46-$A$5-1), OFFSET(Existing_Cohort!$C$208, AE$4-($A46-$A$5), $A46-$A$5))</f>
        <v>12806.828586315336</v>
      </c>
      <c r="AF46" s="67">
        <f ca="1">IF($A46-AF$4&gt;$A$5, OFFSET(New_Cohort!$E$109, $A46-$A$5-AF$4-1, $A46-$A$5-1), OFFSET(Existing_Cohort!$C$208, AF$4-($A46-$A$5), $A46-$A$5))</f>
        <v>12758.438227968531</v>
      </c>
      <c r="AG46" s="67">
        <f ca="1">IF($A46-AG$4&gt;$A$5, OFFSET(New_Cohort!$E$109, $A46-$A$5-AG$4-1, $A46-$A$5-1), OFFSET(Existing_Cohort!$C$208, AG$4-($A46-$A$5), $A46-$A$5))</f>
        <v>12779.302378119399</v>
      </c>
      <c r="AH46" s="67">
        <f ca="1">IF($A46-AH$4&gt;$A$5, OFFSET(New_Cohort!$E$109, $A46-$A$5-AH$4-1, $A46-$A$5-1), OFFSET(Existing_Cohort!$C$208, AH$4-($A46-$A$5), $A46-$A$5))</f>
        <v>12870.113324675945</v>
      </c>
      <c r="AI46" s="67">
        <f ca="1">IF($A46-AI$4&gt;$A$5, OFFSET(New_Cohort!$E$109, $A46-$A$5-AI$4-1, $A46-$A$5-1), OFFSET(Existing_Cohort!$C$208, AI$4-($A46-$A$5), $A46-$A$5))</f>
        <v>13022.977971908687</v>
      </c>
      <c r="AJ46" s="67">
        <f ca="1">IF($A46-AJ$4&gt;$A$5, OFFSET(New_Cohort!$E$109, $A46-$A$5-AJ$4-1, $A46-$A$5-1), OFFSET(Existing_Cohort!$C$208, AJ$4-($A46-$A$5), $A46-$A$5))</f>
        <v>13244.123503747043</v>
      </c>
      <c r="AK46" s="67">
        <f ca="1">IF($A46-AK$4&gt;$A$5, OFFSET(New_Cohort!$E$109, $A46-$A$5-AK$4-1, $A46-$A$5-1), OFFSET(Existing_Cohort!$C$208, AK$4-($A46-$A$5), $A46-$A$5))</f>
        <v>13562.805541078305</v>
      </c>
      <c r="AL46" s="67">
        <f ca="1">IF($A46-AL$4&gt;$A$5, OFFSET(New_Cohort!$E$109, $A46-$A$5-AL$4-1, $A46-$A$5-1), OFFSET(Existing_Cohort!$C$208, AL$4-($A46-$A$5), $A46-$A$5))</f>
        <v>14112.081100065123</v>
      </c>
      <c r="AM46" s="67">
        <f ca="1">IF($A46-AM$4&gt;$A$5, OFFSET(New_Cohort!$E$109, $A46-$A$5-AM$4-1, $A46-$A$5-1), OFFSET(Existing_Cohort!$C$208, AM$4-($A46-$A$5), $A46-$A$5))</f>
        <v>14795.87811569075</v>
      </c>
      <c r="AN46" s="67">
        <f ca="1">IF($A46-AN$4&gt;$A$5, OFFSET(New_Cohort!$E$109, $A46-$A$5-AN$4-1, $A46-$A$5-1), OFFSET(Existing_Cohort!$C$208, AN$4-($A46-$A$5), $A46-$A$5))</f>
        <v>15393.036310072875</v>
      </c>
      <c r="AO46" s="67">
        <f ca="1">IF($A46-AO$4&gt;$A$5, OFFSET(New_Cohort!$E$109, $A46-$A$5-AO$4-1, $A46-$A$5-1), OFFSET(Existing_Cohort!$C$208, AO$4-($A46-$A$5), $A46-$A$5))</f>
        <v>16001.092586063185</v>
      </c>
      <c r="AP46" s="67">
        <f ca="1">IF($A46-AP$4&gt;$A$5, OFFSET(New_Cohort!$E$109, $A46-$A$5-AP$4-1, $A46-$A$5-1), OFFSET(Existing_Cohort!$C$208, AP$4-($A46-$A$5), $A46-$A$5))</f>
        <v>16617.468410285681</v>
      </c>
      <c r="AQ46" s="67">
        <f ca="1">IF($A46-AQ$4&gt;$A$5, OFFSET(New_Cohort!$E$109, $A46-$A$5-AQ$4-1, $A46-$A$5-1), OFFSET(Existing_Cohort!$C$208, AQ$4-($A46-$A$5), $A46-$A$5))</f>
        <v>11330.585736953191</v>
      </c>
      <c r="AR46" s="67">
        <f ca="1">IF($A46-AR$4&gt;$A$5, OFFSET(New_Cohort!$E$109, $A46-$A$5-AR$4-1, $A46-$A$5-1), OFFSET(Existing_Cohort!$C$208, AR$4-($A46-$A$5), $A46-$A$5))</f>
        <v>13144.816520733086</v>
      </c>
      <c r="AS46" s="67">
        <f ca="1">IF($A46-AS$4&gt;$A$5, OFFSET(New_Cohort!$E$109, $A46-$A$5-AS$4-1, $A46-$A$5-1), OFFSET(Existing_Cohort!$C$208, AS$4-($A46-$A$5), $A46-$A$5))</f>
        <v>14715.228548773741</v>
      </c>
      <c r="AT46" s="67">
        <f ca="1">IF($A46-AT$4&gt;$A$5, OFFSET(New_Cohort!$E$109, $A46-$A$5-AT$4-1, $A46-$A$5-1), OFFSET(Existing_Cohort!$C$208, AT$4-($A46-$A$5), $A46-$A$5))</f>
        <v>16538.208451386199</v>
      </c>
      <c r="AU46" s="67">
        <f ca="1">IF($A46-AU$4&gt;$A$5, OFFSET(New_Cohort!$E$109, $A46-$A$5-AU$4-1, $A46-$A$5-1), OFFSET(Existing_Cohort!$C$208, AU$4-($A46-$A$5), $A46-$A$5))</f>
        <v>17859.052363959006</v>
      </c>
      <c r="AV46" s="67">
        <f ca="1">IF($A46-AV$4&gt;$A$5, OFFSET(New_Cohort!$E$109, $A46-$A$5-AV$4-1, $A46-$A$5-1), OFFSET(Existing_Cohort!$C$208, AV$4-($A46-$A$5), $A46-$A$5))</f>
        <v>17344.307990253503</v>
      </c>
      <c r="AW46" s="67">
        <f ca="1">IF($A46-AW$4&gt;$A$5, OFFSET(New_Cohort!$E$109, $A46-$A$5-AW$4-1, $A46-$A$5-1), OFFSET(Existing_Cohort!$C$208, AW$4-($A46-$A$5), $A46-$A$5))</f>
        <v>17509.579443628565</v>
      </c>
      <c r="AX46" s="67">
        <f ca="1">IF($A46-AX$4&gt;$A$5, OFFSET(New_Cohort!$E$109, $A46-$A$5-AX$4-1, $A46-$A$5-1), OFFSET(Existing_Cohort!$C$208, AX$4-($A46-$A$5), $A46-$A$5))</f>
        <v>17854.082147387122</v>
      </c>
      <c r="AY46" s="67">
        <f ca="1">IF($A46-AY$4&gt;$A$5, OFFSET(New_Cohort!$E$109, $A46-$A$5-AY$4-1, $A46-$A$5-1), OFFSET(Existing_Cohort!$C$208, AY$4-($A46-$A$5), $A46-$A$5))</f>
        <v>18053.755300671146</v>
      </c>
      <c r="AZ46" s="67">
        <f ca="1">IF($A46-AZ$4&gt;$A$5, OFFSET(New_Cohort!$E$109, $A46-$A$5-AZ$4-1, $A46-$A$5-1), OFFSET(Existing_Cohort!$C$208, AZ$4-($A46-$A$5), $A46-$A$5))</f>
        <v>17789.819299976894</v>
      </c>
      <c r="BA46" s="67">
        <f ca="1">IF($A46-BA$4&gt;$A$5, OFFSET(New_Cohort!$E$109, $A46-$A$5-BA$4-1, $A46-$A$5-1), OFFSET(Existing_Cohort!$C$208, BA$4-($A46-$A$5), $A46-$A$5))</f>
        <v>17106.389071146288</v>
      </c>
      <c r="BB46" s="67">
        <f ca="1">IF($A46-BB$4&gt;$A$5, OFFSET(New_Cohort!$E$109, $A46-$A$5-BB$4-1, $A46-$A$5-1), OFFSET(Existing_Cohort!$C$208, BB$4-($A46-$A$5), $A46-$A$5))</f>
        <v>17161.419588561996</v>
      </c>
      <c r="BC46" s="67">
        <f ca="1">IF($A46-BC$4&gt;$A$5, OFFSET(New_Cohort!$E$109, $A46-$A$5-BC$4-1, $A46-$A$5-1), OFFSET(Existing_Cohort!$C$208, BC$4-($A46-$A$5), $A46-$A$5))</f>
        <v>17011.485532196468</v>
      </c>
      <c r="BD46" s="67">
        <f ca="1">IF($A46-BD$4&gt;$A$5, OFFSET(New_Cohort!$E$109, $A46-$A$5-BD$4-1, $A46-$A$5-1), OFFSET(Existing_Cohort!$C$208, BD$4-($A46-$A$5), $A46-$A$5))</f>
        <v>16551.181177887898</v>
      </c>
      <c r="BE46" s="67">
        <f ca="1">IF($A46-BE$4&gt;$A$5, OFFSET(New_Cohort!$E$109, $A46-$A$5-BE$4-1, $A46-$A$5-1), OFFSET(Existing_Cohort!$C$208, BE$4-($A46-$A$5), $A46-$A$5))</f>
        <v>16062.155149504393</v>
      </c>
      <c r="BF46" s="67">
        <f ca="1">IF($A46-BF$4&gt;$A$5, OFFSET(New_Cohort!$E$109, $A46-$A$5-BF$4-1, $A46-$A$5-1), OFFSET(Existing_Cohort!$C$208, BF$4-($A46-$A$5), $A46-$A$5))</f>
        <v>15677.033956245805</v>
      </c>
      <c r="BG46" s="67">
        <f ca="1">IF($A46-BG$4&gt;$A$5, OFFSET(New_Cohort!$E$109, $A46-$A$5-BG$4-1, $A46-$A$5-1), OFFSET(Existing_Cohort!$C$208, BG$4-($A46-$A$5), $A46-$A$5))</f>
        <v>15367.684340640146</v>
      </c>
      <c r="BH46" s="67">
        <f ca="1">IF($A46-BH$4&gt;$A$5, OFFSET(New_Cohort!$E$109, $A46-$A$5-BH$4-1, $A46-$A$5-1), OFFSET(Existing_Cohort!$C$208, BH$4-($A46-$A$5), $A46-$A$5))</f>
        <v>15051.783913883562</v>
      </c>
      <c r="BI46" s="67">
        <f ca="1">IF($A46-BI$4&gt;$A$5, OFFSET(New_Cohort!$E$109, $A46-$A$5-BI$4-1, $A46-$A$5-1), OFFSET(Existing_Cohort!$C$208, BI$4-($A46-$A$5), $A46-$A$5))</f>
        <v>14860.651915305876</v>
      </c>
      <c r="BJ46" s="67">
        <f ca="1">IF($A46-BJ$4&gt;$A$5, OFFSET(New_Cohort!$E$109, $A46-$A$5-BJ$4-1, $A46-$A$5-1), OFFSET(Existing_Cohort!$C$208, BJ$4-($A46-$A$5), $A46-$A$5))</f>
        <v>14857.964645582972</v>
      </c>
      <c r="BK46" s="67">
        <f ca="1">IF($A46-BK$4&gt;$A$5, OFFSET(New_Cohort!$E$109, $A46-$A$5-BK$4-1, $A46-$A$5-1), OFFSET(Existing_Cohort!$C$208, BK$4-($A46-$A$5), $A46-$A$5))</f>
        <v>15215.364929529494</v>
      </c>
      <c r="BL46" s="67">
        <f ca="1">IF($A46-BL$4&gt;$A$5, OFFSET(New_Cohort!$E$109, $A46-$A$5-BL$4-1, $A46-$A$5-1), OFFSET(Existing_Cohort!$C$208, BL$4-($A46-$A$5), $A46-$A$5))</f>
        <v>15175.918202602499</v>
      </c>
      <c r="BM46" s="67">
        <f ca="1">IF($A46-BM$4&gt;$A$5, OFFSET(New_Cohort!$E$109, $A46-$A$5-BM$4-1, $A46-$A$5-1), OFFSET(Existing_Cohort!$C$208, BM$4-($A46-$A$5), $A46-$A$5))</f>
        <v>14847.260552238218</v>
      </c>
      <c r="BN46" s="67">
        <f ca="1">IF($A46-BN$4&gt;$A$5, OFFSET(New_Cohort!$E$109, $A46-$A$5-BN$4-1, $A46-$A$5-1), OFFSET(Existing_Cohort!$C$208, BN$4-($A46-$A$5), $A46-$A$5))</f>
        <v>15047.658727100326</v>
      </c>
      <c r="BO46" s="67">
        <f ca="1">IF($A46-BO$4&gt;$A$5, OFFSET(New_Cohort!$E$109, $A46-$A$5-BO$4-1, $A46-$A$5-1), OFFSET(Existing_Cohort!$C$208, BO$4-($A46-$A$5), $A46-$A$5))</f>
        <v>15370.154253499893</v>
      </c>
      <c r="BP46" s="67">
        <f ca="1">IF($A46-BP$4&gt;$A$5, OFFSET(New_Cohort!$E$109, $A46-$A$5-BP$4-1, $A46-$A$5-1), OFFSET(Existing_Cohort!$C$208, BP$4-($A46-$A$5), $A46-$A$5))</f>
        <v>15773.076619751086</v>
      </c>
      <c r="BQ46" s="67">
        <f ca="1">IF($A46-BQ$4&gt;$A$5, OFFSET(New_Cohort!$E$109, $A46-$A$5-BQ$4-1, $A46-$A$5-1), OFFSET(Existing_Cohort!$C$208, BQ$4-($A46-$A$5), $A46-$A$5))</f>
        <v>16132.383598344646</v>
      </c>
      <c r="BR46" s="67">
        <f ca="1">IF($A46-BR$4&gt;$A$5, OFFSET(New_Cohort!$E$109, $A46-$A$5-BR$4-1, $A46-$A$5-1), OFFSET(Existing_Cohort!$C$208, BR$4-($A46-$A$5), $A46-$A$5))</f>
        <v>16452.434834700034</v>
      </c>
      <c r="BS46" s="67">
        <f ca="1">IF($A46-BS$4&gt;$A$5, OFFSET(New_Cohort!$E$109, $A46-$A$5-BS$4-1, $A46-$A$5-1), OFFSET(Existing_Cohort!$C$208, BS$4-($A46-$A$5), $A46-$A$5))</f>
        <v>16893.090692965539</v>
      </c>
      <c r="BT46" s="67">
        <f ca="1">IF($A46-BT$4&gt;$A$5, OFFSET(New_Cohort!$E$109, $A46-$A$5-BT$4-1, $A46-$A$5-1), OFFSET(Existing_Cohort!$C$208, BT$4-($A46-$A$5), $A46-$A$5))</f>
        <v>17671.627246052434</v>
      </c>
      <c r="BU46" s="67">
        <f ca="1">IF($A46-BU$4&gt;$A$5, OFFSET(New_Cohort!$E$109, $A46-$A$5-BU$4-1, $A46-$A$5-1), OFFSET(Existing_Cohort!$C$208, BU$4-($A46-$A$5), $A46-$A$5))</f>
        <v>20211.046827970909</v>
      </c>
      <c r="BV46" s="67">
        <f ca="1">IF($A46-BV$4&gt;$A$5, OFFSET(New_Cohort!$E$109, $A46-$A$5-BV$4-1, $A46-$A$5-1), OFFSET(Existing_Cohort!$C$208, BV$4-($A46-$A$5), $A46-$A$5))</f>
        <v>21588.306793302199</v>
      </c>
      <c r="BW46" s="67">
        <f ca="1">IF($A46-BW$4&gt;$A$5, OFFSET(New_Cohort!$E$109, $A46-$A$5-BW$4-1, $A46-$A$5-1), OFFSET(Existing_Cohort!$C$208, BW$4-($A46-$A$5), $A46-$A$5))</f>
        <v>20454.127324588779</v>
      </c>
      <c r="BX46" s="67">
        <f ca="1">IF($A46-BX$4&gt;$A$5, OFFSET(New_Cohort!$E$109, $A46-$A$5-BX$4-1, $A46-$A$5-1), OFFSET(Existing_Cohort!$C$208, BX$4-($A46-$A$5), $A46-$A$5))</f>
        <v>20164.217349712417</v>
      </c>
      <c r="BY46" s="67">
        <f ca="1">IF($A46-BY$4&gt;$A$5, OFFSET(New_Cohort!$E$109, $A46-$A$5-BY$4-1, $A46-$A$5-1), OFFSET(Existing_Cohort!$C$208, BY$4-($A46-$A$5), $A46-$A$5))</f>
        <v>19573.182592350859</v>
      </c>
      <c r="BZ46" s="67">
        <f ca="1">IF($A46-BZ$4&gt;$A$5, OFFSET(New_Cohort!$E$109, $A46-$A$5-BZ$4-1, $A46-$A$5-1), OFFSET(Existing_Cohort!$C$208, BZ$4-($A46-$A$5), $A46-$A$5))</f>
        <v>17807.420249059156</v>
      </c>
      <c r="CA46" s="67">
        <f ca="1">IF($A46-CA$4&gt;$A$5, OFFSET(New_Cohort!$E$109, $A46-$A$5-CA$4-1, $A46-$A$5-1), OFFSET(Existing_Cohort!$C$208, CA$4-($A46-$A$5), $A46-$A$5))</f>
        <v>16165.253894175552</v>
      </c>
      <c r="CB46" s="67">
        <f ca="1">IF($A46-CB$4&gt;$A$5, OFFSET(New_Cohort!$E$109, $A46-$A$5-CB$4-1, $A46-$A$5-1), OFFSET(Existing_Cohort!$C$208, CB$4-($A46-$A$5), $A46-$A$5))</f>
        <v>14806.114441548143</v>
      </c>
      <c r="CC46" s="67">
        <f ca="1">IF($A46-CC$4&gt;$A$5, OFFSET(New_Cohort!$E$109, $A46-$A$5-CC$4-1, $A46-$A$5-1), OFFSET(Existing_Cohort!$C$208, CC$4-($A46-$A$5), $A46-$A$5))</f>
        <v>14746.708821150945</v>
      </c>
      <c r="CD46" s="67">
        <f ca="1">IF($A46-CD$4&gt;$A$5, OFFSET(New_Cohort!$E$109, $A46-$A$5-CD$4-1, $A46-$A$5-1), OFFSET(Existing_Cohort!$C$208, CD$4-($A46-$A$5), $A46-$A$5))</f>
        <v>14395.572304061727</v>
      </c>
      <c r="CE46" s="67">
        <f ca="1">IF($A46-CE$4&gt;$A$5, OFFSET(New_Cohort!$E$109, $A46-$A$5-CE$4-1, $A46-$A$5-1), OFFSET(Existing_Cohort!$C$208, CE$4-($A46-$A$5), $A46-$A$5))</f>
        <v>12883.634472259651</v>
      </c>
      <c r="CF46" s="67">
        <f ca="1">IF($A46-CF$4&gt;$A$5, OFFSET(New_Cohort!$E$109, $A46-$A$5-CF$4-1, $A46-$A$5-1), OFFSET(Existing_Cohort!$C$208, CF$4-($A46-$A$5), $A46-$A$5))</f>
        <v>11722.928082536971</v>
      </c>
      <c r="CG46" s="67">
        <f ca="1">IF($A46-CG$4&gt;$A$5, OFFSET(New_Cohort!$E$109, $A46-$A$5-CG$4-1, $A46-$A$5-1), OFFSET(Existing_Cohort!$C$208, CG$4-($A46-$A$5), $A46-$A$5))</f>
        <v>10541.32448884348</v>
      </c>
      <c r="CH46" s="67">
        <f ca="1">IF($A46-CH$4&gt;$A$5, OFFSET(New_Cohort!$E$109, $A46-$A$5-CH$4-1, $A46-$A$5-1), OFFSET(Existing_Cohort!$C$208, CH$4-($A46-$A$5), $A46-$A$5))</f>
        <v>9573.4046756481439</v>
      </c>
      <c r="CI46" s="67">
        <f ca="1">IF($A46-CI$4&gt;$A$5, OFFSET(New_Cohort!$E$109, $A46-$A$5-CI$4-1, $A46-$A$5-1), OFFSET(Existing_Cohort!$C$208, CI$4-($A46-$A$5), $A46-$A$5))</f>
        <v>9226.8574877016708</v>
      </c>
      <c r="CJ46" s="67">
        <f ca="1">IF($A46-CJ$4&gt;$A$5, OFFSET(New_Cohort!$E$109, $A46-$A$5-CJ$4-1, $A46-$A$5-1), OFFSET(Existing_Cohort!$C$208, CJ$4-($A46-$A$5), $A46-$A$5))</f>
        <v>9010.5167708243916</v>
      </c>
      <c r="CK46" s="67">
        <f ca="1">IF($A46-CK$4&gt;$A$5, OFFSET(New_Cohort!$E$109, $A46-$A$5-CK$4-1, $A46-$A$5-1), OFFSET(Existing_Cohort!$C$208, CK$4-($A46-$A$5), $A46-$A$5))</f>
        <v>8873.1968369434762</v>
      </c>
      <c r="CL46" s="67">
        <f ca="1">IF($A46-CL$4&gt;$A$5, OFFSET(New_Cohort!$E$109, $A46-$A$5-CL$4-1, $A46-$A$5-1), OFFSET(Existing_Cohort!$C$208, CL$4-($A46-$A$5), $A46-$A$5))</f>
        <v>8749.4808711035221</v>
      </c>
      <c r="CM46" s="67">
        <f ca="1">IF($A46-CM$4&gt;$A$5, OFFSET(New_Cohort!$E$109, $A46-$A$5-CM$4-1, $A46-$A$5-1), OFFSET(Existing_Cohort!$C$208, CM$4-($A46-$A$5), $A46-$A$5))</f>
        <v>8215.5532283663888</v>
      </c>
      <c r="CN46" s="67">
        <f ca="1">IF($A46-CN$4&gt;$A$5, OFFSET(New_Cohort!$E$109, $A46-$A$5-CN$4-1, $A46-$A$5-1), OFFSET(Existing_Cohort!$C$208, CN$4-($A46-$A$5), $A46-$A$5))</f>
        <v>7514.4768369180565</v>
      </c>
      <c r="CO46" s="67">
        <f ca="1">IF($A46-CO$4&gt;$A$5, OFFSET(New_Cohort!$E$109, $A46-$A$5-CO$4-1, $A46-$A$5-1), OFFSET(Existing_Cohort!$C$208, CO$4-($A46-$A$5), $A46-$A$5))</f>
        <v>6881.0769930539918</v>
      </c>
      <c r="CP46" s="67">
        <f ca="1">IF($A46-CP$4&gt;$A$5, OFFSET(New_Cohort!$E$109, $A46-$A$5-CP$4-1, $A46-$A$5-1), OFFSET(Existing_Cohort!$C$208, CP$4-($A46-$A$5), $A46-$A$5))</f>
        <v>6028.4661168845032</v>
      </c>
      <c r="CQ46" s="67">
        <f ca="1">IF($A46-CQ$4&gt;$A$5, OFFSET(New_Cohort!$E$109, $A46-$A$5-CQ$4-1, $A46-$A$5-1), OFFSET(Existing_Cohort!$C$208, CQ$4-($A46-$A$5), $A46-$A$5))</f>
        <v>5124.2289841589827</v>
      </c>
      <c r="CR46" s="67">
        <f ca="1">IF($A46-CR$4&gt;$A$5, OFFSET(New_Cohort!$E$109, $A46-$A$5-CR$4-1, $A46-$A$5-1), OFFSET(Existing_Cohort!$C$208, CR$4-($A46-$A$5), $A46-$A$5))</f>
        <v>4059.7565753952563</v>
      </c>
      <c r="CS46" s="67">
        <f ca="1">IF($A46-CS$4&gt;$A$5, OFFSET(New_Cohort!$E$109, $A46-$A$5-CS$4-1, $A46-$A$5-1), OFFSET(Existing_Cohort!$C$208, CS$4-($A46-$A$5), $A46-$A$5))</f>
        <v>3218.4072953598734</v>
      </c>
      <c r="CT46" s="67">
        <f ca="1">IF($A46-CT$4&gt;$A$5, OFFSET(New_Cohort!$E$109, $A46-$A$5-CT$4-1, $A46-$A$5-1), OFFSET(Existing_Cohort!$C$208, CT$4-($A46-$A$5), $A46-$A$5))</f>
        <v>2741.444825398491</v>
      </c>
      <c r="CU46" s="67">
        <f ca="1">IF($A46-CU$4&gt;$A$5, OFFSET(New_Cohort!$E$109, $A46-$A$5-CU$4-1, $A46-$A$5-1), OFFSET(Existing_Cohort!$C$208, CU$4-($A46-$A$5), $A46-$A$5))</f>
        <v>2220.8773312430703</v>
      </c>
      <c r="CV46" s="67">
        <f ca="1">IF($A46-CV$4&gt;$A$5, OFFSET(New_Cohort!$E$109, $A46-$A$5-CV$4-1, $A46-$A$5-1), OFFSET(Existing_Cohort!$C$208, CV$4-($A46-$A$5), $A46-$A$5))</f>
        <v>1836.4832927191037</v>
      </c>
      <c r="CW46" s="67">
        <f ca="1">IF($A46-CW$4&gt;$A$5, OFFSET(New_Cohort!$E$109, $A46-$A$5-CW$4-1, $A46-$A$5-1), OFFSET(Existing_Cohort!$C$208, CW$4-($A46-$A$5), $A46-$A$5))</f>
        <v>1338.6739139015865</v>
      </c>
      <c r="CX46" s="179">
        <f ca="1">SUM(OFFSET(Existing_Cohort!$C$308, $A$5-$A46,$A46-2021, $A46-$A$5+1))</f>
        <v>8062.7656307928055</v>
      </c>
      <c r="CY46" s="29"/>
      <c r="CZ46" s="29">
        <f ca="1">SUM(B46:CX46)-OFFSET(Summary_Calculations!$D$26, 0, By_Age!$A46-2022)</f>
        <v>0</v>
      </c>
    </row>
    <row r="47" spans="1:104" x14ac:dyDescent="0.35">
      <c r="A47">
        <f t="shared" si="0"/>
        <v>2063</v>
      </c>
      <c r="B47" s="178">
        <f ca="1">IF($A47-B$4&gt;$A$5, OFFSET(New_Cohort!$E$109, $A47-$A$5-B$4-1, $A47-$A$5-1), OFFSET(Existing_Cohort!$C$208, B$4-($A47-$A$5), $A47-$A$5))</f>
        <v>11091.084454016484</v>
      </c>
      <c r="C47" s="67">
        <f ca="1">IF($A47-C$4&gt;$A$5, OFFSET(New_Cohort!$E$109, $A47-$A$5-C$4-1, $A47-$A$5-1), OFFSET(Existing_Cohort!$C$208, C$4-($A47-$A$5), $A47-$A$5))</f>
        <v>11052.806528863417</v>
      </c>
      <c r="D47" s="67">
        <f ca="1">IF($A47-D$4&gt;$A$5, OFFSET(New_Cohort!$E$109, $A47-$A$5-D$4-1, $A47-$A$5-1), OFFSET(Existing_Cohort!$C$208, D$4-($A47-$A$5), $A47-$A$5))</f>
        <v>11048.426809620254</v>
      </c>
      <c r="E47" s="67">
        <f ca="1">IF($A47-E$4&gt;$A$5, OFFSET(New_Cohort!$E$109, $A47-$A$5-E$4-1, $A47-$A$5-1), OFFSET(Existing_Cohort!$C$208, E$4-($A47-$A$5), $A47-$A$5))</f>
        <v>11095.173756655211</v>
      </c>
      <c r="F47" s="67">
        <f ca="1">IF($A47-F$4&gt;$A$5, OFFSET(New_Cohort!$E$109, $A47-$A$5-F$4-1, $A47-$A$5-1), OFFSET(Existing_Cohort!$C$208, F$4-($A47-$A$5), $A47-$A$5))</f>
        <v>11203.544686570833</v>
      </c>
      <c r="G47" s="67">
        <f ca="1">IF($A47-G$4&gt;$A$5, OFFSET(New_Cohort!$E$109, $A47-$A$5-G$4-1, $A47-$A$5-1), OFFSET(Existing_Cohort!$C$208, G$4-($A47-$A$5), $A47-$A$5))</f>
        <v>11366.061840813751</v>
      </c>
      <c r="H47" s="67">
        <f ca="1">IF($A47-H$4&gt;$A$5, OFFSET(New_Cohort!$E$109, $A47-$A$5-H$4-1, $A47-$A$5-1), OFFSET(Existing_Cohort!$C$208, H$4-($A47-$A$5), $A47-$A$5))</f>
        <v>11581.955785910453</v>
      </c>
      <c r="I47" s="67">
        <f ca="1">IF($A47-I$4&gt;$A$5, OFFSET(New_Cohort!$E$109, $A47-$A$5-I$4-1, $A47-$A$5-1), OFFSET(Existing_Cohort!$C$208, I$4-($A47-$A$5), $A47-$A$5))</f>
        <v>10947.802055716224</v>
      </c>
      <c r="J47" s="67">
        <f ca="1">IF($A47-J$4&gt;$A$5, OFFSET(New_Cohort!$E$109, $A47-$A$5-J$4-1, $A47-$A$5-1), OFFSET(Existing_Cohort!$C$208, J$4-($A47-$A$5), $A47-$A$5))</f>
        <v>10821.695191277222</v>
      </c>
      <c r="K47" s="67">
        <f ca="1">IF($A47-K$4&gt;$A$5, OFFSET(New_Cohort!$E$109, $A47-$A$5-K$4-1, $A47-$A$5-1), OFFSET(Existing_Cohort!$C$208, K$4-($A47-$A$5), $A47-$A$5))</f>
        <v>10815.843059420284</v>
      </c>
      <c r="L47" s="67">
        <f ca="1">IF($A47-L$4&gt;$A$5, OFFSET(New_Cohort!$E$109, $A47-$A$5-L$4-1, $A47-$A$5-1), OFFSET(Existing_Cohort!$C$208, L$4-($A47-$A$5), $A47-$A$5))</f>
        <v>10908.460262164357</v>
      </c>
      <c r="M47" s="67">
        <f ca="1">IF($A47-M$4&gt;$A$5, OFFSET(New_Cohort!$E$109, $A47-$A$5-M$4-1, $A47-$A$5-1), OFFSET(Existing_Cohort!$C$208, M$4-($A47-$A$5), $A47-$A$5))</f>
        <v>11111.791943456408</v>
      </c>
      <c r="N47" s="67">
        <f ca="1">IF($A47-N$4&gt;$A$5, OFFSET(New_Cohort!$E$109, $A47-$A$5-N$4-1, $A47-$A$5-1), OFFSET(Existing_Cohort!$C$208, N$4-($A47-$A$5), $A47-$A$5))</f>
        <v>11386.975723921176</v>
      </c>
      <c r="O47" s="67">
        <f ca="1">IF($A47-O$4&gt;$A$5, OFFSET(New_Cohort!$E$109, $A47-$A$5-O$4-1, $A47-$A$5-1), OFFSET(Existing_Cohort!$C$208, O$4-($A47-$A$5), $A47-$A$5))</f>
        <v>11602.937602315473</v>
      </c>
      <c r="P47" s="67">
        <f ca="1">IF($A47-P$4&gt;$A$5, OFFSET(New_Cohort!$E$109, $A47-$A$5-P$4-1, $A47-$A$5-1), OFFSET(Existing_Cohort!$C$208, P$4-($A47-$A$5), $A47-$A$5))</f>
        <v>11789.482917620691</v>
      </c>
      <c r="Q47" s="67">
        <f ca="1">IF($A47-Q$4&gt;$A$5, OFFSET(New_Cohort!$E$109, $A47-$A$5-Q$4-1, $A47-$A$5-1), OFFSET(Existing_Cohort!$C$208, Q$4-($A47-$A$5), $A47-$A$5))</f>
        <v>11949.515859895713</v>
      </c>
      <c r="R47" s="67">
        <f ca="1">IF($A47-R$4&gt;$A$5, OFFSET(New_Cohort!$E$109, $A47-$A$5-R$4-1, $A47-$A$5-1), OFFSET(Existing_Cohort!$C$208, R$4-($A47-$A$5), $A47-$A$5))</f>
        <v>12079.614346707971</v>
      </c>
      <c r="S47" s="67">
        <f ca="1">IF($A47-S$4&gt;$A$5, OFFSET(New_Cohort!$E$109, $A47-$A$5-S$4-1, $A47-$A$5-1), OFFSET(Existing_Cohort!$C$208, S$4-($A47-$A$5), $A47-$A$5))</f>
        <v>12148.243692847444</v>
      </c>
      <c r="T47" s="67">
        <f ca="1">IF($A47-T$4&gt;$A$5, OFFSET(New_Cohort!$E$109, $A47-$A$5-T$4-1, $A47-$A$5-1), OFFSET(Existing_Cohort!$C$208, T$4-($A47-$A$5), $A47-$A$5))</f>
        <v>12126.725672160559</v>
      </c>
      <c r="U47" s="67">
        <f ca="1">IF($A47-U$4&gt;$A$5, OFFSET(New_Cohort!$E$109, $A47-$A$5-U$4-1, $A47-$A$5-1), OFFSET(Existing_Cohort!$C$208, U$4-($A47-$A$5), $A47-$A$5))</f>
        <v>13664.149246956007</v>
      </c>
      <c r="V47" s="67">
        <f ca="1">IF($A47-V$4&gt;$A$5, OFFSET(New_Cohort!$E$109, $A47-$A$5-V$4-1, $A47-$A$5-1), OFFSET(Existing_Cohort!$C$208, V$4-($A47-$A$5), $A47-$A$5))</f>
        <v>13891.665353131248</v>
      </c>
      <c r="W47" s="67">
        <f ca="1">IF($A47-W$4&gt;$A$5, OFFSET(New_Cohort!$E$109, $A47-$A$5-W$4-1, $A47-$A$5-1), OFFSET(Existing_Cohort!$C$208, W$4-($A47-$A$5), $A47-$A$5))</f>
        <v>13983.327766255647</v>
      </c>
      <c r="X47" s="67">
        <f ca="1">IF($A47-X$4&gt;$A$5, OFFSET(New_Cohort!$E$109, $A47-$A$5-X$4-1, $A47-$A$5-1), OFFSET(Existing_Cohort!$C$208, X$4-($A47-$A$5), $A47-$A$5))</f>
        <v>13929.958538911535</v>
      </c>
      <c r="Y47" s="67">
        <f ca="1">IF($A47-Y$4&gt;$A$5, OFFSET(New_Cohort!$E$109, $A47-$A$5-Y$4-1, $A47-$A$5-1), OFFSET(Existing_Cohort!$C$208, Y$4-($A47-$A$5), $A47-$A$5))</f>
        <v>13771.137739247119</v>
      </c>
      <c r="Z47" s="67">
        <f ca="1">IF($A47-Z$4&gt;$A$5, OFFSET(New_Cohort!$E$109, $A47-$A$5-Z$4-1, $A47-$A$5-1), OFFSET(Existing_Cohort!$C$208, Z$4-($A47-$A$5), $A47-$A$5))</f>
        <v>13630.902644680631</v>
      </c>
      <c r="AA47" s="67">
        <f ca="1">IF($A47-AA$4&gt;$A$5, OFFSET(New_Cohort!$E$109, $A47-$A$5-AA$4-1, $A47-$A$5-1), OFFSET(Existing_Cohort!$C$208, AA$4-($A47-$A$5), $A47-$A$5))</f>
        <v>13472.055227484694</v>
      </c>
      <c r="AB47" s="67">
        <f ca="1">IF($A47-AB$4&gt;$A$5, OFFSET(New_Cohort!$E$109, $A47-$A$5-AB$4-1, $A47-$A$5-1), OFFSET(Existing_Cohort!$C$208, AB$4-($A47-$A$5), $A47-$A$5))</f>
        <v>13295.683777792547</v>
      </c>
      <c r="AC47" s="67">
        <f ca="1">IF($A47-AC$4&gt;$A$5, OFFSET(New_Cohort!$E$109, $A47-$A$5-AC$4-1, $A47-$A$5-1), OFFSET(Existing_Cohort!$C$208, AC$4-($A47-$A$5), $A47-$A$5))</f>
        <v>13137.052959607203</v>
      </c>
      <c r="AD47" s="67">
        <f ca="1">IF($A47-AD$4&gt;$A$5, OFFSET(New_Cohort!$E$109, $A47-$A$5-AD$4-1, $A47-$A$5-1), OFFSET(Existing_Cohort!$C$208, AD$4-($A47-$A$5), $A47-$A$5))</f>
        <v>12999.957402171949</v>
      </c>
      <c r="AE47" s="67">
        <f ca="1">IF($A47-AE$4&gt;$A$5, OFFSET(New_Cohort!$E$109, $A47-$A$5-AE$4-1, $A47-$A$5-1), OFFSET(Existing_Cohort!$C$208, AE$4-($A47-$A$5), $A47-$A$5))</f>
        <v>12892.637799469976</v>
      </c>
      <c r="AF47" s="67">
        <f ca="1">IF($A47-AF$4&gt;$A$5, OFFSET(New_Cohort!$E$109, $A47-$A$5-AF$4-1, $A47-$A$5-1), OFFSET(Existing_Cohort!$C$208, AF$4-($A47-$A$5), $A47-$A$5))</f>
        <v>12802.929802375458</v>
      </c>
      <c r="AG47" s="67">
        <f ca="1">IF($A47-AG$4&gt;$A$5, OFFSET(New_Cohort!$E$109, $A47-$A$5-AG$4-1, $A47-$A$5-1), OFFSET(Existing_Cohort!$C$208, AG$4-($A47-$A$5), $A47-$A$5))</f>
        <v>12754.341227395971</v>
      </c>
      <c r="AH47" s="67">
        <f ca="1">IF($A47-AH$4&gt;$A$5, OFFSET(New_Cohort!$E$109, $A47-$A$5-AH$4-1, $A47-$A$5-1), OFFSET(Existing_Cohort!$C$208, AH$4-($A47-$A$5), $A47-$A$5))</f>
        <v>12774.960298712071</v>
      </c>
      <c r="AI47" s="67">
        <f ca="1">IF($A47-AI$4&gt;$A$5, OFFSET(New_Cohort!$E$109, $A47-$A$5-AI$4-1, $A47-$A$5-1), OFFSET(Existing_Cohort!$C$208, AI$4-($A47-$A$5), $A47-$A$5))</f>
        <v>12865.417260283379</v>
      </c>
      <c r="AJ47" s="67">
        <f ca="1">IF($A47-AJ$4&gt;$A$5, OFFSET(New_Cohort!$E$109, $A47-$A$5-AJ$4-1, $A47-$A$5-1), OFFSET(Existing_Cohort!$C$208, AJ$4-($A47-$A$5), $A47-$A$5))</f>
        <v>13017.847266974371</v>
      </c>
      <c r="AK47" s="67">
        <f ca="1">IF($A47-AK$4&gt;$A$5, OFFSET(New_Cohort!$E$109, $A47-$A$5-AK$4-1, $A47-$A$5-1), OFFSET(Existing_Cohort!$C$208, AK$4-($A47-$A$5), $A47-$A$5))</f>
        <v>13238.477371262015</v>
      </c>
      <c r="AL47" s="67">
        <f ca="1">IF($A47-AL$4&gt;$A$5, OFFSET(New_Cohort!$E$109, $A47-$A$5-AL$4-1, $A47-$A$5-1), OFFSET(Existing_Cohort!$C$208, AL$4-($A47-$A$5), $A47-$A$5))</f>
        <v>13556.527656315371</v>
      </c>
      <c r="AM47" s="67">
        <f ca="1">IF($A47-AM$4&gt;$A$5, OFFSET(New_Cohort!$E$109, $A47-$A$5-AM$4-1, $A47-$A$5-1), OFFSET(Existing_Cohort!$C$208, AM$4-($A47-$A$5), $A47-$A$5))</f>
        <v>14104.967102845178</v>
      </c>
      <c r="AN47" s="67">
        <f ca="1">IF($A47-AN$4&gt;$A$5, OFFSET(New_Cohort!$E$109, $A47-$A$5-AN$4-1, $A47-$A$5-1), OFFSET(Existing_Cohort!$C$208, AN$4-($A47-$A$5), $A47-$A$5))</f>
        <v>14787.729358101276</v>
      </c>
      <c r="AO47" s="67">
        <f ca="1">IF($A47-AO$4&gt;$A$5, OFFSET(New_Cohort!$E$109, $A47-$A$5-AO$4-1, $A47-$A$5-1), OFFSET(Existing_Cohort!$C$208, AO$4-($A47-$A$5), $A47-$A$5))</f>
        <v>15383.745414111261</v>
      </c>
      <c r="AP47" s="67">
        <f ca="1">IF($A47-AP$4&gt;$A$5, OFFSET(New_Cohort!$E$109, $A47-$A$5-AP$4-1, $A47-$A$5-1), OFFSET(Existing_Cohort!$C$208, AP$4-($A47-$A$5), $A47-$A$5))</f>
        <v>15990.462227547585</v>
      </c>
      <c r="AQ47" s="67">
        <f ca="1">IF($A47-AQ$4&gt;$A$5, OFFSET(New_Cohort!$E$109, $A47-$A$5-AQ$4-1, $A47-$A$5-1), OFFSET(Existing_Cohort!$C$208, AQ$4-($A47-$A$5), $A47-$A$5))</f>
        <v>16605.277258173126</v>
      </c>
      <c r="AR47" s="67">
        <f ca="1">IF($A47-AR$4&gt;$A$5, OFFSET(New_Cohort!$E$109, $A47-$A$5-AR$4-1, $A47-$A$5-1), OFFSET(Existing_Cohort!$C$208, AR$4-($A47-$A$5), $A47-$A$5))</f>
        <v>11321.454153741204</v>
      </c>
      <c r="AS47" s="67">
        <f ca="1">IF($A47-AS$4&gt;$A$5, OFFSET(New_Cohort!$E$109, $A47-$A$5-AS$4-1, $A47-$A$5-1), OFFSET(Existing_Cohort!$C$208, AS$4-($A47-$A$5), $A47-$A$5))</f>
        <v>13133.170621155386</v>
      </c>
      <c r="AT47" s="67">
        <f ca="1">IF($A47-AT$4&gt;$A$5, OFFSET(New_Cohort!$E$109, $A47-$A$5-AT$4-1, $A47-$A$5-1), OFFSET(Existing_Cohort!$C$208, AT$4-($A47-$A$5), $A47-$A$5))</f>
        <v>14700.873474254264</v>
      </c>
      <c r="AU47" s="67">
        <f ca="1">IF($A47-AU$4&gt;$A$5, OFFSET(New_Cohort!$E$109, $A47-$A$5-AU$4-1, $A47-$A$5-1), OFFSET(Existing_Cohort!$C$208, AU$4-($A47-$A$5), $A47-$A$5))</f>
        <v>16520.403643788741</v>
      </c>
      <c r="AV47" s="67">
        <f ca="1">IF($A47-AV$4&gt;$A$5, OFFSET(New_Cohort!$E$109, $A47-$A$5-AV$4-1, $A47-$A$5-1), OFFSET(Existing_Cohort!$C$208, AV$4-($A47-$A$5), $A47-$A$5))</f>
        <v>17837.816932816968</v>
      </c>
      <c r="AW47" s="67">
        <f ca="1">IF($A47-AW$4&gt;$A$5, OFFSET(New_Cohort!$E$109, $A47-$A$5-AW$4-1, $A47-$A$5-1), OFFSET(Existing_Cohort!$C$208, AW$4-($A47-$A$5), $A47-$A$5))</f>
        <v>17321.508045010327</v>
      </c>
      <c r="AX47" s="67">
        <f ca="1">IF($A47-AX$4&gt;$A$5, OFFSET(New_Cohort!$E$109, $A47-$A$5-AX$4-1, $A47-$A$5-1), OFFSET(Existing_Cohort!$C$208, AX$4-($A47-$A$5), $A47-$A$5))</f>
        <v>17484.15847811893</v>
      </c>
      <c r="AY47" s="67">
        <f ca="1">IF($A47-AY$4&gt;$A$5, OFFSET(New_Cohort!$E$109, $A47-$A$5-AY$4-1, $A47-$A$5-1), OFFSET(Existing_Cohort!$C$208, AY$4-($A47-$A$5), $A47-$A$5))</f>
        <v>17825.50197348513</v>
      </c>
      <c r="AZ47" s="67">
        <f ca="1">IF($A47-AZ$4&gt;$A$5, OFFSET(New_Cohort!$E$109, $A47-$A$5-AZ$4-1, $A47-$A$5-1), OFFSET(Existing_Cohort!$C$208, AZ$4-($A47-$A$5), $A47-$A$5))</f>
        <v>18021.989999490062</v>
      </c>
      <c r="BA47" s="67">
        <f ca="1">IF($A47-BA$4&gt;$A$5, OFFSET(New_Cohort!$E$109, $A47-$A$5-BA$4-1, $A47-$A$5-1), OFFSET(Existing_Cohort!$C$208, BA$4-($A47-$A$5), $A47-$A$5))</f>
        <v>17755.525566047334</v>
      </c>
      <c r="BB47" s="67">
        <f ca="1">IF($A47-BB$4&gt;$A$5, OFFSET(New_Cohort!$E$109, $A47-$A$5-BB$4-1, $A47-$A$5-1), OFFSET(Existing_Cohort!$C$208, BB$4-($A47-$A$5), $A47-$A$5))</f>
        <v>17070.376209523805</v>
      </c>
      <c r="BC47" s="67">
        <f ca="1">IF($A47-BC$4&gt;$A$5, OFFSET(New_Cohort!$E$109, $A47-$A$5-BC$4-1, $A47-$A$5-1), OFFSET(Existing_Cohort!$C$208, BC$4-($A47-$A$5), $A47-$A$5))</f>
        <v>17122.110398104465</v>
      </c>
      <c r="BD47" s="67">
        <f ca="1">IF($A47-BD$4&gt;$A$5, OFFSET(New_Cohort!$E$109, $A47-$A$5-BD$4-1, $A47-$A$5-1), OFFSET(Existing_Cohort!$C$208, BD$4-($A47-$A$5), $A47-$A$5))</f>
        <v>16969.24966597703</v>
      </c>
      <c r="BE47" s="67">
        <f ca="1">IF($A47-BE$4&gt;$A$5, OFFSET(New_Cohort!$E$109, $A47-$A$5-BE$4-1, $A47-$A$5-1), OFFSET(Existing_Cohort!$C$208, BE$4-($A47-$A$5), $A47-$A$5))</f>
        <v>16506.79592473001</v>
      </c>
      <c r="BF47" s="67">
        <f ca="1">IF($A47-BF$4&gt;$A$5, OFFSET(New_Cohort!$E$109, $A47-$A$5-BF$4-1, $A47-$A$5-1), OFFSET(Existing_Cohort!$C$208, BF$4-($A47-$A$5), $A47-$A$5))</f>
        <v>16015.802310020501</v>
      </c>
      <c r="BG47" s="67">
        <f ca="1">IF($A47-BG$4&gt;$A$5, OFFSET(New_Cohort!$E$109, $A47-$A$5-BG$4-1, $A47-$A$5-1), OFFSET(Existing_Cohort!$C$208, BG$4-($A47-$A$5), $A47-$A$5))</f>
        <v>15628.479516091662</v>
      </c>
      <c r="BH47" s="67">
        <f ca="1">IF($A47-BH$4&gt;$A$5, OFFSET(New_Cohort!$E$109, $A47-$A$5-BH$4-1, $A47-$A$5-1), OFFSET(Existing_Cohort!$C$208, BH$4-($A47-$A$5), $A47-$A$5))</f>
        <v>15316.561693846172</v>
      </c>
      <c r="BI47" s="67">
        <f ca="1">IF($A47-BI$4&gt;$A$5, OFFSET(New_Cohort!$E$109, $A47-$A$5-BI$4-1, $A47-$A$5-1), OFFSET(Existing_Cohort!$C$208, BI$4-($A47-$A$5), $A47-$A$5))</f>
        <v>14997.786723993637</v>
      </c>
      <c r="BJ47" s="67">
        <f ca="1">IF($A47-BJ$4&gt;$A$5, OFFSET(New_Cohort!$E$109, $A47-$A$5-BJ$4-1, $A47-$A$5-1), OFFSET(Existing_Cohort!$C$208, BJ$4-($A47-$A$5), $A47-$A$5))</f>
        <v>14802.798583335698</v>
      </c>
      <c r="BK47" s="67">
        <f ca="1">IF($A47-BK$4&gt;$A$5, OFFSET(New_Cohort!$E$109, $A47-$A$5-BK$4-1, $A47-$A$5-1), OFFSET(Existing_Cohort!$C$208, BK$4-($A47-$A$5), $A47-$A$5))</f>
        <v>14794.67965112188</v>
      </c>
      <c r="BL47" s="67">
        <f ca="1">IF($A47-BL$4&gt;$A$5, OFFSET(New_Cohort!$E$109, $A47-$A$5-BL$4-1, $A47-$A$5-1), OFFSET(Existing_Cohort!$C$208, BL$4-($A47-$A$5), $A47-$A$5))</f>
        <v>15143.905131065869</v>
      </c>
      <c r="BM47" s="67">
        <f ca="1">IF($A47-BM$4&gt;$A$5, OFFSET(New_Cohort!$E$109, $A47-$A$5-BM$4-1, $A47-$A$5-1), OFFSET(Existing_Cohort!$C$208, BM$4-($A47-$A$5), $A47-$A$5))</f>
        <v>15096.811536089841</v>
      </c>
      <c r="BN47" s="67">
        <f ca="1">IF($A47-BN$4&gt;$A$5, OFFSET(New_Cohort!$E$109, $A47-$A$5-BN$4-1, $A47-$A$5-1), OFFSET(Existing_Cohort!$C$208, BN$4-($A47-$A$5), $A47-$A$5))</f>
        <v>14760.954729373883</v>
      </c>
      <c r="BO47" s="67">
        <f ca="1">IF($A47-BO$4&gt;$A$5, OFFSET(New_Cohort!$E$109, $A47-$A$5-BO$4-1, $A47-$A$5-1), OFFSET(Existing_Cohort!$C$208, BO$4-($A47-$A$5), $A47-$A$5))</f>
        <v>14949.787382138129</v>
      </c>
      <c r="BP47" s="67">
        <f ca="1">IF($A47-BP$4&gt;$A$5, OFFSET(New_Cohort!$E$109, $A47-$A$5-BP$4-1, $A47-$A$5-1), OFFSET(Existing_Cohort!$C$208, BP$4-($A47-$A$5), $A47-$A$5))</f>
        <v>15258.028353201338</v>
      </c>
      <c r="BQ47" s="67">
        <f ca="1">IF($A47-BQ$4&gt;$A$5, OFFSET(New_Cohort!$E$109, $A47-$A$5-BQ$4-1, $A47-$A$5-1), OFFSET(Existing_Cohort!$C$208, BQ$4-($A47-$A$5), $A47-$A$5))</f>
        <v>15643.737159899327</v>
      </c>
      <c r="BR47" s="67">
        <f ca="1">IF($A47-BR$4&gt;$A$5, OFFSET(New_Cohort!$E$109, $A47-$A$5-BR$4-1, $A47-$A$5-1), OFFSET(Existing_Cohort!$C$208, BR$4-($A47-$A$5), $A47-$A$5))</f>
        <v>15983.391300254745</v>
      </c>
      <c r="BS47" s="67">
        <f ca="1">IF($A47-BS$4&gt;$A$5, OFFSET(New_Cohort!$E$109, $A47-$A$5-BS$4-1, $A47-$A$5-1), OFFSET(Existing_Cohort!$C$208, BS$4-($A47-$A$5), $A47-$A$5))</f>
        <v>16281.006739579501</v>
      </c>
      <c r="BT47" s="67">
        <f ca="1">IF($A47-BT$4&gt;$A$5, OFFSET(New_Cohort!$E$109, $A47-$A$5-BT$4-1, $A47-$A$5-1), OFFSET(Existing_Cohort!$C$208, BT$4-($A47-$A$5), $A47-$A$5))</f>
        <v>16694.253508060305</v>
      </c>
      <c r="BU47" s="67">
        <f ca="1">IF($A47-BU$4&gt;$A$5, OFFSET(New_Cohort!$E$109, $A47-$A$5-BU$4-1, $A47-$A$5-1), OFFSET(Existing_Cohort!$C$208, BU$4-($A47-$A$5), $A47-$A$5))</f>
        <v>17436.516341170296</v>
      </c>
      <c r="BV47" s="67">
        <f ca="1">IF($A47-BV$4&gt;$A$5, OFFSET(New_Cohort!$E$109, $A47-$A$5-BV$4-1, $A47-$A$5-1), OFFSET(Existing_Cohort!$C$208, BV$4-($A47-$A$5), $A47-$A$5))</f>
        <v>19907.175695318681</v>
      </c>
      <c r="BW47" s="67">
        <f ca="1">IF($A47-BW$4&gt;$A$5, OFFSET(New_Cohort!$E$109, $A47-$A$5-BW$4-1, $A47-$A$5-1), OFFSET(Existing_Cohort!$C$208, BW$4-($A47-$A$5), $A47-$A$5))</f>
        <v>21221.860491351774</v>
      </c>
      <c r="BX47" s="67">
        <f ca="1">IF($A47-BX$4&gt;$A$5, OFFSET(New_Cohort!$E$109, $A47-$A$5-BX$4-1, $A47-$A$5-1), OFFSET(Existing_Cohort!$C$208, BX$4-($A47-$A$5), $A47-$A$5))</f>
        <v>20062.839146989292</v>
      </c>
      <c r="BY47" s="67">
        <f ca="1">IF($A47-BY$4&gt;$A$5, OFFSET(New_Cohort!$E$109, $A47-$A$5-BY$4-1, $A47-$A$5-1), OFFSET(Existing_Cohort!$C$208, BY$4-($A47-$A$5), $A47-$A$5))</f>
        <v>19730.431110685771</v>
      </c>
      <c r="BZ47" s="67">
        <f ca="1">IF($A47-BZ$4&gt;$A$5, OFFSET(New_Cohort!$E$109, $A47-$A$5-BZ$4-1, $A47-$A$5-1), OFFSET(Existing_Cohort!$C$208, BZ$4-($A47-$A$5), $A47-$A$5))</f>
        <v>19100.748469213133</v>
      </c>
      <c r="CA47" s="67">
        <f ca="1">IF($A47-CA$4&gt;$A$5, OFFSET(New_Cohort!$E$109, $A47-$A$5-CA$4-1, $A47-$A$5-1), OFFSET(Existing_Cohort!$C$208, CA$4-($A47-$A$5), $A47-$A$5))</f>
        <v>17326.259551515654</v>
      </c>
      <c r="CB47" s="67">
        <f ca="1">IF($A47-CB$4&gt;$A$5, OFFSET(New_Cohort!$E$109, $A47-$A$5-CB$4-1, $A47-$A$5-1), OFFSET(Existing_Cohort!$C$208, CB$4-($A47-$A$5), $A47-$A$5))</f>
        <v>15677.292296521304</v>
      </c>
      <c r="CC47" s="67">
        <f ca="1">IF($A47-CC$4&gt;$A$5, OFFSET(New_Cohort!$E$109, $A47-$A$5-CC$4-1, $A47-$A$5-1), OFFSET(Existing_Cohort!$C$208, CC$4-($A47-$A$5), $A47-$A$5))</f>
        <v>14307.727558869377</v>
      </c>
      <c r="CD47" s="67">
        <f ca="1">IF($A47-CD$4&gt;$A$5, OFFSET(New_Cohort!$E$109, $A47-$A$5-CD$4-1, $A47-$A$5-1), OFFSET(Existing_Cohort!$C$208, CD$4-($A47-$A$5), $A47-$A$5))</f>
        <v>14194.077590750921</v>
      </c>
      <c r="CE47" s="67">
        <f ca="1">IF($A47-CE$4&gt;$A$5, OFFSET(New_Cohort!$E$109, $A47-$A$5-CE$4-1, $A47-$A$5-1), OFFSET(Existing_Cohort!$C$208, CE$4-($A47-$A$5), $A47-$A$5))</f>
        <v>13795.857598265804</v>
      </c>
      <c r="CF47" s="67">
        <f ca="1">IF($A47-CF$4&gt;$A$5, OFFSET(New_Cohort!$E$109, $A47-$A$5-CF$4-1, $A47-$A$5-1), OFFSET(Existing_Cohort!$C$208, CF$4-($A47-$A$5), $A47-$A$5))</f>
        <v>12287.825075418627</v>
      </c>
      <c r="CG47" s="67">
        <f ca="1">IF($A47-CG$4&gt;$A$5, OFFSET(New_Cohort!$E$109, $A47-$A$5-CG$4-1, $A47-$A$5-1), OFFSET(Existing_Cohort!$C$208, CG$4-($A47-$A$5), $A47-$A$5))</f>
        <v>11121.985830211004</v>
      </c>
      <c r="CH47" s="67">
        <f ca="1">IF($A47-CH$4&gt;$A$5, OFFSET(New_Cohort!$E$109, $A47-$A$5-CH$4-1, $A47-$A$5-1), OFFSET(Existing_Cohort!$C$208, CH$4-($A47-$A$5), $A47-$A$5))</f>
        <v>9943.2365604239712</v>
      </c>
      <c r="CI47" s="67">
        <f ca="1">IF($A47-CI$4&gt;$A$5, OFFSET(New_Cohort!$E$109, $A47-$A$5-CI$4-1, $A47-$A$5-1), OFFSET(Existing_Cohort!$C$208, CI$4-($A47-$A$5), $A47-$A$5))</f>
        <v>8973.227712257305</v>
      </c>
      <c r="CJ47" s="67">
        <f ca="1">IF($A47-CJ$4&gt;$A$5, OFFSET(New_Cohort!$E$109, $A47-$A$5-CJ$4-1, $A47-$A$5-1), OFFSET(Existing_Cohort!$C$208, CJ$4-($A47-$A$5), $A47-$A$5))</f>
        <v>8588.9241436933335</v>
      </c>
      <c r="CK47" s="67">
        <f ca="1">IF($A47-CK$4&gt;$A$5, OFFSET(New_Cohort!$E$109, $A47-$A$5-CK$4-1, $A47-$A$5-1), OFFSET(Existing_Cohort!$C$208, CK$4-($A47-$A$5), $A47-$A$5))</f>
        <v>8325.0161839537323</v>
      </c>
      <c r="CL47" s="67">
        <f ca="1">IF($A47-CL$4&gt;$A$5, OFFSET(New_Cohort!$E$109, $A47-$A$5-CL$4-1, $A47-$A$5-1), OFFSET(Existing_Cohort!$C$208, CL$4-($A47-$A$5), $A47-$A$5))</f>
        <v>8132.3169716742996</v>
      </c>
      <c r="CM47" s="67">
        <f ca="1">IF($A47-CM$4&gt;$A$5, OFFSET(New_Cohort!$E$109, $A47-$A$5-CM$4-1, $A47-$A$5-1), OFFSET(Existing_Cohort!$C$208, CM$4-($A47-$A$5), $A47-$A$5))</f>
        <v>7950.0017974714083</v>
      </c>
      <c r="CN47" s="67">
        <f ca="1">IF($A47-CN$4&gt;$A$5, OFFSET(New_Cohort!$E$109, $A47-$A$5-CN$4-1, $A47-$A$5-1), OFFSET(Existing_Cohort!$C$208, CN$4-($A47-$A$5), $A47-$A$5))</f>
        <v>7396.5193115011916</v>
      </c>
      <c r="CO47" s="67">
        <f ca="1">IF($A47-CO$4&gt;$A$5, OFFSET(New_Cohort!$E$109, $A47-$A$5-CO$4-1, $A47-$A$5-1), OFFSET(Existing_Cohort!$C$208, CO$4-($A47-$A$5), $A47-$A$5))</f>
        <v>6699.6430485608762</v>
      </c>
      <c r="CP47" s="67">
        <f ca="1">IF($A47-CP$4&gt;$A$5, OFFSET(New_Cohort!$E$109, $A47-$A$5-CP$4-1, $A47-$A$5-1), OFFSET(Existing_Cohort!$C$208, CP$4-($A47-$A$5), $A47-$A$5))</f>
        <v>6071.8568796251438</v>
      </c>
      <c r="CQ47" s="67">
        <f ca="1">IF($A47-CQ$4&gt;$A$5, OFFSET(New_Cohort!$E$109, $A47-$A$5-CQ$4-1, $A47-$A$5-1), OFFSET(Existing_Cohort!$C$208, CQ$4-($A47-$A$5), $A47-$A$5))</f>
        <v>5261.5204309503479</v>
      </c>
      <c r="CR47" s="67">
        <f ca="1">IF($A47-CR$4&gt;$A$5, OFFSET(New_Cohort!$E$109, $A47-$A$5-CR$4-1, $A47-$A$5-1), OFFSET(Existing_Cohort!$C$208, CR$4-($A47-$A$5), $A47-$A$5))</f>
        <v>4420.4272126689202</v>
      </c>
      <c r="CS47" s="67">
        <f ca="1">IF($A47-CS$4&gt;$A$5, OFFSET(New_Cohort!$E$109, $A47-$A$5-CS$4-1, $A47-$A$5-1), OFFSET(Existing_Cohort!$C$208, CS$4-($A47-$A$5), $A47-$A$5))</f>
        <v>3458.6596007441813</v>
      </c>
      <c r="CT47" s="67">
        <f ca="1">IF($A47-CT$4&gt;$A$5, OFFSET(New_Cohort!$E$109, $A47-$A$5-CT$4-1, $A47-$A$5-1), OFFSET(Existing_Cohort!$C$208, CT$4-($A47-$A$5), $A47-$A$5))</f>
        <v>2705.2558810064174</v>
      </c>
      <c r="CU47" s="67">
        <f ca="1">IF($A47-CU$4&gt;$A$5, OFFSET(New_Cohort!$E$109, $A47-$A$5-CU$4-1, $A47-$A$5-1), OFFSET(Existing_Cohort!$C$208, CU$4-($A47-$A$5), $A47-$A$5))</f>
        <v>2271.0997372234078</v>
      </c>
      <c r="CV47" s="67">
        <f ca="1">IF($A47-CV$4&gt;$A$5, OFFSET(New_Cohort!$E$109, $A47-$A$5-CV$4-1, $A47-$A$5-1), OFFSET(Existing_Cohort!$C$208, CV$4-($A47-$A$5), $A47-$A$5))</f>
        <v>1811.1116670329502</v>
      </c>
      <c r="CW47" s="67">
        <f ca="1">IF($A47-CW$4&gt;$A$5, OFFSET(New_Cohort!$E$109, $A47-$A$5-CW$4-1, $A47-$A$5-1), OFFSET(Existing_Cohort!$C$208, CW$4-($A47-$A$5), $A47-$A$5))</f>
        <v>1472.3147201085833</v>
      </c>
      <c r="CX47" s="179">
        <f ca="1">SUM(OFFSET(Existing_Cohort!$C$308, $A$5-$A47,$A47-2021, $A47-$A$5+1))</f>
        <v>8951.7046828523271</v>
      </c>
      <c r="CY47" s="29"/>
      <c r="CZ47" s="29">
        <f ca="1">SUM(B47:CX47)-OFFSET(Summary_Calculations!$D$26, 0, By_Age!$A47-2022)</f>
        <v>0</v>
      </c>
    </row>
    <row r="48" spans="1:104" x14ac:dyDescent="0.35">
      <c r="A48">
        <f t="shared" si="0"/>
        <v>2064</v>
      </c>
      <c r="B48" s="178">
        <f ca="1">IF($A48-B$4&gt;$A$5, OFFSET(New_Cohort!$E$109, $A48-$A$5-B$4-1, $A48-$A$5-1), OFFSET(Existing_Cohort!$C$208, B$4-($A48-$A$5), $A48-$A$5))</f>
        <v>11151.697311626114</v>
      </c>
      <c r="C48" s="67">
        <f ca="1">IF($A48-C$4&gt;$A$5, OFFSET(New_Cohort!$E$109, $A48-$A$5-C$4-1, $A48-$A$5-1), OFFSET(Existing_Cohort!$C$208, C$4-($A48-$A$5), $A48-$A$5))</f>
        <v>11086.444489284739</v>
      </c>
      <c r="D48" s="67">
        <f ca="1">IF($A48-D$4&gt;$A$5, OFFSET(New_Cohort!$E$109, $A48-$A$5-D$4-1, $A48-$A$5-1), OFFSET(Existing_Cohort!$C$208, D$4-($A48-$A$5), $A48-$A$5))</f>
        <v>11049.477358578089</v>
      </c>
      <c r="E48" s="67">
        <f ca="1">IF($A48-E$4&gt;$A$5, OFFSET(New_Cohort!$E$109, $A48-$A$5-E$4-1, $A48-$A$5-1), OFFSET(Existing_Cohort!$C$208, E$4-($A48-$A$5), $A48-$A$5))</f>
        <v>11045.997459867798</v>
      </c>
      <c r="F48" s="67">
        <f ca="1">IF($A48-F$4&gt;$A$5, OFFSET(New_Cohort!$E$109, $A48-$A$5-F$4-1, $A48-$A$5-1), OFFSET(Existing_Cohort!$C$208, F$4-($A48-$A$5), $A48-$A$5))</f>
        <v>11093.317474753596</v>
      </c>
      <c r="G48" s="67">
        <f ca="1">IF($A48-G$4&gt;$A$5, OFFSET(New_Cohort!$E$109, $A48-$A$5-G$4-1, $A48-$A$5-1), OFFSET(Existing_Cohort!$C$208, G$4-($A48-$A$5), $A48-$A$5))</f>
        <v>11202.022515658833</v>
      </c>
      <c r="H48" s="67">
        <f ca="1">IF($A48-H$4&gt;$A$5, OFFSET(New_Cohort!$E$109, $A48-$A$5-H$4-1, $A48-$A$5-1), OFFSET(Existing_Cohort!$C$208, H$4-($A48-$A$5), $A48-$A$5))</f>
        <v>11364.714953162402</v>
      </c>
      <c r="I48" s="67">
        <f ca="1">IF($A48-I$4&gt;$A$5, OFFSET(New_Cohort!$E$109, $A48-$A$5-I$4-1, $A48-$A$5-1), OFFSET(Existing_Cohort!$C$208, I$4-($A48-$A$5), $A48-$A$5))</f>
        <v>11580.696547328447</v>
      </c>
      <c r="J48" s="67">
        <f ca="1">IF($A48-J$4&gt;$A$5, OFFSET(New_Cohort!$E$109, $A48-$A$5-J$4-1, $A48-$A$5-1), OFFSET(Existing_Cohort!$C$208, J$4-($A48-$A$5), $A48-$A$5))</f>
        <v>10946.660410287579</v>
      </c>
      <c r="K48" s="67">
        <f ca="1">IF($A48-K$4&gt;$A$5, OFFSET(New_Cohort!$E$109, $A48-$A$5-K$4-1, $A48-$A$5-1), OFFSET(Existing_Cohort!$C$208, K$4-($A48-$A$5), $A48-$A$5))</f>
        <v>10820.563136055815</v>
      </c>
      <c r="L48" s="67">
        <f ca="1">IF($A48-L$4&gt;$A$5, OFFSET(New_Cohort!$E$109, $A48-$A$5-L$4-1, $A48-$A$5-1), OFFSET(Existing_Cohort!$C$208, L$4-($A48-$A$5), $A48-$A$5))</f>
        <v>10814.665599156142</v>
      </c>
      <c r="M48" s="67">
        <f ca="1">IF($A48-M$4&gt;$A$5, OFFSET(New_Cohort!$E$109, $A48-$A$5-M$4-1, $A48-$A$5-1), OFFSET(Existing_Cohort!$C$208, M$4-($A48-$A$5), $A48-$A$5))</f>
        <v>10907.186485026807</v>
      </c>
      <c r="N48" s="67">
        <f ca="1">IF($A48-N$4&gt;$A$5, OFFSET(New_Cohort!$E$109, $A48-$A$5-N$4-1, $A48-$A$5-1), OFFSET(Existing_Cohort!$C$208, N$4-($A48-$A$5), $A48-$A$5))</f>
        <v>11110.381536368332</v>
      </c>
      <c r="O48" s="67">
        <f ca="1">IF($A48-O$4&gt;$A$5, OFFSET(New_Cohort!$E$109, $A48-$A$5-O$4-1, $A48-$A$5-1), OFFSET(Existing_Cohort!$C$208, O$4-($A48-$A$5), $A48-$A$5))</f>
        <v>11385.398806164623</v>
      </c>
      <c r="P48" s="67">
        <f ca="1">IF($A48-P$4&gt;$A$5, OFFSET(New_Cohort!$E$109, $A48-$A$5-P$4-1, $A48-$A$5-1), OFFSET(Existing_Cohort!$C$208, P$4-($A48-$A$5), $A48-$A$5))</f>
        <v>11601.183689465597</v>
      </c>
      <c r="Q48" s="67">
        <f ca="1">IF($A48-Q$4&gt;$A$5, OFFSET(New_Cohort!$E$109, $A48-$A$5-Q$4-1, $A48-$A$5-1), OFFSET(Existing_Cohort!$C$208, Q$4-($A48-$A$5), $A48-$A$5))</f>
        <v>11787.551358547713</v>
      </c>
      <c r="R48" s="67">
        <f ca="1">IF($A48-R$4&gt;$A$5, OFFSET(New_Cohort!$E$109, $A48-$A$5-R$4-1, $A48-$A$5-1), OFFSET(Existing_Cohort!$C$208, R$4-($A48-$A$5), $A48-$A$5))</f>
        <v>11947.41659804976</v>
      </c>
      <c r="S48" s="67">
        <f ca="1">IF($A48-S$4&gt;$A$5, OFFSET(New_Cohort!$E$109, $A48-$A$5-S$4-1, $A48-$A$5-1), OFFSET(Existing_Cohort!$C$208, S$4-($A48-$A$5), $A48-$A$5))</f>
        <v>12077.362761066383</v>
      </c>
      <c r="T48" s="67">
        <f ca="1">IF($A48-T$4&gt;$A$5, OFFSET(New_Cohort!$E$109, $A48-$A$5-T$4-1, $A48-$A$5-1), OFFSET(Existing_Cohort!$C$208, T$4-($A48-$A$5), $A48-$A$5))</f>
        <v>12145.866216220391</v>
      </c>
      <c r="U48" s="67">
        <f ca="1">IF($A48-U$4&gt;$A$5, OFFSET(New_Cohort!$E$109, $A48-$A$5-U$4-1, $A48-$A$5-1), OFFSET(Existing_Cohort!$C$208, U$4-($A48-$A$5), $A48-$A$5))</f>
        <v>12124.249782833416</v>
      </c>
      <c r="V48" s="67">
        <f ca="1">IF($A48-V$4&gt;$A$5, OFFSET(New_Cohort!$E$109, $A48-$A$5-V$4-1, $A48-$A$5-1), OFFSET(Existing_Cohort!$C$208, V$4-($A48-$A$5), $A48-$A$5))</f>
        <v>13661.255114582842</v>
      </c>
      <c r="W48" s="67">
        <f ca="1">IF($A48-W$4&gt;$A$5, OFFSET(New_Cohort!$E$109, $A48-$A$5-W$4-1, $A48-$A$5-1), OFFSET(Existing_Cohort!$C$208, W$4-($A48-$A$5), $A48-$A$5))</f>
        <v>13888.620924275026</v>
      </c>
      <c r="X48" s="67">
        <f ca="1">IF($A48-X$4&gt;$A$5, OFFSET(New_Cohort!$E$109, $A48-$A$5-X$4-1, $A48-$A$5-1), OFFSET(Existing_Cohort!$C$208, X$4-($A48-$A$5), $A48-$A$5))</f>
        <v>13980.168173195747</v>
      </c>
      <c r="Y48" s="67">
        <f ca="1">IF($A48-Y$4&gt;$A$5, OFFSET(New_Cohort!$E$109, $A48-$A$5-Y$4-1, $A48-$A$5-1), OFFSET(Existing_Cohort!$C$208, Y$4-($A48-$A$5), $A48-$A$5))</f>
        <v>13926.712326012017</v>
      </c>
      <c r="Z48" s="67">
        <f ca="1">IF($A48-Z$4&gt;$A$5, OFFSET(New_Cohort!$E$109, $A48-$A$5-Z$4-1, $A48-$A$5-1), OFFSET(Existing_Cohort!$C$208, Z$4-($A48-$A$5), $A48-$A$5))</f>
        <v>13767.827065866186</v>
      </c>
      <c r="AA48" s="67">
        <f ca="1">IF($A48-AA$4&gt;$A$5, OFFSET(New_Cohort!$E$109, $A48-$A$5-AA$4-1, $A48-$A$5-1), OFFSET(Existing_Cohort!$C$208, AA$4-($A48-$A$5), $A48-$A$5))</f>
        <v>13627.51747738843</v>
      </c>
      <c r="AB48" s="67">
        <f ca="1">IF($A48-AB$4&gt;$A$5, OFFSET(New_Cohort!$E$109, $A48-$A$5-AB$4-1, $A48-$A$5-1), OFFSET(Existing_Cohort!$C$208, AB$4-($A48-$A$5), $A48-$A$5))</f>
        <v>13468.598736871116</v>
      </c>
      <c r="AC48" s="67">
        <f ca="1">IF($A48-AC$4&gt;$A$5, OFFSET(New_Cohort!$E$109, $A48-$A$5-AC$4-1, $A48-$A$5-1), OFFSET(Existing_Cohort!$C$208, AC$4-($A48-$A$5), $A48-$A$5))</f>
        <v>13292.140596197496</v>
      </c>
      <c r="AD48" s="67">
        <f ca="1">IF($A48-AD$4&gt;$A$5, OFFSET(New_Cohort!$E$109, $A48-$A$5-AD$4-1, $A48-$A$5-1), OFFSET(Existing_Cohort!$C$208, AD$4-($A48-$A$5), $A48-$A$5))</f>
        <v>13133.410596479695</v>
      </c>
      <c r="AE48" s="67">
        <f ca="1">IF($A48-AE$4&gt;$A$5, OFFSET(New_Cohort!$E$109, $A48-$A$5-AE$4-1, $A48-$A$5-1), OFFSET(Existing_Cohort!$C$208, AE$4-($A48-$A$5), $A48-$A$5))</f>
        <v>12996.18739008179</v>
      </c>
      <c r="AF48" s="67">
        <f ca="1">IF($A48-AF$4&gt;$A$5, OFFSET(New_Cohort!$E$109, $A48-$A$5-AF$4-1, $A48-$A$5-1), OFFSET(Existing_Cohort!$C$208, AF$4-($A48-$A$5), $A48-$A$5))</f>
        <v>12888.712838969112</v>
      </c>
      <c r="AG48" s="67">
        <f ca="1">IF($A48-AG$4&gt;$A$5, OFFSET(New_Cohort!$E$109, $A48-$A$5-AG$4-1, $A48-$A$5-1), OFFSET(Existing_Cohort!$C$208, AG$4-($A48-$A$5), $A48-$A$5))</f>
        <v>12798.818447916106</v>
      </c>
      <c r="AH48" s="67">
        <f ca="1">IF($A48-AH$4&gt;$A$5, OFFSET(New_Cohort!$E$109, $A48-$A$5-AH$4-1, $A48-$A$5-1), OFFSET(Existing_Cohort!$C$208, AH$4-($A48-$A$5), $A48-$A$5))</f>
        <v>12750.00754627304</v>
      </c>
      <c r="AI48" s="67">
        <f ca="1">IF($A48-AI$4&gt;$A$5, OFFSET(New_Cohort!$E$109, $A48-$A$5-AI$4-1, $A48-$A$5-1), OFFSET(Existing_Cohort!$C$208, AI$4-($A48-$A$5), $A48-$A$5))</f>
        <v>12770.352458854573</v>
      </c>
      <c r="AJ48" s="67">
        <f ca="1">IF($A48-AJ$4&gt;$A$5, OFFSET(New_Cohort!$E$109, $A48-$A$5-AJ$4-1, $A48-$A$5-1), OFFSET(Existing_Cohort!$C$208, AJ$4-($A48-$A$5), $A48-$A$5))</f>
        <v>12860.464419601243</v>
      </c>
      <c r="AK48" s="67">
        <f ca="1">IF($A48-AK$4&gt;$A$5, OFFSET(New_Cohort!$E$109, $A48-$A$5-AK$4-1, $A48-$A$5-1), OFFSET(Existing_Cohort!$C$208, AK$4-($A48-$A$5), $A48-$A$5))</f>
        <v>13012.424364951103</v>
      </c>
      <c r="AL48" s="67">
        <f ca="1">IF($A48-AL$4&gt;$A$5, OFFSET(New_Cohort!$E$109, $A48-$A$5-AL$4-1, $A48-$A$5-1), OFFSET(Existing_Cohort!$C$208, AL$4-($A48-$A$5), $A48-$A$5))</f>
        <v>13232.489566815961</v>
      </c>
      <c r="AM48" s="67">
        <f ca="1">IF($A48-AM$4&gt;$A$5, OFFSET(New_Cohort!$E$109, $A48-$A$5-AM$4-1, $A48-$A$5-1), OFFSET(Existing_Cohort!$C$208, AM$4-($A48-$A$5), $A48-$A$5))</f>
        <v>13549.84978629236</v>
      </c>
      <c r="AN48" s="67">
        <f ca="1">IF($A48-AN$4&gt;$A$5, OFFSET(New_Cohort!$E$109, $A48-$A$5-AN$4-1, $A48-$A$5-1), OFFSET(Existing_Cohort!$C$208, AN$4-($A48-$A$5), $A48-$A$5))</f>
        <v>14097.376247070599</v>
      </c>
      <c r="AO48" s="67">
        <f ca="1">IF($A48-AO$4&gt;$A$5, OFFSET(New_Cohort!$E$109, $A48-$A$5-AO$4-1, $A48-$A$5-1), OFFSET(Existing_Cohort!$C$208, AO$4-($A48-$A$5), $A48-$A$5))</f>
        <v>14779.007600557314</v>
      </c>
      <c r="AP48" s="67">
        <f ca="1">IF($A48-AP$4&gt;$A$5, OFFSET(New_Cohort!$E$109, $A48-$A$5-AP$4-1, $A48-$A$5-1), OFFSET(Existing_Cohort!$C$208, AP$4-($A48-$A$5), $A48-$A$5))</f>
        <v>15373.758510271364</v>
      </c>
      <c r="AQ48" s="67">
        <f ca="1">IF($A48-AQ$4&gt;$A$5, OFFSET(New_Cohort!$E$109, $A48-$A$5-AQ$4-1, $A48-$A$5-1), OFFSET(Existing_Cohort!$C$208, AQ$4-($A48-$A$5), $A48-$A$5))</f>
        <v>15978.998843675625</v>
      </c>
      <c r="AR48" s="67">
        <f ca="1">IF($A48-AR$4&gt;$A$5, OFFSET(New_Cohort!$E$109, $A48-$A$5-AR$4-1, $A48-$A$5-1), OFFSET(Existing_Cohort!$C$208, AR$4-($A48-$A$5), $A48-$A$5))</f>
        <v>16592.091243310999</v>
      </c>
      <c r="AS48" s="67">
        <f ca="1">IF($A48-AS$4&gt;$A$5, OFFSET(New_Cohort!$E$109, $A48-$A$5-AS$4-1, $A48-$A$5-1), OFFSET(Existing_Cohort!$C$208, AS$4-($A48-$A$5), $A48-$A$5))</f>
        <v>11311.548215654668</v>
      </c>
      <c r="AT48" s="67">
        <f ca="1">IF($A48-AT$4&gt;$A$5, OFFSET(New_Cohort!$E$109, $A48-$A$5-AT$4-1, $A48-$A$5-1), OFFSET(Existing_Cohort!$C$208, AT$4-($A48-$A$5), $A48-$A$5))</f>
        <v>13120.517453676641</v>
      </c>
      <c r="AU48" s="67">
        <f ca="1">IF($A48-AU$4&gt;$A$5, OFFSET(New_Cohort!$E$109, $A48-$A$5-AU$4-1, $A48-$A$5-1), OFFSET(Existing_Cohort!$C$208, AU$4-($A48-$A$5), $A48-$A$5))</f>
        <v>14685.243552144242</v>
      </c>
      <c r="AV48" s="67">
        <f ca="1">IF($A48-AV$4&gt;$A$5, OFFSET(New_Cohort!$E$109, $A48-$A$5-AV$4-1, $A48-$A$5-1), OFFSET(Existing_Cohort!$C$208, AV$4-($A48-$A$5), $A48-$A$5))</f>
        <v>16501.002644228331</v>
      </c>
      <c r="AW48" s="67">
        <f ca="1">IF($A48-AW$4&gt;$A$5, OFFSET(New_Cohort!$E$109, $A48-$A$5-AW$4-1, $A48-$A$5-1), OFFSET(Existing_Cohort!$C$208, AW$4-($A48-$A$5), $A48-$A$5))</f>
        <v>17814.657796285297</v>
      </c>
      <c r="AX48" s="67">
        <f ca="1">IF($A48-AX$4&gt;$A$5, OFFSET(New_Cohort!$E$109, $A48-$A$5-AX$4-1, $A48-$A$5-1), OFFSET(Existing_Cohort!$C$208, AX$4-($A48-$A$5), $A48-$A$5))</f>
        <v>17296.67024804675</v>
      </c>
      <c r="AY48" s="67">
        <f ca="1">IF($A48-AY$4&gt;$A$5, OFFSET(New_Cohort!$E$109, $A48-$A$5-AY$4-1, $A48-$A$5-1), OFFSET(Existing_Cohort!$C$208, AY$4-($A48-$A$5), $A48-$A$5))</f>
        <v>17456.513264678404</v>
      </c>
      <c r="AZ48" s="67">
        <f ca="1">IF($A48-AZ$4&gt;$A$5, OFFSET(New_Cohort!$E$109, $A48-$A$5-AZ$4-1, $A48-$A$5-1), OFFSET(Existing_Cohort!$C$208, AZ$4-($A48-$A$5), $A48-$A$5))</f>
        <v>17794.520772359218</v>
      </c>
      <c r="BA48" s="67">
        <f ca="1">IF($A48-BA$4&gt;$A$5, OFFSET(New_Cohort!$E$109, $A48-$A$5-BA$4-1, $A48-$A$5-1), OFFSET(Existing_Cohort!$C$208, BA$4-($A48-$A$5), $A48-$A$5))</f>
        <v>17987.667495682923</v>
      </c>
      <c r="BB48" s="67">
        <f ca="1">IF($A48-BB$4&gt;$A$5, OFFSET(New_Cohort!$E$109, $A48-$A$5-BB$4-1, $A48-$A$5-1), OFFSET(Existing_Cohort!$C$208, BB$4-($A48-$A$5), $A48-$A$5))</f>
        <v>17718.59374437897</v>
      </c>
      <c r="BC48" s="67">
        <f ca="1">IF($A48-BC$4&gt;$A$5, OFFSET(New_Cohort!$E$109, $A48-$A$5-BC$4-1, $A48-$A$5-1), OFFSET(Existing_Cohort!$C$208, BC$4-($A48-$A$5), $A48-$A$5))</f>
        <v>17031.738969337515</v>
      </c>
      <c r="BD48" s="67">
        <f ca="1">IF($A48-BD$4&gt;$A$5, OFFSET(New_Cohort!$E$109, $A48-$A$5-BD$4-1, $A48-$A$5-1), OFFSET(Existing_Cohort!$C$208, BD$4-($A48-$A$5), $A48-$A$5))</f>
        <v>17080.099616136838</v>
      </c>
      <c r="BE48" s="67">
        <f ca="1">IF($A48-BE$4&gt;$A$5, OFFSET(New_Cohort!$E$109, $A48-$A$5-BE$4-1, $A48-$A$5-1), OFFSET(Existing_Cohort!$C$208, BE$4-($A48-$A$5), $A48-$A$5))</f>
        <v>16924.273382134543</v>
      </c>
      <c r="BF48" s="67">
        <f ca="1">IF($A48-BF$4&gt;$A$5, OFFSET(New_Cohort!$E$109, $A48-$A$5-BF$4-1, $A48-$A$5-1), OFFSET(Existing_Cohort!$C$208, BF$4-($A48-$A$5), $A48-$A$5))</f>
        <v>16459.712072362603</v>
      </c>
      <c r="BG48" s="67">
        <f ca="1">IF($A48-BG$4&gt;$A$5, OFFSET(New_Cohort!$E$109, $A48-$A$5-BG$4-1, $A48-$A$5-1), OFFSET(Existing_Cohort!$C$208, BG$4-($A48-$A$5), $A48-$A$5))</f>
        <v>15966.768576406042</v>
      </c>
      <c r="BH48" s="67">
        <f ca="1">IF($A48-BH$4&gt;$A$5, OFFSET(New_Cohort!$E$109, $A48-$A$5-BH$4-1, $A48-$A$5-1), OFFSET(Existing_Cohort!$C$208, BH$4-($A48-$A$5), $A48-$A$5))</f>
        <v>15577.082089375082</v>
      </c>
      <c r="BI48" s="67">
        <f ca="1">IF($A48-BI$4&gt;$A$5, OFFSET(New_Cohort!$E$109, $A48-$A$5-BI$4-1, $A48-$A$5-1), OFFSET(Existing_Cohort!$C$208, BI$4-($A48-$A$5), $A48-$A$5))</f>
        <v>15262.237876334948</v>
      </c>
      <c r="BJ48" s="67">
        <f ca="1">IF($A48-BJ$4&gt;$A$5, OFFSET(New_Cohort!$E$109, $A48-$A$5-BJ$4-1, $A48-$A$5-1), OFFSET(Existing_Cohort!$C$208, BJ$4-($A48-$A$5), $A48-$A$5))</f>
        <v>14940.056717804164</v>
      </c>
      <c r="BK48" s="67">
        <f ca="1">IF($A48-BK$4&gt;$A$5, OFFSET(New_Cohort!$E$109, $A48-$A$5-BK$4-1, $A48-$A$5-1), OFFSET(Existing_Cohort!$C$208, BK$4-($A48-$A$5), $A48-$A$5))</f>
        <v>14740.452379203565</v>
      </c>
      <c r="BL48" s="67">
        <f ca="1">IF($A48-BL$4&gt;$A$5, OFFSET(New_Cohort!$E$109, $A48-$A$5-BL$4-1, $A48-$A$5-1), OFFSET(Existing_Cohort!$C$208, BL$4-($A48-$A$5), $A48-$A$5))</f>
        <v>14725.964482472691</v>
      </c>
      <c r="BM48" s="67">
        <f ca="1">IF($A48-BM$4&gt;$A$5, OFFSET(New_Cohort!$E$109, $A48-$A$5-BM$4-1, $A48-$A$5-1), OFFSET(Existing_Cohort!$C$208, BM$4-($A48-$A$5), $A48-$A$5))</f>
        <v>15065.834880297782</v>
      </c>
      <c r="BN48" s="67">
        <f ca="1">IF($A48-BN$4&gt;$A$5, OFFSET(New_Cohort!$E$109, $A48-$A$5-BN$4-1, $A48-$A$5-1), OFFSET(Existing_Cohort!$C$208, BN$4-($A48-$A$5), $A48-$A$5))</f>
        <v>15010.015915780659</v>
      </c>
      <c r="BO48" s="67">
        <f ca="1">IF($A48-BO$4&gt;$A$5, OFFSET(New_Cohort!$E$109, $A48-$A$5-BO$4-1, $A48-$A$5-1), OFFSET(Existing_Cohort!$C$208, BO$4-($A48-$A$5), $A48-$A$5))</f>
        <v>14665.993570694161</v>
      </c>
      <c r="BP48" s="67">
        <f ca="1">IF($A48-BP$4&gt;$A$5, OFFSET(New_Cohort!$E$109, $A48-$A$5-BP$4-1, $A48-$A$5-1), OFFSET(Existing_Cohort!$C$208, BP$4-($A48-$A$5), $A48-$A$5))</f>
        <v>14841.905919131923</v>
      </c>
      <c r="BQ48" s="67">
        <f ca="1">IF($A48-BQ$4&gt;$A$5, OFFSET(New_Cohort!$E$109, $A48-$A$5-BQ$4-1, $A48-$A$5-1), OFFSET(Existing_Cohort!$C$208, BQ$4-($A48-$A$5), $A48-$A$5))</f>
        <v>15134.253299661519</v>
      </c>
      <c r="BR48" s="67">
        <f ca="1">IF($A48-BR$4&gt;$A$5, OFFSET(New_Cohort!$E$109, $A48-$A$5-BR$4-1, $A48-$A$5-1), OFFSET(Existing_Cohort!$C$208, BR$4-($A48-$A$5), $A48-$A$5))</f>
        <v>15500.795058715725</v>
      </c>
      <c r="BS48" s="67">
        <f ca="1">IF($A48-BS$4&gt;$A$5, OFFSET(New_Cohort!$E$109, $A48-$A$5-BS$4-1, $A48-$A$5-1), OFFSET(Existing_Cohort!$C$208, BS$4-($A48-$A$5), $A48-$A$5))</f>
        <v>15818.608265306733</v>
      </c>
      <c r="BT48" s="67">
        <f ca="1">IF($A48-BT$4&gt;$A$5, OFFSET(New_Cohort!$E$109, $A48-$A$5-BT$4-1, $A48-$A$5-1), OFFSET(Existing_Cohort!$C$208, BT$4-($A48-$A$5), $A48-$A$5))</f>
        <v>16091.385436693332</v>
      </c>
      <c r="BU48" s="67">
        <f ca="1">IF($A48-BU$4&gt;$A$5, OFFSET(New_Cohort!$E$109, $A48-$A$5-BU$4-1, $A48-$A$5-1), OFFSET(Existing_Cohort!$C$208, BU$4-($A48-$A$5), $A48-$A$5))</f>
        <v>16474.472946039015</v>
      </c>
      <c r="BV48" s="67">
        <f ca="1">IF($A48-BV$4&gt;$A$5, OFFSET(New_Cohort!$E$109, $A48-$A$5-BV$4-1, $A48-$A$5-1), OFFSET(Existing_Cohort!$C$208, BV$4-($A48-$A$5), $A48-$A$5))</f>
        <v>17177.100198439846</v>
      </c>
      <c r="BW48" s="67">
        <f ca="1">IF($A48-BW$4&gt;$A$5, OFFSET(New_Cohort!$E$109, $A48-$A$5-BW$4-1, $A48-$A$5-1), OFFSET(Existing_Cohort!$C$208, BW$4-($A48-$A$5), $A48-$A$5))</f>
        <v>19572.843148892909</v>
      </c>
      <c r="BX48" s="67">
        <f ca="1">IF($A48-BX$4&gt;$A$5, OFFSET(New_Cohort!$E$109, $A48-$A$5-BX$4-1, $A48-$A$5-1), OFFSET(Existing_Cohort!$C$208, BX$4-($A48-$A$5), $A48-$A$5))</f>
        <v>20820.188562301664</v>
      </c>
      <c r="BY48" s="67">
        <f ca="1">IF($A48-BY$4&gt;$A$5, OFFSET(New_Cohort!$E$109, $A48-$A$5-BY$4-1, $A48-$A$5-1), OFFSET(Existing_Cohort!$C$208, BY$4-($A48-$A$5), $A48-$A$5))</f>
        <v>19635.804082361428</v>
      </c>
      <c r="BZ48" s="67">
        <f ca="1">IF($A48-BZ$4&gt;$A$5, OFFSET(New_Cohort!$E$109, $A48-$A$5-BZ$4-1, $A48-$A$5-1), OFFSET(Existing_Cohort!$C$208, BZ$4-($A48-$A$5), $A48-$A$5))</f>
        <v>19259.275266439545</v>
      </c>
      <c r="CA48" s="67">
        <f ca="1">IF($A48-CA$4&gt;$A$5, OFFSET(New_Cohort!$E$109, $A48-$A$5-CA$4-1, $A48-$A$5-1), OFFSET(Existing_Cohort!$C$208, CA$4-($A48-$A$5), $A48-$A$5))</f>
        <v>18590.171235222249</v>
      </c>
      <c r="CB48" s="67">
        <f ca="1">IF($A48-CB$4&gt;$A$5, OFFSET(New_Cohort!$E$109, $A48-$A$5-CB$4-1, $A48-$A$5-1), OFFSET(Existing_Cohort!$C$208, CB$4-($A48-$A$5), $A48-$A$5))</f>
        <v>16808.89213851573</v>
      </c>
      <c r="CC48" s="67">
        <f ca="1">IF($A48-CC$4&gt;$A$5, OFFSET(New_Cohort!$E$109, $A48-$A$5-CC$4-1, $A48-$A$5-1), OFFSET(Existing_Cohort!$C$208, CC$4-($A48-$A$5), $A48-$A$5))</f>
        <v>15155.322601820973</v>
      </c>
      <c r="CD48" s="67">
        <f ca="1">IF($A48-CD$4&gt;$A$5, OFFSET(New_Cohort!$E$109, $A48-$A$5-CD$4-1, $A48-$A$5-1), OFFSET(Existing_Cohort!$C$208, CD$4-($A48-$A$5), $A48-$A$5))</f>
        <v>13777.414233447456</v>
      </c>
      <c r="CE48" s="67">
        <f ca="1">IF($A48-CE$4&gt;$A$5, OFFSET(New_Cohort!$E$109, $A48-$A$5-CE$4-1, $A48-$A$5-1), OFFSET(Existing_Cohort!$C$208, CE$4-($A48-$A$5), $A48-$A$5))</f>
        <v>13609.277160506308</v>
      </c>
      <c r="CF48" s="67">
        <f ca="1">IF($A48-CF$4&gt;$A$5, OFFSET(New_Cohort!$E$109, $A48-$A$5-CF$4-1, $A48-$A$5-1), OFFSET(Existing_Cohort!$C$208, CF$4-($A48-$A$5), $A48-$A$5))</f>
        <v>13164.917541100571</v>
      </c>
      <c r="CG48" s="67">
        <f ca="1">IF($A48-CG$4&gt;$A$5, OFFSET(New_Cohort!$E$109, $A48-$A$5-CG$4-1, $A48-$A$5-1), OFFSET(Existing_Cohort!$C$208, CG$4-($A48-$A$5), $A48-$A$5))</f>
        <v>11664.905038935538</v>
      </c>
      <c r="CH48" s="67">
        <f ca="1">IF($A48-CH$4&gt;$A$5, OFFSET(New_Cohort!$E$109, $A48-$A$5-CH$4-1, $A48-$A$5-1), OFFSET(Existing_Cohort!$C$208, CH$4-($A48-$A$5), $A48-$A$5))</f>
        <v>10497.958329533365</v>
      </c>
      <c r="CI48" s="67">
        <f ca="1">IF($A48-CI$4&gt;$A$5, OFFSET(New_Cohort!$E$109, $A48-$A$5-CI$4-1, $A48-$A$5-1), OFFSET(Existing_Cohort!$C$208, CI$4-($A48-$A$5), $A48-$A$5))</f>
        <v>9326.7996690633499</v>
      </c>
      <c r="CJ48" s="67">
        <f ca="1">IF($A48-CJ$4&gt;$A$5, OFFSET(New_Cohort!$E$109, $A48-$A$5-CJ$4-1, $A48-$A$5-1), OFFSET(Existing_Cohort!$C$208, CJ$4-($A48-$A$5), $A48-$A$5))</f>
        <v>8359.720317660589</v>
      </c>
      <c r="CK48" s="67">
        <f ca="1">IF($A48-CK$4&gt;$A$5, OFFSET(New_Cohort!$E$109, $A48-$A$5-CK$4-1, $A48-$A$5-1), OFFSET(Existing_Cohort!$C$208, CK$4-($A48-$A$5), $A48-$A$5))</f>
        <v>7942.7503350148345</v>
      </c>
      <c r="CL48" s="67">
        <f ca="1">IF($A48-CL$4&gt;$A$5, OFFSET(New_Cohort!$E$109, $A48-$A$5-CL$4-1, $A48-$A$5-1), OFFSET(Existing_Cohort!$C$208, CL$4-($A48-$A$5), $A48-$A$5))</f>
        <v>7637.6188838231301</v>
      </c>
      <c r="CM48" s="67">
        <f ca="1">IF($A48-CM$4&gt;$A$5, OFFSET(New_Cohort!$E$109, $A48-$A$5-CM$4-1, $A48-$A$5-1), OFFSET(Existing_Cohort!$C$208, CM$4-($A48-$A$5), $A48-$A$5))</f>
        <v>7397.4771868772768</v>
      </c>
      <c r="CN48" s="67">
        <f ca="1">IF($A48-CN$4&gt;$A$5, OFFSET(New_Cohort!$E$109, $A48-$A$5-CN$4-1, $A48-$A$5-1), OFFSET(Existing_Cohort!$C$208, CN$4-($A48-$A$5), $A48-$A$5))</f>
        <v>7166.2535887956074</v>
      </c>
      <c r="CO48" s="67">
        <f ca="1">IF($A48-CO$4&gt;$A$5, OFFSET(New_Cohort!$E$109, $A48-$A$5-CO$4-1, $A48-$A$5-1), OFFSET(Existing_Cohort!$C$208, CO$4-($A48-$A$5), $A48-$A$5))</f>
        <v>6603.3646865479977</v>
      </c>
      <c r="CP48" s="67">
        <f ca="1">IF($A48-CP$4&gt;$A$5, OFFSET(New_Cohort!$E$109, $A48-$A$5-CP$4-1, $A48-$A$5-1), OFFSET(Existing_Cohort!$C$208, CP$4-($A48-$A$5), $A48-$A$5))</f>
        <v>5920.4267173021253</v>
      </c>
      <c r="CQ48" s="67">
        <f ca="1">IF($A48-CQ$4&gt;$A$5, OFFSET(New_Cohort!$E$109, $A48-$A$5-CQ$4-1, $A48-$A$5-1), OFFSET(Existing_Cohort!$C$208, CQ$4-($A48-$A$5), $A48-$A$5))</f>
        <v>5307.8386350823703</v>
      </c>
      <c r="CR48" s="67">
        <f ca="1">IF($A48-CR$4&gt;$A$5, OFFSET(New_Cohort!$E$109, $A48-$A$5-CR$4-1, $A48-$A$5-1), OFFSET(Existing_Cohort!$C$208, CR$4-($A48-$A$5), $A48-$A$5))</f>
        <v>4546.7244215719729</v>
      </c>
      <c r="CS48" s="67">
        <f ca="1">IF($A48-CS$4&gt;$A$5, OFFSET(New_Cohort!$E$109, $A48-$A$5-CS$4-1, $A48-$A$5-1), OFFSET(Existing_Cohort!$C$208, CS$4-($A48-$A$5), $A48-$A$5))</f>
        <v>3773.0544621159142</v>
      </c>
      <c r="CT48" s="67">
        <f ca="1">IF($A48-CT$4&gt;$A$5, OFFSET(New_Cohort!$E$109, $A48-$A$5-CT$4-1, $A48-$A$5-1), OFFSET(Existing_Cohort!$C$208, CT$4-($A48-$A$5), $A48-$A$5))</f>
        <v>2913.19619454863</v>
      </c>
      <c r="CU48" s="67">
        <f ca="1">IF($A48-CU$4&gt;$A$5, OFFSET(New_Cohort!$E$109, $A48-$A$5-CU$4-1, $A48-$A$5-1), OFFSET(Existing_Cohort!$C$208, CU$4-($A48-$A$5), $A48-$A$5))</f>
        <v>2246.1539898716164</v>
      </c>
      <c r="CV48" s="67">
        <f ca="1">IF($A48-CV$4&gt;$A$5, OFFSET(New_Cohort!$E$109, $A48-$A$5-CV$4-1, $A48-$A$5-1), OFFSET(Existing_Cohort!$C$208, CV$4-($A48-$A$5), $A48-$A$5))</f>
        <v>1856.5990954710596</v>
      </c>
      <c r="CW48" s="67">
        <f ca="1">IF($A48-CW$4&gt;$A$5, OFFSET(New_Cohort!$E$109, $A48-$A$5-CW$4-1, $A48-$A$5-1), OFFSET(Existing_Cohort!$C$208, CW$4-($A48-$A$5), $A48-$A$5))</f>
        <v>1455.8389407117072</v>
      </c>
      <c r="CX48" s="179">
        <f ca="1">SUM(OFFSET(Existing_Cohort!$C$308, $A$5-$A48,$A48-2021, $A48-$A$5+1))</f>
        <v>9875.4536072892133</v>
      </c>
      <c r="CY48" s="29"/>
      <c r="CZ48" s="29">
        <f ca="1">SUM(B48:CX48)-OFFSET(Summary_Calculations!$D$26, 0, By_Age!$A48-2022)</f>
        <v>0</v>
      </c>
    </row>
    <row r="49" spans="1:104" x14ac:dyDescent="0.35">
      <c r="A49">
        <f t="shared" si="0"/>
        <v>2065</v>
      </c>
      <c r="B49" s="178">
        <f ca="1">IF($A49-B$4&gt;$A$5, OFFSET(New_Cohort!$E$109, $A49-$A$5-B$4-1, $A49-$A$5-1), OFFSET(Existing_Cohort!$C$208, B$4-($A49-$A$5), $A49-$A$5))</f>
        <v>11226.980276674032</v>
      </c>
      <c r="C49" s="67">
        <f ca="1">IF($A49-C$4&gt;$A$5, OFFSET(New_Cohort!$E$109, $A49-$A$5-C$4-1, $A49-$A$5-1), OFFSET(Existing_Cohort!$C$208, C$4-($A49-$A$5), $A49-$A$5))</f>
        <v>11147.031989453195</v>
      </c>
      <c r="D49" s="67">
        <f ca="1">IF($A49-D$4&gt;$A$5, OFFSET(New_Cohort!$E$109, $A49-$A$5-D$4-1, $A49-$A$5-1), OFFSET(Existing_Cohort!$C$208, D$4-($A49-$A$5), $A49-$A$5))</f>
        <v>11083.105187048039</v>
      </c>
      <c r="E49" s="67">
        <f ca="1">IF($A49-E$4&gt;$A$5, OFFSET(New_Cohort!$E$109, $A49-$A$5-E$4-1, $A49-$A$5-1), OFFSET(Existing_Cohort!$C$208, E$4-($A49-$A$5), $A49-$A$5))</f>
        <v>11047.047777828866</v>
      </c>
      <c r="F49" s="67">
        <f ca="1">IF($A49-F$4&gt;$A$5, OFFSET(New_Cohort!$E$109, $A49-$A$5-F$4-1, $A49-$A$5-1), OFFSET(Existing_Cohort!$C$208, F$4-($A49-$A$5), $A49-$A$5))</f>
        <v>11044.14940542361</v>
      </c>
      <c r="G49" s="67">
        <f ca="1">IF($A49-G$4&gt;$A$5, OFFSET(New_Cohort!$E$109, $A49-$A$5-G$4-1, $A49-$A$5-1), OFFSET(Existing_Cohort!$C$208, G$4-($A49-$A$5), $A49-$A$5))</f>
        <v>11091.810279874649</v>
      </c>
      <c r="H49" s="67">
        <f ca="1">IF($A49-H$4&gt;$A$5, OFFSET(New_Cohort!$E$109, $A49-$A$5-H$4-1, $A49-$A$5-1), OFFSET(Existing_Cohort!$C$208, H$4-($A49-$A$5), $A49-$A$5))</f>
        <v>11200.695066802069</v>
      </c>
      <c r="I49" s="67">
        <f ca="1">IF($A49-I$4&gt;$A$5, OFFSET(New_Cohort!$E$109, $A49-$A$5-I$4-1, $A49-$A$5-1), OFFSET(Existing_Cohort!$C$208, I$4-($A49-$A$5), $A49-$A$5))</f>
        <v>11363.479333910604</v>
      </c>
      <c r="J49" s="67">
        <f ca="1">IF($A49-J$4&gt;$A$5, OFFSET(New_Cohort!$E$109, $A49-$A$5-J$4-1, $A49-$A$5-1), OFFSET(Existing_Cohort!$C$208, J$4-($A49-$A$5), $A49-$A$5))</f>
        <v>11579.488903163299</v>
      </c>
      <c r="K49" s="67">
        <f ca="1">IF($A49-K$4&gt;$A$5, OFFSET(New_Cohort!$E$109, $A49-$A$5-K$4-1, $A49-$A$5-1), OFFSET(Existing_Cohort!$C$208, K$4-($A49-$A$5), $A49-$A$5))</f>
        <v>10945.515282481318</v>
      </c>
      <c r="L49" s="67">
        <f ca="1">IF($A49-L$4&gt;$A$5, OFFSET(New_Cohort!$E$109, $A49-$A$5-L$4-1, $A49-$A$5-1), OFFSET(Existing_Cohort!$C$208, L$4-($A49-$A$5), $A49-$A$5))</f>
        <v>10819.385161943363</v>
      </c>
      <c r="M49" s="67">
        <f ca="1">IF($A49-M$4&gt;$A$5, OFFSET(New_Cohort!$E$109, $A49-$A$5-M$4-1, $A49-$A$5-1), OFFSET(Existing_Cohort!$C$208, M$4-($A49-$A$5), $A49-$A$5))</f>
        <v>10813.402774389</v>
      </c>
      <c r="N49" s="67">
        <f ca="1">IF($A49-N$4&gt;$A$5, OFFSET(New_Cohort!$E$109, $A49-$A$5-N$4-1, $A49-$A$5-1), OFFSET(Existing_Cohort!$C$208, N$4-($A49-$A$5), $A49-$A$5))</f>
        <v>10905.802048276395</v>
      </c>
      <c r="O49" s="67">
        <f ca="1">IF($A49-O$4&gt;$A$5, OFFSET(New_Cohort!$E$109, $A49-$A$5-O$4-1, $A49-$A$5-1), OFFSET(Existing_Cohort!$C$208, O$4-($A49-$A$5), $A49-$A$5))</f>
        <v>11108.842922573804</v>
      </c>
      <c r="P49" s="67">
        <f ca="1">IF($A49-P$4&gt;$A$5, OFFSET(New_Cohort!$E$109, $A49-$A$5-P$4-1, $A49-$A$5-1), OFFSET(Existing_Cohort!$C$208, P$4-($A49-$A$5), $A49-$A$5))</f>
        <v>11383.677776719189</v>
      </c>
      <c r="Q49" s="67">
        <f ca="1">IF($A49-Q$4&gt;$A$5, OFFSET(New_Cohort!$E$109, $A49-$A$5-Q$4-1, $A49-$A$5-1), OFFSET(Existing_Cohort!$C$208, Q$4-($A49-$A$5), $A49-$A$5))</f>
        <v>11599.282980862066</v>
      </c>
      <c r="R49" s="67">
        <f ca="1">IF($A49-R$4&gt;$A$5, OFFSET(New_Cohort!$E$109, $A49-$A$5-R$4-1, $A49-$A$5-1), OFFSET(Existing_Cohort!$C$208, R$4-($A49-$A$5), $A49-$A$5))</f>
        <v>11785.480550230928</v>
      </c>
      <c r="S49" s="67">
        <f ca="1">IF($A49-S$4&gt;$A$5, OFFSET(New_Cohort!$E$109, $A49-$A$5-S$4-1, $A49-$A$5-1), OFFSET(Existing_Cohort!$C$208, S$4-($A49-$A$5), $A49-$A$5))</f>
        <v>11945.189653472378</v>
      </c>
      <c r="T49" s="67">
        <f ca="1">IF($A49-T$4&gt;$A$5, OFFSET(New_Cohort!$E$109, $A49-$A$5-T$4-1, $A49-$A$5-1), OFFSET(Existing_Cohort!$C$208, T$4-($A49-$A$5), $A49-$A$5))</f>
        <v>12074.999155661924</v>
      </c>
      <c r="U49" s="67">
        <f ca="1">IF($A49-U$4&gt;$A$5, OFFSET(New_Cohort!$E$109, $A49-$A$5-U$4-1, $A49-$A$5-1), OFFSET(Existing_Cohort!$C$208, U$4-($A49-$A$5), $A49-$A$5))</f>
        <v>12143.386416793332</v>
      </c>
      <c r="V49" s="67">
        <f ca="1">IF($A49-V$4&gt;$A$5, OFFSET(New_Cohort!$E$109, $A49-$A$5-V$4-1, $A49-$A$5-1), OFFSET(Existing_Cohort!$C$208, V$4-($A49-$A$5), $A49-$A$5))</f>
        <v>12121.681805267624</v>
      </c>
      <c r="W49" s="67">
        <f ca="1">IF($A49-W$4&gt;$A$5, OFFSET(New_Cohort!$E$109, $A49-$A$5-W$4-1, $A49-$A$5-1), OFFSET(Existing_Cohort!$C$208, W$4-($A49-$A$5), $A49-$A$5))</f>
        <v>13658.2611763241</v>
      </c>
      <c r="X49" s="67">
        <f ca="1">IF($A49-X$4&gt;$A$5, OFFSET(New_Cohort!$E$109, $A49-$A$5-X$4-1, $A49-$A$5-1), OFFSET(Existing_Cohort!$C$208, X$4-($A49-$A$5), $A49-$A$5))</f>
        <v>13885.48272391098</v>
      </c>
      <c r="Y49" s="67">
        <f ca="1">IF($A49-Y$4&gt;$A$5, OFFSET(New_Cohort!$E$109, $A49-$A$5-Y$4-1, $A49-$A$5-1), OFFSET(Existing_Cohort!$C$208, Y$4-($A49-$A$5), $A49-$A$5))</f>
        <v>13976.910250621127</v>
      </c>
      <c r="Z49" s="67">
        <f ca="1">IF($A49-Z$4&gt;$A$5, OFFSET(New_Cohort!$E$109, $A49-$A$5-Z$4-1, $A49-$A$5-1), OFFSET(Existing_Cohort!$C$208, Z$4-($A49-$A$5), $A49-$A$5))</f>
        <v>13923.364239860231</v>
      </c>
      <c r="AA49" s="67">
        <f ca="1">IF($A49-AA$4&gt;$A$5, OFFSET(New_Cohort!$E$109, $A49-$A$5-AA$4-1, $A49-$A$5-1), OFFSET(Existing_Cohort!$C$208, AA$4-($A49-$A$5), $A49-$A$5))</f>
        <v>13764.407879170956</v>
      </c>
      <c r="AB49" s="67">
        <f ca="1">IF($A49-AB$4&gt;$A$5, OFFSET(New_Cohort!$E$109, $A49-$A$5-AB$4-1, $A49-$A$5-1), OFFSET(Existing_Cohort!$C$208, AB$4-($A49-$A$5), $A49-$A$5))</f>
        <v>13624.021081268071</v>
      </c>
      <c r="AC49" s="67">
        <f ca="1">IF($A49-AC$4&gt;$A$5, OFFSET(New_Cohort!$E$109, $A49-$A$5-AC$4-1, $A49-$A$5-1), OFFSET(Existing_Cohort!$C$208, AC$4-($A49-$A$5), $A49-$A$5))</f>
        <v>13465.009450953625</v>
      </c>
      <c r="AD49" s="67">
        <f ca="1">IF($A49-AD$4&gt;$A$5, OFFSET(New_Cohort!$E$109, $A49-$A$5-AD$4-1, $A49-$A$5-1), OFFSET(Existing_Cohort!$C$208, AD$4-($A49-$A$5), $A49-$A$5))</f>
        <v>13288.455203625501</v>
      </c>
      <c r="AE49" s="67">
        <f ca="1">IF($A49-AE$4&gt;$A$5, OFFSET(New_Cohort!$E$109, $A49-$A$5-AE$4-1, $A49-$A$5-1), OFFSET(Existing_Cohort!$C$208, AE$4-($A49-$A$5), $A49-$A$5))</f>
        <v>13129.601845274916</v>
      </c>
      <c r="AF49" s="67">
        <f ca="1">IF($A49-AF$4&gt;$A$5, OFFSET(New_Cohort!$E$109, $A49-$A$5-AF$4-1, $A49-$A$5-1), OFFSET(Existing_Cohort!$C$208, AF$4-($A49-$A$5), $A49-$A$5))</f>
        <v>12992.230859071955</v>
      </c>
      <c r="AG49" s="67">
        <f ca="1">IF($A49-AG$4&gt;$A$5, OFFSET(New_Cohort!$E$109, $A49-$A$5-AG$4-1, $A49-$A$5-1), OFFSET(Existing_Cohort!$C$208, AG$4-($A49-$A$5), $A49-$A$5))</f>
        <v>12884.573879527466</v>
      </c>
      <c r="AH49" s="67">
        <f ca="1">IF($A49-AH$4&gt;$A$5, OFFSET(New_Cohort!$E$109, $A49-$A$5-AH$4-1, $A49-$A$5-1), OFFSET(Existing_Cohort!$C$208, AH$4-($A49-$A$5), $A49-$A$5))</f>
        <v>12794.469582629426</v>
      </c>
      <c r="AI49" s="67">
        <f ca="1">IF($A49-AI$4&gt;$A$5, OFFSET(New_Cohort!$E$109, $A49-$A$5-AI$4-1, $A49-$A$5-1), OFFSET(Existing_Cohort!$C$208, AI$4-($A49-$A$5), $A49-$A$5))</f>
        <v>12745.408617441946</v>
      </c>
      <c r="AJ49" s="67">
        <f ca="1">IF($A49-AJ$4&gt;$A$5, OFFSET(New_Cohort!$E$109, $A49-$A$5-AJ$4-1, $A49-$A$5-1), OFFSET(Existing_Cohort!$C$208, AJ$4-($A49-$A$5), $A49-$A$5))</f>
        <v>12765.436103998116</v>
      </c>
      <c r="AK49" s="67">
        <f ca="1">IF($A49-AK$4&gt;$A$5, OFFSET(New_Cohort!$E$109, $A49-$A$5-AK$4-1, $A49-$A$5-1), OFFSET(Existing_Cohort!$C$208, AK$4-($A49-$A$5), $A49-$A$5))</f>
        <v>12855.16855287521</v>
      </c>
      <c r="AL49" s="67">
        <f ca="1">IF($A49-AL$4&gt;$A$5, OFFSET(New_Cohort!$E$109, $A49-$A$5-AL$4-1, $A49-$A$5-1), OFFSET(Existing_Cohort!$C$208, AL$4-($A49-$A$5), $A49-$A$5))</f>
        <v>13006.673233805519</v>
      </c>
      <c r="AM49" s="67">
        <f ca="1">IF($A49-AM$4&gt;$A$5, OFFSET(New_Cohort!$E$109, $A49-$A$5-AM$4-1, $A49-$A$5-1), OFFSET(Existing_Cohort!$C$208, AM$4-($A49-$A$5), $A49-$A$5))</f>
        <v>13226.120180102776</v>
      </c>
      <c r="AN49" s="67">
        <f ca="1">IF($A49-AN$4&gt;$A$5, OFFSET(New_Cohort!$E$109, $A49-$A$5-AN$4-1, $A49-$A$5-1), OFFSET(Existing_Cohort!$C$208, AN$4-($A49-$A$5), $A49-$A$5))</f>
        <v>13542.724196520809</v>
      </c>
      <c r="AO49" s="67">
        <f ca="1">IF($A49-AO$4&gt;$A$5, OFFSET(New_Cohort!$E$109, $A49-$A$5-AO$4-1, $A49-$A$5-1), OFFSET(Existing_Cohort!$C$208, AO$4-($A49-$A$5), $A49-$A$5))</f>
        <v>14089.251503628977</v>
      </c>
      <c r="AP49" s="67">
        <f ca="1">IF($A49-AP$4&gt;$A$5, OFFSET(New_Cohort!$E$109, $A49-$A$5-AP$4-1, $A49-$A$5-1), OFFSET(Existing_Cohort!$C$208, AP$4-($A49-$A$5), $A49-$A$5))</f>
        <v>14769.632322142348</v>
      </c>
      <c r="AQ49" s="67">
        <f ca="1">IF($A49-AQ$4&gt;$A$5, OFFSET(New_Cohort!$E$109, $A49-$A$5-AQ$4-1, $A49-$A$5-1), OFFSET(Existing_Cohort!$C$208, AQ$4-($A49-$A$5), $A49-$A$5))</f>
        <v>15362.988815958999</v>
      </c>
      <c r="AR49" s="67">
        <f ca="1">IF($A49-AR$4&gt;$A$5, OFFSET(New_Cohort!$E$109, $A49-$A$5-AR$4-1, $A49-$A$5-1), OFFSET(Existing_Cohort!$C$208, AR$4-($A49-$A$5), $A49-$A$5))</f>
        <v>15966.599748916957</v>
      </c>
      <c r="AS49" s="67">
        <f ca="1">IF($A49-AS$4&gt;$A$5, OFFSET(New_Cohort!$E$109, $A49-$A$5-AS$4-1, $A49-$A$5-1), OFFSET(Existing_Cohort!$C$208, AS$4-($A49-$A$5), $A49-$A$5))</f>
        <v>16577.785509198817</v>
      </c>
      <c r="AT49" s="67">
        <f ca="1">IF($A49-AT$4&gt;$A$5, OFFSET(New_Cohort!$E$109, $A49-$A$5-AT$4-1, $A49-$A$5-1), OFFSET(Existing_Cohort!$C$208, AT$4-($A49-$A$5), $A49-$A$5))</f>
        <v>11300.785311605319</v>
      </c>
      <c r="AU49" s="67">
        <f ca="1">IF($A49-AU$4&gt;$A$5, OFFSET(New_Cohort!$E$109, $A49-$A$5-AU$4-1, $A49-$A$5-1), OFFSET(Existing_Cohort!$C$208, AU$4-($A49-$A$5), $A49-$A$5))</f>
        <v>13106.740333534126</v>
      </c>
      <c r="AV49" s="67">
        <f ca="1">IF($A49-AV$4&gt;$A$5, OFFSET(New_Cohort!$E$109, $A49-$A$5-AV$4-1, $A49-$A$5-1), OFFSET(Existing_Cohort!$C$208, AV$4-($A49-$A$5), $A49-$A$5))</f>
        <v>14668.21210985717</v>
      </c>
      <c r="AW49" s="67">
        <f ca="1">IF($A49-AW$4&gt;$A$5, OFFSET(New_Cohort!$E$109, $A49-$A$5-AW$4-1, $A49-$A$5-1), OFFSET(Existing_Cohort!$C$208, AW$4-($A49-$A$5), $A49-$A$5))</f>
        <v>16479.84370933583</v>
      </c>
      <c r="AX49" s="67">
        <f ca="1">IF($A49-AX$4&gt;$A$5, OFFSET(New_Cohort!$E$109, $A49-$A$5-AX$4-1, $A49-$A$5-1), OFFSET(Existing_Cohort!$C$208, AX$4-($A49-$A$5), $A49-$A$5))</f>
        <v>17789.428188079346</v>
      </c>
      <c r="AY49" s="67">
        <f ca="1">IF($A49-AY$4&gt;$A$5, OFFSET(New_Cohort!$E$109, $A49-$A$5-AY$4-1, $A49-$A$5-1), OFFSET(Existing_Cohort!$C$208, AY$4-($A49-$A$5), $A49-$A$5))</f>
        <v>17269.658618821144</v>
      </c>
      <c r="AZ49" s="67">
        <f ca="1">IF($A49-AZ$4&gt;$A$5, OFFSET(New_Cohort!$E$109, $A49-$A$5-AZ$4-1, $A49-$A$5-1), OFFSET(Existing_Cohort!$C$208, AZ$4-($A49-$A$5), $A49-$A$5))</f>
        <v>17426.544841688326</v>
      </c>
      <c r="BA49" s="67">
        <f ca="1">IF($A49-BA$4&gt;$A$5, OFFSET(New_Cohort!$E$109, $A49-$A$5-BA$4-1, $A49-$A$5-1), OFFSET(Existing_Cohort!$C$208, BA$4-($A49-$A$5), $A49-$A$5))</f>
        <v>17761.044573909356</v>
      </c>
      <c r="BB49" s="67">
        <f ca="1">IF($A49-BB$4&gt;$A$5, OFFSET(New_Cohort!$E$109, $A49-$A$5-BB$4-1, $A49-$A$5-1), OFFSET(Existing_Cohort!$C$208, BB$4-($A49-$A$5), $A49-$A$5))</f>
        <v>17950.703611760189</v>
      </c>
      <c r="BC49" s="67">
        <f ca="1">IF($A49-BC$4&gt;$A$5, OFFSET(New_Cohort!$E$109, $A49-$A$5-BC$4-1, $A49-$A$5-1), OFFSET(Existing_Cohort!$C$208, BC$4-($A49-$A$5), $A49-$A$5))</f>
        <v>17678.969321950099</v>
      </c>
      <c r="BD49" s="67">
        <f ca="1">IF($A49-BD$4&gt;$A$5, OFFSET(New_Cohort!$E$109, $A49-$A$5-BD$4-1, $A49-$A$5-1), OFFSET(Existing_Cohort!$C$208, BD$4-($A49-$A$5), $A49-$A$5))</f>
        <v>16990.444947942564</v>
      </c>
      <c r="BE49" s="67">
        <f ca="1">IF($A49-BE$4&gt;$A$5, OFFSET(New_Cohort!$E$109, $A49-$A$5-BE$4-1, $A49-$A$5-1), OFFSET(Existing_Cohort!$C$208, BE$4-($A49-$A$5), $A49-$A$5))</f>
        <v>17035.361437982137</v>
      </c>
      <c r="BF49" s="67">
        <f ca="1">IF($A49-BF$4&gt;$A$5, OFFSET(New_Cohort!$E$109, $A49-$A$5-BF$4-1, $A49-$A$5-1), OFFSET(Existing_Cohort!$C$208, BF$4-($A49-$A$5), $A49-$A$5))</f>
        <v>16876.560804265795</v>
      </c>
      <c r="BG49" s="67">
        <f ca="1">IF($A49-BG$4&gt;$A$5, OFFSET(New_Cohort!$E$109, $A49-$A$5-BG$4-1, $A49-$A$5-1), OFFSET(Existing_Cohort!$C$208, BG$4-($A49-$A$5), $A49-$A$5))</f>
        <v>16409.903105840422</v>
      </c>
      <c r="BH49" s="67">
        <f ca="1">IF($A49-BH$4&gt;$A$5, OFFSET(New_Cohort!$E$109, $A49-$A$5-BH$4-1, $A49-$A$5-1), OFFSET(Existing_Cohort!$C$208, BH$4-($A49-$A$5), $A49-$A$5))</f>
        <v>15914.861704214742</v>
      </c>
      <c r="BI49" s="67">
        <f ca="1">IF($A49-BI$4&gt;$A$5, OFFSET(New_Cohort!$E$109, $A49-$A$5-BI$4-1, $A49-$A$5-1), OFFSET(Existing_Cohort!$C$208, BI$4-($A49-$A$5), $A49-$A$5))</f>
        <v>15522.464015343026</v>
      </c>
      <c r="BJ49" s="67">
        <f ca="1">IF($A49-BJ$4&gt;$A$5, OFFSET(New_Cohort!$E$109, $A49-$A$5-BJ$4-1, $A49-$A$5-1), OFFSET(Existing_Cohort!$C$208, BJ$4-($A49-$A$5), $A49-$A$5))</f>
        <v>15204.156141407399</v>
      </c>
      <c r="BK49" s="67">
        <f ca="1">IF($A49-BK$4&gt;$A$5, OFFSET(New_Cohort!$E$109, $A49-$A$5-BK$4-1, $A49-$A$5-1), OFFSET(Existing_Cohort!$C$208, BK$4-($A49-$A$5), $A49-$A$5))</f>
        <v>14877.840606974456</v>
      </c>
      <c r="BL49" s="67">
        <f ca="1">IF($A49-BL$4&gt;$A$5, OFFSET(New_Cohort!$E$109, $A49-$A$5-BL$4-1, $A49-$A$5-1), OFFSET(Existing_Cohort!$C$208, BL$4-($A49-$A$5), $A49-$A$5))</f>
        <v>14672.753349993662</v>
      </c>
      <c r="BM49" s="67">
        <f ca="1">IF($A49-BM$4&gt;$A$5, OFFSET(New_Cohort!$E$109, $A49-$A$5-BM$4-1, $A49-$A$5-1), OFFSET(Existing_Cohort!$C$208, BM$4-($A49-$A$5), $A49-$A$5))</f>
        <v>14650.889011775296</v>
      </c>
      <c r="BN49" s="67">
        <f ca="1">IF($A49-BN$4&gt;$A$5, OFFSET(New_Cohort!$E$109, $A49-$A$5-BN$4-1, $A49-$A$5-1), OFFSET(Existing_Cohort!$C$208, BN$4-($A49-$A$5), $A49-$A$5))</f>
        <v>14980.171797634823</v>
      </c>
      <c r="BO49" s="67">
        <f ca="1">IF($A49-BO$4&gt;$A$5, OFFSET(New_Cohort!$E$109, $A49-$A$5-BO$4-1, $A49-$A$5-1), OFFSET(Existing_Cohort!$C$208, BO$4-($A49-$A$5), $A49-$A$5))</f>
        <v>14914.510257886559</v>
      </c>
      <c r="BP49" s="67">
        <f ca="1">IF($A49-BP$4&gt;$A$5, OFFSET(New_Cohort!$E$109, $A49-$A$5-BP$4-1, $A49-$A$5-1), OFFSET(Existing_Cohort!$C$208, BP$4-($A49-$A$5), $A49-$A$5))</f>
        <v>14561.31322935237</v>
      </c>
      <c r="BQ49" s="67">
        <f ca="1">IF($A49-BQ$4&gt;$A$5, OFFSET(New_Cohort!$E$109, $A49-$A$5-BQ$4-1, $A49-$A$5-1), OFFSET(Existing_Cohort!$C$208, BQ$4-($A49-$A$5), $A49-$A$5))</f>
        <v>14722.807939532297</v>
      </c>
      <c r="BR49" s="67">
        <f ca="1">IF($A49-BR$4&gt;$A$5, OFFSET(New_Cohort!$E$109, $A49-$A$5-BR$4-1, $A49-$A$5-1), OFFSET(Existing_Cohort!$C$208, BR$4-($A49-$A$5), $A49-$A$5))</f>
        <v>14997.450218800746</v>
      </c>
      <c r="BS49" s="67">
        <f ca="1">IF($A49-BS$4&gt;$A$5, OFFSET(New_Cohort!$E$109, $A49-$A$5-BS$4-1, $A49-$A$5-1), OFFSET(Existing_Cohort!$C$208, BS$4-($A49-$A$5), $A49-$A$5))</f>
        <v>15342.689755559968</v>
      </c>
      <c r="BT49" s="67">
        <f ca="1">IF($A49-BT$4&gt;$A$5, OFFSET(New_Cohort!$E$109, $A49-$A$5-BT$4-1, $A49-$A$5-1), OFFSET(Existing_Cohort!$C$208, BT$4-($A49-$A$5), $A49-$A$5))</f>
        <v>15636.319476753337</v>
      </c>
      <c r="BU49" s="67">
        <f ca="1">IF($A49-BU$4&gt;$A$5, OFFSET(New_Cohort!$E$109, $A49-$A$5-BU$4-1, $A49-$A$5-1), OFFSET(Existing_Cohort!$C$208, BU$4-($A49-$A$5), $A49-$A$5))</f>
        <v>15881.768201605428</v>
      </c>
      <c r="BV49" s="67">
        <f ca="1">IF($A49-BV$4&gt;$A$5, OFFSET(New_Cohort!$E$109, $A49-$A$5-BV$4-1, $A49-$A$5-1), OFFSET(Existing_Cohort!$C$208, BV$4-($A49-$A$5), $A49-$A$5))</f>
        <v>16231.941069123099</v>
      </c>
      <c r="BW49" s="67">
        <f ca="1">IF($A49-BW$4&gt;$A$5, OFFSET(New_Cohort!$E$109, $A49-$A$5-BW$4-1, $A49-$A$5-1), OFFSET(Existing_Cohort!$C$208, BW$4-($A49-$A$5), $A49-$A$5))</f>
        <v>16891.637663392088</v>
      </c>
      <c r="BX49" s="67">
        <f ca="1">IF($A49-BX$4&gt;$A$5, OFFSET(New_Cohort!$E$109, $A49-$A$5-BX$4-1, $A49-$A$5-1), OFFSET(Existing_Cohort!$C$208, BX$4-($A49-$A$5), $A49-$A$5))</f>
        <v>19206.30930103521</v>
      </c>
      <c r="BY49" s="67">
        <f ca="1">IF($A49-BY$4&gt;$A$5, OFFSET(New_Cohort!$E$109, $A49-$A$5-BY$4-1, $A49-$A$5-1), OFFSET(Existing_Cohort!$C$208, BY$4-($A49-$A$5), $A49-$A$5))</f>
        <v>20381.735916391321</v>
      </c>
      <c r="BZ49" s="67">
        <f ca="1">IF($A49-BZ$4&gt;$A$5, OFFSET(New_Cohort!$E$109, $A49-$A$5-BZ$4-1, $A49-$A$5-1), OFFSET(Existing_Cohort!$C$208, BZ$4-($A49-$A$5), $A49-$A$5))</f>
        <v>19171.879435292896</v>
      </c>
      <c r="CA49" s="67">
        <f ca="1">IF($A49-CA$4&gt;$A$5, OFFSET(New_Cohort!$E$109, $A49-$A$5-CA$4-1, $A49-$A$5-1), OFFSET(Existing_Cohort!$C$208, CA$4-($A49-$A$5), $A49-$A$5))</f>
        <v>18749.951854221676</v>
      </c>
      <c r="CB49" s="67">
        <f ca="1">IF($A49-CB$4&gt;$A$5, OFFSET(New_Cohort!$E$109, $A49-$A$5-CB$4-1, $A49-$A$5-1), OFFSET(Existing_Cohort!$C$208, CB$4-($A49-$A$5), $A49-$A$5))</f>
        <v>18041.016812456546</v>
      </c>
      <c r="CC49" s="67">
        <f ca="1">IF($A49-CC$4&gt;$A$5, OFFSET(New_Cohort!$E$109, $A49-$A$5-CC$4-1, $A49-$A$5-1), OFFSET(Existing_Cohort!$C$208, CC$4-($A49-$A$5), $A49-$A$5))</f>
        <v>16255.286994669837</v>
      </c>
      <c r="CD49" s="67">
        <f ca="1">IF($A49-CD$4&gt;$A$5, OFFSET(New_Cohort!$E$109, $A49-$A$5-CD$4-1, $A49-$A$5-1), OFFSET(Existing_Cohort!$C$208, CD$4-($A49-$A$5), $A49-$A$5))</f>
        <v>14599.709193747804</v>
      </c>
      <c r="CE49" s="67">
        <f ca="1">IF($A49-CE$4&gt;$A$5, OFFSET(New_Cohort!$E$109, $A49-$A$5-CE$4-1, $A49-$A$5-1), OFFSET(Existing_Cohort!$C$208, CE$4-($A49-$A$5), $A49-$A$5))</f>
        <v>13215.994897585897</v>
      </c>
      <c r="CF49" s="67">
        <f ca="1">IF($A49-CF$4&gt;$A$5, OFFSET(New_Cohort!$E$109, $A49-$A$5-CF$4-1, $A49-$A$5-1), OFFSET(Existing_Cohort!$C$208, CF$4-($A49-$A$5), $A49-$A$5))</f>
        <v>12993.734896653095</v>
      </c>
      <c r="CG49" s="67">
        <f ca="1">IF($A49-CG$4&gt;$A$5, OFFSET(New_Cohort!$E$109, $A49-$A$5-CG$4-1, $A49-$A$5-1), OFFSET(Existing_Cohort!$C$208, CG$4-($A49-$A$5), $A49-$A$5))</f>
        <v>12504.916612440102</v>
      </c>
      <c r="CH49" s="67">
        <f ca="1">IF($A49-CH$4&gt;$A$5, OFFSET(New_Cohort!$E$109, $A49-$A$5-CH$4-1, $A49-$A$5-1), OFFSET(Existing_Cohort!$C$208, CH$4-($A49-$A$5), $A49-$A$5))</f>
        <v>11017.670488083184</v>
      </c>
      <c r="CI49" s="67">
        <f ca="1">IF($A49-CI$4&gt;$A$5, OFFSET(New_Cohort!$E$109, $A49-$A$5-CI$4-1, $A49-$A$5-1), OFFSET(Existing_Cohort!$C$208, CI$4-($A49-$A$5), $A49-$A$5))</f>
        <v>9854.3590888101462</v>
      </c>
      <c r="CJ49" s="67">
        <f ca="1">IF($A49-CJ$4&gt;$A$5, OFFSET(New_Cohort!$E$109, $A49-$A$5-CJ$4-1, $A49-$A$5-1), OFFSET(Existing_Cohort!$C$208, CJ$4-($A49-$A$5), $A49-$A$5))</f>
        <v>8696.2056508063433</v>
      </c>
      <c r="CK49" s="67">
        <f ca="1">IF($A49-CK$4&gt;$A$5, OFFSET(New_Cohort!$E$109, $A49-$A$5-CK$4-1, $A49-$A$5-1), OFFSET(Existing_Cohort!$C$208, CK$4-($A49-$A$5), $A49-$A$5))</f>
        <v>7737.7778382889755</v>
      </c>
      <c r="CL49" s="67">
        <f ca="1">IF($A49-CL$4&gt;$A$5, OFFSET(New_Cohort!$E$109, $A49-$A$5-CL$4-1, $A49-$A$5-1), OFFSET(Existing_Cohort!$C$208, CL$4-($A49-$A$5), $A49-$A$5))</f>
        <v>7294.1975707831843</v>
      </c>
      <c r="CM49" s="67">
        <f ca="1">IF($A49-CM$4&gt;$A$5, OFFSET(New_Cohort!$E$109, $A49-$A$5-CM$4-1, $A49-$A$5-1), OFFSET(Existing_Cohort!$C$208, CM$4-($A49-$A$5), $A49-$A$5))</f>
        <v>6955.1345615944165</v>
      </c>
      <c r="CN49" s="67">
        <f ca="1">IF($A49-CN$4&gt;$A$5, OFFSET(New_Cohort!$E$109, $A49-$A$5-CN$4-1, $A49-$A$5-1), OFFSET(Existing_Cohort!$C$208, CN$4-($A49-$A$5), $A49-$A$5))</f>
        <v>6676.2850685801532</v>
      </c>
      <c r="CO49" s="67">
        <f ca="1">IF($A49-CO$4&gt;$A$5, OFFSET(New_Cohort!$E$109, $A49-$A$5-CO$4-1, $A49-$A$5-1), OFFSET(Existing_Cohort!$C$208, CO$4-($A49-$A$5), $A49-$A$5))</f>
        <v>6406.3208593629115</v>
      </c>
      <c r="CP49" s="67">
        <f ca="1">IF($A49-CP$4&gt;$A$5, OFFSET(New_Cohort!$E$109, $A49-$A$5-CP$4-1, $A49-$A$5-1), OFFSET(Existing_Cohort!$C$208, CP$4-($A49-$A$5), $A49-$A$5))</f>
        <v>5843.836580651935</v>
      </c>
      <c r="CQ49" s="67">
        <f ca="1">IF($A49-CQ$4&gt;$A$5, OFFSET(New_Cohort!$E$109, $A49-$A$5-CQ$4-1, $A49-$A$5-1), OFFSET(Existing_Cohort!$C$208, CQ$4-($A49-$A$5), $A49-$A$5))</f>
        <v>5183.6305766822752</v>
      </c>
      <c r="CR49" s="67">
        <f ca="1">IF($A49-CR$4&gt;$A$5, OFFSET(New_Cohort!$E$109, $A49-$A$5-CR$4-1, $A49-$A$5-1), OFFSET(Existing_Cohort!$C$208, CR$4-($A49-$A$5), $A49-$A$5))</f>
        <v>4594.6042981188684</v>
      </c>
      <c r="CS49" s="67">
        <f ca="1">IF($A49-CS$4&gt;$A$5, OFFSET(New_Cohort!$E$109, $A49-$A$5-CS$4-1, $A49-$A$5-1), OFFSET(Existing_Cohort!$C$208, CS$4-($A49-$A$5), $A49-$A$5))</f>
        <v>3888.0680943231046</v>
      </c>
      <c r="CT49" s="67">
        <f ca="1">IF($A49-CT$4&gt;$A$5, OFFSET(New_Cohort!$E$109, $A49-$A$5-CT$4-1, $A49-$A$5-1), OFFSET(Existing_Cohort!$C$208, CT$4-($A49-$A$5), $A49-$A$5))</f>
        <v>3184.4584597529856</v>
      </c>
      <c r="CU49" s="67">
        <f ca="1">IF($A49-CU$4&gt;$A$5, OFFSET(New_Cohort!$E$109, $A49-$A$5-CU$4-1, $A49-$A$5-1), OFFSET(Existing_Cohort!$C$208, CU$4-($A49-$A$5), $A49-$A$5))</f>
        <v>2424.1576255136879</v>
      </c>
      <c r="CV49" s="67">
        <f ca="1">IF($A49-CV$4&gt;$A$5, OFFSET(New_Cohort!$E$109, $A49-$A$5-CV$4-1, $A49-$A$5-1), OFFSET(Existing_Cohort!$C$208, CV$4-($A49-$A$5), $A49-$A$5))</f>
        <v>1840.6372589942498</v>
      </c>
      <c r="CW49" s="67">
        <f ca="1">IF($A49-CW$4&gt;$A$5, OFFSET(New_Cohort!$E$109, $A49-$A$5-CW$4-1, $A49-$A$5-1), OFFSET(Existing_Cohort!$C$208, CW$4-($A49-$A$5), $A49-$A$5))</f>
        <v>1496.3313694628546</v>
      </c>
      <c r="CX49" s="179">
        <f ca="1">SUM(OFFSET(Existing_Cohort!$C$308, $A$5-$A49,$A49-2021, $A49-$A$5+1))</f>
        <v>10767.735083841659</v>
      </c>
      <c r="CY49" s="29"/>
      <c r="CZ49" s="29">
        <f ca="1">SUM(B49:CX49)-OFFSET(Summary_Calculations!$D$26, 0, By_Age!$A49-2022)</f>
        <v>0</v>
      </c>
    </row>
    <row r="50" spans="1:104" x14ac:dyDescent="0.35">
      <c r="A50">
        <f t="shared" si="0"/>
        <v>2066</v>
      </c>
      <c r="B50" s="178">
        <f ca="1">IF($A50-B$4&gt;$A$5, OFFSET(New_Cohort!$E$109, $A50-$A$5-B$4-1, $A50-$A$5-1), OFFSET(Existing_Cohort!$C$208, B$4-($A50-$A$5), $A50-$A$5))</f>
        <v>11302.328716285156</v>
      </c>
      <c r="C50" s="67">
        <f ca="1">IF($A50-C$4&gt;$A$5, OFFSET(New_Cohort!$E$109, $A50-$A$5-C$4-1, $A50-$A$5-1), OFFSET(Existing_Cohort!$C$208, C$4-($A50-$A$5), $A50-$A$5))</f>
        <v>11222.283459807863</v>
      </c>
      <c r="D50" s="67">
        <f ca="1">IF($A50-D$4&gt;$A$5, OFFSET(New_Cohort!$E$109, $A50-$A$5-D$4-1, $A50-$A$5-1), OFFSET(Existing_Cohort!$C$208, D$4-($A50-$A$5), $A50-$A$5))</f>
        <v>11143.674437905363</v>
      </c>
      <c r="E50" s="67">
        <f ca="1">IF($A50-E$4&gt;$A$5, OFFSET(New_Cohort!$E$109, $A50-$A$5-E$4-1, $A50-$A$5-1), OFFSET(Existing_Cohort!$C$208, E$4-($A50-$A$5), $A50-$A$5))</f>
        <v>11080.668212145949</v>
      </c>
      <c r="F50" s="67">
        <f ca="1">IF($A50-F$4&gt;$A$5, OFFSET(New_Cohort!$E$109, $A50-$A$5-F$4-1, $A50-$A$5-1), OFFSET(Existing_Cohort!$C$208, F$4-($A50-$A$5), $A50-$A$5))</f>
        <v>11045.199547660868</v>
      </c>
      <c r="G50" s="67">
        <f ca="1">IF($A50-G$4&gt;$A$5, OFFSET(New_Cohort!$E$109, $A50-$A$5-G$4-1, $A50-$A$5-1), OFFSET(Existing_Cohort!$C$208, G$4-($A50-$A$5), $A50-$A$5))</f>
        <v>11042.648890770164</v>
      </c>
      <c r="H50" s="67">
        <f ca="1">IF($A50-H$4&gt;$A$5, OFFSET(New_Cohort!$E$109, $A50-$A$5-H$4-1, $A50-$A$5-1), OFFSET(Existing_Cohort!$C$208, H$4-($A50-$A$5), $A50-$A$5))</f>
        <v>11090.49589125823</v>
      </c>
      <c r="I50" s="67">
        <f ca="1">IF($A50-I$4&gt;$A$5, OFFSET(New_Cohort!$E$109, $A50-$A$5-I$4-1, $A50-$A$5-1), OFFSET(Existing_Cohort!$C$208, I$4-($A50-$A$5), $A50-$A$5))</f>
        <v>11199.47728047702</v>
      </c>
      <c r="J50" s="67">
        <f ca="1">IF($A50-J$4&gt;$A$5, OFFSET(New_Cohort!$E$109, $A50-$A$5-J$4-1, $A50-$A$5-1), OFFSET(Existing_Cohort!$C$208, J$4-($A50-$A$5), $A50-$A$5))</f>
        <v>11362.294341327706</v>
      </c>
      <c r="K50" s="67">
        <f ca="1">IF($A50-K$4&gt;$A$5, OFFSET(New_Cohort!$E$109, $A50-$A$5-K$4-1, $A50-$A$5-1), OFFSET(Existing_Cohort!$C$208, K$4-($A50-$A$5), $A50-$A$5))</f>
        <v>11578.277575303629</v>
      </c>
      <c r="L50" s="67">
        <f ca="1">IF($A50-L$4&gt;$A$5, OFFSET(New_Cohort!$E$109, $A50-$A$5-L$4-1, $A50-$A$5-1), OFFSET(Existing_Cohort!$C$208, L$4-($A50-$A$5), $A50-$A$5))</f>
        <v>10944.323705528428</v>
      </c>
      <c r="M50" s="67">
        <f ca="1">IF($A50-M$4&gt;$A$5, OFFSET(New_Cohort!$E$109, $A50-$A$5-M$4-1, $A50-$A$5-1), OFFSET(Existing_Cohort!$C$208, M$4-($A50-$A$5), $A50-$A$5))</f>
        <v>10818.121786074502</v>
      </c>
      <c r="N50" s="67">
        <f ca="1">IF($A50-N$4&gt;$A$5, OFFSET(New_Cohort!$E$109, $A50-$A$5-N$4-1, $A50-$A$5-1), OFFSET(Existing_Cohort!$C$208, N$4-($A50-$A$5), $A50-$A$5))</f>
        <v>10812.0302414981</v>
      </c>
      <c r="O50" s="67">
        <f ca="1">IF($A50-O$4&gt;$A$5, OFFSET(New_Cohort!$E$109, $A50-$A$5-O$4-1, $A50-$A$5-1), OFFSET(Existing_Cohort!$C$208, O$4-($A50-$A$5), $A50-$A$5))</f>
        <v>10904.291765536153</v>
      </c>
      <c r="P50" s="67">
        <f ca="1">IF($A50-P$4&gt;$A$5, OFFSET(New_Cohort!$E$109, $A50-$A$5-P$4-1, $A50-$A$5-1), OFFSET(Existing_Cohort!$C$208, P$4-($A50-$A$5), $A50-$A$5))</f>
        <v>11107.163697620868</v>
      </c>
      <c r="Q50" s="67">
        <f ca="1">IF($A50-Q$4&gt;$A$5, OFFSET(New_Cohort!$E$109, $A50-$A$5-Q$4-1, $A50-$A$5-1), OFFSET(Existing_Cohort!$C$208, Q$4-($A50-$A$5), $A50-$A$5))</f>
        <v>11381.812703734468</v>
      </c>
      <c r="R50" s="67">
        <f ca="1">IF($A50-R$4&gt;$A$5, OFFSET(New_Cohort!$E$109, $A50-$A$5-R$4-1, $A50-$A$5-1), OFFSET(Existing_Cohort!$C$208, R$4-($A50-$A$5), $A50-$A$5))</f>
        <v>11597.245247075391</v>
      </c>
      <c r="S50" s="67">
        <f ca="1">IF($A50-S$4&gt;$A$5, OFFSET(New_Cohort!$E$109, $A50-$A$5-S$4-1, $A50-$A$5-1), OFFSET(Existing_Cohort!$C$208, S$4-($A50-$A$5), $A50-$A$5))</f>
        <v>11783.283789802616</v>
      </c>
      <c r="T50" s="67">
        <f ca="1">IF($A50-T$4&gt;$A$5, OFFSET(New_Cohort!$E$109, $A50-$A$5-T$4-1, $A50-$A$5-1), OFFSET(Existing_Cohort!$C$208, T$4-($A50-$A$5), $A50-$A$5))</f>
        <v>11942.85191506203</v>
      </c>
      <c r="U50" s="67">
        <f ca="1">IF($A50-U$4&gt;$A$5, OFFSET(New_Cohort!$E$109, $A50-$A$5-U$4-1, $A50-$A$5-1), OFFSET(Existing_Cohort!$C$208, U$4-($A50-$A$5), $A50-$A$5))</f>
        <v>12072.533824449638</v>
      </c>
      <c r="V50" s="67">
        <f ca="1">IF($A50-V$4&gt;$A$5, OFFSET(New_Cohort!$E$109, $A50-$A$5-V$4-1, $A50-$A$5-1), OFFSET(Existing_Cohort!$C$208, V$4-($A50-$A$5), $A50-$A$5))</f>
        <v>12140.81438364416</v>
      </c>
      <c r="W50" s="67">
        <f ca="1">IF($A50-W$4&gt;$A$5, OFFSET(New_Cohort!$E$109, $A50-$A$5-W$4-1, $A50-$A$5-1), OFFSET(Existing_Cohort!$C$208, W$4-($A50-$A$5), $A50-$A$5))</f>
        <v>12119.025269400852</v>
      </c>
      <c r="X50" s="67">
        <f ca="1">IF($A50-X$4&gt;$A$5, OFFSET(New_Cohort!$E$109, $A50-$A$5-X$4-1, $A50-$A$5-1), OFFSET(Existing_Cohort!$C$208, X$4-($A50-$A$5), $A50-$A$5))</f>
        <v>13655.175021583444</v>
      </c>
      <c r="Y50" s="67">
        <f ca="1">IF($A50-Y$4&gt;$A$5, OFFSET(New_Cohort!$E$109, $A50-$A$5-Y$4-1, $A50-$A$5-1), OFFSET(Existing_Cohort!$C$208, Y$4-($A50-$A$5), $A50-$A$5))</f>
        <v>13882.246859606883</v>
      </c>
      <c r="Z50" s="67">
        <f ca="1">IF($A50-Z$4&gt;$A$5, OFFSET(New_Cohort!$E$109, $A50-$A$5-Z$4-1, $A50-$A$5-1), OFFSET(Existing_Cohort!$C$208, Z$4-($A50-$A$5), $A50-$A$5))</f>
        <v>13973.550087071028</v>
      </c>
      <c r="AA50" s="67">
        <f ca="1">IF($A50-AA$4&gt;$A$5, OFFSET(New_Cohort!$E$109, $A50-$A$5-AA$4-1, $A50-$A$5-1), OFFSET(Existing_Cohort!$C$208, AA$4-($A50-$A$5), $A50-$A$5))</f>
        <v>13919.906413773582</v>
      </c>
      <c r="AB50" s="67">
        <f ca="1">IF($A50-AB$4&gt;$A$5, OFFSET(New_Cohort!$E$109, $A50-$A$5-AB$4-1, $A50-$A$5-1), OFFSET(Existing_Cohort!$C$208, AB$4-($A50-$A$5), $A50-$A$5))</f>
        <v>13760.876345407931</v>
      </c>
      <c r="AC50" s="67">
        <f ca="1">IF($A50-AC$4&gt;$A$5, OFFSET(New_Cohort!$E$109, $A50-$A$5-AC$4-1, $A50-$A$5-1), OFFSET(Existing_Cohort!$C$208, AC$4-($A50-$A$5), $A50-$A$5))</f>
        <v>13620.390356089851</v>
      </c>
      <c r="AD50" s="67">
        <f ca="1">IF($A50-AD$4&gt;$A$5, OFFSET(New_Cohort!$E$109, $A50-$A$5-AD$4-1, $A50-$A$5-1), OFFSET(Existing_Cohort!$C$208, AD$4-($A50-$A$5), $A50-$A$5))</f>
        <v>13461.276102893775</v>
      </c>
      <c r="AE50" s="67">
        <f ca="1">IF($A50-AE$4&gt;$A$5, OFFSET(New_Cohort!$E$109, $A50-$A$5-AE$4-1, $A50-$A$5-1), OFFSET(Existing_Cohort!$C$208, AE$4-($A50-$A$5), $A50-$A$5))</f>
        <v>13284.601456518825</v>
      </c>
      <c r="AF50" s="67">
        <f ca="1">IF($A50-AF$4&gt;$A$5, OFFSET(New_Cohort!$E$109, $A50-$A$5-AF$4-1, $A50-$A$5-1), OFFSET(Existing_Cohort!$C$208, AF$4-($A50-$A$5), $A50-$A$5))</f>
        <v>13125.604657684231</v>
      </c>
      <c r="AG50" s="67">
        <f ca="1">IF($A50-AG$4&gt;$A$5, OFFSET(New_Cohort!$E$109, $A50-$A$5-AG$4-1, $A50-$A$5-1), OFFSET(Existing_Cohort!$C$208, AG$4-($A50-$A$5), $A50-$A$5))</f>
        <v>12988.058606762912</v>
      </c>
      <c r="AH50" s="67">
        <f ca="1">IF($A50-AH$4&gt;$A$5, OFFSET(New_Cohort!$E$109, $A50-$A$5-AH$4-1, $A50-$A$5-1), OFFSET(Existing_Cohort!$C$208, AH$4-($A50-$A$5), $A50-$A$5))</f>
        <v>12880.195813610837</v>
      </c>
      <c r="AI50" s="67">
        <f ca="1">IF($A50-AI$4&gt;$A$5, OFFSET(New_Cohort!$E$109, $A50-$A$5-AI$4-1, $A50-$A$5-1), OFFSET(Existing_Cohort!$C$208, AI$4-($A50-$A$5), $A50-$A$5))</f>
        <v>12789.854539162996</v>
      </c>
      <c r="AJ50" s="67">
        <f ca="1">IF($A50-AJ$4&gt;$A$5, OFFSET(New_Cohort!$E$109, $A50-$A$5-AJ$4-1, $A50-$A$5-1), OFFSET(Existing_Cohort!$C$208, AJ$4-($A50-$A$5), $A50-$A$5))</f>
        <v>12740.501769539533</v>
      </c>
      <c r="AK50" s="67">
        <f ca="1">IF($A50-AK$4&gt;$A$5, OFFSET(New_Cohort!$E$109, $A50-$A$5-AK$4-1, $A50-$A$5-1), OFFSET(Existing_Cohort!$C$208, AK$4-($A50-$A$5), $A50-$A$5))</f>
        <v>12760.17924943646</v>
      </c>
      <c r="AL50" s="67">
        <f ca="1">IF($A50-AL$4&gt;$A$5, OFFSET(New_Cohort!$E$109, $A50-$A$5-AL$4-1, $A50-$A$5-1), OFFSET(Existing_Cohort!$C$208, AL$4-($A50-$A$5), $A50-$A$5))</f>
        <v>12849.486774003497</v>
      </c>
      <c r="AM50" s="67">
        <f ca="1">IF($A50-AM$4&gt;$A$5, OFFSET(New_Cohort!$E$109, $A50-$A$5-AM$4-1, $A50-$A$5-1), OFFSET(Existing_Cohort!$C$208, AM$4-($A50-$A$5), $A50-$A$5))</f>
        <v>13000.484356533361</v>
      </c>
      <c r="AN50" s="67">
        <f ca="1">IF($A50-AN$4&gt;$A$5, OFFSET(New_Cohort!$E$109, $A50-$A$5-AN$4-1, $A50-$A$5-1), OFFSET(Existing_Cohort!$C$208, AN$4-($A50-$A$5), $A50-$A$5))</f>
        <v>13219.323667219644</v>
      </c>
      <c r="AO50" s="67">
        <f ca="1">IF($A50-AO$4&gt;$A$5, OFFSET(New_Cohort!$E$109, $A50-$A$5-AO$4-1, $A50-$A$5-1), OFFSET(Existing_Cohort!$C$208, AO$4-($A50-$A$5), $A50-$A$5))</f>
        <v>13535.09733444051</v>
      </c>
      <c r="AP50" s="67">
        <f ca="1">IF($A50-AP$4&gt;$A$5, OFFSET(New_Cohort!$E$109, $A50-$A$5-AP$4-1, $A50-$A$5-1), OFFSET(Existing_Cohort!$C$208, AP$4-($A50-$A$5), $A50-$A$5))</f>
        <v>14080.517838105045</v>
      </c>
      <c r="AQ50" s="67">
        <f ca="1">IF($A50-AQ$4&gt;$A$5, OFFSET(New_Cohort!$E$109, $A50-$A$5-AQ$4-1, $A50-$A$5-1), OFFSET(Existing_Cohort!$C$208, AQ$4-($A50-$A$5), $A50-$A$5))</f>
        <v>14759.52202097066</v>
      </c>
      <c r="AR50" s="67">
        <f ca="1">IF($A50-AR$4&gt;$A$5, OFFSET(New_Cohort!$E$109, $A50-$A$5-AR$4-1, $A50-$A$5-1), OFFSET(Existing_Cohort!$C$208, AR$4-($A50-$A$5), $A50-$A$5))</f>
        <v>15351.339815509793</v>
      </c>
      <c r="AS50" s="67">
        <f ca="1">IF($A50-AS$4&gt;$A$5, OFFSET(New_Cohort!$E$109, $A50-$A$5-AS$4-1, $A50-$A$5-1), OFFSET(Existing_Cohort!$C$208, AS$4-($A50-$A$5), $A50-$A$5))</f>
        <v>15953.1474783675</v>
      </c>
      <c r="AT50" s="67">
        <f ca="1">IF($A50-AT$4&gt;$A$5, OFFSET(New_Cohort!$E$109, $A50-$A$5-AT$4-1, $A50-$A$5-1), OFFSET(Existing_Cohort!$C$208, AT$4-($A50-$A$5), $A50-$A$5))</f>
        <v>16562.240731239723</v>
      </c>
      <c r="AU50" s="67">
        <f ca="1">IF($A50-AU$4&gt;$A$5, OFFSET(New_Cohort!$E$109, $A50-$A$5-AU$4-1, $A50-$A$5-1), OFFSET(Existing_Cohort!$C$208, AU$4-($A50-$A$5), $A50-$A$5))</f>
        <v>11289.066151380295</v>
      </c>
      <c r="AV50" s="67">
        <f ca="1">IF($A50-AV$4&gt;$A$5, OFFSET(New_Cohort!$E$109, $A50-$A$5-AV$4-1, $A50-$A$5-1), OFFSET(Existing_Cohort!$C$208, AV$4-($A50-$A$5), $A50-$A$5))</f>
        <v>13091.7275693921</v>
      </c>
      <c r="AW50" s="67">
        <f ca="1">IF($A50-AW$4&gt;$A$5, OFFSET(New_Cohort!$E$109, $A50-$A$5-AW$4-1, $A50-$A$5-1), OFFSET(Existing_Cohort!$C$208, AW$4-($A50-$A$5), $A50-$A$5))</f>
        <v>14649.637076746872</v>
      </c>
      <c r="AX50" s="67">
        <f ca="1">IF($A50-AX$4&gt;$A$5, OFFSET(New_Cohort!$E$109, $A50-$A$5-AX$4-1, $A50-$A$5-1), OFFSET(Existing_Cohort!$C$208, AX$4-($A50-$A$5), $A50-$A$5))</f>
        <v>16456.792658478109</v>
      </c>
      <c r="AY50" s="67">
        <f ca="1">IF($A50-AY$4&gt;$A$5, OFFSET(New_Cohort!$E$109, $A50-$A$5-AY$4-1, $A50-$A$5-1), OFFSET(Existing_Cohort!$C$208, AY$4-($A50-$A$5), $A50-$A$5))</f>
        <v>17761.989841864168</v>
      </c>
      <c r="AZ50" s="67">
        <f ca="1">IF($A50-AZ$4&gt;$A$5, OFFSET(New_Cohort!$E$109, $A50-$A$5-AZ$4-1, $A50-$A$5-1), OFFSET(Existing_Cohort!$C$208, AZ$4-($A50-$A$5), $A50-$A$5))</f>
        <v>17240.376310345164</v>
      </c>
      <c r="BA50" s="67">
        <f ca="1">IF($A50-BA$4&gt;$A$5, OFFSET(New_Cohort!$E$109, $A50-$A$5-BA$4-1, $A50-$A$5-1), OFFSET(Existing_Cohort!$C$208, BA$4-($A50-$A$5), $A50-$A$5))</f>
        <v>17394.162095866523</v>
      </c>
      <c r="BB50" s="67">
        <f ca="1">IF($A50-BB$4&gt;$A$5, OFFSET(New_Cohort!$E$109, $A50-$A$5-BB$4-1, $A50-$A$5-1), OFFSET(Existing_Cohort!$C$208, BB$4-($A50-$A$5), $A50-$A$5))</f>
        <v>17724.99105047081</v>
      </c>
      <c r="BC50" s="67">
        <f ca="1">IF($A50-BC$4&gt;$A$5, OFFSET(New_Cohort!$E$109, $A50-$A$5-BC$4-1, $A50-$A$5-1), OFFSET(Existing_Cohort!$C$208, BC$4-($A50-$A$5), $A50-$A$5))</f>
        <v>17911.043523059103</v>
      </c>
      <c r="BD50" s="67">
        <f ca="1">IF($A50-BD$4&gt;$A$5, OFFSET(New_Cohort!$E$109, $A50-$A$5-BD$4-1, $A50-$A$5-1), OFFSET(Existing_Cohort!$C$208, BD$4-($A50-$A$5), $A50-$A$5))</f>
        <v>17636.618803854093</v>
      </c>
      <c r="BE50" s="67">
        <f ca="1">IF($A50-BE$4&gt;$A$5, OFFSET(New_Cohort!$E$109, $A50-$A$5-BE$4-1, $A50-$A$5-1), OFFSET(Existing_Cohort!$C$208, BE$4-($A50-$A$5), $A50-$A$5))</f>
        <v>16946.468481367843</v>
      </c>
      <c r="BF50" s="67">
        <f ca="1">IF($A50-BF$4&gt;$A$5, OFFSET(New_Cohort!$E$109, $A50-$A$5-BF$4-1, $A50-$A$5-1), OFFSET(Existing_Cohort!$C$208, BF$4-($A50-$A$5), $A50-$A$5))</f>
        <v>16987.899663645228</v>
      </c>
      <c r="BG50" s="67">
        <f ca="1">IF($A50-BG$4&gt;$A$5, OFFSET(New_Cohort!$E$109, $A50-$A$5-BG$4-1, $A50-$A$5-1), OFFSET(Existing_Cohort!$C$208, BG$4-($A50-$A$5), $A50-$A$5))</f>
        <v>16826.084742597614</v>
      </c>
      <c r="BH50" s="67">
        <f ca="1">IF($A50-BH$4&gt;$A$5, OFFSET(New_Cohort!$E$109, $A50-$A$5-BH$4-1, $A50-$A$5-1), OFFSET(Existing_Cohort!$C$208, BH$4-($A50-$A$5), $A50-$A$5))</f>
        <v>16357.17340086693</v>
      </c>
      <c r="BI50" s="67">
        <f ca="1">IF($A50-BI$4&gt;$A$5, OFFSET(New_Cohort!$E$109, $A50-$A$5-BI$4-1, $A50-$A$5-1), OFFSET(Existing_Cohort!$C$208, BI$4-($A50-$A$5), $A50-$A$5))</f>
        <v>15859.699916974143</v>
      </c>
      <c r="BJ50" s="67">
        <f ca="1">IF($A50-BJ$4&gt;$A$5, OFFSET(New_Cohort!$E$109, $A50-$A$5-BJ$4-1, $A50-$A$5-1), OFFSET(Existing_Cohort!$C$208, BJ$4-($A50-$A$5), $A50-$A$5))</f>
        <v>15464.065099668678</v>
      </c>
      <c r="BK50" s="67">
        <f ca="1">IF($A50-BK$4&gt;$A$5, OFFSET(New_Cohort!$E$109, $A50-$A$5-BK$4-1, $A50-$A$5-1), OFFSET(Existing_Cohort!$C$208, BK$4-($A50-$A$5), $A50-$A$5))</f>
        <v>15141.558066567159</v>
      </c>
      <c r="BL50" s="67">
        <f ca="1">IF($A50-BL$4&gt;$A$5, OFFSET(New_Cohort!$E$109, $A50-$A$5-BL$4-1, $A50-$A$5-1), OFFSET(Existing_Cohort!$C$208, BL$4-($A50-$A$5), $A50-$A$5))</f>
        <v>14810.279545287623</v>
      </c>
      <c r="BM50" s="67">
        <f ca="1">IF($A50-BM$4&gt;$A$5, OFFSET(New_Cohort!$E$109, $A50-$A$5-BM$4-1, $A50-$A$5-1), OFFSET(Existing_Cohort!$C$208, BM$4-($A50-$A$5), $A50-$A$5))</f>
        <v>14598.784258604779</v>
      </c>
      <c r="BN50" s="67">
        <f ca="1">IF($A50-BN$4&gt;$A$5, OFFSET(New_Cohort!$E$109, $A50-$A$5-BN$4-1, $A50-$A$5-1), OFFSET(Existing_Cohort!$C$208, BN$4-($A50-$A$5), $A50-$A$5))</f>
        <v>14568.507477696126</v>
      </c>
      <c r="BO50" s="67">
        <f ca="1">IF($A50-BO$4&gt;$A$5, OFFSET(New_Cohort!$E$109, $A50-$A$5-BO$4-1, $A50-$A$5-1), OFFSET(Existing_Cohort!$C$208, BO$4-($A50-$A$5), $A50-$A$5))</f>
        <v>14885.906705441723</v>
      </c>
      <c r="BP50" s="67">
        <f ca="1">IF($A50-BP$4&gt;$A$5, OFFSET(New_Cohort!$E$109, $A50-$A$5-BP$4-1, $A50-$A$5-1), OFFSET(Existing_Cohort!$C$208, BP$4-($A50-$A$5), $A50-$A$5))</f>
        <v>14809.222819796134</v>
      </c>
      <c r="BQ50" s="67">
        <f ca="1">IF($A50-BQ$4&gt;$A$5, OFFSET(New_Cohort!$E$109, $A50-$A$5-BQ$4-1, $A50-$A$5-1), OFFSET(Existing_Cohort!$C$208, BQ$4-($A50-$A$5), $A50-$A$5))</f>
        <v>14445.740862377941</v>
      </c>
      <c r="BR50" s="67">
        <f ca="1">IF($A50-BR$4&gt;$A$5, OFFSET(New_Cohort!$E$109, $A50-$A$5-BR$4-1, $A50-$A$5-1), OFFSET(Existing_Cohort!$C$208, BR$4-($A50-$A$5), $A50-$A$5))</f>
        <v>14591.163763842364</v>
      </c>
      <c r="BS50" s="67">
        <f ca="1">IF($A50-BS$4&gt;$A$5, OFFSET(New_Cohort!$E$109, $A50-$A$5-BS$4-1, $A50-$A$5-1), OFFSET(Existing_Cohort!$C$208, BS$4-($A50-$A$5), $A50-$A$5))</f>
        <v>14846.12176952037</v>
      </c>
      <c r="BT50" s="67">
        <f ca="1">IF($A50-BT$4&gt;$A$5, OFFSET(New_Cohort!$E$109, $A50-$A$5-BT$4-1, $A50-$A$5-1), OFFSET(Existing_Cohort!$C$208, BT$4-($A50-$A$5), $A50-$A$5))</f>
        <v>15167.770681569331</v>
      </c>
      <c r="BU50" s="67">
        <f ca="1">IF($A50-BU$4&gt;$A$5, OFFSET(New_Cohort!$E$109, $A50-$A$5-BU$4-1, $A50-$A$5-1), OFFSET(Existing_Cohort!$C$208, BU$4-($A50-$A$5), $A50-$A$5))</f>
        <v>15434.785384879837</v>
      </c>
      <c r="BV50" s="67">
        <f ca="1">IF($A50-BV$4&gt;$A$5, OFFSET(New_Cohort!$E$109, $A50-$A$5-BV$4-1, $A50-$A$5-1), OFFSET(Existing_Cohort!$C$208, BV$4-($A50-$A$5), $A50-$A$5))</f>
        <v>15650.42234893495</v>
      </c>
      <c r="BW50" s="67">
        <f ca="1">IF($A50-BW$4&gt;$A$5, OFFSET(New_Cohort!$E$109, $A50-$A$5-BW$4-1, $A50-$A$5-1), OFFSET(Existing_Cohort!$C$208, BW$4-($A50-$A$5), $A50-$A$5))</f>
        <v>15965.019452542701</v>
      </c>
      <c r="BX50" s="67">
        <f ca="1">IF($A50-BX$4&gt;$A$5, OFFSET(New_Cohort!$E$109, $A50-$A$5-BX$4-1, $A50-$A$5-1), OFFSET(Existing_Cohort!$C$208, BX$4-($A50-$A$5), $A50-$A$5))</f>
        <v>16578.629552433507</v>
      </c>
      <c r="BY50" s="67">
        <f ca="1">IF($A50-BY$4&gt;$A$5, OFFSET(New_Cohort!$E$109, $A50-$A$5-BY$4-1, $A50-$A$5-1), OFFSET(Existing_Cohort!$C$208, BY$4-($A50-$A$5), $A50-$A$5))</f>
        <v>18806.135477196214</v>
      </c>
      <c r="BZ50" s="67">
        <f ca="1">IF($A50-BZ$4&gt;$A$5, OFFSET(New_Cohort!$E$109, $A50-$A$5-BZ$4-1, $A50-$A$5-1), OFFSET(Existing_Cohort!$C$208, BZ$4-($A50-$A$5), $A50-$A$5))</f>
        <v>19905.303758592116</v>
      </c>
      <c r="CA50" s="67">
        <f ca="1">IF($A50-CA$4&gt;$A$5, OFFSET(New_Cohort!$E$109, $A50-$A$5-CA$4-1, $A50-$A$5-1), OFFSET(Existing_Cohort!$C$208, CA$4-($A50-$A$5), $A50-$A$5))</f>
        <v>18670.250302081124</v>
      </c>
      <c r="CB50" s="67">
        <f ca="1">IF($A50-CB$4&gt;$A$5, OFFSET(New_Cohort!$E$109, $A50-$A$5-CB$4-1, $A50-$A$5-1), OFFSET(Existing_Cohort!$C$208, CB$4-($A50-$A$5), $A50-$A$5))</f>
        <v>18201.992944697613</v>
      </c>
      <c r="CC50" s="67">
        <f ca="1">IF($A50-CC$4&gt;$A$5, OFFSET(New_Cohort!$E$109, $A50-$A$5-CC$4-1, $A50-$A$5-1), OFFSET(Existing_Cohort!$C$208, CC$4-($A50-$A$5), $A50-$A$5))</f>
        <v>17453.211545300841</v>
      </c>
      <c r="CD50" s="67">
        <f ca="1">IF($A50-CD$4&gt;$A$5, OFFSET(New_Cohort!$E$109, $A50-$A$5-CD$4-1, $A50-$A$5-1), OFFSET(Existing_Cohort!$C$208, CD$4-($A50-$A$5), $A50-$A$5))</f>
        <v>15665.786379122179</v>
      </c>
      <c r="CE50" s="67">
        <f ca="1">IF($A50-CE$4&gt;$A$5, OFFSET(New_Cohort!$E$109, $A50-$A$5-CE$4-1, $A50-$A$5-1), OFFSET(Existing_Cohort!$C$208, CE$4-($A50-$A$5), $A50-$A$5))</f>
        <v>14011.264083240512</v>
      </c>
      <c r="CF50" s="67">
        <f ca="1">IF($A50-CF$4&gt;$A$5, OFFSET(New_Cohort!$E$109, $A50-$A$5-CF$4-1, $A50-$A$5-1), OFFSET(Existing_Cohort!$C$208, CF$4-($A50-$A$5), $A50-$A$5))</f>
        <v>12624.788948818918</v>
      </c>
      <c r="CG50" s="67">
        <f ca="1">IF($A50-CG$4&gt;$A$5, OFFSET(New_Cohort!$E$109, $A50-$A$5-CG$4-1, $A50-$A$5-1), OFFSET(Existing_Cohort!$C$208, CG$4-($A50-$A$5), $A50-$A$5))</f>
        <v>12349.50370346709</v>
      </c>
      <c r="CH50" s="67">
        <f ca="1">IF($A50-CH$4&gt;$A$5, OFFSET(New_Cohort!$E$109, $A50-$A$5-CH$4-1, $A50-$A$5-1), OFFSET(Existing_Cohort!$C$208, CH$4-($A50-$A$5), $A50-$A$5))</f>
        <v>11818.752029537958</v>
      </c>
      <c r="CI50" s="67">
        <f ca="1">IF($A50-CI$4&gt;$A$5, OFFSET(New_Cohort!$E$109, $A50-$A$5-CI$4-1, $A50-$A$5-1), OFFSET(Existing_Cohort!$C$208, CI$4-($A50-$A$5), $A50-$A$5))</f>
        <v>10349.69995765153</v>
      </c>
      <c r="CJ50" s="67">
        <f ca="1">IF($A50-CJ$4&gt;$A$5, OFFSET(New_Cohort!$E$109, $A50-$A$5-CJ$4-1, $A50-$A$5-1), OFFSET(Existing_Cohort!$C$208, CJ$4-($A50-$A$5), $A50-$A$5))</f>
        <v>9195.4987838337493</v>
      </c>
      <c r="CK50" s="67">
        <f ca="1">IF($A50-CK$4&gt;$A$5, OFFSET(New_Cohort!$E$109, $A50-$A$5-CK$4-1, $A50-$A$5-1), OFFSET(Existing_Cohort!$C$208, CK$4-($A50-$A$5), $A50-$A$5))</f>
        <v>8056.4225820474021</v>
      </c>
      <c r="CL50" s="67">
        <f ca="1">IF($A50-CL$4&gt;$A$5, OFFSET(New_Cohort!$E$109, $A50-$A$5-CL$4-1, $A50-$A$5-1), OFFSET(Existing_Cohort!$C$208, CL$4-($A50-$A$5), $A50-$A$5))</f>
        <v>7112.9823079783018</v>
      </c>
      <c r="CM50" s="67">
        <f ca="1">IF($A50-CM$4&gt;$A$5, OFFSET(New_Cohort!$E$109, $A50-$A$5-CM$4-1, $A50-$A$5-1), OFFSET(Existing_Cohort!$C$208, CM$4-($A50-$A$5), $A50-$A$5))</f>
        <v>6649.6348126253179</v>
      </c>
      <c r="CN50" s="67">
        <f ca="1">IF($A50-CN$4&gt;$A$5, OFFSET(New_Cohort!$E$109, $A50-$A$5-CN$4-1, $A50-$A$5-1), OFFSET(Existing_Cohort!$C$208, CN$4-($A50-$A$5), $A50-$A$5))</f>
        <v>6284.5809648247814</v>
      </c>
      <c r="CO50" s="67">
        <f ca="1">IF($A50-CO$4&gt;$A$5, OFFSET(New_Cohort!$E$109, $A50-$A$5-CO$4-1, $A50-$A$5-1), OFFSET(Existing_Cohort!$C$208, CO$4-($A50-$A$5), $A50-$A$5))</f>
        <v>5976.1466925647374</v>
      </c>
      <c r="CP50" s="67">
        <f ca="1">IF($A50-CP$4&gt;$A$5, OFFSET(New_Cohort!$E$109, $A50-$A$5-CP$4-1, $A50-$A$5-1), OFFSET(Existing_Cohort!$C$208, CP$4-($A50-$A$5), $A50-$A$5))</f>
        <v>5677.616109996532</v>
      </c>
      <c r="CQ50" s="67">
        <f ca="1">IF($A50-CQ$4&gt;$A$5, OFFSET(New_Cohort!$E$109, $A50-$A$5-CQ$4-1, $A50-$A$5-1), OFFSET(Existing_Cohort!$C$208, CQ$4-($A50-$A$5), $A50-$A$5))</f>
        <v>5124.5862712895905</v>
      </c>
      <c r="CR50" s="67">
        <f ca="1">IF($A50-CR$4&gt;$A$5, OFFSET(New_Cohort!$E$109, $A50-$A$5-CR$4-1, $A50-$A$5-1), OFFSET(Existing_Cohort!$C$208, CR$4-($A50-$A$5), $A50-$A$5))</f>
        <v>4494.6934531641291</v>
      </c>
      <c r="CS50" s="67">
        <f ca="1">IF($A50-CS$4&gt;$A$5, OFFSET(New_Cohort!$E$109, $A50-$A$5-CS$4-1, $A50-$A$5-1), OFFSET(Existing_Cohort!$C$208, CS$4-($A50-$A$5), $A50-$A$5))</f>
        <v>3936.2300390624177</v>
      </c>
      <c r="CT50" s="67">
        <f ca="1">IF($A50-CT$4&gt;$A$5, OFFSET(New_Cohort!$E$109, $A50-$A$5-CT$4-1, $A50-$A$5-1), OFFSET(Existing_Cohort!$C$208, CT$4-($A50-$A$5), $A50-$A$5))</f>
        <v>3288.0711874301478</v>
      </c>
      <c r="CU50" s="67">
        <f ca="1">IF($A50-CU$4&gt;$A$5, OFFSET(New_Cohort!$E$109, $A50-$A$5-CU$4-1, $A50-$A$5-1), OFFSET(Existing_Cohort!$C$208, CU$4-($A50-$A$5), $A50-$A$5))</f>
        <v>2655.6546943311055</v>
      </c>
      <c r="CV50" s="67">
        <f ca="1">IF($A50-CV$4&gt;$A$5, OFFSET(New_Cohort!$E$109, $A50-$A$5-CV$4-1, $A50-$A$5-1), OFFSET(Existing_Cohort!$C$208, CV$4-($A50-$A$5), $A50-$A$5))</f>
        <v>1991.2262894577907</v>
      </c>
      <c r="CW50" s="67">
        <f ca="1">IF($A50-CW$4&gt;$A$5, OFFSET(New_Cohort!$E$109, $A50-$A$5-CW$4-1, $A50-$A$5-1), OFFSET(Existing_Cohort!$C$208, CW$4-($A50-$A$5), $A50-$A$5))</f>
        <v>1487.3174010732776</v>
      </c>
      <c r="CX50" s="179">
        <f ca="1">SUM(OFFSET(Existing_Cohort!$C$308, $A$5-$A50,$A50-2021, $A50-$A$5+1))</f>
        <v>11700.323661799999</v>
      </c>
      <c r="CY50" s="29"/>
      <c r="CZ50" s="29">
        <f ca="1">SUM(B50:CX50)-OFFSET(Summary_Calculations!$D$26, 0, By_Age!$A50-2022)</f>
        <v>0</v>
      </c>
    </row>
    <row r="51" spans="1:104" x14ac:dyDescent="0.35">
      <c r="A51">
        <f t="shared" si="0"/>
        <v>2067</v>
      </c>
      <c r="B51" s="178">
        <f ca="1">IF($A51-B$4&gt;$A$5, OFFSET(New_Cohort!$E$109, $A51-$A$5-B$4-1, $A51-$A$5-1), OFFSET(Existing_Cohort!$C$208, B$4-($A51-$A$5), $A51-$A$5))</f>
        <v>11363.247656180851</v>
      </c>
      <c r="C51" s="67">
        <f ca="1">IF($A51-C$4&gt;$A$5, OFFSET(New_Cohort!$E$109, $A51-$A$5-C$4-1, $A51-$A$5-1), OFFSET(Existing_Cohort!$C$208, C$4-($A51-$A$5), $A51-$A$5))</f>
        <v>11297.600377334391</v>
      </c>
      <c r="D51" s="67">
        <f ca="1">IF($A51-D$4&gt;$A$5, OFFSET(New_Cohort!$E$109, $A51-$A$5-D$4-1, $A51-$A$5-1), OFFSET(Existing_Cohort!$C$208, D$4-($A51-$A$5), $A51-$A$5))</f>
        <v>11218.903242074895</v>
      </c>
      <c r="E51" s="67">
        <f ca="1">IF($A51-E$4&gt;$A$5, OFFSET(New_Cohort!$E$109, $A51-$A$5-E$4-1, $A51-$A$5-1), OFFSET(Existing_Cohort!$C$208, E$4-($A51-$A$5), $A51-$A$5))</f>
        <v>11141.224144917622</v>
      </c>
      <c r="F51" s="67">
        <f ca="1">IF($A51-F$4&gt;$A$5, OFFSET(New_Cohort!$E$109, $A51-$A$5-F$4-1, $A51-$A$5-1), OFFSET(Existing_Cohort!$C$208, F$4-($A51-$A$5), $A51-$A$5))</f>
        <v>11078.814357099502</v>
      </c>
      <c r="G51" s="67">
        <f ca="1">IF($A51-G$4&gt;$A$5, OFFSET(New_Cohort!$E$109, $A51-$A$5-G$4-1, $A51-$A$5-1), OFFSET(Existing_Cohort!$C$208, G$4-($A51-$A$5), $A51-$A$5))</f>
        <v>11043.698890329724</v>
      </c>
      <c r="H51" s="67">
        <f ca="1">IF($A51-H$4&gt;$A$5, OFFSET(New_Cohort!$E$109, $A51-$A$5-H$4-1, $A51-$A$5-1), OFFSET(Existing_Cohort!$C$208, H$4-($A51-$A$5), $A51-$A$5))</f>
        <v>11041.34032781868</v>
      </c>
      <c r="I51" s="67">
        <f ca="1">IF($A51-I$4&gt;$A$5, OFFSET(New_Cohort!$E$109, $A51-$A$5-I$4-1, $A51-$A$5-1), OFFSET(Existing_Cohort!$C$208, I$4-($A51-$A$5), $A51-$A$5))</f>
        <v>11089.290086247573</v>
      </c>
      <c r="J51" s="67">
        <f ca="1">IF($A51-J$4&gt;$A$5, OFFSET(New_Cohort!$E$109, $A51-$A$5-J$4-1, $A51-$A$5-1), OFFSET(Existing_Cohort!$C$208, J$4-($A51-$A$5), $A51-$A$5))</f>
        <v>11198.309390157538</v>
      </c>
      <c r="K51" s="67">
        <f ca="1">IF($A51-K$4&gt;$A$5, OFFSET(New_Cohort!$E$109, $A51-$A$5-K$4-1, $A51-$A$5-1), OFFSET(Existing_Cohort!$C$208, K$4-($A51-$A$5), $A51-$A$5))</f>
        <v>11361.105734144738</v>
      </c>
      <c r="L51" s="67">
        <f ca="1">IF($A51-L$4&gt;$A$5, OFFSET(New_Cohort!$E$109, $A51-$A$5-L$4-1, $A51-$A$5-1), OFFSET(Existing_Cohort!$C$208, L$4-($A51-$A$5), $A51-$A$5))</f>
        <v>11577.01711306345</v>
      </c>
      <c r="M51" s="67">
        <f ca="1">IF($A51-M$4&gt;$A$5, OFFSET(New_Cohort!$E$109, $A51-$A$5-M$4-1, $A51-$A$5-1), OFFSET(Existing_Cohort!$C$208, M$4-($A51-$A$5), $A51-$A$5))</f>
        <v>10943.045740628981</v>
      </c>
      <c r="N51" s="67">
        <f ca="1">IF($A51-N$4&gt;$A$5, OFFSET(New_Cohort!$E$109, $A51-$A$5-N$4-1, $A51-$A$5-1), OFFSET(Existing_Cohort!$C$208, N$4-($A51-$A$5), $A51-$A$5))</f>
        <v>10816.748654204828</v>
      </c>
      <c r="O51" s="67">
        <f ca="1">IF($A51-O$4&gt;$A$5, OFFSET(New_Cohort!$E$109, $A51-$A$5-O$4-1, $A51-$A$5-1), OFFSET(Existing_Cohort!$C$208, O$4-($A51-$A$5), $A51-$A$5))</f>
        <v>10810.532944684126</v>
      </c>
      <c r="P51" s="67">
        <f ca="1">IF($A51-P$4&gt;$A$5, OFFSET(New_Cohort!$E$109, $A51-$A$5-P$4-1, $A51-$A$5-1), OFFSET(Existing_Cohort!$C$208, P$4-($A51-$A$5), $A51-$A$5))</f>
        <v>10902.643460761803</v>
      </c>
      <c r="Q51" s="67">
        <f ca="1">IF($A51-Q$4&gt;$A$5, OFFSET(New_Cohort!$E$109, $A51-$A$5-Q$4-1, $A51-$A$5-1), OFFSET(Existing_Cohort!$C$208, Q$4-($A51-$A$5), $A51-$A$5))</f>
        <v>11105.343928003735</v>
      </c>
      <c r="R51" s="67">
        <f ca="1">IF($A51-R$4&gt;$A$5, OFFSET(New_Cohort!$E$109, $A51-$A$5-R$4-1, $A51-$A$5-1), OFFSET(Existing_Cohort!$C$208, R$4-($A51-$A$5), $A51-$A$5))</f>
        <v>11379.813174596478</v>
      </c>
      <c r="S51" s="67">
        <f ca="1">IF($A51-S$4&gt;$A$5, OFFSET(New_Cohort!$E$109, $A51-$A$5-S$4-1, $A51-$A$5-1), OFFSET(Existing_Cohort!$C$208, S$4-($A51-$A$5), $A51-$A$5))</f>
        <v>11595.083572858744</v>
      </c>
      <c r="T51" s="67">
        <f ca="1">IF($A51-T$4&gt;$A$5, OFFSET(New_Cohort!$E$109, $A51-$A$5-T$4-1, $A51-$A$5-1), OFFSET(Existing_Cohort!$C$208, T$4-($A51-$A$5), $A51-$A$5))</f>
        <v>11780.977737248028</v>
      </c>
      <c r="U51" s="67">
        <f ca="1">IF($A51-U$4&gt;$A$5, OFFSET(New_Cohort!$E$109, $A51-$A$5-U$4-1, $A51-$A$5-1), OFFSET(Existing_Cohort!$C$208, U$4-($A51-$A$5), $A51-$A$5))</f>
        <v>11940.41356411804</v>
      </c>
      <c r="V51" s="67">
        <f ca="1">IF($A51-V$4&gt;$A$5, OFFSET(New_Cohort!$E$109, $A51-$A$5-V$4-1, $A51-$A$5-1), OFFSET(Existing_Cohort!$C$208, V$4-($A51-$A$5), $A51-$A$5))</f>
        <v>12069.976797632873</v>
      </c>
      <c r="W51" s="67">
        <f ca="1">IF($A51-W$4&gt;$A$5, OFFSET(New_Cohort!$E$109, $A51-$A$5-W$4-1, $A51-$A$5-1), OFFSET(Existing_Cohort!$C$208, W$4-($A51-$A$5), $A51-$A$5))</f>
        <v>12138.153652292589</v>
      </c>
      <c r="X51" s="67">
        <f ca="1">IF($A51-X$4&gt;$A$5, OFFSET(New_Cohort!$E$109, $A51-$A$5-X$4-1, $A51-$A$5-1), OFFSET(Existing_Cohort!$C$208, X$4-($A51-$A$5), $A51-$A$5))</f>
        <v>12116.286909310053</v>
      </c>
      <c r="Y51" s="67">
        <f ca="1">IF($A51-Y$4&gt;$A$5, OFFSET(New_Cohort!$E$109, $A51-$A$5-Y$4-1, $A51-$A$5-1), OFFSET(Existing_Cohort!$C$208, Y$4-($A51-$A$5), $A51-$A$5))</f>
        <v>13651.992822468883</v>
      </c>
      <c r="Z51" s="67">
        <f ca="1">IF($A51-Z$4&gt;$A$5, OFFSET(New_Cohort!$E$109, $A51-$A$5-Z$4-1, $A51-$A$5-1), OFFSET(Existing_Cohort!$C$208, Z$4-($A51-$A$5), $A51-$A$5))</f>
        <v>13878.909446367528</v>
      </c>
      <c r="AA51" s="67">
        <f ca="1">IF($A51-AA$4&gt;$A$5, OFFSET(New_Cohort!$E$109, $A51-$A$5-AA$4-1, $A51-$A$5-1), OFFSET(Existing_Cohort!$C$208, AA$4-($A51-$A$5), $A51-$A$5))</f>
        <v>13970.07978744202</v>
      </c>
      <c r="AB51" s="67">
        <f ca="1">IF($A51-AB$4&gt;$A$5, OFFSET(New_Cohort!$E$109, $A51-$A$5-AB$4-1, $A51-$A$5-1), OFFSET(Existing_Cohort!$C$208, AB$4-($A51-$A$5), $A51-$A$5))</f>
        <v>13916.334970648084</v>
      </c>
      <c r="AC51" s="67">
        <f ca="1">IF($A51-AC$4&gt;$A$5, OFFSET(New_Cohort!$E$109, $A51-$A$5-AC$4-1, $A51-$A$5-1), OFFSET(Existing_Cohort!$C$208, AC$4-($A51-$A$5), $A51-$A$5))</f>
        <v>13757.209132106091</v>
      </c>
      <c r="AD51" s="67">
        <f ca="1">IF($A51-AD$4&gt;$A$5, OFFSET(New_Cohort!$E$109, $A51-$A$5-AD$4-1, $A51-$A$5-1), OFFSET(Existing_Cohort!$C$208, AD$4-($A51-$A$5), $A51-$A$5))</f>
        <v>13616.613904943071</v>
      </c>
      <c r="AE51" s="67">
        <f ca="1">IF($A51-AE$4&gt;$A$5, OFFSET(New_Cohort!$E$109, $A51-$A$5-AE$4-1, $A51-$A$5-1), OFFSET(Existing_Cohort!$C$208, AE$4-($A51-$A$5), $A51-$A$5))</f>
        <v>13457.372208920709</v>
      </c>
      <c r="AF51" s="67">
        <f ca="1">IF($A51-AF$4&gt;$A$5, OFFSET(New_Cohort!$E$109, $A51-$A$5-AF$4-1, $A51-$A$5-1), OFFSET(Existing_Cohort!$C$208, AF$4-($A51-$A$5), $A51-$A$5))</f>
        <v>13280.55704612063</v>
      </c>
      <c r="AG51" s="67">
        <f ca="1">IF($A51-AG$4&gt;$A$5, OFFSET(New_Cohort!$E$109, $A51-$A$5-AG$4-1, $A51-$A$5-1), OFFSET(Existing_Cohort!$C$208, AG$4-($A51-$A$5), $A51-$A$5))</f>
        <v>13121.38953117171</v>
      </c>
      <c r="AH51" s="67">
        <f ca="1">IF($A51-AH$4&gt;$A$5, OFFSET(New_Cohort!$E$109, $A51-$A$5-AH$4-1, $A51-$A$5-1), OFFSET(Existing_Cohort!$C$208, AH$4-($A51-$A$5), $A51-$A$5))</f>
        <v>12983.645323861158</v>
      </c>
      <c r="AI51" s="67">
        <f ca="1">IF($A51-AI$4&gt;$A$5, OFFSET(New_Cohort!$E$109, $A51-$A$5-AI$4-1, $A51-$A$5-1), OFFSET(Existing_Cohort!$C$208, AI$4-($A51-$A$5), $A51-$A$5))</f>
        <v>12875.549781290114</v>
      </c>
      <c r="AJ51" s="67">
        <f ca="1">IF($A51-AJ$4&gt;$A$5, OFFSET(New_Cohort!$E$109, $A51-$A$5-AJ$4-1, $A51-$A$5-1), OFFSET(Existing_Cohort!$C$208, AJ$4-($A51-$A$5), $A51-$A$5))</f>
        <v>12784.930497068481</v>
      </c>
      <c r="AK51" s="67">
        <f ca="1">IF($A51-AK$4&gt;$A$5, OFFSET(New_Cohort!$E$109, $A51-$A$5-AK$4-1, $A51-$A$5-1), OFFSET(Existing_Cohort!$C$208, AK$4-($A51-$A$5), $A51-$A$5))</f>
        <v>12735.255079842807</v>
      </c>
      <c r="AL51" s="67">
        <f ca="1">IF($A51-AL$4&gt;$A$5, OFFSET(New_Cohort!$E$109, $A51-$A$5-AL$4-1, $A51-$A$5-1), OFFSET(Existing_Cohort!$C$208, AL$4-($A51-$A$5), $A51-$A$5))</f>
        <v>12754.539325589003</v>
      </c>
      <c r="AM51" s="67">
        <f ca="1">IF($A51-AM$4&gt;$A$5, OFFSET(New_Cohort!$E$109, $A51-$A$5-AM$4-1, $A51-$A$5-1), OFFSET(Existing_Cohort!$C$208, AM$4-($A51-$A$5), $A51-$A$5))</f>
        <v>12843.372527882639</v>
      </c>
      <c r="AN51" s="67">
        <f ca="1">IF($A51-AN$4&gt;$A$5, OFFSET(New_Cohort!$E$109, $A51-$A$5-AN$4-1, $A51-$A$5-1), OFFSET(Existing_Cohort!$C$208, AN$4-($A51-$A$5), $A51-$A$5))</f>
        <v>12993.803587179669</v>
      </c>
      <c r="AO51" s="67">
        <f ca="1">IF($A51-AO$4&gt;$A$5, OFFSET(New_Cohort!$E$109, $A51-$A$5-AO$4-1, $A51-$A$5-1), OFFSET(Existing_Cohort!$C$208, AO$4-($A51-$A$5), $A51-$A$5))</f>
        <v>13211.964298404226</v>
      </c>
      <c r="AP51" s="67">
        <f ca="1">IF($A51-AP$4&gt;$A$5, OFFSET(New_Cohort!$E$109, $A51-$A$5-AP$4-1, $A51-$A$5-1), OFFSET(Existing_Cohort!$C$208, AP$4-($A51-$A$5), $A51-$A$5))</f>
        <v>13526.898740556877</v>
      </c>
      <c r="AQ51" s="67">
        <f ca="1">IF($A51-AQ$4&gt;$A$5, OFFSET(New_Cohort!$E$109, $A51-$A$5-AQ$4-1, $A51-$A$5-1), OFFSET(Existing_Cohort!$C$208, AQ$4-($A51-$A$5), $A51-$A$5))</f>
        <v>14071.09929528891</v>
      </c>
      <c r="AR51" s="67">
        <f ca="1">IF($A51-AR$4&gt;$A$5, OFFSET(New_Cohort!$E$109, $A51-$A$5-AR$4-1, $A51-$A$5-1), OFFSET(Existing_Cohort!$C$208, AR$4-($A51-$A$5), $A51-$A$5))</f>
        <v>14748.586050350139</v>
      </c>
      <c r="AS51" s="67">
        <f ca="1">IF($A51-AS$4&gt;$A$5, OFFSET(New_Cohort!$E$109, $A51-$A$5-AS$4-1, $A51-$A$5-1), OFFSET(Existing_Cohort!$C$208, AS$4-($A51-$A$5), $A51-$A$5))</f>
        <v>15338.701095402899</v>
      </c>
      <c r="AT51" s="67">
        <f ca="1">IF($A51-AT$4&gt;$A$5, OFFSET(New_Cohort!$E$109, $A51-$A$5-AT$4-1, $A51-$A$5-1), OFFSET(Existing_Cohort!$C$208, AT$4-($A51-$A$5), $A51-$A$5))</f>
        <v>15938.529753750032</v>
      </c>
      <c r="AU51" s="67">
        <f ca="1">IF($A51-AU$4&gt;$A$5, OFFSET(New_Cohort!$E$109, $A51-$A$5-AU$4-1, $A51-$A$5-1), OFFSET(Existing_Cohort!$C$208, AU$4-($A51-$A$5), $A51-$A$5))</f>
        <v>16545.313414446875</v>
      </c>
      <c r="AV51" s="67">
        <f ca="1">IF($A51-AV$4&gt;$A$5, OFFSET(New_Cohort!$E$109, $A51-$A$5-AV$4-1, $A51-$A$5-1), OFFSET(Existing_Cohort!$C$208, AV$4-($A51-$A$5), $A51-$A$5))</f>
        <v>11276.29569888912</v>
      </c>
      <c r="AW51" s="67">
        <f ca="1">IF($A51-AW$4&gt;$A$5, OFFSET(New_Cohort!$E$109, $A51-$A$5-AW$4-1, $A51-$A$5-1), OFFSET(Existing_Cohort!$C$208, AW$4-($A51-$A$5), $A51-$A$5))</f>
        <v>13075.353859243918</v>
      </c>
      <c r="AX51" s="67">
        <f ca="1">IF($A51-AX$4&gt;$A$5, OFFSET(New_Cohort!$E$109, $A51-$A$5-AX$4-1, $A51-$A$5-1), OFFSET(Existing_Cohort!$C$208, AX$4-($A51-$A$5), $A51-$A$5))</f>
        <v>14629.400579962155</v>
      </c>
      <c r="AY51" s="67">
        <f ca="1">IF($A51-AY$4&gt;$A$5, OFFSET(New_Cohort!$E$109, $A51-$A$5-AY$4-1, $A51-$A$5-1), OFFSET(Existing_Cohort!$C$208, AY$4-($A51-$A$5), $A51-$A$5))</f>
        <v>16431.723037200547</v>
      </c>
      <c r="AZ51" s="67">
        <f ca="1">IF($A51-AZ$4&gt;$A$5, OFFSET(New_Cohort!$E$109, $A51-$A$5-AZ$4-1, $A51-$A$5-1), OFFSET(Existing_Cohort!$C$208, AZ$4-($A51-$A$5), $A51-$A$5))</f>
        <v>17732.244226285351</v>
      </c>
      <c r="BA51" s="67">
        <f ca="1">IF($A51-BA$4&gt;$A$5, OFFSET(New_Cohort!$E$109, $A51-$A$5-BA$4-1, $A51-$A$5-1), OFFSET(Existing_Cohort!$C$208, BA$4-($A51-$A$5), $A51-$A$5))</f>
        <v>17208.73408112998</v>
      </c>
      <c r="BB51" s="67">
        <f ca="1">IF($A51-BB$4&gt;$A$5, OFFSET(New_Cohort!$E$109, $A51-$A$5-BB$4-1, $A51-$A$5-1), OFFSET(Existing_Cohort!$C$208, BB$4-($A51-$A$5), $A51-$A$5))</f>
        <v>17359.285169708266</v>
      </c>
      <c r="BC51" s="67">
        <f ca="1">IF($A51-BC$4&gt;$A$5, OFFSET(New_Cohort!$E$109, $A51-$A$5-BC$4-1, $A51-$A$5-1), OFFSET(Existing_Cohort!$C$208, BC$4-($A51-$A$5), $A51-$A$5))</f>
        <v>17686.306460076114</v>
      </c>
      <c r="BD51" s="67">
        <f ca="1">IF($A51-BD$4&gt;$A$5, OFFSET(New_Cohort!$E$109, $A51-$A$5-BD$4-1, $A51-$A$5-1), OFFSET(Existing_Cohort!$C$208, BD$4-($A51-$A$5), $A51-$A$5))</f>
        <v>17868.653438196587</v>
      </c>
      <c r="BE51" s="67">
        <f ca="1">IF($A51-BE$4&gt;$A$5, OFFSET(New_Cohort!$E$109, $A51-$A$5-BE$4-1, $A51-$A$5-1), OFFSET(Existing_Cohort!$C$208, BE$4-($A51-$A$5), $A51-$A$5))</f>
        <v>17591.515548694118</v>
      </c>
      <c r="BF51" s="67">
        <f ca="1">IF($A51-BF$4&gt;$A$5, OFFSET(New_Cohort!$E$109, $A51-$A$5-BF$4-1, $A51-$A$5-1), OFFSET(Existing_Cohort!$C$208, BF$4-($A51-$A$5), $A51-$A$5))</f>
        <v>16899.813002722985</v>
      </c>
      <c r="BG51" s="67">
        <f ca="1">IF($A51-BG$4&gt;$A$5, OFFSET(New_Cohort!$E$109, $A51-$A$5-BG$4-1, $A51-$A$5-1), OFFSET(Existing_Cohort!$C$208, BG$4-($A51-$A$5), $A51-$A$5))</f>
        <v>16937.68691599126</v>
      </c>
      <c r="BH51" s="67">
        <f ca="1">IF($A51-BH$4&gt;$A$5, OFFSET(New_Cohort!$E$109, $A51-$A$5-BH$4-1, $A51-$A$5-1), OFFSET(Existing_Cohort!$C$208, BH$4-($A51-$A$5), $A51-$A$5))</f>
        <v>16772.646602642264</v>
      </c>
      <c r="BI51" s="67">
        <f ca="1">IF($A51-BI$4&gt;$A$5, OFFSET(New_Cohort!$E$109, $A51-$A$5-BI$4-1, $A51-$A$5-1), OFFSET(Existing_Cohort!$C$208, BI$4-($A51-$A$5), $A51-$A$5))</f>
        <v>16301.134737512986</v>
      </c>
      <c r="BJ51" s="67">
        <f ca="1">IF($A51-BJ$4&gt;$A$5, OFFSET(New_Cohort!$E$109, $A51-$A$5-BJ$4-1, $A51-$A$5-1), OFFSET(Existing_Cohort!$C$208, BJ$4-($A51-$A$5), $A51-$A$5))</f>
        <v>15800.716991840143</v>
      </c>
      <c r="BK51" s="67">
        <f ca="1">IF($A51-BK$4&gt;$A$5, OFFSET(New_Cohort!$E$109, $A51-$A$5-BK$4-1, $A51-$A$5-1), OFFSET(Existing_Cohort!$C$208, BK$4-($A51-$A$5), $A51-$A$5))</f>
        <v>15401.122224211596</v>
      </c>
      <c r="BL51" s="67">
        <f ca="1">IF($A51-BL$4&gt;$A$5, OFFSET(New_Cohort!$E$109, $A51-$A$5-BL$4-1, $A51-$A$5-1), OFFSET(Existing_Cohort!$C$208, BL$4-($A51-$A$5), $A51-$A$5))</f>
        <v>15073.578826679153</v>
      </c>
      <c r="BM51" s="67">
        <f ca="1">IF($A51-BM$4&gt;$A$5, OFFSET(New_Cohort!$E$109, $A51-$A$5-BM$4-1, $A51-$A$5-1), OFFSET(Existing_Cohort!$C$208, BM$4-($A51-$A$5), $A51-$A$5))</f>
        <v>14736.457281915926</v>
      </c>
      <c r="BN51" s="67">
        <f ca="1">IF($A51-BN$4&gt;$A$5, OFFSET(New_Cohort!$E$109, $A51-$A$5-BN$4-1, $A51-$A$5-1), OFFSET(Existing_Cohort!$C$208, BN$4-($A51-$A$5), $A51-$A$5))</f>
        <v>14517.612197467639</v>
      </c>
      <c r="BO51" s="67">
        <f ca="1">IF($A51-BO$4&gt;$A$5, OFFSET(New_Cohort!$E$109, $A51-$A$5-BO$4-1, $A51-$A$5-1), OFFSET(Existing_Cohort!$C$208, BO$4-($A51-$A$5), $A51-$A$5))</f>
        <v>14477.84798790258</v>
      </c>
      <c r="BP51" s="67">
        <f ca="1">IF($A51-BP$4&gt;$A$5, OFFSET(New_Cohort!$E$109, $A51-$A$5-BP$4-1, $A51-$A$5-1), OFFSET(Existing_Cohort!$C$208, BP$4-($A51-$A$5), $A51-$A$5))</f>
        <v>14781.979987213501</v>
      </c>
      <c r="BQ51" s="67">
        <f ca="1">IF($A51-BQ$4&gt;$A$5, OFFSET(New_Cohort!$E$109, $A51-$A$5-BQ$4-1, $A51-$A$5-1), OFFSET(Existing_Cohort!$C$208, BQ$4-($A51-$A$5), $A51-$A$5))</f>
        <v>14692.971682238123</v>
      </c>
      <c r="BR51" s="67">
        <f ca="1">IF($A51-BR$4&gt;$A$5, OFFSET(New_Cohort!$E$109, $A51-$A$5-BR$4-1, $A51-$A$5-1), OFFSET(Existing_Cohort!$C$208, BR$4-($A51-$A$5), $A51-$A$5))</f>
        <v>14317.983287460363</v>
      </c>
      <c r="BS51" s="67">
        <f ca="1">IF($A51-BS$4&gt;$A$5, OFFSET(New_Cohort!$E$109, $A51-$A$5-BS$4-1, $A51-$A$5-1), OFFSET(Existing_Cohort!$C$208, BS$4-($A51-$A$5), $A51-$A$5))</f>
        <v>14445.528816658527</v>
      </c>
      <c r="BT51" s="67">
        <f ca="1">IF($A51-BT$4&gt;$A$5, OFFSET(New_Cohort!$E$109, $A51-$A$5-BT$4-1, $A51-$A$5-1), OFFSET(Existing_Cohort!$C$208, BT$4-($A51-$A$5), $A51-$A$5))</f>
        <v>14678.683260252565</v>
      </c>
      <c r="BU51" s="67">
        <f ca="1">IF($A51-BU$4&gt;$A$5, OFFSET(New_Cohort!$E$109, $A51-$A$5-BU$4-1, $A51-$A$5-1), OFFSET(Existing_Cohort!$C$208, BU$4-($A51-$A$5), $A51-$A$5))</f>
        <v>14974.362291817662</v>
      </c>
      <c r="BV51" s="67">
        <f ca="1">IF($A51-BV$4&gt;$A$5, OFFSET(New_Cohort!$E$109, $A51-$A$5-BV$4-1, $A51-$A$5-1), OFFSET(Existing_Cohort!$C$208, BV$4-($A51-$A$5), $A51-$A$5))</f>
        <v>15212.332063107282</v>
      </c>
      <c r="BW51" s="67">
        <f ca="1">IF($A51-BW$4&gt;$A$5, OFFSET(New_Cohort!$E$109, $A51-$A$5-BW$4-1, $A51-$A$5-1), OFFSET(Existing_Cohort!$C$208, BW$4-($A51-$A$5), $A51-$A$5))</f>
        <v>15395.774955540715</v>
      </c>
      <c r="BX51" s="67">
        <f ca="1">IF($A51-BX$4&gt;$A$5, OFFSET(New_Cohort!$E$109, $A51-$A$5-BX$4-1, $A51-$A$5-1), OFFSET(Existing_Cohort!$C$208, BX$4-($A51-$A$5), $A51-$A$5))</f>
        <v>15672.29358803037</v>
      </c>
      <c r="BY51" s="67">
        <f ca="1">IF($A51-BY$4&gt;$A$5, OFFSET(New_Cohort!$E$109, $A51-$A$5-BY$4-1, $A51-$A$5-1), OFFSET(Existing_Cohort!$C$208, BY$4-($A51-$A$5), $A51-$A$5))</f>
        <v>16236.831119944349</v>
      </c>
      <c r="BZ51" s="67">
        <f ca="1">IF($A51-BZ$4&gt;$A$5, OFFSET(New_Cohort!$E$109, $A51-$A$5-BZ$4-1, $A51-$A$5-1), OFFSET(Existing_Cohort!$C$208, BZ$4-($A51-$A$5), $A51-$A$5))</f>
        <v>18371.204467641204</v>
      </c>
      <c r="CA51" s="67">
        <f ca="1">IF($A51-CA$4&gt;$A$5, OFFSET(New_Cohort!$E$109, $A51-$A$5-CA$4-1, $A51-$A$5-1), OFFSET(Existing_Cohort!$C$208, CA$4-($A51-$A$5), $A51-$A$5))</f>
        <v>19390.025419183614</v>
      </c>
      <c r="CB51" s="67">
        <f ca="1">IF($A51-CB$4&gt;$A$5, OFFSET(New_Cohort!$E$109, $A51-$A$5-CB$4-1, $A51-$A$5-1), OFFSET(Existing_Cohort!$C$208, CB$4-($A51-$A$5), $A51-$A$5))</f>
        <v>18130.422072056561</v>
      </c>
      <c r="CC51" s="67">
        <f ca="1">IF($A51-CC$4&gt;$A$5, OFFSET(New_Cohort!$E$109, $A51-$A$5-CC$4-1, $A51-$A$5-1), OFFSET(Existing_Cohort!$C$208, CC$4-($A51-$A$5), $A51-$A$5))</f>
        <v>17615.28508284366</v>
      </c>
      <c r="CD51" s="67">
        <f ca="1">IF($A51-CD$4&gt;$A$5, OFFSET(New_Cohort!$E$109, $A51-$A$5-CD$4-1, $A51-$A$5-1), OFFSET(Existing_Cohort!$C$208, CD$4-($A51-$A$5), $A51-$A$5))</f>
        <v>16827.072725254358</v>
      </c>
      <c r="CE51" s="67">
        <f ca="1">IF($A51-CE$4&gt;$A$5, OFFSET(New_Cohort!$E$109, $A51-$A$5-CE$4-1, $A51-$A$5-1), OFFSET(Existing_Cohort!$C$208, CE$4-($A51-$A$5), $A51-$A$5))</f>
        <v>15041.202415222755</v>
      </c>
      <c r="CF51" s="67">
        <f ca="1">IF($A51-CF$4&gt;$A$5, OFFSET(New_Cohort!$E$109, $A51-$A$5-CF$4-1, $A51-$A$5-1), OFFSET(Existing_Cohort!$C$208, CF$4-($A51-$A$5), $A51-$A$5))</f>
        <v>13391.317647334652</v>
      </c>
      <c r="CG51" s="67">
        <f ca="1">IF($A51-CG$4&gt;$A$5, OFFSET(New_Cohort!$E$109, $A51-$A$5-CG$4-1, $A51-$A$5-1), OFFSET(Existing_Cohort!$C$208, CG$4-($A51-$A$5), $A51-$A$5))</f>
        <v>12005.712679141416</v>
      </c>
      <c r="CH51" s="67">
        <f ca="1">IF($A51-CH$4&gt;$A$5, OFFSET(New_Cohort!$E$109, $A51-$A$5-CH$4-1, $A51-$A$5-1), OFFSET(Existing_Cohort!$C$208, CH$4-($A51-$A$5), $A51-$A$5))</f>
        <v>11679.348384433259</v>
      </c>
      <c r="CI51" s="67">
        <f ca="1">IF($A51-CI$4&gt;$A$5, OFFSET(New_Cohort!$E$109, $A51-$A$5-CI$4-1, $A51-$A$5-1), OFFSET(Existing_Cohort!$C$208, CI$4-($A51-$A$5), $A51-$A$5))</f>
        <v>11110.148438085429</v>
      </c>
      <c r="CJ51" s="67">
        <f ca="1">IF($A51-CJ$4&gt;$A$5, OFFSET(New_Cohort!$E$109, $A51-$A$5-CJ$4-1, $A51-$A$5-1), OFFSET(Existing_Cohort!$C$208, CJ$4-($A51-$A$5), $A51-$A$5))</f>
        <v>9665.3992656756927</v>
      </c>
      <c r="CK51" s="67">
        <f ca="1">IF($A51-CK$4&gt;$A$5, OFFSET(New_Cohort!$E$109, $A51-$A$5-CK$4-1, $A51-$A$5-1), OFFSET(Existing_Cohort!$C$208, CK$4-($A51-$A$5), $A51-$A$5))</f>
        <v>8526.5017573103705</v>
      </c>
      <c r="CL51" s="67">
        <f ca="1">IF($A51-CL$4&gt;$A$5, OFFSET(New_Cohort!$E$109, $A51-$A$5-CL$4-1, $A51-$A$5-1), OFFSET(Existing_Cohort!$C$208, CL$4-($A51-$A$5), $A51-$A$5))</f>
        <v>7413.1310723231491</v>
      </c>
      <c r="CM51" s="67">
        <f ca="1">IF($A51-CM$4&gt;$A$5, OFFSET(New_Cohort!$E$109, $A51-$A$5-CM$4-1, $A51-$A$5-1), OFFSET(Existing_Cohort!$C$208, CM$4-($A51-$A$5), $A51-$A$5))</f>
        <v>6491.415115156552</v>
      </c>
      <c r="CN51" s="67">
        <f ca="1">IF($A51-CN$4&gt;$A$5, OFFSET(New_Cohort!$E$109, $A51-$A$5-CN$4-1, $A51-$A$5-1), OFFSET(Existing_Cohort!$C$208, CN$4-($A51-$A$5), $A51-$A$5))</f>
        <v>6015.6439063050648</v>
      </c>
      <c r="CO51" s="67">
        <f ca="1">IF($A51-CO$4&gt;$A$5, OFFSET(New_Cohort!$E$109, $A51-$A$5-CO$4-1, $A51-$A$5-1), OFFSET(Existing_Cohort!$C$208, CO$4-($A51-$A$5), $A51-$A$5))</f>
        <v>5632.8117115708137</v>
      </c>
      <c r="CP51" s="67">
        <f ca="1">IF($A51-CP$4&gt;$A$5, OFFSET(New_Cohort!$E$109, $A51-$A$5-CP$4-1, $A51-$A$5-1), OFFSET(Existing_Cohort!$C$208, CP$4-($A51-$A$5), $A51-$A$5))</f>
        <v>5303.8793524599678</v>
      </c>
      <c r="CQ51" s="67">
        <f ca="1">IF($A51-CQ$4&gt;$A$5, OFFSET(New_Cohort!$E$109, $A51-$A$5-CQ$4-1, $A51-$A$5-1), OFFSET(Existing_Cohort!$C$208, CQ$4-($A51-$A$5), $A51-$A$5))</f>
        <v>4986.5372844544736</v>
      </c>
      <c r="CR51" s="67">
        <f ca="1">IF($A51-CR$4&gt;$A$5, OFFSET(New_Cohort!$E$109, $A51-$A$5-CR$4-1, $A51-$A$5-1), OFFSET(Existing_Cohort!$C$208, CR$4-($A51-$A$5), $A51-$A$5))</f>
        <v>4450.9735712118381</v>
      </c>
      <c r="CS51" s="67">
        <f ca="1">IF($A51-CS$4&gt;$A$5, OFFSET(New_Cohort!$E$109, $A51-$A$5-CS$4-1, $A51-$A$5-1), OFFSET(Existing_Cohort!$C$208, CS$4-($A51-$A$5), $A51-$A$5))</f>
        <v>3857.6393889670571</v>
      </c>
      <c r="CT51" s="67">
        <f ca="1">IF($A51-CT$4&gt;$A$5, OFFSET(New_Cohort!$E$109, $A51-$A$5-CT$4-1, $A51-$A$5-1), OFFSET(Existing_Cohort!$C$208, CT$4-($A51-$A$5), $A51-$A$5))</f>
        <v>3335.3596610828258</v>
      </c>
      <c r="CU51" s="67">
        <f ca="1">IF($A51-CU$4&gt;$A$5, OFFSET(New_Cohort!$E$109, $A51-$A$5-CU$4-1, $A51-$A$5-1), OFFSET(Existing_Cohort!$C$208, CU$4-($A51-$A$5), $A51-$A$5))</f>
        <v>2747.9267201187176</v>
      </c>
      <c r="CV51" s="67">
        <f ca="1">IF($A51-CV$4&gt;$A$5, OFFSET(New_Cohort!$E$109, $A51-$A$5-CV$4-1, $A51-$A$5-1), OFFSET(Existing_Cohort!$C$208, CV$4-($A51-$A$5), $A51-$A$5))</f>
        <v>2186.4836614733545</v>
      </c>
      <c r="CW51" s="67">
        <f ca="1">IF($A51-CW$4&gt;$A$5, OFFSET(New_Cohort!$E$109, $A51-$A$5-CW$4-1, $A51-$A$5-1), OFFSET(Existing_Cohort!$C$208, CW$4-($A51-$A$5), $A51-$A$5))</f>
        <v>1613.1135792466362</v>
      </c>
      <c r="CX51" s="179">
        <f ca="1">SUM(OFFSET(Existing_Cohort!$C$308, $A$5-$A51,$A51-2021, $A51-$A$5+1))</f>
        <v>12624.016985096505</v>
      </c>
      <c r="CY51" s="29"/>
      <c r="CZ51" s="29">
        <f ca="1">SUM(B51:CX51)-OFFSET(Summary_Calculations!$D$26, 0, By_Age!$A51-2022)</f>
        <v>0</v>
      </c>
    </row>
    <row r="52" spans="1:104" x14ac:dyDescent="0.35">
      <c r="A52">
        <f t="shared" si="0"/>
        <v>2068</v>
      </c>
      <c r="B52" s="178">
        <f ca="1">IF($A52-B$4&gt;$A$5, OFFSET(New_Cohort!$E$109, $A52-$A$5-B$4-1, $A52-$A$5-1), OFFSET(Existing_Cohort!$C$208, B$4-($A52-$A$5), $A52-$A$5))</f>
        <v>11312.733646380819</v>
      </c>
      <c r="C52" s="67">
        <f ca="1">IF($A52-C$4&gt;$A$5, OFFSET(New_Cohort!$E$109, $A52-$A$5-C$4-1, $A52-$A$5-1), OFFSET(Existing_Cohort!$C$208, C$4-($A52-$A$5), $A52-$A$5))</f>
        <v>11358.493831739124</v>
      </c>
      <c r="D52" s="67">
        <f ca="1">IF($A52-D$4&gt;$A$5, OFFSET(New_Cohort!$E$109, $A52-$A$5-D$4-1, $A52-$A$5-1), OFFSET(Existing_Cohort!$C$208, D$4-($A52-$A$5), $A52-$A$5))</f>
        <v>11294.197473703218</v>
      </c>
      <c r="E52" s="67">
        <f ca="1">IF($A52-E$4&gt;$A$5, OFFSET(New_Cohort!$E$109, $A52-$A$5-E$4-1, $A52-$A$5-1), OFFSET(Existing_Cohort!$C$208, E$4-($A52-$A$5), $A52-$A$5))</f>
        <v>11216.436407630172</v>
      </c>
      <c r="F52" s="67">
        <f ca="1">IF($A52-F$4&gt;$A$5, OFFSET(New_Cohort!$E$109, $A52-$A$5-F$4-1, $A52-$A$5-1), OFFSET(Existing_Cohort!$C$208, F$4-($A52-$A$5), $A52-$A$5))</f>
        <v>11139.360158539794</v>
      </c>
      <c r="G52" s="67">
        <f ca="1">IF($A52-G$4&gt;$A$5, OFFSET(New_Cohort!$E$109, $A52-$A$5-G$4-1, $A52-$A$5-1), OFFSET(Existing_Cohort!$C$208, G$4-($A52-$A$5), $A52-$A$5))</f>
        <v>11077.309132688333</v>
      </c>
      <c r="H52" s="67">
        <f ca="1">IF($A52-H$4&gt;$A$5, OFFSET(New_Cohort!$E$109, $A52-$A$5-H$4-1, $A52-$A$5-1), OFFSET(Existing_Cohort!$C$208, H$4-($A52-$A$5), $A52-$A$5))</f>
        <v>11042.390202952431</v>
      </c>
      <c r="I52" s="67">
        <f ca="1">IF($A52-I$4&gt;$A$5, OFFSET(New_Cohort!$E$109, $A52-$A$5-I$4-1, $A52-$A$5-1), OFFSET(Existing_Cohort!$C$208, I$4-($A52-$A$5), $A52-$A$5))</f>
        <v>11040.13986720608</v>
      </c>
      <c r="J52" s="67">
        <f ca="1">IF($A52-J$4&gt;$A$5, OFFSET(New_Cohort!$E$109, $A52-$A$5-J$4-1, $A52-$A$5-1), OFFSET(Existing_Cohort!$C$208, J$4-($A52-$A$5), $A52-$A$5))</f>
        <v>11088.133686335568</v>
      </c>
      <c r="K52" s="67">
        <f ca="1">IF($A52-K$4&gt;$A$5, OFFSET(New_Cohort!$E$109, $A52-$A$5-K$4-1, $A52-$A$5-1), OFFSET(Existing_Cohort!$C$208, K$4-($A52-$A$5), $A52-$A$5))</f>
        <v>11197.137937405267</v>
      </c>
      <c r="L52" s="67">
        <f ca="1">IF($A52-L$4&gt;$A$5, OFFSET(New_Cohort!$E$109, $A52-$A$5-L$4-1, $A52-$A$5-1), OFFSET(Existing_Cohort!$C$208, L$4-($A52-$A$5), $A52-$A$5))</f>
        <v>11359.868914186722</v>
      </c>
      <c r="M52" s="67">
        <f ca="1">IF($A52-M$4&gt;$A$5, OFFSET(New_Cohort!$E$109, $A52-$A$5-M$4-1, $A52-$A$5-1), OFFSET(Existing_Cohort!$C$208, M$4-($A52-$A$5), $A52-$A$5))</f>
        <v>11575.665268773308</v>
      </c>
      <c r="N52" s="67">
        <f ca="1">IF($A52-N$4&gt;$A$5, OFFSET(New_Cohort!$E$109, $A52-$A$5-N$4-1, $A52-$A$5-1), OFFSET(Existing_Cohort!$C$208, N$4-($A52-$A$5), $A52-$A$5))</f>
        <v>10941.656752304121</v>
      </c>
      <c r="O52" s="67">
        <f ca="1">IF($A52-O$4&gt;$A$5, OFFSET(New_Cohort!$E$109, $A52-$A$5-O$4-1, $A52-$A$5-1), OFFSET(Existing_Cohort!$C$208, O$4-($A52-$A$5), $A52-$A$5))</f>
        <v>10815.250703964612</v>
      </c>
      <c r="P52" s="67">
        <f ca="1">IF($A52-P$4&gt;$A$5, OFFSET(New_Cohort!$E$109, $A52-$A$5-P$4-1, $A52-$A$5-1), OFFSET(Existing_Cohort!$C$208, P$4-($A52-$A$5), $A52-$A$5))</f>
        <v>10808.898812596584</v>
      </c>
      <c r="Q52" s="67">
        <f ca="1">IF($A52-Q$4&gt;$A$5, OFFSET(New_Cohort!$E$109, $A52-$A$5-Q$4-1, $A52-$A$5-1), OFFSET(Existing_Cohort!$C$208, Q$4-($A52-$A$5), $A52-$A$5))</f>
        <v>10900.857199223174</v>
      </c>
      <c r="R52" s="67">
        <f ca="1">IF($A52-R$4&gt;$A$5, OFFSET(New_Cohort!$E$109, $A52-$A$5-R$4-1, $A52-$A$5-1), OFFSET(Existing_Cohort!$C$208, R$4-($A52-$A$5), $A52-$A$5))</f>
        <v>11103.392968226988</v>
      </c>
      <c r="S52" s="67">
        <f ca="1">IF($A52-S$4&gt;$A$5, OFFSET(New_Cohort!$E$109, $A52-$A$5-S$4-1, $A52-$A$5-1), OFFSET(Existing_Cohort!$C$208, S$4-($A52-$A$5), $A52-$A$5))</f>
        <v>11377.692028737638</v>
      </c>
      <c r="T52" s="67">
        <f ca="1">IF($A52-T$4&gt;$A$5, OFFSET(New_Cohort!$E$109, $A52-$A$5-T$4-1, $A52-$A$5-1), OFFSET(Existing_Cohort!$C$208, T$4-($A52-$A$5), $A52-$A$5))</f>
        <v>11592.81435210748</v>
      </c>
      <c r="U52" s="67">
        <f ca="1">IF($A52-U$4&gt;$A$5, OFFSET(New_Cohort!$E$109, $A52-$A$5-U$4-1, $A52-$A$5-1), OFFSET(Existing_Cohort!$C$208, U$4-($A52-$A$5), $A52-$A$5))</f>
        <v>11778.572435868504</v>
      </c>
      <c r="V52" s="67">
        <f ca="1">IF($A52-V$4&gt;$A$5, OFFSET(New_Cohort!$E$109, $A52-$A$5-V$4-1, $A52-$A$5-1), OFFSET(Existing_Cohort!$C$208, V$4-($A52-$A$5), $A52-$A$5))</f>
        <v>11937.884521074493</v>
      </c>
      <c r="W52" s="67">
        <f ca="1">IF($A52-W$4&gt;$A$5, OFFSET(New_Cohort!$E$109, $A52-$A$5-W$4-1, $A52-$A$5-1), OFFSET(Existing_Cohort!$C$208, W$4-($A52-$A$5), $A52-$A$5))</f>
        <v>12067.331590105534</v>
      </c>
      <c r="X52" s="67">
        <f ca="1">IF($A52-X$4&gt;$A$5, OFFSET(New_Cohort!$E$109, $A52-$A$5-X$4-1, $A52-$A$5-1), OFFSET(Existing_Cohort!$C$208, X$4-($A52-$A$5), $A52-$A$5))</f>
        <v>12135.410967423943</v>
      </c>
      <c r="Y52" s="67">
        <f ca="1">IF($A52-Y$4&gt;$A$5, OFFSET(New_Cohort!$E$109, $A52-$A$5-Y$4-1, $A52-$A$5-1), OFFSET(Existing_Cohort!$C$208, Y$4-($A52-$A$5), $A52-$A$5))</f>
        <v>12113.463328478347</v>
      </c>
      <c r="Z52" s="67">
        <f ca="1">IF($A52-Z$4&gt;$A$5, OFFSET(New_Cohort!$E$109, $A52-$A$5-Z$4-1, $A52-$A$5-1), OFFSET(Existing_Cohort!$C$208, Z$4-($A52-$A$5), $A52-$A$5))</f>
        <v>13648.710758402143</v>
      </c>
      <c r="AA52" s="67">
        <f ca="1">IF($A52-AA$4&gt;$A$5, OFFSET(New_Cohort!$E$109, $A52-$A$5-AA$4-1, $A52-$A$5-1), OFFSET(Existing_Cohort!$C$208, AA$4-($A52-$A$5), $A52-$A$5))</f>
        <v>13875.462642509134</v>
      </c>
      <c r="AB52" s="67">
        <f ca="1">IF($A52-AB$4&gt;$A$5, OFFSET(New_Cohort!$E$109, $A52-$A$5-AB$4-1, $A52-$A$5-1), OFFSET(Existing_Cohort!$C$208, AB$4-($A52-$A$5), $A52-$A$5))</f>
        <v>13966.495460622806</v>
      </c>
      <c r="AC52" s="67">
        <f ca="1">IF($A52-AC$4&gt;$A$5, OFFSET(New_Cohort!$E$109, $A52-$A$5-AC$4-1, $A52-$A$5-1), OFFSET(Existing_Cohort!$C$208, AC$4-($A52-$A$5), $A52-$A$5))</f>
        <v>13912.62631426</v>
      </c>
      <c r="AD52" s="67">
        <f ca="1">IF($A52-AD$4&gt;$A$5, OFFSET(New_Cohort!$E$109, $A52-$A$5-AD$4-1, $A52-$A$5-1), OFFSET(Existing_Cohort!$C$208, AD$4-($A52-$A$5), $A52-$A$5))</f>
        <v>13753.394727823212</v>
      </c>
      <c r="AE52" s="67">
        <f ca="1">IF($A52-AE$4&gt;$A$5, OFFSET(New_Cohort!$E$109, $A52-$A$5-AE$4-1, $A52-$A$5-1), OFFSET(Existing_Cohort!$C$208, AE$4-($A52-$A$5), $A52-$A$5))</f>
        <v>13612.664938269438</v>
      </c>
      <c r="AF52" s="67">
        <f ca="1">IF($A52-AF$4&gt;$A$5, OFFSET(New_Cohort!$E$109, $A52-$A$5-AF$4-1, $A52-$A$5-1), OFFSET(Existing_Cohort!$C$208, AF$4-($A52-$A$5), $A52-$A$5))</f>
        <v>13453.275170007702</v>
      </c>
      <c r="AG52" s="67">
        <f ca="1">IF($A52-AG$4&gt;$A$5, OFFSET(New_Cohort!$E$109, $A52-$A$5-AG$4-1, $A52-$A$5-1), OFFSET(Existing_Cohort!$C$208, AG$4-($A52-$A$5), $A52-$A$5))</f>
        <v>13276.292121284485</v>
      </c>
      <c r="AH52" s="67">
        <f ca="1">IF($A52-AH$4&gt;$A$5, OFFSET(New_Cohort!$E$109, $A52-$A$5-AH$4-1, $A52-$A$5-1), OFFSET(Existing_Cohort!$C$208, AH$4-($A52-$A$5), $A52-$A$5))</f>
        <v>13116.930896537706</v>
      </c>
      <c r="AI52" s="67">
        <f ca="1">IF($A52-AI$4&gt;$A$5, OFFSET(New_Cohort!$E$109, $A52-$A$5-AI$4-1, $A52-$A$5-1), OFFSET(Existing_Cohort!$C$208, AI$4-($A52-$A$5), $A52-$A$5))</f>
        <v>12978.961918212743</v>
      </c>
      <c r="AJ52" s="67">
        <f ca="1">IF($A52-AJ$4&gt;$A$5, OFFSET(New_Cohort!$E$109, $A52-$A$5-AJ$4-1, $A52-$A$5-1), OFFSET(Existing_Cohort!$C$208, AJ$4-($A52-$A$5), $A52-$A$5))</f>
        <v>12870.592674965532</v>
      </c>
      <c r="AK52" s="67">
        <f ca="1">IF($A52-AK$4&gt;$A$5, OFFSET(New_Cohort!$E$109, $A52-$A$5-AK$4-1, $A52-$A$5-1), OFFSET(Existing_Cohort!$C$208, AK$4-($A52-$A$5), $A52-$A$5))</f>
        <v>12779.665421876874</v>
      </c>
      <c r="AL52" s="67">
        <f ca="1">IF($A52-AL$4&gt;$A$5, OFFSET(New_Cohort!$E$109, $A52-$A$5-AL$4-1, $A52-$A$5-1), OFFSET(Existing_Cohort!$C$208, AL$4-($A52-$A$5), $A52-$A$5))</f>
        <v>12729.626061601</v>
      </c>
      <c r="AM52" s="67">
        <f ca="1">IF($A52-AM$4&gt;$A$5, OFFSET(New_Cohort!$E$109, $A52-$A$5-AM$4-1, $A52-$A$5-1), OFFSET(Existing_Cohort!$C$208, AM$4-($A52-$A$5), $A52-$A$5))</f>
        <v>12748.4701204007</v>
      </c>
      <c r="AN52" s="67">
        <f ca="1">IF($A52-AN$4&gt;$A$5, OFFSET(New_Cohort!$E$109, $A52-$A$5-AN$4-1, $A52-$A$5-1), OFFSET(Existing_Cohort!$C$208, AN$4-($A52-$A$5), $A52-$A$5))</f>
        <v>12836.772322260998</v>
      </c>
      <c r="AO52" s="67">
        <f ca="1">IF($A52-AO$4&gt;$A$5, OFFSET(New_Cohort!$E$109, $A52-$A$5-AO$4-1, $A52-$A$5-1), OFFSET(Existing_Cohort!$C$208, AO$4-($A52-$A$5), $A52-$A$5))</f>
        <v>12986.569548791631</v>
      </c>
      <c r="AP52" s="67">
        <f ca="1">IF($A52-AP$4&gt;$A$5, OFFSET(New_Cohort!$E$109, $A52-$A$5-AP$4-1, $A52-$A$5-1), OFFSET(Existing_Cohort!$C$208, AP$4-($A52-$A$5), $A52-$A$5))</f>
        <v>13203.961155789588</v>
      </c>
      <c r="AQ52" s="67">
        <f ca="1">IF($A52-AQ$4&gt;$A$5, OFFSET(New_Cohort!$E$109, $A52-$A$5-AQ$4-1, $A52-$A$5-1), OFFSET(Existing_Cohort!$C$208, AQ$4-($A52-$A$5), $A52-$A$5))</f>
        <v>13517.954222651992</v>
      </c>
      <c r="AR52" s="67">
        <f ca="1">IF($A52-AR$4&gt;$A$5, OFFSET(New_Cohort!$E$109, $A52-$A$5-AR$4-1, $A52-$A$5-1), OFFSET(Existing_Cohort!$C$208, AR$4-($A52-$A$5), $A52-$A$5))</f>
        <v>14060.911393886799</v>
      </c>
      <c r="AS52" s="67">
        <f ca="1">IF($A52-AS$4&gt;$A$5, OFFSET(New_Cohort!$E$109, $A52-$A$5-AS$4-1, $A52-$A$5-1), OFFSET(Existing_Cohort!$C$208, AS$4-($A52-$A$5), $A52-$A$5))</f>
        <v>14736.720704875279</v>
      </c>
      <c r="AT52" s="67">
        <f ca="1">IF($A52-AT$4&gt;$A$5, OFFSET(New_Cohort!$E$109, $A52-$A$5-AT$4-1, $A52-$A$5-1), OFFSET(Existing_Cohort!$C$208, AT$4-($A52-$A$5), $A52-$A$5))</f>
        <v>15324.967101068203</v>
      </c>
      <c r="AU52" s="67">
        <f ca="1">IF($A52-AU$4&gt;$A$5, OFFSET(New_Cohort!$E$109, $A52-$A$5-AU$4-1, $A52-$A$5-1), OFFSET(Existing_Cohort!$C$208, AU$4-($A52-$A$5), $A52-$A$5))</f>
        <v>15922.611550537345</v>
      </c>
      <c r="AV52" s="67">
        <f ca="1">IF($A52-AV$4&gt;$A$5, OFFSET(New_Cohort!$E$109, $A52-$A$5-AV$4-1, $A52-$A$5-1), OFFSET(Existing_Cohort!$C$208, AV$4-($A52-$A$5), $A52-$A$5))</f>
        <v>16526.866552242846</v>
      </c>
      <c r="AW52" s="67">
        <f ca="1">IF($A52-AW$4&gt;$A$5, OFFSET(New_Cohort!$E$109, $A52-$A$5-AW$4-1, $A52-$A$5-1), OFFSET(Existing_Cohort!$C$208, AW$4-($A52-$A$5), $A52-$A$5))</f>
        <v>11262.36730751062</v>
      </c>
      <c r="AX52" s="67">
        <f ca="1">IF($A52-AX$4&gt;$A$5, OFFSET(New_Cohort!$E$109, $A52-$A$5-AX$4-1, $A52-$A$5-1), OFFSET(Existing_Cohort!$C$208, AX$4-($A52-$A$5), $A52-$A$5))</f>
        <v>13057.515231261141</v>
      </c>
      <c r="AY52" s="67">
        <f ca="1">IF($A52-AY$4&gt;$A$5, OFFSET(New_Cohort!$E$109, $A52-$A$5-AY$4-1, $A52-$A$5-1), OFFSET(Existing_Cohort!$C$208, AY$4-($A52-$A$5), $A52-$A$5))</f>
        <v>14607.391492928477</v>
      </c>
      <c r="AZ52" s="67">
        <f ca="1">IF($A52-AZ$4&gt;$A$5, OFFSET(New_Cohort!$E$109, $A52-$A$5-AZ$4-1, $A52-$A$5-1), OFFSET(Existing_Cohort!$C$208, AZ$4-($A52-$A$5), $A52-$A$5))</f>
        <v>16404.544680650772</v>
      </c>
      <c r="BA52" s="67">
        <f ca="1">IF($A52-BA$4&gt;$A$5, OFFSET(New_Cohort!$E$109, $A52-$A$5-BA$4-1, $A52-$A$5-1), OFFSET(Existing_Cohort!$C$208, BA$4-($A52-$A$5), $A52-$A$5))</f>
        <v>17700.100471215486</v>
      </c>
      <c r="BB52" s="67">
        <f ca="1">IF($A52-BB$4&gt;$A$5, OFFSET(New_Cohort!$E$109, $A52-$A$5-BB$4-1, $A52-$A$5-1), OFFSET(Existing_Cohort!$C$208, BB$4-($A52-$A$5), $A52-$A$5))</f>
        <v>17174.653683616063</v>
      </c>
      <c r="BC52" s="67">
        <f ca="1">IF($A52-BC$4&gt;$A$5, OFFSET(New_Cohort!$E$109, $A52-$A$5-BC$4-1, $A52-$A$5-1), OFFSET(Existing_Cohort!$C$208, BC$4-($A52-$A$5), $A52-$A$5))</f>
        <v>17321.861814472875</v>
      </c>
      <c r="BD52" s="67">
        <f ca="1">IF($A52-BD$4&gt;$A$5, OFFSET(New_Cohort!$E$109, $A52-$A$5-BD$4-1, $A52-$A$5-1), OFFSET(Existing_Cohort!$C$208, BD$4-($A52-$A$5), $A52-$A$5))</f>
        <v>17644.957577422694</v>
      </c>
      <c r="BE52" s="67">
        <f ca="1">IF($A52-BE$4&gt;$A$5, OFFSET(New_Cohort!$E$109, $A52-$A$5-BE$4-1, $A52-$A$5-1), OFFSET(Existing_Cohort!$C$208, BE$4-($A52-$A$5), $A52-$A$5))</f>
        <v>17823.50636236183</v>
      </c>
      <c r="BF52" s="67">
        <f ca="1">IF($A52-BF$4&gt;$A$5, OFFSET(New_Cohort!$E$109, $A52-$A$5-BF$4-1, $A52-$A$5-1), OFFSET(Existing_Cohort!$C$208, BF$4-($A52-$A$5), $A52-$A$5))</f>
        <v>17543.66275930313</v>
      </c>
      <c r="BG52" s="67">
        <f ca="1">IF($A52-BG$4&gt;$A$5, OFFSET(New_Cohort!$E$109, $A52-$A$5-BG$4-1, $A52-$A$5-1), OFFSET(Existing_Cohort!$C$208, BG$4-($A52-$A$5), $A52-$A$5))</f>
        <v>16850.451265886593</v>
      </c>
      <c r="BH52" s="67">
        <f ca="1">IF($A52-BH$4&gt;$A$5, OFFSET(New_Cohort!$E$109, $A52-$A$5-BH$4-1, $A52-$A$5-1), OFFSET(Existing_Cohort!$C$208, BH$4-($A52-$A$5), $A52-$A$5))</f>
        <v>16884.525275016516</v>
      </c>
      <c r="BI52" s="67">
        <f ca="1">IF($A52-BI$4&gt;$A$5, OFFSET(New_Cohort!$E$109, $A52-$A$5-BI$4-1, $A52-$A$5-1), OFFSET(Existing_Cohort!$C$208, BI$4-($A52-$A$5), $A52-$A$5))</f>
        <v>16715.852546608337</v>
      </c>
      <c r="BJ52" s="67">
        <f ca="1">IF($A52-BJ$4&gt;$A$5, OFFSET(New_Cohort!$E$109, $A52-$A$5-BJ$4-1, $A52-$A$5-1), OFFSET(Existing_Cohort!$C$208, BJ$4-($A52-$A$5), $A52-$A$5))</f>
        <v>16241.211414067107</v>
      </c>
      <c r="BK52" s="67">
        <f ca="1">IF($A52-BK$4&gt;$A$5, OFFSET(New_Cohort!$E$109, $A52-$A$5-BK$4-1, $A52-$A$5-1), OFFSET(Existing_Cohort!$C$208, BK$4-($A52-$A$5), $A52-$A$5))</f>
        <v>15737.141607307918</v>
      </c>
      <c r="BL52" s="67">
        <f ca="1">IF($A52-BL$4&gt;$A$5, OFFSET(New_Cohort!$E$109, $A52-$A$5-BL$4-1, $A52-$A$5-1), OFFSET(Existing_Cohort!$C$208, BL$4-($A52-$A$5), $A52-$A$5))</f>
        <v>15332.765083636272</v>
      </c>
      <c r="BM52" s="67">
        <f ca="1">IF($A52-BM$4&gt;$A$5, OFFSET(New_Cohort!$E$109, $A52-$A$5-BM$4-1, $A52-$A$5-1), OFFSET(Existing_Cohort!$C$208, BM$4-($A52-$A$5), $A52-$A$5))</f>
        <v>14999.29559314017</v>
      </c>
      <c r="BN52" s="67">
        <f ca="1">IF($A52-BN$4&gt;$A$5, OFFSET(New_Cohort!$E$109, $A52-$A$5-BN$4-1, $A52-$A$5-1), OFFSET(Existing_Cohort!$C$208, BN$4-($A52-$A$5), $A52-$A$5))</f>
        <v>14655.441649690007</v>
      </c>
      <c r="BO52" s="67">
        <f ca="1">IF($A52-BO$4&gt;$A$5, OFFSET(New_Cohort!$E$109, $A52-$A$5-BO$4-1, $A52-$A$5-1), OFFSET(Existing_Cohort!$C$208, BO$4-($A52-$A$5), $A52-$A$5))</f>
        <v>14428.278155556931</v>
      </c>
      <c r="BP52" s="67">
        <f ca="1">IF($A52-BP$4&gt;$A$5, OFFSET(New_Cohort!$E$109, $A52-$A$5-BP$4-1, $A52-$A$5-1), OFFSET(Existing_Cohort!$C$208, BP$4-($A52-$A$5), $A52-$A$5))</f>
        <v>14377.889719005703</v>
      </c>
      <c r="BQ52" s="67">
        <f ca="1">IF($A52-BQ$4&gt;$A$5, OFFSET(New_Cohort!$E$109, $A52-$A$5-BQ$4-1, $A52-$A$5-1), OFFSET(Existing_Cohort!$C$208, BQ$4-($A52-$A$5), $A52-$A$5))</f>
        <v>14667.222731273985</v>
      </c>
      <c r="BR52" s="67">
        <f ca="1">IF($A52-BR$4&gt;$A$5, OFFSET(New_Cohort!$E$109, $A52-$A$5-BR$4-1, $A52-$A$5-1), OFFSET(Existing_Cohort!$C$208, BR$4-($A52-$A$5), $A52-$A$5))</f>
        <v>14564.453170074585</v>
      </c>
      <c r="BS52" s="67">
        <f ca="1">IF($A52-BS$4&gt;$A$5, OFFSET(New_Cohort!$E$109, $A52-$A$5-BS$4-1, $A52-$A$5-1), OFFSET(Existing_Cohort!$C$208, BS$4-($A52-$A$5), $A52-$A$5))</f>
        <v>14176.634946561309</v>
      </c>
      <c r="BT52" s="67">
        <f ca="1">IF($A52-BT$4&gt;$A$5, OFFSET(New_Cohort!$E$109, $A52-$A$5-BT$4-1, $A52-$A$5-1), OFFSET(Existing_Cohort!$C$208, BT$4-($A52-$A$5), $A52-$A$5))</f>
        <v>14284.373307030817</v>
      </c>
      <c r="BU52" s="67">
        <f ca="1">IF($A52-BU$4&gt;$A$5, OFFSET(New_Cohort!$E$109, $A52-$A$5-BU$4-1, $A52-$A$5-1), OFFSET(Existing_Cohort!$C$208, BU$4-($A52-$A$5), $A52-$A$5))</f>
        <v>14493.524713261078</v>
      </c>
      <c r="BV52" s="67">
        <f ca="1">IF($A52-BV$4&gt;$A$5, OFFSET(New_Cohort!$E$109, $A52-$A$5-BV$4-1, $A52-$A$5-1), OFFSET(Existing_Cohort!$C$208, BV$4-($A52-$A$5), $A52-$A$5))</f>
        <v>14760.850359931908</v>
      </c>
      <c r="BW52" s="67">
        <f ca="1">IF($A52-BW$4&gt;$A$5, OFFSET(New_Cohort!$E$109, $A52-$A$5-BW$4-1, $A52-$A$5-1), OFFSET(Existing_Cohort!$C$208, BW$4-($A52-$A$5), $A52-$A$5))</f>
        <v>14967.437333924634</v>
      </c>
      <c r="BX52" s="67">
        <f ca="1">IF($A52-BX$4&gt;$A$5, OFFSET(New_Cohort!$E$109, $A52-$A$5-BX$4-1, $A52-$A$5-1), OFFSET(Existing_Cohort!$C$208, BX$4-($A52-$A$5), $A52-$A$5))</f>
        <v>15116.464492868057</v>
      </c>
      <c r="BY52" s="67">
        <f ca="1">IF($A52-BY$4&gt;$A$5, OFFSET(New_Cohort!$E$109, $A52-$A$5-BY$4-1, $A52-$A$5-1), OFFSET(Existing_Cohort!$C$208, BY$4-($A52-$A$5), $A52-$A$5))</f>
        <v>15352.584315289143</v>
      </c>
      <c r="BZ52" s="67">
        <f ca="1">IF($A52-BZ$4&gt;$A$5, OFFSET(New_Cohort!$E$109, $A52-$A$5-BZ$4-1, $A52-$A$5-1), OFFSET(Existing_Cohort!$C$208, BZ$4-($A52-$A$5), $A52-$A$5))</f>
        <v>15865.26908544951</v>
      </c>
      <c r="CA52" s="67">
        <f ca="1">IF($A52-CA$4&gt;$A$5, OFFSET(New_Cohort!$E$109, $A52-$A$5-CA$4-1, $A52-$A$5-1), OFFSET(Existing_Cohort!$C$208, CA$4-($A52-$A$5), $A52-$A$5))</f>
        <v>17900.698170614331</v>
      </c>
      <c r="CB52" s="67">
        <f ca="1">IF($A52-CB$4&gt;$A$5, OFFSET(New_Cohort!$E$109, $A52-$A$5-CB$4-1, $A52-$A$5-1), OFFSET(Existing_Cohort!$C$208, CB$4-($A52-$A$5), $A52-$A$5))</f>
        <v>18835.358368381752</v>
      </c>
      <c r="CC52" s="67">
        <f ca="1">IF($A52-CC$4&gt;$A$5, OFFSET(New_Cohort!$E$109, $A52-$A$5-CC$4-1, $A52-$A$5-1), OFFSET(Existing_Cohort!$C$208, CC$4-($A52-$A$5), $A52-$A$5))</f>
        <v>17552.244292904434</v>
      </c>
      <c r="CD52" s="67">
        <f ca="1">IF($A52-CD$4&gt;$A$5, OFFSET(New_Cohort!$E$109, $A52-$A$5-CD$4-1, $A52-$A$5-1), OFFSET(Existing_Cohort!$C$208, CD$4-($A52-$A$5), $A52-$A$5))</f>
        <v>16990.099672252189</v>
      </c>
      <c r="CE52" s="67">
        <f ca="1">IF($A52-CE$4&gt;$A$5, OFFSET(New_Cohort!$E$109, $A52-$A$5-CE$4-1, $A52-$A$5-1), OFFSET(Existing_Cohort!$C$208, CE$4-($A52-$A$5), $A52-$A$5))</f>
        <v>16163.411342052712</v>
      </c>
      <c r="CF52" s="67">
        <f ca="1">IF($A52-CF$4&gt;$A$5, OFFSET(New_Cohort!$E$109, $A52-$A$5-CF$4-1, $A52-$A$5-1), OFFSET(Existing_Cohort!$C$208, CF$4-($A52-$A$5), $A52-$A$5))</f>
        <v>14382.892512083225</v>
      </c>
      <c r="CG52" s="67">
        <f ca="1">IF($A52-CG$4&gt;$A$5, OFFSET(New_Cohort!$E$109, $A52-$A$5-CG$4-1, $A52-$A$5-1), OFFSET(Existing_Cohort!$C$208, CG$4-($A52-$A$5), $A52-$A$5))</f>
        <v>12741.82201711665</v>
      </c>
      <c r="CH52" s="67">
        <f ca="1">IF($A52-CH$4&gt;$A$5, OFFSET(New_Cohort!$E$109, $A52-$A$5-CH$4-1, $A52-$A$5-1), OFFSET(Existing_Cohort!$C$208, CH$4-($A52-$A$5), $A52-$A$5))</f>
        <v>11361.363138669793</v>
      </c>
      <c r="CI52" s="67">
        <f ca="1">IF($A52-CI$4&gt;$A$5, OFFSET(New_Cohort!$E$109, $A52-$A$5-CI$4-1, $A52-$A$5-1), OFFSET(Existing_Cohort!$C$208, CI$4-($A52-$A$5), $A52-$A$5))</f>
        <v>10986.839677837655</v>
      </c>
      <c r="CJ52" s="67">
        <f ca="1">IF($A52-CJ$4&gt;$A$5, OFFSET(New_Cohort!$E$109, $A52-$A$5-CJ$4-1, $A52-$A$5-1), OFFSET(Existing_Cohort!$C$208, CJ$4-($A52-$A$5), $A52-$A$5))</f>
        <v>10383.707739225039</v>
      </c>
      <c r="CK52" s="67">
        <f ca="1">IF($A52-CK$4&gt;$A$5, OFFSET(New_Cohort!$E$109, $A52-$A$5-CK$4-1, $A52-$A$5-1), OFFSET(Existing_Cohort!$C$208, CK$4-($A52-$A$5), $A52-$A$5))</f>
        <v>8970.021694059782</v>
      </c>
      <c r="CL52" s="67">
        <f ca="1">IF($A52-CL$4&gt;$A$5, OFFSET(New_Cohort!$E$109, $A52-$A$5-CL$4-1, $A52-$A$5-1), OFFSET(Existing_Cohort!$C$208, CL$4-($A52-$A$5), $A52-$A$5))</f>
        <v>7853.2434647086593</v>
      </c>
      <c r="CM52" s="67">
        <f ca="1">IF($A52-CM$4&gt;$A$5, OFFSET(New_Cohort!$E$109, $A52-$A$5-CM$4-1, $A52-$A$5-1), OFFSET(Existing_Cohort!$C$208, CM$4-($A52-$A$5), $A52-$A$5))</f>
        <v>6772.5362575161616</v>
      </c>
      <c r="CN52" s="67">
        <f ca="1">IF($A52-CN$4&gt;$A$5, OFFSET(New_Cohort!$E$109, $A52-$A$5-CN$4-1, $A52-$A$5-1), OFFSET(Existing_Cohort!$C$208, CN$4-($A52-$A$5), $A52-$A$5))</f>
        <v>5879.3782449994997</v>
      </c>
      <c r="CO52" s="67">
        <f ca="1">IF($A52-CO$4&gt;$A$5, OFFSET(New_Cohort!$E$109, $A52-$A$5-CO$4-1, $A52-$A$5-1), OFFSET(Existing_Cohort!$C$208, CO$4-($A52-$A$5), $A52-$A$5))</f>
        <v>5398.6728666581394</v>
      </c>
      <c r="CP52" s="67">
        <f ca="1">IF($A52-CP$4&gt;$A$5, OFFSET(New_Cohort!$E$109, $A52-$A$5-CP$4-1, $A52-$A$5-1), OFFSET(Existing_Cohort!$C$208, CP$4-($A52-$A$5), $A52-$A$5))</f>
        <v>5006.1599594448671</v>
      </c>
      <c r="CQ52" s="67">
        <f ca="1">IF($A52-CQ$4&gt;$A$5, OFFSET(New_Cohort!$E$109, $A52-$A$5-CQ$4-1, $A52-$A$5-1), OFFSET(Existing_Cohort!$C$208, CQ$4-($A52-$A$5), $A52-$A$5))</f>
        <v>4665.3977624260024</v>
      </c>
      <c r="CR52" s="67">
        <f ca="1">IF($A52-CR$4&gt;$A$5, OFFSET(New_Cohort!$E$109, $A52-$A$5-CR$4-1, $A52-$A$5-1), OFFSET(Existing_Cohort!$C$208, CR$4-($A52-$A$5), $A52-$A$5))</f>
        <v>4338.279050083027</v>
      </c>
      <c r="CS52" s="67">
        <f ca="1">IF($A52-CS$4&gt;$A$5, OFFSET(New_Cohort!$E$109, $A52-$A$5-CS$4-1, $A52-$A$5-1), OFFSET(Existing_Cohort!$C$208, CS$4-($A52-$A$5), $A52-$A$5))</f>
        <v>3827.0131541888122</v>
      </c>
      <c r="CT52" s="67">
        <f ca="1">IF($A52-CT$4&gt;$A$5, OFFSET(New_Cohort!$E$109, $A52-$A$5-CT$4-1, $A52-$A$5-1), OFFSET(Existing_Cohort!$C$208, CT$4-($A52-$A$5), $A52-$A$5))</f>
        <v>3275.1421353036849</v>
      </c>
      <c r="CU52" s="67">
        <f ca="1">IF($A52-CU$4&gt;$A$5, OFFSET(New_Cohort!$E$109, $A52-$A$5-CU$4-1, $A52-$A$5-1), OFFSET(Existing_Cohort!$C$208, CU$4-($A52-$A$5), $A52-$A$5))</f>
        <v>2793.3396315056207</v>
      </c>
      <c r="CV52" s="67">
        <f ca="1">IF($A52-CV$4&gt;$A$5, OFFSET(New_Cohort!$E$109, $A52-$A$5-CV$4-1, $A52-$A$5-1), OFFSET(Existing_Cohort!$C$208, CV$4-($A52-$A$5), $A52-$A$5))</f>
        <v>2267.6520262071958</v>
      </c>
      <c r="CW52" s="67">
        <f ca="1">IF($A52-CW$4&gt;$A$5, OFFSET(New_Cohort!$E$109, $A52-$A$5-CW$4-1, $A52-$A$5-1), OFFSET(Existing_Cohort!$C$208, CW$4-($A52-$A$5), $A52-$A$5))</f>
        <v>1775.750632635597</v>
      </c>
      <c r="CX52" s="179">
        <f ca="1">SUM(OFFSET(Existing_Cohort!$C$308, $A$5-$A52,$A52-2021, $A52-$A$5+1))</f>
        <v>13654.98415645668</v>
      </c>
      <c r="CY52" s="29"/>
      <c r="CZ52" s="29">
        <f ca="1">SUM(B52:CX52)-OFFSET(Summary_Calculations!$D$26, 0, By_Age!$A52-2022)</f>
        <v>0</v>
      </c>
    </row>
    <row r="53" spans="1:104" x14ac:dyDescent="0.35">
      <c r="A53">
        <f t="shared" si="0"/>
        <v>2069</v>
      </c>
      <c r="B53" s="178">
        <f ca="1">IF($A53-B$4&gt;$A$5, OFFSET(New_Cohort!$E$109, $A53-$A$5-B$4-1, $A53-$A$5-1), OFFSET(Existing_Cohort!$C$208, B$4-($A53-$A$5), $A53-$A$5))</f>
        <v>11257.562109863233</v>
      </c>
      <c r="C53" s="67">
        <f ca="1">IF($A53-C$4&gt;$A$5, OFFSET(New_Cohort!$E$109, $A53-$A$5-C$4-1, $A53-$A$5-1), OFFSET(Existing_Cohort!$C$208, C$4-($A53-$A$5), $A53-$A$5))</f>
        <v>11308.000954518589</v>
      </c>
      <c r="D53" s="67">
        <f ca="1">IF($A53-D$4&gt;$A$5, OFFSET(New_Cohort!$E$109, $A53-$A$5-D$4-1, $A53-$A$5-1), OFFSET(Existing_Cohort!$C$208, D$4-($A53-$A$5), $A53-$A$5))</f>
        <v>11355.072586641607</v>
      </c>
      <c r="E53" s="67">
        <f ca="1">IF($A53-E$4&gt;$A$5, OFFSET(New_Cohort!$E$109, $A53-$A$5-E$4-1, $A53-$A$5-1), OFFSET(Existing_Cohort!$C$208, E$4-($A53-$A$5), $A53-$A$5))</f>
        <v>11291.714083415194</v>
      </c>
      <c r="F53" s="67">
        <f ca="1">IF($A53-F$4&gt;$A$5, OFFSET(New_Cohort!$E$109, $A53-$A$5-F$4-1, $A53-$A$5-1), OFFSET(Existing_Cohort!$C$208, F$4-($A53-$A$5), $A53-$A$5))</f>
        <v>11214.559837838591</v>
      </c>
      <c r="G53" s="67">
        <f ca="1">IF($A53-G$4&gt;$A$5, OFFSET(New_Cohort!$E$109, $A53-$A$5-G$4-1, $A53-$A$5-1), OFFSET(Existing_Cohort!$C$208, G$4-($A53-$A$5), $A53-$A$5))</f>
        <v>11137.846708066216</v>
      </c>
      <c r="H53" s="67">
        <f ca="1">IF($A53-H$4&gt;$A$5, OFFSET(New_Cohort!$E$109, $A53-$A$5-H$4-1, $A53-$A$5-1), OFFSET(Existing_Cohort!$C$208, H$4-($A53-$A$5), $A53-$A$5))</f>
        <v>11075.996462469751</v>
      </c>
      <c r="I53" s="67">
        <f ca="1">IF($A53-I$4&gt;$A$5, OFFSET(New_Cohort!$E$109, $A53-$A$5-I$4-1, $A53-$A$5-1), OFFSET(Existing_Cohort!$C$208, I$4-($A53-$A$5), $A53-$A$5))</f>
        <v>11041.189628193024</v>
      </c>
      <c r="J53" s="67">
        <f ca="1">IF($A53-J$4&gt;$A$5, OFFSET(New_Cohort!$E$109, $A53-$A$5-J$4-1, $A53-$A$5-1), OFFSET(Existing_Cohort!$C$208, J$4-($A53-$A$5), $A53-$A$5))</f>
        <v>11038.988592717662</v>
      </c>
      <c r="K53" s="67">
        <f ca="1">IF($A53-K$4&gt;$A$5, OFFSET(New_Cohort!$E$109, $A53-$A$5-K$4-1, $A53-$A$5-1), OFFSET(Existing_Cohort!$C$208, K$4-($A53-$A$5), $A53-$A$5))</f>
        <v>11086.973759040131</v>
      </c>
      <c r="L53" s="67">
        <f ca="1">IF($A53-L$4&gt;$A$5, OFFSET(New_Cohort!$E$109, $A53-$A$5-L$4-1, $A53-$A$5-1), OFFSET(Existing_Cohort!$C$208, L$4-($A53-$A$5), $A53-$A$5))</f>
        <v>11195.918967703046</v>
      </c>
      <c r="M53" s="67">
        <f ca="1">IF($A53-M$4&gt;$A$5, OFFSET(New_Cohort!$E$109, $A53-$A$5-M$4-1, $A53-$A$5-1), OFFSET(Existing_Cohort!$C$208, M$4-($A53-$A$5), $A53-$A$5))</f>
        <v>11358.542426216769</v>
      </c>
      <c r="N53" s="67">
        <f ca="1">IF($A53-N$4&gt;$A$5, OFFSET(New_Cohort!$E$109, $A53-$A$5-N$4-1, $A53-$A$5-1), OFFSET(Existing_Cohort!$C$208, N$4-($A53-$A$5), $A53-$A$5))</f>
        <v>11574.195982772691</v>
      </c>
      <c r="O53" s="67">
        <f ca="1">IF($A53-O$4&gt;$A$5, OFFSET(New_Cohort!$E$109, $A53-$A$5-O$4-1, $A53-$A$5-1), OFFSET(Existing_Cohort!$C$208, O$4-($A53-$A$5), $A53-$A$5))</f>
        <v>10940.141504249048</v>
      </c>
      <c r="P53" s="67">
        <f ca="1">IF($A53-P$4&gt;$A$5, OFFSET(New_Cohort!$E$109, $A53-$A$5-P$4-1, $A53-$A$5-1), OFFSET(Existing_Cohort!$C$208, P$4-($A53-$A$5), $A53-$A$5))</f>
        <v>10813.615858735371</v>
      </c>
      <c r="Q53" s="67">
        <f ca="1">IF($A53-Q$4&gt;$A$5, OFFSET(New_Cohort!$E$109, $A53-$A$5-Q$4-1, $A53-$A$5-1), OFFSET(Existing_Cohort!$C$208, Q$4-($A53-$A$5), $A53-$A$5))</f>
        <v>10807.127909944087</v>
      </c>
      <c r="R53" s="67">
        <f ca="1">IF($A53-R$4&gt;$A$5, OFFSET(New_Cohort!$E$109, $A53-$A$5-R$4-1, $A53-$A$5-1), OFFSET(Existing_Cohort!$C$208, R$4-($A53-$A$5), $A53-$A$5))</f>
        <v>10898.942163176958</v>
      </c>
      <c r="S53" s="67">
        <f ca="1">IF($A53-S$4&gt;$A$5, OFFSET(New_Cohort!$E$109, $A53-$A$5-S$4-1, $A53-$A$5-1), OFFSET(Existing_Cohort!$C$208, S$4-($A53-$A$5), $A53-$A$5))</f>
        <v>11101.323345848108</v>
      </c>
      <c r="T53" s="67">
        <f ca="1">IF($A53-T$4&gt;$A$5, OFFSET(New_Cohort!$E$109, $A53-$A$5-T$4-1, $A53-$A$5-1), OFFSET(Existing_Cohort!$C$208, T$4-($A53-$A$5), $A53-$A$5))</f>
        <v>11375.465352690771</v>
      </c>
      <c r="U53" s="67">
        <f ca="1">IF($A53-U$4&gt;$A$5, OFFSET(New_Cohort!$E$109, $A53-$A$5-U$4-1, $A53-$A$5-1), OFFSET(Existing_Cohort!$C$208, U$4-($A53-$A$5), $A53-$A$5))</f>
        <v>11590.447467713366</v>
      </c>
      <c r="V53" s="67">
        <f ca="1">IF($A53-V$4&gt;$A$5, OFFSET(New_Cohort!$E$109, $A53-$A$5-V$4-1, $A53-$A$5-1), OFFSET(Existing_Cohort!$C$208, V$4-($A53-$A$5), $A53-$A$5))</f>
        <v>11776.077671635932</v>
      </c>
      <c r="W53" s="67">
        <f ca="1">IF($A53-W$4&gt;$A$5, OFFSET(New_Cohort!$E$109, $A53-$A$5-W$4-1, $A53-$A$5-1), OFFSET(Existing_Cohort!$C$208, W$4-($A53-$A$5), $A53-$A$5))</f>
        <v>11935.268262358748</v>
      </c>
      <c r="X53" s="67">
        <f ca="1">IF($A53-X$4&gt;$A$5, OFFSET(New_Cohort!$E$109, $A53-$A$5-X$4-1, $A53-$A$5-1), OFFSET(Existing_Cohort!$C$208, X$4-($A53-$A$5), $A53-$A$5))</f>
        <v>12064.604907194542</v>
      </c>
      <c r="Y53" s="67">
        <f ca="1">IF($A53-Y$4&gt;$A$5, OFFSET(New_Cohort!$E$109, $A53-$A$5-Y$4-1, $A53-$A$5-1), OFFSET(Existing_Cohort!$C$208, Y$4-($A53-$A$5), $A53-$A$5))</f>
        <v>12132.582927150175</v>
      </c>
      <c r="Z53" s="67">
        <f ca="1">IF($A53-Z$4&gt;$A$5, OFFSET(New_Cohort!$E$109, $A53-$A$5-Z$4-1, $A53-$A$5-1), OFFSET(Existing_Cohort!$C$208, Z$4-($A53-$A$5), $A53-$A$5))</f>
        <v>12110.551136878372</v>
      </c>
      <c r="AA53" s="67">
        <f ca="1">IF($A53-AA$4&gt;$A$5, OFFSET(New_Cohort!$E$109, $A53-$A$5-AA$4-1, $A53-$A$5-1), OFFSET(Existing_Cohort!$C$208, AA$4-($A53-$A$5), $A53-$A$5))</f>
        <v>13645.321117722133</v>
      </c>
      <c r="AB53" s="67">
        <f ca="1">IF($A53-AB$4&gt;$A$5, OFFSET(New_Cohort!$E$109, $A53-$A$5-AB$4-1, $A53-$A$5-1), OFFSET(Existing_Cohort!$C$208, AB$4-($A53-$A$5), $A53-$A$5))</f>
        <v>13871.902583248273</v>
      </c>
      <c r="AC53" s="67">
        <f ca="1">IF($A53-AC$4&gt;$A$5, OFFSET(New_Cohort!$E$109, $A53-$A$5-AC$4-1, $A53-$A$5-1), OFFSET(Existing_Cohort!$C$208, AC$4-($A53-$A$5), $A53-$A$5))</f>
        <v>13962.773425206513</v>
      </c>
      <c r="AD53" s="67">
        <f ca="1">IF($A53-AD$4&gt;$A$5, OFFSET(New_Cohort!$E$109, $A53-$A$5-AD$4-1, $A53-$A$5-1), OFFSET(Existing_Cohort!$C$208, AD$4-($A53-$A$5), $A53-$A$5))</f>
        <v>13908.768803081</v>
      </c>
      <c r="AE53" s="67">
        <f ca="1">IF($A53-AE$4&gt;$A$5, OFFSET(New_Cohort!$E$109, $A53-$A$5-AE$4-1, $A53-$A$5-1), OFFSET(Existing_Cohort!$C$208, AE$4-($A53-$A$5), $A53-$A$5))</f>
        <v>13749.406073749744</v>
      </c>
      <c r="AF53" s="67">
        <f ca="1">IF($A53-AF$4&gt;$A$5, OFFSET(New_Cohort!$E$109, $A53-$A$5-AF$4-1, $A53-$A$5-1), OFFSET(Existing_Cohort!$C$208, AF$4-($A53-$A$5), $A53-$A$5))</f>
        <v>13608.520596142665</v>
      </c>
      <c r="AG53" s="67">
        <f ca="1">IF($A53-AG$4&gt;$A$5, OFFSET(New_Cohort!$E$109, $A53-$A$5-AG$4-1, $A53-$A$5-1), OFFSET(Existing_Cohort!$C$208, AG$4-($A53-$A$5), $A53-$A$5))</f>
        <v>13448.954746508125</v>
      </c>
      <c r="AH53" s="67">
        <f ca="1">IF($A53-AH$4&gt;$A$5, OFFSET(New_Cohort!$E$109, $A53-$A$5-AH$4-1, $A53-$A$5-1), OFFSET(Existing_Cohort!$C$208, AH$4-($A53-$A$5), $A53-$A$5))</f>
        <v>13271.780810880213</v>
      </c>
      <c r="AI53" s="67">
        <f ca="1">IF($A53-AI$4&gt;$A$5, OFFSET(New_Cohort!$E$109, $A53-$A$5-AI$4-1, $A53-$A$5-1), OFFSET(Existing_Cohort!$C$208, AI$4-($A53-$A$5), $A53-$A$5))</f>
        <v>13112.199362605443</v>
      </c>
      <c r="AJ53" s="67">
        <f ca="1">IF($A53-AJ$4&gt;$A$5, OFFSET(New_Cohort!$E$109, $A53-$A$5-AJ$4-1, $A53-$A$5-1), OFFSET(Existing_Cohort!$C$208, AJ$4-($A53-$A$5), $A53-$A$5))</f>
        <v>12973.964935780969</v>
      </c>
      <c r="AK53" s="67">
        <f ca="1">IF($A53-AK$4&gt;$A$5, OFFSET(New_Cohort!$E$109, $A53-$A$5-AK$4-1, $A53-$A$5-1), OFFSET(Existing_Cohort!$C$208, AK$4-($A53-$A$5), $A53-$A$5))</f>
        <v>12865.292245161003</v>
      </c>
      <c r="AL53" s="67">
        <f ca="1">IF($A53-AL$4&gt;$A$5, OFFSET(New_Cohort!$E$109, $A53-$A$5-AL$4-1, $A53-$A$5-1), OFFSET(Existing_Cohort!$C$208, AL$4-($A53-$A$5), $A53-$A$5))</f>
        <v>12774.016678400749</v>
      </c>
      <c r="AM53" s="67">
        <f ca="1">IF($A53-AM$4&gt;$A$5, OFFSET(New_Cohort!$E$109, $A53-$A$5-AM$4-1, $A53-$A$5-1), OFFSET(Existing_Cohort!$C$208, AM$4-($A53-$A$5), $A53-$A$5))</f>
        <v>12723.568592201551</v>
      </c>
      <c r="AN53" s="67">
        <f ca="1">IF($A53-AN$4&gt;$A$5, OFFSET(New_Cohort!$E$109, $A53-$A$5-AN$4-1, $A53-$A$5-1), OFFSET(Existing_Cohort!$C$208, AN$4-($A53-$A$5), $A53-$A$5))</f>
        <v>12741.918536325376</v>
      </c>
      <c r="AO53" s="67">
        <f ca="1">IF($A53-AO$4&gt;$A$5, OFFSET(New_Cohort!$E$109, $A53-$A$5-AO$4-1, $A53-$A$5-1), OFFSET(Existing_Cohort!$C$208, AO$4-($A53-$A$5), $A53-$A$5))</f>
        <v>12829.625520825666</v>
      </c>
      <c r="AP53" s="67">
        <f ca="1">IF($A53-AP$4&gt;$A$5, OFFSET(New_Cohort!$E$109, $A53-$A$5-AP$4-1, $A53-$A$5-1), OFFSET(Existing_Cohort!$C$208, AP$4-($A53-$A$5), $A53-$A$5))</f>
        <v>12978.702701859438</v>
      </c>
      <c r="AQ53" s="67">
        <f ca="1">IF($A53-AQ$4&gt;$A$5, OFFSET(New_Cohort!$E$109, $A53-$A$5-AQ$4-1, $A53-$A$5-1), OFFSET(Existing_Cohort!$C$208, AQ$4-($A53-$A$5), $A53-$A$5))</f>
        <v>13195.229873773545</v>
      </c>
      <c r="AR53" s="67">
        <f ca="1">IF($A53-AR$4&gt;$A$5, OFFSET(New_Cohort!$E$109, $A53-$A$5-AR$4-1, $A53-$A$5-1), OFFSET(Existing_Cohort!$C$208, AR$4-($A53-$A$5), $A53-$A$5))</f>
        <v>13508.166423903363</v>
      </c>
      <c r="AS53" s="67">
        <f ca="1">IF($A53-AS$4&gt;$A$5, OFFSET(New_Cohort!$E$109, $A53-$A$5-AS$4-1, $A53-$A$5-1), OFFSET(Existing_Cohort!$C$208, AS$4-($A53-$A$5), $A53-$A$5))</f>
        <v>14049.728877723628</v>
      </c>
      <c r="AT53" s="67">
        <f ca="1">IF($A53-AT$4&gt;$A$5, OFFSET(New_Cohort!$E$109, $A53-$A$5-AT$4-1, $A53-$A$5-1), OFFSET(Existing_Cohort!$C$208, AT$4-($A53-$A$5), $A53-$A$5))</f>
        <v>14723.826827914956</v>
      </c>
      <c r="AU53" s="67">
        <f ca="1">IF($A53-AU$4&gt;$A$5, OFFSET(New_Cohort!$E$109, $A53-$A$5-AU$4-1, $A53-$A$5-1), OFFSET(Existing_Cohort!$C$208, AU$4-($A53-$A$5), $A53-$A$5))</f>
        <v>15310.010890922691</v>
      </c>
      <c r="AV53" s="67">
        <f ca="1">IF($A53-AV$4&gt;$A$5, OFFSET(New_Cohort!$E$109, $A53-$A$5-AV$4-1, $A53-$A$5-1), OFFSET(Existing_Cohort!$C$208, AV$4-($A53-$A$5), $A53-$A$5))</f>
        <v>15905.263922883691</v>
      </c>
      <c r="AW53" s="67">
        <f ca="1">IF($A53-AW$4&gt;$A$5, OFFSET(New_Cohort!$E$109, $A53-$A$5-AW$4-1, $A53-$A$5-1), OFFSET(Existing_Cohort!$C$208, AW$4-($A53-$A$5), $A53-$A$5))</f>
        <v>16506.745823948746</v>
      </c>
      <c r="AX53" s="67">
        <f ca="1">IF($A53-AX$4&gt;$A$5, OFFSET(New_Cohort!$E$109, $A53-$A$5-AX$4-1, $A53-$A$5-1), OFFSET(Existing_Cohort!$C$208, AX$4-($A53-$A$5), $A53-$A$5))</f>
        <v>11247.192475847736</v>
      </c>
      <c r="AY53" s="67">
        <f ca="1">IF($A53-AY$4&gt;$A$5, OFFSET(New_Cohort!$E$109, $A53-$A$5-AY$4-1, $A53-$A$5-1), OFFSET(Existing_Cohort!$C$208, AY$4-($A53-$A$5), $A53-$A$5))</f>
        <v>13038.113629777677</v>
      </c>
      <c r="AZ53" s="67">
        <f ca="1">IF($A53-AZ$4&gt;$A$5, OFFSET(New_Cohort!$E$109, $A53-$A$5-AZ$4-1, $A53-$A$5-1), OFFSET(Existing_Cohort!$C$208, AZ$4-($A53-$A$5), $A53-$A$5))</f>
        <v>14583.530535611355</v>
      </c>
      <c r="BA53" s="67">
        <f ca="1">IF($A53-BA$4&gt;$A$5, OFFSET(New_Cohort!$E$109, $A53-$A$5-BA$4-1, $A53-$A$5-1), OFFSET(Existing_Cohort!$C$208, BA$4-($A53-$A$5), $A53-$A$5))</f>
        <v>16375.174365018502</v>
      </c>
      <c r="BB53" s="67">
        <f ca="1">IF($A53-BB$4&gt;$A$5, OFFSET(New_Cohort!$E$109, $A53-$A$5-BB$4-1, $A53-$A$5-1), OFFSET(Existing_Cohort!$C$208, BB$4-($A53-$A$5), $A53-$A$5))</f>
        <v>17665.478870676237</v>
      </c>
      <c r="BC53" s="67">
        <f ca="1">IF($A53-BC$4&gt;$A$5, OFFSET(New_Cohort!$E$109, $A53-$A$5-BC$4-1, $A53-$A$5-1), OFFSET(Existing_Cohort!$C$208, BC$4-($A53-$A$5), $A53-$A$5))</f>
        <v>17138.083803244132</v>
      </c>
      <c r="BD53" s="67">
        <f ca="1">IF($A53-BD$4&gt;$A$5, OFFSET(New_Cohort!$E$109, $A53-$A$5-BD$4-1, $A53-$A$5-1), OFFSET(Existing_Cohort!$C$208, BD$4-($A53-$A$5), $A53-$A$5))</f>
        <v>17281.859631543641</v>
      </c>
      <c r="BE53" s="67">
        <f ca="1">IF($A53-BE$4&gt;$A$5, OFFSET(New_Cohort!$E$109, $A53-$A$5-BE$4-1, $A53-$A$5-1), OFFSET(Existing_Cohort!$C$208, BE$4-($A53-$A$5), $A53-$A$5))</f>
        <v>17600.917734715</v>
      </c>
      <c r="BF53" s="67">
        <f ca="1">IF($A53-BF$4&gt;$A$5, OFFSET(New_Cohort!$E$109, $A53-$A$5-BF$4-1, $A53-$A$5-1), OFFSET(Existing_Cohort!$C$208, BF$4-($A53-$A$5), $A53-$A$5))</f>
        <v>17775.605178942271</v>
      </c>
      <c r="BG53" s="67">
        <f ca="1">IF($A53-BG$4&gt;$A$5, OFFSET(New_Cohort!$E$109, $A53-$A$5-BG$4-1, $A53-$A$5-1), OFFSET(Existing_Cohort!$C$208, BG$4-($A53-$A$5), $A53-$A$5))</f>
        <v>17493.032134266788</v>
      </c>
      <c r="BH53" s="67">
        <f ca="1">IF($A53-BH$4&gt;$A$5, OFFSET(New_Cohort!$E$109, $A53-$A$5-BH$4-1, $A53-$A$5-1), OFFSET(Existing_Cohort!$C$208, BH$4-($A53-$A$5), $A53-$A$5))</f>
        <v>16798.188338772408</v>
      </c>
      <c r="BI53" s="67">
        <f ca="1">IF($A53-BI$4&gt;$A$5, OFFSET(New_Cohort!$E$109, $A53-$A$5-BI$4-1, $A53-$A$5-1), OFFSET(Existing_Cohort!$C$208, BI$4-($A53-$A$5), $A53-$A$5))</f>
        <v>16828.022526927525</v>
      </c>
      <c r="BJ53" s="67">
        <f ca="1">IF($A53-BJ$4&gt;$A$5, OFFSET(New_Cohort!$E$109, $A53-$A$5-BJ$4-1, $A53-$A$5-1), OFFSET(Existing_Cohort!$C$208, BJ$4-($A53-$A$5), $A53-$A$5))</f>
        <v>16655.118620058947</v>
      </c>
      <c r="BK53" s="67">
        <f ca="1">IF($A53-BK$4&gt;$A$5, OFFSET(New_Cohort!$E$109, $A53-$A$5-BK$4-1, $A53-$A$5-1), OFFSET(Existing_Cohort!$C$208, BK$4-($A53-$A$5), $A53-$A$5))</f>
        <v>16176.619215086303</v>
      </c>
      <c r="BL53" s="67">
        <f ca="1">IF($A53-BL$4&gt;$A$5, OFFSET(New_Cohort!$E$109, $A53-$A$5-BL$4-1, $A53-$A$5-1), OFFSET(Existing_Cohort!$C$208, BL$4-($A53-$A$5), $A53-$A$5))</f>
        <v>15668.093975027168</v>
      </c>
      <c r="BM53" s="67">
        <f ca="1">IF($A53-BM$4&gt;$A$5, OFFSET(New_Cohort!$E$109, $A53-$A$5-BM$4-1, $A53-$A$5-1), OFFSET(Existing_Cohort!$C$208, BM$4-($A53-$A$5), $A53-$A$5))</f>
        <v>15258.064799540245</v>
      </c>
      <c r="BN53" s="67">
        <f ca="1">IF($A53-BN$4&gt;$A$5, OFFSET(New_Cohort!$E$109, $A53-$A$5-BN$4-1, $A53-$A$5-1), OFFSET(Existing_Cohort!$C$208, BN$4-($A53-$A$5), $A53-$A$5))</f>
        <v>14917.769234059571</v>
      </c>
      <c r="BO53" s="67">
        <f ca="1">IF($A53-BO$4&gt;$A$5, OFFSET(New_Cohort!$E$109, $A53-$A$5-BO$4-1, $A53-$A$5-1), OFFSET(Existing_Cohort!$C$208, BO$4-($A53-$A$5), $A53-$A$5))</f>
        <v>14566.27407150135</v>
      </c>
      <c r="BP53" s="67">
        <f ca="1">IF($A53-BP$4&gt;$A$5, OFFSET(New_Cohort!$E$109, $A53-$A$5-BP$4-1, $A53-$A$5-1), OFFSET(Existing_Cohort!$C$208, BP$4-($A53-$A$5), $A53-$A$5))</f>
        <v>14329.774486759103</v>
      </c>
      <c r="BQ53" s="67">
        <f ca="1">IF($A53-BQ$4&gt;$A$5, OFFSET(New_Cohort!$E$109, $A53-$A$5-BQ$4-1, $A53-$A$5-1), OFFSET(Existing_Cohort!$C$208, BQ$4-($A53-$A$5), $A53-$A$5))</f>
        <v>14267.506204948302</v>
      </c>
      <c r="BR53" s="67">
        <f ca="1">IF($A53-BR$4&gt;$A$5, OFFSET(New_Cohort!$E$109, $A53-$A$5-BR$4-1, $A53-$A$5-1), OFFSET(Existing_Cohort!$C$208, BR$4-($A53-$A$5), $A53-$A$5))</f>
        <v>14540.345135965281</v>
      </c>
      <c r="BS53" s="67">
        <f ca="1">IF($A53-BS$4&gt;$A$5, OFFSET(New_Cohort!$E$109, $A53-$A$5-BS$4-1, $A53-$A$5-1), OFFSET(Existing_Cohort!$C$208, BS$4-($A53-$A$5), $A53-$A$5))</f>
        <v>14422.249687694904</v>
      </c>
      <c r="BT53" s="67">
        <f ca="1">IF($A53-BT$4&gt;$A$5, OFFSET(New_Cohort!$E$109, $A53-$A$5-BT$4-1, $A53-$A$5-1), OFFSET(Existing_Cohort!$C$208, BT$4-($A53-$A$5), $A53-$A$5))</f>
        <v>14020.206460039091</v>
      </c>
      <c r="BU53" s="67">
        <f ca="1">IF($A53-BU$4&gt;$A$5, OFFSET(New_Cohort!$E$109, $A53-$A$5-BU$4-1, $A53-$A$5-1), OFFSET(Existing_Cohort!$C$208, BU$4-($A53-$A$5), $A53-$A$5))</f>
        <v>14106.141775808548</v>
      </c>
      <c r="BV53" s="67">
        <f ca="1">IF($A53-BV$4&gt;$A$5, OFFSET(New_Cohort!$E$109, $A53-$A$5-BV$4-1, $A53-$A$5-1), OFFSET(Existing_Cohort!$C$208, BV$4-($A53-$A$5), $A53-$A$5))</f>
        <v>14289.093256821456</v>
      </c>
      <c r="BW53" s="67">
        <f ca="1">IF($A53-BW$4&gt;$A$5, OFFSET(New_Cohort!$E$109, $A53-$A$5-BW$4-1, $A53-$A$5-1), OFFSET(Existing_Cohort!$C$208, BW$4-($A53-$A$5), $A53-$A$5))</f>
        <v>14525.764488780718</v>
      </c>
      <c r="BX53" s="67">
        <f ca="1">IF($A53-BX$4&gt;$A$5, OFFSET(New_Cohort!$E$109, $A53-$A$5-BX$4-1, $A53-$A$5-1), OFFSET(Existing_Cohort!$C$208, BX$4-($A53-$A$5), $A53-$A$5))</f>
        <v>14698.780167772347</v>
      </c>
      <c r="BY53" s="67">
        <f ca="1">IF($A53-BY$4&gt;$A$5, OFFSET(New_Cohort!$E$109, $A53-$A$5-BY$4-1, $A53-$A$5-1), OFFSET(Existing_Cohort!$C$208, BY$4-($A53-$A$5), $A53-$A$5))</f>
        <v>14811.351517470142</v>
      </c>
      <c r="BZ53" s="67">
        <f ca="1">IF($A53-BZ$4&gt;$A$5, OFFSET(New_Cohort!$E$109, $A53-$A$5-BZ$4-1, $A53-$A$5-1), OFFSET(Existing_Cohort!$C$208, BZ$4-($A53-$A$5), $A53-$A$5))</f>
        <v>15004.96349720535</v>
      </c>
      <c r="CA53" s="67">
        <f ca="1">IF($A53-CA$4&gt;$A$5, OFFSET(New_Cohort!$E$109, $A53-$A$5-CA$4-1, $A53-$A$5-1), OFFSET(Existing_Cohort!$C$208, CA$4-($A53-$A$5), $A53-$A$5))</f>
        <v>15463.222266623186</v>
      </c>
      <c r="CB53" s="67">
        <f ca="1">IF($A53-CB$4&gt;$A$5, OFFSET(New_Cohort!$E$109, $A53-$A$5-CB$4-1, $A53-$A$5-1), OFFSET(Existing_Cohort!$C$208, CB$4-($A53-$A$5), $A53-$A$5))</f>
        <v>17394.090036505571</v>
      </c>
      <c r="CC53" s="67">
        <f ca="1">IF($A53-CC$4&gt;$A$5, OFFSET(New_Cohort!$E$109, $A53-$A$5-CC$4-1, $A53-$A$5-1), OFFSET(Existing_Cohort!$C$208, CC$4-($A53-$A$5), $A53-$A$5))</f>
        <v>18241.108511116196</v>
      </c>
      <c r="CD53" s="67">
        <f ca="1">IF($A53-CD$4&gt;$A$5, OFFSET(New_Cohort!$E$109, $A53-$A$5-CD$4-1, $A53-$A$5-1), OFFSET(Existing_Cohort!$C$208, CD$4-($A53-$A$5), $A53-$A$5))</f>
        <v>16935.940515926326</v>
      </c>
      <c r="CE53" s="67">
        <f ca="1">IF($A53-CE$4&gt;$A$5, OFFSET(New_Cohort!$E$109, $A53-$A$5-CE$4-1, $A53-$A$5-1), OFFSET(Existing_Cohort!$C$208, CE$4-($A53-$A$5), $A53-$A$5))</f>
        <v>16327.195711559798</v>
      </c>
      <c r="CF53" s="67">
        <f ca="1">IF($A53-CF$4&gt;$A$5, OFFSET(New_Cohort!$E$109, $A53-$A$5-CF$4-1, $A53-$A$5-1), OFFSET(Existing_Cohort!$C$208, CF$4-($A53-$A$5), $A53-$A$5))</f>
        <v>15463.612549006955</v>
      </c>
      <c r="CG53" s="67">
        <f ca="1">IF($A53-CG$4&gt;$A$5, OFFSET(New_Cohort!$E$109, $A53-$A$5-CG$4-1, $A53-$A$5-1), OFFSET(Existing_Cohort!$C$208, CG$4-($A53-$A$5), $A53-$A$5))</f>
        <v>13692.869844014542</v>
      </c>
      <c r="CH53" s="67">
        <f ca="1">IF($A53-CH$4&gt;$A$5, OFFSET(New_Cohort!$E$109, $A53-$A$5-CH$4-1, $A53-$A$5-1), OFFSET(Existing_Cohort!$C$208, CH$4-($A53-$A$5), $A53-$A$5))</f>
        <v>12065.439899118246</v>
      </c>
      <c r="CI53" s="67">
        <f ca="1">IF($A53-CI$4&gt;$A$5, OFFSET(New_Cohort!$E$109, $A53-$A$5-CI$4-1, $A53-$A$5-1), OFFSET(Existing_Cohort!$C$208, CI$4-($A53-$A$5), $A53-$A$5))</f>
        <v>10695.109930548191</v>
      </c>
      <c r="CJ53" s="67">
        <f ca="1">IF($A53-CJ$4&gt;$A$5, OFFSET(New_Cohort!$E$109, $A53-$A$5-CJ$4-1, $A53-$A$5-1), OFFSET(Existing_Cohort!$C$208, CJ$4-($A53-$A$5), $A53-$A$5))</f>
        <v>10276.405021732831</v>
      </c>
      <c r="CK53" s="67">
        <f ca="1">IF($A53-CK$4&gt;$A$5, OFFSET(New_Cohort!$E$109, $A53-$A$5-CK$4-1, $A53-$A$5-1), OFFSET(Existing_Cohort!$C$208, CK$4-($A53-$A$5), $A53-$A$5))</f>
        <v>9644.9336422571923</v>
      </c>
      <c r="CL53" s="67">
        <f ca="1">IF($A53-CL$4&gt;$A$5, OFFSET(New_Cohort!$E$109, $A53-$A$5-CL$4-1, $A53-$A$5-1), OFFSET(Existing_Cohort!$C$208, CL$4-($A53-$A$5), $A53-$A$5))</f>
        <v>8269.6070939350502</v>
      </c>
      <c r="CM53" s="67">
        <f ca="1">IF($A53-CM$4&gt;$A$5, OFFSET(New_Cohort!$E$109, $A53-$A$5-CM$4-1, $A53-$A$5-1), OFFSET(Existing_Cohort!$C$208, CM$4-($A53-$A$5), $A53-$A$5))</f>
        <v>7182.1587228925619</v>
      </c>
      <c r="CN53" s="67">
        <f ca="1">IF($A53-CN$4&gt;$A$5, OFFSET(New_Cohort!$E$109, $A53-$A$5-CN$4-1, $A53-$A$5-1), OFFSET(Existing_Cohort!$C$208, CN$4-($A53-$A$5), $A53-$A$5))</f>
        <v>6141.0858918372651</v>
      </c>
      <c r="CO53" s="67">
        <f ca="1">IF($A53-CO$4&gt;$A$5, OFFSET(New_Cohort!$E$109, $A53-$A$5-CO$4-1, $A53-$A$5-1), OFFSET(Existing_Cohort!$C$208, CO$4-($A53-$A$5), $A53-$A$5))</f>
        <v>5283.0645153470759</v>
      </c>
      <c r="CP53" s="67">
        <f ca="1">IF($A53-CP$4&gt;$A$5, OFFSET(New_Cohort!$E$109, $A53-$A$5-CP$4-1, $A53-$A$5-1), OFFSET(Existing_Cohort!$C$208, CP$4-($A53-$A$5), $A53-$A$5))</f>
        <v>4804.7025399982731</v>
      </c>
      <c r="CQ53" s="67">
        <f ca="1">IF($A53-CQ$4&gt;$A$5, OFFSET(New_Cohort!$E$109, $A53-$A$5-CQ$4-1, $A53-$A$5-1), OFFSET(Existing_Cohort!$C$208, CQ$4-($A53-$A$5), $A53-$A$5))</f>
        <v>4410.1479913314524</v>
      </c>
      <c r="CR53" s="67">
        <f ca="1">IF($A53-CR$4&gt;$A$5, OFFSET(New_Cohort!$E$109, $A53-$A$5-CR$4-1, $A53-$A$5-1), OFFSET(Existing_Cohort!$C$208, CR$4-($A53-$A$5), $A53-$A$5))</f>
        <v>4065.5391121052517</v>
      </c>
      <c r="CS53" s="67">
        <f ca="1">IF($A53-CS$4&gt;$A$5, OFFSET(New_Cohort!$E$109, $A53-$A$5-CS$4-1, $A53-$A$5-1), OFFSET(Existing_Cohort!$C$208, CS$4-($A53-$A$5), $A53-$A$5))</f>
        <v>3736.7776788135079</v>
      </c>
      <c r="CT53" s="67">
        <f ca="1">IF($A53-CT$4&gt;$A$5, OFFSET(New_Cohort!$E$109, $A53-$A$5-CT$4-1, $A53-$A$5-1), OFFSET(Existing_Cohort!$C$208, CT$4-($A53-$A$5), $A53-$A$5))</f>
        <v>3255.4317263880162</v>
      </c>
      <c r="CU53" s="67">
        <f ca="1">IF($A53-CU$4&gt;$A$5, OFFSET(New_Cohort!$E$109, $A53-$A$5-CU$4-1, $A53-$A$5-1), OFFSET(Existing_Cohort!$C$208, CU$4-($A53-$A$5), $A53-$A$5))</f>
        <v>2748.6480937138722</v>
      </c>
      <c r="CV53" s="67">
        <f ca="1">IF($A53-CV$4&gt;$A$5, OFFSET(New_Cohort!$E$109, $A53-$A$5-CV$4-1, $A53-$A$5-1), OFFSET(Existing_Cohort!$C$208, CV$4-($A53-$A$5), $A53-$A$5))</f>
        <v>2310.3614967991821</v>
      </c>
      <c r="CW53" s="67">
        <f ca="1">IF($A53-CW$4&gt;$A$5, OFFSET(New_Cohort!$E$109, $A53-$A$5-CW$4-1, $A53-$A$5-1), OFFSET(Existing_Cohort!$C$208, CW$4-($A53-$A$5), $A53-$A$5))</f>
        <v>1846.2223648338081</v>
      </c>
      <c r="CX53" s="179">
        <f ca="1">SUM(OFFSET(Existing_Cohort!$C$308, $A$5-$A53,$A53-2021, $A53-$A$5+1))</f>
        <v>14800.139854686235</v>
      </c>
      <c r="CY53" s="29"/>
      <c r="CZ53" s="29">
        <f ca="1">SUM(B53:CX53)-OFFSET(Summary_Calculations!$D$26, 0, By_Age!$A53-2022)</f>
        <v>0</v>
      </c>
    </row>
    <row r="54" spans="1:104" ht="15" thickBot="1" x14ac:dyDescent="0.4">
      <c r="A54">
        <f t="shared" ref="A54" si="1">A53+1</f>
        <v>2070</v>
      </c>
      <c r="B54" s="180">
        <f ca="1">IF($A54-B$4&gt;$A$5, OFFSET(New_Cohort!$E$109, $A54-$A$5-B$4-1, $A54-$A$5-1), OFFSET(Existing_Cohort!$C$208, B$4-($A54-$A$5), $A54-$A$5))</f>
        <v>11190.153265443911</v>
      </c>
      <c r="C54" s="181">
        <f ca="1">IF($A54-C$4&gt;$A$5, OFFSET(New_Cohort!$E$109, $A54-$A$5-C$4-1, $A54-$A$5-1), OFFSET(Existing_Cohort!$C$208, C$4-($A54-$A$5), $A54-$A$5))</f>
        <v>11252.852499060813</v>
      </c>
      <c r="D54" s="181">
        <f ca="1">IF($A54-D$4&gt;$A$5, OFFSET(New_Cohort!$E$109, $A54-$A$5-D$4-1, $A54-$A$5-1), OFFSET(Existing_Cohort!$C$208, D$4-($A54-$A$5), $A54-$A$5))</f>
        <v>11304.594918172443</v>
      </c>
      <c r="E54" s="181">
        <f ca="1">IF($A54-E$4&gt;$A$5, OFFSET(New_Cohort!$E$109, $A54-$A$5-E$4-1, $A54-$A$5-1), OFFSET(Existing_Cohort!$C$208, E$4-($A54-$A$5), $A54-$A$5))</f>
        <v>11352.575811014376</v>
      </c>
      <c r="F54" s="181">
        <f ca="1">IF($A54-F$4&gt;$A$5, OFFSET(New_Cohort!$E$109, $A54-$A$5-F$4-1, $A54-$A$5-1), OFFSET(Existing_Cohort!$C$208, F$4-($A54-$A$5), $A54-$A$5))</f>
        <v>11289.824919265902</v>
      </c>
      <c r="G54" s="181">
        <f ca="1">IF($A54-G$4&gt;$A$5, OFFSET(New_Cohort!$E$109, $A54-$A$5-G$4-1, $A54-$A$5-1), OFFSET(Existing_Cohort!$C$208, G$4-($A54-$A$5), $A54-$A$5))</f>
        <v>11213.03617035177</v>
      </c>
      <c r="H54" s="181">
        <f ca="1">IF($A54-H$4&gt;$A$5, OFFSET(New_Cohort!$E$109, $A54-$A$5-H$4-1, $A54-$A$5-1), OFFSET(Existing_Cohort!$C$208, H$4-($A54-$A$5), $A54-$A$5))</f>
        <v>11136.526864095295</v>
      </c>
      <c r="I54" s="181">
        <f ca="1">IF($A54-I$4&gt;$A$5, OFFSET(New_Cohort!$E$109, $A54-$A$5-I$4-1, $A54-$A$5-1), OFFSET(Existing_Cohort!$C$208, I$4-($A54-$A$5), $A54-$A$5))</f>
        <v>11074.79223389752</v>
      </c>
      <c r="J54" s="181">
        <f ca="1">IF($A54-J$4&gt;$A$5, OFFSET(New_Cohort!$E$109, $A54-$A$5-J$4-1, $A54-$A$5-1), OFFSET(Existing_Cohort!$C$208, J$4-($A54-$A$5), $A54-$A$5))</f>
        <v>11040.038244234702</v>
      </c>
      <c r="K54" s="181">
        <f ca="1">IF($A54-K$4&gt;$A$5, OFFSET(New_Cohort!$E$109, $A54-$A$5-K$4-1, $A54-$A$5-1), OFFSET(Existing_Cohort!$C$208, K$4-($A54-$A$5), $A54-$A$5))</f>
        <v>11037.833806479966</v>
      </c>
      <c r="L54" s="181">
        <f ca="1">IF($A54-L$4&gt;$A$5, OFFSET(New_Cohort!$E$109, $A54-$A$5-L$4-1, $A54-$A$5-1), OFFSET(Existing_Cohort!$C$208, L$4-($A54-$A$5), $A54-$A$5))</f>
        <v>11085.766782295079</v>
      </c>
      <c r="M54" s="181">
        <f ca="1">IF($A54-M$4&gt;$A$5, OFFSET(New_Cohort!$E$109, $A54-$A$5-M$4-1, $A54-$A$5-1), OFFSET(Existing_Cohort!$C$208, M$4-($A54-$A$5), $A54-$A$5))</f>
        <v>11194.611624111723</v>
      </c>
      <c r="N54" s="181">
        <f ca="1">IF($A54-N$4&gt;$A$5, OFFSET(New_Cohort!$E$109, $A54-$A$5-N$4-1, $A54-$A$5-1), OFFSET(Existing_Cohort!$C$208, N$4-($A54-$A$5), $A54-$A$5))</f>
        <v>11357.10069937112</v>
      </c>
      <c r="O54" s="181">
        <f ca="1">IF($A54-O$4&gt;$A$5, OFFSET(New_Cohort!$E$109, $A54-$A$5-O$4-1, $A54-$A$5-1), OFFSET(Existing_Cohort!$C$208, O$4-($A54-$A$5), $A54-$A$5))</f>
        <v>11572.59313794316</v>
      </c>
      <c r="P54" s="181">
        <f ca="1">IF($A54-P$4&gt;$A$5, OFFSET(New_Cohort!$E$109, $A54-$A$5-P$4-1, $A54-$A$5-1), OFFSET(Existing_Cohort!$C$208, P$4-($A54-$A$5), $A54-$A$5))</f>
        <v>10938.487780388641</v>
      </c>
      <c r="Q54" s="181">
        <f ca="1">IF($A54-Q$4&gt;$A$5, OFFSET(New_Cohort!$E$109, $A54-$A$5-Q$4-1, $A54-$A$5-1), OFFSET(Existing_Cohort!$C$208, Q$4-($A54-$A$5), $A54-$A$5))</f>
        <v>10811.844183253961</v>
      </c>
      <c r="R54" s="181">
        <f ca="1">IF($A54-R$4&gt;$A$5, OFFSET(New_Cohort!$E$109, $A54-$A$5-R$4-1, $A54-$A$5-1), OFFSET(Existing_Cohort!$C$208, R$4-($A54-$A$5), $A54-$A$5))</f>
        <v>10805.229340031157</v>
      </c>
      <c r="S54" s="181">
        <f ca="1">IF($A54-S$4&gt;$A$5, OFFSET(New_Cohort!$E$109, $A54-$A$5-S$4-1, $A54-$A$5-1), OFFSET(Existing_Cohort!$C$208, S$4-($A54-$A$5), $A54-$A$5))</f>
        <v>10896.910649506175</v>
      </c>
      <c r="T54" s="181">
        <f ca="1">IF($A54-T$4&gt;$A$5, OFFSET(New_Cohort!$E$109, $A54-$A$5-T$4-1, $A54-$A$5-1), OFFSET(Existing_Cohort!$C$208, T$4-($A54-$A$5), $A54-$A$5))</f>
        <v>11099.150756651608</v>
      </c>
      <c r="U54" s="181">
        <f ca="1">IF($A54-U$4&gt;$A$5, OFFSET(New_Cohort!$E$109, $A54-$A$5-U$4-1, $A54-$A$5-1), OFFSET(Existing_Cohort!$C$208, U$4-($A54-$A$5), $A54-$A$5))</f>
        <v>11373.142844057293</v>
      </c>
      <c r="V54" s="181">
        <f ca="1">IF($A54-V$4&gt;$A$5, OFFSET(New_Cohort!$E$109, $A54-$A$5-V$4-1, $A54-$A$5-1), OFFSET(Existing_Cohort!$C$208, V$4-($A54-$A$5), $A54-$A$5))</f>
        <v>11587.992549348737</v>
      </c>
      <c r="W54" s="181">
        <f ca="1">IF($A54-W$4&gt;$A$5, OFFSET(New_Cohort!$E$109, $A54-$A$5-W$4-1, $A54-$A$5-1), OFFSET(Existing_Cohort!$C$208, W$4-($A54-$A$5), $A54-$A$5))</f>
        <v>11773.496873857957</v>
      </c>
      <c r="X54" s="181">
        <f ca="1">IF($A54-X$4&gt;$A$5, OFFSET(New_Cohort!$E$109, $A54-$A$5-X$4-1, $A54-$A$5-1), OFFSET(Existing_Cohort!$C$208, X$4-($A54-$A$5), $A54-$A$5))</f>
        <v>11932.571419915488</v>
      </c>
      <c r="Y54" s="181">
        <f ca="1">IF($A54-Y$4&gt;$A$5, OFFSET(New_Cohort!$E$109, $A54-$A$5-Y$4-1, $A54-$A$5-1), OFFSET(Existing_Cohort!$C$208, Y$4-($A54-$A$5), $A54-$A$5))</f>
        <v>12061.793366858041</v>
      </c>
      <c r="Z54" s="181">
        <f ca="1">IF($A54-Z$4&gt;$A$5, OFFSET(New_Cohort!$E$109, $A54-$A$5-Z$4-1, $A54-$A$5-1), OFFSET(Existing_Cohort!$C$208, Z$4-($A54-$A$5), $A54-$A$5))</f>
        <v>12129.666136083019</v>
      </c>
      <c r="AA54" s="181">
        <f ca="1">IF($A54-AA$4&gt;$A$5, OFFSET(New_Cohort!$E$109, $A54-$A$5-AA$4-1, $A54-$A$5-1), OFFSET(Existing_Cohort!$C$208, AA$4-($A54-$A$5), $A54-$A$5))</f>
        <v>12107.543491896264</v>
      </c>
      <c r="AB54" s="181">
        <f ca="1">IF($A54-AB$4&gt;$A$5, OFFSET(New_Cohort!$E$109, $A54-$A$5-AB$4-1, $A54-$A$5-1), OFFSET(Existing_Cohort!$C$208, AB$4-($A54-$A$5), $A54-$A$5))</f>
        <v>13641.820099727216</v>
      </c>
      <c r="AC54" s="181">
        <f ca="1">IF($A54-AC$4&gt;$A$5, OFFSET(New_Cohort!$E$109, $A54-$A$5-AC$4-1, $A54-$A$5-1), OFFSET(Existing_Cohort!$C$208, AC$4-($A54-$A$5), $A54-$A$5))</f>
        <v>13868.205747462938</v>
      </c>
      <c r="AD54" s="181">
        <f ca="1">IF($A54-AD$4&gt;$A$5, OFFSET(New_Cohort!$E$109, $A54-$A$5-AD$4-1, $A54-$A$5-1), OFFSET(Existing_Cohort!$C$208, AD$4-($A54-$A$5), $A54-$A$5))</f>
        <v>13958.901997671433</v>
      </c>
      <c r="AE54" s="181">
        <f ca="1">IF($A54-AE$4&gt;$A$5, OFFSET(New_Cohort!$E$109, $A54-$A$5-AE$4-1, $A54-$A$5-1), OFFSET(Existing_Cohort!$C$208, AE$4-($A54-$A$5), $A54-$A$5))</f>
        <v>13904.735072493142</v>
      </c>
      <c r="AF54" s="181">
        <f ca="1">IF($A54-AF$4&gt;$A$5, OFFSET(New_Cohort!$E$109, $A54-$A$5-AF$4-1, $A54-$A$5-1), OFFSET(Existing_Cohort!$C$208, AF$4-($A54-$A$5), $A54-$A$5))</f>
        <v>13745.220080231533</v>
      </c>
      <c r="AG54" s="181">
        <f ca="1">IF($A54-AG$4&gt;$A$5, OFFSET(New_Cohort!$E$109, $A54-$A$5-AG$4-1, $A54-$A$5-1), OFFSET(Existing_Cohort!$C$208, AG$4-($A54-$A$5), $A54-$A$5))</f>
        <v>13604.150289729349</v>
      </c>
      <c r="AH54" s="181">
        <f ca="1">IF($A54-AH$4&gt;$A$5, OFFSET(New_Cohort!$E$109, $A54-$A$5-AH$4-1, $A54-$A$5-1), OFFSET(Existing_Cohort!$C$208, AH$4-($A54-$A$5), $A54-$A$5))</f>
        <v>13444.384730763051</v>
      </c>
      <c r="AI54" s="181">
        <f ca="1">IF($A54-AI$4&gt;$A$5, OFFSET(New_Cohort!$E$109, $A54-$A$5-AI$4-1, $A54-$A$5-1), OFFSET(Existing_Cohort!$C$208, AI$4-($A54-$A$5), $A54-$A$5))</f>
        <v>13266.993376436914</v>
      </c>
      <c r="AJ54" s="181">
        <f ca="1">IF($A54-AJ$4&gt;$A$5, OFFSET(New_Cohort!$E$109, $A54-$A$5-AJ$4-1, $A54-$A$5-1), OFFSET(Existing_Cohort!$C$208, AJ$4-($A54-$A$5), $A54-$A$5))</f>
        <v>13107.151029071967</v>
      </c>
      <c r="AK54" s="181">
        <f ca="1">IF($A54-AK$4&gt;$A$5, OFFSET(New_Cohort!$E$109, $A54-$A$5-AK$4-1, $A54-$A$5-1), OFFSET(Existing_Cohort!$C$208, AK$4-($A54-$A$5), $A54-$A$5))</f>
        <v>12968.621867753902</v>
      </c>
      <c r="AL54" s="181">
        <f ca="1">IF($A54-AL$4&gt;$A$5, OFFSET(New_Cohort!$E$109, $A54-$A$5-AL$4-1, $A54-$A$5-1), OFFSET(Existing_Cohort!$C$208, AL$4-($A54-$A$5), $A54-$A$5))</f>
        <v>12859.605570783086</v>
      </c>
      <c r="AM54" s="181">
        <f ca="1">IF($A54-AM$4&gt;$A$5, OFFSET(New_Cohort!$E$109, $A54-$A$5-AM$4-1, $A54-$A$5-1), OFFSET(Existing_Cohort!$C$208, AM$4-($A54-$A$5), $A54-$A$5))</f>
        <v>12767.937982477782</v>
      </c>
      <c r="AN54" s="181">
        <f ca="1">IF($A54-AN$4&gt;$A$5, OFFSET(New_Cohort!$E$109, $A54-$A$5-AN$4-1, $A54-$A$5-1), OFFSET(Existing_Cohort!$C$208, AN$4-($A54-$A$5), $A54-$A$5))</f>
        <v>12717.02967733165</v>
      </c>
      <c r="AO54" s="181">
        <f ca="1">IF($A54-AO$4&gt;$A$5, OFFSET(New_Cohort!$E$109, $A54-$A$5-AO$4-1, $A54-$A$5-1), OFFSET(Existing_Cohort!$C$208, AO$4-($A54-$A$5), $A54-$A$5))</f>
        <v>12734.824384159045</v>
      </c>
      <c r="AP54" s="181">
        <f ca="1">IF($A54-AP$4&gt;$A$5, OFFSET(New_Cohort!$E$109, $A54-$A$5-AP$4-1, $A54-$A$5-1), OFFSET(Existing_Cohort!$C$208, AP$4-($A54-$A$5), $A54-$A$5))</f>
        <v>12821.853543526406</v>
      </c>
      <c r="AQ54" s="181">
        <f ca="1">IF($A54-AQ$4&gt;$A$5, OFFSET(New_Cohort!$E$109, $A54-$A$5-AQ$4-1, $A54-$A$5-1), OFFSET(Existing_Cohort!$C$208, AQ$4-($A54-$A$5), $A54-$A$5))</f>
        <v>12970.120117703123</v>
      </c>
      <c r="AR54" s="181">
        <f ca="1">IF($A54-AR$4&gt;$A$5, OFFSET(New_Cohort!$E$109, $A54-$A$5-AR$4-1, $A54-$A$5-1), OFFSET(Existing_Cohort!$C$208, AR$4-($A54-$A$5), $A54-$A$5))</f>
        <v>13185.675417373492</v>
      </c>
      <c r="AS54" s="181">
        <f ca="1">IF($A54-AS$4&gt;$A$5, OFFSET(New_Cohort!$E$109, $A54-$A$5-AS$4-1, $A54-$A$5-1), OFFSET(Existing_Cohort!$C$208, AS$4-($A54-$A$5), $A54-$A$5))</f>
        <v>13497.423074376806</v>
      </c>
      <c r="AT54" s="181">
        <f ca="1">IF($A54-AT$4&gt;$A$5, OFFSET(New_Cohort!$E$109, $A54-$A$5-AT$4-1, $A54-$A$5-1), OFFSET(Existing_Cohort!$C$208, AT$4-($A54-$A$5), $A54-$A$5))</f>
        <v>14037.435519518236</v>
      </c>
      <c r="AU54" s="181">
        <f ca="1">IF($A54-AU$4&gt;$A$5, OFFSET(New_Cohort!$E$109, $A54-$A$5-AU$4-1, $A54-$A$5-1), OFFSET(Existing_Cohort!$C$208, AU$4-($A54-$A$5), $A54-$A$5))</f>
        <v>14709.621811793677</v>
      </c>
      <c r="AV54" s="181">
        <f ca="1">IF($A54-AV$4&gt;$A$5, OFFSET(New_Cohort!$E$109, $A54-$A$5-AV$4-1, $A54-$A$5-1), OFFSET(Existing_Cohort!$C$208, AV$4-($A54-$A$5), $A54-$A$5))</f>
        <v>15293.711213652539</v>
      </c>
      <c r="AW54" s="181">
        <f ca="1">IF($A54-AW$4&gt;$A$5, OFFSET(New_Cohort!$E$109, $A54-$A$5-AW$4-1, $A54-$A$5-1), OFFSET(Existing_Cohort!$C$208, AW$4-($A54-$A$5), $A54-$A$5))</f>
        <v>15886.341619730101</v>
      </c>
      <c r="AX54" s="181">
        <f ca="1">IF($A54-AX$4&gt;$A$5, OFFSET(New_Cohort!$E$109, $A54-$A$5-AX$4-1, $A54-$A$5-1), OFFSET(Existing_Cohort!$C$208, AX$4-($A54-$A$5), $A54-$A$5))</f>
        <v>16484.823387713248</v>
      </c>
      <c r="AY54" s="181">
        <f ca="1">IF($A54-AY$4&gt;$A$5, OFFSET(New_Cohort!$E$109, $A54-$A$5-AY$4-1, $A54-$A$5-1), OFFSET(Existing_Cohort!$C$208, AY$4-($A54-$A$5), $A54-$A$5))</f>
        <v>11230.687708684807</v>
      </c>
      <c r="AZ54" s="181">
        <f ca="1">IF($A54-AZ$4&gt;$A$5, OFFSET(New_Cohort!$E$109, $A54-$A$5-AZ$4-1, $A54-$A$5-1), OFFSET(Existing_Cohort!$C$208, AZ$4-($A54-$A$5), $A54-$A$5))</f>
        <v>13017.079061412678</v>
      </c>
      <c r="BA54" s="181">
        <f ca="1">IF($A54-BA$4&gt;$A$5, OFFSET(New_Cohort!$E$109, $A54-$A$5-BA$4-1, $A54-$A$5-1), OFFSET(Existing_Cohort!$C$208, BA$4-($A54-$A$5), $A54-$A$5))</f>
        <v>14557.74446688376</v>
      </c>
      <c r="BB54" s="181">
        <f ca="1">IF($A54-BB$4&gt;$A$5, OFFSET(New_Cohort!$E$109, $A54-$A$5-BB$4-1, $A54-$A$5-1), OFFSET(Existing_Cohort!$C$208, BB$4-($A54-$A$5), $A54-$A$5))</f>
        <v>16343.539063959877</v>
      </c>
      <c r="BC54" s="181">
        <f ca="1">IF($A54-BC$4&gt;$A$5, OFFSET(New_Cohort!$E$109, $A54-$A$5-BC$4-1, $A54-$A$5-1), OFFSET(Existing_Cohort!$C$208, BC$4-($A54-$A$5), $A54-$A$5))</f>
        <v>17628.327033280773</v>
      </c>
      <c r="BD54" s="181">
        <f ca="1">IF($A54-BD$4&gt;$A$5, OFFSET(New_Cohort!$E$109, $A54-$A$5-BD$4-1, $A54-$A$5-1), OFFSET(Existing_Cohort!$C$208, BD$4-($A54-$A$5), $A54-$A$5))</f>
        <v>17098.992527709477</v>
      </c>
      <c r="BE54" s="181">
        <f ca="1">IF($A54-BE$4&gt;$A$5, OFFSET(New_Cohort!$E$109, $A54-$A$5-BE$4-1, $A54-$A$5-1), OFFSET(Existing_Cohort!$C$208, BE$4-($A54-$A$5), $A54-$A$5))</f>
        <v>17239.252493003827</v>
      </c>
      <c r="BF54" s="181">
        <f ca="1">IF($A54-BF$4&gt;$A$5, OFFSET(New_Cohort!$E$109, $A54-$A$5-BF$4-1, $A54-$A$5-1), OFFSET(Existing_Cohort!$C$208, BF$4-($A54-$A$5), $A54-$A$5))</f>
        <v>17554.189420284401</v>
      </c>
      <c r="BG54" s="181">
        <f ca="1">IF($A54-BG$4&gt;$A$5, OFFSET(New_Cohort!$E$109, $A54-$A$5-BG$4-1, $A54-$A$5-1), OFFSET(Existing_Cohort!$C$208, BG$4-($A54-$A$5), $A54-$A$5))</f>
        <v>17724.921194302362</v>
      </c>
      <c r="BH54" s="181">
        <f ca="1">IF($A54-BH$4&gt;$A$5, OFFSET(New_Cohort!$E$109, $A54-$A$5-BH$4-1, $A54-$A$5-1), OFFSET(Existing_Cohort!$C$208, BH$4-($A54-$A$5), $A54-$A$5))</f>
        <v>17439.423339000052</v>
      </c>
      <c r="BI54" s="181">
        <f ca="1">IF($A54-BI$4&gt;$A$5, OFFSET(New_Cohort!$E$109, $A54-$A$5-BI$4-1, $A54-$A$5-1), OFFSET(Existing_Cohort!$C$208, BI$4-($A54-$A$5), $A54-$A$5))</f>
        <v>16742.638219682987</v>
      </c>
      <c r="BJ54" s="181">
        <f ca="1">IF($A54-BJ$4&gt;$A$5, OFFSET(New_Cohort!$E$109, $A54-$A$5-BJ$4-1, $A54-$A$5-1), OFFSET(Existing_Cohort!$C$208, BJ$4-($A54-$A$5), $A54-$A$5))</f>
        <v>16767.597202935976</v>
      </c>
      <c r="BK54" s="181">
        <f ca="1">IF($A54-BK$4&gt;$A$5, OFFSET(New_Cohort!$E$109, $A54-$A$5-BK$4-1, $A54-$A$5-1), OFFSET(Existing_Cohort!$C$208, BK$4-($A54-$A$5), $A54-$A$5))</f>
        <v>16589.649389442249</v>
      </c>
      <c r="BL54" s="181">
        <f ca="1">IF($A54-BL$4&gt;$A$5, OFFSET(New_Cohort!$E$109, $A54-$A$5-BL$4-1, $A54-$A$5-1), OFFSET(Existing_Cohort!$C$208, BL$4-($A54-$A$5), $A54-$A$5))</f>
        <v>16106.463515004631</v>
      </c>
      <c r="BM54" s="181">
        <f ca="1">IF($A54-BM$4&gt;$A$5, OFFSET(New_Cohort!$E$109, $A54-$A$5-BM$4-1, $A54-$A$5-1), OFFSET(Existing_Cohort!$C$208, BM$4-($A54-$A$5), $A54-$A$5))</f>
        <v>15592.634887597142</v>
      </c>
      <c r="BN54" s="181">
        <f ca="1">IF($A54-BN$4&gt;$A$5, OFFSET(New_Cohort!$E$109, $A54-$A$5-BN$4-1, $A54-$A$5-1), OFFSET(Existing_Cohort!$C$208, BN$4-($A54-$A$5), $A54-$A$5))</f>
        <v>15176.07580486685</v>
      </c>
      <c r="BO54" s="181">
        <f ca="1">IF($A54-BO$4&gt;$A$5, OFFSET(New_Cohort!$E$109, $A54-$A$5-BO$4-1, $A54-$A$5-1), OFFSET(Existing_Cohort!$C$208, BO$4-($A54-$A$5), $A54-$A$5))</f>
        <v>14828.033681219658</v>
      </c>
      <c r="BP54" s="181">
        <f ca="1">IF($A54-BP$4&gt;$A$5, OFFSET(New_Cohort!$E$109, $A54-$A$5-BP$4-1, $A54-$A$5-1), OFFSET(Existing_Cohort!$C$208, BP$4-($A54-$A$5), $A54-$A$5))</f>
        <v>14467.947003752435</v>
      </c>
      <c r="BQ54" s="181">
        <f ca="1">IF($A54-BQ$4&gt;$A$5, OFFSET(New_Cohort!$E$109, $A54-$A$5-BQ$4-1, $A54-$A$5-1), OFFSET(Existing_Cohort!$C$208, BQ$4-($A54-$A$5), $A54-$A$5))</f>
        <v>14220.988922973544</v>
      </c>
      <c r="BR54" s="181">
        <f ca="1">IF($A54-BR$4&gt;$A$5, OFFSET(New_Cohort!$E$109, $A54-$A$5-BR$4-1, $A54-$A$5-1), OFFSET(Existing_Cohort!$C$208, BR$4-($A54-$A$5), $A54-$A$5))</f>
        <v>14145.4540282911</v>
      </c>
      <c r="BS54" s="181">
        <f ca="1">IF($A54-BS$4&gt;$A$5, OFFSET(New_Cohort!$E$109, $A54-$A$5-BS$4-1, $A54-$A$5-1), OFFSET(Existing_Cohort!$C$208, BS$4-($A54-$A$5), $A54-$A$5))</f>
        <v>14399.944070723526</v>
      </c>
      <c r="BT54" s="181">
        <f ca="1">IF($A54-BT$4&gt;$A$5, OFFSET(New_Cohort!$E$109, $A54-$A$5-BT$4-1, $A54-$A$5-1), OFFSET(Existing_Cohort!$C$208, BT$4-($A54-$A$5), $A54-$A$5))</f>
        <v>14264.858195733264</v>
      </c>
      <c r="BU54" s="181">
        <f ca="1">IF($A54-BU$4&gt;$A$5, OFFSET(New_Cohort!$E$109, $A54-$A$5-BU$4-1, $A54-$A$5-1), OFFSET(Existing_Cohort!$C$208, BU$4-($A54-$A$5), $A54-$A$5))</f>
        <v>13847.182236455366</v>
      </c>
      <c r="BV54" s="181">
        <f ca="1">IF($A54-BV$4&gt;$A$5, OFFSET(New_Cohort!$E$109, $A54-$A$5-BV$4-1, $A54-$A$5-1), OFFSET(Existing_Cohort!$C$208, BV$4-($A54-$A$5), $A54-$A$5))</f>
        <v>13909.332187634565</v>
      </c>
      <c r="BW54" s="181">
        <f ca="1">IF($A54-BW$4&gt;$A$5, OFFSET(New_Cohort!$E$109, $A54-$A$5-BW$4-1, $A54-$A$5-1), OFFSET(Existing_Cohort!$C$208, BW$4-($A54-$A$5), $A54-$A$5))</f>
        <v>14063.97197059845</v>
      </c>
      <c r="BX54" s="181">
        <f ca="1">IF($A54-BX$4&gt;$A$5, OFFSET(New_Cohort!$E$109, $A54-$A$5-BX$4-1, $A54-$A$5-1), OFFSET(Existing_Cohort!$C$208, BX$4-($A54-$A$5), $A54-$A$5))</f>
        <v>14267.825288787561</v>
      </c>
      <c r="BY54" s="181">
        <f ca="1">IF($A54-BY$4&gt;$A$5, OFFSET(New_Cohort!$E$109, $A54-$A$5-BY$4-1, $A54-$A$5-1), OFFSET(Existing_Cohort!$C$208, BY$4-($A54-$A$5), $A54-$A$5))</f>
        <v>14405.250758373519</v>
      </c>
      <c r="BZ54" s="181">
        <f ca="1">IF($A54-BZ$4&gt;$A$5, OFFSET(New_Cohort!$E$109, $A54-$A$5-BZ$4-1, $A54-$A$5-1), OFFSET(Existing_Cohort!$C$208, BZ$4-($A54-$A$5), $A54-$A$5))</f>
        <v>14479.533391355708</v>
      </c>
      <c r="CA54" s="181">
        <f ca="1">IF($A54-CA$4&gt;$A$5, OFFSET(New_Cohort!$E$109, $A54-$A$5-CA$4-1, $A54-$A$5-1), OFFSET(Existing_Cohort!$C$208, CA$4-($A54-$A$5), $A54-$A$5))</f>
        <v>14628.735651315967</v>
      </c>
      <c r="CB54" s="181">
        <f ca="1">IF($A54-CB$4&gt;$A$5, OFFSET(New_Cohort!$E$109, $A54-$A$5-CB$4-1, $A54-$A$5-1), OFFSET(Existing_Cohort!$C$208, CB$4-($A54-$A$5), $A54-$A$5))</f>
        <v>15030.214881938886</v>
      </c>
      <c r="CC54" s="181">
        <f ca="1">IF($A54-CC$4&gt;$A$5, OFFSET(New_Cohort!$E$109, $A54-$A$5-CC$4-1, $A54-$A$5-1), OFFSET(Existing_Cohort!$C$208, CC$4-($A54-$A$5), $A54-$A$5))</f>
        <v>16851.167042270088</v>
      </c>
      <c r="CD54" s="181">
        <f ca="1">IF($A54-CD$4&gt;$A$5, OFFSET(New_Cohort!$E$109, $A54-$A$5-CD$4-1, $A54-$A$5-1), OFFSET(Existing_Cohort!$C$208, CD$4-($A54-$A$5), $A54-$A$5))</f>
        <v>17607.460749824244</v>
      </c>
      <c r="CE54" s="181">
        <f ca="1">IF($A54-CE$4&gt;$A$5, OFFSET(New_Cohort!$E$109, $A54-$A$5-CE$4-1, $A54-$A$5-1), OFFSET(Existing_Cohort!$C$208, CE$4-($A54-$A$5), $A54-$A$5))</f>
        <v>16282.209697727176</v>
      </c>
      <c r="CF54" s="181">
        <f ca="1">IF($A54-CF$4&gt;$A$5, OFFSET(New_Cohort!$E$109, $A54-$A$5-CF$4-1, $A54-$A$5-1), OFFSET(Existing_Cohort!$C$208, CF$4-($A54-$A$5), $A54-$A$5))</f>
        <v>15627.900461405519</v>
      </c>
      <c r="CG54" s="181">
        <f ca="1">IF($A54-CG$4&gt;$A$5, OFFSET(New_Cohort!$E$109, $A54-$A$5-CG$4-1, $A54-$A$5-1), OFFSET(Existing_Cohort!$C$208, CG$4-($A54-$A$5), $A54-$A$5))</f>
        <v>14729.753799479684</v>
      </c>
      <c r="CH54" s="181">
        <f ca="1">IF($A54-CH$4&gt;$A$5, OFFSET(New_Cohort!$E$109, $A54-$A$5-CH$4-1, $A54-$A$5-1), OFFSET(Existing_Cohort!$C$208, CH$4-($A54-$A$5), $A54-$A$5))</f>
        <v>12973.898497990354</v>
      </c>
      <c r="CI54" s="181">
        <f ca="1">IF($A54-CI$4&gt;$A$5, OFFSET(New_Cohort!$E$109, $A54-$A$5-CI$4-1, $A54-$A$5-1), OFFSET(Existing_Cohort!$C$208, CI$4-($A54-$A$5), $A54-$A$5))</f>
        <v>11365.642287335955</v>
      </c>
      <c r="CJ54" s="181">
        <f ca="1">IF($A54-CJ$4&gt;$A$5, OFFSET(New_Cohort!$E$109, $A54-$A$5-CJ$4-1, $A54-$A$5-1), OFFSET(Existing_Cohort!$C$208, CJ$4-($A54-$A$5), $A54-$A$5))</f>
        <v>10011.145889122978</v>
      </c>
      <c r="CK54" s="181">
        <f ca="1">IF($A54-CK$4&gt;$A$5, OFFSET(New_Cohort!$E$109, $A54-$A$5-CK$4-1, $A54-$A$5-1), OFFSET(Existing_Cohort!$C$208, CK$4-($A54-$A$5), $A54-$A$5))</f>
        <v>9553.355517867969</v>
      </c>
      <c r="CL54" s="181">
        <f ca="1">IF($A54-CL$4&gt;$A$5, OFFSET(New_Cohort!$E$109, $A54-$A$5-CL$4-1, $A54-$A$5-1), OFFSET(Existing_Cohort!$C$208, CL$4-($A54-$A$5), $A54-$A$5))</f>
        <v>8900.1712514056089</v>
      </c>
      <c r="CM54" s="181">
        <f ca="1">IF($A54-CM$4&gt;$A$5, OFFSET(New_Cohort!$E$109, $A54-$A$5-CM$4-1, $A54-$A$5-1), OFFSET(Existing_Cohort!$C$208, CM$4-($A54-$A$5), $A54-$A$5))</f>
        <v>7570.7875308204266</v>
      </c>
      <c r="CN54" s="181">
        <f ca="1">IF($A54-CN$4&gt;$A$5, OFFSET(New_Cohort!$E$109, $A54-$A$5-CN$4-1, $A54-$A$5-1), OFFSET(Existing_Cohort!$C$208, CN$4-($A54-$A$5), $A54-$A$5))</f>
        <v>6519.9519563148588</v>
      </c>
      <c r="CO54" s="181">
        <f ca="1">IF($A54-CO$4&gt;$A$5, OFFSET(New_Cohort!$E$109, $A54-$A$5-CO$4-1, $A54-$A$5-1), OFFSET(Existing_Cohort!$C$208, CO$4-($A54-$A$5), $A54-$A$5))</f>
        <v>5525.1351741339022</v>
      </c>
      <c r="CP54" s="181">
        <f ca="1">IF($A54-CP$4&gt;$A$5, OFFSET(New_Cohort!$E$109, $A54-$A$5-CP$4-1, $A54-$A$5-1), OFFSET(Existing_Cohort!$C$208, CP$4-($A54-$A$5), $A54-$A$5))</f>
        <v>4708.2392326939071</v>
      </c>
      <c r="CQ54" s="181">
        <f ca="1">IF($A54-CQ$4&gt;$A$5, OFFSET(New_Cohort!$E$109, $A54-$A$5-CQ$4-1, $A54-$A$5-1), OFFSET(Existing_Cohort!$C$208, CQ$4-($A54-$A$5), $A54-$A$5))</f>
        <v>4238.9733943763795</v>
      </c>
      <c r="CR54" s="181">
        <f ca="1">IF($A54-CR$4&gt;$A$5, OFFSET(New_Cohort!$E$109, $A54-$A$5-CR$4-1, $A54-$A$5-1), OFFSET(Existing_Cohort!$C$208, CR$4-($A54-$A$5), $A54-$A$5))</f>
        <v>3849.3235333339476</v>
      </c>
      <c r="CS54" s="181">
        <f ca="1">IF($A54-CS$4&gt;$A$5, OFFSET(New_Cohort!$E$109, $A54-$A$5-CS$4-1, $A54-$A$5-1), OFFSET(Existing_Cohort!$C$208, CS$4-($A54-$A$5), $A54-$A$5))</f>
        <v>3508.0090886470844</v>
      </c>
      <c r="CT54" s="181">
        <f ca="1">IF($A54-CT$4&gt;$A$5, OFFSET(New_Cohort!$E$109, $A54-$A$5-CT$4-1, $A54-$A$5-1), OFFSET(Existing_Cohort!$C$208, CT$4-($A54-$A$5), $A54-$A$5))</f>
        <v>3184.7607644856271</v>
      </c>
      <c r="CU54" s="181">
        <f ca="1">IF($A54-CU$4&gt;$A$5, OFFSET(New_Cohort!$E$109, $A54-$A$5-CU$4-1, $A54-$A$5-1), OFFSET(Existing_Cohort!$C$208, CU$4-($A54-$A$5), $A54-$A$5))</f>
        <v>2737.7813931019632</v>
      </c>
      <c r="CV54" s="181">
        <f ca="1">IF($A54-CV$4&gt;$A$5, OFFSET(New_Cohort!$E$109, $A54-$A$5-CV$4-1, $A54-$A$5-1), OFFSET(Existing_Cohort!$C$208, CV$4-($A54-$A$5), $A54-$A$5))</f>
        <v>2278.5062481281907</v>
      </c>
      <c r="CW54" s="181">
        <f ca="1">IF($A54-CW$4&gt;$A$5, OFFSET(New_Cohort!$E$109, $A54-$A$5-CW$4-1, $A54-$A$5-1), OFFSET(Existing_Cohort!$C$208, CW$4-($A54-$A$5), $A54-$A$5))</f>
        <v>1885.5871611502857</v>
      </c>
      <c r="CX54" s="182">
        <f ca="1">SUM(OFFSET(Existing_Cohort!$C$308, $A$5-$A54,$A54-2021, $A54-$A$5+1))</f>
        <v>15980.239588187891</v>
      </c>
      <c r="CY54" s="29"/>
    </row>
    <row r="55" spans="1:104" x14ac:dyDescent="0.35">
      <c r="CY55" s="29"/>
    </row>
    <row r="56" spans="1:104" x14ac:dyDescent="0.35">
      <c r="CY56" s="29"/>
    </row>
    <row r="57" spans="1:104" x14ac:dyDescent="0.35">
      <c r="CY57" s="29"/>
    </row>
    <row r="58" spans="1:104" x14ac:dyDescent="0.35">
      <c r="CY58" s="29"/>
    </row>
    <row r="59" spans="1:104" x14ac:dyDescent="0.35">
      <c r="CY59" s="29"/>
    </row>
    <row r="60" spans="1:104" x14ac:dyDescent="0.35">
      <c r="CY60" s="29"/>
    </row>
    <row r="61" spans="1:104" x14ac:dyDescent="0.35">
      <c r="CY61" s="29"/>
    </row>
    <row r="62" spans="1:104" x14ac:dyDescent="0.35">
      <c r="CY62" s="29"/>
    </row>
    <row r="63" spans="1:104" x14ac:dyDescent="0.35">
      <c r="CY63" s="29"/>
    </row>
    <row r="64" spans="1:104" x14ac:dyDescent="0.35">
      <c r="CY64" s="29"/>
    </row>
    <row r="65" spans="11:103" x14ac:dyDescent="0.35">
      <c r="CY65" s="29"/>
    </row>
    <row r="66" spans="11:103" x14ac:dyDescent="0.35">
      <c r="CY66" s="29"/>
    </row>
    <row r="67" spans="11:103" x14ac:dyDescent="0.35">
      <c r="CY67" s="29"/>
    </row>
    <row r="68" spans="11:103" x14ac:dyDescent="0.35">
      <c r="CY68" s="29"/>
    </row>
    <row r="69" spans="11:103" x14ac:dyDescent="0.35">
      <c r="CY69" s="29"/>
    </row>
    <row r="74" spans="11:103" x14ac:dyDescent="0.35">
      <c r="K74" s="28"/>
    </row>
    <row r="75" spans="11:103" x14ac:dyDescent="0.35">
      <c r="K75" s="28"/>
    </row>
    <row r="76" spans="11:103" x14ac:dyDescent="0.35">
      <c r="K76" s="28"/>
    </row>
    <row r="77" spans="11:103" x14ac:dyDescent="0.35">
      <c r="K77" s="28"/>
    </row>
    <row r="78" spans="11:103" x14ac:dyDescent="0.35">
      <c r="K78" s="28"/>
    </row>
    <row r="79" spans="11:103" x14ac:dyDescent="0.35">
      <c r="K79" s="28"/>
    </row>
    <row r="80" spans="11:103" x14ac:dyDescent="0.35">
      <c r="K80" s="28"/>
    </row>
    <row r="81" spans="11:11" x14ac:dyDescent="0.35">
      <c r="K81" s="28"/>
    </row>
    <row r="82" spans="11:11" x14ac:dyDescent="0.35">
      <c r="K82" s="28"/>
    </row>
    <row r="83" spans="11:11" x14ac:dyDescent="0.35">
      <c r="K83" s="28"/>
    </row>
    <row r="84" spans="11:11" x14ac:dyDescent="0.35">
      <c r="K84" s="28"/>
    </row>
    <row r="85" spans="11:11" x14ac:dyDescent="0.35">
      <c r="K85" s="28"/>
    </row>
    <row r="86" spans="11:11" x14ac:dyDescent="0.35">
      <c r="K86" s="28"/>
    </row>
    <row r="87" spans="11:11" x14ac:dyDescent="0.35">
      <c r="K87" s="28"/>
    </row>
    <row r="88" spans="11:11" x14ac:dyDescent="0.35">
      <c r="K88" s="28"/>
    </row>
    <row r="89" spans="11:11" x14ac:dyDescent="0.35">
      <c r="K89" s="28"/>
    </row>
    <row r="90" spans="11:11" x14ac:dyDescent="0.35">
      <c r="K90" s="28"/>
    </row>
    <row r="91" spans="11:11" x14ac:dyDescent="0.35">
      <c r="K91" s="28"/>
    </row>
    <row r="92" spans="11:11" x14ac:dyDescent="0.35">
      <c r="K92" s="28"/>
    </row>
    <row r="93" spans="11:11" x14ac:dyDescent="0.35">
      <c r="K93" s="28"/>
    </row>
    <row r="94" spans="11:11" x14ac:dyDescent="0.35">
      <c r="K94" s="28"/>
    </row>
    <row r="95" spans="11:11" x14ac:dyDescent="0.35">
      <c r="K95" s="28"/>
    </row>
    <row r="96" spans="11:11" x14ac:dyDescent="0.35">
      <c r="K96" s="28"/>
    </row>
    <row r="97" spans="11:11" x14ac:dyDescent="0.35">
      <c r="K97" s="28"/>
    </row>
    <row r="98" spans="11:11" x14ac:dyDescent="0.35">
      <c r="K98" s="28"/>
    </row>
    <row r="99" spans="11:11" x14ac:dyDescent="0.35">
      <c r="K99" s="28"/>
    </row>
    <row r="100" spans="11:11" x14ac:dyDescent="0.35">
      <c r="K100" s="28"/>
    </row>
    <row r="101" spans="11:11" x14ac:dyDescent="0.35">
      <c r="K101" s="28"/>
    </row>
    <row r="102" spans="11:11" x14ac:dyDescent="0.35">
      <c r="K102" s="28"/>
    </row>
    <row r="103" spans="11:11" x14ac:dyDescent="0.35">
      <c r="K103" s="28"/>
    </row>
    <row r="104" spans="11:11" x14ac:dyDescent="0.35">
      <c r="K104" s="28"/>
    </row>
    <row r="105" spans="11:11" x14ac:dyDescent="0.35">
      <c r="K105" s="28"/>
    </row>
    <row r="106" spans="11:11" x14ac:dyDescent="0.35">
      <c r="K106" s="28"/>
    </row>
    <row r="107" spans="11:11" x14ac:dyDescent="0.35">
      <c r="K107" s="28"/>
    </row>
    <row r="108" spans="11:11" x14ac:dyDescent="0.35">
      <c r="K108" s="28"/>
    </row>
    <row r="109" spans="11:11" x14ac:dyDescent="0.35">
      <c r="K109" s="28"/>
    </row>
    <row r="110" spans="11:11" x14ac:dyDescent="0.35">
      <c r="K110" s="28"/>
    </row>
    <row r="111" spans="11:11" x14ac:dyDescent="0.35">
      <c r="K111" s="28"/>
    </row>
    <row r="112" spans="11:11" x14ac:dyDescent="0.35">
      <c r="K112" s="28"/>
    </row>
    <row r="113" spans="2:11" x14ac:dyDescent="0.35">
      <c r="K113" s="28"/>
    </row>
    <row r="114" spans="2:11" x14ac:dyDescent="0.35">
      <c r="K114" s="28"/>
    </row>
    <row r="115" spans="2:11" x14ac:dyDescent="0.35">
      <c r="K115" s="28"/>
    </row>
    <row r="116" spans="2:11" x14ac:dyDescent="0.35">
      <c r="K116" s="28"/>
    </row>
    <row r="117" spans="2:11" x14ac:dyDescent="0.35">
      <c r="K117" s="28"/>
    </row>
    <row r="118" spans="2:11" x14ac:dyDescent="0.35">
      <c r="K118" s="28"/>
    </row>
    <row r="119" spans="2:11" x14ac:dyDescent="0.35">
      <c r="K119" s="28"/>
    </row>
    <row r="120" spans="2:11" x14ac:dyDescent="0.35">
      <c r="K120" s="28"/>
    </row>
    <row r="121" spans="2:11" x14ac:dyDescent="0.35">
      <c r="K121" s="28"/>
    </row>
    <row r="122" spans="2:11" x14ac:dyDescent="0.35">
      <c r="K122" s="28"/>
    </row>
    <row r="123" spans="2:11" x14ac:dyDescent="0.35">
      <c r="B123" s="33"/>
      <c r="C123" s="33"/>
      <c r="D123" s="33"/>
      <c r="E123" s="38"/>
      <c r="G123" s="34"/>
      <c r="H123" s="34"/>
      <c r="I123" s="34"/>
      <c r="K123" s="28"/>
    </row>
    <row r="124" spans="2:11" x14ac:dyDescent="0.35">
      <c r="B124" s="33"/>
      <c r="C124" s="33"/>
      <c r="D124" s="33"/>
      <c r="E124" s="38"/>
      <c r="G124" s="34"/>
      <c r="H124" s="34"/>
      <c r="I124" s="34"/>
      <c r="K124" s="28"/>
    </row>
    <row r="125" spans="2:11" x14ac:dyDescent="0.35">
      <c r="B125" s="33"/>
      <c r="C125" s="33"/>
      <c r="D125" s="33"/>
      <c r="E125" s="38"/>
      <c r="G125" s="34"/>
      <c r="H125" s="34"/>
      <c r="I125" s="34"/>
      <c r="K125" s="28"/>
    </row>
    <row r="126" spans="2:11" x14ac:dyDescent="0.35">
      <c r="B126" s="33"/>
      <c r="C126" s="33"/>
      <c r="D126" s="33"/>
      <c r="E126" s="38"/>
      <c r="G126" s="34"/>
      <c r="H126" s="34"/>
      <c r="I126" s="34"/>
      <c r="K126" s="28"/>
    </row>
    <row r="127" spans="2:11" x14ac:dyDescent="0.35">
      <c r="B127" s="33"/>
      <c r="C127" s="33"/>
      <c r="D127" s="33"/>
      <c r="E127" s="38"/>
      <c r="G127" s="34"/>
      <c r="H127" s="34"/>
      <c r="I127" s="34"/>
      <c r="K127" s="28"/>
    </row>
    <row r="128" spans="2:11" x14ac:dyDescent="0.35">
      <c r="B128" s="33"/>
      <c r="C128" s="33"/>
      <c r="D128" s="33"/>
      <c r="E128" s="38"/>
      <c r="G128" s="34"/>
      <c r="H128" s="34"/>
      <c r="I128" s="34"/>
      <c r="K128" s="28"/>
    </row>
    <row r="129" spans="2:11" x14ac:dyDescent="0.35">
      <c r="B129" s="33"/>
      <c r="C129" s="33"/>
      <c r="D129" s="33"/>
      <c r="E129" s="38"/>
      <c r="G129" s="34"/>
      <c r="H129" s="34"/>
      <c r="I129" s="34"/>
      <c r="K129" s="28"/>
    </row>
    <row r="130" spans="2:11" x14ac:dyDescent="0.35">
      <c r="B130" s="33"/>
      <c r="C130" s="33"/>
      <c r="D130" s="33"/>
      <c r="E130" s="38"/>
      <c r="G130" s="34"/>
      <c r="H130" s="34"/>
      <c r="I130" s="34"/>
      <c r="K130" s="28"/>
    </row>
    <row r="131" spans="2:11" x14ac:dyDescent="0.35">
      <c r="B131" s="33"/>
      <c r="C131" s="33"/>
      <c r="D131" s="33"/>
      <c r="E131" s="38"/>
      <c r="G131" s="34"/>
      <c r="H131" s="34"/>
      <c r="I131" s="34"/>
      <c r="K131" s="28"/>
    </row>
    <row r="132" spans="2:11" x14ac:dyDescent="0.35">
      <c r="B132" s="33"/>
      <c r="C132" s="33"/>
      <c r="D132" s="33"/>
      <c r="E132" s="38"/>
      <c r="G132" s="34"/>
      <c r="H132" s="34"/>
      <c r="I132" s="34"/>
      <c r="K132" s="28"/>
    </row>
    <row r="133" spans="2:11" x14ac:dyDescent="0.35">
      <c r="B133" s="33"/>
      <c r="C133" s="33"/>
      <c r="D133" s="33"/>
      <c r="E133" s="38"/>
      <c r="G133" s="34"/>
      <c r="H133" s="34"/>
      <c r="I133" s="34"/>
      <c r="K133" s="28"/>
    </row>
    <row r="134" spans="2:11" x14ac:dyDescent="0.35">
      <c r="B134" s="33"/>
      <c r="C134" s="33"/>
      <c r="D134" s="33"/>
      <c r="E134" s="38"/>
      <c r="G134" s="34"/>
      <c r="H134" s="34"/>
      <c r="I134" s="34"/>
      <c r="K134" s="28"/>
    </row>
    <row r="135" spans="2:11" x14ac:dyDescent="0.35">
      <c r="B135" s="33"/>
      <c r="C135" s="33"/>
      <c r="D135" s="33"/>
      <c r="E135" s="38"/>
      <c r="G135" s="34"/>
      <c r="H135" s="34"/>
      <c r="I135" s="34"/>
      <c r="K135" s="28"/>
    </row>
    <row r="136" spans="2:11" x14ac:dyDescent="0.35">
      <c r="B136" s="33"/>
      <c r="C136" s="33"/>
      <c r="D136" s="33"/>
      <c r="E136" s="38"/>
      <c r="G136" s="34"/>
      <c r="H136" s="34"/>
      <c r="I136" s="34"/>
      <c r="K136" s="28"/>
    </row>
    <row r="137" spans="2:11" x14ac:dyDescent="0.35">
      <c r="B137" s="33"/>
      <c r="C137" s="33"/>
      <c r="D137" s="33"/>
      <c r="E137" s="38"/>
      <c r="G137" s="34"/>
      <c r="H137" s="34"/>
      <c r="I137" s="34"/>
      <c r="K137" s="28"/>
    </row>
    <row r="138" spans="2:11" x14ac:dyDescent="0.35">
      <c r="B138" s="33"/>
      <c r="C138" s="33"/>
      <c r="D138" s="33"/>
      <c r="E138" s="38"/>
      <c r="G138" s="34"/>
      <c r="H138" s="34"/>
      <c r="I138" s="34"/>
      <c r="K138" s="28"/>
    </row>
    <row r="139" spans="2:11" x14ac:dyDescent="0.35">
      <c r="B139" s="33"/>
      <c r="C139" s="33"/>
      <c r="D139" s="33"/>
      <c r="E139" s="38"/>
      <c r="G139" s="34"/>
      <c r="H139" s="34"/>
      <c r="I139" s="34"/>
      <c r="K139" s="28"/>
    </row>
    <row r="140" spans="2:11" x14ac:dyDescent="0.35">
      <c r="B140" s="33"/>
      <c r="C140" s="33"/>
      <c r="D140" s="33"/>
      <c r="E140" s="38"/>
      <c r="G140" s="34"/>
      <c r="H140" s="34"/>
      <c r="I140" s="34"/>
      <c r="K140" s="28"/>
    </row>
    <row r="141" spans="2:11" x14ac:dyDescent="0.35">
      <c r="B141" s="33"/>
      <c r="C141" s="33"/>
      <c r="D141" s="33"/>
      <c r="E141" s="38"/>
      <c r="G141" s="34"/>
      <c r="H141" s="34"/>
      <c r="I141" s="34"/>
      <c r="K141" s="28"/>
    </row>
    <row r="142" spans="2:11" x14ac:dyDescent="0.35">
      <c r="B142" s="33"/>
      <c r="C142" s="33"/>
      <c r="D142" s="33"/>
      <c r="E142" s="38"/>
      <c r="G142" s="34"/>
      <c r="H142" s="34"/>
      <c r="I142" s="34"/>
      <c r="K142" s="28"/>
    </row>
    <row r="143" spans="2:11" x14ac:dyDescent="0.35">
      <c r="B143" s="33"/>
      <c r="C143" s="33"/>
      <c r="D143" s="33"/>
      <c r="E143" s="38"/>
      <c r="G143" s="34"/>
      <c r="H143" s="34"/>
      <c r="I143" s="34"/>
      <c r="K143" s="28"/>
    </row>
    <row r="144" spans="2:11" x14ac:dyDescent="0.35">
      <c r="B144" s="33"/>
      <c r="C144" s="33"/>
      <c r="D144" s="33"/>
      <c r="E144" s="38"/>
      <c r="G144" s="34"/>
      <c r="H144" s="34"/>
      <c r="I144" s="34"/>
      <c r="K144" s="28"/>
    </row>
    <row r="145" spans="2:11" x14ac:dyDescent="0.35">
      <c r="B145" s="33"/>
      <c r="C145" s="33"/>
      <c r="D145" s="33"/>
      <c r="E145" s="38"/>
      <c r="G145" s="34"/>
      <c r="H145" s="34"/>
      <c r="I145" s="34"/>
      <c r="K145" s="28"/>
    </row>
    <row r="146" spans="2:11" x14ac:dyDescent="0.35">
      <c r="B146" s="33"/>
      <c r="C146" s="33"/>
      <c r="D146" s="33"/>
      <c r="E146" s="38"/>
      <c r="G146" s="34"/>
      <c r="H146" s="34"/>
      <c r="I146" s="34"/>
      <c r="K146" s="28"/>
    </row>
    <row r="147" spans="2:11" x14ac:dyDescent="0.35">
      <c r="B147" s="33"/>
      <c r="C147" s="33"/>
      <c r="D147" s="33"/>
      <c r="E147" s="38"/>
      <c r="G147" s="34"/>
      <c r="H147" s="34"/>
      <c r="I147" s="34"/>
      <c r="K147" s="28"/>
    </row>
    <row r="148" spans="2:11" x14ac:dyDescent="0.35">
      <c r="B148" s="33"/>
      <c r="C148" s="33"/>
      <c r="D148" s="33"/>
      <c r="E148" s="38"/>
      <c r="G148" s="34"/>
      <c r="H148" s="34"/>
      <c r="I148" s="34"/>
      <c r="K148" s="28"/>
    </row>
    <row r="149" spans="2:11" x14ac:dyDescent="0.35">
      <c r="B149" s="33"/>
      <c r="C149" s="33"/>
      <c r="D149" s="33"/>
      <c r="E149" s="38"/>
      <c r="G149" s="34"/>
      <c r="H149" s="34"/>
      <c r="I149" s="34"/>
      <c r="K149" s="28"/>
    </row>
    <row r="150" spans="2:11" x14ac:dyDescent="0.35">
      <c r="B150" s="33"/>
      <c r="C150" s="33"/>
      <c r="D150" s="33"/>
      <c r="E150" s="38"/>
      <c r="G150" s="34"/>
      <c r="H150" s="34"/>
      <c r="I150" s="34"/>
      <c r="K150" s="28"/>
    </row>
    <row r="151" spans="2:11" x14ac:dyDescent="0.35">
      <c r="B151" s="33"/>
      <c r="C151" s="33"/>
      <c r="D151" s="33"/>
      <c r="E151" s="38"/>
      <c r="G151" s="34"/>
      <c r="H151" s="34"/>
      <c r="I151" s="34"/>
      <c r="K151" s="28"/>
    </row>
    <row r="152" spans="2:11" x14ac:dyDescent="0.35">
      <c r="B152" s="33"/>
      <c r="C152" s="33"/>
      <c r="D152" s="33"/>
      <c r="E152" s="38"/>
      <c r="G152" s="34"/>
      <c r="H152" s="34"/>
      <c r="I152" s="34"/>
      <c r="K152" s="28"/>
    </row>
    <row r="153" spans="2:11" x14ac:dyDescent="0.35">
      <c r="B153" s="33"/>
      <c r="C153" s="33"/>
      <c r="D153" s="33"/>
      <c r="E153" s="38"/>
      <c r="G153" s="34"/>
      <c r="H153" s="34"/>
      <c r="I153" s="34"/>
      <c r="K153" s="28"/>
    </row>
    <row r="154" spans="2:11" x14ac:dyDescent="0.35">
      <c r="B154" s="33"/>
      <c r="C154" s="33"/>
      <c r="D154" s="33"/>
      <c r="E154" s="38"/>
      <c r="G154" s="34"/>
      <c r="H154" s="34"/>
      <c r="I154" s="34"/>
      <c r="K154" s="28"/>
    </row>
    <row r="155" spans="2:11" x14ac:dyDescent="0.35">
      <c r="B155" s="33"/>
      <c r="C155" s="33"/>
      <c r="D155" s="33"/>
      <c r="E155" s="38"/>
      <c r="G155" s="34"/>
      <c r="H155" s="34"/>
      <c r="I155" s="34"/>
      <c r="K155" s="28"/>
    </row>
    <row r="156" spans="2:11" x14ac:dyDescent="0.35">
      <c r="B156" s="33"/>
      <c r="C156" s="33"/>
      <c r="D156" s="33"/>
      <c r="E156" s="38"/>
      <c r="G156" s="34"/>
      <c r="H156" s="34"/>
      <c r="I156" s="34"/>
      <c r="K156" s="28"/>
    </row>
    <row r="157" spans="2:11" x14ac:dyDescent="0.35">
      <c r="B157" s="33"/>
      <c r="C157" s="33"/>
      <c r="D157" s="33"/>
      <c r="E157" s="38"/>
      <c r="G157" s="34"/>
      <c r="H157" s="34"/>
      <c r="I157" s="34"/>
      <c r="K157" s="28"/>
    </row>
    <row r="158" spans="2:11" x14ac:dyDescent="0.35">
      <c r="B158" s="33"/>
      <c r="C158" s="33"/>
      <c r="D158" s="33"/>
      <c r="E158" s="38"/>
      <c r="G158" s="34"/>
      <c r="H158" s="34"/>
      <c r="I158" s="34"/>
      <c r="K158" s="28"/>
    </row>
    <row r="159" spans="2:11" x14ac:dyDescent="0.35">
      <c r="B159" s="33"/>
      <c r="C159" s="33"/>
      <c r="D159" s="33"/>
      <c r="E159" s="38"/>
      <c r="G159" s="34"/>
      <c r="H159" s="34"/>
      <c r="I159" s="34"/>
      <c r="K159" s="28"/>
    </row>
    <row r="160" spans="2:11" x14ac:dyDescent="0.35">
      <c r="B160" s="33"/>
      <c r="C160" s="33"/>
      <c r="D160" s="33"/>
      <c r="E160" s="38"/>
      <c r="G160" s="34"/>
      <c r="H160" s="34"/>
      <c r="I160" s="34"/>
      <c r="K160" s="28"/>
    </row>
    <row r="161" spans="2:11" x14ac:dyDescent="0.35">
      <c r="B161" s="33"/>
      <c r="C161" s="33"/>
      <c r="D161" s="33"/>
      <c r="E161" s="38"/>
      <c r="G161" s="34"/>
      <c r="H161" s="34"/>
      <c r="I161" s="34"/>
      <c r="K161" s="28"/>
    </row>
    <row r="162" spans="2:11" x14ac:dyDescent="0.35">
      <c r="B162" s="33"/>
      <c r="C162" s="33"/>
      <c r="D162" s="33"/>
      <c r="E162" s="38"/>
      <c r="G162" s="34"/>
      <c r="H162" s="34"/>
      <c r="I162" s="34"/>
      <c r="K162" s="28"/>
    </row>
    <row r="163" spans="2:11" x14ac:dyDescent="0.35">
      <c r="B163" s="33"/>
      <c r="C163" s="33"/>
      <c r="D163" s="33"/>
      <c r="E163" s="38"/>
      <c r="G163" s="34"/>
      <c r="H163" s="34"/>
      <c r="I163" s="34"/>
      <c r="K163" s="28"/>
    </row>
    <row r="164" spans="2:11" x14ac:dyDescent="0.35">
      <c r="K164" s="28"/>
    </row>
    <row r="165" spans="2:11" x14ac:dyDescent="0.35">
      <c r="K165" s="28"/>
    </row>
    <row r="166" spans="2:11" x14ac:dyDescent="0.35">
      <c r="K166" s="28"/>
    </row>
    <row r="167" spans="2:11" x14ac:dyDescent="0.35">
      <c r="K167" s="28"/>
    </row>
    <row r="168" spans="2:11" x14ac:dyDescent="0.35">
      <c r="K168" s="28"/>
    </row>
    <row r="169" spans="2:11" x14ac:dyDescent="0.35">
      <c r="K169" s="28"/>
    </row>
    <row r="170" spans="2:11" x14ac:dyDescent="0.35">
      <c r="K170" s="28"/>
    </row>
    <row r="171" spans="2:11" x14ac:dyDescent="0.35">
      <c r="K171" s="28"/>
    </row>
    <row r="172" spans="2:11" x14ac:dyDescent="0.35">
      <c r="K172" s="28"/>
    </row>
    <row r="173" spans="2:11" x14ac:dyDescent="0.35">
      <c r="K173" s="28"/>
    </row>
    <row r="174" spans="2:11" x14ac:dyDescent="0.35">
      <c r="K174" s="28"/>
    </row>
    <row r="175" spans="2:11" x14ac:dyDescent="0.35">
      <c r="K175" s="28"/>
    </row>
    <row r="176" spans="2:11" x14ac:dyDescent="0.35">
      <c r="K176" s="28"/>
    </row>
    <row r="177" spans="11:11" x14ac:dyDescent="0.35">
      <c r="K177" s="28"/>
    </row>
    <row r="178" spans="11:11" x14ac:dyDescent="0.35">
      <c r="K178" s="28"/>
    </row>
    <row r="179" spans="11:11" x14ac:dyDescent="0.35">
      <c r="K179" s="28"/>
    </row>
    <row r="180" spans="11:11" x14ac:dyDescent="0.35">
      <c r="K180" s="28"/>
    </row>
    <row r="181" spans="11:11" x14ac:dyDescent="0.35">
      <c r="K181" s="28"/>
    </row>
    <row r="182" spans="11:11" x14ac:dyDescent="0.35">
      <c r="K182" s="28"/>
    </row>
    <row r="183" spans="11:11" x14ac:dyDescent="0.35">
      <c r="K183" s="28"/>
    </row>
    <row r="184" spans="11:11" x14ac:dyDescent="0.35">
      <c r="K184" s="28"/>
    </row>
    <row r="185" spans="11:11" x14ac:dyDescent="0.35">
      <c r="K185" s="28"/>
    </row>
    <row r="186" spans="11:11" x14ac:dyDescent="0.35">
      <c r="K186" s="28"/>
    </row>
    <row r="187" spans="11:11" x14ac:dyDescent="0.35">
      <c r="K187" s="28"/>
    </row>
    <row r="188" spans="11:11" x14ac:dyDescent="0.35">
      <c r="K188" s="28"/>
    </row>
    <row r="189" spans="11:11" x14ac:dyDescent="0.35">
      <c r="K189" s="28"/>
    </row>
    <row r="190" spans="11:11" x14ac:dyDescent="0.35">
      <c r="K190" s="28"/>
    </row>
    <row r="191" spans="11:11" x14ac:dyDescent="0.35">
      <c r="K191" s="28"/>
    </row>
    <row r="192" spans="11:11" x14ac:dyDescent="0.35">
      <c r="K192" s="28"/>
    </row>
    <row r="193" spans="11:11" x14ac:dyDescent="0.35">
      <c r="K193" s="28"/>
    </row>
    <row r="194" spans="11:11" x14ac:dyDescent="0.35">
      <c r="K194" s="28"/>
    </row>
    <row r="195" spans="11:11" x14ac:dyDescent="0.35">
      <c r="K195" s="28"/>
    </row>
    <row r="196" spans="11:11" x14ac:dyDescent="0.35">
      <c r="K196" s="28"/>
    </row>
    <row r="197" spans="11:11" x14ac:dyDescent="0.35">
      <c r="K197" s="28"/>
    </row>
    <row r="198" spans="11:11" x14ac:dyDescent="0.35">
      <c r="K198" s="28"/>
    </row>
    <row r="199" spans="11:11" x14ac:dyDescent="0.35">
      <c r="K199" s="28"/>
    </row>
    <row r="200" spans="11:11" x14ac:dyDescent="0.35">
      <c r="K200" s="28"/>
    </row>
    <row r="201" spans="11:11" x14ac:dyDescent="0.35">
      <c r="K201" s="28"/>
    </row>
    <row r="202" spans="11:11" x14ac:dyDescent="0.35">
      <c r="K202" s="28"/>
    </row>
    <row r="203" spans="11:11" x14ac:dyDescent="0.35">
      <c r="K203" s="28"/>
    </row>
    <row r="204" spans="11:11" x14ac:dyDescent="0.35">
      <c r="K204" s="28"/>
    </row>
    <row r="205" spans="11:11" x14ac:dyDescent="0.35">
      <c r="K205" s="28"/>
    </row>
    <row r="206" spans="11:11" x14ac:dyDescent="0.35">
      <c r="K206" s="28"/>
    </row>
    <row r="207" spans="11:11" x14ac:dyDescent="0.35">
      <c r="K207" s="28"/>
    </row>
    <row r="208" spans="11:11" x14ac:dyDescent="0.35">
      <c r="K208" s="28"/>
    </row>
    <row r="209" spans="11:11" x14ac:dyDescent="0.35">
      <c r="K209" s="28"/>
    </row>
    <row r="210" spans="11:11" x14ac:dyDescent="0.35">
      <c r="K210" s="28"/>
    </row>
    <row r="211" spans="11:11" x14ac:dyDescent="0.35">
      <c r="K211" s="28"/>
    </row>
    <row r="212" spans="11:11" x14ac:dyDescent="0.35">
      <c r="K212" s="28"/>
    </row>
    <row r="213" spans="11:11" x14ac:dyDescent="0.35">
      <c r="K213" s="28"/>
    </row>
    <row r="214" spans="11:11" x14ac:dyDescent="0.35">
      <c r="K214" s="28"/>
    </row>
    <row r="215" spans="11:11" x14ac:dyDescent="0.35">
      <c r="K215" s="28"/>
    </row>
    <row r="216" spans="11:11" x14ac:dyDescent="0.35">
      <c r="K216" s="28"/>
    </row>
    <row r="217" spans="11:11" x14ac:dyDescent="0.35">
      <c r="K217" s="28"/>
    </row>
    <row r="218" spans="11:11" x14ac:dyDescent="0.35">
      <c r="K218" s="28"/>
    </row>
    <row r="219" spans="11:11" x14ac:dyDescent="0.35">
      <c r="K219" s="28"/>
    </row>
    <row r="220" spans="11:11" x14ac:dyDescent="0.35">
      <c r="K220" s="28"/>
    </row>
    <row r="221" spans="11:11" x14ac:dyDescent="0.35">
      <c r="K221" s="28"/>
    </row>
    <row r="222" spans="11:11" x14ac:dyDescent="0.35">
      <c r="K222" s="28"/>
    </row>
    <row r="223" spans="11:11" x14ac:dyDescent="0.35">
      <c r="K223" s="28"/>
    </row>
    <row r="224" spans="11:11" x14ac:dyDescent="0.35">
      <c r="K224" s="28"/>
    </row>
    <row r="225" spans="11:11" x14ac:dyDescent="0.35">
      <c r="K225" s="28"/>
    </row>
    <row r="226" spans="11:11" x14ac:dyDescent="0.35">
      <c r="K226" s="28"/>
    </row>
    <row r="227" spans="11:11" x14ac:dyDescent="0.35">
      <c r="K227" s="28"/>
    </row>
    <row r="228" spans="11:11" x14ac:dyDescent="0.35">
      <c r="K228" s="28"/>
    </row>
    <row r="229" spans="11:11" x14ac:dyDescent="0.35">
      <c r="K229" s="28"/>
    </row>
    <row r="230" spans="11:11" x14ac:dyDescent="0.35">
      <c r="K230" s="28"/>
    </row>
    <row r="231" spans="11:11" x14ac:dyDescent="0.35">
      <c r="K231" s="28"/>
    </row>
    <row r="232" spans="11:11" x14ac:dyDescent="0.35">
      <c r="K232" s="28"/>
    </row>
    <row r="233" spans="11:11" x14ac:dyDescent="0.35">
      <c r="K233" s="28"/>
    </row>
    <row r="234" spans="11:11" x14ac:dyDescent="0.35">
      <c r="K234" s="28"/>
    </row>
    <row r="235" spans="11:11" x14ac:dyDescent="0.35">
      <c r="K235" s="28"/>
    </row>
    <row r="236" spans="11:11" x14ac:dyDescent="0.35">
      <c r="K236" s="28"/>
    </row>
    <row r="237" spans="11:11" x14ac:dyDescent="0.35">
      <c r="K237" s="28"/>
    </row>
    <row r="238" spans="11:11" x14ac:dyDescent="0.35">
      <c r="K238" s="28"/>
    </row>
    <row r="239" spans="11:11" x14ac:dyDescent="0.35">
      <c r="K239" s="28"/>
    </row>
    <row r="240" spans="11:11" x14ac:dyDescent="0.35">
      <c r="K240" s="28"/>
    </row>
    <row r="241" spans="11:11" x14ac:dyDescent="0.35">
      <c r="K241" s="28"/>
    </row>
    <row r="242" spans="11:11" x14ac:dyDescent="0.35">
      <c r="K242" s="28"/>
    </row>
    <row r="243" spans="11:11" x14ac:dyDescent="0.35">
      <c r="K243" s="28"/>
    </row>
    <row r="244" spans="11:11" x14ac:dyDescent="0.35">
      <c r="K244" s="28"/>
    </row>
    <row r="245" spans="11:11" x14ac:dyDescent="0.35">
      <c r="K245" s="28"/>
    </row>
    <row r="246" spans="11:11" x14ac:dyDescent="0.35">
      <c r="K246" s="28"/>
    </row>
    <row r="247" spans="11:11" x14ac:dyDescent="0.35">
      <c r="K247" s="28"/>
    </row>
    <row r="248" spans="11:11" x14ac:dyDescent="0.35">
      <c r="K248" s="28"/>
    </row>
    <row r="249" spans="11:11" x14ac:dyDescent="0.35">
      <c r="K249" s="28"/>
    </row>
    <row r="250" spans="11:11" x14ac:dyDescent="0.35">
      <c r="K250" s="28"/>
    </row>
    <row r="251" spans="11:11" x14ac:dyDescent="0.35">
      <c r="K251" s="28"/>
    </row>
    <row r="252" spans="11:11" x14ac:dyDescent="0.35">
      <c r="K252" s="28"/>
    </row>
    <row r="253" spans="11:11" x14ac:dyDescent="0.35">
      <c r="K253" s="28"/>
    </row>
    <row r="254" spans="11:11" x14ac:dyDescent="0.35">
      <c r="K254" s="28"/>
    </row>
    <row r="255" spans="11:11" x14ac:dyDescent="0.35">
      <c r="K255" s="28"/>
    </row>
    <row r="256" spans="11:11" x14ac:dyDescent="0.35">
      <c r="K256" s="28"/>
    </row>
    <row r="257" spans="11:11" x14ac:dyDescent="0.35">
      <c r="K257" s="28"/>
    </row>
    <row r="258" spans="11:11" x14ac:dyDescent="0.35">
      <c r="K258" s="28"/>
    </row>
    <row r="259" spans="11:11" x14ac:dyDescent="0.35">
      <c r="K259" s="28"/>
    </row>
    <row r="260" spans="11:11" x14ac:dyDescent="0.35">
      <c r="K260" s="28"/>
    </row>
    <row r="261" spans="11:11" x14ac:dyDescent="0.35">
      <c r="K261" s="28"/>
    </row>
    <row r="262" spans="11:11" x14ac:dyDescent="0.35">
      <c r="K262" s="28"/>
    </row>
    <row r="263" spans="11:11" x14ac:dyDescent="0.35">
      <c r="K263" s="28"/>
    </row>
    <row r="264" spans="11:11" x14ac:dyDescent="0.35">
      <c r="K264" s="28"/>
    </row>
    <row r="265" spans="11:11" x14ac:dyDescent="0.35">
      <c r="K265" s="28"/>
    </row>
    <row r="266" spans="11:11" x14ac:dyDescent="0.35">
      <c r="K266" s="28"/>
    </row>
    <row r="267" spans="11:11" x14ac:dyDescent="0.35">
      <c r="K267" s="28"/>
    </row>
    <row r="268" spans="11:11" x14ac:dyDescent="0.35">
      <c r="K268" s="28"/>
    </row>
    <row r="269" spans="11:11" x14ac:dyDescent="0.35">
      <c r="K269" s="28"/>
    </row>
    <row r="270" spans="11:11" x14ac:dyDescent="0.35">
      <c r="K270" s="28"/>
    </row>
    <row r="271" spans="11:11" x14ac:dyDescent="0.35">
      <c r="K271" s="28"/>
    </row>
    <row r="272" spans="11:11" x14ac:dyDescent="0.35">
      <c r="K272" s="28"/>
    </row>
    <row r="273" spans="11:11" x14ac:dyDescent="0.35">
      <c r="K273" s="28"/>
    </row>
    <row r="274" spans="11:11" x14ac:dyDescent="0.35">
      <c r="K274" s="28"/>
    </row>
    <row r="275" spans="11:11" x14ac:dyDescent="0.35">
      <c r="K275" s="28"/>
    </row>
    <row r="276" spans="11:11" x14ac:dyDescent="0.35">
      <c r="K276" s="28"/>
    </row>
    <row r="277" spans="11:11" x14ac:dyDescent="0.35">
      <c r="K277" s="28"/>
    </row>
    <row r="278" spans="11:11" x14ac:dyDescent="0.35">
      <c r="K278" s="28"/>
    </row>
    <row r="279" spans="11:11" x14ac:dyDescent="0.35">
      <c r="K279" s="28"/>
    </row>
    <row r="280" spans="11:11" x14ac:dyDescent="0.35">
      <c r="K280" s="28"/>
    </row>
    <row r="281" spans="11:11" x14ac:dyDescent="0.35">
      <c r="K281" s="28"/>
    </row>
    <row r="282" spans="11:11" x14ac:dyDescent="0.35">
      <c r="K282" s="28"/>
    </row>
    <row r="283" spans="11:11" x14ac:dyDescent="0.35">
      <c r="K283" s="28"/>
    </row>
    <row r="284" spans="11:11" x14ac:dyDescent="0.35">
      <c r="K284" s="28"/>
    </row>
    <row r="285" spans="11:11" x14ac:dyDescent="0.35">
      <c r="K285" s="28"/>
    </row>
    <row r="286" spans="11:11" x14ac:dyDescent="0.35">
      <c r="K286" s="28"/>
    </row>
    <row r="287" spans="11:11" x14ac:dyDescent="0.35">
      <c r="K287" s="28"/>
    </row>
    <row r="288" spans="11:11" x14ac:dyDescent="0.35">
      <c r="K288" s="28"/>
    </row>
    <row r="289" spans="11:11" x14ac:dyDescent="0.35">
      <c r="K289" s="28"/>
    </row>
    <row r="290" spans="11:11" x14ac:dyDescent="0.35">
      <c r="K290" s="28"/>
    </row>
    <row r="291" spans="11:11" x14ac:dyDescent="0.35">
      <c r="K291" s="28"/>
    </row>
    <row r="292" spans="11:11" x14ac:dyDescent="0.35">
      <c r="K292" s="28"/>
    </row>
    <row r="293" spans="11:11" x14ac:dyDescent="0.35">
      <c r="K293" s="28"/>
    </row>
    <row r="294" spans="11:11" x14ac:dyDescent="0.35">
      <c r="K294" s="28"/>
    </row>
    <row r="295" spans="11:11" x14ac:dyDescent="0.35">
      <c r="K295" s="28"/>
    </row>
    <row r="296" spans="11:11" x14ac:dyDescent="0.35">
      <c r="K296" s="28"/>
    </row>
    <row r="297" spans="11:11" x14ac:dyDescent="0.35">
      <c r="K297" s="28"/>
    </row>
    <row r="298" spans="11:11" x14ac:dyDescent="0.35">
      <c r="K298" s="28"/>
    </row>
    <row r="299" spans="11:11" x14ac:dyDescent="0.35">
      <c r="K299" s="28"/>
    </row>
    <row r="300" spans="11:11" x14ac:dyDescent="0.35">
      <c r="K300" s="28"/>
    </row>
    <row r="301" spans="11:11" x14ac:dyDescent="0.35">
      <c r="K301" s="28"/>
    </row>
    <row r="302" spans="11:11" x14ac:dyDescent="0.35">
      <c r="K302" s="28"/>
    </row>
    <row r="303" spans="11:11" x14ac:dyDescent="0.35">
      <c r="K303" s="28"/>
    </row>
    <row r="304" spans="11:11" x14ac:dyDescent="0.35">
      <c r="K304" s="28"/>
    </row>
    <row r="305" spans="11:11" x14ac:dyDescent="0.35">
      <c r="K305" s="28"/>
    </row>
    <row r="306" spans="11:11" x14ac:dyDescent="0.35">
      <c r="K306" s="28"/>
    </row>
    <row r="307" spans="11:11" x14ac:dyDescent="0.35">
      <c r="K307" s="28"/>
    </row>
    <row r="308" spans="11:11" x14ac:dyDescent="0.35">
      <c r="K308" s="28"/>
    </row>
    <row r="309" spans="11:11" x14ac:dyDescent="0.35">
      <c r="K309" s="28"/>
    </row>
    <row r="310" spans="11:11" x14ac:dyDescent="0.35">
      <c r="K310" s="28"/>
    </row>
    <row r="311" spans="11:11" x14ac:dyDescent="0.35">
      <c r="K311" s="28"/>
    </row>
    <row r="312" spans="11:11" x14ac:dyDescent="0.35">
      <c r="K312" s="28"/>
    </row>
    <row r="313" spans="11:11" x14ac:dyDescent="0.35">
      <c r="K313" s="28"/>
    </row>
    <row r="314" spans="11:11" x14ac:dyDescent="0.35">
      <c r="K314" s="28"/>
    </row>
    <row r="315" spans="11:11" x14ac:dyDescent="0.35">
      <c r="K315" s="28"/>
    </row>
    <row r="316" spans="11:11" x14ac:dyDescent="0.35">
      <c r="K316" s="28"/>
    </row>
    <row r="317" spans="11:11" x14ac:dyDescent="0.35">
      <c r="K317" s="28"/>
    </row>
    <row r="318" spans="11:11" x14ac:dyDescent="0.35">
      <c r="K318" s="28"/>
    </row>
    <row r="319" spans="11:11" x14ac:dyDescent="0.35">
      <c r="K319" s="28"/>
    </row>
    <row r="320" spans="11:11" x14ac:dyDescent="0.35">
      <c r="K320" s="28"/>
    </row>
    <row r="321" spans="11:11" x14ac:dyDescent="0.35">
      <c r="K321" s="28"/>
    </row>
    <row r="322" spans="11:11" x14ac:dyDescent="0.35">
      <c r="K322" s="28"/>
    </row>
    <row r="323" spans="11:11" x14ac:dyDescent="0.35">
      <c r="K323" s="28"/>
    </row>
    <row r="324" spans="11:11" x14ac:dyDescent="0.35">
      <c r="K324" s="28"/>
    </row>
    <row r="325" spans="11:11" x14ac:dyDescent="0.35">
      <c r="K325" s="28"/>
    </row>
    <row r="326" spans="11:11" x14ac:dyDescent="0.35">
      <c r="K326" s="28"/>
    </row>
    <row r="327" spans="11:11" x14ac:dyDescent="0.35">
      <c r="K327" s="28"/>
    </row>
    <row r="328" spans="11:11" x14ac:dyDescent="0.35">
      <c r="K328" s="28"/>
    </row>
    <row r="329" spans="11:11" x14ac:dyDescent="0.35">
      <c r="K329" s="28"/>
    </row>
    <row r="330" spans="11:11" x14ac:dyDescent="0.35">
      <c r="K330" s="28"/>
    </row>
    <row r="331" spans="11:11" x14ac:dyDescent="0.35">
      <c r="K331" s="28"/>
    </row>
    <row r="332" spans="11:11" x14ac:dyDescent="0.35">
      <c r="K332" s="28"/>
    </row>
    <row r="333" spans="11:11" x14ac:dyDescent="0.35">
      <c r="K333" s="28"/>
    </row>
    <row r="334" spans="11:11" x14ac:dyDescent="0.35">
      <c r="K334" s="28"/>
    </row>
    <row r="335" spans="11:11" x14ac:dyDescent="0.35">
      <c r="K335" s="28"/>
    </row>
    <row r="336" spans="11:11" x14ac:dyDescent="0.35">
      <c r="K336" s="28"/>
    </row>
    <row r="337" spans="11:11" x14ac:dyDescent="0.35">
      <c r="K337" s="28"/>
    </row>
    <row r="338" spans="11:11" x14ac:dyDescent="0.35">
      <c r="K338" s="28"/>
    </row>
    <row r="339" spans="11:11" x14ac:dyDescent="0.35">
      <c r="K339" s="28"/>
    </row>
    <row r="340" spans="11:11" x14ac:dyDescent="0.35">
      <c r="K340" s="28"/>
    </row>
    <row r="341" spans="11:11" x14ac:dyDescent="0.35">
      <c r="K341" s="28"/>
    </row>
    <row r="342" spans="11:11" x14ac:dyDescent="0.35">
      <c r="K342" s="28"/>
    </row>
    <row r="343" spans="11:11" x14ac:dyDescent="0.35">
      <c r="K343" s="28"/>
    </row>
    <row r="344" spans="11:11" x14ac:dyDescent="0.35">
      <c r="K344" s="28"/>
    </row>
    <row r="345" spans="11:11" x14ac:dyDescent="0.35">
      <c r="K345" s="28"/>
    </row>
    <row r="346" spans="11:11" x14ac:dyDescent="0.35">
      <c r="K346" s="28"/>
    </row>
    <row r="347" spans="11:11" x14ac:dyDescent="0.35">
      <c r="K347" s="28"/>
    </row>
    <row r="348" spans="11:11" x14ac:dyDescent="0.35">
      <c r="K348" s="28"/>
    </row>
    <row r="349" spans="11:11" x14ac:dyDescent="0.35">
      <c r="K349" s="28"/>
    </row>
    <row r="350" spans="11:11" x14ac:dyDescent="0.35">
      <c r="K350" s="28"/>
    </row>
    <row r="351" spans="11:11" x14ac:dyDescent="0.35">
      <c r="K351" s="28"/>
    </row>
    <row r="352" spans="11:11" x14ac:dyDescent="0.35">
      <c r="K352" s="28"/>
    </row>
    <row r="353" spans="11:11" x14ac:dyDescent="0.35">
      <c r="K353" s="28"/>
    </row>
    <row r="354" spans="11:11" x14ac:dyDescent="0.35">
      <c r="K354" s="28"/>
    </row>
    <row r="355" spans="11:11" x14ac:dyDescent="0.35">
      <c r="K355" s="28"/>
    </row>
    <row r="356" spans="11:11" x14ac:dyDescent="0.35">
      <c r="K356" s="28"/>
    </row>
    <row r="357" spans="11:11" x14ac:dyDescent="0.35">
      <c r="K357" s="28"/>
    </row>
    <row r="358" spans="11:11" x14ac:dyDescent="0.35">
      <c r="K358" s="28"/>
    </row>
    <row r="359" spans="11:11" x14ac:dyDescent="0.35">
      <c r="K359" s="28"/>
    </row>
    <row r="360" spans="11:11" x14ac:dyDescent="0.35">
      <c r="K360" s="28"/>
    </row>
    <row r="361" spans="11:11" x14ac:dyDescent="0.35">
      <c r="K361" s="28"/>
    </row>
    <row r="362" spans="11:11" x14ac:dyDescent="0.35">
      <c r="K362" s="28"/>
    </row>
    <row r="363" spans="11:11" x14ac:dyDescent="0.35">
      <c r="K363" s="28"/>
    </row>
    <row r="364" spans="11:11" x14ac:dyDescent="0.35">
      <c r="K364" s="28"/>
    </row>
    <row r="365" spans="11:11" x14ac:dyDescent="0.35">
      <c r="K365" s="28"/>
    </row>
    <row r="366" spans="11:11" x14ac:dyDescent="0.35">
      <c r="K366" s="28"/>
    </row>
    <row r="367" spans="11:11" x14ac:dyDescent="0.35">
      <c r="K367" s="28"/>
    </row>
    <row r="368" spans="11:11" x14ac:dyDescent="0.35">
      <c r="K368" s="28"/>
    </row>
    <row r="369" spans="11:11" x14ac:dyDescent="0.35">
      <c r="K369" s="28"/>
    </row>
    <row r="370" spans="11:11" x14ac:dyDescent="0.35">
      <c r="K370" s="28"/>
    </row>
    <row r="371" spans="11:11" x14ac:dyDescent="0.35">
      <c r="K371" s="28"/>
    </row>
    <row r="372" spans="11:11" x14ac:dyDescent="0.35">
      <c r="K372" s="28"/>
    </row>
    <row r="373" spans="11:11" x14ac:dyDescent="0.35">
      <c r="K373" s="28"/>
    </row>
    <row r="374" spans="11:11" x14ac:dyDescent="0.35">
      <c r="K374" s="28"/>
    </row>
    <row r="375" spans="11:11" x14ac:dyDescent="0.35">
      <c r="K375" s="28"/>
    </row>
    <row r="376" spans="11:11" x14ac:dyDescent="0.35">
      <c r="K376" s="28"/>
    </row>
    <row r="377" spans="11:11" x14ac:dyDescent="0.35">
      <c r="K377" s="28"/>
    </row>
    <row r="378" spans="11:11" x14ac:dyDescent="0.35">
      <c r="K378" s="28"/>
    </row>
    <row r="379" spans="11:11" x14ac:dyDescent="0.35">
      <c r="K379" s="28"/>
    </row>
    <row r="380" spans="11:11" x14ac:dyDescent="0.35">
      <c r="K380" s="28"/>
    </row>
    <row r="381" spans="11:11" x14ac:dyDescent="0.35">
      <c r="K381" s="28"/>
    </row>
    <row r="382" spans="11:11" x14ac:dyDescent="0.35">
      <c r="K382" s="28"/>
    </row>
    <row r="383" spans="11:11" x14ac:dyDescent="0.35">
      <c r="K383" s="28"/>
    </row>
    <row r="384" spans="11:11" x14ac:dyDescent="0.35">
      <c r="K384" s="28"/>
    </row>
    <row r="385" spans="11:11" x14ac:dyDescent="0.35">
      <c r="K385" s="28"/>
    </row>
    <row r="386" spans="11:11" x14ac:dyDescent="0.35">
      <c r="K386" s="28"/>
    </row>
    <row r="387" spans="11:11" x14ac:dyDescent="0.35">
      <c r="K387" s="28"/>
    </row>
    <row r="388" spans="11:11" x14ac:dyDescent="0.35">
      <c r="K388" s="28"/>
    </row>
    <row r="389" spans="11:11" x14ac:dyDescent="0.35">
      <c r="K389" s="28"/>
    </row>
    <row r="390" spans="11:11" x14ac:dyDescent="0.35">
      <c r="K390" s="28"/>
    </row>
    <row r="391" spans="11:11" x14ac:dyDescent="0.35">
      <c r="K391" s="28"/>
    </row>
    <row r="392" spans="11:11" x14ac:dyDescent="0.35">
      <c r="K392" s="28"/>
    </row>
    <row r="393" spans="11:11" x14ac:dyDescent="0.35">
      <c r="K393" s="28"/>
    </row>
    <row r="394" spans="11:11" x14ac:dyDescent="0.35">
      <c r="K394" s="28"/>
    </row>
    <row r="395" spans="11:11" x14ac:dyDescent="0.35">
      <c r="K395" s="28"/>
    </row>
    <row r="396" spans="11:11" x14ac:dyDescent="0.35">
      <c r="K396" s="28"/>
    </row>
    <row r="397" spans="11:11" x14ac:dyDescent="0.35">
      <c r="K397" s="28"/>
    </row>
    <row r="398" spans="11:11" x14ac:dyDescent="0.35">
      <c r="K398" s="28"/>
    </row>
    <row r="399" spans="11:11" x14ac:dyDescent="0.35">
      <c r="K399" s="28"/>
    </row>
    <row r="400" spans="11:11" x14ac:dyDescent="0.35">
      <c r="K400" s="28"/>
    </row>
    <row r="401" spans="11:11" x14ac:dyDescent="0.35">
      <c r="K401" s="28"/>
    </row>
    <row r="402" spans="11:11" x14ac:dyDescent="0.35">
      <c r="K402" s="28"/>
    </row>
    <row r="403" spans="11:11" x14ac:dyDescent="0.35">
      <c r="K403" s="28"/>
    </row>
    <row r="404" spans="11:11" x14ac:dyDescent="0.35">
      <c r="K404" s="28"/>
    </row>
    <row r="405" spans="11:11" x14ac:dyDescent="0.35">
      <c r="K405" s="28"/>
    </row>
    <row r="406" spans="11:11" x14ac:dyDescent="0.35">
      <c r="K406" s="28"/>
    </row>
    <row r="407" spans="11:11" x14ac:dyDescent="0.35">
      <c r="K407" s="28"/>
    </row>
    <row r="408" spans="11:11" x14ac:dyDescent="0.35">
      <c r="K408" s="28"/>
    </row>
    <row r="409" spans="11:11" x14ac:dyDescent="0.35">
      <c r="K409" s="28"/>
    </row>
    <row r="410" spans="11:11" x14ac:dyDescent="0.35">
      <c r="K410" s="28"/>
    </row>
    <row r="411" spans="11:11" x14ac:dyDescent="0.35">
      <c r="K411" s="28"/>
    </row>
    <row r="412" spans="11:11" x14ac:dyDescent="0.35">
      <c r="K412" s="28"/>
    </row>
    <row r="413" spans="11:11" x14ac:dyDescent="0.35">
      <c r="K413" s="28"/>
    </row>
    <row r="414" spans="11:11" x14ac:dyDescent="0.35">
      <c r="K414" s="28"/>
    </row>
    <row r="415" spans="11:11" x14ac:dyDescent="0.35">
      <c r="K415" s="28"/>
    </row>
    <row r="416" spans="11:11" x14ac:dyDescent="0.35">
      <c r="K416" s="28"/>
    </row>
    <row r="417" spans="11:11" x14ac:dyDescent="0.35">
      <c r="K417" s="28"/>
    </row>
    <row r="418" spans="11:11" x14ac:dyDescent="0.35">
      <c r="K418" s="28"/>
    </row>
    <row r="419" spans="11:11" x14ac:dyDescent="0.35">
      <c r="K419" s="28"/>
    </row>
    <row r="420" spans="11:11" x14ac:dyDescent="0.35">
      <c r="K420" s="28"/>
    </row>
    <row r="421" spans="11:11" x14ac:dyDescent="0.35">
      <c r="K421" s="28"/>
    </row>
    <row r="422" spans="11:11" x14ac:dyDescent="0.35">
      <c r="K422" s="28"/>
    </row>
    <row r="423" spans="11:11" x14ac:dyDescent="0.35">
      <c r="K423" s="28"/>
    </row>
    <row r="424" spans="11:11" x14ac:dyDescent="0.35">
      <c r="K424" s="28"/>
    </row>
    <row r="425" spans="11:11" x14ac:dyDescent="0.35">
      <c r="K425" s="28"/>
    </row>
    <row r="426" spans="11:11" x14ac:dyDescent="0.35">
      <c r="K426" s="28"/>
    </row>
    <row r="427" spans="11:11" x14ac:dyDescent="0.35">
      <c r="K427" s="28"/>
    </row>
    <row r="428" spans="11:11" x14ac:dyDescent="0.35">
      <c r="K428" s="28"/>
    </row>
    <row r="429" spans="11:11" x14ac:dyDescent="0.35">
      <c r="K429" s="28"/>
    </row>
    <row r="430" spans="11:11" x14ac:dyDescent="0.35">
      <c r="K430" s="28"/>
    </row>
    <row r="431" spans="11:11" x14ac:dyDescent="0.35">
      <c r="K431" s="28"/>
    </row>
    <row r="432" spans="11:11" x14ac:dyDescent="0.35">
      <c r="K432" s="28"/>
    </row>
    <row r="433" spans="11:11" x14ac:dyDescent="0.35">
      <c r="K433" s="28"/>
    </row>
    <row r="434" spans="11:11" x14ac:dyDescent="0.35">
      <c r="K434" s="28"/>
    </row>
    <row r="435" spans="11:11" x14ac:dyDescent="0.35">
      <c r="K435" s="28"/>
    </row>
    <row r="436" spans="11:11" x14ac:dyDescent="0.35">
      <c r="K436" s="28"/>
    </row>
    <row r="437" spans="11:11" x14ac:dyDescent="0.35">
      <c r="K437" s="28"/>
    </row>
    <row r="438" spans="11:11" x14ac:dyDescent="0.35">
      <c r="K438" s="28"/>
    </row>
    <row r="439" spans="11:11" x14ac:dyDescent="0.35">
      <c r="K439" s="28"/>
    </row>
    <row r="440" spans="11:11" x14ac:dyDescent="0.35">
      <c r="K440" s="28"/>
    </row>
    <row r="441" spans="11:11" x14ac:dyDescent="0.35">
      <c r="K441" s="28"/>
    </row>
    <row r="442" spans="11:11" x14ac:dyDescent="0.35">
      <c r="K442" s="28"/>
    </row>
    <row r="443" spans="11:11" x14ac:dyDescent="0.35">
      <c r="K443" s="28"/>
    </row>
    <row r="444" spans="11:11" x14ac:dyDescent="0.35">
      <c r="K444" s="28"/>
    </row>
    <row r="445" spans="11:11" x14ac:dyDescent="0.35">
      <c r="K445" s="28"/>
    </row>
    <row r="446" spans="11:11" x14ac:dyDescent="0.35">
      <c r="K446" s="28"/>
    </row>
    <row r="447" spans="11:11" x14ac:dyDescent="0.35">
      <c r="K447" s="28"/>
    </row>
    <row r="448" spans="11:11" x14ac:dyDescent="0.35">
      <c r="K448" s="28"/>
    </row>
    <row r="449" spans="11:11" x14ac:dyDescent="0.35">
      <c r="K449" s="28"/>
    </row>
    <row r="450" spans="11:11" x14ac:dyDescent="0.35">
      <c r="K450" s="28"/>
    </row>
    <row r="451" spans="11:11" x14ac:dyDescent="0.35">
      <c r="K451" s="28"/>
    </row>
    <row r="452" spans="11:11" x14ac:dyDescent="0.35">
      <c r="K452" s="28"/>
    </row>
    <row r="453" spans="11:11" x14ac:dyDescent="0.35">
      <c r="K453" s="28"/>
    </row>
    <row r="454" spans="11:11" x14ac:dyDescent="0.35">
      <c r="K454" s="28"/>
    </row>
    <row r="455" spans="11:11" x14ac:dyDescent="0.35">
      <c r="K455" s="28"/>
    </row>
    <row r="456" spans="11:11" x14ac:dyDescent="0.35">
      <c r="K456" s="28"/>
    </row>
    <row r="457" spans="11:11" x14ac:dyDescent="0.35">
      <c r="K457" s="28"/>
    </row>
    <row r="458" spans="11:11" x14ac:dyDescent="0.35">
      <c r="K458" s="28"/>
    </row>
    <row r="459" spans="11:11" x14ac:dyDescent="0.35">
      <c r="K459" s="28"/>
    </row>
    <row r="460" spans="11:11" x14ac:dyDescent="0.35">
      <c r="K460" s="28"/>
    </row>
    <row r="461" spans="11:11" x14ac:dyDescent="0.35">
      <c r="K461" s="28"/>
    </row>
    <row r="462" spans="11:11" x14ac:dyDescent="0.35">
      <c r="K462" s="28"/>
    </row>
    <row r="463" spans="11:11" x14ac:dyDescent="0.35">
      <c r="K463" s="28"/>
    </row>
    <row r="464" spans="11:11" x14ac:dyDescent="0.35">
      <c r="K464" s="28"/>
    </row>
    <row r="465" spans="11:11" x14ac:dyDescent="0.35">
      <c r="K465" s="28"/>
    </row>
    <row r="466" spans="11:11" x14ac:dyDescent="0.35">
      <c r="K466" s="28"/>
    </row>
    <row r="467" spans="11:11" x14ac:dyDescent="0.35">
      <c r="K467" s="28"/>
    </row>
    <row r="468" spans="11:11" x14ac:dyDescent="0.35">
      <c r="K468" s="28"/>
    </row>
    <row r="469" spans="11:11" x14ac:dyDescent="0.35">
      <c r="K469" s="28"/>
    </row>
    <row r="470" spans="11:11" x14ac:dyDescent="0.35">
      <c r="K470" s="28"/>
    </row>
    <row r="471" spans="11:11" x14ac:dyDescent="0.35">
      <c r="K471" s="28"/>
    </row>
    <row r="472" spans="11:11" x14ac:dyDescent="0.35">
      <c r="K472" s="28"/>
    </row>
    <row r="473" spans="11:11" x14ac:dyDescent="0.35">
      <c r="K473" s="28"/>
    </row>
    <row r="474" spans="11:11" x14ac:dyDescent="0.35">
      <c r="K474" s="28"/>
    </row>
    <row r="475" spans="11:11" x14ac:dyDescent="0.35">
      <c r="K475" s="28"/>
    </row>
    <row r="476" spans="11:11" x14ac:dyDescent="0.35">
      <c r="K476" s="28"/>
    </row>
    <row r="477" spans="11:11" x14ac:dyDescent="0.35">
      <c r="K477" s="28"/>
    </row>
    <row r="478" spans="11:11" x14ac:dyDescent="0.35">
      <c r="K478" s="28"/>
    </row>
    <row r="479" spans="11:11" x14ac:dyDescent="0.35">
      <c r="K479" s="28"/>
    </row>
    <row r="480" spans="11:11" x14ac:dyDescent="0.35">
      <c r="K480" s="28"/>
    </row>
    <row r="481" spans="11:11" x14ac:dyDescent="0.35">
      <c r="K481" s="28"/>
    </row>
    <row r="482" spans="11:11" x14ac:dyDescent="0.35">
      <c r="K482" s="28"/>
    </row>
    <row r="483" spans="11:11" x14ac:dyDescent="0.35">
      <c r="K483" s="28"/>
    </row>
    <row r="484" spans="11:11" x14ac:dyDescent="0.35">
      <c r="K484" s="28"/>
    </row>
    <row r="485" spans="11:11" x14ac:dyDescent="0.35">
      <c r="K485" s="28"/>
    </row>
    <row r="486" spans="11:11" x14ac:dyDescent="0.35">
      <c r="K486" s="28"/>
    </row>
    <row r="487" spans="11:11" x14ac:dyDescent="0.35">
      <c r="K487" s="28"/>
    </row>
    <row r="488" spans="11:11" x14ac:dyDescent="0.35">
      <c r="K488" s="28"/>
    </row>
    <row r="489" spans="11:11" x14ac:dyDescent="0.35">
      <c r="K489" s="28"/>
    </row>
    <row r="490" spans="11:11" x14ac:dyDescent="0.35">
      <c r="K490" s="28"/>
    </row>
    <row r="491" spans="11:11" x14ac:dyDescent="0.35">
      <c r="K491" s="28"/>
    </row>
    <row r="492" spans="11:11" x14ac:dyDescent="0.35">
      <c r="K492" s="28"/>
    </row>
    <row r="493" spans="11:11" x14ac:dyDescent="0.35">
      <c r="K493" s="28"/>
    </row>
    <row r="494" spans="11:11" x14ac:dyDescent="0.35">
      <c r="K494" s="28"/>
    </row>
    <row r="495" spans="11:11" x14ac:dyDescent="0.35">
      <c r="K495" s="28"/>
    </row>
    <row r="496" spans="11:11" x14ac:dyDescent="0.35">
      <c r="K496" s="28"/>
    </row>
    <row r="497" spans="11:11" x14ac:dyDescent="0.35">
      <c r="K497" s="28"/>
    </row>
    <row r="498" spans="11:11" x14ac:dyDescent="0.35">
      <c r="K498" s="28"/>
    </row>
    <row r="499" spans="11:11" x14ac:dyDescent="0.35">
      <c r="K499" s="28"/>
    </row>
    <row r="500" spans="11:11" x14ac:dyDescent="0.35">
      <c r="K500" s="28"/>
    </row>
    <row r="501" spans="11:11" x14ac:dyDescent="0.35">
      <c r="K501" s="28"/>
    </row>
    <row r="502" spans="11:11" x14ac:dyDescent="0.35">
      <c r="K502" s="28"/>
    </row>
    <row r="503" spans="11:11" x14ac:dyDescent="0.35">
      <c r="K503" s="28"/>
    </row>
    <row r="504" spans="11:11" x14ac:dyDescent="0.35">
      <c r="K504" s="28"/>
    </row>
    <row r="505" spans="11:11" x14ac:dyDescent="0.35">
      <c r="K505" s="28"/>
    </row>
    <row r="506" spans="11:11" x14ac:dyDescent="0.35">
      <c r="K506" s="28"/>
    </row>
    <row r="507" spans="11:11" x14ac:dyDescent="0.35">
      <c r="K507" s="28"/>
    </row>
    <row r="508" spans="11:11" x14ac:dyDescent="0.35">
      <c r="K508" s="28"/>
    </row>
    <row r="509" spans="11:11" x14ac:dyDescent="0.35">
      <c r="K509" s="28"/>
    </row>
    <row r="510" spans="11:11" x14ac:dyDescent="0.35">
      <c r="K510" s="28"/>
    </row>
    <row r="511" spans="11:11" x14ac:dyDescent="0.35">
      <c r="K511" s="28"/>
    </row>
    <row r="512" spans="11:11" x14ac:dyDescent="0.35">
      <c r="K512" s="28"/>
    </row>
    <row r="513" spans="11:11" x14ac:dyDescent="0.35">
      <c r="K513" s="28"/>
    </row>
    <row r="514" spans="11:11" x14ac:dyDescent="0.35">
      <c r="K514" s="28"/>
    </row>
    <row r="515" spans="11:11" x14ac:dyDescent="0.35">
      <c r="K515" s="28"/>
    </row>
    <row r="516" spans="11:11" x14ac:dyDescent="0.35">
      <c r="K516" s="28"/>
    </row>
    <row r="517" spans="11:11" x14ac:dyDescent="0.35">
      <c r="K517" s="28"/>
    </row>
    <row r="518" spans="11:11" x14ac:dyDescent="0.35">
      <c r="K518" s="28"/>
    </row>
    <row r="519" spans="11:11" x14ac:dyDescent="0.35">
      <c r="K519" s="28"/>
    </row>
    <row r="520" spans="11:11" x14ac:dyDescent="0.35">
      <c r="K520" s="28"/>
    </row>
    <row r="521" spans="11:11" x14ac:dyDescent="0.35">
      <c r="K521" s="28"/>
    </row>
    <row r="522" spans="11:11" x14ac:dyDescent="0.35">
      <c r="K522" s="28"/>
    </row>
    <row r="523" spans="11:11" x14ac:dyDescent="0.35">
      <c r="K523" s="28"/>
    </row>
    <row r="524" spans="11:11" x14ac:dyDescent="0.35">
      <c r="K524" s="28"/>
    </row>
    <row r="525" spans="11:11" x14ac:dyDescent="0.35">
      <c r="K525" s="28"/>
    </row>
    <row r="526" spans="11:11" x14ac:dyDescent="0.35">
      <c r="K526" s="28"/>
    </row>
    <row r="527" spans="11:11" x14ac:dyDescent="0.35">
      <c r="K527" s="28"/>
    </row>
    <row r="528" spans="11:11" x14ac:dyDescent="0.35">
      <c r="K528" s="28"/>
    </row>
    <row r="529" spans="11:11" x14ac:dyDescent="0.35">
      <c r="K529" s="28"/>
    </row>
    <row r="530" spans="11:11" x14ac:dyDescent="0.35">
      <c r="K530" s="28"/>
    </row>
    <row r="531" spans="11:11" x14ac:dyDescent="0.35">
      <c r="K531" s="28"/>
    </row>
    <row r="532" spans="11:11" x14ac:dyDescent="0.35">
      <c r="K532" s="28"/>
    </row>
    <row r="533" spans="11:11" x14ac:dyDescent="0.35">
      <c r="K533" s="28"/>
    </row>
    <row r="534" spans="11:11" x14ac:dyDescent="0.35">
      <c r="K534" s="28"/>
    </row>
    <row r="535" spans="11:11" x14ac:dyDescent="0.35">
      <c r="K535" s="28"/>
    </row>
    <row r="536" spans="11:11" x14ac:dyDescent="0.35">
      <c r="K536" s="28"/>
    </row>
    <row r="537" spans="11:11" x14ac:dyDescent="0.35">
      <c r="K537" s="28"/>
    </row>
    <row r="538" spans="11:11" x14ac:dyDescent="0.35">
      <c r="K538" s="28"/>
    </row>
    <row r="539" spans="11:11" x14ac:dyDescent="0.35">
      <c r="K539" s="28"/>
    </row>
    <row r="540" spans="11:11" x14ac:dyDescent="0.35">
      <c r="K540" s="28"/>
    </row>
    <row r="541" spans="11:11" x14ac:dyDescent="0.35">
      <c r="K541" s="28"/>
    </row>
    <row r="542" spans="11:11" x14ac:dyDescent="0.35">
      <c r="K542" s="28"/>
    </row>
    <row r="543" spans="11:11" x14ac:dyDescent="0.35">
      <c r="K543" s="28"/>
    </row>
    <row r="544" spans="11:11" x14ac:dyDescent="0.35">
      <c r="K544" s="28"/>
    </row>
    <row r="545" spans="11:11" x14ac:dyDescent="0.35">
      <c r="K545" s="28"/>
    </row>
    <row r="546" spans="11:11" x14ac:dyDescent="0.35">
      <c r="K546" s="28"/>
    </row>
    <row r="547" spans="11:11" x14ac:dyDescent="0.35">
      <c r="K547" s="28"/>
    </row>
    <row r="548" spans="11:11" x14ac:dyDescent="0.35">
      <c r="K548" s="28"/>
    </row>
    <row r="549" spans="11:11" x14ac:dyDescent="0.35">
      <c r="K549" s="28"/>
    </row>
    <row r="550" spans="11:11" x14ac:dyDescent="0.35">
      <c r="K550" s="28"/>
    </row>
    <row r="551" spans="11:11" x14ac:dyDescent="0.35">
      <c r="K551" s="28"/>
    </row>
    <row r="552" spans="11:11" x14ac:dyDescent="0.35">
      <c r="K552" s="28"/>
    </row>
    <row r="553" spans="11:11" x14ac:dyDescent="0.35">
      <c r="K553" s="28"/>
    </row>
    <row r="554" spans="11:11" x14ac:dyDescent="0.35">
      <c r="K554" s="28"/>
    </row>
    <row r="555" spans="11:11" x14ac:dyDescent="0.35">
      <c r="K555" s="28"/>
    </row>
    <row r="556" spans="11:11" x14ac:dyDescent="0.35">
      <c r="K556" s="28"/>
    </row>
    <row r="557" spans="11:11" x14ac:dyDescent="0.35">
      <c r="K557" s="28"/>
    </row>
    <row r="558" spans="11:11" x14ac:dyDescent="0.35">
      <c r="K558" s="28"/>
    </row>
    <row r="559" spans="11:11" x14ac:dyDescent="0.35">
      <c r="K559" s="28"/>
    </row>
    <row r="560" spans="11:11" x14ac:dyDescent="0.35">
      <c r="K560" s="28"/>
    </row>
    <row r="561" spans="11:11" x14ac:dyDescent="0.35">
      <c r="K561" s="28"/>
    </row>
    <row r="562" spans="11:11" x14ac:dyDescent="0.35">
      <c r="K562" s="28"/>
    </row>
    <row r="563" spans="11:11" x14ac:dyDescent="0.35">
      <c r="K563" s="28"/>
    </row>
    <row r="564" spans="11:11" x14ac:dyDescent="0.35">
      <c r="K564" s="28"/>
    </row>
    <row r="565" spans="11:11" x14ac:dyDescent="0.35">
      <c r="K565" s="28"/>
    </row>
    <row r="566" spans="11:11" x14ac:dyDescent="0.35">
      <c r="K566" s="28"/>
    </row>
    <row r="567" spans="11:11" x14ac:dyDescent="0.35">
      <c r="K567" s="28"/>
    </row>
    <row r="568" spans="11:11" x14ac:dyDescent="0.35">
      <c r="K568" s="28"/>
    </row>
    <row r="569" spans="11:11" x14ac:dyDescent="0.35">
      <c r="K569" s="28"/>
    </row>
    <row r="570" spans="11:11" x14ac:dyDescent="0.35">
      <c r="K570" s="28"/>
    </row>
    <row r="571" spans="11:11" x14ac:dyDescent="0.35">
      <c r="K571" s="28"/>
    </row>
    <row r="572" spans="11:11" x14ac:dyDescent="0.35">
      <c r="K572" s="28"/>
    </row>
    <row r="573" spans="11:11" x14ac:dyDescent="0.35">
      <c r="K573" s="28"/>
    </row>
    <row r="574" spans="11:11" x14ac:dyDescent="0.35">
      <c r="K574" s="28"/>
    </row>
    <row r="575" spans="11:11" x14ac:dyDescent="0.35">
      <c r="K575" s="28"/>
    </row>
    <row r="576" spans="11:11" x14ac:dyDescent="0.35">
      <c r="K576" s="28"/>
    </row>
    <row r="577" spans="11:11" x14ac:dyDescent="0.35">
      <c r="K577" s="28"/>
    </row>
    <row r="578" spans="11:11" x14ac:dyDescent="0.35">
      <c r="K578" s="28"/>
    </row>
    <row r="579" spans="11:11" x14ac:dyDescent="0.35">
      <c r="K579" s="28"/>
    </row>
    <row r="580" spans="11:11" x14ac:dyDescent="0.35">
      <c r="K580" s="28"/>
    </row>
    <row r="581" spans="11:11" x14ac:dyDescent="0.35">
      <c r="K581" s="28"/>
    </row>
    <row r="582" spans="11:11" x14ac:dyDescent="0.35">
      <c r="K582" s="28"/>
    </row>
    <row r="583" spans="11:11" x14ac:dyDescent="0.35">
      <c r="K583" s="28"/>
    </row>
    <row r="584" spans="11:11" x14ac:dyDescent="0.35">
      <c r="K584" s="28"/>
    </row>
    <row r="585" spans="11:11" x14ac:dyDescent="0.35">
      <c r="K585" s="28"/>
    </row>
    <row r="586" spans="11:11" x14ac:dyDescent="0.35">
      <c r="K586" s="28"/>
    </row>
    <row r="587" spans="11:11" x14ac:dyDescent="0.35">
      <c r="K587" s="28"/>
    </row>
    <row r="588" spans="11:11" x14ac:dyDescent="0.35">
      <c r="K588" s="28"/>
    </row>
    <row r="589" spans="11:11" x14ac:dyDescent="0.35">
      <c r="K589" s="28"/>
    </row>
    <row r="590" spans="11:11" x14ac:dyDescent="0.35">
      <c r="K590" s="28"/>
    </row>
    <row r="591" spans="11:11" x14ac:dyDescent="0.35">
      <c r="K591" s="28"/>
    </row>
    <row r="592" spans="11:11" x14ac:dyDescent="0.35">
      <c r="K592" s="28"/>
    </row>
    <row r="593" spans="11:11" x14ac:dyDescent="0.35">
      <c r="K593" s="28"/>
    </row>
    <row r="594" spans="11:11" x14ac:dyDescent="0.35">
      <c r="K594" s="28"/>
    </row>
    <row r="595" spans="11:11" x14ac:dyDescent="0.35">
      <c r="K595" s="28"/>
    </row>
    <row r="596" spans="11:11" x14ac:dyDescent="0.35">
      <c r="K596" s="28"/>
    </row>
    <row r="597" spans="11:11" x14ac:dyDescent="0.35">
      <c r="K597" s="28"/>
    </row>
    <row r="598" spans="11:11" x14ac:dyDescent="0.35">
      <c r="K598" s="28"/>
    </row>
    <row r="599" spans="11:11" x14ac:dyDescent="0.35">
      <c r="K599" s="28"/>
    </row>
    <row r="600" spans="11:11" x14ac:dyDescent="0.35">
      <c r="K600" s="28"/>
    </row>
    <row r="601" spans="11:11" x14ac:dyDescent="0.35">
      <c r="K601" s="28"/>
    </row>
    <row r="602" spans="11:11" x14ac:dyDescent="0.35">
      <c r="K602" s="28"/>
    </row>
    <row r="603" spans="11:11" x14ac:dyDescent="0.35">
      <c r="K603" s="28"/>
    </row>
    <row r="604" spans="11:11" x14ac:dyDescent="0.35">
      <c r="K604" s="28"/>
    </row>
    <row r="605" spans="11:11" x14ac:dyDescent="0.35">
      <c r="K605" s="28"/>
    </row>
    <row r="606" spans="11:11" x14ac:dyDescent="0.35">
      <c r="K606" s="28"/>
    </row>
    <row r="607" spans="11:11" x14ac:dyDescent="0.35">
      <c r="K607" s="28"/>
    </row>
    <row r="608" spans="11:11" x14ac:dyDescent="0.35">
      <c r="K608" s="28"/>
    </row>
    <row r="609" spans="11:11" x14ac:dyDescent="0.35">
      <c r="K609" s="28"/>
    </row>
    <row r="610" spans="11:11" x14ac:dyDescent="0.35">
      <c r="K610" s="28"/>
    </row>
    <row r="611" spans="11:11" x14ac:dyDescent="0.35">
      <c r="K611" s="28"/>
    </row>
    <row r="612" spans="11:11" x14ac:dyDescent="0.35">
      <c r="K612" s="28"/>
    </row>
    <row r="613" spans="11:11" x14ac:dyDescent="0.35">
      <c r="K613" s="28"/>
    </row>
    <row r="614" spans="11:11" x14ac:dyDescent="0.35">
      <c r="K614" s="28"/>
    </row>
    <row r="615" spans="11:11" x14ac:dyDescent="0.35">
      <c r="K615" s="28"/>
    </row>
    <row r="616" spans="11:11" x14ac:dyDescent="0.35">
      <c r="K616" s="28"/>
    </row>
    <row r="617" spans="11:11" x14ac:dyDescent="0.35">
      <c r="K617" s="28"/>
    </row>
    <row r="618" spans="11:11" x14ac:dyDescent="0.35">
      <c r="K618" s="28"/>
    </row>
    <row r="619" spans="11:11" x14ac:dyDescent="0.35">
      <c r="K619" s="28"/>
    </row>
    <row r="620" spans="11:11" x14ac:dyDescent="0.35">
      <c r="K620" s="28"/>
    </row>
    <row r="621" spans="11:11" x14ac:dyDescent="0.35">
      <c r="K621" s="28"/>
    </row>
    <row r="622" spans="11:11" x14ac:dyDescent="0.35">
      <c r="K622" s="28"/>
    </row>
    <row r="623" spans="11:11" x14ac:dyDescent="0.35">
      <c r="K623" s="28"/>
    </row>
    <row r="624" spans="11:11" x14ac:dyDescent="0.35">
      <c r="K624" s="28"/>
    </row>
    <row r="625" spans="11:11" x14ac:dyDescent="0.35">
      <c r="K625" s="28"/>
    </row>
    <row r="626" spans="11:11" x14ac:dyDescent="0.35">
      <c r="K626" s="28"/>
    </row>
    <row r="627" spans="11:11" x14ac:dyDescent="0.35">
      <c r="K627" s="28"/>
    </row>
    <row r="628" spans="11:11" x14ac:dyDescent="0.35">
      <c r="K628" s="28"/>
    </row>
    <row r="629" spans="11:11" x14ac:dyDescent="0.35">
      <c r="K629" s="28"/>
    </row>
    <row r="630" spans="11:11" x14ac:dyDescent="0.35">
      <c r="K630" s="28"/>
    </row>
    <row r="631" spans="11:11" x14ac:dyDescent="0.35">
      <c r="K631" s="28"/>
    </row>
    <row r="632" spans="11:11" x14ac:dyDescent="0.35">
      <c r="K632" s="28"/>
    </row>
    <row r="633" spans="11:11" x14ac:dyDescent="0.35">
      <c r="K633" s="28"/>
    </row>
    <row r="634" spans="11:11" x14ac:dyDescent="0.35">
      <c r="K634" s="28"/>
    </row>
    <row r="635" spans="11:11" x14ac:dyDescent="0.35">
      <c r="K635" s="28"/>
    </row>
    <row r="636" spans="11:11" x14ac:dyDescent="0.35">
      <c r="K636" s="28"/>
    </row>
    <row r="637" spans="11:11" x14ac:dyDescent="0.35">
      <c r="K637" s="28"/>
    </row>
    <row r="638" spans="11:11" x14ac:dyDescent="0.35">
      <c r="K638" s="28"/>
    </row>
    <row r="639" spans="11:11" x14ac:dyDescent="0.35">
      <c r="K639" s="28"/>
    </row>
    <row r="640" spans="11:11" x14ac:dyDescent="0.35">
      <c r="K640" s="28"/>
    </row>
    <row r="641" spans="11:11" x14ac:dyDescent="0.35">
      <c r="K641" s="28"/>
    </row>
    <row r="642" spans="11:11" x14ac:dyDescent="0.35">
      <c r="K642" s="28"/>
    </row>
    <row r="643" spans="11:11" x14ac:dyDescent="0.35">
      <c r="K643" s="28"/>
    </row>
    <row r="644" spans="11:11" x14ac:dyDescent="0.35">
      <c r="K644" s="28"/>
    </row>
    <row r="645" spans="11:11" x14ac:dyDescent="0.35">
      <c r="K645" s="28"/>
    </row>
    <row r="646" spans="11:11" x14ac:dyDescent="0.35">
      <c r="K646" s="28"/>
    </row>
    <row r="647" spans="11:11" x14ac:dyDescent="0.35">
      <c r="K647" s="28"/>
    </row>
    <row r="648" spans="11:11" x14ac:dyDescent="0.35">
      <c r="K648" s="28"/>
    </row>
    <row r="649" spans="11:11" x14ac:dyDescent="0.35">
      <c r="K649" s="28"/>
    </row>
    <row r="650" spans="11:11" x14ac:dyDescent="0.35">
      <c r="K650" s="28"/>
    </row>
    <row r="651" spans="11:11" x14ac:dyDescent="0.35">
      <c r="K651" s="28"/>
    </row>
    <row r="652" spans="11:11" x14ac:dyDescent="0.35">
      <c r="K652" s="28"/>
    </row>
    <row r="653" spans="11:11" x14ac:dyDescent="0.35">
      <c r="K653" s="28"/>
    </row>
    <row r="654" spans="11:11" x14ac:dyDescent="0.35">
      <c r="K654" s="28"/>
    </row>
    <row r="655" spans="11:11" x14ac:dyDescent="0.35">
      <c r="K655" s="28"/>
    </row>
    <row r="656" spans="11:11" x14ac:dyDescent="0.35">
      <c r="K656" s="28"/>
    </row>
    <row r="657" spans="11:11" x14ac:dyDescent="0.35">
      <c r="K657" s="28"/>
    </row>
    <row r="658" spans="11:11" x14ac:dyDescent="0.35">
      <c r="K658" s="28"/>
    </row>
    <row r="659" spans="11:11" x14ac:dyDescent="0.35">
      <c r="K659" s="28"/>
    </row>
    <row r="660" spans="11:11" x14ac:dyDescent="0.35">
      <c r="K660" s="28"/>
    </row>
    <row r="661" spans="11:11" x14ac:dyDescent="0.35">
      <c r="K661" s="28"/>
    </row>
    <row r="662" spans="11:11" x14ac:dyDescent="0.35">
      <c r="K662" s="28"/>
    </row>
    <row r="663" spans="11:11" x14ac:dyDescent="0.35">
      <c r="K663" s="28"/>
    </row>
    <row r="664" spans="11:11" x14ac:dyDescent="0.35">
      <c r="K664" s="28"/>
    </row>
    <row r="665" spans="11:11" x14ac:dyDescent="0.35">
      <c r="K665" s="28"/>
    </row>
    <row r="666" spans="11:11" x14ac:dyDescent="0.35">
      <c r="K666" s="28"/>
    </row>
    <row r="667" spans="11:11" x14ac:dyDescent="0.35">
      <c r="K667" s="28"/>
    </row>
    <row r="668" spans="11:11" x14ac:dyDescent="0.35">
      <c r="K668" s="28"/>
    </row>
    <row r="669" spans="11:11" x14ac:dyDescent="0.35">
      <c r="K669" s="28"/>
    </row>
    <row r="670" spans="11:11" x14ac:dyDescent="0.35">
      <c r="K670" s="28"/>
    </row>
    <row r="671" spans="11:11" x14ac:dyDescent="0.35">
      <c r="K671" s="28"/>
    </row>
    <row r="672" spans="11:11" x14ac:dyDescent="0.35">
      <c r="K672" s="28"/>
    </row>
    <row r="673" spans="11:11" x14ac:dyDescent="0.35">
      <c r="K673" s="28"/>
    </row>
    <row r="674" spans="11:11" x14ac:dyDescent="0.35">
      <c r="K674" s="28"/>
    </row>
    <row r="675" spans="11:11" x14ac:dyDescent="0.35">
      <c r="K675" s="28"/>
    </row>
    <row r="676" spans="11:11" x14ac:dyDescent="0.35">
      <c r="K676" s="28"/>
    </row>
    <row r="677" spans="11:11" x14ac:dyDescent="0.35">
      <c r="K677" s="28"/>
    </row>
    <row r="678" spans="11:11" x14ac:dyDescent="0.35">
      <c r="K678" s="28"/>
    </row>
    <row r="679" spans="11:11" x14ac:dyDescent="0.35">
      <c r="K679" s="28"/>
    </row>
    <row r="680" spans="11:11" x14ac:dyDescent="0.35">
      <c r="K680" s="28"/>
    </row>
    <row r="681" spans="11:11" x14ac:dyDescent="0.35">
      <c r="K681" s="28"/>
    </row>
    <row r="682" spans="11:11" x14ac:dyDescent="0.35">
      <c r="K682" s="28"/>
    </row>
    <row r="683" spans="11:11" x14ac:dyDescent="0.35">
      <c r="K683" s="28"/>
    </row>
    <row r="684" spans="11:11" x14ac:dyDescent="0.35">
      <c r="K684" s="28"/>
    </row>
    <row r="685" spans="11:11" x14ac:dyDescent="0.35">
      <c r="K685" s="28"/>
    </row>
    <row r="686" spans="11:11" x14ac:dyDescent="0.35">
      <c r="K686" s="28"/>
    </row>
    <row r="687" spans="11:11" x14ac:dyDescent="0.35">
      <c r="K687" s="28"/>
    </row>
    <row r="688" spans="11:11" x14ac:dyDescent="0.35">
      <c r="K688" s="28"/>
    </row>
    <row r="689" spans="11:11" x14ac:dyDescent="0.35">
      <c r="K689" s="28"/>
    </row>
    <row r="690" spans="11:11" x14ac:dyDescent="0.35">
      <c r="K690" s="28"/>
    </row>
    <row r="691" spans="11:11" x14ac:dyDescent="0.35">
      <c r="K691" s="28"/>
    </row>
    <row r="692" spans="11:11" x14ac:dyDescent="0.35">
      <c r="K692" s="28"/>
    </row>
    <row r="693" spans="11:11" x14ac:dyDescent="0.35">
      <c r="K693" s="28"/>
    </row>
    <row r="694" spans="11:11" x14ac:dyDescent="0.35">
      <c r="K694" s="28"/>
    </row>
    <row r="695" spans="11:11" x14ac:dyDescent="0.35">
      <c r="K695" s="28"/>
    </row>
    <row r="696" spans="11:11" x14ac:dyDescent="0.35">
      <c r="K696" s="28"/>
    </row>
    <row r="697" spans="11:11" x14ac:dyDescent="0.35">
      <c r="K697" s="28"/>
    </row>
    <row r="698" spans="11:11" x14ac:dyDescent="0.35">
      <c r="K698" s="28"/>
    </row>
    <row r="699" spans="11:11" x14ac:dyDescent="0.35">
      <c r="K699" s="28"/>
    </row>
    <row r="700" spans="11:11" x14ac:dyDescent="0.35">
      <c r="K700" s="28"/>
    </row>
    <row r="701" spans="11:11" x14ac:dyDescent="0.35">
      <c r="K701" s="28"/>
    </row>
    <row r="702" spans="11:11" x14ac:dyDescent="0.35">
      <c r="K702" s="28"/>
    </row>
    <row r="703" spans="11:11" x14ac:dyDescent="0.35">
      <c r="K703" s="28"/>
    </row>
    <row r="704" spans="11:11" x14ac:dyDescent="0.35">
      <c r="K704" s="28"/>
    </row>
    <row r="705" spans="11:11" x14ac:dyDescent="0.35">
      <c r="K705" s="28"/>
    </row>
    <row r="706" spans="11:11" x14ac:dyDescent="0.35">
      <c r="K706" s="28"/>
    </row>
    <row r="707" spans="11:11" x14ac:dyDescent="0.35">
      <c r="K707" s="28"/>
    </row>
    <row r="708" spans="11:11" x14ac:dyDescent="0.35">
      <c r="K708" s="28"/>
    </row>
    <row r="709" spans="11:11" x14ac:dyDescent="0.35">
      <c r="K709" s="28"/>
    </row>
    <row r="710" spans="11:11" x14ac:dyDescent="0.35">
      <c r="K710" s="28"/>
    </row>
    <row r="711" spans="11:11" x14ac:dyDescent="0.35">
      <c r="K711" s="28"/>
    </row>
    <row r="712" spans="11:11" x14ac:dyDescent="0.35">
      <c r="K712" s="28"/>
    </row>
    <row r="713" spans="11:11" x14ac:dyDescent="0.35">
      <c r="K713" s="28"/>
    </row>
    <row r="714" spans="11:11" x14ac:dyDescent="0.35">
      <c r="K714" s="28"/>
    </row>
    <row r="715" spans="11:11" x14ac:dyDescent="0.35">
      <c r="K715" s="28"/>
    </row>
    <row r="716" spans="11:11" x14ac:dyDescent="0.35">
      <c r="K716" s="28"/>
    </row>
    <row r="717" spans="11:11" x14ac:dyDescent="0.35">
      <c r="K717" s="28"/>
    </row>
    <row r="718" spans="11:11" x14ac:dyDescent="0.35">
      <c r="K718" s="28"/>
    </row>
    <row r="719" spans="11:11" x14ac:dyDescent="0.35">
      <c r="K719" s="28"/>
    </row>
    <row r="720" spans="11:11" x14ac:dyDescent="0.35">
      <c r="K720" s="28"/>
    </row>
    <row r="721" spans="11:11" x14ac:dyDescent="0.35">
      <c r="K721" s="28"/>
    </row>
    <row r="722" spans="11:11" x14ac:dyDescent="0.35">
      <c r="K722" s="28"/>
    </row>
    <row r="723" spans="11:11" x14ac:dyDescent="0.35">
      <c r="K723" s="28"/>
    </row>
    <row r="724" spans="11:11" x14ac:dyDescent="0.35">
      <c r="K724" s="28"/>
    </row>
    <row r="725" spans="11:11" x14ac:dyDescent="0.35">
      <c r="K725" s="28"/>
    </row>
    <row r="726" spans="11:11" x14ac:dyDescent="0.35">
      <c r="K726" s="28"/>
    </row>
    <row r="727" spans="11:11" x14ac:dyDescent="0.35">
      <c r="K727" s="28"/>
    </row>
    <row r="728" spans="11:11" x14ac:dyDescent="0.35">
      <c r="K728" s="28"/>
    </row>
    <row r="729" spans="11:11" x14ac:dyDescent="0.35">
      <c r="K729" s="28"/>
    </row>
    <row r="730" spans="11:11" x14ac:dyDescent="0.35">
      <c r="K730" s="28"/>
    </row>
    <row r="731" spans="11:11" x14ac:dyDescent="0.35">
      <c r="K731" s="28"/>
    </row>
    <row r="732" spans="11:11" x14ac:dyDescent="0.35">
      <c r="K732" s="28"/>
    </row>
    <row r="733" spans="11:11" x14ac:dyDescent="0.35">
      <c r="K733" s="28"/>
    </row>
    <row r="734" spans="11:11" x14ac:dyDescent="0.35">
      <c r="K734" s="28"/>
    </row>
    <row r="735" spans="11:11" x14ac:dyDescent="0.35">
      <c r="K735" s="28"/>
    </row>
    <row r="736" spans="11:11" x14ac:dyDescent="0.35">
      <c r="K736" s="28"/>
    </row>
    <row r="737" spans="11:11" x14ac:dyDescent="0.35">
      <c r="K737" s="28"/>
    </row>
    <row r="738" spans="11:11" x14ac:dyDescent="0.35">
      <c r="K738" s="28"/>
    </row>
    <row r="739" spans="11:11" x14ac:dyDescent="0.35">
      <c r="K739" s="28"/>
    </row>
    <row r="740" spans="11:11" x14ac:dyDescent="0.35">
      <c r="K740" s="28"/>
    </row>
    <row r="741" spans="11:11" x14ac:dyDescent="0.35">
      <c r="K741" s="28"/>
    </row>
    <row r="742" spans="11:11" x14ac:dyDescent="0.35">
      <c r="K742" s="28"/>
    </row>
    <row r="743" spans="11:11" x14ac:dyDescent="0.35">
      <c r="K743" s="28"/>
    </row>
    <row r="744" spans="11:11" x14ac:dyDescent="0.35">
      <c r="K744" s="28"/>
    </row>
    <row r="745" spans="11:11" x14ac:dyDescent="0.35">
      <c r="K745" s="28"/>
    </row>
    <row r="746" spans="11:11" x14ac:dyDescent="0.35">
      <c r="K746" s="28"/>
    </row>
    <row r="747" spans="11:11" x14ac:dyDescent="0.35">
      <c r="K747" s="28"/>
    </row>
    <row r="748" spans="11:11" x14ac:dyDescent="0.35">
      <c r="K748" s="28"/>
    </row>
    <row r="749" spans="11:11" x14ac:dyDescent="0.35">
      <c r="K749" s="28"/>
    </row>
    <row r="750" spans="11:11" x14ac:dyDescent="0.35">
      <c r="K750" s="28"/>
    </row>
    <row r="751" spans="11:11" x14ac:dyDescent="0.35">
      <c r="K751" s="28"/>
    </row>
    <row r="752" spans="11:11" x14ac:dyDescent="0.35">
      <c r="K752" s="28"/>
    </row>
    <row r="753" spans="11:11" x14ac:dyDescent="0.35">
      <c r="K753" s="28"/>
    </row>
    <row r="754" spans="11:11" x14ac:dyDescent="0.35">
      <c r="K754" s="28"/>
    </row>
    <row r="755" spans="11:11" x14ac:dyDescent="0.35">
      <c r="K755" s="28"/>
    </row>
    <row r="756" spans="11:11" x14ac:dyDescent="0.35">
      <c r="K756" s="28"/>
    </row>
    <row r="757" spans="11:11" x14ac:dyDescent="0.35">
      <c r="K757" s="28"/>
    </row>
    <row r="758" spans="11:11" x14ac:dyDescent="0.35">
      <c r="K758" s="28"/>
    </row>
    <row r="759" spans="11:11" x14ac:dyDescent="0.35">
      <c r="K759" s="28"/>
    </row>
    <row r="760" spans="11:11" x14ac:dyDescent="0.35">
      <c r="K760" s="28"/>
    </row>
    <row r="761" spans="11:11" x14ac:dyDescent="0.35">
      <c r="K761" s="28"/>
    </row>
    <row r="762" spans="11:11" x14ac:dyDescent="0.35">
      <c r="K762" s="28"/>
    </row>
    <row r="763" spans="11:11" x14ac:dyDescent="0.35">
      <c r="K763" s="28"/>
    </row>
    <row r="764" spans="11:11" x14ac:dyDescent="0.35">
      <c r="K764" s="28"/>
    </row>
    <row r="765" spans="11:11" x14ac:dyDescent="0.35">
      <c r="K765" s="28"/>
    </row>
    <row r="766" spans="11:11" x14ac:dyDescent="0.35">
      <c r="K766" s="28"/>
    </row>
    <row r="767" spans="11:11" x14ac:dyDescent="0.35">
      <c r="K767" s="28"/>
    </row>
    <row r="768" spans="11:11" x14ac:dyDescent="0.35">
      <c r="K768" s="28"/>
    </row>
    <row r="769" spans="11:11" x14ac:dyDescent="0.35">
      <c r="K769" s="28"/>
    </row>
    <row r="770" spans="11:11" x14ac:dyDescent="0.35">
      <c r="K770" s="28"/>
    </row>
    <row r="771" spans="11:11" x14ac:dyDescent="0.35">
      <c r="K771" s="28"/>
    </row>
    <row r="772" spans="11:11" x14ac:dyDescent="0.35">
      <c r="K772" s="28"/>
    </row>
    <row r="773" spans="11:11" x14ac:dyDescent="0.35">
      <c r="K773" s="28"/>
    </row>
    <row r="774" spans="11:11" x14ac:dyDescent="0.35">
      <c r="K774" s="28"/>
    </row>
    <row r="775" spans="11:11" x14ac:dyDescent="0.35">
      <c r="K775" s="28"/>
    </row>
    <row r="776" spans="11:11" x14ac:dyDescent="0.35">
      <c r="K776" s="28"/>
    </row>
    <row r="777" spans="11:11" x14ac:dyDescent="0.35">
      <c r="K777" s="28"/>
    </row>
    <row r="778" spans="11:11" x14ac:dyDescent="0.35">
      <c r="K778" s="28"/>
    </row>
    <row r="779" spans="11:11" x14ac:dyDescent="0.35">
      <c r="K779" s="28"/>
    </row>
    <row r="780" spans="11:11" x14ac:dyDescent="0.35">
      <c r="K780" s="28"/>
    </row>
    <row r="781" spans="11:11" x14ac:dyDescent="0.35">
      <c r="K781" s="28"/>
    </row>
    <row r="782" spans="11:11" x14ac:dyDescent="0.35">
      <c r="K782" s="28"/>
    </row>
    <row r="783" spans="11:11" x14ac:dyDescent="0.35">
      <c r="K783" s="28"/>
    </row>
    <row r="784" spans="11:11" x14ac:dyDescent="0.35">
      <c r="K784" s="28"/>
    </row>
    <row r="785" spans="11:11" x14ac:dyDescent="0.35">
      <c r="K785" s="28"/>
    </row>
    <row r="786" spans="11:11" x14ac:dyDescent="0.35">
      <c r="K786" s="28"/>
    </row>
    <row r="787" spans="11:11" x14ac:dyDescent="0.35">
      <c r="K787" s="28"/>
    </row>
    <row r="788" spans="11:11" x14ac:dyDescent="0.35">
      <c r="K788" s="28"/>
    </row>
    <row r="789" spans="11:11" x14ac:dyDescent="0.35">
      <c r="K789" s="28"/>
    </row>
    <row r="790" spans="11:11" x14ac:dyDescent="0.35">
      <c r="K790" s="28"/>
    </row>
    <row r="791" spans="11:11" x14ac:dyDescent="0.35">
      <c r="K791" s="28"/>
    </row>
    <row r="792" spans="11:11" x14ac:dyDescent="0.35">
      <c r="K792" s="28"/>
    </row>
    <row r="793" spans="11:11" x14ac:dyDescent="0.35">
      <c r="K793" s="28"/>
    </row>
    <row r="794" spans="11:11" x14ac:dyDescent="0.35">
      <c r="K794" s="28"/>
    </row>
    <row r="795" spans="11:11" x14ac:dyDescent="0.35">
      <c r="K795" s="28"/>
    </row>
    <row r="796" spans="11:11" x14ac:dyDescent="0.35">
      <c r="K796" s="28"/>
    </row>
    <row r="797" spans="11:11" x14ac:dyDescent="0.35">
      <c r="K797" s="28"/>
    </row>
    <row r="798" spans="11:11" x14ac:dyDescent="0.35">
      <c r="K798" s="28"/>
    </row>
    <row r="799" spans="11:11" x14ac:dyDescent="0.35">
      <c r="K799" s="28"/>
    </row>
    <row r="800" spans="11:11" x14ac:dyDescent="0.35">
      <c r="K800" s="28"/>
    </row>
    <row r="801" spans="11:11" x14ac:dyDescent="0.35">
      <c r="K801" s="28"/>
    </row>
    <row r="802" spans="11:11" x14ac:dyDescent="0.35">
      <c r="K802" s="28"/>
    </row>
    <row r="803" spans="11:11" x14ac:dyDescent="0.35">
      <c r="K803" s="28"/>
    </row>
    <row r="804" spans="11:11" x14ac:dyDescent="0.35">
      <c r="K804" s="28"/>
    </row>
    <row r="805" spans="11:11" x14ac:dyDescent="0.35">
      <c r="K805" s="28"/>
    </row>
    <row r="806" spans="11:11" x14ac:dyDescent="0.35">
      <c r="K806" s="28"/>
    </row>
    <row r="807" spans="11:11" x14ac:dyDescent="0.35">
      <c r="K807" s="28"/>
    </row>
    <row r="808" spans="11:11" x14ac:dyDescent="0.35">
      <c r="K808" s="28"/>
    </row>
    <row r="809" spans="11:11" x14ac:dyDescent="0.35">
      <c r="K809" s="28"/>
    </row>
    <row r="810" spans="11:11" x14ac:dyDescent="0.35">
      <c r="K810" s="28"/>
    </row>
    <row r="811" spans="11:11" x14ac:dyDescent="0.35">
      <c r="K811" s="28"/>
    </row>
    <row r="812" spans="11:11" x14ac:dyDescent="0.35">
      <c r="K812" s="28"/>
    </row>
    <row r="813" spans="11:11" x14ac:dyDescent="0.35">
      <c r="K813" s="28"/>
    </row>
    <row r="814" spans="11:11" x14ac:dyDescent="0.35">
      <c r="K814" s="28"/>
    </row>
    <row r="815" spans="11:11" x14ac:dyDescent="0.35">
      <c r="K815" s="28"/>
    </row>
    <row r="816" spans="11:11" x14ac:dyDescent="0.35">
      <c r="K816" s="28"/>
    </row>
    <row r="817" spans="11:11" x14ac:dyDescent="0.35">
      <c r="K817" s="28"/>
    </row>
    <row r="818" spans="11:11" x14ac:dyDescent="0.35">
      <c r="K818" s="28"/>
    </row>
    <row r="819" spans="11:11" x14ac:dyDescent="0.35">
      <c r="K819" s="28"/>
    </row>
    <row r="820" spans="11:11" x14ac:dyDescent="0.35">
      <c r="K820" s="28"/>
    </row>
    <row r="821" spans="11:11" x14ac:dyDescent="0.35">
      <c r="K821" s="28"/>
    </row>
    <row r="822" spans="11:11" x14ac:dyDescent="0.35">
      <c r="K822" s="28"/>
    </row>
    <row r="823" spans="11:11" x14ac:dyDescent="0.35">
      <c r="K823" s="28"/>
    </row>
    <row r="824" spans="11:11" x14ac:dyDescent="0.35">
      <c r="K824" s="28"/>
    </row>
    <row r="825" spans="11:11" x14ac:dyDescent="0.35">
      <c r="K825" s="28"/>
    </row>
    <row r="826" spans="11:11" x14ac:dyDescent="0.35">
      <c r="K826" s="28"/>
    </row>
    <row r="827" spans="11:11" x14ac:dyDescent="0.35">
      <c r="K827" s="28"/>
    </row>
    <row r="828" spans="11:11" x14ac:dyDescent="0.35">
      <c r="K828" s="28"/>
    </row>
    <row r="829" spans="11:11" x14ac:dyDescent="0.35">
      <c r="K829" s="28"/>
    </row>
    <row r="830" spans="11:11" x14ac:dyDescent="0.35">
      <c r="K830" s="28"/>
    </row>
    <row r="831" spans="11:11" x14ac:dyDescent="0.35">
      <c r="K831" s="28"/>
    </row>
    <row r="832" spans="11:11" x14ac:dyDescent="0.35">
      <c r="K832" s="28"/>
    </row>
    <row r="833" spans="11:11" x14ac:dyDescent="0.35">
      <c r="K833" s="28"/>
    </row>
    <row r="834" spans="11:11" x14ac:dyDescent="0.35">
      <c r="K834" s="28"/>
    </row>
    <row r="835" spans="11:11" x14ac:dyDescent="0.35">
      <c r="K835" s="28"/>
    </row>
    <row r="836" spans="11:11" x14ac:dyDescent="0.35">
      <c r="K836" s="28"/>
    </row>
    <row r="837" spans="11:11" x14ac:dyDescent="0.35">
      <c r="K837" s="28"/>
    </row>
    <row r="838" spans="11:11" x14ac:dyDescent="0.35">
      <c r="K838" s="28"/>
    </row>
    <row r="839" spans="11:11" x14ac:dyDescent="0.35">
      <c r="K839" s="28"/>
    </row>
    <row r="840" spans="11:11" x14ac:dyDescent="0.35">
      <c r="K840" s="28"/>
    </row>
    <row r="841" spans="11:11" x14ac:dyDescent="0.35">
      <c r="K841" s="28"/>
    </row>
    <row r="842" spans="11:11" x14ac:dyDescent="0.35">
      <c r="K842" s="28"/>
    </row>
    <row r="843" spans="11:11" x14ac:dyDescent="0.35">
      <c r="K843" s="28"/>
    </row>
    <row r="844" spans="11:11" x14ac:dyDescent="0.35">
      <c r="K844" s="28"/>
    </row>
    <row r="845" spans="11:11" x14ac:dyDescent="0.35">
      <c r="K845" s="28"/>
    </row>
    <row r="846" spans="11:11" x14ac:dyDescent="0.35">
      <c r="K846" s="28"/>
    </row>
    <row r="847" spans="11:11" x14ac:dyDescent="0.35">
      <c r="K847" s="28"/>
    </row>
    <row r="848" spans="11:11" x14ac:dyDescent="0.35">
      <c r="K848" s="28"/>
    </row>
    <row r="849" spans="11:11" x14ac:dyDescent="0.35">
      <c r="K849" s="28"/>
    </row>
    <row r="850" spans="11:11" x14ac:dyDescent="0.35">
      <c r="K850" s="28"/>
    </row>
    <row r="851" spans="11:11" x14ac:dyDescent="0.35">
      <c r="K851" s="28"/>
    </row>
    <row r="852" spans="11:11" x14ac:dyDescent="0.35">
      <c r="K852" s="28"/>
    </row>
    <row r="853" spans="11:11" x14ac:dyDescent="0.35">
      <c r="K853" s="28"/>
    </row>
    <row r="854" spans="11:11" x14ac:dyDescent="0.35">
      <c r="K854" s="28"/>
    </row>
    <row r="855" spans="11:11" x14ac:dyDescent="0.35">
      <c r="K855" s="28"/>
    </row>
    <row r="856" spans="11:11" x14ac:dyDescent="0.35">
      <c r="K856" s="28"/>
    </row>
    <row r="857" spans="11:11" x14ac:dyDescent="0.35">
      <c r="K857" s="28"/>
    </row>
    <row r="858" spans="11:11" x14ac:dyDescent="0.35">
      <c r="K858" s="28"/>
    </row>
    <row r="859" spans="11:11" x14ac:dyDescent="0.35">
      <c r="K859" s="28"/>
    </row>
    <row r="860" spans="11:11" x14ac:dyDescent="0.35">
      <c r="K860" s="28"/>
    </row>
    <row r="861" spans="11:11" x14ac:dyDescent="0.35">
      <c r="K861" s="28"/>
    </row>
    <row r="862" spans="11:11" x14ac:dyDescent="0.35">
      <c r="K862" s="28"/>
    </row>
    <row r="863" spans="11:11" x14ac:dyDescent="0.35">
      <c r="K863" s="28"/>
    </row>
    <row r="864" spans="11:11" x14ac:dyDescent="0.35">
      <c r="K864" s="28"/>
    </row>
    <row r="865" spans="11:11" x14ac:dyDescent="0.35">
      <c r="K865" s="28"/>
    </row>
    <row r="866" spans="11:11" x14ac:dyDescent="0.35">
      <c r="K866" s="28"/>
    </row>
    <row r="867" spans="11:11" x14ac:dyDescent="0.35">
      <c r="K867" s="28"/>
    </row>
    <row r="868" spans="11:11" x14ac:dyDescent="0.35">
      <c r="K868" s="28"/>
    </row>
    <row r="869" spans="11:11" x14ac:dyDescent="0.35">
      <c r="K869" s="28"/>
    </row>
    <row r="870" spans="11:11" x14ac:dyDescent="0.35">
      <c r="K870" s="28"/>
    </row>
    <row r="871" spans="11:11" x14ac:dyDescent="0.35">
      <c r="K871" s="28"/>
    </row>
    <row r="872" spans="11:11" x14ac:dyDescent="0.35">
      <c r="K872" s="28"/>
    </row>
    <row r="873" spans="11:11" x14ac:dyDescent="0.35">
      <c r="K873" s="28"/>
    </row>
    <row r="874" spans="11:11" x14ac:dyDescent="0.35">
      <c r="K874" s="28"/>
    </row>
    <row r="875" spans="11:11" x14ac:dyDescent="0.35">
      <c r="K875" s="28"/>
    </row>
    <row r="876" spans="11:11" x14ac:dyDescent="0.35">
      <c r="K876" s="28"/>
    </row>
    <row r="877" spans="11:11" x14ac:dyDescent="0.35">
      <c r="K877" s="28"/>
    </row>
    <row r="878" spans="11:11" x14ac:dyDescent="0.35">
      <c r="K878" s="28"/>
    </row>
    <row r="879" spans="11:11" x14ac:dyDescent="0.35">
      <c r="K879" s="28"/>
    </row>
    <row r="880" spans="11:11" x14ac:dyDescent="0.35">
      <c r="K880" s="28"/>
    </row>
    <row r="881" spans="11:11" x14ac:dyDescent="0.35">
      <c r="K881" s="28"/>
    </row>
    <row r="882" spans="11:11" x14ac:dyDescent="0.35">
      <c r="K882" s="28"/>
    </row>
    <row r="883" spans="11:11" x14ac:dyDescent="0.35">
      <c r="K883" s="28"/>
    </row>
    <row r="884" spans="11:11" x14ac:dyDescent="0.35">
      <c r="K884" s="28"/>
    </row>
    <row r="885" spans="11:11" x14ac:dyDescent="0.35">
      <c r="K885" s="28"/>
    </row>
    <row r="886" spans="11:11" x14ac:dyDescent="0.35">
      <c r="K886" s="28"/>
    </row>
    <row r="887" spans="11:11" x14ac:dyDescent="0.35">
      <c r="K887" s="28"/>
    </row>
    <row r="888" spans="11:11" x14ac:dyDescent="0.35">
      <c r="K888" s="28"/>
    </row>
    <row r="889" spans="11:11" x14ac:dyDescent="0.35">
      <c r="K889" s="28"/>
    </row>
    <row r="890" spans="11:11" x14ac:dyDescent="0.35">
      <c r="K890" s="28"/>
    </row>
    <row r="891" spans="11:11" x14ac:dyDescent="0.35">
      <c r="K891" s="28"/>
    </row>
    <row r="892" spans="11:11" x14ac:dyDescent="0.35">
      <c r="K892" s="28"/>
    </row>
    <row r="893" spans="11:11" x14ac:dyDescent="0.35">
      <c r="K893" s="28"/>
    </row>
    <row r="894" spans="11:11" x14ac:dyDescent="0.35">
      <c r="K894" s="28"/>
    </row>
    <row r="895" spans="11:11" x14ac:dyDescent="0.35">
      <c r="K895" s="28"/>
    </row>
    <row r="896" spans="11:11" x14ac:dyDescent="0.35">
      <c r="K896" s="28"/>
    </row>
    <row r="897" spans="11:11" x14ac:dyDescent="0.35">
      <c r="K897" s="28"/>
    </row>
    <row r="898" spans="11:11" x14ac:dyDescent="0.35">
      <c r="K898" s="28"/>
    </row>
    <row r="899" spans="11:11" x14ac:dyDescent="0.35">
      <c r="K899" s="28"/>
    </row>
    <row r="900" spans="11:11" x14ac:dyDescent="0.35">
      <c r="K900" s="28"/>
    </row>
    <row r="901" spans="11:11" x14ac:dyDescent="0.35">
      <c r="K901" s="28"/>
    </row>
    <row r="902" spans="11:11" x14ac:dyDescent="0.35">
      <c r="K902" s="28"/>
    </row>
    <row r="903" spans="11:11" x14ac:dyDescent="0.35">
      <c r="K903" s="28"/>
    </row>
    <row r="904" spans="11:11" x14ac:dyDescent="0.35">
      <c r="K904" s="28"/>
    </row>
    <row r="905" spans="11:11" x14ac:dyDescent="0.35">
      <c r="K905" s="28"/>
    </row>
    <row r="906" spans="11:11" x14ac:dyDescent="0.35">
      <c r="K906" s="28"/>
    </row>
    <row r="907" spans="11:11" x14ac:dyDescent="0.35">
      <c r="K907" s="28"/>
    </row>
    <row r="908" spans="11:11" x14ac:dyDescent="0.35">
      <c r="K908" s="28"/>
    </row>
    <row r="909" spans="11:11" x14ac:dyDescent="0.35">
      <c r="K909" s="28"/>
    </row>
    <row r="910" spans="11:11" x14ac:dyDescent="0.35">
      <c r="K910" s="28"/>
    </row>
    <row r="911" spans="11:11" x14ac:dyDescent="0.35">
      <c r="K911" s="28"/>
    </row>
    <row r="912" spans="11:11" x14ac:dyDescent="0.35">
      <c r="K912" s="28"/>
    </row>
    <row r="913" spans="11:11" x14ac:dyDescent="0.35">
      <c r="K913" s="28"/>
    </row>
    <row r="914" spans="11:11" x14ac:dyDescent="0.35">
      <c r="K914" s="28"/>
    </row>
    <row r="915" spans="11:11" x14ac:dyDescent="0.35">
      <c r="K915" s="28"/>
    </row>
    <row r="916" spans="11:11" x14ac:dyDescent="0.35">
      <c r="K916" s="28"/>
    </row>
    <row r="917" spans="11:11" x14ac:dyDescent="0.35">
      <c r="K917" s="28"/>
    </row>
    <row r="918" spans="11:11" x14ac:dyDescent="0.35">
      <c r="K918" s="28"/>
    </row>
    <row r="919" spans="11:11" x14ac:dyDescent="0.35">
      <c r="K919" s="28"/>
    </row>
    <row r="920" spans="11:11" x14ac:dyDescent="0.35">
      <c r="K920" s="28"/>
    </row>
    <row r="921" spans="11:11" x14ac:dyDescent="0.35">
      <c r="K921" s="28"/>
    </row>
    <row r="922" spans="11:11" x14ac:dyDescent="0.35">
      <c r="K922" s="28"/>
    </row>
    <row r="923" spans="11:11" x14ac:dyDescent="0.35">
      <c r="K923" s="28"/>
    </row>
    <row r="924" spans="11:11" x14ac:dyDescent="0.35">
      <c r="K924" s="28"/>
    </row>
    <row r="925" spans="11:11" x14ac:dyDescent="0.35">
      <c r="K925" s="28"/>
    </row>
    <row r="926" spans="11:11" x14ac:dyDescent="0.35">
      <c r="K926" s="28"/>
    </row>
    <row r="927" spans="11:11" x14ac:dyDescent="0.35">
      <c r="K927" s="28"/>
    </row>
    <row r="928" spans="11:11" x14ac:dyDescent="0.35">
      <c r="K928" s="28"/>
    </row>
    <row r="929" spans="11:11" x14ac:dyDescent="0.35">
      <c r="K929" s="28"/>
    </row>
    <row r="930" spans="11:11" x14ac:dyDescent="0.35">
      <c r="K930" s="28"/>
    </row>
    <row r="931" spans="11:11" x14ac:dyDescent="0.35">
      <c r="K931" s="28"/>
    </row>
    <row r="932" spans="11:11" x14ac:dyDescent="0.35">
      <c r="K932" s="28"/>
    </row>
    <row r="933" spans="11:11" x14ac:dyDescent="0.35">
      <c r="K933" s="28"/>
    </row>
    <row r="934" spans="11:11" x14ac:dyDescent="0.35">
      <c r="K934" s="28"/>
    </row>
    <row r="935" spans="11:11" x14ac:dyDescent="0.35">
      <c r="K935" s="28"/>
    </row>
    <row r="936" spans="11:11" x14ac:dyDescent="0.35">
      <c r="K936" s="28"/>
    </row>
    <row r="937" spans="11:11" x14ac:dyDescent="0.35">
      <c r="K937" s="28"/>
    </row>
    <row r="938" spans="11:11" x14ac:dyDescent="0.35">
      <c r="K938" s="28"/>
    </row>
    <row r="939" spans="11:11" x14ac:dyDescent="0.35">
      <c r="K939" s="28"/>
    </row>
    <row r="940" spans="11:11" x14ac:dyDescent="0.35">
      <c r="K940" s="28"/>
    </row>
    <row r="941" spans="11:11" x14ac:dyDescent="0.35">
      <c r="K941" s="28"/>
    </row>
    <row r="942" spans="11:11" x14ac:dyDescent="0.35">
      <c r="K942" s="28"/>
    </row>
    <row r="943" spans="11:11" x14ac:dyDescent="0.35">
      <c r="K943" s="28"/>
    </row>
    <row r="944" spans="11:11" x14ac:dyDescent="0.35">
      <c r="K944" s="28"/>
    </row>
    <row r="945" spans="11:11" x14ac:dyDescent="0.35">
      <c r="K945" s="28"/>
    </row>
    <row r="946" spans="11:11" x14ac:dyDescent="0.35">
      <c r="K946" s="28"/>
    </row>
    <row r="947" spans="11:11" x14ac:dyDescent="0.35">
      <c r="K947" s="28"/>
    </row>
    <row r="948" spans="11:11" x14ac:dyDescent="0.35">
      <c r="K948" s="28"/>
    </row>
    <row r="949" spans="11:11" x14ac:dyDescent="0.35">
      <c r="K949" s="28"/>
    </row>
    <row r="950" spans="11:11" x14ac:dyDescent="0.35">
      <c r="K950" s="28"/>
    </row>
    <row r="951" spans="11:11" x14ac:dyDescent="0.35">
      <c r="K951" s="28"/>
    </row>
    <row r="952" spans="11:11" x14ac:dyDescent="0.35">
      <c r="K952" s="28"/>
    </row>
    <row r="953" spans="11:11" x14ac:dyDescent="0.35">
      <c r="K953" s="28"/>
    </row>
    <row r="954" spans="11:11" x14ac:dyDescent="0.35">
      <c r="K954" s="28"/>
    </row>
    <row r="955" spans="11:11" x14ac:dyDescent="0.35">
      <c r="K955" s="28"/>
    </row>
    <row r="956" spans="11:11" x14ac:dyDescent="0.35">
      <c r="K956" s="28"/>
    </row>
    <row r="957" spans="11:11" x14ac:dyDescent="0.35">
      <c r="K957" s="28"/>
    </row>
    <row r="958" spans="11:11" x14ac:dyDescent="0.35">
      <c r="K958" s="28"/>
    </row>
    <row r="959" spans="11:11" x14ac:dyDescent="0.35">
      <c r="K959" s="28"/>
    </row>
    <row r="960" spans="11:11" x14ac:dyDescent="0.35">
      <c r="K960" s="28"/>
    </row>
    <row r="961" spans="11:11" x14ac:dyDescent="0.35">
      <c r="K961" s="28"/>
    </row>
    <row r="962" spans="11:11" x14ac:dyDescent="0.35">
      <c r="K962" s="28"/>
    </row>
    <row r="963" spans="11:11" x14ac:dyDescent="0.35">
      <c r="K963" s="28"/>
    </row>
    <row r="964" spans="11:11" x14ac:dyDescent="0.35">
      <c r="K964" s="28"/>
    </row>
    <row r="965" spans="11:11" x14ac:dyDescent="0.35">
      <c r="K965" s="28"/>
    </row>
    <row r="966" spans="11:11" x14ac:dyDescent="0.35">
      <c r="K966" s="28"/>
    </row>
    <row r="967" spans="11:11" x14ac:dyDescent="0.35">
      <c r="K967" s="28"/>
    </row>
    <row r="968" spans="11:11" x14ac:dyDescent="0.35">
      <c r="K968" s="28"/>
    </row>
    <row r="969" spans="11:11" x14ac:dyDescent="0.35">
      <c r="K969" s="28"/>
    </row>
    <row r="970" spans="11:11" x14ac:dyDescent="0.35">
      <c r="K970" s="28"/>
    </row>
    <row r="971" spans="11:11" x14ac:dyDescent="0.35">
      <c r="K971" s="28"/>
    </row>
    <row r="972" spans="11:11" x14ac:dyDescent="0.35">
      <c r="K972" s="28"/>
    </row>
    <row r="973" spans="11:11" x14ac:dyDescent="0.35">
      <c r="K973" s="28"/>
    </row>
    <row r="974" spans="11:11" x14ac:dyDescent="0.35">
      <c r="K974" s="28"/>
    </row>
    <row r="975" spans="11:11" x14ac:dyDescent="0.35">
      <c r="K975" s="28"/>
    </row>
    <row r="976" spans="11:11" x14ac:dyDescent="0.35">
      <c r="K976" s="28"/>
    </row>
    <row r="977" spans="11:11" x14ac:dyDescent="0.35">
      <c r="K977" s="28"/>
    </row>
    <row r="978" spans="11:11" x14ac:dyDescent="0.35">
      <c r="K978" s="28"/>
    </row>
    <row r="979" spans="11:11" x14ac:dyDescent="0.35">
      <c r="K979" s="28"/>
    </row>
    <row r="980" spans="11:11" x14ac:dyDescent="0.35">
      <c r="K980" s="28"/>
    </row>
    <row r="981" spans="11:11" x14ac:dyDescent="0.35">
      <c r="K981" s="28"/>
    </row>
    <row r="982" spans="11:11" x14ac:dyDescent="0.35">
      <c r="K982" s="28"/>
    </row>
    <row r="983" spans="11:11" x14ac:dyDescent="0.35">
      <c r="K983" s="28"/>
    </row>
    <row r="984" spans="11:11" x14ac:dyDescent="0.35">
      <c r="K984" s="28"/>
    </row>
    <row r="985" spans="11:11" x14ac:dyDescent="0.35">
      <c r="K985" s="28"/>
    </row>
    <row r="986" spans="11:11" x14ac:dyDescent="0.35">
      <c r="K986" s="28"/>
    </row>
    <row r="987" spans="11:11" x14ac:dyDescent="0.35">
      <c r="K987" s="28"/>
    </row>
    <row r="988" spans="11:11" x14ac:dyDescent="0.35">
      <c r="K988" s="28"/>
    </row>
    <row r="989" spans="11:11" x14ac:dyDescent="0.35">
      <c r="K989" s="28"/>
    </row>
    <row r="990" spans="11:11" x14ac:dyDescent="0.35">
      <c r="K990" s="28"/>
    </row>
    <row r="991" spans="11:11" x14ac:dyDescent="0.35">
      <c r="K991" s="28"/>
    </row>
    <row r="992" spans="11:11" x14ac:dyDescent="0.35">
      <c r="K992" s="28"/>
    </row>
    <row r="993" spans="11:11" x14ac:dyDescent="0.35">
      <c r="K993" s="28"/>
    </row>
    <row r="994" spans="11:11" x14ac:dyDescent="0.35">
      <c r="K994" s="28"/>
    </row>
    <row r="995" spans="11:11" x14ac:dyDescent="0.35">
      <c r="K995" s="28"/>
    </row>
    <row r="996" spans="11:11" x14ac:dyDescent="0.35">
      <c r="K996" s="28"/>
    </row>
    <row r="997" spans="11:11" x14ac:dyDescent="0.35">
      <c r="K997" s="28"/>
    </row>
    <row r="998" spans="11:11" x14ac:dyDescent="0.35">
      <c r="K998" s="28"/>
    </row>
    <row r="999" spans="11:11" x14ac:dyDescent="0.35">
      <c r="K999" s="28"/>
    </row>
    <row r="1000" spans="11:11" x14ac:dyDescent="0.35">
      <c r="K1000" s="28"/>
    </row>
    <row r="1001" spans="11:11" x14ac:dyDescent="0.35">
      <c r="K1001" s="28"/>
    </row>
    <row r="1002" spans="11:11" x14ac:dyDescent="0.35">
      <c r="K1002" s="28"/>
    </row>
    <row r="1003" spans="11:11" x14ac:dyDescent="0.35">
      <c r="K1003" s="28"/>
    </row>
    <row r="1004" spans="11:11" x14ac:dyDescent="0.35">
      <c r="K1004" s="28"/>
    </row>
    <row r="1005" spans="11:11" x14ac:dyDescent="0.35">
      <c r="K1005" s="28"/>
    </row>
    <row r="1006" spans="11:11" x14ac:dyDescent="0.35">
      <c r="K1006" s="28"/>
    </row>
    <row r="1007" spans="11:11" x14ac:dyDescent="0.35">
      <c r="K1007" s="28"/>
    </row>
    <row r="1008" spans="11:11" x14ac:dyDescent="0.35">
      <c r="K1008" s="28"/>
    </row>
    <row r="1009" spans="11:11" x14ac:dyDescent="0.35">
      <c r="K1009" s="28"/>
    </row>
    <row r="1010" spans="11:11" x14ac:dyDescent="0.35">
      <c r="K1010" s="28"/>
    </row>
    <row r="1011" spans="11:11" x14ac:dyDescent="0.35">
      <c r="K1011" s="28"/>
    </row>
    <row r="1012" spans="11:11" x14ac:dyDescent="0.35">
      <c r="K1012" s="28"/>
    </row>
    <row r="1013" spans="11:11" x14ac:dyDescent="0.35">
      <c r="K1013" s="28"/>
    </row>
    <row r="1014" spans="11:11" x14ac:dyDescent="0.35">
      <c r="K1014" s="28"/>
    </row>
    <row r="1015" spans="11:11" x14ac:dyDescent="0.35">
      <c r="K1015" s="28"/>
    </row>
    <row r="1016" spans="11:11" x14ac:dyDescent="0.35">
      <c r="K1016" s="28"/>
    </row>
    <row r="1017" spans="11:11" x14ac:dyDescent="0.35">
      <c r="K1017" s="28"/>
    </row>
    <row r="1018" spans="11:11" x14ac:dyDescent="0.35">
      <c r="K1018" s="28"/>
    </row>
    <row r="1019" spans="11:11" x14ac:dyDescent="0.35">
      <c r="K1019" s="28"/>
    </row>
    <row r="1020" spans="11:11" x14ac:dyDescent="0.35">
      <c r="K1020" s="28"/>
    </row>
    <row r="1021" spans="11:11" x14ac:dyDescent="0.35">
      <c r="K1021" s="28"/>
    </row>
    <row r="1022" spans="11:11" x14ac:dyDescent="0.35">
      <c r="K1022" s="28"/>
    </row>
    <row r="1023" spans="11:11" x14ac:dyDescent="0.35">
      <c r="K1023" s="28"/>
    </row>
    <row r="1024" spans="11:11" x14ac:dyDescent="0.35">
      <c r="K1024" s="28"/>
    </row>
    <row r="1025" spans="11:11" x14ac:dyDescent="0.35">
      <c r="K1025" s="28"/>
    </row>
    <row r="1026" spans="11:11" x14ac:dyDescent="0.35">
      <c r="K1026" s="28"/>
    </row>
    <row r="1027" spans="11:11" x14ac:dyDescent="0.35">
      <c r="K1027" s="28"/>
    </row>
    <row r="1028" spans="11:11" x14ac:dyDescent="0.35">
      <c r="K1028" s="28"/>
    </row>
    <row r="1029" spans="11:11" x14ac:dyDescent="0.35">
      <c r="K1029" s="28"/>
    </row>
    <row r="1030" spans="11:11" x14ac:dyDescent="0.35">
      <c r="K1030" s="28"/>
    </row>
    <row r="1031" spans="11:11" x14ac:dyDescent="0.35">
      <c r="K1031" s="28"/>
    </row>
    <row r="1032" spans="11:11" x14ac:dyDescent="0.35">
      <c r="K1032" s="28"/>
    </row>
    <row r="1033" spans="11:11" x14ac:dyDescent="0.35">
      <c r="K1033" s="28"/>
    </row>
    <row r="1034" spans="11:11" x14ac:dyDescent="0.35">
      <c r="K1034" s="28"/>
    </row>
    <row r="1035" spans="11:11" x14ac:dyDescent="0.35">
      <c r="K1035" s="28"/>
    </row>
    <row r="1036" spans="11:11" x14ac:dyDescent="0.35">
      <c r="K1036" s="28"/>
    </row>
    <row r="1037" spans="11:11" x14ac:dyDescent="0.35">
      <c r="K1037" s="28"/>
    </row>
    <row r="1038" spans="11:11" x14ac:dyDescent="0.35">
      <c r="K1038" s="28"/>
    </row>
    <row r="1039" spans="11:11" x14ac:dyDescent="0.35">
      <c r="K1039" s="28"/>
    </row>
    <row r="1040" spans="11:11" x14ac:dyDescent="0.35">
      <c r="K1040" s="28"/>
    </row>
    <row r="1041" spans="11:11" x14ac:dyDescent="0.35">
      <c r="K1041" s="28"/>
    </row>
    <row r="1042" spans="11:11" x14ac:dyDescent="0.35">
      <c r="K1042" s="28"/>
    </row>
    <row r="1043" spans="11:11" x14ac:dyDescent="0.35">
      <c r="K1043" s="28"/>
    </row>
    <row r="1044" spans="11:11" x14ac:dyDescent="0.35">
      <c r="K1044" s="28"/>
    </row>
    <row r="1045" spans="11:11" x14ac:dyDescent="0.35">
      <c r="K1045" s="28"/>
    </row>
    <row r="1046" spans="11:11" x14ac:dyDescent="0.35">
      <c r="K1046" s="28"/>
    </row>
    <row r="1047" spans="11:11" x14ac:dyDescent="0.35">
      <c r="K1047" s="28"/>
    </row>
    <row r="1048" spans="11:11" x14ac:dyDescent="0.35">
      <c r="K1048" s="28"/>
    </row>
    <row r="1049" spans="11:11" x14ac:dyDescent="0.35">
      <c r="K1049" s="28"/>
    </row>
    <row r="1050" spans="11:11" x14ac:dyDescent="0.35">
      <c r="K1050" s="28"/>
    </row>
    <row r="1051" spans="11:11" x14ac:dyDescent="0.35">
      <c r="K1051" s="28"/>
    </row>
    <row r="1052" spans="11:11" x14ac:dyDescent="0.35">
      <c r="K1052" s="28"/>
    </row>
    <row r="1053" spans="11:11" x14ac:dyDescent="0.35">
      <c r="K1053" s="28"/>
    </row>
    <row r="1054" spans="11:11" x14ac:dyDescent="0.35">
      <c r="K1054" s="28"/>
    </row>
    <row r="1055" spans="11:11" x14ac:dyDescent="0.35">
      <c r="K1055" s="28"/>
    </row>
    <row r="1056" spans="11:11" x14ac:dyDescent="0.35">
      <c r="K1056" s="28"/>
    </row>
    <row r="1057" spans="11:11" x14ac:dyDescent="0.35">
      <c r="K1057" s="28"/>
    </row>
    <row r="1058" spans="11:11" x14ac:dyDescent="0.35">
      <c r="K1058" s="28"/>
    </row>
    <row r="1059" spans="11:11" x14ac:dyDescent="0.35">
      <c r="K1059" s="28"/>
    </row>
    <row r="1060" spans="11:11" x14ac:dyDescent="0.35">
      <c r="K1060" s="28"/>
    </row>
    <row r="1061" spans="11:11" x14ac:dyDescent="0.35">
      <c r="K1061" s="28"/>
    </row>
    <row r="1062" spans="11:11" x14ac:dyDescent="0.35">
      <c r="K1062" s="28"/>
    </row>
    <row r="1063" spans="11:11" x14ac:dyDescent="0.35">
      <c r="K1063" s="28"/>
    </row>
    <row r="1064" spans="11:11" x14ac:dyDescent="0.35">
      <c r="K1064" s="28"/>
    </row>
    <row r="1065" spans="11:11" x14ac:dyDescent="0.35">
      <c r="K1065" s="28"/>
    </row>
    <row r="1066" spans="11:11" x14ac:dyDescent="0.35">
      <c r="K1066" s="28"/>
    </row>
    <row r="1067" spans="11:11" x14ac:dyDescent="0.35">
      <c r="K1067" s="28"/>
    </row>
    <row r="1068" spans="11:11" x14ac:dyDescent="0.35">
      <c r="K1068" s="28"/>
    </row>
    <row r="1069" spans="11:11" x14ac:dyDescent="0.35">
      <c r="K1069" s="28"/>
    </row>
    <row r="1070" spans="11:11" x14ac:dyDescent="0.35">
      <c r="K1070" s="28"/>
    </row>
    <row r="1071" spans="11:11" x14ac:dyDescent="0.35">
      <c r="K1071" s="28"/>
    </row>
    <row r="1072" spans="11:11" x14ac:dyDescent="0.35">
      <c r="K1072" s="28"/>
    </row>
    <row r="1073" spans="11:11" x14ac:dyDescent="0.35">
      <c r="K1073" s="28"/>
    </row>
    <row r="1074" spans="11:11" x14ac:dyDescent="0.35">
      <c r="K1074" s="28"/>
    </row>
    <row r="1075" spans="11:11" x14ac:dyDescent="0.35">
      <c r="K1075" s="28"/>
    </row>
    <row r="1076" spans="11:11" x14ac:dyDescent="0.35">
      <c r="K1076" s="28"/>
    </row>
    <row r="1077" spans="11:11" x14ac:dyDescent="0.35">
      <c r="K1077" s="28"/>
    </row>
    <row r="1078" spans="11:11" x14ac:dyDescent="0.35">
      <c r="K1078" s="28"/>
    </row>
    <row r="1079" spans="11:11" x14ac:dyDescent="0.35">
      <c r="K1079" s="28"/>
    </row>
    <row r="1080" spans="11:11" x14ac:dyDescent="0.35">
      <c r="K1080" s="28"/>
    </row>
    <row r="1081" spans="11:11" x14ac:dyDescent="0.35">
      <c r="K1081" s="28"/>
    </row>
    <row r="1082" spans="11:11" x14ac:dyDescent="0.35">
      <c r="K1082" s="28"/>
    </row>
    <row r="1083" spans="11:11" x14ac:dyDescent="0.35">
      <c r="K1083" s="28"/>
    </row>
    <row r="1084" spans="11:11" x14ac:dyDescent="0.35">
      <c r="K1084" s="28"/>
    </row>
    <row r="1085" spans="11:11" x14ac:dyDescent="0.35">
      <c r="K1085" s="28"/>
    </row>
    <row r="1086" spans="11:11" x14ac:dyDescent="0.35">
      <c r="K1086" s="28"/>
    </row>
    <row r="1087" spans="11:11" x14ac:dyDescent="0.35">
      <c r="K1087" s="28"/>
    </row>
    <row r="1088" spans="11:11" x14ac:dyDescent="0.35">
      <c r="K1088" s="28"/>
    </row>
    <row r="1089" spans="11:11" x14ac:dyDescent="0.35">
      <c r="K1089" s="28"/>
    </row>
    <row r="1090" spans="11:11" x14ac:dyDescent="0.35">
      <c r="K1090" s="28"/>
    </row>
    <row r="1091" spans="11:11" x14ac:dyDescent="0.35">
      <c r="K1091" s="28"/>
    </row>
    <row r="1092" spans="11:11" x14ac:dyDescent="0.35">
      <c r="K1092" s="28"/>
    </row>
    <row r="1093" spans="11:11" x14ac:dyDescent="0.35">
      <c r="K1093" s="28"/>
    </row>
    <row r="1094" spans="11:11" x14ac:dyDescent="0.35">
      <c r="K1094" s="28"/>
    </row>
    <row r="1095" spans="11:11" x14ac:dyDescent="0.35">
      <c r="K1095" s="28"/>
    </row>
    <row r="1096" spans="11:11" x14ac:dyDescent="0.35">
      <c r="K1096" s="28"/>
    </row>
    <row r="1097" spans="11:11" x14ac:dyDescent="0.35">
      <c r="K1097" s="28"/>
    </row>
    <row r="1098" spans="11:11" x14ac:dyDescent="0.35">
      <c r="K1098" s="28"/>
    </row>
    <row r="1099" spans="11:11" x14ac:dyDescent="0.35">
      <c r="K1099" s="28"/>
    </row>
    <row r="1100" spans="11:11" x14ac:dyDescent="0.35">
      <c r="K1100" s="28"/>
    </row>
    <row r="1101" spans="11:11" x14ac:dyDescent="0.35">
      <c r="K1101" s="28"/>
    </row>
    <row r="1102" spans="11:11" x14ac:dyDescent="0.35">
      <c r="K1102" s="28"/>
    </row>
    <row r="1103" spans="11:11" x14ac:dyDescent="0.35">
      <c r="K1103" s="28"/>
    </row>
    <row r="1104" spans="11:11" x14ac:dyDescent="0.35">
      <c r="K1104" s="28"/>
    </row>
    <row r="1105" spans="11:11" x14ac:dyDescent="0.35">
      <c r="K1105" s="28"/>
    </row>
    <row r="1106" spans="11:11" x14ac:dyDescent="0.35">
      <c r="K1106" s="28"/>
    </row>
    <row r="1107" spans="11:11" x14ac:dyDescent="0.35">
      <c r="K1107" s="28"/>
    </row>
    <row r="1108" spans="11:11" x14ac:dyDescent="0.35">
      <c r="K1108" s="28"/>
    </row>
    <row r="1109" spans="11:11" x14ac:dyDescent="0.35">
      <c r="K1109" s="28"/>
    </row>
    <row r="1110" spans="11:11" x14ac:dyDescent="0.35">
      <c r="K1110" s="28"/>
    </row>
    <row r="1111" spans="11:11" x14ac:dyDescent="0.35">
      <c r="K1111" s="28"/>
    </row>
    <row r="1112" spans="11:11" x14ac:dyDescent="0.35">
      <c r="K1112" s="28"/>
    </row>
    <row r="1113" spans="11:11" x14ac:dyDescent="0.35">
      <c r="K1113" s="28"/>
    </row>
    <row r="1114" spans="11:11" x14ac:dyDescent="0.35">
      <c r="K1114" s="28"/>
    </row>
    <row r="1115" spans="11:11" x14ac:dyDescent="0.35">
      <c r="K1115" s="28"/>
    </row>
    <row r="1116" spans="11:11" x14ac:dyDescent="0.35">
      <c r="K1116" s="28"/>
    </row>
    <row r="1117" spans="11:11" x14ac:dyDescent="0.35">
      <c r="K1117" s="28"/>
    </row>
    <row r="1118" spans="11:11" x14ac:dyDescent="0.35">
      <c r="K1118" s="28"/>
    </row>
    <row r="1119" spans="11:11" x14ac:dyDescent="0.35">
      <c r="K1119" s="28"/>
    </row>
    <row r="1120" spans="11:11" x14ac:dyDescent="0.35">
      <c r="K1120" s="28"/>
    </row>
    <row r="1121" spans="11:11" x14ac:dyDescent="0.35">
      <c r="K1121" s="28"/>
    </row>
    <row r="1122" spans="11:11" x14ac:dyDescent="0.35">
      <c r="K1122" s="28"/>
    </row>
    <row r="1123" spans="11:11" x14ac:dyDescent="0.35">
      <c r="K1123" s="28"/>
    </row>
    <row r="1124" spans="11:11" x14ac:dyDescent="0.35">
      <c r="K1124" s="28"/>
    </row>
    <row r="1125" spans="11:11" x14ac:dyDescent="0.35">
      <c r="K1125" s="28"/>
    </row>
    <row r="1126" spans="11:11" x14ac:dyDescent="0.35">
      <c r="K1126" s="28"/>
    </row>
    <row r="1127" spans="11:11" x14ac:dyDescent="0.35">
      <c r="K1127" s="28"/>
    </row>
    <row r="1128" spans="11:11" x14ac:dyDescent="0.35">
      <c r="K1128" s="28"/>
    </row>
    <row r="1129" spans="11:11" x14ac:dyDescent="0.35">
      <c r="K1129" s="28"/>
    </row>
    <row r="1130" spans="11:11" x14ac:dyDescent="0.35">
      <c r="K1130" s="28"/>
    </row>
    <row r="1131" spans="11:11" x14ac:dyDescent="0.35">
      <c r="K1131" s="28"/>
    </row>
    <row r="1132" spans="11:11" x14ac:dyDescent="0.35">
      <c r="K1132" s="28"/>
    </row>
    <row r="1133" spans="11:11" x14ac:dyDescent="0.35">
      <c r="K1133" s="28"/>
    </row>
    <row r="1134" spans="11:11" x14ac:dyDescent="0.35">
      <c r="K1134" s="28"/>
    </row>
    <row r="1135" spans="11:11" x14ac:dyDescent="0.35">
      <c r="K1135" s="28"/>
    </row>
    <row r="1136" spans="11:11" x14ac:dyDescent="0.35">
      <c r="K1136" s="28"/>
    </row>
    <row r="1137" spans="11:11" x14ac:dyDescent="0.35">
      <c r="K1137" s="28"/>
    </row>
    <row r="1138" spans="11:11" x14ac:dyDescent="0.35">
      <c r="K1138" s="28"/>
    </row>
    <row r="1139" spans="11:11" x14ac:dyDescent="0.35">
      <c r="K1139" s="28"/>
    </row>
    <row r="1140" spans="11:11" x14ac:dyDescent="0.35">
      <c r="K1140" s="28"/>
    </row>
    <row r="1141" spans="11:11" x14ac:dyDescent="0.35">
      <c r="K1141" s="28"/>
    </row>
    <row r="1142" spans="11:11" x14ac:dyDescent="0.35">
      <c r="K1142" s="28"/>
    </row>
    <row r="1143" spans="11:11" x14ac:dyDescent="0.35">
      <c r="K1143" s="28"/>
    </row>
    <row r="1144" spans="11:11" x14ac:dyDescent="0.35">
      <c r="K1144" s="28"/>
    </row>
    <row r="1145" spans="11:11" x14ac:dyDescent="0.35">
      <c r="K1145" s="28"/>
    </row>
    <row r="1146" spans="11:11" x14ac:dyDescent="0.35">
      <c r="K1146" s="28"/>
    </row>
    <row r="1147" spans="11:11" x14ac:dyDescent="0.35">
      <c r="K1147" s="28"/>
    </row>
    <row r="1148" spans="11:11" x14ac:dyDescent="0.35">
      <c r="K1148" s="28"/>
    </row>
    <row r="1149" spans="11:11" x14ac:dyDescent="0.35">
      <c r="K1149" s="28"/>
    </row>
    <row r="1150" spans="11:11" x14ac:dyDescent="0.35">
      <c r="K1150" s="28"/>
    </row>
    <row r="1151" spans="11:11" x14ac:dyDescent="0.35">
      <c r="K1151" s="28"/>
    </row>
    <row r="1152" spans="11:11" x14ac:dyDescent="0.35">
      <c r="K1152" s="28"/>
    </row>
    <row r="1153" spans="11:11" x14ac:dyDescent="0.35">
      <c r="K1153" s="28"/>
    </row>
    <row r="1154" spans="11:11" x14ac:dyDescent="0.35">
      <c r="K1154" s="28"/>
    </row>
    <row r="1155" spans="11:11" x14ac:dyDescent="0.35">
      <c r="K1155" s="28"/>
    </row>
    <row r="1156" spans="11:11" x14ac:dyDescent="0.35">
      <c r="K1156" s="28"/>
    </row>
    <row r="1157" spans="11:11" x14ac:dyDescent="0.35">
      <c r="K1157" s="28"/>
    </row>
    <row r="1158" spans="11:11" x14ac:dyDescent="0.35">
      <c r="K1158" s="28"/>
    </row>
    <row r="1159" spans="11:11" x14ac:dyDescent="0.35">
      <c r="K1159" s="28"/>
    </row>
    <row r="1160" spans="11:11" x14ac:dyDescent="0.35">
      <c r="K1160" s="28"/>
    </row>
    <row r="1161" spans="11:11" x14ac:dyDescent="0.35">
      <c r="K1161" s="28"/>
    </row>
    <row r="1162" spans="11:11" x14ac:dyDescent="0.35">
      <c r="K1162" s="28"/>
    </row>
    <row r="1163" spans="11:11" x14ac:dyDescent="0.35">
      <c r="K1163" s="28"/>
    </row>
    <row r="1164" spans="11:11" x14ac:dyDescent="0.35">
      <c r="K1164" s="28"/>
    </row>
    <row r="1165" spans="11:11" x14ac:dyDescent="0.35">
      <c r="K1165" s="28"/>
    </row>
    <row r="1166" spans="11:11" x14ac:dyDescent="0.35">
      <c r="K1166" s="28"/>
    </row>
    <row r="1167" spans="11:11" x14ac:dyDescent="0.35">
      <c r="K1167" s="28"/>
    </row>
    <row r="1168" spans="11:11" x14ac:dyDescent="0.35">
      <c r="K1168" s="28"/>
    </row>
    <row r="1169" spans="11:11" x14ac:dyDescent="0.35">
      <c r="K1169" s="28"/>
    </row>
    <row r="1170" spans="11:11" x14ac:dyDescent="0.35">
      <c r="K1170" s="28"/>
    </row>
    <row r="1171" spans="11:11" x14ac:dyDescent="0.35">
      <c r="K1171" s="28"/>
    </row>
    <row r="1172" spans="11:11" x14ac:dyDescent="0.35">
      <c r="K1172" s="28"/>
    </row>
    <row r="1173" spans="11:11" x14ac:dyDescent="0.35">
      <c r="K1173" s="28"/>
    </row>
    <row r="1174" spans="11:11" x14ac:dyDescent="0.35">
      <c r="K1174" s="28"/>
    </row>
    <row r="1175" spans="11:11" x14ac:dyDescent="0.35">
      <c r="K1175" s="28"/>
    </row>
    <row r="1176" spans="11:11" x14ac:dyDescent="0.35">
      <c r="K1176" s="28"/>
    </row>
    <row r="1177" spans="11:11" x14ac:dyDescent="0.35">
      <c r="K1177" s="28"/>
    </row>
    <row r="1178" spans="11:11" x14ac:dyDescent="0.35">
      <c r="K1178" s="28"/>
    </row>
    <row r="1179" spans="11:11" x14ac:dyDescent="0.35">
      <c r="K1179" s="28"/>
    </row>
    <row r="1180" spans="11:11" x14ac:dyDescent="0.35">
      <c r="K1180" s="28"/>
    </row>
    <row r="1181" spans="11:11" x14ac:dyDescent="0.35">
      <c r="K1181" s="28"/>
    </row>
    <row r="1182" spans="11:11" x14ac:dyDescent="0.35">
      <c r="K1182" s="28"/>
    </row>
    <row r="1183" spans="11:11" x14ac:dyDescent="0.35">
      <c r="K1183" s="28"/>
    </row>
    <row r="1184" spans="11:11" x14ac:dyDescent="0.35">
      <c r="K1184" s="28"/>
    </row>
    <row r="1185" spans="11:11" x14ac:dyDescent="0.35">
      <c r="K1185" s="28"/>
    </row>
    <row r="1186" spans="11:11" x14ac:dyDescent="0.35">
      <c r="K1186" s="28"/>
    </row>
    <row r="1187" spans="11:11" x14ac:dyDescent="0.35">
      <c r="K1187" s="28"/>
    </row>
    <row r="1188" spans="11:11" x14ac:dyDescent="0.35">
      <c r="K1188" s="28"/>
    </row>
    <row r="1189" spans="11:11" x14ac:dyDescent="0.35">
      <c r="K1189" s="28"/>
    </row>
    <row r="1190" spans="11:11" x14ac:dyDescent="0.35">
      <c r="K1190" s="28"/>
    </row>
    <row r="1191" spans="11:11" x14ac:dyDescent="0.35">
      <c r="K1191" s="28"/>
    </row>
    <row r="1192" spans="11:11" x14ac:dyDescent="0.35">
      <c r="K1192" s="28"/>
    </row>
    <row r="1193" spans="11:11" x14ac:dyDescent="0.35">
      <c r="K1193" s="28"/>
    </row>
    <row r="1194" spans="11:11" x14ac:dyDescent="0.35">
      <c r="K1194" s="28"/>
    </row>
    <row r="1195" spans="11:11" x14ac:dyDescent="0.35">
      <c r="K1195" s="28"/>
    </row>
    <row r="1196" spans="11:11" x14ac:dyDescent="0.35">
      <c r="K1196" s="28"/>
    </row>
    <row r="1197" spans="11:11" x14ac:dyDescent="0.35">
      <c r="K1197" s="28"/>
    </row>
    <row r="1198" spans="11:11" x14ac:dyDescent="0.35">
      <c r="K1198" s="28"/>
    </row>
    <row r="1199" spans="11:11" x14ac:dyDescent="0.35">
      <c r="K1199" s="28"/>
    </row>
    <row r="1200" spans="11:11" x14ac:dyDescent="0.35">
      <c r="K1200" s="28"/>
    </row>
    <row r="1201" spans="11:11" x14ac:dyDescent="0.35">
      <c r="K1201" s="28"/>
    </row>
    <row r="1202" spans="11:11" x14ac:dyDescent="0.35">
      <c r="K1202" s="28"/>
    </row>
    <row r="1203" spans="11:11" x14ac:dyDescent="0.35">
      <c r="K1203" s="28"/>
    </row>
    <row r="1204" spans="11:11" x14ac:dyDescent="0.35">
      <c r="K1204" s="28"/>
    </row>
    <row r="1205" spans="11:11" x14ac:dyDescent="0.35">
      <c r="K1205" s="28"/>
    </row>
    <row r="1206" spans="11:11" x14ac:dyDescent="0.35">
      <c r="K1206" s="28"/>
    </row>
    <row r="1207" spans="11:11" x14ac:dyDescent="0.35">
      <c r="K1207" s="28"/>
    </row>
    <row r="1208" spans="11:11" x14ac:dyDescent="0.35">
      <c r="K1208" s="28"/>
    </row>
    <row r="1209" spans="11:11" x14ac:dyDescent="0.35">
      <c r="K1209" s="28"/>
    </row>
    <row r="1210" spans="11:11" x14ac:dyDescent="0.35">
      <c r="K1210" s="28"/>
    </row>
    <row r="1211" spans="11:11" x14ac:dyDescent="0.35">
      <c r="K1211" s="28"/>
    </row>
    <row r="1212" spans="11:11" x14ac:dyDescent="0.35">
      <c r="K1212" s="28"/>
    </row>
    <row r="1213" spans="11:11" x14ac:dyDescent="0.35">
      <c r="K1213" s="28"/>
    </row>
    <row r="1214" spans="11:11" x14ac:dyDescent="0.35">
      <c r="K1214" s="28"/>
    </row>
    <row r="1215" spans="11:11" x14ac:dyDescent="0.35">
      <c r="K1215" s="28"/>
    </row>
    <row r="1216" spans="11:11" x14ac:dyDescent="0.35">
      <c r="K1216" s="28"/>
    </row>
    <row r="1217" spans="11:11" x14ac:dyDescent="0.35">
      <c r="K1217" s="28"/>
    </row>
    <row r="1218" spans="11:11" x14ac:dyDescent="0.35">
      <c r="K1218" s="28"/>
    </row>
    <row r="1219" spans="11:11" x14ac:dyDescent="0.35">
      <c r="K1219" s="28"/>
    </row>
    <row r="1220" spans="11:11" x14ac:dyDescent="0.35">
      <c r="K1220" s="28"/>
    </row>
    <row r="1221" spans="11:11" x14ac:dyDescent="0.35">
      <c r="K1221" s="28"/>
    </row>
    <row r="1222" spans="11:11" x14ac:dyDescent="0.35">
      <c r="K1222" s="28"/>
    </row>
    <row r="1223" spans="11:11" x14ac:dyDescent="0.35">
      <c r="K1223" s="28"/>
    </row>
    <row r="1224" spans="11:11" x14ac:dyDescent="0.35">
      <c r="K1224" s="28"/>
    </row>
    <row r="1225" spans="11:11" x14ac:dyDescent="0.35">
      <c r="K1225" s="28"/>
    </row>
    <row r="1226" spans="11:11" x14ac:dyDescent="0.35">
      <c r="K1226" s="28"/>
    </row>
    <row r="1227" spans="11:11" x14ac:dyDescent="0.35">
      <c r="K1227" s="28"/>
    </row>
    <row r="1228" spans="11:11" x14ac:dyDescent="0.35">
      <c r="K1228" s="28"/>
    </row>
    <row r="1229" spans="11:11" x14ac:dyDescent="0.35">
      <c r="K1229" s="28"/>
    </row>
    <row r="1230" spans="11:11" x14ac:dyDescent="0.35">
      <c r="K1230" s="28"/>
    </row>
    <row r="1231" spans="11:11" x14ac:dyDescent="0.35">
      <c r="K1231" s="28"/>
    </row>
    <row r="1232" spans="11:11" x14ac:dyDescent="0.35">
      <c r="K1232" s="28"/>
    </row>
    <row r="1233" spans="11:11" x14ac:dyDescent="0.35">
      <c r="K1233" s="28"/>
    </row>
    <row r="1234" spans="11:11" x14ac:dyDescent="0.35">
      <c r="K1234" s="28"/>
    </row>
    <row r="1235" spans="11:11" x14ac:dyDescent="0.35">
      <c r="K1235" s="28"/>
    </row>
    <row r="1236" spans="11:11" x14ac:dyDescent="0.35">
      <c r="K1236" s="28"/>
    </row>
    <row r="1237" spans="11:11" x14ac:dyDescent="0.35">
      <c r="K1237" s="28"/>
    </row>
    <row r="1238" spans="11:11" x14ac:dyDescent="0.35">
      <c r="K1238" s="28"/>
    </row>
    <row r="1239" spans="11:11" x14ac:dyDescent="0.35">
      <c r="K1239" s="28"/>
    </row>
    <row r="1240" spans="11:11" x14ac:dyDescent="0.35">
      <c r="K1240" s="28"/>
    </row>
    <row r="1241" spans="11:11" x14ac:dyDescent="0.35">
      <c r="K1241" s="28"/>
    </row>
    <row r="1242" spans="11:11" x14ac:dyDescent="0.35">
      <c r="K1242" s="28"/>
    </row>
    <row r="1243" spans="11:11" x14ac:dyDescent="0.35">
      <c r="K1243" s="28"/>
    </row>
    <row r="1244" spans="11:11" x14ac:dyDescent="0.35">
      <c r="K1244" s="28"/>
    </row>
    <row r="1245" spans="11:11" x14ac:dyDescent="0.35">
      <c r="K1245" s="28"/>
    </row>
    <row r="1246" spans="11:11" x14ac:dyDescent="0.35">
      <c r="K1246" s="28"/>
    </row>
    <row r="1247" spans="11:11" x14ac:dyDescent="0.35">
      <c r="K1247" s="28"/>
    </row>
    <row r="1248" spans="11:11" x14ac:dyDescent="0.35">
      <c r="K1248" s="28"/>
    </row>
    <row r="1249" spans="11:11" x14ac:dyDescent="0.35">
      <c r="K1249" s="28"/>
    </row>
    <row r="1250" spans="11:11" x14ac:dyDescent="0.35">
      <c r="K1250" s="28"/>
    </row>
    <row r="1251" spans="11:11" x14ac:dyDescent="0.35">
      <c r="K1251" s="28"/>
    </row>
    <row r="1252" spans="11:11" x14ac:dyDescent="0.35">
      <c r="K1252" s="28"/>
    </row>
    <row r="1253" spans="11:11" x14ac:dyDescent="0.35">
      <c r="K1253" s="28"/>
    </row>
    <row r="1254" spans="11:11" x14ac:dyDescent="0.35">
      <c r="K1254" s="28"/>
    </row>
    <row r="1255" spans="11:11" x14ac:dyDescent="0.35">
      <c r="K1255" s="28"/>
    </row>
    <row r="1256" spans="11:11" x14ac:dyDescent="0.35">
      <c r="K1256" s="28"/>
    </row>
    <row r="1257" spans="11:11" x14ac:dyDescent="0.35">
      <c r="K1257" s="28"/>
    </row>
    <row r="1258" spans="11:11" x14ac:dyDescent="0.35">
      <c r="K1258" s="28"/>
    </row>
    <row r="1259" spans="11:11" x14ac:dyDescent="0.35">
      <c r="K1259" s="28"/>
    </row>
    <row r="1260" spans="11:11" x14ac:dyDescent="0.35">
      <c r="K1260" s="28"/>
    </row>
    <row r="1261" spans="11:11" x14ac:dyDescent="0.35">
      <c r="K1261" s="28"/>
    </row>
    <row r="1262" spans="11:11" x14ac:dyDescent="0.35">
      <c r="K1262" s="28"/>
    </row>
    <row r="1263" spans="11:11" x14ac:dyDescent="0.35">
      <c r="K1263" s="28"/>
    </row>
    <row r="1264" spans="11:11" x14ac:dyDescent="0.35">
      <c r="K1264" s="28"/>
    </row>
    <row r="1265" spans="11:11" x14ac:dyDescent="0.35">
      <c r="K1265" s="28"/>
    </row>
    <row r="1266" spans="11:11" x14ac:dyDescent="0.35">
      <c r="K1266" s="28"/>
    </row>
    <row r="1267" spans="11:11" x14ac:dyDescent="0.35">
      <c r="K1267" s="28"/>
    </row>
    <row r="1268" spans="11:11" x14ac:dyDescent="0.35">
      <c r="K1268" s="28"/>
    </row>
    <row r="1269" spans="11:11" x14ac:dyDescent="0.35">
      <c r="K1269" s="28"/>
    </row>
    <row r="1270" spans="11:11" x14ac:dyDescent="0.35">
      <c r="K1270" s="28"/>
    </row>
    <row r="1271" spans="11:11" x14ac:dyDescent="0.35">
      <c r="K1271" s="28"/>
    </row>
    <row r="1272" spans="11:11" x14ac:dyDescent="0.35">
      <c r="K1272" s="28"/>
    </row>
    <row r="1273" spans="11:11" x14ac:dyDescent="0.35">
      <c r="K1273" s="28"/>
    </row>
    <row r="1274" spans="11:11" x14ac:dyDescent="0.35">
      <c r="K1274" s="28"/>
    </row>
    <row r="1275" spans="11:11" x14ac:dyDescent="0.35">
      <c r="K1275" s="28"/>
    </row>
    <row r="1276" spans="11:11" x14ac:dyDescent="0.35">
      <c r="K1276" s="28"/>
    </row>
    <row r="1277" spans="11:11" x14ac:dyDescent="0.35">
      <c r="K1277" s="28"/>
    </row>
    <row r="1278" spans="11:11" x14ac:dyDescent="0.35">
      <c r="K1278" s="28"/>
    </row>
    <row r="1279" spans="11:11" x14ac:dyDescent="0.35">
      <c r="K1279" s="28"/>
    </row>
    <row r="1280" spans="11:11" x14ac:dyDescent="0.35">
      <c r="K1280" s="28"/>
    </row>
    <row r="1281" spans="11:11" x14ac:dyDescent="0.35">
      <c r="K1281" s="28"/>
    </row>
    <row r="1282" spans="11:11" x14ac:dyDescent="0.35">
      <c r="K1282" s="28"/>
    </row>
    <row r="1283" spans="11:11" x14ac:dyDescent="0.35">
      <c r="K1283" s="28"/>
    </row>
    <row r="1284" spans="11:11" x14ac:dyDescent="0.35">
      <c r="K1284" s="28"/>
    </row>
    <row r="1285" spans="11:11" x14ac:dyDescent="0.35">
      <c r="K1285" s="28"/>
    </row>
    <row r="1286" spans="11:11" x14ac:dyDescent="0.35">
      <c r="K1286" s="28"/>
    </row>
    <row r="1287" spans="11:11" x14ac:dyDescent="0.35">
      <c r="K1287" s="28"/>
    </row>
    <row r="1288" spans="11:11" x14ac:dyDescent="0.35">
      <c r="K1288" s="28"/>
    </row>
    <row r="1289" spans="11:11" x14ac:dyDescent="0.35">
      <c r="K1289" s="28"/>
    </row>
    <row r="1290" spans="11:11" x14ac:dyDescent="0.35">
      <c r="K1290" s="28"/>
    </row>
    <row r="1291" spans="11:11" x14ac:dyDescent="0.35">
      <c r="K1291" s="28"/>
    </row>
    <row r="1292" spans="11:11" x14ac:dyDescent="0.35">
      <c r="K1292" s="28"/>
    </row>
    <row r="1293" spans="11:11" x14ac:dyDescent="0.35">
      <c r="K1293" s="28"/>
    </row>
    <row r="1294" spans="11:11" x14ac:dyDescent="0.35">
      <c r="K1294" s="28"/>
    </row>
    <row r="1295" spans="11:11" x14ac:dyDescent="0.35">
      <c r="K1295" s="28"/>
    </row>
    <row r="1296" spans="11:11" x14ac:dyDescent="0.35">
      <c r="K1296" s="28"/>
    </row>
    <row r="1297" spans="11:11" x14ac:dyDescent="0.35">
      <c r="K1297" s="28"/>
    </row>
    <row r="1298" spans="11:11" x14ac:dyDescent="0.35">
      <c r="K1298" s="28"/>
    </row>
    <row r="1299" spans="11:11" x14ac:dyDescent="0.35">
      <c r="K1299" s="28"/>
    </row>
    <row r="1300" spans="11:11" x14ac:dyDescent="0.35">
      <c r="K1300" s="28"/>
    </row>
    <row r="1301" spans="11:11" x14ac:dyDescent="0.35">
      <c r="K1301" s="28"/>
    </row>
    <row r="1302" spans="11:11" x14ac:dyDescent="0.35">
      <c r="K1302" s="28"/>
    </row>
    <row r="1303" spans="11:11" x14ac:dyDescent="0.35">
      <c r="K1303" s="28"/>
    </row>
    <row r="1304" spans="11:11" x14ac:dyDescent="0.35">
      <c r="K1304" s="28"/>
    </row>
    <row r="1305" spans="11:11" x14ac:dyDescent="0.35">
      <c r="K1305" s="28"/>
    </row>
    <row r="1306" spans="11:11" x14ac:dyDescent="0.35">
      <c r="K1306" s="28"/>
    </row>
    <row r="1307" spans="11:11" x14ac:dyDescent="0.35">
      <c r="K1307" s="28"/>
    </row>
    <row r="1308" spans="11:11" x14ac:dyDescent="0.35">
      <c r="K1308" s="28"/>
    </row>
    <row r="1309" spans="11:11" x14ac:dyDescent="0.35">
      <c r="K1309" s="28"/>
    </row>
    <row r="1310" spans="11:11" x14ac:dyDescent="0.35">
      <c r="K1310" s="28"/>
    </row>
    <row r="1311" spans="11:11" x14ac:dyDescent="0.35">
      <c r="K1311" s="28"/>
    </row>
    <row r="1312" spans="11:11" x14ac:dyDescent="0.35">
      <c r="K1312" s="28"/>
    </row>
    <row r="1313" spans="11:11" x14ac:dyDescent="0.35">
      <c r="K1313" s="28"/>
    </row>
    <row r="1314" spans="11:11" x14ac:dyDescent="0.35">
      <c r="K1314" s="28"/>
    </row>
    <row r="1315" spans="11:11" x14ac:dyDescent="0.35">
      <c r="K1315" s="28"/>
    </row>
    <row r="1316" spans="11:11" x14ac:dyDescent="0.35">
      <c r="K1316" s="28"/>
    </row>
    <row r="1317" spans="11:11" x14ac:dyDescent="0.35">
      <c r="K1317" s="28"/>
    </row>
    <row r="1318" spans="11:11" x14ac:dyDescent="0.35">
      <c r="K1318" s="28"/>
    </row>
    <row r="1319" spans="11:11" x14ac:dyDescent="0.35">
      <c r="K1319" s="28"/>
    </row>
    <row r="1320" spans="11:11" x14ac:dyDescent="0.35">
      <c r="K1320" s="28"/>
    </row>
    <row r="1321" spans="11:11" x14ac:dyDescent="0.35">
      <c r="K1321" s="28"/>
    </row>
    <row r="1322" spans="11:11" x14ac:dyDescent="0.35">
      <c r="K1322" s="28"/>
    </row>
    <row r="1323" spans="11:11" x14ac:dyDescent="0.35">
      <c r="K1323" s="28"/>
    </row>
    <row r="1324" spans="11:11" x14ac:dyDescent="0.35">
      <c r="K1324" s="28"/>
    </row>
    <row r="1325" spans="11:11" x14ac:dyDescent="0.35">
      <c r="K1325" s="28"/>
    </row>
    <row r="1326" spans="11:11" x14ac:dyDescent="0.35">
      <c r="K1326" s="28"/>
    </row>
    <row r="1327" spans="11:11" x14ac:dyDescent="0.35">
      <c r="K1327" s="28"/>
    </row>
    <row r="1328" spans="11:11" x14ac:dyDescent="0.35">
      <c r="K1328" s="28"/>
    </row>
    <row r="1329" spans="11:11" x14ac:dyDescent="0.35">
      <c r="K1329" s="28"/>
    </row>
    <row r="1330" spans="11:11" x14ac:dyDescent="0.35">
      <c r="K1330" s="28"/>
    </row>
    <row r="1331" spans="11:11" x14ac:dyDescent="0.35">
      <c r="K1331" s="28"/>
    </row>
    <row r="1332" spans="11:11" x14ac:dyDescent="0.35">
      <c r="K1332" s="28"/>
    </row>
    <row r="1333" spans="11:11" x14ac:dyDescent="0.35">
      <c r="K1333" s="28"/>
    </row>
    <row r="1334" spans="11:11" x14ac:dyDescent="0.35">
      <c r="K1334" s="28"/>
    </row>
    <row r="1335" spans="11:11" x14ac:dyDescent="0.35">
      <c r="K1335" s="28"/>
    </row>
    <row r="1336" spans="11:11" x14ac:dyDescent="0.35">
      <c r="K1336" s="28"/>
    </row>
    <row r="1337" spans="11:11" x14ac:dyDescent="0.35">
      <c r="K1337" s="28"/>
    </row>
    <row r="1338" spans="11:11" x14ac:dyDescent="0.35">
      <c r="K1338" s="28"/>
    </row>
    <row r="1339" spans="11:11" x14ac:dyDescent="0.35">
      <c r="K1339" s="28"/>
    </row>
    <row r="1340" spans="11:11" x14ac:dyDescent="0.35">
      <c r="K1340" s="28"/>
    </row>
    <row r="1341" spans="11:11" x14ac:dyDescent="0.35">
      <c r="K1341" s="28"/>
    </row>
    <row r="1342" spans="11:11" x14ac:dyDescent="0.35">
      <c r="K1342" s="28"/>
    </row>
    <row r="1343" spans="11:11" x14ac:dyDescent="0.35">
      <c r="K1343" s="28"/>
    </row>
    <row r="1344" spans="11:11" x14ac:dyDescent="0.35">
      <c r="K1344" s="28"/>
    </row>
    <row r="1345" spans="11:11" x14ac:dyDescent="0.35">
      <c r="K1345" s="28"/>
    </row>
    <row r="1346" spans="11:11" x14ac:dyDescent="0.35">
      <c r="K1346" s="28"/>
    </row>
    <row r="1347" spans="11:11" x14ac:dyDescent="0.35">
      <c r="K1347" s="28"/>
    </row>
    <row r="1348" spans="11:11" x14ac:dyDescent="0.35">
      <c r="K1348" s="28"/>
    </row>
    <row r="1349" spans="11:11" x14ac:dyDescent="0.35">
      <c r="K1349" s="28"/>
    </row>
    <row r="1350" spans="11:11" x14ac:dyDescent="0.35">
      <c r="K1350" s="28"/>
    </row>
    <row r="1351" spans="11:11" x14ac:dyDescent="0.35">
      <c r="K1351" s="28"/>
    </row>
    <row r="1352" spans="11:11" x14ac:dyDescent="0.35">
      <c r="K1352" s="28"/>
    </row>
    <row r="1353" spans="11:11" x14ac:dyDescent="0.35">
      <c r="K1353" s="28"/>
    </row>
    <row r="1354" spans="11:11" x14ac:dyDescent="0.35">
      <c r="K1354" s="28"/>
    </row>
    <row r="1355" spans="11:11" x14ac:dyDescent="0.35">
      <c r="K1355" s="28"/>
    </row>
    <row r="1356" spans="11:11" x14ac:dyDescent="0.35">
      <c r="K1356" s="28"/>
    </row>
    <row r="1357" spans="11:11" x14ac:dyDescent="0.35">
      <c r="K1357" s="28"/>
    </row>
    <row r="1358" spans="11:11" x14ac:dyDescent="0.35">
      <c r="K1358" s="28"/>
    </row>
    <row r="1359" spans="11:11" x14ac:dyDescent="0.35">
      <c r="K1359" s="28"/>
    </row>
    <row r="1360" spans="11:11" x14ac:dyDescent="0.35">
      <c r="K1360" s="28"/>
    </row>
    <row r="1361" spans="11:11" x14ac:dyDescent="0.35">
      <c r="K1361" s="28"/>
    </row>
    <row r="1362" spans="11:11" x14ac:dyDescent="0.35">
      <c r="K1362" s="28"/>
    </row>
    <row r="1363" spans="11:11" x14ac:dyDescent="0.35">
      <c r="K1363" s="28"/>
    </row>
    <row r="1364" spans="11:11" x14ac:dyDescent="0.35">
      <c r="K1364" s="28"/>
    </row>
    <row r="1365" spans="11:11" x14ac:dyDescent="0.35">
      <c r="K1365" s="28"/>
    </row>
    <row r="1366" spans="11:11" x14ac:dyDescent="0.35">
      <c r="K1366" s="28"/>
    </row>
    <row r="1367" spans="11:11" x14ac:dyDescent="0.35">
      <c r="K1367" s="28"/>
    </row>
    <row r="1368" spans="11:11" x14ac:dyDescent="0.35">
      <c r="K1368" s="28"/>
    </row>
    <row r="1369" spans="11:11" x14ac:dyDescent="0.35">
      <c r="K1369" s="28"/>
    </row>
    <row r="1370" spans="11:11" x14ac:dyDescent="0.35">
      <c r="K1370" s="28"/>
    </row>
    <row r="1371" spans="11:11" x14ac:dyDescent="0.35">
      <c r="K1371" s="28"/>
    </row>
    <row r="1372" spans="11:11" x14ac:dyDescent="0.35">
      <c r="K1372" s="28"/>
    </row>
    <row r="1373" spans="11:11" x14ac:dyDescent="0.35">
      <c r="K1373" s="28"/>
    </row>
    <row r="1374" spans="11:11" x14ac:dyDescent="0.35">
      <c r="K1374" s="28"/>
    </row>
    <row r="1375" spans="11:11" x14ac:dyDescent="0.35">
      <c r="K1375" s="28"/>
    </row>
    <row r="1376" spans="11:11" x14ac:dyDescent="0.35">
      <c r="K1376" s="28"/>
    </row>
    <row r="1377" spans="11:11" x14ac:dyDescent="0.35">
      <c r="K1377" s="28"/>
    </row>
    <row r="1378" spans="11:11" x14ac:dyDescent="0.35">
      <c r="K1378" s="28"/>
    </row>
    <row r="1379" spans="11:11" x14ac:dyDescent="0.35">
      <c r="K1379" s="28"/>
    </row>
    <row r="1380" spans="11:11" x14ac:dyDescent="0.35">
      <c r="K1380" s="28"/>
    </row>
    <row r="1381" spans="11:11" x14ac:dyDescent="0.35">
      <c r="K1381" s="28"/>
    </row>
    <row r="1382" spans="11:11" x14ac:dyDescent="0.35">
      <c r="K1382" s="28"/>
    </row>
    <row r="1383" spans="11:11" x14ac:dyDescent="0.35">
      <c r="K1383" s="28"/>
    </row>
    <row r="1384" spans="11:11" x14ac:dyDescent="0.35">
      <c r="K1384" s="28"/>
    </row>
    <row r="1385" spans="11:11" x14ac:dyDescent="0.35">
      <c r="K1385" s="28"/>
    </row>
    <row r="1386" spans="11:11" x14ac:dyDescent="0.35">
      <c r="K1386" s="28"/>
    </row>
    <row r="1387" spans="11:11" x14ac:dyDescent="0.35">
      <c r="K1387" s="28"/>
    </row>
    <row r="1388" spans="11:11" x14ac:dyDescent="0.35">
      <c r="K1388" s="28"/>
    </row>
    <row r="1389" spans="11:11" x14ac:dyDescent="0.35">
      <c r="K1389" s="28"/>
    </row>
    <row r="1390" spans="11:11" x14ac:dyDescent="0.35">
      <c r="K1390" s="28"/>
    </row>
    <row r="1391" spans="11:11" x14ac:dyDescent="0.35">
      <c r="K1391" s="28"/>
    </row>
    <row r="1392" spans="11:11" x14ac:dyDescent="0.35">
      <c r="K1392" s="28"/>
    </row>
    <row r="1393" spans="11:11" x14ac:dyDescent="0.35">
      <c r="K1393" s="28"/>
    </row>
    <row r="1394" spans="11:11" x14ac:dyDescent="0.35">
      <c r="K1394" s="28"/>
    </row>
    <row r="1395" spans="11:11" x14ac:dyDescent="0.35">
      <c r="K1395" s="28"/>
    </row>
    <row r="1396" spans="11:11" x14ac:dyDescent="0.35">
      <c r="K1396" s="28"/>
    </row>
    <row r="1397" spans="11:11" x14ac:dyDescent="0.35">
      <c r="K1397" s="28"/>
    </row>
    <row r="1398" spans="11:11" x14ac:dyDescent="0.35">
      <c r="K1398" s="28"/>
    </row>
    <row r="1399" spans="11:11" x14ac:dyDescent="0.35">
      <c r="K1399" s="28"/>
    </row>
    <row r="1400" spans="11:11" x14ac:dyDescent="0.35">
      <c r="K1400" s="28"/>
    </row>
    <row r="1401" spans="11:11" x14ac:dyDescent="0.35">
      <c r="K1401" s="28"/>
    </row>
    <row r="1402" spans="11:11" x14ac:dyDescent="0.35">
      <c r="K1402" s="28"/>
    </row>
    <row r="1403" spans="11:11" x14ac:dyDescent="0.35">
      <c r="K1403" s="28"/>
    </row>
    <row r="1404" spans="11:11" x14ac:dyDescent="0.35">
      <c r="K1404" s="28"/>
    </row>
    <row r="1405" spans="11:11" x14ac:dyDescent="0.35">
      <c r="K1405" s="28"/>
    </row>
    <row r="1406" spans="11:11" x14ac:dyDescent="0.35">
      <c r="K1406" s="28"/>
    </row>
    <row r="1407" spans="11:11" x14ac:dyDescent="0.35">
      <c r="K1407" s="28"/>
    </row>
    <row r="1408" spans="11:11" x14ac:dyDescent="0.35">
      <c r="K1408" s="28"/>
    </row>
    <row r="1409" spans="11:11" x14ac:dyDescent="0.35">
      <c r="K1409" s="28"/>
    </row>
    <row r="1410" spans="11:11" x14ac:dyDescent="0.35">
      <c r="K1410" s="28"/>
    </row>
    <row r="1411" spans="11:11" x14ac:dyDescent="0.35">
      <c r="K1411" s="28"/>
    </row>
    <row r="1412" spans="11:11" x14ac:dyDescent="0.35">
      <c r="K1412" s="28"/>
    </row>
    <row r="1413" spans="11:11" x14ac:dyDescent="0.35">
      <c r="K1413" s="28"/>
    </row>
    <row r="1414" spans="11:11" x14ac:dyDescent="0.35">
      <c r="K1414" s="28"/>
    </row>
    <row r="1415" spans="11:11" x14ac:dyDescent="0.35">
      <c r="K1415" s="28"/>
    </row>
    <row r="1416" spans="11:11" x14ac:dyDescent="0.35">
      <c r="K1416" s="28"/>
    </row>
    <row r="1417" spans="11:11" x14ac:dyDescent="0.35">
      <c r="K1417" s="28"/>
    </row>
    <row r="1418" spans="11:11" x14ac:dyDescent="0.35">
      <c r="K1418" s="28"/>
    </row>
    <row r="1419" spans="11:11" x14ac:dyDescent="0.35">
      <c r="K1419" s="28"/>
    </row>
    <row r="1420" spans="11:11" x14ac:dyDescent="0.35">
      <c r="K1420" s="28"/>
    </row>
    <row r="1421" spans="11:11" x14ac:dyDescent="0.35">
      <c r="K1421" s="28"/>
    </row>
    <row r="1422" spans="11:11" x14ac:dyDescent="0.35">
      <c r="K1422" s="28"/>
    </row>
    <row r="1423" spans="11:11" x14ac:dyDescent="0.35">
      <c r="K1423" s="28"/>
    </row>
    <row r="1424" spans="11:11" x14ac:dyDescent="0.35">
      <c r="K1424" s="28"/>
    </row>
    <row r="1425" spans="11:11" x14ac:dyDescent="0.35">
      <c r="K1425" s="28"/>
    </row>
    <row r="1426" spans="11:11" x14ac:dyDescent="0.35">
      <c r="K1426" s="28"/>
    </row>
    <row r="1427" spans="11:11" x14ac:dyDescent="0.35">
      <c r="K1427" s="28"/>
    </row>
    <row r="1428" spans="11:11" x14ac:dyDescent="0.35">
      <c r="K1428" s="28"/>
    </row>
    <row r="1429" spans="11:11" x14ac:dyDescent="0.35">
      <c r="K1429" s="28"/>
    </row>
    <row r="1430" spans="11:11" x14ac:dyDescent="0.35">
      <c r="K1430" s="28"/>
    </row>
    <row r="1431" spans="11:11" x14ac:dyDescent="0.35">
      <c r="K1431" s="28"/>
    </row>
    <row r="1432" spans="11:11" x14ac:dyDescent="0.35">
      <c r="K1432" s="28"/>
    </row>
    <row r="1433" spans="11:11" x14ac:dyDescent="0.35">
      <c r="K1433" s="28"/>
    </row>
    <row r="1434" spans="11:11" x14ac:dyDescent="0.35">
      <c r="K1434" s="28"/>
    </row>
    <row r="1435" spans="11:11" x14ac:dyDescent="0.35">
      <c r="K1435" s="28"/>
    </row>
    <row r="1436" spans="11:11" x14ac:dyDescent="0.35">
      <c r="K1436" s="28"/>
    </row>
    <row r="1437" spans="11:11" x14ac:dyDescent="0.35">
      <c r="K1437" s="28"/>
    </row>
    <row r="1438" spans="11:11" x14ac:dyDescent="0.35">
      <c r="K1438" s="28"/>
    </row>
    <row r="1439" spans="11:11" x14ac:dyDescent="0.35">
      <c r="K1439" s="28"/>
    </row>
    <row r="1440" spans="11:11" x14ac:dyDescent="0.35">
      <c r="K1440" s="28"/>
    </row>
    <row r="1441" spans="11:11" x14ac:dyDescent="0.35">
      <c r="K1441" s="28"/>
    </row>
    <row r="1442" spans="11:11" x14ac:dyDescent="0.35">
      <c r="K1442" s="28"/>
    </row>
    <row r="1443" spans="11:11" x14ac:dyDescent="0.35">
      <c r="K1443" s="28"/>
    </row>
    <row r="1444" spans="11:11" x14ac:dyDescent="0.35">
      <c r="K1444" s="28"/>
    </row>
    <row r="1445" spans="11:11" x14ac:dyDescent="0.35">
      <c r="K1445" s="28"/>
    </row>
    <row r="1446" spans="11:11" x14ac:dyDescent="0.35">
      <c r="K1446" s="28"/>
    </row>
    <row r="1447" spans="11:11" x14ac:dyDescent="0.35">
      <c r="K1447" s="28"/>
    </row>
    <row r="1448" spans="11:11" x14ac:dyDescent="0.35">
      <c r="K1448" s="28"/>
    </row>
    <row r="1449" spans="11:11" x14ac:dyDescent="0.35">
      <c r="K1449" s="28"/>
    </row>
    <row r="1450" spans="11:11" x14ac:dyDescent="0.35">
      <c r="K1450" s="28"/>
    </row>
    <row r="1451" spans="11:11" x14ac:dyDescent="0.35">
      <c r="K1451" s="28"/>
    </row>
    <row r="1452" spans="11:11" x14ac:dyDescent="0.35">
      <c r="K1452" s="28"/>
    </row>
    <row r="1453" spans="11:11" x14ac:dyDescent="0.35">
      <c r="K1453" s="28"/>
    </row>
    <row r="1454" spans="11:11" x14ac:dyDescent="0.35">
      <c r="K1454" s="28"/>
    </row>
    <row r="1455" spans="11:11" x14ac:dyDescent="0.35">
      <c r="K1455" s="28"/>
    </row>
    <row r="1456" spans="11:11" x14ac:dyDescent="0.35">
      <c r="K1456" s="28"/>
    </row>
    <row r="1457" spans="11:11" x14ac:dyDescent="0.35">
      <c r="K1457" s="28"/>
    </row>
    <row r="1458" spans="11:11" x14ac:dyDescent="0.35">
      <c r="K1458" s="28"/>
    </row>
    <row r="1459" spans="11:11" x14ac:dyDescent="0.35">
      <c r="K1459" s="28"/>
    </row>
    <row r="1460" spans="11:11" x14ac:dyDescent="0.35">
      <c r="K1460" s="28"/>
    </row>
    <row r="1461" spans="11:11" x14ac:dyDescent="0.35">
      <c r="K1461" s="28"/>
    </row>
    <row r="1462" spans="11:11" x14ac:dyDescent="0.35">
      <c r="K1462" s="28"/>
    </row>
    <row r="1463" spans="11:11" x14ac:dyDescent="0.35">
      <c r="K1463" s="28"/>
    </row>
    <row r="1464" spans="11:11" x14ac:dyDescent="0.35">
      <c r="K1464" s="28"/>
    </row>
    <row r="1465" spans="11:11" x14ac:dyDescent="0.35">
      <c r="K1465" s="28"/>
    </row>
    <row r="1466" spans="11:11" x14ac:dyDescent="0.35">
      <c r="K1466" s="28"/>
    </row>
    <row r="1467" spans="11:11" x14ac:dyDescent="0.35">
      <c r="K1467" s="28"/>
    </row>
    <row r="1468" spans="11:11" x14ac:dyDescent="0.35">
      <c r="K1468" s="28"/>
    </row>
    <row r="1469" spans="11:11" x14ac:dyDescent="0.35">
      <c r="K1469" s="28"/>
    </row>
    <row r="1470" spans="11:11" x14ac:dyDescent="0.35">
      <c r="K1470" s="28"/>
    </row>
    <row r="1471" spans="11:11" x14ac:dyDescent="0.35">
      <c r="K1471" s="28"/>
    </row>
    <row r="1472" spans="11:11" x14ac:dyDescent="0.35">
      <c r="K1472" s="28"/>
    </row>
    <row r="1473" spans="11:11" x14ac:dyDescent="0.35">
      <c r="K1473" s="28"/>
    </row>
    <row r="1474" spans="11:11" x14ac:dyDescent="0.35">
      <c r="K1474" s="28"/>
    </row>
    <row r="1475" spans="11:11" x14ac:dyDescent="0.35">
      <c r="K1475" s="28"/>
    </row>
    <row r="1476" spans="11:11" x14ac:dyDescent="0.35">
      <c r="K1476" s="28"/>
    </row>
    <row r="1477" spans="11:11" x14ac:dyDescent="0.35">
      <c r="K1477" s="28"/>
    </row>
    <row r="1478" spans="11:11" x14ac:dyDescent="0.35">
      <c r="K1478" s="28"/>
    </row>
    <row r="1479" spans="11:11" x14ac:dyDescent="0.35">
      <c r="K1479" s="28"/>
    </row>
    <row r="1480" spans="11:11" x14ac:dyDescent="0.35">
      <c r="K1480" s="28"/>
    </row>
    <row r="1481" spans="11:11" x14ac:dyDescent="0.35">
      <c r="K1481" s="28"/>
    </row>
    <row r="1482" spans="11:11" x14ac:dyDescent="0.35">
      <c r="K1482" s="28"/>
    </row>
    <row r="1483" spans="11:11" x14ac:dyDescent="0.35">
      <c r="K1483" s="28"/>
    </row>
    <row r="1484" spans="11:11" x14ac:dyDescent="0.35">
      <c r="K1484" s="28"/>
    </row>
    <row r="1485" spans="11:11" x14ac:dyDescent="0.35">
      <c r="K1485" s="28"/>
    </row>
    <row r="1486" spans="11:11" x14ac:dyDescent="0.35">
      <c r="K1486" s="28"/>
    </row>
    <row r="1487" spans="11:11" x14ac:dyDescent="0.35">
      <c r="K1487" s="28"/>
    </row>
    <row r="1488" spans="11:11" x14ac:dyDescent="0.35">
      <c r="K1488" s="28"/>
    </row>
    <row r="1489" spans="11:11" x14ac:dyDescent="0.35">
      <c r="K1489" s="28"/>
    </row>
    <row r="1490" spans="11:11" x14ac:dyDescent="0.35">
      <c r="K1490" s="28"/>
    </row>
    <row r="1491" spans="11:11" x14ac:dyDescent="0.35">
      <c r="K1491" s="28"/>
    </row>
    <row r="1492" spans="11:11" x14ac:dyDescent="0.35">
      <c r="K1492" s="28"/>
    </row>
    <row r="1493" spans="11:11" x14ac:dyDescent="0.35">
      <c r="K1493" s="28"/>
    </row>
    <row r="1494" spans="11:11" x14ac:dyDescent="0.35">
      <c r="K1494" s="28"/>
    </row>
    <row r="1495" spans="11:11" x14ac:dyDescent="0.35">
      <c r="K1495" s="28"/>
    </row>
    <row r="1496" spans="11:11" x14ac:dyDescent="0.35">
      <c r="K1496" s="28"/>
    </row>
    <row r="1497" spans="11:11" x14ac:dyDescent="0.35">
      <c r="K1497" s="28"/>
    </row>
    <row r="1498" spans="11:11" x14ac:dyDescent="0.35">
      <c r="K1498" s="28"/>
    </row>
    <row r="1499" spans="11:11" x14ac:dyDescent="0.35">
      <c r="K1499" s="28"/>
    </row>
    <row r="1500" spans="11:11" x14ac:dyDescent="0.35">
      <c r="K1500" s="28"/>
    </row>
    <row r="1501" spans="11:11" x14ac:dyDescent="0.35">
      <c r="K1501" s="28"/>
    </row>
    <row r="1502" spans="11:11" x14ac:dyDescent="0.35">
      <c r="K1502" s="28"/>
    </row>
    <row r="1503" spans="11:11" x14ac:dyDescent="0.35">
      <c r="K1503" s="28"/>
    </row>
    <row r="1504" spans="11:11" x14ac:dyDescent="0.35">
      <c r="K1504" s="28"/>
    </row>
    <row r="1505" spans="11:11" x14ac:dyDescent="0.35">
      <c r="K1505" s="28"/>
    </row>
    <row r="1506" spans="11:11" x14ac:dyDescent="0.35">
      <c r="K1506" s="28"/>
    </row>
    <row r="1507" spans="11:11" x14ac:dyDescent="0.35">
      <c r="K1507" s="28"/>
    </row>
    <row r="1508" spans="11:11" x14ac:dyDescent="0.35">
      <c r="K1508" s="28"/>
    </row>
    <row r="1509" spans="11:11" x14ac:dyDescent="0.35">
      <c r="K1509" s="28"/>
    </row>
    <row r="1510" spans="11:11" x14ac:dyDescent="0.35">
      <c r="K1510" s="28"/>
    </row>
    <row r="1511" spans="11:11" x14ac:dyDescent="0.35">
      <c r="K1511" s="28"/>
    </row>
    <row r="1512" spans="11:11" x14ac:dyDescent="0.35">
      <c r="K1512" s="28"/>
    </row>
    <row r="1513" spans="11:11" x14ac:dyDescent="0.35">
      <c r="K1513" s="28"/>
    </row>
    <row r="1514" spans="11:11" x14ac:dyDescent="0.35">
      <c r="K1514" s="28"/>
    </row>
    <row r="1515" spans="11:11" x14ac:dyDescent="0.35">
      <c r="K1515" s="28"/>
    </row>
    <row r="1516" spans="11:11" x14ac:dyDescent="0.35">
      <c r="K1516" s="28"/>
    </row>
    <row r="1517" spans="11:11" x14ac:dyDescent="0.35">
      <c r="K1517" s="28"/>
    </row>
    <row r="1518" spans="11:11" x14ac:dyDescent="0.35">
      <c r="K1518" s="28"/>
    </row>
    <row r="1519" spans="11:11" x14ac:dyDescent="0.35">
      <c r="K1519" s="28"/>
    </row>
    <row r="1520" spans="11:11" x14ac:dyDescent="0.35">
      <c r="K1520" s="28"/>
    </row>
    <row r="1521" spans="11:11" x14ac:dyDescent="0.35">
      <c r="K1521" s="28"/>
    </row>
    <row r="1522" spans="11:11" x14ac:dyDescent="0.35">
      <c r="K1522" s="28"/>
    </row>
    <row r="1523" spans="11:11" x14ac:dyDescent="0.35">
      <c r="K1523" s="28"/>
    </row>
    <row r="1524" spans="11:11" x14ac:dyDescent="0.35">
      <c r="K1524" s="28"/>
    </row>
    <row r="1525" spans="11:11" x14ac:dyDescent="0.35">
      <c r="K1525" s="28"/>
    </row>
    <row r="1526" spans="11:11" x14ac:dyDescent="0.35">
      <c r="K1526" s="28"/>
    </row>
    <row r="1527" spans="11:11" x14ac:dyDescent="0.35">
      <c r="K1527" s="28"/>
    </row>
    <row r="1528" spans="11:11" x14ac:dyDescent="0.35">
      <c r="K1528" s="28"/>
    </row>
    <row r="1529" spans="11:11" x14ac:dyDescent="0.35">
      <c r="K1529" s="28"/>
    </row>
    <row r="1530" spans="11:11" x14ac:dyDescent="0.35">
      <c r="K1530" s="28"/>
    </row>
    <row r="1531" spans="11:11" x14ac:dyDescent="0.35">
      <c r="K1531" s="28"/>
    </row>
    <row r="1532" spans="11:11" x14ac:dyDescent="0.35">
      <c r="K1532" s="28"/>
    </row>
    <row r="1533" spans="11:11" x14ac:dyDescent="0.35">
      <c r="K1533" s="28"/>
    </row>
    <row r="1534" spans="11:11" x14ac:dyDescent="0.35">
      <c r="K1534" s="28"/>
    </row>
    <row r="1535" spans="11:11" x14ac:dyDescent="0.35">
      <c r="K1535" s="28"/>
    </row>
    <row r="1536" spans="11:11" x14ac:dyDescent="0.35">
      <c r="K1536" s="28"/>
    </row>
    <row r="1537" spans="11:11" x14ac:dyDescent="0.35">
      <c r="K1537" s="28"/>
    </row>
    <row r="1538" spans="11:11" x14ac:dyDescent="0.35">
      <c r="K1538" s="28"/>
    </row>
    <row r="1539" spans="11:11" x14ac:dyDescent="0.35">
      <c r="K1539" s="28"/>
    </row>
    <row r="1540" spans="11:11" x14ac:dyDescent="0.35">
      <c r="K1540" s="28"/>
    </row>
    <row r="1541" spans="11:11" x14ac:dyDescent="0.35">
      <c r="K1541" s="28"/>
    </row>
    <row r="1542" spans="11:11" x14ac:dyDescent="0.35">
      <c r="K1542" s="28"/>
    </row>
    <row r="1543" spans="11:11" x14ac:dyDescent="0.35">
      <c r="K1543" s="28"/>
    </row>
    <row r="1544" spans="11:11" x14ac:dyDescent="0.35">
      <c r="K1544" s="28"/>
    </row>
    <row r="1545" spans="11:11" x14ac:dyDescent="0.35">
      <c r="K1545" s="28"/>
    </row>
    <row r="1546" spans="11:11" x14ac:dyDescent="0.35">
      <c r="K1546" s="28"/>
    </row>
    <row r="1547" spans="11:11" x14ac:dyDescent="0.35">
      <c r="K1547" s="28"/>
    </row>
    <row r="1548" spans="11:11" x14ac:dyDescent="0.35">
      <c r="K1548" s="28"/>
    </row>
    <row r="1549" spans="11:11" x14ac:dyDescent="0.35">
      <c r="K1549" s="28"/>
    </row>
    <row r="1550" spans="11:11" x14ac:dyDescent="0.35">
      <c r="K1550" s="28"/>
    </row>
    <row r="1551" spans="11:11" x14ac:dyDescent="0.35">
      <c r="K1551" s="28"/>
    </row>
    <row r="1552" spans="11:11" x14ac:dyDescent="0.35">
      <c r="K1552" s="28"/>
    </row>
    <row r="1553" spans="11:11" x14ac:dyDescent="0.35">
      <c r="K1553" s="28"/>
    </row>
    <row r="1554" spans="11:11" x14ac:dyDescent="0.35">
      <c r="K1554" s="28"/>
    </row>
    <row r="1555" spans="11:11" x14ac:dyDescent="0.35">
      <c r="K1555" s="28"/>
    </row>
    <row r="1556" spans="11:11" x14ac:dyDescent="0.35">
      <c r="K1556" s="28"/>
    </row>
    <row r="1557" spans="11:11" x14ac:dyDescent="0.35">
      <c r="K1557" s="28"/>
    </row>
    <row r="1558" spans="11:11" x14ac:dyDescent="0.35">
      <c r="K1558" s="28"/>
    </row>
    <row r="1559" spans="11:11" x14ac:dyDescent="0.35">
      <c r="K1559" s="28"/>
    </row>
    <row r="1560" spans="11:11" x14ac:dyDescent="0.35">
      <c r="K1560" s="28"/>
    </row>
    <row r="1561" spans="11:11" x14ac:dyDescent="0.35">
      <c r="K1561" s="28"/>
    </row>
    <row r="1562" spans="11:11" x14ac:dyDescent="0.35">
      <c r="K1562" s="28"/>
    </row>
    <row r="1563" spans="11:11" x14ac:dyDescent="0.35">
      <c r="K1563" s="28"/>
    </row>
    <row r="1564" spans="11:11" x14ac:dyDescent="0.35">
      <c r="K1564" s="28"/>
    </row>
    <row r="1565" spans="11:11" x14ac:dyDescent="0.35">
      <c r="K1565" s="28"/>
    </row>
    <row r="1566" spans="11:11" x14ac:dyDescent="0.35">
      <c r="K1566" s="28"/>
    </row>
    <row r="1567" spans="11:11" x14ac:dyDescent="0.35">
      <c r="K1567" s="28"/>
    </row>
    <row r="1568" spans="11:11" x14ac:dyDescent="0.35">
      <c r="K1568" s="28"/>
    </row>
    <row r="1569" spans="11:11" x14ac:dyDescent="0.35">
      <c r="K1569" s="28"/>
    </row>
    <row r="1570" spans="11:11" x14ac:dyDescent="0.35">
      <c r="K1570" s="28"/>
    </row>
    <row r="1571" spans="11:11" x14ac:dyDescent="0.35">
      <c r="K1571" s="28"/>
    </row>
    <row r="1572" spans="11:11" x14ac:dyDescent="0.35">
      <c r="K1572" s="28"/>
    </row>
    <row r="1573" spans="11:11" x14ac:dyDescent="0.35">
      <c r="K1573" s="28"/>
    </row>
    <row r="1574" spans="11:11" x14ac:dyDescent="0.35">
      <c r="K1574" s="28"/>
    </row>
    <row r="1575" spans="11:11" x14ac:dyDescent="0.35">
      <c r="K1575" s="28"/>
    </row>
    <row r="1576" spans="11:11" x14ac:dyDescent="0.35">
      <c r="K1576" s="28"/>
    </row>
    <row r="1577" spans="11:11" x14ac:dyDescent="0.35">
      <c r="K1577" s="28"/>
    </row>
    <row r="1578" spans="11:11" x14ac:dyDescent="0.35">
      <c r="K1578" s="28"/>
    </row>
    <row r="1579" spans="11:11" x14ac:dyDescent="0.35">
      <c r="K1579" s="28"/>
    </row>
    <row r="1580" spans="11:11" x14ac:dyDescent="0.35">
      <c r="K1580" s="28"/>
    </row>
    <row r="1581" spans="11:11" x14ac:dyDescent="0.35">
      <c r="K1581" s="28"/>
    </row>
    <row r="1582" spans="11:11" x14ac:dyDescent="0.35">
      <c r="K1582" s="28"/>
    </row>
    <row r="1583" spans="11:11" x14ac:dyDescent="0.35">
      <c r="K1583" s="28"/>
    </row>
    <row r="1584" spans="11:11" x14ac:dyDescent="0.35">
      <c r="K1584" s="28"/>
    </row>
    <row r="1585" spans="11:11" x14ac:dyDescent="0.35">
      <c r="K1585" s="28"/>
    </row>
    <row r="1586" spans="11:11" x14ac:dyDescent="0.35">
      <c r="K1586" s="28"/>
    </row>
    <row r="1587" spans="11:11" x14ac:dyDescent="0.35">
      <c r="K1587" s="28"/>
    </row>
    <row r="1588" spans="11:11" x14ac:dyDescent="0.35">
      <c r="K1588" s="28"/>
    </row>
    <row r="1589" spans="11:11" x14ac:dyDescent="0.35">
      <c r="K1589" s="28"/>
    </row>
    <row r="1590" spans="11:11" x14ac:dyDescent="0.35">
      <c r="K1590" s="28"/>
    </row>
    <row r="1591" spans="11:11" x14ac:dyDescent="0.35">
      <c r="K1591" s="28"/>
    </row>
    <row r="1592" spans="11:11" x14ac:dyDescent="0.35">
      <c r="K1592" s="28"/>
    </row>
    <row r="1593" spans="11:11" x14ac:dyDescent="0.35">
      <c r="K1593" s="28"/>
    </row>
    <row r="1594" spans="11:11" x14ac:dyDescent="0.35">
      <c r="K1594" s="28"/>
    </row>
    <row r="1595" spans="11:11" x14ac:dyDescent="0.35">
      <c r="K1595" s="28"/>
    </row>
    <row r="1596" spans="11:11" x14ac:dyDescent="0.35">
      <c r="K1596" s="28"/>
    </row>
    <row r="1597" spans="11:11" x14ac:dyDescent="0.35">
      <c r="K1597" s="28"/>
    </row>
    <row r="1598" spans="11:11" x14ac:dyDescent="0.35">
      <c r="K1598" s="28"/>
    </row>
    <row r="1599" spans="11:11" x14ac:dyDescent="0.35">
      <c r="K1599" s="28"/>
    </row>
    <row r="1600" spans="11:11" x14ac:dyDescent="0.35">
      <c r="K1600" s="28"/>
    </row>
    <row r="1601" spans="11:11" x14ac:dyDescent="0.35">
      <c r="K1601" s="28"/>
    </row>
    <row r="1602" spans="11:11" x14ac:dyDescent="0.35">
      <c r="K1602" s="28"/>
    </row>
    <row r="1603" spans="11:11" x14ac:dyDescent="0.35">
      <c r="K1603" s="28"/>
    </row>
    <row r="1604" spans="11:11" x14ac:dyDescent="0.35">
      <c r="K1604" s="28"/>
    </row>
    <row r="1605" spans="11:11" x14ac:dyDescent="0.35">
      <c r="K1605" s="28"/>
    </row>
    <row r="1606" spans="11:11" x14ac:dyDescent="0.35">
      <c r="K1606" s="28"/>
    </row>
    <row r="1607" spans="11:11" x14ac:dyDescent="0.35">
      <c r="K1607" s="28"/>
    </row>
    <row r="1608" spans="11:11" x14ac:dyDescent="0.35">
      <c r="K1608" s="28"/>
    </row>
    <row r="1609" spans="11:11" x14ac:dyDescent="0.35">
      <c r="K1609" s="28"/>
    </row>
    <row r="1610" spans="11:11" x14ac:dyDescent="0.35">
      <c r="K1610" s="28"/>
    </row>
    <row r="1611" spans="11:11" x14ac:dyDescent="0.35">
      <c r="K1611" s="28"/>
    </row>
    <row r="1612" spans="11:11" x14ac:dyDescent="0.35">
      <c r="K1612" s="28"/>
    </row>
    <row r="1613" spans="11:11" x14ac:dyDescent="0.35">
      <c r="K1613" s="28"/>
    </row>
    <row r="1614" spans="11:11" x14ac:dyDescent="0.35">
      <c r="K1614" s="28"/>
    </row>
    <row r="1615" spans="11:11" x14ac:dyDescent="0.35">
      <c r="K1615" s="28"/>
    </row>
    <row r="1616" spans="11:11" x14ac:dyDescent="0.35">
      <c r="K1616" s="28"/>
    </row>
    <row r="1617" spans="11:11" x14ac:dyDescent="0.35">
      <c r="K1617" s="28"/>
    </row>
    <row r="1618" spans="11:11" x14ac:dyDescent="0.35">
      <c r="K1618" s="28"/>
    </row>
    <row r="1619" spans="11:11" x14ac:dyDescent="0.35">
      <c r="K1619" s="28"/>
    </row>
    <row r="1620" spans="11:11" x14ac:dyDescent="0.35">
      <c r="K1620" s="28"/>
    </row>
    <row r="1621" spans="11:11" x14ac:dyDescent="0.35">
      <c r="K1621" s="28"/>
    </row>
    <row r="1622" spans="11:11" x14ac:dyDescent="0.35">
      <c r="K1622" s="28"/>
    </row>
    <row r="1623" spans="11:11" x14ac:dyDescent="0.35">
      <c r="K1623" s="28"/>
    </row>
    <row r="1624" spans="11:11" x14ac:dyDescent="0.35">
      <c r="K1624" s="28"/>
    </row>
    <row r="1625" spans="11:11" x14ac:dyDescent="0.35">
      <c r="K1625" s="28"/>
    </row>
    <row r="1626" spans="11:11" x14ac:dyDescent="0.35">
      <c r="K1626" s="28"/>
    </row>
    <row r="1627" spans="11:11" x14ac:dyDescent="0.35">
      <c r="K1627" s="28"/>
    </row>
    <row r="1628" spans="11:11" x14ac:dyDescent="0.35">
      <c r="K1628" s="28"/>
    </row>
    <row r="1629" spans="11:11" x14ac:dyDescent="0.35">
      <c r="K1629" s="28"/>
    </row>
    <row r="1630" spans="11:11" x14ac:dyDescent="0.35">
      <c r="K1630" s="28"/>
    </row>
    <row r="1631" spans="11:11" x14ac:dyDescent="0.35">
      <c r="K1631" s="28"/>
    </row>
    <row r="1632" spans="11:11" x14ac:dyDescent="0.35">
      <c r="K1632" s="28"/>
    </row>
    <row r="1633" spans="11:11" x14ac:dyDescent="0.35">
      <c r="K1633" s="28"/>
    </row>
    <row r="1634" spans="11:11" x14ac:dyDescent="0.35">
      <c r="K1634" s="28"/>
    </row>
    <row r="1635" spans="11:11" x14ac:dyDescent="0.35">
      <c r="K1635" s="28"/>
    </row>
    <row r="1636" spans="11:11" x14ac:dyDescent="0.35">
      <c r="K1636" s="28"/>
    </row>
    <row r="1637" spans="11:11" x14ac:dyDescent="0.35">
      <c r="K1637" s="28"/>
    </row>
    <row r="1638" spans="11:11" x14ac:dyDescent="0.35">
      <c r="K1638" s="28"/>
    </row>
    <row r="1639" spans="11:11" x14ac:dyDescent="0.35">
      <c r="K1639" s="28"/>
    </row>
    <row r="1640" spans="11:11" x14ac:dyDescent="0.35">
      <c r="K1640" s="28"/>
    </row>
    <row r="1641" spans="11:11" x14ac:dyDescent="0.35">
      <c r="K1641" s="28"/>
    </row>
    <row r="1642" spans="11:11" x14ac:dyDescent="0.35">
      <c r="K1642" s="28"/>
    </row>
    <row r="1643" spans="11:11" x14ac:dyDescent="0.35">
      <c r="K1643" s="28"/>
    </row>
    <row r="1644" spans="11:11" x14ac:dyDescent="0.35">
      <c r="K1644" s="28"/>
    </row>
    <row r="1645" spans="11:11" x14ac:dyDescent="0.35">
      <c r="K1645" s="28"/>
    </row>
    <row r="1646" spans="11:11" x14ac:dyDescent="0.35">
      <c r="K1646" s="28"/>
    </row>
    <row r="1647" spans="11:11" x14ac:dyDescent="0.35">
      <c r="K1647" s="28"/>
    </row>
    <row r="1648" spans="11:11" x14ac:dyDescent="0.35">
      <c r="K1648" s="28"/>
    </row>
    <row r="1649" spans="11:11" x14ac:dyDescent="0.35">
      <c r="K1649" s="28"/>
    </row>
    <row r="1650" spans="11:11" x14ac:dyDescent="0.35">
      <c r="K1650" s="28"/>
    </row>
    <row r="1651" spans="11:11" x14ac:dyDescent="0.35">
      <c r="K1651" s="28"/>
    </row>
    <row r="1652" spans="11:11" x14ac:dyDescent="0.35">
      <c r="K1652" s="28"/>
    </row>
    <row r="1653" spans="11:11" x14ac:dyDescent="0.35">
      <c r="K1653" s="28"/>
    </row>
    <row r="1654" spans="11:11" x14ac:dyDescent="0.35">
      <c r="K1654" s="28"/>
    </row>
    <row r="1655" spans="11:11" x14ac:dyDescent="0.35">
      <c r="K1655" s="28"/>
    </row>
    <row r="1656" spans="11:11" x14ac:dyDescent="0.35">
      <c r="K1656" s="28"/>
    </row>
    <row r="1657" spans="11:11" x14ac:dyDescent="0.35">
      <c r="K1657" s="28"/>
    </row>
    <row r="1658" spans="11:11" x14ac:dyDescent="0.35">
      <c r="K1658" s="28"/>
    </row>
    <row r="1659" spans="11:11" x14ac:dyDescent="0.35">
      <c r="K1659" s="28"/>
    </row>
    <row r="1660" spans="11:11" x14ac:dyDescent="0.35">
      <c r="K1660" s="28"/>
    </row>
    <row r="1661" spans="11:11" x14ac:dyDescent="0.35">
      <c r="K1661" s="28"/>
    </row>
    <row r="1662" spans="11:11" x14ac:dyDescent="0.35">
      <c r="K1662" s="28"/>
    </row>
    <row r="1663" spans="11:11" x14ac:dyDescent="0.35">
      <c r="K1663" s="28"/>
    </row>
    <row r="1664" spans="11:11" x14ac:dyDescent="0.35">
      <c r="K1664" s="28"/>
    </row>
    <row r="1665" spans="11:11" x14ac:dyDescent="0.35">
      <c r="K1665" s="28"/>
    </row>
    <row r="1666" spans="11:11" x14ac:dyDescent="0.35">
      <c r="K1666" s="28"/>
    </row>
    <row r="1667" spans="11:11" x14ac:dyDescent="0.35">
      <c r="K1667" s="28"/>
    </row>
    <row r="1668" spans="11:11" x14ac:dyDescent="0.35">
      <c r="K1668" s="28"/>
    </row>
    <row r="1669" spans="11:11" x14ac:dyDescent="0.35">
      <c r="K1669" s="28"/>
    </row>
    <row r="1670" spans="11:11" x14ac:dyDescent="0.35">
      <c r="K1670" s="28"/>
    </row>
    <row r="1671" spans="11:11" x14ac:dyDescent="0.35">
      <c r="K1671" s="28"/>
    </row>
    <row r="1672" spans="11:11" x14ac:dyDescent="0.35">
      <c r="K1672" s="28"/>
    </row>
    <row r="1673" spans="11:11" x14ac:dyDescent="0.35">
      <c r="K1673" s="28"/>
    </row>
    <row r="1674" spans="11:11" x14ac:dyDescent="0.35">
      <c r="K1674" s="28"/>
    </row>
    <row r="1675" spans="11:11" x14ac:dyDescent="0.35">
      <c r="K1675" s="28"/>
    </row>
    <row r="1676" spans="11:11" x14ac:dyDescent="0.35">
      <c r="K1676" s="28"/>
    </row>
    <row r="1677" spans="11:11" x14ac:dyDescent="0.35">
      <c r="K1677" s="28"/>
    </row>
    <row r="1678" spans="11:11" x14ac:dyDescent="0.35">
      <c r="K1678" s="28"/>
    </row>
    <row r="1679" spans="11:11" x14ac:dyDescent="0.35">
      <c r="K1679" s="28"/>
    </row>
    <row r="1680" spans="11:11" x14ac:dyDescent="0.35">
      <c r="K1680" s="28"/>
    </row>
    <row r="1681" spans="11:11" x14ac:dyDescent="0.35">
      <c r="K1681" s="28"/>
    </row>
    <row r="1682" spans="11:11" x14ac:dyDescent="0.35">
      <c r="K1682" s="28"/>
    </row>
    <row r="1683" spans="11:11" x14ac:dyDescent="0.35">
      <c r="K1683" s="28"/>
    </row>
    <row r="1684" spans="11:11" x14ac:dyDescent="0.35">
      <c r="K1684" s="28"/>
    </row>
    <row r="1685" spans="11:11" x14ac:dyDescent="0.35">
      <c r="K1685" s="28"/>
    </row>
    <row r="1686" spans="11:11" x14ac:dyDescent="0.35">
      <c r="K1686" s="28"/>
    </row>
    <row r="1687" spans="11:11" x14ac:dyDescent="0.35">
      <c r="K1687" s="28"/>
    </row>
    <row r="1688" spans="11:11" x14ac:dyDescent="0.35">
      <c r="K1688" s="28"/>
    </row>
    <row r="1689" spans="11:11" x14ac:dyDescent="0.35">
      <c r="K1689" s="28"/>
    </row>
    <row r="1690" spans="11:11" x14ac:dyDescent="0.35">
      <c r="K1690" s="28"/>
    </row>
    <row r="1691" spans="11:11" x14ac:dyDescent="0.35">
      <c r="K1691" s="28"/>
    </row>
    <row r="1692" spans="11:11" x14ac:dyDescent="0.35">
      <c r="K1692" s="28"/>
    </row>
    <row r="1693" spans="11:11" x14ac:dyDescent="0.35">
      <c r="K1693" s="28"/>
    </row>
    <row r="1694" spans="11:11" x14ac:dyDescent="0.35">
      <c r="K1694" s="28"/>
    </row>
    <row r="1695" spans="11:11" x14ac:dyDescent="0.35">
      <c r="K1695" s="28"/>
    </row>
    <row r="1696" spans="11:11" x14ac:dyDescent="0.35">
      <c r="K1696" s="28"/>
    </row>
    <row r="1697" spans="11:11" x14ac:dyDescent="0.35">
      <c r="K1697" s="28"/>
    </row>
    <row r="1698" spans="11:11" x14ac:dyDescent="0.35">
      <c r="K1698" s="28"/>
    </row>
    <row r="1699" spans="11:11" x14ac:dyDescent="0.35">
      <c r="K1699" s="28"/>
    </row>
    <row r="1700" spans="11:11" x14ac:dyDescent="0.35">
      <c r="K1700" s="28"/>
    </row>
    <row r="1701" spans="11:11" x14ac:dyDescent="0.35">
      <c r="K1701" s="28"/>
    </row>
    <row r="1702" spans="11:11" x14ac:dyDescent="0.35">
      <c r="K1702" s="28"/>
    </row>
    <row r="1703" spans="11:11" x14ac:dyDescent="0.35">
      <c r="K1703" s="28"/>
    </row>
    <row r="1704" spans="11:11" x14ac:dyDescent="0.35">
      <c r="K1704" s="28"/>
    </row>
    <row r="1705" spans="11:11" x14ac:dyDescent="0.35">
      <c r="K1705" s="28"/>
    </row>
    <row r="1706" spans="11:11" x14ac:dyDescent="0.35">
      <c r="K1706" s="28"/>
    </row>
    <row r="1707" spans="11:11" x14ac:dyDescent="0.35">
      <c r="K1707" s="28"/>
    </row>
    <row r="1708" spans="11:11" x14ac:dyDescent="0.35">
      <c r="K1708" s="28"/>
    </row>
    <row r="1709" spans="11:11" x14ac:dyDescent="0.35">
      <c r="K1709" s="28"/>
    </row>
    <row r="1710" spans="11:11" x14ac:dyDescent="0.35">
      <c r="K1710" s="28"/>
    </row>
    <row r="1711" spans="11:11" x14ac:dyDescent="0.35">
      <c r="K1711" s="28"/>
    </row>
    <row r="1712" spans="11:11" x14ac:dyDescent="0.35">
      <c r="K1712" s="28"/>
    </row>
    <row r="1713" spans="11:11" x14ac:dyDescent="0.35">
      <c r="K1713" s="28"/>
    </row>
    <row r="1714" spans="11:11" x14ac:dyDescent="0.35">
      <c r="K1714" s="28"/>
    </row>
    <row r="1715" spans="11:11" x14ac:dyDescent="0.35">
      <c r="K1715" s="28"/>
    </row>
    <row r="1716" spans="11:11" x14ac:dyDescent="0.35">
      <c r="K1716" s="28"/>
    </row>
    <row r="1717" spans="11:11" x14ac:dyDescent="0.35">
      <c r="K1717" s="28"/>
    </row>
    <row r="1718" spans="11:11" x14ac:dyDescent="0.35">
      <c r="K1718" s="28"/>
    </row>
    <row r="1719" spans="11:11" x14ac:dyDescent="0.35">
      <c r="K1719" s="28"/>
    </row>
    <row r="1720" spans="11:11" x14ac:dyDescent="0.35">
      <c r="K1720" s="28"/>
    </row>
    <row r="1721" spans="11:11" x14ac:dyDescent="0.35">
      <c r="K1721" s="28"/>
    </row>
    <row r="1722" spans="11:11" x14ac:dyDescent="0.35">
      <c r="K1722" s="28"/>
    </row>
    <row r="1723" spans="11:11" x14ac:dyDescent="0.35">
      <c r="K1723" s="28"/>
    </row>
    <row r="1724" spans="11:11" x14ac:dyDescent="0.35">
      <c r="K1724" s="28"/>
    </row>
    <row r="1725" spans="11:11" x14ac:dyDescent="0.35">
      <c r="K1725" s="28"/>
    </row>
    <row r="1726" spans="11:11" x14ac:dyDescent="0.35">
      <c r="K1726" s="28"/>
    </row>
    <row r="1727" spans="11:11" x14ac:dyDescent="0.35">
      <c r="K1727" s="28"/>
    </row>
    <row r="1728" spans="11:11" x14ac:dyDescent="0.35">
      <c r="K1728" s="28"/>
    </row>
    <row r="1729" spans="11:11" x14ac:dyDescent="0.35">
      <c r="K1729" s="28"/>
    </row>
    <row r="1730" spans="11:11" x14ac:dyDescent="0.35">
      <c r="K1730" s="28"/>
    </row>
    <row r="1731" spans="11:11" x14ac:dyDescent="0.35">
      <c r="K1731" s="28"/>
    </row>
    <row r="1732" spans="11:11" x14ac:dyDescent="0.35">
      <c r="K1732" s="28"/>
    </row>
    <row r="1733" spans="11:11" x14ac:dyDescent="0.35">
      <c r="K1733" s="28"/>
    </row>
    <row r="1734" spans="11:11" x14ac:dyDescent="0.35">
      <c r="K1734" s="28"/>
    </row>
    <row r="1735" spans="11:11" x14ac:dyDescent="0.35">
      <c r="K1735" s="28"/>
    </row>
    <row r="1736" spans="11:11" x14ac:dyDescent="0.35">
      <c r="K1736" s="28"/>
    </row>
    <row r="1737" spans="11:11" x14ac:dyDescent="0.35">
      <c r="K1737" s="28"/>
    </row>
    <row r="1738" spans="11:11" x14ac:dyDescent="0.35">
      <c r="K1738" s="28"/>
    </row>
    <row r="1739" spans="11:11" x14ac:dyDescent="0.35">
      <c r="K1739" s="28"/>
    </row>
    <row r="1740" spans="11:11" x14ac:dyDescent="0.35">
      <c r="K1740" s="28"/>
    </row>
    <row r="1741" spans="11:11" x14ac:dyDescent="0.35">
      <c r="K1741" s="28"/>
    </row>
    <row r="1742" spans="11:11" x14ac:dyDescent="0.35">
      <c r="K1742" s="28"/>
    </row>
    <row r="1743" spans="11:11" x14ac:dyDescent="0.35">
      <c r="K1743" s="28"/>
    </row>
    <row r="1744" spans="11:11" x14ac:dyDescent="0.35">
      <c r="K1744" s="28"/>
    </row>
    <row r="1745" spans="11:11" x14ac:dyDescent="0.35">
      <c r="K1745" s="28"/>
    </row>
    <row r="1746" spans="11:11" x14ac:dyDescent="0.35">
      <c r="K1746" s="28"/>
    </row>
    <row r="1747" spans="11:11" x14ac:dyDescent="0.35">
      <c r="K1747" s="28"/>
    </row>
    <row r="1748" spans="11:11" x14ac:dyDescent="0.35">
      <c r="K1748" s="28"/>
    </row>
    <row r="1749" spans="11:11" x14ac:dyDescent="0.35">
      <c r="K1749" s="28"/>
    </row>
    <row r="1750" spans="11:11" x14ac:dyDescent="0.35">
      <c r="K1750" s="28"/>
    </row>
    <row r="1751" spans="11:11" x14ac:dyDescent="0.35">
      <c r="K1751" s="28"/>
    </row>
    <row r="1752" spans="11:11" x14ac:dyDescent="0.35">
      <c r="K1752" s="28"/>
    </row>
    <row r="1753" spans="11:11" x14ac:dyDescent="0.35">
      <c r="K1753" s="28"/>
    </row>
    <row r="1754" spans="11:11" x14ac:dyDescent="0.35">
      <c r="K1754" s="28"/>
    </row>
    <row r="1755" spans="11:11" x14ac:dyDescent="0.35">
      <c r="K1755" s="28"/>
    </row>
    <row r="1756" spans="11:11" x14ac:dyDescent="0.35">
      <c r="K1756" s="28"/>
    </row>
    <row r="1757" spans="11:11" x14ac:dyDescent="0.35">
      <c r="K1757" s="28"/>
    </row>
    <row r="1758" spans="11:11" x14ac:dyDescent="0.35">
      <c r="K1758" s="28"/>
    </row>
    <row r="1759" spans="11:11" x14ac:dyDescent="0.35">
      <c r="K1759" s="28"/>
    </row>
    <row r="1760" spans="11:11" x14ac:dyDescent="0.35">
      <c r="K1760" s="28"/>
    </row>
    <row r="1761" spans="11:11" x14ac:dyDescent="0.35">
      <c r="K1761" s="28"/>
    </row>
    <row r="1762" spans="11:11" x14ac:dyDescent="0.35">
      <c r="K1762" s="28"/>
    </row>
    <row r="1763" spans="11:11" x14ac:dyDescent="0.35">
      <c r="K1763" s="28"/>
    </row>
    <row r="1764" spans="11:11" x14ac:dyDescent="0.35">
      <c r="K1764" s="28"/>
    </row>
    <row r="1765" spans="11:11" x14ac:dyDescent="0.35">
      <c r="K1765" s="28"/>
    </row>
    <row r="1766" spans="11:11" x14ac:dyDescent="0.35">
      <c r="K1766" s="28"/>
    </row>
    <row r="1767" spans="11:11" x14ac:dyDescent="0.35">
      <c r="K1767" s="28"/>
    </row>
    <row r="1768" spans="11:11" x14ac:dyDescent="0.35">
      <c r="K1768" s="28"/>
    </row>
    <row r="1769" spans="11:11" x14ac:dyDescent="0.35">
      <c r="K1769" s="28"/>
    </row>
    <row r="1770" spans="11:11" x14ac:dyDescent="0.35">
      <c r="K1770" s="28"/>
    </row>
    <row r="1771" spans="11:11" x14ac:dyDescent="0.35">
      <c r="K1771" s="28"/>
    </row>
    <row r="1772" spans="11:11" x14ac:dyDescent="0.35">
      <c r="K1772" s="28"/>
    </row>
    <row r="1773" spans="11:11" x14ac:dyDescent="0.35">
      <c r="K1773" s="28"/>
    </row>
    <row r="1774" spans="11:11" x14ac:dyDescent="0.35">
      <c r="K1774" s="28"/>
    </row>
    <row r="1775" spans="11:11" x14ac:dyDescent="0.35">
      <c r="K1775" s="28"/>
    </row>
    <row r="1776" spans="11:11" x14ac:dyDescent="0.35">
      <c r="K1776" s="28"/>
    </row>
    <row r="1777" spans="11:11" x14ac:dyDescent="0.35">
      <c r="K1777" s="28"/>
    </row>
    <row r="1778" spans="11:11" x14ac:dyDescent="0.35">
      <c r="K1778" s="28"/>
    </row>
    <row r="1779" spans="11:11" x14ac:dyDescent="0.35">
      <c r="K1779" s="28"/>
    </row>
    <row r="1780" spans="11:11" x14ac:dyDescent="0.35">
      <c r="K1780" s="28"/>
    </row>
    <row r="1781" spans="11:11" x14ac:dyDescent="0.35">
      <c r="K1781" s="28"/>
    </row>
    <row r="1782" spans="11:11" x14ac:dyDescent="0.35">
      <c r="K1782" s="28"/>
    </row>
    <row r="1783" spans="11:11" x14ac:dyDescent="0.35">
      <c r="K1783" s="28"/>
    </row>
    <row r="1784" spans="11:11" x14ac:dyDescent="0.35">
      <c r="K1784" s="28"/>
    </row>
    <row r="1785" spans="11:11" x14ac:dyDescent="0.35">
      <c r="K1785" s="28"/>
    </row>
    <row r="1786" spans="11:11" x14ac:dyDescent="0.35">
      <c r="K1786" s="28"/>
    </row>
    <row r="1787" spans="11:11" x14ac:dyDescent="0.35">
      <c r="K1787" s="28"/>
    </row>
    <row r="1788" spans="11:11" x14ac:dyDescent="0.35">
      <c r="K1788" s="28"/>
    </row>
    <row r="1789" spans="11:11" x14ac:dyDescent="0.35">
      <c r="K1789" s="28"/>
    </row>
    <row r="1790" spans="11:11" x14ac:dyDescent="0.35">
      <c r="K1790" s="28"/>
    </row>
    <row r="1791" spans="11:11" x14ac:dyDescent="0.35">
      <c r="K1791" s="28"/>
    </row>
    <row r="1792" spans="11:11" x14ac:dyDescent="0.35">
      <c r="K1792" s="28"/>
    </row>
    <row r="1793" spans="11:11" x14ac:dyDescent="0.35">
      <c r="K1793" s="28"/>
    </row>
    <row r="1794" spans="11:11" x14ac:dyDescent="0.35">
      <c r="K1794" s="28"/>
    </row>
    <row r="1795" spans="11:11" x14ac:dyDescent="0.35">
      <c r="K1795" s="28"/>
    </row>
    <row r="1796" spans="11:11" x14ac:dyDescent="0.35">
      <c r="K1796" s="28"/>
    </row>
    <row r="1797" spans="11:11" x14ac:dyDescent="0.35">
      <c r="K1797" s="28"/>
    </row>
    <row r="1798" spans="11:11" x14ac:dyDescent="0.35">
      <c r="K1798" s="28"/>
    </row>
    <row r="1799" spans="11:11" x14ac:dyDescent="0.35">
      <c r="K1799" s="28"/>
    </row>
    <row r="1800" spans="11:11" x14ac:dyDescent="0.35">
      <c r="K1800" s="28"/>
    </row>
    <row r="1801" spans="11:11" x14ac:dyDescent="0.35">
      <c r="K1801" s="28"/>
    </row>
    <row r="1802" spans="11:11" x14ac:dyDescent="0.35">
      <c r="K1802" s="28"/>
    </row>
    <row r="1803" spans="11:11" x14ac:dyDescent="0.35">
      <c r="K1803" s="28"/>
    </row>
    <row r="1804" spans="11:11" x14ac:dyDescent="0.35">
      <c r="K1804" s="28"/>
    </row>
    <row r="1805" spans="11:11" x14ac:dyDescent="0.35">
      <c r="K1805" s="28"/>
    </row>
    <row r="1806" spans="11:11" x14ac:dyDescent="0.35">
      <c r="K1806" s="28"/>
    </row>
    <row r="1807" spans="11:11" x14ac:dyDescent="0.35">
      <c r="K1807" s="28"/>
    </row>
    <row r="1808" spans="11:11" x14ac:dyDescent="0.35">
      <c r="K1808" s="28"/>
    </row>
    <row r="1809" spans="11:11" x14ac:dyDescent="0.35">
      <c r="K1809" s="28"/>
    </row>
    <row r="1810" spans="11:11" x14ac:dyDescent="0.35">
      <c r="K1810" s="28"/>
    </row>
    <row r="1811" spans="11:11" x14ac:dyDescent="0.35">
      <c r="K1811" s="28"/>
    </row>
    <row r="1812" spans="11:11" x14ac:dyDescent="0.35">
      <c r="K1812" s="28"/>
    </row>
    <row r="1813" spans="11:11" x14ac:dyDescent="0.35">
      <c r="K1813" s="28"/>
    </row>
    <row r="1814" spans="11:11" x14ac:dyDescent="0.35">
      <c r="K1814" s="28"/>
    </row>
    <row r="1815" spans="11:11" x14ac:dyDescent="0.35">
      <c r="K1815" s="28"/>
    </row>
    <row r="1816" spans="11:11" x14ac:dyDescent="0.35">
      <c r="K1816" s="28"/>
    </row>
    <row r="1817" spans="11:11" x14ac:dyDescent="0.35">
      <c r="K1817" s="28"/>
    </row>
    <row r="1818" spans="11:11" x14ac:dyDescent="0.35">
      <c r="K1818" s="28"/>
    </row>
    <row r="1819" spans="11:11" x14ac:dyDescent="0.35">
      <c r="K1819" s="28"/>
    </row>
    <row r="1820" spans="11:11" x14ac:dyDescent="0.35">
      <c r="K1820" s="28"/>
    </row>
    <row r="1821" spans="11:11" x14ac:dyDescent="0.35">
      <c r="K1821" s="28"/>
    </row>
    <row r="1822" spans="11:11" x14ac:dyDescent="0.35">
      <c r="K1822" s="28"/>
    </row>
    <row r="1823" spans="11:11" x14ac:dyDescent="0.35">
      <c r="K1823" s="28"/>
    </row>
    <row r="1824" spans="11:11" x14ac:dyDescent="0.35">
      <c r="K1824" s="28"/>
    </row>
    <row r="1825" spans="11:11" x14ac:dyDescent="0.35">
      <c r="K1825" s="28"/>
    </row>
    <row r="1826" spans="11:11" x14ac:dyDescent="0.35">
      <c r="K1826" s="28"/>
    </row>
    <row r="1827" spans="11:11" x14ac:dyDescent="0.35">
      <c r="K1827" s="28"/>
    </row>
    <row r="1828" spans="11:11" x14ac:dyDescent="0.35">
      <c r="K1828" s="28"/>
    </row>
    <row r="1829" spans="11:11" x14ac:dyDescent="0.35">
      <c r="K1829" s="28"/>
    </row>
    <row r="1830" spans="11:11" x14ac:dyDescent="0.35">
      <c r="K1830" s="28"/>
    </row>
    <row r="1831" spans="11:11" x14ac:dyDescent="0.35">
      <c r="K1831" s="28"/>
    </row>
    <row r="1832" spans="11:11" x14ac:dyDescent="0.35">
      <c r="K1832" s="28"/>
    </row>
    <row r="1833" spans="11:11" x14ac:dyDescent="0.35">
      <c r="K1833" s="28"/>
    </row>
    <row r="1834" spans="11:11" x14ac:dyDescent="0.35">
      <c r="K1834" s="28"/>
    </row>
    <row r="1835" spans="11:11" x14ac:dyDescent="0.35">
      <c r="K1835" s="28"/>
    </row>
    <row r="1836" spans="11:11" x14ac:dyDescent="0.35">
      <c r="K1836" s="28"/>
    </row>
    <row r="1837" spans="11:11" x14ac:dyDescent="0.35">
      <c r="K1837" s="28"/>
    </row>
    <row r="1838" spans="11:11" x14ac:dyDescent="0.35">
      <c r="K1838" s="28"/>
    </row>
    <row r="1839" spans="11:11" x14ac:dyDescent="0.35">
      <c r="K1839" s="28"/>
    </row>
    <row r="1840" spans="11:11" x14ac:dyDescent="0.35">
      <c r="K1840" s="28"/>
    </row>
    <row r="1841" spans="11:11" x14ac:dyDescent="0.35">
      <c r="K1841" s="28"/>
    </row>
    <row r="1842" spans="11:11" x14ac:dyDescent="0.35">
      <c r="K1842" s="28"/>
    </row>
    <row r="1843" spans="11:11" x14ac:dyDescent="0.35">
      <c r="K1843" s="28"/>
    </row>
    <row r="1844" spans="11:11" x14ac:dyDescent="0.35">
      <c r="K1844" s="28"/>
    </row>
    <row r="1845" spans="11:11" x14ac:dyDescent="0.35">
      <c r="K1845" s="28"/>
    </row>
    <row r="1846" spans="11:11" x14ac:dyDescent="0.35">
      <c r="K1846" s="28"/>
    </row>
    <row r="1847" spans="11:11" x14ac:dyDescent="0.35">
      <c r="K1847" s="28"/>
    </row>
    <row r="1848" spans="11:11" x14ac:dyDescent="0.35">
      <c r="K1848" s="28"/>
    </row>
    <row r="1849" spans="11:11" x14ac:dyDescent="0.35">
      <c r="K1849" s="28"/>
    </row>
    <row r="1850" spans="11:11" x14ac:dyDescent="0.35">
      <c r="K1850" s="28"/>
    </row>
    <row r="1851" spans="11:11" x14ac:dyDescent="0.35">
      <c r="K1851" s="28"/>
    </row>
    <row r="1852" spans="11:11" x14ac:dyDescent="0.35">
      <c r="K1852" s="28"/>
    </row>
    <row r="1853" spans="11:11" x14ac:dyDescent="0.35">
      <c r="K1853" s="28"/>
    </row>
    <row r="1854" spans="11:11" x14ac:dyDescent="0.35">
      <c r="K1854" s="28"/>
    </row>
    <row r="1855" spans="11:11" x14ac:dyDescent="0.35">
      <c r="K1855" s="28"/>
    </row>
    <row r="1856" spans="11:11" x14ac:dyDescent="0.35">
      <c r="K1856" s="28"/>
    </row>
    <row r="1857" spans="11:11" x14ac:dyDescent="0.35">
      <c r="K1857" s="28"/>
    </row>
    <row r="1858" spans="11:11" x14ac:dyDescent="0.35">
      <c r="K1858" s="28"/>
    </row>
    <row r="1859" spans="11:11" x14ac:dyDescent="0.35">
      <c r="K1859" s="28"/>
    </row>
    <row r="1860" spans="11:11" x14ac:dyDescent="0.35">
      <c r="K1860" s="28"/>
    </row>
    <row r="1861" spans="11:11" x14ac:dyDescent="0.35">
      <c r="K1861" s="28"/>
    </row>
    <row r="1862" spans="11:11" x14ac:dyDescent="0.35">
      <c r="K1862" s="28"/>
    </row>
    <row r="1863" spans="11:11" x14ac:dyDescent="0.35">
      <c r="K1863" s="28"/>
    </row>
    <row r="1864" spans="11:11" x14ac:dyDescent="0.35">
      <c r="K1864" s="28"/>
    </row>
    <row r="1865" spans="11:11" x14ac:dyDescent="0.35">
      <c r="K1865" s="28"/>
    </row>
    <row r="1866" spans="11:11" x14ac:dyDescent="0.35">
      <c r="K1866" s="28"/>
    </row>
    <row r="1867" spans="11:11" x14ac:dyDescent="0.35">
      <c r="K1867" s="28"/>
    </row>
    <row r="1868" spans="11:11" x14ac:dyDescent="0.35">
      <c r="K1868" s="28"/>
    </row>
    <row r="1869" spans="11:11" x14ac:dyDescent="0.35">
      <c r="K1869" s="28"/>
    </row>
    <row r="1870" spans="11:11" x14ac:dyDescent="0.35">
      <c r="K1870" s="28"/>
    </row>
    <row r="1871" spans="11:11" x14ac:dyDescent="0.35">
      <c r="K1871" s="28"/>
    </row>
    <row r="1872" spans="11:11" x14ac:dyDescent="0.35">
      <c r="K1872" s="28"/>
    </row>
    <row r="1873" spans="11:11" x14ac:dyDescent="0.35">
      <c r="K1873" s="28"/>
    </row>
    <row r="1874" spans="11:11" x14ac:dyDescent="0.35">
      <c r="K1874" s="28"/>
    </row>
    <row r="1875" spans="11:11" x14ac:dyDescent="0.35">
      <c r="K1875" s="28"/>
    </row>
    <row r="1876" spans="11:11" x14ac:dyDescent="0.35">
      <c r="K1876" s="28"/>
    </row>
    <row r="1877" spans="11:11" x14ac:dyDescent="0.35">
      <c r="K1877" s="28"/>
    </row>
    <row r="1878" spans="11:11" x14ac:dyDescent="0.35">
      <c r="K1878" s="28"/>
    </row>
    <row r="1879" spans="11:11" x14ac:dyDescent="0.35">
      <c r="K1879" s="28"/>
    </row>
    <row r="1880" spans="11:11" x14ac:dyDescent="0.35">
      <c r="K1880" s="28"/>
    </row>
    <row r="1881" spans="11:11" x14ac:dyDescent="0.35">
      <c r="K1881" s="28"/>
    </row>
    <row r="1882" spans="11:11" x14ac:dyDescent="0.35">
      <c r="K1882" s="28"/>
    </row>
    <row r="1883" spans="11:11" x14ac:dyDescent="0.35">
      <c r="K1883" s="28"/>
    </row>
    <row r="1884" spans="11:11" x14ac:dyDescent="0.35">
      <c r="K1884" s="28"/>
    </row>
    <row r="1885" spans="11:11" x14ac:dyDescent="0.35">
      <c r="K1885" s="28"/>
    </row>
    <row r="1886" spans="11:11" x14ac:dyDescent="0.35">
      <c r="K1886" s="28"/>
    </row>
    <row r="1887" spans="11:11" x14ac:dyDescent="0.35">
      <c r="K1887" s="28"/>
    </row>
    <row r="1888" spans="11:11" x14ac:dyDescent="0.35">
      <c r="K1888" s="28"/>
    </row>
    <row r="1889" spans="11:11" x14ac:dyDescent="0.35">
      <c r="K1889" s="28"/>
    </row>
    <row r="1890" spans="11:11" x14ac:dyDescent="0.35">
      <c r="K1890" s="28"/>
    </row>
    <row r="1891" spans="11:11" x14ac:dyDescent="0.35">
      <c r="K1891" s="28"/>
    </row>
    <row r="1892" spans="11:11" x14ac:dyDescent="0.35">
      <c r="K1892" s="28"/>
    </row>
    <row r="1893" spans="11:11" x14ac:dyDescent="0.35">
      <c r="K1893" s="28"/>
    </row>
    <row r="1894" spans="11:11" x14ac:dyDescent="0.35">
      <c r="K1894" s="28"/>
    </row>
    <row r="1895" spans="11:11" x14ac:dyDescent="0.35">
      <c r="K1895" s="28"/>
    </row>
    <row r="1896" spans="11:11" x14ac:dyDescent="0.35">
      <c r="K1896" s="28"/>
    </row>
    <row r="1897" spans="11:11" x14ac:dyDescent="0.35">
      <c r="K1897" s="28"/>
    </row>
    <row r="1898" spans="11:11" x14ac:dyDescent="0.35">
      <c r="K1898" s="28"/>
    </row>
    <row r="1899" spans="11:11" x14ac:dyDescent="0.35">
      <c r="K1899" s="28"/>
    </row>
    <row r="1900" spans="11:11" x14ac:dyDescent="0.35">
      <c r="K1900" s="28"/>
    </row>
    <row r="1901" spans="11:11" x14ac:dyDescent="0.35">
      <c r="K1901" s="28"/>
    </row>
    <row r="1902" spans="11:11" x14ac:dyDescent="0.35">
      <c r="K1902" s="28"/>
    </row>
    <row r="1903" spans="11:11" x14ac:dyDescent="0.35">
      <c r="K1903" s="28"/>
    </row>
    <row r="1904" spans="11:11" x14ac:dyDescent="0.35">
      <c r="K1904" s="28"/>
    </row>
    <row r="1905" spans="11:11" x14ac:dyDescent="0.35">
      <c r="K1905" s="28"/>
    </row>
    <row r="1906" spans="11:11" x14ac:dyDescent="0.35">
      <c r="K1906" s="28"/>
    </row>
    <row r="1907" spans="11:11" x14ac:dyDescent="0.35">
      <c r="K1907" s="28"/>
    </row>
    <row r="1908" spans="11:11" x14ac:dyDescent="0.35">
      <c r="K1908" s="28"/>
    </row>
    <row r="1909" spans="11:11" x14ac:dyDescent="0.35">
      <c r="K1909" s="28"/>
    </row>
    <row r="1910" spans="11:11" x14ac:dyDescent="0.35">
      <c r="K1910" s="28"/>
    </row>
    <row r="1911" spans="11:11" x14ac:dyDescent="0.35">
      <c r="K1911" s="28"/>
    </row>
    <row r="1912" spans="11:11" x14ac:dyDescent="0.35">
      <c r="K1912" s="28"/>
    </row>
    <row r="1913" spans="11:11" x14ac:dyDescent="0.35">
      <c r="K1913" s="28"/>
    </row>
    <row r="1914" spans="11:11" x14ac:dyDescent="0.35">
      <c r="K1914" s="28"/>
    </row>
    <row r="1915" spans="11:11" x14ac:dyDescent="0.35">
      <c r="K1915" s="28"/>
    </row>
    <row r="1916" spans="11:11" x14ac:dyDescent="0.35">
      <c r="K1916" s="28"/>
    </row>
    <row r="1917" spans="11:11" x14ac:dyDescent="0.35">
      <c r="K1917" s="28"/>
    </row>
    <row r="1918" spans="11:11" x14ac:dyDescent="0.35">
      <c r="K1918" s="28"/>
    </row>
    <row r="1919" spans="11:11" x14ac:dyDescent="0.35">
      <c r="K1919" s="28"/>
    </row>
    <row r="1920" spans="11:11" x14ac:dyDescent="0.35">
      <c r="K1920" s="28"/>
    </row>
    <row r="1921" spans="11:11" x14ac:dyDescent="0.35">
      <c r="K1921" s="28"/>
    </row>
    <row r="1922" spans="11:11" x14ac:dyDescent="0.35">
      <c r="K1922" s="28"/>
    </row>
    <row r="1923" spans="11:11" x14ac:dyDescent="0.35">
      <c r="K1923" s="28"/>
    </row>
    <row r="1924" spans="11:11" x14ac:dyDescent="0.35">
      <c r="K1924" s="28"/>
    </row>
    <row r="1925" spans="11:11" x14ac:dyDescent="0.35">
      <c r="K1925" s="28"/>
    </row>
    <row r="1926" spans="11:11" x14ac:dyDescent="0.35">
      <c r="K1926" s="28"/>
    </row>
    <row r="1927" spans="11:11" x14ac:dyDescent="0.35">
      <c r="K1927" s="28"/>
    </row>
    <row r="1928" spans="11:11" x14ac:dyDescent="0.35">
      <c r="K1928" s="28"/>
    </row>
    <row r="1929" spans="11:11" x14ac:dyDescent="0.35">
      <c r="K1929" s="28"/>
    </row>
    <row r="1930" spans="11:11" x14ac:dyDescent="0.35">
      <c r="K1930" s="28"/>
    </row>
    <row r="1931" spans="11:11" x14ac:dyDescent="0.35">
      <c r="K1931" s="28"/>
    </row>
    <row r="1932" spans="11:11" x14ac:dyDescent="0.35">
      <c r="K1932" s="28"/>
    </row>
    <row r="1933" spans="11:11" x14ac:dyDescent="0.35">
      <c r="K1933" s="28"/>
    </row>
    <row r="1934" spans="11:11" x14ac:dyDescent="0.35">
      <c r="K1934" s="28"/>
    </row>
    <row r="1935" spans="11:11" x14ac:dyDescent="0.35">
      <c r="K1935" s="28"/>
    </row>
    <row r="1936" spans="11:11" x14ac:dyDescent="0.35">
      <c r="K1936" s="28"/>
    </row>
    <row r="1937" spans="11:11" x14ac:dyDescent="0.35">
      <c r="K1937" s="28"/>
    </row>
    <row r="1938" spans="11:11" x14ac:dyDescent="0.35">
      <c r="K1938" s="28"/>
    </row>
    <row r="1939" spans="11:11" x14ac:dyDescent="0.35">
      <c r="K1939" s="28"/>
    </row>
    <row r="1940" spans="11:11" x14ac:dyDescent="0.35">
      <c r="K1940" s="28"/>
    </row>
    <row r="1941" spans="11:11" x14ac:dyDescent="0.35">
      <c r="K1941" s="28"/>
    </row>
    <row r="1942" spans="11:11" x14ac:dyDescent="0.35">
      <c r="K1942" s="28"/>
    </row>
    <row r="1943" spans="11:11" x14ac:dyDescent="0.35">
      <c r="K1943" s="28"/>
    </row>
    <row r="1944" spans="11:11" x14ac:dyDescent="0.35">
      <c r="K1944" s="28"/>
    </row>
    <row r="1945" spans="11:11" x14ac:dyDescent="0.35">
      <c r="K1945" s="28"/>
    </row>
    <row r="1946" spans="11:11" x14ac:dyDescent="0.35">
      <c r="K1946" s="28"/>
    </row>
    <row r="1947" spans="11:11" x14ac:dyDescent="0.35">
      <c r="K1947" s="28"/>
    </row>
    <row r="1948" spans="11:11" x14ac:dyDescent="0.35">
      <c r="K1948" s="28"/>
    </row>
    <row r="1949" spans="11:11" x14ac:dyDescent="0.35">
      <c r="K1949" s="28"/>
    </row>
    <row r="1950" spans="11:11" x14ac:dyDescent="0.35">
      <c r="K1950" s="28"/>
    </row>
    <row r="1951" spans="11:11" x14ac:dyDescent="0.35">
      <c r="K1951" s="28"/>
    </row>
    <row r="1952" spans="11:11" x14ac:dyDescent="0.35">
      <c r="K1952" s="28"/>
    </row>
    <row r="1953" spans="11:11" x14ac:dyDescent="0.35">
      <c r="K1953" s="28"/>
    </row>
    <row r="1954" spans="11:11" x14ac:dyDescent="0.35">
      <c r="K1954" s="28"/>
    </row>
    <row r="1955" spans="11:11" x14ac:dyDescent="0.35">
      <c r="K1955" s="28"/>
    </row>
    <row r="1956" spans="11:11" x14ac:dyDescent="0.35">
      <c r="K1956" s="28"/>
    </row>
    <row r="1957" spans="11:11" x14ac:dyDescent="0.35">
      <c r="K1957" s="28"/>
    </row>
    <row r="1958" spans="11:11" x14ac:dyDescent="0.35">
      <c r="K1958" s="28"/>
    </row>
    <row r="1959" spans="11:11" x14ac:dyDescent="0.35">
      <c r="K1959" s="28"/>
    </row>
    <row r="1960" spans="11:11" x14ac:dyDescent="0.35">
      <c r="K1960" s="28"/>
    </row>
    <row r="1961" spans="11:11" x14ac:dyDescent="0.35">
      <c r="K1961" s="28"/>
    </row>
    <row r="1962" spans="11:11" x14ac:dyDescent="0.35">
      <c r="K1962" s="28"/>
    </row>
    <row r="1963" spans="11:11" x14ac:dyDescent="0.35">
      <c r="K1963" s="28"/>
    </row>
    <row r="1964" spans="11:11" x14ac:dyDescent="0.35">
      <c r="K1964" s="28"/>
    </row>
    <row r="1965" spans="11:11" x14ac:dyDescent="0.35">
      <c r="K1965" s="28"/>
    </row>
    <row r="1966" spans="11:11" x14ac:dyDescent="0.35">
      <c r="K1966" s="28"/>
    </row>
    <row r="1967" spans="11:11" x14ac:dyDescent="0.35">
      <c r="K1967" s="28"/>
    </row>
    <row r="1968" spans="11:11" x14ac:dyDescent="0.35">
      <c r="K1968" s="28"/>
    </row>
    <row r="1969" spans="11:11" x14ac:dyDescent="0.35">
      <c r="K1969" s="28"/>
    </row>
    <row r="1970" spans="11:11" x14ac:dyDescent="0.35">
      <c r="K1970" s="28"/>
    </row>
    <row r="1971" spans="11:11" x14ac:dyDescent="0.35">
      <c r="K1971" s="28"/>
    </row>
    <row r="1972" spans="11:11" x14ac:dyDescent="0.35">
      <c r="K1972" s="28"/>
    </row>
    <row r="1973" spans="11:11" x14ac:dyDescent="0.35">
      <c r="K1973" s="28"/>
    </row>
    <row r="1974" spans="11:11" x14ac:dyDescent="0.35">
      <c r="K1974" s="28"/>
    </row>
    <row r="1975" spans="11:11" x14ac:dyDescent="0.35">
      <c r="K1975" s="28"/>
    </row>
    <row r="1976" spans="11:11" x14ac:dyDescent="0.35">
      <c r="K1976" s="28"/>
    </row>
    <row r="1977" spans="11:11" x14ac:dyDescent="0.35">
      <c r="K1977" s="28"/>
    </row>
    <row r="1978" spans="11:11" x14ac:dyDescent="0.35">
      <c r="K1978" s="28"/>
    </row>
    <row r="1979" spans="11:11" x14ac:dyDescent="0.35">
      <c r="K1979" s="28"/>
    </row>
    <row r="1980" spans="11:11" x14ac:dyDescent="0.35">
      <c r="K1980" s="28"/>
    </row>
    <row r="1981" spans="11:11" x14ac:dyDescent="0.35">
      <c r="K1981" s="28"/>
    </row>
    <row r="1982" spans="11:11" x14ac:dyDescent="0.35">
      <c r="K1982" s="28"/>
    </row>
    <row r="1983" spans="11:11" x14ac:dyDescent="0.35">
      <c r="K1983" s="28"/>
    </row>
    <row r="1984" spans="11:11" x14ac:dyDescent="0.35">
      <c r="K1984" s="28"/>
    </row>
    <row r="1985" spans="11:11" x14ac:dyDescent="0.35">
      <c r="K1985" s="28"/>
    </row>
    <row r="1986" spans="11:11" x14ac:dyDescent="0.35">
      <c r="K1986" s="28"/>
    </row>
    <row r="1987" spans="11:11" x14ac:dyDescent="0.35">
      <c r="K1987" s="28"/>
    </row>
    <row r="1988" spans="11:11" x14ac:dyDescent="0.35">
      <c r="K1988" s="28"/>
    </row>
    <row r="1989" spans="11:11" x14ac:dyDescent="0.35">
      <c r="K1989" s="28"/>
    </row>
    <row r="1990" spans="11:11" x14ac:dyDescent="0.35">
      <c r="K1990" s="28"/>
    </row>
    <row r="1991" spans="11:11" x14ac:dyDescent="0.35">
      <c r="K1991" s="28"/>
    </row>
    <row r="1992" spans="11:11" x14ac:dyDescent="0.35">
      <c r="K1992" s="28"/>
    </row>
    <row r="1993" spans="11:11" x14ac:dyDescent="0.35">
      <c r="K1993" s="28"/>
    </row>
    <row r="1994" spans="11:11" x14ac:dyDescent="0.35">
      <c r="K1994" s="28"/>
    </row>
    <row r="1995" spans="11:11" x14ac:dyDescent="0.35">
      <c r="K1995" s="28"/>
    </row>
    <row r="1996" spans="11:11" x14ac:dyDescent="0.35">
      <c r="K1996" s="28"/>
    </row>
    <row r="1997" spans="11:11" x14ac:dyDescent="0.35">
      <c r="K1997" s="28"/>
    </row>
    <row r="1998" spans="11:11" x14ac:dyDescent="0.35">
      <c r="K1998" s="28"/>
    </row>
    <row r="1999" spans="11:11" x14ac:dyDescent="0.35">
      <c r="K1999" s="28"/>
    </row>
    <row r="2000" spans="11:11" x14ac:dyDescent="0.35">
      <c r="K2000" s="28"/>
    </row>
    <row r="2001" spans="11:11" x14ac:dyDescent="0.35">
      <c r="K2001" s="28"/>
    </row>
    <row r="2002" spans="11:11" x14ac:dyDescent="0.35">
      <c r="K2002" s="28"/>
    </row>
    <row r="2003" spans="11:11" x14ac:dyDescent="0.35">
      <c r="K2003" s="28"/>
    </row>
    <row r="2004" spans="11:11" x14ac:dyDescent="0.35">
      <c r="K2004" s="28"/>
    </row>
    <row r="2005" spans="11:11" x14ac:dyDescent="0.35">
      <c r="K2005" s="28"/>
    </row>
    <row r="2006" spans="11:11" x14ac:dyDescent="0.35">
      <c r="K2006" s="28"/>
    </row>
    <row r="2007" spans="11:11" x14ac:dyDescent="0.35">
      <c r="K2007" s="28"/>
    </row>
    <row r="2008" spans="11:11" x14ac:dyDescent="0.35">
      <c r="K2008" s="28"/>
    </row>
    <row r="2009" spans="11:11" x14ac:dyDescent="0.35">
      <c r="K2009" s="28"/>
    </row>
    <row r="2010" spans="11:11" x14ac:dyDescent="0.35">
      <c r="K2010" s="28"/>
    </row>
    <row r="2011" spans="11:11" x14ac:dyDescent="0.35">
      <c r="K2011" s="28"/>
    </row>
    <row r="2012" spans="11:11" x14ac:dyDescent="0.35">
      <c r="K2012" s="28"/>
    </row>
    <row r="2013" spans="11:11" x14ac:dyDescent="0.35">
      <c r="K2013" s="28"/>
    </row>
    <row r="2014" spans="11:11" x14ac:dyDescent="0.35">
      <c r="K2014" s="28"/>
    </row>
    <row r="2015" spans="11:11" x14ac:dyDescent="0.35">
      <c r="K2015" s="28"/>
    </row>
    <row r="2016" spans="11:11" x14ac:dyDescent="0.35">
      <c r="K2016" s="28"/>
    </row>
    <row r="2017" spans="11:11" x14ac:dyDescent="0.35">
      <c r="K2017" s="28"/>
    </row>
    <row r="2018" spans="11:11" x14ac:dyDescent="0.35">
      <c r="K2018" s="28"/>
    </row>
    <row r="2019" spans="11:11" x14ac:dyDescent="0.35">
      <c r="K2019" s="28"/>
    </row>
    <row r="2020" spans="11:11" x14ac:dyDescent="0.35">
      <c r="K2020" s="28"/>
    </row>
    <row r="2021" spans="11:11" x14ac:dyDescent="0.35">
      <c r="K2021" s="28"/>
    </row>
    <row r="2022" spans="11:11" x14ac:dyDescent="0.35">
      <c r="K2022" s="28"/>
    </row>
    <row r="2023" spans="11:11" x14ac:dyDescent="0.35">
      <c r="K2023" s="28"/>
    </row>
    <row r="2024" spans="11:11" x14ac:dyDescent="0.35">
      <c r="K2024" s="28"/>
    </row>
    <row r="2025" spans="11:11" x14ac:dyDescent="0.35">
      <c r="K2025" s="28"/>
    </row>
    <row r="2026" spans="11:11" x14ac:dyDescent="0.35">
      <c r="K2026" s="28"/>
    </row>
    <row r="2027" spans="11:11" x14ac:dyDescent="0.35">
      <c r="K2027" s="28"/>
    </row>
    <row r="2028" spans="11:11" x14ac:dyDescent="0.35">
      <c r="K2028" s="28"/>
    </row>
    <row r="2029" spans="11:11" x14ac:dyDescent="0.35">
      <c r="K2029" s="28"/>
    </row>
    <row r="2030" spans="11:11" x14ac:dyDescent="0.35">
      <c r="K2030" s="28"/>
    </row>
    <row r="2031" spans="11:11" x14ac:dyDescent="0.35">
      <c r="K2031" s="28"/>
    </row>
    <row r="2032" spans="11:11" x14ac:dyDescent="0.35">
      <c r="K2032" s="28"/>
    </row>
    <row r="2033" spans="11:11" x14ac:dyDescent="0.35">
      <c r="K2033" s="28"/>
    </row>
    <row r="2034" spans="11:11" x14ac:dyDescent="0.35">
      <c r="K2034" s="28"/>
    </row>
    <row r="2035" spans="11:11" x14ac:dyDescent="0.35">
      <c r="K2035" s="28"/>
    </row>
    <row r="2036" spans="11:11" x14ac:dyDescent="0.35">
      <c r="K2036" s="28"/>
    </row>
    <row r="2037" spans="11:11" x14ac:dyDescent="0.35">
      <c r="K2037" s="28"/>
    </row>
    <row r="2038" spans="11:11" x14ac:dyDescent="0.35">
      <c r="K2038" s="28"/>
    </row>
    <row r="2039" spans="11:11" x14ac:dyDescent="0.35">
      <c r="K2039" s="28"/>
    </row>
    <row r="2040" spans="11:11" x14ac:dyDescent="0.35">
      <c r="K2040" s="28"/>
    </row>
    <row r="2041" spans="11:11" x14ac:dyDescent="0.35">
      <c r="K2041" s="28"/>
    </row>
    <row r="2042" spans="11:11" x14ac:dyDescent="0.35">
      <c r="K2042" s="28"/>
    </row>
    <row r="2043" spans="11:11" x14ac:dyDescent="0.35">
      <c r="K2043" s="28"/>
    </row>
    <row r="2044" spans="11:11" x14ac:dyDescent="0.35">
      <c r="K2044" s="28"/>
    </row>
    <row r="2045" spans="11:11" x14ac:dyDescent="0.35">
      <c r="K2045" s="28"/>
    </row>
    <row r="2046" spans="11:11" x14ac:dyDescent="0.35">
      <c r="K2046" s="28"/>
    </row>
    <row r="2047" spans="11:11" x14ac:dyDescent="0.35">
      <c r="K2047" s="28"/>
    </row>
    <row r="2048" spans="11:11" x14ac:dyDescent="0.35">
      <c r="K2048" s="28"/>
    </row>
    <row r="2049" spans="11:11" x14ac:dyDescent="0.35">
      <c r="K2049" s="28"/>
    </row>
    <row r="2050" spans="11:11" x14ac:dyDescent="0.35">
      <c r="K2050" s="28"/>
    </row>
    <row r="2051" spans="11:11" x14ac:dyDescent="0.35">
      <c r="K2051" s="28"/>
    </row>
    <row r="2052" spans="11:11" x14ac:dyDescent="0.35">
      <c r="K2052" s="28"/>
    </row>
    <row r="2053" spans="11:11" x14ac:dyDescent="0.35">
      <c r="K2053" s="28"/>
    </row>
    <row r="2054" spans="11:11" x14ac:dyDescent="0.35">
      <c r="K2054" s="28"/>
    </row>
    <row r="2055" spans="11:11" x14ac:dyDescent="0.35">
      <c r="K2055" s="28"/>
    </row>
    <row r="2056" spans="11:11" x14ac:dyDescent="0.35">
      <c r="K2056" s="28"/>
    </row>
    <row r="2057" spans="11:11" x14ac:dyDescent="0.35">
      <c r="K2057" s="28"/>
    </row>
    <row r="2058" spans="11:11" x14ac:dyDescent="0.35">
      <c r="K2058" s="28"/>
    </row>
    <row r="2059" spans="11:11" x14ac:dyDescent="0.35">
      <c r="K2059" s="28"/>
    </row>
    <row r="2060" spans="11:11" x14ac:dyDescent="0.35">
      <c r="K2060" s="28"/>
    </row>
    <row r="2061" spans="11:11" x14ac:dyDescent="0.35">
      <c r="K2061" s="28"/>
    </row>
    <row r="2062" spans="11:11" x14ac:dyDescent="0.35">
      <c r="K2062" s="28"/>
    </row>
    <row r="2063" spans="11:11" x14ac:dyDescent="0.35">
      <c r="K2063" s="28"/>
    </row>
    <row r="2064" spans="11:11" x14ac:dyDescent="0.35">
      <c r="K2064" s="28"/>
    </row>
    <row r="2065" spans="11:11" x14ac:dyDescent="0.35">
      <c r="K2065" s="28"/>
    </row>
    <row r="2066" spans="11:11" x14ac:dyDescent="0.35">
      <c r="K2066" s="28"/>
    </row>
    <row r="2067" spans="11:11" x14ac:dyDescent="0.35">
      <c r="K2067" s="28"/>
    </row>
    <row r="2068" spans="11:11" x14ac:dyDescent="0.35">
      <c r="K2068" s="28"/>
    </row>
    <row r="2069" spans="11:11" x14ac:dyDescent="0.35">
      <c r="K2069" s="28"/>
    </row>
    <row r="2070" spans="11:11" x14ac:dyDescent="0.35">
      <c r="K2070" s="28"/>
    </row>
    <row r="2071" spans="11:11" x14ac:dyDescent="0.35">
      <c r="K2071" s="28"/>
    </row>
    <row r="2072" spans="11:11" x14ac:dyDescent="0.35">
      <c r="K2072" s="28"/>
    </row>
    <row r="2073" spans="11:11" x14ac:dyDescent="0.35">
      <c r="K2073" s="28"/>
    </row>
    <row r="2074" spans="11:11" x14ac:dyDescent="0.35">
      <c r="K2074" s="28"/>
    </row>
    <row r="2075" spans="11:11" x14ac:dyDescent="0.35">
      <c r="K2075" s="28"/>
    </row>
    <row r="2076" spans="11:11" x14ac:dyDescent="0.35">
      <c r="K2076" s="28"/>
    </row>
    <row r="2077" spans="11:11" x14ac:dyDescent="0.35">
      <c r="K2077" s="28"/>
    </row>
    <row r="2078" spans="11:11" x14ac:dyDescent="0.35">
      <c r="K2078" s="28"/>
    </row>
    <row r="2079" spans="11:11" x14ac:dyDescent="0.35">
      <c r="K2079" s="28"/>
    </row>
    <row r="2080" spans="11:11" x14ac:dyDescent="0.35">
      <c r="K2080" s="28"/>
    </row>
    <row r="2081" spans="11:11" x14ac:dyDescent="0.35">
      <c r="K2081" s="28"/>
    </row>
    <row r="2082" spans="11:11" x14ac:dyDescent="0.35">
      <c r="K2082" s="28"/>
    </row>
    <row r="2083" spans="11:11" x14ac:dyDescent="0.35">
      <c r="K2083" s="28"/>
    </row>
    <row r="2084" spans="11:11" x14ac:dyDescent="0.35">
      <c r="K2084" s="28"/>
    </row>
    <row r="2085" spans="11:11" x14ac:dyDescent="0.35">
      <c r="K2085" s="28"/>
    </row>
    <row r="2086" spans="11:11" x14ac:dyDescent="0.35">
      <c r="K2086" s="28"/>
    </row>
    <row r="2087" spans="11:11" x14ac:dyDescent="0.35">
      <c r="K2087" s="28"/>
    </row>
    <row r="2088" spans="11:11" x14ac:dyDescent="0.35">
      <c r="K2088" s="28"/>
    </row>
    <row r="2089" spans="11:11" x14ac:dyDescent="0.35">
      <c r="K2089" s="28"/>
    </row>
    <row r="2090" spans="11:11" x14ac:dyDescent="0.35">
      <c r="K2090" s="28"/>
    </row>
    <row r="2091" spans="11:11" x14ac:dyDescent="0.35">
      <c r="K2091" s="28"/>
    </row>
    <row r="2092" spans="11:11" x14ac:dyDescent="0.35">
      <c r="K2092" s="28"/>
    </row>
    <row r="2093" spans="11:11" x14ac:dyDescent="0.35">
      <c r="K2093" s="28"/>
    </row>
    <row r="2094" spans="11:11" x14ac:dyDescent="0.35">
      <c r="K2094" s="28"/>
    </row>
    <row r="2095" spans="11:11" x14ac:dyDescent="0.35">
      <c r="K2095" s="28"/>
    </row>
    <row r="2096" spans="11:11" x14ac:dyDescent="0.35">
      <c r="K2096" s="28"/>
    </row>
    <row r="2097" spans="11:11" x14ac:dyDescent="0.35">
      <c r="K2097" s="28"/>
    </row>
    <row r="2098" spans="11:11" x14ac:dyDescent="0.35">
      <c r="K2098" s="28"/>
    </row>
    <row r="2099" spans="11:11" x14ac:dyDescent="0.35">
      <c r="K2099" s="28"/>
    </row>
    <row r="2100" spans="11:11" x14ac:dyDescent="0.35">
      <c r="K2100" s="28"/>
    </row>
    <row r="2101" spans="11:11" x14ac:dyDescent="0.35">
      <c r="K2101" s="28"/>
    </row>
    <row r="2102" spans="11:11" x14ac:dyDescent="0.35">
      <c r="K2102" s="28"/>
    </row>
    <row r="2103" spans="11:11" x14ac:dyDescent="0.35">
      <c r="K2103" s="28"/>
    </row>
    <row r="2104" spans="11:11" x14ac:dyDescent="0.35">
      <c r="K2104" s="28"/>
    </row>
    <row r="2105" spans="11:11" x14ac:dyDescent="0.35">
      <c r="K2105" s="28"/>
    </row>
    <row r="2106" spans="11:11" x14ac:dyDescent="0.35">
      <c r="K2106" s="28"/>
    </row>
    <row r="2107" spans="11:11" x14ac:dyDescent="0.35">
      <c r="K2107" s="28"/>
    </row>
    <row r="2108" spans="11:11" x14ac:dyDescent="0.35">
      <c r="K2108" s="28"/>
    </row>
    <row r="2109" spans="11:11" x14ac:dyDescent="0.35">
      <c r="K2109" s="28"/>
    </row>
    <row r="2110" spans="11:11" x14ac:dyDescent="0.35">
      <c r="K2110" s="28"/>
    </row>
    <row r="2111" spans="11:11" x14ac:dyDescent="0.35">
      <c r="K2111" s="28"/>
    </row>
    <row r="2112" spans="11:11" x14ac:dyDescent="0.35">
      <c r="K2112" s="28"/>
    </row>
    <row r="2113" spans="11:11" x14ac:dyDescent="0.35">
      <c r="K2113" s="28"/>
    </row>
    <row r="2114" spans="11:11" x14ac:dyDescent="0.35">
      <c r="K2114" s="28"/>
    </row>
    <row r="2115" spans="11:11" x14ac:dyDescent="0.35">
      <c r="K2115" s="28"/>
    </row>
    <row r="2116" spans="11:11" x14ac:dyDescent="0.35">
      <c r="K2116" s="28"/>
    </row>
    <row r="2117" spans="11:11" x14ac:dyDescent="0.35">
      <c r="K2117" s="28"/>
    </row>
    <row r="2118" spans="11:11" x14ac:dyDescent="0.35">
      <c r="K2118" s="28"/>
    </row>
    <row r="2119" spans="11:11" x14ac:dyDescent="0.35">
      <c r="K2119" s="28"/>
    </row>
    <row r="2120" spans="11:11" x14ac:dyDescent="0.35">
      <c r="K2120" s="28"/>
    </row>
    <row r="2121" spans="11:11" x14ac:dyDescent="0.35">
      <c r="K2121" s="28"/>
    </row>
    <row r="2122" spans="11:11" x14ac:dyDescent="0.35">
      <c r="K2122" s="28"/>
    </row>
    <row r="2123" spans="11:11" x14ac:dyDescent="0.35">
      <c r="K2123" s="28"/>
    </row>
    <row r="2124" spans="11:11" x14ac:dyDescent="0.35">
      <c r="K2124" s="28"/>
    </row>
    <row r="2125" spans="11:11" x14ac:dyDescent="0.35">
      <c r="K2125" s="28"/>
    </row>
    <row r="2126" spans="11:11" x14ac:dyDescent="0.35">
      <c r="K2126" s="28"/>
    </row>
    <row r="2127" spans="11:11" x14ac:dyDescent="0.35">
      <c r="K2127" s="28"/>
    </row>
    <row r="2128" spans="11:11" x14ac:dyDescent="0.35">
      <c r="K2128" s="28"/>
    </row>
    <row r="2129" spans="11:11" x14ac:dyDescent="0.35">
      <c r="K2129" s="28"/>
    </row>
    <row r="2130" spans="11:11" x14ac:dyDescent="0.35">
      <c r="K2130" s="28"/>
    </row>
    <row r="2131" spans="11:11" x14ac:dyDescent="0.35">
      <c r="K2131" s="28"/>
    </row>
    <row r="2132" spans="11:11" x14ac:dyDescent="0.35">
      <c r="K2132" s="28"/>
    </row>
    <row r="2133" spans="11:11" x14ac:dyDescent="0.35">
      <c r="K2133" s="28"/>
    </row>
    <row r="2134" spans="11:11" x14ac:dyDescent="0.35">
      <c r="K2134" s="28"/>
    </row>
    <row r="2135" spans="11:11" x14ac:dyDescent="0.35">
      <c r="K2135" s="28"/>
    </row>
    <row r="2136" spans="11:11" x14ac:dyDescent="0.35">
      <c r="K2136" s="28"/>
    </row>
    <row r="2137" spans="11:11" x14ac:dyDescent="0.35">
      <c r="K2137" s="28"/>
    </row>
    <row r="2138" spans="11:11" x14ac:dyDescent="0.35">
      <c r="K2138" s="28"/>
    </row>
    <row r="2139" spans="11:11" x14ac:dyDescent="0.35">
      <c r="K2139" s="28"/>
    </row>
    <row r="2140" spans="11:11" x14ac:dyDescent="0.35">
      <c r="K2140" s="28"/>
    </row>
    <row r="2141" spans="11:11" x14ac:dyDescent="0.35">
      <c r="K2141" s="28"/>
    </row>
    <row r="2142" spans="11:11" x14ac:dyDescent="0.35">
      <c r="K2142" s="28"/>
    </row>
    <row r="2143" spans="11:11" x14ac:dyDescent="0.35">
      <c r="K2143" s="28"/>
    </row>
    <row r="2144" spans="11:11" x14ac:dyDescent="0.35">
      <c r="K2144" s="28"/>
    </row>
    <row r="2145" spans="11:11" x14ac:dyDescent="0.35">
      <c r="K2145" s="28"/>
    </row>
    <row r="2146" spans="11:11" x14ac:dyDescent="0.35">
      <c r="K2146" s="28"/>
    </row>
    <row r="2147" spans="11:11" x14ac:dyDescent="0.35">
      <c r="K2147" s="28"/>
    </row>
    <row r="2148" spans="11:11" x14ac:dyDescent="0.35">
      <c r="K2148" s="28"/>
    </row>
    <row r="2149" spans="11:11" x14ac:dyDescent="0.35">
      <c r="K2149" s="28"/>
    </row>
    <row r="2150" spans="11:11" x14ac:dyDescent="0.35">
      <c r="K2150" s="28"/>
    </row>
    <row r="2151" spans="11:11" x14ac:dyDescent="0.35">
      <c r="K2151" s="28"/>
    </row>
    <row r="2152" spans="11:11" x14ac:dyDescent="0.35">
      <c r="K2152" s="28"/>
    </row>
    <row r="2153" spans="11:11" x14ac:dyDescent="0.35">
      <c r="K2153" s="28"/>
    </row>
    <row r="2154" spans="11:11" x14ac:dyDescent="0.35">
      <c r="K2154" s="28"/>
    </row>
    <row r="2155" spans="11:11" x14ac:dyDescent="0.35">
      <c r="K2155" s="28"/>
    </row>
    <row r="2156" spans="11:11" x14ac:dyDescent="0.35">
      <c r="K2156" s="28"/>
    </row>
    <row r="2157" spans="11:11" x14ac:dyDescent="0.35">
      <c r="K2157" s="28"/>
    </row>
    <row r="2158" spans="11:11" x14ac:dyDescent="0.35">
      <c r="K2158" s="28"/>
    </row>
    <row r="2159" spans="11:11" x14ac:dyDescent="0.35">
      <c r="K2159" s="28"/>
    </row>
    <row r="2160" spans="11:11" x14ac:dyDescent="0.35">
      <c r="K2160" s="28"/>
    </row>
    <row r="2161" spans="11:11" x14ac:dyDescent="0.35">
      <c r="K2161" s="28"/>
    </row>
    <row r="2162" spans="11:11" x14ac:dyDescent="0.35">
      <c r="K2162" s="28"/>
    </row>
    <row r="2163" spans="11:11" x14ac:dyDescent="0.35">
      <c r="K2163" s="28"/>
    </row>
    <row r="2164" spans="11:11" x14ac:dyDescent="0.35">
      <c r="K2164" s="28"/>
    </row>
    <row r="2165" spans="11:11" x14ac:dyDescent="0.35">
      <c r="K2165" s="28"/>
    </row>
    <row r="2166" spans="11:11" x14ac:dyDescent="0.35">
      <c r="K2166" s="28"/>
    </row>
    <row r="2167" spans="11:11" x14ac:dyDescent="0.35">
      <c r="K2167" s="28"/>
    </row>
    <row r="2168" spans="11:11" x14ac:dyDescent="0.35">
      <c r="K2168" s="28"/>
    </row>
    <row r="2169" spans="11:11" x14ac:dyDescent="0.35">
      <c r="K2169" s="28"/>
    </row>
    <row r="2170" spans="11:11" x14ac:dyDescent="0.35">
      <c r="K2170" s="28"/>
    </row>
    <row r="2171" spans="11:11" x14ac:dyDescent="0.35">
      <c r="K2171" s="28"/>
    </row>
    <row r="2172" spans="11:11" x14ac:dyDescent="0.35">
      <c r="K2172" s="28"/>
    </row>
    <row r="2173" spans="11:11" x14ac:dyDescent="0.35">
      <c r="K2173" s="28"/>
    </row>
    <row r="2174" spans="11:11" x14ac:dyDescent="0.35">
      <c r="K2174" s="28"/>
    </row>
    <row r="2175" spans="11:11" x14ac:dyDescent="0.35">
      <c r="K2175" s="28"/>
    </row>
    <row r="2176" spans="11:11" x14ac:dyDescent="0.35">
      <c r="K2176" s="28"/>
    </row>
    <row r="2177" spans="11:11" x14ac:dyDescent="0.35">
      <c r="K2177" s="28"/>
    </row>
    <row r="2178" spans="11:11" x14ac:dyDescent="0.35">
      <c r="K2178" s="28"/>
    </row>
    <row r="2179" spans="11:11" x14ac:dyDescent="0.35">
      <c r="K2179" s="28"/>
    </row>
    <row r="2180" spans="11:11" x14ac:dyDescent="0.35">
      <c r="K2180" s="28"/>
    </row>
    <row r="2181" spans="11:11" x14ac:dyDescent="0.35">
      <c r="K2181" s="28"/>
    </row>
    <row r="2182" spans="11:11" x14ac:dyDescent="0.35">
      <c r="K2182" s="28"/>
    </row>
    <row r="2183" spans="11:11" x14ac:dyDescent="0.35">
      <c r="K2183" s="28"/>
    </row>
    <row r="2184" spans="11:11" x14ac:dyDescent="0.35">
      <c r="K2184" s="28"/>
    </row>
    <row r="2185" spans="11:11" x14ac:dyDescent="0.35">
      <c r="K2185" s="28"/>
    </row>
    <row r="2186" spans="11:11" x14ac:dyDescent="0.35">
      <c r="K2186" s="28"/>
    </row>
    <row r="2187" spans="11:11" x14ac:dyDescent="0.35">
      <c r="K2187" s="28"/>
    </row>
    <row r="2188" spans="11:11" x14ac:dyDescent="0.35">
      <c r="K2188" s="28"/>
    </row>
    <row r="2189" spans="11:11" x14ac:dyDescent="0.35">
      <c r="K2189" s="28"/>
    </row>
    <row r="2190" spans="11:11" x14ac:dyDescent="0.35">
      <c r="K2190" s="28"/>
    </row>
    <row r="2191" spans="11:11" x14ac:dyDescent="0.35">
      <c r="K2191" s="28"/>
    </row>
    <row r="2192" spans="11:11" x14ac:dyDescent="0.35">
      <c r="K2192" s="28"/>
    </row>
    <row r="2193" spans="11:11" x14ac:dyDescent="0.35">
      <c r="K2193" s="28"/>
    </row>
    <row r="2194" spans="11:11" x14ac:dyDescent="0.35">
      <c r="K2194" s="28"/>
    </row>
    <row r="2195" spans="11:11" x14ac:dyDescent="0.35">
      <c r="K2195" s="28"/>
    </row>
    <row r="2196" spans="11:11" x14ac:dyDescent="0.35">
      <c r="K2196" s="28"/>
    </row>
    <row r="2197" spans="11:11" x14ac:dyDescent="0.35">
      <c r="K2197" s="28"/>
    </row>
    <row r="2198" spans="11:11" x14ac:dyDescent="0.35">
      <c r="K2198" s="28"/>
    </row>
    <row r="2199" spans="11:11" x14ac:dyDescent="0.35">
      <c r="K2199" s="28"/>
    </row>
    <row r="2200" spans="11:11" x14ac:dyDescent="0.35">
      <c r="K2200" s="28"/>
    </row>
    <row r="2201" spans="11:11" x14ac:dyDescent="0.35">
      <c r="K2201" s="28"/>
    </row>
    <row r="2202" spans="11:11" x14ac:dyDescent="0.35">
      <c r="K2202" s="28"/>
    </row>
    <row r="2203" spans="11:11" x14ac:dyDescent="0.35">
      <c r="K2203" s="28"/>
    </row>
    <row r="2204" spans="11:11" x14ac:dyDescent="0.35">
      <c r="K2204" s="28"/>
    </row>
    <row r="2205" spans="11:11" x14ac:dyDescent="0.35">
      <c r="K2205" s="28"/>
    </row>
    <row r="2206" spans="11:11" x14ac:dyDescent="0.35">
      <c r="K2206" s="28"/>
    </row>
    <row r="2207" spans="11:11" x14ac:dyDescent="0.35">
      <c r="K2207" s="28"/>
    </row>
    <row r="2208" spans="11:11" x14ac:dyDescent="0.35">
      <c r="K2208" s="28"/>
    </row>
    <row r="2209" spans="11:11" x14ac:dyDescent="0.35">
      <c r="K2209" s="28"/>
    </row>
    <row r="2210" spans="11:11" x14ac:dyDescent="0.35">
      <c r="K2210" s="28"/>
    </row>
    <row r="2211" spans="11:11" x14ac:dyDescent="0.35">
      <c r="K2211" s="28"/>
    </row>
    <row r="2212" spans="11:11" x14ac:dyDescent="0.35">
      <c r="K2212" s="28"/>
    </row>
    <row r="2213" spans="11:11" x14ac:dyDescent="0.35">
      <c r="K2213" s="28"/>
    </row>
    <row r="2214" spans="11:11" x14ac:dyDescent="0.35">
      <c r="K2214" s="28"/>
    </row>
    <row r="2215" spans="11:11" x14ac:dyDescent="0.35">
      <c r="K2215" s="28"/>
    </row>
    <row r="2216" spans="11:11" x14ac:dyDescent="0.35">
      <c r="K2216" s="28"/>
    </row>
    <row r="2217" spans="11:11" x14ac:dyDescent="0.35">
      <c r="K2217" s="28"/>
    </row>
    <row r="2218" spans="11:11" x14ac:dyDescent="0.35">
      <c r="K2218" s="28"/>
    </row>
    <row r="2219" spans="11:11" x14ac:dyDescent="0.35">
      <c r="K2219" s="28"/>
    </row>
    <row r="2220" spans="11:11" x14ac:dyDescent="0.35">
      <c r="K2220" s="28"/>
    </row>
    <row r="2221" spans="11:11" x14ac:dyDescent="0.35">
      <c r="K2221" s="28"/>
    </row>
    <row r="2222" spans="11:11" x14ac:dyDescent="0.35">
      <c r="K2222" s="28"/>
    </row>
    <row r="2223" spans="11:11" x14ac:dyDescent="0.35">
      <c r="K2223" s="28"/>
    </row>
    <row r="2224" spans="11:11" x14ac:dyDescent="0.35">
      <c r="K2224" s="28"/>
    </row>
    <row r="2225" spans="11:11" x14ac:dyDescent="0.35">
      <c r="K2225" s="28"/>
    </row>
    <row r="2226" spans="11:11" x14ac:dyDescent="0.35">
      <c r="K2226" s="28"/>
    </row>
    <row r="2227" spans="11:11" x14ac:dyDescent="0.35">
      <c r="K2227" s="28"/>
    </row>
    <row r="2228" spans="11:11" x14ac:dyDescent="0.35">
      <c r="K2228" s="28"/>
    </row>
    <row r="2229" spans="11:11" x14ac:dyDescent="0.35">
      <c r="K2229" s="28"/>
    </row>
    <row r="2230" spans="11:11" x14ac:dyDescent="0.35">
      <c r="K2230" s="28"/>
    </row>
    <row r="2231" spans="11:11" x14ac:dyDescent="0.35">
      <c r="K2231" s="28"/>
    </row>
    <row r="2232" spans="11:11" x14ac:dyDescent="0.35">
      <c r="K2232" s="28"/>
    </row>
    <row r="2233" spans="11:11" x14ac:dyDescent="0.35">
      <c r="K2233" s="28"/>
    </row>
    <row r="2234" spans="11:11" x14ac:dyDescent="0.35">
      <c r="K2234" s="28"/>
    </row>
    <row r="2235" spans="11:11" x14ac:dyDescent="0.35">
      <c r="K2235" s="28"/>
    </row>
    <row r="2236" spans="11:11" x14ac:dyDescent="0.35">
      <c r="K2236" s="28"/>
    </row>
    <row r="2237" spans="11:11" x14ac:dyDescent="0.35">
      <c r="K2237" s="28"/>
    </row>
    <row r="2238" spans="11:11" x14ac:dyDescent="0.35">
      <c r="K2238" s="28"/>
    </row>
    <row r="2239" spans="11:11" x14ac:dyDescent="0.35">
      <c r="K2239" s="28"/>
    </row>
    <row r="2240" spans="11:11" x14ac:dyDescent="0.35">
      <c r="K2240" s="28"/>
    </row>
    <row r="2241" spans="11:11" x14ac:dyDescent="0.35">
      <c r="K2241" s="28"/>
    </row>
    <row r="2242" spans="11:11" x14ac:dyDescent="0.35">
      <c r="K2242" s="28"/>
    </row>
    <row r="2243" spans="11:11" x14ac:dyDescent="0.35">
      <c r="K2243" s="28"/>
    </row>
    <row r="2244" spans="11:11" x14ac:dyDescent="0.35">
      <c r="K2244" s="28"/>
    </row>
    <row r="2245" spans="11:11" x14ac:dyDescent="0.35">
      <c r="K2245" s="28"/>
    </row>
    <row r="2246" spans="11:11" x14ac:dyDescent="0.35">
      <c r="K2246" s="28"/>
    </row>
    <row r="2247" spans="11:11" x14ac:dyDescent="0.35">
      <c r="K2247" s="28"/>
    </row>
    <row r="2248" spans="11:11" x14ac:dyDescent="0.35">
      <c r="K2248" s="28"/>
    </row>
    <row r="2249" spans="11:11" x14ac:dyDescent="0.35">
      <c r="K2249" s="28"/>
    </row>
    <row r="2250" spans="11:11" x14ac:dyDescent="0.35">
      <c r="K2250" s="28"/>
    </row>
    <row r="2251" spans="11:11" x14ac:dyDescent="0.35">
      <c r="K2251" s="28"/>
    </row>
    <row r="2252" spans="11:11" x14ac:dyDescent="0.35">
      <c r="K2252" s="28"/>
    </row>
    <row r="2253" spans="11:11" x14ac:dyDescent="0.35">
      <c r="K2253" s="28"/>
    </row>
    <row r="2254" spans="11:11" x14ac:dyDescent="0.35">
      <c r="K2254" s="28"/>
    </row>
    <row r="2255" spans="11:11" x14ac:dyDescent="0.35">
      <c r="K2255" s="28"/>
    </row>
    <row r="2256" spans="11:11" x14ac:dyDescent="0.35">
      <c r="K2256" s="28"/>
    </row>
    <row r="2257" spans="11:11" x14ac:dyDescent="0.35">
      <c r="K2257" s="28"/>
    </row>
    <row r="2258" spans="11:11" x14ac:dyDescent="0.35">
      <c r="K2258" s="28"/>
    </row>
    <row r="2259" spans="11:11" x14ac:dyDescent="0.35">
      <c r="K2259" s="28"/>
    </row>
    <row r="2260" spans="11:11" x14ac:dyDescent="0.35">
      <c r="K2260" s="28"/>
    </row>
    <row r="2261" spans="11:11" x14ac:dyDescent="0.35">
      <c r="K2261" s="28"/>
    </row>
    <row r="2262" spans="11:11" x14ac:dyDescent="0.35">
      <c r="K2262" s="28"/>
    </row>
    <row r="2263" spans="11:11" x14ac:dyDescent="0.35">
      <c r="K2263" s="28"/>
    </row>
    <row r="2264" spans="11:11" x14ac:dyDescent="0.35">
      <c r="K2264" s="28"/>
    </row>
    <row r="2265" spans="11:11" x14ac:dyDescent="0.35">
      <c r="K2265" s="28"/>
    </row>
    <row r="2266" spans="11:11" x14ac:dyDescent="0.35">
      <c r="K2266" s="28"/>
    </row>
    <row r="2267" spans="11:11" x14ac:dyDescent="0.35">
      <c r="K2267" s="28"/>
    </row>
    <row r="2268" spans="11:11" x14ac:dyDescent="0.35">
      <c r="K2268" s="28"/>
    </row>
    <row r="2269" spans="11:11" x14ac:dyDescent="0.35">
      <c r="K2269" s="28"/>
    </row>
    <row r="2270" spans="11:11" x14ac:dyDescent="0.35">
      <c r="K2270" s="28"/>
    </row>
    <row r="2271" spans="11:11" x14ac:dyDescent="0.35">
      <c r="K2271" s="28"/>
    </row>
    <row r="2272" spans="11:11" x14ac:dyDescent="0.35">
      <c r="K2272" s="28"/>
    </row>
    <row r="2273" spans="11:11" x14ac:dyDescent="0.35">
      <c r="K2273" s="28"/>
    </row>
    <row r="2274" spans="11:11" x14ac:dyDescent="0.35">
      <c r="K2274" s="28"/>
    </row>
    <row r="2275" spans="11:11" x14ac:dyDescent="0.35">
      <c r="K2275" s="28"/>
    </row>
    <row r="2276" spans="11:11" x14ac:dyDescent="0.35">
      <c r="K2276" s="28"/>
    </row>
    <row r="2277" spans="11:11" x14ac:dyDescent="0.35">
      <c r="K2277" s="28"/>
    </row>
    <row r="2278" spans="11:11" x14ac:dyDescent="0.35">
      <c r="K2278" s="28"/>
    </row>
    <row r="2279" spans="11:11" x14ac:dyDescent="0.35">
      <c r="K2279" s="28"/>
    </row>
    <row r="2280" spans="11:11" x14ac:dyDescent="0.35">
      <c r="K2280" s="28"/>
    </row>
    <row r="2281" spans="11:11" x14ac:dyDescent="0.35">
      <c r="K2281" s="28"/>
    </row>
    <row r="2282" spans="11:11" x14ac:dyDescent="0.35">
      <c r="K2282" s="28"/>
    </row>
    <row r="2283" spans="11:11" x14ac:dyDescent="0.35">
      <c r="K2283" s="28"/>
    </row>
    <row r="2284" spans="11:11" x14ac:dyDescent="0.35">
      <c r="K2284" s="28"/>
    </row>
    <row r="2285" spans="11:11" x14ac:dyDescent="0.35">
      <c r="K2285" s="28"/>
    </row>
    <row r="2286" spans="11:11" x14ac:dyDescent="0.35">
      <c r="K2286" s="28"/>
    </row>
    <row r="2287" spans="11:11" x14ac:dyDescent="0.35">
      <c r="K2287" s="28"/>
    </row>
    <row r="2288" spans="11:11" x14ac:dyDescent="0.35">
      <c r="K2288" s="28"/>
    </row>
    <row r="2289" spans="11:11" x14ac:dyDescent="0.35">
      <c r="K2289" s="28"/>
    </row>
    <row r="2290" spans="11:11" x14ac:dyDescent="0.35">
      <c r="K2290" s="28"/>
    </row>
    <row r="2291" spans="11:11" x14ac:dyDescent="0.35">
      <c r="K2291" s="28"/>
    </row>
    <row r="2292" spans="11:11" x14ac:dyDescent="0.35">
      <c r="K2292" s="28"/>
    </row>
    <row r="2293" spans="11:11" x14ac:dyDescent="0.35">
      <c r="K2293" s="28"/>
    </row>
    <row r="2294" spans="11:11" x14ac:dyDescent="0.35">
      <c r="K2294" s="28"/>
    </row>
    <row r="2295" spans="11:11" x14ac:dyDescent="0.35">
      <c r="K2295" s="28"/>
    </row>
    <row r="2296" spans="11:11" x14ac:dyDescent="0.35">
      <c r="K2296" s="28"/>
    </row>
    <row r="2297" spans="11:11" x14ac:dyDescent="0.35">
      <c r="K2297" s="28"/>
    </row>
    <row r="2298" spans="11:11" x14ac:dyDescent="0.35">
      <c r="K2298" s="28"/>
    </row>
    <row r="2299" spans="11:11" x14ac:dyDescent="0.35">
      <c r="K2299" s="28"/>
    </row>
    <row r="2300" spans="11:11" x14ac:dyDescent="0.35">
      <c r="K2300" s="28"/>
    </row>
    <row r="2301" spans="11:11" x14ac:dyDescent="0.35">
      <c r="K2301" s="28"/>
    </row>
    <row r="2302" spans="11:11" x14ac:dyDescent="0.35">
      <c r="K2302" s="28"/>
    </row>
    <row r="2303" spans="11:11" x14ac:dyDescent="0.35">
      <c r="K2303" s="28"/>
    </row>
    <row r="2304" spans="11:11" x14ac:dyDescent="0.35">
      <c r="K2304" s="28"/>
    </row>
    <row r="2305" spans="11:11" x14ac:dyDescent="0.35">
      <c r="K2305" s="28"/>
    </row>
    <row r="2306" spans="11:11" x14ac:dyDescent="0.35">
      <c r="K2306" s="28"/>
    </row>
    <row r="2307" spans="11:11" x14ac:dyDescent="0.35">
      <c r="K2307" s="28"/>
    </row>
    <row r="2308" spans="11:11" x14ac:dyDescent="0.35">
      <c r="K2308" s="28"/>
    </row>
    <row r="2309" spans="11:11" x14ac:dyDescent="0.35">
      <c r="K2309" s="28"/>
    </row>
    <row r="2310" spans="11:11" x14ac:dyDescent="0.35">
      <c r="K2310" s="28"/>
    </row>
    <row r="2311" spans="11:11" x14ac:dyDescent="0.35">
      <c r="K2311" s="28"/>
    </row>
    <row r="2312" spans="11:11" x14ac:dyDescent="0.35">
      <c r="K2312" s="28"/>
    </row>
    <row r="2313" spans="11:11" x14ac:dyDescent="0.35">
      <c r="K2313" s="28"/>
    </row>
    <row r="2314" spans="11:11" x14ac:dyDescent="0.35">
      <c r="K2314" s="28"/>
    </row>
    <row r="2315" spans="11:11" x14ac:dyDescent="0.35">
      <c r="K2315" s="28"/>
    </row>
    <row r="2316" spans="11:11" x14ac:dyDescent="0.35">
      <c r="K2316" s="28"/>
    </row>
    <row r="2317" spans="11:11" x14ac:dyDescent="0.35">
      <c r="K2317" s="28"/>
    </row>
    <row r="2318" spans="11:11" x14ac:dyDescent="0.35">
      <c r="K2318" s="28"/>
    </row>
    <row r="2319" spans="11:11" x14ac:dyDescent="0.35">
      <c r="K2319" s="28"/>
    </row>
    <row r="2320" spans="11:11" x14ac:dyDescent="0.35">
      <c r="K2320" s="28"/>
    </row>
    <row r="2321" spans="11:11" x14ac:dyDescent="0.35">
      <c r="K2321" s="28"/>
    </row>
    <row r="2322" spans="11:11" x14ac:dyDescent="0.35">
      <c r="K2322" s="28"/>
    </row>
    <row r="2323" spans="11:11" x14ac:dyDescent="0.35">
      <c r="K2323" s="28"/>
    </row>
    <row r="2324" spans="11:11" x14ac:dyDescent="0.35">
      <c r="K2324" s="28"/>
    </row>
    <row r="2325" spans="11:11" x14ac:dyDescent="0.35">
      <c r="K2325" s="28"/>
    </row>
    <row r="2326" spans="11:11" x14ac:dyDescent="0.35">
      <c r="K2326" s="28"/>
    </row>
    <row r="2327" spans="11:11" x14ac:dyDescent="0.35">
      <c r="K2327" s="28"/>
    </row>
    <row r="2328" spans="11:11" x14ac:dyDescent="0.35">
      <c r="K2328" s="28"/>
    </row>
    <row r="2329" spans="11:11" x14ac:dyDescent="0.35">
      <c r="K2329" s="28"/>
    </row>
    <row r="2330" spans="11:11" x14ac:dyDescent="0.35">
      <c r="K2330" s="28"/>
    </row>
    <row r="2331" spans="11:11" x14ac:dyDescent="0.35">
      <c r="K2331" s="28"/>
    </row>
    <row r="2332" spans="11:11" x14ac:dyDescent="0.35">
      <c r="K2332" s="28"/>
    </row>
    <row r="2333" spans="11:11" x14ac:dyDescent="0.35">
      <c r="K2333" s="28"/>
    </row>
    <row r="2334" spans="11:11" x14ac:dyDescent="0.35">
      <c r="K2334" s="28"/>
    </row>
    <row r="2335" spans="11:11" x14ac:dyDescent="0.35">
      <c r="K2335" s="28"/>
    </row>
    <row r="2336" spans="11:11" x14ac:dyDescent="0.35">
      <c r="K2336" s="28"/>
    </row>
    <row r="2337" spans="11:11" x14ac:dyDescent="0.35">
      <c r="K2337" s="28"/>
    </row>
    <row r="2338" spans="11:11" x14ac:dyDescent="0.35">
      <c r="K2338" s="28"/>
    </row>
    <row r="2339" spans="11:11" x14ac:dyDescent="0.35">
      <c r="K2339" s="28"/>
    </row>
    <row r="2340" spans="11:11" x14ac:dyDescent="0.35">
      <c r="K2340" s="28"/>
    </row>
    <row r="2341" spans="11:11" x14ac:dyDescent="0.35">
      <c r="K2341" s="28"/>
    </row>
    <row r="2342" spans="11:11" x14ac:dyDescent="0.35">
      <c r="K2342" s="28"/>
    </row>
    <row r="2343" spans="11:11" x14ac:dyDescent="0.35">
      <c r="K2343" s="28"/>
    </row>
    <row r="2344" spans="11:11" x14ac:dyDescent="0.35">
      <c r="K2344" s="28"/>
    </row>
    <row r="2345" spans="11:11" x14ac:dyDescent="0.35">
      <c r="K2345" s="28"/>
    </row>
    <row r="2346" spans="11:11" x14ac:dyDescent="0.35">
      <c r="K2346" s="28"/>
    </row>
    <row r="2347" spans="11:11" x14ac:dyDescent="0.35">
      <c r="K2347" s="28"/>
    </row>
    <row r="2348" spans="11:11" x14ac:dyDescent="0.35">
      <c r="K2348" s="28"/>
    </row>
    <row r="2349" spans="11:11" x14ac:dyDescent="0.35">
      <c r="K2349" s="28"/>
    </row>
    <row r="2350" spans="11:11" x14ac:dyDescent="0.35">
      <c r="K2350" s="28"/>
    </row>
    <row r="2351" spans="11:11" x14ac:dyDescent="0.35">
      <c r="K2351" s="28"/>
    </row>
    <row r="2352" spans="11:11" x14ac:dyDescent="0.35">
      <c r="K2352" s="28"/>
    </row>
    <row r="2353" spans="11:11" x14ac:dyDescent="0.35">
      <c r="K2353" s="28"/>
    </row>
    <row r="2354" spans="11:11" x14ac:dyDescent="0.35">
      <c r="K2354" s="28"/>
    </row>
    <row r="2355" spans="11:11" x14ac:dyDescent="0.35">
      <c r="K2355" s="28"/>
    </row>
    <row r="2356" spans="11:11" x14ac:dyDescent="0.35">
      <c r="K2356" s="28"/>
    </row>
    <row r="2357" spans="11:11" x14ac:dyDescent="0.35">
      <c r="K2357" s="28"/>
    </row>
    <row r="2358" spans="11:11" x14ac:dyDescent="0.35">
      <c r="K2358" s="28"/>
    </row>
    <row r="2359" spans="11:11" x14ac:dyDescent="0.35">
      <c r="K2359" s="28"/>
    </row>
    <row r="2360" spans="11:11" x14ac:dyDescent="0.35">
      <c r="K2360" s="28"/>
    </row>
    <row r="2361" spans="11:11" x14ac:dyDescent="0.35">
      <c r="K2361" s="28"/>
    </row>
    <row r="2362" spans="11:11" x14ac:dyDescent="0.35">
      <c r="K2362" s="28"/>
    </row>
    <row r="2363" spans="11:11" x14ac:dyDescent="0.35">
      <c r="K2363" s="28"/>
    </row>
    <row r="2364" spans="11:11" x14ac:dyDescent="0.35">
      <c r="K2364" s="28"/>
    </row>
    <row r="2365" spans="11:11" x14ac:dyDescent="0.35">
      <c r="K2365" s="28"/>
    </row>
    <row r="2366" spans="11:11" x14ac:dyDescent="0.35">
      <c r="K2366" s="28"/>
    </row>
    <row r="2367" spans="11:11" x14ac:dyDescent="0.35">
      <c r="K2367" s="28"/>
    </row>
    <row r="2368" spans="11:11" x14ac:dyDescent="0.35">
      <c r="K2368" s="28"/>
    </row>
    <row r="2369" spans="11:11" x14ac:dyDescent="0.35">
      <c r="K2369" s="28"/>
    </row>
    <row r="2370" spans="11:11" x14ac:dyDescent="0.35">
      <c r="K2370" s="28"/>
    </row>
    <row r="2371" spans="11:11" x14ac:dyDescent="0.35">
      <c r="K2371" s="28"/>
    </row>
    <row r="2372" spans="11:11" x14ac:dyDescent="0.35">
      <c r="K2372" s="28"/>
    </row>
    <row r="2373" spans="11:11" x14ac:dyDescent="0.35">
      <c r="K2373" s="28"/>
    </row>
    <row r="2374" spans="11:11" x14ac:dyDescent="0.35">
      <c r="K2374" s="28"/>
    </row>
    <row r="2375" spans="11:11" x14ac:dyDescent="0.35">
      <c r="K2375" s="28"/>
    </row>
    <row r="2376" spans="11:11" x14ac:dyDescent="0.35">
      <c r="K2376" s="28"/>
    </row>
    <row r="2377" spans="11:11" x14ac:dyDescent="0.35">
      <c r="K2377" s="28"/>
    </row>
    <row r="2378" spans="11:11" x14ac:dyDescent="0.35">
      <c r="K2378" s="28"/>
    </row>
    <row r="2379" spans="11:11" x14ac:dyDescent="0.35">
      <c r="K2379" s="28"/>
    </row>
    <row r="2380" spans="11:11" x14ac:dyDescent="0.35">
      <c r="K2380" s="28"/>
    </row>
    <row r="2381" spans="11:11" x14ac:dyDescent="0.35">
      <c r="K2381" s="28"/>
    </row>
    <row r="2382" spans="11:11" x14ac:dyDescent="0.35">
      <c r="K2382" s="28"/>
    </row>
    <row r="2383" spans="11:11" x14ac:dyDescent="0.35">
      <c r="K2383" s="28"/>
    </row>
    <row r="2384" spans="11:11" x14ac:dyDescent="0.35">
      <c r="K2384" s="28"/>
    </row>
    <row r="2385" spans="11:11" x14ac:dyDescent="0.35">
      <c r="K2385" s="28"/>
    </row>
    <row r="2386" spans="11:11" x14ac:dyDescent="0.35">
      <c r="K2386" s="28"/>
    </row>
    <row r="2387" spans="11:11" x14ac:dyDescent="0.35">
      <c r="K2387" s="28"/>
    </row>
    <row r="2388" spans="11:11" x14ac:dyDescent="0.35">
      <c r="K2388" s="28"/>
    </row>
    <row r="2389" spans="11:11" x14ac:dyDescent="0.35">
      <c r="K2389" s="28"/>
    </row>
    <row r="2390" spans="11:11" x14ac:dyDescent="0.35">
      <c r="K2390" s="28"/>
    </row>
    <row r="2391" spans="11:11" x14ac:dyDescent="0.35">
      <c r="K2391" s="28"/>
    </row>
    <row r="2392" spans="11:11" x14ac:dyDescent="0.35">
      <c r="K2392" s="28"/>
    </row>
    <row r="2393" spans="11:11" x14ac:dyDescent="0.35">
      <c r="K2393" s="28"/>
    </row>
    <row r="2394" spans="11:11" x14ac:dyDescent="0.35">
      <c r="K2394" s="28"/>
    </row>
    <row r="2395" spans="11:11" x14ac:dyDescent="0.35">
      <c r="K2395" s="28"/>
    </row>
    <row r="2396" spans="11:11" x14ac:dyDescent="0.35">
      <c r="K2396" s="28"/>
    </row>
    <row r="2397" spans="11:11" x14ac:dyDescent="0.35">
      <c r="K2397" s="28"/>
    </row>
    <row r="2398" spans="11:11" x14ac:dyDescent="0.35">
      <c r="K2398" s="28"/>
    </row>
    <row r="2399" spans="11:11" x14ac:dyDescent="0.35">
      <c r="K2399" s="28"/>
    </row>
    <row r="2400" spans="11:11" x14ac:dyDescent="0.35">
      <c r="K2400" s="28"/>
    </row>
    <row r="2401" spans="11:11" x14ac:dyDescent="0.35">
      <c r="K2401" s="28"/>
    </row>
    <row r="2402" spans="11:11" x14ac:dyDescent="0.35">
      <c r="K2402" s="28"/>
    </row>
    <row r="2403" spans="11:11" x14ac:dyDescent="0.35">
      <c r="K2403" s="28"/>
    </row>
    <row r="2404" spans="11:11" x14ac:dyDescent="0.35">
      <c r="K2404" s="28"/>
    </row>
    <row r="2405" spans="11:11" x14ac:dyDescent="0.35">
      <c r="K2405" s="28"/>
    </row>
    <row r="2406" spans="11:11" x14ac:dyDescent="0.35">
      <c r="K2406" s="28"/>
    </row>
    <row r="2407" spans="11:11" x14ac:dyDescent="0.35">
      <c r="K2407" s="28"/>
    </row>
    <row r="2408" spans="11:11" x14ac:dyDescent="0.35">
      <c r="K2408" s="28"/>
    </row>
    <row r="2409" spans="11:11" x14ac:dyDescent="0.35">
      <c r="K2409" s="28"/>
    </row>
    <row r="2410" spans="11:11" x14ac:dyDescent="0.35">
      <c r="K2410" s="28"/>
    </row>
    <row r="2411" spans="11:11" x14ac:dyDescent="0.35">
      <c r="K2411" s="28"/>
    </row>
    <row r="2412" spans="11:11" x14ac:dyDescent="0.35">
      <c r="K2412" s="28"/>
    </row>
    <row r="2413" spans="11:11" x14ac:dyDescent="0.35">
      <c r="K2413" s="28"/>
    </row>
    <row r="2414" spans="11:11" x14ac:dyDescent="0.35">
      <c r="K2414" s="28"/>
    </row>
    <row r="2415" spans="11:11" x14ac:dyDescent="0.35">
      <c r="K2415" s="28"/>
    </row>
    <row r="2416" spans="11:11" x14ac:dyDescent="0.35">
      <c r="K2416" s="28"/>
    </row>
    <row r="2417" spans="11:11" x14ac:dyDescent="0.35">
      <c r="K2417" s="28"/>
    </row>
    <row r="2418" spans="11:11" x14ac:dyDescent="0.35">
      <c r="K2418" s="28"/>
    </row>
    <row r="2419" spans="11:11" x14ac:dyDescent="0.35">
      <c r="K2419" s="28"/>
    </row>
    <row r="2420" spans="11:11" x14ac:dyDescent="0.35">
      <c r="K2420" s="28"/>
    </row>
    <row r="2421" spans="11:11" x14ac:dyDescent="0.35">
      <c r="K2421" s="28"/>
    </row>
    <row r="2422" spans="11:11" x14ac:dyDescent="0.35">
      <c r="K2422" s="28"/>
    </row>
    <row r="2423" spans="11:11" x14ac:dyDescent="0.35">
      <c r="K2423" s="28"/>
    </row>
    <row r="2424" spans="11:11" x14ac:dyDescent="0.35">
      <c r="K2424" s="28"/>
    </row>
    <row r="2425" spans="11:11" x14ac:dyDescent="0.35">
      <c r="K2425" s="28"/>
    </row>
    <row r="2426" spans="11:11" x14ac:dyDescent="0.35">
      <c r="K2426" s="28"/>
    </row>
    <row r="2427" spans="11:11" x14ac:dyDescent="0.35">
      <c r="K2427" s="28"/>
    </row>
    <row r="2428" spans="11:11" x14ac:dyDescent="0.35">
      <c r="K2428" s="28"/>
    </row>
    <row r="2429" spans="11:11" x14ac:dyDescent="0.35">
      <c r="K2429" s="28"/>
    </row>
    <row r="2430" spans="11:11" x14ac:dyDescent="0.35">
      <c r="K2430" s="28"/>
    </row>
    <row r="2431" spans="11:11" x14ac:dyDescent="0.35">
      <c r="K2431" s="28"/>
    </row>
    <row r="2432" spans="11:11" x14ac:dyDescent="0.35">
      <c r="K2432" s="28"/>
    </row>
    <row r="2433" spans="11:11" x14ac:dyDescent="0.35">
      <c r="K2433" s="28"/>
    </row>
    <row r="2434" spans="11:11" x14ac:dyDescent="0.35">
      <c r="K2434" s="28"/>
    </row>
    <row r="2435" spans="11:11" x14ac:dyDescent="0.35">
      <c r="K2435" s="28"/>
    </row>
    <row r="2436" spans="11:11" x14ac:dyDescent="0.35">
      <c r="K2436" s="28"/>
    </row>
    <row r="2437" spans="11:11" x14ac:dyDescent="0.35">
      <c r="K2437" s="28"/>
    </row>
    <row r="2438" spans="11:11" x14ac:dyDescent="0.35">
      <c r="K2438" s="28"/>
    </row>
    <row r="2439" spans="11:11" x14ac:dyDescent="0.35">
      <c r="K2439" s="28"/>
    </row>
    <row r="2440" spans="11:11" x14ac:dyDescent="0.35">
      <c r="K2440" s="28"/>
    </row>
    <row r="2441" spans="11:11" x14ac:dyDescent="0.35">
      <c r="K2441" s="28"/>
    </row>
    <row r="2442" spans="11:11" x14ac:dyDescent="0.35">
      <c r="K2442" s="28"/>
    </row>
    <row r="2443" spans="11:11" x14ac:dyDescent="0.35">
      <c r="K2443" s="28"/>
    </row>
    <row r="2444" spans="11:11" x14ac:dyDescent="0.35">
      <c r="K2444" s="28"/>
    </row>
    <row r="2445" spans="11:11" x14ac:dyDescent="0.35">
      <c r="K2445" s="28"/>
    </row>
    <row r="2446" spans="11:11" x14ac:dyDescent="0.35">
      <c r="K2446" s="28"/>
    </row>
    <row r="2447" spans="11:11" x14ac:dyDescent="0.35">
      <c r="K2447" s="28"/>
    </row>
    <row r="2448" spans="11:11" x14ac:dyDescent="0.35">
      <c r="K2448" s="28"/>
    </row>
    <row r="2449" spans="11:11" x14ac:dyDescent="0.35">
      <c r="K2449" s="28"/>
    </row>
    <row r="2450" spans="11:11" x14ac:dyDescent="0.35">
      <c r="K2450" s="28"/>
    </row>
    <row r="2451" spans="11:11" x14ac:dyDescent="0.35">
      <c r="K2451" s="28"/>
    </row>
    <row r="2452" spans="11:11" x14ac:dyDescent="0.35">
      <c r="K2452" s="28"/>
    </row>
    <row r="2453" spans="11:11" x14ac:dyDescent="0.35">
      <c r="K2453" s="28"/>
    </row>
    <row r="2454" spans="11:11" x14ac:dyDescent="0.35">
      <c r="K2454" s="28"/>
    </row>
    <row r="2455" spans="11:11" x14ac:dyDescent="0.35">
      <c r="K2455" s="28"/>
    </row>
    <row r="2456" spans="11:11" x14ac:dyDescent="0.35">
      <c r="K2456" s="28"/>
    </row>
    <row r="2457" spans="11:11" x14ac:dyDescent="0.35">
      <c r="K2457" s="28"/>
    </row>
    <row r="2458" spans="11:11" x14ac:dyDescent="0.35">
      <c r="K2458" s="28"/>
    </row>
    <row r="2459" spans="11:11" x14ac:dyDescent="0.35">
      <c r="K2459" s="28"/>
    </row>
    <row r="2460" spans="11:11" x14ac:dyDescent="0.35">
      <c r="K2460" s="28"/>
    </row>
    <row r="2461" spans="11:11" x14ac:dyDescent="0.35">
      <c r="K2461" s="28"/>
    </row>
    <row r="2462" spans="11:11" x14ac:dyDescent="0.35">
      <c r="K2462" s="28"/>
    </row>
    <row r="2463" spans="11:11" x14ac:dyDescent="0.35">
      <c r="K2463" s="28"/>
    </row>
    <row r="2464" spans="11:11" x14ac:dyDescent="0.35">
      <c r="K2464" s="28"/>
    </row>
    <row r="2465" spans="11:11" x14ac:dyDescent="0.35">
      <c r="K2465" s="28"/>
    </row>
    <row r="2466" spans="11:11" x14ac:dyDescent="0.35">
      <c r="K2466" s="28"/>
    </row>
    <row r="2467" spans="11:11" x14ac:dyDescent="0.35">
      <c r="K2467" s="28"/>
    </row>
    <row r="2468" spans="11:11" x14ac:dyDescent="0.35">
      <c r="K2468" s="28"/>
    </row>
    <row r="2469" spans="11:11" x14ac:dyDescent="0.35">
      <c r="K2469" s="28"/>
    </row>
    <row r="2470" spans="11:11" x14ac:dyDescent="0.35">
      <c r="K2470" s="28"/>
    </row>
    <row r="2471" spans="11:11" x14ac:dyDescent="0.35">
      <c r="K2471" s="28"/>
    </row>
    <row r="2472" spans="11:11" x14ac:dyDescent="0.35">
      <c r="K2472" s="28"/>
    </row>
    <row r="2473" spans="11:11" x14ac:dyDescent="0.35">
      <c r="K2473" s="28"/>
    </row>
    <row r="2474" spans="11:11" x14ac:dyDescent="0.35">
      <c r="K2474" s="28"/>
    </row>
    <row r="2475" spans="11:11" x14ac:dyDescent="0.35">
      <c r="K2475" s="28"/>
    </row>
    <row r="2476" spans="11:11" x14ac:dyDescent="0.35">
      <c r="K2476" s="28"/>
    </row>
    <row r="2477" spans="11:11" x14ac:dyDescent="0.35">
      <c r="K2477" s="28"/>
    </row>
    <row r="2478" spans="11:11" x14ac:dyDescent="0.35">
      <c r="K2478" s="28"/>
    </row>
    <row r="2479" spans="11:11" x14ac:dyDescent="0.35">
      <c r="K2479" s="28"/>
    </row>
    <row r="2480" spans="11:11" x14ac:dyDescent="0.35">
      <c r="K2480" s="28"/>
    </row>
    <row r="2481" spans="11:11" x14ac:dyDescent="0.35">
      <c r="K2481" s="28"/>
    </row>
    <row r="2482" spans="11:11" x14ac:dyDescent="0.35">
      <c r="K2482" s="28"/>
    </row>
    <row r="2483" spans="11:11" x14ac:dyDescent="0.35">
      <c r="K2483" s="28"/>
    </row>
    <row r="2484" spans="11:11" x14ac:dyDescent="0.35">
      <c r="K2484" s="28"/>
    </row>
    <row r="2485" spans="11:11" x14ac:dyDescent="0.35">
      <c r="K2485" s="28"/>
    </row>
    <row r="2486" spans="11:11" x14ac:dyDescent="0.35">
      <c r="K2486" s="28"/>
    </row>
    <row r="2487" spans="11:11" x14ac:dyDescent="0.35">
      <c r="K2487" s="28"/>
    </row>
    <row r="2488" spans="11:11" x14ac:dyDescent="0.35">
      <c r="K2488" s="28"/>
    </row>
    <row r="2489" spans="11:11" x14ac:dyDescent="0.35">
      <c r="K2489" s="28"/>
    </row>
    <row r="2490" spans="11:11" x14ac:dyDescent="0.35">
      <c r="K2490" s="28"/>
    </row>
    <row r="2491" spans="11:11" x14ac:dyDescent="0.35">
      <c r="K2491" s="28"/>
    </row>
    <row r="2492" spans="11:11" x14ac:dyDescent="0.35">
      <c r="K2492" s="28"/>
    </row>
    <row r="2493" spans="11:11" x14ac:dyDescent="0.35">
      <c r="K2493" s="28"/>
    </row>
    <row r="2494" spans="11:11" x14ac:dyDescent="0.35">
      <c r="K2494" s="28"/>
    </row>
    <row r="2495" spans="11:11" x14ac:dyDescent="0.35">
      <c r="K2495" s="28"/>
    </row>
    <row r="2496" spans="11:11" x14ac:dyDescent="0.35">
      <c r="K2496" s="28"/>
    </row>
    <row r="2497" spans="11:11" x14ac:dyDescent="0.35">
      <c r="K2497" s="28"/>
    </row>
    <row r="2498" spans="11:11" x14ac:dyDescent="0.35">
      <c r="K2498" s="28"/>
    </row>
    <row r="2499" spans="11:11" x14ac:dyDescent="0.35">
      <c r="K2499" s="28"/>
    </row>
    <row r="2500" spans="11:11" x14ac:dyDescent="0.35">
      <c r="K2500" s="28"/>
    </row>
    <row r="2501" spans="11:11" x14ac:dyDescent="0.35">
      <c r="K2501" s="28"/>
    </row>
    <row r="2502" spans="11:11" x14ac:dyDescent="0.35">
      <c r="K2502" s="28"/>
    </row>
    <row r="2503" spans="11:11" x14ac:dyDescent="0.35">
      <c r="K2503" s="28"/>
    </row>
    <row r="2504" spans="11:11" x14ac:dyDescent="0.35">
      <c r="K2504" s="28"/>
    </row>
    <row r="2505" spans="11:11" x14ac:dyDescent="0.35">
      <c r="K2505" s="28"/>
    </row>
    <row r="2506" spans="11:11" x14ac:dyDescent="0.35">
      <c r="K2506" s="28"/>
    </row>
    <row r="2507" spans="11:11" x14ac:dyDescent="0.35">
      <c r="K2507" s="28"/>
    </row>
    <row r="2508" spans="11:11" x14ac:dyDescent="0.35">
      <c r="K2508" s="28"/>
    </row>
    <row r="2509" spans="11:11" x14ac:dyDescent="0.35">
      <c r="K2509" s="28"/>
    </row>
    <row r="2510" spans="11:11" x14ac:dyDescent="0.35">
      <c r="K2510" s="28"/>
    </row>
    <row r="2511" spans="11:11" x14ac:dyDescent="0.35">
      <c r="K2511" s="28"/>
    </row>
    <row r="2512" spans="11:11" x14ac:dyDescent="0.35">
      <c r="K2512" s="28"/>
    </row>
    <row r="2513" spans="11:11" x14ac:dyDescent="0.35">
      <c r="K2513" s="28"/>
    </row>
    <row r="2514" spans="11:11" x14ac:dyDescent="0.35">
      <c r="K2514" s="28"/>
    </row>
    <row r="2515" spans="11:11" x14ac:dyDescent="0.35">
      <c r="K2515" s="28"/>
    </row>
    <row r="2516" spans="11:11" x14ac:dyDescent="0.35">
      <c r="K2516" s="28"/>
    </row>
    <row r="2517" spans="11:11" x14ac:dyDescent="0.35">
      <c r="K2517" s="28"/>
    </row>
    <row r="2518" spans="11:11" x14ac:dyDescent="0.35">
      <c r="K2518" s="28"/>
    </row>
    <row r="2519" spans="11:11" x14ac:dyDescent="0.35">
      <c r="K2519" s="28"/>
    </row>
    <row r="2520" spans="11:11" x14ac:dyDescent="0.35">
      <c r="K2520" s="28"/>
    </row>
    <row r="2521" spans="11:11" x14ac:dyDescent="0.35">
      <c r="K2521" s="28"/>
    </row>
    <row r="2522" spans="11:11" x14ac:dyDescent="0.35">
      <c r="K2522" s="28"/>
    </row>
    <row r="2523" spans="11:11" x14ac:dyDescent="0.35">
      <c r="K2523" s="28"/>
    </row>
    <row r="2524" spans="11:11" x14ac:dyDescent="0.35">
      <c r="K2524" s="28"/>
    </row>
    <row r="2525" spans="11:11" x14ac:dyDescent="0.35">
      <c r="K2525" s="28"/>
    </row>
    <row r="2526" spans="11:11" x14ac:dyDescent="0.35">
      <c r="K2526" s="28"/>
    </row>
    <row r="2527" spans="11:11" x14ac:dyDescent="0.35">
      <c r="K2527" s="28"/>
    </row>
    <row r="2528" spans="11:11" x14ac:dyDescent="0.35">
      <c r="K2528" s="28"/>
    </row>
    <row r="2529" spans="11:11" x14ac:dyDescent="0.35">
      <c r="K2529" s="28"/>
    </row>
    <row r="2530" spans="11:11" x14ac:dyDescent="0.35">
      <c r="K2530" s="28"/>
    </row>
    <row r="2531" spans="11:11" x14ac:dyDescent="0.35">
      <c r="K2531" s="28"/>
    </row>
    <row r="2532" spans="11:11" x14ac:dyDescent="0.35">
      <c r="K2532" s="28"/>
    </row>
    <row r="2533" spans="11:11" x14ac:dyDescent="0.35">
      <c r="K2533" s="28"/>
    </row>
    <row r="2534" spans="11:11" x14ac:dyDescent="0.35">
      <c r="K2534" s="28"/>
    </row>
    <row r="2535" spans="11:11" x14ac:dyDescent="0.35">
      <c r="K2535" s="28"/>
    </row>
    <row r="2536" spans="11:11" x14ac:dyDescent="0.35">
      <c r="K2536" s="28"/>
    </row>
    <row r="2537" spans="11:11" x14ac:dyDescent="0.35">
      <c r="K2537" s="28"/>
    </row>
    <row r="2538" spans="11:11" x14ac:dyDescent="0.35">
      <c r="K2538" s="28"/>
    </row>
    <row r="2539" spans="11:11" x14ac:dyDescent="0.35">
      <c r="K2539" s="28"/>
    </row>
    <row r="2540" spans="11:11" x14ac:dyDescent="0.35">
      <c r="K2540" s="28"/>
    </row>
    <row r="2541" spans="11:11" x14ac:dyDescent="0.35">
      <c r="K2541" s="28"/>
    </row>
    <row r="2542" spans="11:11" x14ac:dyDescent="0.35">
      <c r="K2542" s="28"/>
    </row>
    <row r="2543" spans="11:11" x14ac:dyDescent="0.35">
      <c r="K2543" s="28"/>
    </row>
    <row r="2544" spans="11:11" x14ac:dyDescent="0.35">
      <c r="K2544" s="28"/>
    </row>
    <row r="2545" spans="11:11" x14ac:dyDescent="0.35">
      <c r="K2545" s="28"/>
    </row>
    <row r="2546" spans="11:11" x14ac:dyDescent="0.35">
      <c r="K2546" s="28"/>
    </row>
    <row r="2547" spans="11:11" x14ac:dyDescent="0.35">
      <c r="K2547" s="28"/>
    </row>
    <row r="2548" spans="11:11" x14ac:dyDescent="0.35">
      <c r="K2548" s="28"/>
    </row>
    <row r="2549" spans="11:11" x14ac:dyDescent="0.35">
      <c r="K2549" s="28"/>
    </row>
    <row r="2550" spans="11:11" x14ac:dyDescent="0.35">
      <c r="K2550" s="28"/>
    </row>
    <row r="2551" spans="11:11" x14ac:dyDescent="0.35">
      <c r="K2551" s="28"/>
    </row>
    <row r="2552" spans="11:11" x14ac:dyDescent="0.35">
      <c r="K2552" s="28"/>
    </row>
    <row r="2553" spans="11:11" x14ac:dyDescent="0.35">
      <c r="K2553" s="28"/>
    </row>
    <row r="2554" spans="11:11" x14ac:dyDescent="0.35">
      <c r="K2554" s="28"/>
    </row>
    <row r="2555" spans="11:11" x14ac:dyDescent="0.35">
      <c r="K2555" s="28"/>
    </row>
    <row r="2556" spans="11:11" x14ac:dyDescent="0.35">
      <c r="K2556" s="28"/>
    </row>
    <row r="2557" spans="11:11" x14ac:dyDescent="0.35">
      <c r="K2557" s="28"/>
    </row>
    <row r="2558" spans="11:11" x14ac:dyDescent="0.35">
      <c r="K2558" s="28"/>
    </row>
    <row r="2559" spans="11:11" x14ac:dyDescent="0.35">
      <c r="K2559" s="28"/>
    </row>
    <row r="2560" spans="11:11" x14ac:dyDescent="0.35">
      <c r="K2560" s="28"/>
    </row>
    <row r="2561" spans="11:11" x14ac:dyDescent="0.35">
      <c r="K2561" s="28"/>
    </row>
    <row r="2562" spans="11:11" x14ac:dyDescent="0.35">
      <c r="K2562" s="28"/>
    </row>
    <row r="2563" spans="11:11" x14ac:dyDescent="0.35">
      <c r="K2563" s="28"/>
    </row>
    <row r="2564" spans="11:11" x14ac:dyDescent="0.35">
      <c r="K2564" s="28"/>
    </row>
    <row r="2565" spans="11:11" x14ac:dyDescent="0.35">
      <c r="K2565" s="28"/>
    </row>
    <row r="2566" spans="11:11" x14ac:dyDescent="0.35">
      <c r="K2566" s="28"/>
    </row>
    <row r="2567" spans="11:11" x14ac:dyDescent="0.35">
      <c r="K2567" s="28"/>
    </row>
    <row r="2568" spans="11:11" x14ac:dyDescent="0.35">
      <c r="K2568" s="28"/>
    </row>
    <row r="2569" spans="11:11" x14ac:dyDescent="0.35">
      <c r="K2569" s="28"/>
    </row>
    <row r="2570" spans="11:11" x14ac:dyDescent="0.35">
      <c r="K2570" s="28"/>
    </row>
    <row r="2571" spans="11:11" x14ac:dyDescent="0.35">
      <c r="K2571" s="28"/>
    </row>
    <row r="2572" spans="11:11" x14ac:dyDescent="0.35">
      <c r="K2572" s="28"/>
    </row>
    <row r="2573" spans="11:11" x14ac:dyDescent="0.35">
      <c r="K2573" s="28"/>
    </row>
    <row r="2574" spans="11:11" x14ac:dyDescent="0.35">
      <c r="K2574" s="28"/>
    </row>
    <row r="2575" spans="11:11" x14ac:dyDescent="0.35">
      <c r="K2575" s="28"/>
    </row>
    <row r="2576" spans="11:11" x14ac:dyDescent="0.35">
      <c r="K2576" s="28"/>
    </row>
    <row r="2577" spans="11:11" x14ac:dyDescent="0.35">
      <c r="K2577" s="28"/>
    </row>
    <row r="2578" spans="11:11" x14ac:dyDescent="0.35">
      <c r="K2578" s="28"/>
    </row>
    <row r="2579" spans="11:11" x14ac:dyDescent="0.35">
      <c r="K2579" s="28"/>
    </row>
    <row r="2580" spans="11:11" x14ac:dyDescent="0.35">
      <c r="K2580" s="28"/>
    </row>
    <row r="2581" spans="11:11" x14ac:dyDescent="0.35">
      <c r="K2581" s="28"/>
    </row>
    <row r="2582" spans="11:11" x14ac:dyDescent="0.35">
      <c r="K2582" s="28"/>
    </row>
    <row r="2583" spans="11:11" x14ac:dyDescent="0.35">
      <c r="K2583" s="28"/>
    </row>
    <row r="2584" spans="11:11" x14ac:dyDescent="0.35">
      <c r="K2584" s="28"/>
    </row>
    <row r="2585" spans="11:11" x14ac:dyDescent="0.35">
      <c r="K2585" s="28"/>
    </row>
    <row r="2586" spans="11:11" x14ac:dyDescent="0.35">
      <c r="K2586" s="28"/>
    </row>
    <row r="2587" spans="11:11" x14ac:dyDescent="0.35">
      <c r="K2587" s="28"/>
    </row>
    <row r="2588" spans="11:11" x14ac:dyDescent="0.35">
      <c r="K2588" s="28"/>
    </row>
    <row r="2589" spans="11:11" x14ac:dyDescent="0.35">
      <c r="K2589" s="28"/>
    </row>
    <row r="2590" spans="11:11" x14ac:dyDescent="0.35">
      <c r="K2590" s="28"/>
    </row>
    <row r="2591" spans="11:11" x14ac:dyDescent="0.35">
      <c r="K2591" s="28"/>
    </row>
    <row r="2592" spans="11:11" x14ac:dyDescent="0.35">
      <c r="K2592" s="28"/>
    </row>
    <row r="2593" spans="11:11" x14ac:dyDescent="0.35">
      <c r="K2593" s="28"/>
    </row>
    <row r="2594" spans="11:11" x14ac:dyDescent="0.35">
      <c r="K2594" s="28"/>
    </row>
    <row r="2595" spans="11:11" x14ac:dyDescent="0.35">
      <c r="K2595" s="28"/>
    </row>
    <row r="2596" spans="11:11" x14ac:dyDescent="0.35">
      <c r="K2596" s="28"/>
    </row>
    <row r="2597" spans="11:11" x14ac:dyDescent="0.35">
      <c r="K2597" s="28"/>
    </row>
    <row r="2598" spans="11:11" x14ac:dyDescent="0.35">
      <c r="K2598" s="28"/>
    </row>
    <row r="2599" spans="11:11" x14ac:dyDescent="0.35">
      <c r="K2599" s="28"/>
    </row>
    <row r="2600" spans="11:11" x14ac:dyDescent="0.35">
      <c r="K2600" s="28"/>
    </row>
    <row r="2601" spans="11:11" x14ac:dyDescent="0.35">
      <c r="K2601" s="28"/>
    </row>
    <row r="2602" spans="11:11" x14ac:dyDescent="0.35">
      <c r="K2602" s="28"/>
    </row>
    <row r="2603" spans="11:11" x14ac:dyDescent="0.35">
      <c r="K2603" s="28"/>
    </row>
    <row r="2604" spans="11:11" x14ac:dyDescent="0.35">
      <c r="K2604" s="28"/>
    </row>
    <row r="2605" spans="11:11" x14ac:dyDescent="0.35">
      <c r="K2605" s="28"/>
    </row>
    <row r="2606" spans="11:11" x14ac:dyDescent="0.35">
      <c r="K2606" s="28"/>
    </row>
    <row r="2607" spans="11:11" x14ac:dyDescent="0.35">
      <c r="K2607" s="28"/>
    </row>
    <row r="2608" spans="11:11" x14ac:dyDescent="0.35">
      <c r="K2608" s="28"/>
    </row>
    <row r="2609" spans="11:11" x14ac:dyDescent="0.35">
      <c r="K2609" s="28"/>
    </row>
    <row r="2610" spans="11:11" x14ac:dyDescent="0.35">
      <c r="K2610" s="28"/>
    </row>
    <row r="2611" spans="11:11" x14ac:dyDescent="0.35">
      <c r="K2611" s="28"/>
    </row>
    <row r="2612" spans="11:11" x14ac:dyDescent="0.35">
      <c r="K2612" s="28"/>
    </row>
    <row r="2613" spans="11:11" x14ac:dyDescent="0.35">
      <c r="K2613" s="28"/>
    </row>
    <row r="2614" spans="11:11" x14ac:dyDescent="0.35">
      <c r="K2614" s="28"/>
    </row>
    <row r="2615" spans="11:11" x14ac:dyDescent="0.35">
      <c r="K2615" s="28"/>
    </row>
    <row r="2616" spans="11:11" x14ac:dyDescent="0.35">
      <c r="K2616" s="28"/>
    </row>
    <row r="2617" spans="11:11" x14ac:dyDescent="0.35">
      <c r="K2617" s="28"/>
    </row>
    <row r="2618" spans="11:11" x14ac:dyDescent="0.35">
      <c r="K2618" s="28"/>
    </row>
    <row r="2619" spans="11:11" x14ac:dyDescent="0.35">
      <c r="K2619" s="28"/>
    </row>
    <row r="2620" spans="11:11" x14ac:dyDescent="0.35">
      <c r="K2620" s="28"/>
    </row>
    <row r="2621" spans="11:11" x14ac:dyDescent="0.35">
      <c r="K2621" s="28"/>
    </row>
    <row r="2622" spans="11:11" x14ac:dyDescent="0.35">
      <c r="K2622" s="28"/>
    </row>
    <row r="2623" spans="11:11" x14ac:dyDescent="0.35">
      <c r="K2623" s="28"/>
    </row>
    <row r="2624" spans="11:11" x14ac:dyDescent="0.35">
      <c r="K2624" s="28"/>
    </row>
    <row r="2625" spans="11:11" x14ac:dyDescent="0.35">
      <c r="K2625" s="28"/>
    </row>
    <row r="2626" spans="11:11" x14ac:dyDescent="0.35">
      <c r="K2626" s="28"/>
    </row>
    <row r="2627" spans="11:11" x14ac:dyDescent="0.35">
      <c r="K2627" s="28"/>
    </row>
    <row r="2628" spans="11:11" x14ac:dyDescent="0.35">
      <c r="K2628" s="28"/>
    </row>
    <row r="2629" spans="11:11" x14ac:dyDescent="0.35">
      <c r="K2629" s="28"/>
    </row>
    <row r="2630" spans="11:11" x14ac:dyDescent="0.35">
      <c r="K2630" s="28"/>
    </row>
    <row r="2631" spans="11:11" x14ac:dyDescent="0.35">
      <c r="K2631" s="28"/>
    </row>
    <row r="2632" spans="11:11" x14ac:dyDescent="0.35">
      <c r="K2632" s="28"/>
    </row>
    <row r="2633" spans="11:11" x14ac:dyDescent="0.35">
      <c r="K2633" s="28"/>
    </row>
    <row r="2634" spans="11:11" x14ac:dyDescent="0.35">
      <c r="K2634" s="28"/>
    </row>
    <row r="2635" spans="11:11" x14ac:dyDescent="0.35">
      <c r="K2635" s="28"/>
    </row>
    <row r="2636" spans="11:11" x14ac:dyDescent="0.35">
      <c r="K2636" s="28"/>
    </row>
    <row r="2637" spans="11:11" x14ac:dyDescent="0.35">
      <c r="K2637" s="28"/>
    </row>
    <row r="2638" spans="11:11" x14ac:dyDescent="0.35">
      <c r="K2638" s="28"/>
    </row>
    <row r="2639" spans="11:11" x14ac:dyDescent="0.35">
      <c r="K2639" s="28"/>
    </row>
    <row r="2640" spans="11:11" x14ac:dyDescent="0.35">
      <c r="K2640" s="28"/>
    </row>
    <row r="2641" spans="11:11" x14ac:dyDescent="0.35">
      <c r="K2641" s="28"/>
    </row>
    <row r="2642" spans="11:11" x14ac:dyDescent="0.35">
      <c r="K2642" s="28"/>
    </row>
    <row r="2643" spans="11:11" x14ac:dyDescent="0.35">
      <c r="K2643" s="28"/>
    </row>
    <row r="2644" spans="11:11" x14ac:dyDescent="0.35">
      <c r="K2644" s="28"/>
    </row>
    <row r="2645" spans="11:11" x14ac:dyDescent="0.35">
      <c r="K2645" s="28"/>
    </row>
    <row r="2646" spans="11:11" x14ac:dyDescent="0.35">
      <c r="K2646" s="28"/>
    </row>
    <row r="2647" spans="11:11" x14ac:dyDescent="0.35">
      <c r="K2647" s="28"/>
    </row>
    <row r="2648" spans="11:11" x14ac:dyDescent="0.35">
      <c r="K2648" s="28"/>
    </row>
    <row r="2649" spans="11:11" x14ac:dyDescent="0.35">
      <c r="K2649" s="28"/>
    </row>
    <row r="2650" spans="11:11" x14ac:dyDescent="0.35">
      <c r="K2650" s="28"/>
    </row>
    <row r="2651" spans="11:11" x14ac:dyDescent="0.35">
      <c r="K2651" s="28"/>
    </row>
    <row r="2652" spans="11:11" x14ac:dyDescent="0.35">
      <c r="K2652" s="28"/>
    </row>
    <row r="2653" spans="11:11" x14ac:dyDescent="0.35">
      <c r="K2653" s="28"/>
    </row>
    <row r="2654" spans="11:11" x14ac:dyDescent="0.35">
      <c r="K2654" s="28"/>
    </row>
    <row r="2655" spans="11:11" x14ac:dyDescent="0.35">
      <c r="K2655" s="28"/>
    </row>
    <row r="2656" spans="11:11" x14ac:dyDescent="0.35">
      <c r="K2656" s="28"/>
    </row>
    <row r="2657" spans="11:11" x14ac:dyDescent="0.35">
      <c r="K2657" s="28"/>
    </row>
    <row r="2658" spans="11:11" x14ac:dyDescent="0.35">
      <c r="K2658" s="28"/>
    </row>
    <row r="2659" spans="11:11" x14ac:dyDescent="0.35">
      <c r="K2659" s="28"/>
    </row>
    <row r="2660" spans="11:11" x14ac:dyDescent="0.35">
      <c r="K2660" s="28"/>
    </row>
    <row r="2661" spans="11:11" x14ac:dyDescent="0.35">
      <c r="K2661" s="28"/>
    </row>
    <row r="2662" spans="11:11" x14ac:dyDescent="0.35">
      <c r="K2662" s="28"/>
    </row>
    <row r="2663" spans="11:11" x14ac:dyDescent="0.35">
      <c r="K2663" s="28"/>
    </row>
    <row r="2664" spans="11:11" x14ac:dyDescent="0.35">
      <c r="K2664" s="28"/>
    </row>
    <row r="2665" spans="11:11" x14ac:dyDescent="0.35">
      <c r="K2665" s="28"/>
    </row>
    <row r="2666" spans="11:11" x14ac:dyDescent="0.35">
      <c r="K2666" s="28"/>
    </row>
    <row r="2667" spans="11:11" x14ac:dyDescent="0.35">
      <c r="K2667" s="28"/>
    </row>
    <row r="2668" spans="11:11" x14ac:dyDescent="0.35">
      <c r="K2668" s="28"/>
    </row>
    <row r="2669" spans="11:11" x14ac:dyDescent="0.35">
      <c r="K2669" s="28"/>
    </row>
    <row r="2670" spans="11:11" x14ac:dyDescent="0.35">
      <c r="K2670" s="28"/>
    </row>
    <row r="2671" spans="11:11" x14ac:dyDescent="0.35">
      <c r="K2671" s="28"/>
    </row>
    <row r="2672" spans="11:11" x14ac:dyDescent="0.35">
      <c r="K2672" s="28"/>
    </row>
    <row r="2673" spans="11:11" x14ac:dyDescent="0.35">
      <c r="K2673" s="28"/>
    </row>
    <row r="2674" spans="11:11" x14ac:dyDescent="0.35">
      <c r="K2674" s="28"/>
    </row>
    <row r="2675" spans="11:11" x14ac:dyDescent="0.35">
      <c r="K2675" s="28"/>
    </row>
    <row r="2676" spans="11:11" x14ac:dyDescent="0.35">
      <c r="K2676" s="28"/>
    </row>
    <row r="2677" spans="11:11" x14ac:dyDescent="0.35">
      <c r="K2677" s="28"/>
    </row>
    <row r="2678" spans="11:11" x14ac:dyDescent="0.35">
      <c r="K2678" s="28"/>
    </row>
    <row r="2679" spans="11:11" x14ac:dyDescent="0.35">
      <c r="K2679" s="28"/>
    </row>
    <row r="2680" spans="11:11" x14ac:dyDescent="0.35">
      <c r="K2680" s="28"/>
    </row>
    <row r="2681" spans="11:11" x14ac:dyDescent="0.35">
      <c r="K2681" s="28"/>
    </row>
    <row r="2682" spans="11:11" x14ac:dyDescent="0.35">
      <c r="K2682" s="28"/>
    </row>
    <row r="2683" spans="11:11" x14ac:dyDescent="0.35">
      <c r="K2683" s="28"/>
    </row>
    <row r="2684" spans="11:11" x14ac:dyDescent="0.35">
      <c r="K2684" s="28"/>
    </row>
    <row r="2685" spans="11:11" x14ac:dyDescent="0.35">
      <c r="K2685" s="28"/>
    </row>
    <row r="2686" spans="11:11" x14ac:dyDescent="0.35">
      <c r="K2686" s="28"/>
    </row>
    <row r="2687" spans="11:11" x14ac:dyDescent="0.35">
      <c r="K2687" s="28"/>
    </row>
    <row r="2688" spans="11:11" x14ac:dyDescent="0.35">
      <c r="K2688" s="28"/>
    </row>
    <row r="2689" spans="11:11" x14ac:dyDescent="0.35">
      <c r="K2689" s="28"/>
    </row>
    <row r="2690" spans="11:11" x14ac:dyDescent="0.35">
      <c r="K2690" s="28"/>
    </row>
    <row r="2691" spans="11:11" x14ac:dyDescent="0.35">
      <c r="K2691" s="28"/>
    </row>
    <row r="2692" spans="11:11" x14ac:dyDescent="0.35">
      <c r="K2692" s="28"/>
    </row>
    <row r="2693" spans="11:11" x14ac:dyDescent="0.35">
      <c r="K2693" s="28"/>
    </row>
    <row r="2694" spans="11:11" x14ac:dyDescent="0.35">
      <c r="K2694" s="28"/>
    </row>
    <row r="2695" spans="11:11" x14ac:dyDescent="0.35">
      <c r="K2695" s="28"/>
    </row>
    <row r="2696" spans="11:11" x14ac:dyDescent="0.35">
      <c r="K2696" s="28"/>
    </row>
    <row r="2697" spans="11:11" x14ac:dyDescent="0.35">
      <c r="K2697" s="28"/>
    </row>
    <row r="2698" spans="11:11" x14ac:dyDescent="0.35">
      <c r="K2698" s="28"/>
    </row>
    <row r="2699" spans="11:11" x14ac:dyDescent="0.35">
      <c r="K2699" s="28"/>
    </row>
    <row r="2700" spans="11:11" x14ac:dyDescent="0.35">
      <c r="K2700" s="28"/>
    </row>
    <row r="2701" spans="11:11" x14ac:dyDescent="0.35">
      <c r="K2701" s="28"/>
    </row>
    <row r="2702" spans="11:11" x14ac:dyDescent="0.35">
      <c r="K2702" s="28"/>
    </row>
    <row r="2703" spans="11:11" x14ac:dyDescent="0.35">
      <c r="K2703" s="28"/>
    </row>
    <row r="2704" spans="11:11" x14ac:dyDescent="0.35">
      <c r="K2704" s="28"/>
    </row>
    <row r="2705" spans="11:11" x14ac:dyDescent="0.35">
      <c r="K2705" s="28"/>
    </row>
    <row r="2706" spans="11:11" x14ac:dyDescent="0.35">
      <c r="K2706" s="28"/>
    </row>
    <row r="2707" spans="11:11" x14ac:dyDescent="0.35">
      <c r="K2707" s="28"/>
    </row>
    <row r="2708" spans="11:11" x14ac:dyDescent="0.35">
      <c r="K2708" s="28"/>
    </row>
    <row r="2709" spans="11:11" x14ac:dyDescent="0.35">
      <c r="K2709" s="28"/>
    </row>
    <row r="2710" spans="11:11" x14ac:dyDescent="0.35">
      <c r="K2710" s="28"/>
    </row>
    <row r="2711" spans="11:11" x14ac:dyDescent="0.35">
      <c r="K2711" s="28"/>
    </row>
    <row r="2712" spans="11:11" x14ac:dyDescent="0.35">
      <c r="K2712" s="28"/>
    </row>
    <row r="2713" spans="11:11" x14ac:dyDescent="0.35">
      <c r="K2713" s="28"/>
    </row>
    <row r="2714" spans="11:11" x14ac:dyDescent="0.35">
      <c r="K2714" s="28"/>
    </row>
    <row r="2715" spans="11:11" x14ac:dyDescent="0.35">
      <c r="K2715" s="28"/>
    </row>
    <row r="2716" spans="11:11" x14ac:dyDescent="0.35">
      <c r="K2716" s="28"/>
    </row>
    <row r="2717" spans="11:11" x14ac:dyDescent="0.35">
      <c r="K2717" s="28"/>
    </row>
    <row r="2718" spans="11:11" x14ac:dyDescent="0.35">
      <c r="K2718" s="28"/>
    </row>
    <row r="2719" spans="11:11" x14ac:dyDescent="0.35">
      <c r="K2719" s="28"/>
    </row>
    <row r="2720" spans="11:11" x14ac:dyDescent="0.35">
      <c r="K2720" s="28"/>
    </row>
    <row r="2721" spans="11:11" x14ac:dyDescent="0.35">
      <c r="K2721" s="28"/>
    </row>
    <row r="2722" spans="11:11" x14ac:dyDescent="0.35">
      <c r="K2722" s="28"/>
    </row>
    <row r="2723" spans="11:11" x14ac:dyDescent="0.35">
      <c r="K2723" s="28"/>
    </row>
    <row r="2724" spans="11:11" x14ac:dyDescent="0.35">
      <c r="K2724" s="28"/>
    </row>
    <row r="2725" spans="11:11" x14ac:dyDescent="0.35">
      <c r="K2725" s="28"/>
    </row>
    <row r="2726" spans="11:11" x14ac:dyDescent="0.35">
      <c r="K2726" s="28"/>
    </row>
    <row r="2727" spans="11:11" x14ac:dyDescent="0.35">
      <c r="K2727" s="28"/>
    </row>
    <row r="2728" spans="11:11" x14ac:dyDescent="0.35">
      <c r="K2728" s="28"/>
    </row>
    <row r="2729" spans="11:11" x14ac:dyDescent="0.35">
      <c r="K2729" s="28"/>
    </row>
    <row r="2730" spans="11:11" x14ac:dyDescent="0.35">
      <c r="K2730" s="28"/>
    </row>
    <row r="2731" spans="11:11" x14ac:dyDescent="0.35">
      <c r="K2731" s="28"/>
    </row>
    <row r="2732" spans="11:11" x14ac:dyDescent="0.35">
      <c r="K2732" s="28"/>
    </row>
    <row r="2733" spans="11:11" x14ac:dyDescent="0.35">
      <c r="K2733" s="28"/>
    </row>
    <row r="2734" spans="11:11" x14ac:dyDescent="0.35">
      <c r="K2734" s="28"/>
    </row>
    <row r="2735" spans="11:11" x14ac:dyDescent="0.35">
      <c r="K2735" s="28"/>
    </row>
    <row r="2736" spans="11:11" x14ac:dyDescent="0.35">
      <c r="K2736" s="28"/>
    </row>
    <row r="2737" spans="11:11" x14ac:dyDescent="0.35">
      <c r="K2737" s="28"/>
    </row>
    <row r="2738" spans="11:11" x14ac:dyDescent="0.35">
      <c r="K2738" s="28"/>
    </row>
    <row r="2739" spans="11:11" x14ac:dyDescent="0.35">
      <c r="K2739" s="28"/>
    </row>
    <row r="2740" spans="11:11" x14ac:dyDescent="0.35">
      <c r="K2740" s="28"/>
    </row>
    <row r="2741" spans="11:11" x14ac:dyDescent="0.35">
      <c r="K2741" s="28"/>
    </row>
    <row r="2742" spans="11:11" x14ac:dyDescent="0.35">
      <c r="K2742" s="28"/>
    </row>
    <row r="2743" spans="11:11" x14ac:dyDescent="0.35">
      <c r="K2743" s="28"/>
    </row>
    <row r="2744" spans="11:11" x14ac:dyDescent="0.35">
      <c r="K2744" s="28"/>
    </row>
    <row r="2745" spans="11:11" x14ac:dyDescent="0.35">
      <c r="K2745" s="28"/>
    </row>
    <row r="2746" spans="11:11" x14ac:dyDescent="0.35">
      <c r="K2746" s="28"/>
    </row>
    <row r="2747" spans="11:11" x14ac:dyDescent="0.35">
      <c r="K2747" s="28"/>
    </row>
    <row r="2748" spans="11:11" x14ac:dyDescent="0.35">
      <c r="K2748" s="28"/>
    </row>
    <row r="2749" spans="11:11" x14ac:dyDescent="0.35">
      <c r="K2749" s="28"/>
    </row>
    <row r="2750" spans="11:11" x14ac:dyDescent="0.35">
      <c r="K2750" s="28"/>
    </row>
    <row r="2751" spans="11:11" x14ac:dyDescent="0.35">
      <c r="K2751" s="28"/>
    </row>
    <row r="2752" spans="11:11" x14ac:dyDescent="0.35">
      <c r="K2752" s="28"/>
    </row>
    <row r="2753" spans="11:11" x14ac:dyDescent="0.35">
      <c r="K2753" s="28"/>
    </row>
    <row r="2754" spans="11:11" x14ac:dyDescent="0.35">
      <c r="K2754" s="28"/>
    </row>
    <row r="2755" spans="11:11" x14ac:dyDescent="0.35">
      <c r="K2755" s="28"/>
    </row>
    <row r="2756" spans="11:11" x14ac:dyDescent="0.35">
      <c r="K2756" s="28"/>
    </row>
    <row r="2757" spans="11:11" x14ac:dyDescent="0.35">
      <c r="K2757" s="28"/>
    </row>
    <row r="2758" spans="11:11" x14ac:dyDescent="0.35">
      <c r="K2758" s="28"/>
    </row>
    <row r="2759" spans="11:11" x14ac:dyDescent="0.35">
      <c r="K2759" s="28"/>
    </row>
    <row r="2760" spans="11:11" x14ac:dyDescent="0.35">
      <c r="K2760" s="28"/>
    </row>
    <row r="2761" spans="11:11" x14ac:dyDescent="0.35">
      <c r="K2761" s="28"/>
    </row>
    <row r="2762" spans="11:11" x14ac:dyDescent="0.35">
      <c r="K2762" s="28"/>
    </row>
    <row r="2763" spans="11:11" x14ac:dyDescent="0.35">
      <c r="K2763" s="28"/>
    </row>
    <row r="2764" spans="11:11" x14ac:dyDescent="0.35">
      <c r="K2764" s="28"/>
    </row>
    <row r="2765" spans="11:11" x14ac:dyDescent="0.35">
      <c r="K2765" s="28"/>
    </row>
    <row r="2766" spans="11:11" x14ac:dyDescent="0.35">
      <c r="K2766" s="28"/>
    </row>
    <row r="2767" spans="11:11" x14ac:dyDescent="0.35">
      <c r="K2767" s="28"/>
    </row>
    <row r="2768" spans="11:11" x14ac:dyDescent="0.35">
      <c r="K2768" s="28"/>
    </row>
    <row r="2769" spans="11:11" x14ac:dyDescent="0.35">
      <c r="K2769" s="28"/>
    </row>
    <row r="2770" spans="11:11" x14ac:dyDescent="0.35">
      <c r="K2770" s="28"/>
    </row>
    <row r="2771" spans="11:11" x14ac:dyDescent="0.35">
      <c r="K2771" s="28"/>
    </row>
    <row r="2772" spans="11:11" x14ac:dyDescent="0.35">
      <c r="K2772" s="28"/>
    </row>
    <row r="2773" spans="11:11" x14ac:dyDescent="0.35">
      <c r="K2773" s="28"/>
    </row>
    <row r="2774" spans="11:11" x14ac:dyDescent="0.35">
      <c r="K2774" s="28"/>
    </row>
    <row r="2775" spans="11:11" x14ac:dyDescent="0.35">
      <c r="K2775" s="28"/>
    </row>
    <row r="2776" spans="11:11" x14ac:dyDescent="0.35">
      <c r="K2776" s="28"/>
    </row>
    <row r="2777" spans="11:11" x14ac:dyDescent="0.35">
      <c r="K2777" s="28"/>
    </row>
    <row r="2778" spans="11:11" x14ac:dyDescent="0.35">
      <c r="K2778" s="28"/>
    </row>
    <row r="2779" spans="11:11" x14ac:dyDescent="0.35">
      <c r="K2779" s="28"/>
    </row>
    <row r="2780" spans="11:11" x14ac:dyDescent="0.35">
      <c r="K2780" s="28"/>
    </row>
    <row r="2781" spans="11:11" x14ac:dyDescent="0.35">
      <c r="K2781" s="28"/>
    </row>
    <row r="2782" spans="11:11" x14ac:dyDescent="0.35">
      <c r="K2782" s="28"/>
    </row>
    <row r="2783" spans="11:11" x14ac:dyDescent="0.35">
      <c r="K2783" s="28"/>
    </row>
    <row r="2784" spans="11:11" x14ac:dyDescent="0.35">
      <c r="K2784" s="28"/>
    </row>
    <row r="2785" spans="11:11" x14ac:dyDescent="0.35">
      <c r="K2785" s="28"/>
    </row>
    <row r="2786" spans="11:11" x14ac:dyDescent="0.35">
      <c r="K2786" s="28"/>
    </row>
    <row r="2787" spans="11:11" x14ac:dyDescent="0.35">
      <c r="K2787" s="28"/>
    </row>
    <row r="2788" spans="11:11" x14ac:dyDescent="0.35">
      <c r="K2788" s="28"/>
    </row>
    <row r="2789" spans="11:11" x14ac:dyDescent="0.35">
      <c r="K2789" s="28"/>
    </row>
    <row r="2790" spans="11:11" x14ac:dyDescent="0.35">
      <c r="K2790" s="28"/>
    </row>
    <row r="2791" spans="11:11" x14ac:dyDescent="0.35">
      <c r="K2791" s="28"/>
    </row>
    <row r="2792" spans="11:11" x14ac:dyDescent="0.35">
      <c r="K2792" s="28"/>
    </row>
    <row r="2793" spans="11:11" x14ac:dyDescent="0.35">
      <c r="K2793" s="28"/>
    </row>
    <row r="2794" spans="11:11" x14ac:dyDescent="0.35">
      <c r="K2794" s="28"/>
    </row>
    <row r="2795" spans="11:11" x14ac:dyDescent="0.35">
      <c r="K2795" s="28"/>
    </row>
    <row r="2796" spans="11:11" x14ac:dyDescent="0.35">
      <c r="K2796" s="28"/>
    </row>
    <row r="2797" spans="11:11" x14ac:dyDescent="0.35">
      <c r="K2797" s="28"/>
    </row>
    <row r="2798" spans="11:11" x14ac:dyDescent="0.35">
      <c r="K2798" s="28"/>
    </row>
    <row r="2799" spans="11:11" x14ac:dyDescent="0.35">
      <c r="K2799" s="28"/>
    </row>
    <row r="2800" spans="11:11" x14ac:dyDescent="0.35">
      <c r="K2800" s="28"/>
    </row>
    <row r="2801" spans="11:11" x14ac:dyDescent="0.35">
      <c r="K2801" s="28"/>
    </row>
    <row r="2802" spans="11:11" x14ac:dyDescent="0.35">
      <c r="K2802" s="28"/>
    </row>
    <row r="2803" spans="11:11" x14ac:dyDescent="0.35">
      <c r="K2803" s="28"/>
    </row>
    <row r="2804" spans="11:11" x14ac:dyDescent="0.35">
      <c r="K2804" s="28"/>
    </row>
    <row r="2805" spans="11:11" x14ac:dyDescent="0.35">
      <c r="K2805" s="28"/>
    </row>
    <row r="2806" spans="11:11" x14ac:dyDescent="0.35">
      <c r="K2806" s="28"/>
    </row>
    <row r="2807" spans="11:11" x14ac:dyDescent="0.35">
      <c r="K2807" s="28"/>
    </row>
    <row r="2808" spans="11:11" x14ac:dyDescent="0.35">
      <c r="K2808" s="28"/>
    </row>
    <row r="2809" spans="11:11" x14ac:dyDescent="0.35">
      <c r="K2809" s="28"/>
    </row>
    <row r="2810" spans="11:11" x14ac:dyDescent="0.35">
      <c r="K2810" s="28"/>
    </row>
    <row r="2811" spans="11:11" x14ac:dyDescent="0.35">
      <c r="K2811" s="28"/>
    </row>
    <row r="2812" spans="11:11" x14ac:dyDescent="0.35">
      <c r="K2812" s="28"/>
    </row>
    <row r="2813" spans="11:11" x14ac:dyDescent="0.35">
      <c r="K2813" s="28"/>
    </row>
    <row r="2814" spans="11:11" x14ac:dyDescent="0.35">
      <c r="K2814" s="28"/>
    </row>
    <row r="2815" spans="11:11" x14ac:dyDescent="0.35">
      <c r="K2815" s="28"/>
    </row>
    <row r="2816" spans="11:11" x14ac:dyDescent="0.35">
      <c r="K2816" s="28"/>
    </row>
    <row r="2817" spans="11:11" x14ac:dyDescent="0.35">
      <c r="K2817" s="28"/>
    </row>
    <row r="2818" spans="11:11" x14ac:dyDescent="0.35">
      <c r="K2818" s="28"/>
    </row>
    <row r="2819" spans="11:11" x14ac:dyDescent="0.35">
      <c r="K2819" s="28"/>
    </row>
    <row r="2820" spans="11:11" x14ac:dyDescent="0.35">
      <c r="K2820" s="28"/>
    </row>
    <row r="2821" spans="11:11" x14ac:dyDescent="0.35">
      <c r="K2821" s="28"/>
    </row>
    <row r="2822" spans="11:11" x14ac:dyDescent="0.35">
      <c r="K2822" s="28"/>
    </row>
    <row r="2823" spans="11:11" x14ac:dyDescent="0.35">
      <c r="K2823" s="28"/>
    </row>
    <row r="2824" spans="11:11" x14ac:dyDescent="0.35">
      <c r="K2824" s="28"/>
    </row>
    <row r="2825" spans="11:11" x14ac:dyDescent="0.35">
      <c r="K2825" s="28"/>
    </row>
    <row r="2826" spans="11:11" x14ac:dyDescent="0.35">
      <c r="K2826" s="28"/>
    </row>
    <row r="2827" spans="11:11" x14ac:dyDescent="0.35">
      <c r="K2827" s="28"/>
    </row>
    <row r="2828" spans="11:11" x14ac:dyDescent="0.35">
      <c r="K2828" s="28"/>
    </row>
    <row r="2829" spans="11:11" x14ac:dyDescent="0.35">
      <c r="K2829" s="28"/>
    </row>
    <row r="2830" spans="11:11" x14ac:dyDescent="0.35">
      <c r="K2830" s="28"/>
    </row>
    <row r="2831" spans="11:11" x14ac:dyDescent="0.35">
      <c r="K2831" s="28"/>
    </row>
    <row r="2832" spans="11:11" x14ac:dyDescent="0.35">
      <c r="K2832" s="28"/>
    </row>
    <row r="2833" spans="11:11" x14ac:dyDescent="0.35">
      <c r="K2833" s="28"/>
    </row>
    <row r="2834" spans="11:11" x14ac:dyDescent="0.35">
      <c r="K2834" s="28"/>
    </row>
    <row r="2835" spans="11:11" x14ac:dyDescent="0.35">
      <c r="K2835" s="28"/>
    </row>
    <row r="2836" spans="11:11" x14ac:dyDescent="0.35">
      <c r="K2836" s="28"/>
    </row>
    <row r="2837" spans="11:11" x14ac:dyDescent="0.35">
      <c r="K2837" s="28"/>
    </row>
    <row r="2838" spans="11:11" x14ac:dyDescent="0.35">
      <c r="K2838" s="28"/>
    </row>
    <row r="2839" spans="11:11" x14ac:dyDescent="0.35">
      <c r="K2839" s="28"/>
    </row>
    <row r="2840" spans="11:11" x14ac:dyDescent="0.35">
      <c r="K2840" s="28"/>
    </row>
    <row r="2841" spans="11:11" x14ac:dyDescent="0.35">
      <c r="K2841" s="28"/>
    </row>
    <row r="2842" spans="11:11" x14ac:dyDescent="0.35">
      <c r="K2842" s="28"/>
    </row>
    <row r="2843" spans="11:11" x14ac:dyDescent="0.35">
      <c r="K2843" s="28"/>
    </row>
    <row r="2844" spans="11:11" x14ac:dyDescent="0.35">
      <c r="K2844" s="28"/>
    </row>
    <row r="2845" spans="11:11" x14ac:dyDescent="0.35">
      <c r="K2845" s="28"/>
    </row>
    <row r="2846" spans="11:11" x14ac:dyDescent="0.35">
      <c r="K2846" s="28"/>
    </row>
    <row r="2847" spans="11:11" x14ac:dyDescent="0.35">
      <c r="K2847" s="28"/>
    </row>
    <row r="2848" spans="11:11" x14ac:dyDescent="0.35">
      <c r="K2848" s="28"/>
    </row>
    <row r="2849" spans="11:11" x14ac:dyDescent="0.35">
      <c r="K2849" s="28"/>
    </row>
    <row r="2850" spans="11:11" x14ac:dyDescent="0.35">
      <c r="K2850" s="28"/>
    </row>
    <row r="2851" spans="11:11" x14ac:dyDescent="0.35">
      <c r="K2851" s="28"/>
    </row>
    <row r="2852" spans="11:11" x14ac:dyDescent="0.35">
      <c r="K2852" s="28"/>
    </row>
    <row r="2853" spans="11:11" x14ac:dyDescent="0.35">
      <c r="K2853" s="28"/>
    </row>
    <row r="2854" spans="11:11" x14ac:dyDescent="0.35">
      <c r="K2854" s="28"/>
    </row>
    <row r="2855" spans="11:11" x14ac:dyDescent="0.35">
      <c r="K2855" s="28"/>
    </row>
    <row r="2856" spans="11:11" x14ac:dyDescent="0.35">
      <c r="K2856" s="28"/>
    </row>
    <row r="2857" spans="11:11" x14ac:dyDescent="0.35">
      <c r="K2857" s="28"/>
    </row>
    <row r="2858" spans="11:11" x14ac:dyDescent="0.35">
      <c r="K2858" s="28"/>
    </row>
    <row r="2859" spans="11:11" x14ac:dyDescent="0.35">
      <c r="K2859" s="28"/>
    </row>
    <row r="2860" spans="11:11" x14ac:dyDescent="0.35">
      <c r="K2860" s="28"/>
    </row>
    <row r="2861" spans="11:11" x14ac:dyDescent="0.35">
      <c r="K2861" s="28"/>
    </row>
    <row r="2862" spans="11:11" x14ac:dyDescent="0.35">
      <c r="K2862" s="28"/>
    </row>
    <row r="2863" spans="11:11" x14ac:dyDescent="0.35">
      <c r="K2863" s="28"/>
    </row>
    <row r="2864" spans="11:11" x14ac:dyDescent="0.35">
      <c r="K2864" s="28"/>
    </row>
    <row r="2865" spans="11:11" x14ac:dyDescent="0.35">
      <c r="K2865" s="28"/>
    </row>
    <row r="2866" spans="11:11" x14ac:dyDescent="0.35">
      <c r="K2866" s="28"/>
    </row>
    <row r="2867" spans="11:11" x14ac:dyDescent="0.35">
      <c r="K2867" s="28"/>
    </row>
    <row r="2868" spans="11:11" x14ac:dyDescent="0.35">
      <c r="K2868" s="28"/>
    </row>
    <row r="2869" spans="11:11" x14ac:dyDescent="0.35">
      <c r="K2869" s="28"/>
    </row>
    <row r="2870" spans="11:11" x14ac:dyDescent="0.35">
      <c r="K2870" s="28"/>
    </row>
    <row r="2871" spans="11:11" x14ac:dyDescent="0.35">
      <c r="K2871" s="28"/>
    </row>
    <row r="2872" spans="11:11" x14ac:dyDescent="0.35">
      <c r="K2872" s="28"/>
    </row>
    <row r="2873" spans="11:11" x14ac:dyDescent="0.35">
      <c r="K2873" s="28"/>
    </row>
    <row r="2874" spans="11:11" x14ac:dyDescent="0.35">
      <c r="K2874" s="28"/>
    </row>
    <row r="2875" spans="11:11" x14ac:dyDescent="0.35">
      <c r="K2875" s="28"/>
    </row>
    <row r="2876" spans="11:11" x14ac:dyDescent="0.35">
      <c r="K2876" s="28"/>
    </row>
    <row r="2877" spans="11:11" x14ac:dyDescent="0.35">
      <c r="K2877" s="28"/>
    </row>
    <row r="2878" spans="11:11" x14ac:dyDescent="0.35">
      <c r="K2878" s="28"/>
    </row>
    <row r="2879" spans="11:11" x14ac:dyDescent="0.35">
      <c r="K2879" s="28"/>
    </row>
    <row r="2880" spans="11:11" x14ac:dyDescent="0.35">
      <c r="K2880" s="28"/>
    </row>
    <row r="2881" spans="11:11" x14ac:dyDescent="0.35">
      <c r="K2881" s="28"/>
    </row>
    <row r="2882" spans="11:11" x14ac:dyDescent="0.35">
      <c r="K2882" s="28"/>
    </row>
    <row r="2883" spans="11:11" x14ac:dyDescent="0.35">
      <c r="K2883" s="28"/>
    </row>
    <row r="2884" spans="11:11" x14ac:dyDescent="0.35">
      <c r="K2884" s="28"/>
    </row>
    <row r="2885" spans="11:11" x14ac:dyDescent="0.35">
      <c r="K2885" s="28"/>
    </row>
    <row r="2886" spans="11:11" x14ac:dyDescent="0.35">
      <c r="K2886" s="28"/>
    </row>
    <row r="2887" spans="11:11" x14ac:dyDescent="0.35">
      <c r="K2887" s="28"/>
    </row>
    <row r="2888" spans="11:11" x14ac:dyDescent="0.35">
      <c r="K2888" s="28"/>
    </row>
    <row r="2889" spans="11:11" x14ac:dyDescent="0.35">
      <c r="K2889" s="28"/>
    </row>
    <row r="2890" spans="11:11" x14ac:dyDescent="0.35">
      <c r="K2890" s="28"/>
    </row>
    <row r="2891" spans="11:11" x14ac:dyDescent="0.35">
      <c r="K2891" s="28"/>
    </row>
    <row r="2892" spans="11:11" x14ac:dyDescent="0.35">
      <c r="K2892" s="28"/>
    </row>
    <row r="2893" spans="11:11" x14ac:dyDescent="0.35">
      <c r="K2893" s="28"/>
    </row>
    <row r="2894" spans="11:11" x14ac:dyDescent="0.35">
      <c r="K2894" s="28"/>
    </row>
    <row r="2895" spans="11:11" x14ac:dyDescent="0.35">
      <c r="K2895" s="28"/>
    </row>
    <row r="2896" spans="11:11" x14ac:dyDescent="0.35">
      <c r="K2896" s="28"/>
    </row>
    <row r="2897" spans="11:11" x14ac:dyDescent="0.35">
      <c r="K2897" s="28"/>
    </row>
    <row r="2898" spans="11:11" x14ac:dyDescent="0.35">
      <c r="K2898" s="28"/>
    </row>
    <row r="2899" spans="11:11" x14ac:dyDescent="0.35">
      <c r="K2899" s="28"/>
    </row>
    <row r="2900" spans="11:11" x14ac:dyDescent="0.35">
      <c r="K2900" s="28"/>
    </row>
    <row r="2901" spans="11:11" x14ac:dyDescent="0.35">
      <c r="K2901" s="28"/>
    </row>
    <row r="2902" spans="11:11" x14ac:dyDescent="0.35">
      <c r="K2902" s="28"/>
    </row>
    <row r="2903" spans="11:11" x14ac:dyDescent="0.35">
      <c r="K2903" s="28"/>
    </row>
    <row r="2904" spans="11:11" x14ac:dyDescent="0.35">
      <c r="K2904" s="28"/>
    </row>
    <row r="2905" spans="11:11" x14ac:dyDescent="0.35">
      <c r="K2905" s="28"/>
    </row>
    <row r="2906" spans="11:11" x14ac:dyDescent="0.35">
      <c r="K2906" s="28"/>
    </row>
    <row r="2907" spans="11:11" x14ac:dyDescent="0.35">
      <c r="K2907" s="28"/>
    </row>
    <row r="2908" spans="11:11" x14ac:dyDescent="0.35">
      <c r="K2908" s="28"/>
    </row>
    <row r="2909" spans="11:11" x14ac:dyDescent="0.35">
      <c r="K2909" s="28"/>
    </row>
    <row r="2910" spans="11:11" x14ac:dyDescent="0.35">
      <c r="K2910" s="28"/>
    </row>
    <row r="2911" spans="11:11" x14ac:dyDescent="0.35">
      <c r="K2911" s="28"/>
    </row>
    <row r="2912" spans="11:11" x14ac:dyDescent="0.35">
      <c r="K2912" s="28"/>
    </row>
    <row r="2913" spans="11:11" x14ac:dyDescent="0.35">
      <c r="K2913" s="28"/>
    </row>
    <row r="2914" spans="11:11" x14ac:dyDescent="0.35">
      <c r="K2914" s="28"/>
    </row>
    <row r="2915" spans="11:11" x14ac:dyDescent="0.35">
      <c r="K2915" s="28"/>
    </row>
    <row r="2916" spans="11:11" x14ac:dyDescent="0.35">
      <c r="K2916" s="28"/>
    </row>
    <row r="2917" spans="11:11" x14ac:dyDescent="0.35">
      <c r="K2917" s="28"/>
    </row>
    <row r="2918" spans="11:11" x14ac:dyDescent="0.35">
      <c r="K2918" s="28"/>
    </row>
    <row r="2919" spans="11:11" x14ac:dyDescent="0.35">
      <c r="K2919" s="28"/>
    </row>
    <row r="2920" spans="11:11" x14ac:dyDescent="0.35">
      <c r="K2920" s="28"/>
    </row>
    <row r="2921" spans="11:11" x14ac:dyDescent="0.35">
      <c r="K2921" s="28"/>
    </row>
    <row r="2922" spans="11:11" x14ac:dyDescent="0.35">
      <c r="K2922" s="28"/>
    </row>
    <row r="2923" spans="11:11" x14ac:dyDescent="0.35">
      <c r="K2923" s="28"/>
    </row>
    <row r="2924" spans="11:11" x14ac:dyDescent="0.35">
      <c r="K2924" s="28"/>
    </row>
    <row r="2925" spans="11:11" x14ac:dyDescent="0.35">
      <c r="K2925" s="28"/>
    </row>
    <row r="2926" spans="11:11" x14ac:dyDescent="0.35">
      <c r="K2926" s="28"/>
    </row>
    <row r="2927" spans="11:11" x14ac:dyDescent="0.35">
      <c r="K2927" s="28"/>
    </row>
    <row r="2928" spans="11:11" x14ac:dyDescent="0.35">
      <c r="K2928" s="28"/>
    </row>
    <row r="2929" spans="11:11" x14ac:dyDescent="0.35">
      <c r="K2929" s="28"/>
    </row>
    <row r="2930" spans="11:11" x14ac:dyDescent="0.35">
      <c r="K2930" s="28"/>
    </row>
    <row r="2931" spans="11:11" x14ac:dyDescent="0.35">
      <c r="K2931" s="28"/>
    </row>
    <row r="2932" spans="11:11" x14ac:dyDescent="0.35">
      <c r="K2932" s="28"/>
    </row>
    <row r="2933" spans="11:11" x14ac:dyDescent="0.35">
      <c r="K2933" s="28"/>
    </row>
    <row r="2934" spans="11:11" x14ac:dyDescent="0.35">
      <c r="K2934" s="28"/>
    </row>
    <row r="2935" spans="11:11" x14ac:dyDescent="0.35">
      <c r="K2935" s="28"/>
    </row>
    <row r="2936" spans="11:11" x14ac:dyDescent="0.35">
      <c r="K2936" s="28"/>
    </row>
    <row r="2937" spans="11:11" x14ac:dyDescent="0.35">
      <c r="K2937" s="28"/>
    </row>
    <row r="2938" spans="11:11" x14ac:dyDescent="0.35">
      <c r="K2938" s="28"/>
    </row>
    <row r="2939" spans="11:11" x14ac:dyDescent="0.35">
      <c r="K2939" s="28"/>
    </row>
    <row r="2940" spans="11:11" x14ac:dyDescent="0.35">
      <c r="K2940" s="28"/>
    </row>
    <row r="2941" spans="11:11" x14ac:dyDescent="0.35">
      <c r="K2941" s="28"/>
    </row>
    <row r="2942" spans="11:11" x14ac:dyDescent="0.35">
      <c r="K2942" s="28"/>
    </row>
    <row r="2943" spans="11:11" x14ac:dyDescent="0.35">
      <c r="K2943" s="28"/>
    </row>
    <row r="2944" spans="11:11" x14ac:dyDescent="0.35">
      <c r="K2944" s="28"/>
    </row>
    <row r="2945" spans="11:11" x14ac:dyDescent="0.35">
      <c r="K2945" s="28"/>
    </row>
    <row r="2946" spans="11:11" x14ac:dyDescent="0.35">
      <c r="K2946" s="28"/>
    </row>
    <row r="2947" spans="11:11" x14ac:dyDescent="0.35">
      <c r="K2947" s="28"/>
    </row>
    <row r="2948" spans="11:11" x14ac:dyDescent="0.35">
      <c r="K2948" s="28"/>
    </row>
    <row r="2949" spans="11:11" x14ac:dyDescent="0.35">
      <c r="K2949" s="28"/>
    </row>
    <row r="2950" spans="11:11" x14ac:dyDescent="0.35">
      <c r="K2950" s="28"/>
    </row>
    <row r="2951" spans="11:11" x14ac:dyDescent="0.35">
      <c r="K2951" s="28"/>
    </row>
    <row r="2952" spans="11:11" x14ac:dyDescent="0.35">
      <c r="K2952" s="28"/>
    </row>
    <row r="2953" spans="11:11" x14ac:dyDescent="0.35">
      <c r="K2953" s="28"/>
    </row>
    <row r="2954" spans="11:11" x14ac:dyDescent="0.35">
      <c r="K2954" s="28"/>
    </row>
    <row r="2955" spans="11:11" x14ac:dyDescent="0.35">
      <c r="K2955" s="28"/>
    </row>
    <row r="2956" spans="11:11" x14ac:dyDescent="0.35">
      <c r="K2956" s="28"/>
    </row>
    <row r="2957" spans="11:11" x14ac:dyDescent="0.35">
      <c r="K2957" s="28"/>
    </row>
    <row r="2958" spans="11:11" x14ac:dyDescent="0.35">
      <c r="K2958" s="28"/>
    </row>
    <row r="2959" spans="11:11" x14ac:dyDescent="0.35">
      <c r="K2959" s="28"/>
    </row>
    <row r="2960" spans="11:11" x14ac:dyDescent="0.35">
      <c r="K2960" s="28"/>
    </row>
    <row r="2961" spans="11:11" x14ac:dyDescent="0.35">
      <c r="K2961" s="28"/>
    </row>
    <row r="2962" spans="11:11" x14ac:dyDescent="0.35">
      <c r="K2962" s="28"/>
    </row>
    <row r="2963" spans="11:11" x14ac:dyDescent="0.35">
      <c r="K2963" s="28"/>
    </row>
    <row r="2964" spans="11:11" x14ac:dyDescent="0.35">
      <c r="K2964" s="28"/>
    </row>
    <row r="2965" spans="11:11" x14ac:dyDescent="0.35">
      <c r="K2965" s="28"/>
    </row>
    <row r="2966" spans="11:11" x14ac:dyDescent="0.35">
      <c r="K2966" s="28"/>
    </row>
    <row r="2967" spans="11:11" x14ac:dyDescent="0.35">
      <c r="K2967" s="28"/>
    </row>
    <row r="2968" spans="11:11" x14ac:dyDescent="0.35">
      <c r="K2968" s="28"/>
    </row>
    <row r="2969" spans="11:11" x14ac:dyDescent="0.35">
      <c r="K2969" s="28"/>
    </row>
    <row r="2970" spans="11:11" x14ac:dyDescent="0.35">
      <c r="K2970" s="28"/>
    </row>
    <row r="2971" spans="11:11" x14ac:dyDescent="0.35">
      <c r="K2971" s="28"/>
    </row>
    <row r="2972" spans="11:11" x14ac:dyDescent="0.35">
      <c r="K2972" s="28"/>
    </row>
    <row r="2973" spans="11:11" x14ac:dyDescent="0.35">
      <c r="K2973" s="28"/>
    </row>
    <row r="2974" spans="11:11" x14ac:dyDescent="0.35">
      <c r="K2974" s="28"/>
    </row>
    <row r="2975" spans="11:11" x14ac:dyDescent="0.35">
      <c r="K2975" s="28"/>
    </row>
    <row r="2976" spans="11:11" x14ac:dyDescent="0.35">
      <c r="K2976" s="28"/>
    </row>
    <row r="2977" spans="11:11" x14ac:dyDescent="0.35">
      <c r="K2977" s="28"/>
    </row>
    <row r="2978" spans="11:11" x14ac:dyDescent="0.35">
      <c r="K2978" s="28"/>
    </row>
    <row r="2979" spans="11:11" x14ac:dyDescent="0.35">
      <c r="K2979" s="28"/>
    </row>
    <row r="2980" spans="11:11" x14ac:dyDescent="0.35">
      <c r="K2980" s="28"/>
    </row>
    <row r="2981" spans="11:11" x14ac:dyDescent="0.35">
      <c r="K2981" s="28"/>
    </row>
    <row r="2982" spans="11:11" x14ac:dyDescent="0.35">
      <c r="K2982" s="28"/>
    </row>
    <row r="2983" spans="11:11" x14ac:dyDescent="0.35">
      <c r="K2983" s="28"/>
    </row>
    <row r="2984" spans="11:11" x14ac:dyDescent="0.35">
      <c r="K2984" s="28"/>
    </row>
    <row r="2985" spans="11:11" x14ac:dyDescent="0.35">
      <c r="K2985" s="28"/>
    </row>
    <row r="2986" spans="11:11" x14ac:dyDescent="0.35">
      <c r="K2986" s="28"/>
    </row>
    <row r="2987" spans="11:11" x14ac:dyDescent="0.35">
      <c r="K2987" s="28"/>
    </row>
    <row r="2988" spans="11:11" x14ac:dyDescent="0.35">
      <c r="K2988" s="28"/>
    </row>
    <row r="2989" spans="11:11" x14ac:dyDescent="0.35">
      <c r="K2989" s="28"/>
    </row>
    <row r="2990" spans="11:11" x14ac:dyDescent="0.35">
      <c r="K2990" s="28"/>
    </row>
    <row r="2991" spans="11:11" x14ac:dyDescent="0.35">
      <c r="K2991" s="28"/>
    </row>
    <row r="2992" spans="11:11" x14ac:dyDescent="0.35">
      <c r="K2992" s="28"/>
    </row>
    <row r="2993" spans="11:11" x14ac:dyDescent="0.35">
      <c r="K2993" s="28"/>
    </row>
    <row r="2994" spans="11:11" x14ac:dyDescent="0.35">
      <c r="K2994" s="28"/>
    </row>
    <row r="2995" spans="11:11" x14ac:dyDescent="0.35">
      <c r="K2995" s="28"/>
    </row>
    <row r="2996" spans="11:11" x14ac:dyDescent="0.35">
      <c r="K2996" s="28"/>
    </row>
    <row r="2997" spans="11:11" x14ac:dyDescent="0.35">
      <c r="K2997" s="28"/>
    </row>
    <row r="2998" spans="11:11" x14ac:dyDescent="0.35">
      <c r="K2998" s="28"/>
    </row>
    <row r="2999" spans="11:11" x14ac:dyDescent="0.35">
      <c r="K2999" s="28"/>
    </row>
    <row r="3000" spans="11:11" x14ac:dyDescent="0.35">
      <c r="K3000" s="28"/>
    </row>
    <row r="3001" spans="11:11" x14ac:dyDescent="0.35">
      <c r="K3001" s="28"/>
    </row>
    <row r="3002" spans="11:11" x14ac:dyDescent="0.35">
      <c r="K3002" s="28"/>
    </row>
    <row r="3003" spans="11:11" x14ac:dyDescent="0.35">
      <c r="K3003" s="28"/>
    </row>
    <row r="3004" spans="11:11" x14ac:dyDescent="0.35">
      <c r="K3004" s="28"/>
    </row>
    <row r="3005" spans="11:11" x14ac:dyDescent="0.35">
      <c r="K3005" s="28"/>
    </row>
    <row r="3006" spans="11:11" x14ac:dyDescent="0.35">
      <c r="K3006" s="28"/>
    </row>
    <row r="3007" spans="11:11" x14ac:dyDescent="0.35">
      <c r="K3007" s="28"/>
    </row>
    <row r="3008" spans="11:11" x14ac:dyDescent="0.35">
      <c r="K3008" s="28"/>
    </row>
    <row r="3009" spans="11:11" x14ac:dyDescent="0.35">
      <c r="K3009" s="28"/>
    </row>
    <row r="3010" spans="11:11" x14ac:dyDescent="0.35">
      <c r="K3010" s="28"/>
    </row>
    <row r="3011" spans="11:11" x14ac:dyDescent="0.35">
      <c r="K3011" s="28"/>
    </row>
    <row r="3012" spans="11:11" x14ac:dyDescent="0.35">
      <c r="K3012" s="28"/>
    </row>
    <row r="3013" spans="11:11" x14ac:dyDescent="0.35">
      <c r="K3013" s="28"/>
    </row>
    <row r="3014" spans="11:11" x14ac:dyDescent="0.35">
      <c r="K3014" s="28"/>
    </row>
    <row r="3015" spans="11:11" x14ac:dyDescent="0.35">
      <c r="K3015" s="28"/>
    </row>
    <row r="3016" spans="11:11" x14ac:dyDescent="0.35">
      <c r="K3016" s="28"/>
    </row>
    <row r="3017" spans="11:11" x14ac:dyDescent="0.35">
      <c r="K3017" s="28"/>
    </row>
    <row r="3018" spans="11:11" x14ac:dyDescent="0.35">
      <c r="K3018" s="28"/>
    </row>
    <row r="3019" spans="11:11" x14ac:dyDescent="0.35">
      <c r="K3019" s="28"/>
    </row>
    <row r="3020" spans="11:11" x14ac:dyDescent="0.35">
      <c r="K3020" s="28"/>
    </row>
    <row r="3021" spans="11:11" x14ac:dyDescent="0.35">
      <c r="K3021" s="28"/>
    </row>
    <row r="3022" spans="11:11" x14ac:dyDescent="0.35">
      <c r="K3022" s="28"/>
    </row>
    <row r="3023" spans="11:11" x14ac:dyDescent="0.35">
      <c r="K3023" s="28"/>
    </row>
    <row r="3024" spans="11:11" x14ac:dyDescent="0.35">
      <c r="K3024" s="28"/>
    </row>
    <row r="3025" spans="11:11" x14ac:dyDescent="0.35">
      <c r="K3025" s="28"/>
    </row>
    <row r="3026" spans="11:11" x14ac:dyDescent="0.35">
      <c r="K3026" s="28"/>
    </row>
    <row r="3027" spans="11:11" x14ac:dyDescent="0.35">
      <c r="K3027" s="28"/>
    </row>
    <row r="3028" spans="11:11" x14ac:dyDescent="0.35">
      <c r="K3028" s="28"/>
    </row>
    <row r="3029" spans="11:11" x14ac:dyDescent="0.35">
      <c r="K3029" s="28"/>
    </row>
    <row r="3030" spans="11:11" x14ac:dyDescent="0.35">
      <c r="K3030" s="28"/>
    </row>
    <row r="3031" spans="11:11" x14ac:dyDescent="0.35">
      <c r="K3031" s="28"/>
    </row>
    <row r="3032" spans="11:11" x14ac:dyDescent="0.35">
      <c r="K3032" s="28"/>
    </row>
    <row r="3033" spans="11:11" x14ac:dyDescent="0.35">
      <c r="K3033" s="28"/>
    </row>
    <row r="3034" spans="11:11" x14ac:dyDescent="0.35">
      <c r="K3034" s="28"/>
    </row>
    <row r="3035" spans="11:11" x14ac:dyDescent="0.35">
      <c r="K3035" s="28"/>
    </row>
    <row r="3036" spans="11:11" x14ac:dyDescent="0.35">
      <c r="K3036" s="28"/>
    </row>
    <row r="3037" spans="11:11" x14ac:dyDescent="0.35">
      <c r="K3037" s="28"/>
    </row>
    <row r="3038" spans="11:11" x14ac:dyDescent="0.35">
      <c r="K3038" s="28"/>
    </row>
    <row r="3039" spans="11:11" x14ac:dyDescent="0.35">
      <c r="K3039" s="28"/>
    </row>
    <row r="3040" spans="11:11" x14ac:dyDescent="0.35">
      <c r="K3040" s="28"/>
    </row>
    <row r="3041" spans="11:11" x14ac:dyDescent="0.35">
      <c r="K3041" s="28"/>
    </row>
    <row r="3042" spans="11:11" x14ac:dyDescent="0.35">
      <c r="K3042" s="28"/>
    </row>
    <row r="3043" spans="11:11" x14ac:dyDescent="0.35">
      <c r="K3043" s="28"/>
    </row>
    <row r="3044" spans="11:11" x14ac:dyDescent="0.35">
      <c r="K3044" s="28"/>
    </row>
    <row r="3045" spans="11:11" x14ac:dyDescent="0.35">
      <c r="K3045" s="28"/>
    </row>
    <row r="3046" spans="11:11" x14ac:dyDescent="0.35">
      <c r="K3046" s="28"/>
    </row>
    <row r="3047" spans="11:11" x14ac:dyDescent="0.35">
      <c r="K3047" s="28"/>
    </row>
    <row r="3048" spans="11:11" x14ac:dyDescent="0.35">
      <c r="K3048" s="28"/>
    </row>
    <row r="3049" spans="11:11" x14ac:dyDescent="0.35">
      <c r="K3049" s="28"/>
    </row>
    <row r="3050" spans="11:11" x14ac:dyDescent="0.35">
      <c r="K3050" s="28"/>
    </row>
    <row r="3051" spans="11:11" x14ac:dyDescent="0.35">
      <c r="K3051" s="28"/>
    </row>
    <row r="3052" spans="11:11" x14ac:dyDescent="0.35">
      <c r="K3052" s="28"/>
    </row>
    <row r="3053" spans="11:11" x14ac:dyDescent="0.35">
      <c r="K3053" s="28"/>
    </row>
    <row r="3054" spans="11:11" x14ac:dyDescent="0.35">
      <c r="K3054" s="28"/>
    </row>
    <row r="3055" spans="11:11" x14ac:dyDescent="0.35">
      <c r="K3055" s="28"/>
    </row>
    <row r="3056" spans="11:11" x14ac:dyDescent="0.35">
      <c r="K3056" s="28"/>
    </row>
    <row r="3057" spans="11:11" x14ac:dyDescent="0.35">
      <c r="K3057" s="28"/>
    </row>
    <row r="3058" spans="11:11" x14ac:dyDescent="0.35">
      <c r="K3058" s="28"/>
    </row>
    <row r="3059" spans="11:11" x14ac:dyDescent="0.35">
      <c r="K3059" s="28"/>
    </row>
    <row r="3060" spans="11:11" x14ac:dyDescent="0.35">
      <c r="K3060" s="28"/>
    </row>
    <row r="3061" spans="11:11" x14ac:dyDescent="0.35">
      <c r="K3061" s="28"/>
    </row>
    <row r="3062" spans="11:11" x14ac:dyDescent="0.35">
      <c r="K3062" s="28"/>
    </row>
    <row r="3063" spans="11:11" x14ac:dyDescent="0.35">
      <c r="K3063" s="28"/>
    </row>
    <row r="3064" spans="11:11" x14ac:dyDescent="0.35">
      <c r="K3064" s="28"/>
    </row>
    <row r="3065" spans="11:11" x14ac:dyDescent="0.35">
      <c r="K3065" s="28"/>
    </row>
    <row r="3066" spans="11:11" x14ac:dyDescent="0.35">
      <c r="K3066" s="28"/>
    </row>
    <row r="3067" spans="11:11" x14ac:dyDescent="0.35">
      <c r="K3067" s="28"/>
    </row>
    <row r="3068" spans="11:11" x14ac:dyDescent="0.35">
      <c r="K3068" s="28"/>
    </row>
    <row r="3069" spans="11:11" x14ac:dyDescent="0.35">
      <c r="K3069" s="28"/>
    </row>
    <row r="3070" spans="11:11" x14ac:dyDescent="0.35">
      <c r="K3070" s="28"/>
    </row>
    <row r="3071" spans="11:11" x14ac:dyDescent="0.35">
      <c r="K3071" s="28"/>
    </row>
    <row r="3072" spans="11:11" x14ac:dyDescent="0.35">
      <c r="K3072" s="28"/>
    </row>
    <row r="3073" spans="11:11" x14ac:dyDescent="0.35">
      <c r="K3073" s="28"/>
    </row>
    <row r="3074" spans="11:11" x14ac:dyDescent="0.35">
      <c r="K3074" s="28"/>
    </row>
    <row r="3075" spans="11:11" x14ac:dyDescent="0.35">
      <c r="K3075" s="28"/>
    </row>
    <row r="3076" spans="11:11" x14ac:dyDescent="0.35">
      <c r="K3076" s="28"/>
    </row>
    <row r="3077" spans="11:11" x14ac:dyDescent="0.35">
      <c r="K3077" s="28"/>
    </row>
    <row r="3078" spans="11:11" x14ac:dyDescent="0.35">
      <c r="K3078" s="28"/>
    </row>
    <row r="3079" spans="11:11" x14ac:dyDescent="0.35">
      <c r="K3079" s="28"/>
    </row>
    <row r="3080" spans="11:11" x14ac:dyDescent="0.35">
      <c r="K3080" s="28"/>
    </row>
    <row r="3081" spans="11:11" x14ac:dyDescent="0.35">
      <c r="K3081" s="28"/>
    </row>
    <row r="3082" spans="11:11" x14ac:dyDescent="0.35">
      <c r="K3082" s="28"/>
    </row>
    <row r="3083" spans="11:11" x14ac:dyDescent="0.35">
      <c r="K3083" s="28"/>
    </row>
    <row r="3084" spans="11:11" x14ac:dyDescent="0.35">
      <c r="K3084" s="28"/>
    </row>
    <row r="3085" spans="11:11" x14ac:dyDescent="0.35">
      <c r="K3085" s="28"/>
    </row>
    <row r="3086" spans="11:11" x14ac:dyDescent="0.35">
      <c r="K3086" s="28"/>
    </row>
    <row r="3087" spans="11:11" x14ac:dyDescent="0.35">
      <c r="K3087" s="28"/>
    </row>
    <row r="3088" spans="11:11" x14ac:dyDescent="0.35">
      <c r="K3088" s="28"/>
    </row>
    <row r="3089" spans="11:11" x14ac:dyDescent="0.35">
      <c r="K3089" s="28"/>
    </row>
    <row r="3090" spans="11:11" x14ac:dyDescent="0.35">
      <c r="K3090" s="28"/>
    </row>
    <row r="3091" spans="11:11" x14ac:dyDescent="0.35">
      <c r="K3091" s="28"/>
    </row>
    <row r="3092" spans="11:11" x14ac:dyDescent="0.35">
      <c r="K3092" s="28"/>
    </row>
    <row r="3093" spans="11:11" x14ac:dyDescent="0.35">
      <c r="K3093" s="28"/>
    </row>
    <row r="3094" spans="11:11" x14ac:dyDescent="0.35">
      <c r="K3094" s="28"/>
    </row>
    <row r="3095" spans="11:11" x14ac:dyDescent="0.35">
      <c r="K3095" s="28"/>
    </row>
    <row r="3096" spans="11:11" x14ac:dyDescent="0.35">
      <c r="K3096" s="28"/>
    </row>
    <row r="3097" spans="11:11" x14ac:dyDescent="0.35">
      <c r="K3097" s="28"/>
    </row>
    <row r="3098" spans="11:11" x14ac:dyDescent="0.35">
      <c r="K3098" s="28"/>
    </row>
    <row r="3099" spans="11:11" x14ac:dyDescent="0.35">
      <c r="K3099" s="28"/>
    </row>
    <row r="3100" spans="11:11" x14ac:dyDescent="0.35">
      <c r="K3100" s="28"/>
    </row>
    <row r="3101" spans="11:11" x14ac:dyDescent="0.35">
      <c r="K3101" s="28"/>
    </row>
    <row r="3102" spans="11:11" x14ac:dyDescent="0.35">
      <c r="K3102" s="28"/>
    </row>
    <row r="3103" spans="11:11" x14ac:dyDescent="0.35">
      <c r="K3103" s="28"/>
    </row>
    <row r="3104" spans="11:11" x14ac:dyDescent="0.35">
      <c r="K3104" s="28"/>
    </row>
    <row r="3105" spans="11:11" x14ac:dyDescent="0.35">
      <c r="K3105" s="28"/>
    </row>
    <row r="3106" spans="11:11" x14ac:dyDescent="0.35">
      <c r="K3106" s="28"/>
    </row>
    <row r="3107" spans="11:11" x14ac:dyDescent="0.35">
      <c r="K3107" s="28"/>
    </row>
    <row r="3108" spans="11:11" x14ac:dyDescent="0.35">
      <c r="K3108" s="28"/>
    </row>
    <row r="3109" spans="11:11" x14ac:dyDescent="0.35">
      <c r="K3109" s="28"/>
    </row>
    <row r="3110" spans="11:11" x14ac:dyDescent="0.35">
      <c r="K3110" s="28"/>
    </row>
    <row r="3111" spans="11:11" x14ac:dyDescent="0.35">
      <c r="K3111" s="28"/>
    </row>
    <row r="3112" spans="11:11" x14ac:dyDescent="0.35">
      <c r="K3112" s="28"/>
    </row>
    <row r="3113" spans="11:11" x14ac:dyDescent="0.35">
      <c r="K3113" s="28"/>
    </row>
    <row r="3114" spans="11:11" x14ac:dyDescent="0.35">
      <c r="K3114" s="28"/>
    </row>
    <row r="3115" spans="11:11" x14ac:dyDescent="0.35">
      <c r="K3115" s="28"/>
    </row>
    <row r="3116" spans="11:11" x14ac:dyDescent="0.35">
      <c r="K3116" s="28"/>
    </row>
    <row r="3117" spans="11:11" x14ac:dyDescent="0.35">
      <c r="K3117" s="28"/>
    </row>
    <row r="3118" spans="11:11" x14ac:dyDescent="0.35">
      <c r="K3118" s="28"/>
    </row>
    <row r="3119" spans="11:11" x14ac:dyDescent="0.35">
      <c r="K3119" s="28"/>
    </row>
    <row r="3120" spans="11:11" x14ac:dyDescent="0.35">
      <c r="K3120" s="28"/>
    </row>
    <row r="3121" spans="11:11" x14ac:dyDescent="0.35">
      <c r="K3121" s="28"/>
    </row>
    <row r="3122" spans="11:11" x14ac:dyDescent="0.35">
      <c r="K3122" s="28"/>
    </row>
    <row r="3123" spans="11:11" x14ac:dyDescent="0.35">
      <c r="K3123" s="28"/>
    </row>
    <row r="3124" spans="11:11" x14ac:dyDescent="0.35">
      <c r="K3124" s="28"/>
    </row>
    <row r="3125" spans="11:11" x14ac:dyDescent="0.35">
      <c r="K3125" s="28"/>
    </row>
    <row r="3126" spans="11:11" x14ac:dyDescent="0.35">
      <c r="K3126" s="28"/>
    </row>
    <row r="3127" spans="11:11" x14ac:dyDescent="0.35">
      <c r="K3127" s="28"/>
    </row>
    <row r="3128" spans="11:11" x14ac:dyDescent="0.35">
      <c r="K3128" s="28"/>
    </row>
    <row r="3129" spans="11:11" x14ac:dyDescent="0.35">
      <c r="K3129" s="28"/>
    </row>
    <row r="3130" spans="11:11" x14ac:dyDescent="0.35">
      <c r="K3130" s="28"/>
    </row>
    <row r="3131" spans="11:11" x14ac:dyDescent="0.35">
      <c r="K3131" s="28"/>
    </row>
    <row r="3132" spans="11:11" x14ac:dyDescent="0.35">
      <c r="K3132" s="28"/>
    </row>
    <row r="3133" spans="11:11" x14ac:dyDescent="0.35">
      <c r="K3133" s="28"/>
    </row>
    <row r="3134" spans="11:11" x14ac:dyDescent="0.35">
      <c r="K3134" s="28"/>
    </row>
    <row r="3135" spans="11:11" x14ac:dyDescent="0.35">
      <c r="K3135" s="28"/>
    </row>
    <row r="3136" spans="11:11" x14ac:dyDescent="0.35">
      <c r="K3136" s="28"/>
    </row>
    <row r="3137" spans="11:11" x14ac:dyDescent="0.35">
      <c r="K3137" s="28"/>
    </row>
    <row r="3138" spans="11:11" x14ac:dyDescent="0.35">
      <c r="K3138" s="28"/>
    </row>
    <row r="3139" spans="11:11" x14ac:dyDescent="0.35">
      <c r="K3139" s="28"/>
    </row>
    <row r="3140" spans="11:11" x14ac:dyDescent="0.35">
      <c r="K3140" s="28"/>
    </row>
    <row r="3141" spans="11:11" x14ac:dyDescent="0.35">
      <c r="K3141" s="28"/>
    </row>
    <row r="3142" spans="11:11" x14ac:dyDescent="0.35">
      <c r="K3142" s="28"/>
    </row>
    <row r="3143" spans="11:11" x14ac:dyDescent="0.35">
      <c r="K3143" s="28"/>
    </row>
    <row r="3144" spans="11:11" x14ac:dyDescent="0.35">
      <c r="K3144" s="28"/>
    </row>
    <row r="3145" spans="11:11" x14ac:dyDescent="0.35">
      <c r="K3145" s="28"/>
    </row>
    <row r="3146" spans="11:11" x14ac:dyDescent="0.35">
      <c r="K3146" s="28"/>
    </row>
    <row r="3147" spans="11:11" x14ac:dyDescent="0.35">
      <c r="K3147" s="28"/>
    </row>
    <row r="3148" spans="11:11" x14ac:dyDescent="0.35">
      <c r="K3148" s="28"/>
    </row>
    <row r="3149" spans="11:11" x14ac:dyDescent="0.35">
      <c r="K3149" s="28"/>
    </row>
    <row r="3150" spans="11:11" x14ac:dyDescent="0.35">
      <c r="K3150" s="28"/>
    </row>
    <row r="3151" spans="11:11" x14ac:dyDescent="0.35">
      <c r="K3151" s="28"/>
    </row>
    <row r="3152" spans="11:11" x14ac:dyDescent="0.35">
      <c r="K3152" s="28"/>
    </row>
    <row r="3153" spans="11:11" x14ac:dyDescent="0.35">
      <c r="K3153" s="28"/>
    </row>
    <row r="3154" spans="11:11" x14ac:dyDescent="0.35">
      <c r="K3154" s="28"/>
    </row>
    <row r="3155" spans="11:11" x14ac:dyDescent="0.35">
      <c r="K3155" s="28"/>
    </row>
    <row r="3156" spans="11:11" x14ac:dyDescent="0.35">
      <c r="K3156" s="28"/>
    </row>
    <row r="3157" spans="11:11" x14ac:dyDescent="0.35">
      <c r="K3157" s="28"/>
    </row>
    <row r="3158" spans="11:11" x14ac:dyDescent="0.35">
      <c r="K3158" s="28"/>
    </row>
    <row r="3159" spans="11:11" x14ac:dyDescent="0.35">
      <c r="K3159" s="28"/>
    </row>
    <row r="3160" spans="11:11" x14ac:dyDescent="0.35">
      <c r="K3160" s="28"/>
    </row>
    <row r="3161" spans="11:11" x14ac:dyDescent="0.35">
      <c r="K3161" s="28"/>
    </row>
    <row r="3162" spans="11:11" x14ac:dyDescent="0.35">
      <c r="K3162" s="28"/>
    </row>
    <row r="3163" spans="11:11" x14ac:dyDescent="0.35">
      <c r="K3163" s="28"/>
    </row>
    <row r="3164" spans="11:11" x14ac:dyDescent="0.35">
      <c r="K3164" s="28"/>
    </row>
    <row r="3165" spans="11:11" x14ac:dyDescent="0.35">
      <c r="K3165" s="28"/>
    </row>
    <row r="3166" spans="11:11" x14ac:dyDescent="0.35">
      <c r="K3166" s="28"/>
    </row>
    <row r="3167" spans="11:11" x14ac:dyDescent="0.35">
      <c r="K3167" s="28"/>
    </row>
    <row r="3168" spans="11:11" x14ac:dyDescent="0.35">
      <c r="K3168" s="28"/>
    </row>
    <row r="3169" spans="11:11" x14ac:dyDescent="0.35">
      <c r="K3169" s="28"/>
    </row>
    <row r="3170" spans="11:11" x14ac:dyDescent="0.35">
      <c r="K3170" s="28"/>
    </row>
    <row r="3171" spans="11:11" x14ac:dyDescent="0.35">
      <c r="K3171" s="28"/>
    </row>
    <row r="3172" spans="11:11" x14ac:dyDescent="0.35">
      <c r="K3172" s="28"/>
    </row>
    <row r="3173" spans="11:11" x14ac:dyDescent="0.35">
      <c r="K3173" s="28"/>
    </row>
    <row r="3174" spans="11:11" x14ac:dyDescent="0.35">
      <c r="K3174" s="28"/>
    </row>
    <row r="3175" spans="11:11" x14ac:dyDescent="0.35">
      <c r="K3175" s="28"/>
    </row>
    <row r="3176" spans="11:11" x14ac:dyDescent="0.35">
      <c r="K3176" s="28"/>
    </row>
    <row r="3177" spans="11:11" x14ac:dyDescent="0.35">
      <c r="K3177" s="28"/>
    </row>
    <row r="3178" spans="11:11" x14ac:dyDescent="0.35">
      <c r="K3178" s="28"/>
    </row>
    <row r="3179" spans="11:11" x14ac:dyDescent="0.35">
      <c r="K3179" s="28"/>
    </row>
    <row r="3180" spans="11:11" x14ac:dyDescent="0.35">
      <c r="K3180" s="28"/>
    </row>
    <row r="3181" spans="11:11" x14ac:dyDescent="0.35">
      <c r="K3181" s="28"/>
    </row>
    <row r="3182" spans="11:11" x14ac:dyDescent="0.35">
      <c r="K3182" s="28"/>
    </row>
    <row r="3183" spans="11:11" x14ac:dyDescent="0.35">
      <c r="K3183" s="28"/>
    </row>
    <row r="3184" spans="11:11" x14ac:dyDescent="0.35">
      <c r="K3184" s="28"/>
    </row>
    <row r="3185" spans="11:11" x14ac:dyDescent="0.35">
      <c r="K3185" s="28"/>
    </row>
    <row r="3186" spans="11:11" x14ac:dyDescent="0.35">
      <c r="K3186" s="28"/>
    </row>
    <row r="3187" spans="11:11" x14ac:dyDescent="0.35">
      <c r="K3187" s="28"/>
    </row>
    <row r="3188" spans="11:11" x14ac:dyDescent="0.35">
      <c r="K3188" s="28"/>
    </row>
    <row r="3189" spans="11:11" x14ac:dyDescent="0.35">
      <c r="K3189" s="28"/>
    </row>
    <row r="3190" spans="11:11" x14ac:dyDescent="0.35">
      <c r="K3190" s="28"/>
    </row>
    <row r="3191" spans="11:11" x14ac:dyDescent="0.35">
      <c r="K3191" s="28"/>
    </row>
    <row r="3192" spans="11:11" x14ac:dyDescent="0.35">
      <c r="K3192" s="28"/>
    </row>
    <row r="3193" spans="11:11" x14ac:dyDescent="0.35">
      <c r="K3193" s="28"/>
    </row>
    <row r="3194" spans="11:11" x14ac:dyDescent="0.35">
      <c r="K3194" s="28"/>
    </row>
    <row r="3195" spans="11:11" x14ac:dyDescent="0.35">
      <c r="K3195" s="28"/>
    </row>
    <row r="3196" spans="11:11" x14ac:dyDescent="0.35">
      <c r="K3196" s="28"/>
    </row>
    <row r="3197" spans="11:11" x14ac:dyDescent="0.35">
      <c r="K3197" s="28"/>
    </row>
    <row r="3198" spans="11:11" x14ac:dyDescent="0.35">
      <c r="K3198" s="28"/>
    </row>
    <row r="3199" spans="11:11" x14ac:dyDescent="0.35">
      <c r="K3199" s="28"/>
    </row>
    <row r="3200" spans="11:11" x14ac:dyDescent="0.35">
      <c r="K3200" s="28"/>
    </row>
    <row r="3201" spans="11:11" x14ac:dyDescent="0.35">
      <c r="K3201" s="28"/>
    </row>
    <row r="3202" spans="11:11" x14ac:dyDescent="0.35">
      <c r="K3202" s="28"/>
    </row>
    <row r="3203" spans="11:11" x14ac:dyDescent="0.35">
      <c r="K3203" s="28"/>
    </row>
    <row r="3204" spans="11:11" x14ac:dyDescent="0.35">
      <c r="K3204" s="28"/>
    </row>
    <row r="3205" spans="11:11" x14ac:dyDescent="0.35">
      <c r="K3205" s="28"/>
    </row>
    <row r="3206" spans="11:11" x14ac:dyDescent="0.35">
      <c r="K3206" s="28"/>
    </row>
    <row r="3207" spans="11:11" x14ac:dyDescent="0.35">
      <c r="K3207" s="28"/>
    </row>
    <row r="3208" spans="11:11" x14ac:dyDescent="0.35">
      <c r="K3208" s="28"/>
    </row>
    <row r="3209" spans="11:11" x14ac:dyDescent="0.35">
      <c r="K3209" s="28"/>
    </row>
    <row r="3210" spans="11:11" x14ac:dyDescent="0.35">
      <c r="K3210" s="28"/>
    </row>
    <row r="3211" spans="11:11" x14ac:dyDescent="0.35">
      <c r="K3211" s="28"/>
    </row>
    <row r="3212" spans="11:11" x14ac:dyDescent="0.35">
      <c r="K3212" s="28"/>
    </row>
    <row r="3213" spans="11:11" x14ac:dyDescent="0.35">
      <c r="K3213" s="28"/>
    </row>
    <row r="3214" spans="11:11" x14ac:dyDescent="0.35">
      <c r="K3214" s="28"/>
    </row>
    <row r="3215" spans="11:11" x14ac:dyDescent="0.35">
      <c r="K3215" s="28"/>
    </row>
    <row r="3216" spans="11:11" x14ac:dyDescent="0.35">
      <c r="K3216" s="28"/>
    </row>
    <row r="3217" spans="11:11" x14ac:dyDescent="0.35">
      <c r="K3217" s="28"/>
    </row>
    <row r="3218" spans="11:11" x14ac:dyDescent="0.35">
      <c r="K3218" s="28"/>
    </row>
    <row r="3219" spans="11:11" x14ac:dyDescent="0.35">
      <c r="K3219" s="28"/>
    </row>
    <row r="3220" spans="11:11" x14ac:dyDescent="0.35">
      <c r="K3220" s="28"/>
    </row>
    <row r="3221" spans="11:11" x14ac:dyDescent="0.35">
      <c r="K3221" s="28"/>
    </row>
    <row r="3222" spans="11:11" x14ac:dyDescent="0.35">
      <c r="K3222" s="28"/>
    </row>
    <row r="3223" spans="11:11" x14ac:dyDescent="0.35">
      <c r="K3223" s="28"/>
    </row>
    <row r="3224" spans="11:11" x14ac:dyDescent="0.35">
      <c r="K3224" s="28"/>
    </row>
    <row r="3225" spans="11:11" x14ac:dyDescent="0.35">
      <c r="K3225" s="28"/>
    </row>
    <row r="3226" spans="11:11" x14ac:dyDescent="0.35">
      <c r="K3226" s="28"/>
    </row>
    <row r="3227" spans="11:11" x14ac:dyDescent="0.35">
      <c r="K3227" s="28"/>
    </row>
    <row r="3228" spans="11:11" x14ac:dyDescent="0.35">
      <c r="K3228" s="28"/>
    </row>
    <row r="3229" spans="11:11" x14ac:dyDescent="0.35">
      <c r="K3229" s="28"/>
    </row>
    <row r="3230" spans="11:11" x14ac:dyDescent="0.35">
      <c r="K3230" s="28"/>
    </row>
    <row r="3231" spans="11:11" x14ac:dyDescent="0.35">
      <c r="K3231" s="28"/>
    </row>
    <row r="3232" spans="11:11" x14ac:dyDescent="0.35">
      <c r="K3232" s="28"/>
    </row>
    <row r="3233" spans="11:11" x14ac:dyDescent="0.35">
      <c r="K3233" s="28"/>
    </row>
    <row r="3234" spans="11:11" x14ac:dyDescent="0.35">
      <c r="K3234" s="28"/>
    </row>
    <row r="3235" spans="11:11" x14ac:dyDescent="0.35">
      <c r="K3235" s="28"/>
    </row>
    <row r="3236" spans="11:11" x14ac:dyDescent="0.35">
      <c r="K3236" s="28"/>
    </row>
    <row r="3237" spans="11:11" x14ac:dyDescent="0.35">
      <c r="K3237" s="28"/>
    </row>
    <row r="3238" spans="11:11" x14ac:dyDescent="0.35">
      <c r="K3238" s="28"/>
    </row>
    <row r="3239" spans="11:11" x14ac:dyDescent="0.35">
      <c r="K3239" s="28"/>
    </row>
    <row r="3240" spans="11:11" x14ac:dyDescent="0.35">
      <c r="K3240" s="28"/>
    </row>
    <row r="3241" spans="11:11" x14ac:dyDescent="0.35">
      <c r="K3241" s="28"/>
    </row>
    <row r="3242" spans="11:11" x14ac:dyDescent="0.35">
      <c r="K3242" s="28"/>
    </row>
    <row r="3243" spans="11:11" x14ac:dyDescent="0.35">
      <c r="K3243" s="28"/>
    </row>
    <row r="3244" spans="11:11" x14ac:dyDescent="0.35">
      <c r="K3244" s="28"/>
    </row>
    <row r="3245" spans="11:11" x14ac:dyDescent="0.35">
      <c r="K3245" s="28"/>
    </row>
    <row r="3246" spans="11:11" x14ac:dyDescent="0.35">
      <c r="K3246" s="28"/>
    </row>
    <row r="3247" spans="11:11" x14ac:dyDescent="0.35">
      <c r="K3247" s="28"/>
    </row>
    <row r="3248" spans="11:11" x14ac:dyDescent="0.35">
      <c r="K3248" s="28"/>
    </row>
    <row r="3249" spans="11:11" x14ac:dyDescent="0.35">
      <c r="K3249" s="28"/>
    </row>
    <row r="3250" spans="11:11" x14ac:dyDescent="0.35">
      <c r="K3250" s="28"/>
    </row>
    <row r="3251" spans="11:11" x14ac:dyDescent="0.35">
      <c r="K3251" s="28"/>
    </row>
    <row r="3252" spans="11:11" x14ac:dyDescent="0.35">
      <c r="K3252" s="28"/>
    </row>
    <row r="3253" spans="11:11" x14ac:dyDescent="0.35">
      <c r="K3253" s="28"/>
    </row>
    <row r="3254" spans="11:11" x14ac:dyDescent="0.35">
      <c r="K3254" s="28"/>
    </row>
    <row r="3255" spans="11:11" x14ac:dyDescent="0.35">
      <c r="K3255" s="28"/>
    </row>
    <row r="3256" spans="11:11" x14ac:dyDescent="0.35">
      <c r="K3256" s="28"/>
    </row>
    <row r="3257" spans="11:11" x14ac:dyDescent="0.35">
      <c r="K3257" s="28"/>
    </row>
    <row r="3258" spans="11:11" x14ac:dyDescent="0.35">
      <c r="K3258" s="28"/>
    </row>
    <row r="3259" spans="11:11" x14ac:dyDescent="0.35">
      <c r="K3259" s="28"/>
    </row>
    <row r="3260" spans="11:11" x14ac:dyDescent="0.35">
      <c r="K3260" s="28"/>
    </row>
    <row r="3261" spans="11:11" x14ac:dyDescent="0.35">
      <c r="K3261" s="28"/>
    </row>
    <row r="3262" spans="11:11" x14ac:dyDescent="0.35">
      <c r="K3262" s="28"/>
    </row>
    <row r="3263" spans="11:11" x14ac:dyDescent="0.35">
      <c r="K3263" s="28"/>
    </row>
    <row r="3264" spans="11:11" x14ac:dyDescent="0.35">
      <c r="K3264" s="28"/>
    </row>
    <row r="3265" spans="11:11" x14ac:dyDescent="0.35">
      <c r="K3265" s="28"/>
    </row>
    <row r="3266" spans="11:11" x14ac:dyDescent="0.35">
      <c r="K3266" s="28"/>
    </row>
    <row r="3267" spans="11:11" x14ac:dyDescent="0.35">
      <c r="K3267" s="28"/>
    </row>
    <row r="3268" spans="11:11" x14ac:dyDescent="0.35">
      <c r="K3268" s="28"/>
    </row>
    <row r="3269" spans="11:11" x14ac:dyDescent="0.35">
      <c r="K3269" s="28"/>
    </row>
    <row r="3270" spans="11:11" x14ac:dyDescent="0.35">
      <c r="K3270" s="28"/>
    </row>
    <row r="3271" spans="11:11" x14ac:dyDescent="0.35">
      <c r="K3271" s="28"/>
    </row>
    <row r="3272" spans="11:11" x14ac:dyDescent="0.35">
      <c r="K3272" s="28"/>
    </row>
    <row r="3273" spans="11:11" x14ac:dyDescent="0.35">
      <c r="K3273" s="28"/>
    </row>
    <row r="3274" spans="11:11" x14ac:dyDescent="0.35">
      <c r="K3274" s="28"/>
    </row>
    <row r="3275" spans="11:11" x14ac:dyDescent="0.35">
      <c r="K3275" s="28"/>
    </row>
    <row r="3276" spans="11:11" x14ac:dyDescent="0.35">
      <c r="K3276" s="28"/>
    </row>
    <row r="3277" spans="11:11" x14ac:dyDescent="0.35">
      <c r="K3277" s="28"/>
    </row>
    <row r="3278" spans="11:11" x14ac:dyDescent="0.35">
      <c r="K3278" s="28"/>
    </row>
    <row r="3279" spans="11:11" x14ac:dyDescent="0.35">
      <c r="K3279" s="28"/>
    </row>
    <row r="3280" spans="11:11" x14ac:dyDescent="0.35">
      <c r="K3280" s="28"/>
    </row>
    <row r="3281" spans="11:11" x14ac:dyDescent="0.35">
      <c r="K3281" s="28"/>
    </row>
    <row r="3282" spans="11:11" x14ac:dyDescent="0.35">
      <c r="K3282" s="28"/>
    </row>
    <row r="3283" spans="11:11" x14ac:dyDescent="0.35">
      <c r="K3283" s="28"/>
    </row>
    <row r="3284" spans="11:11" x14ac:dyDescent="0.35">
      <c r="K3284" s="28"/>
    </row>
    <row r="3285" spans="11:11" x14ac:dyDescent="0.35">
      <c r="K3285" s="28"/>
    </row>
    <row r="3286" spans="11:11" x14ac:dyDescent="0.35">
      <c r="K3286" s="28"/>
    </row>
    <row r="3287" spans="11:11" x14ac:dyDescent="0.35">
      <c r="K3287" s="28"/>
    </row>
    <row r="3288" spans="11:11" x14ac:dyDescent="0.35">
      <c r="K3288" s="28"/>
    </row>
    <row r="3289" spans="11:11" x14ac:dyDescent="0.35">
      <c r="K3289" s="28"/>
    </row>
    <row r="3290" spans="11:11" x14ac:dyDescent="0.35">
      <c r="K3290" s="28"/>
    </row>
    <row r="3291" spans="11:11" x14ac:dyDescent="0.35">
      <c r="K3291" s="28"/>
    </row>
    <row r="3292" spans="11:11" x14ac:dyDescent="0.35">
      <c r="K3292" s="28"/>
    </row>
    <row r="3293" spans="11:11" x14ac:dyDescent="0.35">
      <c r="K3293" s="28"/>
    </row>
    <row r="3294" spans="11:11" x14ac:dyDescent="0.35">
      <c r="K3294" s="28"/>
    </row>
    <row r="3295" spans="11:11" x14ac:dyDescent="0.35">
      <c r="K3295" s="28"/>
    </row>
    <row r="3296" spans="11:11" x14ac:dyDescent="0.35">
      <c r="K3296" s="28"/>
    </row>
    <row r="3297" spans="11:11" x14ac:dyDescent="0.35">
      <c r="K3297" s="28"/>
    </row>
    <row r="3298" spans="11:11" x14ac:dyDescent="0.35">
      <c r="K3298" s="28"/>
    </row>
    <row r="3299" spans="11:11" x14ac:dyDescent="0.35">
      <c r="K3299" s="28"/>
    </row>
    <row r="3300" spans="11:11" x14ac:dyDescent="0.35">
      <c r="K3300" s="28"/>
    </row>
    <row r="3301" spans="11:11" x14ac:dyDescent="0.35">
      <c r="K3301" s="28"/>
    </row>
    <row r="3302" spans="11:11" x14ac:dyDescent="0.35">
      <c r="K3302" s="28"/>
    </row>
    <row r="3303" spans="11:11" x14ac:dyDescent="0.35">
      <c r="K3303" s="28"/>
    </row>
    <row r="3304" spans="11:11" x14ac:dyDescent="0.35">
      <c r="K3304" s="28"/>
    </row>
    <row r="3305" spans="11:11" x14ac:dyDescent="0.35">
      <c r="K3305" s="28"/>
    </row>
    <row r="3306" spans="11:11" x14ac:dyDescent="0.35">
      <c r="K3306" s="28"/>
    </row>
    <row r="3307" spans="11:11" x14ac:dyDescent="0.35">
      <c r="K3307" s="28"/>
    </row>
    <row r="3308" spans="11:11" x14ac:dyDescent="0.35">
      <c r="K3308" s="28"/>
    </row>
    <row r="3309" spans="11:11" x14ac:dyDescent="0.35">
      <c r="K3309" s="28"/>
    </row>
    <row r="3310" spans="11:11" x14ac:dyDescent="0.35">
      <c r="K3310" s="28"/>
    </row>
    <row r="3311" spans="11:11" x14ac:dyDescent="0.35">
      <c r="K3311" s="28"/>
    </row>
    <row r="3312" spans="11:11" x14ac:dyDescent="0.35">
      <c r="K3312" s="28"/>
    </row>
    <row r="3313" spans="11:11" x14ac:dyDescent="0.35">
      <c r="K3313" s="28"/>
    </row>
    <row r="3314" spans="11:11" x14ac:dyDescent="0.35">
      <c r="K3314" s="28"/>
    </row>
    <row r="3315" spans="11:11" x14ac:dyDescent="0.35">
      <c r="K3315" s="28"/>
    </row>
    <row r="3316" spans="11:11" x14ac:dyDescent="0.35">
      <c r="K3316" s="28"/>
    </row>
    <row r="3317" spans="11:11" x14ac:dyDescent="0.35">
      <c r="K3317" s="28"/>
    </row>
    <row r="3318" spans="11:11" x14ac:dyDescent="0.35">
      <c r="K3318" s="28"/>
    </row>
    <row r="3319" spans="11:11" x14ac:dyDescent="0.35">
      <c r="K3319" s="28"/>
    </row>
    <row r="3320" spans="11:11" x14ac:dyDescent="0.35">
      <c r="K3320" s="28"/>
    </row>
    <row r="3321" spans="11:11" x14ac:dyDescent="0.35">
      <c r="K3321" s="28"/>
    </row>
    <row r="3322" spans="11:11" x14ac:dyDescent="0.35">
      <c r="K3322" s="28"/>
    </row>
    <row r="3323" spans="11:11" x14ac:dyDescent="0.35">
      <c r="K3323" s="28"/>
    </row>
    <row r="3324" spans="11:11" x14ac:dyDescent="0.35">
      <c r="K3324" s="28"/>
    </row>
    <row r="3325" spans="11:11" x14ac:dyDescent="0.35">
      <c r="K3325" s="28"/>
    </row>
    <row r="3326" spans="11:11" x14ac:dyDescent="0.35">
      <c r="K3326" s="28"/>
    </row>
    <row r="3327" spans="11:11" x14ac:dyDescent="0.35">
      <c r="K3327" s="28"/>
    </row>
    <row r="3328" spans="11:11" x14ac:dyDescent="0.35">
      <c r="K3328" s="28"/>
    </row>
    <row r="3329" spans="11:11" x14ac:dyDescent="0.35">
      <c r="K3329" s="28"/>
    </row>
    <row r="3330" spans="11:11" x14ac:dyDescent="0.35">
      <c r="K3330" s="28"/>
    </row>
    <row r="3331" spans="11:11" x14ac:dyDescent="0.35">
      <c r="K3331" s="28"/>
    </row>
    <row r="3332" spans="11:11" x14ac:dyDescent="0.35">
      <c r="K3332" s="28"/>
    </row>
    <row r="3333" spans="11:11" x14ac:dyDescent="0.35">
      <c r="K3333" s="28"/>
    </row>
    <row r="3334" spans="11:11" x14ac:dyDescent="0.35">
      <c r="K3334" s="28"/>
    </row>
    <row r="3335" spans="11:11" x14ac:dyDescent="0.35">
      <c r="K3335" s="28"/>
    </row>
    <row r="3336" spans="11:11" x14ac:dyDescent="0.35">
      <c r="K3336" s="28"/>
    </row>
    <row r="3337" spans="11:11" x14ac:dyDescent="0.35">
      <c r="K3337" s="28"/>
    </row>
    <row r="3338" spans="11:11" x14ac:dyDescent="0.35">
      <c r="K3338" s="28"/>
    </row>
    <row r="3339" spans="11:11" x14ac:dyDescent="0.35">
      <c r="K3339" s="28"/>
    </row>
    <row r="3340" spans="11:11" x14ac:dyDescent="0.35">
      <c r="K3340" s="28"/>
    </row>
    <row r="3341" spans="11:11" x14ac:dyDescent="0.35">
      <c r="K3341" s="28"/>
    </row>
    <row r="3342" spans="11:11" x14ac:dyDescent="0.35">
      <c r="K3342" s="28"/>
    </row>
    <row r="3343" spans="11:11" x14ac:dyDescent="0.35">
      <c r="K3343" s="28"/>
    </row>
    <row r="3344" spans="11:11" x14ac:dyDescent="0.35">
      <c r="K3344" s="28"/>
    </row>
    <row r="3345" spans="11:11" x14ac:dyDescent="0.35">
      <c r="K3345" s="28"/>
    </row>
    <row r="3346" spans="11:11" x14ac:dyDescent="0.35">
      <c r="K3346" s="28"/>
    </row>
    <row r="3347" spans="11:11" x14ac:dyDescent="0.35">
      <c r="K3347" s="28"/>
    </row>
    <row r="3348" spans="11:11" x14ac:dyDescent="0.35">
      <c r="K3348" s="28"/>
    </row>
    <row r="3349" spans="11:11" x14ac:dyDescent="0.35">
      <c r="K3349" s="28"/>
    </row>
    <row r="3350" spans="11:11" x14ac:dyDescent="0.35">
      <c r="K3350" s="28"/>
    </row>
    <row r="3351" spans="11:11" x14ac:dyDescent="0.35">
      <c r="K3351" s="28"/>
    </row>
    <row r="3352" spans="11:11" x14ac:dyDescent="0.35">
      <c r="K3352" s="28"/>
    </row>
    <row r="3353" spans="11:11" x14ac:dyDescent="0.35">
      <c r="K3353" s="28"/>
    </row>
    <row r="3354" spans="11:11" x14ac:dyDescent="0.35">
      <c r="K3354" s="28"/>
    </row>
    <row r="3355" spans="11:11" x14ac:dyDescent="0.35">
      <c r="K3355" s="28"/>
    </row>
    <row r="3356" spans="11:11" x14ac:dyDescent="0.35">
      <c r="K3356" s="28"/>
    </row>
    <row r="3357" spans="11:11" x14ac:dyDescent="0.35">
      <c r="K3357" s="28"/>
    </row>
    <row r="3358" spans="11:11" x14ac:dyDescent="0.35">
      <c r="K3358" s="28"/>
    </row>
    <row r="3359" spans="11:11" x14ac:dyDescent="0.35">
      <c r="K3359" s="28"/>
    </row>
    <row r="3360" spans="11:11" x14ac:dyDescent="0.35">
      <c r="K3360" s="28"/>
    </row>
    <row r="3361" spans="11:11" x14ac:dyDescent="0.35">
      <c r="K3361" s="28"/>
    </row>
    <row r="3362" spans="11:11" x14ac:dyDescent="0.35">
      <c r="K3362" s="28"/>
    </row>
    <row r="3363" spans="11:11" x14ac:dyDescent="0.35">
      <c r="K3363" s="28"/>
    </row>
    <row r="3364" spans="11:11" x14ac:dyDescent="0.35">
      <c r="K3364" s="28"/>
    </row>
    <row r="3365" spans="11:11" x14ac:dyDescent="0.35">
      <c r="K3365" s="28"/>
    </row>
    <row r="3366" spans="11:11" x14ac:dyDescent="0.35">
      <c r="K3366" s="28"/>
    </row>
    <row r="3367" spans="11:11" x14ac:dyDescent="0.35">
      <c r="K3367" s="28"/>
    </row>
    <row r="3368" spans="11:11" x14ac:dyDescent="0.35">
      <c r="K3368" s="28"/>
    </row>
    <row r="3369" spans="11:11" x14ac:dyDescent="0.35">
      <c r="K3369" s="28"/>
    </row>
    <row r="3370" spans="11:11" x14ac:dyDescent="0.35">
      <c r="K3370" s="28"/>
    </row>
    <row r="3371" spans="11:11" x14ac:dyDescent="0.35">
      <c r="K3371" s="28"/>
    </row>
    <row r="3372" spans="11:11" x14ac:dyDescent="0.35">
      <c r="K3372" s="28"/>
    </row>
    <row r="3373" spans="11:11" x14ac:dyDescent="0.35">
      <c r="K3373" s="28"/>
    </row>
    <row r="3374" spans="11:11" x14ac:dyDescent="0.35">
      <c r="K3374" s="28"/>
    </row>
    <row r="3375" spans="11:11" x14ac:dyDescent="0.35">
      <c r="K3375" s="28"/>
    </row>
    <row r="3376" spans="11:11" x14ac:dyDescent="0.35">
      <c r="K3376" s="28"/>
    </row>
    <row r="3377" spans="11:11" x14ac:dyDescent="0.35">
      <c r="K3377" s="28"/>
    </row>
    <row r="3378" spans="11:11" x14ac:dyDescent="0.35">
      <c r="K3378" s="28"/>
    </row>
    <row r="3379" spans="11:11" x14ac:dyDescent="0.35">
      <c r="K3379" s="28"/>
    </row>
    <row r="3380" spans="11:11" x14ac:dyDescent="0.35">
      <c r="K3380" s="28"/>
    </row>
    <row r="3381" spans="11:11" x14ac:dyDescent="0.35">
      <c r="K3381" s="28"/>
    </row>
    <row r="3382" spans="11:11" x14ac:dyDescent="0.35">
      <c r="K3382" s="28"/>
    </row>
    <row r="3383" spans="11:11" x14ac:dyDescent="0.35">
      <c r="K3383" s="28"/>
    </row>
    <row r="3384" spans="11:11" x14ac:dyDescent="0.35">
      <c r="K3384" s="28"/>
    </row>
    <row r="3385" spans="11:11" x14ac:dyDescent="0.35">
      <c r="K3385" s="28"/>
    </row>
    <row r="3386" spans="11:11" x14ac:dyDescent="0.35">
      <c r="K3386" s="28"/>
    </row>
    <row r="3387" spans="11:11" x14ac:dyDescent="0.35">
      <c r="K3387" s="28"/>
    </row>
    <row r="3388" spans="11:11" x14ac:dyDescent="0.35">
      <c r="K3388" s="28"/>
    </row>
    <row r="3389" spans="11:11" x14ac:dyDescent="0.35">
      <c r="K3389" s="28"/>
    </row>
    <row r="3390" spans="11:11" x14ac:dyDescent="0.35">
      <c r="K3390" s="28"/>
    </row>
    <row r="3391" spans="11:11" x14ac:dyDescent="0.35">
      <c r="K3391" s="28"/>
    </row>
    <row r="3392" spans="11:11" x14ac:dyDescent="0.35">
      <c r="K3392" s="28"/>
    </row>
    <row r="3393" spans="11:11" x14ac:dyDescent="0.35">
      <c r="K3393" s="28"/>
    </row>
    <row r="3394" spans="11:11" x14ac:dyDescent="0.35">
      <c r="K3394" s="28"/>
    </row>
    <row r="3395" spans="11:11" x14ac:dyDescent="0.35">
      <c r="K3395" s="28"/>
    </row>
    <row r="3396" spans="11:11" x14ac:dyDescent="0.35">
      <c r="K3396" s="28"/>
    </row>
    <row r="3397" spans="11:11" x14ac:dyDescent="0.35">
      <c r="K3397" s="28"/>
    </row>
    <row r="3398" spans="11:11" x14ac:dyDescent="0.35">
      <c r="K3398" s="28"/>
    </row>
    <row r="3399" spans="11:11" x14ac:dyDescent="0.35">
      <c r="K3399" s="28"/>
    </row>
    <row r="3400" spans="11:11" x14ac:dyDescent="0.35">
      <c r="K3400" s="28"/>
    </row>
    <row r="3401" spans="11:11" x14ac:dyDescent="0.35">
      <c r="K3401" s="28"/>
    </row>
    <row r="3402" spans="11:11" x14ac:dyDescent="0.35">
      <c r="K3402" s="28"/>
    </row>
    <row r="3403" spans="11:11" x14ac:dyDescent="0.35">
      <c r="K3403" s="28"/>
    </row>
    <row r="3404" spans="11:11" x14ac:dyDescent="0.35">
      <c r="K3404" s="28"/>
    </row>
    <row r="3405" spans="11:11" x14ac:dyDescent="0.35">
      <c r="K3405" s="28"/>
    </row>
    <row r="3406" spans="11:11" x14ac:dyDescent="0.35">
      <c r="K3406" s="28"/>
    </row>
    <row r="3407" spans="11:11" x14ac:dyDescent="0.35">
      <c r="K3407" s="28"/>
    </row>
    <row r="3408" spans="11:11" x14ac:dyDescent="0.35">
      <c r="K3408" s="28"/>
    </row>
    <row r="3409" spans="11:11" x14ac:dyDescent="0.35">
      <c r="K3409" s="28"/>
    </row>
    <row r="3410" spans="11:11" x14ac:dyDescent="0.35">
      <c r="K3410" s="28"/>
    </row>
    <row r="3411" spans="11:11" x14ac:dyDescent="0.35">
      <c r="K3411" s="28"/>
    </row>
    <row r="3412" spans="11:11" x14ac:dyDescent="0.35">
      <c r="K3412" s="28"/>
    </row>
    <row r="3413" spans="11:11" x14ac:dyDescent="0.35">
      <c r="K3413" s="28"/>
    </row>
    <row r="3414" spans="11:11" x14ac:dyDescent="0.35">
      <c r="K3414" s="28"/>
    </row>
    <row r="3415" spans="11:11" x14ac:dyDescent="0.35">
      <c r="K3415" s="28"/>
    </row>
    <row r="3416" spans="11:11" x14ac:dyDescent="0.35">
      <c r="K3416" s="28"/>
    </row>
    <row r="3417" spans="11:11" x14ac:dyDescent="0.35">
      <c r="K3417" s="28"/>
    </row>
    <row r="3418" spans="11:11" x14ac:dyDescent="0.35">
      <c r="K3418" s="28"/>
    </row>
    <row r="3419" spans="11:11" x14ac:dyDescent="0.35">
      <c r="K3419" s="28"/>
    </row>
    <row r="3420" spans="11:11" x14ac:dyDescent="0.35">
      <c r="K3420" s="28"/>
    </row>
    <row r="3421" spans="11:11" x14ac:dyDescent="0.35">
      <c r="K3421" s="28"/>
    </row>
    <row r="3422" spans="11:11" x14ac:dyDescent="0.35">
      <c r="K3422" s="28"/>
    </row>
    <row r="3423" spans="11:11" x14ac:dyDescent="0.35">
      <c r="K3423" s="28"/>
    </row>
    <row r="3424" spans="11:11" x14ac:dyDescent="0.35">
      <c r="K3424" s="28"/>
    </row>
    <row r="3425" spans="11:11" x14ac:dyDescent="0.35">
      <c r="K3425" s="28"/>
    </row>
    <row r="3426" spans="11:11" x14ac:dyDescent="0.35">
      <c r="K3426" s="28"/>
    </row>
    <row r="3427" spans="11:11" x14ac:dyDescent="0.35">
      <c r="K3427" s="28"/>
    </row>
    <row r="3428" spans="11:11" x14ac:dyDescent="0.35">
      <c r="K3428" s="28"/>
    </row>
    <row r="3429" spans="11:11" x14ac:dyDescent="0.35">
      <c r="K3429" s="28"/>
    </row>
    <row r="3430" spans="11:11" x14ac:dyDescent="0.35">
      <c r="K3430" s="28"/>
    </row>
    <row r="3431" spans="11:11" x14ac:dyDescent="0.35">
      <c r="K3431" s="28"/>
    </row>
    <row r="3432" spans="11:11" x14ac:dyDescent="0.35">
      <c r="K3432" s="28"/>
    </row>
    <row r="3433" spans="11:11" x14ac:dyDescent="0.35">
      <c r="K3433" s="28"/>
    </row>
    <row r="3434" spans="11:11" x14ac:dyDescent="0.35">
      <c r="K3434" s="28"/>
    </row>
    <row r="3435" spans="11:11" x14ac:dyDescent="0.35">
      <c r="K3435" s="28"/>
    </row>
    <row r="3436" spans="11:11" x14ac:dyDescent="0.35">
      <c r="K3436" s="28"/>
    </row>
    <row r="3437" spans="11:11" x14ac:dyDescent="0.35">
      <c r="K3437" s="28"/>
    </row>
    <row r="3438" spans="11:11" x14ac:dyDescent="0.35">
      <c r="K3438" s="28"/>
    </row>
    <row r="3439" spans="11:11" x14ac:dyDescent="0.35">
      <c r="K3439" s="28"/>
    </row>
    <row r="3440" spans="11:11" x14ac:dyDescent="0.35">
      <c r="K3440" s="28"/>
    </row>
    <row r="3441" spans="11:11" x14ac:dyDescent="0.35">
      <c r="K3441" s="28"/>
    </row>
    <row r="3442" spans="11:11" x14ac:dyDescent="0.35">
      <c r="K3442" s="28"/>
    </row>
    <row r="3443" spans="11:11" x14ac:dyDescent="0.35">
      <c r="K3443" s="28"/>
    </row>
    <row r="3444" spans="11:11" x14ac:dyDescent="0.35">
      <c r="K3444" s="28"/>
    </row>
    <row r="3445" spans="11:11" x14ac:dyDescent="0.35">
      <c r="K3445" s="28"/>
    </row>
    <row r="3446" spans="11:11" x14ac:dyDescent="0.35">
      <c r="K3446" s="28"/>
    </row>
    <row r="3447" spans="11:11" x14ac:dyDescent="0.35">
      <c r="K3447" s="28"/>
    </row>
    <row r="3448" spans="11:11" x14ac:dyDescent="0.35">
      <c r="K3448" s="28"/>
    </row>
    <row r="3449" spans="11:11" x14ac:dyDescent="0.35">
      <c r="K3449" s="28"/>
    </row>
    <row r="3450" spans="11:11" x14ac:dyDescent="0.35">
      <c r="K3450" s="28"/>
    </row>
    <row r="3451" spans="11:11" x14ac:dyDescent="0.35">
      <c r="K3451" s="28"/>
    </row>
    <row r="3452" spans="11:11" x14ac:dyDescent="0.35">
      <c r="K3452" s="28"/>
    </row>
    <row r="3453" spans="11:11" x14ac:dyDescent="0.35">
      <c r="K3453" s="28"/>
    </row>
    <row r="3454" spans="11:11" x14ac:dyDescent="0.35">
      <c r="K3454" s="28"/>
    </row>
    <row r="3455" spans="11:11" x14ac:dyDescent="0.35">
      <c r="K3455" s="28"/>
    </row>
    <row r="3456" spans="11:11" x14ac:dyDescent="0.35">
      <c r="K3456" s="28"/>
    </row>
    <row r="3457" spans="11:11" x14ac:dyDescent="0.35">
      <c r="K3457" s="28"/>
    </row>
    <row r="3458" spans="11:11" x14ac:dyDescent="0.35">
      <c r="K3458" s="28"/>
    </row>
    <row r="3459" spans="11:11" x14ac:dyDescent="0.35">
      <c r="K3459" s="28"/>
    </row>
    <row r="3460" spans="11:11" x14ac:dyDescent="0.35">
      <c r="K3460" s="28"/>
    </row>
    <row r="3461" spans="11:11" x14ac:dyDescent="0.35">
      <c r="K3461" s="28"/>
    </row>
    <row r="3462" spans="11:11" x14ac:dyDescent="0.35">
      <c r="K3462" s="28"/>
    </row>
    <row r="3463" spans="11:11" x14ac:dyDescent="0.35">
      <c r="K3463" s="28"/>
    </row>
    <row r="3464" spans="11:11" x14ac:dyDescent="0.35">
      <c r="K3464" s="28"/>
    </row>
    <row r="3465" spans="11:11" x14ac:dyDescent="0.35">
      <c r="K3465" s="28"/>
    </row>
    <row r="3466" spans="11:11" x14ac:dyDescent="0.35">
      <c r="K3466" s="28"/>
    </row>
    <row r="3467" spans="11:11" x14ac:dyDescent="0.35">
      <c r="K3467" s="28"/>
    </row>
    <row r="3468" spans="11:11" x14ac:dyDescent="0.35">
      <c r="K3468" s="28"/>
    </row>
    <row r="3469" spans="11:11" x14ac:dyDescent="0.35">
      <c r="K3469" s="28"/>
    </row>
    <row r="3470" spans="11:11" x14ac:dyDescent="0.35">
      <c r="K3470" s="28"/>
    </row>
    <row r="3471" spans="11:11" x14ac:dyDescent="0.35">
      <c r="K3471" s="28"/>
    </row>
    <row r="3472" spans="11:11" x14ac:dyDescent="0.35">
      <c r="K3472" s="28"/>
    </row>
    <row r="3473" spans="11:11" x14ac:dyDescent="0.35">
      <c r="K3473" s="28"/>
    </row>
    <row r="3474" spans="11:11" x14ac:dyDescent="0.35">
      <c r="K3474" s="28"/>
    </row>
    <row r="3475" spans="11:11" x14ac:dyDescent="0.35">
      <c r="K3475" s="28"/>
    </row>
    <row r="3476" spans="11:11" x14ac:dyDescent="0.35">
      <c r="K3476" s="28"/>
    </row>
    <row r="3477" spans="11:11" x14ac:dyDescent="0.35">
      <c r="K3477" s="28"/>
    </row>
    <row r="3478" spans="11:11" x14ac:dyDescent="0.35">
      <c r="K3478" s="28"/>
    </row>
    <row r="3479" spans="11:11" x14ac:dyDescent="0.35">
      <c r="K3479" s="28"/>
    </row>
    <row r="3480" spans="11:11" x14ac:dyDescent="0.35">
      <c r="K3480" s="28"/>
    </row>
    <row r="3481" spans="11:11" x14ac:dyDescent="0.35">
      <c r="K3481" s="28"/>
    </row>
    <row r="3482" spans="11:11" x14ac:dyDescent="0.35">
      <c r="K3482" s="28"/>
    </row>
    <row r="3483" spans="11:11" x14ac:dyDescent="0.35">
      <c r="K3483" s="28"/>
    </row>
    <row r="3484" spans="11:11" x14ac:dyDescent="0.35">
      <c r="K3484" s="28"/>
    </row>
    <row r="3485" spans="11:11" x14ac:dyDescent="0.35">
      <c r="K3485" s="28"/>
    </row>
    <row r="3486" spans="11:11" x14ac:dyDescent="0.35">
      <c r="K3486" s="28"/>
    </row>
    <row r="3487" spans="11:11" x14ac:dyDescent="0.35">
      <c r="K3487" s="28"/>
    </row>
    <row r="3488" spans="11:11" x14ac:dyDescent="0.35">
      <c r="K3488" s="28"/>
    </row>
    <row r="3489" spans="11:11" x14ac:dyDescent="0.35">
      <c r="K3489" s="28"/>
    </row>
    <row r="3490" spans="11:11" x14ac:dyDescent="0.35">
      <c r="K3490" s="28"/>
    </row>
    <row r="3491" spans="11:11" x14ac:dyDescent="0.35">
      <c r="K3491" s="28"/>
    </row>
    <row r="3492" spans="11:11" x14ac:dyDescent="0.35">
      <c r="K3492" s="28"/>
    </row>
    <row r="3493" spans="11:11" x14ac:dyDescent="0.35">
      <c r="K3493" s="28"/>
    </row>
    <row r="3494" spans="11:11" x14ac:dyDescent="0.35">
      <c r="K3494" s="28"/>
    </row>
    <row r="3495" spans="11:11" x14ac:dyDescent="0.35">
      <c r="K3495" s="28"/>
    </row>
    <row r="3496" spans="11:11" x14ac:dyDescent="0.35">
      <c r="K3496" s="28"/>
    </row>
    <row r="3497" spans="11:11" x14ac:dyDescent="0.35">
      <c r="K3497" s="28"/>
    </row>
    <row r="3498" spans="11:11" x14ac:dyDescent="0.35">
      <c r="K3498" s="28"/>
    </row>
    <row r="3499" spans="11:11" x14ac:dyDescent="0.35">
      <c r="K3499" s="28"/>
    </row>
    <row r="3500" spans="11:11" x14ac:dyDescent="0.35">
      <c r="K3500" s="28"/>
    </row>
    <row r="3501" spans="11:11" x14ac:dyDescent="0.35">
      <c r="K3501" s="28"/>
    </row>
    <row r="3502" spans="11:11" x14ac:dyDescent="0.35">
      <c r="K3502" s="28"/>
    </row>
    <row r="3503" spans="11:11" x14ac:dyDescent="0.35">
      <c r="K3503" s="28"/>
    </row>
    <row r="3504" spans="11:11" x14ac:dyDescent="0.35">
      <c r="K3504" s="28"/>
    </row>
    <row r="3505" spans="11:11" x14ac:dyDescent="0.35">
      <c r="K3505" s="28"/>
    </row>
    <row r="3506" spans="11:11" x14ac:dyDescent="0.35">
      <c r="K3506" s="28"/>
    </row>
    <row r="3507" spans="11:11" x14ac:dyDescent="0.35">
      <c r="K3507" s="28"/>
    </row>
    <row r="3508" spans="11:11" x14ac:dyDescent="0.35">
      <c r="K3508" s="28"/>
    </row>
    <row r="3509" spans="11:11" x14ac:dyDescent="0.35">
      <c r="K3509" s="28"/>
    </row>
    <row r="3510" spans="11:11" x14ac:dyDescent="0.35">
      <c r="K3510" s="28"/>
    </row>
    <row r="3511" spans="11:11" x14ac:dyDescent="0.35">
      <c r="K3511" s="28"/>
    </row>
    <row r="3512" spans="11:11" x14ac:dyDescent="0.35">
      <c r="K3512" s="28"/>
    </row>
    <row r="3513" spans="11:11" x14ac:dyDescent="0.35">
      <c r="K3513" s="28"/>
    </row>
    <row r="3514" spans="11:11" x14ac:dyDescent="0.35">
      <c r="K3514" s="28"/>
    </row>
    <row r="3515" spans="11:11" x14ac:dyDescent="0.35">
      <c r="K3515" s="28"/>
    </row>
    <row r="3516" spans="11:11" x14ac:dyDescent="0.35">
      <c r="K3516" s="28"/>
    </row>
    <row r="3517" spans="11:11" x14ac:dyDescent="0.35">
      <c r="K3517" s="28"/>
    </row>
    <row r="3518" spans="11:11" x14ac:dyDescent="0.35">
      <c r="K3518" s="28"/>
    </row>
    <row r="3519" spans="11:11" x14ac:dyDescent="0.35">
      <c r="K3519" s="28"/>
    </row>
    <row r="3520" spans="11:11" x14ac:dyDescent="0.35">
      <c r="K3520" s="28"/>
    </row>
    <row r="3521" spans="11:11" x14ac:dyDescent="0.35">
      <c r="K3521" s="28"/>
    </row>
    <row r="3522" spans="11:11" x14ac:dyDescent="0.35">
      <c r="K3522" s="28"/>
    </row>
    <row r="3523" spans="11:11" x14ac:dyDescent="0.35">
      <c r="K3523" s="28"/>
    </row>
    <row r="3524" spans="11:11" x14ac:dyDescent="0.35">
      <c r="K3524" s="28"/>
    </row>
    <row r="3525" spans="11:11" x14ac:dyDescent="0.35">
      <c r="K3525" s="28"/>
    </row>
    <row r="3526" spans="11:11" x14ac:dyDescent="0.35">
      <c r="K3526" s="28"/>
    </row>
    <row r="3527" spans="11:11" x14ac:dyDescent="0.35">
      <c r="K3527" s="28"/>
    </row>
    <row r="3528" spans="11:11" x14ac:dyDescent="0.35">
      <c r="K3528" s="28"/>
    </row>
    <row r="3529" spans="11:11" x14ac:dyDescent="0.35">
      <c r="K3529" s="28"/>
    </row>
    <row r="3530" spans="11:11" x14ac:dyDescent="0.35">
      <c r="K3530" s="28"/>
    </row>
    <row r="3531" spans="11:11" x14ac:dyDescent="0.35">
      <c r="K3531" s="28"/>
    </row>
    <row r="3532" spans="11:11" x14ac:dyDescent="0.35">
      <c r="K3532" s="28"/>
    </row>
    <row r="3533" spans="11:11" x14ac:dyDescent="0.35">
      <c r="K3533" s="28"/>
    </row>
    <row r="3534" spans="11:11" x14ac:dyDescent="0.35">
      <c r="K3534" s="28"/>
    </row>
    <row r="3535" spans="11:11" x14ac:dyDescent="0.35">
      <c r="K3535" s="28"/>
    </row>
    <row r="3536" spans="11:11" x14ac:dyDescent="0.35">
      <c r="K3536" s="28"/>
    </row>
    <row r="3537" spans="11:11" x14ac:dyDescent="0.35">
      <c r="K3537" s="28"/>
    </row>
    <row r="3538" spans="11:11" x14ac:dyDescent="0.35">
      <c r="K3538" s="28"/>
    </row>
    <row r="3539" spans="11:11" x14ac:dyDescent="0.35">
      <c r="K3539" s="28"/>
    </row>
    <row r="3540" spans="11:11" x14ac:dyDescent="0.35">
      <c r="K3540" s="28"/>
    </row>
    <row r="3541" spans="11:11" x14ac:dyDescent="0.35">
      <c r="K3541" s="28"/>
    </row>
    <row r="3542" spans="11:11" x14ac:dyDescent="0.35">
      <c r="K3542" s="28"/>
    </row>
    <row r="3543" spans="11:11" x14ac:dyDescent="0.35">
      <c r="K3543" s="28"/>
    </row>
    <row r="3544" spans="11:11" x14ac:dyDescent="0.35">
      <c r="K3544" s="28"/>
    </row>
    <row r="3545" spans="11:11" x14ac:dyDescent="0.35">
      <c r="K3545" s="28"/>
    </row>
    <row r="3546" spans="11:11" x14ac:dyDescent="0.35">
      <c r="K3546" s="28"/>
    </row>
    <row r="3547" spans="11:11" x14ac:dyDescent="0.35">
      <c r="K3547" s="28"/>
    </row>
    <row r="3548" spans="11:11" x14ac:dyDescent="0.35">
      <c r="K3548" s="28"/>
    </row>
    <row r="3549" spans="11:11" x14ac:dyDescent="0.35">
      <c r="K3549" s="28"/>
    </row>
    <row r="3550" spans="11:11" x14ac:dyDescent="0.35">
      <c r="K3550" s="28"/>
    </row>
    <row r="3551" spans="11:11" x14ac:dyDescent="0.35">
      <c r="K3551" s="28"/>
    </row>
    <row r="3552" spans="11:11" x14ac:dyDescent="0.35">
      <c r="K3552" s="28"/>
    </row>
    <row r="3553" spans="11:11" x14ac:dyDescent="0.35">
      <c r="K3553" s="28"/>
    </row>
    <row r="3554" spans="11:11" x14ac:dyDescent="0.35">
      <c r="K3554" s="28"/>
    </row>
    <row r="3555" spans="11:11" x14ac:dyDescent="0.35">
      <c r="K3555" s="28"/>
    </row>
    <row r="3556" spans="11:11" x14ac:dyDescent="0.35">
      <c r="K3556" s="28"/>
    </row>
    <row r="3557" spans="11:11" x14ac:dyDescent="0.35">
      <c r="K3557" s="28"/>
    </row>
    <row r="3558" spans="11:11" x14ac:dyDescent="0.35">
      <c r="K3558" s="28"/>
    </row>
    <row r="3559" spans="11:11" x14ac:dyDescent="0.35">
      <c r="K3559" s="28"/>
    </row>
    <row r="3560" spans="11:11" x14ac:dyDescent="0.35">
      <c r="K3560" s="28"/>
    </row>
    <row r="3561" spans="11:11" x14ac:dyDescent="0.35">
      <c r="K3561" s="28"/>
    </row>
    <row r="3562" spans="11:11" x14ac:dyDescent="0.35">
      <c r="K3562" s="28"/>
    </row>
    <row r="3563" spans="11:11" x14ac:dyDescent="0.35">
      <c r="K3563" s="28"/>
    </row>
    <row r="3564" spans="11:11" x14ac:dyDescent="0.35">
      <c r="K3564" s="28"/>
    </row>
    <row r="3565" spans="11:11" x14ac:dyDescent="0.35">
      <c r="K3565" s="28"/>
    </row>
    <row r="3566" spans="11:11" x14ac:dyDescent="0.35">
      <c r="K3566" s="28"/>
    </row>
    <row r="3567" spans="11:11" x14ac:dyDescent="0.35">
      <c r="K3567" s="28"/>
    </row>
    <row r="3568" spans="11:11" x14ac:dyDescent="0.35">
      <c r="K3568" s="28"/>
    </row>
    <row r="3569" spans="11:11" x14ac:dyDescent="0.35">
      <c r="K3569" s="28"/>
    </row>
    <row r="3570" spans="11:11" x14ac:dyDescent="0.35">
      <c r="K3570" s="28"/>
    </row>
    <row r="3571" spans="11:11" x14ac:dyDescent="0.35">
      <c r="K3571" s="28"/>
    </row>
    <row r="3572" spans="11:11" x14ac:dyDescent="0.35">
      <c r="K3572" s="28"/>
    </row>
    <row r="3573" spans="11:11" x14ac:dyDescent="0.35">
      <c r="K3573" s="28"/>
    </row>
    <row r="3574" spans="11:11" x14ac:dyDescent="0.35">
      <c r="K3574" s="28"/>
    </row>
    <row r="3575" spans="11:11" x14ac:dyDescent="0.35">
      <c r="K3575" s="28"/>
    </row>
    <row r="3576" spans="11:11" x14ac:dyDescent="0.35">
      <c r="K3576" s="28"/>
    </row>
    <row r="3577" spans="11:11" x14ac:dyDescent="0.35">
      <c r="K3577" s="28"/>
    </row>
    <row r="3578" spans="11:11" x14ac:dyDescent="0.35">
      <c r="K3578" s="28"/>
    </row>
    <row r="3579" spans="11:11" x14ac:dyDescent="0.35">
      <c r="K3579" s="28"/>
    </row>
    <row r="3580" spans="11:11" x14ac:dyDescent="0.35">
      <c r="K3580" s="28"/>
    </row>
    <row r="3581" spans="11:11" x14ac:dyDescent="0.35">
      <c r="K3581" s="28"/>
    </row>
    <row r="3582" spans="11:11" x14ac:dyDescent="0.35">
      <c r="K3582" s="28"/>
    </row>
    <row r="3583" spans="11:11" x14ac:dyDescent="0.35">
      <c r="K3583" s="28"/>
    </row>
    <row r="3584" spans="11:11" x14ac:dyDescent="0.35">
      <c r="K3584" s="28"/>
    </row>
    <row r="3585" spans="11:11" x14ac:dyDescent="0.35">
      <c r="K3585" s="28"/>
    </row>
    <row r="3586" spans="11:11" x14ac:dyDescent="0.35">
      <c r="K3586" s="28"/>
    </row>
    <row r="3587" spans="11:11" x14ac:dyDescent="0.35">
      <c r="K3587" s="28"/>
    </row>
    <row r="3588" spans="11:11" x14ac:dyDescent="0.35">
      <c r="K3588" s="28"/>
    </row>
    <row r="3589" spans="11:11" x14ac:dyDescent="0.35">
      <c r="K3589" s="28"/>
    </row>
    <row r="3590" spans="11:11" x14ac:dyDescent="0.35">
      <c r="K3590" s="28"/>
    </row>
    <row r="3591" spans="11:11" x14ac:dyDescent="0.35">
      <c r="K3591" s="28"/>
    </row>
    <row r="3592" spans="11:11" x14ac:dyDescent="0.35">
      <c r="K3592" s="28"/>
    </row>
    <row r="3593" spans="11:11" x14ac:dyDescent="0.35">
      <c r="K3593" s="28"/>
    </row>
    <row r="3594" spans="11:11" x14ac:dyDescent="0.35">
      <c r="K3594" s="28"/>
    </row>
    <row r="3595" spans="11:11" x14ac:dyDescent="0.35">
      <c r="K3595" s="28"/>
    </row>
    <row r="3596" spans="11:11" x14ac:dyDescent="0.35">
      <c r="K3596" s="28"/>
    </row>
    <row r="3597" spans="11:11" x14ac:dyDescent="0.35">
      <c r="K3597" s="28"/>
    </row>
    <row r="3598" spans="11:11" x14ac:dyDescent="0.35">
      <c r="K3598" s="28"/>
    </row>
    <row r="3599" spans="11:11" x14ac:dyDescent="0.35">
      <c r="K3599" s="28"/>
    </row>
    <row r="3600" spans="11:11" x14ac:dyDescent="0.35">
      <c r="K3600" s="28"/>
    </row>
    <row r="3601" spans="11:11" x14ac:dyDescent="0.35">
      <c r="K3601" s="28"/>
    </row>
    <row r="3602" spans="11:11" x14ac:dyDescent="0.35">
      <c r="K3602" s="28"/>
    </row>
    <row r="3603" spans="11:11" x14ac:dyDescent="0.35">
      <c r="K3603" s="28"/>
    </row>
    <row r="3604" spans="11:11" x14ac:dyDescent="0.35">
      <c r="K3604" s="28"/>
    </row>
    <row r="3605" spans="11:11" x14ac:dyDescent="0.35">
      <c r="K3605" s="28"/>
    </row>
    <row r="3606" spans="11:11" x14ac:dyDescent="0.35">
      <c r="K3606" s="28"/>
    </row>
    <row r="3607" spans="11:11" x14ac:dyDescent="0.35">
      <c r="K3607" s="28"/>
    </row>
    <row r="3608" spans="11:11" x14ac:dyDescent="0.35">
      <c r="K3608" s="28"/>
    </row>
    <row r="3609" spans="11:11" x14ac:dyDescent="0.35">
      <c r="K3609" s="28"/>
    </row>
    <row r="3610" spans="11:11" x14ac:dyDescent="0.35">
      <c r="K3610" s="28"/>
    </row>
    <row r="3611" spans="11:11" x14ac:dyDescent="0.35">
      <c r="K3611" s="28"/>
    </row>
    <row r="3612" spans="11:11" x14ac:dyDescent="0.35">
      <c r="K3612" s="28"/>
    </row>
    <row r="3613" spans="11:11" x14ac:dyDescent="0.35">
      <c r="K3613" s="28"/>
    </row>
    <row r="3614" spans="11:11" x14ac:dyDescent="0.35">
      <c r="K3614" s="28"/>
    </row>
    <row r="3615" spans="11:11" x14ac:dyDescent="0.35">
      <c r="K3615" s="28"/>
    </row>
    <row r="3616" spans="11:11" x14ac:dyDescent="0.35">
      <c r="K3616" s="28"/>
    </row>
    <row r="3617" spans="11:11" x14ac:dyDescent="0.35">
      <c r="K3617" s="28"/>
    </row>
    <row r="3618" spans="11:11" x14ac:dyDescent="0.35">
      <c r="K3618" s="28"/>
    </row>
    <row r="3619" spans="11:11" x14ac:dyDescent="0.35">
      <c r="K3619" s="28"/>
    </row>
    <row r="3620" spans="11:11" x14ac:dyDescent="0.35">
      <c r="K3620" s="28"/>
    </row>
    <row r="3621" spans="11:11" x14ac:dyDescent="0.35">
      <c r="K3621" s="28"/>
    </row>
    <row r="3622" spans="11:11" x14ac:dyDescent="0.35">
      <c r="K3622" s="28"/>
    </row>
    <row r="3623" spans="11:11" x14ac:dyDescent="0.35">
      <c r="K3623" s="28"/>
    </row>
    <row r="3624" spans="11:11" x14ac:dyDescent="0.35">
      <c r="K3624" s="28"/>
    </row>
    <row r="3625" spans="11:11" x14ac:dyDescent="0.35">
      <c r="K3625" s="28"/>
    </row>
    <row r="3626" spans="11:11" x14ac:dyDescent="0.35">
      <c r="K3626" s="28"/>
    </row>
    <row r="3627" spans="11:11" x14ac:dyDescent="0.35">
      <c r="K3627" s="28"/>
    </row>
    <row r="3628" spans="11:11" x14ac:dyDescent="0.35">
      <c r="K3628" s="28"/>
    </row>
    <row r="3629" spans="11:11" x14ac:dyDescent="0.35">
      <c r="K3629" s="28"/>
    </row>
    <row r="3630" spans="11:11" x14ac:dyDescent="0.35">
      <c r="K3630" s="28"/>
    </row>
    <row r="3631" spans="11:11" x14ac:dyDescent="0.35">
      <c r="K3631" s="28"/>
    </row>
    <row r="3632" spans="11:11" x14ac:dyDescent="0.35">
      <c r="K3632" s="28"/>
    </row>
    <row r="3633" spans="11:11" x14ac:dyDescent="0.35">
      <c r="K3633" s="28"/>
    </row>
    <row r="3634" spans="11:11" x14ac:dyDescent="0.35">
      <c r="K3634" s="28"/>
    </row>
    <row r="3635" spans="11:11" x14ac:dyDescent="0.35">
      <c r="K3635" s="28"/>
    </row>
    <row r="3636" spans="11:11" x14ac:dyDescent="0.35">
      <c r="K3636" s="28"/>
    </row>
    <row r="3637" spans="11:11" x14ac:dyDescent="0.35">
      <c r="K3637" s="28"/>
    </row>
    <row r="3638" spans="11:11" x14ac:dyDescent="0.35">
      <c r="K3638" s="28"/>
    </row>
    <row r="3639" spans="11:11" x14ac:dyDescent="0.35">
      <c r="K3639" s="28"/>
    </row>
    <row r="3640" spans="11:11" x14ac:dyDescent="0.35">
      <c r="K3640" s="28"/>
    </row>
    <row r="3641" spans="11:11" x14ac:dyDescent="0.35">
      <c r="K3641" s="28"/>
    </row>
    <row r="3642" spans="11:11" x14ac:dyDescent="0.35">
      <c r="K3642" s="28"/>
    </row>
    <row r="3643" spans="11:11" x14ac:dyDescent="0.35">
      <c r="K3643" s="28"/>
    </row>
    <row r="3644" spans="11:11" x14ac:dyDescent="0.35">
      <c r="K3644" s="28"/>
    </row>
    <row r="3645" spans="11:11" x14ac:dyDescent="0.35">
      <c r="K3645" s="28"/>
    </row>
    <row r="3646" spans="11:11" x14ac:dyDescent="0.35">
      <c r="K3646" s="28"/>
    </row>
    <row r="3647" spans="11:11" x14ac:dyDescent="0.35">
      <c r="K3647" s="28"/>
    </row>
    <row r="3648" spans="11:11" x14ac:dyDescent="0.35">
      <c r="K3648" s="28"/>
    </row>
    <row r="3649" spans="11:11" x14ac:dyDescent="0.35">
      <c r="K3649" s="28"/>
    </row>
    <row r="3650" spans="11:11" x14ac:dyDescent="0.35">
      <c r="K3650" s="28"/>
    </row>
    <row r="3651" spans="11:11" x14ac:dyDescent="0.35">
      <c r="K3651" s="28"/>
    </row>
    <row r="3652" spans="11:11" x14ac:dyDescent="0.35">
      <c r="K3652" s="28"/>
    </row>
    <row r="3653" spans="11:11" x14ac:dyDescent="0.35">
      <c r="K3653" s="28"/>
    </row>
    <row r="3654" spans="11:11" x14ac:dyDescent="0.35">
      <c r="K3654" s="28"/>
    </row>
    <row r="3655" spans="11:11" x14ac:dyDescent="0.35">
      <c r="K3655" s="28"/>
    </row>
    <row r="3656" spans="11:11" x14ac:dyDescent="0.35">
      <c r="K3656" s="28"/>
    </row>
    <row r="3657" spans="11:11" x14ac:dyDescent="0.35">
      <c r="K3657" s="28"/>
    </row>
    <row r="3658" spans="11:11" x14ac:dyDescent="0.35">
      <c r="K3658" s="28"/>
    </row>
    <row r="3659" spans="11:11" x14ac:dyDescent="0.35">
      <c r="K3659" s="28"/>
    </row>
    <row r="3660" spans="11:11" x14ac:dyDescent="0.35">
      <c r="K3660" s="28"/>
    </row>
    <row r="3661" spans="11:11" x14ac:dyDescent="0.35">
      <c r="K3661" s="28"/>
    </row>
    <row r="3662" spans="11:11" x14ac:dyDescent="0.35">
      <c r="K3662" s="28"/>
    </row>
    <row r="3663" spans="11:11" x14ac:dyDescent="0.35">
      <c r="K3663" s="28"/>
    </row>
    <row r="3664" spans="11:11" x14ac:dyDescent="0.35">
      <c r="K3664" s="28"/>
    </row>
    <row r="3665" spans="11:11" x14ac:dyDescent="0.35">
      <c r="K3665" s="28"/>
    </row>
    <row r="3666" spans="11:11" x14ac:dyDescent="0.35">
      <c r="K3666" s="28"/>
    </row>
    <row r="3667" spans="11:11" x14ac:dyDescent="0.35">
      <c r="K3667" s="28"/>
    </row>
    <row r="3668" spans="11:11" x14ac:dyDescent="0.35">
      <c r="K3668" s="28"/>
    </row>
    <row r="3669" spans="11:11" x14ac:dyDescent="0.35">
      <c r="K3669" s="28"/>
    </row>
    <row r="3670" spans="11:11" x14ac:dyDescent="0.35">
      <c r="K3670" s="28"/>
    </row>
    <row r="3671" spans="11:11" x14ac:dyDescent="0.35">
      <c r="K3671" s="28"/>
    </row>
    <row r="3672" spans="11:11" x14ac:dyDescent="0.35">
      <c r="K3672" s="28"/>
    </row>
    <row r="3673" spans="11:11" x14ac:dyDescent="0.35">
      <c r="K3673" s="28"/>
    </row>
    <row r="3674" spans="11:11" x14ac:dyDescent="0.35">
      <c r="K3674" s="28"/>
    </row>
    <row r="3675" spans="11:11" x14ac:dyDescent="0.35">
      <c r="K3675" s="28"/>
    </row>
    <row r="3676" spans="11:11" x14ac:dyDescent="0.35">
      <c r="K3676" s="28"/>
    </row>
    <row r="3677" spans="11:11" x14ac:dyDescent="0.35">
      <c r="K3677" s="28"/>
    </row>
    <row r="3678" spans="11:11" x14ac:dyDescent="0.35">
      <c r="K3678" s="28"/>
    </row>
    <row r="3679" spans="11:11" x14ac:dyDescent="0.35">
      <c r="K3679" s="28"/>
    </row>
    <row r="3680" spans="11:11" x14ac:dyDescent="0.35">
      <c r="K3680" s="28"/>
    </row>
    <row r="3681" spans="11:11" x14ac:dyDescent="0.35">
      <c r="K3681" s="28"/>
    </row>
    <row r="3682" spans="11:11" x14ac:dyDescent="0.35">
      <c r="K3682" s="28"/>
    </row>
    <row r="3683" spans="11:11" x14ac:dyDescent="0.35">
      <c r="K3683" s="28"/>
    </row>
    <row r="3684" spans="11:11" x14ac:dyDescent="0.35">
      <c r="K3684" s="28"/>
    </row>
    <row r="3685" spans="11:11" x14ac:dyDescent="0.35">
      <c r="K3685" s="28"/>
    </row>
    <row r="3686" spans="11:11" x14ac:dyDescent="0.35">
      <c r="K3686" s="28"/>
    </row>
    <row r="3687" spans="11:11" x14ac:dyDescent="0.35">
      <c r="K3687" s="28"/>
    </row>
    <row r="3688" spans="11:11" x14ac:dyDescent="0.35">
      <c r="K3688" s="28"/>
    </row>
    <row r="3689" spans="11:11" x14ac:dyDescent="0.35">
      <c r="K3689" s="28"/>
    </row>
    <row r="3690" spans="11:11" x14ac:dyDescent="0.35">
      <c r="K3690" s="28"/>
    </row>
    <row r="3691" spans="11:11" x14ac:dyDescent="0.35">
      <c r="K3691" s="28"/>
    </row>
    <row r="3692" spans="11:11" x14ac:dyDescent="0.35">
      <c r="K3692" s="28"/>
    </row>
    <row r="3693" spans="11:11" x14ac:dyDescent="0.35">
      <c r="K3693" s="28"/>
    </row>
    <row r="3694" spans="11:11" x14ac:dyDescent="0.35">
      <c r="K3694" s="28"/>
    </row>
    <row r="3695" spans="11:11" x14ac:dyDescent="0.35">
      <c r="K3695" s="28"/>
    </row>
    <row r="3696" spans="11:11" x14ac:dyDescent="0.35">
      <c r="K3696" s="28"/>
    </row>
    <row r="3697" spans="11:11" x14ac:dyDescent="0.35">
      <c r="K3697" s="28"/>
    </row>
    <row r="3698" spans="11:11" x14ac:dyDescent="0.35">
      <c r="K3698" s="28"/>
    </row>
    <row r="3699" spans="11:11" x14ac:dyDescent="0.35">
      <c r="K3699" s="28"/>
    </row>
    <row r="3700" spans="11:11" x14ac:dyDescent="0.35">
      <c r="K3700" s="28"/>
    </row>
    <row r="3701" spans="11:11" x14ac:dyDescent="0.35">
      <c r="K3701" s="28"/>
    </row>
    <row r="3702" spans="11:11" x14ac:dyDescent="0.35">
      <c r="K3702" s="28"/>
    </row>
    <row r="3703" spans="11:11" x14ac:dyDescent="0.35">
      <c r="K3703" s="28"/>
    </row>
    <row r="3704" spans="11:11" x14ac:dyDescent="0.35">
      <c r="K3704" s="28"/>
    </row>
    <row r="3705" spans="11:11" x14ac:dyDescent="0.35">
      <c r="K3705" s="28"/>
    </row>
    <row r="3706" spans="11:11" x14ac:dyDescent="0.35">
      <c r="K3706" s="28"/>
    </row>
    <row r="3707" spans="11:11" x14ac:dyDescent="0.35">
      <c r="K3707" s="28"/>
    </row>
    <row r="3708" spans="11:11" x14ac:dyDescent="0.35">
      <c r="K3708" s="28"/>
    </row>
    <row r="3709" spans="11:11" x14ac:dyDescent="0.35">
      <c r="K3709" s="28"/>
    </row>
    <row r="3710" spans="11:11" x14ac:dyDescent="0.35">
      <c r="K3710" s="28"/>
    </row>
    <row r="3711" spans="11:11" x14ac:dyDescent="0.35">
      <c r="K3711" s="28"/>
    </row>
    <row r="3712" spans="11:11" x14ac:dyDescent="0.35">
      <c r="K3712" s="28"/>
    </row>
    <row r="3713" spans="11:11" x14ac:dyDescent="0.35">
      <c r="K3713" s="28"/>
    </row>
    <row r="3714" spans="11:11" x14ac:dyDescent="0.35">
      <c r="K3714" s="28"/>
    </row>
    <row r="3715" spans="11:11" x14ac:dyDescent="0.35">
      <c r="K3715" s="28"/>
    </row>
    <row r="3716" spans="11:11" x14ac:dyDescent="0.35">
      <c r="K3716" s="28"/>
    </row>
    <row r="3717" spans="11:11" x14ac:dyDescent="0.35">
      <c r="K3717" s="28"/>
    </row>
    <row r="3718" spans="11:11" x14ac:dyDescent="0.35">
      <c r="K3718" s="28"/>
    </row>
    <row r="3719" spans="11:11" x14ac:dyDescent="0.35">
      <c r="K3719" s="28"/>
    </row>
    <row r="3720" spans="11:11" x14ac:dyDescent="0.35">
      <c r="K3720" s="28"/>
    </row>
    <row r="3721" spans="11:11" x14ac:dyDescent="0.35">
      <c r="K3721" s="28"/>
    </row>
    <row r="3722" spans="11:11" x14ac:dyDescent="0.35">
      <c r="K3722" s="28"/>
    </row>
    <row r="3723" spans="11:11" x14ac:dyDescent="0.35">
      <c r="K3723" s="28"/>
    </row>
    <row r="3724" spans="11:11" x14ac:dyDescent="0.35">
      <c r="K3724" s="28"/>
    </row>
    <row r="3725" spans="11:11" x14ac:dyDescent="0.35">
      <c r="K3725" s="28"/>
    </row>
    <row r="3726" spans="11:11" x14ac:dyDescent="0.35">
      <c r="K3726" s="28"/>
    </row>
    <row r="3727" spans="11:11" x14ac:dyDescent="0.35">
      <c r="K3727" s="28"/>
    </row>
    <row r="3728" spans="11:11" x14ac:dyDescent="0.35">
      <c r="K3728" s="28"/>
    </row>
    <row r="3729" spans="11:11" x14ac:dyDescent="0.35">
      <c r="K3729" s="28"/>
    </row>
    <row r="3730" spans="11:11" x14ac:dyDescent="0.35">
      <c r="K3730" s="28"/>
    </row>
    <row r="3731" spans="11:11" x14ac:dyDescent="0.35">
      <c r="K3731" s="28"/>
    </row>
    <row r="3732" spans="11:11" x14ac:dyDescent="0.35">
      <c r="K3732" s="28"/>
    </row>
    <row r="3733" spans="11:11" x14ac:dyDescent="0.35">
      <c r="K3733" s="28"/>
    </row>
    <row r="3734" spans="11:11" x14ac:dyDescent="0.35">
      <c r="K3734" s="28"/>
    </row>
    <row r="3735" spans="11:11" x14ac:dyDescent="0.35">
      <c r="K3735" s="28"/>
    </row>
    <row r="3736" spans="11:11" x14ac:dyDescent="0.35">
      <c r="K3736" s="28"/>
    </row>
    <row r="3737" spans="11:11" x14ac:dyDescent="0.35">
      <c r="K3737" s="28"/>
    </row>
    <row r="3738" spans="11:11" x14ac:dyDescent="0.35">
      <c r="K3738" s="28"/>
    </row>
    <row r="3739" spans="11:11" x14ac:dyDescent="0.35">
      <c r="K3739" s="28"/>
    </row>
    <row r="3740" spans="11:11" x14ac:dyDescent="0.35">
      <c r="K3740" s="28"/>
    </row>
    <row r="3741" spans="11:11" x14ac:dyDescent="0.35">
      <c r="K3741" s="28"/>
    </row>
    <row r="3742" spans="11:11" x14ac:dyDescent="0.35">
      <c r="K3742" s="28"/>
    </row>
    <row r="3743" spans="11:11" x14ac:dyDescent="0.35">
      <c r="K3743" s="28"/>
    </row>
    <row r="3744" spans="11:11" x14ac:dyDescent="0.35">
      <c r="K3744" s="28"/>
    </row>
    <row r="3745" spans="11:11" x14ac:dyDescent="0.35">
      <c r="K3745" s="28"/>
    </row>
    <row r="3746" spans="11:11" x14ac:dyDescent="0.35">
      <c r="K3746" s="28"/>
    </row>
    <row r="3747" spans="11:11" x14ac:dyDescent="0.35">
      <c r="K3747" s="28"/>
    </row>
    <row r="3748" spans="11:11" x14ac:dyDescent="0.35">
      <c r="K3748" s="28"/>
    </row>
    <row r="3749" spans="11:11" x14ac:dyDescent="0.35">
      <c r="K3749" s="28"/>
    </row>
    <row r="3750" spans="11:11" x14ac:dyDescent="0.35">
      <c r="K3750" s="28"/>
    </row>
    <row r="3751" spans="11:11" x14ac:dyDescent="0.35">
      <c r="K3751" s="28"/>
    </row>
    <row r="3752" spans="11:11" x14ac:dyDescent="0.35">
      <c r="K3752" s="28"/>
    </row>
    <row r="3753" spans="11:11" x14ac:dyDescent="0.35">
      <c r="K3753" s="28"/>
    </row>
    <row r="3754" spans="11:11" x14ac:dyDescent="0.35">
      <c r="K3754" s="28"/>
    </row>
    <row r="3755" spans="11:11" x14ac:dyDescent="0.35">
      <c r="K3755" s="28"/>
    </row>
    <row r="3756" spans="11:11" x14ac:dyDescent="0.35">
      <c r="K3756" s="28"/>
    </row>
    <row r="3757" spans="11:11" x14ac:dyDescent="0.35">
      <c r="K3757" s="28"/>
    </row>
    <row r="3758" spans="11:11" x14ac:dyDescent="0.35">
      <c r="K3758" s="28"/>
    </row>
    <row r="3759" spans="11:11" x14ac:dyDescent="0.35">
      <c r="K3759" s="28"/>
    </row>
    <row r="3760" spans="11:11" x14ac:dyDescent="0.35">
      <c r="K3760" s="28"/>
    </row>
    <row r="3761" spans="11:11" x14ac:dyDescent="0.35">
      <c r="K3761" s="28"/>
    </row>
    <row r="3762" spans="11:11" x14ac:dyDescent="0.35">
      <c r="K3762" s="28"/>
    </row>
    <row r="3763" spans="11:11" x14ac:dyDescent="0.35">
      <c r="K3763" s="28"/>
    </row>
    <row r="3764" spans="11:11" x14ac:dyDescent="0.35">
      <c r="K3764" s="28"/>
    </row>
    <row r="3765" spans="11:11" x14ac:dyDescent="0.35">
      <c r="K3765" s="28"/>
    </row>
    <row r="3766" spans="11:11" x14ac:dyDescent="0.35">
      <c r="K3766" s="28"/>
    </row>
    <row r="3767" spans="11:11" x14ac:dyDescent="0.35">
      <c r="K3767" s="28"/>
    </row>
    <row r="3768" spans="11:11" x14ac:dyDescent="0.35">
      <c r="K3768" s="28"/>
    </row>
    <row r="3769" spans="11:11" x14ac:dyDescent="0.35">
      <c r="K3769" s="28"/>
    </row>
    <row r="3770" spans="11:11" x14ac:dyDescent="0.35">
      <c r="K3770" s="28"/>
    </row>
    <row r="3771" spans="11:11" x14ac:dyDescent="0.35">
      <c r="K3771" s="28"/>
    </row>
    <row r="3772" spans="11:11" x14ac:dyDescent="0.35">
      <c r="K3772" s="28"/>
    </row>
    <row r="3773" spans="11:11" x14ac:dyDescent="0.35">
      <c r="K3773" s="28"/>
    </row>
    <row r="3774" spans="11:11" x14ac:dyDescent="0.35">
      <c r="K3774" s="28"/>
    </row>
    <row r="3775" spans="11:11" x14ac:dyDescent="0.35">
      <c r="K3775" s="28"/>
    </row>
    <row r="3776" spans="11:11" x14ac:dyDescent="0.35">
      <c r="K3776" s="28"/>
    </row>
    <row r="3777" spans="11:11" x14ac:dyDescent="0.35">
      <c r="K3777" s="28"/>
    </row>
    <row r="3778" spans="11:11" x14ac:dyDescent="0.35">
      <c r="K3778" s="28"/>
    </row>
    <row r="3779" spans="11:11" x14ac:dyDescent="0.35">
      <c r="K3779" s="28"/>
    </row>
    <row r="3780" spans="11:11" x14ac:dyDescent="0.35">
      <c r="K3780" s="28"/>
    </row>
    <row r="3781" spans="11:11" x14ac:dyDescent="0.35">
      <c r="K3781" s="28"/>
    </row>
    <row r="3782" spans="11:11" x14ac:dyDescent="0.35">
      <c r="K3782" s="28"/>
    </row>
    <row r="3783" spans="11:11" x14ac:dyDescent="0.35">
      <c r="K3783" s="28"/>
    </row>
    <row r="3784" spans="11:11" x14ac:dyDescent="0.35">
      <c r="K3784" s="28"/>
    </row>
    <row r="3785" spans="11:11" x14ac:dyDescent="0.35">
      <c r="K3785" s="28"/>
    </row>
    <row r="3786" spans="11:11" x14ac:dyDescent="0.35">
      <c r="K3786" s="28"/>
    </row>
    <row r="3787" spans="11:11" x14ac:dyDescent="0.35">
      <c r="K3787" s="28"/>
    </row>
    <row r="3788" spans="11:11" x14ac:dyDescent="0.35">
      <c r="K3788" s="28"/>
    </row>
    <row r="3789" spans="11:11" x14ac:dyDescent="0.35">
      <c r="K3789" s="28"/>
    </row>
    <row r="3790" spans="11:11" x14ac:dyDescent="0.35">
      <c r="K3790" s="28"/>
    </row>
    <row r="3791" spans="11:11" x14ac:dyDescent="0.35">
      <c r="K3791" s="28"/>
    </row>
    <row r="3792" spans="11:11" x14ac:dyDescent="0.35">
      <c r="K3792" s="28"/>
    </row>
    <row r="3793" spans="11:11" x14ac:dyDescent="0.35">
      <c r="K3793" s="28"/>
    </row>
    <row r="3794" spans="11:11" x14ac:dyDescent="0.35">
      <c r="K3794" s="28"/>
    </row>
    <row r="3795" spans="11:11" x14ac:dyDescent="0.35">
      <c r="K3795" s="28"/>
    </row>
    <row r="3796" spans="11:11" x14ac:dyDescent="0.35">
      <c r="K3796" s="28"/>
    </row>
    <row r="3797" spans="11:11" x14ac:dyDescent="0.35">
      <c r="K3797" s="28"/>
    </row>
    <row r="3798" spans="11:11" x14ac:dyDescent="0.35">
      <c r="K3798" s="28"/>
    </row>
    <row r="3799" spans="11:11" x14ac:dyDescent="0.35">
      <c r="K3799" s="28"/>
    </row>
    <row r="3800" spans="11:11" x14ac:dyDescent="0.35">
      <c r="K3800" s="28"/>
    </row>
    <row r="3801" spans="11:11" x14ac:dyDescent="0.35">
      <c r="K3801" s="28"/>
    </row>
    <row r="3802" spans="11:11" x14ac:dyDescent="0.35">
      <c r="K3802" s="28"/>
    </row>
    <row r="3803" spans="11:11" x14ac:dyDescent="0.35">
      <c r="K3803" s="28"/>
    </row>
    <row r="3804" spans="11:11" x14ac:dyDescent="0.35">
      <c r="K3804" s="28"/>
    </row>
    <row r="3805" spans="11:11" x14ac:dyDescent="0.35">
      <c r="K3805" s="28"/>
    </row>
    <row r="3806" spans="11:11" x14ac:dyDescent="0.35">
      <c r="K3806" s="28"/>
    </row>
    <row r="3807" spans="11:11" x14ac:dyDescent="0.35">
      <c r="K3807" s="28"/>
    </row>
    <row r="3808" spans="11:11" x14ac:dyDescent="0.35">
      <c r="K3808" s="28"/>
    </row>
    <row r="3809" spans="11:11" x14ac:dyDescent="0.35">
      <c r="K3809" s="28"/>
    </row>
    <row r="3810" spans="11:11" x14ac:dyDescent="0.35">
      <c r="K3810" s="28"/>
    </row>
    <row r="3811" spans="11:11" x14ac:dyDescent="0.35">
      <c r="K3811" s="28"/>
    </row>
    <row r="3812" spans="11:11" x14ac:dyDescent="0.35">
      <c r="K3812" s="28"/>
    </row>
    <row r="3813" spans="11:11" x14ac:dyDescent="0.35">
      <c r="K3813" s="28"/>
    </row>
    <row r="3814" spans="11:11" x14ac:dyDescent="0.35">
      <c r="K3814" s="28"/>
    </row>
    <row r="3815" spans="11:11" x14ac:dyDescent="0.35">
      <c r="K3815" s="28"/>
    </row>
    <row r="3816" spans="11:11" x14ac:dyDescent="0.35">
      <c r="K3816" s="28"/>
    </row>
    <row r="3817" spans="11:11" x14ac:dyDescent="0.35">
      <c r="K3817" s="28"/>
    </row>
    <row r="3818" spans="11:11" x14ac:dyDescent="0.35">
      <c r="K3818" s="28"/>
    </row>
    <row r="3819" spans="11:11" x14ac:dyDescent="0.35">
      <c r="K3819" s="28"/>
    </row>
    <row r="3820" spans="11:11" x14ac:dyDescent="0.35">
      <c r="K3820" s="28"/>
    </row>
    <row r="3821" spans="11:11" x14ac:dyDescent="0.35">
      <c r="K3821" s="28"/>
    </row>
    <row r="3822" spans="11:11" x14ac:dyDescent="0.35">
      <c r="K3822" s="28"/>
    </row>
    <row r="3823" spans="11:11" x14ac:dyDescent="0.35">
      <c r="K3823" s="28"/>
    </row>
    <row r="3824" spans="11:11" x14ac:dyDescent="0.35">
      <c r="K3824" s="28"/>
    </row>
    <row r="3825" spans="11:11" x14ac:dyDescent="0.35">
      <c r="K3825" s="28"/>
    </row>
    <row r="3826" spans="11:11" x14ac:dyDescent="0.35">
      <c r="K3826" s="28"/>
    </row>
    <row r="3827" spans="11:11" x14ac:dyDescent="0.35">
      <c r="K3827" s="28"/>
    </row>
    <row r="3828" spans="11:11" x14ac:dyDescent="0.35">
      <c r="K3828" s="28"/>
    </row>
    <row r="3829" spans="11:11" x14ac:dyDescent="0.35">
      <c r="K3829" s="28"/>
    </row>
    <row r="3830" spans="11:11" x14ac:dyDescent="0.35">
      <c r="K3830" s="28"/>
    </row>
    <row r="3831" spans="11:11" x14ac:dyDescent="0.35">
      <c r="K3831" s="28"/>
    </row>
    <row r="3832" spans="11:11" x14ac:dyDescent="0.35">
      <c r="K3832" s="28"/>
    </row>
    <row r="3833" spans="11:11" x14ac:dyDescent="0.35">
      <c r="K3833" s="28"/>
    </row>
    <row r="3834" spans="11:11" x14ac:dyDescent="0.35">
      <c r="K3834" s="28"/>
    </row>
    <row r="3835" spans="11:11" x14ac:dyDescent="0.35">
      <c r="K3835" s="28"/>
    </row>
    <row r="3836" spans="11:11" x14ac:dyDescent="0.35">
      <c r="K3836" s="28"/>
    </row>
    <row r="3837" spans="11:11" x14ac:dyDescent="0.35">
      <c r="K3837" s="28"/>
    </row>
    <row r="3838" spans="11:11" x14ac:dyDescent="0.35">
      <c r="K3838" s="28"/>
    </row>
    <row r="3839" spans="11:11" x14ac:dyDescent="0.35">
      <c r="K3839" s="28"/>
    </row>
    <row r="3840" spans="11:11" x14ac:dyDescent="0.35">
      <c r="K3840" s="28"/>
    </row>
    <row r="3841" spans="11:11" x14ac:dyDescent="0.35">
      <c r="K3841" s="28"/>
    </row>
    <row r="3842" spans="11:11" x14ac:dyDescent="0.35">
      <c r="K3842" s="28"/>
    </row>
    <row r="3843" spans="11:11" x14ac:dyDescent="0.35">
      <c r="K3843" s="28"/>
    </row>
    <row r="3844" spans="11:11" x14ac:dyDescent="0.35">
      <c r="K3844" s="28"/>
    </row>
    <row r="3845" spans="11:11" x14ac:dyDescent="0.35">
      <c r="K3845" s="28"/>
    </row>
    <row r="3846" spans="11:11" x14ac:dyDescent="0.35">
      <c r="K3846" s="28"/>
    </row>
    <row r="3847" spans="11:11" x14ac:dyDescent="0.35">
      <c r="K3847" s="28"/>
    </row>
    <row r="3848" spans="11:11" x14ac:dyDescent="0.35">
      <c r="K3848" s="28"/>
    </row>
    <row r="3849" spans="11:11" x14ac:dyDescent="0.35">
      <c r="K3849" s="28"/>
    </row>
    <row r="3850" spans="11:11" x14ac:dyDescent="0.35">
      <c r="K3850" s="28"/>
    </row>
    <row r="3851" spans="11:11" x14ac:dyDescent="0.35">
      <c r="K3851" s="28"/>
    </row>
    <row r="3852" spans="11:11" x14ac:dyDescent="0.35">
      <c r="K3852" s="28"/>
    </row>
    <row r="3853" spans="11:11" x14ac:dyDescent="0.35">
      <c r="K3853" s="28"/>
    </row>
    <row r="3854" spans="11:11" x14ac:dyDescent="0.35">
      <c r="K3854" s="28"/>
    </row>
    <row r="3855" spans="11:11" x14ac:dyDescent="0.35">
      <c r="K3855" s="28"/>
    </row>
    <row r="3856" spans="11:11" x14ac:dyDescent="0.35">
      <c r="K3856" s="28"/>
    </row>
    <row r="3857" spans="11:11" x14ac:dyDescent="0.35">
      <c r="K3857" s="28"/>
    </row>
    <row r="3858" spans="11:11" x14ac:dyDescent="0.35">
      <c r="K3858" s="28"/>
    </row>
    <row r="3859" spans="11:11" x14ac:dyDescent="0.35">
      <c r="K3859" s="28"/>
    </row>
    <row r="3860" spans="11:11" x14ac:dyDescent="0.35">
      <c r="K3860" s="28"/>
    </row>
    <row r="3861" spans="11:11" x14ac:dyDescent="0.35">
      <c r="K3861" s="28"/>
    </row>
    <row r="3862" spans="11:11" x14ac:dyDescent="0.35">
      <c r="K3862" s="28"/>
    </row>
    <row r="3863" spans="11:11" x14ac:dyDescent="0.35">
      <c r="K3863" s="28"/>
    </row>
    <row r="3864" spans="11:11" x14ac:dyDescent="0.35">
      <c r="K3864" s="28"/>
    </row>
    <row r="3865" spans="11:11" x14ac:dyDescent="0.35">
      <c r="K3865" s="28"/>
    </row>
    <row r="3866" spans="11:11" x14ac:dyDescent="0.35">
      <c r="K3866" s="28"/>
    </row>
    <row r="3867" spans="11:11" x14ac:dyDescent="0.35">
      <c r="K3867" s="28"/>
    </row>
    <row r="3868" spans="11:11" x14ac:dyDescent="0.35">
      <c r="K3868" s="28"/>
    </row>
    <row r="3869" spans="11:11" x14ac:dyDescent="0.35">
      <c r="K3869" s="28"/>
    </row>
    <row r="3870" spans="11:11" x14ac:dyDescent="0.35">
      <c r="K3870" s="28"/>
    </row>
    <row r="3871" spans="11:11" x14ac:dyDescent="0.35">
      <c r="K3871" s="28"/>
    </row>
    <row r="3872" spans="11:11" x14ac:dyDescent="0.35">
      <c r="K3872" s="28"/>
    </row>
    <row r="3873" spans="11:11" x14ac:dyDescent="0.35">
      <c r="K3873" s="28"/>
    </row>
    <row r="3874" spans="11:11" x14ac:dyDescent="0.35">
      <c r="K3874" s="28"/>
    </row>
    <row r="3875" spans="11:11" x14ac:dyDescent="0.35">
      <c r="K3875" s="28"/>
    </row>
    <row r="3876" spans="11:11" x14ac:dyDescent="0.35">
      <c r="K3876" s="28"/>
    </row>
    <row r="3877" spans="11:11" x14ac:dyDescent="0.35">
      <c r="K3877" s="28"/>
    </row>
    <row r="3878" spans="11:11" x14ac:dyDescent="0.35">
      <c r="K3878" s="28"/>
    </row>
    <row r="3879" spans="11:11" x14ac:dyDescent="0.35">
      <c r="K3879" s="28"/>
    </row>
    <row r="3880" spans="11:11" x14ac:dyDescent="0.35">
      <c r="K3880" s="28"/>
    </row>
    <row r="3881" spans="11:11" x14ac:dyDescent="0.35">
      <c r="K3881" s="28"/>
    </row>
    <row r="3882" spans="11:11" x14ac:dyDescent="0.35">
      <c r="K3882" s="28"/>
    </row>
    <row r="3883" spans="11:11" x14ac:dyDescent="0.35">
      <c r="K3883" s="28"/>
    </row>
    <row r="3884" spans="11:11" x14ac:dyDescent="0.35">
      <c r="K3884" s="28"/>
    </row>
    <row r="3885" spans="11:11" x14ac:dyDescent="0.35">
      <c r="K3885" s="28"/>
    </row>
    <row r="3886" spans="11:11" x14ac:dyDescent="0.35">
      <c r="K3886" s="28"/>
    </row>
    <row r="3887" spans="11:11" x14ac:dyDescent="0.35">
      <c r="K3887" s="28"/>
    </row>
    <row r="3888" spans="11:11" x14ac:dyDescent="0.35">
      <c r="K3888" s="28"/>
    </row>
    <row r="3889" spans="11:11" x14ac:dyDescent="0.35">
      <c r="K3889" s="28"/>
    </row>
    <row r="3890" spans="11:11" x14ac:dyDescent="0.35">
      <c r="K3890" s="28"/>
    </row>
    <row r="3891" spans="11:11" x14ac:dyDescent="0.35">
      <c r="K3891" s="28"/>
    </row>
    <row r="3892" spans="11:11" x14ac:dyDescent="0.35">
      <c r="K3892" s="28"/>
    </row>
    <row r="3893" spans="11:11" x14ac:dyDescent="0.35">
      <c r="K3893" s="28"/>
    </row>
    <row r="3894" spans="11:11" x14ac:dyDescent="0.35">
      <c r="K3894" s="28"/>
    </row>
    <row r="3895" spans="11:11" x14ac:dyDescent="0.35">
      <c r="K3895" s="28"/>
    </row>
    <row r="3896" spans="11:11" x14ac:dyDescent="0.35">
      <c r="K3896" s="28"/>
    </row>
    <row r="3897" spans="11:11" x14ac:dyDescent="0.35">
      <c r="K3897" s="28"/>
    </row>
    <row r="3898" spans="11:11" x14ac:dyDescent="0.35">
      <c r="K3898" s="28"/>
    </row>
    <row r="3899" spans="11:11" x14ac:dyDescent="0.35">
      <c r="K3899" s="28"/>
    </row>
    <row r="3900" spans="11:11" x14ac:dyDescent="0.35">
      <c r="K3900" s="28"/>
    </row>
    <row r="3901" spans="11:11" x14ac:dyDescent="0.35">
      <c r="K3901" s="28"/>
    </row>
    <row r="3902" spans="11:11" x14ac:dyDescent="0.35">
      <c r="K3902" s="28"/>
    </row>
    <row r="3903" spans="11:11" x14ac:dyDescent="0.35">
      <c r="K3903" s="28"/>
    </row>
    <row r="3904" spans="11:11" x14ac:dyDescent="0.35">
      <c r="K3904" s="28"/>
    </row>
    <row r="3905" spans="11:11" x14ac:dyDescent="0.35">
      <c r="K3905" s="28"/>
    </row>
    <row r="3906" spans="11:11" x14ac:dyDescent="0.35">
      <c r="K3906" s="28"/>
    </row>
    <row r="3907" spans="11:11" x14ac:dyDescent="0.35">
      <c r="K3907" s="28"/>
    </row>
    <row r="3908" spans="11:11" x14ac:dyDescent="0.35">
      <c r="K3908" s="28"/>
    </row>
    <row r="3909" spans="11:11" x14ac:dyDescent="0.35">
      <c r="K3909" s="28"/>
    </row>
    <row r="3910" spans="11:11" x14ac:dyDescent="0.35">
      <c r="K3910" s="28"/>
    </row>
    <row r="3911" spans="11:11" x14ac:dyDescent="0.35">
      <c r="K3911" s="28"/>
    </row>
    <row r="3912" spans="11:11" x14ac:dyDescent="0.35">
      <c r="K3912" s="28"/>
    </row>
    <row r="3913" spans="11:11" x14ac:dyDescent="0.35">
      <c r="K3913" s="28"/>
    </row>
    <row r="3914" spans="11:11" x14ac:dyDescent="0.35">
      <c r="K3914" s="28"/>
    </row>
    <row r="3915" spans="11:11" x14ac:dyDescent="0.35">
      <c r="K3915" s="28"/>
    </row>
    <row r="3916" spans="11:11" x14ac:dyDescent="0.35">
      <c r="K3916" s="28"/>
    </row>
    <row r="3917" spans="11:11" x14ac:dyDescent="0.35">
      <c r="K3917" s="28"/>
    </row>
    <row r="3918" spans="11:11" x14ac:dyDescent="0.35">
      <c r="K3918" s="28"/>
    </row>
    <row r="3919" spans="11:11" x14ac:dyDescent="0.35">
      <c r="K3919" s="28"/>
    </row>
    <row r="3920" spans="11:11" x14ac:dyDescent="0.35">
      <c r="K3920" s="28"/>
    </row>
    <row r="3921" spans="11:11" x14ac:dyDescent="0.35">
      <c r="K3921" s="28"/>
    </row>
    <row r="3922" spans="11:11" x14ac:dyDescent="0.35">
      <c r="K3922" s="28"/>
    </row>
    <row r="3923" spans="11:11" x14ac:dyDescent="0.35">
      <c r="K3923" s="28"/>
    </row>
    <row r="3924" spans="11:11" x14ac:dyDescent="0.35">
      <c r="K3924" s="28"/>
    </row>
    <row r="3925" spans="11:11" x14ac:dyDescent="0.35">
      <c r="K3925" s="28"/>
    </row>
    <row r="3926" spans="11:11" x14ac:dyDescent="0.35">
      <c r="K3926" s="28"/>
    </row>
    <row r="3927" spans="11:11" x14ac:dyDescent="0.35">
      <c r="K3927" s="28"/>
    </row>
    <row r="3928" spans="11:11" x14ac:dyDescent="0.35">
      <c r="K3928" s="28"/>
    </row>
    <row r="3929" spans="11:11" x14ac:dyDescent="0.35">
      <c r="K3929" s="28"/>
    </row>
    <row r="3930" spans="11:11" x14ac:dyDescent="0.35">
      <c r="K3930" s="28"/>
    </row>
    <row r="3931" spans="11:11" x14ac:dyDescent="0.35">
      <c r="K3931" s="28"/>
    </row>
    <row r="3932" spans="11:11" x14ac:dyDescent="0.35">
      <c r="K3932" s="28"/>
    </row>
    <row r="3933" spans="11:11" x14ac:dyDescent="0.35">
      <c r="K3933" s="28"/>
    </row>
    <row r="3934" spans="11:11" x14ac:dyDescent="0.35">
      <c r="K3934" s="28"/>
    </row>
    <row r="3935" spans="11:11" x14ac:dyDescent="0.35">
      <c r="K3935" s="28"/>
    </row>
    <row r="3936" spans="11:11" x14ac:dyDescent="0.35">
      <c r="K3936" s="28"/>
    </row>
    <row r="3937" spans="11:11" x14ac:dyDescent="0.35">
      <c r="K3937" s="28"/>
    </row>
    <row r="3938" spans="11:11" x14ac:dyDescent="0.35">
      <c r="K3938" s="28"/>
    </row>
    <row r="3939" spans="11:11" x14ac:dyDescent="0.35">
      <c r="K3939" s="28"/>
    </row>
    <row r="3940" spans="11:11" x14ac:dyDescent="0.35">
      <c r="K3940" s="28"/>
    </row>
    <row r="3941" spans="11:11" x14ac:dyDescent="0.35">
      <c r="K3941" s="28"/>
    </row>
    <row r="3942" spans="11:11" x14ac:dyDescent="0.35">
      <c r="K3942" s="28"/>
    </row>
    <row r="3943" spans="11:11" x14ac:dyDescent="0.35">
      <c r="K3943" s="28"/>
    </row>
    <row r="3944" spans="11:11" x14ac:dyDescent="0.35">
      <c r="K3944" s="28"/>
    </row>
    <row r="3945" spans="11:11" x14ac:dyDescent="0.35">
      <c r="K3945" s="28"/>
    </row>
    <row r="3946" spans="11:11" x14ac:dyDescent="0.35">
      <c r="K3946" s="28"/>
    </row>
    <row r="3947" spans="11:11" x14ac:dyDescent="0.35">
      <c r="K3947" s="28"/>
    </row>
    <row r="3948" spans="11:11" x14ac:dyDescent="0.35">
      <c r="K3948" s="28"/>
    </row>
    <row r="3949" spans="11:11" x14ac:dyDescent="0.35">
      <c r="K3949" s="28"/>
    </row>
    <row r="3950" spans="11:11" x14ac:dyDescent="0.35">
      <c r="K3950" s="28"/>
    </row>
    <row r="3951" spans="11:11" x14ac:dyDescent="0.35">
      <c r="K3951" s="28"/>
    </row>
    <row r="3952" spans="11:11" x14ac:dyDescent="0.35">
      <c r="K3952" s="28"/>
    </row>
    <row r="3953" spans="11:11" x14ac:dyDescent="0.35">
      <c r="K3953" s="28"/>
    </row>
    <row r="3954" spans="11:11" x14ac:dyDescent="0.35">
      <c r="K3954" s="28"/>
    </row>
    <row r="3955" spans="11:11" x14ac:dyDescent="0.35">
      <c r="K3955" s="28"/>
    </row>
    <row r="3956" spans="11:11" x14ac:dyDescent="0.35">
      <c r="K3956" s="28"/>
    </row>
    <row r="3957" spans="11:11" x14ac:dyDescent="0.35">
      <c r="K3957" s="28"/>
    </row>
    <row r="3958" spans="11:11" x14ac:dyDescent="0.35">
      <c r="K3958" s="28"/>
    </row>
    <row r="3959" spans="11:11" x14ac:dyDescent="0.35">
      <c r="K3959" s="28"/>
    </row>
    <row r="3960" spans="11:11" x14ac:dyDescent="0.35">
      <c r="K3960" s="28"/>
    </row>
    <row r="3961" spans="11:11" x14ac:dyDescent="0.35">
      <c r="K3961" s="28"/>
    </row>
    <row r="3962" spans="11:11" x14ac:dyDescent="0.35">
      <c r="K3962" s="28"/>
    </row>
    <row r="3963" spans="11:11" x14ac:dyDescent="0.35">
      <c r="K3963" s="28"/>
    </row>
    <row r="3964" spans="11:11" x14ac:dyDescent="0.35">
      <c r="K3964" s="28"/>
    </row>
    <row r="3965" spans="11:11" x14ac:dyDescent="0.35">
      <c r="K3965" s="28"/>
    </row>
    <row r="3966" spans="11:11" x14ac:dyDescent="0.35">
      <c r="K3966" s="28"/>
    </row>
    <row r="3967" spans="11:11" x14ac:dyDescent="0.35">
      <c r="K3967" s="28"/>
    </row>
    <row r="3968" spans="11:11" x14ac:dyDescent="0.35">
      <c r="K3968" s="28"/>
    </row>
    <row r="3969" spans="11:11" x14ac:dyDescent="0.35">
      <c r="K3969" s="28"/>
    </row>
    <row r="3970" spans="11:11" x14ac:dyDescent="0.35">
      <c r="K3970" s="28"/>
    </row>
    <row r="3971" spans="11:11" x14ac:dyDescent="0.35">
      <c r="K3971" s="28"/>
    </row>
    <row r="3972" spans="11:11" x14ac:dyDescent="0.35">
      <c r="K3972" s="28"/>
    </row>
    <row r="3973" spans="11:11" x14ac:dyDescent="0.35">
      <c r="K3973" s="28"/>
    </row>
    <row r="3974" spans="11:11" x14ac:dyDescent="0.35">
      <c r="K3974" s="28"/>
    </row>
    <row r="3975" spans="11:11" x14ac:dyDescent="0.35">
      <c r="K3975" s="28"/>
    </row>
    <row r="3976" spans="11:11" x14ac:dyDescent="0.35">
      <c r="K3976" s="28"/>
    </row>
    <row r="3977" spans="11:11" x14ac:dyDescent="0.35">
      <c r="K3977" s="28"/>
    </row>
    <row r="3978" spans="11:11" x14ac:dyDescent="0.35">
      <c r="K3978" s="28"/>
    </row>
    <row r="3979" spans="11:11" x14ac:dyDescent="0.35">
      <c r="K3979" s="28"/>
    </row>
    <row r="3980" spans="11:11" x14ac:dyDescent="0.35">
      <c r="K3980" s="28"/>
    </row>
    <row r="3981" spans="11:11" x14ac:dyDescent="0.35">
      <c r="K3981" s="28"/>
    </row>
    <row r="3982" spans="11:11" x14ac:dyDescent="0.35">
      <c r="K3982" s="28"/>
    </row>
    <row r="3983" spans="11:11" x14ac:dyDescent="0.35">
      <c r="K3983" s="28"/>
    </row>
    <row r="3984" spans="11:11" x14ac:dyDescent="0.35">
      <c r="K3984" s="28"/>
    </row>
    <row r="3985" spans="11:11" x14ac:dyDescent="0.35">
      <c r="K3985" s="28"/>
    </row>
    <row r="3986" spans="11:11" x14ac:dyDescent="0.35">
      <c r="K3986" s="28"/>
    </row>
    <row r="3987" spans="11:11" x14ac:dyDescent="0.35">
      <c r="K3987" s="28"/>
    </row>
    <row r="3988" spans="11:11" x14ac:dyDescent="0.35">
      <c r="K3988" s="28"/>
    </row>
    <row r="3989" spans="11:11" x14ac:dyDescent="0.35">
      <c r="K3989" s="28"/>
    </row>
    <row r="3990" spans="11:11" x14ac:dyDescent="0.35">
      <c r="K3990" s="28"/>
    </row>
    <row r="3991" spans="11:11" x14ac:dyDescent="0.35">
      <c r="K3991" s="28"/>
    </row>
    <row r="3992" spans="11:11" x14ac:dyDescent="0.35">
      <c r="K3992" s="28"/>
    </row>
    <row r="3993" spans="11:11" x14ac:dyDescent="0.35">
      <c r="K3993" s="28"/>
    </row>
    <row r="3994" spans="11:11" x14ac:dyDescent="0.35">
      <c r="K3994" s="28"/>
    </row>
    <row r="3995" spans="11:11" x14ac:dyDescent="0.35">
      <c r="K3995" s="28"/>
    </row>
    <row r="3996" spans="11:11" x14ac:dyDescent="0.35">
      <c r="K3996" s="28"/>
    </row>
    <row r="3997" spans="11:11" x14ac:dyDescent="0.35">
      <c r="K3997" s="28"/>
    </row>
    <row r="3998" spans="11:11" x14ac:dyDescent="0.35">
      <c r="K3998" s="28"/>
    </row>
    <row r="3999" spans="11:11" x14ac:dyDescent="0.35">
      <c r="K3999" s="28"/>
    </row>
    <row r="4000" spans="11:11" x14ac:dyDescent="0.35">
      <c r="K4000" s="28"/>
    </row>
    <row r="4001" spans="11:11" x14ac:dyDescent="0.35">
      <c r="K4001" s="28"/>
    </row>
    <row r="4002" spans="11:11" x14ac:dyDescent="0.35">
      <c r="K4002" s="28"/>
    </row>
    <row r="4003" spans="11:11" x14ac:dyDescent="0.35">
      <c r="K4003" s="28"/>
    </row>
    <row r="4004" spans="11:11" x14ac:dyDescent="0.35">
      <c r="K4004" s="28"/>
    </row>
    <row r="4005" spans="11:11" x14ac:dyDescent="0.35">
      <c r="K4005" s="28"/>
    </row>
    <row r="4006" spans="11:11" x14ac:dyDescent="0.35">
      <c r="K4006" s="28"/>
    </row>
    <row r="4007" spans="11:11" x14ac:dyDescent="0.35">
      <c r="K4007" s="28"/>
    </row>
    <row r="4008" spans="11:11" x14ac:dyDescent="0.35">
      <c r="K4008" s="28"/>
    </row>
    <row r="4009" spans="11:11" x14ac:dyDescent="0.35">
      <c r="K4009" s="28"/>
    </row>
    <row r="4010" spans="11:11" x14ac:dyDescent="0.35">
      <c r="K4010" s="28"/>
    </row>
    <row r="4011" spans="11:11" x14ac:dyDescent="0.35">
      <c r="K4011" s="28"/>
    </row>
    <row r="4012" spans="11:11" x14ac:dyDescent="0.35">
      <c r="K4012" s="28"/>
    </row>
    <row r="4013" spans="11:11" x14ac:dyDescent="0.35">
      <c r="K4013" s="28"/>
    </row>
    <row r="4014" spans="11:11" x14ac:dyDescent="0.35">
      <c r="K4014" s="28"/>
    </row>
    <row r="4015" spans="11:11" x14ac:dyDescent="0.35">
      <c r="K4015" s="28"/>
    </row>
    <row r="4016" spans="11:11" x14ac:dyDescent="0.35">
      <c r="K4016" s="28"/>
    </row>
    <row r="4017" spans="11:11" x14ac:dyDescent="0.35">
      <c r="K4017" s="28"/>
    </row>
    <row r="4018" spans="11:11" x14ac:dyDescent="0.35">
      <c r="K4018" s="28"/>
    </row>
    <row r="4019" spans="11:11" x14ac:dyDescent="0.35">
      <c r="K4019" s="28"/>
    </row>
    <row r="4020" spans="11:11" x14ac:dyDescent="0.35">
      <c r="K4020" s="28"/>
    </row>
    <row r="4021" spans="11:11" x14ac:dyDescent="0.35">
      <c r="K4021" s="28"/>
    </row>
    <row r="4022" spans="11:11" x14ac:dyDescent="0.35">
      <c r="K4022" s="28"/>
    </row>
    <row r="4023" spans="11:11" x14ac:dyDescent="0.35">
      <c r="K4023" s="28"/>
    </row>
    <row r="4024" spans="11:11" x14ac:dyDescent="0.35">
      <c r="K4024" s="28"/>
    </row>
    <row r="4025" spans="11:11" x14ac:dyDescent="0.35">
      <c r="K4025" s="28"/>
    </row>
    <row r="4026" spans="11:11" x14ac:dyDescent="0.35">
      <c r="K4026" s="28"/>
    </row>
    <row r="4027" spans="11:11" x14ac:dyDescent="0.35">
      <c r="K4027" s="28"/>
    </row>
    <row r="4028" spans="11:11" x14ac:dyDescent="0.35">
      <c r="K4028" s="28"/>
    </row>
    <row r="4029" spans="11:11" x14ac:dyDescent="0.35">
      <c r="K4029" s="28"/>
    </row>
    <row r="4030" spans="11:11" x14ac:dyDescent="0.35">
      <c r="K4030" s="28"/>
    </row>
    <row r="4031" spans="11:11" x14ac:dyDescent="0.35">
      <c r="K4031" s="28"/>
    </row>
    <row r="4032" spans="11:11" x14ac:dyDescent="0.35">
      <c r="K4032" s="28"/>
    </row>
    <row r="4033" spans="11:11" x14ac:dyDescent="0.35">
      <c r="K4033" s="28"/>
    </row>
    <row r="4034" spans="11:11" x14ac:dyDescent="0.35">
      <c r="K4034" s="28"/>
    </row>
    <row r="4035" spans="11:11" x14ac:dyDescent="0.35">
      <c r="K4035" s="28"/>
    </row>
    <row r="4036" spans="11:11" x14ac:dyDescent="0.35">
      <c r="K4036" s="28"/>
    </row>
    <row r="4037" spans="11:11" x14ac:dyDescent="0.35">
      <c r="K4037" s="28"/>
    </row>
    <row r="4038" spans="11:11" x14ac:dyDescent="0.35">
      <c r="K4038" s="28"/>
    </row>
    <row r="4039" spans="11:11" x14ac:dyDescent="0.35">
      <c r="K4039" s="28"/>
    </row>
    <row r="4040" spans="11:11" x14ac:dyDescent="0.35">
      <c r="K4040" s="28"/>
    </row>
    <row r="4041" spans="11:11" x14ac:dyDescent="0.35">
      <c r="K4041" s="28"/>
    </row>
    <row r="4042" spans="11:11" x14ac:dyDescent="0.35">
      <c r="K4042" s="28"/>
    </row>
    <row r="4043" spans="11:11" x14ac:dyDescent="0.35">
      <c r="K4043" s="28"/>
    </row>
    <row r="4044" spans="11:11" x14ac:dyDescent="0.35">
      <c r="K4044" s="28"/>
    </row>
    <row r="4045" spans="11:11" x14ac:dyDescent="0.35">
      <c r="K4045" s="28"/>
    </row>
    <row r="4046" spans="11:11" x14ac:dyDescent="0.35">
      <c r="K4046" s="28"/>
    </row>
    <row r="4047" spans="11:11" x14ac:dyDescent="0.35">
      <c r="K4047" s="28"/>
    </row>
    <row r="4048" spans="11:11" x14ac:dyDescent="0.35">
      <c r="K4048" s="28"/>
    </row>
    <row r="4049" spans="11:11" x14ac:dyDescent="0.35">
      <c r="K4049" s="28"/>
    </row>
    <row r="4050" spans="11:11" x14ac:dyDescent="0.35">
      <c r="K4050" s="28"/>
    </row>
    <row r="4051" spans="11:11" x14ac:dyDescent="0.35">
      <c r="K4051" s="28"/>
    </row>
    <row r="4052" spans="11:11" x14ac:dyDescent="0.35">
      <c r="K4052" s="28"/>
    </row>
    <row r="4053" spans="11:11" x14ac:dyDescent="0.35">
      <c r="K4053" s="28"/>
    </row>
    <row r="4054" spans="11:11" x14ac:dyDescent="0.35">
      <c r="K4054" s="28"/>
    </row>
    <row r="4055" spans="11:11" x14ac:dyDescent="0.35">
      <c r="K4055" s="28"/>
    </row>
    <row r="4056" spans="11:11" x14ac:dyDescent="0.35">
      <c r="K4056" s="28"/>
    </row>
    <row r="4057" spans="11:11" x14ac:dyDescent="0.35">
      <c r="K4057" s="28"/>
    </row>
    <row r="4058" spans="11:11" x14ac:dyDescent="0.35">
      <c r="K4058" s="28"/>
    </row>
    <row r="4059" spans="11:11" x14ac:dyDescent="0.35">
      <c r="K4059" s="28"/>
    </row>
    <row r="4060" spans="11:11" x14ac:dyDescent="0.35">
      <c r="K4060" s="28"/>
    </row>
    <row r="4061" spans="11:11" x14ac:dyDescent="0.35">
      <c r="K4061" s="28"/>
    </row>
    <row r="4062" spans="11:11" x14ac:dyDescent="0.35">
      <c r="K4062" s="28"/>
    </row>
    <row r="4063" spans="11:11" x14ac:dyDescent="0.35">
      <c r="K4063" s="28"/>
    </row>
    <row r="4064" spans="11:11" x14ac:dyDescent="0.35">
      <c r="K4064" s="28"/>
    </row>
    <row r="4065" spans="11:11" x14ac:dyDescent="0.35">
      <c r="K4065" s="28"/>
    </row>
    <row r="4066" spans="11:11" x14ac:dyDescent="0.35">
      <c r="K4066" s="28"/>
    </row>
    <row r="4067" spans="11:11" x14ac:dyDescent="0.35">
      <c r="K4067" s="28"/>
    </row>
    <row r="4068" spans="11:11" x14ac:dyDescent="0.35">
      <c r="K4068" s="28"/>
    </row>
    <row r="4069" spans="11:11" x14ac:dyDescent="0.35">
      <c r="K4069" s="28"/>
    </row>
    <row r="4070" spans="11:11" x14ac:dyDescent="0.35">
      <c r="K4070" s="28"/>
    </row>
    <row r="4071" spans="11:11" x14ac:dyDescent="0.35">
      <c r="K4071" s="28"/>
    </row>
    <row r="4072" spans="11:11" x14ac:dyDescent="0.35">
      <c r="K4072" s="28"/>
    </row>
    <row r="4073" spans="11:11" x14ac:dyDescent="0.35">
      <c r="K4073" s="28"/>
    </row>
    <row r="4074" spans="11:11" x14ac:dyDescent="0.35">
      <c r="K4074" s="28"/>
    </row>
    <row r="4075" spans="11:11" x14ac:dyDescent="0.35">
      <c r="K4075" s="28"/>
    </row>
    <row r="4076" spans="11:11" x14ac:dyDescent="0.35">
      <c r="K4076" s="28"/>
    </row>
    <row r="4077" spans="11:11" x14ac:dyDescent="0.35">
      <c r="K4077" s="28"/>
    </row>
    <row r="4078" spans="11:11" x14ac:dyDescent="0.35">
      <c r="K4078" s="28"/>
    </row>
    <row r="4079" spans="11:11" x14ac:dyDescent="0.35">
      <c r="K4079" s="28"/>
    </row>
    <row r="4080" spans="11:11" x14ac:dyDescent="0.35">
      <c r="K4080" s="28"/>
    </row>
    <row r="4081" spans="11:11" x14ac:dyDescent="0.35">
      <c r="K4081" s="28"/>
    </row>
    <row r="4082" spans="11:11" x14ac:dyDescent="0.35">
      <c r="K4082" s="28"/>
    </row>
    <row r="4083" spans="11:11" x14ac:dyDescent="0.35">
      <c r="K4083" s="28"/>
    </row>
    <row r="4084" spans="11:11" x14ac:dyDescent="0.35">
      <c r="K4084" s="28"/>
    </row>
    <row r="4085" spans="11:11" x14ac:dyDescent="0.35">
      <c r="K4085" s="28"/>
    </row>
    <row r="4086" spans="11:11" x14ac:dyDescent="0.35">
      <c r="K4086" s="28"/>
    </row>
    <row r="4087" spans="11:11" x14ac:dyDescent="0.35">
      <c r="K4087" s="28"/>
    </row>
    <row r="4088" spans="11:11" x14ac:dyDescent="0.35">
      <c r="K4088" s="28"/>
    </row>
    <row r="4089" spans="11:11" x14ac:dyDescent="0.35">
      <c r="K4089" s="28"/>
    </row>
    <row r="4090" spans="11:11" x14ac:dyDescent="0.35">
      <c r="K4090" s="28"/>
    </row>
    <row r="4091" spans="11:11" x14ac:dyDescent="0.35">
      <c r="K4091" s="28"/>
    </row>
    <row r="4092" spans="11:11" x14ac:dyDescent="0.35">
      <c r="K4092" s="28"/>
    </row>
    <row r="4093" spans="11:11" x14ac:dyDescent="0.35">
      <c r="K4093" s="28"/>
    </row>
    <row r="4094" spans="11:11" x14ac:dyDescent="0.35">
      <c r="K4094" s="28"/>
    </row>
    <row r="4095" spans="11:11" x14ac:dyDescent="0.35">
      <c r="K4095" s="28"/>
    </row>
    <row r="4096" spans="11:11" x14ac:dyDescent="0.35">
      <c r="K4096" s="28"/>
    </row>
    <row r="4097" spans="11:11" x14ac:dyDescent="0.35">
      <c r="K4097" s="28"/>
    </row>
    <row r="4098" spans="11:11" x14ac:dyDescent="0.35">
      <c r="K4098" s="28"/>
    </row>
    <row r="4099" spans="11:11" x14ac:dyDescent="0.35">
      <c r="K4099" s="28"/>
    </row>
    <row r="4100" spans="11:11" x14ac:dyDescent="0.35">
      <c r="K4100" s="28"/>
    </row>
    <row r="4101" spans="11:11" x14ac:dyDescent="0.35">
      <c r="K4101" s="28"/>
    </row>
    <row r="4102" spans="11:11" x14ac:dyDescent="0.35">
      <c r="K4102" s="28"/>
    </row>
    <row r="4103" spans="11:11" x14ac:dyDescent="0.35">
      <c r="K4103" s="28"/>
    </row>
    <row r="4104" spans="11:11" x14ac:dyDescent="0.35">
      <c r="K4104" s="28"/>
    </row>
    <row r="4105" spans="11:11" x14ac:dyDescent="0.35">
      <c r="K4105" s="28"/>
    </row>
    <row r="4106" spans="11:11" x14ac:dyDescent="0.35">
      <c r="K4106" s="28"/>
    </row>
    <row r="4107" spans="11:11" x14ac:dyDescent="0.35">
      <c r="K4107" s="28"/>
    </row>
    <row r="4108" spans="11:11" x14ac:dyDescent="0.35">
      <c r="K4108" s="28"/>
    </row>
    <row r="4109" spans="11:11" x14ac:dyDescent="0.35">
      <c r="K4109" s="28"/>
    </row>
    <row r="4110" spans="11:11" x14ac:dyDescent="0.35">
      <c r="K4110" s="28"/>
    </row>
    <row r="4111" spans="11:11" x14ac:dyDescent="0.35">
      <c r="K4111" s="28"/>
    </row>
    <row r="4112" spans="11:11" x14ac:dyDescent="0.35">
      <c r="K4112" s="28"/>
    </row>
    <row r="4113" spans="11:11" x14ac:dyDescent="0.35">
      <c r="K4113" s="28"/>
    </row>
    <row r="4114" spans="11:11" x14ac:dyDescent="0.35">
      <c r="K4114" s="28"/>
    </row>
    <row r="4115" spans="11:11" x14ac:dyDescent="0.35">
      <c r="K4115" s="28"/>
    </row>
    <row r="4116" spans="11:11" x14ac:dyDescent="0.35">
      <c r="K4116" s="28"/>
    </row>
    <row r="4117" spans="11:11" x14ac:dyDescent="0.35">
      <c r="K4117" s="28"/>
    </row>
    <row r="4118" spans="11:11" x14ac:dyDescent="0.35">
      <c r="K4118" s="28"/>
    </row>
    <row r="4119" spans="11:11" x14ac:dyDescent="0.35">
      <c r="K4119" s="28"/>
    </row>
    <row r="4120" spans="11:11" x14ac:dyDescent="0.35">
      <c r="K4120" s="28"/>
    </row>
    <row r="4121" spans="11:11" x14ac:dyDescent="0.35">
      <c r="K4121" s="28"/>
    </row>
    <row r="4122" spans="11:11" x14ac:dyDescent="0.35">
      <c r="K4122" s="28"/>
    </row>
    <row r="4123" spans="11:11" x14ac:dyDescent="0.35">
      <c r="K4123" s="28"/>
    </row>
    <row r="4124" spans="11:11" x14ac:dyDescent="0.35">
      <c r="K4124" s="28"/>
    </row>
    <row r="4125" spans="11:11" x14ac:dyDescent="0.35">
      <c r="K4125" s="28"/>
    </row>
    <row r="4126" spans="11:11" x14ac:dyDescent="0.35">
      <c r="K4126" s="28"/>
    </row>
    <row r="4127" spans="11:11" x14ac:dyDescent="0.35">
      <c r="K4127" s="28"/>
    </row>
    <row r="4128" spans="11:11" x14ac:dyDescent="0.35">
      <c r="K4128" s="28"/>
    </row>
    <row r="4129" spans="11:11" x14ac:dyDescent="0.35">
      <c r="K4129" s="28"/>
    </row>
    <row r="4130" spans="11:11" x14ac:dyDescent="0.35">
      <c r="K4130" s="28"/>
    </row>
    <row r="4131" spans="11:11" x14ac:dyDescent="0.35">
      <c r="K4131" s="28"/>
    </row>
    <row r="4132" spans="11:11" x14ac:dyDescent="0.35">
      <c r="K4132" s="28"/>
    </row>
    <row r="4133" spans="11:11" x14ac:dyDescent="0.35">
      <c r="K4133" s="28"/>
    </row>
    <row r="4134" spans="11:11" x14ac:dyDescent="0.35">
      <c r="K4134" s="28"/>
    </row>
    <row r="4135" spans="11:11" x14ac:dyDescent="0.35">
      <c r="K4135" s="28"/>
    </row>
    <row r="4136" spans="11:11" x14ac:dyDescent="0.35">
      <c r="K4136" s="28"/>
    </row>
    <row r="4137" spans="11:11" x14ac:dyDescent="0.35">
      <c r="K4137" s="28"/>
    </row>
    <row r="4138" spans="11:11" x14ac:dyDescent="0.35">
      <c r="K4138" s="28"/>
    </row>
    <row r="4139" spans="11:11" x14ac:dyDescent="0.35">
      <c r="K4139" s="28"/>
    </row>
    <row r="4140" spans="11:11" x14ac:dyDescent="0.35">
      <c r="K4140" s="28"/>
    </row>
    <row r="4141" spans="11:11" x14ac:dyDescent="0.35">
      <c r="K4141" s="28"/>
    </row>
    <row r="4142" spans="11:11" x14ac:dyDescent="0.35">
      <c r="K4142" s="28"/>
    </row>
    <row r="4143" spans="11:11" x14ac:dyDescent="0.35">
      <c r="K4143" s="28"/>
    </row>
    <row r="4144" spans="11:11" x14ac:dyDescent="0.35">
      <c r="K4144" s="28"/>
    </row>
    <row r="4145" spans="11:11" x14ac:dyDescent="0.35">
      <c r="K4145" s="28"/>
    </row>
    <row r="4146" spans="11:11" x14ac:dyDescent="0.35">
      <c r="K4146" s="28"/>
    </row>
    <row r="4147" spans="11:11" x14ac:dyDescent="0.35">
      <c r="K4147" s="28"/>
    </row>
    <row r="4148" spans="11:11" x14ac:dyDescent="0.35">
      <c r="K4148" s="28"/>
    </row>
    <row r="4149" spans="11:11" x14ac:dyDescent="0.35">
      <c r="K4149" s="28"/>
    </row>
    <row r="4150" spans="11:11" x14ac:dyDescent="0.35">
      <c r="K4150" s="28"/>
    </row>
    <row r="4151" spans="11:11" x14ac:dyDescent="0.35">
      <c r="K4151" s="28"/>
    </row>
    <row r="4152" spans="11:11" x14ac:dyDescent="0.35">
      <c r="K4152" s="28"/>
    </row>
    <row r="4153" spans="11:11" x14ac:dyDescent="0.35">
      <c r="K4153" s="28"/>
    </row>
    <row r="4154" spans="11:11" x14ac:dyDescent="0.35">
      <c r="K4154" s="28"/>
    </row>
    <row r="4155" spans="11:11" x14ac:dyDescent="0.35">
      <c r="K4155" s="28"/>
    </row>
    <row r="4156" spans="11:11" x14ac:dyDescent="0.35">
      <c r="K4156" s="28"/>
    </row>
    <row r="4157" spans="11:11" x14ac:dyDescent="0.35">
      <c r="K4157" s="28"/>
    </row>
    <row r="4158" spans="11:11" x14ac:dyDescent="0.35">
      <c r="K4158" s="28"/>
    </row>
    <row r="4159" spans="11:11" x14ac:dyDescent="0.35">
      <c r="K4159" s="28"/>
    </row>
    <row r="4160" spans="11:11" x14ac:dyDescent="0.35">
      <c r="K4160" s="28"/>
    </row>
    <row r="4161" spans="11:11" x14ac:dyDescent="0.35">
      <c r="K4161" s="28"/>
    </row>
    <row r="4162" spans="11:11" x14ac:dyDescent="0.35">
      <c r="K4162" s="28"/>
    </row>
    <row r="4163" spans="11:11" x14ac:dyDescent="0.35">
      <c r="K4163" s="28"/>
    </row>
    <row r="4164" spans="11:11" x14ac:dyDescent="0.35">
      <c r="K4164" s="28"/>
    </row>
    <row r="4165" spans="11:11" x14ac:dyDescent="0.35">
      <c r="K4165" s="28"/>
    </row>
    <row r="4166" spans="11:11" x14ac:dyDescent="0.35">
      <c r="K4166" s="28"/>
    </row>
    <row r="4167" spans="11:11" x14ac:dyDescent="0.35">
      <c r="K4167" s="28"/>
    </row>
    <row r="4168" spans="11:11" x14ac:dyDescent="0.35">
      <c r="K4168" s="28"/>
    </row>
    <row r="4169" spans="11:11" x14ac:dyDescent="0.35">
      <c r="K4169" s="28"/>
    </row>
    <row r="4170" spans="11:11" x14ac:dyDescent="0.35">
      <c r="K4170" s="28"/>
    </row>
    <row r="4171" spans="11:11" x14ac:dyDescent="0.35">
      <c r="K4171" s="28"/>
    </row>
    <row r="4172" spans="11:11" x14ac:dyDescent="0.35">
      <c r="K4172" s="28"/>
    </row>
    <row r="4173" spans="11:11" x14ac:dyDescent="0.35">
      <c r="K4173" s="28"/>
    </row>
    <row r="4174" spans="11:11" x14ac:dyDescent="0.35">
      <c r="K4174" s="28"/>
    </row>
    <row r="4175" spans="11:11" x14ac:dyDescent="0.35">
      <c r="K4175" s="28"/>
    </row>
    <row r="4176" spans="11:11" x14ac:dyDescent="0.35">
      <c r="K4176" s="28"/>
    </row>
    <row r="4177" spans="11:11" x14ac:dyDescent="0.35">
      <c r="K4177" s="28"/>
    </row>
    <row r="4178" spans="11:11" x14ac:dyDescent="0.35">
      <c r="K4178" s="28"/>
    </row>
    <row r="4179" spans="11:11" x14ac:dyDescent="0.35">
      <c r="K4179" s="28"/>
    </row>
    <row r="4180" spans="11:11" x14ac:dyDescent="0.35">
      <c r="K4180" s="28"/>
    </row>
    <row r="4181" spans="11:11" x14ac:dyDescent="0.35">
      <c r="K4181" s="28"/>
    </row>
    <row r="4182" spans="11:11" x14ac:dyDescent="0.35">
      <c r="K4182" s="28"/>
    </row>
    <row r="4183" spans="11:11" x14ac:dyDescent="0.35">
      <c r="K4183" s="28"/>
    </row>
    <row r="4184" spans="11:11" x14ac:dyDescent="0.35">
      <c r="K4184" s="28"/>
    </row>
    <row r="4185" spans="11:11" x14ac:dyDescent="0.35">
      <c r="K4185" s="28"/>
    </row>
    <row r="4186" spans="11:11" x14ac:dyDescent="0.35">
      <c r="K4186" s="28"/>
    </row>
    <row r="4187" spans="11:11" x14ac:dyDescent="0.35">
      <c r="K4187" s="28"/>
    </row>
    <row r="4188" spans="11:11" x14ac:dyDescent="0.35">
      <c r="K4188" s="28"/>
    </row>
    <row r="4189" spans="11:11" x14ac:dyDescent="0.35">
      <c r="K4189" s="28"/>
    </row>
    <row r="4190" spans="11:11" x14ac:dyDescent="0.35">
      <c r="K4190" s="28"/>
    </row>
    <row r="4191" spans="11:11" x14ac:dyDescent="0.35">
      <c r="K4191" s="28"/>
    </row>
    <row r="4192" spans="11:11" x14ac:dyDescent="0.35">
      <c r="K4192" s="28"/>
    </row>
    <row r="4193" spans="11:11" x14ac:dyDescent="0.35">
      <c r="K4193" s="28"/>
    </row>
    <row r="4194" spans="11:11" x14ac:dyDescent="0.35">
      <c r="K4194" s="28"/>
    </row>
    <row r="4195" spans="11:11" x14ac:dyDescent="0.35">
      <c r="K4195" s="28"/>
    </row>
    <row r="4196" spans="11:11" x14ac:dyDescent="0.35">
      <c r="K4196" s="28"/>
    </row>
    <row r="4197" spans="11:11" x14ac:dyDescent="0.35">
      <c r="K4197" s="28"/>
    </row>
    <row r="4198" spans="11:11" x14ac:dyDescent="0.35">
      <c r="K4198" s="28"/>
    </row>
    <row r="4199" spans="11:11" x14ac:dyDescent="0.35">
      <c r="K4199" s="28"/>
    </row>
    <row r="4200" spans="11:11" x14ac:dyDescent="0.35">
      <c r="K4200" s="28"/>
    </row>
    <row r="4201" spans="11:11" x14ac:dyDescent="0.35">
      <c r="K4201" s="28"/>
    </row>
    <row r="4202" spans="11:11" x14ac:dyDescent="0.35">
      <c r="K4202" s="28"/>
    </row>
    <row r="4203" spans="11:11" x14ac:dyDescent="0.35">
      <c r="K4203" s="28"/>
    </row>
    <row r="4204" spans="11:11" x14ac:dyDescent="0.35">
      <c r="K4204" s="28"/>
    </row>
    <row r="4205" spans="11:11" x14ac:dyDescent="0.35">
      <c r="K4205" s="28"/>
    </row>
    <row r="4206" spans="11:11" x14ac:dyDescent="0.35">
      <c r="K4206" s="28"/>
    </row>
    <row r="4207" spans="11:11" x14ac:dyDescent="0.35">
      <c r="K4207" s="28"/>
    </row>
    <row r="4208" spans="11:11" x14ac:dyDescent="0.35">
      <c r="K4208" s="28"/>
    </row>
    <row r="4209" spans="11:11" x14ac:dyDescent="0.35">
      <c r="K4209" s="28"/>
    </row>
    <row r="4210" spans="11:11" x14ac:dyDescent="0.35">
      <c r="K4210" s="28"/>
    </row>
    <row r="4211" spans="11:11" x14ac:dyDescent="0.35">
      <c r="K4211" s="28"/>
    </row>
    <row r="4212" spans="11:11" x14ac:dyDescent="0.35">
      <c r="K4212" s="28"/>
    </row>
    <row r="4213" spans="11:11" x14ac:dyDescent="0.35">
      <c r="K4213" s="28"/>
    </row>
    <row r="4214" spans="11:11" x14ac:dyDescent="0.35">
      <c r="K4214" s="28"/>
    </row>
    <row r="4215" spans="11:11" x14ac:dyDescent="0.35">
      <c r="K4215" s="28"/>
    </row>
    <row r="4216" spans="11:11" x14ac:dyDescent="0.35">
      <c r="K4216" s="28"/>
    </row>
    <row r="4217" spans="11:11" x14ac:dyDescent="0.35">
      <c r="K4217" s="28"/>
    </row>
    <row r="4218" spans="11:11" x14ac:dyDescent="0.35">
      <c r="K4218" s="28"/>
    </row>
    <row r="4219" spans="11:11" x14ac:dyDescent="0.35">
      <c r="K4219" s="28"/>
    </row>
    <row r="4220" spans="11:11" x14ac:dyDescent="0.35">
      <c r="K4220" s="28"/>
    </row>
    <row r="4221" spans="11:11" x14ac:dyDescent="0.35">
      <c r="K4221" s="28"/>
    </row>
    <row r="4222" spans="11:11" x14ac:dyDescent="0.35">
      <c r="K4222" s="28"/>
    </row>
    <row r="4223" spans="11:11" x14ac:dyDescent="0.35">
      <c r="K4223" s="28"/>
    </row>
    <row r="4224" spans="11:11" x14ac:dyDescent="0.35">
      <c r="K4224" s="28"/>
    </row>
    <row r="4225" spans="11:11" x14ac:dyDescent="0.35">
      <c r="K4225" s="28"/>
    </row>
    <row r="4226" spans="11:11" x14ac:dyDescent="0.35">
      <c r="K4226" s="28"/>
    </row>
    <row r="4227" spans="11:11" x14ac:dyDescent="0.35">
      <c r="K4227" s="28"/>
    </row>
    <row r="4228" spans="11:11" x14ac:dyDescent="0.35">
      <c r="K4228" s="28"/>
    </row>
    <row r="4229" spans="11:11" x14ac:dyDescent="0.35">
      <c r="K4229" s="28"/>
    </row>
    <row r="4230" spans="11:11" x14ac:dyDescent="0.35">
      <c r="K4230" s="28"/>
    </row>
    <row r="4231" spans="11:11" x14ac:dyDescent="0.35">
      <c r="K4231" s="28"/>
    </row>
    <row r="4232" spans="11:11" x14ac:dyDescent="0.35">
      <c r="K4232" s="28"/>
    </row>
    <row r="4233" spans="11:11" x14ac:dyDescent="0.35">
      <c r="K4233" s="28"/>
    </row>
    <row r="4234" spans="11:11" x14ac:dyDescent="0.35">
      <c r="K4234" s="28"/>
    </row>
    <row r="4235" spans="11:11" x14ac:dyDescent="0.35">
      <c r="K4235" s="28"/>
    </row>
    <row r="4236" spans="11:11" x14ac:dyDescent="0.35">
      <c r="K4236" s="28"/>
    </row>
    <row r="4237" spans="11:11" x14ac:dyDescent="0.35">
      <c r="K4237" s="28"/>
    </row>
    <row r="4238" spans="11:11" x14ac:dyDescent="0.35">
      <c r="K4238" s="28"/>
    </row>
    <row r="4239" spans="11:11" x14ac:dyDescent="0.35">
      <c r="K4239" s="28"/>
    </row>
    <row r="4240" spans="11:11" x14ac:dyDescent="0.35">
      <c r="K4240" s="28"/>
    </row>
    <row r="4241" spans="11:11" x14ac:dyDescent="0.35">
      <c r="K4241" s="28"/>
    </row>
    <row r="4242" spans="11:11" x14ac:dyDescent="0.35">
      <c r="K4242" s="28"/>
    </row>
    <row r="4243" spans="11:11" x14ac:dyDescent="0.35">
      <c r="K4243" s="28"/>
    </row>
    <row r="4244" spans="11:11" x14ac:dyDescent="0.35">
      <c r="K4244" s="28"/>
    </row>
    <row r="4245" spans="11:11" x14ac:dyDescent="0.35">
      <c r="K4245" s="28"/>
    </row>
    <row r="4246" spans="11:11" x14ac:dyDescent="0.35">
      <c r="K4246" s="28"/>
    </row>
    <row r="4247" spans="11:11" x14ac:dyDescent="0.35">
      <c r="K4247" s="28"/>
    </row>
    <row r="4248" spans="11:11" x14ac:dyDescent="0.35">
      <c r="K4248" s="28"/>
    </row>
    <row r="4249" spans="11:11" x14ac:dyDescent="0.35">
      <c r="K4249" s="28"/>
    </row>
    <row r="4250" spans="11:11" x14ac:dyDescent="0.35">
      <c r="K4250" s="28"/>
    </row>
    <row r="4251" spans="11:11" x14ac:dyDescent="0.35">
      <c r="K4251" s="28"/>
    </row>
    <row r="4252" spans="11:11" x14ac:dyDescent="0.35">
      <c r="K4252" s="28"/>
    </row>
    <row r="4253" spans="11:11" x14ac:dyDescent="0.35">
      <c r="K4253" s="28"/>
    </row>
    <row r="4254" spans="11:11" x14ac:dyDescent="0.35">
      <c r="K4254" s="28"/>
    </row>
    <row r="4255" spans="11:11" x14ac:dyDescent="0.35">
      <c r="K4255" s="28"/>
    </row>
    <row r="4256" spans="11:11" x14ac:dyDescent="0.35">
      <c r="K4256" s="28"/>
    </row>
    <row r="4257" spans="11:11" x14ac:dyDescent="0.35">
      <c r="K4257" s="28"/>
    </row>
    <row r="4258" spans="11:11" x14ac:dyDescent="0.35">
      <c r="K4258" s="28"/>
    </row>
    <row r="4259" spans="11:11" x14ac:dyDescent="0.35">
      <c r="K4259" s="28"/>
    </row>
    <row r="4260" spans="11:11" x14ac:dyDescent="0.35">
      <c r="K4260" s="28"/>
    </row>
    <row r="4261" spans="11:11" x14ac:dyDescent="0.35">
      <c r="K4261" s="28"/>
    </row>
    <row r="4262" spans="11:11" x14ac:dyDescent="0.35">
      <c r="K4262" s="28"/>
    </row>
    <row r="4263" spans="11:11" x14ac:dyDescent="0.35">
      <c r="K4263" s="28"/>
    </row>
    <row r="4264" spans="11:11" x14ac:dyDescent="0.35">
      <c r="K4264" s="28"/>
    </row>
    <row r="4265" spans="11:11" x14ac:dyDescent="0.35">
      <c r="K4265" s="28"/>
    </row>
    <row r="4266" spans="11:11" x14ac:dyDescent="0.35">
      <c r="K4266" s="28"/>
    </row>
    <row r="4267" spans="11:11" x14ac:dyDescent="0.35">
      <c r="K4267" s="28"/>
    </row>
    <row r="4268" spans="11:11" x14ac:dyDescent="0.35">
      <c r="K4268" s="28"/>
    </row>
    <row r="4269" spans="11:11" x14ac:dyDescent="0.35">
      <c r="K4269" s="28"/>
    </row>
    <row r="4270" spans="11:11" x14ac:dyDescent="0.35">
      <c r="K4270" s="28"/>
    </row>
    <row r="4271" spans="11:11" x14ac:dyDescent="0.35">
      <c r="K4271" s="28"/>
    </row>
    <row r="4272" spans="11:11" x14ac:dyDescent="0.35">
      <c r="K4272" s="28"/>
    </row>
    <row r="4273" spans="11:11" x14ac:dyDescent="0.35">
      <c r="K4273" s="28"/>
    </row>
    <row r="4274" spans="11:11" x14ac:dyDescent="0.35">
      <c r="K4274" s="28"/>
    </row>
    <row r="4275" spans="11:11" x14ac:dyDescent="0.35">
      <c r="K4275" s="28"/>
    </row>
    <row r="4276" spans="11:11" x14ac:dyDescent="0.35">
      <c r="K4276" s="28"/>
    </row>
    <row r="4277" spans="11:11" x14ac:dyDescent="0.35">
      <c r="K4277" s="28"/>
    </row>
    <row r="4278" spans="11:11" x14ac:dyDescent="0.35">
      <c r="K4278" s="28"/>
    </row>
    <row r="4279" spans="11:11" x14ac:dyDescent="0.35">
      <c r="K4279" s="28"/>
    </row>
    <row r="4280" spans="11:11" x14ac:dyDescent="0.35">
      <c r="K4280" s="28"/>
    </row>
    <row r="4281" spans="11:11" x14ac:dyDescent="0.35">
      <c r="K4281" s="28"/>
    </row>
    <row r="4282" spans="11:11" x14ac:dyDescent="0.35">
      <c r="K4282" s="28"/>
    </row>
    <row r="4283" spans="11:11" x14ac:dyDescent="0.35">
      <c r="K4283" s="28"/>
    </row>
    <row r="4284" spans="11:11" x14ac:dyDescent="0.35">
      <c r="K4284" s="28"/>
    </row>
    <row r="4285" spans="11:11" x14ac:dyDescent="0.35">
      <c r="K4285" s="28"/>
    </row>
    <row r="4286" spans="11:11" x14ac:dyDescent="0.35">
      <c r="K4286" s="28"/>
    </row>
    <row r="4287" spans="11:11" x14ac:dyDescent="0.35">
      <c r="K4287" s="28"/>
    </row>
    <row r="4288" spans="11:11" x14ac:dyDescent="0.35">
      <c r="K4288" s="28"/>
    </row>
    <row r="4289" spans="11:11" x14ac:dyDescent="0.35">
      <c r="K4289" s="28"/>
    </row>
    <row r="4290" spans="11:11" x14ac:dyDescent="0.35">
      <c r="K4290" s="28"/>
    </row>
    <row r="4291" spans="11:11" x14ac:dyDescent="0.35">
      <c r="K4291" s="28"/>
    </row>
    <row r="4292" spans="11:11" x14ac:dyDescent="0.35">
      <c r="K4292" s="28"/>
    </row>
    <row r="4293" spans="11:11" x14ac:dyDescent="0.35">
      <c r="K4293" s="28"/>
    </row>
    <row r="4294" spans="11:11" x14ac:dyDescent="0.35">
      <c r="K4294" s="28"/>
    </row>
    <row r="4295" spans="11:11" x14ac:dyDescent="0.35">
      <c r="K4295" s="28"/>
    </row>
    <row r="4296" spans="11:11" x14ac:dyDescent="0.35">
      <c r="K4296" s="28"/>
    </row>
    <row r="4297" spans="11:11" x14ac:dyDescent="0.35">
      <c r="K4297" s="28"/>
    </row>
    <row r="4298" spans="11:11" x14ac:dyDescent="0.35">
      <c r="K4298" s="28"/>
    </row>
    <row r="4299" spans="11:11" x14ac:dyDescent="0.35">
      <c r="K4299" s="28"/>
    </row>
    <row r="4300" spans="11:11" x14ac:dyDescent="0.35">
      <c r="K4300" s="28"/>
    </row>
    <row r="4301" spans="11:11" x14ac:dyDescent="0.35">
      <c r="K4301" s="28"/>
    </row>
    <row r="4302" spans="11:11" x14ac:dyDescent="0.35">
      <c r="K4302" s="28"/>
    </row>
    <row r="4303" spans="11:11" x14ac:dyDescent="0.35">
      <c r="K4303" s="28"/>
    </row>
    <row r="4304" spans="11:11" x14ac:dyDescent="0.35">
      <c r="K4304" s="28"/>
    </row>
    <row r="4305" spans="11:11" x14ac:dyDescent="0.35">
      <c r="K4305" s="28"/>
    </row>
    <row r="4306" spans="11:11" x14ac:dyDescent="0.35">
      <c r="K4306" s="28"/>
    </row>
    <row r="4307" spans="11:11" x14ac:dyDescent="0.35">
      <c r="K4307" s="28"/>
    </row>
    <row r="4308" spans="11:11" x14ac:dyDescent="0.35">
      <c r="K4308" s="28"/>
    </row>
    <row r="4309" spans="11:11" x14ac:dyDescent="0.35">
      <c r="K4309" s="28"/>
    </row>
    <row r="4310" spans="11:11" x14ac:dyDescent="0.35">
      <c r="K4310" s="28"/>
    </row>
    <row r="4311" spans="11:11" x14ac:dyDescent="0.35">
      <c r="K4311" s="28"/>
    </row>
    <row r="4312" spans="11:11" x14ac:dyDescent="0.35">
      <c r="K4312" s="28"/>
    </row>
    <row r="4313" spans="11:11" x14ac:dyDescent="0.35">
      <c r="K4313" s="28"/>
    </row>
    <row r="4314" spans="11:11" x14ac:dyDescent="0.35">
      <c r="K4314" s="28"/>
    </row>
    <row r="4315" spans="11:11" x14ac:dyDescent="0.35">
      <c r="K4315" s="28"/>
    </row>
    <row r="4316" spans="11:11" x14ac:dyDescent="0.35">
      <c r="K4316" s="28"/>
    </row>
    <row r="4317" spans="11:11" x14ac:dyDescent="0.35">
      <c r="K4317" s="28"/>
    </row>
    <row r="4318" spans="11:11" x14ac:dyDescent="0.35">
      <c r="K4318" s="28"/>
    </row>
    <row r="4319" spans="11:11" x14ac:dyDescent="0.35">
      <c r="K4319" s="28"/>
    </row>
    <row r="4320" spans="11:11" x14ac:dyDescent="0.35">
      <c r="K4320" s="28"/>
    </row>
    <row r="4321" spans="11:11" x14ac:dyDescent="0.35">
      <c r="K4321" s="28"/>
    </row>
    <row r="4322" spans="11:11" x14ac:dyDescent="0.35">
      <c r="K4322" s="28"/>
    </row>
    <row r="4323" spans="11:11" x14ac:dyDescent="0.35">
      <c r="K4323" s="28"/>
    </row>
    <row r="4324" spans="11:11" x14ac:dyDescent="0.35">
      <c r="K4324" s="28"/>
    </row>
    <row r="4325" spans="11:11" x14ac:dyDescent="0.35">
      <c r="K4325" s="28"/>
    </row>
    <row r="4326" spans="11:11" x14ac:dyDescent="0.35">
      <c r="K4326" s="28"/>
    </row>
    <row r="4327" spans="11:11" x14ac:dyDescent="0.35">
      <c r="K4327" s="28"/>
    </row>
    <row r="4328" spans="11:11" x14ac:dyDescent="0.35">
      <c r="K4328" s="28"/>
    </row>
    <row r="4329" spans="11:11" x14ac:dyDescent="0.35">
      <c r="K4329" s="28"/>
    </row>
    <row r="4330" spans="11:11" x14ac:dyDescent="0.35">
      <c r="K4330" s="28"/>
    </row>
    <row r="4331" spans="11:11" x14ac:dyDescent="0.35">
      <c r="K4331" s="28"/>
    </row>
    <row r="4332" spans="11:11" x14ac:dyDescent="0.35">
      <c r="K4332" s="28"/>
    </row>
    <row r="4333" spans="11:11" x14ac:dyDescent="0.35">
      <c r="K4333" s="28"/>
    </row>
    <row r="4334" spans="11:11" x14ac:dyDescent="0.35">
      <c r="K4334" s="28"/>
    </row>
    <row r="4335" spans="11:11" x14ac:dyDescent="0.35">
      <c r="K4335" s="28"/>
    </row>
    <row r="4336" spans="11:11" x14ac:dyDescent="0.35">
      <c r="K4336" s="28"/>
    </row>
    <row r="4337" spans="11:11" x14ac:dyDescent="0.35">
      <c r="K4337" s="28"/>
    </row>
    <row r="4338" spans="11:11" x14ac:dyDescent="0.35">
      <c r="K4338" s="28"/>
    </row>
    <row r="4339" spans="11:11" x14ac:dyDescent="0.35">
      <c r="K4339" s="28"/>
    </row>
    <row r="4340" spans="11:11" x14ac:dyDescent="0.35">
      <c r="K4340" s="28"/>
    </row>
    <row r="4341" spans="11:11" x14ac:dyDescent="0.35">
      <c r="K4341" s="28"/>
    </row>
    <row r="4342" spans="11:11" x14ac:dyDescent="0.35">
      <c r="K4342" s="28"/>
    </row>
    <row r="4343" spans="11:11" x14ac:dyDescent="0.35">
      <c r="K4343" s="28"/>
    </row>
    <row r="4344" spans="11:11" x14ac:dyDescent="0.35">
      <c r="K4344" s="28"/>
    </row>
    <row r="4345" spans="11:11" x14ac:dyDescent="0.35">
      <c r="K4345" s="28"/>
    </row>
    <row r="4346" spans="11:11" x14ac:dyDescent="0.35">
      <c r="K4346" s="28"/>
    </row>
    <row r="4347" spans="11:11" x14ac:dyDescent="0.35">
      <c r="K4347" s="28"/>
    </row>
    <row r="4348" spans="11:11" x14ac:dyDescent="0.35">
      <c r="K4348" s="28"/>
    </row>
    <row r="4349" spans="11:11" x14ac:dyDescent="0.35">
      <c r="K4349" s="28"/>
    </row>
    <row r="4350" spans="11:11" x14ac:dyDescent="0.35">
      <c r="K4350" s="28"/>
    </row>
    <row r="4351" spans="11:11" x14ac:dyDescent="0.35">
      <c r="K4351" s="28"/>
    </row>
    <row r="4352" spans="11:11" x14ac:dyDescent="0.35">
      <c r="K4352" s="28"/>
    </row>
    <row r="4353" spans="11:11" x14ac:dyDescent="0.35">
      <c r="K4353" s="28"/>
    </row>
    <row r="4354" spans="11:11" x14ac:dyDescent="0.35">
      <c r="K4354" s="28"/>
    </row>
    <row r="4355" spans="11:11" x14ac:dyDescent="0.35">
      <c r="K4355" s="28"/>
    </row>
    <row r="4356" spans="11:11" x14ac:dyDescent="0.35">
      <c r="K4356" s="28"/>
    </row>
    <row r="4357" spans="11:11" x14ac:dyDescent="0.35">
      <c r="K4357" s="28"/>
    </row>
    <row r="4358" spans="11:11" x14ac:dyDescent="0.35">
      <c r="K4358" s="28"/>
    </row>
    <row r="4359" spans="11:11" x14ac:dyDescent="0.35">
      <c r="K4359" s="28"/>
    </row>
    <row r="4360" spans="11:11" x14ac:dyDescent="0.35">
      <c r="K4360" s="28"/>
    </row>
    <row r="4361" spans="11:11" x14ac:dyDescent="0.35">
      <c r="K4361" s="28"/>
    </row>
    <row r="4362" spans="11:11" x14ac:dyDescent="0.35">
      <c r="K4362" s="28"/>
    </row>
    <row r="4363" spans="11:11" x14ac:dyDescent="0.35">
      <c r="K4363" s="28"/>
    </row>
    <row r="4364" spans="11:11" x14ac:dyDescent="0.35">
      <c r="K4364" s="28"/>
    </row>
    <row r="4365" spans="11:11" x14ac:dyDescent="0.35">
      <c r="K4365" s="28"/>
    </row>
    <row r="4366" spans="11:11" x14ac:dyDescent="0.35">
      <c r="K4366" s="28"/>
    </row>
    <row r="4367" spans="11:11" x14ac:dyDescent="0.35">
      <c r="K4367" s="28"/>
    </row>
    <row r="4368" spans="11:11" x14ac:dyDescent="0.35">
      <c r="K4368" s="28"/>
    </row>
    <row r="4369" spans="11:11" x14ac:dyDescent="0.35">
      <c r="K4369" s="28"/>
    </row>
    <row r="4370" spans="11:11" x14ac:dyDescent="0.35">
      <c r="K4370" s="28"/>
    </row>
    <row r="4371" spans="11:11" x14ac:dyDescent="0.35">
      <c r="K4371" s="28"/>
    </row>
    <row r="4372" spans="11:11" x14ac:dyDescent="0.35">
      <c r="K4372" s="28"/>
    </row>
    <row r="4373" spans="11:11" x14ac:dyDescent="0.35">
      <c r="K4373" s="28"/>
    </row>
    <row r="4374" spans="11:11" x14ac:dyDescent="0.35">
      <c r="K4374" s="28"/>
    </row>
    <row r="4375" spans="11:11" x14ac:dyDescent="0.35">
      <c r="K4375" s="28"/>
    </row>
    <row r="4376" spans="11:11" x14ac:dyDescent="0.35">
      <c r="K4376" s="28"/>
    </row>
    <row r="4377" spans="11:11" x14ac:dyDescent="0.35">
      <c r="K4377" s="28"/>
    </row>
    <row r="4378" spans="11:11" x14ac:dyDescent="0.35">
      <c r="K4378" s="28"/>
    </row>
    <row r="4379" spans="11:11" x14ac:dyDescent="0.35">
      <c r="K4379" s="28"/>
    </row>
    <row r="4380" spans="11:11" x14ac:dyDescent="0.35">
      <c r="K4380" s="28"/>
    </row>
    <row r="4381" spans="11:11" x14ac:dyDescent="0.35">
      <c r="K4381" s="28"/>
    </row>
    <row r="4382" spans="11:11" x14ac:dyDescent="0.35">
      <c r="K4382" s="28"/>
    </row>
    <row r="4383" spans="11:11" x14ac:dyDescent="0.35">
      <c r="K4383" s="28"/>
    </row>
    <row r="4384" spans="11:11" x14ac:dyDescent="0.35">
      <c r="K4384" s="28"/>
    </row>
    <row r="4385" spans="11:11" x14ac:dyDescent="0.35">
      <c r="K4385" s="28"/>
    </row>
    <row r="4386" spans="11:11" x14ac:dyDescent="0.35">
      <c r="K4386" s="28"/>
    </row>
    <row r="4387" spans="11:11" x14ac:dyDescent="0.35">
      <c r="K4387" s="28"/>
    </row>
    <row r="4388" spans="11:11" x14ac:dyDescent="0.35">
      <c r="K4388" s="28"/>
    </row>
    <row r="4389" spans="11:11" x14ac:dyDescent="0.35">
      <c r="K4389" s="28"/>
    </row>
    <row r="4390" spans="11:11" x14ac:dyDescent="0.35">
      <c r="K4390" s="28"/>
    </row>
    <row r="4391" spans="11:11" x14ac:dyDescent="0.35">
      <c r="K4391" s="28"/>
    </row>
    <row r="4392" spans="11:11" x14ac:dyDescent="0.35">
      <c r="K4392" s="28"/>
    </row>
    <row r="4393" spans="11:11" x14ac:dyDescent="0.35">
      <c r="K4393" s="28"/>
    </row>
    <row r="4394" spans="11:11" x14ac:dyDescent="0.35">
      <c r="K4394" s="28"/>
    </row>
    <row r="4395" spans="11:11" x14ac:dyDescent="0.35">
      <c r="K4395" s="28"/>
    </row>
    <row r="4396" spans="11:11" x14ac:dyDescent="0.35">
      <c r="K4396" s="28"/>
    </row>
    <row r="4397" spans="11:11" x14ac:dyDescent="0.35">
      <c r="K4397" s="28"/>
    </row>
    <row r="4398" spans="11:11" x14ac:dyDescent="0.35">
      <c r="K4398" s="28"/>
    </row>
    <row r="4399" spans="11:11" x14ac:dyDescent="0.35">
      <c r="K4399" s="28"/>
    </row>
    <row r="4400" spans="11:11" x14ac:dyDescent="0.35">
      <c r="K4400" s="28"/>
    </row>
    <row r="4401" spans="11:11" x14ac:dyDescent="0.35">
      <c r="K4401" s="28"/>
    </row>
    <row r="4402" spans="11:11" x14ac:dyDescent="0.35">
      <c r="K4402" s="28"/>
    </row>
    <row r="4403" spans="11:11" x14ac:dyDescent="0.35">
      <c r="K4403" s="28"/>
    </row>
    <row r="4404" spans="11:11" x14ac:dyDescent="0.35">
      <c r="K4404" s="28"/>
    </row>
    <row r="4405" spans="11:11" x14ac:dyDescent="0.35">
      <c r="K4405" s="28"/>
    </row>
    <row r="4406" spans="11:11" x14ac:dyDescent="0.35">
      <c r="K4406" s="28"/>
    </row>
    <row r="4407" spans="11:11" x14ac:dyDescent="0.35">
      <c r="K4407" s="28"/>
    </row>
    <row r="4408" spans="11:11" x14ac:dyDescent="0.35">
      <c r="K4408" s="28"/>
    </row>
    <row r="4409" spans="11:11" x14ac:dyDescent="0.35">
      <c r="K4409" s="28"/>
    </row>
    <row r="4410" spans="11:11" x14ac:dyDescent="0.35">
      <c r="K4410" s="28"/>
    </row>
    <row r="4411" spans="11:11" x14ac:dyDescent="0.35">
      <c r="K4411" s="28"/>
    </row>
    <row r="4412" spans="11:11" x14ac:dyDescent="0.35">
      <c r="K4412" s="28"/>
    </row>
    <row r="4413" spans="11:11" x14ac:dyDescent="0.35">
      <c r="K4413" s="28"/>
    </row>
    <row r="4414" spans="11:11" x14ac:dyDescent="0.35">
      <c r="K4414" s="28"/>
    </row>
    <row r="4415" spans="11:11" x14ac:dyDescent="0.35">
      <c r="K4415" s="28"/>
    </row>
    <row r="4416" spans="11:11" x14ac:dyDescent="0.35">
      <c r="K4416" s="28"/>
    </row>
    <row r="4417" spans="11:11" x14ac:dyDescent="0.35">
      <c r="K4417" s="28"/>
    </row>
    <row r="4418" spans="11:11" x14ac:dyDescent="0.35">
      <c r="K4418" s="28"/>
    </row>
    <row r="4419" spans="11:11" x14ac:dyDescent="0.35">
      <c r="K4419" s="28"/>
    </row>
    <row r="4420" spans="11:11" x14ac:dyDescent="0.35">
      <c r="K4420" s="28"/>
    </row>
    <row r="4421" spans="11:11" x14ac:dyDescent="0.35">
      <c r="K4421" s="28"/>
    </row>
    <row r="4422" spans="11:11" x14ac:dyDescent="0.35">
      <c r="K4422" s="28"/>
    </row>
    <row r="4423" spans="11:11" x14ac:dyDescent="0.35">
      <c r="K4423" s="28"/>
    </row>
    <row r="4424" spans="11:11" x14ac:dyDescent="0.35">
      <c r="K4424" s="28"/>
    </row>
    <row r="4425" spans="11:11" x14ac:dyDescent="0.35">
      <c r="K4425" s="28"/>
    </row>
    <row r="4426" spans="11:11" x14ac:dyDescent="0.35">
      <c r="K4426" s="28"/>
    </row>
    <row r="4427" spans="11:11" x14ac:dyDescent="0.35">
      <c r="K4427" s="28"/>
    </row>
    <row r="4428" spans="11:11" x14ac:dyDescent="0.35">
      <c r="K4428" s="28"/>
    </row>
    <row r="4429" spans="11:11" x14ac:dyDescent="0.35">
      <c r="K4429" s="28"/>
    </row>
    <row r="4430" spans="11:11" x14ac:dyDescent="0.35">
      <c r="K4430" s="28"/>
    </row>
    <row r="4431" spans="11:11" x14ac:dyDescent="0.35">
      <c r="K4431" s="28"/>
    </row>
    <row r="4432" spans="11:11" x14ac:dyDescent="0.35">
      <c r="K4432" s="28"/>
    </row>
    <row r="4433" spans="11:11" x14ac:dyDescent="0.35">
      <c r="K4433" s="28"/>
    </row>
    <row r="4434" spans="11:11" x14ac:dyDescent="0.35">
      <c r="K4434" s="28"/>
    </row>
    <row r="4435" spans="11:11" x14ac:dyDescent="0.35">
      <c r="K4435" s="28"/>
    </row>
    <row r="4436" spans="11:11" x14ac:dyDescent="0.35">
      <c r="K4436" s="28"/>
    </row>
    <row r="4437" spans="11:11" x14ac:dyDescent="0.35">
      <c r="K4437" s="28"/>
    </row>
    <row r="4438" spans="11:11" x14ac:dyDescent="0.35">
      <c r="K4438" s="28"/>
    </row>
    <row r="4439" spans="11:11" x14ac:dyDescent="0.35">
      <c r="K4439" s="28"/>
    </row>
    <row r="4440" spans="11:11" x14ac:dyDescent="0.35">
      <c r="K4440" s="28"/>
    </row>
    <row r="4441" spans="11:11" x14ac:dyDescent="0.35">
      <c r="K4441" s="28"/>
    </row>
    <row r="4442" spans="11:11" x14ac:dyDescent="0.35">
      <c r="K4442" s="28"/>
    </row>
    <row r="4443" spans="11:11" x14ac:dyDescent="0.35">
      <c r="K4443" s="28"/>
    </row>
    <row r="4444" spans="11:11" x14ac:dyDescent="0.35">
      <c r="K4444" s="28"/>
    </row>
    <row r="4445" spans="11:11" x14ac:dyDescent="0.35">
      <c r="K4445" s="28"/>
    </row>
    <row r="4446" spans="11:11" x14ac:dyDescent="0.35">
      <c r="K4446" s="28"/>
    </row>
    <row r="4447" spans="11:11" x14ac:dyDescent="0.35">
      <c r="K4447" s="28"/>
    </row>
    <row r="4448" spans="11:11" x14ac:dyDescent="0.35">
      <c r="K4448" s="28"/>
    </row>
    <row r="4449" spans="11:11" x14ac:dyDescent="0.35">
      <c r="K4449" s="28"/>
    </row>
    <row r="4450" spans="11:11" x14ac:dyDescent="0.35">
      <c r="K4450" s="28"/>
    </row>
    <row r="4451" spans="11:11" x14ac:dyDescent="0.35">
      <c r="K4451" s="28"/>
    </row>
    <row r="4452" spans="11:11" x14ac:dyDescent="0.35">
      <c r="K4452" s="28"/>
    </row>
    <row r="4453" spans="11:11" x14ac:dyDescent="0.35">
      <c r="K4453" s="28"/>
    </row>
    <row r="4454" spans="11:11" x14ac:dyDescent="0.35">
      <c r="K4454" s="28"/>
    </row>
    <row r="4455" spans="11:11" x14ac:dyDescent="0.35">
      <c r="K4455" s="28"/>
    </row>
    <row r="4456" spans="11:11" x14ac:dyDescent="0.35">
      <c r="K4456" s="28"/>
    </row>
    <row r="4457" spans="11:11" x14ac:dyDescent="0.35">
      <c r="K4457" s="28"/>
    </row>
    <row r="4458" spans="11:11" x14ac:dyDescent="0.35">
      <c r="K4458" s="28"/>
    </row>
    <row r="4459" spans="11:11" x14ac:dyDescent="0.35">
      <c r="K4459" s="28"/>
    </row>
    <row r="4460" spans="11:11" x14ac:dyDescent="0.35">
      <c r="K4460" s="28"/>
    </row>
    <row r="4461" spans="11:11" x14ac:dyDescent="0.35">
      <c r="K4461" s="28"/>
    </row>
    <row r="4462" spans="11:11" x14ac:dyDescent="0.35">
      <c r="K4462" s="28"/>
    </row>
    <row r="4463" spans="11:11" x14ac:dyDescent="0.35">
      <c r="K4463" s="28"/>
    </row>
    <row r="4464" spans="11:11" x14ac:dyDescent="0.35">
      <c r="K4464" s="28"/>
    </row>
    <row r="4465" spans="11:11" x14ac:dyDescent="0.35">
      <c r="K4465" s="28"/>
    </row>
    <row r="4466" spans="11:11" x14ac:dyDescent="0.35">
      <c r="K4466" s="28"/>
    </row>
    <row r="4467" spans="11:11" x14ac:dyDescent="0.35">
      <c r="K4467" s="28"/>
    </row>
    <row r="4468" spans="11:11" x14ac:dyDescent="0.35">
      <c r="K4468" s="28"/>
    </row>
    <row r="4469" spans="11:11" x14ac:dyDescent="0.35">
      <c r="K4469" s="28"/>
    </row>
    <row r="4470" spans="11:11" x14ac:dyDescent="0.35">
      <c r="K4470" s="28"/>
    </row>
    <row r="4471" spans="11:11" x14ac:dyDescent="0.35">
      <c r="K4471" s="28"/>
    </row>
    <row r="4472" spans="11:11" x14ac:dyDescent="0.35">
      <c r="K4472" s="28"/>
    </row>
    <row r="4473" spans="11:11" x14ac:dyDescent="0.35">
      <c r="K4473" s="28"/>
    </row>
    <row r="4474" spans="11:11" x14ac:dyDescent="0.35">
      <c r="K4474" s="28"/>
    </row>
    <row r="4475" spans="11:11" x14ac:dyDescent="0.35">
      <c r="K4475" s="28"/>
    </row>
    <row r="4476" spans="11:11" x14ac:dyDescent="0.35">
      <c r="K4476" s="28"/>
    </row>
    <row r="4477" spans="11:11" x14ac:dyDescent="0.35">
      <c r="K4477" s="28"/>
    </row>
    <row r="4478" spans="11:11" x14ac:dyDescent="0.35">
      <c r="K4478" s="28"/>
    </row>
    <row r="4479" spans="11:11" x14ac:dyDescent="0.35">
      <c r="K4479" s="28"/>
    </row>
    <row r="4480" spans="11:11" x14ac:dyDescent="0.35">
      <c r="K4480" s="28"/>
    </row>
    <row r="4481" spans="11:11" x14ac:dyDescent="0.35">
      <c r="K4481" s="28"/>
    </row>
    <row r="4482" spans="11:11" x14ac:dyDescent="0.35">
      <c r="K4482" s="28"/>
    </row>
    <row r="4483" spans="11:11" x14ac:dyDescent="0.35">
      <c r="K4483" s="28"/>
    </row>
    <row r="4484" spans="11:11" x14ac:dyDescent="0.35">
      <c r="K4484" s="28"/>
    </row>
    <row r="4485" spans="11:11" x14ac:dyDescent="0.35">
      <c r="K4485" s="28"/>
    </row>
    <row r="4486" spans="11:11" x14ac:dyDescent="0.35">
      <c r="K4486" s="28"/>
    </row>
    <row r="4487" spans="11:11" x14ac:dyDescent="0.35">
      <c r="K4487" s="28"/>
    </row>
    <row r="4488" spans="11:11" x14ac:dyDescent="0.35">
      <c r="K4488" s="28"/>
    </row>
    <row r="4489" spans="11:11" x14ac:dyDescent="0.35">
      <c r="K4489" s="28"/>
    </row>
    <row r="4490" spans="11:11" x14ac:dyDescent="0.35">
      <c r="K4490" s="28"/>
    </row>
    <row r="4491" spans="11:11" x14ac:dyDescent="0.35">
      <c r="K4491" s="28"/>
    </row>
    <row r="4492" spans="11:11" x14ac:dyDescent="0.35">
      <c r="K4492" s="28"/>
    </row>
    <row r="4493" spans="11:11" x14ac:dyDescent="0.35">
      <c r="K4493" s="28"/>
    </row>
    <row r="4494" spans="11:11" x14ac:dyDescent="0.35">
      <c r="K4494" s="28"/>
    </row>
    <row r="4495" spans="11:11" x14ac:dyDescent="0.35">
      <c r="K4495" s="28"/>
    </row>
    <row r="4496" spans="11:11" x14ac:dyDescent="0.35">
      <c r="K4496" s="28"/>
    </row>
    <row r="4497" spans="11:11" x14ac:dyDescent="0.35">
      <c r="K4497" s="28"/>
    </row>
    <row r="4498" spans="11:11" x14ac:dyDescent="0.35">
      <c r="K4498" s="28"/>
    </row>
    <row r="4499" spans="11:11" x14ac:dyDescent="0.35">
      <c r="K4499" s="28"/>
    </row>
    <row r="4500" spans="11:11" x14ac:dyDescent="0.35">
      <c r="K4500" s="28"/>
    </row>
    <row r="4501" spans="11:11" x14ac:dyDescent="0.35">
      <c r="K4501" s="28"/>
    </row>
    <row r="4502" spans="11:11" x14ac:dyDescent="0.35">
      <c r="K4502" s="28"/>
    </row>
    <row r="4503" spans="11:11" x14ac:dyDescent="0.35">
      <c r="K4503" s="28"/>
    </row>
    <row r="4504" spans="11:11" x14ac:dyDescent="0.35">
      <c r="K4504" s="28"/>
    </row>
    <row r="4505" spans="11:11" x14ac:dyDescent="0.35">
      <c r="K4505" s="28"/>
    </row>
    <row r="4506" spans="11:11" x14ac:dyDescent="0.35">
      <c r="K4506" s="28"/>
    </row>
    <row r="4507" spans="11:11" x14ac:dyDescent="0.35">
      <c r="K4507" s="28"/>
    </row>
    <row r="4508" spans="11:11" x14ac:dyDescent="0.35">
      <c r="K4508" s="28"/>
    </row>
    <row r="4509" spans="11:11" x14ac:dyDescent="0.35">
      <c r="K4509" s="28"/>
    </row>
    <row r="4510" spans="11:11" x14ac:dyDescent="0.35">
      <c r="K4510" s="28"/>
    </row>
    <row r="4511" spans="11:11" x14ac:dyDescent="0.35">
      <c r="K4511" s="28"/>
    </row>
    <row r="4512" spans="11:11" x14ac:dyDescent="0.35">
      <c r="K4512" s="28"/>
    </row>
    <row r="4513" spans="11:11" x14ac:dyDescent="0.35">
      <c r="K4513" s="28"/>
    </row>
    <row r="4514" spans="11:11" x14ac:dyDescent="0.35">
      <c r="K4514" s="28"/>
    </row>
    <row r="4515" spans="11:11" x14ac:dyDescent="0.35">
      <c r="K4515" s="28"/>
    </row>
    <row r="4516" spans="11:11" x14ac:dyDescent="0.35">
      <c r="K4516" s="28"/>
    </row>
    <row r="4517" spans="11:11" x14ac:dyDescent="0.35">
      <c r="K4517" s="28"/>
    </row>
    <row r="4518" spans="11:11" x14ac:dyDescent="0.35">
      <c r="K4518" s="28"/>
    </row>
    <row r="4519" spans="11:11" x14ac:dyDescent="0.35">
      <c r="K4519" s="28"/>
    </row>
    <row r="4520" spans="11:11" x14ac:dyDescent="0.35">
      <c r="K4520" s="28"/>
    </row>
    <row r="4521" spans="11:11" x14ac:dyDescent="0.35">
      <c r="K4521" s="28"/>
    </row>
    <row r="4522" spans="11:11" x14ac:dyDescent="0.35">
      <c r="K4522" s="28"/>
    </row>
    <row r="4523" spans="11:11" x14ac:dyDescent="0.35">
      <c r="K4523" s="28"/>
    </row>
    <row r="4524" spans="11:11" x14ac:dyDescent="0.35">
      <c r="K4524" s="28"/>
    </row>
    <row r="4525" spans="11:11" x14ac:dyDescent="0.35">
      <c r="K4525" s="28"/>
    </row>
    <row r="4526" spans="11:11" x14ac:dyDescent="0.35">
      <c r="K4526" s="28"/>
    </row>
    <row r="4527" spans="11:11" x14ac:dyDescent="0.35">
      <c r="K4527" s="28"/>
    </row>
    <row r="4528" spans="11:11" x14ac:dyDescent="0.35">
      <c r="K4528" s="28"/>
    </row>
    <row r="4529" spans="11:11" x14ac:dyDescent="0.35">
      <c r="K4529" s="28"/>
    </row>
    <row r="4530" spans="11:11" x14ac:dyDescent="0.35">
      <c r="K4530" s="28"/>
    </row>
    <row r="4531" spans="11:11" x14ac:dyDescent="0.35">
      <c r="K4531" s="28"/>
    </row>
    <row r="4532" spans="11:11" x14ac:dyDescent="0.35">
      <c r="K4532" s="28"/>
    </row>
    <row r="4533" spans="11:11" x14ac:dyDescent="0.35">
      <c r="K4533" s="28"/>
    </row>
    <row r="4534" spans="11:11" x14ac:dyDescent="0.35">
      <c r="K4534" s="28"/>
    </row>
    <row r="4535" spans="11:11" x14ac:dyDescent="0.35">
      <c r="K4535" s="28"/>
    </row>
    <row r="4536" spans="11:11" x14ac:dyDescent="0.35">
      <c r="K4536" s="28"/>
    </row>
    <row r="4537" spans="11:11" x14ac:dyDescent="0.35">
      <c r="K4537" s="28"/>
    </row>
    <row r="4538" spans="11:11" x14ac:dyDescent="0.35">
      <c r="K4538" s="28"/>
    </row>
    <row r="4539" spans="11:11" x14ac:dyDescent="0.35">
      <c r="K4539" s="28"/>
    </row>
    <row r="4540" spans="11:11" x14ac:dyDescent="0.35">
      <c r="K4540" s="28"/>
    </row>
    <row r="4541" spans="11:11" x14ac:dyDescent="0.35">
      <c r="K4541" s="28"/>
    </row>
    <row r="4542" spans="11:11" x14ac:dyDescent="0.35">
      <c r="K4542" s="28"/>
    </row>
    <row r="4543" spans="11:11" x14ac:dyDescent="0.35">
      <c r="K4543" s="28"/>
    </row>
    <row r="4544" spans="11:11" x14ac:dyDescent="0.35">
      <c r="K4544" s="28"/>
    </row>
    <row r="4545" spans="11:11" x14ac:dyDescent="0.35">
      <c r="K4545" s="28"/>
    </row>
    <row r="4546" spans="11:11" x14ac:dyDescent="0.35">
      <c r="K4546" s="28"/>
    </row>
    <row r="4547" spans="11:11" x14ac:dyDescent="0.35">
      <c r="K4547" s="28"/>
    </row>
    <row r="4548" spans="11:11" x14ac:dyDescent="0.35">
      <c r="K4548" s="28"/>
    </row>
    <row r="4549" spans="11:11" x14ac:dyDescent="0.35">
      <c r="K4549" s="28"/>
    </row>
    <row r="4550" spans="11:11" x14ac:dyDescent="0.35">
      <c r="K4550" s="28"/>
    </row>
    <row r="4551" spans="11:11" x14ac:dyDescent="0.35">
      <c r="K4551" s="28"/>
    </row>
    <row r="4552" spans="11:11" x14ac:dyDescent="0.35">
      <c r="K4552" s="28"/>
    </row>
    <row r="4553" spans="11:11" x14ac:dyDescent="0.35">
      <c r="K4553" s="28"/>
    </row>
    <row r="4554" spans="11:11" x14ac:dyDescent="0.35">
      <c r="K4554" s="28"/>
    </row>
    <row r="4555" spans="11:11" x14ac:dyDescent="0.35">
      <c r="K4555" s="28"/>
    </row>
    <row r="4556" spans="11:11" x14ac:dyDescent="0.35">
      <c r="K4556" s="28"/>
    </row>
    <row r="4557" spans="11:11" x14ac:dyDescent="0.35">
      <c r="K4557" s="28"/>
    </row>
    <row r="4558" spans="11:11" x14ac:dyDescent="0.35">
      <c r="K4558" s="28"/>
    </row>
    <row r="4559" spans="11:11" x14ac:dyDescent="0.35">
      <c r="K4559" s="28"/>
    </row>
    <row r="4560" spans="11:11" x14ac:dyDescent="0.35">
      <c r="K4560" s="28"/>
    </row>
    <row r="4561" spans="11:11" x14ac:dyDescent="0.35">
      <c r="K4561" s="28"/>
    </row>
    <row r="4562" spans="11:11" x14ac:dyDescent="0.35">
      <c r="K4562" s="28"/>
    </row>
    <row r="4563" spans="11:11" x14ac:dyDescent="0.35">
      <c r="K4563" s="28"/>
    </row>
    <row r="4564" spans="11:11" x14ac:dyDescent="0.35">
      <c r="K4564" s="28"/>
    </row>
    <row r="4565" spans="11:11" x14ac:dyDescent="0.35">
      <c r="K4565" s="28"/>
    </row>
    <row r="4566" spans="11:11" x14ac:dyDescent="0.35">
      <c r="K4566" s="28"/>
    </row>
    <row r="4567" spans="11:11" x14ac:dyDescent="0.35">
      <c r="K4567" s="28"/>
    </row>
    <row r="4568" spans="11:11" x14ac:dyDescent="0.35">
      <c r="K4568" s="28"/>
    </row>
    <row r="4569" spans="11:11" x14ac:dyDescent="0.35">
      <c r="K4569" s="28"/>
    </row>
    <row r="4570" spans="11:11" x14ac:dyDescent="0.35">
      <c r="K4570" s="28"/>
    </row>
    <row r="4571" spans="11:11" x14ac:dyDescent="0.35">
      <c r="K4571" s="28"/>
    </row>
    <row r="4572" spans="11:11" x14ac:dyDescent="0.35">
      <c r="K4572" s="28"/>
    </row>
    <row r="4573" spans="11:11" x14ac:dyDescent="0.35">
      <c r="K4573" s="28"/>
    </row>
    <row r="4574" spans="11:11" x14ac:dyDescent="0.35">
      <c r="K4574" s="28"/>
    </row>
    <row r="4575" spans="11:11" x14ac:dyDescent="0.35">
      <c r="K4575" s="28"/>
    </row>
    <row r="4576" spans="11:11" x14ac:dyDescent="0.35">
      <c r="K4576" s="28"/>
    </row>
    <row r="4577" spans="11:11" x14ac:dyDescent="0.35">
      <c r="K4577" s="28"/>
    </row>
    <row r="4578" spans="11:11" x14ac:dyDescent="0.35">
      <c r="K4578" s="28"/>
    </row>
    <row r="4579" spans="11:11" x14ac:dyDescent="0.35">
      <c r="K4579" s="28"/>
    </row>
    <row r="4580" spans="11:11" x14ac:dyDescent="0.35">
      <c r="K4580" s="28"/>
    </row>
    <row r="4581" spans="11:11" x14ac:dyDescent="0.35">
      <c r="K4581" s="28"/>
    </row>
    <row r="4582" spans="11:11" x14ac:dyDescent="0.35">
      <c r="K4582" s="28"/>
    </row>
    <row r="4583" spans="11:11" x14ac:dyDescent="0.35">
      <c r="K4583" s="28"/>
    </row>
    <row r="4584" spans="11:11" x14ac:dyDescent="0.35">
      <c r="K4584" s="28"/>
    </row>
    <row r="4585" spans="11:11" x14ac:dyDescent="0.35">
      <c r="K4585" s="28"/>
    </row>
    <row r="4586" spans="11:11" x14ac:dyDescent="0.35">
      <c r="K4586" s="28"/>
    </row>
    <row r="4587" spans="11:11" x14ac:dyDescent="0.35">
      <c r="K4587" s="28"/>
    </row>
    <row r="4588" spans="11:11" x14ac:dyDescent="0.35">
      <c r="K4588" s="28"/>
    </row>
    <row r="4589" spans="11:11" x14ac:dyDescent="0.35">
      <c r="K4589" s="28"/>
    </row>
    <row r="4590" spans="11:11" x14ac:dyDescent="0.35">
      <c r="K4590" s="28"/>
    </row>
    <row r="4591" spans="11:11" x14ac:dyDescent="0.35">
      <c r="K4591" s="28"/>
    </row>
    <row r="4592" spans="11:11" x14ac:dyDescent="0.35">
      <c r="K4592" s="28"/>
    </row>
    <row r="4593" spans="11:11" x14ac:dyDescent="0.35">
      <c r="K4593" s="28"/>
    </row>
    <row r="4594" spans="11:11" x14ac:dyDescent="0.35">
      <c r="K4594" s="28"/>
    </row>
    <row r="4595" spans="11:11" x14ac:dyDescent="0.35">
      <c r="K4595" s="28"/>
    </row>
    <row r="4596" spans="11:11" x14ac:dyDescent="0.35">
      <c r="K4596" s="28"/>
    </row>
    <row r="4597" spans="11:11" x14ac:dyDescent="0.35">
      <c r="K4597" s="28"/>
    </row>
    <row r="4598" spans="11:11" x14ac:dyDescent="0.35">
      <c r="K4598" s="28"/>
    </row>
    <row r="4599" spans="11:11" x14ac:dyDescent="0.35">
      <c r="K4599" s="28"/>
    </row>
    <row r="4600" spans="11:11" x14ac:dyDescent="0.35">
      <c r="K4600" s="28"/>
    </row>
    <row r="4601" spans="11:11" x14ac:dyDescent="0.35">
      <c r="K4601" s="28"/>
    </row>
    <row r="4602" spans="11:11" x14ac:dyDescent="0.35">
      <c r="K4602" s="28"/>
    </row>
    <row r="4603" spans="11:11" x14ac:dyDescent="0.35">
      <c r="K4603" s="28"/>
    </row>
    <row r="4604" spans="11:11" x14ac:dyDescent="0.35">
      <c r="K4604" s="28"/>
    </row>
    <row r="4605" spans="11:11" x14ac:dyDescent="0.35">
      <c r="K4605" s="28"/>
    </row>
    <row r="4606" spans="11:11" x14ac:dyDescent="0.35">
      <c r="K4606" s="28"/>
    </row>
    <row r="4607" spans="11:11" x14ac:dyDescent="0.35">
      <c r="K4607" s="28"/>
    </row>
    <row r="4608" spans="11:11" x14ac:dyDescent="0.35">
      <c r="K4608" s="28"/>
    </row>
    <row r="4609" spans="11:11" x14ac:dyDescent="0.35">
      <c r="K4609" s="28"/>
    </row>
    <row r="4610" spans="11:11" x14ac:dyDescent="0.35">
      <c r="K4610" s="28"/>
    </row>
    <row r="4611" spans="11:11" x14ac:dyDescent="0.35">
      <c r="K4611" s="28"/>
    </row>
    <row r="4612" spans="11:11" x14ac:dyDescent="0.35">
      <c r="K4612" s="28"/>
    </row>
    <row r="4613" spans="11:11" x14ac:dyDescent="0.35">
      <c r="K4613" s="28"/>
    </row>
    <row r="4614" spans="11:11" x14ac:dyDescent="0.35">
      <c r="K4614" s="28"/>
    </row>
    <row r="4615" spans="11:11" x14ac:dyDescent="0.35">
      <c r="K4615" s="28"/>
    </row>
    <row r="4616" spans="11:11" x14ac:dyDescent="0.35">
      <c r="K4616" s="28"/>
    </row>
    <row r="4617" spans="11:11" x14ac:dyDescent="0.35">
      <c r="K4617" s="28"/>
    </row>
    <row r="4618" spans="11:11" x14ac:dyDescent="0.35">
      <c r="K4618" s="28"/>
    </row>
    <row r="4619" spans="11:11" x14ac:dyDescent="0.35">
      <c r="K4619" s="28"/>
    </row>
    <row r="4620" spans="11:11" x14ac:dyDescent="0.35">
      <c r="K4620" s="28"/>
    </row>
    <row r="4621" spans="11:11" x14ac:dyDescent="0.35">
      <c r="K4621" s="28"/>
    </row>
    <row r="4622" spans="11:11" x14ac:dyDescent="0.35">
      <c r="K4622" s="28"/>
    </row>
    <row r="4623" spans="11:11" x14ac:dyDescent="0.35">
      <c r="K4623" s="28"/>
    </row>
    <row r="4624" spans="11:11" x14ac:dyDescent="0.35">
      <c r="K4624" s="28"/>
    </row>
    <row r="4625" spans="11:11" x14ac:dyDescent="0.35">
      <c r="K4625" s="28"/>
    </row>
    <row r="4626" spans="11:11" x14ac:dyDescent="0.35">
      <c r="K4626" s="28"/>
    </row>
    <row r="4627" spans="11:11" x14ac:dyDescent="0.35">
      <c r="K4627" s="28"/>
    </row>
    <row r="4628" spans="11:11" x14ac:dyDescent="0.35">
      <c r="K4628" s="28"/>
    </row>
    <row r="4629" spans="11:11" x14ac:dyDescent="0.35">
      <c r="K4629" s="28"/>
    </row>
    <row r="4630" spans="11:11" x14ac:dyDescent="0.35">
      <c r="K4630" s="28"/>
    </row>
    <row r="4631" spans="11:11" x14ac:dyDescent="0.35">
      <c r="K4631" s="28"/>
    </row>
    <row r="4632" spans="11:11" x14ac:dyDescent="0.35">
      <c r="K4632" s="28"/>
    </row>
    <row r="4633" spans="11:11" x14ac:dyDescent="0.35">
      <c r="K4633" s="28"/>
    </row>
    <row r="4634" spans="11:11" x14ac:dyDescent="0.35">
      <c r="K4634" s="28"/>
    </row>
    <row r="4635" spans="11:11" x14ac:dyDescent="0.35">
      <c r="K4635" s="28"/>
    </row>
    <row r="4636" spans="11:11" x14ac:dyDescent="0.35">
      <c r="K4636" s="28"/>
    </row>
    <row r="4637" spans="11:11" x14ac:dyDescent="0.35">
      <c r="K4637" s="28"/>
    </row>
    <row r="4638" spans="11:11" x14ac:dyDescent="0.35">
      <c r="K4638" s="28"/>
    </row>
    <row r="4639" spans="11:11" x14ac:dyDescent="0.35">
      <c r="K4639" s="28"/>
    </row>
    <row r="4640" spans="11:11" x14ac:dyDescent="0.35">
      <c r="K4640" s="28"/>
    </row>
    <row r="4641" spans="11:11" x14ac:dyDescent="0.35">
      <c r="K4641" s="28"/>
    </row>
    <row r="4642" spans="11:11" x14ac:dyDescent="0.35">
      <c r="K4642" s="28"/>
    </row>
    <row r="4643" spans="11:11" x14ac:dyDescent="0.35">
      <c r="K4643" s="28"/>
    </row>
    <row r="4644" spans="11:11" x14ac:dyDescent="0.35">
      <c r="K4644" s="28"/>
    </row>
    <row r="4645" spans="11:11" x14ac:dyDescent="0.35">
      <c r="K4645" s="28"/>
    </row>
    <row r="4646" spans="11:11" x14ac:dyDescent="0.35">
      <c r="K4646" s="28"/>
    </row>
    <row r="4647" spans="11:11" x14ac:dyDescent="0.35">
      <c r="K4647" s="28"/>
    </row>
    <row r="4648" spans="11:11" x14ac:dyDescent="0.35">
      <c r="K4648" s="28"/>
    </row>
    <row r="4649" spans="11:11" x14ac:dyDescent="0.35">
      <c r="K4649" s="28"/>
    </row>
    <row r="4650" spans="11:11" x14ac:dyDescent="0.35">
      <c r="K4650" s="28"/>
    </row>
    <row r="4651" spans="11:11" x14ac:dyDescent="0.35">
      <c r="K4651" s="28"/>
    </row>
    <row r="4652" spans="11:11" x14ac:dyDescent="0.35">
      <c r="K4652" s="28"/>
    </row>
    <row r="4653" spans="11:11" x14ac:dyDescent="0.35">
      <c r="K4653" s="28"/>
    </row>
    <row r="4654" spans="11:11" x14ac:dyDescent="0.35">
      <c r="K4654" s="28"/>
    </row>
    <row r="4655" spans="11:11" x14ac:dyDescent="0.35">
      <c r="K4655" s="28"/>
    </row>
    <row r="4656" spans="11:11" x14ac:dyDescent="0.35">
      <c r="K4656" s="28"/>
    </row>
    <row r="4657" spans="11:11" x14ac:dyDescent="0.35">
      <c r="K4657" s="28"/>
    </row>
    <row r="4658" spans="11:11" x14ac:dyDescent="0.35">
      <c r="K4658" s="28"/>
    </row>
    <row r="4659" spans="11:11" x14ac:dyDescent="0.35">
      <c r="K4659" s="28"/>
    </row>
    <row r="4660" spans="11:11" x14ac:dyDescent="0.35">
      <c r="K4660" s="28"/>
    </row>
    <row r="4661" spans="11:11" x14ac:dyDescent="0.35">
      <c r="K4661" s="28"/>
    </row>
    <row r="4662" spans="11:11" x14ac:dyDescent="0.35">
      <c r="K4662" s="28"/>
    </row>
    <row r="4663" spans="11:11" x14ac:dyDescent="0.35">
      <c r="K4663" s="28"/>
    </row>
    <row r="4664" spans="11:11" x14ac:dyDescent="0.35">
      <c r="K4664" s="28"/>
    </row>
    <row r="4665" spans="11:11" x14ac:dyDescent="0.35">
      <c r="K4665" s="28"/>
    </row>
    <row r="4666" spans="11:11" x14ac:dyDescent="0.35">
      <c r="K4666" s="28"/>
    </row>
    <row r="4667" spans="11:11" x14ac:dyDescent="0.35">
      <c r="K4667" s="28"/>
    </row>
    <row r="4668" spans="11:11" x14ac:dyDescent="0.35">
      <c r="K4668" s="28"/>
    </row>
    <row r="4669" spans="11:11" x14ac:dyDescent="0.35">
      <c r="K4669" s="28"/>
    </row>
    <row r="4670" spans="11:11" x14ac:dyDescent="0.35">
      <c r="K4670" s="28"/>
    </row>
    <row r="4671" spans="11:11" x14ac:dyDescent="0.35">
      <c r="K4671" s="28"/>
    </row>
    <row r="4672" spans="11:11" x14ac:dyDescent="0.35">
      <c r="K4672" s="28"/>
    </row>
    <row r="4673" spans="11:11" x14ac:dyDescent="0.35">
      <c r="K4673" s="28"/>
    </row>
    <row r="4674" spans="11:11" x14ac:dyDescent="0.35">
      <c r="K4674" s="28"/>
    </row>
    <row r="4675" spans="11:11" x14ac:dyDescent="0.35">
      <c r="K4675" s="28"/>
    </row>
    <row r="4676" spans="11:11" x14ac:dyDescent="0.35">
      <c r="K4676" s="28"/>
    </row>
    <row r="4677" spans="11:11" x14ac:dyDescent="0.35">
      <c r="K4677" s="28"/>
    </row>
    <row r="4678" spans="11:11" x14ac:dyDescent="0.35">
      <c r="K4678" s="28"/>
    </row>
    <row r="4679" spans="11:11" x14ac:dyDescent="0.35">
      <c r="K4679" s="28"/>
    </row>
    <row r="4680" spans="11:11" x14ac:dyDescent="0.35">
      <c r="K4680" s="28"/>
    </row>
    <row r="4681" spans="11:11" x14ac:dyDescent="0.35">
      <c r="K4681" s="28"/>
    </row>
    <row r="4682" spans="11:11" x14ac:dyDescent="0.35">
      <c r="K4682" s="28"/>
    </row>
    <row r="4683" spans="11:11" x14ac:dyDescent="0.35">
      <c r="K4683" s="28"/>
    </row>
    <row r="4684" spans="11:11" x14ac:dyDescent="0.35">
      <c r="K4684" s="28"/>
    </row>
    <row r="4685" spans="11:11" x14ac:dyDescent="0.35">
      <c r="K4685" s="28"/>
    </row>
    <row r="4686" spans="11:11" x14ac:dyDescent="0.35">
      <c r="K4686" s="28"/>
    </row>
    <row r="4687" spans="11:11" x14ac:dyDescent="0.35">
      <c r="K4687" s="28"/>
    </row>
    <row r="4688" spans="11:11" x14ac:dyDescent="0.35">
      <c r="K4688" s="28"/>
    </row>
    <row r="4689" spans="11:11" x14ac:dyDescent="0.35">
      <c r="K4689" s="28"/>
    </row>
    <row r="4690" spans="11:11" x14ac:dyDescent="0.35">
      <c r="K4690" s="28"/>
    </row>
    <row r="4691" spans="11:11" x14ac:dyDescent="0.35">
      <c r="K4691" s="28"/>
    </row>
    <row r="4692" spans="11:11" x14ac:dyDescent="0.35">
      <c r="K4692" s="28"/>
    </row>
    <row r="4693" spans="11:11" x14ac:dyDescent="0.35">
      <c r="K4693" s="28"/>
    </row>
    <row r="4694" spans="11:11" x14ac:dyDescent="0.35">
      <c r="K4694" s="28"/>
    </row>
    <row r="4695" spans="11:11" x14ac:dyDescent="0.35">
      <c r="K4695" s="28"/>
    </row>
    <row r="4696" spans="11:11" x14ac:dyDescent="0.35">
      <c r="K4696" s="28"/>
    </row>
    <row r="4697" spans="11:11" x14ac:dyDescent="0.35">
      <c r="K4697" s="28"/>
    </row>
    <row r="4698" spans="11:11" x14ac:dyDescent="0.35">
      <c r="K4698" s="28"/>
    </row>
    <row r="4699" spans="11:11" x14ac:dyDescent="0.35">
      <c r="K4699" s="28"/>
    </row>
    <row r="4700" spans="11:11" x14ac:dyDescent="0.35">
      <c r="K4700" s="28"/>
    </row>
    <row r="4701" spans="11:11" x14ac:dyDescent="0.35">
      <c r="K4701" s="28"/>
    </row>
    <row r="4702" spans="11:11" x14ac:dyDescent="0.35">
      <c r="K4702" s="28"/>
    </row>
    <row r="4703" spans="11:11" x14ac:dyDescent="0.35">
      <c r="K4703" s="28"/>
    </row>
    <row r="4704" spans="11:11" x14ac:dyDescent="0.35">
      <c r="K4704" s="28"/>
    </row>
    <row r="4705" spans="11:11" x14ac:dyDescent="0.35">
      <c r="K4705" s="28"/>
    </row>
    <row r="4706" spans="11:11" x14ac:dyDescent="0.35">
      <c r="K4706" s="28"/>
    </row>
    <row r="4707" spans="11:11" x14ac:dyDescent="0.35">
      <c r="K4707" s="28"/>
    </row>
    <row r="4708" spans="11:11" x14ac:dyDescent="0.35">
      <c r="K4708" s="28"/>
    </row>
    <row r="4709" spans="11:11" x14ac:dyDescent="0.35">
      <c r="K4709" s="28"/>
    </row>
    <row r="4710" spans="11:11" x14ac:dyDescent="0.35">
      <c r="K4710" s="28"/>
    </row>
    <row r="4711" spans="11:11" x14ac:dyDescent="0.35">
      <c r="K4711" s="28"/>
    </row>
    <row r="4712" spans="11:11" x14ac:dyDescent="0.35">
      <c r="K4712" s="28"/>
    </row>
    <row r="4713" spans="11:11" x14ac:dyDescent="0.35">
      <c r="K4713" s="28"/>
    </row>
    <row r="4714" spans="11:11" x14ac:dyDescent="0.35">
      <c r="K4714" s="28"/>
    </row>
    <row r="4715" spans="11:11" x14ac:dyDescent="0.35">
      <c r="K4715" s="28"/>
    </row>
    <row r="4716" spans="11:11" x14ac:dyDescent="0.35">
      <c r="K4716" s="28"/>
    </row>
    <row r="4717" spans="11:11" x14ac:dyDescent="0.35">
      <c r="K4717" s="28"/>
    </row>
    <row r="4718" spans="11:11" x14ac:dyDescent="0.35">
      <c r="K4718" s="28"/>
    </row>
    <row r="4719" spans="11:11" x14ac:dyDescent="0.35">
      <c r="K4719" s="28"/>
    </row>
    <row r="4720" spans="11:11" x14ac:dyDescent="0.35">
      <c r="K4720" s="28"/>
    </row>
    <row r="4721" spans="11:11" x14ac:dyDescent="0.35">
      <c r="K4721" s="28"/>
    </row>
    <row r="4722" spans="11:11" x14ac:dyDescent="0.35">
      <c r="K4722" s="28"/>
    </row>
    <row r="4723" spans="11:11" x14ac:dyDescent="0.35">
      <c r="K4723" s="28"/>
    </row>
    <row r="4724" spans="11:11" x14ac:dyDescent="0.35">
      <c r="K4724" s="28"/>
    </row>
    <row r="4725" spans="11:11" x14ac:dyDescent="0.35">
      <c r="K4725" s="28"/>
    </row>
    <row r="4726" spans="11:11" x14ac:dyDescent="0.35">
      <c r="K4726" s="28"/>
    </row>
    <row r="4727" spans="11:11" x14ac:dyDescent="0.35">
      <c r="K4727" s="28"/>
    </row>
    <row r="4728" spans="11:11" x14ac:dyDescent="0.35">
      <c r="K4728" s="28"/>
    </row>
    <row r="4729" spans="11:11" x14ac:dyDescent="0.35">
      <c r="K4729" s="28"/>
    </row>
    <row r="4730" spans="11:11" x14ac:dyDescent="0.35">
      <c r="K4730" s="28"/>
    </row>
    <row r="4731" spans="11:11" x14ac:dyDescent="0.35">
      <c r="K4731" s="28"/>
    </row>
    <row r="4732" spans="11:11" x14ac:dyDescent="0.35">
      <c r="K4732" s="28"/>
    </row>
    <row r="4733" spans="11:11" x14ac:dyDescent="0.35">
      <c r="K4733" s="28"/>
    </row>
    <row r="4734" spans="11:11" x14ac:dyDescent="0.35">
      <c r="K4734" s="28"/>
    </row>
    <row r="4735" spans="11:11" x14ac:dyDescent="0.35">
      <c r="K4735" s="28"/>
    </row>
    <row r="4736" spans="11:11" x14ac:dyDescent="0.35">
      <c r="K4736" s="28"/>
    </row>
    <row r="4737" spans="11:11" x14ac:dyDescent="0.35">
      <c r="K4737" s="28"/>
    </row>
    <row r="4738" spans="11:11" x14ac:dyDescent="0.35">
      <c r="K4738" s="28"/>
    </row>
    <row r="4739" spans="11:11" x14ac:dyDescent="0.35">
      <c r="K4739" s="28"/>
    </row>
    <row r="4740" spans="11:11" x14ac:dyDescent="0.35">
      <c r="K4740" s="28"/>
    </row>
    <row r="4741" spans="11:11" x14ac:dyDescent="0.35">
      <c r="K4741" s="28"/>
    </row>
    <row r="4742" spans="11:11" x14ac:dyDescent="0.35">
      <c r="K4742" s="28"/>
    </row>
    <row r="4743" spans="11:11" x14ac:dyDescent="0.35">
      <c r="K4743" s="28"/>
    </row>
    <row r="4744" spans="11:11" x14ac:dyDescent="0.35">
      <c r="K4744" s="28"/>
    </row>
    <row r="4745" spans="11:11" x14ac:dyDescent="0.35">
      <c r="K4745" s="28"/>
    </row>
    <row r="4746" spans="11:11" x14ac:dyDescent="0.35">
      <c r="K4746" s="28"/>
    </row>
    <row r="4747" spans="11:11" x14ac:dyDescent="0.35">
      <c r="K4747" s="28"/>
    </row>
    <row r="4748" spans="11:11" x14ac:dyDescent="0.35">
      <c r="K4748" s="28"/>
    </row>
    <row r="4749" spans="11:11" x14ac:dyDescent="0.35">
      <c r="K4749" s="28"/>
    </row>
    <row r="4750" spans="11:11" x14ac:dyDescent="0.35">
      <c r="K4750" s="28"/>
    </row>
    <row r="4751" spans="11:11" x14ac:dyDescent="0.35">
      <c r="K4751" s="28"/>
    </row>
    <row r="4752" spans="11:11" x14ac:dyDescent="0.35">
      <c r="K4752" s="28"/>
    </row>
    <row r="4753" spans="11:11" x14ac:dyDescent="0.35">
      <c r="K4753" s="28"/>
    </row>
    <row r="4754" spans="11:11" x14ac:dyDescent="0.35">
      <c r="K4754" s="28"/>
    </row>
    <row r="4755" spans="11:11" x14ac:dyDescent="0.35">
      <c r="K4755" s="28"/>
    </row>
    <row r="4756" spans="11:11" x14ac:dyDescent="0.35">
      <c r="K4756" s="28"/>
    </row>
    <row r="4757" spans="11:11" x14ac:dyDescent="0.35">
      <c r="K4757" s="28"/>
    </row>
    <row r="4758" spans="11:11" x14ac:dyDescent="0.35">
      <c r="K4758" s="28"/>
    </row>
    <row r="4759" spans="11:11" x14ac:dyDescent="0.35">
      <c r="K4759" s="28"/>
    </row>
    <row r="4760" spans="11:11" x14ac:dyDescent="0.35">
      <c r="K4760" s="28"/>
    </row>
    <row r="4761" spans="11:11" x14ac:dyDescent="0.35">
      <c r="K4761" s="28"/>
    </row>
    <row r="4762" spans="11:11" x14ac:dyDescent="0.35">
      <c r="K4762" s="28"/>
    </row>
    <row r="4763" spans="11:11" x14ac:dyDescent="0.35">
      <c r="K4763" s="28"/>
    </row>
    <row r="4764" spans="11:11" x14ac:dyDescent="0.35">
      <c r="K4764" s="28"/>
    </row>
    <row r="4765" spans="11:11" x14ac:dyDescent="0.35">
      <c r="K4765" s="28"/>
    </row>
    <row r="4766" spans="11:11" x14ac:dyDescent="0.35">
      <c r="K4766" s="28"/>
    </row>
    <row r="4767" spans="11:11" x14ac:dyDescent="0.35">
      <c r="K4767" s="28"/>
    </row>
    <row r="4768" spans="11:11" x14ac:dyDescent="0.35">
      <c r="K4768" s="28"/>
    </row>
    <row r="4769" spans="11:11" x14ac:dyDescent="0.35">
      <c r="K4769" s="28"/>
    </row>
    <row r="4770" spans="11:11" x14ac:dyDescent="0.35">
      <c r="K4770" s="28"/>
    </row>
    <row r="4771" spans="11:11" x14ac:dyDescent="0.35">
      <c r="K4771" s="28"/>
    </row>
    <row r="4772" spans="11:11" x14ac:dyDescent="0.35">
      <c r="K4772" s="28"/>
    </row>
    <row r="4773" spans="11:11" x14ac:dyDescent="0.35">
      <c r="K4773" s="28"/>
    </row>
    <row r="4774" spans="11:11" x14ac:dyDescent="0.35">
      <c r="K4774" s="28"/>
    </row>
    <row r="4775" spans="11:11" x14ac:dyDescent="0.35">
      <c r="K4775" s="28"/>
    </row>
    <row r="4776" spans="11:11" x14ac:dyDescent="0.35">
      <c r="K4776" s="28"/>
    </row>
    <row r="4777" spans="11:11" x14ac:dyDescent="0.35">
      <c r="K4777" s="28"/>
    </row>
    <row r="4778" spans="11:11" x14ac:dyDescent="0.35">
      <c r="K4778" s="28"/>
    </row>
    <row r="4779" spans="11:11" x14ac:dyDescent="0.35">
      <c r="K4779" s="28"/>
    </row>
    <row r="4780" spans="11:11" x14ac:dyDescent="0.35">
      <c r="K4780" s="28"/>
    </row>
    <row r="4781" spans="11:11" x14ac:dyDescent="0.35">
      <c r="K4781" s="28"/>
    </row>
    <row r="4782" spans="11:11" x14ac:dyDescent="0.35">
      <c r="K4782" s="28"/>
    </row>
    <row r="4783" spans="11:11" x14ac:dyDescent="0.35">
      <c r="K4783" s="28"/>
    </row>
    <row r="4784" spans="11:11" x14ac:dyDescent="0.35">
      <c r="K4784" s="28"/>
    </row>
    <row r="4785" spans="11:11" x14ac:dyDescent="0.35">
      <c r="K4785" s="28"/>
    </row>
    <row r="4786" spans="11:11" x14ac:dyDescent="0.35">
      <c r="K4786" s="28"/>
    </row>
    <row r="4787" spans="11:11" x14ac:dyDescent="0.35">
      <c r="K4787" s="28"/>
    </row>
    <row r="4788" spans="11:11" x14ac:dyDescent="0.35">
      <c r="K4788" s="28"/>
    </row>
    <row r="4789" spans="11:11" x14ac:dyDescent="0.35">
      <c r="K4789" s="28"/>
    </row>
    <row r="4790" spans="11:11" x14ac:dyDescent="0.35">
      <c r="K4790" s="28"/>
    </row>
    <row r="4791" spans="11:11" x14ac:dyDescent="0.35">
      <c r="K4791" s="28"/>
    </row>
    <row r="4792" spans="11:11" x14ac:dyDescent="0.35">
      <c r="K4792" s="28"/>
    </row>
    <row r="4793" spans="11:11" x14ac:dyDescent="0.35">
      <c r="K4793" s="28"/>
    </row>
    <row r="4794" spans="11:11" x14ac:dyDescent="0.35">
      <c r="K4794" s="28"/>
    </row>
    <row r="4795" spans="11:11" x14ac:dyDescent="0.35">
      <c r="K4795" s="28"/>
    </row>
    <row r="4796" spans="11:11" x14ac:dyDescent="0.35">
      <c r="K4796" s="28"/>
    </row>
    <row r="4797" spans="11:11" x14ac:dyDescent="0.35">
      <c r="K4797" s="28"/>
    </row>
    <row r="4798" spans="11:11" x14ac:dyDescent="0.35">
      <c r="K4798" s="28"/>
    </row>
    <row r="4799" spans="11:11" x14ac:dyDescent="0.35">
      <c r="K4799" s="28"/>
    </row>
    <row r="4800" spans="11:11" x14ac:dyDescent="0.35">
      <c r="K4800" s="28"/>
    </row>
    <row r="4801" spans="11:11" x14ac:dyDescent="0.35">
      <c r="K4801" s="28"/>
    </row>
    <row r="4802" spans="11:11" x14ac:dyDescent="0.35">
      <c r="K4802" s="28"/>
    </row>
    <row r="4803" spans="11:11" x14ac:dyDescent="0.35">
      <c r="K4803" s="28"/>
    </row>
    <row r="4804" spans="11:11" x14ac:dyDescent="0.35">
      <c r="K4804" s="28"/>
    </row>
    <row r="4805" spans="11:11" x14ac:dyDescent="0.35">
      <c r="K4805" s="28"/>
    </row>
    <row r="4806" spans="11:11" x14ac:dyDescent="0.35">
      <c r="K4806" s="28"/>
    </row>
    <row r="4807" spans="11:11" x14ac:dyDescent="0.35">
      <c r="K4807" s="28"/>
    </row>
    <row r="4808" spans="11:11" x14ac:dyDescent="0.35">
      <c r="K4808" s="28"/>
    </row>
    <row r="4809" spans="11:11" x14ac:dyDescent="0.35">
      <c r="K4809" s="28"/>
    </row>
    <row r="4810" spans="11:11" x14ac:dyDescent="0.35">
      <c r="K4810" s="28"/>
    </row>
    <row r="4811" spans="11:11" x14ac:dyDescent="0.35">
      <c r="K4811" s="28"/>
    </row>
    <row r="4812" spans="11:11" x14ac:dyDescent="0.35">
      <c r="K4812" s="28"/>
    </row>
    <row r="4813" spans="11:11" x14ac:dyDescent="0.35">
      <c r="K4813" s="28"/>
    </row>
    <row r="4814" spans="11:11" x14ac:dyDescent="0.35">
      <c r="K4814" s="28"/>
    </row>
    <row r="4815" spans="11:11" x14ac:dyDescent="0.35">
      <c r="K4815" s="28"/>
    </row>
    <row r="4816" spans="11:11" x14ac:dyDescent="0.35">
      <c r="K4816" s="28"/>
    </row>
    <row r="4817" spans="11:11" x14ac:dyDescent="0.35">
      <c r="K4817" s="28"/>
    </row>
    <row r="4818" spans="11:11" x14ac:dyDescent="0.35">
      <c r="K4818" s="28"/>
    </row>
    <row r="4819" spans="11:11" x14ac:dyDescent="0.35">
      <c r="K4819" s="28"/>
    </row>
    <row r="4820" spans="11:11" x14ac:dyDescent="0.35">
      <c r="K4820" s="28"/>
    </row>
    <row r="4821" spans="11:11" x14ac:dyDescent="0.35">
      <c r="K4821" s="28"/>
    </row>
    <row r="4822" spans="11:11" x14ac:dyDescent="0.35">
      <c r="K4822" s="28"/>
    </row>
    <row r="4823" spans="11:11" x14ac:dyDescent="0.35">
      <c r="K4823" s="28"/>
    </row>
    <row r="4824" spans="11:11" x14ac:dyDescent="0.35">
      <c r="K4824" s="28"/>
    </row>
    <row r="4825" spans="11:11" x14ac:dyDescent="0.35">
      <c r="K4825" s="28"/>
    </row>
    <row r="4826" spans="11:11" x14ac:dyDescent="0.35">
      <c r="K4826" s="28"/>
    </row>
    <row r="4827" spans="11:11" x14ac:dyDescent="0.35">
      <c r="K4827" s="28"/>
    </row>
    <row r="4828" spans="11:11" x14ac:dyDescent="0.35">
      <c r="K4828" s="28"/>
    </row>
    <row r="4829" spans="11:11" x14ac:dyDescent="0.35">
      <c r="K4829" s="28"/>
    </row>
    <row r="4830" spans="11:11" x14ac:dyDescent="0.35">
      <c r="K4830" s="28"/>
    </row>
    <row r="4831" spans="11:11" x14ac:dyDescent="0.35">
      <c r="K4831" s="28"/>
    </row>
    <row r="4832" spans="11:11" x14ac:dyDescent="0.35">
      <c r="K4832" s="28"/>
    </row>
    <row r="4833" spans="11:11" x14ac:dyDescent="0.35">
      <c r="K4833" s="28"/>
    </row>
    <row r="4834" spans="11:11" x14ac:dyDescent="0.35">
      <c r="K4834" s="28"/>
    </row>
    <row r="4835" spans="11:11" x14ac:dyDescent="0.35">
      <c r="K4835" s="28"/>
    </row>
    <row r="4836" spans="11:11" x14ac:dyDescent="0.35">
      <c r="K4836" s="28"/>
    </row>
    <row r="4837" spans="11:11" x14ac:dyDescent="0.35">
      <c r="K4837" s="28"/>
    </row>
    <row r="4838" spans="11:11" x14ac:dyDescent="0.35">
      <c r="K4838" s="28"/>
    </row>
    <row r="4839" spans="11:11" x14ac:dyDescent="0.35">
      <c r="K4839" s="28"/>
    </row>
    <row r="4840" spans="11:11" x14ac:dyDescent="0.35">
      <c r="K4840" s="28"/>
    </row>
    <row r="4841" spans="11:11" x14ac:dyDescent="0.35">
      <c r="K4841" s="28"/>
    </row>
    <row r="4842" spans="11:11" x14ac:dyDescent="0.35">
      <c r="K4842" s="28"/>
    </row>
    <row r="4843" spans="11:11" x14ac:dyDescent="0.35">
      <c r="K4843" s="28"/>
    </row>
    <row r="4844" spans="11:11" x14ac:dyDescent="0.35">
      <c r="K4844" s="28"/>
    </row>
    <row r="4845" spans="11:11" x14ac:dyDescent="0.35">
      <c r="K4845" s="28"/>
    </row>
    <row r="4846" spans="11:11" x14ac:dyDescent="0.35">
      <c r="K4846" s="28"/>
    </row>
    <row r="4847" spans="11:11" x14ac:dyDescent="0.35">
      <c r="K4847" s="28"/>
    </row>
    <row r="4848" spans="11:11" x14ac:dyDescent="0.35">
      <c r="K4848" s="28"/>
    </row>
    <row r="4849" spans="11:11" x14ac:dyDescent="0.35">
      <c r="K4849" s="28"/>
    </row>
    <row r="4850" spans="11:11" x14ac:dyDescent="0.35">
      <c r="K4850" s="28"/>
    </row>
    <row r="4851" spans="11:11" x14ac:dyDescent="0.35">
      <c r="K4851" s="28"/>
    </row>
    <row r="4852" spans="11:11" x14ac:dyDescent="0.35">
      <c r="K4852" s="28"/>
    </row>
    <row r="4853" spans="11:11" x14ac:dyDescent="0.35">
      <c r="K4853" s="28"/>
    </row>
    <row r="4854" spans="11:11" x14ac:dyDescent="0.35">
      <c r="K4854" s="28"/>
    </row>
    <row r="4855" spans="11:11" x14ac:dyDescent="0.35">
      <c r="K4855" s="28"/>
    </row>
    <row r="4856" spans="11:11" x14ac:dyDescent="0.35">
      <c r="K4856" s="28"/>
    </row>
    <row r="4857" spans="11:11" x14ac:dyDescent="0.35">
      <c r="K4857" s="28"/>
    </row>
    <row r="4858" spans="11:11" x14ac:dyDescent="0.35">
      <c r="K4858" s="28"/>
    </row>
    <row r="4859" spans="11:11" x14ac:dyDescent="0.35">
      <c r="K4859" s="28"/>
    </row>
    <row r="4860" spans="11:11" x14ac:dyDescent="0.35">
      <c r="K4860" s="28"/>
    </row>
    <row r="4861" spans="11:11" x14ac:dyDescent="0.35">
      <c r="K4861" s="28"/>
    </row>
    <row r="4862" spans="11:11" x14ac:dyDescent="0.35">
      <c r="K4862" s="28"/>
    </row>
    <row r="4863" spans="11:11" x14ac:dyDescent="0.35">
      <c r="K4863" s="28"/>
    </row>
    <row r="4864" spans="11:11" x14ac:dyDescent="0.35">
      <c r="K4864" s="28"/>
    </row>
    <row r="4865" spans="11:11" x14ac:dyDescent="0.35">
      <c r="K4865" s="28"/>
    </row>
    <row r="4866" spans="11:11" x14ac:dyDescent="0.35">
      <c r="K4866" s="28"/>
    </row>
    <row r="4867" spans="11:11" x14ac:dyDescent="0.35">
      <c r="K4867" s="28"/>
    </row>
    <row r="4868" spans="11:11" x14ac:dyDescent="0.35">
      <c r="K4868" s="28"/>
    </row>
    <row r="4869" spans="11:11" x14ac:dyDescent="0.35">
      <c r="K4869" s="28"/>
    </row>
    <row r="4870" spans="11:11" x14ac:dyDescent="0.35">
      <c r="K4870" s="28"/>
    </row>
    <row r="4871" spans="11:11" x14ac:dyDescent="0.35">
      <c r="K4871" s="28"/>
    </row>
    <row r="4872" spans="11:11" x14ac:dyDescent="0.35">
      <c r="K4872" s="28"/>
    </row>
    <row r="4873" spans="11:11" x14ac:dyDescent="0.35">
      <c r="K4873" s="28"/>
    </row>
    <row r="4874" spans="11:11" x14ac:dyDescent="0.35">
      <c r="K4874" s="28"/>
    </row>
    <row r="4875" spans="11:11" x14ac:dyDescent="0.35">
      <c r="K4875" s="28"/>
    </row>
    <row r="4876" spans="11:11" x14ac:dyDescent="0.35">
      <c r="K4876" s="28"/>
    </row>
    <row r="4877" spans="11:11" x14ac:dyDescent="0.35">
      <c r="K4877" s="28"/>
    </row>
    <row r="4878" spans="11:11" x14ac:dyDescent="0.35">
      <c r="K4878" s="28"/>
    </row>
    <row r="4879" spans="11:11" x14ac:dyDescent="0.35">
      <c r="K4879" s="28"/>
    </row>
    <row r="4880" spans="11:11" x14ac:dyDescent="0.35">
      <c r="K4880" s="28"/>
    </row>
    <row r="4881" spans="11:11" x14ac:dyDescent="0.35">
      <c r="K4881" s="28"/>
    </row>
    <row r="4882" spans="11:11" x14ac:dyDescent="0.35">
      <c r="K4882" s="28"/>
    </row>
    <row r="4883" spans="11:11" x14ac:dyDescent="0.35">
      <c r="K4883" s="28"/>
    </row>
    <row r="4884" spans="11:11" x14ac:dyDescent="0.35">
      <c r="K4884" s="28"/>
    </row>
    <row r="4885" spans="11:11" x14ac:dyDescent="0.35">
      <c r="K4885" s="28"/>
    </row>
    <row r="4886" spans="11:11" x14ac:dyDescent="0.35">
      <c r="K4886" s="28"/>
    </row>
    <row r="4887" spans="11:11" x14ac:dyDescent="0.35">
      <c r="K4887" s="28"/>
    </row>
    <row r="4888" spans="11:11" x14ac:dyDescent="0.35">
      <c r="K4888" s="28"/>
    </row>
    <row r="4889" spans="11:11" x14ac:dyDescent="0.35">
      <c r="K4889" s="28"/>
    </row>
    <row r="4890" spans="11:11" x14ac:dyDescent="0.35">
      <c r="K4890" s="28"/>
    </row>
    <row r="4891" spans="11:11" x14ac:dyDescent="0.35">
      <c r="K4891" s="28"/>
    </row>
    <row r="4892" spans="11:11" x14ac:dyDescent="0.35">
      <c r="K4892" s="28"/>
    </row>
    <row r="4893" spans="11:11" x14ac:dyDescent="0.35">
      <c r="K4893" s="28"/>
    </row>
    <row r="4894" spans="11:11" x14ac:dyDescent="0.35">
      <c r="K4894" s="28"/>
    </row>
    <row r="4895" spans="11:11" x14ac:dyDescent="0.35">
      <c r="K4895" s="28"/>
    </row>
    <row r="4896" spans="11:11" x14ac:dyDescent="0.35">
      <c r="K4896" s="28"/>
    </row>
    <row r="4897" spans="11:11" x14ac:dyDescent="0.35">
      <c r="K4897" s="28"/>
    </row>
    <row r="4898" spans="11:11" x14ac:dyDescent="0.35">
      <c r="K4898" s="28"/>
    </row>
    <row r="4899" spans="11:11" x14ac:dyDescent="0.35">
      <c r="K4899" s="28"/>
    </row>
    <row r="4900" spans="11:11" x14ac:dyDescent="0.35">
      <c r="K4900" s="28"/>
    </row>
    <row r="4901" spans="11:11" x14ac:dyDescent="0.35">
      <c r="K4901" s="28"/>
    </row>
    <row r="4902" spans="11:11" x14ac:dyDescent="0.35">
      <c r="K4902" s="28"/>
    </row>
    <row r="4903" spans="11:11" x14ac:dyDescent="0.35">
      <c r="K4903" s="28"/>
    </row>
    <row r="4904" spans="11:11" x14ac:dyDescent="0.35">
      <c r="K4904" s="28"/>
    </row>
    <row r="4905" spans="11:11" x14ac:dyDescent="0.35">
      <c r="K4905" s="28"/>
    </row>
    <row r="4906" spans="11:11" x14ac:dyDescent="0.35">
      <c r="K4906" s="28"/>
    </row>
    <row r="4907" spans="11:11" x14ac:dyDescent="0.35">
      <c r="K4907" s="28"/>
    </row>
    <row r="4908" spans="11:11" x14ac:dyDescent="0.35">
      <c r="K4908" s="28"/>
    </row>
    <row r="4909" spans="11:11" x14ac:dyDescent="0.35">
      <c r="K4909" s="28"/>
    </row>
    <row r="4910" spans="11:11" x14ac:dyDescent="0.35">
      <c r="K4910" s="28"/>
    </row>
    <row r="4911" spans="11:11" x14ac:dyDescent="0.35">
      <c r="K4911" s="28"/>
    </row>
    <row r="4912" spans="11:11" x14ac:dyDescent="0.35">
      <c r="K4912" s="28"/>
    </row>
    <row r="4913" spans="11:11" x14ac:dyDescent="0.35">
      <c r="K4913" s="28"/>
    </row>
    <row r="4914" spans="11:11" x14ac:dyDescent="0.35">
      <c r="K4914" s="28"/>
    </row>
    <row r="4915" spans="11:11" x14ac:dyDescent="0.35">
      <c r="K4915" s="28"/>
    </row>
    <row r="4916" spans="11:11" x14ac:dyDescent="0.35">
      <c r="K4916" s="28"/>
    </row>
    <row r="4917" spans="11:11" x14ac:dyDescent="0.35">
      <c r="K4917" s="28"/>
    </row>
    <row r="4918" spans="11:11" x14ac:dyDescent="0.35">
      <c r="K4918" s="28"/>
    </row>
    <row r="4919" spans="11:11" x14ac:dyDescent="0.35">
      <c r="K4919" s="28"/>
    </row>
    <row r="4920" spans="11:11" x14ac:dyDescent="0.35">
      <c r="K4920" s="28"/>
    </row>
    <row r="4921" spans="11:11" x14ac:dyDescent="0.35">
      <c r="K4921" s="28"/>
    </row>
    <row r="4922" spans="11:11" x14ac:dyDescent="0.35">
      <c r="K4922" s="28"/>
    </row>
    <row r="4923" spans="11:11" x14ac:dyDescent="0.35">
      <c r="K4923" s="28"/>
    </row>
    <row r="4924" spans="11:11" x14ac:dyDescent="0.35">
      <c r="K4924" s="28"/>
    </row>
    <row r="4925" spans="11:11" x14ac:dyDescent="0.35">
      <c r="K4925" s="28"/>
    </row>
    <row r="4926" spans="11:11" x14ac:dyDescent="0.35">
      <c r="K4926" s="28"/>
    </row>
    <row r="4927" spans="11:11" x14ac:dyDescent="0.35">
      <c r="K4927" s="28"/>
    </row>
    <row r="4928" spans="11:11" x14ac:dyDescent="0.35">
      <c r="K4928" s="28"/>
    </row>
    <row r="4929" spans="11:11" x14ac:dyDescent="0.35">
      <c r="K4929" s="28"/>
    </row>
    <row r="4930" spans="11:11" x14ac:dyDescent="0.35">
      <c r="K4930" s="28"/>
    </row>
    <row r="4931" spans="11:11" x14ac:dyDescent="0.35">
      <c r="K4931" s="28"/>
    </row>
    <row r="4932" spans="11:11" x14ac:dyDescent="0.35">
      <c r="K4932" s="28"/>
    </row>
    <row r="4933" spans="11:11" x14ac:dyDescent="0.35">
      <c r="K4933" s="28"/>
    </row>
    <row r="4934" spans="11:11" x14ac:dyDescent="0.35">
      <c r="K4934" s="28"/>
    </row>
    <row r="4935" spans="11:11" x14ac:dyDescent="0.35">
      <c r="K4935" s="28"/>
    </row>
    <row r="4936" spans="11:11" x14ac:dyDescent="0.35">
      <c r="K4936" s="28"/>
    </row>
    <row r="4937" spans="11:11" x14ac:dyDescent="0.35">
      <c r="K4937" s="28"/>
    </row>
    <row r="4938" spans="11:11" x14ac:dyDescent="0.35">
      <c r="K4938" s="28"/>
    </row>
    <row r="4939" spans="11:11" x14ac:dyDescent="0.35">
      <c r="K4939" s="28"/>
    </row>
    <row r="4940" spans="11:11" x14ac:dyDescent="0.35">
      <c r="K4940" s="28"/>
    </row>
    <row r="4941" spans="11:11" x14ac:dyDescent="0.35">
      <c r="K4941" s="28"/>
    </row>
    <row r="4942" spans="11:11" x14ac:dyDescent="0.35">
      <c r="K4942" s="28"/>
    </row>
    <row r="4943" spans="11:11" x14ac:dyDescent="0.35">
      <c r="K4943" s="28"/>
    </row>
    <row r="4944" spans="11:11" x14ac:dyDescent="0.35">
      <c r="K4944" s="28"/>
    </row>
    <row r="4945" spans="11:11" x14ac:dyDescent="0.35">
      <c r="K4945" s="28"/>
    </row>
    <row r="4946" spans="11:11" x14ac:dyDescent="0.35">
      <c r="K4946" s="28"/>
    </row>
    <row r="4947" spans="11:11" x14ac:dyDescent="0.35">
      <c r="K4947" s="28"/>
    </row>
    <row r="4948" spans="11:11" x14ac:dyDescent="0.35">
      <c r="K4948" s="28"/>
    </row>
    <row r="4949" spans="11:11" x14ac:dyDescent="0.35">
      <c r="K4949" s="28"/>
    </row>
    <row r="4950" spans="11:11" x14ac:dyDescent="0.35">
      <c r="K4950" s="28"/>
    </row>
    <row r="4951" spans="11:11" x14ac:dyDescent="0.35">
      <c r="K4951" s="28"/>
    </row>
    <row r="4952" spans="11:11" x14ac:dyDescent="0.35">
      <c r="K4952" s="28"/>
    </row>
    <row r="4953" spans="11:11" x14ac:dyDescent="0.35">
      <c r="K4953" s="28"/>
    </row>
    <row r="4954" spans="11:11" x14ac:dyDescent="0.35">
      <c r="K4954" s="28"/>
    </row>
    <row r="4955" spans="11:11" x14ac:dyDescent="0.35">
      <c r="K4955" s="28"/>
    </row>
    <row r="4956" spans="11:11" x14ac:dyDescent="0.35">
      <c r="K4956" s="28"/>
    </row>
    <row r="4957" spans="11:11" x14ac:dyDescent="0.35">
      <c r="K4957" s="28"/>
    </row>
    <row r="4958" spans="11:11" x14ac:dyDescent="0.35">
      <c r="K4958" s="28"/>
    </row>
    <row r="4959" spans="11:11" x14ac:dyDescent="0.35">
      <c r="K4959" s="28"/>
    </row>
    <row r="4960" spans="11:11" x14ac:dyDescent="0.35">
      <c r="K4960" s="28"/>
    </row>
    <row r="4961" spans="11:11" x14ac:dyDescent="0.35">
      <c r="K4961" s="28"/>
    </row>
    <row r="4962" spans="11:11" x14ac:dyDescent="0.35">
      <c r="K4962" s="28"/>
    </row>
    <row r="4963" spans="11:11" x14ac:dyDescent="0.35">
      <c r="K4963" s="28"/>
    </row>
    <row r="4964" spans="11:11" x14ac:dyDescent="0.35">
      <c r="K4964" s="28"/>
    </row>
    <row r="4965" spans="11:11" x14ac:dyDescent="0.35">
      <c r="K4965" s="28"/>
    </row>
    <row r="4966" spans="11:11" x14ac:dyDescent="0.35">
      <c r="K4966" s="28"/>
    </row>
    <row r="4967" spans="11:11" x14ac:dyDescent="0.35">
      <c r="K4967" s="28"/>
    </row>
    <row r="4968" spans="11:11" x14ac:dyDescent="0.35">
      <c r="K4968" s="28"/>
    </row>
    <row r="4969" spans="11:11" x14ac:dyDescent="0.35">
      <c r="K4969" s="28"/>
    </row>
    <row r="4970" spans="11:11" x14ac:dyDescent="0.35">
      <c r="K4970" s="28"/>
    </row>
    <row r="4971" spans="11:11" x14ac:dyDescent="0.35">
      <c r="K4971" s="28"/>
    </row>
    <row r="4972" spans="11:11" x14ac:dyDescent="0.35">
      <c r="K4972" s="28"/>
    </row>
    <row r="4973" spans="11:11" x14ac:dyDescent="0.35">
      <c r="K4973" s="28"/>
    </row>
    <row r="4974" spans="11:11" x14ac:dyDescent="0.35">
      <c r="K4974" s="28"/>
    </row>
    <row r="4975" spans="11:11" x14ac:dyDescent="0.35">
      <c r="K4975" s="28"/>
    </row>
    <row r="4976" spans="11:11" x14ac:dyDescent="0.35">
      <c r="K4976" s="28"/>
    </row>
    <row r="4977" spans="11:11" x14ac:dyDescent="0.35">
      <c r="K4977" s="28"/>
    </row>
    <row r="4978" spans="11:11" x14ac:dyDescent="0.35">
      <c r="K4978" s="28"/>
    </row>
    <row r="4979" spans="11:11" x14ac:dyDescent="0.35">
      <c r="K4979" s="28"/>
    </row>
    <row r="4980" spans="11:11" x14ac:dyDescent="0.35">
      <c r="K4980" s="28"/>
    </row>
    <row r="4981" spans="11:11" x14ac:dyDescent="0.35">
      <c r="K4981" s="28"/>
    </row>
    <row r="4982" spans="11:11" x14ac:dyDescent="0.35">
      <c r="K4982" s="28"/>
    </row>
    <row r="4983" spans="11:11" x14ac:dyDescent="0.35">
      <c r="K4983" s="28"/>
    </row>
    <row r="4984" spans="11:11" x14ac:dyDescent="0.35">
      <c r="K4984" s="28"/>
    </row>
    <row r="4985" spans="11:11" x14ac:dyDescent="0.35">
      <c r="K4985" s="28"/>
    </row>
    <row r="4986" spans="11:11" x14ac:dyDescent="0.35">
      <c r="K4986" s="28"/>
    </row>
    <row r="4987" spans="11:11" x14ac:dyDescent="0.35">
      <c r="K4987" s="28"/>
    </row>
    <row r="4988" spans="11:11" x14ac:dyDescent="0.35">
      <c r="K4988" s="2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9F62C-9659-4132-A303-0849C5E25C64}">
  <sheetPr>
    <tabColor theme="5" tint="0.79998168889431442"/>
  </sheetPr>
  <dimension ref="A1:BC310"/>
  <sheetViews>
    <sheetView showGridLines="0" zoomScale="105" workbookViewId="0">
      <selection activeCell="D3" sqref="D3"/>
    </sheetView>
  </sheetViews>
  <sheetFormatPr defaultRowHeight="14.5" x14ac:dyDescent="0.35"/>
  <cols>
    <col min="3" max="3" width="12.54296875" bestFit="1" customWidth="1"/>
    <col min="4" max="4" width="17.6328125" bestFit="1" customWidth="1"/>
    <col min="5" max="53" width="12.54296875" bestFit="1" customWidth="1"/>
  </cols>
  <sheetData>
    <row r="1" spans="1:55" s="154" customFormat="1" x14ac:dyDescent="0.35">
      <c r="A1" s="58" t="s">
        <v>288</v>
      </c>
    </row>
    <row r="2" spans="1:55" s="154" customFormat="1" x14ac:dyDescent="0.35">
      <c r="A2" s="154" t="s">
        <v>289</v>
      </c>
    </row>
    <row r="3" spans="1:55" x14ac:dyDescent="0.35">
      <c r="D3" s="41">
        <f ca="1">OFFSET(Mortality_Projection!$D$9,N($A6="Female")*101+Existing_Cohort!$B6+Existing_Cohort!D$4-1,MATCH(D$5, Mortality_Projection!$D$8:$BJ$8, 0)-1)</f>
        <v>8.570295000000001E-4</v>
      </c>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f ca="1">BA6/AZ6</f>
        <v>0.99782172401391811</v>
      </c>
    </row>
    <row r="4" spans="1:55" x14ac:dyDescent="0.35">
      <c r="C4">
        <v>0</v>
      </c>
      <c r="D4" s="41">
        <f>C4+1</f>
        <v>1</v>
      </c>
      <c r="E4" s="41">
        <f t="shared" ref="E4:BA4" si="0">D4+1</f>
        <v>2</v>
      </c>
      <c r="F4" s="41">
        <f t="shared" si="0"/>
        <v>3</v>
      </c>
      <c r="G4" s="41">
        <f t="shared" si="0"/>
        <v>4</v>
      </c>
      <c r="H4" s="41">
        <f t="shared" si="0"/>
        <v>5</v>
      </c>
      <c r="I4" s="41">
        <f t="shared" si="0"/>
        <v>6</v>
      </c>
      <c r="J4" s="41">
        <f t="shared" si="0"/>
        <v>7</v>
      </c>
      <c r="K4" s="41">
        <f t="shared" si="0"/>
        <v>8</v>
      </c>
      <c r="L4" s="41">
        <f t="shared" si="0"/>
        <v>9</v>
      </c>
      <c r="M4" s="41">
        <f t="shared" si="0"/>
        <v>10</v>
      </c>
      <c r="N4" s="41">
        <f t="shared" si="0"/>
        <v>11</v>
      </c>
      <c r="O4" s="41">
        <f t="shared" si="0"/>
        <v>12</v>
      </c>
      <c r="P4" s="41">
        <f t="shared" si="0"/>
        <v>13</v>
      </c>
      <c r="Q4" s="41">
        <f t="shared" si="0"/>
        <v>14</v>
      </c>
      <c r="R4" s="41">
        <f t="shared" si="0"/>
        <v>15</v>
      </c>
      <c r="S4" s="41">
        <f t="shared" si="0"/>
        <v>16</v>
      </c>
      <c r="T4" s="41">
        <f t="shared" si="0"/>
        <v>17</v>
      </c>
      <c r="U4" s="41">
        <f t="shared" si="0"/>
        <v>18</v>
      </c>
      <c r="V4" s="41">
        <f t="shared" si="0"/>
        <v>19</v>
      </c>
      <c r="W4" s="41">
        <f t="shared" si="0"/>
        <v>20</v>
      </c>
      <c r="X4" s="41">
        <f t="shared" si="0"/>
        <v>21</v>
      </c>
      <c r="Y4" s="41">
        <f t="shared" si="0"/>
        <v>22</v>
      </c>
      <c r="Z4" s="41">
        <f t="shared" si="0"/>
        <v>23</v>
      </c>
      <c r="AA4" s="41">
        <f t="shared" si="0"/>
        <v>24</v>
      </c>
      <c r="AB4" s="41">
        <f t="shared" si="0"/>
        <v>25</v>
      </c>
      <c r="AC4" s="41">
        <f t="shared" si="0"/>
        <v>26</v>
      </c>
      <c r="AD4" s="41">
        <f t="shared" si="0"/>
        <v>27</v>
      </c>
      <c r="AE4" s="41">
        <f t="shared" si="0"/>
        <v>28</v>
      </c>
      <c r="AF4" s="41">
        <f t="shared" si="0"/>
        <v>29</v>
      </c>
      <c r="AG4" s="41">
        <f t="shared" si="0"/>
        <v>30</v>
      </c>
      <c r="AH4" s="41">
        <f t="shared" si="0"/>
        <v>31</v>
      </c>
      <c r="AI4" s="41">
        <f t="shared" si="0"/>
        <v>32</v>
      </c>
      <c r="AJ4" s="41">
        <f t="shared" si="0"/>
        <v>33</v>
      </c>
      <c r="AK4" s="41">
        <f t="shared" si="0"/>
        <v>34</v>
      </c>
      <c r="AL4" s="41">
        <f t="shared" si="0"/>
        <v>35</v>
      </c>
      <c r="AM4" s="41">
        <f t="shared" si="0"/>
        <v>36</v>
      </c>
      <c r="AN4" s="41">
        <f t="shared" si="0"/>
        <v>37</v>
      </c>
      <c r="AO4" s="41">
        <f t="shared" si="0"/>
        <v>38</v>
      </c>
      <c r="AP4" s="41">
        <f t="shared" si="0"/>
        <v>39</v>
      </c>
      <c r="AQ4" s="41">
        <f t="shared" si="0"/>
        <v>40</v>
      </c>
      <c r="AR4" s="41">
        <f t="shared" si="0"/>
        <v>41</v>
      </c>
      <c r="AS4" s="41">
        <f t="shared" si="0"/>
        <v>42</v>
      </c>
      <c r="AT4" s="41">
        <f t="shared" si="0"/>
        <v>43</v>
      </c>
      <c r="AU4" s="41">
        <f t="shared" si="0"/>
        <v>44</v>
      </c>
      <c r="AV4" s="41">
        <f t="shared" si="0"/>
        <v>45</v>
      </c>
      <c r="AW4" s="41">
        <f t="shared" si="0"/>
        <v>46</v>
      </c>
      <c r="AX4" s="41">
        <f t="shared" si="0"/>
        <v>47</v>
      </c>
      <c r="AY4" s="41">
        <f t="shared" si="0"/>
        <v>48</v>
      </c>
      <c r="AZ4" s="41">
        <f t="shared" si="0"/>
        <v>49</v>
      </c>
      <c r="BA4" s="41">
        <f t="shared" si="0"/>
        <v>50</v>
      </c>
    </row>
    <row r="5" spans="1:55" ht="15" thickBot="1" x14ac:dyDescent="0.4">
      <c r="A5" t="s">
        <v>47</v>
      </c>
      <c r="B5" t="s">
        <v>0</v>
      </c>
      <c r="C5">
        <f>Input!D4</f>
        <v>2021</v>
      </c>
      <c r="D5">
        <f>Input!D4+1</f>
        <v>2022</v>
      </c>
      <c r="E5">
        <f>D5+1</f>
        <v>2023</v>
      </c>
      <c r="F5">
        <f t="shared" ref="F5:AF5" si="1">E5+1</f>
        <v>2024</v>
      </c>
      <c r="G5">
        <f t="shared" si="1"/>
        <v>2025</v>
      </c>
      <c r="H5">
        <f t="shared" si="1"/>
        <v>2026</v>
      </c>
      <c r="I5">
        <f t="shared" si="1"/>
        <v>2027</v>
      </c>
      <c r="J5">
        <f t="shared" si="1"/>
        <v>2028</v>
      </c>
      <c r="K5">
        <f t="shared" si="1"/>
        <v>2029</v>
      </c>
      <c r="L5">
        <f t="shared" si="1"/>
        <v>2030</v>
      </c>
      <c r="M5">
        <f t="shared" si="1"/>
        <v>2031</v>
      </c>
      <c r="N5">
        <f t="shared" si="1"/>
        <v>2032</v>
      </c>
      <c r="O5">
        <f t="shared" si="1"/>
        <v>2033</v>
      </c>
      <c r="P5">
        <f t="shared" si="1"/>
        <v>2034</v>
      </c>
      <c r="Q5">
        <f t="shared" si="1"/>
        <v>2035</v>
      </c>
      <c r="R5">
        <f t="shared" si="1"/>
        <v>2036</v>
      </c>
      <c r="S5">
        <f t="shared" si="1"/>
        <v>2037</v>
      </c>
      <c r="T5">
        <f t="shared" si="1"/>
        <v>2038</v>
      </c>
      <c r="U5">
        <f t="shared" si="1"/>
        <v>2039</v>
      </c>
      <c r="V5">
        <f t="shared" si="1"/>
        <v>2040</v>
      </c>
      <c r="W5">
        <f t="shared" si="1"/>
        <v>2041</v>
      </c>
      <c r="X5">
        <f t="shared" si="1"/>
        <v>2042</v>
      </c>
      <c r="Y5">
        <f t="shared" si="1"/>
        <v>2043</v>
      </c>
      <c r="Z5">
        <f t="shared" si="1"/>
        <v>2044</v>
      </c>
      <c r="AA5">
        <f t="shared" si="1"/>
        <v>2045</v>
      </c>
      <c r="AB5">
        <f t="shared" si="1"/>
        <v>2046</v>
      </c>
      <c r="AC5">
        <f t="shared" si="1"/>
        <v>2047</v>
      </c>
      <c r="AD5">
        <f t="shared" si="1"/>
        <v>2048</v>
      </c>
      <c r="AE5">
        <f t="shared" si="1"/>
        <v>2049</v>
      </c>
      <c r="AF5">
        <f t="shared" si="1"/>
        <v>2050</v>
      </c>
      <c r="AG5">
        <f t="shared" ref="AG5" si="2">AF5+1</f>
        <v>2051</v>
      </c>
      <c r="AH5">
        <f t="shared" ref="AH5" si="3">AG5+1</f>
        <v>2052</v>
      </c>
      <c r="AI5">
        <f t="shared" ref="AI5" si="4">AH5+1</f>
        <v>2053</v>
      </c>
      <c r="AJ5">
        <f t="shared" ref="AJ5" si="5">AI5+1</f>
        <v>2054</v>
      </c>
      <c r="AK5">
        <f t="shared" ref="AK5" si="6">AJ5+1</f>
        <v>2055</v>
      </c>
      <c r="AL5">
        <f t="shared" ref="AL5" si="7">AK5+1</f>
        <v>2056</v>
      </c>
      <c r="AM5">
        <f t="shared" ref="AM5" si="8">AL5+1</f>
        <v>2057</v>
      </c>
      <c r="AN5">
        <f t="shared" ref="AN5" si="9">AM5+1</f>
        <v>2058</v>
      </c>
      <c r="AO5">
        <f t="shared" ref="AO5" si="10">AN5+1</f>
        <v>2059</v>
      </c>
      <c r="AP5">
        <f t="shared" ref="AP5" si="11">AO5+1</f>
        <v>2060</v>
      </c>
      <c r="AQ5">
        <f t="shared" ref="AQ5" si="12">AP5+1</f>
        <v>2061</v>
      </c>
      <c r="AR5">
        <f t="shared" ref="AR5" si="13">AQ5+1</f>
        <v>2062</v>
      </c>
      <c r="AS5">
        <f t="shared" ref="AS5" si="14">AR5+1</f>
        <v>2063</v>
      </c>
      <c r="AT5">
        <f t="shared" ref="AT5" si="15">AS5+1</f>
        <v>2064</v>
      </c>
      <c r="AU5">
        <f t="shared" ref="AU5" si="16">AT5+1</f>
        <v>2065</v>
      </c>
      <c r="AV5">
        <f t="shared" ref="AV5" si="17">AU5+1</f>
        <v>2066</v>
      </c>
      <c r="AW5">
        <f t="shared" ref="AW5" si="18">AV5+1</f>
        <v>2067</v>
      </c>
      <c r="AX5">
        <f t="shared" ref="AX5" si="19">AW5+1</f>
        <v>2068</v>
      </c>
      <c r="AY5">
        <f t="shared" ref="AY5" si="20">AX5+1</f>
        <v>2069</v>
      </c>
      <c r="AZ5">
        <f t="shared" ref="AZ5:BA5" si="21">AY5+1</f>
        <v>2070</v>
      </c>
      <c r="BA5">
        <f t="shared" si="21"/>
        <v>2071</v>
      </c>
    </row>
    <row r="6" spans="1:55" x14ac:dyDescent="0.35">
      <c r="A6" s="156" t="s">
        <v>31</v>
      </c>
      <c r="B6" s="170">
        <v>0</v>
      </c>
      <c r="C6" s="176">
        <f ca="1">OFFSET(HIST_CHN_Population_Males!$L$17,MATCH(Input!$D$4,HIST_CHN_Population_Males!$K$18:$K$89,0), $B6)</f>
        <v>6077.1575000000003</v>
      </c>
      <c r="D6" s="176">
        <f ca="1">C6*(1-OFFSET(Mortality_Projection!$D$9,N($A6="Female")*101+Existing_Cohort!$B6+Existing_Cohort!D$4-1,MATCH(D$5, Mortality_Projection!$D$8:$BJ$8, 0)-1))</f>
        <v>6071.9491967463537</v>
      </c>
      <c r="E6" s="176">
        <f ca="1">D6*(1-OFFSET(Mortality_Projection!$D$9,N($A6="Female")*101+Existing_Cohort!$B6+Existing_Cohort!E$4-1,MATCH(E$5, Mortality_Projection!$D$8:$BJ$8, 0)-1))</f>
        <v>6068.3003418573444</v>
      </c>
      <c r="F6" s="176">
        <f ca="1">E6*(1-OFFSET(Mortality_Projection!$D$9,N($A6="Female")*101+Existing_Cohort!$B6+Existing_Cohort!F$4-1,MATCH(F$5, Mortality_Projection!$D$8:$BJ$8, 0)-1))</f>
        <v>6065.6920445119958</v>
      </c>
      <c r="G6" s="176">
        <f ca="1">F6*(1-OFFSET(Mortality_Projection!$D$9,N($A6="Female")*101+Existing_Cohort!$B6+Existing_Cohort!G$4-1,MATCH(G$5, Mortality_Projection!$D$8:$BJ$8, 0)-1))</f>
        <v>6063.7287441340704</v>
      </c>
      <c r="H6" s="176">
        <f ca="1">G6*(1-OFFSET(Mortality_Projection!$D$9,N($A6="Female")*101+Existing_Cohort!$B6+Existing_Cohort!H$4-1,MATCH(H$5, Mortality_Projection!$D$8:$BJ$8, 0)-1))</f>
        <v>6062.1263063936894</v>
      </c>
      <c r="I6" s="176">
        <f ca="1">H6*(1-OFFSET(Mortality_Projection!$D$9,N($A6="Female")*101+Existing_Cohort!$B6+Existing_Cohort!I$4-1,MATCH(I$5, Mortality_Projection!$D$8:$BJ$8, 0)-1))</f>
        <v>6060.7067300804947</v>
      </c>
      <c r="J6" s="176">
        <f ca="1">I6*(1-OFFSET(Mortality_Projection!$D$9,N($A6="Female")*101+Existing_Cohort!$B6+Existing_Cohort!J$4-1,MATCH(J$5, Mortality_Projection!$D$8:$BJ$8, 0)-1))</f>
        <v>6059.3820581582049</v>
      </c>
      <c r="K6" s="176">
        <f ca="1">J6*(1-OFFSET(Mortality_Projection!$D$9,N($A6="Female")*101+Existing_Cohort!$B6+Existing_Cohort!K$4-1,MATCH(K$5, Mortality_Projection!$D$8:$BJ$8, 0)-1))</f>
        <v>6058.0950015556282</v>
      </c>
      <c r="L6" s="176">
        <f ca="1">K6*(1-OFFSET(Mortality_Projection!$D$9,N($A6="Female")*101+Existing_Cohort!$B6+Existing_Cohort!L$4-1,MATCH(L$5, Mortality_Projection!$D$8:$BJ$8, 0)-1))</f>
        <v>6056.7957205201747</v>
      </c>
      <c r="M6" s="176">
        <f ca="1">L6*(1-OFFSET(Mortality_Projection!$D$9,N($A6="Female")*101+Existing_Cohort!$B6+Existing_Cohort!M$4-1,MATCH(M$5, Mortality_Projection!$D$8:$BJ$8, 0)-1))</f>
        <v>6055.4469139539997</v>
      </c>
      <c r="N6" s="176">
        <f ca="1">M6*(1-OFFSET(Mortality_Projection!$D$9,N($A6="Female")*101+Existing_Cohort!$B6+Existing_Cohort!N$4-1,MATCH(N$5, Mortality_Projection!$D$8:$BJ$8, 0)-1))</f>
        <v>6054.0126077024852</v>
      </c>
      <c r="O6" s="176">
        <f ca="1">N6*(1-OFFSET(Mortality_Projection!$D$9,N($A6="Female")*101+Existing_Cohort!$B6+Existing_Cohort!O$4-1,MATCH(O$5, Mortality_Projection!$D$8:$BJ$8, 0)-1))</f>
        <v>6052.4686655471878</v>
      </c>
      <c r="P6" s="176">
        <f ca="1">O6*(1-OFFSET(Mortality_Projection!$D$9,N($A6="Female")*101+Existing_Cohort!$B6+Existing_Cohort!P$4-1,MATCH(P$5, Mortality_Projection!$D$8:$BJ$8, 0)-1))</f>
        <v>6050.807472938005</v>
      </c>
      <c r="Q6" s="176">
        <f ca="1">P6*(1-OFFSET(Mortality_Projection!$D$9,N($A6="Female")*101+Existing_Cohort!$B6+Existing_Cohort!Q$4-1,MATCH(Q$5, Mortality_Projection!$D$8:$BJ$8, 0)-1))</f>
        <v>6049.02174110533</v>
      </c>
      <c r="R6" s="176">
        <f ca="1">Q6*(1-OFFSET(Mortality_Projection!$D$9,N($A6="Female")*101+Existing_Cohort!$B6+Existing_Cohort!R$4-1,MATCH(R$5, Mortality_Projection!$D$8:$BJ$8, 0)-1))</f>
        <v>6047.1146716166422</v>
      </c>
      <c r="S6" s="176">
        <f ca="1">R6*(1-OFFSET(Mortality_Projection!$D$9,N($A6="Female")*101+Existing_Cohort!$B6+Existing_Cohort!S$4-1,MATCH(S$5, Mortality_Projection!$D$8:$BJ$8, 0)-1))</f>
        <v>6045.0944405946548</v>
      </c>
      <c r="T6" s="176">
        <f ca="1">S6*(1-OFFSET(Mortality_Projection!$D$9,N($A6="Female")*101+Existing_Cohort!$B6+Existing_Cohort!T$4-1,MATCH(T$5, Mortality_Projection!$D$8:$BJ$8, 0)-1))</f>
        <v>6042.9739594397279</v>
      </c>
      <c r="U6" s="176">
        <f ca="1">T6*(1-OFFSET(Mortality_Projection!$D$9,N($A6="Female")*101+Existing_Cohort!$B6+Existing_Cohort!U$4-1,MATCH(U$5, Mortality_Projection!$D$8:$BJ$8, 0)-1))</f>
        <v>6040.7706414040022</v>
      </c>
      <c r="V6" s="176">
        <f ca="1">U6*(1-OFFSET(Mortality_Projection!$D$9,N($A6="Female")*101+Existing_Cohort!$B6+Existing_Cohort!V$4-1,MATCH(V$5, Mortality_Projection!$D$8:$BJ$8, 0)-1))</f>
        <v>6038.4964763135185</v>
      </c>
      <c r="W6" s="176">
        <f ca="1">V6*(1-OFFSET(Mortality_Projection!$D$9,N($A6="Female")*101+Existing_Cohort!$B6+Existing_Cohort!W$4-1,MATCH(W$5, Mortality_Projection!$D$8:$BJ$8, 0)-1))</f>
        <v>6036.153482459822</v>
      </c>
      <c r="X6" s="176">
        <f ca="1">W6*(1-OFFSET(Mortality_Projection!$D$9,N($A6="Female")*101+Existing_Cohort!$B6+Existing_Cohort!X$4-1,MATCH(X$5, Mortality_Projection!$D$8:$BJ$8, 0)-1))</f>
        <v>6033.7483769509681</v>
      </c>
      <c r="Y6" s="176">
        <f ca="1">X6*(1-OFFSET(Mortality_Projection!$D$9,N($A6="Female")*101+Existing_Cohort!$B6+Existing_Cohort!Y$4-1,MATCH(Y$5, Mortality_Projection!$D$8:$BJ$8, 0)-1))</f>
        <v>6031.2829926253171</v>
      </c>
      <c r="Z6" s="176">
        <f ca="1">Y6*(1-OFFSET(Mortality_Projection!$D$9,N($A6="Female")*101+Existing_Cohort!$B6+Existing_Cohort!Z$4-1,MATCH(Z$5, Mortality_Projection!$D$8:$BJ$8, 0)-1))</f>
        <v>6028.7545067805077</v>
      </c>
      <c r="AA6" s="176">
        <f ca="1">Z6*(1-OFFSET(Mortality_Projection!$D$9,N($A6="Female")*101+Existing_Cohort!$B6+Existing_Cohort!AA$4-1,MATCH(AA$5, Mortality_Projection!$D$8:$BJ$8, 0)-1))</f>
        <v>6026.1602312289142</v>
      </c>
      <c r="AB6" s="176">
        <f ca="1">AA6*(1-OFFSET(Mortality_Projection!$D$9,N($A6="Female")*101+Existing_Cohort!$B6+Existing_Cohort!AB$4-1,MATCH(AB$5, Mortality_Projection!$D$8:$BJ$8, 0)-1))</f>
        <v>6023.49309623723</v>
      </c>
      <c r="AC6" s="176">
        <f ca="1">AB6*(1-OFFSET(Mortality_Projection!$D$9,N($A6="Female")*101+Existing_Cohort!$B6+Existing_Cohort!AC$4-1,MATCH(AC$5, Mortality_Projection!$D$8:$BJ$8, 0)-1))</f>
        <v>6020.750783078528</v>
      </c>
      <c r="AD6" s="176">
        <f ca="1">AC6*(1-OFFSET(Mortality_Projection!$D$9,N($A6="Female")*101+Existing_Cohort!$B6+Existing_Cohort!AD$4-1,MATCH(AD$5, Mortality_Projection!$D$8:$BJ$8, 0)-1))</f>
        <v>6017.9134736141523</v>
      </c>
      <c r="AE6" s="176">
        <f ca="1">AD6*(1-OFFSET(Mortality_Projection!$D$9,N($A6="Female")*101+Existing_Cohort!$B6+Existing_Cohort!AE$4-1,MATCH(AE$5, Mortality_Projection!$D$8:$BJ$8, 0)-1))</f>
        <v>6014.9751706439838</v>
      </c>
      <c r="AF6" s="176">
        <f ca="1">AE6*(1-OFFSET(Mortality_Projection!$D$9,N($A6="Female")*101+Existing_Cohort!$B6+Existing_Cohort!AF$4-1,MATCH(AF$5, Mortality_Projection!$D$8:$BJ$8, 0)-1))</f>
        <v>6011.9172446159455</v>
      </c>
      <c r="AG6" s="176">
        <f ca="1">AF6*(1-OFFSET(Mortality_Projection!$D$9,N($A6="Female")*101+Existing_Cohort!$B6+Existing_Cohort!AG$4-1,MATCH(AG$5, Mortality_Projection!$D$8:$BJ$8, 0)-1))</f>
        <v>6008.726051104315</v>
      </c>
      <c r="AH6" s="176">
        <f ca="1">AG6*(1-OFFSET(Mortality_Projection!$D$9,N($A6="Female")*101+Existing_Cohort!$B6+Existing_Cohort!AH$4-1,MATCH(AH$5, Mortality_Projection!$D$8:$BJ$8, 0)-1))</f>
        <v>6005.3801152656724</v>
      </c>
      <c r="AI6" s="176">
        <f ca="1">AH6*(1-OFFSET(Mortality_Projection!$D$9,N($A6="Female")*101+Existing_Cohort!$B6+Existing_Cohort!AI$4-1,MATCH(AI$5, Mortality_Projection!$D$8:$BJ$8, 0)-1))</f>
        <v>6001.8671207746756</v>
      </c>
      <c r="AJ6" s="176">
        <f ca="1">AI6*(1-OFFSET(Mortality_Projection!$D$9,N($A6="Female")*101+Existing_Cohort!$B6+Existing_Cohort!AJ$4-1,MATCH(AJ$5, Mortality_Projection!$D$8:$BJ$8, 0)-1))</f>
        <v>5998.1670983446838</v>
      </c>
      <c r="AK6" s="176">
        <f ca="1">AJ6*(1-OFFSET(Mortality_Projection!$D$9,N($A6="Female")*101+Existing_Cohort!$B6+Existing_Cohort!AK$4-1,MATCH(AK$5, Mortality_Projection!$D$8:$BJ$8, 0)-1))</f>
        <v>5994.2568657570764</v>
      </c>
      <c r="AL6" s="176">
        <f ca="1">AK6*(1-OFFSET(Mortality_Projection!$D$9,N($A6="Female")*101+Existing_Cohort!$B6+Existing_Cohort!AL$4-1,MATCH(AL$5, Mortality_Projection!$D$8:$BJ$8, 0)-1))</f>
        <v>5990.1182102617613</v>
      </c>
      <c r="AM6" s="176">
        <f ca="1">AL6*(1-OFFSET(Mortality_Projection!$D$9,N($A6="Female")*101+Existing_Cohort!$B6+Existing_Cohort!AM$4-1,MATCH(AM$5, Mortality_Projection!$D$8:$BJ$8, 0)-1))</f>
        <v>5985.7297749268473</v>
      </c>
      <c r="AN6" s="176">
        <f ca="1">AM6*(1-OFFSET(Mortality_Projection!$D$9,N($A6="Female")*101+Existing_Cohort!$B6+Existing_Cohort!AN$4-1,MATCH(AN$5, Mortality_Projection!$D$8:$BJ$8, 0)-1))</f>
        <v>5981.0633400272109</v>
      </c>
      <c r="AO6" s="176">
        <f ca="1">AN6*(1-OFFSET(Mortality_Projection!$D$9,N($A6="Female")*101+Existing_Cohort!$B6+Existing_Cohort!AO$4-1,MATCH(AO$5, Mortality_Projection!$D$8:$BJ$8, 0)-1))</f>
        <v>5976.0919056553839</v>
      </c>
      <c r="AP6" s="176">
        <f ca="1">AO6*(1-OFFSET(Mortality_Projection!$D$9,N($A6="Female")*101+Existing_Cohort!$B6+Existing_Cohort!AP$4-1,MATCH(AP$5, Mortality_Projection!$D$8:$BJ$8, 0)-1))</f>
        <v>5970.7820618288406</v>
      </c>
      <c r="AQ6" s="176">
        <f ca="1">AP6*(1-OFFSET(Mortality_Projection!$D$9,N($A6="Female")*101+Existing_Cohort!$B6+Existing_Cohort!AQ$4-1,MATCH(AQ$5, Mortality_Projection!$D$8:$BJ$8, 0)-1))</f>
        <v>5965.0868379844042</v>
      </c>
      <c r="AR6" s="176">
        <f ca="1">AQ6*(1-OFFSET(Mortality_Projection!$D$9,N($A6="Female")*101+Existing_Cohort!$B6+Existing_Cohort!AR$4-1,MATCH(AR$5, Mortality_Projection!$D$8:$BJ$8, 0)-1))</f>
        <v>5958.9575861841795</v>
      </c>
      <c r="AS6" s="176">
        <f ca="1">AR6*(1-OFFSET(Mortality_Projection!$D$9,N($A6="Female")*101+Existing_Cohort!$B6+Existing_Cohort!AS$4-1,MATCH(AS$5, Mortality_Projection!$D$8:$BJ$8, 0)-1))</f>
        <v>5952.344150707233</v>
      </c>
      <c r="AT6" s="176">
        <f ca="1">AS6*(1-OFFSET(Mortality_Projection!$D$9,N($A6="Female")*101+Existing_Cohort!$B6+Existing_Cohort!AT$4-1,MATCH(AT$5, Mortality_Projection!$D$8:$BJ$8, 0)-1))</f>
        <v>5945.1841793104195</v>
      </c>
      <c r="AU6" s="176">
        <f ca="1">AT6*(1-OFFSET(Mortality_Projection!$D$9,N($A6="Female")*101+Existing_Cohort!$B6+Existing_Cohort!AU$4-1,MATCH(AU$5, Mortality_Projection!$D$8:$BJ$8, 0)-1))</f>
        <v>5937.4181561690775</v>
      </c>
      <c r="AV6" s="176">
        <f ca="1">AU6*(1-OFFSET(Mortality_Projection!$D$9,N($A6="Female")*101+Existing_Cohort!$B6+Existing_Cohort!AV$4-1,MATCH(AV$5, Mortality_Projection!$D$8:$BJ$8, 0)-1))</f>
        <v>5928.9752755390446</v>
      </c>
      <c r="AW6" s="176">
        <f ca="1">AV6*(1-OFFSET(Mortality_Projection!$D$9,N($A6="Female")*101+Existing_Cohort!$B6+Existing_Cohort!AW$4-1,MATCH(AW$5, Mortality_Projection!$D$8:$BJ$8, 0)-1))</f>
        <v>5919.7846299860221</v>
      </c>
      <c r="AX6" s="176">
        <f ca="1">AW6*(1-OFFSET(Mortality_Projection!$D$9,N($A6="Female")*101+Existing_Cohort!$B6+Existing_Cohort!AX$4-1,MATCH(AX$5, Mortality_Projection!$D$8:$BJ$8, 0)-1))</f>
        <v>5909.7719565250836</v>
      </c>
      <c r="AY6" s="176">
        <f ca="1">AX6*(1-OFFSET(Mortality_Projection!$D$9,N($A6="Female")*101+Existing_Cohort!$B6+Existing_Cohort!AY$4-1,MATCH(AY$5, Mortality_Projection!$D$8:$BJ$8, 0)-1))</f>
        <v>5898.8735806162877</v>
      </c>
      <c r="AZ6" s="176">
        <f ca="1">AY6*(1-OFFSET(Mortality_Projection!$D$9,N($A6="Female")*101+Existing_Cohort!$B6+Existing_Cohort!AZ$4-1,MATCH(AZ$5, Mortality_Projection!$D$8:$BJ$8, 0)-1))</f>
        <v>5887.0327020767136</v>
      </c>
      <c r="BA6" s="177">
        <f ca="1">AZ6*(1-OFFSET(Mortality_Projection!$D$9,N($A6="Female")*101+Existing_Cohort!$B6+Existing_Cohort!BA$4-1,MATCH(BA$5, Mortality_Projection!$D$8:$BJ$8, 0)-1))</f>
        <v>5874.2091201125013</v>
      </c>
      <c r="BC6" s="67">
        <f ca="1">C6-D6</f>
        <v>5.2083032536465907</v>
      </c>
    </row>
    <row r="7" spans="1:55" x14ac:dyDescent="0.35">
      <c r="A7" s="159" t="s">
        <v>31</v>
      </c>
      <c r="B7">
        <f>B6+1</f>
        <v>1</v>
      </c>
      <c r="C7" s="67">
        <f ca="1">OFFSET(HIST_CHN_Population_Males!$L$17,MATCH(Input!$D$4,HIST_CHN_Population_Males!$K$18:$K$89,0), $B7)</f>
        <v>7067.2004999999999</v>
      </c>
      <c r="D7" s="67">
        <f ca="1">C7*(1-OFFSET(Mortality_Projection!$D$9,N($A7="Female")*101+Existing_Cohort!$B7+Existing_Cohort!D$4-1,MATCH(D$5, Mortality_Projection!$D$8:$BJ$8, 0)-1))</f>
        <v>7062.9041544680358</v>
      </c>
      <c r="E7" s="67">
        <f ca="1">D7*(1-OFFSET(Mortality_Projection!$D$9,N($A7="Female")*101+Existing_Cohort!$B7+Existing_Cohort!E$4-1,MATCH(E$5, Mortality_Projection!$D$8:$BJ$8, 0)-1))</f>
        <v>7059.8330352825797</v>
      </c>
      <c r="F7" s="67">
        <f ca="1">E7*(1-OFFSET(Mortality_Projection!$D$9,N($A7="Female")*101+Existing_Cohort!$B7+Existing_Cohort!F$4-1,MATCH(F$5, Mortality_Projection!$D$8:$BJ$8, 0)-1))</f>
        <v>7057.5213742655797</v>
      </c>
      <c r="G7" s="67">
        <f ca="1">F7*(1-OFFSET(Mortality_Projection!$D$9,N($A7="Female")*101+Existing_Cohort!$B7+Existing_Cohort!G$4-1,MATCH(G$5, Mortality_Projection!$D$8:$BJ$8, 0)-1))</f>
        <v>7055.634613103065</v>
      </c>
      <c r="H7" s="67">
        <f ca="1">G7*(1-OFFSET(Mortality_Projection!$D$9,N($A7="Female")*101+Existing_Cohort!$B7+Existing_Cohort!H$4-1,MATCH(H$5, Mortality_Projection!$D$8:$BJ$8, 0)-1))</f>
        <v>7053.9631639410973</v>
      </c>
      <c r="I7" s="67">
        <f ca="1">H7*(1-OFFSET(Mortality_Projection!$D$9,N($A7="Female")*101+Existing_Cohort!$B7+Existing_Cohort!I$4-1,MATCH(I$5, Mortality_Projection!$D$8:$BJ$8, 0)-1))</f>
        <v>7052.403462133967</v>
      </c>
      <c r="J7" s="67">
        <f ca="1">I7*(1-OFFSET(Mortality_Projection!$D$9,N($A7="Female")*101+Existing_Cohort!$B7+Existing_Cohort!J$4-1,MATCH(J$5, Mortality_Projection!$D$8:$BJ$8, 0)-1))</f>
        <v>7050.8880533979509</v>
      </c>
      <c r="K7" s="67">
        <f ca="1">J7*(1-OFFSET(Mortality_Projection!$D$9,N($A7="Female")*101+Existing_Cohort!$B7+Existing_Cohort!K$4-1,MATCH(K$5, Mortality_Projection!$D$8:$BJ$8, 0)-1))</f>
        <v>7049.3582551270456</v>
      </c>
      <c r="L7" s="67">
        <f ca="1">K7*(1-OFFSET(Mortality_Projection!$D$9,N($A7="Female")*101+Existing_Cohort!$B7+Existing_Cohort!L$4-1,MATCH(L$5, Mortality_Projection!$D$8:$BJ$8, 0)-1))</f>
        <v>7047.7701485150701</v>
      </c>
      <c r="M7" s="67">
        <f ca="1">L7*(1-OFFSET(Mortality_Projection!$D$9,N($A7="Female")*101+Existing_Cohort!$B7+Existing_Cohort!M$4-1,MATCH(M$5, Mortality_Projection!$D$8:$BJ$8, 0)-1))</f>
        <v>7046.0813775703609</v>
      </c>
      <c r="N7" s="67">
        <f ca="1">M7*(1-OFFSET(Mortality_Projection!$D$9,N($A7="Female")*101+Existing_Cohort!$B7+Existing_Cohort!N$4-1,MATCH(N$5, Mortality_Projection!$D$8:$BJ$8, 0)-1))</f>
        <v>7044.2635248887191</v>
      </c>
      <c r="O7" s="67">
        <f ca="1">N7*(1-OFFSET(Mortality_Projection!$D$9,N($A7="Female")*101+Existing_Cohort!$B7+Existing_Cohort!O$4-1,MATCH(O$5, Mortality_Projection!$D$8:$BJ$8, 0)-1))</f>
        <v>7042.3076261737951</v>
      </c>
      <c r="P7" s="67">
        <f ca="1">O7*(1-OFFSET(Mortality_Projection!$D$9,N($A7="Female")*101+Existing_Cohort!$B7+Existing_Cohort!P$4-1,MATCH(P$5, Mortality_Projection!$D$8:$BJ$8, 0)-1))</f>
        <v>7040.2051009025627</v>
      </c>
      <c r="Q7" s="67">
        <f ca="1">P7*(1-OFFSET(Mortality_Projection!$D$9,N($A7="Female")*101+Existing_Cohort!$B7+Existing_Cohort!Q$4-1,MATCH(Q$5, Mortality_Projection!$D$8:$BJ$8, 0)-1))</f>
        <v>7037.9597200733879</v>
      </c>
      <c r="R7" s="67">
        <f ca="1">Q7*(1-OFFSET(Mortality_Projection!$D$9,N($A7="Female")*101+Existing_Cohort!$B7+Existing_Cohort!R$4-1,MATCH(R$5, Mortality_Projection!$D$8:$BJ$8, 0)-1))</f>
        <v>7035.5811117472495</v>
      </c>
      <c r="S7" s="67">
        <f ca="1">R7*(1-OFFSET(Mortality_Projection!$D$9,N($A7="Female")*101+Existing_Cohort!$B7+Existing_Cohort!S$4-1,MATCH(S$5, Mortality_Projection!$D$8:$BJ$8, 0)-1))</f>
        <v>7033.0844792009293</v>
      </c>
      <c r="T7" s="67">
        <f ca="1">S7*(1-OFFSET(Mortality_Projection!$D$9,N($A7="Female")*101+Existing_Cohort!$B7+Existing_Cohort!T$4-1,MATCH(T$5, Mortality_Projection!$D$8:$BJ$8, 0)-1))</f>
        <v>7030.4903259593948</v>
      </c>
      <c r="U7" s="67">
        <f ca="1">T7*(1-OFFSET(Mortality_Projection!$D$9,N($A7="Female")*101+Existing_Cohort!$B7+Existing_Cohort!U$4-1,MATCH(U$5, Mortality_Projection!$D$8:$BJ$8, 0)-1))</f>
        <v>7027.8127698317785</v>
      </c>
      <c r="V7" s="67">
        <f ca="1">U7*(1-OFFSET(Mortality_Projection!$D$9,N($A7="Female")*101+Existing_Cohort!$B7+Existing_Cohort!V$4-1,MATCH(V$5, Mortality_Projection!$D$8:$BJ$8, 0)-1))</f>
        <v>7025.0541881925701</v>
      </c>
      <c r="W7" s="67">
        <f ca="1">V7*(1-OFFSET(Mortality_Projection!$D$9,N($A7="Female")*101+Existing_Cohort!$B7+Existing_Cohort!W$4-1,MATCH(W$5, Mortality_Projection!$D$8:$BJ$8, 0)-1))</f>
        <v>7022.2224906505926</v>
      </c>
      <c r="X7" s="67">
        <f ca="1">W7*(1-OFFSET(Mortality_Projection!$D$9,N($A7="Female")*101+Existing_Cohort!$B7+Existing_Cohort!X$4-1,MATCH(X$5, Mortality_Projection!$D$8:$BJ$8, 0)-1))</f>
        <v>7019.319836137086</v>
      </c>
      <c r="Y7" s="67">
        <f ca="1">X7*(1-OFFSET(Mortality_Projection!$D$9,N($A7="Female")*101+Existing_Cohort!$B7+Existing_Cohort!Y$4-1,MATCH(Y$5, Mortality_Projection!$D$8:$BJ$8, 0)-1))</f>
        <v>7016.342902329533</v>
      </c>
      <c r="Z7" s="67">
        <f ca="1">Y7*(1-OFFSET(Mortality_Projection!$D$9,N($A7="Female")*101+Existing_Cohort!$B7+Existing_Cohort!Z$4-1,MATCH(Z$5, Mortality_Projection!$D$8:$BJ$8, 0)-1))</f>
        <v>7013.2885253675149</v>
      </c>
      <c r="AA7" s="67">
        <f ca="1">Z7*(1-OFFSET(Mortality_Projection!$D$9,N($A7="Female")*101+Existing_Cohort!$B7+Existing_Cohort!AA$4-1,MATCH(AA$5, Mortality_Projection!$D$8:$BJ$8, 0)-1))</f>
        <v>7010.1483828842674</v>
      </c>
      <c r="AB7" s="67">
        <f ca="1">AA7*(1-OFFSET(Mortality_Projection!$D$9,N($A7="Female")*101+Existing_Cohort!$B7+Existing_Cohort!AB$4-1,MATCH(AB$5, Mortality_Projection!$D$8:$BJ$8, 0)-1))</f>
        <v>7006.919746268718</v>
      </c>
      <c r="AC7" s="67">
        <f ca="1">AB7*(1-OFFSET(Mortality_Projection!$D$9,N($A7="Female")*101+Existing_Cohort!$B7+Existing_Cohort!AC$4-1,MATCH(AC$5, Mortality_Projection!$D$8:$BJ$8, 0)-1))</f>
        <v>7003.5792843467334</v>
      </c>
      <c r="AD7" s="67">
        <f ca="1">AC7*(1-OFFSET(Mortality_Projection!$D$9,N($A7="Female")*101+Existing_Cohort!$B7+Existing_Cohort!AD$4-1,MATCH(AD$5, Mortality_Projection!$D$8:$BJ$8, 0)-1))</f>
        <v>7000.1199382751038</v>
      </c>
      <c r="AE7" s="67">
        <f ca="1">AD7*(1-OFFSET(Mortality_Projection!$D$9,N($A7="Female")*101+Existing_Cohort!$B7+Existing_Cohort!AE$4-1,MATCH(AE$5, Mortality_Projection!$D$8:$BJ$8, 0)-1))</f>
        <v>6996.5197770998357</v>
      </c>
      <c r="AF7" s="67">
        <f ca="1">AE7*(1-OFFSET(Mortality_Projection!$D$9,N($A7="Female")*101+Existing_Cohort!$B7+Existing_Cohort!AF$4-1,MATCH(AF$5, Mortality_Projection!$D$8:$BJ$8, 0)-1))</f>
        <v>6992.7627395216059</v>
      </c>
      <c r="AG7" s="67">
        <f ca="1">AF7*(1-OFFSET(Mortality_Projection!$D$9,N($A7="Female")*101+Existing_Cohort!$B7+Existing_Cohort!AG$4-1,MATCH(AG$5, Mortality_Projection!$D$8:$BJ$8, 0)-1))</f>
        <v>6988.8235459365096</v>
      </c>
      <c r="AH7" s="67">
        <f ca="1">AG7*(1-OFFSET(Mortality_Projection!$D$9,N($A7="Female")*101+Existing_Cohort!$B7+Existing_Cohort!AH$4-1,MATCH(AH$5, Mortality_Projection!$D$8:$BJ$8, 0)-1))</f>
        <v>6984.6876998436082</v>
      </c>
      <c r="AI7" s="67">
        <f ca="1">AH7*(1-OFFSET(Mortality_Projection!$D$9,N($A7="Female")*101+Existing_Cohort!$B7+Existing_Cohort!AI$4-1,MATCH(AI$5, Mortality_Projection!$D$8:$BJ$8, 0)-1))</f>
        <v>6980.3316955439241</v>
      </c>
      <c r="AJ7" s="67">
        <f ca="1">AI7*(1-OFFSET(Mortality_Projection!$D$9,N($A7="Female")*101+Existing_Cohort!$B7+Existing_Cohort!AJ$4-1,MATCH(AJ$5, Mortality_Projection!$D$8:$BJ$8, 0)-1))</f>
        <v>6975.7282456862486</v>
      </c>
      <c r="AK7" s="67">
        <f ca="1">AJ7*(1-OFFSET(Mortality_Projection!$D$9,N($A7="Female")*101+Existing_Cohort!$B7+Existing_Cohort!AK$4-1,MATCH(AK$5, Mortality_Projection!$D$8:$BJ$8, 0)-1))</f>
        <v>6970.8559144280935</v>
      </c>
      <c r="AL7" s="67">
        <f ca="1">AK7*(1-OFFSET(Mortality_Projection!$D$9,N($A7="Female")*101+Existing_Cohort!$B7+Existing_Cohort!AL$4-1,MATCH(AL$5, Mortality_Projection!$D$8:$BJ$8, 0)-1))</f>
        <v>6965.6895654013942</v>
      </c>
      <c r="AM7" s="67">
        <f ca="1">AL7*(1-OFFSET(Mortality_Projection!$D$9,N($A7="Female")*101+Existing_Cohort!$B7+Existing_Cohort!AM$4-1,MATCH(AM$5, Mortality_Projection!$D$8:$BJ$8, 0)-1))</f>
        <v>6960.1959842195383</v>
      </c>
      <c r="AN7" s="67">
        <f ca="1">AM7*(1-OFFSET(Mortality_Projection!$D$9,N($A7="Female")*101+Existing_Cohort!$B7+Existing_Cohort!AN$4-1,MATCH(AN$5, Mortality_Projection!$D$8:$BJ$8, 0)-1))</f>
        <v>6954.343394179019</v>
      </c>
      <c r="AO7" s="67">
        <f ca="1">AN7*(1-OFFSET(Mortality_Projection!$D$9,N($A7="Female")*101+Existing_Cohort!$B7+Existing_Cohort!AO$4-1,MATCH(AO$5, Mortality_Projection!$D$8:$BJ$8, 0)-1))</f>
        <v>6948.092474220135</v>
      </c>
      <c r="AP7" s="67">
        <f ca="1">AO7*(1-OFFSET(Mortality_Projection!$D$9,N($A7="Female")*101+Existing_Cohort!$B7+Existing_Cohort!AP$4-1,MATCH(AP$5, Mortality_Projection!$D$8:$BJ$8, 0)-1))</f>
        <v>6941.3879418004462</v>
      </c>
      <c r="AQ7" s="67">
        <f ca="1">AP7*(1-OFFSET(Mortality_Projection!$D$9,N($A7="Female")*101+Existing_Cohort!$B7+Existing_Cohort!AQ$4-1,MATCH(AQ$5, Mortality_Projection!$D$8:$BJ$8, 0)-1))</f>
        <v>6934.1725430597371</v>
      </c>
      <c r="AR7" s="67">
        <f ca="1">AQ7*(1-OFFSET(Mortality_Projection!$D$9,N($A7="Female")*101+Existing_Cohort!$B7+Existing_Cohort!AR$4-1,MATCH(AR$5, Mortality_Projection!$D$8:$BJ$8, 0)-1))</f>
        <v>6926.3872530186845</v>
      </c>
      <c r="AS7" s="67">
        <f ca="1">AR7*(1-OFFSET(Mortality_Projection!$D$9,N($A7="Female")*101+Existing_Cohort!$B7+Existing_Cohort!AS$4-1,MATCH(AS$5, Mortality_Projection!$D$8:$BJ$8, 0)-1))</f>
        <v>6917.9586936589321</v>
      </c>
      <c r="AT7" s="67">
        <f ca="1">AS7*(1-OFFSET(Mortality_Projection!$D$9,N($A7="Female")*101+Existing_Cohort!$B7+Existing_Cohort!AT$4-1,MATCH(AT$5, Mortality_Projection!$D$8:$BJ$8, 0)-1))</f>
        <v>6908.8168317291611</v>
      </c>
      <c r="AU7" s="67">
        <f ca="1">AT7*(1-OFFSET(Mortality_Projection!$D$9,N($A7="Female")*101+Existing_Cohort!$B7+Existing_Cohort!AU$4-1,MATCH(AU$5, Mortality_Projection!$D$8:$BJ$8, 0)-1))</f>
        <v>6898.8783505890115</v>
      </c>
      <c r="AV7" s="67">
        <f ca="1">AU7*(1-OFFSET(Mortality_Projection!$D$9,N($A7="Female")*101+Existing_Cohort!$B7+Existing_Cohort!AV$4-1,MATCH(AV$5, Mortality_Projection!$D$8:$BJ$8, 0)-1))</f>
        <v>6888.0598221399596</v>
      </c>
      <c r="AW7" s="67">
        <f ca="1">AV7*(1-OFFSET(Mortality_Projection!$D$9,N($A7="Female")*101+Existing_Cohort!$B7+Existing_Cohort!AW$4-1,MATCH(AW$5, Mortality_Projection!$D$8:$BJ$8, 0)-1))</f>
        <v>6876.2738778812245</v>
      </c>
      <c r="AX7" s="67">
        <f ca="1">AW7*(1-OFFSET(Mortality_Projection!$D$9,N($A7="Female")*101+Existing_Cohort!$B7+Existing_Cohort!AX$4-1,MATCH(AX$5, Mortality_Projection!$D$8:$BJ$8, 0)-1))</f>
        <v>6863.4456238001512</v>
      </c>
      <c r="AY7" s="67">
        <f ca="1">AX7*(1-OFFSET(Mortality_Projection!$D$9,N($A7="Female")*101+Existing_Cohort!$B7+Existing_Cohort!AY$4-1,MATCH(AY$5, Mortality_Projection!$D$8:$BJ$8, 0)-1))</f>
        <v>6849.5082688351476</v>
      </c>
      <c r="AZ7" s="67">
        <f ca="1">AY7*(1-OFFSET(Mortality_Projection!$D$9,N($A7="Female")*101+Existing_Cohort!$B7+Existing_Cohort!AZ$4-1,MATCH(AZ$5, Mortality_Projection!$D$8:$BJ$8, 0)-1))</f>
        <v>6834.4145719424087</v>
      </c>
      <c r="BA7" s="179">
        <f ca="1">AZ7*(1-OFFSET(Mortality_Projection!$D$9,N($A7="Female")*101+Existing_Cohort!$B7+Existing_Cohort!BA$4-1,MATCH(BA$5, Mortality_Projection!$D$8:$BJ$8, 0)-1))</f>
        <v>6818.1282980989317</v>
      </c>
      <c r="BC7" s="67">
        <f t="shared" ref="BC7:BC70" ca="1" si="22">C7-D7</f>
        <v>4.2963455319641071</v>
      </c>
    </row>
    <row r="8" spans="1:55" x14ac:dyDescent="0.35">
      <c r="A8" s="159" t="s">
        <v>31</v>
      </c>
      <c r="B8">
        <f t="shared" ref="B8:B71" si="23">B7+1</f>
        <v>2</v>
      </c>
      <c r="C8" s="67">
        <f ca="1">OFFSET(HIST_CHN_Population_Males!$L$17,MATCH(Input!$D$4,HIST_CHN_Population_Males!$K$18:$K$89,0), $B8)</f>
        <v>7932.6234999999997</v>
      </c>
      <c r="D8" s="67">
        <f ca="1">C8*(1-OFFSET(Mortality_Projection!$D$9,N($A8="Female")*101+Existing_Cohort!$B8+Existing_Cohort!D$4-1,MATCH(D$5, Mortality_Projection!$D$8:$BJ$8, 0)-1))</f>
        <v>7929.1340777432606</v>
      </c>
      <c r="E8" s="67">
        <f ca="1">D8*(1-OFFSET(Mortality_Projection!$D$9,N($A8="Female")*101+Existing_Cohort!$B8+Existing_Cohort!E$4-1,MATCH(E$5, Mortality_Projection!$D$8:$BJ$8, 0)-1))</f>
        <v>7926.5075692644241</v>
      </c>
      <c r="F8" s="67">
        <f ca="1">E8*(1-OFFSET(Mortality_Projection!$D$9,N($A8="Female")*101+Existing_Cohort!$B8+Existing_Cohort!F$4-1,MATCH(F$5, Mortality_Projection!$D$8:$BJ$8, 0)-1))</f>
        <v>7924.3638400278869</v>
      </c>
      <c r="G8" s="67">
        <f ca="1">F8*(1-OFFSET(Mortality_Projection!$D$9,N($A8="Female")*101+Existing_Cohort!$B8+Existing_Cohort!G$4-1,MATCH(G$5, Mortality_Projection!$D$8:$BJ$8, 0)-1))</f>
        <v>7922.4647531906639</v>
      </c>
      <c r="H8" s="67">
        <f ca="1">G8*(1-OFFSET(Mortality_Projection!$D$9,N($A8="Female")*101+Existing_Cohort!$B8+Existing_Cohort!H$4-1,MATCH(H$5, Mortality_Projection!$D$8:$BJ$8, 0)-1))</f>
        <v>7920.6926376671436</v>
      </c>
      <c r="I8" s="67">
        <f ca="1">H8*(1-OFFSET(Mortality_Projection!$D$9,N($A8="Female")*101+Existing_Cohort!$B8+Existing_Cohort!I$4-1,MATCH(I$5, Mortality_Projection!$D$8:$BJ$8, 0)-1))</f>
        <v>7918.9708518592515</v>
      </c>
      <c r="J8" s="67">
        <f ca="1">I8*(1-OFFSET(Mortality_Projection!$D$9,N($A8="Female")*101+Existing_Cohort!$B8+Existing_Cohort!J$4-1,MATCH(J$5, Mortality_Projection!$D$8:$BJ$8, 0)-1))</f>
        <v>7917.2327212129103</v>
      </c>
      <c r="K8" s="67">
        <f ca="1">J8*(1-OFFSET(Mortality_Projection!$D$9,N($A8="Female")*101+Existing_Cohort!$B8+Existing_Cohort!K$4-1,MATCH(K$5, Mortality_Projection!$D$8:$BJ$8, 0)-1))</f>
        <v>7915.428346181593</v>
      </c>
      <c r="L8" s="67">
        <f ca="1">K8*(1-OFFSET(Mortality_Projection!$D$9,N($A8="Female")*101+Existing_Cohort!$B8+Existing_Cohort!L$4-1,MATCH(L$5, Mortality_Projection!$D$8:$BJ$8, 0)-1))</f>
        <v>7913.5096033748368</v>
      </c>
      <c r="M8" s="67">
        <f ca="1">L8*(1-OFFSET(Mortality_Projection!$D$9,N($A8="Female")*101+Existing_Cohort!$B8+Existing_Cohort!M$4-1,MATCH(M$5, Mortality_Projection!$D$8:$BJ$8, 0)-1))</f>
        <v>7911.4442066187539</v>
      </c>
      <c r="N8" s="67">
        <f ca="1">M8*(1-OFFSET(Mortality_Projection!$D$9,N($A8="Female")*101+Existing_Cohort!$B8+Existing_Cohort!N$4-1,MATCH(N$5, Mortality_Projection!$D$8:$BJ$8, 0)-1))</f>
        <v>7909.2219722354685</v>
      </c>
      <c r="O8" s="67">
        <f ca="1">N8*(1-OFFSET(Mortality_Projection!$D$9,N($A8="Female")*101+Existing_Cohort!$B8+Existing_Cohort!O$4-1,MATCH(O$5, Mortality_Projection!$D$8:$BJ$8, 0)-1))</f>
        <v>7906.8331528057852</v>
      </c>
      <c r="P8" s="67">
        <f ca="1">O8*(1-OFFSET(Mortality_Projection!$D$9,N($A8="Female")*101+Existing_Cohort!$B8+Existing_Cohort!P$4-1,MATCH(P$5, Mortality_Projection!$D$8:$BJ$8, 0)-1))</f>
        <v>7904.2820344961701</v>
      </c>
      <c r="Q8" s="67">
        <f ca="1">P8*(1-OFFSET(Mortality_Projection!$D$9,N($A8="Female")*101+Existing_Cohort!$B8+Existing_Cohort!Q$4-1,MATCH(Q$5, Mortality_Projection!$D$8:$BJ$8, 0)-1))</f>
        <v>7901.5795580829026</v>
      </c>
      <c r="R8" s="67">
        <f ca="1">Q8*(1-OFFSET(Mortality_Projection!$D$9,N($A8="Female")*101+Existing_Cohort!$B8+Existing_Cohort!R$4-1,MATCH(R$5, Mortality_Projection!$D$8:$BJ$8, 0)-1))</f>
        <v>7898.7429985882854</v>
      </c>
      <c r="S8" s="67">
        <f ca="1">R8*(1-OFFSET(Mortality_Projection!$D$9,N($A8="Female")*101+Existing_Cohort!$B8+Existing_Cohort!S$4-1,MATCH(S$5, Mortality_Projection!$D$8:$BJ$8, 0)-1))</f>
        <v>7895.7956527205333</v>
      </c>
      <c r="T8" s="67">
        <f ca="1">S8*(1-OFFSET(Mortality_Projection!$D$9,N($A8="Female")*101+Existing_Cohort!$B8+Existing_Cohort!T$4-1,MATCH(T$5, Mortality_Projection!$D$8:$BJ$8, 0)-1))</f>
        <v>7892.753561765624</v>
      </c>
      <c r="U8" s="67">
        <f ca="1">T8*(1-OFFSET(Mortality_Projection!$D$9,N($A8="Female")*101+Existing_Cohort!$B8+Existing_Cohort!U$4-1,MATCH(U$5, Mortality_Projection!$D$8:$BJ$8, 0)-1))</f>
        <v>7889.6194280044865</v>
      </c>
      <c r="V8" s="67">
        <f ca="1">U8*(1-OFFSET(Mortality_Projection!$D$9,N($A8="Female")*101+Existing_Cohort!$B8+Existing_Cohort!V$4-1,MATCH(V$5, Mortality_Projection!$D$8:$BJ$8, 0)-1))</f>
        <v>7886.4022390701612</v>
      </c>
      <c r="W8" s="67">
        <f ca="1">V8*(1-OFFSET(Mortality_Projection!$D$9,N($A8="Female")*101+Existing_Cohort!$B8+Existing_Cohort!W$4-1,MATCH(W$5, Mortality_Projection!$D$8:$BJ$8, 0)-1))</f>
        <v>7883.1044489519063</v>
      </c>
      <c r="X8" s="67">
        <f ca="1">W8*(1-OFFSET(Mortality_Projection!$D$9,N($A8="Female")*101+Existing_Cohort!$B8+Existing_Cohort!X$4-1,MATCH(X$5, Mortality_Projection!$D$8:$BJ$8, 0)-1))</f>
        <v>7879.7222842409401</v>
      </c>
      <c r="Y8" s="67">
        <f ca="1">X8*(1-OFFSET(Mortality_Projection!$D$9,N($A8="Female")*101+Existing_Cohort!$B8+Existing_Cohort!Y$4-1,MATCH(Y$5, Mortality_Projection!$D$8:$BJ$8, 0)-1))</f>
        <v>7876.2521516644892</v>
      </c>
      <c r="Z8" s="67">
        <f ca="1">Y8*(1-OFFSET(Mortality_Projection!$D$9,N($A8="Female")*101+Existing_Cohort!$B8+Existing_Cohort!Z$4-1,MATCH(Z$5, Mortality_Projection!$D$8:$BJ$8, 0)-1))</f>
        <v>7872.6845974132139</v>
      </c>
      <c r="AA8" s="67">
        <f ca="1">Z8*(1-OFFSET(Mortality_Projection!$D$9,N($A8="Female")*101+Existing_Cohort!$B8+Existing_Cohort!AA$4-1,MATCH(AA$5, Mortality_Projection!$D$8:$BJ$8, 0)-1))</f>
        <v>7869.0165230121474</v>
      </c>
      <c r="AB8" s="67">
        <f ca="1">AA8*(1-OFFSET(Mortality_Projection!$D$9,N($A8="Female")*101+Existing_Cohort!$B8+Existing_Cohort!AB$4-1,MATCH(AB$5, Mortality_Projection!$D$8:$BJ$8, 0)-1))</f>
        <v>7865.2214235199899</v>
      </c>
      <c r="AC8" s="67">
        <f ca="1">AB8*(1-OFFSET(Mortality_Projection!$D$9,N($A8="Female")*101+Existing_Cohort!$B8+Existing_Cohort!AC$4-1,MATCH(AC$5, Mortality_Projection!$D$8:$BJ$8, 0)-1))</f>
        <v>7861.291281528539</v>
      </c>
      <c r="AD8" s="67">
        <f ca="1">AC8*(1-OFFSET(Mortality_Projection!$D$9,N($A8="Female")*101+Existing_Cohort!$B8+Existing_Cohort!AD$4-1,MATCH(AD$5, Mortality_Projection!$D$8:$BJ$8, 0)-1))</f>
        <v>7857.2011838709896</v>
      </c>
      <c r="AE8" s="67">
        <f ca="1">AD8*(1-OFFSET(Mortality_Projection!$D$9,N($A8="Female")*101+Existing_Cohort!$B8+Existing_Cohort!AE$4-1,MATCH(AE$5, Mortality_Projection!$D$8:$BJ$8, 0)-1))</f>
        <v>7852.9328864642848</v>
      </c>
      <c r="AF8" s="67">
        <f ca="1">AE8*(1-OFFSET(Mortality_Projection!$D$9,N($A8="Female")*101+Existing_Cohort!$B8+Existing_Cohort!AF$4-1,MATCH(AF$5, Mortality_Projection!$D$8:$BJ$8, 0)-1))</f>
        <v>7848.4576731295228</v>
      </c>
      <c r="AG8" s="67">
        <f ca="1">AF8*(1-OFFSET(Mortality_Projection!$D$9,N($A8="Female")*101+Existing_Cohort!$B8+Existing_Cohort!AG$4-1,MATCH(AG$5, Mortality_Projection!$D$8:$BJ$8, 0)-1))</f>
        <v>7843.7590789076075</v>
      </c>
      <c r="AH8" s="67">
        <f ca="1">AG8*(1-OFFSET(Mortality_Projection!$D$9,N($A8="Female")*101+Existing_Cohort!$B8+Existing_Cohort!AH$4-1,MATCH(AH$5, Mortality_Projection!$D$8:$BJ$8, 0)-1))</f>
        <v>7838.8104045175814</v>
      </c>
      <c r="AI8" s="67">
        <f ca="1">AH8*(1-OFFSET(Mortality_Projection!$D$9,N($A8="Female")*101+Existing_Cohort!$B8+Existing_Cohort!AI$4-1,MATCH(AI$5, Mortality_Projection!$D$8:$BJ$8, 0)-1))</f>
        <v>7833.5806555411045</v>
      </c>
      <c r="AJ8" s="67">
        <f ca="1">AI8*(1-OFFSET(Mortality_Projection!$D$9,N($A8="Female")*101+Existing_Cohort!$B8+Existing_Cohort!AJ$4-1,MATCH(AJ$5, Mortality_Projection!$D$8:$BJ$8, 0)-1))</f>
        <v>7828.0454863594186</v>
      </c>
      <c r="AK8" s="67">
        <f ca="1">AJ8*(1-OFFSET(Mortality_Projection!$D$9,N($A8="Female")*101+Existing_Cohort!$B8+Existing_Cohort!AK$4-1,MATCH(AK$5, Mortality_Projection!$D$8:$BJ$8, 0)-1))</f>
        <v>7822.1763485965612</v>
      </c>
      <c r="AL8" s="67">
        <f ca="1">AK8*(1-OFFSET(Mortality_Projection!$D$9,N($A8="Female")*101+Existing_Cohort!$B8+Existing_Cohort!AL$4-1,MATCH(AL$5, Mortality_Projection!$D$8:$BJ$8, 0)-1))</f>
        <v>7815.9355184876258</v>
      </c>
      <c r="AM8" s="67">
        <f ca="1">AL8*(1-OFFSET(Mortality_Projection!$D$9,N($A8="Female")*101+Existing_Cohort!$B8+Existing_Cohort!AM$4-1,MATCH(AM$5, Mortality_Projection!$D$8:$BJ$8, 0)-1))</f>
        <v>7809.2869074005339</v>
      </c>
      <c r="AN8" s="67">
        <f ca="1">AM8*(1-OFFSET(Mortality_Projection!$D$9,N($A8="Female")*101+Existing_Cohort!$B8+Existing_Cohort!AN$4-1,MATCH(AN$5, Mortality_Projection!$D$8:$BJ$8, 0)-1))</f>
        <v>7802.1858583683725</v>
      </c>
      <c r="AO8" s="67">
        <f ca="1">AN8*(1-OFFSET(Mortality_Projection!$D$9,N($A8="Female")*101+Existing_Cohort!$B8+Existing_Cohort!AO$4-1,MATCH(AO$5, Mortality_Projection!$D$8:$BJ$8, 0)-1))</f>
        <v>7794.5695850096508</v>
      </c>
      <c r="AP8" s="67">
        <f ca="1">AO8*(1-OFFSET(Mortality_Projection!$D$9,N($A8="Female")*101+Existing_Cohort!$B8+Existing_Cohort!AP$4-1,MATCH(AP$5, Mortality_Projection!$D$8:$BJ$8, 0)-1))</f>
        <v>7786.373065364688</v>
      </c>
      <c r="AQ8" s="67">
        <f ca="1">AP8*(1-OFFSET(Mortality_Projection!$D$9,N($A8="Female")*101+Existing_Cohort!$B8+Existing_Cohort!AQ$4-1,MATCH(AQ$5, Mortality_Projection!$D$8:$BJ$8, 0)-1))</f>
        <v>7777.529269953041</v>
      </c>
      <c r="AR8" s="67">
        <f ca="1">AQ8*(1-OFFSET(Mortality_Projection!$D$9,N($A8="Female")*101+Existing_Cohort!$B8+Existing_Cohort!AR$4-1,MATCH(AR$5, Mortality_Projection!$D$8:$BJ$8, 0)-1))</f>
        <v>7767.9548700942714</v>
      </c>
      <c r="AS8" s="67">
        <f ca="1">AR8*(1-OFFSET(Mortality_Projection!$D$9,N($A8="Female")*101+Existing_Cohort!$B8+Existing_Cohort!AS$4-1,MATCH(AS$5, Mortality_Projection!$D$8:$BJ$8, 0)-1))</f>
        <v>7757.57034324905</v>
      </c>
      <c r="AT8" s="67">
        <f ca="1">AS8*(1-OFFSET(Mortality_Projection!$D$9,N($A8="Female")*101+Existing_Cohort!$B8+Existing_Cohort!AT$4-1,MATCH(AT$5, Mortality_Projection!$D$8:$BJ$8, 0)-1))</f>
        <v>7746.2810855211046</v>
      </c>
      <c r="AU8" s="67">
        <f ca="1">AT8*(1-OFFSET(Mortality_Projection!$D$9,N($A8="Female")*101+Existing_Cohort!$B8+Existing_Cohort!AU$4-1,MATCH(AU$5, Mortality_Projection!$D$8:$BJ$8, 0)-1))</f>
        <v>7733.9923758804816</v>
      </c>
      <c r="AV8" s="67">
        <f ca="1">AU8*(1-OFFSET(Mortality_Projection!$D$9,N($A8="Female")*101+Existing_Cohort!$B8+Existing_Cohort!AV$4-1,MATCH(AV$5, Mortality_Projection!$D$8:$BJ$8, 0)-1))</f>
        <v>7720.6050283246886</v>
      </c>
      <c r="AW8" s="67">
        <f ca="1">AV8*(1-OFFSET(Mortality_Projection!$D$9,N($A8="Female")*101+Existing_Cohort!$B8+Existing_Cohort!AW$4-1,MATCH(AW$5, Mortality_Projection!$D$8:$BJ$8, 0)-1))</f>
        <v>7706.0340387061569</v>
      </c>
      <c r="AX8" s="67">
        <f ca="1">AW8*(1-OFFSET(Mortality_Projection!$D$9,N($A8="Female")*101+Existing_Cohort!$B8+Existing_Cohort!AX$4-1,MATCH(AX$5, Mortality_Projection!$D$8:$BJ$8, 0)-1))</f>
        <v>7690.203619589498</v>
      </c>
      <c r="AY8" s="67">
        <f ca="1">AX8*(1-OFFSET(Mortality_Projection!$D$9,N($A8="Female")*101+Existing_Cohort!$B8+Existing_Cohort!AY$4-1,MATCH(AY$5, Mortality_Projection!$D$8:$BJ$8, 0)-1))</f>
        <v>7673.0602023369902</v>
      </c>
      <c r="AZ8" s="67">
        <f ca="1">AY8*(1-OFFSET(Mortality_Projection!$D$9,N($A8="Female")*101+Existing_Cohort!$B8+Existing_Cohort!AZ$4-1,MATCH(AZ$5, Mortality_Projection!$D$8:$BJ$8, 0)-1))</f>
        <v>7654.5627317428989</v>
      </c>
      <c r="BA8" s="179">
        <f ca="1">AZ8*(1-OFFSET(Mortality_Projection!$D$9,N($A8="Female")*101+Existing_Cohort!$B8+Existing_Cohort!BA$4-1,MATCH(BA$5, Mortality_Projection!$D$8:$BJ$8, 0)-1))</f>
        <v>7634.6735750499065</v>
      </c>
      <c r="BC8" s="67">
        <f t="shared" ca="1" si="22"/>
        <v>3.4894222567390898</v>
      </c>
    </row>
    <row r="9" spans="1:55" x14ac:dyDescent="0.35">
      <c r="A9" s="159" t="s">
        <v>31</v>
      </c>
      <c r="B9">
        <f t="shared" si="23"/>
        <v>3</v>
      </c>
      <c r="C9" s="67">
        <f ca="1">OFFSET(HIST_CHN_Population_Males!$L$17,MATCH(Input!$D$4,HIST_CHN_Population_Males!$K$18:$K$89,0), $B9)</f>
        <v>8942.9444999999996</v>
      </c>
      <c r="D9" s="67">
        <f ca="1">C9*(1-OFFSET(Mortality_Projection!$D$9,N($A9="Female")*101+Existing_Cohort!$B9+Existing_Cohort!D$4-1,MATCH(D$5, Mortality_Projection!$D$8:$BJ$8, 0)-1))</f>
        <v>8939.9477058836328</v>
      </c>
      <c r="E9" s="67">
        <f ca="1">D9*(1-OFFSET(Mortality_Projection!$D$9,N($A9="Female")*101+Existing_Cohort!$B9+Existing_Cohort!E$4-1,MATCH(E$5, Mortality_Projection!$D$8:$BJ$8, 0)-1))</f>
        <v>8937.5017627429479</v>
      </c>
      <c r="F9" s="67">
        <f ca="1">E9*(1-OFFSET(Mortality_Projection!$D$9,N($A9="Female")*101+Existing_Cohort!$B9+Existing_Cohort!F$4-1,MATCH(F$5, Mortality_Projection!$D$8:$BJ$8, 0)-1))</f>
        <v>8935.3349574744025</v>
      </c>
      <c r="G9" s="67">
        <f ca="1">F9*(1-OFFSET(Mortality_Projection!$D$9,N($A9="Female")*101+Existing_Cohort!$B9+Existing_Cohort!G$4-1,MATCH(G$5, Mortality_Projection!$D$8:$BJ$8, 0)-1))</f>
        <v>8933.3130285823972</v>
      </c>
      <c r="H9" s="67">
        <f ca="1">G9*(1-OFFSET(Mortality_Projection!$D$9,N($A9="Female")*101+Existing_Cohort!$B9+Existing_Cohort!H$4-1,MATCH(H$5, Mortality_Projection!$D$8:$BJ$8, 0)-1))</f>
        <v>8931.3485294494567</v>
      </c>
      <c r="I9" s="67">
        <f ca="1">H9*(1-OFFSET(Mortality_Projection!$D$9,N($A9="Female")*101+Existing_Cohort!$B9+Existing_Cohort!I$4-1,MATCH(I$5, Mortality_Projection!$D$8:$BJ$8, 0)-1))</f>
        <v>8929.3653864272728</v>
      </c>
      <c r="J9" s="67">
        <f ca="1">I9*(1-OFFSET(Mortality_Projection!$D$9,N($A9="Female")*101+Existing_Cohort!$B9+Existing_Cohort!J$4-1,MATCH(J$5, Mortality_Projection!$D$8:$BJ$8, 0)-1))</f>
        <v>8927.3066662608489</v>
      </c>
      <c r="K9" s="67">
        <f ca="1">J9*(1-OFFSET(Mortality_Projection!$D$9,N($A9="Female")*101+Existing_Cohort!$B9+Existing_Cohort!K$4-1,MATCH(K$5, Mortality_Projection!$D$8:$BJ$8, 0)-1))</f>
        <v>8925.1174628158442</v>
      </c>
      <c r="L9" s="67">
        <f ca="1">K9*(1-OFFSET(Mortality_Projection!$D$9,N($A9="Female")*101+Existing_Cohort!$B9+Existing_Cohort!L$4-1,MATCH(L$5, Mortality_Projection!$D$8:$BJ$8, 0)-1))</f>
        <v>8922.7609401368045</v>
      </c>
      <c r="M9" s="67">
        <f ca="1">L9*(1-OFFSET(Mortality_Projection!$D$9,N($A9="Female")*101+Existing_Cohort!$B9+Existing_Cohort!M$4-1,MATCH(M$5, Mortality_Projection!$D$8:$BJ$8, 0)-1))</f>
        <v>8920.2254806411656</v>
      </c>
      <c r="N9" s="67">
        <f ca="1">M9*(1-OFFSET(Mortality_Projection!$D$9,N($A9="Female")*101+Existing_Cohort!$B9+Existing_Cohort!N$4-1,MATCH(N$5, Mortality_Projection!$D$8:$BJ$8, 0)-1))</f>
        <v>8917.4999647576478</v>
      </c>
      <c r="O9" s="67">
        <f ca="1">N9*(1-OFFSET(Mortality_Projection!$D$9,N($A9="Female")*101+Existing_Cohort!$B9+Existing_Cohort!O$4-1,MATCH(O$5, Mortality_Projection!$D$8:$BJ$8, 0)-1))</f>
        <v>8914.5892847169907</v>
      </c>
      <c r="P9" s="67">
        <f ca="1">O9*(1-OFFSET(Mortality_Projection!$D$9,N($A9="Female")*101+Existing_Cohort!$B9+Existing_Cohort!P$4-1,MATCH(P$5, Mortality_Projection!$D$8:$BJ$8, 0)-1))</f>
        <v>8911.5059253168401</v>
      </c>
      <c r="Q9" s="67">
        <f ca="1">P9*(1-OFFSET(Mortality_Projection!$D$9,N($A9="Female")*101+Existing_Cohort!$B9+Existing_Cohort!Q$4-1,MATCH(Q$5, Mortality_Projection!$D$8:$BJ$8, 0)-1))</f>
        <v>8908.2695982434925</v>
      </c>
      <c r="R9" s="67">
        <f ca="1">Q9*(1-OFFSET(Mortality_Projection!$D$9,N($A9="Female")*101+Existing_Cohort!$B9+Existing_Cohort!R$4-1,MATCH(R$5, Mortality_Projection!$D$8:$BJ$8, 0)-1))</f>
        <v>8904.9068852831333</v>
      </c>
      <c r="S9" s="67">
        <f ca="1">R9*(1-OFFSET(Mortality_Projection!$D$9,N($A9="Female")*101+Existing_Cohort!$B9+Existing_Cohort!S$4-1,MATCH(S$5, Mortality_Projection!$D$8:$BJ$8, 0)-1))</f>
        <v>8901.4360899589319</v>
      </c>
      <c r="T9" s="67">
        <f ca="1">S9*(1-OFFSET(Mortality_Projection!$D$9,N($A9="Female")*101+Existing_Cohort!$B9+Existing_Cohort!T$4-1,MATCH(T$5, Mortality_Projection!$D$8:$BJ$8, 0)-1))</f>
        <v>8897.8602967994811</v>
      </c>
      <c r="U9" s="67">
        <f ca="1">T9*(1-OFFSET(Mortality_Projection!$D$9,N($A9="Female")*101+Existing_Cohort!$B9+Existing_Cohort!U$4-1,MATCH(U$5, Mortality_Projection!$D$8:$BJ$8, 0)-1))</f>
        <v>8894.1897613676629</v>
      </c>
      <c r="V9" s="67">
        <f ca="1">U9*(1-OFFSET(Mortality_Projection!$D$9,N($A9="Female")*101+Existing_Cohort!$B9+Existing_Cohort!V$4-1,MATCH(V$5, Mortality_Projection!$D$8:$BJ$8, 0)-1))</f>
        <v>8890.4272847847387</v>
      </c>
      <c r="W9" s="67">
        <f ca="1">V9*(1-OFFSET(Mortality_Projection!$D$9,N($A9="Female")*101+Existing_Cohort!$B9+Existing_Cohort!W$4-1,MATCH(W$5, Mortality_Projection!$D$8:$BJ$8, 0)-1))</f>
        <v>8886.5685632966379</v>
      </c>
      <c r="X9" s="67">
        <f ca="1">W9*(1-OFFSET(Mortality_Projection!$D$9,N($A9="Female")*101+Existing_Cohort!$B9+Existing_Cohort!X$4-1,MATCH(X$5, Mortality_Projection!$D$8:$BJ$8, 0)-1))</f>
        <v>8882.609498786398</v>
      </c>
      <c r="Y9" s="67">
        <f ca="1">X9*(1-OFFSET(Mortality_Projection!$D$9,N($A9="Female")*101+Existing_Cohort!$B9+Existing_Cohort!Y$4-1,MATCH(Y$5, Mortality_Projection!$D$8:$BJ$8, 0)-1))</f>
        <v>8878.5393070233895</v>
      </c>
      <c r="Z9" s="67">
        <f ca="1">Y9*(1-OFFSET(Mortality_Projection!$D$9,N($A9="Female")*101+Existing_Cohort!$B9+Existing_Cohort!Z$4-1,MATCH(Z$5, Mortality_Projection!$D$8:$BJ$8, 0)-1))</f>
        <v>8874.3544547539586</v>
      </c>
      <c r="AA9" s="67">
        <f ca="1">Z9*(1-OFFSET(Mortality_Projection!$D$9,N($A9="Female")*101+Existing_Cohort!$B9+Existing_Cohort!AA$4-1,MATCH(AA$5, Mortality_Projection!$D$8:$BJ$8, 0)-1))</f>
        <v>8870.0247049020218</v>
      </c>
      <c r="AB9" s="67">
        <f ca="1">AA9*(1-OFFSET(Mortality_Projection!$D$9,N($A9="Female")*101+Existing_Cohort!$B9+Existing_Cohort!AB$4-1,MATCH(AB$5, Mortality_Projection!$D$8:$BJ$8, 0)-1))</f>
        <v>8865.5409130492608</v>
      </c>
      <c r="AC9" s="67">
        <f ca="1">AB9*(1-OFFSET(Mortality_Projection!$D$9,N($A9="Female")*101+Existing_Cohort!$B9+Existing_Cohort!AC$4-1,MATCH(AC$5, Mortality_Projection!$D$8:$BJ$8, 0)-1))</f>
        <v>8860.8746592776151</v>
      </c>
      <c r="AD9" s="67">
        <f ca="1">AC9*(1-OFFSET(Mortality_Projection!$D$9,N($A9="Female")*101+Existing_Cohort!$B9+Existing_Cohort!AD$4-1,MATCH(AD$5, Mortality_Projection!$D$8:$BJ$8, 0)-1))</f>
        <v>8856.0051329428661</v>
      </c>
      <c r="AE9" s="67">
        <f ca="1">AD9*(1-OFFSET(Mortality_Projection!$D$9,N($A9="Female")*101+Existing_Cohort!$B9+Existing_Cohort!AE$4-1,MATCH(AE$5, Mortality_Projection!$D$8:$BJ$8, 0)-1))</f>
        <v>8850.8995769536032</v>
      </c>
      <c r="AF9" s="67">
        <f ca="1">AE9*(1-OFFSET(Mortality_Projection!$D$9,N($A9="Female")*101+Existing_Cohort!$B9+Existing_Cohort!AF$4-1,MATCH(AF$5, Mortality_Projection!$D$8:$BJ$8, 0)-1))</f>
        <v>8845.539211996027</v>
      </c>
      <c r="AG9" s="67">
        <f ca="1">AF9*(1-OFFSET(Mortality_Projection!$D$9,N($A9="Female")*101+Existing_Cohort!$B9+Existing_Cohort!AG$4-1,MATCH(AG$5, Mortality_Projection!$D$8:$BJ$8, 0)-1))</f>
        <v>8839.8935838205107</v>
      </c>
      <c r="AH9" s="67">
        <f ca="1">AG9*(1-OFFSET(Mortality_Projection!$D$9,N($A9="Female")*101+Existing_Cohort!$B9+Existing_Cohort!AH$4-1,MATCH(AH$5, Mortality_Projection!$D$8:$BJ$8, 0)-1))</f>
        <v>8833.9273393278054</v>
      </c>
      <c r="AI9" s="67">
        <f ca="1">AH9*(1-OFFSET(Mortality_Projection!$D$9,N($A9="Female")*101+Existing_Cohort!$B9+Existing_Cohort!AI$4-1,MATCH(AI$5, Mortality_Projection!$D$8:$BJ$8, 0)-1))</f>
        <v>8827.612711933054</v>
      </c>
      <c r="AJ9" s="67">
        <f ca="1">AI9*(1-OFFSET(Mortality_Projection!$D$9,N($A9="Female")*101+Existing_Cohort!$B9+Existing_Cohort!AJ$4-1,MATCH(AJ$5, Mortality_Projection!$D$8:$BJ$8, 0)-1))</f>
        <v>8820.9171418411279</v>
      </c>
      <c r="AK9" s="67">
        <f ca="1">AJ9*(1-OFFSET(Mortality_Projection!$D$9,N($A9="Female")*101+Existing_Cohort!$B9+Existing_Cohort!AK$4-1,MATCH(AK$5, Mortality_Projection!$D$8:$BJ$8, 0)-1))</f>
        <v>8813.7976036120999</v>
      </c>
      <c r="AL9" s="67">
        <f ca="1">AK9*(1-OFFSET(Mortality_Projection!$D$9,N($A9="Female")*101+Existing_Cohort!$B9+Existing_Cohort!AL$4-1,MATCH(AL$5, Mortality_Projection!$D$8:$BJ$8, 0)-1))</f>
        <v>8806.212939349607</v>
      </c>
      <c r="AM9" s="67">
        <f ca="1">AL9*(1-OFFSET(Mortality_Projection!$D$9,N($A9="Female")*101+Existing_Cohort!$B9+Existing_Cohort!AM$4-1,MATCH(AM$5, Mortality_Projection!$D$8:$BJ$8, 0)-1))</f>
        <v>8798.1122189648959</v>
      </c>
      <c r="AN9" s="67">
        <f ca="1">AM9*(1-OFFSET(Mortality_Projection!$D$9,N($A9="Female")*101+Existing_Cohort!$B9+Existing_Cohort!AN$4-1,MATCH(AN$5, Mortality_Projection!$D$8:$BJ$8, 0)-1))</f>
        <v>8789.4238340091179</v>
      </c>
      <c r="AO9" s="67">
        <f ca="1">AN9*(1-OFFSET(Mortality_Projection!$D$9,N($A9="Female")*101+Existing_Cohort!$B9+Existing_Cohort!AO$4-1,MATCH(AO$5, Mortality_Projection!$D$8:$BJ$8, 0)-1))</f>
        <v>8780.0736301658981</v>
      </c>
      <c r="AP9" s="67">
        <f ca="1">AO9*(1-OFFSET(Mortality_Projection!$D$9,N($A9="Female")*101+Existing_Cohort!$B9+Existing_Cohort!AP$4-1,MATCH(AP$5, Mortality_Projection!$D$8:$BJ$8, 0)-1))</f>
        <v>8769.9851681428117</v>
      </c>
      <c r="AQ9" s="67">
        <f ca="1">AP9*(1-OFFSET(Mortality_Projection!$D$9,N($A9="Female")*101+Existing_Cohort!$B9+Existing_Cohort!AQ$4-1,MATCH(AQ$5, Mortality_Projection!$D$8:$BJ$8, 0)-1))</f>
        <v>8759.0634216417748</v>
      </c>
      <c r="AR9" s="67">
        <f ca="1">AQ9*(1-OFFSET(Mortality_Projection!$D$9,N($A9="Female")*101+Existing_Cohort!$B9+Existing_Cohort!AR$4-1,MATCH(AR$5, Mortality_Projection!$D$8:$BJ$8, 0)-1))</f>
        <v>8747.2177138069183</v>
      </c>
      <c r="AS9" s="67">
        <f ca="1">AR9*(1-OFFSET(Mortality_Projection!$D$9,N($A9="Female")*101+Existing_Cohort!$B9+Existing_Cohort!AS$4-1,MATCH(AS$5, Mortality_Projection!$D$8:$BJ$8, 0)-1))</f>
        <v>8734.3401732027214</v>
      </c>
      <c r="AT9" s="67">
        <f ca="1">AS9*(1-OFFSET(Mortality_Projection!$D$9,N($A9="Female")*101+Existing_Cohort!$B9+Existing_Cohort!AT$4-1,MATCH(AT$5, Mortality_Projection!$D$8:$BJ$8, 0)-1))</f>
        <v>8720.3228057096021</v>
      </c>
      <c r="AU9" s="67">
        <f ca="1">AT9*(1-OFFSET(Mortality_Projection!$D$9,N($A9="Female")*101+Existing_Cohort!$B9+Existing_Cohort!AU$4-1,MATCH(AU$5, Mortality_Projection!$D$8:$BJ$8, 0)-1))</f>
        <v>8705.0525367316586</v>
      </c>
      <c r="AV9" s="67">
        <f ca="1">AU9*(1-OFFSET(Mortality_Projection!$D$9,N($A9="Female")*101+Existing_Cohort!$B9+Existing_Cohort!AV$4-1,MATCH(AV$5, Mortality_Projection!$D$8:$BJ$8, 0)-1))</f>
        <v>8688.4324825100066</v>
      </c>
      <c r="AW9" s="67">
        <f ca="1">AV9*(1-OFFSET(Mortality_Projection!$D$9,N($A9="Female")*101+Existing_Cohort!$B9+Existing_Cohort!AW$4-1,MATCH(AW$5, Mortality_Projection!$D$8:$BJ$8, 0)-1))</f>
        <v>8670.3762870639075</v>
      </c>
      <c r="AX9" s="67">
        <f ca="1">AW9*(1-OFFSET(Mortality_Projection!$D$9,N($A9="Female")*101+Existing_Cohort!$B9+Existing_Cohort!AX$4-1,MATCH(AX$5, Mortality_Projection!$D$8:$BJ$8, 0)-1))</f>
        <v>8650.822952616325</v>
      </c>
      <c r="AY9" s="67">
        <f ca="1">AX9*(1-OFFSET(Mortality_Projection!$D$9,N($A9="Female")*101+Existing_Cohort!$B9+Existing_Cohort!AY$4-1,MATCH(AY$5, Mortality_Projection!$D$8:$BJ$8, 0)-1))</f>
        <v>8629.7257686397079</v>
      </c>
      <c r="AZ9" s="67">
        <f ca="1">AY9*(1-OFFSET(Mortality_Projection!$D$9,N($A9="Female")*101+Existing_Cohort!$B9+Existing_Cohort!AZ$4-1,MATCH(AZ$5, Mortality_Projection!$D$8:$BJ$8, 0)-1))</f>
        <v>8607.0419428033383</v>
      </c>
      <c r="BA9" s="179">
        <f ca="1">AZ9*(1-OFFSET(Mortality_Projection!$D$9,N($A9="Female")*101+Existing_Cohort!$B9+Existing_Cohort!BA$4-1,MATCH(BA$5, Mortality_Projection!$D$8:$BJ$8, 0)-1))</f>
        <v>8582.7519025652218</v>
      </c>
      <c r="BC9" s="67">
        <f t="shared" ca="1" si="22"/>
        <v>2.9967941163668002</v>
      </c>
    </row>
    <row r="10" spans="1:55" x14ac:dyDescent="0.35">
      <c r="A10" s="159" t="s">
        <v>31</v>
      </c>
      <c r="B10">
        <f t="shared" si="23"/>
        <v>4</v>
      </c>
      <c r="C10" s="67">
        <f ca="1">OFFSET(HIST_CHN_Population_Males!$L$17,MATCH(Input!$D$4,HIST_CHN_Population_Males!$K$18:$K$89,0), $B10)</f>
        <v>9687.3250000000007</v>
      </c>
      <c r="D10" s="67">
        <f ca="1">C10*(1-OFFSET(Mortality_Projection!$D$9,N($A10="Female")*101+Existing_Cohort!$B10+Existing_Cohort!D$4-1,MATCH(D$5, Mortality_Projection!$D$8:$BJ$8, 0)-1))</f>
        <v>9684.6437421865012</v>
      </c>
      <c r="E10" s="67">
        <f ca="1">D10*(1-OFFSET(Mortality_Projection!$D$9,N($A10="Female")*101+Existing_Cohort!$B10+Existing_Cohort!E$4-1,MATCH(E$5, Mortality_Projection!$D$8:$BJ$8, 0)-1))</f>
        <v>9682.2684845762087</v>
      </c>
      <c r="F10" s="67">
        <f ca="1">E10*(1-OFFSET(Mortality_Projection!$D$9,N($A10="Female")*101+Existing_Cohort!$B10+Existing_Cohort!F$4-1,MATCH(F$5, Mortality_Projection!$D$8:$BJ$8, 0)-1))</f>
        <v>9680.0520470822921</v>
      </c>
      <c r="G10" s="67">
        <f ca="1">F10*(1-OFFSET(Mortality_Projection!$D$9,N($A10="Female")*101+Existing_Cohort!$B10+Existing_Cohort!G$4-1,MATCH(G$5, Mortality_Projection!$D$8:$BJ$8, 0)-1))</f>
        <v>9677.8985697334956</v>
      </c>
      <c r="H10" s="67">
        <f ca="1">G10*(1-OFFSET(Mortality_Projection!$D$9,N($A10="Female")*101+Existing_Cohort!$B10+Existing_Cohort!H$4-1,MATCH(H$5, Mortality_Projection!$D$8:$BJ$8, 0)-1))</f>
        <v>9675.7246605788168</v>
      </c>
      <c r="I10" s="67">
        <f ca="1">H10*(1-OFFSET(Mortality_Projection!$D$9,N($A10="Female")*101+Existing_Cohort!$B10+Existing_Cohort!I$4-1,MATCH(I$5, Mortality_Projection!$D$8:$BJ$8, 0)-1))</f>
        <v>9673.4679100555113</v>
      </c>
      <c r="J10" s="67">
        <f ca="1">I10*(1-OFFSET(Mortality_Projection!$D$9,N($A10="Female")*101+Existing_Cohort!$B10+Existing_Cohort!J$4-1,MATCH(J$5, Mortality_Projection!$D$8:$BJ$8, 0)-1))</f>
        <v>9671.0681313745245</v>
      </c>
      <c r="K10" s="67">
        <f ca="1">J10*(1-OFFSET(Mortality_Projection!$D$9,N($A10="Female")*101+Existing_Cohort!$B10+Existing_Cohort!K$4-1,MATCH(K$5, Mortality_Projection!$D$8:$BJ$8, 0)-1))</f>
        <v>9668.4849467181029</v>
      </c>
      <c r="L10" s="67">
        <f ca="1">K10*(1-OFFSET(Mortality_Projection!$D$9,N($A10="Female")*101+Existing_Cohort!$B10+Existing_Cohort!L$4-1,MATCH(L$5, Mortality_Projection!$D$8:$BJ$8, 0)-1))</f>
        <v>9665.7056227587909</v>
      </c>
      <c r="M10" s="67">
        <f ca="1">L10*(1-OFFSET(Mortality_Projection!$D$9,N($A10="Female")*101+Existing_Cohort!$B10+Existing_Cohort!M$4-1,MATCH(M$5, Mortality_Projection!$D$8:$BJ$8, 0)-1))</f>
        <v>9662.717972370132</v>
      </c>
      <c r="N10" s="67">
        <f ca="1">M10*(1-OFFSET(Mortality_Projection!$D$9,N($A10="Female")*101+Existing_Cohort!$B10+Existing_Cohort!N$4-1,MATCH(N$5, Mortality_Projection!$D$8:$BJ$8, 0)-1))</f>
        <v>9659.5273604619433</v>
      </c>
      <c r="O10" s="67">
        <f ca="1">N10*(1-OFFSET(Mortality_Projection!$D$9,N($A10="Female")*101+Existing_Cohort!$B10+Existing_Cohort!O$4-1,MATCH(O$5, Mortality_Projection!$D$8:$BJ$8, 0)-1))</f>
        <v>9656.1474747607153</v>
      </c>
      <c r="P10" s="67">
        <f ca="1">O10*(1-OFFSET(Mortality_Projection!$D$9,N($A10="Female")*101+Existing_Cohort!$B10+Existing_Cohort!P$4-1,MATCH(P$5, Mortality_Projection!$D$8:$BJ$8, 0)-1))</f>
        <v>9652.5999247835152</v>
      </c>
      <c r="Q10" s="67">
        <f ca="1">P10*(1-OFFSET(Mortality_Projection!$D$9,N($A10="Female")*101+Existing_Cohort!$B10+Existing_Cohort!Q$4-1,MATCH(Q$5, Mortality_Projection!$D$8:$BJ$8, 0)-1))</f>
        <v>9648.91385054071</v>
      </c>
      <c r="R10" s="67">
        <f ca="1">Q10*(1-OFFSET(Mortality_Projection!$D$9,N($A10="Female")*101+Existing_Cohort!$B10+Existing_Cohort!R$4-1,MATCH(R$5, Mortality_Projection!$D$8:$BJ$8, 0)-1))</f>
        <v>9645.1093173579975</v>
      </c>
      <c r="S10" s="67">
        <f ca="1">R10*(1-OFFSET(Mortality_Projection!$D$9,N($A10="Female")*101+Existing_Cohort!$B10+Existing_Cohort!S$4-1,MATCH(S$5, Mortality_Projection!$D$8:$BJ$8, 0)-1))</f>
        <v>9641.1897079464015</v>
      </c>
      <c r="T10" s="67">
        <f ca="1">S10*(1-OFFSET(Mortality_Projection!$D$9,N($A10="Female")*101+Existing_Cohort!$B10+Existing_Cohort!T$4-1,MATCH(T$5, Mortality_Projection!$D$8:$BJ$8, 0)-1))</f>
        <v>9637.1662655046821</v>
      </c>
      <c r="U10" s="67">
        <f ca="1">T10*(1-OFFSET(Mortality_Projection!$D$9,N($A10="Female")*101+Existing_Cohort!$B10+Existing_Cohort!U$4-1,MATCH(U$5, Mortality_Projection!$D$8:$BJ$8, 0)-1))</f>
        <v>9633.0420619461675</v>
      </c>
      <c r="V10" s="67">
        <f ca="1">U10*(1-OFFSET(Mortality_Projection!$D$9,N($A10="Female")*101+Existing_Cohort!$B10+Existing_Cohort!V$4-1,MATCH(V$5, Mortality_Projection!$D$8:$BJ$8, 0)-1))</f>
        <v>9628.812381258791</v>
      </c>
      <c r="W10" s="67">
        <f ca="1">V10*(1-OFFSET(Mortality_Projection!$D$9,N($A10="Female")*101+Existing_Cohort!$B10+Existing_Cohort!W$4-1,MATCH(W$5, Mortality_Projection!$D$8:$BJ$8, 0)-1))</f>
        <v>9624.4727329689576</v>
      </c>
      <c r="X10" s="67">
        <f ca="1">W10*(1-OFFSET(Mortality_Projection!$D$9,N($A10="Female")*101+Existing_Cohort!$B10+Existing_Cohort!X$4-1,MATCH(X$5, Mortality_Projection!$D$8:$BJ$8, 0)-1))</f>
        <v>9620.0112979281566</v>
      </c>
      <c r="Y10" s="67">
        <f ca="1">X10*(1-OFFSET(Mortality_Projection!$D$9,N($A10="Female")*101+Existing_Cohort!$B10+Existing_Cohort!Y$4-1,MATCH(Y$5, Mortality_Projection!$D$8:$BJ$8, 0)-1))</f>
        <v>9615.4242052141562</v>
      </c>
      <c r="Z10" s="67">
        <f ca="1">Y10*(1-OFFSET(Mortality_Projection!$D$9,N($A10="Female")*101+Existing_Cohort!$B10+Existing_Cohort!Z$4-1,MATCH(Z$5, Mortality_Projection!$D$8:$BJ$8, 0)-1))</f>
        <v>9610.6783136602535</v>
      </c>
      <c r="AA10" s="67">
        <f ca="1">Z10*(1-OFFSET(Mortality_Projection!$D$9,N($A10="Female")*101+Existing_Cohort!$B10+Existing_Cohort!AA$4-1,MATCH(AA$5, Mortality_Projection!$D$8:$BJ$8, 0)-1))</f>
        <v>9605.7636027028293</v>
      </c>
      <c r="AB10" s="67">
        <f ca="1">AA10*(1-OFFSET(Mortality_Projection!$D$9,N($A10="Female")*101+Existing_Cohort!$B10+Existing_Cohort!AB$4-1,MATCH(AB$5, Mortality_Projection!$D$8:$BJ$8, 0)-1))</f>
        <v>9600.6489242434473</v>
      </c>
      <c r="AC10" s="67">
        <f ca="1">AB10*(1-OFFSET(Mortality_Projection!$D$9,N($A10="Female")*101+Existing_Cohort!$B10+Existing_Cohort!AC$4-1,MATCH(AC$5, Mortality_Projection!$D$8:$BJ$8, 0)-1))</f>
        <v>9595.3114715279698</v>
      </c>
      <c r="AD10" s="67">
        <f ca="1">AC10*(1-OFFSET(Mortality_Projection!$D$9,N($A10="Female")*101+Existing_Cohort!$B10+Existing_Cohort!AD$4-1,MATCH(AD$5, Mortality_Projection!$D$8:$BJ$8, 0)-1))</f>
        <v>9589.7153442076378</v>
      </c>
      <c r="AE10" s="67">
        <f ca="1">AD10*(1-OFFSET(Mortality_Projection!$D$9,N($A10="Female")*101+Existing_Cohort!$B10+Existing_Cohort!AE$4-1,MATCH(AE$5, Mortality_Projection!$D$8:$BJ$8, 0)-1))</f>
        <v>9583.8399638294413</v>
      </c>
      <c r="AF10" s="67">
        <f ca="1">AE10*(1-OFFSET(Mortality_Projection!$D$9,N($A10="Female")*101+Existing_Cohort!$B10+Existing_Cohort!AF$4-1,MATCH(AF$5, Mortality_Projection!$D$8:$BJ$8, 0)-1))</f>
        <v>9577.6519562186895</v>
      </c>
      <c r="AG10" s="67">
        <f ca="1">AF10*(1-OFFSET(Mortality_Projection!$D$9,N($A10="Female")*101+Existing_Cohort!$B10+Existing_Cohort!AG$4-1,MATCH(AG$5, Mortality_Projection!$D$8:$BJ$8, 0)-1))</f>
        <v>9571.1125790452716</v>
      </c>
      <c r="AH10" s="67">
        <f ca="1">AG10*(1-OFFSET(Mortality_Projection!$D$9,N($A10="Female")*101+Existing_Cohort!$B10+Existing_Cohort!AH$4-1,MATCH(AH$5, Mortality_Projection!$D$8:$BJ$8, 0)-1))</f>
        <v>9564.1914068001788</v>
      </c>
      <c r="AI10" s="67">
        <f ca="1">AH10*(1-OFFSET(Mortality_Projection!$D$9,N($A10="Female")*101+Existing_Cohort!$B10+Existing_Cohort!AI$4-1,MATCH(AI$5, Mortality_Projection!$D$8:$BJ$8, 0)-1))</f>
        <v>9556.8527618827811</v>
      </c>
      <c r="AJ10" s="67">
        <f ca="1">AI10*(1-OFFSET(Mortality_Projection!$D$9,N($A10="Female")*101+Existing_Cohort!$B10+Existing_Cohort!AJ$4-1,MATCH(AJ$5, Mortality_Projection!$D$8:$BJ$8, 0)-1))</f>
        <v>9549.0494977936614</v>
      </c>
      <c r="AK10" s="67">
        <f ca="1">AJ10*(1-OFFSET(Mortality_Projection!$D$9,N($A10="Female")*101+Existing_Cohort!$B10+Existing_Cohort!AK$4-1,MATCH(AK$5, Mortality_Projection!$D$8:$BJ$8, 0)-1))</f>
        <v>9540.7365173482485</v>
      </c>
      <c r="AL10" s="67">
        <f ca="1">AK10*(1-OFFSET(Mortality_Projection!$D$9,N($A10="Female")*101+Existing_Cohort!$B10+Existing_Cohort!AL$4-1,MATCH(AL$5, Mortality_Projection!$D$8:$BJ$8, 0)-1))</f>
        <v>9531.8580155369291</v>
      </c>
      <c r="AM10" s="67">
        <f ca="1">AL10*(1-OFFSET(Mortality_Projection!$D$9,N($A10="Female")*101+Existing_Cohort!$B10+Existing_Cohort!AM$4-1,MATCH(AM$5, Mortality_Projection!$D$8:$BJ$8, 0)-1))</f>
        <v>9522.3355272135541</v>
      </c>
      <c r="AN10" s="67">
        <f ca="1">AM10*(1-OFFSET(Mortality_Projection!$D$9,N($A10="Female")*101+Existing_Cohort!$B10+Existing_Cohort!AN$4-1,MATCH(AN$5, Mortality_Projection!$D$8:$BJ$8, 0)-1))</f>
        <v>9512.0878018377934</v>
      </c>
      <c r="AO10" s="67">
        <f ca="1">AN10*(1-OFFSET(Mortality_Projection!$D$9,N($A10="Female")*101+Existing_Cohort!$B10+Existing_Cohort!AO$4-1,MATCH(AO$5, Mortality_Projection!$D$8:$BJ$8, 0)-1))</f>
        <v>9501.0310902232668</v>
      </c>
      <c r="AP10" s="67">
        <f ca="1">AO10*(1-OFFSET(Mortality_Projection!$D$9,N($A10="Female")*101+Existing_Cohort!$B10+Existing_Cohort!AP$4-1,MATCH(AP$5, Mortality_Projection!$D$8:$BJ$8, 0)-1))</f>
        <v>9489.0612790644082</v>
      </c>
      <c r="AQ10" s="67">
        <f ca="1">AP10*(1-OFFSET(Mortality_Projection!$D$9,N($A10="Female")*101+Existing_Cohort!$B10+Existing_Cohort!AQ$4-1,MATCH(AQ$5, Mortality_Projection!$D$8:$BJ$8, 0)-1))</f>
        <v>9476.0790303959639</v>
      </c>
      <c r="AR10" s="67">
        <f ca="1">AQ10*(1-OFFSET(Mortality_Projection!$D$9,N($A10="Female")*101+Existing_Cohort!$B10+Existing_Cohort!AR$4-1,MATCH(AR$5, Mortality_Projection!$D$8:$BJ$8, 0)-1))</f>
        <v>9461.9661717286999</v>
      </c>
      <c r="AS10" s="67">
        <f ca="1">AR10*(1-OFFSET(Mortality_Projection!$D$9,N($A10="Female")*101+Existing_Cohort!$B10+Existing_Cohort!AS$4-1,MATCH(AS$5, Mortality_Projection!$D$8:$BJ$8, 0)-1))</f>
        <v>9446.6044082344815</v>
      </c>
      <c r="AT10" s="67">
        <f ca="1">AS10*(1-OFFSET(Mortality_Projection!$D$9,N($A10="Female")*101+Existing_Cohort!$B10+Existing_Cohort!AT$4-1,MATCH(AT$5, Mortality_Projection!$D$8:$BJ$8, 0)-1))</f>
        <v>9429.8698912934069</v>
      </c>
      <c r="AU10" s="67">
        <f ca="1">AT10*(1-OFFSET(Mortality_Projection!$D$9,N($A10="Female")*101+Existing_Cohort!$B10+Existing_Cohort!AU$4-1,MATCH(AU$5, Mortality_Projection!$D$8:$BJ$8, 0)-1))</f>
        <v>9411.6565315065127</v>
      </c>
      <c r="AV10" s="67">
        <f ca="1">AU10*(1-OFFSET(Mortality_Projection!$D$9,N($A10="Female")*101+Existing_Cohort!$B10+Existing_Cohort!AV$4-1,MATCH(AV$5, Mortality_Projection!$D$8:$BJ$8, 0)-1))</f>
        <v>9391.8697930850558</v>
      </c>
      <c r="AW10" s="67">
        <f ca="1">AV10*(1-OFFSET(Mortality_Projection!$D$9,N($A10="Female")*101+Existing_Cohort!$B10+Existing_Cohort!AW$4-1,MATCH(AW$5, Mortality_Projection!$D$8:$BJ$8, 0)-1))</f>
        <v>9370.4429459079929</v>
      </c>
      <c r="AX10" s="67">
        <f ca="1">AW10*(1-OFFSET(Mortality_Projection!$D$9,N($A10="Female")*101+Existing_Cohort!$B10+Existing_Cohort!AX$4-1,MATCH(AX$5, Mortality_Projection!$D$8:$BJ$8, 0)-1))</f>
        <v>9347.324932390653</v>
      </c>
      <c r="AY10" s="67">
        <f ca="1">AX10*(1-OFFSET(Mortality_Projection!$D$9,N($A10="Female")*101+Existing_Cohort!$B10+Existing_Cohort!AY$4-1,MATCH(AY$5, Mortality_Projection!$D$8:$BJ$8, 0)-1))</f>
        <v>9322.4690047863569</v>
      </c>
      <c r="AZ10" s="67">
        <f ca="1">AY10*(1-OFFSET(Mortality_Projection!$D$9,N($A10="Female")*101+Existing_Cohort!$B10+Existing_Cohort!AZ$4-1,MATCH(AZ$5, Mortality_Projection!$D$8:$BJ$8, 0)-1))</f>
        <v>9295.8538749351264</v>
      </c>
      <c r="BA10" s="179">
        <f ca="1">AZ10*(1-OFFSET(Mortality_Projection!$D$9,N($A10="Female")*101+Existing_Cohort!$B10+Existing_Cohort!BA$4-1,MATCH(BA$5, Mortality_Projection!$D$8:$BJ$8, 0)-1))</f>
        <v>9267.4667862320348</v>
      </c>
      <c r="BC10" s="67">
        <f t="shared" ca="1" si="22"/>
        <v>2.681257813499542</v>
      </c>
    </row>
    <row r="11" spans="1:55" x14ac:dyDescent="0.35">
      <c r="A11" s="159" t="s">
        <v>31</v>
      </c>
      <c r="B11">
        <f t="shared" si="23"/>
        <v>5</v>
      </c>
      <c r="C11" s="67">
        <f ca="1">OFFSET(HIST_CHN_Population_Males!$L$17,MATCH(Input!$D$4,HIST_CHN_Population_Males!$K$18:$K$89,0), $B11)</f>
        <v>9439.15</v>
      </c>
      <c r="D11" s="67">
        <f ca="1">C11*(1-OFFSET(Mortality_Projection!$D$9,N($A11="Female")*101+Existing_Cohort!$B11+Existing_Cohort!D$4-1,MATCH(D$5, Mortality_Projection!$D$8:$BJ$8, 0)-1))</f>
        <v>9436.8080194564754</v>
      </c>
      <c r="E11" s="67">
        <f ca="1">D11*(1-OFFSET(Mortality_Projection!$D$9,N($A11="Female")*101+Existing_Cohort!$B11+Existing_Cohort!E$4-1,MATCH(E$5, Mortality_Projection!$D$8:$BJ$8, 0)-1))</f>
        <v>9434.6226402161446</v>
      </c>
      <c r="F11" s="67">
        <f ca="1">E11*(1-OFFSET(Mortality_Projection!$D$9,N($A11="Female")*101+Existing_Cohort!$B11+Existing_Cohort!F$4-1,MATCH(F$5, Mortality_Projection!$D$8:$BJ$8, 0)-1))</f>
        <v>9432.4993445358959</v>
      </c>
      <c r="G11" s="67">
        <f ca="1">F11*(1-OFFSET(Mortality_Projection!$D$9,N($A11="Female")*101+Existing_Cohort!$B11+Existing_Cohort!G$4-1,MATCH(G$5, Mortality_Projection!$D$8:$BJ$8, 0)-1))</f>
        <v>9430.3559089567188</v>
      </c>
      <c r="H11" s="67">
        <f ca="1">G11*(1-OFFSET(Mortality_Projection!$D$9,N($A11="Female")*101+Existing_Cohort!$B11+Existing_Cohort!H$4-1,MATCH(H$5, Mortality_Projection!$D$8:$BJ$8, 0)-1))</f>
        <v>9428.1307990845326</v>
      </c>
      <c r="I11" s="67">
        <f ca="1">H11*(1-OFFSET(Mortality_Projection!$D$9,N($A11="Female")*101+Existing_Cohort!$B11+Existing_Cohort!I$4-1,MATCH(I$5, Mortality_Projection!$D$8:$BJ$8, 0)-1))</f>
        <v>9425.7646727952415</v>
      </c>
      <c r="J11" s="67">
        <f ca="1">I11*(1-OFFSET(Mortality_Projection!$D$9,N($A11="Female")*101+Existing_Cohort!$B11+Existing_Cohort!J$4-1,MATCH(J$5, Mortality_Projection!$D$8:$BJ$8, 0)-1))</f>
        <v>9423.2177198076588</v>
      </c>
      <c r="K11" s="67">
        <f ca="1">J11*(1-OFFSET(Mortality_Projection!$D$9,N($A11="Female")*101+Existing_Cohort!$B11+Existing_Cohort!K$4-1,MATCH(K$5, Mortality_Projection!$D$8:$BJ$8, 0)-1))</f>
        <v>9420.4773870787485</v>
      </c>
      <c r="L11" s="67">
        <f ca="1">K11*(1-OFFSET(Mortality_Projection!$D$9,N($A11="Female")*101+Existing_Cohort!$B11+Existing_Cohort!L$4-1,MATCH(L$5, Mortality_Projection!$D$8:$BJ$8, 0)-1))</f>
        <v>9417.5316603932424</v>
      </c>
      <c r="M11" s="67">
        <f ca="1">L11*(1-OFFSET(Mortality_Projection!$D$9,N($A11="Female")*101+Existing_Cohort!$B11+Existing_Cohort!M$4-1,MATCH(M$5, Mortality_Projection!$D$8:$BJ$8, 0)-1))</f>
        <v>9414.3858315275775</v>
      </c>
      <c r="N11" s="67">
        <f ca="1">M11*(1-OFFSET(Mortality_Projection!$D$9,N($A11="Female")*101+Existing_Cohort!$B11+Existing_Cohort!N$4-1,MATCH(N$5, Mortality_Projection!$D$8:$BJ$8, 0)-1))</f>
        <v>9411.0533982985944</v>
      </c>
      <c r="O11" s="67">
        <f ca="1">N11*(1-OFFSET(Mortality_Projection!$D$9,N($A11="Female")*101+Existing_Cohort!$B11+Existing_Cohort!O$4-1,MATCH(O$5, Mortality_Projection!$D$8:$BJ$8, 0)-1))</f>
        <v>9407.5556689875557</v>
      </c>
      <c r="P11" s="67">
        <f ca="1">O11*(1-OFFSET(Mortality_Projection!$D$9,N($A11="Female")*101+Existing_Cohort!$B11+Existing_Cohort!P$4-1,MATCH(P$5, Mortality_Projection!$D$8:$BJ$8, 0)-1))</f>
        <v>9403.9213763408861</v>
      </c>
      <c r="Q11" s="67">
        <f ca="1">P11*(1-OFFSET(Mortality_Projection!$D$9,N($A11="Female")*101+Existing_Cohort!$B11+Existing_Cohort!Q$4-1,MATCH(Q$5, Mortality_Projection!$D$8:$BJ$8, 0)-1))</f>
        <v>9400.1703055245434</v>
      </c>
      <c r="R11" s="67">
        <f ca="1">Q11*(1-OFFSET(Mortality_Projection!$D$9,N($A11="Female")*101+Existing_Cohort!$B11+Existing_Cohort!R$4-1,MATCH(R$5, Mortality_Projection!$D$8:$BJ$8, 0)-1))</f>
        <v>9396.3057932969496</v>
      </c>
      <c r="S11" s="67">
        <f ca="1">R11*(1-OFFSET(Mortality_Projection!$D$9,N($A11="Female")*101+Existing_Cohort!$B11+Existing_Cohort!S$4-1,MATCH(S$5, Mortality_Projection!$D$8:$BJ$8, 0)-1))</f>
        <v>9392.3389263620265</v>
      </c>
      <c r="T11" s="67">
        <f ca="1">S11*(1-OFFSET(Mortality_Projection!$D$9,N($A11="Female")*101+Existing_Cohort!$B11+Existing_Cohort!T$4-1,MATCH(T$5, Mortality_Projection!$D$8:$BJ$8, 0)-1))</f>
        <v>9388.2727349091747</v>
      </c>
      <c r="U11" s="67">
        <f ca="1">T11*(1-OFFSET(Mortality_Projection!$D$9,N($A11="Female")*101+Existing_Cohort!$B11+Existing_Cohort!U$4-1,MATCH(U$5, Mortality_Projection!$D$8:$BJ$8, 0)-1))</f>
        <v>9384.1025707666195</v>
      </c>
      <c r="V11" s="67">
        <f ca="1">U11*(1-OFFSET(Mortality_Projection!$D$9,N($A11="Female")*101+Existing_Cohort!$B11+Existing_Cohort!V$4-1,MATCH(V$5, Mortality_Projection!$D$8:$BJ$8, 0)-1))</f>
        <v>9379.8240082594803</v>
      </c>
      <c r="W11" s="67">
        <f ca="1">V11*(1-OFFSET(Mortality_Projection!$D$9,N($A11="Female")*101+Existing_Cohort!$B11+Existing_Cohort!W$4-1,MATCH(W$5, Mortality_Projection!$D$8:$BJ$8, 0)-1))</f>
        <v>9375.4253963704195</v>
      </c>
      <c r="X11" s="67">
        <f ca="1">W11*(1-OFFSET(Mortality_Projection!$D$9,N($A11="Female")*101+Existing_Cohort!$B11+Existing_Cohort!X$4-1,MATCH(X$5, Mortality_Projection!$D$8:$BJ$8, 0)-1))</f>
        <v>9370.9029206418145</v>
      </c>
      <c r="Y11" s="67">
        <f ca="1">X11*(1-OFFSET(Mortality_Projection!$D$9,N($A11="Female")*101+Existing_Cohort!$B11+Existing_Cohort!Y$4-1,MATCH(Y$5, Mortality_Projection!$D$8:$BJ$8, 0)-1))</f>
        <v>9366.2239089929517</v>
      </c>
      <c r="Z11" s="67">
        <f ca="1">Y11*(1-OFFSET(Mortality_Projection!$D$9,N($A11="Female")*101+Existing_Cohort!$B11+Existing_Cohort!Z$4-1,MATCH(Z$5, Mortality_Projection!$D$8:$BJ$8, 0)-1))</f>
        <v>9361.3784848088981</v>
      </c>
      <c r="AA11" s="67">
        <f ca="1">Z11*(1-OFFSET(Mortality_Projection!$D$9,N($A11="Female")*101+Existing_Cohort!$B11+Existing_Cohort!AA$4-1,MATCH(AA$5, Mortality_Projection!$D$8:$BJ$8, 0)-1))</f>
        <v>9356.3359422463709</v>
      </c>
      <c r="AB11" s="67">
        <f ca="1">AA11*(1-OFFSET(Mortality_Projection!$D$9,N($A11="Female")*101+Existing_Cohort!$B11+Existing_Cohort!AB$4-1,MATCH(AB$5, Mortality_Projection!$D$8:$BJ$8, 0)-1))</f>
        <v>9351.0737999833054</v>
      </c>
      <c r="AC11" s="67">
        <f ca="1">AB11*(1-OFFSET(Mortality_Projection!$D$9,N($A11="Female")*101+Existing_Cohort!$B11+Existing_Cohort!AC$4-1,MATCH(AC$5, Mortality_Projection!$D$8:$BJ$8, 0)-1))</f>
        <v>9345.5566686689544</v>
      </c>
      <c r="AD11" s="67">
        <f ca="1">AC11*(1-OFFSET(Mortality_Projection!$D$9,N($A11="Female")*101+Existing_Cohort!$B11+Existing_Cohort!AD$4-1,MATCH(AD$5, Mortality_Projection!$D$8:$BJ$8, 0)-1))</f>
        <v>9339.7642656110747</v>
      </c>
      <c r="AE11" s="67">
        <f ca="1">AD11*(1-OFFSET(Mortality_Projection!$D$9,N($A11="Female")*101+Existing_Cohort!$B11+Existing_Cohort!AE$4-1,MATCH(AE$5, Mortality_Projection!$D$8:$BJ$8, 0)-1))</f>
        <v>9333.6636940292483</v>
      </c>
      <c r="AF11" s="67">
        <f ca="1">AE11*(1-OFFSET(Mortality_Projection!$D$9,N($A11="Female")*101+Existing_Cohort!$B11+Existing_Cohort!AF$4-1,MATCH(AF$5, Mortality_Projection!$D$8:$BJ$8, 0)-1))</f>
        <v>9327.216766165624</v>
      </c>
      <c r="AG11" s="67">
        <f ca="1">AF11*(1-OFFSET(Mortality_Projection!$D$9,N($A11="Female")*101+Existing_Cohort!$B11+Existing_Cohort!AG$4-1,MATCH(AG$5, Mortality_Projection!$D$8:$BJ$8, 0)-1))</f>
        <v>9320.3934950283292</v>
      </c>
      <c r="AH11" s="67">
        <f ca="1">AG11*(1-OFFSET(Mortality_Projection!$D$9,N($A11="Female")*101+Existing_Cohort!$B11+Existing_Cohort!AH$4-1,MATCH(AH$5, Mortality_Projection!$D$8:$BJ$8, 0)-1))</f>
        <v>9313.1587173466141</v>
      </c>
      <c r="AI11" s="67">
        <f ca="1">AH11*(1-OFFSET(Mortality_Projection!$D$9,N($A11="Female")*101+Existing_Cohort!$B11+Existing_Cohort!AI$4-1,MATCH(AI$5, Mortality_Projection!$D$8:$BJ$8, 0)-1))</f>
        <v>9305.4659651870988</v>
      </c>
      <c r="AJ11" s="67">
        <f ca="1">AI11*(1-OFFSET(Mortality_Projection!$D$9,N($A11="Female")*101+Existing_Cohort!$B11+Existing_Cohort!AJ$4-1,MATCH(AJ$5, Mortality_Projection!$D$8:$BJ$8, 0)-1))</f>
        <v>9297.2707933228685</v>
      </c>
      <c r="AK11" s="67">
        <f ca="1">AJ11*(1-OFFSET(Mortality_Projection!$D$9,N($A11="Female")*101+Existing_Cohort!$B11+Existing_Cohort!AK$4-1,MATCH(AK$5, Mortality_Projection!$D$8:$BJ$8, 0)-1))</f>
        <v>9288.5182031821241</v>
      </c>
      <c r="AL11" s="67">
        <f ca="1">AK11*(1-OFFSET(Mortality_Projection!$D$9,N($A11="Female")*101+Existing_Cohort!$B11+Existing_Cohort!AL$4-1,MATCH(AL$5, Mortality_Projection!$D$8:$BJ$8, 0)-1))</f>
        <v>9279.1308610365668</v>
      </c>
      <c r="AM11" s="67">
        <f ca="1">AL11*(1-OFFSET(Mortality_Projection!$D$9,N($A11="Female")*101+Existing_Cohort!$B11+Existing_Cohort!AM$4-1,MATCH(AM$5, Mortality_Projection!$D$8:$BJ$8, 0)-1))</f>
        <v>9269.0286921628958</v>
      </c>
      <c r="AN11" s="67">
        <f ca="1">AM11*(1-OFFSET(Mortality_Projection!$D$9,N($A11="Female")*101+Existing_Cohort!$B11+Existing_Cohort!AN$4-1,MATCH(AN$5, Mortality_Projection!$D$8:$BJ$8, 0)-1))</f>
        <v>9258.1291643292552</v>
      </c>
      <c r="AO11" s="67">
        <f ca="1">AN11*(1-OFFSET(Mortality_Projection!$D$9,N($A11="Female")*101+Existing_Cohort!$B11+Existing_Cohort!AO$4-1,MATCH(AO$5, Mortality_Projection!$D$8:$BJ$8, 0)-1))</f>
        <v>9246.3296774556129</v>
      </c>
      <c r="AP11" s="67">
        <f ca="1">AO11*(1-OFFSET(Mortality_Projection!$D$9,N($A11="Female")*101+Existing_Cohort!$B11+Existing_Cohort!AP$4-1,MATCH(AP$5, Mortality_Projection!$D$8:$BJ$8, 0)-1))</f>
        <v>9233.5323473465087</v>
      </c>
      <c r="AQ11" s="67">
        <f ca="1">AP11*(1-OFFSET(Mortality_Projection!$D$9,N($A11="Female")*101+Existing_Cohort!$B11+Existing_Cohort!AQ$4-1,MATCH(AQ$5, Mortality_Projection!$D$8:$BJ$8, 0)-1))</f>
        <v>9219.6207333271905</v>
      </c>
      <c r="AR11" s="67">
        <f ca="1">AQ11*(1-OFFSET(Mortality_Projection!$D$9,N($A11="Female")*101+Existing_Cohort!$B11+Existing_Cohort!AR$4-1,MATCH(AR$5, Mortality_Projection!$D$8:$BJ$8, 0)-1))</f>
        <v>9204.47828620582</v>
      </c>
      <c r="AS11" s="67">
        <f ca="1">AR11*(1-OFFSET(Mortality_Projection!$D$9,N($A11="Female")*101+Existing_Cohort!$B11+Existing_Cohort!AS$4-1,MATCH(AS$5, Mortality_Projection!$D$8:$BJ$8, 0)-1))</f>
        <v>9187.9829961955074</v>
      </c>
      <c r="AT11" s="67">
        <f ca="1">AS11*(1-OFFSET(Mortality_Projection!$D$9,N($A11="Female")*101+Existing_Cohort!$B11+Existing_Cohort!AT$4-1,MATCH(AT$5, Mortality_Projection!$D$8:$BJ$8, 0)-1))</f>
        <v>9170.0303746686986</v>
      </c>
      <c r="AU11" s="67">
        <f ca="1">AT11*(1-OFFSET(Mortality_Projection!$D$9,N($A11="Female")*101+Existing_Cohort!$B11+Existing_Cohort!AU$4-1,MATCH(AU$5, Mortality_Projection!$D$8:$BJ$8, 0)-1))</f>
        <v>9150.5273377268368</v>
      </c>
      <c r="AV11" s="67">
        <f ca="1">AU11*(1-OFFSET(Mortality_Projection!$D$9,N($A11="Female")*101+Existing_Cohort!$B11+Existing_Cohort!AV$4-1,MATCH(AV$5, Mortality_Projection!$D$8:$BJ$8, 0)-1))</f>
        <v>9129.408225486528</v>
      </c>
      <c r="AW11" s="67">
        <f ca="1">AV11*(1-OFFSET(Mortality_Projection!$D$9,N($A11="Female")*101+Existing_Cohort!$B11+Existing_Cohort!AW$4-1,MATCH(AW$5, Mortality_Projection!$D$8:$BJ$8, 0)-1))</f>
        <v>9106.6228417987077</v>
      </c>
      <c r="AX11" s="67">
        <f ca="1">AW11*(1-OFFSET(Mortality_Projection!$D$9,N($A11="Female")*101+Existing_Cohort!$B11+Existing_Cohort!AX$4-1,MATCH(AX$5, Mortality_Projection!$D$8:$BJ$8, 0)-1))</f>
        <v>9082.1252546100714</v>
      </c>
      <c r="AY11" s="67">
        <f ca="1">AX11*(1-OFFSET(Mortality_Projection!$D$9,N($A11="Female")*101+Existing_Cohort!$B11+Existing_Cohort!AY$4-1,MATCH(AY$5, Mortality_Projection!$D$8:$BJ$8, 0)-1))</f>
        <v>9055.8946407214116</v>
      </c>
      <c r="AZ11" s="67">
        <f ca="1">AY11*(1-OFFSET(Mortality_Projection!$D$9,N($A11="Female")*101+Existing_Cohort!$B11+Existing_Cohort!AZ$4-1,MATCH(AZ$5, Mortality_Projection!$D$8:$BJ$8, 0)-1))</f>
        <v>9027.9185998311223</v>
      </c>
      <c r="BA11" s="179">
        <f ca="1">AZ11*(1-OFFSET(Mortality_Projection!$D$9,N($A11="Female")*101+Existing_Cohort!$B11+Existing_Cohort!BA$4-1,MATCH(BA$5, Mortality_Projection!$D$8:$BJ$8, 0)-1))</f>
        <v>8998.202936683374</v>
      </c>
      <c r="BC11" s="67">
        <f t="shared" ca="1" si="22"/>
        <v>2.3419805435241869</v>
      </c>
    </row>
    <row r="12" spans="1:55" x14ac:dyDescent="0.35">
      <c r="A12" s="159" t="s">
        <v>31</v>
      </c>
      <c r="B12">
        <f t="shared" si="23"/>
        <v>6</v>
      </c>
      <c r="C12" s="67">
        <f ca="1">OFFSET(HIST_CHN_Population_Males!$L$17,MATCH(Input!$D$4,HIST_CHN_Population_Males!$K$18:$K$89,0), $B12)</f>
        <v>9561.8559999999998</v>
      </c>
      <c r="D12" s="67">
        <f ca="1">C12*(1-OFFSET(Mortality_Projection!$D$9,N($A12="Female")*101+Existing_Cohort!$B12+Existing_Cohort!D$4-1,MATCH(D$5, Mortality_Projection!$D$8:$BJ$8, 0)-1))</f>
        <v>9559.615900966528</v>
      </c>
      <c r="E12" s="67">
        <f ca="1">D12*(1-OFFSET(Mortality_Projection!$D$9,N($A12="Female")*101+Existing_Cohort!$B12+Existing_Cohort!E$4-1,MATCH(E$5, Mortality_Projection!$D$8:$BJ$8, 0)-1))</f>
        <v>9557.4394458708211</v>
      </c>
      <c r="F12" s="67">
        <f ca="1">E12*(1-OFFSET(Mortality_Projection!$D$9,N($A12="Female")*101+Existing_Cohort!$B12+Existing_Cohort!F$4-1,MATCH(F$5, Mortality_Projection!$D$8:$BJ$8, 0)-1))</f>
        <v>9555.2423524019268</v>
      </c>
      <c r="G12" s="67">
        <f ca="1">F12*(1-OFFSET(Mortality_Projection!$D$9,N($A12="Female")*101+Existing_Cohort!$B12+Existing_Cohort!G$4-1,MATCH(G$5, Mortality_Projection!$D$8:$BJ$8, 0)-1))</f>
        <v>9552.9615460702262</v>
      </c>
      <c r="H12" s="67">
        <f ca="1">G12*(1-OFFSET(Mortality_Projection!$D$9,N($A12="Female")*101+Existing_Cohort!$B12+Existing_Cohort!H$4-1,MATCH(H$5, Mortality_Projection!$D$8:$BJ$8, 0)-1))</f>
        <v>9550.5362002155198</v>
      </c>
      <c r="I12" s="67">
        <f ca="1">H12*(1-OFFSET(Mortality_Projection!$D$9,N($A12="Female")*101+Existing_Cohort!$B12+Existing_Cohort!I$4-1,MATCH(I$5, Mortality_Projection!$D$8:$BJ$8, 0)-1))</f>
        <v>9547.9255095442331</v>
      </c>
      <c r="J12" s="67">
        <f ca="1">I12*(1-OFFSET(Mortality_Projection!$D$9,N($A12="Female")*101+Existing_Cohort!$B12+Existing_Cohort!J$4-1,MATCH(J$5, Mortality_Projection!$D$8:$BJ$8, 0)-1))</f>
        <v>9545.1166086219691</v>
      </c>
      <c r="K12" s="67">
        <f ca="1">J12*(1-OFFSET(Mortality_Projection!$D$9,N($A12="Female")*101+Existing_Cohort!$B12+Existing_Cohort!K$4-1,MATCH(K$5, Mortality_Projection!$D$8:$BJ$8, 0)-1))</f>
        <v>9542.0971846246848</v>
      </c>
      <c r="L12" s="67">
        <f ca="1">K12*(1-OFFSET(Mortality_Projection!$D$9,N($A12="Female")*101+Existing_Cohort!$B12+Existing_Cohort!L$4-1,MATCH(L$5, Mortality_Projection!$D$8:$BJ$8, 0)-1))</f>
        <v>9538.8726639486358</v>
      </c>
      <c r="M12" s="67">
        <f ca="1">L12*(1-OFFSET(Mortality_Projection!$D$9,N($A12="Female")*101+Existing_Cohort!$B12+Existing_Cohort!M$4-1,MATCH(M$5, Mortality_Projection!$D$8:$BJ$8, 0)-1))</f>
        <v>9535.4568843450015</v>
      </c>
      <c r="N12" s="67">
        <f ca="1">M12*(1-OFFSET(Mortality_Projection!$D$9,N($A12="Female")*101+Existing_Cohort!$B12+Existing_Cohort!N$4-1,MATCH(N$5, Mortality_Projection!$D$8:$BJ$8, 0)-1))</f>
        <v>9531.8716892634693</v>
      </c>
      <c r="O12" s="67">
        <f ca="1">N12*(1-OFFSET(Mortality_Projection!$D$9,N($A12="Female")*101+Existing_Cohort!$B12+Existing_Cohort!O$4-1,MATCH(O$5, Mortality_Projection!$D$8:$BJ$8, 0)-1))</f>
        <v>9528.1465319959916</v>
      </c>
      <c r="P12" s="67">
        <f ca="1">O12*(1-OFFSET(Mortality_Projection!$D$9,N($A12="Female")*101+Existing_Cohort!$B12+Existing_Cohort!P$4-1,MATCH(P$5, Mortality_Projection!$D$8:$BJ$8, 0)-1))</f>
        <v>9524.3016941565802</v>
      </c>
      <c r="Q12" s="67">
        <f ca="1">P12*(1-OFFSET(Mortality_Projection!$D$9,N($A12="Female")*101+Existing_Cohort!$B12+Existing_Cohort!Q$4-1,MATCH(Q$5, Mortality_Projection!$D$8:$BJ$8, 0)-1))</f>
        <v>9520.3405975544229</v>
      </c>
      <c r="R12" s="67">
        <f ca="1">Q12*(1-OFFSET(Mortality_Projection!$D$9,N($A12="Female")*101+Existing_Cohort!$B12+Existing_Cohort!R$4-1,MATCH(R$5, Mortality_Projection!$D$8:$BJ$8, 0)-1))</f>
        <v>9516.2746075850882</v>
      </c>
      <c r="S12" s="67">
        <f ca="1">R12*(1-OFFSET(Mortality_Projection!$D$9,N($A12="Female")*101+Existing_Cohort!$B12+Existing_Cohort!S$4-1,MATCH(S$5, Mortality_Projection!$D$8:$BJ$8, 0)-1))</f>
        <v>9512.1068316813835</v>
      </c>
      <c r="T12" s="67">
        <f ca="1">S12*(1-OFFSET(Mortality_Projection!$D$9,N($A12="Female")*101+Existing_Cohort!$B12+Existing_Cohort!T$4-1,MATCH(T$5, Mortality_Projection!$D$8:$BJ$8, 0)-1))</f>
        <v>9507.8325071065992</v>
      </c>
      <c r="U12" s="67">
        <f ca="1">T12*(1-OFFSET(Mortality_Projection!$D$9,N($A12="Female")*101+Existing_Cohort!$B12+Existing_Cohort!U$4-1,MATCH(U$5, Mortality_Projection!$D$8:$BJ$8, 0)-1))</f>
        <v>9503.4470993151972</v>
      </c>
      <c r="V12" s="67">
        <f ca="1">U12*(1-OFFSET(Mortality_Projection!$D$9,N($A12="Female")*101+Existing_Cohort!$B12+Existing_Cohort!V$4-1,MATCH(V$5, Mortality_Projection!$D$8:$BJ$8, 0)-1))</f>
        <v>9498.9386681650612</v>
      </c>
      <c r="W12" s="67">
        <f ca="1">V12*(1-OFFSET(Mortality_Projection!$D$9,N($A12="Female")*101+Existing_Cohort!$B12+Existing_Cohort!W$4-1,MATCH(W$5, Mortality_Projection!$D$8:$BJ$8, 0)-1))</f>
        <v>9494.3033059923964</v>
      </c>
      <c r="X12" s="67">
        <f ca="1">W12*(1-OFFSET(Mortality_Projection!$D$9,N($A12="Female")*101+Existing_Cohort!$B12+Existing_Cohort!X$4-1,MATCH(X$5, Mortality_Projection!$D$8:$BJ$8, 0)-1))</f>
        <v>9489.5075275006184</v>
      </c>
      <c r="Y12" s="67">
        <f ca="1">X12*(1-OFFSET(Mortality_Projection!$D$9,N($A12="Female")*101+Existing_Cohort!$B12+Existing_Cohort!Y$4-1,MATCH(Y$5, Mortality_Projection!$D$8:$BJ$8, 0)-1))</f>
        <v>9484.5412124372942</v>
      </c>
      <c r="Z12" s="67">
        <f ca="1">Y12*(1-OFFSET(Mortality_Projection!$D$9,N($A12="Female")*101+Existing_Cohort!$B12+Existing_Cohort!Z$4-1,MATCH(Z$5, Mortality_Projection!$D$8:$BJ$8, 0)-1))</f>
        <v>9479.3728921136262</v>
      </c>
      <c r="AA12" s="67">
        <f ca="1">Z12*(1-OFFSET(Mortality_Projection!$D$9,N($A12="Female")*101+Existing_Cohort!$B12+Existing_Cohort!AA$4-1,MATCH(AA$5, Mortality_Projection!$D$8:$BJ$8, 0)-1))</f>
        <v>9473.9795283598523</v>
      </c>
      <c r="AB12" s="67">
        <f ca="1">AA12*(1-OFFSET(Mortality_Projection!$D$9,N($A12="Female")*101+Existing_Cohort!$B12+Existing_Cohort!AB$4-1,MATCH(AB$5, Mortality_Projection!$D$8:$BJ$8, 0)-1))</f>
        <v>9468.3248539392007</v>
      </c>
      <c r="AC12" s="67">
        <f ca="1">AB12*(1-OFFSET(Mortality_Projection!$D$9,N($A12="Female")*101+Existing_Cohort!$B12+Existing_Cohort!AC$4-1,MATCH(AC$5, Mortality_Projection!$D$8:$BJ$8, 0)-1))</f>
        <v>9462.3880859733417</v>
      </c>
      <c r="AD12" s="67">
        <f ca="1">AC12*(1-OFFSET(Mortality_Projection!$D$9,N($A12="Female")*101+Existing_Cohort!$B12+Existing_Cohort!AD$4-1,MATCH(AD$5, Mortality_Projection!$D$8:$BJ$8, 0)-1))</f>
        <v>9456.1355140678061</v>
      </c>
      <c r="AE12" s="67">
        <f ca="1">AD12*(1-OFFSET(Mortality_Projection!$D$9,N($A12="Female")*101+Existing_Cohort!$B12+Existing_Cohort!AE$4-1,MATCH(AE$5, Mortality_Projection!$D$8:$BJ$8, 0)-1))</f>
        <v>9449.5280063971022</v>
      </c>
      <c r="AF12" s="67">
        <f ca="1">AE12*(1-OFFSET(Mortality_Projection!$D$9,N($A12="Female")*101+Existing_Cohort!$B12+Existing_Cohort!AF$4-1,MATCH(AF$5, Mortality_Projection!$D$8:$BJ$8, 0)-1))</f>
        <v>9442.5348377444097</v>
      </c>
      <c r="AG12" s="67">
        <f ca="1">AF12*(1-OFFSET(Mortality_Projection!$D$9,N($A12="Female")*101+Existing_Cohort!$B12+Existing_Cohort!AG$4-1,MATCH(AG$5, Mortality_Projection!$D$8:$BJ$8, 0)-1))</f>
        <v>9435.1199793029482</v>
      </c>
      <c r="AH12" s="67">
        <f ca="1">AG12*(1-OFFSET(Mortality_Projection!$D$9,N($A12="Female")*101+Existing_Cohort!$B12+Existing_Cohort!AH$4-1,MATCH(AH$5, Mortality_Projection!$D$8:$BJ$8, 0)-1))</f>
        <v>9427.2358182006756</v>
      </c>
      <c r="AI12" s="67">
        <f ca="1">AH12*(1-OFFSET(Mortality_Projection!$D$9,N($A12="Female")*101+Existing_Cohort!$B12+Existing_Cohort!AI$4-1,MATCH(AI$5, Mortality_Projection!$D$8:$BJ$8, 0)-1))</f>
        <v>9418.8368171034745</v>
      </c>
      <c r="AJ12" s="67">
        <f ca="1">AI12*(1-OFFSET(Mortality_Projection!$D$9,N($A12="Female")*101+Existing_Cohort!$B12+Existing_Cohort!AJ$4-1,MATCH(AJ$5, Mortality_Projection!$D$8:$BJ$8, 0)-1))</f>
        <v>9409.8666256836896</v>
      </c>
      <c r="AK12" s="67">
        <f ca="1">AJ12*(1-OFFSET(Mortality_Projection!$D$9,N($A12="Female")*101+Existing_Cohort!$B12+Existing_Cohort!AK$4-1,MATCH(AK$5, Mortality_Projection!$D$8:$BJ$8, 0)-1))</f>
        <v>9400.2460069297103</v>
      </c>
      <c r="AL12" s="67">
        <f ca="1">AK12*(1-OFFSET(Mortality_Projection!$D$9,N($A12="Female")*101+Existing_Cohort!$B12+Existing_Cohort!AL$4-1,MATCH(AL$5, Mortality_Projection!$D$8:$BJ$8, 0)-1))</f>
        <v>9389.8929197670623</v>
      </c>
      <c r="AM12" s="67">
        <f ca="1">AL12*(1-OFFSET(Mortality_Projection!$D$9,N($A12="Female")*101+Existing_Cohort!$B12+Existing_Cohort!AM$4-1,MATCH(AM$5, Mortality_Projection!$D$8:$BJ$8, 0)-1))</f>
        <v>9378.7228104267924</v>
      </c>
      <c r="AN12" s="67">
        <f ca="1">AM12*(1-OFFSET(Mortality_Projection!$D$9,N($A12="Female")*101+Existing_Cohort!$B12+Existing_Cohort!AN$4-1,MATCH(AN$5, Mortality_Projection!$D$8:$BJ$8, 0)-1))</f>
        <v>9366.6305661254028</v>
      </c>
      <c r="AO12" s="67">
        <f ca="1">AN12*(1-OFFSET(Mortality_Projection!$D$9,N($A12="Female")*101+Existing_Cohort!$B12+Existing_Cohort!AO$4-1,MATCH(AO$5, Mortality_Projection!$D$8:$BJ$8, 0)-1))</f>
        <v>9353.5159157751204</v>
      </c>
      <c r="AP12" s="67">
        <f ca="1">AO12*(1-OFFSET(Mortality_Projection!$D$9,N($A12="Female")*101+Existing_Cohort!$B12+Existing_Cohort!AP$4-1,MATCH(AP$5, Mortality_Projection!$D$8:$BJ$8, 0)-1))</f>
        <v>9339.259581808712</v>
      </c>
      <c r="AQ12" s="67">
        <f ca="1">AP12*(1-OFFSET(Mortality_Projection!$D$9,N($A12="Female")*101+Existing_Cohort!$B12+Existing_Cohort!AQ$4-1,MATCH(AQ$5, Mortality_Projection!$D$8:$BJ$8, 0)-1))</f>
        <v>9323.7421879704088</v>
      </c>
      <c r="AR12" s="67">
        <f ca="1">AQ12*(1-OFFSET(Mortality_Projection!$D$9,N($A12="Female")*101+Existing_Cohort!$B12+Existing_Cohort!AR$4-1,MATCH(AR$5, Mortality_Projection!$D$8:$BJ$8, 0)-1))</f>
        <v>9306.8387766105716</v>
      </c>
      <c r="AS12" s="67">
        <f ca="1">AR12*(1-OFFSET(Mortality_Projection!$D$9,N($A12="Female")*101+Existing_Cohort!$B12+Existing_Cohort!AS$4-1,MATCH(AS$5, Mortality_Projection!$D$8:$BJ$8, 0)-1))</f>
        <v>9288.4423611304101</v>
      </c>
      <c r="AT12" s="67">
        <f ca="1">AS12*(1-OFFSET(Mortality_Projection!$D$9,N($A12="Female")*101+Existing_Cohort!$B12+Existing_Cohort!AT$4-1,MATCH(AT$5, Mortality_Projection!$D$8:$BJ$8, 0)-1))</f>
        <v>9268.4576587042429</v>
      </c>
      <c r="AU12" s="67">
        <f ca="1">AT12*(1-OFFSET(Mortality_Projection!$D$9,N($A12="Female")*101+Existing_Cohort!$B12+Existing_Cohort!AU$4-1,MATCH(AU$5, Mortality_Projection!$D$8:$BJ$8, 0)-1))</f>
        <v>9246.8175054496078</v>
      </c>
      <c r="AV12" s="67">
        <f ca="1">AU12*(1-OFFSET(Mortality_Projection!$D$9,N($A12="Female")*101+Existing_Cohort!$B12+Existing_Cohort!AV$4-1,MATCH(AV$5, Mortality_Projection!$D$8:$BJ$8, 0)-1))</f>
        <v>9223.4705996061675</v>
      </c>
      <c r="AW12" s="67">
        <f ca="1">AV12*(1-OFFSET(Mortality_Projection!$D$9,N($A12="Female")*101+Existing_Cohort!$B12+Existing_Cohort!AW$4-1,MATCH(AW$5, Mortality_Projection!$D$8:$BJ$8, 0)-1))</f>
        <v>9198.3700254438536</v>
      </c>
      <c r="AX12" s="67">
        <f ca="1">AW12*(1-OFFSET(Mortality_Projection!$D$9,N($A12="Female")*101+Existing_Cohort!$B12+Existing_Cohort!AX$4-1,MATCH(AX$5, Mortality_Projection!$D$8:$BJ$8, 0)-1))</f>
        <v>9171.4946110092824</v>
      </c>
      <c r="AY12" s="67">
        <f ca="1">AX12*(1-OFFSET(Mortality_Projection!$D$9,N($A12="Female")*101+Existing_Cohort!$B12+Existing_Cohort!AY$4-1,MATCH(AY$5, Mortality_Projection!$D$8:$BJ$8, 0)-1))</f>
        <v>9142.8318294113742</v>
      </c>
      <c r="AZ12" s="67">
        <f ca="1">AY12*(1-OFFSET(Mortality_Projection!$D$9,N($A12="Female")*101+Existing_Cohort!$B12+Existing_Cohort!AZ$4-1,MATCH(AZ$5, Mortality_Projection!$D$8:$BJ$8, 0)-1))</f>
        <v>9112.3878198333368</v>
      </c>
      <c r="BA12" s="179">
        <f ca="1">AZ12*(1-OFFSET(Mortality_Projection!$D$9,N($A12="Female")*101+Existing_Cohort!$B12+Existing_Cohort!BA$4-1,MATCH(BA$5, Mortality_Projection!$D$8:$BJ$8, 0)-1))</f>
        <v>9080.1812645699192</v>
      </c>
      <c r="BC12" s="67">
        <f t="shared" ca="1" si="22"/>
        <v>2.240099033471779</v>
      </c>
    </row>
    <row r="13" spans="1:55" x14ac:dyDescent="0.35">
      <c r="A13" s="159" t="s">
        <v>31</v>
      </c>
      <c r="B13">
        <f t="shared" si="23"/>
        <v>7</v>
      </c>
      <c r="C13" s="67">
        <f ca="1">OFFSET(HIST_CHN_Population_Males!$L$17,MATCH(Input!$D$4,HIST_CHN_Population_Males!$K$18:$K$89,0), $B13)</f>
        <v>9783.2345000000005</v>
      </c>
      <c r="D13" s="67">
        <f ca="1">C13*(1-OFFSET(Mortality_Projection!$D$9,N($A13="Female")*101+Existing_Cohort!$B13+Existing_Cohort!D$4-1,MATCH(D$5, Mortality_Projection!$D$8:$BJ$8, 0)-1))</f>
        <v>9780.9812205383423</v>
      </c>
      <c r="E13" s="67">
        <f ca="1">D13*(1-OFFSET(Mortality_Projection!$D$9,N($A13="Female")*101+Existing_Cohort!$B13+Existing_Cohort!E$4-1,MATCH(E$5, Mortality_Projection!$D$8:$BJ$8, 0)-1))</f>
        <v>9778.706580237782</v>
      </c>
      <c r="F13" s="67">
        <f ca="1">E13*(1-OFFSET(Mortality_Projection!$D$9,N($A13="Female")*101+Existing_Cohort!$B13+Existing_Cohort!F$4-1,MATCH(F$5, Mortality_Projection!$D$8:$BJ$8, 0)-1))</f>
        <v>9776.3452787295664</v>
      </c>
      <c r="G13" s="67">
        <f ca="1">F13*(1-OFFSET(Mortality_Projection!$D$9,N($A13="Female")*101+Existing_Cohort!$B13+Existing_Cohort!G$4-1,MATCH(G$5, Mortality_Projection!$D$8:$BJ$8, 0)-1))</f>
        <v>9773.83434352312</v>
      </c>
      <c r="H13" s="67">
        <f ca="1">G13*(1-OFFSET(Mortality_Projection!$D$9,N($A13="Female")*101+Existing_Cohort!$B13+Existing_Cohort!H$4-1,MATCH(H$5, Mortality_Projection!$D$8:$BJ$8, 0)-1))</f>
        <v>9771.131530751014</v>
      </c>
      <c r="I13" s="67">
        <f ca="1">H13*(1-OFFSET(Mortality_Projection!$D$9,N($A13="Female")*101+Existing_Cohort!$B13+Existing_Cohort!I$4-1,MATCH(I$5, Mortality_Projection!$D$8:$BJ$8, 0)-1))</f>
        <v>9768.2235228350946</v>
      </c>
      <c r="J13" s="67">
        <f ca="1">I13*(1-OFFSET(Mortality_Projection!$D$9,N($A13="Female")*101+Existing_Cohort!$B13+Existing_Cohort!J$4-1,MATCH(J$5, Mortality_Projection!$D$8:$BJ$8, 0)-1))</f>
        <v>9765.0975746197164</v>
      </c>
      <c r="K13" s="67">
        <f ca="1">J13*(1-OFFSET(Mortality_Projection!$D$9,N($A13="Female")*101+Existing_Cohort!$B13+Existing_Cohort!K$4-1,MATCH(K$5, Mortality_Projection!$D$8:$BJ$8, 0)-1))</f>
        <v>9761.7593062760025</v>
      </c>
      <c r="L13" s="67">
        <f ca="1">K13*(1-OFFSET(Mortality_Projection!$D$9,N($A13="Female")*101+Existing_Cohort!$B13+Existing_Cohort!L$4-1,MATCH(L$5, Mortality_Projection!$D$8:$BJ$8, 0)-1))</f>
        <v>9758.2230460928913</v>
      </c>
      <c r="M13" s="67">
        <f ca="1">L13*(1-OFFSET(Mortality_Projection!$D$9,N($A13="Female")*101+Existing_Cohort!$B13+Existing_Cohort!M$4-1,MATCH(M$5, Mortality_Projection!$D$8:$BJ$8, 0)-1))</f>
        <v>9754.5114103168489</v>
      </c>
      <c r="N13" s="67">
        <f ca="1">M13*(1-OFFSET(Mortality_Projection!$D$9,N($A13="Female")*101+Existing_Cohort!$B13+Existing_Cohort!N$4-1,MATCH(N$5, Mortality_Projection!$D$8:$BJ$8, 0)-1))</f>
        <v>9750.654893120578</v>
      </c>
      <c r="O13" s="67">
        <f ca="1">N13*(1-OFFSET(Mortality_Projection!$D$9,N($A13="Female")*101+Existing_Cohort!$B13+Existing_Cohort!O$4-1,MATCH(O$5, Mortality_Projection!$D$8:$BJ$8, 0)-1))</f>
        <v>9746.6744931702251</v>
      </c>
      <c r="P13" s="67">
        <f ca="1">O13*(1-OFFSET(Mortality_Projection!$D$9,N($A13="Female")*101+Existing_Cohort!$B13+Existing_Cohort!P$4-1,MATCH(P$5, Mortality_Projection!$D$8:$BJ$8, 0)-1))</f>
        <v>9742.573754639765</v>
      </c>
      <c r="Q13" s="67">
        <f ca="1">P13*(1-OFFSET(Mortality_Projection!$D$9,N($A13="Female")*101+Existing_Cohort!$B13+Existing_Cohort!Q$4-1,MATCH(Q$5, Mortality_Projection!$D$8:$BJ$8, 0)-1))</f>
        <v>9738.3644452744247</v>
      </c>
      <c r="R13" s="67">
        <f ca="1">Q13*(1-OFFSET(Mortality_Projection!$D$9,N($A13="Female")*101+Existing_Cohort!$B13+Existing_Cohort!R$4-1,MATCH(R$5, Mortality_Projection!$D$8:$BJ$8, 0)-1))</f>
        <v>9734.0497836366558</v>
      </c>
      <c r="S13" s="67">
        <f ca="1">R13*(1-OFFSET(Mortality_Projection!$D$9,N($A13="Female")*101+Existing_Cohort!$B13+Existing_Cohort!S$4-1,MATCH(S$5, Mortality_Projection!$D$8:$BJ$8, 0)-1))</f>
        <v>9729.6248407681633</v>
      </c>
      <c r="T13" s="67">
        <f ca="1">S13*(1-OFFSET(Mortality_Projection!$D$9,N($A13="Female")*101+Existing_Cohort!$B13+Existing_Cohort!T$4-1,MATCH(T$5, Mortality_Projection!$D$8:$BJ$8, 0)-1))</f>
        <v>9725.0849240860953</v>
      </c>
      <c r="U13" s="67">
        <f ca="1">T13*(1-OFFSET(Mortality_Projection!$D$9,N($A13="Female")*101+Existing_Cohort!$B13+Existing_Cohort!U$4-1,MATCH(U$5, Mortality_Projection!$D$8:$BJ$8, 0)-1))</f>
        <v>9720.4176746805988</v>
      </c>
      <c r="V13" s="67">
        <f ca="1">U13*(1-OFFSET(Mortality_Projection!$D$9,N($A13="Female")*101+Existing_Cohort!$B13+Existing_Cohort!V$4-1,MATCH(V$5, Mortality_Projection!$D$8:$BJ$8, 0)-1))</f>
        <v>9715.619049357083</v>
      </c>
      <c r="W13" s="67">
        <f ca="1">V13*(1-OFFSET(Mortality_Projection!$D$9,N($A13="Female")*101+Existing_Cohort!$B13+Existing_Cohort!W$4-1,MATCH(W$5, Mortality_Projection!$D$8:$BJ$8, 0)-1))</f>
        <v>9710.6543858536261</v>
      </c>
      <c r="X13" s="67">
        <f ca="1">W13*(1-OFFSET(Mortality_Projection!$D$9,N($A13="Female")*101+Existing_Cohort!$B13+Existing_Cohort!X$4-1,MATCH(X$5, Mortality_Projection!$D$8:$BJ$8, 0)-1))</f>
        <v>9705.5132105012508</v>
      </c>
      <c r="Y13" s="67">
        <f ca="1">X13*(1-OFFSET(Mortality_Projection!$D$9,N($A13="Female")*101+Existing_Cohort!$B13+Existing_Cohort!Y$4-1,MATCH(Y$5, Mortality_Projection!$D$8:$BJ$8, 0)-1))</f>
        <v>9700.1629500247855</v>
      </c>
      <c r="Z13" s="67">
        <f ca="1">Y13*(1-OFFSET(Mortality_Projection!$D$9,N($A13="Female")*101+Existing_Cohort!$B13+Existing_Cohort!Z$4-1,MATCH(Z$5, Mortality_Projection!$D$8:$BJ$8, 0)-1))</f>
        <v>9694.5797593383504</v>
      </c>
      <c r="AA13" s="67">
        <f ca="1">Z13*(1-OFFSET(Mortality_Projection!$D$9,N($A13="Female")*101+Existing_Cohort!$B13+Existing_Cohort!AA$4-1,MATCH(AA$5, Mortality_Projection!$D$8:$BJ$8, 0)-1))</f>
        <v>9688.726099561447</v>
      </c>
      <c r="AB13" s="67">
        <f ca="1">AA13*(1-OFFSET(Mortality_Projection!$D$9,N($A13="Female")*101+Existing_Cohort!$B13+Existing_Cohort!AB$4-1,MATCH(AB$5, Mortality_Projection!$D$8:$BJ$8, 0)-1))</f>
        <v>9682.5804621987863</v>
      </c>
      <c r="AC13" s="67">
        <f ca="1">AB13*(1-OFFSET(Mortality_Projection!$D$9,N($A13="Female")*101+Existing_Cohort!$B13+Existing_Cohort!AC$4-1,MATCH(AC$5, Mortality_Projection!$D$8:$BJ$8, 0)-1))</f>
        <v>9676.1079574183914</v>
      </c>
      <c r="AD13" s="67">
        <f ca="1">AC13*(1-OFFSET(Mortality_Projection!$D$9,N($A13="Female")*101+Existing_Cohort!$B13+Existing_Cohort!AD$4-1,MATCH(AD$5, Mortality_Projection!$D$8:$BJ$8, 0)-1))</f>
        <v>9669.2680846994281</v>
      </c>
      <c r="AE13" s="67">
        <f ca="1">AD13*(1-OFFSET(Mortality_Projection!$D$9,N($A13="Female")*101+Existing_Cohort!$B13+Existing_Cohort!AE$4-1,MATCH(AE$5, Mortality_Projection!$D$8:$BJ$8, 0)-1))</f>
        <v>9662.0290474160938</v>
      </c>
      <c r="AF13" s="67">
        <f ca="1">AE13*(1-OFFSET(Mortality_Projection!$D$9,N($A13="Female")*101+Existing_Cohort!$B13+Existing_Cohort!AF$4-1,MATCH(AF$5, Mortality_Projection!$D$8:$BJ$8, 0)-1))</f>
        <v>9654.3535605378256</v>
      </c>
      <c r="AG13" s="67">
        <f ca="1">AF13*(1-OFFSET(Mortality_Projection!$D$9,N($A13="Female")*101+Existing_Cohort!$B13+Existing_Cohort!AG$4-1,MATCH(AG$5, Mortality_Projection!$D$8:$BJ$8, 0)-1))</f>
        <v>9646.1923498696469</v>
      </c>
      <c r="AH13" s="67">
        <f ca="1">AG13*(1-OFFSET(Mortality_Projection!$D$9,N($A13="Female")*101+Existing_Cohort!$B13+Existing_Cohort!AH$4-1,MATCH(AH$5, Mortality_Projection!$D$8:$BJ$8, 0)-1))</f>
        <v>9637.4982923096632</v>
      </c>
      <c r="AI13" s="67">
        <f ca="1">AH13*(1-OFFSET(Mortality_Projection!$D$9,N($A13="Female")*101+Existing_Cohort!$B13+Existing_Cohort!AI$4-1,MATCH(AI$5, Mortality_Projection!$D$8:$BJ$8, 0)-1))</f>
        <v>9628.2130748683976</v>
      </c>
      <c r="AJ13" s="67">
        <f ca="1">AI13*(1-OFFSET(Mortality_Projection!$D$9,N($A13="Female")*101+Existing_Cohort!$B13+Existing_Cohort!AJ$4-1,MATCH(AJ$5, Mortality_Projection!$D$8:$BJ$8, 0)-1))</f>
        <v>9618.2546980414882</v>
      </c>
      <c r="AK13" s="67">
        <f ca="1">AJ13*(1-OFFSET(Mortality_Projection!$D$9,N($A13="Female")*101+Existing_Cohort!$B13+Existing_Cohort!AK$4-1,MATCH(AK$5, Mortality_Projection!$D$8:$BJ$8, 0)-1))</f>
        <v>9607.5382651007276</v>
      </c>
      <c r="AL13" s="67">
        <f ca="1">AK13*(1-OFFSET(Mortality_Projection!$D$9,N($A13="Female")*101+Existing_Cohort!$B13+Existing_Cohort!AL$4-1,MATCH(AL$5, Mortality_Projection!$D$8:$BJ$8, 0)-1))</f>
        <v>9595.9762845680652</v>
      </c>
      <c r="AM13" s="67">
        <f ca="1">AL13*(1-OFFSET(Mortality_Projection!$D$9,N($A13="Female")*101+Existing_Cohort!$B13+Existing_Cohort!AM$4-1,MATCH(AM$5, Mortality_Projection!$D$8:$BJ$8, 0)-1))</f>
        <v>9583.4599920455985</v>
      </c>
      <c r="AN13" s="67">
        <f ca="1">AM13*(1-OFFSET(Mortality_Projection!$D$9,N($A13="Female")*101+Existing_Cohort!$B13+Existing_Cohort!AN$4-1,MATCH(AN$5, Mortality_Projection!$D$8:$BJ$8, 0)-1))</f>
        <v>9569.8856438368421</v>
      </c>
      <c r="AO13" s="67">
        <f ca="1">AN13*(1-OFFSET(Mortality_Projection!$D$9,N($A13="Female")*101+Existing_Cohort!$B13+Existing_Cohort!AO$4-1,MATCH(AO$5, Mortality_Projection!$D$8:$BJ$8, 0)-1))</f>
        <v>9555.1298341433449</v>
      </c>
      <c r="AP13" s="67">
        <f ca="1">AO13*(1-OFFSET(Mortality_Projection!$D$9,N($A13="Female")*101+Existing_Cohort!$B13+Existing_Cohort!AP$4-1,MATCH(AP$5, Mortality_Projection!$D$8:$BJ$8, 0)-1))</f>
        <v>9539.069068124114</v>
      </c>
      <c r="AQ13" s="67">
        <f ca="1">AP13*(1-OFFSET(Mortality_Projection!$D$9,N($A13="Female")*101+Existing_Cohort!$B13+Existing_Cohort!AQ$4-1,MATCH(AQ$5, Mortality_Projection!$D$8:$BJ$8, 0)-1))</f>
        <v>9521.5740891873793</v>
      </c>
      <c r="AR13" s="67">
        <f ca="1">AQ13*(1-OFFSET(Mortality_Projection!$D$9,N($A13="Female")*101+Existing_Cohort!$B13+Existing_Cohort!AR$4-1,MATCH(AR$5, Mortality_Projection!$D$8:$BJ$8, 0)-1))</f>
        <v>9502.5342578776344</v>
      </c>
      <c r="AS13" s="67">
        <f ca="1">AR13*(1-OFFSET(Mortality_Projection!$D$9,N($A13="Female")*101+Existing_Cohort!$B13+Existing_Cohort!AS$4-1,MATCH(AS$5, Mortality_Projection!$D$8:$BJ$8, 0)-1))</f>
        <v>9481.8510657660609</v>
      </c>
      <c r="AT13" s="67">
        <f ca="1">AS13*(1-OFFSET(Mortality_Projection!$D$9,N($A13="Female")*101+Existing_Cohort!$B13+Existing_Cohort!AT$4-1,MATCH(AT$5, Mortality_Projection!$D$8:$BJ$8, 0)-1))</f>
        <v>9459.4551246164574</v>
      </c>
      <c r="AU13" s="67">
        <f ca="1">AT13*(1-OFFSET(Mortality_Projection!$D$9,N($A13="Female")*101+Existing_Cohort!$B13+Existing_Cohort!AU$4-1,MATCH(AU$5, Mortality_Projection!$D$8:$BJ$8, 0)-1))</f>
        <v>9435.2934799577306</v>
      </c>
      <c r="AV13" s="67">
        <f ca="1">AU13*(1-OFFSET(Mortality_Projection!$D$9,N($A13="Female")*101+Existing_Cohort!$B13+Existing_Cohort!AV$4-1,MATCH(AV$5, Mortality_Projection!$D$8:$BJ$8, 0)-1))</f>
        <v>9409.3177340353104</v>
      </c>
      <c r="AW13" s="67">
        <f ca="1">AV13*(1-OFFSET(Mortality_Projection!$D$9,N($A13="Female")*101+Existing_Cohort!$B13+Existing_Cohort!AW$4-1,MATCH(AW$5, Mortality_Projection!$D$8:$BJ$8, 0)-1))</f>
        <v>9381.5061481337343</v>
      </c>
      <c r="AX13" s="67">
        <f ca="1">AW13*(1-OFFSET(Mortality_Projection!$D$9,N($A13="Female")*101+Existing_Cohort!$B13+Existing_Cohort!AX$4-1,MATCH(AX$5, Mortality_Projection!$D$8:$BJ$8, 0)-1))</f>
        <v>9351.8459455401789</v>
      </c>
      <c r="AY13" s="67">
        <f ca="1">AX13*(1-OFFSET(Mortality_Projection!$D$9,N($A13="Female")*101+Existing_Cohort!$B13+Existing_Cohort!AY$4-1,MATCH(AY$5, Mortality_Projection!$D$8:$BJ$8, 0)-1))</f>
        <v>9320.3436799453448</v>
      </c>
      <c r="AZ13" s="67">
        <f ca="1">AY13*(1-OFFSET(Mortality_Projection!$D$9,N($A13="Female")*101+Existing_Cohort!$B13+Existing_Cohort!AZ$4-1,MATCH(AZ$5, Mortality_Projection!$D$8:$BJ$8, 0)-1))</f>
        <v>9287.0188966032383</v>
      </c>
      <c r="BA13" s="179">
        <f ca="1">AZ13*(1-OFFSET(Mortality_Projection!$D$9,N($A13="Female")*101+Existing_Cohort!$B13+Existing_Cohort!BA$4-1,MATCH(BA$5, Mortality_Projection!$D$8:$BJ$8, 0)-1))</f>
        <v>9251.8773620817683</v>
      </c>
      <c r="BC13" s="67">
        <f t="shared" ca="1" si="22"/>
        <v>2.2532794616581668</v>
      </c>
    </row>
    <row r="14" spans="1:55" x14ac:dyDescent="0.35">
      <c r="A14" s="159" t="s">
        <v>31</v>
      </c>
      <c r="B14">
        <f t="shared" si="23"/>
        <v>8</v>
      </c>
      <c r="C14" s="67">
        <f ca="1">OFFSET(HIST_CHN_Population_Males!$L$17,MATCH(Input!$D$4,HIST_CHN_Population_Males!$K$18:$K$89,0), $B14)</f>
        <v>9926.9069999999992</v>
      </c>
      <c r="D14" s="67">
        <f ca="1">C14*(1-OFFSET(Mortality_Projection!$D$9,N($A14="Female")*101+Existing_Cohort!$B14+Existing_Cohort!D$4-1,MATCH(D$5, Mortality_Projection!$D$8:$BJ$8, 0)-1))</f>
        <v>9924.571566078459</v>
      </c>
      <c r="E14" s="67">
        <f ca="1">D14*(1-OFFSET(Mortality_Projection!$D$9,N($A14="Female")*101+Existing_Cohort!$B14+Existing_Cohort!E$4-1,MATCH(E$5, Mortality_Projection!$D$8:$BJ$8, 0)-1))</f>
        <v>9922.1471613422964</v>
      </c>
      <c r="F14" s="67">
        <f ca="1">E14*(1-OFFSET(Mortality_Projection!$D$9,N($A14="Female")*101+Existing_Cohort!$B14+Existing_Cohort!F$4-1,MATCH(F$5, Mortality_Projection!$D$8:$BJ$8, 0)-1))</f>
        <v>9919.5691313533316</v>
      </c>
      <c r="G14" s="67">
        <f ca="1">F14*(1-OFFSET(Mortality_Projection!$D$9,N($A14="Female")*101+Existing_Cohort!$B14+Existing_Cohort!G$4-1,MATCH(G$5, Mortality_Projection!$D$8:$BJ$8, 0)-1))</f>
        <v>9916.7941049258698</v>
      </c>
      <c r="H14" s="67">
        <f ca="1">G14*(1-OFFSET(Mortality_Projection!$D$9,N($A14="Female")*101+Existing_Cohort!$B14+Existing_Cohort!H$4-1,MATCH(H$5, Mortality_Projection!$D$8:$BJ$8, 0)-1))</f>
        <v>9913.8084105661856</v>
      </c>
      <c r="I14" s="67">
        <f ca="1">H14*(1-OFFSET(Mortality_Projection!$D$9,N($A14="Female")*101+Existing_Cohort!$B14+Existing_Cohort!I$4-1,MATCH(I$5, Mortality_Projection!$D$8:$BJ$8, 0)-1))</f>
        <v>9910.59896482156</v>
      </c>
      <c r="J14" s="67">
        <f ca="1">I14*(1-OFFSET(Mortality_Projection!$D$9,N($A14="Female")*101+Existing_Cohort!$B14+Existing_Cohort!J$4-1,MATCH(J$5, Mortality_Projection!$D$8:$BJ$8, 0)-1))</f>
        <v>9907.1715404077422</v>
      </c>
      <c r="K14" s="67">
        <f ca="1">J14*(1-OFFSET(Mortality_Projection!$D$9,N($A14="Female")*101+Existing_Cohort!$B14+Existing_Cohort!K$4-1,MATCH(K$5, Mortality_Projection!$D$8:$BJ$8, 0)-1))</f>
        <v>9903.5408507754619</v>
      </c>
      <c r="L14" s="67">
        <f ca="1">K14*(1-OFFSET(Mortality_Projection!$D$9,N($A14="Female")*101+Existing_Cohort!$B14+Existing_Cohort!L$4-1,MATCH(L$5, Mortality_Projection!$D$8:$BJ$8, 0)-1))</f>
        <v>9899.7301185272936</v>
      </c>
      <c r="M14" s="67">
        <f ca="1">L14*(1-OFFSET(Mortality_Projection!$D$9,N($A14="Female")*101+Existing_Cohort!$B14+Existing_Cohort!M$4-1,MATCH(M$5, Mortality_Projection!$D$8:$BJ$8, 0)-1))</f>
        <v>9895.770654216516</v>
      </c>
      <c r="N14" s="67">
        <f ca="1">M14*(1-OFFSET(Mortality_Projection!$D$9,N($A14="Female")*101+Existing_Cohort!$B14+Existing_Cohort!N$4-1,MATCH(N$5, Mortality_Projection!$D$8:$BJ$8, 0)-1))</f>
        <v>9891.6840189894556</v>
      </c>
      <c r="O14" s="67">
        <f ca="1">N14*(1-OFFSET(Mortality_Projection!$D$9,N($A14="Female")*101+Existing_Cohort!$B14+Existing_Cohort!O$4-1,MATCH(O$5, Mortality_Projection!$D$8:$BJ$8, 0)-1))</f>
        <v>9887.4738533967811</v>
      </c>
      <c r="P14" s="67">
        <f ca="1">O14*(1-OFFSET(Mortality_Projection!$D$9,N($A14="Female")*101+Existing_Cohort!$B14+Existing_Cohort!P$4-1,MATCH(P$5, Mortality_Projection!$D$8:$BJ$8, 0)-1))</f>
        <v>9883.1522409488625</v>
      </c>
      <c r="Q14" s="67">
        <f ca="1">P14*(1-OFFSET(Mortality_Projection!$D$9,N($A14="Female")*101+Existing_Cohort!$B14+Existing_Cohort!Q$4-1,MATCH(Q$5, Mortality_Projection!$D$8:$BJ$8, 0)-1))</f>
        <v>9878.7224877377193</v>
      </c>
      <c r="R14" s="67">
        <f ca="1">Q14*(1-OFFSET(Mortality_Projection!$D$9,N($A14="Female")*101+Existing_Cohort!$B14+Existing_Cohort!R$4-1,MATCH(R$5, Mortality_Projection!$D$8:$BJ$8, 0)-1))</f>
        <v>9874.1795350227003</v>
      </c>
      <c r="S14" s="67">
        <f ca="1">R14*(1-OFFSET(Mortality_Projection!$D$9,N($A14="Female")*101+Existing_Cohort!$B14+Existing_Cohort!S$4-1,MATCH(S$5, Mortality_Projection!$D$8:$BJ$8, 0)-1))</f>
        <v>9869.5185668913418</v>
      </c>
      <c r="T14" s="67">
        <f ca="1">S14*(1-OFFSET(Mortality_Projection!$D$9,N($A14="Female")*101+Existing_Cohort!$B14+Existing_Cohort!T$4-1,MATCH(T$5, Mortality_Projection!$D$8:$BJ$8, 0)-1))</f>
        <v>9864.7268968852077</v>
      </c>
      <c r="U14" s="67">
        <f ca="1">T14*(1-OFFSET(Mortality_Projection!$D$9,N($A14="Female")*101+Existing_Cohort!$B14+Existing_Cohort!U$4-1,MATCH(U$5, Mortality_Projection!$D$8:$BJ$8, 0)-1))</f>
        <v>9859.800376231291</v>
      </c>
      <c r="V14" s="67">
        <f ca="1">U14*(1-OFFSET(Mortality_Projection!$D$9,N($A14="Female")*101+Existing_Cohort!$B14+Existing_Cohort!V$4-1,MATCH(V$5, Mortality_Projection!$D$8:$BJ$8, 0)-1))</f>
        <v>9854.7034213533152</v>
      </c>
      <c r="W14" s="67">
        <f ca="1">V14*(1-OFFSET(Mortality_Projection!$D$9,N($A14="Female")*101+Existing_Cohort!$B14+Existing_Cohort!W$4-1,MATCH(W$5, Mortality_Projection!$D$8:$BJ$8, 0)-1))</f>
        <v>9849.4252825807271</v>
      </c>
      <c r="X14" s="67">
        <f ca="1">W14*(1-OFFSET(Mortality_Projection!$D$9,N($A14="Female")*101+Existing_Cohort!$B14+Existing_Cohort!X$4-1,MATCH(X$5, Mortality_Projection!$D$8:$BJ$8, 0)-1))</f>
        <v>9843.9325224042914</v>
      </c>
      <c r="Y14" s="67">
        <f ca="1">X14*(1-OFFSET(Mortality_Projection!$D$9,N($A14="Female")*101+Existing_Cohort!$B14+Existing_Cohort!Y$4-1,MATCH(Y$5, Mortality_Projection!$D$8:$BJ$8, 0)-1))</f>
        <v>9838.2006648974238</v>
      </c>
      <c r="Z14" s="67">
        <f ca="1">Y14*(1-OFFSET(Mortality_Projection!$D$9,N($A14="Female")*101+Existing_Cohort!$B14+Existing_Cohort!Z$4-1,MATCH(Z$5, Mortality_Projection!$D$8:$BJ$8, 0)-1))</f>
        <v>9832.1911766283247</v>
      </c>
      <c r="AA14" s="67">
        <f ca="1">Z14*(1-OFFSET(Mortality_Projection!$D$9,N($A14="Female")*101+Existing_Cohort!$B14+Existing_Cohort!AA$4-1,MATCH(AA$5, Mortality_Projection!$D$8:$BJ$8, 0)-1))</f>
        <v>9825.8819824736329</v>
      </c>
      <c r="AB14" s="67">
        <f ca="1">AA14*(1-OFFSET(Mortality_Projection!$D$9,N($A14="Female")*101+Existing_Cohort!$B14+Existing_Cohort!AB$4-1,MATCH(AB$5, Mortality_Projection!$D$8:$BJ$8, 0)-1))</f>
        <v>9819.2372708875009</v>
      </c>
      <c r="AC14" s="67">
        <f ca="1">AB14*(1-OFFSET(Mortality_Projection!$D$9,N($A14="Female")*101+Existing_Cohort!$B14+Existing_Cohort!AC$4-1,MATCH(AC$5, Mortality_Projection!$D$8:$BJ$8, 0)-1))</f>
        <v>9812.2154718529528</v>
      </c>
      <c r="AD14" s="67">
        <f ca="1">AC14*(1-OFFSET(Mortality_Projection!$D$9,N($A14="Female")*101+Existing_Cohort!$B14+Existing_Cohort!AD$4-1,MATCH(AD$5, Mortality_Projection!$D$8:$BJ$8, 0)-1))</f>
        <v>9804.7839524695682</v>
      </c>
      <c r="AE14" s="67">
        <f ca="1">AD14*(1-OFFSET(Mortality_Projection!$D$9,N($A14="Female")*101+Existing_Cohort!$B14+Existing_Cohort!AE$4-1,MATCH(AE$5, Mortality_Projection!$D$8:$BJ$8, 0)-1))</f>
        <v>9796.9044472126971</v>
      </c>
      <c r="AF14" s="67">
        <f ca="1">AE14*(1-OFFSET(Mortality_Projection!$D$9,N($A14="Female")*101+Existing_Cohort!$B14+Existing_Cohort!AF$4-1,MATCH(AF$5, Mortality_Projection!$D$8:$BJ$8, 0)-1))</f>
        <v>9788.5263848694558</v>
      </c>
      <c r="AG14" s="67">
        <f ca="1">AF14*(1-OFFSET(Mortality_Projection!$D$9,N($A14="Female")*101+Existing_Cohort!$B14+Existing_Cohort!AG$4-1,MATCH(AG$5, Mortality_Projection!$D$8:$BJ$8, 0)-1))</f>
        <v>9779.6014051979819</v>
      </c>
      <c r="AH14" s="67">
        <f ca="1">AG14*(1-OFFSET(Mortality_Projection!$D$9,N($A14="Female")*101+Existing_Cohort!$B14+Existing_Cohort!AH$4-1,MATCH(AH$5, Mortality_Projection!$D$8:$BJ$8, 0)-1))</f>
        <v>9770.0696639346734</v>
      </c>
      <c r="AI14" s="67">
        <f ca="1">AH14*(1-OFFSET(Mortality_Projection!$D$9,N($A14="Female")*101+Existing_Cohort!$B14+Existing_Cohort!AI$4-1,MATCH(AI$5, Mortality_Projection!$D$8:$BJ$8, 0)-1))</f>
        <v>9759.8470055026919</v>
      </c>
      <c r="AJ14" s="67">
        <f ca="1">AI14*(1-OFFSET(Mortality_Projection!$D$9,N($A14="Female")*101+Existing_Cohort!$B14+Existing_Cohort!AJ$4-1,MATCH(AJ$5, Mortality_Projection!$D$8:$BJ$8, 0)-1))</f>
        <v>9748.8463056987384</v>
      </c>
      <c r="AK14" s="67">
        <f ca="1">AJ14*(1-OFFSET(Mortality_Projection!$D$9,N($A14="Female")*101+Existing_Cohort!$B14+Existing_Cohort!AK$4-1,MATCH(AK$5, Mortality_Projection!$D$8:$BJ$8, 0)-1))</f>
        <v>9736.9777831039464</v>
      </c>
      <c r="AL14" s="67">
        <f ca="1">AK14*(1-OFFSET(Mortality_Projection!$D$9,N($A14="Female")*101+Existing_Cohort!$B14+Existing_Cohort!AL$4-1,MATCH(AL$5, Mortality_Projection!$D$8:$BJ$8, 0)-1))</f>
        <v>9724.1298270017542</v>
      </c>
      <c r="AM14" s="67">
        <f ca="1">AL14*(1-OFFSET(Mortality_Projection!$D$9,N($A14="Female")*101+Existing_Cohort!$B14+Existing_Cohort!AM$4-1,MATCH(AM$5, Mortality_Projection!$D$8:$BJ$8, 0)-1))</f>
        <v>9710.1959899888698</v>
      </c>
      <c r="AN14" s="67">
        <f ca="1">AM14*(1-OFFSET(Mortality_Projection!$D$9,N($A14="Female")*101+Existing_Cohort!$B14+Existing_Cohort!AN$4-1,MATCH(AN$5, Mortality_Projection!$D$8:$BJ$8, 0)-1))</f>
        <v>9695.0496528512904</v>
      </c>
      <c r="AO14" s="67">
        <f ca="1">AN14*(1-OFFSET(Mortality_Projection!$D$9,N($A14="Female")*101+Existing_Cohort!$B14+Existing_Cohort!AO$4-1,MATCH(AO$5, Mortality_Projection!$D$8:$BJ$8, 0)-1))</f>
        <v>9678.5641185793793</v>
      </c>
      <c r="AP14" s="67">
        <f ca="1">AO14*(1-OFFSET(Mortality_Projection!$D$9,N($A14="Female")*101+Existing_Cohort!$B14+Existing_Cohort!AP$4-1,MATCH(AP$5, Mortality_Projection!$D$8:$BJ$8, 0)-1))</f>
        <v>9660.6067916897136</v>
      </c>
      <c r="AQ14" s="67">
        <f ca="1">AP14*(1-OFFSET(Mortality_Projection!$D$9,N($A14="Female")*101+Existing_Cohort!$B14+Existing_Cohort!AQ$4-1,MATCH(AQ$5, Mortality_Projection!$D$8:$BJ$8, 0)-1))</f>
        <v>9641.0642036449026</v>
      </c>
      <c r="AR14" s="67">
        <f ca="1">AQ14*(1-OFFSET(Mortality_Projection!$D$9,N($A14="Female")*101+Existing_Cohort!$B14+Existing_Cohort!AR$4-1,MATCH(AR$5, Mortality_Projection!$D$8:$BJ$8, 0)-1))</f>
        <v>9619.8353558529743</v>
      </c>
      <c r="AS14" s="67">
        <f ca="1">AR14*(1-OFFSET(Mortality_Projection!$D$9,N($A14="Female")*101+Existing_Cohort!$B14+Existing_Cohort!AS$4-1,MATCH(AS$5, Mortality_Projection!$D$8:$BJ$8, 0)-1))</f>
        <v>9596.849157307417</v>
      </c>
      <c r="AT14" s="67">
        <f ca="1">AS14*(1-OFFSET(Mortality_Projection!$D$9,N($A14="Female")*101+Existing_Cohort!$B14+Existing_Cohort!AT$4-1,MATCH(AT$5, Mortality_Projection!$D$8:$BJ$8, 0)-1))</f>
        <v>9572.0514022057578</v>
      </c>
      <c r="AU14" s="67">
        <f ca="1">AT14*(1-OFFSET(Mortality_Projection!$D$9,N($A14="Female")*101+Existing_Cohort!$B14+Existing_Cohort!AU$4-1,MATCH(AU$5, Mortality_Projection!$D$8:$BJ$8, 0)-1))</f>
        <v>9545.3925797138218</v>
      </c>
      <c r="AV14" s="67">
        <f ca="1">AU14*(1-OFFSET(Mortality_Projection!$D$9,N($A14="Female")*101+Existing_Cohort!$B14+Existing_Cohort!AV$4-1,MATCH(AV$5, Mortality_Projection!$D$8:$BJ$8, 0)-1))</f>
        <v>9516.8505574027295</v>
      </c>
      <c r="AW14" s="67">
        <f ca="1">AV14*(1-OFFSET(Mortality_Projection!$D$9,N($A14="Female")*101+Existing_Cohort!$B14+Existing_Cohort!AW$4-1,MATCH(AW$5, Mortality_Projection!$D$8:$BJ$8, 0)-1))</f>
        <v>9486.4124166037745</v>
      </c>
      <c r="AX14" s="67">
        <f ca="1">AW14*(1-OFFSET(Mortality_Projection!$D$9,N($A14="Female")*101+Existing_Cohort!$B14+Existing_Cohort!AX$4-1,MATCH(AX$5, Mortality_Projection!$D$8:$BJ$8, 0)-1))</f>
        <v>9454.0850913727409</v>
      </c>
      <c r="AY14" s="67">
        <f ca="1">AX14*(1-OFFSET(Mortality_Projection!$D$9,N($A14="Female")*101+Existing_Cohort!$B14+Existing_Cohort!AY$4-1,MATCH(AY$5, Mortality_Projection!$D$8:$BJ$8, 0)-1))</f>
        <v>9419.8888604723761</v>
      </c>
      <c r="AZ14" s="67">
        <f ca="1">AY14*(1-OFFSET(Mortality_Projection!$D$9,N($A14="Female")*101+Existing_Cohort!$B14+Existing_Cohort!AZ$4-1,MATCH(AZ$5, Mortality_Projection!$D$8:$BJ$8, 0)-1))</f>
        <v>9383.8298754772914</v>
      </c>
      <c r="BA14" s="179">
        <f ca="1">AZ14*(1-OFFSET(Mortality_Projection!$D$9,N($A14="Female")*101+Existing_Cohort!$B14+Existing_Cohort!BA$4-1,MATCH(BA$5, Mortality_Projection!$D$8:$BJ$8, 0)-1))</f>
        <v>9345.7958876796383</v>
      </c>
      <c r="BC14" s="67">
        <f t="shared" ca="1" si="22"/>
        <v>2.3354339215402433</v>
      </c>
    </row>
    <row r="15" spans="1:55" x14ac:dyDescent="0.35">
      <c r="A15" s="159" t="s">
        <v>31</v>
      </c>
      <c r="B15">
        <f t="shared" si="23"/>
        <v>9</v>
      </c>
      <c r="C15" s="67">
        <f ca="1">OFFSET(HIST_CHN_Population_Males!$L$17,MATCH(Input!$D$4,HIST_CHN_Population_Males!$K$18:$K$89,0), $B15)</f>
        <v>9814.0830000000005</v>
      </c>
      <c r="D15" s="67">
        <f ca="1">C15*(1-OFFSET(Mortality_Projection!$D$9,N($A15="Female")*101+Existing_Cohort!$B15+Existing_Cohort!D$4-1,MATCH(D$5, Mortality_Projection!$D$8:$BJ$8, 0)-1))</f>
        <v>9811.6576947386257</v>
      </c>
      <c r="E15" s="67">
        <f ca="1">D15*(1-OFFSET(Mortality_Projection!$D$9,N($A15="Female")*101+Existing_Cohort!$B15+Existing_Cohort!E$4-1,MATCH(E$5, Mortality_Projection!$D$8:$BJ$8, 0)-1))</f>
        <v>9809.0787144927217</v>
      </c>
      <c r="F15" s="67">
        <f ca="1">E15*(1-OFFSET(Mortality_Projection!$D$9,N($A15="Female")*101+Existing_Cohort!$B15+Existing_Cohort!F$4-1,MATCH(F$5, Mortality_Projection!$D$8:$BJ$8, 0)-1))</f>
        <v>9806.3026735893163</v>
      </c>
      <c r="G15" s="67">
        <f ca="1">F15*(1-OFFSET(Mortality_Projection!$D$9,N($A15="Female")*101+Existing_Cohort!$B15+Existing_Cohort!G$4-1,MATCH(G$5, Mortality_Projection!$D$8:$BJ$8, 0)-1))</f>
        <v>9803.3158974625567</v>
      </c>
      <c r="H15" s="67">
        <f ca="1">G15*(1-OFFSET(Mortality_Projection!$D$9,N($A15="Female")*101+Existing_Cohort!$B15+Existing_Cohort!H$4-1,MATCH(H$5, Mortality_Projection!$D$8:$BJ$8, 0)-1))</f>
        <v>9800.1053001309665</v>
      </c>
      <c r="I15" s="67">
        <f ca="1">H15*(1-OFFSET(Mortality_Projection!$D$9,N($A15="Female")*101+Existing_Cohort!$B15+Existing_Cohort!I$4-1,MATCH(I$5, Mortality_Projection!$D$8:$BJ$8, 0)-1))</f>
        <v>9796.6766588342653</v>
      </c>
      <c r="J15" s="67">
        <f ca="1">I15*(1-OFFSET(Mortality_Projection!$D$9,N($A15="Female")*101+Existing_Cohort!$B15+Existing_Cohort!J$4-1,MATCH(J$5, Mortality_Projection!$D$8:$BJ$8, 0)-1))</f>
        <v>9793.0446947690398</v>
      </c>
      <c r="K15" s="67">
        <f ca="1">J15*(1-OFFSET(Mortality_Projection!$D$9,N($A15="Female")*101+Existing_Cohort!$B15+Existing_Cohort!K$4-1,MATCH(K$5, Mortality_Projection!$D$8:$BJ$8, 0)-1))</f>
        <v>9789.2326411484555</v>
      </c>
      <c r="L15" s="67">
        <f ca="1">K15*(1-OFFSET(Mortality_Projection!$D$9,N($A15="Female")*101+Existing_Cohort!$B15+Existing_Cohort!L$4-1,MATCH(L$5, Mortality_Projection!$D$8:$BJ$8, 0)-1))</f>
        <v>9785.2718216299127</v>
      </c>
      <c r="M15" s="67">
        <f ca="1">L15*(1-OFFSET(Mortality_Projection!$D$9,N($A15="Female")*101+Existing_Cohort!$B15+Existing_Cohort!M$4-1,MATCH(M$5, Mortality_Projection!$D$8:$BJ$8, 0)-1))</f>
        <v>9781.1838066975215</v>
      </c>
      <c r="N15" s="67">
        <f ca="1">M15*(1-OFFSET(Mortality_Projection!$D$9,N($A15="Female")*101+Existing_Cohort!$B15+Existing_Cohort!N$4-1,MATCH(N$5, Mortality_Projection!$D$8:$BJ$8, 0)-1))</f>
        <v>9776.97223993636</v>
      </c>
      <c r="O15" s="67">
        <f ca="1">N15*(1-OFFSET(Mortality_Projection!$D$9,N($A15="Female")*101+Existing_Cohort!$B15+Existing_Cohort!O$4-1,MATCH(O$5, Mortality_Projection!$D$8:$BJ$8, 0)-1))</f>
        <v>9772.6492106451278</v>
      </c>
      <c r="P15" s="67">
        <f ca="1">O15*(1-OFFSET(Mortality_Projection!$D$9,N($A15="Female")*101+Existing_Cohort!$B15+Existing_Cohort!P$4-1,MATCH(P$5, Mortality_Projection!$D$8:$BJ$8, 0)-1))</f>
        <v>9768.2180276787039</v>
      </c>
      <c r="Q15" s="67">
        <f ca="1">P15*(1-OFFSET(Mortality_Projection!$D$9,N($A15="Female")*101+Existing_Cohort!$B15+Existing_Cohort!Q$4-1,MATCH(Q$5, Mortality_Projection!$D$8:$BJ$8, 0)-1))</f>
        <v>9763.6736323790155</v>
      </c>
      <c r="R15" s="67">
        <f ca="1">Q15*(1-OFFSET(Mortality_Projection!$D$9,N($A15="Female")*101+Existing_Cohort!$B15+Existing_Cohort!R$4-1,MATCH(R$5, Mortality_Projection!$D$8:$BJ$8, 0)-1))</f>
        <v>9759.0112091438223</v>
      </c>
      <c r="S15" s="67">
        <f ca="1">R15*(1-OFFSET(Mortality_Projection!$D$9,N($A15="Female")*101+Existing_Cohort!$B15+Existing_Cohort!S$4-1,MATCH(S$5, Mortality_Projection!$D$8:$BJ$8, 0)-1))</f>
        <v>9754.218069564562</v>
      </c>
      <c r="T15" s="67">
        <f ca="1">S15*(1-OFFSET(Mortality_Projection!$D$9,N($A15="Female")*101+Existing_Cohort!$B15+Existing_Cohort!T$4-1,MATCH(T$5, Mortality_Projection!$D$8:$BJ$8, 0)-1))</f>
        <v>9749.2900658278886</v>
      </c>
      <c r="U15" s="67">
        <f ca="1">T15*(1-OFFSET(Mortality_Projection!$D$9,N($A15="Female")*101+Existing_Cohort!$B15+Existing_Cohort!U$4-1,MATCH(U$5, Mortality_Projection!$D$8:$BJ$8, 0)-1))</f>
        <v>9744.1916061965749</v>
      </c>
      <c r="V15" s="67">
        <f ca="1">U15*(1-OFFSET(Mortality_Projection!$D$9,N($A15="Female")*101+Existing_Cohort!$B15+Existing_Cohort!V$4-1,MATCH(V$5, Mortality_Projection!$D$8:$BJ$8, 0)-1))</f>
        <v>9738.911940949014</v>
      </c>
      <c r="W15" s="67">
        <f ca="1">V15*(1-OFFSET(Mortality_Projection!$D$9,N($A15="Female")*101+Existing_Cohort!$B15+Existing_Cohort!W$4-1,MATCH(W$5, Mortality_Projection!$D$8:$BJ$8, 0)-1))</f>
        <v>9733.417626481265</v>
      </c>
      <c r="X15" s="67">
        <f ca="1">W15*(1-OFFSET(Mortality_Projection!$D$9,N($A15="Female")*101+Existing_Cohort!$B15+Existing_Cohort!X$4-1,MATCH(X$5, Mortality_Projection!$D$8:$BJ$8, 0)-1))</f>
        <v>9727.6841842442172</v>
      </c>
      <c r="Y15" s="67">
        <f ca="1">X15*(1-OFFSET(Mortality_Projection!$D$9,N($A15="Female")*101+Existing_Cohort!$B15+Existing_Cohort!Y$4-1,MATCH(Y$5, Mortality_Projection!$D$8:$BJ$8, 0)-1))</f>
        <v>9721.6730752297608</v>
      </c>
      <c r="Z15" s="67">
        <f ca="1">Y15*(1-OFFSET(Mortality_Projection!$D$9,N($A15="Female")*101+Existing_Cohort!$B15+Existing_Cohort!Z$4-1,MATCH(Z$5, Mortality_Projection!$D$8:$BJ$8, 0)-1))</f>
        <v>9715.3622243741866</v>
      </c>
      <c r="AA15" s="67">
        <f ca="1">Z15*(1-OFFSET(Mortality_Projection!$D$9,N($A15="Female")*101+Existing_Cohort!$B15+Existing_Cohort!AA$4-1,MATCH(AA$5, Mortality_Projection!$D$8:$BJ$8, 0)-1))</f>
        <v>9708.7158176346275</v>
      </c>
      <c r="AB15" s="67">
        <f ca="1">AA15*(1-OFFSET(Mortality_Projection!$D$9,N($A15="Female")*101+Existing_Cohort!$B15+Existing_Cohort!AB$4-1,MATCH(AB$5, Mortality_Projection!$D$8:$BJ$8, 0)-1))</f>
        <v>9701.692282540771</v>
      </c>
      <c r="AC15" s="67">
        <f ca="1">AB15*(1-OFFSET(Mortality_Projection!$D$9,N($A15="Female")*101+Existing_Cohort!$B15+Existing_Cohort!AC$4-1,MATCH(AC$5, Mortality_Projection!$D$8:$BJ$8, 0)-1))</f>
        <v>9694.2589876847123</v>
      </c>
      <c r="AD15" s="67">
        <f ca="1">AC15*(1-OFFSET(Mortality_Projection!$D$9,N($A15="Female")*101+Existing_Cohort!$B15+Existing_Cohort!AD$4-1,MATCH(AD$5, Mortality_Projection!$D$8:$BJ$8, 0)-1))</f>
        <v>9686.37766942294</v>
      </c>
      <c r="AE15" s="67">
        <f ca="1">AD15*(1-OFFSET(Mortality_Projection!$D$9,N($A15="Female")*101+Existing_Cohort!$B15+Existing_Cohort!AE$4-1,MATCH(AE$5, Mortality_Projection!$D$8:$BJ$8, 0)-1))</f>
        <v>9677.9977577717891</v>
      </c>
      <c r="AF15" s="67">
        <f ca="1">AE15*(1-OFFSET(Mortality_Projection!$D$9,N($A15="Female")*101+Existing_Cohort!$B15+Existing_Cohort!AF$4-1,MATCH(AF$5, Mortality_Projection!$D$8:$BJ$8, 0)-1))</f>
        <v>9669.0708969596672</v>
      </c>
      <c r="AG15" s="67">
        <f ca="1">AF15*(1-OFFSET(Mortality_Projection!$D$9,N($A15="Female")*101+Existing_Cohort!$B15+Existing_Cohort!AG$4-1,MATCH(AG$5, Mortality_Projection!$D$8:$BJ$8, 0)-1))</f>
        <v>9659.5372478881218</v>
      </c>
      <c r="AH15" s="67">
        <f ca="1">AG15*(1-OFFSET(Mortality_Projection!$D$9,N($A15="Female")*101+Existing_Cohort!$B15+Existing_Cohort!AH$4-1,MATCH(AH$5, Mortality_Projection!$D$8:$BJ$8, 0)-1))</f>
        <v>9649.3126594090063</v>
      </c>
      <c r="AI15" s="67">
        <f ca="1">AH15*(1-OFFSET(Mortality_Projection!$D$9,N($A15="Female")*101+Existing_Cohort!$B15+Existing_Cohort!AI$4-1,MATCH(AI$5, Mortality_Projection!$D$8:$BJ$8, 0)-1))</f>
        <v>9638.3100167369266</v>
      </c>
      <c r="AJ15" s="67">
        <f ca="1">AI15*(1-OFFSET(Mortality_Projection!$D$9,N($A15="Female")*101+Existing_Cohort!$B15+Existing_Cohort!AJ$4-1,MATCH(AJ$5, Mortality_Projection!$D$8:$BJ$8, 0)-1))</f>
        <v>9626.4395538388853</v>
      </c>
      <c r="AK15" s="67">
        <f ca="1">AJ15*(1-OFFSET(Mortality_Projection!$D$9,N($A15="Female")*101+Existing_Cohort!$B15+Existing_Cohort!AK$4-1,MATCH(AK$5, Mortality_Projection!$D$8:$BJ$8, 0)-1))</f>
        <v>9613.5896795336939</v>
      </c>
      <c r="AL15" s="67">
        <f ca="1">AK15*(1-OFFSET(Mortality_Projection!$D$9,N($A15="Female")*101+Existing_Cohort!$B15+Existing_Cohort!AL$4-1,MATCH(AL$5, Mortality_Projection!$D$8:$BJ$8, 0)-1))</f>
        <v>9599.6539764056633</v>
      </c>
      <c r="AM15" s="67">
        <f ca="1">AL15*(1-OFFSET(Mortality_Projection!$D$9,N($A15="Female")*101+Existing_Cohort!$B15+Existing_Cohort!AM$4-1,MATCH(AM$5, Mortality_Projection!$D$8:$BJ$8, 0)-1))</f>
        <v>9584.5058636554422</v>
      </c>
      <c r="AN15" s="67">
        <f ca="1">AM15*(1-OFFSET(Mortality_Projection!$D$9,N($A15="Female")*101+Existing_Cohort!$B15+Existing_Cohort!AN$4-1,MATCH(AN$5, Mortality_Projection!$D$8:$BJ$8, 0)-1))</f>
        <v>9568.0186964388395</v>
      </c>
      <c r="AO15" s="67">
        <f ca="1">AN15*(1-OFFSET(Mortality_Projection!$D$9,N($A15="Female")*101+Existing_Cohort!$B15+Existing_Cohort!AO$4-1,MATCH(AO$5, Mortality_Projection!$D$8:$BJ$8, 0)-1))</f>
        <v>9550.059946694133</v>
      </c>
      <c r="AP15" s="67">
        <f ca="1">AO15*(1-OFFSET(Mortality_Projection!$D$9,N($A15="Female")*101+Existing_Cohort!$B15+Existing_Cohort!AP$4-1,MATCH(AP$5, Mortality_Projection!$D$8:$BJ$8, 0)-1))</f>
        <v>9530.5162328297847</v>
      </c>
      <c r="AQ15" s="67">
        <f ca="1">AP15*(1-OFFSET(Mortality_Projection!$D$9,N($A15="Female")*101+Existing_Cohort!$B15+Existing_Cohort!AQ$4-1,MATCH(AQ$5, Mortality_Projection!$D$8:$BJ$8, 0)-1))</f>
        <v>9509.2866627201947</v>
      </c>
      <c r="AR15" s="67">
        <f ca="1">AQ15*(1-OFFSET(Mortality_Projection!$D$9,N($A15="Female")*101+Existing_Cohort!$B15+Existing_Cohort!AR$4-1,MATCH(AR$5, Mortality_Projection!$D$8:$BJ$8, 0)-1))</f>
        <v>9486.3002722118908</v>
      </c>
      <c r="AS15" s="67">
        <f ca="1">AR15*(1-OFFSET(Mortality_Projection!$D$9,N($A15="Female")*101+Existing_Cohort!$B15+Existing_Cohort!AS$4-1,MATCH(AS$5, Mortality_Projection!$D$8:$BJ$8, 0)-1))</f>
        <v>9461.5030010149585</v>
      </c>
      <c r="AT15" s="67">
        <f ca="1">AS15*(1-OFFSET(Mortality_Projection!$D$9,N($A15="Female")*101+Existing_Cohort!$B15+Existing_Cohort!AT$4-1,MATCH(AT$5, Mortality_Projection!$D$8:$BJ$8, 0)-1))</f>
        <v>9434.8455021986847</v>
      </c>
      <c r="AU15" s="67">
        <f ca="1">AT15*(1-OFFSET(Mortality_Projection!$D$9,N($A15="Female")*101+Existing_Cohort!$B15+Existing_Cohort!AU$4-1,MATCH(AU$5, Mortality_Projection!$D$8:$BJ$8, 0)-1))</f>
        <v>9406.3058243927535</v>
      </c>
      <c r="AV15" s="67">
        <f ca="1">AU15*(1-OFFSET(Mortality_Projection!$D$9,N($A15="Female")*101+Existing_Cohort!$B15+Existing_Cohort!AV$4-1,MATCH(AV$5, Mortality_Projection!$D$8:$BJ$8, 0)-1))</f>
        <v>9375.8712457784277</v>
      </c>
      <c r="AW15" s="67">
        <f ca="1">AV15*(1-OFFSET(Mortality_Projection!$D$9,N($A15="Female")*101+Existing_Cohort!$B15+Existing_Cohort!AW$4-1,MATCH(AW$5, Mortality_Projection!$D$8:$BJ$8, 0)-1))</f>
        <v>9343.5489104041371</v>
      </c>
      <c r="AX15" s="67">
        <f ca="1">AW15*(1-OFFSET(Mortality_Projection!$D$9,N($A15="Female")*101+Existing_Cohort!$B15+Existing_Cohort!AX$4-1,MATCH(AX$5, Mortality_Projection!$D$8:$BJ$8, 0)-1))</f>
        <v>9309.3593179707896</v>
      </c>
      <c r="AY15" s="67">
        <f ca="1">AX15*(1-OFFSET(Mortality_Projection!$D$9,N($A15="Female")*101+Existing_Cohort!$B15+Existing_Cohort!AY$4-1,MATCH(AY$5, Mortality_Projection!$D$8:$BJ$8, 0)-1))</f>
        <v>9273.3088556460225</v>
      </c>
      <c r="AZ15" s="67">
        <f ca="1">AY15*(1-OFFSET(Mortality_Projection!$D$9,N($A15="Female")*101+Existing_Cohort!$B15+Existing_Cohort!AZ$4-1,MATCH(AZ$5, Mortality_Projection!$D$8:$BJ$8, 0)-1))</f>
        <v>9235.2855572191202</v>
      </c>
      <c r="BA15" s="179">
        <f ca="1">AZ15*(1-OFFSET(Mortality_Projection!$D$9,N($A15="Female")*101+Existing_Cohort!$B15+Existing_Cohort!BA$4-1,MATCH(BA$5, Mortality_Projection!$D$8:$BJ$8, 0)-1))</f>
        <v>9195.041196802591</v>
      </c>
      <c r="BC15" s="67">
        <f t="shared" ca="1" si="22"/>
        <v>2.4253052613748878</v>
      </c>
    </row>
    <row r="16" spans="1:55" x14ac:dyDescent="0.35">
      <c r="A16" s="159" t="s">
        <v>31</v>
      </c>
      <c r="B16">
        <f t="shared" si="23"/>
        <v>10</v>
      </c>
      <c r="C16" s="67">
        <f ca="1">OFFSET(HIST_CHN_Population_Males!$L$17,MATCH(Input!$D$4,HIST_CHN_Population_Males!$K$18:$K$89,0), $B16)</f>
        <v>9468.1890000000003</v>
      </c>
      <c r="D16" s="67">
        <f ca="1">C16*(1-OFFSET(Mortality_Projection!$D$9,N($A16="Female")*101+Existing_Cohort!$B16+Existing_Cohort!D$4-1,MATCH(D$5, Mortality_Projection!$D$8:$BJ$8, 0)-1))</f>
        <v>9465.6713470016712</v>
      </c>
      <c r="E16" s="67">
        <f ca="1">D16*(1-OFFSET(Mortality_Projection!$D$9,N($A16="Female")*101+Existing_Cohort!$B16+Existing_Cohort!E$4-1,MATCH(E$5, Mortality_Projection!$D$8:$BJ$8, 0)-1))</f>
        <v>9462.9613276685413</v>
      </c>
      <c r="F16" s="67">
        <f ca="1">E16*(1-OFFSET(Mortality_Projection!$D$9,N($A16="Female")*101+Existing_Cohort!$B16+Existing_Cohort!F$4-1,MATCH(F$5, Mortality_Projection!$D$8:$BJ$8, 0)-1))</f>
        <v>9460.0455945538088</v>
      </c>
      <c r="G16" s="67">
        <f ca="1">F16*(1-OFFSET(Mortality_Projection!$D$9,N($A16="Female")*101+Existing_Cohort!$B16+Existing_Cohort!G$4-1,MATCH(G$5, Mortality_Projection!$D$8:$BJ$8, 0)-1))</f>
        <v>9456.9113751212572</v>
      </c>
      <c r="H16" s="67">
        <f ca="1">G16*(1-OFFSET(Mortality_Projection!$D$9,N($A16="Female")*101+Existing_Cohort!$B16+Existing_Cohort!H$4-1,MATCH(H$5, Mortality_Projection!$D$8:$BJ$8, 0)-1))</f>
        <v>9453.5643115961375</v>
      </c>
      <c r="I16" s="67">
        <f ca="1">H16*(1-OFFSET(Mortality_Projection!$D$9,N($A16="Female")*101+Existing_Cohort!$B16+Existing_Cohort!I$4-1,MATCH(I$5, Mortality_Projection!$D$8:$BJ$8, 0)-1))</f>
        <v>9450.0187774036349</v>
      </c>
      <c r="J16" s="67">
        <f ca="1">I16*(1-OFFSET(Mortality_Projection!$D$9,N($A16="Female")*101+Existing_Cohort!$B16+Existing_Cohort!J$4-1,MATCH(J$5, Mortality_Projection!$D$8:$BJ$8, 0)-1))</f>
        <v>9446.2974553043532</v>
      </c>
      <c r="K16" s="67">
        <f ca="1">J16*(1-OFFSET(Mortality_Projection!$D$9,N($A16="Female")*101+Existing_Cohort!$B16+Existing_Cohort!K$4-1,MATCH(K$5, Mortality_Projection!$D$8:$BJ$8, 0)-1))</f>
        <v>9442.4309256335673</v>
      </c>
      <c r="L16" s="67">
        <f ca="1">K16*(1-OFFSET(Mortality_Projection!$D$9,N($A16="Female")*101+Existing_Cohort!$B16+Existing_Cohort!L$4-1,MATCH(L$5, Mortality_Projection!$D$8:$BJ$8, 0)-1))</f>
        <v>9438.4402473096925</v>
      </c>
      <c r="M16" s="67">
        <f ca="1">L16*(1-OFFSET(Mortality_Projection!$D$9,N($A16="Female")*101+Existing_Cohort!$B16+Existing_Cohort!M$4-1,MATCH(M$5, Mortality_Projection!$D$8:$BJ$8, 0)-1))</f>
        <v>9434.328978945834</v>
      </c>
      <c r="N16" s="67">
        <f ca="1">M16*(1-OFFSET(Mortality_Projection!$D$9,N($A16="Female")*101+Existing_Cohort!$B16+Existing_Cohort!N$4-1,MATCH(N$5, Mortality_Projection!$D$8:$BJ$8, 0)-1))</f>
        <v>9430.1089236788957</v>
      </c>
      <c r="O16" s="67">
        <f ca="1">N16*(1-OFFSET(Mortality_Projection!$D$9,N($A16="Female")*101+Existing_Cohort!$B16+Existing_Cohort!O$4-1,MATCH(O$5, Mortality_Projection!$D$8:$BJ$8, 0)-1))</f>
        <v>9425.7833132050655</v>
      </c>
      <c r="P16" s="67">
        <f ca="1">O16*(1-OFFSET(Mortality_Projection!$D$9,N($A16="Female")*101+Existing_Cohort!$B16+Existing_Cohort!P$4-1,MATCH(P$5, Mortality_Projection!$D$8:$BJ$8, 0)-1))</f>
        <v>9421.3472110820348</v>
      </c>
      <c r="Q16" s="67">
        <f ca="1">P16*(1-OFFSET(Mortality_Projection!$D$9,N($A16="Female")*101+Existing_Cohort!$B16+Existing_Cohort!Q$4-1,MATCH(Q$5, Mortality_Projection!$D$8:$BJ$8, 0)-1))</f>
        <v>9416.7959182799132</v>
      </c>
      <c r="R16" s="67">
        <f ca="1">Q16*(1-OFFSET(Mortality_Projection!$D$9,N($A16="Female")*101+Existing_Cohort!$B16+Existing_Cohort!R$4-1,MATCH(R$5, Mortality_Projection!$D$8:$BJ$8, 0)-1))</f>
        <v>9412.1170508077485</v>
      </c>
      <c r="S16" s="67">
        <f ca="1">R16*(1-OFFSET(Mortality_Projection!$D$9,N($A16="Female")*101+Existing_Cohort!$B16+Existing_Cohort!S$4-1,MATCH(S$5, Mortality_Projection!$D$8:$BJ$8, 0)-1))</f>
        <v>9407.3065619431436</v>
      </c>
      <c r="T16" s="67">
        <f ca="1">S16*(1-OFFSET(Mortality_Projection!$D$9,N($A16="Female")*101+Existing_Cohort!$B16+Existing_Cohort!T$4-1,MATCH(T$5, Mortality_Projection!$D$8:$BJ$8, 0)-1))</f>
        <v>9402.3297112006658</v>
      </c>
      <c r="U16" s="67">
        <f ca="1">T16*(1-OFFSET(Mortality_Projection!$D$9,N($A16="Female")*101+Existing_Cohort!$B16+Existing_Cohort!U$4-1,MATCH(U$5, Mortality_Projection!$D$8:$BJ$8, 0)-1))</f>
        <v>9397.17600834515</v>
      </c>
      <c r="V16" s="67">
        <f ca="1">U16*(1-OFFSET(Mortality_Projection!$D$9,N($A16="Female")*101+Existing_Cohort!$B16+Existing_Cohort!V$4-1,MATCH(V$5, Mortality_Projection!$D$8:$BJ$8, 0)-1))</f>
        <v>9391.8128112016275</v>
      </c>
      <c r="W16" s="67">
        <f ca="1">V16*(1-OFFSET(Mortality_Projection!$D$9,N($A16="Female")*101+Existing_Cohort!$B16+Existing_Cohort!W$4-1,MATCH(W$5, Mortality_Projection!$D$8:$BJ$8, 0)-1))</f>
        <v>9386.216229630767</v>
      </c>
      <c r="X16" s="67">
        <f ca="1">W16*(1-OFFSET(Mortality_Projection!$D$9,N($A16="Female")*101+Existing_Cohort!$B16+Existing_Cohort!X$4-1,MATCH(X$5, Mortality_Projection!$D$8:$BJ$8, 0)-1))</f>
        <v>9380.3486495867564</v>
      </c>
      <c r="Y16" s="67">
        <f ca="1">X16*(1-OFFSET(Mortality_Projection!$D$9,N($A16="Female")*101+Existing_Cohort!$B16+Existing_Cohort!Y$4-1,MATCH(Y$5, Mortality_Projection!$D$8:$BJ$8, 0)-1))</f>
        <v>9374.188529035946</v>
      </c>
      <c r="Z16" s="67">
        <f ca="1">Y16*(1-OFFSET(Mortality_Projection!$D$9,N($A16="Female")*101+Existing_Cohort!$B16+Existing_Cohort!Z$4-1,MATCH(Z$5, Mortality_Projection!$D$8:$BJ$8, 0)-1))</f>
        <v>9367.7009161485294</v>
      </c>
      <c r="AA16" s="67">
        <f ca="1">Z16*(1-OFFSET(Mortality_Projection!$D$9,N($A16="Female")*101+Existing_Cohort!$B16+Existing_Cohort!AA$4-1,MATCH(AA$5, Mortality_Projection!$D$8:$BJ$8, 0)-1))</f>
        <v>9360.845239739363</v>
      </c>
      <c r="AB16" s="67">
        <f ca="1">AA16*(1-OFFSET(Mortality_Projection!$D$9,N($A16="Female")*101+Existing_Cohort!$B16+Existing_Cohort!AB$4-1,MATCH(AB$5, Mortality_Projection!$D$8:$BJ$8, 0)-1))</f>
        <v>9353.5896577134044</v>
      </c>
      <c r="AC16" s="67">
        <f ca="1">AB16*(1-OFFSET(Mortality_Projection!$D$9,N($A16="Female")*101+Existing_Cohort!$B16+Existing_Cohort!AC$4-1,MATCH(AC$5, Mortality_Projection!$D$8:$BJ$8, 0)-1))</f>
        <v>9345.8968321059256</v>
      </c>
      <c r="AD16" s="67">
        <f ca="1">AC16*(1-OFFSET(Mortality_Projection!$D$9,N($A16="Female")*101+Existing_Cohort!$B16+Existing_Cohort!AD$4-1,MATCH(AD$5, Mortality_Projection!$D$8:$BJ$8, 0)-1))</f>
        <v>9337.7174150870051</v>
      </c>
      <c r="AE16" s="67">
        <f ca="1">AD16*(1-OFFSET(Mortality_Projection!$D$9,N($A16="Female")*101+Existing_Cohort!$B16+Existing_Cohort!AE$4-1,MATCH(AE$5, Mortality_Projection!$D$8:$BJ$8, 0)-1))</f>
        <v>9329.004222780346</v>
      </c>
      <c r="AF16" s="67">
        <f ca="1">AE16*(1-OFFSET(Mortality_Projection!$D$9,N($A16="Female")*101+Existing_Cohort!$B16+Existing_Cohort!AF$4-1,MATCH(AF$5, Mortality_Projection!$D$8:$BJ$8, 0)-1))</f>
        <v>9319.6988659171111</v>
      </c>
      <c r="AG16" s="67">
        <f ca="1">AF16*(1-OFFSET(Mortality_Projection!$D$9,N($A16="Female")*101+Existing_Cohort!$B16+Existing_Cohort!AG$4-1,MATCH(AG$5, Mortality_Projection!$D$8:$BJ$8, 0)-1))</f>
        <v>9309.7192294305387</v>
      </c>
      <c r="AH16" s="67">
        <f ca="1">AG16*(1-OFFSET(Mortality_Projection!$D$9,N($A16="Female")*101+Existing_Cohort!$B16+Existing_Cohort!AH$4-1,MATCH(AH$5, Mortality_Projection!$D$8:$BJ$8, 0)-1))</f>
        <v>9298.9803110957619</v>
      </c>
      <c r="AI16" s="67">
        <f ca="1">AH16*(1-OFFSET(Mortality_Projection!$D$9,N($A16="Female")*101+Existing_Cohort!$B16+Existing_Cohort!AI$4-1,MATCH(AI$5, Mortality_Projection!$D$8:$BJ$8, 0)-1))</f>
        <v>9287.3945273434347</v>
      </c>
      <c r="AJ16" s="67">
        <f ca="1">AI16*(1-OFFSET(Mortality_Projection!$D$9,N($A16="Female")*101+Existing_Cohort!$B16+Existing_Cohort!AJ$4-1,MATCH(AJ$5, Mortality_Projection!$D$8:$BJ$8, 0)-1))</f>
        <v>9274.8530004890999</v>
      </c>
      <c r="AK16" s="67">
        <f ca="1">AJ16*(1-OFFSET(Mortality_Projection!$D$9,N($A16="Female")*101+Existing_Cohort!$B16+Existing_Cohort!AK$4-1,MATCH(AK$5, Mortality_Projection!$D$8:$BJ$8, 0)-1))</f>
        <v>9261.2519120203197</v>
      </c>
      <c r="AL16" s="67">
        <f ca="1">AK16*(1-OFFSET(Mortality_Projection!$D$9,N($A16="Female")*101+Existing_Cohort!$B16+Existing_Cohort!AL$4-1,MATCH(AL$5, Mortality_Projection!$D$8:$BJ$8, 0)-1))</f>
        <v>9246.4677751756099</v>
      </c>
      <c r="AM16" s="67">
        <f ca="1">AL16*(1-OFFSET(Mortality_Projection!$D$9,N($A16="Female")*101+Existing_Cohort!$B16+Existing_Cohort!AM$4-1,MATCH(AM$5, Mortality_Projection!$D$8:$BJ$8, 0)-1))</f>
        <v>9230.3770542695784</v>
      </c>
      <c r="AN16" s="67">
        <f ca="1">AM16*(1-OFFSET(Mortality_Projection!$D$9,N($A16="Female")*101+Existing_Cohort!$B16+Existing_Cohort!AN$4-1,MATCH(AN$5, Mortality_Projection!$D$8:$BJ$8, 0)-1))</f>
        <v>9212.8504875005965</v>
      </c>
      <c r="AO16" s="67">
        <f ca="1">AN16*(1-OFFSET(Mortality_Projection!$D$9,N($A16="Female")*101+Existing_Cohort!$B16+Existing_Cohort!AO$4-1,MATCH(AO$5, Mortality_Projection!$D$8:$BJ$8, 0)-1))</f>
        <v>9193.7775165450967</v>
      </c>
      <c r="AP16" s="67">
        <f ca="1">AO16*(1-OFFSET(Mortality_Projection!$D$9,N($A16="Female")*101+Existing_Cohort!$B16+Existing_Cohort!AP$4-1,MATCH(AP$5, Mortality_Projection!$D$8:$BJ$8, 0)-1))</f>
        <v>9173.0597902707523</v>
      </c>
      <c r="AQ16" s="67">
        <f ca="1">AP16*(1-OFFSET(Mortality_Projection!$D$9,N($A16="Female")*101+Existing_Cohort!$B16+Existing_Cohort!AQ$4-1,MATCH(AQ$5, Mortality_Projection!$D$8:$BJ$8, 0)-1))</f>
        <v>9150.6281830674216</v>
      </c>
      <c r="AR16" s="67">
        <f ca="1">AQ16*(1-OFFSET(Mortality_Projection!$D$9,N($A16="Female")*101+Existing_Cohort!$B16+Existing_Cohort!AR$4-1,MATCH(AR$5, Mortality_Projection!$D$8:$BJ$8, 0)-1))</f>
        <v>9126.4300834778951</v>
      </c>
      <c r="AS16" s="67">
        <f ca="1">AR16*(1-OFFSET(Mortality_Projection!$D$9,N($A16="Female")*101+Existing_Cohort!$B16+Existing_Cohort!AS$4-1,MATCH(AS$5, Mortality_Projection!$D$8:$BJ$8, 0)-1))</f>
        <v>9100.4174977462953</v>
      </c>
      <c r="AT16" s="67">
        <f ca="1">AS16*(1-OFFSET(Mortality_Projection!$D$9,N($A16="Female")*101+Existing_Cohort!$B16+Existing_Cohort!AT$4-1,MATCH(AT$5, Mortality_Projection!$D$8:$BJ$8, 0)-1))</f>
        <v>9072.5691831662807</v>
      </c>
      <c r="AU16" s="67">
        <f ca="1">AT16*(1-OFFSET(Mortality_Projection!$D$9,N($A16="Female")*101+Existing_Cohort!$B16+Existing_Cohort!AU$4-1,MATCH(AU$5, Mortality_Projection!$D$8:$BJ$8, 0)-1))</f>
        <v>9042.8729193130966</v>
      </c>
      <c r="AV16" s="67">
        <f ca="1">AU16*(1-OFFSET(Mortality_Projection!$D$9,N($A16="Female")*101+Existing_Cohort!$B16+Existing_Cohort!AV$4-1,MATCH(AV$5, Mortality_Projection!$D$8:$BJ$8, 0)-1))</f>
        <v>9011.3358849413526</v>
      </c>
      <c r="AW16" s="67">
        <f ca="1">AV16*(1-OFFSET(Mortality_Projection!$D$9,N($A16="Female")*101+Existing_Cohort!$B16+Existing_Cohort!AW$4-1,MATCH(AW$5, Mortality_Projection!$D$8:$BJ$8, 0)-1))</f>
        <v>8977.9783027763206</v>
      </c>
      <c r="AX16" s="67">
        <f ca="1">AW16*(1-OFFSET(Mortality_Projection!$D$9,N($A16="Female")*101+Existing_Cohort!$B16+Existing_Cohort!AX$4-1,MATCH(AX$5, Mortality_Projection!$D$8:$BJ$8, 0)-1))</f>
        <v>8942.8066381637873</v>
      </c>
      <c r="AY16" s="67">
        <f ca="1">AX16*(1-OFFSET(Mortality_Projection!$D$9,N($A16="Female")*101+Existing_Cohort!$B16+Existing_Cohort!AY$4-1,MATCH(AY$5, Mortality_Projection!$D$8:$BJ$8, 0)-1))</f>
        <v>8905.7119067909262</v>
      </c>
      <c r="AZ16" s="67">
        <f ca="1">AY16*(1-OFFSET(Mortality_Projection!$D$9,N($A16="Female")*101+Existing_Cohort!$B16+Existing_Cohort!AZ$4-1,MATCH(AZ$5, Mortality_Projection!$D$8:$BJ$8, 0)-1))</f>
        <v>8866.45223455206</v>
      </c>
      <c r="BA16" s="179">
        <f ca="1">AZ16*(1-OFFSET(Mortality_Projection!$D$9,N($A16="Female")*101+Existing_Cohort!$B16+Existing_Cohort!BA$4-1,MATCH(BA$5, Mortality_Projection!$D$8:$BJ$8, 0)-1))</f>
        <v>8824.6674733245127</v>
      </c>
      <c r="BC16" s="67">
        <f t="shared" ca="1" si="22"/>
        <v>2.5176529983291402</v>
      </c>
    </row>
    <row r="17" spans="1:55" x14ac:dyDescent="0.35">
      <c r="A17" s="159" t="s">
        <v>31</v>
      </c>
      <c r="B17">
        <f t="shared" si="23"/>
        <v>11</v>
      </c>
      <c r="C17" s="67">
        <f ca="1">OFFSET(HIST_CHN_Population_Males!$L$17,MATCH(Input!$D$4,HIST_CHN_Population_Males!$K$18:$K$89,0), $B17)</f>
        <v>9528.9480000000003</v>
      </c>
      <c r="D17" s="67">
        <f ca="1">C17*(1-OFFSET(Mortality_Projection!$D$9,N($A17="Female")*101+Existing_Cohort!$B17+Existing_Cohort!D$4-1,MATCH(D$5, Mortality_Projection!$D$8:$BJ$8, 0)-1))</f>
        <v>9526.1881260262871</v>
      </c>
      <c r="E17" s="67">
        <f ca="1">D17*(1-OFFSET(Mortality_Projection!$D$9,N($A17="Female")*101+Existing_Cohort!$B17+Existing_Cohort!E$4-1,MATCH(E$5, Mortality_Projection!$D$8:$BJ$8, 0)-1))</f>
        <v>9523.2187637679217</v>
      </c>
      <c r="F17" s="67">
        <f ca="1">E17*(1-OFFSET(Mortality_Projection!$D$9,N($A17="Female")*101+Existing_Cohort!$B17+Existing_Cohort!F$4-1,MATCH(F$5, Mortality_Projection!$D$8:$BJ$8, 0)-1))</f>
        <v>9520.0269080131875</v>
      </c>
      <c r="G17" s="67">
        <f ca="1">F17*(1-OFFSET(Mortality_Projection!$D$9,N($A17="Female")*101+Existing_Cohort!$B17+Existing_Cohort!G$4-1,MATCH(G$5, Mortality_Projection!$D$8:$BJ$8, 0)-1))</f>
        <v>9516.6183072395561</v>
      </c>
      <c r="H17" s="67">
        <f ca="1">G17*(1-OFFSET(Mortality_Projection!$D$9,N($A17="Female")*101+Existing_Cohort!$B17+Existing_Cohort!H$4-1,MATCH(H$5, Mortality_Projection!$D$8:$BJ$8, 0)-1))</f>
        <v>9513.00760169971</v>
      </c>
      <c r="I17" s="67">
        <f ca="1">H17*(1-OFFSET(Mortality_Projection!$D$9,N($A17="Female")*101+Existing_Cohort!$B17+Existing_Cohort!I$4-1,MATCH(I$5, Mortality_Projection!$D$8:$BJ$8, 0)-1))</f>
        <v>9509.2178935933862</v>
      </c>
      <c r="J17" s="67">
        <f ca="1">I17*(1-OFFSET(Mortality_Projection!$D$9,N($A17="Female")*101+Existing_Cohort!$B17+Existing_Cohort!J$4-1,MATCH(J$5, Mortality_Projection!$D$8:$BJ$8, 0)-1))</f>
        <v>9505.2803275107053</v>
      </c>
      <c r="K17" s="67">
        <f ca="1">J17*(1-OFFSET(Mortality_Projection!$D$9,N($A17="Female")*101+Existing_Cohort!$B17+Existing_Cohort!K$4-1,MATCH(K$5, Mortality_Projection!$D$8:$BJ$8, 0)-1))</f>
        <v>9501.216351259196</v>
      </c>
      <c r="L17" s="67">
        <f ca="1">K17*(1-OFFSET(Mortality_Projection!$D$9,N($A17="Female")*101+Existing_Cohort!$B17+Existing_Cohort!L$4-1,MATCH(L$5, Mortality_Projection!$D$8:$BJ$8, 0)-1))</f>
        <v>9497.029590650367</v>
      </c>
      <c r="M17" s="67">
        <f ca="1">L17*(1-OFFSET(Mortality_Projection!$D$9,N($A17="Female")*101+Existing_Cohort!$B17+Existing_Cohort!M$4-1,MATCH(M$5, Mortality_Projection!$D$8:$BJ$8, 0)-1))</f>
        <v>9492.7320673507547</v>
      </c>
      <c r="N17" s="67">
        <f ca="1">M17*(1-OFFSET(Mortality_Projection!$D$9,N($A17="Female")*101+Existing_Cohort!$B17+Existing_Cohort!N$4-1,MATCH(N$5, Mortality_Projection!$D$8:$BJ$8, 0)-1))</f>
        <v>9488.3270740888456</v>
      </c>
      <c r="O17" s="67">
        <f ca="1">N17*(1-OFFSET(Mortality_Projection!$D$9,N($A17="Female")*101+Existing_Cohort!$B17+Existing_Cohort!O$4-1,MATCH(O$5, Mortality_Projection!$D$8:$BJ$8, 0)-1))</f>
        <v>9483.8095855743268</v>
      </c>
      <c r="P17" s="67">
        <f ca="1">O17*(1-OFFSET(Mortality_Projection!$D$9,N($A17="Female")*101+Existing_Cohort!$B17+Existing_Cohort!P$4-1,MATCH(P$5, Mortality_Projection!$D$8:$BJ$8, 0)-1))</f>
        <v>9479.1748184380358</v>
      </c>
      <c r="Q17" s="67">
        <f ca="1">P17*(1-OFFSET(Mortality_Projection!$D$9,N($A17="Female")*101+Existing_Cohort!$B17+Existing_Cohort!Q$4-1,MATCH(Q$5, Mortality_Projection!$D$8:$BJ$8, 0)-1))</f>
        <v>9474.4101636015293</v>
      </c>
      <c r="R17" s="67">
        <f ca="1">Q17*(1-OFFSET(Mortality_Projection!$D$9,N($A17="Female")*101+Existing_Cohort!$B17+Existing_Cohort!R$4-1,MATCH(R$5, Mortality_Projection!$D$8:$BJ$8, 0)-1))</f>
        <v>9469.5115024156075</v>
      </c>
      <c r="S17" s="67">
        <f ca="1">R17*(1-OFFSET(Mortality_Projection!$D$9,N($A17="Female")*101+Existing_Cohort!$B17+Existing_Cohort!S$4-1,MATCH(S$5, Mortality_Projection!$D$8:$BJ$8, 0)-1))</f>
        <v>9464.443460224873</v>
      </c>
      <c r="T17" s="67">
        <f ca="1">S17*(1-OFFSET(Mortality_Projection!$D$9,N($A17="Female")*101+Existing_Cohort!$B17+Existing_Cohort!T$4-1,MATCH(T$5, Mortality_Projection!$D$8:$BJ$8, 0)-1))</f>
        <v>9459.1953577561417</v>
      </c>
      <c r="U17" s="67">
        <f ca="1">T17*(1-OFFSET(Mortality_Projection!$D$9,N($A17="Female")*101+Existing_Cohort!$B17+Existing_Cohort!U$4-1,MATCH(U$5, Mortality_Projection!$D$8:$BJ$8, 0)-1))</f>
        <v>9453.7339585692589</v>
      </c>
      <c r="V17" s="67">
        <f ca="1">U17*(1-OFFSET(Mortality_Projection!$D$9,N($A17="Female")*101+Existing_Cohort!$B17+Existing_Cohort!V$4-1,MATCH(V$5, Mortality_Projection!$D$8:$BJ$8, 0)-1))</f>
        <v>9448.0349394648947</v>
      </c>
      <c r="W17" s="67">
        <f ca="1">V17*(1-OFFSET(Mortality_Projection!$D$9,N($A17="Female")*101+Existing_Cohort!$B17+Existing_Cohort!W$4-1,MATCH(W$5, Mortality_Projection!$D$8:$BJ$8, 0)-1))</f>
        <v>9442.0600030891655</v>
      </c>
      <c r="X17" s="67">
        <f ca="1">W17*(1-OFFSET(Mortality_Projection!$D$9,N($A17="Female")*101+Existing_Cohort!$B17+Existing_Cohort!X$4-1,MATCH(X$5, Mortality_Projection!$D$8:$BJ$8, 0)-1))</f>
        <v>9435.7872193799103</v>
      </c>
      <c r="Y17" s="67">
        <f ca="1">X17*(1-OFFSET(Mortality_Projection!$D$9,N($A17="Female")*101+Existing_Cohort!$B17+Existing_Cohort!Y$4-1,MATCH(Y$5, Mortality_Projection!$D$8:$BJ$8, 0)-1))</f>
        <v>9429.1810042935704</v>
      </c>
      <c r="Z17" s="67">
        <f ca="1">Y17*(1-OFFSET(Mortality_Projection!$D$9,N($A17="Female")*101+Existing_Cohort!$B17+Existing_Cohort!Z$4-1,MATCH(Z$5, Mortality_Projection!$D$8:$BJ$8, 0)-1))</f>
        <v>9422.2000532403308</v>
      </c>
      <c r="AA17" s="67">
        <f ca="1">Z17*(1-OFFSET(Mortality_Projection!$D$9,N($A17="Female")*101+Existing_Cohort!$B17+Existing_Cohort!AA$4-1,MATCH(AA$5, Mortality_Projection!$D$8:$BJ$8, 0)-1))</f>
        <v>9414.8119519938646</v>
      </c>
      <c r="AB17" s="67">
        <f ca="1">AA17*(1-OFFSET(Mortality_Projection!$D$9,N($A17="Female")*101+Existing_Cohort!$B17+Existing_Cohort!AB$4-1,MATCH(AB$5, Mortality_Projection!$D$8:$BJ$8, 0)-1))</f>
        <v>9406.9786918426071</v>
      </c>
      <c r="AC17" s="67">
        <f ca="1">AB17*(1-OFFSET(Mortality_Projection!$D$9,N($A17="Female")*101+Existing_Cohort!$B17+Existing_Cohort!AC$4-1,MATCH(AC$5, Mortality_Projection!$D$8:$BJ$8, 0)-1))</f>
        <v>9398.6500371827242</v>
      </c>
      <c r="AD17" s="67">
        <f ca="1">AC17*(1-OFFSET(Mortality_Projection!$D$9,N($A17="Female")*101+Existing_Cohort!$B17+Existing_Cohort!AD$4-1,MATCH(AD$5, Mortality_Projection!$D$8:$BJ$8, 0)-1))</f>
        <v>9389.7779586457218</v>
      </c>
      <c r="AE17" s="67">
        <f ca="1">AD17*(1-OFFSET(Mortality_Projection!$D$9,N($A17="Female")*101+Existing_Cohort!$B17+Existing_Cohort!AE$4-1,MATCH(AE$5, Mortality_Projection!$D$8:$BJ$8, 0)-1))</f>
        <v>9380.3030203062845</v>
      </c>
      <c r="AF17" s="67">
        <f ca="1">AE17*(1-OFFSET(Mortality_Projection!$D$9,N($A17="Female")*101+Existing_Cohort!$B17+Existing_Cohort!AF$4-1,MATCH(AF$5, Mortality_Projection!$D$8:$BJ$8, 0)-1))</f>
        <v>9370.1416322592468</v>
      </c>
      <c r="AG17" s="67">
        <f ca="1">AF17*(1-OFFSET(Mortality_Projection!$D$9,N($A17="Female")*101+Existing_Cohort!$B17+Existing_Cohort!AG$4-1,MATCH(AG$5, Mortality_Projection!$D$8:$BJ$8, 0)-1))</f>
        <v>9359.2072705023111</v>
      </c>
      <c r="AH17" s="67">
        <f ca="1">AG17*(1-OFFSET(Mortality_Projection!$D$9,N($A17="Female")*101+Existing_Cohort!$B17+Existing_Cohort!AH$4-1,MATCH(AH$5, Mortality_Projection!$D$8:$BJ$8, 0)-1))</f>
        <v>9347.4107892540032</v>
      </c>
      <c r="AI17" s="67">
        <f ca="1">AH17*(1-OFFSET(Mortality_Projection!$D$9,N($A17="Female")*101+Existing_Cohort!$B17+Existing_Cohort!AI$4-1,MATCH(AI$5, Mortality_Projection!$D$8:$BJ$8, 0)-1))</f>
        <v>9334.6413692122878</v>
      </c>
      <c r="AJ17" s="67">
        <f ca="1">AI17*(1-OFFSET(Mortality_Projection!$D$9,N($A17="Female")*101+Existing_Cohort!$B17+Existing_Cohort!AJ$4-1,MATCH(AJ$5, Mortality_Projection!$D$8:$BJ$8, 0)-1))</f>
        <v>9320.7933520195584</v>
      </c>
      <c r="AK17" s="67">
        <f ca="1">AJ17*(1-OFFSET(Mortality_Projection!$D$9,N($A17="Female")*101+Existing_Cohort!$B17+Existing_Cohort!AK$4-1,MATCH(AK$5, Mortality_Projection!$D$8:$BJ$8, 0)-1))</f>
        <v>9305.7410653026109</v>
      </c>
      <c r="AL17" s="67">
        <f ca="1">AK17*(1-OFFSET(Mortality_Projection!$D$9,N($A17="Female")*101+Existing_Cohort!$B17+Existing_Cohort!AL$4-1,MATCH(AL$5, Mortality_Projection!$D$8:$BJ$8, 0)-1))</f>
        <v>9289.358800862683</v>
      </c>
      <c r="AM17" s="67">
        <f ca="1">AL17*(1-OFFSET(Mortality_Projection!$D$9,N($A17="Female")*101+Existing_Cohort!$B17+Existing_Cohort!AM$4-1,MATCH(AM$5, Mortality_Projection!$D$8:$BJ$8, 0)-1))</f>
        <v>9271.5150367334118</v>
      </c>
      <c r="AN17" s="67">
        <f ca="1">AM17*(1-OFFSET(Mortality_Projection!$D$9,N($A17="Female")*101+Existing_Cohort!$B17+Existing_Cohort!AN$4-1,MATCH(AN$5, Mortality_Projection!$D$8:$BJ$8, 0)-1))</f>
        <v>9252.0973112233751</v>
      </c>
      <c r="AO17" s="67">
        <f ca="1">AN17*(1-OFFSET(Mortality_Projection!$D$9,N($A17="Female")*101+Existing_Cohort!$B17+Existing_Cohort!AO$4-1,MATCH(AO$5, Mortality_Projection!$D$8:$BJ$8, 0)-1))</f>
        <v>9231.0056095860455</v>
      </c>
      <c r="AP17" s="67">
        <f ca="1">AO17*(1-OFFSET(Mortality_Projection!$D$9,N($A17="Female")*101+Existing_Cohort!$B17+Existing_Cohort!AP$4-1,MATCH(AP$5, Mortality_Projection!$D$8:$BJ$8, 0)-1))</f>
        <v>9208.1696898193295</v>
      </c>
      <c r="AQ17" s="67">
        <f ca="1">AP17*(1-OFFSET(Mortality_Projection!$D$9,N($A17="Female")*101+Existing_Cohort!$B17+Existing_Cohort!AQ$4-1,MATCH(AQ$5, Mortality_Projection!$D$8:$BJ$8, 0)-1))</f>
        <v>9183.5361405305648</v>
      </c>
      <c r="AR17" s="67">
        <f ca="1">AQ17*(1-OFFSET(Mortality_Projection!$D$9,N($A17="Female")*101+Existing_Cohort!$B17+Existing_Cohort!AR$4-1,MATCH(AR$5, Mortality_Projection!$D$8:$BJ$8, 0)-1))</f>
        <v>9157.0562698826434</v>
      </c>
      <c r="AS17" s="67">
        <f ca="1">AR17*(1-OFFSET(Mortality_Projection!$D$9,N($A17="Female")*101+Existing_Cohort!$B17+Existing_Cohort!AS$4-1,MATCH(AS$5, Mortality_Projection!$D$8:$BJ$8, 0)-1))</f>
        <v>9128.7086364208171</v>
      </c>
      <c r="AT17" s="67">
        <f ca="1">AS17*(1-OFFSET(Mortality_Projection!$D$9,N($A17="Female")*101+Existing_Cohort!$B17+Existing_Cohort!AT$4-1,MATCH(AT$5, Mortality_Projection!$D$8:$BJ$8, 0)-1))</f>
        <v>9098.4809995154828</v>
      </c>
      <c r="AU17" s="67">
        <f ca="1">AT17*(1-OFFSET(Mortality_Projection!$D$9,N($A17="Female")*101+Existing_Cohort!$B17+Existing_Cohort!AU$4-1,MATCH(AU$5, Mortality_Projection!$D$8:$BJ$8, 0)-1))</f>
        <v>9066.380880502742</v>
      </c>
      <c r="AV17" s="67">
        <f ca="1">AU17*(1-OFFSET(Mortality_Projection!$D$9,N($A17="Female")*101+Existing_Cohort!$B17+Existing_Cohort!AV$4-1,MATCH(AV$5, Mortality_Projection!$D$8:$BJ$8, 0)-1))</f>
        <v>9032.4290907399427</v>
      </c>
      <c r="AW17" s="67">
        <f ca="1">AV17*(1-OFFSET(Mortality_Projection!$D$9,N($A17="Female")*101+Existing_Cohort!$B17+Existing_Cohort!AW$4-1,MATCH(AW$5, Mortality_Projection!$D$8:$BJ$8, 0)-1))</f>
        <v>8996.6324511746752</v>
      </c>
      <c r="AX17" s="67">
        <f ca="1">AW17*(1-OFFSET(Mortality_Projection!$D$9,N($A17="Female")*101+Existing_Cohort!$B17+Existing_Cohort!AX$4-1,MATCH(AX$5, Mortality_Projection!$D$8:$BJ$8, 0)-1))</f>
        <v>8958.8803007839015</v>
      </c>
      <c r="AY17" s="67">
        <f ca="1">AX17*(1-OFFSET(Mortality_Projection!$D$9,N($A17="Female")*101+Existing_Cohort!$B17+Existing_Cohort!AY$4-1,MATCH(AY$5, Mortality_Projection!$D$8:$BJ$8, 0)-1))</f>
        <v>8918.9267770750866</v>
      </c>
      <c r="AZ17" s="67">
        <f ca="1">AY17*(1-OFFSET(Mortality_Projection!$D$9,N($A17="Female")*101+Existing_Cohort!$B17+Existing_Cohort!AZ$4-1,MATCH(AZ$5, Mortality_Projection!$D$8:$BJ$8, 0)-1))</f>
        <v>8876.4057280022244</v>
      </c>
      <c r="BA17" s="179">
        <f ca="1">AZ17*(1-OFFSET(Mortality_Projection!$D$9,N($A17="Female")*101+Existing_Cohort!$B17+Existing_Cohort!BA$4-1,MATCH(BA$5, Mortality_Projection!$D$8:$BJ$8, 0)-1))</f>
        <v>8830.8005966808851</v>
      </c>
      <c r="BC17" s="67">
        <f t="shared" ca="1" si="22"/>
        <v>2.7598739737131837</v>
      </c>
    </row>
    <row r="18" spans="1:55" x14ac:dyDescent="0.35">
      <c r="A18" s="159" t="s">
        <v>31</v>
      </c>
      <c r="B18">
        <f t="shared" si="23"/>
        <v>12</v>
      </c>
      <c r="C18" s="67">
        <f ca="1">OFFSET(HIST_CHN_Population_Males!$L$17,MATCH(Input!$D$4,HIST_CHN_Population_Males!$K$18:$K$89,0), $B18)</f>
        <v>9475.4760000000006</v>
      </c>
      <c r="D18" s="67">
        <f ca="1">C18*(1-OFFSET(Mortality_Projection!$D$9,N($A18="Female")*101+Existing_Cohort!$B18+Existing_Cohort!D$4-1,MATCH(D$5, Mortality_Projection!$D$8:$BJ$8, 0)-1))</f>
        <v>9472.4880839397065</v>
      </c>
      <c r="E18" s="67">
        <f ca="1">D18*(1-OFFSET(Mortality_Projection!$D$9,N($A18="Female")*101+Existing_Cohort!$B18+Existing_Cohort!E$4-1,MATCH(E$5, Mortality_Projection!$D$8:$BJ$8, 0)-1))</f>
        <v>9469.2762958023959</v>
      </c>
      <c r="F18" s="67">
        <f ca="1">E18*(1-OFFSET(Mortality_Projection!$D$9,N($A18="Female")*101+Existing_Cohort!$B18+Existing_Cohort!F$4-1,MATCH(F$5, Mortality_Projection!$D$8:$BJ$8, 0)-1))</f>
        <v>9465.8464225033767</v>
      </c>
      <c r="G18" s="67">
        <f ca="1">F18*(1-OFFSET(Mortality_Projection!$D$9,N($A18="Female")*101+Existing_Cohort!$B18+Existing_Cohort!G$4-1,MATCH(G$5, Mortality_Projection!$D$8:$BJ$8, 0)-1))</f>
        <v>9462.2131982744304</v>
      </c>
      <c r="H18" s="67">
        <f ca="1">G18*(1-OFFSET(Mortality_Projection!$D$9,N($A18="Female")*101+Existing_Cohort!$B18+Existing_Cohort!H$4-1,MATCH(H$5, Mortality_Projection!$D$8:$BJ$8, 0)-1))</f>
        <v>9458.3998719419415</v>
      </c>
      <c r="I18" s="67">
        <f ca="1">H18*(1-OFFSET(Mortality_Projection!$D$9,N($A18="Female")*101+Existing_Cohort!$B18+Existing_Cohort!I$4-1,MATCH(I$5, Mortality_Projection!$D$8:$BJ$8, 0)-1))</f>
        <v>9454.437784522288</v>
      </c>
      <c r="J18" s="67">
        <f ca="1">I18*(1-OFFSET(Mortality_Projection!$D$9,N($A18="Female")*101+Existing_Cohort!$B18+Existing_Cohort!J$4-1,MATCH(J$5, Mortality_Projection!$D$8:$BJ$8, 0)-1))</f>
        <v>9450.3485194173481</v>
      </c>
      <c r="K18" s="67">
        <f ca="1">J18*(1-OFFSET(Mortality_Projection!$D$9,N($A18="Female")*101+Existing_Cohort!$B18+Existing_Cohort!K$4-1,MATCH(K$5, Mortality_Projection!$D$8:$BJ$8, 0)-1))</f>
        <v>9446.1357268700031</v>
      </c>
      <c r="L18" s="67">
        <f ca="1">K18*(1-OFFSET(Mortality_Projection!$D$9,N($A18="Female")*101+Existing_Cohort!$B18+Existing_Cohort!L$4-1,MATCH(L$5, Mortality_Projection!$D$8:$BJ$8, 0)-1))</f>
        <v>9441.8115051228488</v>
      </c>
      <c r="M18" s="67">
        <f ca="1">L18*(1-OFFSET(Mortality_Projection!$D$9,N($A18="Female")*101+Existing_Cohort!$B18+Existing_Cohort!M$4-1,MATCH(M$5, Mortality_Projection!$D$8:$BJ$8, 0)-1))</f>
        <v>9437.37916909858</v>
      </c>
      <c r="N18" s="67">
        <f ca="1">M18*(1-OFFSET(Mortality_Projection!$D$9,N($A18="Female")*101+Existing_Cohort!$B18+Existing_Cohort!N$4-1,MATCH(N$5, Mortality_Projection!$D$8:$BJ$8, 0)-1))</f>
        <v>9432.8336640894686</v>
      </c>
      <c r="O18" s="67">
        <f ca="1">N18*(1-OFFSET(Mortality_Projection!$D$9,N($A18="Female")*101+Existing_Cohort!$B18+Existing_Cohort!O$4-1,MATCH(O$5, Mortality_Projection!$D$8:$BJ$8, 0)-1))</f>
        <v>9428.1701789650597</v>
      </c>
      <c r="P18" s="67">
        <f ca="1">O18*(1-OFFSET(Mortality_Projection!$D$9,N($A18="Female")*101+Existing_Cohort!$B18+Existing_Cohort!P$4-1,MATCH(P$5, Mortality_Projection!$D$8:$BJ$8, 0)-1))</f>
        <v>9423.3760285995068</v>
      </c>
      <c r="Q18" s="67">
        <f ca="1">P18*(1-OFFSET(Mortality_Projection!$D$9,N($A18="Female")*101+Existing_Cohort!$B18+Existing_Cohort!Q$4-1,MATCH(Q$5, Mortality_Projection!$D$8:$BJ$8, 0)-1))</f>
        <v>9418.4470711576359</v>
      </c>
      <c r="R18" s="67">
        <f ca="1">Q18*(1-OFFSET(Mortality_Projection!$D$9,N($A18="Female")*101+Existing_Cohort!$B18+Existing_Cohort!R$4-1,MATCH(R$5, Mortality_Projection!$D$8:$BJ$8, 0)-1))</f>
        <v>9413.3477158467667</v>
      </c>
      <c r="S18" s="67">
        <f ca="1">R18*(1-OFFSET(Mortality_Projection!$D$9,N($A18="Female")*101+Existing_Cohort!$B18+Existing_Cohort!S$4-1,MATCH(S$5, Mortality_Projection!$D$8:$BJ$8, 0)-1))</f>
        <v>9408.0672206436466</v>
      </c>
      <c r="T18" s="67">
        <f ca="1">S18*(1-OFFSET(Mortality_Projection!$D$9,N($A18="Female")*101+Existing_Cohort!$B18+Existing_Cohort!T$4-1,MATCH(T$5, Mortality_Projection!$D$8:$BJ$8, 0)-1))</f>
        <v>9402.5721476649869</v>
      </c>
      <c r="U18" s="67">
        <f ca="1">T18*(1-OFFSET(Mortality_Projection!$D$9,N($A18="Female")*101+Existing_Cohort!$B18+Existing_Cohort!U$4-1,MATCH(U$5, Mortality_Projection!$D$8:$BJ$8, 0)-1))</f>
        <v>9396.8380281946465</v>
      </c>
      <c r="V18" s="67">
        <f ca="1">U18*(1-OFFSET(Mortality_Projection!$D$9,N($A18="Female")*101+Existing_Cohort!$B18+Existing_Cohort!V$4-1,MATCH(V$5, Mortality_Projection!$D$8:$BJ$8, 0)-1))</f>
        <v>9390.826334260375</v>
      </c>
      <c r="W18" s="67">
        <f ca="1">V18*(1-OFFSET(Mortality_Projection!$D$9,N($A18="Female")*101+Existing_Cohort!$B18+Existing_Cohort!W$4-1,MATCH(W$5, Mortality_Projection!$D$8:$BJ$8, 0)-1))</f>
        <v>9384.5150071117096</v>
      </c>
      <c r="X18" s="67">
        <f ca="1">W18*(1-OFFSET(Mortality_Projection!$D$9,N($A18="Female")*101+Existing_Cohort!$B18+Existing_Cohort!X$4-1,MATCH(X$5, Mortality_Projection!$D$8:$BJ$8, 0)-1))</f>
        <v>9377.8682512061678</v>
      </c>
      <c r="Y18" s="67">
        <f ca="1">X18*(1-OFFSET(Mortality_Projection!$D$9,N($A18="Female")*101+Existing_Cohort!$B18+Existing_Cohort!Y$4-1,MATCH(Y$5, Mortality_Projection!$D$8:$BJ$8, 0)-1))</f>
        <v>9370.8445169149527</v>
      </c>
      <c r="Z18" s="67">
        <f ca="1">Y18*(1-OFFSET(Mortality_Projection!$D$9,N($A18="Female")*101+Existing_Cohort!$B18+Existing_Cohort!Z$4-1,MATCH(Z$5, Mortality_Projection!$D$8:$BJ$8, 0)-1))</f>
        <v>9363.4112012548085</v>
      </c>
      <c r="AA18" s="67">
        <f ca="1">Z18*(1-OFFSET(Mortality_Projection!$D$9,N($A18="Female")*101+Existing_Cohort!$B18+Existing_Cohort!AA$4-1,MATCH(AA$5, Mortality_Projection!$D$8:$BJ$8, 0)-1))</f>
        <v>9355.5300743141652</v>
      </c>
      <c r="AB18" s="67">
        <f ca="1">AA18*(1-OFFSET(Mortality_Projection!$D$9,N($A18="Female")*101+Existing_Cohort!$B18+Existing_Cohort!AB$4-1,MATCH(AB$5, Mortality_Projection!$D$8:$BJ$8, 0)-1))</f>
        <v>9347.1506068294184</v>
      </c>
      <c r="AC18" s="67">
        <f ca="1">AB18*(1-OFFSET(Mortality_Projection!$D$9,N($A18="Female")*101+Existing_Cohort!$B18+Existing_Cohort!AC$4-1,MATCH(AC$5, Mortality_Projection!$D$8:$BJ$8, 0)-1))</f>
        <v>9338.2244920811008</v>
      </c>
      <c r="AD18" s="67">
        <f ca="1">AC18*(1-OFFSET(Mortality_Projection!$D$9,N($A18="Female")*101+Existing_Cohort!$B18+Existing_Cohort!AD$4-1,MATCH(AD$5, Mortality_Projection!$D$8:$BJ$8, 0)-1))</f>
        <v>9328.6919505435562</v>
      </c>
      <c r="AE18" s="67">
        <f ca="1">AD18*(1-OFFSET(Mortality_Projection!$D$9,N($A18="Female")*101+Existing_Cohort!$B18+Existing_Cohort!AE$4-1,MATCH(AE$5, Mortality_Projection!$D$8:$BJ$8, 0)-1))</f>
        <v>9318.4689061389472</v>
      </c>
      <c r="AF18" s="67">
        <f ca="1">AE18*(1-OFFSET(Mortality_Projection!$D$9,N($A18="Female")*101+Existing_Cohort!$B18+Existing_Cohort!AF$4-1,MATCH(AF$5, Mortality_Projection!$D$8:$BJ$8, 0)-1))</f>
        <v>9307.4683366309728</v>
      </c>
      <c r="AG18" s="67">
        <f ca="1">AF18*(1-OFFSET(Mortality_Projection!$D$9,N($A18="Female")*101+Existing_Cohort!$B18+Existing_Cohort!AG$4-1,MATCH(AG$5, Mortality_Projection!$D$8:$BJ$8, 0)-1))</f>
        <v>9295.6005887887932</v>
      </c>
      <c r="AH18" s="67">
        <f ca="1">AG18*(1-OFFSET(Mortality_Projection!$D$9,N($A18="Female")*101+Existing_Cohort!$B18+Existing_Cohort!AH$4-1,MATCH(AH$5, Mortality_Projection!$D$8:$BJ$8, 0)-1))</f>
        <v>9282.7542129078702</v>
      </c>
      <c r="AI18" s="67">
        <f ca="1">AH18*(1-OFFSET(Mortality_Projection!$D$9,N($A18="Female")*101+Existing_Cohort!$B18+Existing_Cohort!AI$4-1,MATCH(AI$5, Mortality_Projection!$D$8:$BJ$8, 0)-1))</f>
        <v>9268.8229613450058</v>
      </c>
      <c r="AJ18" s="67">
        <f ca="1">AI18*(1-OFFSET(Mortality_Projection!$D$9,N($A18="Female")*101+Existing_Cohort!$B18+Existing_Cohort!AJ$4-1,MATCH(AJ$5, Mortality_Projection!$D$8:$BJ$8, 0)-1))</f>
        <v>9253.680463655377</v>
      </c>
      <c r="AK18" s="67">
        <f ca="1">AJ18*(1-OFFSET(Mortality_Projection!$D$9,N($A18="Female")*101+Existing_Cohort!$B18+Existing_Cohort!AK$4-1,MATCH(AK$5, Mortality_Projection!$D$8:$BJ$8, 0)-1))</f>
        <v>9237.2003275833995</v>
      </c>
      <c r="AL18" s="67">
        <f ca="1">AK18*(1-OFFSET(Mortality_Projection!$D$9,N($A18="Female")*101+Existing_Cohort!$B18+Existing_Cohort!AL$4-1,MATCH(AL$5, Mortality_Projection!$D$8:$BJ$8, 0)-1))</f>
        <v>9219.2503287513555</v>
      </c>
      <c r="AM18" s="67">
        <f ca="1">AL18*(1-OFFSET(Mortality_Projection!$D$9,N($A18="Female")*101+Existing_Cohort!$B18+Existing_Cohort!AM$4-1,MATCH(AM$5, Mortality_Projection!$D$8:$BJ$8, 0)-1))</f>
        <v>9199.7174351501526</v>
      </c>
      <c r="AN18" s="67">
        <f ca="1">AM18*(1-OFFSET(Mortality_Projection!$D$9,N($A18="Female")*101+Existing_Cohort!$B18+Existing_Cohort!AN$4-1,MATCH(AN$5, Mortality_Projection!$D$8:$BJ$8, 0)-1))</f>
        <v>9178.501154969752</v>
      </c>
      <c r="AO18" s="67">
        <f ca="1">AN18*(1-OFFSET(Mortality_Projection!$D$9,N($A18="Female")*101+Existing_Cohort!$B18+Existing_Cohort!AO$4-1,MATCH(AO$5, Mortality_Projection!$D$8:$BJ$8, 0)-1))</f>
        <v>9155.5309650062572</v>
      </c>
      <c r="AP18" s="67">
        <f ca="1">AO18*(1-OFFSET(Mortality_Projection!$D$9,N($A18="Female")*101+Existing_Cohort!$B18+Existing_Cohort!AP$4-1,MATCH(AP$5, Mortality_Projection!$D$8:$BJ$8, 0)-1))</f>
        <v>9130.7532907439636</v>
      </c>
      <c r="AQ18" s="67">
        <f ca="1">AP18*(1-OFFSET(Mortality_Projection!$D$9,N($A18="Female")*101+Existing_Cohort!$B18+Existing_Cohort!AQ$4-1,MATCH(AQ$5, Mortality_Projection!$D$8:$BJ$8, 0)-1))</f>
        <v>9104.1193239059321</v>
      </c>
      <c r="AR18" s="67">
        <f ca="1">AQ18*(1-OFFSET(Mortality_Projection!$D$9,N($A18="Female")*101+Existing_Cohort!$B18+Existing_Cohort!AR$4-1,MATCH(AR$5, Mortality_Projection!$D$8:$BJ$8, 0)-1))</f>
        <v>9075.6076842687144</v>
      </c>
      <c r="AS18" s="67">
        <f ca="1">AR18*(1-OFFSET(Mortality_Projection!$D$9,N($A18="Female")*101+Existing_Cohort!$B18+Existing_Cohort!AS$4-1,MATCH(AS$5, Mortality_Projection!$D$8:$BJ$8, 0)-1))</f>
        <v>9045.2062627091618</v>
      </c>
      <c r="AT18" s="67">
        <f ca="1">AS18*(1-OFFSET(Mortality_Projection!$D$9,N($A18="Female")*101+Existing_Cohort!$B18+Existing_Cohort!AT$4-1,MATCH(AT$5, Mortality_Projection!$D$8:$BJ$8, 0)-1))</f>
        <v>9012.9228415952584</v>
      </c>
      <c r="AU18" s="67">
        <f ca="1">AT18*(1-OFFSET(Mortality_Projection!$D$9,N($A18="Female")*101+Existing_Cohort!$B18+Existing_Cohort!AU$4-1,MATCH(AU$5, Mortality_Projection!$D$8:$BJ$8, 0)-1))</f>
        <v>8978.7785825567771</v>
      </c>
      <c r="AV18" s="67">
        <f ca="1">AU18*(1-OFFSET(Mortality_Projection!$D$9,N($A18="Female")*101+Existing_Cohort!$B18+Existing_Cohort!AV$4-1,MATCH(AV$5, Mortality_Projection!$D$8:$BJ$8, 0)-1))</f>
        <v>8942.7805897085073</v>
      </c>
      <c r="AW18" s="67">
        <f ca="1">AV18*(1-OFFSET(Mortality_Projection!$D$9,N($A18="Female")*101+Existing_Cohort!$B18+Existing_Cohort!AW$4-1,MATCH(AW$5, Mortality_Projection!$D$8:$BJ$8, 0)-1))</f>
        <v>8904.8178438018422</v>
      </c>
      <c r="AX18" s="67">
        <f ca="1">AW18*(1-OFFSET(Mortality_Projection!$D$9,N($A18="Female")*101+Existing_Cohort!$B18+Existing_Cohort!AX$4-1,MATCH(AX$5, Mortality_Projection!$D$8:$BJ$8, 0)-1))</f>
        <v>8864.6434141087229</v>
      </c>
      <c r="AY18" s="67">
        <f ca="1">AX18*(1-OFFSET(Mortality_Projection!$D$9,N($A18="Female")*101+Existing_Cohort!$B18+Existing_Cohort!AY$4-1,MATCH(AY$5, Mortality_Projection!$D$8:$BJ$8, 0)-1))</f>
        <v>8821.889491255637</v>
      </c>
      <c r="AZ18" s="67">
        <f ca="1">AY18*(1-OFFSET(Mortality_Projection!$D$9,N($A18="Female")*101+Existing_Cohort!$B18+Existing_Cohort!AZ$4-1,MATCH(AZ$5, Mortality_Projection!$D$8:$BJ$8, 0)-1))</f>
        <v>8776.0371511385838</v>
      </c>
      <c r="BA18" s="179">
        <f ca="1">AZ18*(1-OFFSET(Mortality_Projection!$D$9,N($A18="Female")*101+Existing_Cohort!$B18+Existing_Cohort!BA$4-1,MATCH(BA$5, Mortality_Projection!$D$8:$BJ$8, 0)-1))</f>
        <v>8726.4983018063158</v>
      </c>
      <c r="BC18" s="67">
        <f t="shared" ca="1" si="22"/>
        <v>2.9879160602940829</v>
      </c>
    </row>
    <row r="19" spans="1:55" x14ac:dyDescent="0.35">
      <c r="A19" s="159" t="s">
        <v>31</v>
      </c>
      <c r="B19">
        <f t="shared" si="23"/>
        <v>13</v>
      </c>
      <c r="C19" s="67">
        <f ca="1">OFFSET(HIST_CHN_Population_Males!$L$17,MATCH(Input!$D$4,HIST_CHN_Population_Males!$K$18:$K$89,0), $B19)</f>
        <v>9247.6044999999995</v>
      </c>
      <c r="D19" s="67">
        <f ca="1">C19*(1-OFFSET(Mortality_Projection!$D$9,N($A19="Female")*101+Existing_Cohort!$B19+Existing_Cohort!D$4-1,MATCH(D$5, Mortality_Projection!$D$8:$BJ$8, 0)-1))</f>
        <v>9244.4324838042576</v>
      </c>
      <c r="E19" s="67">
        <f ca="1">D19*(1-OFFSET(Mortality_Projection!$D$9,N($A19="Female")*101+Existing_Cohort!$B19+Existing_Cohort!E$4-1,MATCH(E$5, Mortality_Projection!$D$8:$BJ$8, 0)-1))</f>
        <v>9241.0450963869298</v>
      </c>
      <c r="F19" s="67">
        <f ca="1">E19*(1-OFFSET(Mortality_Projection!$D$9,N($A19="Female")*101+Existing_Cohort!$B19+Existing_Cohort!F$4-1,MATCH(F$5, Mortality_Projection!$D$8:$BJ$8, 0)-1))</f>
        <v>9237.4568920758975</v>
      </c>
      <c r="G19" s="67">
        <f ca="1">F19*(1-OFFSET(Mortality_Projection!$D$9,N($A19="Female")*101+Existing_Cohort!$B19+Existing_Cohort!G$4-1,MATCH(G$5, Mortality_Projection!$D$8:$BJ$8, 0)-1))</f>
        <v>9233.6908341612761</v>
      </c>
      <c r="H19" s="67">
        <f ca="1">G19*(1-OFFSET(Mortality_Projection!$D$9,N($A19="Female")*101+Existing_Cohort!$B19+Existing_Cohort!H$4-1,MATCH(H$5, Mortality_Projection!$D$8:$BJ$8, 0)-1))</f>
        <v>9229.7778774937888</v>
      </c>
      <c r="I19" s="67">
        <f ca="1">H19*(1-OFFSET(Mortality_Projection!$D$9,N($A19="Female")*101+Existing_Cohort!$B19+Existing_Cohort!I$4-1,MATCH(I$5, Mortality_Projection!$D$8:$BJ$8, 0)-1))</f>
        <v>9225.739339861726</v>
      </c>
      <c r="J19" s="67">
        <f ca="1">I19*(1-OFFSET(Mortality_Projection!$D$9,N($A19="Female")*101+Existing_Cohort!$B19+Existing_Cohort!J$4-1,MATCH(J$5, Mortality_Projection!$D$8:$BJ$8, 0)-1))</f>
        <v>9221.5788280937704</v>
      </c>
      <c r="K19" s="67">
        <f ca="1">J19*(1-OFFSET(Mortality_Projection!$D$9,N($A19="Female")*101+Existing_Cohort!$B19+Existing_Cohort!K$4-1,MATCH(K$5, Mortality_Projection!$D$8:$BJ$8, 0)-1))</f>
        <v>9217.3082921205551</v>
      </c>
      <c r="L19" s="67">
        <f ca="1">K19*(1-OFFSET(Mortality_Projection!$D$9,N($A19="Female")*101+Existing_Cohort!$B19+Existing_Cohort!L$4-1,MATCH(L$5, Mortality_Projection!$D$8:$BJ$8, 0)-1))</f>
        <v>9212.9310074458099</v>
      </c>
      <c r="M19" s="67">
        <f ca="1">L19*(1-OFFSET(Mortality_Projection!$D$9,N($A19="Female")*101+Existing_Cohort!$B19+Existing_Cohort!M$4-1,MATCH(M$5, Mortality_Projection!$D$8:$BJ$8, 0)-1))</f>
        <v>9208.441983917035</v>
      </c>
      <c r="N19" s="67">
        <f ca="1">M19*(1-OFFSET(Mortality_Projection!$D$9,N($A19="Female")*101+Existing_Cohort!$B19+Existing_Cohort!N$4-1,MATCH(N$5, Mortality_Projection!$D$8:$BJ$8, 0)-1))</f>
        <v>9203.8364720879526</v>
      </c>
      <c r="O19" s="67">
        <f ca="1">N19*(1-OFFSET(Mortality_Projection!$D$9,N($A19="Female")*101+Existing_Cohort!$B19+Existing_Cohort!O$4-1,MATCH(O$5, Mortality_Projection!$D$8:$BJ$8, 0)-1))</f>
        <v>9199.1019466044763</v>
      </c>
      <c r="P19" s="67">
        <f ca="1">O19*(1-OFFSET(Mortality_Projection!$D$9,N($A19="Female")*101+Existing_Cohort!$B19+Existing_Cohort!P$4-1,MATCH(P$5, Mortality_Projection!$D$8:$BJ$8, 0)-1))</f>
        <v>9194.2343194514397</v>
      </c>
      <c r="Q19" s="67">
        <f ca="1">P19*(1-OFFSET(Mortality_Projection!$D$9,N($A19="Female")*101+Existing_Cohort!$B19+Existing_Cohort!Q$4-1,MATCH(Q$5, Mortality_Projection!$D$8:$BJ$8, 0)-1))</f>
        <v>9189.1984453250589</v>
      </c>
      <c r="R19" s="67">
        <f ca="1">Q19*(1-OFFSET(Mortality_Projection!$D$9,N($A19="Female")*101+Existing_Cohort!$B19+Existing_Cohort!R$4-1,MATCH(R$5, Mortality_Projection!$D$8:$BJ$8, 0)-1))</f>
        <v>9183.9837191569113</v>
      </c>
      <c r="S19" s="67">
        <f ca="1">R19*(1-OFFSET(Mortality_Projection!$D$9,N($A19="Female")*101+Existing_Cohort!$B19+Existing_Cohort!S$4-1,MATCH(S$5, Mortality_Projection!$D$8:$BJ$8, 0)-1))</f>
        <v>9178.5571232328566</v>
      </c>
      <c r="T19" s="67">
        <f ca="1">S19*(1-OFFSET(Mortality_Projection!$D$9,N($A19="Female")*101+Existing_Cohort!$B19+Existing_Cohort!T$4-1,MATCH(T$5, Mortality_Projection!$D$8:$BJ$8, 0)-1))</f>
        <v>9172.894498204505</v>
      </c>
      <c r="U19" s="67">
        <f ca="1">T19*(1-OFFSET(Mortality_Projection!$D$9,N($A19="Female")*101+Existing_Cohort!$B19+Existing_Cohort!U$4-1,MATCH(U$5, Mortality_Projection!$D$8:$BJ$8, 0)-1))</f>
        <v>9166.9578017261429</v>
      </c>
      <c r="V19" s="67">
        <f ca="1">U19*(1-OFFSET(Mortality_Projection!$D$9,N($A19="Female")*101+Existing_Cohort!$B19+Existing_Cohort!V$4-1,MATCH(V$5, Mortality_Projection!$D$8:$BJ$8, 0)-1))</f>
        <v>9160.7252564538157</v>
      </c>
      <c r="W19" s="67">
        <f ca="1">V19*(1-OFFSET(Mortality_Projection!$D$9,N($A19="Female")*101+Existing_Cohort!$B19+Existing_Cohort!W$4-1,MATCH(W$5, Mortality_Projection!$D$8:$BJ$8, 0)-1))</f>
        <v>9154.1615208083531</v>
      </c>
      <c r="X19" s="67">
        <f ca="1">W19*(1-OFFSET(Mortality_Projection!$D$9,N($A19="Female")*101+Existing_Cohort!$B19+Existing_Cohort!X$4-1,MATCH(X$5, Mortality_Projection!$D$8:$BJ$8, 0)-1))</f>
        <v>9147.2255725586201</v>
      </c>
      <c r="Y19" s="67">
        <f ca="1">X19*(1-OFFSET(Mortality_Projection!$D$9,N($A19="Female")*101+Existing_Cohort!$B19+Existing_Cohort!Y$4-1,MATCH(Y$5, Mortality_Projection!$D$8:$BJ$8, 0)-1))</f>
        <v>9139.8852260942749</v>
      </c>
      <c r="Z19" s="67">
        <f ca="1">Y19*(1-OFFSET(Mortality_Projection!$D$9,N($A19="Female")*101+Existing_Cohort!$B19+Existing_Cohort!Z$4-1,MATCH(Z$5, Mortality_Projection!$D$8:$BJ$8, 0)-1))</f>
        <v>9132.1027410456318</v>
      </c>
      <c r="AA19" s="67">
        <f ca="1">Z19*(1-OFFSET(Mortality_Projection!$D$9,N($A19="Female")*101+Existing_Cohort!$B19+Existing_Cohort!AA$4-1,MATCH(AA$5, Mortality_Projection!$D$8:$BJ$8, 0)-1))</f>
        <v>9123.828233884853</v>
      </c>
      <c r="AB19" s="67">
        <f ca="1">AA19*(1-OFFSET(Mortality_Projection!$D$9,N($A19="Female")*101+Existing_Cohort!$B19+Existing_Cohort!AB$4-1,MATCH(AB$5, Mortality_Projection!$D$8:$BJ$8, 0)-1))</f>
        <v>9115.0140186340759</v>
      </c>
      <c r="AC19" s="67">
        <f ca="1">AB19*(1-OFFSET(Mortality_Projection!$D$9,N($A19="Female")*101+Existing_Cohort!$B19+Existing_Cohort!AC$4-1,MATCH(AC$5, Mortality_Projection!$D$8:$BJ$8, 0)-1))</f>
        <v>9105.6010835538655</v>
      </c>
      <c r="AD19" s="67">
        <f ca="1">AC19*(1-OFFSET(Mortality_Projection!$D$9,N($A19="Female")*101+Existing_Cohort!$B19+Existing_Cohort!AD$4-1,MATCH(AD$5, Mortality_Projection!$D$8:$BJ$8, 0)-1))</f>
        <v>9095.5064294729782</v>
      </c>
      <c r="AE19" s="67">
        <f ca="1">AD19*(1-OFFSET(Mortality_Projection!$D$9,N($A19="Female")*101+Existing_Cohort!$B19+Existing_Cohort!AE$4-1,MATCH(AE$5, Mortality_Projection!$D$8:$BJ$8, 0)-1))</f>
        <v>9084.6441537970331</v>
      </c>
      <c r="AF19" s="67">
        <f ca="1">AE19*(1-OFFSET(Mortality_Projection!$D$9,N($A19="Female")*101+Existing_Cohort!$B19+Existing_Cohort!AF$4-1,MATCH(AF$5, Mortality_Projection!$D$8:$BJ$8, 0)-1))</f>
        <v>9072.9257626637682</v>
      </c>
      <c r="AG19" s="67">
        <f ca="1">AF19*(1-OFFSET(Mortality_Projection!$D$9,N($A19="Female")*101+Existing_Cohort!$B19+Existing_Cohort!AG$4-1,MATCH(AG$5, Mortality_Projection!$D$8:$BJ$8, 0)-1))</f>
        <v>9060.2412480214825</v>
      </c>
      <c r="AH19" s="67">
        <f ca="1">AG19*(1-OFFSET(Mortality_Projection!$D$9,N($A19="Female")*101+Existing_Cohort!$B19+Existing_Cohort!AH$4-1,MATCH(AH$5, Mortality_Projection!$D$8:$BJ$8, 0)-1))</f>
        <v>9046.485748335901</v>
      </c>
      <c r="AI19" s="67">
        <f ca="1">AH19*(1-OFFSET(Mortality_Projection!$D$9,N($A19="Female")*101+Existing_Cohort!$B19+Existing_Cohort!AI$4-1,MATCH(AI$5, Mortality_Projection!$D$8:$BJ$8, 0)-1))</f>
        <v>9031.5345446270712</v>
      </c>
      <c r="AJ19" s="67">
        <f ca="1">AI19*(1-OFFSET(Mortality_Projection!$D$9,N($A19="Female")*101+Existing_Cohort!$B19+Existing_Cohort!AJ$4-1,MATCH(AJ$5, Mortality_Projection!$D$8:$BJ$8, 0)-1))</f>
        <v>9015.2629105892738</v>
      </c>
      <c r="AK19" s="67">
        <f ca="1">AJ19*(1-OFFSET(Mortality_Projection!$D$9,N($A19="Female")*101+Existing_Cohort!$B19+Existing_Cohort!AK$4-1,MATCH(AK$5, Mortality_Projection!$D$8:$BJ$8, 0)-1))</f>
        <v>8997.5403779353237</v>
      </c>
      <c r="AL19" s="67">
        <f ca="1">AK19*(1-OFFSET(Mortality_Projection!$D$9,N($A19="Female")*101+Existing_Cohort!$B19+Existing_Cohort!AL$4-1,MATCH(AL$5, Mortality_Projection!$D$8:$BJ$8, 0)-1))</f>
        <v>8978.2554461247055</v>
      </c>
      <c r="AM19" s="67">
        <f ca="1">AL19*(1-OFFSET(Mortality_Projection!$D$9,N($A19="Female")*101+Existing_Cohort!$B19+Existing_Cohort!AM$4-1,MATCH(AM$5, Mortality_Projection!$D$8:$BJ$8, 0)-1))</f>
        <v>8957.3090150218031</v>
      </c>
      <c r="AN19" s="67">
        <f ca="1">AM19*(1-OFFSET(Mortality_Projection!$D$9,N($A19="Female")*101+Existing_Cohort!$B19+Existing_Cohort!AN$4-1,MATCH(AN$5, Mortality_Projection!$D$8:$BJ$8, 0)-1))</f>
        <v>8934.631591900421</v>
      </c>
      <c r="AO19" s="67">
        <f ca="1">AN19*(1-OFFSET(Mortality_Projection!$D$9,N($A19="Female")*101+Existing_Cohort!$B19+Existing_Cohort!AO$4-1,MATCH(AO$5, Mortality_Projection!$D$8:$BJ$8, 0)-1))</f>
        <v>8910.1704357834496</v>
      </c>
      <c r="AP19" s="67">
        <f ca="1">AO19*(1-OFFSET(Mortality_Projection!$D$9,N($A19="Female")*101+Existing_Cohort!$B19+Existing_Cohort!AP$4-1,MATCH(AP$5, Mortality_Projection!$D$8:$BJ$8, 0)-1))</f>
        <v>8883.8775300757297</v>
      </c>
      <c r="AQ19" s="67">
        <f ca="1">AP19*(1-OFFSET(Mortality_Projection!$D$9,N($A19="Female")*101+Existing_Cohort!$B19+Existing_Cohort!AQ$4-1,MATCH(AQ$5, Mortality_Projection!$D$8:$BJ$8, 0)-1))</f>
        <v>8855.7319540511071</v>
      </c>
      <c r="AR19" s="67">
        <f ca="1">AQ19*(1-OFFSET(Mortality_Projection!$D$9,N($A19="Female")*101+Existing_Cohort!$B19+Existing_Cohort!AR$4-1,MATCH(AR$5, Mortality_Projection!$D$8:$BJ$8, 0)-1))</f>
        <v>8825.7219560469784</v>
      </c>
      <c r="AS19" s="67">
        <f ca="1">AR19*(1-OFFSET(Mortality_Projection!$D$9,N($A19="Female")*101+Existing_Cohort!$B19+Existing_Cohort!AS$4-1,MATCH(AS$5, Mortality_Projection!$D$8:$BJ$8, 0)-1))</f>
        <v>8793.8554356444929</v>
      </c>
      <c r="AT19" s="67">
        <f ca="1">AS19*(1-OFFSET(Mortality_Projection!$D$9,N($A19="Female")*101+Existing_Cohort!$B19+Existing_Cohort!AT$4-1,MATCH(AT$5, Mortality_Projection!$D$8:$BJ$8, 0)-1))</f>
        <v>8760.1535122075602</v>
      </c>
      <c r="AU19" s="67">
        <f ca="1">AT19*(1-OFFSET(Mortality_Projection!$D$9,N($A19="Female")*101+Existing_Cohort!$B19+Existing_Cohort!AU$4-1,MATCH(AU$5, Mortality_Projection!$D$8:$BJ$8, 0)-1))</f>
        <v>8724.6234418478853</v>
      </c>
      <c r="AV19" s="67">
        <f ca="1">AU19*(1-OFFSET(Mortality_Projection!$D$9,N($A19="Female")*101+Existing_Cohort!$B19+Existing_Cohort!AV$4-1,MATCH(AV$5, Mortality_Projection!$D$8:$BJ$8, 0)-1))</f>
        <v>8687.1559121107603</v>
      </c>
      <c r="AW19" s="67">
        <f ca="1">AV19*(1-OFFSET(Mortality_Projection!$D$9,N($A19="Female")*101+Existing_Cohort!$B19+Existing_Cohort!AW$4-1,MATCH(AW$5, Mortality_Projection!$D$8:$BJ$8, 0)-1))</f>
        <v>8647.5075160762935</v>
      </c>
      <c r="AX19" s="67">
        <f ca="1">AW19*(1-OFFSET(Mortality_Projection!$D$9,N($A19="Female")*101+Existing_Cohort!$B19+Existing_Cohort!AX$4-1,MATCH(AX$5, Mortality_Projection!$D$8:$BJ$8, 0)-1))</f>
        <v>8605.3156267513823</v>
      </c>
      <c r="AY19" s="67">
        <f ca="1">AX19*(1-OFFSET(Mortality_Projection!$D$9,N($A19="Female")*101+Existing_Cohort!$B19+Existing_Cohort!AY$4-1,MATCH(AY$5, Mortality_Projection!$D$8:$BJ$8, 0)-1))</f>
        <v>8560.0686024968218</v>
      </c>
      <c r="AZ19" s="67">
        <f ca="1">AY19*(1-OFFSET(Mortality_Projection!$D$9,N($A19="Female")*101+Existing_Cohort!$B19+Existing_Cohort!AZ$4-1,MATCH(AZ$5, Mortality_Projection!$D$8:$BJ$8, 0)-1))</f>
        <v>8511.1867075555983</v>
      </c>
      <c r="BA19" s="179">
        <f ca="1">AZ19*(1-OFFSET(Mortality_Projection!$D$9,N($A19="Female")*101+Existing_Cohort!$B19+Existing_Cohort!BA$4-1,MATCH(BA$5, Mortality_Projection!$D$8:$BJ$8, 0)-1))</f>
        <v>8458.0640317429988</v>
      </c>
      <c r="BC19" s="67">
        <f t="shared" ca="1" si="22"/>
        <v>3.1720161957418895</v>
      </c>
    </row>
    <row r="20" spans="1:55" x14ac:dyDescent="0.35">
      <c r="A20" s="159" t="s">
        <v>31</v>
      </c>
      <c r="B20">
        <f t="shared" si="23"/>
        <v>14</v>
      </c>
      <c r="C20" s="67">
        <f ca="1">OFFSET(HIST_CHN_Population_Males!$L$17,MATCH(Input!$D$4,HIST_CHN_Population_Males!$K$18:$K$89,0), $B20)</f>
        <v>9002.7685000000001</v>
      </c>
      <c r="D20" s="67">
        <f ca="1">C20*(1-OFFSET(Mortality_Projection!$D$9,N($A20="Female")*101+Existing_Cohort!$B20+Existing_Cohort!D$4-1,MATCH(D$5, Mortality_Projection!$D$8:$BJ$8, 0)-1))</f>
        <v>8999.4312862516563</v>
      </c>
      <c r="E20" s="67">
        <f ca="1">D20*(1-OFFSET(Mortality_Projection!$D$9,N($A20="Female")*101+Existing_Cohort!$B20+Existing_Cohort!E$4-1,MATCH(E$5, Mortality_Projection!$D$8:$BJ$8, 0)-1))</f>
        <v>8995.8962451659918</v>
      </c>
      <c r="F20" s="67">
        <f ca="1">E20*(1-OFFSET(Mortality_Projection!$D$9,N($A20="Female")*101+Existing_Cohort!$B20+Existing_Cohort!F$4-1,MATCH(F$5, Mortality_Projection!$D$8:$BJ$8, 0)-1))</f>
        <v>8992.1860023418758</v>
      </c>
      <c r="G20" s="67">
        <f ca="1">F20*(1-OFFSET(Mortality_Projection!$D$9,N($A20="Female")*101+Existing_Cohort!$B20+Existing_Cohort!G$4-1,MATCH(G$5, Mortality_Projection!$D$8:$BJ$8, 0)-1))</f>
        <v>8988.3310561784638</v>
      </c>
      <c r="H20" s="67">
        <f ca="1">G20*(1-OFFSET(Mortality_Projection!$D$9,N($A20="Female")*101+Existing_Cohort!$B20+Existing_Cohort!H$4-1,MATCH(H$5, Mortality_Projection!$D$8:$BJ$8, 0)-1))</f>
        <v>8984.3524104411645</v>
      </c>
      <c r="I20" s="67">
        <f ca="1">H20*(1-OFFSET(Mortality_Projection!$D$9,N($A20="Female")*101+Existing_Cohort!$B20+Existing_Cohort!I$4-1,MATCH(I$5, Mortality_Projection!$D$8:$BJ$8, 0)-1))</f>
        <v>8980.2536203297568</v>
      </c>
      <c r="J20" s="67">
        <f ca="1">I20*(1-OFFSET(Mortality_Projection!$D$9,N($A20="Female")*101+Existing_Cohort!$B20+Existing_Cohort!J$4-1,MATCH(J$5, Mortality_Projection!$D$8:$BJ$8, 0)-1))</f>
        <v>8976.0464603172495</v>
      </c>
      <c r="K20" s="67">
        <f ca="1">J20*(1-OFFSET(Mortality_Projection!$D$9,N($A20="Female")*101+Existing_Cohort!$B20+Existing_Cohort!K$4-1,MATCH(K$5, Mortality_Projection!$D$8:$BJ$8, 0)-1))</f>
        <v>8971.7341590281121</v>
      </c>
      <c r="L20" s="67">
        <f ca="1">K20*(1-OFFSET(Mortality_Projection!$D$9,N($A20="Female")*101+Existing_Cohort!$B20+Existing_Cohort!L$4-1,MATCH(L$5, Mortality_Projection!$D$8:$BJ$8, 0)-1))</f>
        <v>8967.3118021591436</v>
      </c>
      <c r="M20" s="67">
        <f ca="1">L20*(1-OFFSET(Mortality_Projection!$D$9,N($A20="Female")*101+Existing_Cohort!$B20+Existing_Cohort!M$4-1,MATCH(M$5, Mortality_Projection!$D$8:$BJ$8, 0)-1))</f>
        <v>8962.7747126936556</v>
      </c>
      <c r="N20" s="67">
        <f ca="1">M20*(1-OFFSET(Mortality_Projection!$D$9,N($A20="Female")*101+Existing_Cohort!$B20+Existing_Cohort!N$4-1,MATCH(N$5, Mortality_Projection!$D$8:$BJ$8, 0)-1))</f>
        <v>8958.110553433562</v>
      </c>
      <c r="O20" s="67">
        <f ca="1">N20*(1-OFFSET(Mortality_Projection!$D$9,N($A20="Female")*101+Existing_Cohort!$B20+Existing_Cohort!O$4-1,MATCH(O$5, Mortality_Projection!$D$8:$BJ$8, 0)-1))</f>
        <v>8953.3152994210686</v>
      </c>
      <c r="P20" s="67">
        <f ca="1">O20*(1-OFFSET(Mortality_Projection!$D$9,N($A20="Female")*101+Existing_Cohort!$B20+Existing_Cohort!P$4-1,MATCH(P$5, Mortality_Projection!$D$8:$BJ$8, 0)-1))</f>
        <v>8948.3543305304738</v>
      </c>
      <c r="Q20" s="67">
        <f ca="1">P20*(1-OFFSET(Mortality_Projection!$D$9,N($A20="Female")*101+Existing_Cohort!$B20+Existing_Cohort!Q$4-1,MATCH(Q$5, Mortality_Projection!$D$8:$BJ$8, 0)-1))</f>
        <v>8943.2172026540502</v>
      </c>
      <c r="R20" s="67">
        <f ca="1">Q20*(1-OFFSET(Mortality_Projection!$D$9,N($A20="Female")*101+Existing_Cohort!$B20+Existing_Cohort!R$4-1,MATCH(R$5, Mortality_Projection!$D$8:$BJ$8, 0)-1))</f>
        <v>8937.8713930856029</v>
      </c>
      <c r="S20" s="67">
        <f ca="1">R20*(1-OFFSET(Mortality_Projection!$D$9,N($A20="Female")*101+Existing_Cohort!$B20+Existing_Cohort!S$4-1,MATCH(S$5, Mortality_Projection!$D$8:$BJ$8, 0)-1))</f>
        <v>8932.293106573974</v>
      </c>
      <c r="T20" s="67">
        <f ca="1">S20*(1-OFFSET(Mortality_Projection!$D$9,N($A20="Female")*101+Existing_Cohort!$B20+Existing_Cohort!T$4-1,MATCH(T$5, Mortality_Projection!$D$8:$BJ$8, 0)-1))</f>
        <v>8926.4448726035607</v>
      </c>
      <c r="U20" s="67">
        <f ca="1">T20*(1-OFFSET(Mortality_Projection!$D$9,N($A20="Female")*101+Existing_Cohort!$B20+Existing_Cohort!U$4-1,MATCH(U$5, Mortality_Projection!$D$8:$BJ$8, 0)-1))</f>
        <v>8920.3052445297017</v>
      </c>
      <c r="V20" s="67">
        <f ca="1">U20*(1-OFFSET(Mortality_Projection!$D$9,N($A20="Female")*101+Existing_Cohort!$B20+Existing_Cohort!V$4-1,MATCH(V$5, Mortality_Projection!$D$8:$BJ$8, 0)-1))</f>
        <v>8913.8394147751769</v>
      </c>
      <c r="W20" s="67">
        <f ca="1">V20*(1-OFFSET(Mortality_Projection!$D$9,N($A20="Female")*101+Existing_Cohort!$B20+Existing_Cohort!W$4-1,MATCH(W$5, Mortality_Projection!$D$8:$BJ$8, 0)-1))</f>
        <v>8907.0069814026756</v>
      </c>
      <c r="X20" s="67">
        <f ca="1">W20*(1-OFFSET(Mortality_Projection!$D$9,N($A20="Female")*101+Existing_Cohort!$B20+Existing_Cohort!X$4-1,MATCH(X$5, Mortality_Projection!$D$8:$BJ$8, 0)-1))</f>
        <v>8899.7762490026871</v>
      </c>
      <c r="Y20" s="67">
        <f ca="1">X20*(1-OFFSET(Mortality_Projection!$D$9,N($A20="Female")*101+Existing_Cohort!$B20+Existing_Cohort!Y$4-1,MATCH(Y$5, Mortality_Projection!$D$8:$BJ$8, 0)-1))</f>
        <v>8892.1100521419758</v>
      </c>
      <c r="Z20" s="67">
        <f ca="1">Y20*(1-OFFSET(Mortality_Projection!$D$9,N($A20="Female")*101+Existing_Cohort!$B20+Existing_Cohort!Z$4-1,MATCH(Z$5, Mortality_Projection!$D$8:$BJ$8, 0)-1))</f>
        <v>8883.9592659200789</v>
      </c>
      <c r="AA20" s="67">
        <f ca="1">Z20*(1-OFFSET(Mortality_Projection!$D$9,N($A20="Female")*101+Existing_Cohort!$B20+Existing_Cohort!AA$4-1,MATCH(AA$5, Mortality_Projection!$D$8:$BJ$8, 0)-1))</f>
        <v>8875.2769329633629</v>
      </c>
      <c r="AB20" s="67">
        <f ca="1">AA20*(1-OFFSET(Mortality_Projection!$D$9,N($A20="Female")*101+Existing_Cohort!$B20+Existing_Cohort!AB$4-1,MATCH(AB$5, Mortality_Projection!$D$8:$BJ$8, 0)-1))</f>
        <v>8866.0049428052334</v>
      </c>
      <c r="AC20" s="67">
        <f ca="1">AB20*(1-OFFSET(Mortality_Projection!$D$9,N($A20="Female")*101+Existing_Cohort!$B20+Existing_Cohort!AC$4-1,MATCH(AC$5, Mortality_Projection!$D$8:$BJ$8, 0)-1))</f>
        <v>8856.061560975475</v>
      </c>
      <c r="AD20" s="67">
        <f ca="1">AC20*(1-OFFSET(Mortality_Projection!$D$9,N($A20="Female")*101+Existing_Cohort!$B20+Existing_Cohort!AD$4-1,MATCH(AD$5, Mortality_Projection!$D$8:$BJ$8, 0)-1))</f>
        <v>8845.3621988032337</v>
      </c>
      <c r="AE20" s="67">
        <f ca="1">AD20*(1-OFFSET(Mortality_Projection!$D$9,N($A20="Female")*101+Existing_Cohort!$B20+Existing_Cohort!AE$4-1,MATCH(AE$5, Mortality_Projection!$D$8:$BJ$8, 0)-1))</f>
        <v>8833.8197218401074</v>
      </c>
      <c r="AF20" s="67">
        <f ca="1">AE20*(1-OFFSET(Mortality_Projection!$D$9,N($A20="Female")*101+Existing_Cohort!$B20+Existing_Cohort!AF$4-1,MATCH(AF$5, Mortality_Projection!$D$8:$BJ$8, 0)-1))</f>
        <v>8821.3258123586274</v>
      </c>
      <c r="AG20" s="67">
        <f ca="1">AF20*(1-OFFSET(Mortality_Projection!$D$9,N($A20="Female")*101+Existing_Cohort!$B20+Existing_Cohort!AG$4-1,MATCH(AG$5, Mortality_Projection!$D$8:$BJ$8, 0)-1))</f>
        <v>8807.7772317770177</v>
      </c>
      <c r="AH20" s="67">
        <f ca="1">AG20*(1-OFFSET(Mortality_Projection!$D$9,N($A20="Female")*101+Existing_Cohort!$B20+Existing_Cohort!AH$4-1,MATCH(AH$5, Mortality_Projection!$D$8:$BJ$8, 0)-1))</f>
        <v>8793.0511942258709</v>
      </c>
      <c r="AI20" s="67">
        <f ca="1">AH20*(1-OFFSET(Mortality_Projection!$D$9,N($A20="Female")*101+Existing_Cohort!$B20+Existing_Cohort!AI$4-1,MATCH(AI$5, Mortality_Projection!$D$8:$BJ$8, 0)-1))</f>
        <v>8777.0249207748602</v>
      </c>
      <c r="AJ20" s="67">
        <f ca="1">AI20*(1-OFFSET(Mortality_Projection!$D$9,N($A20="Female")*101+Existing_Cohort!$B20+Existing_Cohort!AJ$4-1,MATCH(AJ$5, Mortality_Projection!$D$8:$BJ$8, 0)-1))</f>
        <v>8759.5699933858505</v>
      </c>
      <c r="AK20" s="67">
        <f ca="1">AJ20*(1-OFFSET(Mortality_Projection!$D$9,N($A20="Female")*101+Existing_Cohort!$B20+Existing_Cohort!AK$4-1,MATCH(AK$5, Mortality_Projection!$D$8:$BJ$8, 0)-1))</f>
        <v>8740.5766938732941</v>
      </c>
      <c r="AL20" s="67">
        <f ca="1">AK20*(1-OFFSET(Mortality_Projection!$D$9,N($A20="Female")*101+Existing_Cohort!$B20+Existing_Cohort!AL$4-1,MATCH(AL$5, Mortality_Projection!$D$8:$BJ$8, 0)-1))</f>
        <v>8719.9475362527573</v>
      </c>
      <c r="AM20" s="67">
        <f ca="1">AL20*(1-OFFSET(Mortality_Projection!$D$9,N($A20="Female")*101+Existing_Cohort!$B20+Existing_Cohort!AM$4-1,MATCH(AM$5, Mortality_Projection!$D$8:$BJ$8, 0)-1))</f>
        <v>8697.6142133769717</v>
      </c>
      <c r="AN20" s="67">
        <f ca="1">AM20*(1-OFFSET(Mortality_Projection!$D$9,N($A20="Female")*101+Existing_Cohort!$B20+Existing_Cohort!AN$4-1,MATCH(AN$5, Mortality_Projection!$D$8:$BJ$8, 0)-1))</f>
        <v>8673.5249346576966</v>
      </c>
      <c r="AO20" s="67">
        <f ca="1">AN20*(1-OFFSET(Mortality_Projection!$D$9,N($A20="Female")*101+Existing_Cohort!$B20+Existing_Cohort!AO$4-1,MATCH(AO$5, Mortality_Projection!$D$8:$BJ$8, 0)-1))</f>
        <v>8647.6325810052567</v>
      </c>
      <c r="AP20" s="67">
        <f ca="1">AO20*(1-OFFSET(Mortality_Projection!$D$9,N($A20="Female")*101+Existing_Cohort!$B20+Existing_Cohort!AP$4-1,MATCH(AP$5, Mortality_Projection!$D$8:$BJ$8, 0)-1))</f>
        <v>8619.91673536708</v>
      </c>
      <c r="AQ20" s="67">
        <f ca="1">AP20*(1-OFFSET(Mortality_Projection!$D$9,N($A20="Female")*101+Existing_Cohort!$B20+Existing_Cohort!AQ$4-1,MATCH(AQ$5, Mortality_Projection!$D$8:$BJ$8, 0)-1))</f>
        <v>8590.366026665868</v>
      </c>
      <c r="AR20" s="67">
        <f ca="1">AQ20*(1-OFFSET(Mortality_Projection!$D$9,N($A20="Female")*101+Existing_Cohort!$B20+Existing_Cohort!AR$4-1,MATCH(AR$5, Mortality_Projection!$D$8:$BJ$8, 0)-1))</f>
        <v>8558.9884500836633</v>
      </c>
      <c r="AS20" s="67">
        <f ca="1">AR20*(1-OFFSET(Mortality_Projection!$D$9,N($A20="Female")*101+Existing_Cohort!$B20+Existing_Cohort!AS$4-1,MATCH(AS$5, Mortality_Projection!$D$8:$BJ$8, 0)-1))</f>
        <v>8525.8050309599184</v>
      </c>
      <c r="AT20" s="67">
        <f ca="1">AS20*(1-OFFSET(Mortality_Projection!$D$9,N($A20="Female")*101+Existing_Cohort!$B20+Existing_Cohort!AT$4-1,MATCH(AT$5, Mortality_Projection!$D$8:$BJ$8, 0)-1))</f>
        <v>8490.8231567310813</v>
      </c>
      <c r="AU20" s="67">
        <f ca="1">AT20*(1-OFFSET(Mortality_Projection!$D$9,N($A20="Female")*101+Existing_Cohort!$B20+Existing_Cohort!AU$4-1,MATCH(AU$5, Mortality_Projection!$D$8:$BJ$8, 0)-1))</f>
        <v>8453.9354640544425</v>
      </c>
      <c r="AV20" s="67">
        <f ca="1">AU20*(1-OFFSET(Mortality_Projection!$D$9,N($A20="Female")*101+Existing_Cohort!$B20+Existing_Cohort!AV$4-1,MATCH(AV$5, Mortality_Projection!$D$8:$BJ$8, 0)-1))</f>
        <v>8414.9026141823615</v>
      </c>
      <c r="AW20" s="67">
        <f ca="1">AV20*(1-OFFSET(Mortality_Projection!$D$9,N($A20="Female")*101+Existing_Cohort!$B20+Existing_Cohort!AW$4-1,MATCH(AW$5, Mortality_Projection!$D$8:$BJ$8, 0)-1))</f>
        <v>8373.3679746522812</v>
      </c>
      <c r="AX20" s="67">
        <f ca="1">AW20*(1-OFFSET(Mortality_Projection!$D$9,N($A20="Female")*101+Existing_Cohort!$B20+Existing_Cohort!AX$4-1,MATCH(AX$5, Mortality_Projection!$D$8:$BJ$8, 0)-1))</f>
        <v>8328.8283326736728</v>
      </c>
      <c r="AY20" s="67">
        <f ca="1">AX20*(1-OFFSET(Mortality_Projection!$D$9,N($A20="Female")*101+Existing_Cohort!$B20+Existing_Cohort!AY$4-1,MATCH(AY$5, Mortality_Projection!$D$8:$BJ$8, 0)-1))</f>
        <v>8280.7136057545322</v>
      </c>
      <c r="AZ20" s="67">
        <f ca="1">AY20*(1-OFFSET(Mortality_Projection!$D$9,N($A20="Female")*101+Existing_Cohort!$B20+Existing_Cohort!AZ$4-1,MATCH(AZ$5, Mortality_Projection!$D$8:$BJ$8, 0)-1))</f>
        <v>8228.4281478565845</v>
      </c>
      <c r="BA20" s="179">
        <f ca="1">AZ20*(1-OFFSET(Mortality_Projection!$D$9,N($A20="Female")*101+Existing_Cohort!$B20+Existing_Cohort!BA$4-1,MATCH(BA$5, Mortality_Projection!$D$8:$BJ$8, 0)-1))</f>
        <v>8171.3895245997164</v>
      </c>
      <c r="BC20" s="67">
        <f t="shared" ca="1" si="22"/>
        <v>3.3372137483438564</v>
      </c>
    </row>
    <row r="21" spans="1:55" x14ac:dyDescent="0.35">
      <c r="A21" s="159" t="s">
        <v>31</v>
      </c>
      <c r="B21">
        <f t="shared" si="23"/>
        <v>15</v>
      </c>
      <c r="C21" s="67">
        <f ca="1">OFFSET(HIST_CHN_Population_Males!$L$17,MATCH(Input!$D$4,HIST_CHN_Population_Males!$K$18:$K$89,0), $B21)</f>
        <v>8814.3845000000001</v>
      </c>
      <c r="D21" s="67">
        <f ca="1">C21*(1-OFFSET(Mortality_Projection!$D$9,N($A21="Female")*101+Existing_Cohort!$B21+Existing_Cohort!D$4-1,MATCH(D$5, Mortality_Projection!$D$8:$BJ$8, 0)-1))</f>
        <v>8810.8818663305447</v>
      </c>
      <c r="E21" s="67">
        <f ca="1">D21*(1-OFFSET(Mortality_Projection!$D$9,N($A21="Female")*101+Existing_Cohort!$B21+Existing_Cohort!E$4-1,MATCH(E$5, Mortality_Projection!$D$8:$BJ$8, 0)-1))</f>
        <v>8807.2056538873239</v>
      </c>
      <c r="F21" s="67">
        <f ca="1">E21*(1-OFFSET(Mortality_Projection!$D$9,N($A21="Female")*101+Existing_Cohort!$B21+Existing_Cohort!F$4-1,MATCH(F$5, Mortality_Projection!$D$8:$BJ$8, 0)-1))</f>
        <v>8803.3860836598906</v>
      </c>
      <c r="G21" s="67">
        <f ca="1">F21*(1-OFFSET(Mortality_Projection!$D$9,N($A21="Female")*101+Existing_Cohort!$B21+Existing_Cohort!G$4-1,MATCH(G$5, Mortality_Projection!$D$8:$BJ$8, 0)-1))</f>
        <v>8799.4439686899568</v>
      </c>
      <c r="H21" s="67">
        <f ca="1">G21*(1-OFFSET(Mortality_Projection!$D$9,N($A21="Female")*101+Existing_Cohort!$B21+Existing_Cohort!H$4-1,MATCH(H$5, Mortality_Projection!$D$8:$BJ$8, 0)-1))</f>
        <v>8795.3828333993752</v>
      </c>
      <c r="I21" s="67">
        <f ca="1">H21*(1-OFFSET(Mortality_Projection!$D$9,N($A21="Female")*101+Existing_Cohort!$B21+Existing_Cohort!I$4-1,MATCH(I$5, Mortality_Projection!$D$8:$BJ$8, 0)-1))</f>
        <v>8791.2143459162417</v>
      </c>
      <c r="J21" s="67">
        <f ca="1">I21*(1-OFFSET(Mortality_Projection!$D$9,N($A21="Female")*101+Existing_Cohort!$B21+Existing_Cohort!J$4-1,MATCH(J$5, Mortality_Projection!$D$8:$BJ$8, 0)-1))</f>
        <v>8786.9417069212232</v>
      </c>
      <c r="K21" s="67">
        <f ca="1">J21*(1-OFFSET(Mortality_Projection!$D$9,N($A21="Female")*101+Existing_Cohort!$B21+Existing_Cohort!K$4-1,MATCH(K$5, Mortality_Projection!$D$8:$BJ$8, 0)-1))</f>
        <v>8782.5600490817124</v>
      </c>
      <c r="L21" s="67">
        <f ca="1">K21*(1-OFFSET(Mortality_Projection!$D$9,N($A21="Female")*101+Existing_Cohort!$B21+Existing_Cohort!L$4-1,MATCH(L$5, Mortality_Projection!$D$8:$BJ$8, 0)-1))</f>
        <v>8778.0647403232106</v>
      </c>
      <c r="M21" s="67">
        <f ca="1">L21*(1-OFFSET(Mortality_Projection!$D$9,N($A21="Female")*101+Existing_Cohort!$B21+Existing_Cohort!M$4-1,MATCH(M$5, Mortality_Projection!$D$8:$BJ$8, 0)-1))</f>
        <v>8773.4435591332367</v>
      </c>
      <c r="N21" s="67">
        <f ca="1">M21*(1-OFFSET(Mortality_Projection!$D$9,N($A21="Female")*101+Existing_Cohort!$B21+Existing_Cohort!N$4-1,MATCH(N$5, Mortality_Projection!$D$8:$BJ$8, 0)-1))</f>
        <v>8768.6925199469479</v>
      </c>
      <c r="O21" s="67">
        <f ca="1">N21*(1-OFFSET(Mortality_Projection!$D$9,N($A21="Female")*101+Existing_Cohort!$B21+Existing_Cohort!O$4-1,MATCH(O$5, Mortality_Projection!$D$8:$BJ$8, 0)-1))</f>
        <v>8763.7773244891887</v>
      </c>
      <c r="P21" s="67">
        <f ca="1">O21*(1-OFFSET(Mortality_Projection!$D$9,N($A21="Female")*101+Existing_Cohort!$B21+Existing_Cohort!P$4-1,MATCH(P$5, Mortality_Projection!$D$8:$BJ$8, 0)-1))</f>
        <v>8758.6876282414887</v>
      </c>
      <c r="Q21" s="67">
        <f ca="1">P21*(1-OFFSET(Mortality_Projection!$D$9,N($A21="Female")*101+Existing_Cohort!$B21+Existing_Cohort!Q$4-1,MATCH(Q$5, Mortality_Projection!$D$8:$BJ$8, 0)-1))</f>
        <v>8753.3912124754879</v>
      </c>
      <c r="R21" s="67">
        <f ca="1">Q21*(1-OFFSET(Mortality_Projection!$D$9,N($A21="Female")*101+Existing_Cohort!$B21+Existing_Cohort!R$4-1,MATCH(R$5, Mortality_Projection!$D$8:$BJ$8, 0)-1))</f>
        <v>8747.8645062455071</v>
      </c>
      <c r="S21" s="67">
        <f ca="1">R21*(1-OFFSET(Mortality_Projection!$D$9,N($A21="Female")*101+Existing_Cohort!$B21+Existing_Cohort!S$4-1,MATCH(S$5, Mortality_Projection!$D$8:$BJ$8, 0)-1))</f>
        <v>8742.0703907544594</v>
      </c>
      <c r="T21" s="67">
        <f ca="1">S21*(1-OFFSET(Mortality_Projection!$D$9,N($A21="Female")*101+Existing_Cohort!$B21+Existing_Cohort!T$4-1,MATCH(T$5, Mortality_Projection!$D$8:$BJ$8, 0)-1))</f>
        <v>8735.9876240303311</v>
      </c>
      <c r="U21" s="67">
        <f ca="1">T21*(1-OFFSET(Mortality_Projection!$D$9,N($A21="Female")*101+Existing_Cohort!$B21+Existing_Cohort!U$4-1,MATCH(U$5, Mortality_Projection!$D$8:$BJ$8, 0)-1))</f>
        <v>8729.5817279931034</v>
      </c>
      <c r="V21" s="67">
        <f ca="1">U21*(1-OFFSET(Mortality_Projection!$D$9,N($A21="Female")*101+Existing_Cohort!$B21+Existing_Cohort!V$4-1,MATCH(V$5, Mortality_Projection!$D$8:$BJ$8, 0)-1))</f>
        <v>8722.8126836199863</v>
      </c>
      <c r="W21" s="67">
        <f ca="1">V21*(1-OFFSET(Mortality_Projection!$D$9,N($A21="Female")*101+Existing_Cohort!$B21+Existing_Cohort!W$4-1,MATCH(W$5, Mortality_Projection!$D$8:$BJ$8, 0)-1))</f>
        <v>8715.6490994318283</v>
      </c>
      <c r="X21" s="67">
        <f ca="1">W21*(1-OFFSET(Mortality_Projection!$D$9,N($A21="Female")*101+Existing_Cohort!$B21+Existing_Cohort!X$4-1,MATCH(X$5, Mortality_Projection!$D$8:$BJ$8, 0)-1))</f>
        <v>8708.0541665126802</v>
      </c>
      <c r="Y21" s="67">
        <f ca="1">X21*(1-OFFSET(Mortality_Projection!$D$9,N($A21="Female")*101+Existing_Cohort!$B21+Existing_Cohort!Y$4-1,MATCH(Y$5, Mortality_Projection!$D$8:$BJ$8, 0)-1))</f>
        <v>8699.9792299018554</v>
      </c>
      <c r="Z21" s="67">
        <f ca="1">Y21*(1-OFFSET(Mortality_Projection!$D$9,N($A21="Female")*101+Existing_Cohort!$B21+Existing_Cohort!Z$4-1,MATCH(Z$5, Mortality_Projection!$D$8:$BJ$8, 0)-1))</f>
        <v>8691.3777848354603</v>
      </c>
      <c r="AA21" s="67">
        <f ca="1">Z21*(1-OFFSET(Mortality_Projection!$D$9,N($A21="Female")*101+Existing_Cohort!$B21+Existing_Cohort!AA$4-1,MATCH(AA$5, Mortality_Projection!$D$8:$BJ$8, 0)-1))</f>
        <v>8682.1922805769354</v>
      </c>
      <c r="AB21" s="67">
        <f ca="1">AA21*(1-OFFSET(Mortality_Projection!$D$9,N($A21="Female")*101+Existing_Cohort!$B21+Existing_Cohort!AB$4-1,MATCH(AB$5, Mortality_Projection!$D$8:$BJ$8, 0)-1))</f>
        <v>8672.3417670026702</v>
      </c>
      <c r="AC21" s="67">
        <f ca="1">AB21*(1-OFFSET(Mortality_Projection!$D$9,N($A21="Female")*101+Existing_Cohort!$B21+Existing_Cohort!AC$4-1,MATCH(AC$5, Mortality_Projection!$D$8:$BJ$8, 0)-1))</f>
        <v>8661.7424721708812</v>
      </c>
      <c r="AD21" s="67">
        <f ca="1">AC21*(1-OFFSET(Mortality_Projection!$D$9,N($A21="Female")*101+Existing_Cohort!$B21+Existing_Cohort!AD$4-1,MATCH(AD$5, Mortality_Projection!$D$8:$BJ$8, 0)-1))</f>
        <v>8650.3081088113267</v>
      </c>
      <c r="AE21" s="67">
        <f ca="1">AD21*(1-OFFSET(Mortality_Projection!$D$9,N($A21="Female")*101+Existing_Cohort!$B21+Existing_Cohort!AE$4-1,MATCH(AE$5, Mortality_Projection!$D$8:$BJ$8, 0)-1))</f>
        <v>8637.931412748756</v>
      </c>
      <c r="AF21" s="67">
        <f ca="1">AE21*(1-OFFSET(Mortality_Projection!$D$9,N($A21="Female")*101+Existing_Cohort!$B21+Existing_Cohort!AF$4-1,MATCH(AF$5, Mortality_Projection!$D$8:$BJ$8, 0)-1))</f>
        <v>8624.510161284963</v>
      </c>
      <c r="AG21" s="67">
        <f ca="1">AF21*(1-OFFSET(Mortality_Projection!$D$9,N($A21="Female")*101+Existing_Cohort!$B21+Existing_Cohort!AG$4-1,MATCH(AG$5, Mortality_Projection!$D$8:$BJ$8, 0)-1))</f>
        <v>8609.9227796098257</v>
      </c>
      <c r="AH21" s="67">
        <f ca="1">AG21*(1-OFFSET(Mortality_Projection!$D$9,N($A21="Female")*101+Existing_Cohort!$B21+Existing_Cohort!AH$4-1,MATCH(AH$5, Mortality_Projection!$D$8:$BJ$8, 0)-1))</f>
        <v>8594.0477139675186</v>
      </c>
      <c r="AI21" s="67">
        <f ca="1">AH21*(1-OFFSET(Mortality_Projection!$D$9,N($A21="Female")*101+Existing_Cohort!$B21+Existing_Cohort!AI$4-1,MATCH(AI$5, Mortality_Projection!$D$8:$BJ$8, 0)-1))</f>
        <v>8576.7578410184342</v>
      </c>
      <c r="AJ21" s="67">
        <f ca="1">AI21*(1-OFFSET(Mortality_Projection!$D$9,N($A21="Female")*101+Existing_Cohort!$B21+Existing_Cohort!AJ$4-1,MATCH(AJ$5, Mortality_Projection!$D$8:$BJ$8, 0)-1))</f>
        <v>8557.9445789942874</v>
      </c>
      <c r="AK21" s="67">
        <f ca="1">AJ21*(1-OFFSET(Mortality_Projection!$D$9,N($A21="Female")*101+Existing_Cohort!$B21+Existing_Cohort!AK$4-1,MATCH(AK$5, Mortality_Projection!$D$8:$BJ$8, 0)-1))</f>
        <v>8537.5114817283884</v>
      </c>
      <c r="AL21" s="67">
        <f ca="1">AK21*(1-OFFSET(Mortality_Projection!$D$9,N($A21="Female")*101+Existing_Cohort!$B21+Existing_Cohort!AL$4-1,MATCH(AL$5, Mortality_Projection!$D$8:$BJ$8, 0)-1))</f>
        <v>8515.3910244915824</v>
      </c>
      <c r="AM21" s="67">
        <f ca="1">AL21*(1-OFFSET(Mortality_Projection!$D$9,N($A21="Female")*101+Existing_Cohort!$B21+Existing_Cohort!AM$4-1,MATCH(AM$5, Mortality_Projection!$D$8:$BJ$8, 0)-1))</f>
        <v>8491.5320607090416</v>
      </c>
      <c r="AN21" s="67">
        <f ca="1">AM21*(1-OFFSET(Mortality_Projection!$D$9,N($A21="Female")*101+Existing_Cohort!$B21+Existing_Cohort!AN$4-1,MATCH(AN$5, Mortality_Projection!$D$8:$BJ$8, 0)-1))</f>
        <v>8465.8880896009778</v>
      </c>
      <c r="AO21" s="67">
        <f ca="1">AN21*(1-OFFSET(Mortality_Projection!$D$9,N($A21="Female")*101+Existing_Cohort!$B21+Existing_Cohort!AO$4-1,MATCH(AO$5, Mortality_Projection!$D$8:$BJ$8, 0)-1))</f>
        <v>8438.43907524323</v>
      </c>
      <c r="AP21" s="67">
        <f ca="1">AO21*(1-OFFSET(Mortality_Projection!$D$9,N($A21="Female")*101+Existing_Cohort!$B21+Existing_Cohort!AP$4-1,MATCH(AP$5, Mortality_Projection!$D$8:$BJ$8, 0)-1))</f>
        <v>8409.1739575108732</v>
      </c>
      <c r="AQ21" s="67">
        <f ca="1">AP21*(1-OFFSET(Mortality_Projection!$D$9,N($A21="Female")*101+Existing_Cohort!$B21+Existing_Cohort!AQ$4-1,MATCH(AQ$5, Mortality_Projection!$D$8:$BJ$8, 0)-1))</f>
        <v>8378.1008711430404</v>
      </c>
      <c r="AR21" s="67">
        <f ca="1">AQ21*(1-OFFSET(Mortality_Projection!$D$9,N($A21="Female")*101+Existing_Cohort!$B21+Existing_Cohort!AR$4-1,MATCH(AR$5, Mortality_Projection!$D$8:$BJ$8, 0)-1))</f>
        <v>8345.2408677929307</v>
      </c>
      <c r="AS21" s="67">
        <f ca="1">AR21*(1-OFFSET(Mortality_Projection!$D$9,N($A21="Female")*101+Existing_Cohort!$B21+Existing_Cohort!AS$4-1,MATCH(AS$5, Mortality_Projection!$D$8:$BJ$8, 0)-1))</f>
        <v>8310.6015061754824</v>
      </c>
      <c r="AT21" s="67">
        <f ca="1">AS21*(1-OFFSET(Mortality_Projection!$D$9,N($A21="Female")*101+Existing_Cohort!$B21+Existing_Cohort!AT$4-1,MATCH(AT$5, Mortality_Projection!$D$8:$BJ$8, 0)-1))</f>
        <v>8274.0767369998412</v>
      </c>
      <c r="AU21" s="67">
        <f ca="1">AT21*(1-OFFSET(Mortality_Projection!$D$9,N($A21="Female")*101+Existing_Cohort!$B21+Existing_Cohort!AU$4-1,MATCH(AU$5, Mortality_Projection!$D$8:$BJ$8, 0)-1))</f>
        <v>8235.429877900815</v>
      </c>
      <c r="AV21" s="67">
        <f ca="1">AU21*(1-OFFSET(Mortality_Projection!$D$9,N($A21="Female")*101+Existing_Cohort!$B21+Existing_Cohort!AV$4-1,MATCH(AV$5, Mortality_Projection!$D$8:$BJ$8, 0)-1))</f>
        <v>8194.3081882175811</v>
      </c>
      <c r="AW21" s="67">
        <f ca="1">AV21*(1-OFFSET(Mortality_Projection!$D$9,N($A21="Female")*101+Existing_Cohort!$B21+Existing_Cohort!AW$4-1,MATCH(AW$5, Mortality_Projection!$D$8:$BJ$8, 0)-1))</f>
        <v>8150.2139174338281</v>
      </c>
      <c r="AX21" s="67">
        <f ca="1">AW21*(1-OFFSET(Mortality_Projection!$D$9,N($A21="Female")*101+Existing_Cohort!$B21+Existing_Cohort!AX$4-1,MATCH(AX$5, Mortality_Projection!$D$8:$BJ$8, 0)-1))</f>
        <v>8102.5832739831276</v>
      </c>
      <c r="AY21" s="67">
        <f ca="1">AX21*(1-OFFSET(Mortality_Projection!$D$9,N($A21="Female")*101+Existing_Cohort!$B21+Existing_Cohort!AY$4-1,MATCH(AY$5, Mortality_Projection!$D$8:$BJ$8, 0)-1))</f>
        <v>8050.827360195377</v>
      </c>
      <c r="AZ21" s="67">
        <f ca="1">AY21*(1-OFFSET(Mortality_Projection!$D$9,N($A21="Female")*101+Existing_Cohort!$B21+Existing_Cohort!AZ$4-1,MATCH(AZ$5, Mortality_Projection!$D$8:$BJ$8, 0)-1))</f>
        <v>7994.3705946500759</v>
      </c>
      <c r="BA21" s="179">
        <f ca="1">AZ21*(1-OFFSET(Mortality_Projection!$D$9,N($A21="Female")*101+Existing_Cohort!$B21+Existing_Cohort!BA$4-1,MATCH(BA$5, Mortality_Projection!$D$8:$BJ$8, 0)-1))</f>
        <v>7932.6282044994414</v>
      </c>
      <c r="BC21" s="67">
        <f t="shared" ca="1" si="22"/>
        <v>3.502633669455463</v>
      </c>
    </row>
    <row r="22" spans="1:55" x14ac:dyDescent="0.35">
      <c r="A22" s="159" t="s">
        <v>31</v>
      </c>
      <c r="B22">
        <f t="shared" si="23"/>
        <v>16</v>
      </c>
      <c r="C22" s="67">
        <f ca="1">OFFSET(HIST_CHN_Population_Males!$L$17,MATCH(Input!$D$4,HIST_CHN_Population_Males!$K$18:$K$89,0), $B22)</f>
        <v>8667.5030000000006</v>
      </c>
      <c r="D22" s="67">
        <f ca="1">C22*(1-OFFSET(Mortality_Projection!$D$9,N($A22="Female")*101+Existing_Cohort!$B22+Existing_Cohort!D$4-1,MATCH(D$5, Mortality_Projection!$D$8:$BJ$8, 0)-1))</f>
        <v>8663.8445379924815</v>
      </c>
      <c r="E22" s="67">
        <f ca="1">D22*(1-OFFSET(Mortality_Projection!$D$9,N($A22="Female")*101+Existing_Cohort!$B22+Existing_Cohort!E$4-1,MATCH(E$5, Mortality_Projection!$D$8:$BJ$8, 0)-1))</f>
        <v>8660.0434288562119</v>
      </c>
      <c r="F22" s="67">
        <f ca="1">E22*(1-OFFSET(Mortality_Projection!$D$9,N($A22="Female")*101+Existing_Cohort!$B22+Existing_Cohort!F$4-1,MATCH(F$5, Mortality_Projection!$D$8:$BJ$8, 0)-1))</f>
        <v>8656.1203870738282</v>
      </c>
      <c r="G22" s="67">
        <f ca="1">F22*(1-OFFSET(Mortality_Projection!$D$9,N($A22="Female")*101+Existing_Cohort!$B22+Existing_Cohort!G$4-1,MATCH(G$5, Mortality_Projection!$D$8:$BJ$8, 0)-1))</f>
        <v>8652.0789218921855</v>
      </c>
      <c r="H22" s="67">
        <f ca="1">G22*(1-OFFSET(Mortality_Projection!$D$9,N($A22="Female")*101+Existing_Cohort!$B22+Existing_Cohort!H$4-1,MATCH(H$5, Mortality_Projection!$D$8:$BJ$8, 0)-1))</f>
        <v>8647.930646761859</v>
      </c>
      <c r="I22" s="67">
        <f ca="1">H22*(1-OFFSET(Mortality_Projection!$D$9,N($A22="Female")*101+Existing_Cohort!$B22+Existing_Cohort!I$4-1,MATCH(I$5, Mortality_Projection!$D$8:$BJ$8, 0)-1))</f>
        <v>8643.6787485892964</v>
      </c>
      <c r="J22" s="67">
        <f ca="1">I22*(1-OFFSET(Mortality_Projection!$D$9,N($A22="Female")*101+Existing_Cohort!$B22+Existing_Cohort!J$4-1,MATCH(J$5, Mortality_Projection!$D$8:$BJ$8, 0)-1))</f>
        <v>8639.3183854526105</v>
      </c>
      <c r="K22" s="67">
        <f ca="1">J22*(1-OFFSET(Mortality_Projection!$D$9,N($A22="Female")*101+Existing_Cohort!$B22+Existing_Cohort!K$4-1,MATCH(K$5, Mortality_Projection!$D$8:$BJ$8, 0)-1))</f>
        <v>8634.8449497010351</v>
      </c>
      <c r="L22" s="67">
        <f ca="1">K22*(1-OFFSET(Mortality_Projection!$D$9,N($A22="Female")*101+Existing_Cohort!$B22+Existing_Cohort!L$4-1,MATCH(L$5, Mortality_Projection!$D$8:$BJ$8, 0)-1))</f>
        <v>8630.2462813784623</v>
      </c>
      <c r="M22" s="67">
        <f ca="1">L22*(1-OFFSET(Mortality_Projection!$D$9,N($A22="Female")*101+Existing_Cohort!$B22+Existing_Cohort!M$4-1,MATCH(M$5, Mortality_Projection!$D$8:$BJ$8, 0)-1))</f>
        <v>8625.5184166563649</v>
      </c>
      <c r="N22" s="67">
        <f ca="1">M22*(1-OFFSET(Mortality_Projection!$D$9,N($A22="Female")*101+Existing_Cohort!$B22+Existing_Cohort!N$4-1,MATCH(N$5, Mortality_Projection!$D$8:$BJ$8, 0)-1))</f>
        <v>8620.6272272102342</v>
      </c>
      <c r="O22" s="67">
        <f ca="1">N22*(1-OFFSET(Mortality_Projection!$D$9,N($A22="Female")*101+Existing_Cohort!$B22+Existing_Cohort!O$4-1,MATCH(O$5, Mortality_Projection!$D$8:$BJ$8, 0)-1))</f>
        <v>8615.5624222903298</v>
      </c>
      <c r="P22" s="67">
        <f ca="1">O22*(1-OFFSET(Mortality_Projection!$D$9,N($A22="Female")*101+Existing_Cohort!$B22+Existing_Cohort!P$4-1,MATCH(P$5, Mortality_Projection!$D$8:$BJ$8, 0)-1))</f>
        <v>8610.2919444516756</v>
      </c>
      <c r="Q22" s="67">
        <f ca="1">P22*(1-OFFSET(Mortality_Projection!$D$9,N($A22="Female")*101+Existing_Cohort!$B22+Existing_Cohort!Q$4-1,MATCH(Q$5, Mortality_Projection!$D$8:$BJ$8, 0)-1))</f>
        <v>8604.7923426548059</v>
      </c>
      <c r="R22" s="67">
        <f ca="1">Q22*(1-OFFSET(Mortality_Projection!$D$9,N($A22="Female")*101+Existing_Cohort!$B22+Existing_Cohort!R$4-1,MATCH(R$5, Mortality_Projection!$D$8:$BJ$8, 0)-1))</f>
        <v>8599.0266854205202</v>
      </c>
      <c r="S22" s="67">
        <f ca="1">R22*(1-OFFSET(Mortality_Projection!$D$9,N($A22="Female")*101+Existing_Cohort!$B22+Existing_Cohort!S$4-1,MATCH(S$5, Mortality_Projection!$D$8:$BJ$8, 0)-1))</f>
        <v>8592.9738413585746</v>
      </c>
      <c r="T22" s="67">
        <f ca="1">S22*(1-OFFSET(Mortality_Projection!$D$9,N($A22="Female")*101+Existing_Cohort!$B22+Existing_Cohort!T$4-1,MATCH(T$5, Mortality_Projection!$D$8:$BJ$8, 0)-1))</f>
        <v>8586.5995091735549</v>
      </c>
      <c r="U22" s="67">
        <f ca="1">T22*(1-OFFSET(Mortality_Projection!$D$9,N($A22="Female")*101+Existing_Cohort!$B22+Existing_Cohort!U$4-1,MATCH(U$5, Mortality_Projection!$D$8:$BJ$8, 0)-1))</f>
        <v>8579.8638755009215</v>
      </c>
      <c r="V22" s="67">
        <f ca="1">U22*(1-OFFSET(Mortality_Projection!$D$9,N($A22="Female")*101+Existing_Cohort!$B22+Existing_Cohort!V$4-1,MATCH(V$5, Mortality_Projection!$D$8:$BJ$8, 0)-1))</f>
        <v>8572.7357137395411</v>
      </c>
      <c r="W22" s="67">
        <f ca="1">V22*(1-OFFSET(Mortality_Projection!$D$9,N($A22="Female")*101+Existing_Cohort!$B22+Existing_Cohort!W$4-1,MATCH(W$5, Mortality_Projection!$D$8:$BJ$8, 0)-1))</f>
        <v>8565.1784084406572</v>
      </c>
      <c r="X22" s="67">
        <f ca="1">W22*(1-OFFSET(Mortality_Projection!$D$9,N($A22="Female")*101+Existing_Cohort!$B22+Existing_Cohort!X$4-1,MATCH(X$5, Mortality_Projection!$D$8:$BJ$8, 0)-1))</f>
        <v>8557.1435590630517</v>
      </c>
      <c r="Y22" s="67">
        <f ca="1">X22*(1-OFFSET(Mortality_Projection!$D$9,N($A22="Female")*101+Existing_Cohort!$B22+Existing_Cohort!Y$4-1,MATCH(Y$5, Mortality_Projection!$D$8:$BJ$8, 0)-1))</f>
        <v>8548.5849074466714</v>
      </c>
      <c r="Z22" s="67">
        <f ca="1">Y22*(1-OFFSET(Mortality_Projection!$D$9,N($A22="Female")*101+Existing_Cohort!$B22+Existing_Cohort!Z$4-1,MATCH(Z$5, Mortality_Projection!$D$8:$BJ$8, 0)-1))</f>
        <v>8539.4452076485759</v>
      </c>
      <c r="AA22" s="67">
        <f ca="1">Z22*(1-OFFSET(Mortality_Projection!$D$9,N($A22="Female")*101+Existing_Cohort!$B22+Existing_Cohort!AA$4-1,MATCH(AA$5, Mortality_Projection!$D$8:$BJ$8, 0)-1))</f>
        <v>8529.6439353095629</v>
      </c>
      <c r="AB22" s="67">
        <f ca="1">AA22*(1-OFFSET(Mortality_Projection!$D$9,N($A22="Female")*101+Existing_Cohort!$B22+Existing_Cohort!AB$4-1,MATCH(AB$5, Mortality_Projection!$D$8:$BJ$8, 0)-1))</f>
        <v>8519.0977641198187</v>
      </c>
      <c r="AC22" s="67">
        <f ca="1">AB22*(1-OFFSET(Mortality_Projection!$D$9,N($A22="Female")*101+Existing_Cohort!$B22+Existing_Cohort!AC$4-1,MATCH(AC$5, Mortality_Projection!$D$8:$BJ$8, 0)-1))</f>
        <v>8507.7208717294779</v>
      </c>
      <c r="AD22" s="67">
        <f ca="1">AC22*(1-OFFSET(Mortality_Projection!$D$9,N($A22="Female")*101+Existing_Cohort!$B22+Existing_Cohort!AD$4-1,MATCH(AD$5, Mortality_Projection!$D$8:$BJ$8, 0)-1))</f>
        <v>8495.4065723264503</v>
      </c>
      <c r="AE22" s="67">
        <f ca="1">AD22*(1-OFFSET(Mortality_Projection!$D$9,N($A22="Female")*101+Existing_Cohort!$B22+Existing_Cohort!AE$4-1,MATCH(AE$5, Mortality_Projection!$D$8:$BJ$8, 0)-1))</f>
        <v>8482.0532062043167</v>
      </c>
      <c r="AF22" s="67">
        <f ca="1">AE22*(1-OFFSET(Mortality_Projection!$D$9,N($A22="Female")*101+Existing_Cohort!$B22+Existing_Cohort!AF$4-1,MATCH(AF$5, Mortality_Projection!$D$8:$BJ$8, 0)-1))</f>
        <v>8467.5398709714009</v>
      </c>
      <c r="AG22" s="67">
        <f ca="1">AF22*(1-OFFSET(Mortality_Projection!$D$9,N($A22="Female")*101+Existing_Cohort!$B22+Existing_Cohort!AG$4-1,MATCH(AG$5, Mortality_Projection!$D$8:$BJ$8, 0)-1))</f>
        <v>8451.7456994522581</v>
      </c>
      <c r="AH22" s="67">
        <f ca="1">AG22*(1-OFFSET(Mortality_Projection!$D$9,N($A22="Female")*101+Existing_Cohort!$B22+Existing_Cohort!AH$4-1,MATCH(AH$5, Mortality_Projection!$D$8:$BJ$8, 0)-1))</f>
        <v>8434.5442996881047</v>
      </c>
      <c r="AI22" s="67">
        <f ca="1">AH22*(1-OFFSET(Mortality_Projection!$D$9,N($A22="Female")*101+Existing_Cohort!$B22+Existing_Cohort!AI$4-1,MATCH(AI$5, Mortality_Projection!$D$8:$BJ$8, 0)-1))</f>
        <v>8415.8277450715013</v>
      </c>
      <c r="AJ22" s="67">
        <f ca="1">AI22*(1-OFFSET(Mortality_Projection!$D$9,N($A22="Female")*101+Existing_Cohort!$B22+Existing_Cohort!AJ$4-1,MATCH(AJ$5, Mortality_Projection!$D$8:$BJ$8, 0)-1))</f>
        <v>8395.50020168013</v>
      </c>
      <c r="AK22" s="67">
        <f ca="1">AJ22*(1-OFFSET(Mortality_Projection!$D$9,N($A22="Female")*101+Existing_Cohort!$B22+Existing_Cohort!AK$4-1,MATCH(AK$5, Mortality_Projection!$D$8:$BJ$8, 0)-1))</f>
        <v>8373.4946276595438</v>
      </c>
      <c r="AL22" s="67">
        <f ca="1">AK22*(1-OFFSET(Mortality_Projection!$D$9,N($A22="Female")*101+Existing_Cohort!$B22+Existing_Cohort!AL$4-1,MATCH(AL$5, Mortality_Projection!$D$8:$BJ$8, 0)-1))</f>
        <v>8349.7602933758517</v>
      </c>
      <c r="AM22" s="67">
        <f ca="1">AL22*(1-OFFSET(Mortality_Projection!$D$9,N($A22="Female")*101+Existing_Cohort!$B22+Existing_Cohort!AM$4-1,MATCH(AM$5, Mortality_Projection!$D$8:$BJ$8, 0)-1))</f>
        <v>8324.251109785373</v>
      </c>
      <c r="AN22" s="67">
        <f ca="1">AM22*(1-OFFSET(Mortality_Projection!$D$9,N($A22="Female")*101+Existing_Cohort!$B22+Existing_Cohort!AN$4-1,MATCH(AN$5, Mortality_Projection!$D$8:$BJ$8, 0)-1))</f>
        <v>8296.9473326646366</v>
      </c>
      <c r="AO22" s="67">
        <f ca="1">AN22*(1-OFFSET(Mortality_Projection!$D$9,N($A22="Female")*101+Existing_Cohort!$B22+Existing_Cohort!AO$4-1,MATCH(AO$5, Mortality_Projection!$D$8:$BJ$8, 0)-1))</f>
        <v>8267.8381630907261</v>
      </c>
      <c r="AP22" s="67">
        <f ca="1">AO22*(1-OFFSET(Mortality_Projection!$D$9,N($A22="Female")*101+Existing_Cohort!$B22+Existing_Cohort!AP$4-1,MATCH(AP$5, Mortality_Projection!$D$8:$BJ$8, 0)-1))</f>
        <v>8236.931910556239</v>
      </c>
      <c r="AQ22" s="67">
        <f ca="1">AP22*(1-OFFSET(Mortality_Projection!$D$9,N($A22="Female")*101+Existing_Cohort!$B22+Existing_Cohort!AQ$4-1,MATCH(AQ$5, Mortality_Projection!$D$8:$BJ$8, 0)-1))</f>
        <v>8204.2497453652995</v>
      </c>
      <c r="AR22" s="67">
        <f ca="1">AQ22*(1-OFFSET(Mortality_Projection!$D$9,N($A22="Female")*101+Existing_Cohort!$B22+Existing_Cohort!AR$4-1,MATCH(AR$5, Mortality_Projection!$D$8:$BJ$8, 0)-1))</f>
        <v>8169.7994299877309</v>
      </c>
      <c r="AS22" s="67">
        <f ca="1">AR22*(1-OFFSET(Mortality_Projection!$D$9,N($A22="Female")*101+Existing_Cohort!$B22+Existing_Cohort!AS$4-1,MATCH(AS$5, Mortality_Projection!$D$8:$BJ$8, 0)-1))</f>
        <v>8133.475758214664</v>
      </c>
      <c r="AT22" s="67">
        <f ca="1">AS22*(1-OFFSET(Mortality_Projection!$D$9,N($A22="Female")*101+Existing_Cohort!$B22+Existing_Cohort!AT$4-1,MATCH(AT$5, Mortality_Projection!$D$8:$BJ$8, 0)-1))</f>
        <v>8095.0436540929113</v>
      </c>
      <c r="AU22" s="67">
        <f ca="1">AT22*(1-OFFSET(Mortality_Projection!$D$9,N($A22="Female")*101+Existing_Cohort!$B22+Existing_Cohort!AU$4-1,MATCH(AU$5, Mortality_Projection!$D$8:$BJ$8, 0)-1))</f>
        <v>8054.1527042045973</v>
      </c>
      <c r="AV22" s="67">
        <f ca="1">AU22*(1-OFFSET(Mortality_Projection!$D$9,N($A22="Female")*101+Existing_Cohort!$B22+Existing_Cohort!AV$4-1,MATCH(AV$5, Mortality_Projection!$D$8:$BJ$8, 0)-1))</f>
        <v>8010.3084126735412</v>
      </c>
      <c r="AW22" s="67">
        <f ca="1">AV22*(1-OFFSET(Mortality_Projection!$D$9,N($A22="Female")*101+Existing_Cohort!$B22+Existing_Cohort!AW$4-1,MATCH(AW$5, Mortality_Projection!$D$8:$BJ$8, 0)-1))</f>
        <v>7962.950777809705</v>
      </c>
      <c r="AX22" s="67">
        <f ca="1">AW22*(1-OFFSET(Mortality_Projection!$D$9,N($A22="Female")*101+Existing_Cohort!$B22+Existing_Cohort!AX$4-1,MATCH(AX$5, Mortality_Projection!$D$8:$BJ$8, 0)-1))</f>
        <v>7911.4950369996377</v>
      </c>
      <c r="AY22" s="67">
        <f ca="1">AX22*(1-OFFSET(Mortality_Projection!$D$9,N($A22="Female")*101+Existing_Cohort!$B22+Existing_Cohort!AY$4-1,MATCH(AY$5, Mortality_Projection!$D$8:$BJ$8, 0)-1))</f>
        <v>7855.369906228304</v>
      </c>
      <c r="AZ22" s="67">
        <f ca="1">AY22*(1-OFFSET(Mortality_Projection!$D$9,N($A22="Female")*101+Existing_Cohort!$B22+Existing_Cohort!AZ$4-1,MATCH(AZ$5, Mortality_Projection!$D$8:$BJ$8, 0)-1))</f>
        <v>7793.9952422036458</v>
      </c>
      <c r="BA22" s="179">
        <f ca="1">AZ22*(1-OFFSET(Mortality_Projection!$D$9,N($A22="Female")*101+Existing_Cohort!$B22+Existing_Cohort!BA$4-1,MATCH(BA$5, Mortality_Projection!$D$8:$BJ$8, 0)-1))</f>
        <v>7726.7716190783858</v>
      </c>
      <c r="BC22" s="67">
        <f t="shared" ca="1" si="22"/>
        <v>3.6584620075191197</v>
      </c>
    </row>
    <row r="23" spans="1:55" x14ac:dyDescent="0.35">
      <c r="A23" s="159" t="s">
        <v>31</v>
      </c>
      <c r="B23">
        <f t="shared" si="23"/>
        <v>17</v>
      </c>
      <c r="C23" s="67">
        <f ca="1">OFFSET(HIST_CHN_Population_Males!$L$17,MATCH(Input!$D$4,HIST_CHN_Population_Males!$K$18:$K$89,0), $B23)</f>
        <v>8516.7345000000005</v>
      </c>
      <c r="D23" s="67">
        <f ca="1">C23*(1-OFFSET(Mortality_Projection!$D$9,N($A23="Female")*101+Existing_Cohort!$B23+Existing_Cohort!D$4-1,MATCH(D$5, Mortality_Projection!$D$8:$BJ$8, 0)-1))</f>
        <v>8512.9544623680904</v>
      </c>
      <c r="E23" s="67">
        <f ca="1">D23*(1-OFFSET(Mortality_Projection!$D$9,N($A23="Female")*101+Existing_Cohort!$B23+Existing_Cohort!E$4-1,MATCH(E$5, Mortality_Projection!$D$8:$BJ$8, 0)-1))</f>
        <v>8509.0531879468963</v>
      </c>
      <c r="F23" s="67">
        <f ca="1">E23*(1-OFFSET(Mortality_Projection!$D$9,N($A23="Female")*101+Existing_Cohort!$B23+Existing_Cohort!F$4-1,MATCH(F$5, Mortality_Projection!$D$8:$BJ$8, 0)-1))</f>
        <v>8505.034168400256</v>
      </c>
      <c r="G23" s="67">
        <f ca="1">F23*(1-OFFSET(Mortality_Projection!$D$9,N($A23="Female")*101+Existing_Cohort!$B23+Existing_Cohort!G$4-1,MATCH(G$5, Mortality_Projection!$D$8:$BJ$8, 0)-1))</f>
        <v>8500.9089545274364</v>
      </c>
      <c r="H23" s="67">
        <f ca="1">G23*(1-OFFSET(Mortality_Projection!$D$9,N($A23="Female")*101+Existing_Cohort!$B23+Existing_Cohort!H$4-1,MATCH(H$5, Mortality_Projection!$D$8:$BJ$8, 0)-1))</f>
        <v>8496.6807172737481</v>
      </c>
      <c r="I23" s="67">
        <f ca="1">H23*(1-OFFSET(Mortality_Projection!$D$9,N($A23="Female")*101+Existing_Cohort!$B23+Existing_Cohort!I$4-1,MATCH(I$5, Mortality_Projection!$D$8:$BJ$8, 0)-1))</f>
        <v>8492.3446434550897</v>
      </c>
      <c r="J23" s="67">
        <f ca="1">I23*(1-OFFSET(Mortality_Projection!$D$9,N($A23="Female")*101+Existing_Cohort!$B23+Existing_Cohort!J$4-1,MATCH(J$5, Mortality_Projection!$D$8:$BJ$8, 0)-1))</f>
        <v>8487.8961530107263</v>
      </c>
      <c r="K23" s="67">
        <f ca="1">J23*(1-OFFSET(Mortality_Projection!$D$9,N($A23="Female")*101+Existing_Cohort!$B23+Existing_Cohort!K$4-1,MATCH(K$5, Mortality_Projection!$D$8:$BJ$8, 0)-1))</f>
        <v>8483.3231558942389</v>
      </c>
      <c r="L23" s="67">
        <f ca="1">K23*(1-OFFSET(Mortality_Projection!$D$9,N($A23="Female")*101+Existing_Cohort!$B23+Existing_Cohort!L$4-1,MATCH(L$5, Mortality_Projection!$D$8:$BJ$8, 0)-1))</f>
        <v>8478.6217127379659</v>
      </c>
      <c r="M23" s="67">
        <f ca="1">L23*(1-OFFSET(Mortality_Projection!$D$9,N($A23="Female")*101+Existing_Cohort!$B23+Existing_Cohort!M$4-1,MATCH(M$5, Mortality_Projection!$D$8:$BJ$8, 0)-1))</f>
        <v>8473.7578886099145</v>
      </c>
      <c r="N23" s="67">
        <f ca="1">M23*(1-OFFSET(Mortality_Projection!$D$9,N($A23="Female")*101+Existing_Cohort!$B23+Existing_Cohort!N$4-1,MATCH(N$5, Mortality_Projection!$D$8:$BJ$8, 0)-1))</f>
        <v>8468.721453599921</v>
      </c>
      <c r="O23" s="67">
        <f ca="1">N23*(1-OFFSET(Mortality_Projection!$D$9,N($A23="Female")*101+Existing_Cohort!$B23+Existing_Cohort!O$4-1,MATCH(O$5, Mortality_Projection!$D$8:$BJ$8, 0)-1))</f>
        <v>8463.4805335674064</v>
      </c>
      <c r="P23" s="67">
        <f ca="1">O23*(1-OFFSET(Mortality_Projection!$D$9,N($A23="Female")*101+Existing_Cohort!$B23+Existing_Cohort!P$4-1,MATCH(P$5, Mortality_Projection!$D$8:$BJ$8, 0)-1))</f>
        <v>8458.0118134899822</v>
      </c>
      <c r="Q23" s="67">
        <f ca="1">P23*(1-OFFSET(Mortality_Projection!$D$9,N($A23="Female")*101+Existing_Cohort!$B23+Existing_Cohort!Q$4-1,MATCH(Q$5, Mortality_Projection!$D$8:$BJ$8, 0)-1))</f>
        <v>8452.2785745768233</v>
      </c>
      <c r="R23" s="67">
        <f ca="1">Q23*(1-OFFSET(Mortality_Projection!$D$9,N($A23="Female")*101+Existing_Cohort!$B23+Existing_Cohort!R$4-1,MATCH(R$5, Mortality_Projection!$D$8:$BJ$8, 0)-1))</f>
        <v>8446.2598105389825</v>
      </c>
      <c r="S23" s="67">
        <f ca="1">R23*(1-OFFSET(Mortality_Projection!$D$9,N($A23="Female")*101+Existing_Cohort!$B23+Existing_Cohort!S$4-1,MATCH(S$5, Mortality_Projection!$D$8:$BJ$8, 0)-1))</f>
        <v>8439.9214204317468</v>
      </c>
      <c r="T23" s="67">
        <f ca="1">S23*(1-OFFSET(Mortality_Projection!$D$9,N($A23="Female")*101+Existing_Cohort!$B23+Existing_Cohort!T$4-1,MATCH(T$5, Mortality_Projection!$D$8:$BJ$8, 0)-1))</f>
        <v>8433.2238239022081</v>
      </c>
      <c r="U23" s="67">
        <f ca="1">T23*(1-OFFSET(Mortality_Projection!$D$9,N($A23="Female")*101+Existing_Cohort!$B23+Existing_Cohort!U$4-1,MATCH(U$5, Mortality_Projection!$D$8:$BJ$8, 0)-1))</f>
        <v>8426.1359806841901</v>
      </c>
      <c r="V23" s="67">
        <f ca="1">U23*(1-OFFSET(Mortality_Projection!$D$9,N($A23="Female")*101+Existing_Cohort!$B23+Existing_Cohort!V$4-1,MATCH(V$5, Mortality_Projection!$D$8:$BJ$8, 0)-1))</f>
        <v>8418.6214939558431</v>
      </c>
      <c r="W23" s="67">
        <f ca="1">V23*(1-OFFSET(Mortality_Projection!$D$9,N($A23="Female")*101+Existing_Cohort!$B23+Existing_Cohort!W$4-1,MATCH(W$5, Mortality_Projection!$D$8:$BJ$8, 0)-1))</f>
        <v>8410.632250851726</v>
      </c>
      <c r="X23" s="67">
        <f ca="1">W23*(1-OFFSET(Mortality_Projection!$D$9,N($A23="Female")*101+Existing_Cohort!$B23+Existing_Cohort!X$4-1,MATCH(X$5, Mortality_Projection!$D$8:$BJ$8, 0)-1))</f>
        <v>8402.1222716024258</v>
      </c>
      <c r="Y23" s="67">
        <f ca="1">X23*(1-OFFSET(Mortality_Projection!$D$9,N($A23="Female")*101+Existing_Cohort!$B23+Existing_Cohort!Y$4-1,MATCH(Y$5, Mortality_Projection!$D$8:$BJ$8, 0)-1))</f>
        <v>8393.0346543950855</v>
      </c>
      <c r="Z23" s="67">
        <f ca="1">Y23*(1-OFFSET(Mortality_Projection!$D$9,N($A23="Female")*101+Existing_Cohort!$B23+Existing_Cohort!Z$4-1,MATCH(Z$5, Mortality_Projection!$D$8:$BJ$8, 0)-1))</f>
        <v>8383.289355964369</v>
      </c>
      <c r="AA23" s="67">
        <f ca="1">Z23*(1-OFFSET(Mortality_Projection!$D$9,N($A23="Female")*101+Existing_Cohort!$B23+Existing_Cohort!AA$4-1,MATCH(AA$5, Mortality_Projection!$D$8:$BJ$8, 0)-1))</f>
        <v>8372.8035528903656</v>
      </c>
      <c r="AB23" s="67">
        <f ca="1">AA23*(1-OFFSET(Mortality_Projection!$D$9,N($A23="Female")*101+Existing_Cohort!$B23+Existing_Cohort!AB$4-1,MATCH(AB$5, Mortality_Projection!$D$8:$BJ$8, 0)-1))</f>
        <v>8361.4919467201507</v>
      </c>
      <c r="AC23" s="67">
        <f ca="1">AB23*(1-OFFSET(Mortality_Projection!$D$9,N($A23="Female")*101+Existing_Cohort!$B23+Existing_Cohort!AC$4-1,MATCH(AC$5, Mortality_Projection!$D$8:$BJ$8, 0)-1))</f>
        <v>8349.2485033177854</v>
      </c>
      <c r="AD23" s="67">
        <f ca="1">AC23*(1-OFFSET(Mortality_Projection!$D$9,N($A23="Female")*101+Existing_Cohort!$B23+Existing_Cohort!AD$4-1,MATCH(AD$5, Mortality_Projection!$D$8:$BJ$8, 0)-1))</f>
        <v>8335.9721958341397</v>
      </c>
      <c r="AE23" s="67">
        <f ca="1">AD23*(1-OFFSET(Mortality_Projection!$D$9,N($A23="Female")*101+Existing_Cohort!$B23+Existing_Cohort!AE$4-1,MATCH(AE$5, Mortality_Projection!$D$8:$BJ$8, 0)-1))</f>
        <v>8321.5428773857275</v>
      </c>
      <c r="AF23" s="67">
        <f ca="1">AE23*(1-OFFSET(Mortality_Projection!$D$9,N($A23="Female")*101+Existing_Cohort!$B23+Existing_Cohort!AF$4-1,MATCH(AF$5, Mortality_Projection!$D$8:$BJ$8, 0)-1))</f>
        <v>8305.8404504487153</v>
      </c>
      <c r="AG23" s="67">
        <f ca="1">AF23*(1-OFFSET(Mortality_Projection!$D$9,N($A23="Female")*101+Existing_Cohort!$B23+Existing_Cohort!AG$4-1,MATCH(AG$5, Mortality_Projection!$D$8:$BJ$8, 0)-1))</f>
        <v>8288.7393413170539</v>
      </c>
      <c r="AH23" s="67">
        <f ca="1">AG23*(1-OFFSET(Mortality_Projection!$D$9,N($A23="Female")*101+Existing_Cohort!$B23+Existing_Cohort!AH$4-1,MATCH(AH$5, Mortality_Projection!$D$8:$BJ$8, 0)-1))</f>
        <v>8270.1323527344684</v>
      </c>
      <c r="AI23" s="67">
        <f ca="1">AH23*(1-OFFSET(Mortality_Projection!$D$9,N($A23="Female")*101+Existing_Cohort!$B23+Existing_Cohort!AI$4-1,MATCH(AI$5, Mortality_Projection!$D$8:$BJ$8, 0)-1))</f>
        <v>8249.9243289070346</v>
      </c>
      <c r="AJ23" s="67">
        <f ca="1">AI23*(1-OFFSET(Mortality_Projection!$D$9,N($A23="Female")*101+Existing_Cohort!$B23+Existing_Cohort!AJ$4-1,MATCH(AJ$5, Mortality_Projection!$D$8:$BJ$8, 0)-1))</f>
        <v>8228.048756956292</v>
      </c>
      <c r="AK23" s="67">
        <f ca="1">AJ23*(1-OFFSET(Mortality_Projection!$D$9,N($A23="Female")*101+Existing_Cohort!$B23+Existing_Cohort!AK$4-1,MATCH(AK$5, Mortality_Projection!$D$8:$BJ$8, 0)-1))</f>
        <v>8204.4553590771047</v>
      </c>
      <c r="AL23" s="67">
        <f ca="1">AK23*(1-OFFSET(Mortality_Projection!$D$9,N($A23="Female")*101+Existing_Cohort!$B23+Existing_Cohort!AL$4-1,MATCH(AL$5, Mortality_Projection!$D$8:$BJ$8, 0)-1))</f>
        <v>8179.098489650587</v>
      </c>
      <c r="AM23" s="67">
        <f ca="1">AL23*(1-OFFSET(Mortality_Projection!$D$9,N($A23="Female")*101+Existing_Cohort!$B23+Existing_Cohort!AM$4-1,MATCH(AM$5, Mortality_Projection!$D$8:$BJ$8, 0)-1))</f>
        <v>8151.9587097260364</v>
      </c>
      <c r="AN23" s="67">
        <f ca="1">AM23*(1-OFFSET(Mortality_Projection!$D$9,N($A23="Female")*101+Existing_Cohort!$B23+Existing_Cohort!AN$4-1,MATCH(AN$5, Mortality_Projection!$D$8:$BJ$8, 0)-1))</f>
        <v>8123.0254889864991</v>
      </c>
      <c r="AO23" s="67">
        <f ca="1">AN23*(1-OFFSET(Mortality_Projection!$D$9,N($A23="Female")*101+Existing_Cohort!$B23+Existing_Cohort!AO$4-1,MATCH(AO$5, Mortality_Projection!$D$8:$BJ$8, 0)-1))</f>
        <v>8092.3073059248154</v>
      </c>
      <c r="AP23" s="67">
        <f ca="1">AO23*(1-OFFSET(Mortality_Projection!$D$9,N($A23="Female")*101+Existing_Cohort!$B23+Existing_Cohort!AP$4-1,MATCH(AP$5, Mortality_Projection!$D$8:$BJ$8, 0)-1))</f>
        <v>8059.8254348719065</v>
      </c>
      <c r="AQ23" s="67">
        <f ca="1">AP23*(1-OFFSET(Mortality_Projection!$D$9,N($A23="Female")*101+Existing_Cohort!$B23+Existing_Cohort!AQ$4-1,MATCH(AQ$5, Mortality_Projection!$D$8:$BJ$8, 0)-1))</f>
        <v>8025.5878366006573</v>
      </c>
      <c r="AR23" s="67">
        <f ca="1">AQ23*(1-OFFSET(Mortality_Projection!$D$9,N($A23="Female")*101+Existing_Cohort!$B23+Existing_Cohort!AR$4-1,MATCH(AR$5, Mortality_Projection!$D$8:$BJ$8, 0)-1))</f>
        <v>7989.4902201063414</v>
      </c>
      <c r="AS23" s="67">
        <f ca="1">AR23*(1-OFFSET(Mortality_Projection!$D$9,N($A23="Female")*101+Existing_Cohort!$B23+Existing_Cohort!AS$4-1,MATCH(AS$5, Mortality_Projection!$D$8:$BJ$8, 0)-1))</f>
        <v>7951.2992771437375</v>
      </c>
      <c r="AT23" s="67">
        <f ca="1">AS23*(1-OFFSET(Mortality_Projection!$D$9,N($A23="Female")*101+Existing_Cohort!$B23+Existing_Cohort!AT$4-1,MATCH(AT$5, Mortality_Projection!$D$8:$BJ$8, 0)-1))</f>
        <v>7910.6671619975968</v>
      </c>
      <c r="AU23" s="67">
        <f ca="1">AT23*(1-OFFSET(Mortality_Projection!$D$9,N($A23="Female")*101+Existing_Cohort!$B23+Existing_Cohort!AU$4-1,MATCH(AU$5, Mortality_Projection!$D$8:$BJ$8, 0)-1))</f>
        <v>7867.1029727630539</v>
      </c>
      <c r="AV23" s="67">
        <f ca="1">AU23*(1-OFFSET(Mortality_Projection!$D$9,N($A23="Female")*101+Existing_Cohort!$B23+Existing_Cohort!AV$4-1,MATCH(AV$5, Mortality_Projection!$D$8:$BJ$8, 0)-1))</f>
        <v>7820.0508817765158</v>
      </c>
      <c r="AW23" s="67">
        <f ca="1">AV23*(1-OFFSET(Mortality_Projection!$D$9,N($A23="Female")*101+Existing_Cohort!$B23+Existing_Cohort!AW$4-1,MATCH(AW$5, Mortality_Projection!$D$8:$BJ$8, 0)-1))</f>
        <v>7768.9306623694301</v>
      </c>
      <c r="AX23" s="67">
        <f ca="1">AW23*(1-OFFSET(Mortality_Projection!$D$9,N($A23="Female")*101+Existing_Cohort!$B23+Existing_Cohort!AX$4-1,MATCH(AX$5, Mortality_Projection!$D$8:$BJ$8, 0)-1))</f>
        <v>7713.1757191742017</v>
      </c>
      <c r="AY23" s="67">
        <f ca="1">AX23*(1-OFFSET(Mortality_Projection!$D$9,N($A23="Female")*101+Existing_Cohort!$B23+Existing_Cohort!AY$4-1,MATCH(AY$5, Mortality_Projection!$D$8:$BJ$8, 0)-1))</f>
        <v>7652.2109352457719</v>
      </c>
      <c r="AZ23" s="67">
        <f ca="1">AY23*(1-OFFSET(Mortality_Projection!$D$9,N($A23="Female")*101+Existing_Cohort!$B23+Existing_Cohort!AZ$4-1,MATCH(AZ$5, Mortality_Projection!$D$8:$BJ$8, 0)-1))</f>
        <v>7585.4423708112317</v>
      </c>
      <c r="BA23" s="179">
        <f ca="1">AZ23*(1-OFFSET(Mortality_Projection!$D$9,N($A23="Female")*101+Existing_Cohort!$B23+Existing_Cohort!BA$4-1,MATCH(BA$5, Mortality_Projection!$D$8:$BJ$8, 0)-1))</f>
        <v>7512.2196380722944</v>
      </c>
      <c r="BC23" s="67">
        <f t="shared" ca="1" si="22"/>
        <v>3.7800376319100906</v>
      </c>
    </row>
    <row r="24" spans="1:55" x14ac:dyDescent="0.35">
      <c r="A24" s="159" t="s">
        <v>31</v>
      </c>
      <c r="B24">
        <f t="shared" si="23"/>
        <v>18</v>
      </c>
      <c r="C24" s="67">
        <f ca="1">OFFSET(HIST_CHN_Population_Males!$L$17,MATCH(Input!$D$4,HIST_CHN_Population_Males!$K$18:$K$89,0), $B24)</f>
        <v>8436.1854999999996</v>
      </c>
      <c r="D24" s="67">
        <f ca="1">C24*(1-OFFSET(Mortality_Projection!$D$9,N($A24="Female")*101+Existing_Cohort!$B24+Existing_Cohort!D$4-1,MATCH(D$5, Mortality_Projection!$D$8:$BJ$8, 0)-1))</f>
        <v>8432.2744295669945</v>
      </c>
      <c r="E24" s="67">
        <f ca="1">D24*(1-OFFSET(Mortality_Projection!$D$9,N($A24="Female")*101+Existing_Cohort!$B24+Existing_Cohort!E$4-1,MATCH(E$5, Mortality_Projection!$D$8:$BJ$8, 0)-1))</f>
        <v>8428.2453398441503</v>
      </c>
      <c r="F24" s="67">
        <f ca="1">E24*(1-OFFSET(Mortality_Projection!$D$9,N($A24="Female")*101+Existing_Cohort!$B24+Existing_Cohort!F$4-1,MATCH(F$5, Mortality_Projection!$D$8:$BJ$8, 0)-1))</f>
        <v>8424.1098124466153</v>
      </c>
      <c r="G24" s="67">
        <f ca="1">F24*(1-OFFSET(Mortality_Projection!$D$9,N($A24="Female")*101+Existing_Cohort!$B24+Existing_Cohort!G$4-1,MATCH(G$5, Mortality_Projection!$D$8:$BJ$8, 0)-1))</f>
        <v>8419.8710280277082</v>
      </c>
      <c r="H24" s="67">
        <f ca="1">G24*(1-OFFSET(Mortality_Projection!$D$9,N($A24="Female")*101+Existing_Cohort!$B24+Existing_Cohort!H$4-1,MATCH(H$5, Mortality_Projection!$D$8:$BJ$8, 0)-1))</f>
        <v>8415.5241632156685</v>
      </c>
      <c r="I24" s="67">
        <f ca="1">H24*(1-OFFSET(Mortality_Projection!$D$9,N($A24="Female")*101+Existing_Cohort!$B24+Existing_Cohort!I$4-1,MATCH(I$5, Mortality_Projection!$D$8:$BJ$8, 0)-1))</f>
        <v>8411.0646285017101</v>
      </c>
      <c r="J24" s="67">
        <f ca="1">I24*(1-OFFSET(Mortality_Projection!$D$9,N($A24="Female")*101+Existing_Cohort!$B24+Existing_Cohort!J$4-1,MATCH(J$5, Mortality_Projection!$D$8:$BJ$8, 0)-1))</f>
        <v>8406.480305954763</v>
      </c>
      <c r="K24" s="67">
        <f ca="1">J24*(1-OFFSET(Mortality_Projection!$D$9,N($A24="Female")*101+Existing_Cohort!$B24+Existing_Cohort!K$4-1,MATCH(K$5, Mortality_Projection!$D$8:$BJ$8, 0)-1))</f>
        <v>8401.7672488171684</v>
      </c>
      <c r="L24" s="67">
        <f ca="1">K24*(1-OFFSET(Mortality_Projection!$D$9,N($A24="Female")*101+Existing_Cohort!$B24+Existing_Cohort!L$4-1,MATCH(L$5, Mortality_Projection!$D$8:$BJ$8, 0)-1))</f>
        <v>8396.8914410319067</v>
      </c>
      <c r="M24" s="67">
        <f ca="1">L24*(1-OFFSET(Mortality_Projection!$D$9,N($A24="Female")*101+Existing_Cohort!$B24+Existing_Cohort!M$4-1,MATCH(M$5, Mortality_Projection!$D$8:$BJ$8, 0)-1))</f>
        <v>8391.8426307944355</v>
      </c>
      <c r="N24" s="67">
        <f ca="1">M24*(1-OFFSET(Mortality_Projection!$D$9,N($A24="Female")*101+Existing_Cohort!$B24+Existing_Cohort!N$4-1,MATCH(N$5, Mortality_Projection!$D$8:$BJ$8, 0)-1))</f>
        <v>8386.5888694356727</v>
      </c>
      <c r="O24" s="67">
        <f ca="1">N24*(1-OFFSET(Mortality_Projection!$D$9,N($A24="Female")*101+Existing_Cohort!$B24+Existing_Cohort!O$4-1,MATCH(O$5, Mortality_Projection!$D$8:$BJ$8, 0)-1))</f>
        <v>8381.1067893690233</v>
      </c>
      <c r="P24" s="67">
        <f ca="1">O24*(1-OFFSET(Mortality_Projection!$D$9,N($A24="Female")*101+Existing_Cohort!$B24+Existing_Cohort!P$4-1,MATCH(P$5, Mortality_Projection!$D$8:$BJ$8, 0)-1))</f>
        <v>8375.3595874829643</v>
      </c>
      <c r="Q24" s="67">
        <f ca="1">P24*(1-OFFSET(Mortality_Projection!$D$9,N($A24="Female")*101+Existing_Cohort!$B24+Existing_Cohort!Q$4-1,MATCH(Q$5, Mortality_Projection!$D$8:$BJ$8, 0)-1))</f>
        <v>8369.3262127036614</v>
      </c>
      <c r="R24" s="67">
        <f ca="1">Q24*(1-OFFSET(Mortality_Projection!$D$9,N($A24="Female")*101+Existing_Cohort!$B24+Existing_Cohort!R$4-1,MATCH(R$5, Mortality_Projection!$D$8:$BJ$8, 0)-1))</f>
        <v>8362.9724886264594</v>
      </c>
      <c r="S24" s="67">
        <f ca="1">R24*(1-OFFSET(Mortality_Projection!$D$9,N($A24="Female")*101+Existing_Cohort!$B24+Existing_Cohort!S$4-1,MATCH(S$5, Mortality_Projection!$D$8:$BJ$8, 0)-1))</f>
        <v>8356.2587477854195</v>
      </c>
      <c r="T24" s="67">
        <f ca="1">S24*(1-OFFSET(Mortality_Projection!$D$9,N($A24="Female")*101+Existing_Cohort!$B24+Existing_Cohort!T$4-1,MATCH(T$5, Mortality_Projection!$D$8:$BJ$8, 0)-1))</f>
        <v>8349.1538852262202</v>
      </c>
      <c r="U24" s="67">
        <f ca="1">T24*(1-OFFSET(Mortality_Projection!$D$9,N($A24="Female")*101+Existing_Cohort!$B24+Existing_Cohort!U$4-1,MATCH(U$5, Mortality_Projection!$D$8:$BJ$8, 0)-1))</f>
        <v>8341.6214284131838</v>
      </c>
      <c r="V24" s="67">
        <f ca="1">U24*(1-OFFSET(Mortality_Projection!$D$9,N($A24="Female")*101+Existing_Cohort!$B24+Existing_Cohort!V$4-1,MATCH(V$5, Mortality_Projection!$D$8:$BJ$8, 0)-1))</f>
        <v>8333.613163057229</v>
      </c>
      <c r="W24" s="67">
        <f ca="1">V24*(1-OFFSET(Mortality_Projection!$D$9,N($A24="Female")*101+Existing_Cohort!$B24+Existing_Cohort!W$4-1,MATCH(W$5, Mortality_Projection!$D$8:$BJ$8, 0)-1))</f>
        <v>8325.0830159591496</v>
      </c>
      <c r="X24" s="67">
        <f ca="1">W24*(1-OFFSET(Mortality_Projection!$D$9,N($A24="Female")*101+Existing_Cohort!$B24+Existing_Cohort!X$4-1,MATCH(X$5, Mortality_Projection!$D$8:$BJ$8, 0)-1))</f>
        <v>8315.9739692898547</v>
      </c>
      <c r="Y24" s="67">
        <f ca="1">X24*(1-OFFSET(Mortality_Projection!$D$9,N($A24="Female")*101+Existing_Cohort!$B24+Existing_Cohort!Y$4-1,MATCH(Y$5, Mortality_Projection!$D$8:$BJ$8, 0)-1))</f>
        <v>8306.2058135693496</v>
      </c>
      <c r="Z24" s="67">
        <f ca="1">Y24*(1-OFFSET(Mortality_Projection!$D$9,N($A24="Female")*101+Existing_Cohort!$B24+Existing_Cohort!Z$4-1,MATCH(Z$5, Mortality_Projection!$D$8:$BJ$8, 0)-1))</f>
        <v>8295.6955585168253</v>
      </c>
      <c r="AA24" s="67">
        <f ca="1">Z24*(1-OFFSET(Mortality_Projection!$D$9,N($A24="Female")*101+Existing_Cohort!$B24+Existing_Cohort!AA$4-1,MATCH(AA$5, Mortality_Projection!$D$8:$BJ$8, 0)-1))</f>
        <v>8284.3577398588077</v>
      </c>
      <c r="AB24" s="67">
        <f ca="1">AA24*(1-OFFSET(Mortality_Projection!$D$9,N($A24="Female")*101+Existing_Cohort!$B24+Existing_Cohort!AB$4-1,MATCH(AB$5, Mortality_Projection!$D$8:$BJ$8, 0)-1))</f>
        <v>8272.0861177529714</v>
      </c>
      <c r="AC24" s="67">
        <f ca="1">AB24*(1-OFFSET(Mortality_Projection!$D$9,N($A24="Female")*101+Existing_Cohort!$B24+Existing_Cohort!AC$4-1,MATCH(AC$5, Mortality_Projection!$D$8:$BJ$8, 0)-1))</f>
        <v>8258.7794814080862</v>
      </c>
      <c r="AD24" s="67">
        <f ca="1">AC24*(1-OFFSET(Mortality_Projection!$D$9,N($A24="Female")*101+Existing_Cohort!$B24+Existing_Cohort!AD$4-1,MATCH(AD$5, Mortality_Projection!$D$8:$BJ$8, 0)-1))</f>
        <v>8244.3174680854336</v>
      </c>
      <c r="AE24" s="67">
        <f ca="1">AD24*(1-OFFSET(Mortality_Projection!$D$9,N($A24="Female")*101+Existing_Cohort!$B24+Existing_Cohort!AE$4-1,MATCH(AE$5, Mortality_Projection!$D$8:$BJ$8, 0)-1))</f>
        <v>8228.5797790608231</v>
      </c>
      <c r="AF24" s="67">
        <f ca="1">AE24*(1-OFFSET(Mortality_Projection!$D$9,N($A24="Female")*101+Existing_Cohort!$B24+Existing_Cohort!AF$4-1,MATCH(AF$5, Mortality_Projection!$D$8:$BJ$8, 0)-1))</f>
        <v>8211.440643863456</v>
      </c>
      <c r="AG24" s="67">
        <f ca="1">AF24*(1-OFFSET(Mortality_Projection!$D$9,N($A24="Female")*101+Existing_Cohort!$B24+Existing_Cohort!AG$4-1,MATCH(AG$5, Mortality_Projection!$D$8:$BJ$8, 0)-1))</f>
        <v>8192.7927283459794</v>
      </c>
      <c r="AH24" s="67">
        <f ca="1">AG24*(1-OFFSET(Mortality_Projection!$D$9,N($A24="Female")*101+Existing_Cohort!$B24+Existing_Cohort!AH$4-1,MATCH(AH$5, Mortality_Projection!$D$8:$BJ$8, 0)-1))</f>
        <v>8172.5407861384865</v>
      </c>
      <c r="AI24" s="67">
        <f ca="1">AH24*(1-OFFSET(Mortality_Projection!$D$9,N($A24="Female")*101+Existing_Cohort!$B24+Existing_Cohort!AI$4-1,MATCH(AI$5, Mortality_Projection!$D$8:$BJ$8, 0)-1))</f>
        <v>8150.6182964391901</v>
      </c>
      <c r="AJ24" s="67">
        <f ca="1">AI24*(1-OFFSET(Mortality_Projection!$D$9,N($A24="Female")*101+Existing_Cohort!$B24+Existing_Cohort!AJ$4-1,MATCH(AJ$5, Mortality_Projection!$D$8:$BJ$8, 0)-1))</f>
        <v>8126.9750278105403</v>
      </c>
      <c r="AK24" s="67">
        <f ca="1">AJ24*(1-OFFSET(Mortality_Projection!$D$9,N($A24="Female")*101+Existing_Cohort!$B24+Existing_Cohort!AK$4-1,MATCH(AK$5, Mortality_Projection!$D$8:$BJ$8, 0)-1))</f>
        <v>8101.5654101901728</v>
      </c>
      <c r="AL24" s="67">
        <f ca="1">AK24*(1-OFFSET(Mortality_Projection!$D$9,N($A24="Female")*101+Existing_Cohort!$B24+Existing_Cohort!AL$4-1,MATCH(AL$5, Mortality_Projection!$D$8:$BJ$8, 0)-1))</f>
        <v>8074.3701540924221</v>
      </c>
      <c r="AM24" s="67">
        <f ca="1">AL24*(1-OFFSET(Mortality_Projection!$D$9,N($A24="Female")*101+Existing_Cohort!$B24+Existing_Cohort!AM$4-1,MATCH(AM$5, Mortality_Projection!$D$8:$BJ$8, 0)-1))</f>
        <v>8045.3789141447041</v>
      </c>
      <c r="AN24" s="67">
        <f ca="1">AM24*(1-OFFSET(Mortality_Projection!$D$9,N($A24="Female")*101+Existing_Cohort!$B24+Existing_Cohort!AN$4-1,MATCH(AN$5, Mortality_Projection!$D$8:$BJ$8, 0)-1))</f>
        <v>8014.6004079821787</v>
      </c>
      <c r="AO24" s="67">
        <f ca="1">AN24*(1-OFFSET(Mortality_Projection!$D$9,N($A24="Female")*101+Existing_Cohort!$B24+Existing_Cohort!AO$4-1,MATCH(AO$5, Mortality_Projection!$D$8:$BJ$8, 0)-1))</f>
        <v>7982.0561876374377</v>
      </c>
      <c r="AP24" s="67">
        <f ca="1">AO24*(1-OFFSET(Mortality_Projection!$D$9,N($A24="Female")*101+Existing_Cohort!$B24+Existing_Cohort!AP$4-1,MATCH(AP$5, Mortality_Projection!$D$8:$BJ$8, 0)-1))</f>
        <v>7947.7544782584237</v>
      </c>
      <c r="AQ24" s="67">
        <f ca="1">AP24*(1-OFFSET(Mortality_Projection!$D$9,N($A24="Female")*101+Existing_Cohort!$B24+Existing_Cohort!AQ$4-1,MATCH(AQ$5, Mortality_Projection!$D$8:$BJ$8, 0)-1))</f>
        <v>7911.5910625999222</v>
      </c>
      <c r="AR24" s="67">
        <f ca="1">AQ24*(1-OFFSET(Mortality_Projection!$D$9,N($A24="Female")*101+Existing_Cohort!$B24+Existing_Cohort!AR$4-1,MATCH(AR$5, Mortality_Projection!$D$8:$BJ$8, 0)-1))</f>
        <v>7873.3325158247007</v>
      </c>
      <c r="AS24" s="67">
        <f ca="1">AR24*(1-OFFSET(Mortality_Projection!$D$9,N($A24="Female")*101+Existing_Cohort!$B24+Existing_Cohort!AS$4-1,MATCH(AS$5, Mortality_Projection!$D$8:$BJ$8, 0)-1))</f>
        <v>7832.6307500916046</v>
      </c>
      <c r="AT24" s="67">
        <f ca="1">AS24*(1-OFFSET(Mortality_Projection!$D$9,N($A24="Female")*101+Existing_Cohort!$B24+Existing_Cohort!AT$4-1,MATCH(AT$5, Mortality_Projection!$D$8:$BJ$8, 0)-1))</f>
        <v>7788.9944918396241</v>
      </c>
      <c r="AU24" s="67">
        <f ca="1">AT24*(1-OFFSET(Mortality_Projection!$D$9,N($A24="Female")*101+Existing_Cohort!$B24+Existing_Cohort!AU$4-1,MATCH(AU$5, Mortality_Projection!$D$8:$BJ$8, 0)-1))</f>
        <v>7741.8675979540876</v>
      </c>
      <c r="AV24" s="67">
        <f ca="1">AU24*(1-OFFSET(Mortality_Projection!$D$9,N($A24="Female")*101+Existing_Cohort!$B24+Existing_Cohort!AV$4-1,MATCH(AV$5, Mortality_Projection!$D$8:$BJ$8, 0)-1))</f>
        <v>7690.6696922241799</v>
      </c>
      <c r="AW24" s="67">
        <f ca="1">AV24*(1-OFFSET(Mortality_Projection!$D$9,N($A24="Female")*101+Existing_Cohort!$B24+Existing_Cohort!AW$4-1,MATCH(AW$5, Mortality_Projection!$D$8:$BJ$8, 0)-1))</f>
        <v>7634.8342940139537</v>
      </c>
      <c r="AX24" s="67">
        <f ca="1">AW24*(1-OFFSET(Mortality_Projection!$D$9,N($A24="Female")*101+Existing_Cohort!$B24+Existing_Cohort!AX$4-1,MATCH(AX$5, Mortality_Projection!$D$8:$BJ$8, 0)-1))</f>
        <v>7573.7866714564043</v>
      </c>
      <c r="AY24" s="67">
        <f ca="1">AX24*(1-OFFSET(Mortality_Projection!$D$9,N($A24="Female")*101+Existing_Cohort!$B24+Existing_Cohort!AY$4-1,MATCH(AY$5, Mortality_Projection!$D$8:$BJ$8, 0)-1))</f>
        <v>7506.9335791538924</v>
      </c>
      <c r="AZ24" s="67">
        <f ca="1">AY24*(1-OFFSET(Mortality_Projection!$D$9,N($A24="Female")*101+Existing_Cohort!$B24+Existing_Cohort!AZ$4-1,MATCH(AZ$5, Mortality_Projection!$D$8:$BJ$8, 0)-1))</f>
        <v>7433.6256553930125</v>
      </c>
      <c r="BA24" s="179">
        <f ca="1">AZ24*(1-OFFSET(Mortality_Projection!$D$9,N($A24="Female")*101+Existing_Cohort!$B24+Existing_Cohort!BA$4-1,MATCH(BA$5, Mortality_Projection!$D$8:$BJ$8, 0)-1))</f>
        <v>7353.1468208749775</v>
      </c>
      <c r="BC24" s="67">
        <f t="shared" ca="1" si="22"/>
        <v>3.9110704330050794</v>
      </c>
    </row>
    <row r="25" spans="1:55" x14ac:dyDescent="0.35">
      <c r="A25" s="159" t="s">
        <v>31</v>
      </c>
      <c r="B25">
        <f t="shared" si="23"/>
        <v>19</v>
      </c>
      <c r="C25" s="67">
        <f ca="1">OFFSET(HIST_CHN_Population_Males!$L$17,MATCH(Input!$D$4,HIST_CHN_Population_Males!$K$18:$K$89,0), $B25)</f>
        <v>8463.0134999999991</v>
      </c>
      <c r="D25" s="67">
        <f ca="1">C25*(1-OFFSET(Mortality_Projection!$D$9,N($A25="Female")*101+Existing_Cohort!$B25+Existing_Cohort!D$4-1,MATCH(D$5, Mortality_Projection!$D$8:$BJ$8, 0)-1))</f>
        <v>8458.9226781549169</v>
      </c>
      <c r="E25" s="67">
        <f ca="1">D25*(1-OFFSET(Mortality_Projection!$D$9,N($A25="Female")*101+Existing_Cohort!$B25+Existing_Cohort!E$4-1,MATCH(E$5, Mortality_Projection!$D$8:$BJ$8, 0)-1))</f>
        <v>8454.7238111911829</v>
      </c>
      <c r="F25" s="67">
        <f ca="1">E25*(1-OFFSET(Mortality_Projection!$D$9,N($A25="Female")*101+Existing_Cohort!$B25+Existing_Cohort!F$4-1,MATCH(F$5, Mortality_Projection!$D$8:$BJ$8, 0)-1))</f>
        <v>8450.4201303051777</v>
      </c>
      <c r="G25" s="67">
        <f ca="1">F25*(1-OFFSET(Mortality_Projection!$D$9,N($A25="Female")*101+Existing_Cohort!$B25+Existing_Cohort!G$4-1,MATCH(G$5, Mortality_Projection!$D$8:$BJ$8, 0)-1))</f>
        <v>8446.0067401462402</v>
      </c>
      <c r="H25" s="67">
        <f ca="1">G25*(1-OFFSET(Mortality_Projection!$D$9,N($A25="Female")*101+Existing_Cohort!$B25+Existing_Cohort!H$4-1,MATCH(H$5, Mortality_Projection!$D$8:$BJ$8, 0)-1))</f>
        <v>8441.4789829694837</v>
      </c>
      <c r="I25" s="67">
        <f ca="1">H25*(1-OFFSET(Mortality_Projection!$D$9,N($A25="Female")*101+Existing_Cohort!$B25+Existing_Cohort!I$4-1,MATCH(I$5, Mortality_Projection!$D$8:$BJ$8, 0)-1))</f>
        <v>8436.824557651149</v>
      </c>
      <c r="J25" s="67">
        <f ca="1">I25*(1-OFFSET(Mortality_Projection!$D$9,N($A25="Female")*101+Existing_Cohort!$B25+Existing_Cohort!J$4-1,MATCH(J$5, Mortality_Projection!$D$8:$BJ$8, 0)-1))</f>
        <v>8432.0394595103335</v>
      </c>
      <c r="K25" s="67">
        <f ca="1">J25*(1-OFFSET(Mortality_Projection!$D$9,N($A25="Female")*101+Existing_Cohort!$B25+Existing_Cohort!K$4-1,MATCH(K$5, Mortality_Projection!$D$8:$BJ$8, 0)-1))</f>
        <v>8427.0891553180863</v>
      </c>
      <c r="L25" s="67">
        <f ca="1">K25*(1-OFFSET(Mortality_Projection!$D$9,N($A25="Female")*101+Existing_Cohort!$B25+Existing_Cohort!L$4-1,MATCH(L$5, Mortality_Projection!$D$8:$BJ$8, 0)-1))</f>
        <v>8421.9632400344726</v>
      </c>
      <c r="M25" s="67">
        <f ca="1">L25*(1-OFFSET(Mortality_Projection!$D$9,N($A25="Female")*101+Existing_Cohort!$B25+Existing_Cohort!M$4-1,MATCH(M$5, Mortality_Projection!$D$8:$BJ$8, 0)-1))</f>
        <v>8416.6292809657134</v>
      </c>
      <c r="N25" s="67">
        <f ca="1">M25*(1-OFFSET(Mortality_Projection!$D$9,N($A25="Female")*101+Existing_Cohort!$B25+Existing_Cohort!N$4-1,MATCH(N$5, Mortality_Projection!$D$8:$BJ$8, 0)-1))</f>
        <v>8411.0635585086638</v>
      </c>
      <c r="O25" s="67">
        <f ca="1">N25*(1-OFFSET(Mortality_Projection!$D$9,N($A25="Female")*101+Existing_Cohort!$B25+Existing_Cohort!O$4-1,MATCH(O$5, Mortality_Projection!$D$8:$BJ$8, 0)-1))</f>
        <v>8405.2287135591414</v>
      </c>
      <c r="P25" s="67">
        <f ca="1">O25*(1-OFFSET(Mortality_Projection!$D$9,N($A25="Female")*101+Existing_Cohort!$B25+Existing_Cohort!P$4-1,MATCH(P$5, Mortality_Projection!$D$8:$BJ$8, 0)-1))</f>
        <v>8399.1033805674797</v>
      </c>
      <c r="Q25" s="67">
        <f ca="1">P25*(1-OFFSET(Mortality_Projection!$D$9,N($A25="Female")*101+Existing_Cohort!$B25+Existing_Cohort!Q$4-1,MATCH(Q$5, Mortality_Projection!$D$8:$BJ$8, 0)-1))</f>
        <v>8392.6528697448557</v>
      </c>
      <c r="R25" s="67">
        <f ca="1">Q25*(1-OFFSET(Mortality_Projection!$D$9,N($A25="Female")*101+Existing_Cohort!$B25+Existing_Cohort!R$4-1,MATCH(R$5, Mortality_Projection!$D$8:$BJ$8, 0)-1))</f>
        <v>8385.8369182413389</v>
      </c>
      <c r="S25" s="67">
        <f ca="1">R25*(1-OFFSET(Mortality_Projection!$D$9,N($A25="Female")*101+Existing_Cohort!$B25+Existing_Cohort!S$4-1,MATCH(S$5, Mortality_Projection!$D$8:$BJ$8, 0)-1))</f>
        <v>8378.6239579639041</v>
      </c>
      <c r="T25" s="67">
        <f ca="1">S25*(1-OFFSET(Mortality_Projection!$D$9,N($A25="Female")*101+Existing_Cohort!$B25+Existing_Cohort!T$4-1,MATCH(T$5, Mortality_Projection!$D$8:$BJ$8, 0)-1))</f>
        <v>8370.9769734582569</v>
      </c>
      <c r="U25" s="67">
        <f ca="1">T25*(1-OFFSET(Mortality_Projection!$D$9,N($A25="Female")*101+Existing_Cohort!$B25+Existing_Cohort!U$4-1,MATCH(U$5, Mortality_Projection!$D$8:$BJ$8, 0)-1))</f>
        <v>8362.8470313582457</v>
      </c>
      <c r="V25" s="67">
        <f ca="1">U25*(1-OFFSET(Mortality_Projection!$D$9,N($A25="Female")*101+Existing_Cohort!$B25+Existing_Cohort!V$4-1,MATCH(V$5, Mortality_Projection!$D$8:$BJ$8, 0)-1))</f>
        <v>8354.1873749122242</v>
      </c>
      <c r="W25" s="67">
        <f ca="1">V25*(1-OFFSET(Mortality_Projection!$D$9,N($A25="Female")*101+Existing_Cohort!$B25+Existing_Cohort!W$4-1,MATCH(W$5, Mortality_Projection!$D$8:$BJ$8, 0)-1))</f>
        <v>8344.9401399574253</v>
      </c>
      <c r="X25" s="67">
        <f ca="1">W25*(1-OFFSET(Mortality_Projection!$D$9,N($A25="Female")*101+Existing_Cohort!$B25+Existing_Cohort!X$4-1,MATCH(X$5, Mortality_Projection!$D$8:$BJ$8, 0)-1))</f>
        <v>8335.0239233409029</v>
      </c>
      <c r="Y25" s="67">
        <f ca="1">X25*(1-OFFSET(Mortality_Projection!$D$9,N($A25="Female")*101+Existing_Cohort!$B25+Existing_Cohort!Y$4-1,MATCH(Y$5, Mortality_Projection!$D$8:$BJ$8, 0)-1))</f>
        <v>8324.3545049907352</v>
      </c>
      <c r="Z25" s="67">
        <f ca="1">Y25*(1-OFFSET(Mortality_Projection!$D$9,N($A25="Female")*101+Existing_Cohort!$B25+Existing_Cohort!Z$4-1,MATCH(Z$5, Mortality_Projection!$D$8:$BJ$8, 0)-1))</f>
        <v>8312.8451603712128</v>
      </c>
      <c r="AA25" s="67">
        <f ca="1">Z25*(1-OFFSET(Mortality_Projection!$D$9,N($A25="Female")*101+Existing_Cohort!$B25+Existing_Cohort!AA$4-1,MATCH(AA$5, Mortality_Projection!$D$8:$BJ$8, 0)-1))</f>
        <v>8300.3880834545635</v>
      </c>
      <c r="AB25" s="67">
        <f ca="1">AA25*(1-OFFSET(Mortality_Projection!$D$9,N($A25="Female")*101+Existing_Cohort!$B25+Existing_Cohort!AB$4-1,MATCH(AB$5, Mortality_Projection!$D$8:$BJ$8, 0)-1))</f>
        <v>8286.8805837786931</v>
      </c>
      <c r="AC25" s="67">
        <f ca="1">AB25*(1-OFFSET(Mortality_Projection!$D$9,N($A25="Female")*101+Existing_Cohort!$B25+Existing_Cohort!AC$4-1,MATCH(AC$5, Mortality_Projection!$D$8:$BJ$8, 0)-1))</f>
        <v>8272.200541914528</v>
      </c>
      <c r="AD25" s="67">
        <f ca="1">AC25*(1-OFFSET(Mortality_Projection!$D$9,N($A25="Female")*101+Existing_Cohort!$B25+Existing_Cohort!AD$4-1,MATCH(AD$5, Mortality_Projection!$D$8:$BJ$8, 0)-1))</f>
        <v>8256.2259183424067</v>
      </c>
      <c r="AE25" s="67">
        <f ca="1">AD25*(1-OFFSET(Mortality_Projection!$D$9,N($A25="Female")*101+Existing_Cohort!$B25+Existing_Cohort!AE$4-1,MATCH(AE$5, Mortality_Projection!$D$8:$BJ$8, 0)-1))</f>
        <v>8238.8291365947716</v>
      </c>
      <c r="AF25" s="67">
        <f ca="1">AE25*(1-OFFSET(Mortality_Projection!$D$9,N($A25="Female")*101+Existing_Cohort!$B25+Existing_Cohort!AF$4-1,MATCH(AF$5, Mortality_Projection!$D$8:$BJ$8, 0)-1))</f>
        <v>8219.9013531889705</v>
      </c>
      <c r="AG25" s="67">
        <f ca="1">AF25*(1-OFFSET(Mortality_Projection!$D$9,N($A25="Female")*101+Existing_Cohort!$B25+Existing_Cohort!AG$4-1,MATCH(AG$5, Mortality_Projection!$D$8:$BJ$8, 0)-1))</f>
        <v>8199.3460141846608</v>
      </c>
      <c r="AH25" s="67">
        <f ca="1">AG25*(1-OFFSET(Mortality_Projection!$D$9,N($A25="Female")*101+Existing_Cohort!$B25+Existing_Cohort!AH$4-1,MATCH(AH$5, Mortality_Projection!$D$8:$BJ$8, 0)-1))</f>
        <v>8177.0957424877324</v>
      </c>
      <c r="AI25" s="67">
        <f ca="1">AH25*(1-OFFSET(Mortality_Projection!$D$9,N($A25="Female")*101+Existing_Cohort!$B25+Existing_Cohort!AI$4-1,MATCH(AI$5, Mortality_Projection!$D$8:$BJ$8, 0)-1))</f>
        <v>8153.0997139007768</v>
      </c>
      <c r="AJ25" s="67">
        <f ca="1">AI25*(1-OFFSET(Mortality_Projection!$D$9,N($A25="Female")*101+Existing_Cohort!$B25+Existing_Cohort!AJ$4-1,MATCH(AJ$5, Mortality_Projection!$D$8:$BJ$8, 0)-1))</f>
        <v>8127.3118550467216</v>
      </c>
      <c r="AK25" s="67">
        <f ca="1">AJ25*(1-OFFSET(Mortality_Projection!$D$9,N($A25="Female")*101+Existing_Cohort!$B25+Existing_Cohort!AK$4-1,MATCH(AK$5, Mortality_Projection!$D$8:$BJ$8, 0)-1))</f>
        <v>8099.7127842183645</v>
      </c>
      <c r="AL25" s="67">
        <f ca="1">AK25*(1-OFFSET(Mortality_Projection!$D$9,N($A25="Female")*101+Existing_Cohort!$B25+Existing_Cohort!AL$4-1,MATCH(AL$5, Mortality_Projection!$D$8:$BJ$8, 0)-1))</f>
        <v>8070.2922143321002</v>
      </c>
      <c r="AM25" s="67">
        <f ca="1">AL25*(1-OFFSET(Mortality_Projection!$D$9,N($A25="Female")*101+Existing_Cohort!$B25+Existing_Cohort!AM$4-1,MATCH(AM$5, Mortality_Projection!$D$8:$BJ$8, 0)-1))</f>
        <v>8039.0592200907331</v>
      </c>
      <c r="AN25" s="67">
        <f ca="1">AM25*(1-OFFSET(Mortality_Projection!$D$9,N($A25="Female")*101+Existing_Cohort!$B25+Existing_Cohort!AN$4-1,MATCH(AN$5, Mortality_Projection!$D$8:$BJ$8, 0)-1))</f>
        <v>8006.0359138632084</v>
      </c>
      <c r="AO25" s="67">
        <f ca="1">AN25*(1-OFFSET(Mortality_Projection!$D$9,N($A25="Female")*101+Existing_Cohort!$B25+Existing_Cohort!AO$4-1,MATCH(AO$5, Mortality_Projection!$D$8:$BJ$8, 0)-1))</f>
        <v>7971.2308974582929</v>
      </c>
      <c r="AP25" s="67">
        <f ca="1">AO25*(1-OFFSET(Mortality_Projection!$D$9,N($A25="Female")*101+Existing_Cohort!$B25+Existing_Cohort!AP$4-1,MATCH(AP$5, Mortality_Projection!$D$8:$BJ$8, 0)-1))</f>
        <v>7934.5387004811337</v>
      </c>
      <c r="AQ25" s="67">
        <f ca="1">AP25*(1-OFFSET(Mortality_Projection!$D$9,N($A25="Female")*101+Existing_Cohort!$B25+Existing_Cohort!AQ$4-1,MATCH(AQ$5, Mortality_Projection!$D$8:$BJ$8, 0)-1))</f>
        <v>7895.7228016252975</v>
      </c>
      <c r="AR25" s="67">
        <f ca="1">AQ25*(1-OFFSET(Mortality_Projection!$D$9,N($A25="Female")*101+Existing_Cohort!$B25+Existing_Cohort!AR$4-1,MATCH(AR$5, Mortality_Projection!$D$8:$BJ$8, 0)-1))</f>
        <v>7854.4304253522787</v>
      </c>
      <c r="AS25" s="67">
        <f ca="1">AR25*(1-OFFSET(Mortality_Projection!$D$9,N($A25="Female")*101+Existing_Cohort!$B25+Existing_Cohort!AS$4-1,MATCH(AS$5, Mortality_Projection!$D$8:$BJ$8, 0)-1))</f>
        <v>7810.1636513369886</v>
      </c>
      <c r="AT25" s="67">
        <f ca="1">AS25*(1-OFFSET(Mortality_Projection!$D$9,N($A25="Female")*101+Existing_Cohort!$B25+Existing_Cohort!AT$4-1,MATCH(AT$5, Mortality_Projection!$D$8:$BJ$8, 0)-1))</f>
        <v>7762.3589201776967</v>
      </c>
      <c r="AU25" s="67">
        <f ca="1">AT25*(1-OFFSET(Mortality_Projection!$D$9,N($A25="Female")*101+Existing_Cohort!$B25+Existing_Cohort!AU$4-1,MATCH(AU$5, Mortality_Projection!$D$8:$BJ$8, 0)-1))</f>
        <v>7710.4283007347476</v>
      </c>
      <c r="AV25" s="67">
        <f ca="1">AU25*(1-OFFSET(Mortality_Projection!$D$9,N($A25="Female")*101+Existing_Cohort!$B25+Existing_Cohort!AV$4-1,MATCH(AV$5, Mortality_Projection!$D$8:$BJ$8, 0)-1))</f>
        <v>7653.798206018294</v>
      </c>
      <c r="AW25" s="67">
        <f ca="1">AV25*(1-OFFSET(Mortality_Projection!$D$9,N($A25="Female")*101+Existing_Cohort!$B25+Existing_Cohort!AW$4-1,MATCH(AW$5, Mortality_Projection!$D$8:$BJ$8, 0)-1))</f>
        <v>7591.8869700799423</v>
      </c>
      <c r="AX25" s="67">
        <f ca="1">AW25*(1-OFFSET(Mortality_Projection!$D$9,N($A25="Female")*101+Existing_Cohort!$B25+Existing_Cohort!AX$4-1,MATCH(AX$5, Mortality_Projection!$D$8:$BJ$8, 0)-1))</f>
        <v>7524.0944947016542</v>
      </c>
      <c r="AY25" s="67">
        <f ca="1">AX25*(1-OFFSET(Mortality_Projection!$D$9,N($A25="Female")*101+Existing_Cohort!$B25+Existing_Cohort!AY$4-1,MATCH(AY$5, Mortality_Projection!$D$8:$BJ$8, 0)-1))</f>
        <v>7449.764189883128</v>
      </c>
      <c r="AZ25" s="67">
        <f ca="1">AY25*(1-OFFSET(Mortality_Projection!$D$9,N($A25="Female")*101+Existing_Cohort!$B25+Existing_Cohort!AZ$4-1,MATCH(AZ$5, Mortality_Projection!$D$8:$BJ$8, 0)-1))</f>
        <v>7368.1723279612706</v>
      </c>
      <c r="BA25" s="179">
        <f ca="1">AZ25*(1-OFFSET(Mortality_Projection!$D$9,N($A25="Female")*101+Existing_Cohort!$B25+Existing_Cohort!BA$4-1,MATCH(BA$5, Mortality_Projection!$D$8:$BJ$8, 0)-1))</f>
        <v>7278.5382755708861</v>
      </c>
      <c r="BC25" s="67">
        <f t="shared" ca="1" si="22"/>
        <v>4.090821845082246</v>
      </c>
    </row>
    <row r="26" spans="1:55" x14ac:dyDescent="0.35">
      <c r="A26" s="159" t="s">
        <v>31</v>
      </c>
      <c r="B26">
        <f t="shared" si="23"/>
        <v>20</v>
      </c>
      <c r="C26" s="67">
        <f ca="1">OFFSET(HIST_CHN_Population_Males!$L$17,MATCH(Input!$D$4,HIST_CHN_Population_Males!$K$18:$K$89,0), $B26)</f>
        <v>8696.7734999999993</v>
      </c>
      <c r="D26" s="67">
        <f ca="1">C26*(1-OFFSET(Mortality_Projection!$D$9,N($A26="Female")*101+Existing_Cohort!$B26+Existing_Cohort!D$4-1,MATCH(D$5, Mortality_Projection!$D$8:$BJ$8, 0)-1))</f>
        <v>8692.406345612786</v>
      </c>
      <c r="E26" s="67">
        <f ca="1">D26*(1-OFFSET(Mortality_Projection!$D$9,N($A26="Female")*101+Existing_Cohort!$B26+Existing_Cohort!E$4-1,MATCH(E$5, Mortality_Projection!$D$8:$BJ$8, 0)-1))</f>
        <v>8687.9302023021846</v>
      </c>
      <c r="F26" s="67">
        <f ca="1">E26*(1-OFFSET(Mortality_Projection!$D$9,N($A26="Female")*101+Existing_Cohort!$B26+Existing_Cohort!F$4-1,MATCH(F$5, Mortality_Projection!$D$8:$BJ$8, 0)-1))</f>
        <v>8683.3399805098288</v>
      </c>
      <c r="G26" s="67">
        <f ca="1">F26*(1-OFFSET(Mortality_Projection!$D$9,N($A26="Female")*101+Existing_Cohort!$B26+Existing_Cohort!G$4-1,MATCH(G$5, Mortality_Projection!$D$8:$BJ$8, 0)-1))</f>
        <v>8678.6308379755064</v>
      </c>
      <c r="H26" s="67">
        <f ca="1">G26*(1-OFFSET(Mortality_Projection!$D$9,N($A26="Female")*101+Existing_Cohort!$B26+Existing_Cohort!H$4-1,MATCH(H$5, Mortality_Projection!$D$8:$BJ$8, 0)-1))</f>
        <v>8673.7899830857968</v>
      </c>
      <c r="I26" s="67">
        <f ca="1">H26*(1-OFFSET(Mortality_Projection!$D$9,N($A26="Female")*101+Existing_Cohort!$B26+Existing_Cohort!I$4-1,MATCH(I$5, Mortality_Projection!$D$8:$BJ$8, 0)-1))</f>
        <v>8668.813253311615</v>
      </c>
      <c r="J26" s="67">
        <f ca="1">I26*(1-OFFSET(Mortality_Projection!$D$9,N($A26="Female")*101+Existing_Cohort!$B26+Existing_Cohort!J$4-1,MATCH(J$5, Mortality_Projection!$D$8:$BJ$8, 0)-1))</f>
        <v>8663.6647353733515</v>
      </c>
      <c r="K26" s="67">
        <f ca="1">J26*(1-OFFSET(Mortality_Projection!$D$9,N($A26="Female")*101+Existing_Cohort!$B26+Existing_Cohort!K$4-1,MATCH(K$5, Mortality_Projection!$D$8:$BJ$8, 0)-1))</f>
        <v>8658.3336111823082</v>
      </c>
      <c r="L26" s="67">
        <f ca="1">K26*(1-OFFSET(Mortality_Projection!$D$9,N($A26="Female")*101+Existing_Cohort!$B26+Existing_Cohort!L$4-1,MATCH(L$5, Mortality_Projection!$D$8:$BJ$8, 0)-1))</f>
        <v>8652.7861537422268</v>
      </c>
      <c r="M26" s="67">
        <f ca="1">L26*(1-OFFSET(Mortality_Projection!$D$9,N($A26="Female")*101+Existing_Cohort!$B26+Existing_Cohort!M$4-1,MATCH(M$5, Mortality_Projection!$D$8:$BJ$8, 0)-1))</f>
        <v>8646.9976989723273</v>
      </c>
      <c r="N26" s="67">
        <f ca="1">M26*(1-OFFSET(Mortality_Projection!$D$9,N($A26="Female")*101+Existing_Cohort!$B26+Existing_Cohort!N$4-1,MATCH(N$5, Mortality_Projection!$D$8:$BJ$8, 0)-1))</f>
        <v>8640.9293985254244</v>
      </c>
      <c r="O26" s="67">
        <f ca="1">N26*(1-OFFSET(Mortality_Projection!$D$9,N($A26="Female")*101+Existing_Cohort!$B26+Existing_Cohort!O$4-1,MATCH(O$5, Mortality_Projection!$D$8:$BJ$8, 0)-1))</f>
        <v>8634.5590388909804</v>
      </c>
      <c r="P26" s="67">
        <f ca="1">O26*(1-OFFSET(Mortality_Projection!$D$9,N($A26="Female")*101+Existing_Cohort!$B26+Existing_Cohort!P$4-1,MATCH(P$5, Mortality_Projection!$D$8:$BJ$8, 0)-1))</f>
        <v>8627.8505505226094</v>
      </c>
      <c r="Q26" s="67">
        <f ca="1">P26*(1-OFFSET(Mortality_Projection!$D$9,N($A26="Female")*101+Existing_Cohort!$B26+Existing_Cohort!Q$4-1,MATCH(Q$5, Mortality_Projection!$D$8:$BJ$8, 0)-1))</f>
        <v>8620.7620696588365</v>
      </c>
      <c r="R26" s="67">
        <f ca="1">Q26*(1-OFFSET(Mortality_Projection!$D$9,N($A26="Female")*101+Existing_Cohort!$B26+Existing_Cohort!R$4-1,MATCH(R$5, Mortality_Projection!$D$8:$BJ$8, 0)-1))</f>
        <v>8613.26077693351</v>
      </c>
      <c r="S26" s="67">
        <f ca="1">R26*(1-OFFSET(Mortality_Projection!$D$9,N($A26="Female")*101+Existing_Cohort!$B26+Existing_Cohort!S$4-1,MATCH(S$5, Mortality_Projection!$D$8:$BJ$8, 0)-1))</f>
        <v>8605.3081898487599</v>
      </c>
      <c r="T26" s="67">
        <f ca="1">S26*(1-OFFSET(Mortality_Projection!$D$9,N($A26="Female")*101+Existing_Cohort!$B26+Existing_Cohort!T$4-1,MATCH(T$5, Mortality_Projection!$D$8:$BJ$8, 0)-1))</f>
        <v>8596.8534342024122</v>
      </c>
      <c r="U26" s="67">
        <f ca="1">T26*(1-OFFSET(Mortality_Projection!$D$9,N($A26="Female")*101+Existing_Cohort!$B26+Existing_Cohort!U$4-1,MATCH(U$5, Mortality_Projection!$D$8:$BJ$8, 0)-1))</f>
        <v>8587.8479025168872</v>
      </c>
      <c r="V26" s="67">
        <f ca="1">U26*(1-OFFSET(Mortality_Projection!$D$9,N($A26="Female")*101+Existing_Cohort!$B26+Existing_Cohort!V$4-1,MATCH(V$5, Mortality_Projection!$D$8:$BJ$8, 0)-1))</f>
        <v>8578.2314398240669</v>
      </c>
      <c r="W26" s="67">
        <f ca="1">V26*(1-OFFSET(Mortality_Projection!$D$9,N($A26="Female")*101+Existing_Cohort!$B26+Existing_Cohort!W$4-1,MATCH(W$5, Mortality_Projection!$D$8:$BJ$8, 0)-1))</f>
        <v>8567.9194170112842</v>
      </c>
      <c r="X26" s="67">
        <f ca="1">W26*(1-OFFSET(Mortality_Projection!$D$9,N($A26="Female")*101+Existing_Cohort!$B26+Existing_Cohort!X$4-1,MATCH(X$5, Mortality_Projection!$D$8:$BJ$8, 0)-1))</f>
        <v>8556.8242819538773</v>
      </c>
      <c r="Y26" s="67">
        <f ca="1">X26*(1-OFFSET(Mortality_Projection!$D$9,N($A26="Female")*101+Existing_Cohort!$B26+Existing_Cohort!Y$4-1,MATCH(Y$5, Mortality_Projection!$D$8:$BJ$8, 0)-1))</f>
        <v>8544.8558854898947</v>
      </c>
      <c r="Z26" s="67">
        <f ca="1">Y26*(1-OFFSET(Mortality_Projection!$D$9,N($A26="Female")*101+Existing_Cohort!$B26+Existing_Cohort!Z$4-1,MATCH(Z$5, Mortality_Projection!$D$8:$BJ$8, 0)-1))</f>
        <v>8531.9021649440347</v>
      </c>
      <c r="AA26" s="67">
        <f ca="1">Z26*(1-OFFSET(Mortality_Projection!$D$9,N($A26="Female")*101+Existing_Cohort!$B26+Existing_Cohort!AA$4-1,MATCH(AA$5, Mortality_Projection!$D$8:$BJ$8, 0)-1))</f>
        <v>8517.8563882128637</v>
      </c>
      <c r="AB26" s="67">
        <f ca="1">AA26*(1-OFFSET(Mortality_Projection!$D$9,N($A26="Female")*101+Existing_Cohort!$B26+Existing_Cohort!AB$4-1,MATCH(AB$5, Mortality_Projection!$D$8:$BJ$8, 0)-1))</f>
        <v>8502.5916326797233</v>
      </c>
      <c r="AC26" s="67">
        <f ca="1">AB26*(1-OFFSET(Mortality_Projection!$D$9,N($A26="Female")*101+Existing_Cohort!$B26+Existing_Cohort!AC$4-1,MATCH(AC$5, Mortality_Projection!$D$8:$BJ$8, 0)-1))</f>
        <v>8485.9810745207869</v>
      </c>
      <c r="AD26" s="67">
        <f ca="1">AC26*(1-OFFSET(Mortality_Projection!$D$9,N($A26="Female")*101+Existing_Cohort!$B26+Existing_Cohort!AD$4-1,MATCH(AD$5, Mortality_Projection!$D$8:$BJ$8, 0)-1))</f>
        <v>8467.8921506064762</v>
      </c>
      <c r="AE26" s="67">
        <f ca="1">AD26*(1-OFFSET(Mortality_Projection!$D$9,N($A26="Female")*101+Existing_Cohort!$B26+Existing_Cohort!AE$4-1,MATCH(AE$5, Mortality_Projection!$D$8:$BJ$8, 0)-1))</f>
        <v>8448.2117966154237</v>
      </c>
      <c r="AF26" s="67">
        <f ca="1">AE26*(1-OFFSET(Mortality_Projection!$D$9,N($A26="Female")*101+Existing_Cohort!$B26+Existing_Cohort!AF$4-1,MATCH(AF$5, Mortality_Projection!$D$8:$BJ$8, 0)-1))</f>
        <v>8426.8397477987</v>
      </c>
      <c r="AG26" s="67">
        <f ca="1">AF26*(1-OFFSET(Mortality_Projection!$D$9,N($A26="Female")*101+Existing_Cohort!$B26+Existing_Cohort!AG$4-1,MATCH(AG$5, Mortality_Projection!$D$8:$BJ$8, 0)-1))</f>
        <v>8403.7060975242366</v>
      </c>
      <c r="AH26" s="67">
        <f ca="1">AG26*(1-OFFSET(Mortality_Projection!$D$9,N($A26="Female")*101+Existing_Cohort!$B26+Existing_Cohort!AH$4-1,MATCH(AH$5, Mortality_Projection!$D$8:$BJ$8, 0)-1))</f>
        <v>8378.7581702328844</v>
      </c>
      <c r="AI26" s="67">
        <f ca="1">AH26*(1-OFFSET(Mortality_Projection!$D$9,N($A26="Female")*101+Existing_Cohort!$B26+Existing_Cohort!AI$4-1,MATCH(AI$5, Mortality_Projection!$D$8:$BJ$8, 0)-1))</f>
        <v>8351.9482505527667</v>
      </c>
      <c r="AJ26" s="67">
        <f ca="1">AI26*(1-OFFSET(Mortality_Projection!$D$9,N($A26="Female")*101+Existing_Cohort!$B26+Existing_Cohort!AJ$4-1,MATCH(AJ$5, Mortality_Projection!$D$8:$BJ$8, 0)-1))</f>
        <v>8323.256393554997</v>
      </c>
      <c r="AK26" s="67">
        <f ca="1">AJ26*(1-OFFSET(Mortality_Projection!$D$9,N($A26="Female")*101+Existing_Cohort!$B26+Existing_Cohort!AK$4-1,MATCH(AK$5, Mortality_Projection!$D$8:$BJ$8, 0)-1))</f>
        <v>8292.6721276236422</v>
      </c>
      <c r="AL26" s="67">
        <f ca="1">AK26*(1-OFFSET(Mortality_Projection!$D$9,N($A26="Female")*101+Existing_Cohort!$B26+Existing_Cohort!AL$4-1,MATCH(AL$5, Mortality_Projection!$D$8:$BJ$8, 0)-1))</f>
        <v>8260.20512605371</v>
      </c>
      <c r="AM26" s="67">
        <f ca="1">AL26*(1-OFFSET(Mortality_Projection!$D$9,N($A26="Female")*101+Existing_Cohort!$B26+Existing_Cohort!AM$4-1,MATCH(AM$5, Mortality_Projection!$D$8:$BJ$8, 0)-1))</f>
        <v>8225.8786293413941</v>
      </c>
      <c r="AN26" s="67">
        <f ca="1">AM26*(1-OFFSET(Mortality_Projection!$D$9,N($A26="Female")*101+Existing_Cohort!$B26+Existing_Cohort!AN$4-1,MATCH(AN$5, Mortality_Projection!$D$8:$BJ$8, 0)-1))</f>
        <v>8189.7018473688922</v>
      </c>
      <c r="AO26" s="67">
        <f ca="1">AN26*(1-OFFSET(Mortality_Projection!$D$9,N($A26="Female")*101+Existing_Cohort!$B26+Existing_Cohort!AO$4-1,MATCH(AO$5, Mortality_Projection!$D$8:$BJ$8, 0)-1))</f>
        <v>8151.5654429339993</v>
      </c>
      <c r="AP26" s="67">
        <f ca="1">AO26*(1-OFFSET(Mortality_Projection!$D$9,N($A26="Female")*101+Existing_Cohort!$B26+Existing_Cohort!AP$4-1,MATCH(AP$5, Mortality_Projection!$D$8:$BJ$8, 0)-1))</f>
        <v>8111.2239180103397</v>
      </c>
      <c r="AQ26" s="67">
        <f ca="1">AP26*(1-OFFSET(Mortality_Projection!$D$9,N($A26="Female")*101+Existing_Cohort!$B26+Existing_Cohort!AQ$4-1,MATCH(AQ$5, Mortality_Projection!$D$8:$BJ$8, 0)-1))</f>
        <v>8068.3110342541931</v>
      </c>
      <c r="AR26" s="67">
        <f ca="1">AQ26*(1-OFFSET(Mortality_Projection!$D$9,N($A26="Female")*101+Existing_Cohort!$B26+Existing_Cohort!AR$4-1,MATCH(AR$5, Mortality_Projection!$D$8:$BJ$8, 0)-1))</f>
        <v>8022.3098370308371</v>
      </c>
      <c r="AS26" s="67">
        <f ca="1">AR26*(1-OFFSET(Mortality_Projection!$D$9,N($A26="Female")*101+Existing_Cohort!$B26+Existing_Cohort!AS$4-1,MATCH(AS$5, Mortality_Projection!$D$8:$BJ$8, 0)-1))</f>
        <v>7972.6353371031273</v>
      </c>
      <c r="AT26" s="67">
        <f ca="1">AS26*(1-OFFSET(Mortality_Projection!$D$9,N($A26="Female")*101+Existing_Cohort!$B26+Existing_Cohort!AT$4-1,MATCH(AT$5, Mortality_Projection!$D$8:$BJ$8, 0)-1))</f>
        <v>7918.6774407505736</v>
      </c>
      <c r="AU26" s="67">
        <f ca="1">AT26*(1-OFFSET(Mortality_Projection!$D$9,N($A26="Female")*101+Existing_Cohort!$B26+Existing_Cohort!AU$4-1,MATCH(AU$5, Mortality_Projection!$D$8:$BJ$8, 0)-1))</f>
        <v>7859.8412206266976</v>
      </c>
      <c r="AV26" s="67">
        <f ca="1">AU26*(1-OFFSET(Mortality_Projection!$D$9,N($A26="Female")*101+Existing_Cohort!$B26+Existing_Cohort!AV$4-1,MATCH(AV$5, Mortality_Projection!$D$8:$BJ$8, 0)-1))</f>
        <v>7795.5236598870279</v>
      </c>
      <c r="AW26" s="67">
        <f ca="1">AV26*(1-OFFSET(Mortality_Projection!$D$9,N($A26="Female")*101+Existing_Cohort!$B26+Existing_Cohort!AW$4-1,MATCH(AW$5, Mortality_Projection!$D$8:$BJ$8, 0)-1))</f>
        <v>7725.1029532298244</v>
      </c>
      <c r="AX26" s="67">
        <f ca="1">AW26*(1-OFFSET(Mortality_Projection!$D$9,N($A26="Female")*101+Existing_Cohort!$B26+Existing_Cohort!AX$4-1,MATCH(AX$5, Mortality_Projection!$D$8:$BJ$8, 0)-1))</f>
        <v>7647.8990469298342</v>
      </c>
      <c r="AY26" s="67">
        <f ca="1">AX26*(1-OFFSET(Mortality_Projection!$D$9,N($A26="Female")*101+Existing_Cohort!$B26+Existing_Cohort!AY$4-1,MATCH(AY$5, Mortality_Projection!$D$8:$BJ$8, 0)-1))</f>
        <v>7563.1626895677828</v>
      </c>
      <c r="AZ26" s="67">
        <f ca="1">AY26*(1-OFFSET(Mortality_Projection!$D$9,N($A26="Female")*101+Existing_Cohort!$B26+Existing_Cohort!AZ$4-1,MATCH(AZ$5, Mortality_Projection!$D$8:$BJ$8, 0)-1))</f>
        <v>7470.086193477392</v>
      </c>
      <c r="BA26" s="179">
        <f ca="1">AZ26*(1-OFFSET(Mortality_Projection!$D$9,N($A26="Female")*101+Existing_Cohort!$B26+Existing_Cohort!BA$4-1,MATCH(BA$5, Mortality_Projection!$D$8:$BJ$8, 0)-1))</f>
        <v>7367.8169917235637</v>
      </c>
      <c r="BC26" s="67">
        <f t="shared" ca="1" si="22"/>
        <v>4.3671543872133043</v>
      </c>
    </row>
    <row r="27" spans="1:55" x14ac:dyDescent="0.35">
      <c r="A27" s="159" t="s">
        <v>31</v>
      </c>
      <c r="B27">
        <f t="shared" si="23"/>
        <v>21</v>
      </c>
      <c r="C27" s="67">
        <f ca="1">OFFSET(HIST_CHN_Population_Males!$L$17,MATCH(Input!$D$4,HIST_CHN_Population_Males!$K$18:$K$89,0), $B27)</f>
        <v>8707.2715000000007</v>
      </c>
      <c r="D27" s="67">
        <f ca="1">C27*(1-OFFSET(Mortality_Projection!$D$9,N($A27="Female")*101+Existing_Cohort!$B27+Existing_Cohort!D$4-1,MATCH(D$5, Mortality_Projection!$D$8:$BJ$8, 0)-1))</f>
        <v>8702.7355383384274</v>
      </c>
      <c r="E27" s="67">
        <f ca="1">D27*(1-OFFSET(Mortality_Projection!$D$9,N($A27="Female")*101+Existing_Cohort!$B27+Existing_Cohort!E$4-1,MATCH(E$5, Mortality_Projection!$D$8:$BJ$8, 0)-1))</f>
        <v>8698.0840015523481</v>
      </c>
      <c r="F27" s="67">
        <f ca="1">E27*(1-OFFSET(Mortality_Projection!$D$9,N($A27="Female")*101+Existing_Cohort!$B27+Existing_Cohort!F$4-1,MATCH(F$5, Mortality_Projection!$D$8:$BJ$8, 0)-1))</f>
        <v>8693.3119848594397</v>
      </c>
      <c r="G27" s="67">
        <f ca="1">F27*(1-OFFSET(Mortality_Projection!$D$9,N($A27="Female")*101+Existing_Cohort!$B27+Existing_Cohort!G$4-1,MATCH(G$5, Mortality_Projection!$D$8:$BJ$8, 0)-1))</f>
        <v>8688.4065282190859</v>
      </c>
      <c r="H27" s="67">
        <f ca="1">G27*(1-OFFSET(Mortality_Projection!$D$9,N($A27="Female")*101+Existing_Cohort!$B27+Existing_Cohort!H$4-1,MATCH(H$5, Mortality_Projection!$D$8:$BJ$8, 0)-1))</f>
        <v>8683.3634161730151</v>
      </c>
      <c r="I27" s="67">
        <f ca="1">H27*(1-OFFSET(Mortality_Projection!$D$9,N($A27="Female")*101+Existing_Cohort!$B27+Existing_Cohort!I$4-1,MATCH(I$5, Mortality_Projection!$D$8:$BJ$8, 0)-1))</f>
        <v>8678.1462594060031</v>
      </c>
      <c r="J27" s="67">
        <f ca="1">I27*(1-OFFSET(Mortality_Projection!$D$9,N($A27="Female")*101+Existing_Cohort!$B27+Existing_Cohort!J$4-1,MATCH(J$5, Mortality_Projection!$D$8:$BJ$8, 0)-1))</f>
        <v>8672.7440992710672</v>
      </c>
      <c r="K27" s="67">
        <f ca="1">J27*(1-OFFSET(Mortality_Projection!$D$9,N($A27="Female")*101+Existing_Cohort!$B27+Existing_Cohort!K$4-1,MATCH(K$5, Mortality_Projection!$D$8:$BJ$8, 0)-1))</f>
        <v>8667.1227635656433</v>
      </c>
      <c r="L27" s="67">
        <f ca="1">K27*(1-OFFSET(Mortality_Projection!$D$9,N($A27="Female")*101+Existing_Cohort!$B27+Existing_Cohort!L$4-1,MATCH(L$5, Mortality_Projection!$D$8:$BJ$8, 0)-1))</f>
        <v>8661.2572647973448</v>
      </c>
      <c r="M27" s="67">
        <f ca="1">L27*(1-OFFSET(Mortality_Projection!$D$9,N($A27="Female")*101+Existing_Cohort!$B27+Existing_Cohort!M$4-1,MATCH(M$5, Mortality_Projection!$D$8:$BJ$8, 0)-1))</f>
        <v>8655.1082435103835</v>
      </c>
      <c r="N27" s="67">
        <f ca="1">M27*(1-OFFSET(Mortality_Projection!$D$9,N($A27="Female")*101+Existing_Cohort!$B27+Existing_Cohort!N$4-1,MATCH(N$5, Mortality_Projection!$D$8:$BJ$8, 0)-1))</f>
        <v>8648.6531977681134</v>
      </c>
      <c r="O27" s="67">
        <f ca="1">N27*(1-OFFSET(Mortality_Projection!$D$9,N($A27="Female")*101+Existing_Cohort!$B27+Existing_Cohort!O$4-1,MATCH(O$5, Mortality_Projection!$D$8:$BJ$8, 0)-1))</f>
        <v>8641.8555866308379</v>
      </c>
      <c r="P27" s="67">
        <f ca="1">O27*(1-OFFSET(Mortality_Projection!$D$9,N($A27="Female")*101+Existing_Cohort!$B27+Existing_Cohort!P$4-1,MATCH(P$5, Mortality_Projection!$D$8:$BJ$8, 0)-1))</f>
        <v>8634.6729997417569</v>
      </c>
      <c r="Q27" s="67">
        <f ca="1">P27*(1-OFFSET(Mortality_Projection!$D$9,N($A27="Female")*101+Existing_Cohort!$B27+Existing_Cohort!Q$4-1,MATCH(Q$5, Mortality_Projection!$D$8:$BJ$8, 0)-1))</f>
        <v>8627.072193248232</v>
      </c>
      <c r="R27" s="67">
        <f ca="1">Q27*(1-OFFSET(Mortality_Projection!$D$9,N($A27="Female")*101+Existing_Cohort!$B27+Existing_Cohort!R$4-1,MATCH(R$5, Mortality_Projection!$D$8:$BJ$8, 0)-1))</f>
        <v>8619.0141870704265</v>
      </c>
      <c r="S27" s="67">
        <f ca="1">R27*(1-OFFSET(Mortality_Projection!$D$9,N($A27="Female")*101+Existing_Cohort!$B27+Existing_Cohort!S$4-1,MATCH(S$5, Mortality_Projection!$D$8:$BJ$8, 0)-1))</f>
        <v>8610.4474477149543</v>
      </c>
      <c r="T27" s="67">
        <f ca="1">S27*(1-OFFSET(Mortality_Projection!$D$9,N($A27="Female")*101+Existing_Cohort!$B27+Existing_Cohort!T$4-1,MATCH(T$5, Mortality_Projection!$D$8:$BJ$8, 0)-1))</f>
        <v>8601.3227416624668</v>
      </c>
      <c r="U27" s="67">
        <f ca="1">T27*(1-OFFSET(Mortality_Projection!$D$9,N($A27="Female")*101+Existing_Cohort!$B27+Existing_Cohort!U$4-1,MATCH(U$5, Mortality_Projection!$D$8:$BJ$8, 0)-1))</f>
        <v>8591.5791387397021</v>
      </c>
      <c r="V27" s="67">
        <f ca="1">U27*(1-OFFSET(Mortality_Projection!$D$9,N($A27="Female")*101+Existing_Cohort!$B27+Existing_Cohort!V$4-1,MATCH(V$5, Mortality_Projection!$D$8:$BJ$8, 0)-1))</f>
        <v>8581.1309158917775</v>
      </c>
      <c r="W27" s="67">
        <f ca="1">V27*(1-OFFSET(Mortality_Projection!$D$9,N($A27="Female")*101+Existing_Cohort!$B27+Existing_Cohort!W$4-1,MATCH(W$5, Mortality_Projection!$D$8:$BJ$8, 0)-1))</f>
        <v>8569.8893949467911</v>
      </c>
      <c r="X27" s="67">
        <f ca="1">W27*(1-OFFSET(Mortality_Projection!$D$9,N($A27="Female")*101+Existing_Cohort!$B27+Existing_Cohort!X$4-1,MATCH(X$5, Mortality_Projection!$D$8:$BJ$8, 0)-1))</f>
        <v>8557.7632739694182</v>
      </c>
      <c r="Y27" s="67">
        <f ca="1">X27*(1-OFFSET(Mortality_Projection!$D$9,N($A27="Female")*101+Existing_Cohort!$B27+Existing_Cohort!Y$4-1,MATCH(Y$5, Mortality_Projection!$D$8:$BJ$8, 0)-1))</f>
        <v>8544.6390577606508</v>
      </c>
      <c r="Z27" s="67">
        <f ca="1">Y27*(1-OFFSET(Mortality_Projection!$D$9,N($A27="Female")*101+Existing_Cohort!$B27+Existing_Cohort!Z$4-1,MATCH(Z$5, Mortality_Projection!$D$8:$BJ$8, 0)-1))</f>
        <v>8530.4086631838072</v>
      </c>
      <c r="AA27" s="67">
        <f ca="1">Z27*(1-OFFSET(Mortality_Projection!$D$9,N($A27="Female")*101+Existing_Cohort!$B27+Existing_Cohort!AA$4-1,MATCH(AA$5, Mortality_Projection!$D$8:$BJ$8, 0)-1))</f>
        <v>8514.9435642204608</v>
      </c>
      <c r="AB27" s="67">
        <f ca="1">AA27*(1-OFFSET(Mortality_Projection!$D$9,N($A27="Female")*101+Existing_Cohort!$B27+Existing_Cohort!AB$4-1,MATCH(AB$5, Mortality_Projection!$D$8:$BJ$8, 0)-1))</f>
        <v>8498.1153510286858</v>
      </c>
      <c r="AC27" s="67">
        <f ca="1">AB27*(1-OFFSET(Mortality_Projection!$D$9,N($A27="Female")*101+Existing_Cohort!$B27+Existing_Cohort!AC$4-1,MATCH(AC$5, Mortality_Projection!$D$8:$BJ$8, 0)-1))</f>
        <v>8479.7898177625084</v>
      </c>
      <c r="AD27" s="67">
        <f ca="1">AC27*(1-OFFSET(Mortality_Projection!$D$9,N($A27="Female")*101+Existing_Cohort!$B27+Existing_Cohort!AD$4-1,MATCH(AD$5, Mortality_Projection!$D$8:$BJ$8, 0)-1))</f>
        <v>8459.8525334568894</v>
      </c>
      <c r="AE27" s="67">
        <f ca="1">AD27*(1-OFFSET(Mortality_Projection!$D$9,N($A27="Female")*101+Existing_Cohort!$B27+Existing_Cohort!AE$4-1,MATCH(AE$5, Mortality_Projection!$D$8:$BJ$8, 0)-1))</f>
        <v>8438.2020557374235</v>
      </c>
      <c r="AF27" s="67">
        <f ca="1">AE27*(1-OFFSET(Mortality_Projection!$D$9,N($A27="Female")*101+Existing_Cohort!$B27+Existing_Cohort!AF$4-1,MATCH(AF$5, Mortality_Projection!$D$8:$BJ$8, 0)-1))</f>
        <v>8414.7677183849028</v>
      </c>
      <c r="AG27" s="67">
        <f ca="1">AF27*(1-OFFSET(Mortality_Projection!$D$9,N($A27="Female")*101+Existing_Cohort!$B27+Existing_Cohort!AG$4-1,MATCH(AG$5, Mortality_Projection!$D$8:$BJ$8, 0)-1))</f>
        <v>8389.4963317170459</v>
      </c>
      <c r="AH27" s="67">
        <f ca="1">AG27*(1-OFFSET(Mortality_Projection!$D$9,N($A27="Female")*101+Existing_Cohort!$B27+Existing_Cohort!AH$4-1,MATCH(AH$5, Mortality_Projection!$D$8:$BJ$8, 0)-1))</f>
        <v>8362.339751952517</v>
      </c>
      <c r="AI27" s="67">
        <f ca="1">AH27*(1-OFFSET(Mortality_Projection!$D$9,N($A27="Female")*101+Existing_Cohort!$B27+Existing_Cohort!AI$4-1,MATCH(AI$5, Mortality_Projection!$D$8:$BJ$8, 0)-1))</f>
        <v>8333.2779862149146</v>
      </c>
      <c r="AJ27" s="67">
        <f ca="1">AI27*(1-OFFSET(Mortality_Projection!$D$9,N($A27="Female")*101+Existing_Cohort!$B27+Existing_Cohort!AJ$4-1,MATCH(AJ$5, Mortality_Projection!$D$8:$BJ$8, 0)-1))</f>
        <v>8302.3006560906633</v>
      </c>
      <c r="AK27" s="67">
        <f ca="1">AJ27*(1-OFFSET(Mortality_Projection!$D$9,N($A27="Female")*101+Existing_Cohort!$B27+Existing_Cohort!AK$4-1,MATCH(AK$5, Mortality_Projection!$D$8:$BJ$8, 0)-1))</f>
        <v>8269.4178046583966</v>
      </c>
      <c r="AL27" s="67">
        <f ca="1">AK27*(1-OFFSET(Mortality_Projection!$D$9,N($A27="Female")*101+Existing_Cohort!$B27+Existing_Cohort!AL$4-1,MATCH(AL$5, Mortality_Projection!$D$8:$BJ$8, 0)-1))</f>
        <v>8234.6532307053476</v>
      </c>
      <c r="AM27" s="67">
        <f ca="1">AL27*(1-OFFSET(Mortality_Projection!$D$9,N($A27="Female")*101+Existing_Cohort!$B27+Existing_Cohort!AM$4-1,MATCH(AM$5, Mortality_Projection!$D$8:$BJ$8, 0)-1))</f>
        <v>8198.0165367297413</v>
      </c>
      <c r="AN27" s="67">
        <f ca="1">AM27*(1-OFFSET(Mortality_Projection!$D$9,N($A27="Female")*101+Existing_Cohort!$B27+Existing_Cohort!AN$4-1,MATCH(AN$5, Mortality_Projection!$D$8:$BJ$8, 0)-1))</f>
        <v>8159.3972925619837</v>
      </c>
      <c r="AO27" s="67">
        <f ca="1">AN27*(1-OFFSET(Mortality_Projection!$D$9,N($A27="Female")*101+Existing_Cohort!$B27+Existing_Cohort!AO$4-1,MATCH(AO$5, Mortality_Projection!$D$8:$BJ$8, 0)-1))</f>
        <v>8118.5472326758254</v>
      </c>
      <c r="AP27" s="67">
        <f ca="1">AO27*(1-OFFSET(Mortality_Projection!$D$9,N($A27="Female")*101+Existing_Cohort!$B27+Existing_Cohort!AP$4-1,MATCH(AP$5, Mortality_Projection!$D$8:$BJ$8, 0)-1))</f>
        <v>8075.0959143531772</v>
      </c>
      <c r="AQ27" s="67">
        <f ca="1">AP27*(1-OFFSET(Mortality_Projection!$D$9,N($A27="Female")*101+Existing_Cohort!$B27+Existing_Cohort!AQ$4-1,MATCH(AQ$5, Mortality_Projection!$D$8:$BJ$8, 0)-1))</f>
        <v>8028.5204151287517</v>
      </c>
      <c r="AR27" s="67">
        <f ca="1">AQ27*(1-OFFSET(Mortality_Projection!$D$9,N($A27="Female")*101+Existing_Cohort!$B27+Existing_Cohort!AR$4-1,MATCH(AR$5, Mortality_Projection!$D$8:$BJ$8, 0)-1))</f>
        <v>7978.22910900433</v>
      </c>
      <c r="AS27" s="67">
        <f ca="1">AR27*(1-OFFSET(Mortality_Projection!$D$9,N($A27="Female")*101+Existing_Cohort!$B27+Existing_Cohort!AS$4-1,MATCH(AS$5, Mortality_Projection!$D$8:$BJ$8, 0)-1))</f>
        <v>7923.6051794447985</v>
      </c>
      <c r="AT27" s="67">
        <f ca="1">AS27*(1-OFFSET(Mortality_Projection!$D$9,N($A27="Female")*101+Existing_Cohort!$B27+Existing_Cohort!AT$4-1,MATCH(AT$5, Mortality_Projection!$D$8:$BJ$8, 0)-1))</f>
        <v>7864.0474318470478</v>
      </c>
      <c r="AU27" s="67">
        <f ca="1">AT27*(1-OFFSET(Mortality_Projection!$D$9,N($A27="Female")*101+Existing_Cohort!$B27+Existing_Cohort!AU$4-1,MATCH(AU$5, Mortality_Projection!$D$8:$BJ$8, 0)-1))</f>
        <v>7798.9467940898649</v>
      </c>
      <c r="AV27" s="67">
        <f ca="1">AU27*(1-OFFSET(Mortality_Projection!$D$9,N($A27="Female")*101+Existing_Cohort!$B27+Existing_Cohort!AV$4-1,MATCH(AV$5, Mortality_Projection!$D$8:$BJ$8, 0)-1))</f>
        <v>7727.6755452569059</v>
      </c>
      <c r="AW27" s="67">
        <f ca="1">AV27*(1-OFFSET(Mortality_Projection!$D$9,N($A27="Female")*101+Existing_Cohort!$B27+Existing_Cohort!AW$4-1,MATCH(AW$5, Mortality_Projection!$D$8:$BJ$8, 0)-1))</f>
        <v>7649.5474556995805</v>
      </c>
      <c r="AX27" s="67">
        <f ca="1">AW27*(1-OFFSET(Mortality_Projection!$D$9,N($A27="Female")*101+Existing_Cohort!$B27+Existing_Cohort!AX$4-1,MATCH(AX$5, Mortality_Projection!$D$8:$BJ$8, 0)-1))</f>
        <v>7563.8068171344075</v>
      </c>
      <c r="AY27" s="67">
        <f ca="1">AX27*(1-OFFSET(Mortality_Projection!$D$9,N($A27="Female")*101+Existing_Cohort!$B27+Existing_Cohort!AY$4-1,MATCH(AY$5, Mortality_Projection!$D$8:$BJ$8, 0)-1))</f>
        <v>7469.6394695539429</v>
      </c>
      <c r="AZ27" s="67">
        <f ca="1">AY27*(1-OFFSET(Mortality_Projection!$D$9,N($A27="Female")*101+Existing_Cohort!$B27+Existing_Cohort!AZ$4-1,MATCH(AZ$5, Mortality_Projection!$D$8:$BJ$8, 0)-1))</f>
        <v>7366.1866765536915</v>
      </c>
      <c r="BA27" s="179">
        <f ca="1">AZ27*(1-OFFSET(Mortality_Projection!$D$9,N($A27="Female")*101+Existing_Cohort!$B27+Existing_Cohort!BA$4-1,MATCH(BA$5, Mortality_Projection!$D$8:$BJ$8, 0)-1))</f>
        <v>7252.5992847946991</v>
      </c>
      <c r="BC27" s="67">
        <f t="shared" ca="1" si="22"/>
        <v>4.5359616615733103</v>
      </c>
    </row>
    <row r="28" spans="1:55" x14ac:dyDescent="0.35">
      <c r="A28" s="159" t="s">
        <v>31</v>
      </c>
      <c r="B28">
        <f t="shared" si="23"/>
        <v>22</v>
      </c>
      <c r="C28" s="67">
        <f ca="1">OFFSET(HIST_CHN_Population_Males!$L$17,MATCH(Input!$D$4,HIST_CHN_Population_Males!$K$18:$K$89,0), $B28)</f>
        <v>8554.1749999999993</v>
      </c>
      <c r="D28" s="67">
        <f ca="1">C28*(1-OFFSET(Mortality_Projection!$D$9,N($A28="Female")*101+Existing_Cohort!$B28+Existing_Cohort!D$4-1,MATCH(D$5, Mortality_Projection!$D$8:$BJ$8, 0)-1))</f>
        <v>8549.5496763128376</v>
      </c>
      <c r="E28" s="67">
        <f ca="1">D28*(1-OFFSET(Mortality_Projection!$D$9,N($A28="Female")*101+Existing_Cohort!$B28+Existing_Cohort!E$4-1,MATCH(E$5, Mortality_Projection!$D$8:$BJ$8, 0)-1))</f>
        <v>8544.8045811885895</v>
      </c>
      <c r="F28" s="67">
        <f ca="1">E28*(1-OFFSET(Mortality_Projection!$D$9,N($A28="Female")*101+Existing_Cohort!$B28+Existing_Cohort!F$4-1,MATCH(F$5, Mortality_Projection!$D$8:$BJ$8, 0)-1))</f>
        <v>8539.9268300751337</v>
      </c>
      <c r="G28" s="67">
        <f ca="1">F28*(1-OFFSET(Mortality_Projection!$D$9,N($A28="Female")*101+Existing_Cohort!$B28+Existing_Cohort!G$4-1,MATCH(G$5, Mortality_Projection!$D$8:$BJ$8, 0)-1))</f>
        <v>8534.9122339580354</v>
      </c>
      <c r="H28" s="67">
        <f ca="1">G28*(1-OFFSET(Mortality_Projection!$D$9,N($A28="Female")*101+Existing_Cohort!$B28+Existing_Cohort!H$4-1,MATCH(H$5, Mortality_Projection!$D$8:$BJ$8, 0)-1))</f>
        <v>8529.7246122950692</v>
      </c>
      <c r="I28" s="67">
        <f ca="1">H28*(1-OFFSET(Mortality_Projection!$D$9,N($A28="Female")*101+Existing_Cohort!$B28+Existing_Cohort!I$4-1,MATCH(I$5, Mortality_Projection!$D$8:$BJ$8, 0)-1))</f>
        <v>8524.3530721649167</v>
      </c>
      <c r="J28" s="67">
        <f ca="1">I28*(1-OFFSET(Mortality_Projection!$D$9,N($A28="Female")*101+Existing_Cohort!$B28+Existing_Cohort!J$4-1,MATCH(J$5, Mortality_Projection!$D$8:$BJ$8, 0)-1))</f>
        <v>8518.763639278648</v>
      </c>
      <c r="K28" s="67">
        <f ca="1">J28*(1-OFFSET(Mortality_Projection!$D$9,N($A28="Female")*101+Existing_Cohort!$B28+Existing_Cohort!K$4-1,MATCH(K$5, Mortality_Projection!$D$8:$BJ$8, 0)-1))</f>
        <v>8512.9314730371334</v>
      </c>
      <c r="L28" s="67">
        <f ca="1">K28*(1-OFFSET(Mortality_Projection!$D$9,N($A28="Female")*101+Existing_Cohort!$B28+Existing_Cohort!L$4-1,MATCH(L$5, Mortality_Projection!$D$8:$BJ$8, 0)-1))</f>
        <v>8506.8174436520694</v>
      </c>
      <c r="M28" s="67">
        <f ca="1">L28*(1-OFFSET(Mortality_Projection!$D$9,N($A28="Female")*101+Existing_Cohort!$B28+Existing_Cohort!M$4-1,MATCH(M$5, Mortality_Projection!$D$8:$BJ$8, 0)-1))</f>
        <v>8500.3991843372551</v>
      </c>
      <c r="N28" s="67">
        <f ca="1">M28*(1-OFFSET(Mortality_Projection!$D$9,N($A28="Female")*101+Existing_Cohort!$B28+Existing_Cohort!N$4-1,MATCH(N$5, Mortality_Projection!$D$8:$BJ$8, 0)-1))</f>
        <v>8493.6403705486046</v>
      </c>
      <c r="O28" s="67">
        <f ca="1">N28*(1-OFFSET(Mortality_Projection!$D$9,N($A28="Female")*101+Existing_Cohort!$B28+Existing_Cohort!O$4-1,MATCH(O$5, Mortality_Projection!$D$8:$BJ$8, 0)-1))</f>
        <v>8486.4988436092917</v>
      </c>
      <c r="P28" s="67">
        <f ca="1">O28*(1-OFFSET(Mortality_Projection!$D$9,N($A28="Female")*101+Existing_Cohort!$B28+Existing_Cohort!P$4-1,MATCH(P$5, Mortality_Projection!$D$8:$BJ$8, 0)-1))</f>
        <v>8478.9415609933167</v>
      </c>
      <c r="Q28" s="67">
        <f ca="1">P28*(1-OFFSET(Mortality_Projection!$D$9,N($A28="Female")*101+Existing_Cohort!$B28+Existing_Cohort!Q$4-1,MATCH(Q$5, Mortality_Projection!$D$8:$BJ$8, 0)-1))</f>
        <v>8470.9297788386666</v>
      </c>
      <c r="R28" s="67">
        <f ca="1">Q28*(1-OFFSET(Mortality_Projection!$D$9,N($A28="Female")*101+Existing_Cohort!$B28+Existing_Cohort!R$4-1,MATCH(R$5, Mortality_Projection!$D$8:$BJ$8, 0)-1))</f>
        <v>8462.4122744502511</v>
      </c>
      <c r="S28" s="67">
        <f ca="1">R28*(1-OFFSET(Mortality_Projection!$D$9,N($A28="Female")*101+Existing_Cohort!$B28+Existing_Cohort!S$4-1,MATCH(S$5, Mortality_Projection!$D$8:$BJ$8, 0)-1))</f>
        <v>8453.3401151332619</v>
      </c>
      <c r="T28" s="67">
        <f ca="1">S28*(1-OFFSET(Mortality_Projection!$D$9,N($A28="Female")*101+Existing_Cohort!$B28+Existing_Cohort!T$4-1,MATCH(T$5, Mortality_Projection!$D$8:$BJ$8, 0)-1))</f>
        <v>8443.6527425671957</v>
      </c>
      <c r="U28" s="67">
        <f ca="1">T28*(1-OFFSET(Mortality_Projection!$D$9,N($A28="Female")*101+Existing_Cohort!$B28+Existing_Cohort!U$4-1,MATCH(U$5, Mortality_Projection!$D$8:$BJ$8, 0)-1))</f>
        <v>8433.2649534948523</v>
      </c>
      <c r="V28" s="67">
        <f ca="1">U28*(1-OFFSET(Mortality_Projection!$D$9,N($A28="Female")*101+Existing_Cohort!$B28+Existing_Cohort!V$4-1,MATCH(V$5, Mortality_Projection!$D$8:$BJ$8, 0)-1))</f>
        <v>8422.0886131729076</v>
      </c>
      <c r="W28" s="67">
        <f ca="1">V28*(1-OFFSET(Mortality_Projection!$D$9,N($A28="Female")*101+Existing_Cohort!$B28+Existing_Cohort!W$4-1,MATCH(W$5, Mortality_Projection!$D$8:$BJ$8, 0)-1))</f>
        <v>8410.0329858880086</v>
      </c>
      <c r="X28" s="67">
        <f ca="1">W28*(1-OFFSET(Mortality_Projection!$D$9,N($A28="Female")*101+Existing_Cohort!$B28+Existing_Cohort!X$4-1,MATCH(X$5, Mortality_Projection!$D$8:$BJ$8, 0)-1))</f>
        <v>8396.985280765819</v>
      </c>
      <c r="Y28" s="67">
        <f ca="1">X28*(1-OFFSET(Mortality_Projection!$D$9,N($A28="Female")*101+Existing_Cohort!$B28+Existing_Cohort!Y$4-1,MATCH(Y$5, Mortality_Projection!$D$8:$BJ$8, 0)-1))</f>
        <v>8382.8380988355129</v>
      </c>
      <c r="Z28" s="67">
        <f ca="1">Y28*(1-OFFSET(Mortality_Projection!$D$9,N($A28="Female")*101+Existing_Cohort!$B28+Existing_Cohort!Z$4-1,MATCH(Z$5, Mortality_Projection!$D$8:$BJ$8, 0)-1))</f>
        <v>8367.4637308714737</v>
      </c>
      <c r="AA28" s="67">
        <f ca="1">Z28*(1-OFFSET(Mortality_Projection!$D$9,N($A28="Female")*101+Existing_Cohort!$B28+Existing_Cohort!AA$4-1,MATCH(AA$5, Mortality_Projection!$D$8:$BJ$8, 0)-1))</f>
        <v>8350.7345993169965</v>
      </c>
      <c r="AB28" s="67">
        <f ca="1">AA28*(1-OFFSET(Mortality_Projection!$D$9,N($A28="Female")*101+Existing_Cohort!$B28+Existing_Cohort!AB$4-1,MATCH(AB$5, Mortality_Projection!$D$8:$BJ$8, 0)-1))</f>
        <v>8332.5173833422286</v>
      </c>
      <c r="AC28" s="67">
        <f ca="1">AB28*(1-OFFSET(Mortality_Projection!$D$9,N($A28="Female")*101+Existing_Cohort!$B28+Existing_Cohort!AC$4-1,MATCH(AC$5, Mortality_Projection!$D$8:$BJ$8, 0)-1))</f>
        <v>8312.6984412465099</v>
      </c>
      <c r="AD28" s="67">
        <f ca="1">AC28*(1-OFFSET(Mortality_Projection!$D$9,N($A28="Female")*101+Existing_Cohort!$B28+Existing_Cohort!AD$4-1,MATCH(AD$5, Mortality_Projection!$D$8:$BJ$8, 0)-1))</f>
        <v>8291.1770648533948</v>
      </c>
      <c r="AE28" s="67">
        <f ca="1">AD28*(1-OFFSET(Mortality_Projection!$D$9,N($A28="Female")*101+Existing_Cohort!$B28+Existing_Cohort!AE$4-1,MATCH(AE$5, Mortality_Projection!$D$8:$BJ$8, 0)-1))</f>
        <v>8267.883161278105</v>
      </c>
      <c r="AF28" s="67">
        <f ca="1">AE28*(1-OFFSET(Mortality_Projection!$D$9,N($A28="Female")*101+Existing_Cohort!$B28+Existing_Cohort!AF$4-1,MATCH(AF$5, Mortality_Projection!$D$8:$BJ$8, 0)-1))</f>
        <v>8242.764031041972</v>
      </c>
      <c r="AG28" s="67">
        <f ca="1">AF28*(1-OFFSET(Mortality_Projection!$D$9,N($A28="Female")*101+Existing_Cohort!$B28+Existing_Cohort!AG$4-1,MATCH(AG$5, Mortality_Projection!$D$8:$BJ$8, 0)-1))</f>
        <v>8215.7720116665369</v>
      </c>
      <c r="AH28" s="67">
        <f ca="1">AG28*(1-OFFSET(Mortality_Projection!$D$9,N($A28="Female")*101+Existing_Cohort!$B28+Existing_Cohort!AH$4-1,MATCH(AH$5, Mortality_Projection!$D$8:$BJ$8, 0)-1))</f>
        <v>8186.8874424663336</v>
      </c>
      <c r="AI28" s="67">
        <f ca="1">AH28*(1-OFFSET(Mortality_Projection!$D$9,N($A28="Female")*101+Existing_Cohort!$B28+Existing_Cohort!AI$4-1,MATCH(AI$5, Mortality_Projection!$D$8:$BJ$8, 0)-1))</f>
        <v>8156.1002376854376</v>
      </c>
      <c r="AJ28" s="67">
        <f ca="1">AI28*(1-OFFSET(Mortality_Projection!$D$9,N($A28="Female")*101+Existing_Cohort!$B28+Existing_Cohort!AJ$4-1,MATCH(AJ$5, Mortality_Projection!$D$8:$BJ$8, 0)-1))</f>
        <v>8123.4206254634501</v>
      </c>
      <c r="AK28" s="67">
        <f ca="1">AJ28*(1-OFFSET(Mortality_Projection!$D$9,N($A28="Female")*101+Existing_Cohort!$B28+Existing_Cohort!AK$4-1,MATCH(AK$5, Mortality_Projection!$D$8:$BJ$8, 0)-1))</f>
        <v>8088.872519399215</v>
      </c>
      <c r="AL28" s="67">
        <f ca="1">AK28*(1-OFFSET(Mortality_Projection!$D$9,N($A28="Female")*101+Existing_Cohort!$B28+Existing_Cohort!AL$4-1,MATCH(AL$5, Mortality_Projection!$D$8:$BJ$8, 0)-1))</f>
        <v>8052.4657386065046</v>
      </c>
      <c r="AM28" s="67">
        <f ca="1">AL28*(1-OFFSET(Mortality_Projection!$D$9,N($A28="Female")*101+Existing_Cohort!$B28+Existing_Cohort!AM$4-1,MATCH(AM$5, Mortality_Projection!$D$8:$BJ$8, 0)-1))</f>
        <v>8014.0908443493418</v>
      </c>
      <c r="AN28" s="67">
        <f ca="1">AM28*(1-OFFSET(Mortality_Projection!$D$9,N($A28="Female")*101+Existing_Cohort!$B28+Existing_Cohort!AN$4-1,MATCH(AN$5, Mortality_Projection!$D$8:$BJ$8, 0)-1))</f>
        <v>7973.5014842196533</v>
      </c>
      <c r="AO28" s="67">
        <f ca="1">AN28*(1-OFFSET(Mortality_Projection!$D$9,N($A28="Female")*101+Existing_Cohort!$B28+Existing_Cohort!AO$4-1,MATCH(AO$5, Mortality_Projection!$D$8:$BJ$8, 0)-1))</f>
        <v>7930.3299938527271</v>
      </c>
      <c r="AP28" s="67">
        <f ca="1">AO28*(1-OFFSET(Mortality_Projection!$D$9,N($A28="Female")*101+Existing_Cohort!$B28+Existing_Cohort!AP$4-1,MATCH(AP$5, Mortality_Projection!$D$8:$BJ$8, 0)-1))</f>
        <v>7884.0573392779552</v>
      </c>
      <c r="AQ28" s="67">
        <f ca="1">AP28*(1-OFFSET(Mortality_Projection!$D$9,N($A28="Female")*101+Existing_Cohort!$B28+Existing_Cohort!AQ$4-1,MATCH(AQ$5, Mortality_Projection!$D$8:$BJ$8, 0)-1))</f>
        <v>7834.0964109572706</v>
      </c>
      <c r="AR28" s="67">
        <f ca="1">AQ28*(1-OFFSET(Mortality_Projection!$D$9,N($A28="Female")*101+Existing_Cohort!$B28+Existing_Cohort!AR$4-1,MATCH(AR$5, Mortality_Projection!$D$8:$BJ$8, 0)-1))</f>
        <v>7779.8353009256161</v>
      </c>
      <c r="AS28" s="67">
        <f ca="1">AR28*(1-OFFSET(Mortality_Projection!$D$9,N($A28="Female")*101+Existing_Cohort!$B28+Existing_Cohort!AS$4-1,MATCH(AS$5, Mortality_Projection!$D$8:$BJ$8, 0)-1))</f>
        <v>7720.6778888229292</v>
      </c>
      <c r="AT28" s="67">
        <f ca="1">AS28*(1-OFFSET(Mortality_Projection!$D$9,N($A28="Female")*101+Existing_Cohort!$B28+Existing_Cohort!AT$4-1,MATCH(AT$5, Mortality_Projection!$D$8:$BJ$8, 0)-1))</f>
        <v>7656.0205420858119</v>
      </c>
      <c r="AU28" s="67">
        <f ca="1">AT28*(1-OFFSET(Mortality_Projection!$D$9,N($A28="Female")*101+Existing_Cohort!$B28+Existing_Cohort!AU$4-1,MATCH(AU$5, Mortality_Projection!$D$8:$BJ$8, 0)-1))</f>
        <v>7585.2414760586544</v>
      </c>
      <c r="AV28" s="67">
        <f ca="1">AU28*(1-OFFSET(Mortality_Projection!$D$9,N($A28="Female")*101+Existing_Cohort!$B28+Existing_Cohort!AV$4-1,MATCH(AV$5, Mortality_Projection!$D$8:$BJ$8, 0)-1))</f>
        <v>7507.661246069134</v>
      </c>
      <c r="AW28" s="67">
        <f ca="1">AV28*(1-OFFSET(Mortality_Projection!$D$9,N($A28="Female")*101+Existing_Cohort!$B28+Existing_Cohort!AW$4-1,MATCH(AW$5, Mortality_Projection!$D$8:$BJ$8, 0)-1))</f>
        <v>7422.5319650756146</v>
      </c>
      <c r="AX28" s="67">
        <f ca="1">AW28*(1-OFFSET(Mortality_Projection!$D$9,N($A28="Female")*101+Existing_Cohort!$B28+Existing_Cohort!AX$4-1,MATCH(AX$5, Mortality_Projection!$D$8:$BJ$8, 0)-1))</f>
        <v>7329.0483900516929</v>
      </c>
      <c r="AY28" s="67">
        <f ca="1">AX28*(1-OFFSET(Mortality_Projection!$D$9,N($A28="Female")*101+Existing_Cohort!$B28+Existing_Cohort!AY$4-1,MATCH(AY$5, Mortality_Projection!$D$8:$BJ$8, 0)-1))</f>
        <v>7226.3618561083895</v>
      </c>
      <c r="AZ28" s="67">
        <f ca="1">AY28*(1-OFFSET(Mortality_Projection!$D$9,N($A28="Female")*101+Existing_Cohort!$B28+Existing_Cohort!AZ$4-1,MATCH(AZ$5, Mortality_Projection!$D$8:$BJ$8, 0)-1))</f>
        <v>7113.6342102094586</v>
      </c>
      <c r="BA28" s="179">
        <f ca="1">AZ28*(1-OFFSET(Mortality_Projection!$D$9,N($A28="Female")*101+Existing_Cohort!$B28+Existing_Cohort!BA$4-1,MATCH(BA$5, Mortality_Projection!$D$8:$BJ$8, 0)-1))</f>
        <v>6990.0974247460517</v>
      </c>
      <c r="BC28" s="67">
        <f t="shared" ca="1" si="22"/>
        <v>4.6253236871616537</v>
      </c>
    </row>
    <row r="29" spans="1:55" x14ac:dyDescent="0.35">
      <c r="A29" s="159" t="s">
        <v>31</v>
      </c>
      <c r="B29">
        <f t="shared" si="23"/>
        <v>23</v>
      </c>
      <c r="C29" s="67">
        <f ca="1">OFFSET(HIST_CHN_Population_Males!$L$17,MATCH(Input!$D$4,HIST_CHN_Population_Males!$K$18:$K$89,0), $B29)</f>
        <v>8709.6934999999994</v>
      </c>
      <c r="D29" s="67">
        <f ca="1">C29*(1-OFFSET(Mortality_Projection!$D$9,N($A29="Female")*101+Existing_Cohort!$B29+Existing_Cohort!D$4-1,MATCH(D$5, Mortality_Projection!$D$8:$BJ$8, 0)-1))</f>
        <v>8704.8032858099414</v>
      </c>
      <c r="E29" s="67">
        <f ca="1">D29*(1-OFFSET(Mortality_Projection!$D$9,N($A29="Female")*101+Existing_Cohort!$B29+Existing_Cohort!E$4-1,MATCH(E$5, Mortality_Projection!$D$8:$BJ$8, 0)-1))</f>
        <v>8699.7763910938429</v>
      </c>
      <c r="F29" s="67">
        <f ca="1">E29*(1-OFFSET(Mortality_Projection!$D$9,N($A29="Female")*101+Existing_Cohort!$B29+Existing_Cohort!F$4-1,MATCH(F$5, Mortality_Projection!$D$8:$BJ$8, 0)-1))</f>
        <v>8694.6085014998171</v>
      </c>
      <c r="G29" s="67">
        <f ca="1">F29*(1-OFFSET(Mortality_Projection!$D$9,N($A29="Female")*101+Existing_Cohort!$B29+Existing_Cohort!G$4-1,MATCH(G$5, Mortality_Projection!$D$8:$BJ$8, 0)-1))</f>
        <v>8689.2623336060096</v>
      </c>
      <c r="H29" s="67">
        <f ca="1">G29*(1-OFFSET(Mortality_Projection!$D$9,N($A29="Female")*101+Existing_Cohort!$B29+Existing_Cohort!H$4-1,MATCH(H$5, Mortality_Projection!$D$8:$BJ$8, 0)-1))</f>
        <v>8683.7266654206924</v>
      </c>
      <c r="I29" s="67">
        <f ca="1">H29*(1-OFFSET(Mortality_Projection!$D$9,N($A29="Female")*101+Existing_Cohort!$B29+Existing_Cohort!I$4-1,MATCH(I$5, Mortality_Projection!$D$8:$BJ$8, 0)-1))</f>
        <v>8677.9664889675842</v>
      </c>
      <c r="J29" s="67">
        <f ca="1">I29*(1-OFFSET(Mortality_Projection!$D$9,N($A29="Female")*101+Existing_Cohort!$B29+Existing_Cohort!J$4-1,MATCH(J$5, Mortality_Projection!$D$8:$BJ$8, 0)-1))</f>
        <v>8671.9562101247884</v>
      </c>
      <c r="K29" s="67">
        <f ca="1">J29*(1-OFFSET(Mortality_Projection!$D$9,N($A29="Female")*101+Existing_Cohort!$B29+Existing_Cohort!K$4-1,MATCH(K$5, Mortality_Projection!$D$8:$BJ$8, 0)-1))</f>
        <v>8665.655510341443</v>
      </c>
      <c r="L29" s="67">
        <f ca="1">K29*(1-OFFSET(Mortality_Projection!$D$9,N($A29="Female")*101+Existing_Cohort!$B29+Existing_Cohort!L$4-1,MATCH(L$5, Mortality_Projection!$D$8:$BJ$8, 0)-1))</f>
        <v>8659.0413473411736</v>
      </c>
      <c r="M29" s="67">
        <f ca="1">L29*(1-OFFSET(Mortality_Projection!$D$9,N($A29="Female")*101+Existing_Cohort!$B29+Existing_Cohort!M$4-1,MATCH(M$5, Mortality_Projection!$D$8:$BJ$8, 0)-1))</f>
        <v>8652.0762963501256</v>
      </c>
      <c r="N29" s="67">
        <f ca="1">M29*(1-OFFSET(Mortality_Projection!$D$9,N($A29="Female")*101+Existing_Cohort!$B29+Existing_Cohort!N$4-1,MATCH(N$5, Mortality_Projection!$D$8:$BJ$8, 0)-1))</f>
        <v>8644.7169223003111</v>
      </c>
      <c r="O29" s="67">
        <f ca="1">N29*(1-OFFSET(Mortality_Projection!$D$9,N($A29="Female")*101+Existing_Cohort!$B29+Existing_Cohort!O$4-1,MATCH(O$5, Mortality_Projection!$D$8:$BJ$8, 0)-1))</f>
        <v>8636.9291864906791</v>
      </c>
      <c r="P29" s="67">
        <f ca="1">O29*(1-OFFSET(Mortality_Projection!$D$9,N($A29="Female")*101+Existing_Cohort!$B29+Existing_Cohort!P$4-1,MATCH(P$5, Mortality_Projection!$D$8:$BJ$8, 0)-1))</f>
        <v>8628.673177157274</v>
      </c>
      <c r="Q29" s="67">
        <f ca="1">P29*(1-OFFSET(Mortality_Projection!$D$9,N($A29="Female")*101+Existing_Cohort!$B29+Existing_Cohort!Q$4-1,MATCH(Q$5, Mortality_Projection!$D$8:$BJ$8, 0)-1))</f>
        <v>8619.8961259820499</v>
      </c>
      <c r="R29" s="67">
        <f ca="1">Q29*(1-OFFSET(Mortality_Projection!$D$9,N($A29="Female")*101+Existing_Cohort!$B29+Existing_Cohort!R$4-1,MATCH(R$5, Mortality_Projection!$D$8:$BJ$8, 0)-1))</f>
        <v>8610.5476278103233</v>
      </c>
      <c r="S29" s="67">
        <f ca="1">R29*(1-OFFSET(Mortality_Projection!$D$9,N($A29="Female")*101+Existing_Cohort!$B29+Existing_Cohort!S$4-1,MATCH(S$5, Mortality_Projection!$D$8:$BJ$8, 0)-1))</f>
        <v>8600.5653015693351</v>
      </c>
      <c r="T29" s="67">
        <f ca="1">S29*(1-OFFSET(Mortality_Projection!$D$9,N($A29="Female")*101+Existing_Cohort!$B29+Existing_Cohort!T$4-1,MATCH(T$5, Mortality_Projection!$D$8:$BJ$8, 0)-1))</f>
        <v>8589.8613759500986</v>
      </c>
      <c r="U29" s="67">
        <f ca="1">T29*(1-OFFSET(Mortality_Projection!$D$9,N($A29="Female")*101+Existing_Cohort!$B29+Existing_Cohort!U$4-1,MATCH(U$5, Mortality_Projection!$D$8:$BJ$8, 0)-1))</f>
        <v>8578.3450657563917</v>
      </c>
      <c r="V29" s="67">
        <f ca="1">U29*(1-OFFSET(Mortality_Projection!$D$9,N($A29="Female")*101+Existing_Cohort!$B29+Existing_Cohort!V$4-1,MATCH(V$5, Mortality_Projection!$D$8:$BJ$8, 0)-1))</f>
        <v>8565.9229136038211</v>
      </c>
      <c r="W29" s="67">
        <f ca="1">V29*(1-OFFSET(Mortality_Projection!$D$9,N($A29="Female")*101+Existing_Cohort!$B29+Existing_Cohort!W$4-1,MATCH(W$5, Mortality_Projection!$D$8:$BJ$8, 0)-1))</f>
        <v>8552.4787458761202</v>
      </c>
      <c r="X29" s="67">
        <f ca="1">W29*(1-OFFSET(Mortality_Projection!$D$9,N($A29="Female")*101+Existing_Cohort!$B29+Existing_Cohort!X$4-1,MATCH(X$5, Mortality_Projection!$D$8:$BJ$8, 0)-1))</f>
        <v>8537.9019565689177</v>
      </c>
      <c r="Y29" s="67">
        <f ca="1">X29*(1-OFFSET(Mortality_Projection!$D$9,N($A29="Female")*101+Existing_Cohort!$B29+Existing_Cohort!Y$4-1,MATCH(Y$5, Mortality_Projection!$D$8:$BJ$8, 0)-1))</f>
        <v>8522.0610262987484</v>
      </c>
      <c r="Z29" s="67">
        <f ca="1">Y29*(1-OFFSET(Mortality_Projection!$D$9,N($A29="Female")*101+Existing_Cohort!$B29+Existing_Cohort!Z$4-1,MATCH(Z$5, Mortality_Projection!$D$8:$BJ$8, 0)-1))</f>
        <v>8504.824588200494</v>
      </c>
      <c r="AA29" s="67">
        <f ca="1">Z29*(1-OFFSET(Mortality_Projection!$D$9,N($A29="Female")*101+Existing_Cohort!$B29+Existing_Cohort!AA$4-1,MATCH(AA$5, Mortality_Projection!$D$8:$BJ$8, 0)-1))</f>
        <v>8486.055377358256</v>
      </c>
      <c r="AB29" s="67">
        <f ca="1">AA29*(1-OFFSET(Mortality_Projection!$D$9,N($A29="Female")*101+Existing_Cohort!$B29+Existing_Cohort!AB$4-1,MATCH(AB$5, Mortality_Projection!$D$8:$BJ$8, 0)-1))</f>
        <v>8465.6364262944426</v>
      </c>
      <c r="AC29" s="67">
        <f ca="1">AB29*(1-OFFSET(Mortality_Projection!$D$9,N($A29="Female")*101+Existing_Cohort!$B29+Existing_Cohort!AC$4-1,MATCH(AC$5, Mortality_Projection!$D$8:$BJ$8, 0)-1))</f>
        <v>8443.4641155618683</v>
      </c>
      <c r="AD29" s="67">
        <f ca="1">AC29*(1-OFFSET(Mortality_Projection!$D$9,N($A29="Female")*101+Existing_Cohort!$B29+Existing_Cohort!AD$4-1,MATCH(AD$5, Mortality_Projection!$D$8:$BJ$8, 0)-1))</f>
        <v>8419.4663905896105</v>
      </c>
      <c r="AE29" s="67">
        <f ca="1">AD29*(1-OFFSET(Mortality_Projection!$D$9,N($A29="Female")*101+Existing_Cohort!$B29+Existing_Cohort!AE$4-1,MATCH(AE$5, Mortality_Projection!$D$8:$BJ$8, 0)-1))</f>
        <v>8393.5891382448299</v>
      </c>
      <c r="AF29" s="67">
        <f ca="1">AE29*(1-OFFSET(Mortality_Projection!$D$9,N($A29="Female")*101+Existing_Cohort!$B29+Existing_Cohort!AF$4-1,MATCH(AF$5, Mortality_Projection!$D$8:$BJ$8, 0)-1))</f>
        <v>8365.783456800993</v>
      </c>
      <c r="AG29" s="67">
        <f ca="1">AF29*(1-OFFSET(Mortality_Projection!$D$9,N($A29="Female")*101+Existing_Cohort!$B29+Existing_Cohort!AG$4-1,MATCH(AG$5, Mortality_Projection!$D$8:$BJ$8, 0)-1))</f>
        <v>8336.0293127768709</v>
      </c>
      <c r="AH29" s="67">
        <f ca="1">AG29*(1-OFFSET(Mortality_Projection!$D$9,N($A29="Female")*101+Existing_Cohort!$B29+Existing_Cohort!AH$4-1,MATCH(AH$5, Mortality_Projection!$D$8:$BJ$8, 0)-1))</f>
        <v>8304.3165557346983</v>
      </c>
      <c r="AI29" s="67">
        <f ca="1">AH29*(1-OFFSET(Mortality_Projection!$D$9,N($A29="Female")*101+Existing_Cohort!$B29+Existing_Cohort!AI$4-1,MATCH(AI$5, Mortality_Projection!$D$8:$BJ$8, 0)-1))</f>
        <v>8270.6559782757085</v>
      </c>
      <c r="AJ29" s="67">
        <f ca="1">AI29*(1-OFFSET(Mortality_Projection!$D$9,N($A29="Female")*101+Existing_Cohort!$B29+Existing_Cohort!AJ$4-1,MATCH(AJ$5, Mortality_Projection!$D$8:$BJ$8, 0)-1))</f>
        <v>8235.0724846123085</v>
      </c>
      <c r="AK29" s="67">
        <f ca="1">AJ29*(1-OFFSET(Mortality_Projection!$D$9,N($A29="Female")*101+Existing_Cohort!$B29+Existing_Cohort!AK$4-1,MATCH(AK$5, Mortality_Projection!$D$8:$BJ$8, 0)-1))</f>
        <v>8197.5764759881076</v>
      </c>
      <c r="AL29" s="67">
        <f ca="1">AK29*(1-OFFSET(Mortality_Projection!$D$9,N($A29="Female")*101+Existing_Cohort!$B29+Existing_Cohort!AL$4-1,MATCH(AL$5, Mortality_Projection!$D$8:$BJ$8, 0)-1))</f>
        <v>8158.0555502095149</v>
      </c>
      <c r="AM29" s="67">
        <f ca="1">AL29*(1-OFFSET(Mortality_Projection!$D$9,N($A29="Female")*101+Existing_Cohort!$B29+Existing_Cohort!AM$4-1,MATCH(AM$5, Mortality_Projection!$D$8:$BJ$8, 0)-1))</f>
        <v>8116.2563541979916</v>
      </c>
      <c r="AN29" s="67">
        <f ca="1">AM29*(1-OFFSET(Mortality_Projection!$D$9,N($A29="Female")*101+Existing_Cohort!$B29+Existing_Cohort!AN$4-1,MATCH(AN$5, Mortality_Projection!$D$8:$BJ$8, 0)-1))</f>
        <v>8071.8006960205175</v>
      </c>
      <c r="AO29" s="67">
        <f ca="1">AN29*(1-OFFSET(Mortality_Projection!$D$9,N($A29="Female")*101+Existing_Cohort!$B29+Existing_Cohort!AO$4-1,MATCH(AO$5, Mortality_Projection!$D$8:$BJ$8, 0)-1))</f>
        <v>8024.1546449562547</v>
      </c>
      <c r="AP29" s="67">
        <f ca="1">AO29*(1-OFFSET(Mortality_Projection!$D$9,N($A29="Female")*101+Existing_Cohort!$B29+Existing_Cohort!AP$4-1,MATCH(AP$5, Mortality_Projection!$D$8:$BJ$8, 0)-1))</f>
        <v>7972.7143628610793</v>
      </c>
      <c r="AQ29" s="67">
        <f ca="1">AP29*(1-OFFSET(Mortality_Projection!$D$9,N($A29="Female")*101+Existing_Cohort!$B29+Existing_Cohort!AQ$4-1,MATCH(AQ$5, Mortality_Projection!$D$8:$BJ$8, 0)-1))</f>
        <v>7916.850714752115</v>
      </c>
      <c r="AR29" s="67">
        <f ca="1">AQ29*(1-OFFSET(Mortality_Projection!$D$9,N($A29="Female")*101+Existing_Cohort!$B29+Existing_Cohort!AR$4-1,MATCH(AR$5, Mortality_Projection!$D$8:$BJ$8, 0)-1))</f>
        <v>7855.9510998943651</v>
      </c>
      <c r="AS29" s="67">
        <f ca="1">AR29*(1-OFFSET(Mortality_Projection!$D$9,N($A29="Female")*101+Existing_Cohort!$B29+Existing_Cohort!AS$4-1,MATCH(AS$5, Mortality_Projection!$D$8:$BJ$8, 0)-1))</f>
        <v>7789.395509074885</v>
      </c>
      <c r="AT29" s="67">
        <f ca="1">AS29*(1-OFFSET(Mortality_Projection!$D$9,N($A29="Female")*101+Existing_Cohort!$B29+Existing_Cohort!AT$4-1,MATCH(AT$5, Mortality_Projection!$D$8:$BJ$8, 0)-1))</f>
        <v>7716.5456325996975</v>
      </c>
      <c r="AU29" s="67">
        <f ca="1">AT29*(1-OFFSET(Mortality_Projection!$D$9,N($A29="Female")*101+Existing_Cohort!$B29+Existing_Cohort!AU$4-1,MATCH(AU$5, Mortality_Projection!$D$8:$BJ$8, 0)-1))</f>
        <v>7636.7042761377525</v>
      </c>
      <c r="AV29" s="67">
        <f ca="1">AU29*(1-OFFSET(Mortality_Projection!$D$9,N($A29="Female")*101+Existing_Cohort!$B29+Existing_Cohort!AV$4-1,MATCH(AV$5, Mortality_Projection!$D$8:$BJ$8, 0)-1))</f>
        <v>7549.1043789534651</v>
      </c>
      <c r="AW29" s="67">
        <f ca="1">AV29*(1-OFFSET(Mortality_Projection!$D$9,N($A29="Female")*101+Existing_Cohort!$B29+Existing_Cohort!AW$4-1,MATCH(AW$5, Mortality_Projection!$D$8:$BJ$8, 0)-1))</f>
        <v>7452.9205653452091</v>
      </c>
      <c r="AX29" s="67">
        <f ca="1">AW29*(1-OFFSET(Mortality_Projection!$D$9,N($A29="Female")*101+Existing_Cohort!$B29+Existing_Cohort!AX$4-1,MATCH(AX$5, Mortality_Projection!$D$8:$BJ$8, 0)-1))</f>
        <v>7347.283646685999</v>
      </c>
      <c r="AY29" s="67">
        <f ca="1">AX29*(1-OFFSET(Mortality_Projection!$D$9,N($A29="Female")*101+Existing_Cohort!$B29+Existing_Cohort!AY$4-1,MATCH(AY$5, Mortality_Projection!$D$8:$BJ$8, 0)-1))</f>
        <v>7231.3362864357223</v>
      </c>
      <c r="AZ29" s="67">
        <f ca="1">AY29*(1-OFFSET(Mortality_Projection!$D$9,N($A29="Female")*101+Existing_Cohort!$B29+Existing_Cohort!AZ$4-1,MATCH(AZ$5, Mortality_Projection!$D$8:$BJ$8, 0)-1))</f>
        <v>7104.2944825800323</v>
      </c>
      <c r="BA29" s="179">
        <f ca="1">AZ29*(1-OFFSET(Mortality_Projection!$D$9,N($A29="Female")*101+Existing_Cohort!$B29+Existing_Cohort!BA$4-1,MATCH(BA$5, Mortality_Projection!$D$8:$BJ$8, 0)-1))</f>
        <v>6965.5125121198471</v>
      </c>
      <c r="BC29" s="67">
        <f t="shared" ca="1" si="22"/>
        <v>4.8902141900580318</v>
      </c>
    </row>
    <row r="30" spans="1:55" x14ac:dyDescent="0.35">
      <c r="A30" s="159" t="s">
        <v>31</v>
      </c>
      <c r="B30">
        <f t="shared" si="23"/>
        <v>24</v>
      </c>
      <c r="C30" s="67">
        <f ca="1">OFFSET(HIST_CHN_Population_Males!$L$17,MATCH(Input!$D$4,HIST_CHN_Population_Males!$K$18:$K$89,0), $B30)</f>
        <v>8941.4814999999999</v>
      </c>
      <c r="D30" s="67">
        <f ca="1">C30*(1-OFFSET(Mortality_Projection!$D$9,N($A30="Female")*101+Existing_Cohort!$B30+Existing_Cohort!D$4-1,MATCH(D$5, Mortality_Projection!$D$8:$BJ$8, 0)-1))</f>
        <v>8936.2578552125142</v>
      </c>
      <c r="E30" s="67">
        <f ca="1">D30*(1-OFFSET(Mortality_Projection!$D$9,N($A30="Female")*101+Existing_Cohort!$B30+Existing_Cohort!E$4-1,MATCH(E$5, Mortality_Projection!$D$8:$BJ$8, 0)-1))</f>
        <v>8930.8877331795575</v>
      </c>
      <c r="F30" s="67">
        <f ca="1">E30*(1-OFFSET(Mortality_Projection!$D$9,N($A30="Female")*101+Existing_Cohort!$B30+Existing_Cohort!F$4-1,MATCH(F$5, Mortality_Projection!$D$8:$BJ$8, 0)-1))</f>
        <v>8925.3323947860135</v>
      </c>
      <c r="G30" s="67">
        <f ca="1">F30*(1-OFFSET(Mortality_Projection!$D$9,N($A30="Female")*101+Existing_Cohort!$B30+Existing_Cohort!G$4-1,MATCH(G$5, Mortality_Projection!$D$8:$BJ$8, 0)-1))</f>
        <v>8919.5801830160744</v>
      </c>
      <c r="H30" s="67">
        <f ca="1">G30*(1-OFFSET(Mortality_Projection!$D$9,N($A30="Female")*101+Existing_Cohort!$B30+Existing_Cohort!H$4-1,MATCH(H$5, Mortality_Projection!$D$8:$BJ$8, 0)-1))</f>
        <v>8913.5947250816953</v>
      </c>
      <c r="I30" s="67">
        <f ca="1">H30*(1-OFFSET(Mortality_Projection!$D$9,N($A30="Female")*101+Existing_Cohort!$B30+Existing_Cohort!I$4-1,MATCH(I$5, Mortality_Projection!$D$8:$BJ$8, 0)-1))</f>
        <v>8907.3494314381605</v>
      </c>
      <c r="J30" s="67">
        <f ca="1">I30*(1-OFFSET(Mortality_Projection!$D$9,N($A30="Female")*101+Existing_Cohort!$B30+Existing_Cohort!J$4-1,MATCH(J$5, Mortality_Projection!$D$8:$BJ$8, 0)-1))</f>
        <v>8900.8024135613396</v>
      </c>
      <c r="K30" s="67">
        <f ca="1">J30*(1-OFFSET(Mortality_Projection!$D$9,N($A30="Female")*101+Existing_Cohort!$B30+Existing_Cohort!K$4-1,MATCH(K$5, Mortality_Projection!$D$8:$BJ$8, 0)-1))</f>
        <v>8893.929736144486</v>
      </c>
      <c r="L30" s="67">
        <f ca="1">K30*(1-OFFSET(Mortality_Projection!$D$9,N($A30="Female")*101+Existing_Cohort!$B30+Existing_Cohort!L$4-1,MATCH(L$5, Mortality_Projection!$D$8:$BJ$8, 0)-1))</f>
        <v>8886.6925206008091</v>
      </c>
      <c r="M30" s="67">
        <f ca="1">L30*(1-OFFSET(Mortality_Projection!$D$9,N($A30="Female")*101+Existing_Cohort!$B30+Existing_Cohort!M$4-1,MATCH(M$5, Mortality_Projection!$D$8:$BJ$8, 0)-1))</f>
        <v>8879.0456451478094</v>
      </c>
      <c r="N30" s="67">
        <f ca="1">M30*(1-OFFSET(Mortality_Projection!$D$9,N($A30="Female")*101+Existing_Cohort!$B30+Existing_Cohort!N$4-1,MATCH(N$5, Mortality_Projection!$D$8:$BJ$8, 0)-1))</f>
        <v>8870.953753691867</v>
      </c>
      <c r="O30" s="67">
        <f ca="1">N30*(1-OFFSET(Mortality_Projection!$D$9,N($A30="Female")*101+Existing_Cohort!$B30+Existing_Cohort!O$4-1,MATCH(O$5, Mortality_Projection!$D$8:$BJ$8, 0)-1))</f>
        <v>8862.3753899389649</v>
      </c>
      <c r="P30" s="67">
        <f ca="1">O30*(1-OFFSET(Mortality_Projection!$D$9,N($A30="Female")*101+Existing_Cohort!$B30+Existing_Cohort!P$4-1,MATCH(P$5, Mortality_Projection!$D$8:$BJ$8, 0)-1))</f>
        <v>8853.2557418729848</v>
      </c>
      <c r="Q30" s="67">
        <f ca="1">P30*(1-OFFSET(Mortality_Projection!$D$9,N($A30="Female")*101+Existing_Cohort!$B30+Existing_Cohort!Q$4-1,MATCH(Q$5, Mortality_Projection!$D$8:$BJ$8, 0)-1))</f>
        <v>8843.5424564371442</v>
      </c>
      <c r="R30" s="67">
        <f ca="1">Q30*(1-OFFSET(Mortality_Projection!$D$9,N($A30="Female")*101+Existing_Cohort!$B30+Existing_Cohort!R$4-1,MATCH(R$5, Mortality_Projection!$D$8:$BJ$8, 0)-1))</f>
        <v>8833.170741364831</v>
      </c>
      <c r="S30" s="67">
        <f ca="1">R30*(1-OFFSET(Mortality_Projection!$D$9,N($A30="Female")*101+Existing_Cohort!$B30+Existing_Cohort!S$4-1,MATCH(S$5, Mortality_Projection!$D$8:$BJ$8, 0)-1))</f>
        <v>8822.0494290638835</v>
      </c>
      <c r="T30" s="67">
        <f ca="1">S30*(1-OFFSET(Mortality_Projection!$D$9,N($A30="Female")*101+Existing_Cohort!$B30+Existing_Cohort!T$4-1,MATCH(T$5, Mortality_Projection!$D$8:$BJ$8, 0)-1))</f>
        <v>8810.0842276928961</v>
      </c>
      <c r="U30" s="67">
        <f ca="1">T30*(1-OFFSET(Mortality_Projection!$D$9,N($A30="Female")*101+Existing_Cohort!$B30+Existing_Cohort!U$4-1,MATCH(U$5, Mortality_Projection!$D$8:$BJ$8, 0)-1))</f>
        <v>8797.1780773654191</v>
      </c>
      <c r="V30" s="67">
        <f ca="1">U30*(1-OFFSET(Mortality_Projection!$D$9,N($A30="Female")*101+Existing_Cohort!$B30+Existing_Cohort!V$4-1,MATCH(V$5, Mortality_Projection!$D$8:$BJ$8, 0)-1))</f>
        <v>8783.2103268306055</v>
      </c>
      <c r="W30" s="67">
        <f ca="1">V30*(1-OFFSET(Mortality_Projection!$D$9,N($A30="Female")*101+Existing_Cohort!$B30+Existing_Cohort!W$4-1,MATCH(W$5, Mortality_Projection!$D$8:$BJ$8, 0)-1))</f>
        <v>8768.0661217548659</v>
      </c>
      <c r="X30" s="67">
        <f ca="1">W30*(1-OFFSET(Mortality_Projection!$D$9,N($A30="Female")*101+Existing_Cohort!$B30+Existing_Cohort!X$4-1,MATCH(X$5, Mortality_Projection!$D$8:$BJ$8, 0)-1))</f>
        <v>8751.6088946804684</v>
      </c>
      <c r="Y30" s="67">
        <f ca="1">X30*(1-OFFSET(Mortality_Projection!$D$9,N($A30="Female")*101+Existing_Cohort!$B30+Existing_Cohort!Y$4-1,MATCH(Y$5, Mortality_Projection!$D$8:$BJ$8, 0)-1))</f>
        <v>8733.7022543096045</v>
      </c>
      <c r="Z30" s="67">
        <f ca="1">Y30*(1-OFFSET(Mortality_Projection!$D$9,N($A30="Female")*101+Existing_Cohort!$B30+Existing_Cohort!Z$4-1,MATCH(Z$5, Mortality_Projection!$D$8:$BJ$8, 0)-1))</f>
        <v>8714.2037023271951</v>
      </c>
      <c r="AA30" s="67">
        <f ca="1">Z30*(1-OFFSET(Mortality_Projection!$D$9,N($A30="Female")*101+Existing_Cohort!$B30+Existing_Cohort!AA$4-1,MATCH(AA$5, Mortality_Projection!$D$8:$BJ$8, 0)-1))</f>
        <v>8692.9918497117105</v>
      </c>
      <c r="AB30" s="67">
        <f ca="1">AA30*(1-OFFSET(Mortality_Projection!$D$9,N($A30="Female")*101+Existing_Cohort!$B30+Existing_Cohort!AB$4-1,MATCH(AB$5, Mortality_Projection!$D$8:$BJ$8, 0)-1))</f>
        <v>8669.9591979045235</v>
      </c>
      <c r="AC30" s="67">
        <f ca="1">AB30*(1-OFFSET(Mortality_Projection!$D$9,N($A30="Female")*101+Existing_Cohort!$B30+Existing_Cohort!AC$4-1,MATCH(AC$5, Mortality_Projection!$D$8:$BJ$8, 0)-1))</f>
        <v>8645.0310628008792</v>
      </c>
      <c r="AD30" s="67">
        <f ca="1">AC30*(1-OFFSET(Mortality_Projection!$D$9,N($A30="Female")*101+Existing_Cohort!$B30+Existing_Cohort!AD$4-1,MATCH(AD$5, Mortality_Projection!$D$8:$BJ$8, 0)-1))</f>
        <v>8618.1514209548932</v>
      </c>
      <c r="AE30" s="67">
        <f ca="1">AD30*(1-OFFSET(Mortality_Projection!$D$9,N($A30="Female")*101+Existing_Cohort!$B30+Existing_Cohort!AE$4-1,MATCH(AE$5, Mortality_Projection!$D$8:$BJ$8, 0)-1))</f>
        <v>8589.2696856953025</v>
      </c>
      <c r="AF30" s="67">
        <f ca="1">AE30*(1-OFFSET(Mortality_Projection!$D$9,N($A30="Female")*101+Existing_Cohort!$B30+Existing_Cohort!AF$4-1,MATCH(AF$5, Mortality_Projection!$D$8:$BJ$8, 0)-1))</f>
        <v>8558.3652792272733</v>
      </c>
      <c r="AG30" s="67">
        <f ca="1">AF30*(1-OFFSET(Mortality_Projection!$D$9,N($A30="Female")*101+Existing_Cohort!$B30+Existing_Cohort!AG$4-1,MATCH(AG$5, Mortality_Projection!$D$8:$BJ$8, 0)-1))</f>
        <v>8525.4279096989521</v>
      </c>
      <c r="AH30" s="67">
        <f ca="1">AG30*(1-OFFSET(Mortality_Projection!$D$9,N($A30="Female")*101+Existing_Cohort!$B30+Existing_Cohort!AH$4-1,MATCH(AH$5, Mortality_Projection!$D$8:$BJ$8, 0)-1))</f>
        <v>8490.4690563727127</v>
      </c>
      <c r="AI30" s="67">
        <f ca="1">AH30*(1-OFFSET(Mortality_Projection!$D$9,N($A30="Female")*101+Existing_Cohort!$B30+Existing_Cohort!AI$4-1,MATCH(AI$5, Mortality_Projection!$D$8:$BJ$8, 0)-1))</f>
        <v>8453.5148704783696</v>
      </c>
      <c r="AJ30" s="67">
        <f ca="1">AI30*(1-OFFSET(Mortality_Projection!$D$9,N($A30="Female")*101+Existing_Cohort!$B30+Existing_Cohort!AJ$4-1,MATCH(AJ$5, Mortality_Projection!$D$8:$BJ$8, 0)-1))</f>
        <v>8414.5764561869473</v>
      </c>
      <c r="AK30" s="67">
        <f ca="1">AJ30*(1-OFFSET(Mortality_Projection!$D$9,N($A30="Female")*101+Existing_Cohort!$B30+Existing_Cohort!AK$4-1,MATCH(AK$5, Mortality_Projection!$D$8:$BJ$8, 0)-1))</f>
        <v>8373.5374136726041</v>
      </c>
      <c r="AL30" s="67">
        <f ca="1">AK30*(1-OFFSET(Mortality_Projection!$D$9,N($A30="Female")*101+Existing_Cohort!$B30+Existing_Cohort!AL$4-1,MATCH(AL$5, Mortality_Projection!$D$8:$BJ$8, 0)-1))</f>
        <v>8330.1350320080055</v>
      </c>
      <c r="AM30" s="67">
        <f ca="1">AL30*(1-OFFSET(Mortality_Projection!$D$9,N($A30="Female")*101+Existing_Cohort!$B30+Existing_Cohort!AM$4-1,MATCH(AM$5, Mortality_Projection!$D$8:$BJ$8, 0)-1))</f>
        <v>8283.9770667076882</v>
      </c>
      <c r="AN30" s="67">
        <f ca="1">AM30*(1-OFFSET(Mortality_Projection!$D$9,N($A30="Female")*101+Existing_Cohort!$B30+Existing_Cohort!AN$4-1,MATCH(AN$5, Mortality_Projection!$D$8:$BJ$8, 0)-1))</f>
        <v>8234.5097109472881</v>
      </c>
      <c r="AO30" s="67">
        <f ca="1">AN30*(1-OFFSET(Mortality_Projection!$D$9,N($A30="Female")*101+Existing_Cohort!$B30+Existing_Cohort!AO$4-1,MATCH(AO$5, Mortality_Projection!$D$8:$BJ$8, 0)-1))</f>
        <v>8181.1067762353914</v>
      </c>
      <c r="AP30" s="67">
        <f ca="1">AO30*(1-OFFSET(Mortality_Projection!$D$9,N($A30="Female")*101+Existing_Cohort!$B30+Existing_Cohort!AP$4-1,MATCH(AP$5, Mortality_Projection!$D$8:$BJ$8, 0)-1))</f>
        <v>8123.1160596023665</v>
      </c>
      <c r="AQ30" s="67">
        <f ca="1">AP30*(1-OFFSET(Mortality_Projection!$D$9,N($A30="Female")*101+Existing_Cohort!$B30+Existing_Cohort!AQ$4-1,MATCH(AQ$5, Mortality_Projection!$D$8:$BJ$8, 0)-1))</f>
        <v>8059.9028160604994</v>
      </c>
      <c r="AR30" s="67">
        <f ca="1">AQ30*(1-OFFSET(Mortality_Projection!$D$9,N($A30="Female")*101+Existing_Cohort!$B30+Existing_Cohort!AR$4-1,MATCH(AR$5, Mortality_Projection!$D$8:$BJ$8, 0)-1))</f>
        <v>7990.8249515582147</v>
      </c>
      <c r="AS30" s="67">
        <f ca="1">AR30*(1-OFFSET(Mortality_Projection!$D$9,N($A30="Female")*101+Existing_Cohort!$B30+Existing_Cohort!AS$4-1,MATCH(AS$5, Mortality_Projection!$D$8:$BJ$8, 0)-1))</f>
        <v>7915.2217812719682</v>
      </c>
      <c r="AT30" s="67">
        <f ca="1">AS30*(1-OFFSET(Mortality_Projection!$D$9,N($A30="Female")*101+Existing_Cohort!$B30+Existing_Cohort!AT$4-1,MATCH(AT$5, Mortality_Projection!$D$8:$BJ$8, 0)-1))</f>
        <v>7832.3719949876859</v>
      </c>
      <c r="AU30" s="67">
        <f ca="1">AT30*(1-OFFSET(Mortality_Projection!$D$9,N($A30="Female")*101+Existing_Cohort!$B30+Existing_Cohort!AU$4-1,MATCH(AU$5, Mortality_Projection!$D$8:$BJ$8, 0)-1))</f>
        <v>7741.4823817461502</v>
      </c>
      <c r="AV30" s="67">
        <f ca="1">AU30*(1-OFFSET(Mortality_Projection!$D$9,N($A30="Female")*101+Existing_Cohort!$B30+Existing_Cohort!AV$4-1,MATCH(AV$5, Mortality_Projection!$D$8:$BJ$8, 0)-1))</f>
        <v>7641.699965017775</v>
      </c>
      <c r="AW30" s="67">
        <f ca="1">AV30*(1-OFFSET(Mortality_Projection!$D$9,N($A30="Female")*101+Existing_Cohort!$B30+Existing_Cohort!AW$4-1,MATCH(AW$5, Mortality_Projection!$D$8:$BJ$8, 0)-1))</f>
        <v>7532.1272202751479</v>
      </c>
      <c r="AX30" s="67">
        <f ca="1">AW30*(1-OFFSET(Mortality_Projection!$D$9,N($A30="Female")*101+Existing_Cohort!$B30+Existing_Cohort!AX$4-1,MATCH(AX$5, Mortality_Projection!$D$8:$BJ$8, 0)-1))</f>
        <v>7411.8800036932607</v>
      </c>
      <c r="AY30" s="67">
        <f ca="1">AX30*(1-OFFSET(Mortality_Projection!$D$9,N($A30="Female")*101+Existing_Cohort!$B30+Existing_Cohort!AY$4-1,MATCH(AY$5, Mortality_Projection!$D$8:$BJ$8, 0)-1))</f>
        <v>7280.1514877358395</v>
      </c>
      <c r="AZ30" s="67">
        <f ca="1">AY30*(1-OFFSET(Mortality_Projection!$D$9,N($A30="Female")*101+Existing_Cohort!$B30+Existing_Cohort!AZ$4-1,MATCH(AZ$5, Mortality_Projection!$D$8:$BJ$8, 0)-1))</f>
        <v>7136.279634823838</v>
      </c>
      <c r="BA30" s="179">
        <f ca="1">AZ30*(1-OFFSET(Mortality_Projection!$D$9,N($A30="Female")*101+Existing_Cohort!$B30+Existing_Cohort!BA$4-1,MATCH(BA$5, Mortality_Projection!$D$8:$BJ$8, 0)-1))</f>
        <v>6979.771169743969</v>
      </c>
      <c r="BC30" s="67">
        <f t="shared" ca="1" si="22"/>
        <v>5.2236447874856822</v>
      </c>
    </row>
    <row r="31" spans="1:55" x14ac:dyDescent="0.35">
      <c r="A31" s="159" t="s">
        <v>31</v>
      </c>
      <c r="B31">
        <f t="shared" si="23"/>
        <v>25</v>
      </c>
      <c r="C31" s="67">
        <f ca="1">OFFSET(HIST_CHN_Population_Males!$L$17,MATCH(Input!$D$4,HIST_CHN_Population_Males!$K$18:$K$89,0), $B31)</f>
        <v>9227.625</v>
      </c>
      <c r="D31" s="67">
        <f ca="1">C31*(1-OFFSET(Mortality_Projection!$D$9,N($A31="Female")*101+Existing_Cohort!$B31+Existing_Cohort!D$4-1,MATCH(D$5, Mortality_Projection!$D$8:$BJ$8, 0)-1))</f>
        <v>9222.0152730028112</v>
      </c>
      <c r="E31" s="67">
        <f ca="1">D31*(1-OFFSET(Mortality_Projection!$D$9,N($A31="Female")*101+Existing_Cohort!$B31+Existing_Cohort!E$4-1,MATCH(E$5, Mortality_Projection!$D$8:$BJ$8, 0)-1))</f>
        <v>9216.2121062274018</v>
      </c>
      <c r="F31" s="67">
        <f ca="1">E31*(1-OFFSET(Mortality_Projection!$D$9,N($A31="Female")*101+Existing_Cohort!$B31+Existing_Cohort!F$4-1,MATCH(F$5, Mortality_Projection!$D$8:$BJ$8, 0)-1))</f>
        <v>9210.2033268971954</v>
      </c>
      <c r="G31" s="67">
        <f ca="1">F31*(1-OFFSET(Mortality_Projection!$D$9,N($A31="Female")*101+Existing_Cohort!$B31+Existing_Cohort!G$4-1,MATCH(G$5, Mortality_Projection!$D$8:$BJ$8, 0)-1))</f>
        <v>9203.950944766073</v>
      </c>
      <c r="H31" s="67">
        <f ca="1">G31*(1-OFFSET(Mortality_Projection!$D$9,N($A31="Female")*101+Existing_Cohort!$B31+Existing_Cohort!H$4-1,MATCH(H$5, Mortality_Projection!$D$8:$BJ$8, 0)-1))</f>
        <v>9197.4271903994995</v>
      </c>
      <c r="I31" s="67">
        <f ca="1">H31*(1-OFFSET(Mortality_Projection!$D$9,N($A31="Female")*101+Existing_Cohort!$B31+Existing_Cohort!I$4-1,MATCH(I$5, Mortality_Projection!$D$8:$BJ$8, 0)-1))</f>
        <v>9190.5883145180796</v>
      </c>
      <c r="J31" s="67">
        <f ca="1">I31*(1-OFFSET(Mortality_Projection!$D$9,N($A31="Female")*101+Existing_Cohort!$B31+Existing_Cohort!J$4-1,MATCH(J$5, Mortality_Projection!$D$8:$BJ$8, 0)-1))</f>
        <v>9183.4093230280068</v>
      </c>
      <c r="K31" s="67">
        <f ca="1">J31*(1-OFFSET(Mortality_Projection!$D$9,N($A31="Female")*101+Existing_Cohort!$B31+Existing_Cohort!K$4-1,MATCH(K$5, Mortality_Projection!$D$8:$BJ$8, 0)-1))</f>
        <v>9175.8496139697017</v>
      </c>
      <c r="L31" s="67">
        <f ca="1">K31*(1-OFFSET(Mortality_Projection!$D$9,N($A31="Female")*101+Existing_Cohort!$B31+Existing_Cohort!L$4-1,MATCH(L$5, Mortality_Projection!$D$8:$BJ$8, 0)-1))</f>
        <v>9167.8620660540273</v>
      </c>
      <c r="M31" s="67">
        <f ca="1">L31*(1-OFFSET(Mortality_Projection!$D$9,N($A31="Female")*101+Existing_Cohort!$B31+Existing_Cohort!M$4-1,MATCH(M$5, Mortality_Projection!$D$8:$BJ$8, 0)-1))</f>
        <v>9159.4097611176348</v>
      </c>
      <c r="N31" s="67">
        <f ca="1">M31*(1-OFFSET(Mortality_Projection!$D$9,N($A31="Female")*101+Existing_Cohort!$B31+Existing_Cohort!N$4-1,MATCH(N$5, Mortality_Projection!$D$8:$BJ$8, 0)-1))</f>
        <v>9150.4494114590416</v>
      </c>
      <c r="O31" s="67">
        <f ca="1">N31*(1-OFFSET(Mortality_Projection!$D$9,N($A31="Female")*101+Existing_Cohort!$B31+Existing_Cohort!O$4-1,MATCH(O$5, Mortality_Projection!$D$8:$BJ$8, 0)-1))</f>
        <v>9140.9237819105492</v>
      </c>
      <c r="P31" s="67">
        <f ca="1">O31*(1-OFFSET(Mortality_Projection!$D$9,N($A31="Female")*101+Existing_Cohort!$B31+Existing_Cohort!P$4-1,MATCH(P$5, Mortality_Projection!$D$8:$BJ$8, 0)-1))</f>
        <v>9130.7782094845206</v>
      </c>
      <c r="Q31" s="67">
        <f ca="1">P31*(1-OFFSET(Mortality_Projection!$D$9,N($A31="Female")*101+Existing_Cohort!$B31+Existing_Cohort!Q$4-1,MATCH(Q$5, Mortality_Projection!$D$8:$BJ$8, 0)-1))</f>
        <v>9119.9450426267613</v>
      </c>
      <c r="R31" s="67">
        <f ca="1">Q31*(1-OFFSET(Mortality_Projection!$D$9,N($A31="Female")*101+Existing_Cohort!$B31+Existing_Cohort!R$4-1,MATCH(R$5, Mortality_Projection!$D$8:$BJ$8, 0)-1))</f>
        <v>9108.3290866124371</v>
      </c>
      <c r="S31" s="67">
        <f ca="1">R31*(1-OFFSET(Mortality_Projection!$D$9,N($A31="Female")*101+Existing_Cohort!$B31+Existing_Cohort!S$4-1,MATCH(S$5, Mortality_Projection!$D$8:$BJ$8, 0)-1))</f>
        <v>9095.8318910748512</v>
      </c>
      <c r="T31" s="67">
        <f ca="1">S31*(1-OFFSET(Mortality_Projection!$D$9,N($A31="Female")*101+Existing_Cohort!$B31+Existing_Cohort!T$4-1,MATCH(T$5, Mortality_Projection!$D$8:$BJ$8, 0)-1))</f>
        <v>9082.35212329973</v>
      </c>
      <c r="U31" s="67">
        <f ca="1">T31*(1-OFFSET(Mortality_Projection!$D$9,N($A31="Female")*101+Existing_Cohort!$B31+Existing_Cohort!U$4-1,MATCH(U$5, Mortality_Projection!$D$8:$BJ$8, 0)-1))</f>
        <v>9067.7638211929661</v>
      </c>
      <c r="V31" s="67">
        <f ca="1">U31*(1-OFFSET(Mortality_Projection!$D$9,N($A31="Female")*101+Existing_Cohort!$B31+Existing_Cohort!V$4-1,MATCH(V$5, Mortality_Projection!$D$8:$BJ$8, 0)-1))</f>
        <v>9051.9470902973462</v>
      </c>
      <c r="W31" s="67">
        <f ca="1">V31*(1-OFFSET(Mortality_Projection!$D$9,N($A31="Female")*101+Existing_Cohort!$B31+Existing_Cohort!W$4-1,MATCH(W$5, Mortality_Projection!$D$8:$BJ$8, 0)-1))</f>
        <v>9034.7593739270142</v>
      </c>
      <c r="X31" s="67">
        <f ca="1">W31*(1-OFFSET(Mortality_Projection!$D$9,N($A31="Female")*101+Existing_Cohort!$B31+Existing_Cohort!X$4-1,MATCH(X$5, Mortality_Projection!$D$8:$BJ$8, 0)-1))</f>
        <v>9016.0583180785543</v>
      </c>
      <c r="Y31" s="67">
        <f ca="1">X31*(1-OFFSET(Mortality_Projection!$D$9,N($A31="Female")*101+Existing_Cohort!$B31+Existing_Cohort!Y$4-1,MATCH(Y$5, Mortality_Projection!$D$8:$BJ$8, 0)-1))</f>
        <v>8995.6952123079591</v>
      </c>
      <c r="Z31" s="67">
        <f ca="1">Y31*(1-OFFSET(Mortality_Projection!$D$9,N($A31="Female")*101+Existing_Cohort!$B31+Existing_Cohort!Z$4-1,MATCH(Z$5, Mortality_Projection!$D$8:$BJ$8, 0)-1))</f>
        <v>8973.5434158642456</v>
      </c>
      <c r="AA31" s="67">
        <f ca="1">Z31*(1-OFFSET(Mortality_Projection!$D$9,N($A31="Female")*101+Existing_Cohort!$B31+Existing_Cohort!AA$4-1,MATCH(AA$5, Mortality_Projection!$D$8:$BJ$8, 0)-1))</f>
        <v>8949.4908194309555</v>
      </c>
      <c r="AB31" s="67">
        <f ca="1">AA31*(1-OFFSET(Mortality_Projection!$D$9,N($A31="Female")*101+Existing_Cohort!$B31+Existing_Cohort!AB$4-1,MATCH(AB$5, Mortality_Projection!$D$8:$BJ$8, 0)-1))</f>
        <v>8923.4596074167694</v>
      </c>
      <c r="AC31" s="67">
        <f ca="1">AB31*(1-OFFSET(Mortality_Projection!$D$9,N($A31="Female")*101+Existing_Cohort!$B31+Existing_Cohort!AC$4-1,MATCH(AC$5, Mortality_Projection!$D$8:$BJ$8, 0)-1))</f>
        <v>8895.3914755572678</v>
      </c>
      <c r="AD31" s="67">
        <f ca="1">AC31*(1-OFFSET(Mortality_Projection!$D$9,N($A31="Female")*101+Existing_Cohort!$B31+Existing_Cohort!AD$4-1,MATCH(AD$5, Mortality_Projection!$D$8:$BJ$8, 0)-1))</f>
        <v>8865.2338215473555</v>
      </c>
      <c r="AE31" s="67">
        <f ca="1">AD31*(1-OFFSET(Mortality_Projection!$D$9,N($A31="Female")*101+Existing_Cohort!$B31+Existing_Cohort!AE$4-1,MATCH(AE$5, Mortality_Projection!$D$8:$BJ$8, 0)-1))</f>
        <v>8832.9654024184929</v>
      </c>
      <c r="AF31" s="67">
        <f ca="1">AE31*(1-OFFSET(Mortality_Projection!$D$9,N($A31="Female")*101+Existing_Cohort!$B31+Existing_Cohort!AF$4-1,MATCH(AF$5, Mortality_Projection!$D$8:$BJ$8, 0)-1))</f>
        <v>8798.5757370979918</v>
      </c>
      <c r="AG31" s="67">
        <f ca="1">AF31*(1-OFFSET(Mortality_Projection!$D$9,N($A31="Female")*101+Existing_Cohort!$B31+Existing_Cohort!AG$4-1,MATCH(AG$5, Mortality_Projection!$D$8:$BJ$8, 0)-1))</f>
        <v>8762.0770959614147</v>
      </c>
      <c r="AH31" s="67">
        <f ca="1">AG31*(1-OFFSET(Mortality_Projection!$D$9,N($A31="Female")*101+Existing_Cohort!$B31+Existing_Cohort!AH$4-1,MATCH(AH$5, Mortality_Projection!$D$8:$BJ$8, 0)-1))</f>
        <v>8723.4970845187763</v>
      </c>
      <c r="AI31" s="67">
        <f ca="1">AH31*(1-OFFSET(Mortality_Projection!$D$9,N($A31="Female")*101+Existing_Cohort!$B31+Existing_Cohort!AI$4-1,MATCH(AI$5, Mortality_Projection!$D$8:$BJ$8, 0)-1))</f>
        <v>8682.8476145469176</v>
      </c>
      <c r="AJ31" s="67">
        <f ca="1">AI31*(1-OFFSET(Mortality_Projection!$D$9,N($A31="Female")*101+Existing_Cohort!$B31+Existing_Cohort!AJ$4-1,MATCH(AJ$5, Mortality_Projection!$D$8:$BJ$8, 0)-1))</f>
        <v>8640.0075156924195</v>
      </c>
      <c r="AK31" s="67">
        <f ca="1">AJ31*(1-OFFSET(Mortality_Projection!$D$9,N($A31="Female")*101+Existing_Cohort!$B31+Existing_Cohort!AK$4-1,MATCH(AK$5, Mortality_Projection!$D$8:$BJ$8, 0)-1))</f>
        <v>8594.7029425195469</v>
      </c>
      <c r="AL31" s="67">
        <f ca="1">AK31*(1-OFFSET(Mortality_Projection!$D$9,N($A31="Female")*101+Existing_Cohort!$B31+Existing_Cohort!AL$4-1,MATCH(AL$5, Mortality_Projection!$D$8:$BJ$8, 0)-1))</f>
        <v>8546.5249375477633</v>
      </c>
      <c r="AM31" s="67">
        <f ca="1">AL31*(1-OFFSET(Mortality_Projection!$D$9,N($A31="Female")*101+Existing_Cohort!$B31+Existing_Cohort!AM$4-1,MATCH(AM$5, Mortality_Projection!$D$8:$BJ$8, 0)-1))</f>
        <v>8494.8960581624087</v>
      </c>
      <c r="AN31" s="67">
        <f ca="1">AM31*(1-OFFSET(Mortality_Projection!$D$9,N($A31="Female")*101+Existing_Cohort!$B31+Existing_Cohort!AN$4-1,MATCH(AN$5, Mortality_Projection!$D$8:$BJ$8, 0)-1))</f>
        <v>8439.1635262260024</v>
      </c>
      <c r="AO31" s="67">
        <f ca="1">AN31*(1-OFFSET(Mortality_Projection!$D$9,N($A31="Female")*101+Existing_Cohort!$B31+Existing_Cohort!AO$4-1,MATCH(AO$5, Mortality_Projection!$D$8:$BJ$8, 0)-1))</f>
        <v>8378.6476754327214</v>
      </c>
      <c r="AP31" s="67">
        <f ca="1">AO31*(1-OFFSET(Mortality_Projection!$D$9,N($A31="Female")*101+Existing_Cohort!$B31+Existing_Cohort!AP$4-1,MATCH(AP$5, Mortality_Projection!$D$8:$BJ$8, 0)-1))</f>
        <v>8312.6873679214768</v>
      </c>
      <c r="AQ31" s="67">
        <f ca="1">AP31*(1-OFFSET(Mortality_Projection!$D$9,N($A31="Female")*101+Existing_Cohort!$B31+Existing_Cohort!AQ$4-1,MATCH(AQ$5, Mortality_Projection!$D$8:$BJ$8, 0)-1))</f>
        <v>8240.6141568302064</v>
      </c>
      <c r="AR31" s="67">
        <f ca="1">AQ31*(1-OFFSET(Mortality_Projection!$D$9,N($A31="Female")*101+Existing_Cohort!$B31+Existing_Cohort!AR$4-1,MATCH(AR$5, Mortality_Projection!$D$8:$BJ$8, 0)-1))</f>
        <v>8161.7406234888249</v>
      </c>
      <c r="AS31" s="67">
        <f ca="1">AR31*(1-OFFSET(Mortality_Projection!$D$9,N($A31="Female")*101+Existing_Cohort!$B31+Existing_Cohort!AS$4-1,MATCH(AS$5, Mortality_Projection!$D$8:$BJ$8, 0)-1))</f>
        <v>8075.3166122285984</v>
      </c>
      <c r="AT31" s="67">
        <f ca="1">AS31*(1-OFFSET(Mortality_Projection!$D$9,N($A31="Female")*101+Existing_Cohort!$B31+Existing_Cohort!AT$4-1,MATCH(AT$5, Mortality_Projection!$D$8:$BJ$8, 0)-1))</f>
        <v>7980.5175950744933</v>
      </c>
      <c r="AU31" s="67">
        <f ca="1">AT31*(1-OFFSET(Mortality_Projection!$D$9,N($A31="Female")*101+Existing_Cohort!$B31+Existing_Cohort!AU$4-1,MATCH(AU$5, Mortality_Projection!$D$8:$BJ$8, 0)-1))</f>
        <v>7876.4574865751001</v>
      </c>
      <c r="AV31" s="67">
        <f ca="1">AU31*(1-OFFSET(Mortality_Projection!$D$9,N($A31="Female")*101+Existing_Cohort!$B31+Existing_Cohort!AV$4-1,MATCH(AV$5, Mortality_Projection!$D$8:$BJ$8, 0)-1))</f>
        <v>7762.2046955118039</v>
      </c>
      <c r="AW31" s="67">
        <f ca="1">AV31*(1-OFFSET(Mortality_Projection!$D$9,N($A31="Female")*101+Existing_Cohort!$B31+Existing_Cohort!AW$4-1,MATCH(AW$5, Mortality_Projection!$D$8:$BJ$8, 0)-1))</f>
        <v>7636.8427269789963</v>
      </c>
      <c r="AX31" s="67">
        <f ca="1">AW31*(1-OFFSET(Mortality_Projection!$D$9,N($A31="Female")*101+Existing_Cohort!$B31+Existing_Cohort!AX$4-1,MATCH(AX$5, Mortality_Projection!$D$8:$BJ$8, 0)-1))</f>
        <v>7499.5370187101853</v>
      </c>
      <c r="AY31" s="67">
        <f ca="1">AX31*(1-OFFSET(Mortality_Projection!$D$9,N($A31="Female")*101+Existing_Cohort!$B31+Existing_Cohort!AY$4-1,MATCH(AY$5, Mortality_Projection!$D$8:$BJ$8, 0)-1))</f>
        <v>7349.605410259529</v>
      </c>
      <c r="AZ31" s="67">
        <f ca="1">AY31*(1-OFFSET(Mortality_Projection!$D$9,N($A31="Female")*101+Existing_Cohort!$B31+Existing_Cohort!AZ$4-1,MATCH(AZ$5, Mortality_Projection!$D$8:$BJ$8, 0)-1))</f>
        <v>7186.5432009900105</v>
      </c>
      <c r="BA31" s="179">
        <f ca="1">AZ31*(1-OFFSET(Mortality_Projection!$D$9,N($A31="Female")*101+Existing_Cohort!$B31+Existing_Cohort!BA$4-1,MATCH(BA$5, Mortality_Projection!$D$8:$BJ$8, 0)-1))</f>
        <v>7010.0255374927292</v>
      </c>
      <c r="BC31" s="67">
        <f t="shared" ca="1" si="22"/>
        <v>5.6097269971887727</v>
      </c>
    </row>
    <row r="32" spans="1:55" x14ac:dyDescent="0.35">
      <c r="A32" s="159" t="s">
        <v>31</v>
      </c>
      <c r="B32">
        <f t="shared" si="23"/>
        <v>26</v>
      </c>
      <c r="C32" s="67">
        <f ca="1">OFFSET(HIST_CHN_Population_Males!$L$17,MATCH(Input!$D$4,HIST_CHN_Population_Males!$K$18:$K$89,0), $B32)</f>
        <v>9497.5650000000005</v>
      </c>
      <c r="D32" s="67">
        <f ca="1">C32*(1-OFFSET(Mortality_Projection!$D$9,N($A32="Female")*101+Existing_Cohort!$B32+Existing_Cohort!D$4-1,MATCH(D$5, Mortality_Projection!$D$8:$BJ$8, 0)-1))</f>
        <v>9491.5189071063905</v>
      </c>
      <c r="E32" s="67">
        <f ca="1">D32*(1-OFFSET(Mortality_Projection!$D$9,N($A32="Female")*101+Existing_Cohort!$B32+Existing_Cohort!E$4-1,MATCH(E$5, Mortality_Projection!$D$8:$BJ$8, 0)-1))</f>
        <v>9485.2586403790974</v>
      </c>
      <c r="F32" s="67">
        <f ca="1">E32*(1-OFFSET(Mortality_Projection!$D$9,N($A32="Female")*101+Existing_Cohort!$B32+Existing_Cohort!F$4-1,MATCH(F$5, Mortality_Projection!$D$8:$BJ$8, 0)-1))</f>
        <v>9478.7446247049211</v>
      </c>
      <c r="G32" s="67">
        <f ca="1">F32*(1-OFFSET(Mortality_Projection!$D$9,N($A32="Female")*101+Existing_Cohort!$B32+Existing_Cohort!G$4-1,MATCH(G$5, Mortality_Projection!$D$8:$BJ$8, 0)-1))</f>
        <v>9471.9479348254117</v>
      </c>
      <c r="H32" s="67">
        <f ca="1">G32*(1-OFFSET(Mortality_Projection!$D$9,N($A32="Female")*101+Existing_Cohort!$B32+Existing_Cohort!H$4-1,MATCH(H$5, Mortality_Projection!$D$8:$BJ$8, 0)-1))</f>
        <v>9464.8229984287409</v>
      </c>
      <c r="I32" s="67">
        <f ca="1">H32*(1-OFFSET(Mortality_Projection!$D$9,N($A32="Female")*101+Existing_Cohort!$B32+Existing_Cohort!I$4-1,MATCH(I$5, Mortality_Projection!$D$8:$BJ$8, 0)-1))</f>
        <v>9457.3437846154593</v>
      </c>
      <c r="J32" s="67">
        <f ca="1">I32*(1-OFFSET(Mortality_Projection!$D$9,N($A32="Female")*101+Existing_Cohort!$B32+Existing_Cohort!J$4-1,MATCH(J$5, Mortality_Projection!$D$8:$BJ$8, 0)-1))</f>
        <v>9449.4680034169378</v>
      </c>
      <c r="K32" s="67">
        <f ca="1">J32*(1-OFFSET(Mortality_Projection!$D$9,N($A32="Female")*101+Existing_Cohort!$B32+Existing_Cohort!K$4-1,MATCH(K$5, Mortality_Projection!$D$8:$BJ$8, 0)-1))</f>
        <v>9441.146575137971</v>
      </c>
      <c r="L32" s="67">
        <f ca="1">K32*(1-OFFSET(Mortality_Projection!$D$9,N($A32="Female")*101+Existing_Cohort!$B32+Existing_Cohort!L$4-1,MATCH(L$5, Mortality_Projection!$D$8:$BJ$8, 0)-1))</f>
        <v>9432.341052198437</v>
      </c>
      <c r="M32" s="67">
        <f ca="1">L32*(1-OFFSET(Mortality_Projection!$D$9,N($A32="Female")*101+Existing_Cohort!$B32+Existing_Cohort!M$4-1,MATCH(M$5, Mortality_Projection!$D$8:$BJ$8, 0)-1))</f>
        <v>9423.0063537926217</v>
      </c>
      <c r="N32" s="67">
        <f ca="1">M32*(1-OFFSET(Mortality_Projection!$D$9,N($A32="Female")*101+Existing_Cohort!$B32+Existing_Cohort!N$4-1,MATCH(N$5, Mortality_Projection!$D$8:$BJ$8, 0)-1))</f>
        <v>9413.0828720786176</v>
      </c>
      <c r="O32" s="67">
        <f ca="1">N32*(1-OFFSET(Mortality_Projection!$D$9,N($A32="Female")*101+Existing_Cohort!$B32+Existing_Cohort!O$4-1,MATCH(O$5, Mortality_Projection!$D$8:$BJ$8, 0)-1))</f>
        <v>9402.513682781715</v>
      </c>
      <c r="P32" s="67">
        <f ca="1">O32*(1-OFFSET(Mortality_Projection!$D$9,N($A32="Female")*101+Existing_Cohort!$B32+Existing_Cohort!P$4-1,MATCH(P$5, Mortality_Projection!$D$8:$BJ$8, 0)-1))</f>
        <v>9391.2283352123104</v>
      </c>
      <c r="Q32" s="67">
        <f ca="1">P32*(1-OFFSET(Mortality_Projection!$D$9,N($A32="Female")*101+Existing_Cohort!$B32+Existing_Cohort!Q$4-1,MATCH(Q$5, Mortality_Projection!$D$8:$BJ$8, 0)-1))</f>
        <v>9379.1276917783725</v>
      </c>
      <c r="R32" s="67">
        <f ca="1">Q32*(1-OFFSET(Mortality_Projection!$D$9,N($A32="Female")*101+Existing_Cohort!$B32+Existing_Cohort!R$4-1,MATCH(R$5, Mortality_Projection!$D$8:$BJ$8, 0)-1))</f>
        <v>9366.1092313717709</v>
      </c>
      <c r="S32" s="67">
        <f ca="1">R32*(1-OFFSET(Mortality_Projection!$D$9,N($A32="Female")*101+Existing_Cohort!$B32+Existing_Cohort!S$4-1,MATCH(S$5, Mortality_Projection!$D$8:$BJ$8, 0)-1))</f>
        <v>9352.0674395521783</v>
      </c>
      <c r="T32" s="67">
        <f ca="1">S32*(1-OFFSET(Mortality_Projection!$D$9,N($A32="Female")*101+Existing_Cohort!$B32+Existing_Cohort!T$4-1,MATCH(T$5, Mortality_Projection!$D$8:$BJ$8, 0)-1))</f>
        <v>9336.8711566767979</v>
      </c>
      <c r="U32" s="67">
        <f ca="1">T32*(1-OFFSET(Mortality_Projection!$D$9,N($A32="Female")*101+Existing_Cohort!$B32+Existing_Cohort!U$4-1,MATCH(U$5, Mortality_Projection!$D$8:$BJ$8, 0)-1))</f>
        <v>9320.3955574967549</v>
      </c>
      <c r="V32" s="67">
        <f ca="1">U32*(1-OFFSET(Mortality_Projection!$D$9,N($A32="Female")*101+Existing_Cohort!$B32+Existing_Cohort!V$4-1,MATCH(V$5, Mortality_Projection!$D$8:$BJ$8, 0)-1))</f>
        <v>9302.4922264513334</v>
      </c>
      <c r="W32" s="67">
        <f ca="1">V32*(1-OFFSET(Mortality_Projection!$D$9,N($A32="Female")*101+Existing_Cohort!$B32+Existing_Cohort!W$4-1,MATCH(W$5, Mortality_Projection!$D$8:$BJ$8, 0)-1))</f>
        <v>9283.012978803592</v>
      </c>
      <c r="X32" s="67">
        <f ca="1">W32*(1-OFFSET(Mortality_Projection!$D$9,N($A32="Female")*101+Existing_Cohort!$B32+Existing_Cohort!X$4-1,MATCH(X$5, Mortality_Projection!$D$8:$BJ$8, 0)-1))</f>
        <v>9261.8030315285596</v>
      </c>
      <c r="Y32" s="67">
        <f ca="1">X32*(1-OFFSET(Mortality_Projection!$D$9,N($A32="Female")*101+Existing_Cohort!$B32+Existing_Cohort!Y$4-1,MATCH(Y$5, Mortality_Projection!$D$8:$BJ$8, 0)-1))</f>
        <v>9238.7306148354492</v>
      </c>
      <c r="Z32" s="67">
        <f ca="1">Y32*(1-OFFSET(Mortality_Projection!$D$9,N($A32="Female")*101+Existing_Cohort!$B32+Existing_Cohort!Z$4-1,MATCH(Z$5, Mortality_Projection!$D$8:$BJ$8, 0)-1))</f>
        <v>9213.6791210961783</v>
      </c>
      <c r="AA32" s="67">
        <f ca="1">Z32*(1-OFFSET(Mortality_Projection!$D$9,N($A32="Female")*101+Existing_Cohort!$B32+Existing_Cohort!AA$4-1,MATCH(AA$5, Mortality_Projection!$D$8:$BJ$8, 0)-1))</f>
        <v>9186.5676881656655</v>
      </c>
      <c r="AB32" s="67">
        <f ca="1">AA32*(1-OFFSET(Mortality_Projection!$D$9,N($A32="Female")*101+Existing_Cohort!$B32+Existing_Cohort!AB$4-1,MATCH(AB$5, Mortality_Projection!$D$8:$BJ$8, 0)-1))</f>
        <v>9157.3358011330292</v>
      </c>
      <c r="AC32" s="67">
        <f ca="1">AB32*(1-OFFSET(Mortality_Projection!$D$9,N($A32="Female")*101+Existing_Cohort!$B32+Existing_Cohort!AC$4-1,MATCH(AC$5, Mortality_Projection!$D$8:$BJ$8, 0)-1))</f>
        <v>9125.9289095577533</v>
      </c>
      <c r="AD32" s="67">
        <f ca="1">AC32*(1-OFFSET(Mortality_Projection!$D$9,N($A32="Female")*101+Existing_Cohort!$B32+Existing_Cohort!AD$4-1,MATCH(AD$5, Mortality_Projection!$D$8:$BJ$8, 0)-1))</f>
        <v>9092.3251473905275</v>
      </c>
      <c r="AE32" s="67">
        <f ca="1">AD32*(1-OFFSET(Mortality_Projection!$D$9,N($A32="Female")*101+Existing_Cohort!$B32+Existing_Cohort!AE$4-1,MATCH(AE$5, Mortality_Projection!$D$8:$BJ$8, 0)-1))</f>
        <v>9056.513878933245</v>
      </c>
      <c r="AF32" s="67">
        <f ca="1">AE32*(1-OFFSET(Mortality_Projection!$D$9,N($A32="Female")*101+Existing_Cohort!$B32+Existing_Cohort!AF$4-1,MATCH(AF$5, Mortality_Projection!$D$8:$BJ$8, 0)-1))</f>
        <v>9018.508181868845</v>
      </c>
      <c r="AG32" s="67">
        <f ca="1">AF32*(1-OFFSET(Mortality_Projection!$D$9,N($A32="Female")*101+Existing_Cohort!$B32+Existing_Cohort!AG$4-1,MATCH(AG$5, Mortality_Projection!$D$8:$BJ$8, 0)-1))</f>
        <v>8978.3371199938283</v>
      </c>
      <c r="AH32" s="67">
        <f ca="1">AG32*(1-OFFSET(Mortality_Projection!$D$9,N($A32="Female")*101+Existing_Cohort!$B32+Existing_Cohort!AH$4-1,MATCH(AH$5, Mortality_Projection!$D$8:$BJ$8, 0)-1))</f>
        <v>8936.013432246129</v>
      </c>
      <c r="AI32" s="67">
        <f ca="1">AH32*(1-OFFSET(Mortality_Projection!$D$9,N($A32="Female")*101+Existing_Cohort!$B32+Existing_Cohort!AI$4-1,MATCH(AI$5, Mortality_Projection!$D$8:$BJ$8, 0)-1))</f>
        <v>8891.4113201936889</v>
      </c>
      <c r="AJ32" s="67">
        <f ca="1">AI32*(1-OFFSET(Mortality_Projection!$D$9,N($A32="Female")*101+Existing_Cohort!$B32+Existing_Cohort!AJ$4-1,MATCH(AJ$5, Mortality_Projection!$D$8:$BJ$8, 0)-1))</f>
        <v>8844.2460908475296</v>
      </c>
      <c r="AK32" s="67">
        <f ca="1">AJ32*(1-OFFSET(Mortality_Projection!$D$9,N($A32="Female")*101+Existing_Cohort!$B32+Existing_Cohort!AK$4-1,MATCH(AK$5, Mortality_Projection!$D$8:$BJ$8, 0)-1))</f>
        <v>8794.0924938473636</v>
      </c>
      <c r="AL32" s="67">
        <f ca="1">AK32*(1-OFFSET(Mortality_Projection!$D$9,N($A32="Female")*101+Existing_Cohort!$B32+Existing_Cohort!AL$4-1,MATCH(AL$5, Mortality_Projection!$D$8:$BJ$8, 0)-1))</f>
        <v>8740.350040271047</v>
      </c>
      <c r="AM32" s="67">
        <f ca="1">AL32*(1-OFFSET(Mortality_Projection!$D$9,N($A32="Female")*101+Existing_Cohort!$B32+Existing_Cohort!AM$4-1,MATCH(AM$5, Mortality_Projection!$D$8:$BJ$8, 0)-1))</f>
        <v>8682.3400414613698</v>
      </c>
      <c r="AN32" s="67">
        <f ca="1">AM32*(1-OFFSET(Mortality_Projection!$D$9,N($A32="Female")*101+Existing_Cohort!$B32+Existing_Cohort!AN$4-1,MATCH(AN$5, Mortality_Projection!$D$8:$BJ$8, 0)-1))</f>
        <v>8619.3560965890738</v>
      </c>
      <c r="AO32" s="67">
        <f ca="1">AN32*(1-OFFSET(Mortality_Projection!$D$9,N($A32="Female")*101+Existing_Cohort!$B32+Existing_Cohort!AO$4-1,MATCH(AO$5, Mortality_Projection!$D$8:$BJ$8, 0)-1))</f>
        <v>8550.7114153291568</v>
      </c>
      <c r="AP32" s="67">
        <f ca="1">AO32*(1-OFFSET(Mortality_Projection!$D$9,N($A32="Female")*101+Existing_Cohort!$B32+Existing_Cohort!AP$4-1,MATCH(AP$5, Mortality_Projection!$D$8:$BJ$8, 0)-1))</f>
        <v>8475.7119789010412</v>
      </c>
      <c r="AQ32" s="67">
        <f ca="1">AP32*(1-OFFSET(Mortality_Projection!$D$9,N($A32="Female")*101+Existing_Cohort!$B32+Existing_Cohort!AQ$4-1,MATCH(AQ$5, Mortality_Projection!$D$8:$BJ$8, 0)-1))</f>
        <v>8393.6444733803437</v>
      </c>
      <c r="AR32" s="67">
        <f ca="1">AQ32*(1-OFFSET(Mortality_Projection!$D$9,N($A32="Female")*101+Existing_Cohort!$B32+Existing_Cohort!AR$4-1,MATCH(AR$5, Mortality_Projection!$D$8:$BJ$8, 0)-1))</f>
        <v>8303.7308442775993</v>
      </c>
      <c r="AS32" s="67">
        <f ca="1">AR32*(1-OFFSET(Mortality_Projection!$D$9,N($A32="Female")*101+Existing_Cohort!$B32+Existing_Cohort!AS$4-1,MATCH(AS$5, Mortality_Projection!$D$8:$BJ$8, 0)-1))</f>
        <v>8205.116324138573</v>
      </c>
      <c r="AT32" s="67">
        <f ca="1">AS32*(1-OFFSET(Mortality_Projection!$D$9,N($A32="Female")*101+Existing_Cohort!$B32+Existing_Cohort!AT$4-1,MATCH(AT$5, Mortality_Projection!$D$8:$BJ$8, 0)-1))</f>
        <v>8096.8829285466745</v>
      </c>
      <c r="AU32" s="67">
        <f ca="1">AT32*(1-OFFSET(Mortality_Projection!$D$9,N($A32="Female")*101+Existing_Cohort!$B32+Existing_Cohort!AU$4-1,MATCH(AU$5, Mortality_Projection!$D$8:$BJ$8, 0)-1))</f>
        <v>7978.0663420668325</v>
      </c>
      <c r="AV32" s="67">
        <f ca="1">AU32*(1-OFFSET(Mortality_Projection!$D$9,N($A32="Female")*101+Existing_Cohort!$B32+Existing_Cohort!AV$4-1,MATCH(AV$5, Mortality_Projection!$D$8:$BJ$8, 0)-1))</f>
        <v>7847.7191495228126</v>
      </c>
      <c r="AW32" s="67">
        <f ca="1">AV32*(1-OFFSET(Mortality_Projection!$D$9,N($A32="Female")*101+Existing_Cohort!$B32+Existing_Cohort!AW$4-1,MATCH(AW$5, Mortality_Projection!$D$8:$BJ$8, 0)-1))</f>
        <v>7704.9805193728862</v>
      </c>
      <c r="AX32" s="67">
        <f ca="1">AW32*(1-OFFSET(Mortality_Projection!$D$9,N($A32="Female")*101+Existing_Cohort!$B32+Existing_Cohort!AX$4-1,MATCH(AX$5, Mortality_Projection!$D$8:$BJ$8, 0)-1))</f>
        <v>7549.1496052659922</v>
      </c>
      <c r="AY32" s="67">
        <f ca="1">AX32*(1-OFFSET(Mortality_Projection!$D$9,N($A32="Female")*101+Existing_Cohort!$B32+Existing_Cohort!AY$4-1,MATCH(AY$5, Mortality_Projection!$D$8:$BJ$8, 0)-1))</f>
        <v>7379.711667300433</v>
      </c>
      <c r="AZ32" s="67">
        <f ca="1">AY32*(1-OFFSET(Mortality_Projection!$D$9,N($A32="Female")*101+Existing_Cohort!$B32+Existing_Cohort!AZ$4-1,MATCH(AZ$5, Mortality_Projection!$D$8:$BJ$8, 0)-1))</f>
        <v>7196.3405843826022</v>
      </c>
      <c r="BA32" s="179">
        <f ca="1">AZ32*(1-OFFSET(Mortality_Projection!$D$9,N($A32="Female")*101+Existing_Cohort!$B32+Existing_Cohort!BA$4-1,MATCH(BA$5, Mortality_Projection!$D$8:$BJ$8, 0)-1))</f>
        <v>6998.8980497291541</v>
      </c>
      <c r="BC32" s="67">
        <f t="shared" ca="1" si="22"/>
        <v>6.0460928936099663</v>
      </c>
    </row>
    <row r="33" spans="1:55" x14ac:dyDescent="0.35">
      <c r="A33" s="159" t="s">
        <v>31</v>
      </c>
      <c r="B33">
        <f t="shared" si="23"/>
        <v>27</v>
      </c>
      <c r="C33" s="67">
        <f ca="1">OFFSET(HIST_CHN_Population_Males!$L$17,MATCH(Input!$D$4,HIST_CHN_Population_Males!$K$18:$K$89,0), $B33)</f>
        <v>9754.9614999999994</v>
      </c>
      <c r="D33" s="67">
        <f ca="1">C33*(1-OFFSET(Mortality_Projection!$D$9,N($A33="Female")*101+Existing_Cohort!$B33+Existing_Cohort!D$4-1,MATCH(D$5, Mortality_Projection!$D$8:$BJ$8, 0)-1))</f>
        <v>9748.4526238761428</v>
      </c>
      <c r="E33" s="67">
        <f ca="1">D33*(1-OFFSET(Mortality_Projection!$D$9,N($A33="Female")*101+Existing_Cohort!$B33+Existing_Cohort!E$4-1,MATCH(E$5, Mortality_Projection!$D$8:$BJ$8, 0)-1))</f>
        <v>9741.6799738617628</v>
      </c>
      <c r="F33" s="67">
        <f ca="1">E33*(1-OFFSET(Mortality_Projection!$D$9,N($A33="Female")*101+Existing_Cohort!$B33+Existing_Cohort!F$4-1,MATCH(F$5, Mortality_Projection!$D$8:$BJ$8, 0)-1))</f>
        <v>9734.6134827617407</v>
      </c>
      <c r="G33" s="67">
        <f ca="1">F33*(1-OFFSET(Mortality_Projection!$D$9,N($A33="Female")*101+Existing_Cohort!$B33+Existing_Cohort!G$4-1,MATCH(G$5, Mortality_Projection!$D$8:$BJ$8, 0)-1))</f>
        <v>9727.2057769191524</v>
      </c>
      <c r="H33" s="67">
        <f ca="1">G33*(1-OFFSET(Mortality_Projection!$D$9,N($A33="Female")*101+Existing_Cohort!$B33+Existing_Cohort!H$4-1,MATCH(H$5, Mortality_Projection!$D$8:$BJ$8, 0)-1))</f>
        <v>9719.4298014481337</v>
      </c>
      <c r="I33" s="67">
        <f ca="1">H33*(1-OFFSET(Mortality_Projection!$D$9,N($A33="Female")*101+Existing_Cohort!$B33+Existing_Cohort!I$4-1,MATCH(I$5, Mortality_Projection!$D$8:$BJ$8, 0)-1))</f>
        <v>9711.2415988519406</v>
      </c>
      <c r="J33" s="67">
        <f ca="1">I33*(1-OFFSET(Mortality_Projection!$D$9,N($A33="Female")*101+Existing_Cohort!$B33+Existing_Cohort!J$4-1,MATCH(J$5, Mortality_Projection!$D$8:$BJ$8, 0)-1))</f>
        <v>9702.5901548572165</v>
      </c>
      <c r="K33" s="67">
        <f ca="1">J33*(1-OFFSET(Mortality_Projection!$D$9,N($A33="Female")*101+Existing_Cohort!$B33+Existing_Cohort!K$4-1,MATCH(K$5, Mortality_Projection!$D$8:$BJ$8, 0)-1))</f>
        <v>9693.4355115862181</v>
      </c>
      <c r="L33" s="67">
        <f ca="1">K33*(1-OFFSET(Mortality_Projection!$D$9,N($A33="Female")*101+Existing_Cohort!$B33+Existing_Cohort!L$4-1,MATCH(L$5, Mortality_Projection!$D$8:$BJ$8, 0)-1))</f>
        <v>9683.7308175633498</v>
      </c>
      <c r="M33" s="67">
        <f ca="1">L33*(1-OFFSET(Mortality_Projection!$D$9,N($A33="Female")*101+Existing_Cohort!$B33+Existing_Cohort!M$4-1,MATCH(M$5, Mortality_Projection!$D$8:$BJ$8, 0)-1))</f>
        <v>9673.4141217683173</v>
      </c>
      <c r="N33" s="67">
        <f ca="1">M33*(1-OFFSET(Mortality_Projection!$D$9,N($A33="Female")*101+Existing_Cohort!$B33+Existing_Cohort!N$4-1,MATCH(N$5, Mortality_Projection!$D$8:$BJ$8, 0)-1))</f>
        <v>9662.4262672432887</v>
      </c>
      <c r="O33" s="67">
        <f ca="1">N33*(1-OFFSET(Mortality_Projection!$D$9,N($A33="Female")*101+Existing_Cohort!$B33+Existing_Cohort!O$4-1,MATCH(O$5, Mortality_Projection!$D$8:$BJ$8, 0)-1))</f>
        <v>9650.6940395139336</v>
      </c>
      <c r="P33" s="67">
        <f ca="1">O33*(1-OFFSET(Mortality_Projection!$D$9,N($A33="Female")*101+Existing_Cohort!$B33+Existing_Cohort!P$4-1,MATCH(P$5, Mortality_Projection!$D$8:$BJ$8, 0)-1))</f>
        <v>9638.1144074884232</v>
      </c>
      <c r="Q33" s="67">
        <f ca="1">P33*(1-OFFSET(Mortality_Projection!$D$9,N($A33="Female")*101+Existing_Cohort!$B33+Existing_Cohort!Q$4-1,MATCH(Q$5, Mortality_Projection!$D$8:$BJ$8, 0)-1))</f>
        <v>9624.5808310075572</v>
      </c>
      <c r="R33" s="67">
        <f ca="1">Q33*(1-OFFSET(Mortality_Projection!$D$9,N($A33="Female")*101+Existing_Cohort!$B33+Existing_Cohort!R$4-1,MATCH(R$5, Mortality_Projection!$D$8:$BJ$8, 0)-1))</f>
        <v>9609.9836678542197</v>
      </c>
      <c r="S33" s="67">
        <f ca="1">R33*(1-OFFSET(Mortality_Projection!$D$9,N($A33="Female")*101+Existing_Cohort!$B33+Existing_Cohort!S$4-1,MATCH(S$5, Mortality_Projection!$D$8:$BJ$8, 0)-1))</f>
        <v>9594.1866279484839</v>
      </c>
      <c r="T33" s="67">
        <f ca="1">S33*(1-OFFSET(Mortality_Projection!$D$9,N($A33="Female")*101+Existing_Cohort!$B33+Existing_Cohort!T$4-1,MATCH(T$5, Mortality_Projection!$D$8:$BJ$8, 0)-1))</f>
        <v>9577.0600206186682</v>
      </c>
      <c r="U33" s="67">
        <f ca="1">T33*(1-OFFSET(Mortality_Projection!$D$9,N($A33="Female")*101+Existing_Cohort!$B33+Existing_Cohort!U$4-1,MATCH(U$5, Mortality_Projection!$D$8:$BJ$8, 0)-1))</f>
        <v>9558.449649507962</v>
      </c>
      <c r="V33" s="67">
        <f ca="1">U33*(1-OFFSET(Mortality_Projection!$D$9,N($A33="Female")*101+Existing_Cohort!$B33+Existing_Cohort!V$4-1,MATCH(V$5, Mortality_Projection!$D$8:$BJ$8, 0)-1))</f>
        <v>9538.2015789115831</v>
      </c>
      <c r="W33" s="67">
        <f ca="1">V33*(1-OFFSET(Mortality_Projection!$D$9,N($A33="Female")*101+Existing_Cohort!$B33+Existing_Cohort!W$4-1,MATCH(W$5, Mortality_Projection!$D$8:$BJ$8, 0)-1))</f>
        <v>9516.155038227791</v>
      </c>
      <c r="X33" s="67">
        <f ca="1">W33*(1-OFFSET(Mortality_Projection!$D$9,N($A33="Female")*101+Existing_Cohort!$B33+Existing_Cohort!X$4-1,MATCH(X$5, Mortality_Projection!$D$8:$BJ$8, 0)-1))</f>
        <v>9492.173204852772</v>
      </c>
      <c r="Y33" s="67">
        <f ca="1">X33*(1-OFFSET(Mortality_Projection!$D$9,N($A33="Female")*101+Existing_Cohort!$B33+Existing_Cohort!Y$4-1,MATCH(Y$5, Mortality_Projection!$D$8:$BJ$8, 0)-1))</f>
        <v>9466.1350441469585</v>
      </c>
      <c r="Z33" s="67">
        <f ca="1">Y33*(1-OFFSET(Mortality_Projection!$D$9,N($A33="Female")*101+Existing_Cohort!$B33+Existing_Cohort!Z$4-1,MATCH(Z$5, Mortality_Projection!$D$8:$BJ$8, 0)-1))</f>
        <v>9437.9567037583802</v>
      </c>
      <c r="AA33" s="67">
        <f ca="1">Z33*(1-OFFSET(Mortality_Projection!$D$9,N($A33="Female")*101+Existing_Cohort!$B33+Existing_Cohort!AA$4-1,MATCH(AA$5, Mortality_Projection!$D$8:$BJ$8, 0)-1))</f>
        <v>9407.5755068568178</v>
      </c>
      <c r="AB33" s="67">
        <f ca="1">AA33*(1-OFFSET(Mortality_Projection!$D$9,N($A33="Female")*101+Existing_Cohort!$B33+Existing_Cohort!AB$4-1,MATCH(AB$5, Mortality_Projection!$D$8:$BJ$8, 0)-1))</f>
        <v>9374.9350029975521</v>
      </c>
      <c r="AC33" s="67">
        <f ca="1">AB33*(1-OFFSET(Mortality_Projection!$D$9,N($A33="Female")*101+Existing_Cohort!$B33+Existing_Cohort!AC$4-1,MATCH(AC$5, Mortality_Projection!$D$8:$BJ$8, 0)-1))</f>
        <v>9340.0127372590159</v>
      </c>
      <c r="AD33" s="67">
        <f ca="1">AC33*(1-OFFSET(Mortality_Projection!$D$9,N($A33="Female")*101+Existing_Cohort!$B33+Existing_Cohort!AD$4-1,MATCH(AD$5, Mortality_Projection!$D$8:$BJ$8, 0)-1))</f>
        <v>9302.7979499601624</v>
      </c>
      <c r="AE33" s="67">
        <f ca="1">AD33*(1-OFFSET(Mortality_Projection!$D$9,N($A33="Female")*101+Existing_Cohort!$B33+Existing_Cohort!AE$4-1,MATCH(AE$5, Mortality_Projection!$D$8:$BJ$8, 0)-1))</f>
        <v>9263.3045466592084</v>
      </c>
      <c r="AF33" s="67">
        <f ca="1">AE33*(1-OFFSET(Mortality_Projection!$D$9,N($A33="Female")*101+Existing_Cohort!$B33+Existing_Cohort!AF$4-1,MATCH(AF$5, Mortality_Projection!$D$8:$BJ$8, 0)-1))</f>
        <v>9221.5630634269346</v>
      </c>
      <c r="AG33" s="67">
        <f ca="1">AF33*(1-OFFSET(Mortality_Projection!$D$9,N($A33="Female")*101+Existing_Cohort!$B33+Existing_Cohort!AG$4-1,MATCH(AG$5, Mortality_Projection!$D$8:$BJ$8, 0)-1))</f>
        <v>9177.5870901292055</v>
      </c>
      <c r="AH33" s="67">
        <f ca="1">AG33*(1-OFFSET(Mortality_Projection!$D$9,N($A33="Female")*101+Existing_Cohort!$B33+Existing_Cohort!AH$4-1,MATCH(AH$5, Mortality_Projection!$D$8:$BJ$8, 0)-1))</f>
        <v>9131.246298095306</v>
      </c>
      <c r="AI33" s="67">
        <f ca="1">AH33*(1-OFFSET(Mortality_Projection!$D$9,N($A33="Female")*101+Existing_Cohort!$B33+Existing_Cohort!AI$4-1,MATCH(AI$5, Mortality_Projection!$D$8:$BJ$8, 0)-1))</f>
        <v>9082.2453331048764</v>
      </c>
      <c r="AJ33" s="67">
        <f ca="1">AI33*(1-OFFSET(Mortality_Projection!$D$9,N($A33="Female")*101+Existing_Cohort!$B33+Existing_Cohort!AJ$4-1,MATCH(AJ$5, Mortality_Projection!$D$8:$BJ$8, 0)-1))</f>
        <v>9030.1429217905497</v>
      </c>
      <c r="AK33" s="67">
        <f ca="1">AJ33*(1-OFFSET(Mortality_Projection!$D$9,N($A33="Female")*101+Existing_Cohort!$B33+Existing_Cohort!AK$4-1,MATCH(AK$5, Mortality_Projection!$D$8:$BJ$8, 0)-1))</f>
        <v>8974.3159062806626</v>
      </c>
      <c r="AL33" s="67">
        <f ca="1">AK33*(1-OFFSET(Mortality_Projection!$D$9,N($A33="Female")*101+Existing_Cohort!$B33+Existing_Cohort!AL$4-1,MATCH(AL$5, Mortality_Projection!$D$8:$BJ$8, 0)-1))</f>
        <v>8914.0601266398517</v>
      </c>
      <c r="AM33" s="67">
        <f ca="1">AL33*(1-OFFSET(Mortality_Projection!$D$9,N($A33="Female")*101+Existing_Cohort!$B33+Existing_Cohort!AM$4-1,MATCH(AM$5, Mortality_Projection!$D$8:$BJ$8, 0)-1))</f>
        <v>8848.6429264119033</v>
      </c>
      <c r="AN33" s="67">
        <f ca="1">AM33*(1-OFFSET(Mortality_Projection!$D$9,N($A33="Female")*101+Existing_Cohort!$B33+Existing_Cohort!AN$4-1,MATCH(AN$5, Mortality_Projection!$D$8:$BJ$8, 0)-1))</f>
        <v>8777.3523598844749</v>
      </c>
      <c r="AO33" s="67">
        <f ca="1">AN33*(1-OFFSET(Mortality_Projection!$D$9,N($A33="Female")*101+Existing_Cohort!$B33+Existing_Cohort!AO$4-1,MATCH(AO$5, Mortality_Projection!$D$8:$BJ$8, 0)-1))</f>
        <v>8699.469370967794</v>
      </c>
      <c r="AP33" s="67">
        <f ca="1">AO33*(1-OFFSET(Mortality_Projection!$D$9,N($A33="Female")*101+Existing_Cohort!$B33+Existing_Cohort!AP$4-1,MATCH(AP$5, Mortality_Projection!$D$8:$BJ$8, 0)-1))</f>
        <v>8614.2553354895208</v>
      </c>
      <c r="AQ33" s="67">
        <f ca="1">AP33*(1-OFFSET(Mortality_Projection!$D$9,N($A33="Female")*101+Existing_Cohort!$B33+Existing_Cohort!AQ$4-1,MATCH(AQ$5, Mortality_Projection!$D$8:$BJ$8, 0)-1))</f>
        <v>8520.9049697209575</v>
      </c>
      <c r="AR33" s="67">
        <f ca="1">AQ33*(1-OFFSET(Mortality_Projection!$D$9,N($A33="Female")*101+Existing_Cohort!$B33+Existing_Cohort!AR$4-1,MATCH(AR$5, Mortality_Projection!$D$8:$BJ$8, 0)-1))</f>
        <v>8418.5340393305723</v>
      </c>
      <c r="AS33" s="67">
        <f ca="1">AR33*(1-OFFSET(Mortality_Projection!$D$9,N($A33="Female")*101+Existing_Cohort!$B33+Existing_Cohort!AS$4-1,MATCH(AS$5, Mortality_Projection!$D$8:$BJ$8, 0)-1))</f>
        <v>8306.1935425879037</v>
      </c>
      <c r="AT33" s="67">
        <f ca="1">AS33*(1-OFFSET(Mortality_Projection!$D$9,N($A33="Female")*101+Existing_Cohort!$B33+Existing_Cohort!AT$4-1,MATCH(AT$5, Mortality_Projection!$D$8:$BJ$8, 0)-1))</f>
        <v>8182.8874362858223</v>
      </c>
      <c r="AU33" s="67">
        <f ca="1">AT33*(1-OFFSET(Mortality_Projection!$D$9,N($A33="Female")*101+Existing_Cohort!$B33+Existing_Cohort!AU$4-1,MATCH(AU$5, Mortality_Projection!$D$8:$BJ$8, 0)-1))</f>
        <v>8047.6384739821915</v>
      </c>
      <c r="AV33" s="67">
        <f ca="1">AU33*(1-OFFSET(Mortality_Projection!$D$9,N($A33="Female")*101+Existing_Cohort!$B33+Existing_Cohort!AV$4-1,MATCH(AV$5, Mortality_Projection!$D$8:$BJ$8, 0)-1))</f>
        <v>7899.5607069329235</v>
      </c>
      <c r="AW33" s="67">
        <f ca="1">AV33*(1-OFFSET(Mortality_Projection!$D$9,N($A33="Female")*101+Existing_Cohort!$B33+Existing_Cohort!AW$4-1,MATCH(AW$5, Mortality_Projection!$D$8:$BJ$8, 0)-1))</f>
        <v>7737.9357803878693</v>
      </c>
      <c r="AX33" s="67">
        <f ca="1">AW33*(1-OFFSET(Mortality_Projection!$D$9,N($A33="Female")*101+Existing_Cohort!$B33+Existing_Cohort!AX$4-1,MATCH(AX$5, Mortality_Projection!$D$8:$BJ$8, 0)-1))</f>
        <v>7562.2401045939159</v>
      </c>
      <c r="AY33" s="67">
        <f ca="1">AX33*(1-OFFSET(Mortality_Projection!$D$9,N($A33="Female")*101+Existing_Cohort!$B33+Existing_Cohort!AY$4-1,MATCH(AY$5, Mortality_Projection!$D$8:$BJ$8, 0)-1))</f>
        <v>7372.1474898129891</v>
      </c>
      <c r="AZ33" s="67">
        <f ca="1">AY33*(1-OFFSET(Mortality_Projection!$D$9,N($A33="Female")*101+Existing_Cohort!$B33+Existing_Cohort!AZ$4-1,MATCH(AZ$5, Mortality_Projection!$D$8:$BJ$8, 0)-1))</f>
        <v>7167.5283050462658</v>
      </c>
      <c r="BA33" s="179">
        <f ca="1">AZ33*(1-OFFSET(Mortality_Projection!$D$9,N($A33="Female")*101+Existing_Cohort!$B33+Existing_Cohort!BA$4-1,MATCH(BA$5, Mortality_Projection!$D$8:$BJ$8, 0)-1))</f>
        <v>6948.4257656564787</v>
      </c>
      <c r="BC33" s="67">
        <f t="shared" ca="1" si="22"/>
        <v>6.5088761238566804</v>
      </c>
    </row>
    <row r="34" spans="1:55" x14ac:dyDescent="0.35">
      <c r="A34" s="159" t="s">
        <v>31</v>
      </c>
      <c r="B34">
        <f t="shared" si="23"/>
        <v>28</v>
      </c>
      <c r="C34" s="67">
        <f ca="1">OFFSET(HIST_CHN_Population_Males!$L$17,MATCH(Input!$D$4,HIST_CHN_Population_Males!$K$18:$K$89,0), $B34)</f>
        <v>10097.933000000001</v>
      </c>
      <c r="D34" s="67">
        <f ca="1">C34*(1-OFFSET(Mortality_Projection!$D$9,N($A34="Female")*101+Existing_Cohort!$B34+Existing_Cohort!D$4-1,MATCH(D$5, Mortality_Projection!$D$8:$BJ$8, 0)-1))</f>
        <v>10090.835935386176</v>
      </c>
      <c r="E34" s="67">
        <f ca="1">D34*(1-OFFSET(Mortality_Projection!$D$9,N($A34="Female")*101+Existing_Cohort!$B34+Existing_Cohort!E$4-1,MATCH(E$5, Mortality_Projection!$D$8:$BJ$8, 0)-1))</f>
        <v>10083.43101438851</v>
      </c>
      <c r="F34" s="67">
        <f ca="1">E34*(1-OFFSET(Mortality_Projection!$D$9,N($A34="Female")*101+Existing_Cohort!$B34+Existing_Cohort!F$4-1,MATCH(F$5, Mortality_Projection!$D$8:$BJ$8, 0)-1))</f>
        <v>10075.668602674234</v>
      </c>
      <c r="G34" s="67">
        <f ca="1">F34*(1-OFFSET(Mortality_Projection!$D$9,N($A34="Female")*101+Existing_Cohort!$B34+Existing_Cohort!G$4-1,MATCH(G$5, Mortality_Projection!$D$8:$BJ$8, 0)-1))</f>
        <v>10067.520359534297</v>
      </c>
      <c r="H34" s="67">
        <f ca="1">G34*(1-OFFSET(Mortality_Projection!$D$9,N($A34="Female")*101+Existing_Cohort!$B34+Existing_Cohort!H$4-1,MATCH(H$5, Mortality_Projection!$D$8:$BJ$8, 0)-1))</f>
        <v>10058.940234135634</v>
      </c>
      <c r="I34" s="67">
        <f ca="1">H34*(1-OFFSET(Mortality_Projection!$D$9,N($A34="Female")*101+Existing_Cohort!$B34+Existing_Cohort!I$4-1,MATCH(I$5, Mortality_Projection!$D$8:$BJ$8, 0)-1))</f>
        <v>10049.874783526873</v>
      </c>
      <c r="J34" s="67">
        <f ca="1">I34*(1-OFFSET(Mortality_Projection!$D$9,N($A34="Female")*101+Existing_Cohort!$B34+Existing_Cohort!J$4-1,MATCH(J$5, Mortality_Projection!$D$8:$BJ$8, 0)-1))</f>
        <v>10040.282153029088</v>
      </c>
      <c r="K34" s="67">
        <f ca="1">J34*(1-OFFSET(Mortality_Projection!$D$9,N($A34="Female")*101+Existing_Cohort!$B34+Existing_Cohort!K$4-1,MATCH(K$5, Mortality_Projection!$D$8:$BJ$8, 0)-1))</f>
        <v>10030.113267331699</v>
      </c>
      <c r="L34" s="67">
        <f ca="1">K34*(1-OFFSET(Mortality_Projection!$D$9,N($A34="Female")*101+Existing_Cohort!$B34+Existing_Cohort!L$4-1,MATCH(L$5, Mortality_Projection!$D$8:$BJ$8, 0)-1))</f>
        <v>10019.303232833703</v>
      </c>
      <c r="M34" s="67">
        <f ca="1">L34*(1-OFFSET(Mortality_Projection!$D$9,N($A34="Female")*101+Existing_Cohort!$B34+Existing_Cohort!M$4-1,MATCH(M$5, Mortality_Projection!$D$8:$BJ$8, 0)-1))</f>
        <v>10007.790088015774</v>
      </c>
      <c r="N34" s="67">
        <f ca="1">M34*(1-OFFSET(Mortality_Projection!$D$9,N($A34="Female")*101+Existing_Cohort!$B34+Existing_Cohort!N$4-1,MATCH(N$5, Mortality_Projection!$D$8:$BJ$8, 0)-1))</f>
        <v>9995.4971467881242</v>
      </c>
      <c r="O34" s="67">
        <f ca="1">N34*(1-OFFSET(Mortality_Projection!$D$9,N($A34="Female")*101+Existing_Cohort!$B34+Existing_Cohort!O$4-1,MATCH(O$5, Mortality_Projection!$D$8:$BJ$8, 0)-1))</f>
        <v>9982.3164880393033</v>
      </c>
      <c r="P34" s="67">
        <f ca="1">O34*(1-OFFSET(Mortality_Projection!$D$9,N($A34="Female")*101+Existing_Cohort!$B34+Existing_Cohort!P$4-1,MATCH(P$5, Mortality_Projection!$D$8:$BJ$8, 0)-1))</f>
        <v>9968.1365228167833</v>
      </c>
      <c r="Q34" s="67">
        <f ca="1">P34*(1-OFFSET(Mortality_Projection!$D$9,N($A34="Female")*101+Existing_Cohort!$B34+Existing_Cohort!Q$4-1,MATCH(Q$5, Mortality_Projection!$D$8:$BJ$8, 0)-1))</f>
        <v>9952.8424222449685</v>
      </c>
      <c r="R34" s="67">
        <f ca="1">Q34*(1-OFFSET(Mortality_Projection!$D$9,N($A34="Female")*101+Existing_Cohort!$B34+Existing_Cohort!R$4-1,MATCH(R$5, Mortality_Projection!$D$8:$BJ$8, 0)-1))</f>
        <v>9936.2914496265566</v>
      </c>
      <c r="S34" s="67">
        <f ca="1">R34*(1-OFFSET(Mortality_Projection!$D$9,N($A34="Female")*101+Existing_Cohort!$B34+Existing_Cohort!S$4-1,MATCH(S$5, Mortality_Projection!$D$8:$BJ$8, 0)-1))</f>
        <v>9918.3477981034448</v>
      </c>
      <c r="T34" s="67">
        <f ca="1">S34*(1-OFFSET(Mortality_Projection!$D$9,N($A34="Female")*101+Existing_Cohort!$B34+Existing_Cohort!T$4-1,MATCH(T$5, Mortality_Projection!$D$8:$BJ$8, 0)-1))</f>
        <v>9898.8500038214861</v>
      </c>
      <c r="U34" s="67">
        <f ca="1">T34*(1-OFFSET(Mortality_Projection!$D$9,N($A34="Female")*101+Existing_Cohort!$B34+Existing_Cohort!U$4-1,MATCH(U$5, Mortality_Projection!$D$8:$BJ$8, 0)-1))</f>
        <v>9877.6368979533381</v>
      </c>
      <c r="V34" s="67">
        <f ca="1">U34*(1-OFFSET(Mortality_Projection!$D$9,N($A34="Female")*101+Existing_Cohort!$B34+Existing_Cohort!V$4-1,MATCH(V$5, Mortality_Projection!$D$8:$BJ$8, 0)-1))</f>
        <v>9854.5401762534675</v>
      </c>
      <c r="W34" s="67">
        <f ca="1">V34*(1-OFFSET(Mortality_Projection!$D$9,N($A34="Female")*101+Existing_Cohort!$B34+Existing_Cohort!W$4-1,MATCH(W$5, Mortality_Projection!$D$8:$BJ$8, 0)-1))</f>
        <v>9829.4166518789643</v>
      </c>
      <c r="X34" s="67">
        <f ca="1">W34*(1-OFFSET(Mortality_Projection!$D$9,N($A34="Female")*101+Existing_Cohort!$B34+Existing_Cohort!X$4-1,MATCH(X$5, Mortality_Projection!$D$8:$BJ$8, 0)-1))</f>
        <v>9802.1397074032266</v>
      </c>
      <c r="Y34" s="67">
        <f ca="1">X34*(1-OFFSET(Mortality_Projection!$D$9,N($A34="Female")*101+Existing_Cohort!$B34+Existing_Cohort!Y$4-1,MATCH(Y$5, Mortality_Projection!$D$8:$BJ$8, 0)-1))</f>
        <v>9772.6217073196385</v>
      </c>
      <c r="Z34" s="67">
        <f ca="1">Y34*(1-OFFSET(Mortality_Projection!$D$9,N($A34="Female")*101+Existing_Cohort!$B34+Existing_Cohort!Z$4-1,MATCH(Z$5, Mortality_Projection!$D$8:$BJ$8, 0)-1))</f>
        <v>9740.7972275645552</v>
      </c>
      <c r="AA34" s="67">
        <f ca="1">Z34*(1-OFFSET(Mortality_Projection!$D$9,N($A34="Female")*101+Existing_Cohort!$B34+Existing_Cohort!AA$4-1,MATCH(AA$5, Mortality_Projection!$D$8:$BJ$8, 0)-1))</f>
        <v>9706.6073952643055</v>
      </c>
      <c r="AB34" s="67">
        <f ca="1">AA34*(1-OFFSET(Mortality_Projection!$D$9,N($A34="Female")*101+Existing_Cohort!$B34+Existing_Cohort!AB$4-1,MATCH(AB$5, Mortality_Projection!$D$8:$BJ$8, 0)-1))</f>
        <v>9670.0289756495531</v>
      </c>
      <c r="AC34" s="67">
        <f ca="1">AB34*(1-OFFSET(Mortality_Projection!$D$9,N($A34="Female")*101+Existing_Cohort!$B34+Existing_Cohort!AC$4-1,MATCH(AC$5, Mortality_Projection!$D$8:$BJ$8, 0)-1))</f>
        <v>9631.0510094732654</v>
      </c>
      <c r="AD34" s="67">
        <f ca="1">AC34*(1-OFFSET(Mortality_Projection!$D$9,N($A34="Female")*101+Existing_Cohort!$B34+Existing_Cohort!AD$4-1,MATCH(AD$5, Mortality_Projection!$D$8:$BJ$8, 0)-1))</f>
        <v>9589.688395095558</v>
      </c>
      <c r="AE34" s="67">
        <f ca="1">AD34*(1-OFFSET(Mortality_Projection!$D$9,N($A34="Female")*101+Existing_Cohort!$B34+Existing_Cohort!AE$4-1,MATCH(AE$5, Mortality_Projection!$D$8:$BJ$8, 0)-1))</f>
        <v>9545.9734681879436</v>
      </c>
      <c r="AF34" s="67">
        <f ca="1">AE34*(1-OFFSET(Mortality_Projection!$D$9,N($A34="Female")*101+Existing_Cohort!$B34+Existing_Cohort!AF$4-1,MATCH(AF$5, Mortality_Projection!$D$8:$BJ$8, 0)-1))</f>
        <v>9499.9208348176817</v>
      </c>
      <c r="AG34" s="67">
        <f ca="1">AF34*(1-OFFSET(Mortality_Projection!$D$9,N($A34="Female")*101+Existing_Cohort!$B34+Existing_Cohort!AG$4-1,MATCH(AG$5, Mortality_Projection!$D$8:$BJ$8, 0)-1))</f>
        <v>9451.3944150768948</v>
      </c>
      <c r="AH34" s="67">
        <f ca="1">AG34*(1-OFFSET(Mortality_Projection!$D$9,N($A34="Female")*101+Existing_Cohort!$B34+Existing_Cohort!AH$4-1,MATCH(AH$5, Mortality_Projection!$D$8:$BJ$8, 0)-1))</f>
        <v>9400.0853868954382</v>
      </c>
      <c r="AI34" s="67">
        <f ca="1">AH34*(1-OFFSET(Mortality_Projection!$D$9,N($A34="Female")*101+Existing_Cohort!$B34+Existing_Cohort!AI$4-1,MATCH(AI$5, Mortality_Projection!$D$8:$BJ$8, 0)-1))</f>
        <v>9345.5322511771028</v>
      </c>
      <c r="AJ34" s="67">
        <f ca="1">AI34*(1-OFFSET(Mortality_Projection!$D$9,N($A34="Female")*101+Existing_Cohort!$B34+Existing_Cohort!AJ$4-1,MATCH(AJ$5, Mortality_Projection!$D$8:$BJ$8, 0)-1))</f>
        <v>9287.0832419044218</v>
      </c>
      <c r="AK34" s="67">
        <f ca="1">AJ34*(1-OFFSET(Mortality_Projection!$D$9,N($A34="Female")*101+Existing_Cohort!$B34+Existing_Cohort!AK$4-1,MATCH(AK$5, Mortality_Projection!$D$8:$BJ$8, 0)-1))</f>
        <v>9224.0020309843603</v>
      </c>
      <c r="AL34" s="67">
        <f ca="1">AK34*(1-OFFSET(Mortality_Projection!$D$9,N($A34="Female")*101+Existing_Cohort!$B34+Existing_Cohort!AL$4-1,MATCH(AL$5, Mortality_Projection!$D$8:$BJ$8, 0)-1))</f>
        <v>9155.5227628735956</v>
      </c>
      <c r="AM34" s="67">
        <f ca="1">AL34*(1-OFFSET(Mortality_Projection!$D$9,N($A34="Female")*101+Existing_Cohort!$B34+Existing_Cohort!AM$4-1,MATCH(AM$5, Mortality_Projection!$D$8:$BJ$8, 0)-1))</f>
        <v>9080.901624707576</v>
      </c>
      <c r="AN34" s="67">
        <f ca="1">AM34*(1-OFFSET(Mortality_Projection!$D$9,N($A34="Female")*101+Existing_Cohort!$B34+Existing_Cohort!AN$4-1,MATCH(AN$5, Mortality_Projection!$D$8:$BJ$8, 0)-1))</f>
        <v>8999.3877806499058</v>
      </c>
      <c r="AO34" s="67">
        <f ca="1">AN34*(1-OFFSET(Mortality_Projection!$D$9,N($A34="Female")*101+Existing_Cohort!$B34+Existing_Cohort!AO$4-1,MATCH(AO$5, Mortality_Projection!$D$8:$BJ$8, 0)-1))</f>
        <v>8910.2104103694328</v>
      </c>
      <c r="AP34" s="67">
        <f ca="1">AO34*(1-OFFSET(Mortality_Projection!$D$9,N($A34="Female")*101+Existing_Cohort!$B34+Existing_Cohort!AP$4-1,MATCH(AP$5, Mortality_Projection!$D$8:$BJ$8, 0)-1))</f>
        <v>8812.5295290016111</v>
      </c>
      <c r="AQ34" s="67">
        <f ca="1">AP34*(1-OFFSET(Mortality_Projection!$D$9,N($A34="Female")*101+Existing_Cohort!$B34+Existing_Cohort!AQ$4-1,MATCH(AQ$5, Mortality_Projection!$D$8:$BJ$8, 0)-1))</f>
        <v>8705.4232725775328</v>
      </c>
      <c r="AR34" s="67">
        <f ca="1">AQ34*(1-OFFSET(Mortality_Projection!$D$9,N($A34="Female")*101+Existing_Cohort!$B34+Existing_Cohort!AR$4-1,MATCH(AR$5, Mortality_Projection!$D$8:$BJ$8, 0)-1))</f>
        <v>8587.9029199007327</v>
      </c>
      <c r="AS34" s="67">
        <f ca="1">AR34*(1-OFFSET(Mortality_Projection!$D$9,N($A34="Female")*101+Existing_Cohort!$B34+Existing_Cohort!AS$4-1,MATCH(AS$5, Mortality_Projection!$D$8:$BJ$8, 0)-1))</f>
        <v>8458.9316457481509</v>
      </c>
      <c r="AT34" s="67">
        <f ca="1">AS34*(1-OFFSET(Mortality_Projection!$D$9,N($A34="Female")*101+Existing_Cohort!$B34+Existing_Cohort!AT$4-1,MATCH(AT$5, Mortality_Projection!$D$8:$BJ$8, 0)-1))</f>
        <v>8317.4936132026742</v>
      </c>
      <c r="AU34" s="67">
        <f ca="1">AT34*(1-OFFSET(Mortality_Projection!$D$9,N($A34="Female")*101+Existing_Cohort!$B34+Existing_Cohort!AU$4-1,MATCH(AU$5, Mortality_Projection!$D$8:$BJ$8, 0)-1))</f>
        <v>8162.6699991500845</v>
      </c>
      <c r="AV34" s="67">
        <f ca="1">AU34*(1-OFFSET(Mortality_Projection!$D$9,N($A34="Female")*101+Existing_Cohort!$B34+Existing_Cohort!AV$4-1,MATCH(AV$5, Mortality_Projection!$D$8:$BJ$8, 0)-1))</f>
        <v>7993.7189219467891</v>
      </c>
      <c r="AW34" s="67">
        <f ca="1">AV34*(1-OFFSET(Mortality_Projection!$D$9,N($A34="Female")*101+Existing_Cohort!$B34+Existing_Cohort!AW$4-1,MATCH(AW$5, Mortality_Projection!$D$8:$BJ$8, 0)-1))</f>
        <v>7810.1039242761199</v>
      </c>
      <c r="AX34" s="67">
        <f ca="1">AW34*(1-OFFSET(Mortality_Projection!$D$9,N($A34="Female")*101+Existing_Cohort!$B34+Existing_Cohort!AX$4-1,MATCH(AX$5, Mortality_Projection!$D$8:$BJ$8, 0)-1))</f>
        <v>7611.4967550303518</v>
      </c>
      <c r="AY34" s="67">
        <f ca="1">AX34*(1-OFFSET(Mortality_Projection!$D$9,N($A34="Female")*101+Existing_Cohort!$B34+Existing_Cohort!AY$4-1,MATCH(AY$5, Mortality_Projection!$D$8:$BJ$8, 0)-1))</f>
        <v>7397.7764783867678</v>
      </c>
      <c r="AZ34" s="67">
        <f ca="1">AY34*(1-OFFSET(Mortality_Projection!$D$9,N($A34="Female")*101+Existing_Cohort!$B34+Existing_Cohort!AZ$4-1,MATCH(AZ$5, Mortality_Projection!$D$8:$BJ$8, 0)-1))</f>
        <v>7169.00465913468</v>
      </c>
      <c r="BA34" s="179">
        <f ca="1">AZ34*(1-OFFSET(Mortality_Projection!$D$9,N($A34="Female")*101+Existing_Cohort!$B34+Existing_Cohort!BA$4-1,MATCH(BA$5, Mortality_Projection!$D$8:$BJ$8, 0)-1))</f>
        <v>6925.4116470305917</v>
      </c>
      <c r="BC34" s="67">
        <f t="shared" ca="1" si="22"/>
        <v>7.0970646138248412</v>
      </c>
    </row>
    <row r="35" spans="1:55" x14ac:dyDescent="0.35">
      <c r="A35" s="159" t="s">
        <v>31</v>
      </c>
      <c r="B35">
        <f t="shared" si="23"/>
        <v>29</v>
      </c>
      <c r="C35" s="67">
        <f ca="1">OFFSET(HIST_CHN_Population_Males!$L$17,MATCH(Input!$D$4,HIST_CHN_Population_Males!$K$18:$K$89,0), $B35)</f>
        <v>10663.734</v>
      </c>
      <c r="D35" s="67">
        <f ca="1">C35*(1-OFFSET(Mortality_Projection!$D$9,N($A35="Female")*101+Existing_Cohort!$B35+Existing_Cohort!D$4-1,MATCH(D$5, Mortality_Projection!$D$8:$BJ$8, 0)-1))</f>
        <v>10655.817633104691</v>
      </c>
      <c r="E35" s="67">
        <f ca="1">D35*(1-OFFSET(Mortality_Projection!$D$9,N($A35="Female")*101+Existing_Cohort!$B35+Existing_Cohort!E$4-1,MATCH(E$5, Mortality_Projection!$D$8:$BJ$8, 0)-1))</f>
        <v>10647.519155086329</v>
      </c>
      <c r="F35" s="67">
        <f ca="1">E35*(1-OFFSET(Mortality_Projection!$D$9,N($A35="Female")*101+Existing_Cohort!$B35+Existing_Cohort!F$4-1,MATCH(F$5, Mortality_Projection!$D$8:$BJ$8, 0)-1))</f>
        <v>10638.808278489363</v>
      </c>
      <c r="G35" s="67">
        <f ca="1">F35*(1-OFFSET(Mortality_Projection!$D$9,N($A35="Female")*101+Existing_Cohort!$B35+Existing_Cohort!G$4-1,MATCH(G$5, Mortality_Projection!$D$8:$BJ$8, 0)-1))</f>
        <v>10629.635784676755</v>
      </c>
      <c r="H35" s="67">
        <f ca="1">G35*(1-OFFSET(Mortality_Projection!$D$9,N($A35="Female")*101+Existing_Cohort!$B35+Existing_Cohort!H$4-1,MATCH(H$5, Mortality_Projection!$D$8:$BJ$8, 0)-1))</f>
        <v>10619.944555167685</v>
      </c>
      <c r="I35" s="67">
        <f ca="1">H35*(1-OFFSET(Mortality_Projection!$D$9,N($A35="Female")*101+Existing_Cohort!$B35+Existing_Cohort!I$4-1,MATCH(I$5, Mortality_Projection!$D$8:$BJ$8, 0)-1))</f>
        <v>10609.689862690318</v>
      </c>
      <c r="J35" s="67">
        <f ca="1">I35*(1-OFFSET(Mortality_Projection!$D$9,N($A35="Female")*101+Existing_Cohort!$B35+Existing_Cohort!J$4-1,MATCH(J$5, Mortality_Projection!$D$8:$BJ$8, 0)-1))</f>
        <v>10598.819263992689</v>
      </c>
      <c r="K35" s="67">
        <f ca="1">J35*(1-OFFSET(Mortality_Projection!$D$9,N($A35="Female")*101+Existing_Cohort!$B35+Existing_Cohort!K$4-1,MATCH(K$5, Mortality_Projection!$D$8:$BJ$8, 0)-1))</f>
        <v>10587.263409751331</v>
      </c>
      <c r="L35" s="67">
        <f ca="1">K35*(1-OFFSET(Mortality_Projection!$D$9,N($A35="Female")*101+Existing_Cohort!$B35+Existing_Cohort!L$4-1,MATCH(L$5, Mortality_Projection!$D$8:$BJ$8, 0)-1))</f>
        <v>10574.956089785081</v>
      </c>
      <c r="M35" s="67">
        <f ca="1">L35*(1-OFFSET(Mortality_Projection!$D$9,N($A35="Female")*101+Existing_Cohort!$B35+Existing_Cohort!M$4-1,MATCH(M$5, Mortality_Projection!$D$8:$BJ$8, 0)-1))</f>
        <v>10561.815359034123</v>
      </c>
      <c r="N35" s="67">
        <f ca="1">M35*(1-OFFSET(Mortality_Projection!$D$9,N($A35="Female")*101+Existing_Cohort!$B35+Existing_Cohort!N$4-1,MATCH(N$5, Mortality_Projection!$D$8:$BJ$8, 0)-1))</f>
        <v>10547.725890421865</v>
      </c>
      <c r="O35" s="67">
        <f ca="1">N35*(1-OFFSET(Mortality_Projection!$D$9,N($A35="Female")*101+Existing_Cohort!$B35+Existing_Cohort!O$4-1,MATCH(O$5, Mortality_Projection!$D$8:$BJ$8, 0)-1))</f>
        <v>10532.568445734618</v>
      </c>
      <c r="P35" s="67">
        <f ca="1">O35*(1-OFFSET(Mortality_Projection!$D$9,N($A35="Female")*101+Existing_Cohort!$B35+Existing_Cohort!P$4-1,MATCH(P$5, Mortality_Projection!$D$8:$BJ$8, 0)-1))</f>
        <v>10516.220334625285</v>
      </c>
      <c r="Q35" s="67">
        <f ca="1">P35*(1-OFFSET(Mortality_Projection!$D$9,N($A35="Female")*101+Existing_Cohort!$B35+Existing_Cohort!Q$4-1,MATCH(Q$5, Mortality_Projection!$D$8:$BJ$8, 0)-1))</f>
        <v>10498.529048961371</v>
      </c>
      <c r="R35" s="67">
        <f ca="1">Q35*(1-OFFSET(Mortality_Projection!$D$9,N($A35="Female")*101+Existing_Cohort!$B35+Existing_Cohort!R$4-1,MATCH(R$5, Mortality_Projection!$D$8:$BJ$8, 0)-1))</f>
        <v>10479.3495046148</v>
      </c>
      <c r="S35" s="67">
        <f ca="1">R35*(1-OFFSET(Mortality_Projection!$D$9,N($A35="Female")*101+Existing_Cohort!$B35+Existing_Cohort!S$4-1,MATCH(S$5, Mortality_Projection!$D$8:$BJ$8, 0)-1))</f>
        <v>10458.509212500687</v>
      </c>
      <c r="T35" s="67">
        <f ca="1">S35*(1-OFFSET(Mortality_Projection!$D$9,N($A35="Female")*101+Existing_Cohort!$B35+Existing_Cohort!T$4-1,MATCH(T$5, Mortality_Projection!$D$8:$BJ$8, 0)-1))</f>
        <v>10435.836022596835</v>
      </c>
      <c r="U35" s="67">
        <f ca="1">T35*(1-OFFSET(Mortality_Projection!$D$9,N($A35="Female")*101+Existing_Cohort!$B35+Existing_Cohort!U$4-1,MATCH(U$5, Mortality_Projection!$D$8:$BJ$8, 0)-1))</f>
        <v>10411.150185611477</v>
      </c>
      <c r="V35" s="67">
        <f ca="1">U35*(1-OFFSET(Mortality_Projection!$D$9,N($A35="Female")*101+Existing_Cohort!$B35+Existing_Cohort!V$4-1,MATCH(V$5, Mortality_Projection!$D$8:$BJ$8, 0)-1))</f>
        <v>10384.298828761423</v>
      </c>
      <c r="W35" s="67">
        <f ca="1">V35*(1-OFFSET(Mortality_Projection!$D$9,N($A35="Female")*101+Existing_Cohort!$B35+Existing_Cohort!W$4-1,MATCH(W$5, Mortality_Projection!$D$8:$BJ$8, 0)-1))</f>
        <v>10355.14682046515</v>
      </c>
      <c r="X35" s="67">
        <f ca="1">W35*(1-OFFSET(Mortality_Projection!$D$9,N($A35="Female")*101+Existing_Cohort!$B35+Existing_Cohort!X$4-1,MATCH(X$5, Mortality_Projection!$D$8:$BJ$8, 0)-1))</f>
        <v>10323.600723870752</v>
      </c>
      <c r="Y35" s="67">
        <f ca="1">X35*(1-OFFSET(Mortality_Projection!$D$9,N($A35="Female")*101+Existing_Cohort!$B35+Existing_Cohort!Y$4-1,MATCH(Y$5, Mortality_Projection!$D$8:$BJ$8, 0)-1))</f>
        <v>10289.590871185001</v>
      </c>
      <c r="Z35" s="67">
        <f ca="1">Y35*(1-OFFSET(Mortality_Projection!$D$9,N($A35="Female")*101+Existing_Cohort!$B35+Existing_Cohort!Z$4-1,MATCH(Z$5, Mortality_Projection!$D$8:$BJ$8, 0)-1))</f>
        <v>10253.054627006144</v>
      </c>
      <c r="AA35" s="67">
        <f ca="1">Z35*(1-OFFSET(Mortality_Projection!$D$9,N($A35="Female")*101+Existing_Cohort!$B35+Existing_Cohort!AA$4-1,MATCH(AA$5, Mortality_Projection!$D$8:$BJ$8, 0)-1))</f>
        <v>10213.967471081049</v>
      </c>
      <c r="AB35" s="67">
        <f ca="1">AA35*(1-OFFSET(Mortality_Projection!$D$9,N($A35="Female")*101+Existing_Cohort!$B35+Existing_Cohort!AB$4-1,MATCH(AB$5, Mortality_Projection!$D$8:$BJ$8, 0)-1))</f>
        <v>10172.318028272382</v>
      </c>
      <c r="AC35" s="67">
        <f ca="1">AB35*(1-OFFSET(Mortality_Projection!$D$9,N($A35="Female")*101+Existing_Cohort!$B35+Existing_Cohort!AC$4-1,MATCH(AC$5, Mortality_Projection!$D$8:$BJ$8, 0)-1))</f>
        <v>10128.122578915474</v>
      </c>
      <c r="AD35" s="67">
        <f ca="1">AC35*(1-OFFSET(Mortality_Projection!$D$9,N($A35="Female")*101+Existing_Cohort!$B35+Existing_Cohort!AD$4-1,MATCH(AD$5, Mortality_Projection!$D$8:$BJ$8, 0)-1))</f>
        <v>10081.416056107622</v>
      </c>
      <c r="AE35" s="67">
        <f ca="1">AD35*(1-OFFSET(Mortality_Projection!$D$9,N($A35="Female")*101+Existing_Cohort!$B35+Existing_Cohort!AE$4-1,MATCH(AE$5, Mortality_Projection!$D$8:$BJ$8, 0)-1))</f>
        <v>10032.214469171489</v>
      </c>
      <c r="AF35" s="67">
        <f ca="1">AE35*(1-OFFSET(Mortality_Projection!$D$9,N($A35="Female")*101+Existing_Cohort!$B35+Existing_Cohort!AF$4-1,MATCH(AF$5, Mortality_Projection!$D$8:$BJ$8, 0)-1))</f>
        <v>9980.3728689676973</v>
      </c>
      <c r="AG35" s="67">
        <f ca="1">AF35*(1-OFFSET(Mortality_Projection!$D$9,N($A35="Female")*101+Existing_Cohort!$B35+Existing_Cohort!AG$4-1,MATCH(AG$5, Mortality_Projection!$D$8:$BJ$8, 0)-1))</f>
        <v>9925.5618349441083</v>
      </c>
      <c r="AH35" s="67">
        <f ca="1">AG35*(1-OFFSET(Mortality_Projection!$D$9,N($A35="Female")*101+Existing_Cohort!$B35+Existing_Cohort!AH$4-1,MATCH(AH$5, Mortality_Projection!$D$8:$BJ$8, 0)-1))</f>
        <v>9867.288973274839</v>
      </c>
      <c r="AI35" s="67">
        <f ca="1">AH35*(1-OFFSET(Mortality_Projection!$D$9,N($A35="Female")*101+Existing_Cohort!$B35+Existing_Cohort!AI$4-1,MATCH(AI$5, Mortality_Projection!$D$8:$BJ$8, 0)-1))</f>
        <v>9804.8588364055795</v>
      </c>
      <c r="AJ35" s="67">
        <f ca="1">AI35*(1-OFFSET(Mortality_Projection!$D$9,N($A35="Female")*101+Existing_Cohort!$B35+Existing_Cohort!AJ$4-1,MATCH(AJ$5, Mortality_Projection!$D$8:$BJ$8, 0)-1))</f>
        <v>9737.4859187968013</v>
      </c>
      <c r="AK35" s="67">
        <f ca="1">AJ35*(1-OFFSET(Mortality_Projection!$D$9,N($A35="Female")*101+Existing_Cohort!$B35+Existing_Cohort!AK$4-1,MATCH(AK$5, Mortality_Projection!$D$8:$BJ$8, 0)-1))</f>
        <v>9664.353508158656</v>
      </c>
      <c r="AL35" s="67">
        <f ca="1">AK35*(1-OFFSET(Mortality_Projection!$D$9,N($A35="Female")*101+Existing_Cohort!$B35+Existing_Cohort!AL$4-1,MATCH(AL$5, Mortality_Projection!$D$8:$BJ$8, 0)-1))</f>
        <v>9584.6688239384803</v>
      </c>
      <c r="AM35" s="67">
        <f ca="1">AL35*(1-OFFSET(Mortality_Projection!$D$9,N($A35="Female")*101+Existing_Cohort!$B35+Existing_Cohort!AM$4-1,MATCH(AM$5, Mortality_Projection!$D$8:$BJ$8, 0)-1))</f>
        <v>9497.6320388170807</v>
      </c>
      <c r="AN35" s="67">
        <f ca="1">AM35*(1-OFFSET(Mortality_Projection!$D$9,N($A35="Female")*101+Existing_Cohort!$B35+Existing_Cohort!AN$4-1,MATCH(AN$5, Mortality_Projection!$D$8:$BJ$8, 0)-1))</f>
        <v>9402.4225218275751</v>
      </c>
      <c r="AO35" s="67">
        <f ca="1">AN35*(1-OFFSET(Mortality_Projection!$D$9,N($A35="Female")*101+Existing_Cohort!$B35+Existing_Cohort!AO$4-1,MATCH(AO$5, Mortality_Projection!$D$8:$BJ$8, 0)-1))</f>
        <v>9298.1464411222532</v>
      </c>
      <c r="AP35" s="67">
        <f ca="1">AO35*(1-OFFSET(Mortality_Projection!$D$9,N($A35="Female")*101+Existing_Cohort!$B35+Existing_Cohort!AP$4-1,MATCH(AP$5, Mortality_Projection!$D$8:$BJ$8, 0)-1))</f>
        <v>9183.8233488270216</v>
      </c>
      <c r="AQ35" s="67">
        <f ca="1">AP35*(1-OFFSET(Mortality_Projection!$D$9,N($A35="Female")*101+Existing_Cohort!$B35+Existing_Cohort!AQ$4-1,MATCH(AQ$5, Mortality_Projection!$D$8:$BJ$8, 0)-1))</f>
        <v>9058.4024115944521</v>
      </c>
      <c r="AR35" s="67">
        <f ca="1">AQ35*(1-OFFSET(Mortality_Projection!$D$9,N($A35="Female")*101+Existing_Cohort!$B35+Existing_Cohort!AR$4-1,MATCH(AR$5, Mortality_Projection!$D$8:$BJ$8, 0)-1))</f>
        <v>8920.7826502791686</v>
      </c>
      <c r="AS35" s="67">
        <f ca="1">AR35*(1-OFFSET(Mortality_Projection!$D$9,N($A35="Female")*101+Existing_Cohort!$B35+Existing_Cohort!AS$4-1,MATCH(AS$5, Mortality_Projection!$D$8:$BJ$8, 0)-1))</f>
        <v>8769.8869115761463</v>
      </c>
      <c r="AT35" s="67">
        <f ca="1">AS35*(1-OFFSET(Mortality_Projection!$D$9,N($A35="Female")*101+Existing_Cohort!$B35+Existing_Cohort!AT$4-1,MATCH(AT$5, Mortality_Projection!$D$8:$BJ$8, 0)-1))</f>
        <v>8604.7431987229211</v>
      </c>
      <c r="AU35" s="67">
        <f ca="1">AT35*(1-OFFSET(Mortality_Projection!$D$9,N($A35="Female")*101+Existing_Cohort!$B35+Existing_Cohort!AU$4-1,MATCH(AU$5, Mortality_Projection!$D$8:$BJ$8, 0)-1))</f>
        <v>8424.5700924796911</v>
      </c>
      <c r="AV35" s="67">
        <f ca="1">AU35*(1-OFFSET(Mortality_Projection!$D$9,N($A35="Female")*101+Existing_Cohort!$B35+Existing_Cohort!AV$4-1,MATCH(AV$5, Mortality_Projection!$D$8:$BJ$8, 0)-1))</f>
        <v>8228.8072093950668</v>
      </c>
      <c r="AW35" s="67">
        <f ca="1">AV35*(1-OFFSET(Mortality_Projection!$D$9,N($A35="Female")*101+Existing_Cohort!$B35+Existing_Cohort!AW$4-1,MATCH(AW$5, Mortality_Projection!$D$8:$BJ$8, 0)-1))</f>
        <v>8017.1181942360809</v>
      </c>
      <c r="AX35" s="67">
        <f ca="1">AW35*(1-OFFSET(Mortality_Projection!$D$9,N($A35="Female")*101+Existing_Cohort!$B35+Existing_Cohort!AX$4-1,MATCH(AX$5, Mortality_Projection!$D$8:$BJ$8, 0)-1))</f>
        <v>7789.3897528388998</v>
      </c>
      <c r="AY35" s="67">
        <f ca="1">AX35*(1-OFFSET(Mortality_Projection!$D$9,N($A35="Female")*101+Existing_Cohort!$B35+Existing_Cohort!AY$4-1,MATCH(AY$5, Mortality_Projection!$D$8:$BJ$8, 0)-1))</f>
        <v>7545.7051540807497</v>
      </c>
      <c r="AZ35" s="67">
        <f ca="1">AY35*(1-OFFSET(Mortality_Projection!$D$9,N($A35="Female")*101+Existing_Cohort!$B35+Existing_Cohort!AZ$4-1,MATCH(AZ$5, Mortality_Projection!$D$8:$BJ$8, 0)-1))</f>
        <v>7286.3295529177067</v>
      </c>
      <c r="BA35" s="179">
        <f ca="1">AZ35*(1-OFFSET(Mortality_Projection!$D$9,N($A35="Female")*101+Existing_Cohort!$B35+Existing_Cohort!BA$4-1,MATCH(BA$5, Mortality_Projection!$D$8:$BJ$8, 0)-1))</f>
        <v>7011.7142776956962</v>
      </c>
      <c r="BC35" s="67">
        <f t="shared" ca="1" si="22"/>
        <v>7.9163668953096931</v>
      </c>
    </row>
    <row r="36" spans="1:55" x14ac:dyDescent="0.35">
      <c r="A36" s="159" t="s">
        <v>31</v>
      </c>
      <c r="B36">
        <f t="shared" si="23"/>
        <v>30</v>
      </c>
      <c r="C36" s="67">
        <f ca="1">OFFSET(HIST_CHN_Population_Males!$L$17,MATCH(Input!$D$4,HIST_CHN_Population_Males!$K$18:$K$89,0), $B36)</f>
        <v>12330.7935</v>
      </c>
      <c r="D36" s="67">
        <f ca="1">C36*(1-OFFSET(Mortality_Projection!$D$9,N($A36="Female")*101+Existing_Cohort!$B36+Existing_Cohort!D$4-1,MATCH(D$5, Mortality_Projection!$D$8:$BJ$8, 0)-1))</f>
        <v>12321.078875468324</v>
      </c>
      <c r="E36" s="67">
        <f ca="1">D36*(1-OFFSET(Mortality_Projection!$D$9,N($A36="Female")*101+Existing_Cohort!$B36+Existing_Cohort!E$4-1,MATCH(E$5, Mortality_Projection!$D$8:$BJ$8, 0)-1))</f>
        <v>12310.881568443483</v>
      </c>
      <c r="F36" s="67">
        <f ca="1">E36*(1-OFFSET(Mortality_Projection!$D$9,N($A36="Female")*101+Existing_Cohort!$B36+Existing_Cohort!F$4-1,MATCH(F$5, Mortality_Projection!$D$8:$BJ$8, 0)-1))</f>
        <v>12300.14397578221</v>
      </c>
      <c r="G36" s="67">
        <f ca="1">F36*(1-OFFSET(Mortality_Projection!$D$9,N($A36="Female")*101+Existing_Cohort!$B36+Existing_Cohort!G$4-1,MATCH(G$5, Mortality_Projection!$D$8:$BJ$8, 0)-1))</f>
        <v>12288.799249656611</v>
      </c>
      <c r="H36" s="67">
        <f ca="1">G36*(1-OFFSET(Mortality_Projection!$D$9,N($A36="Female")*101+Existing_Cohort!$B36+Existing_Cohort!H$4-1,MATCH(H$5, Mortality_Projection!$D$8:$BJ$8, 0)-1))</f>
        <v>12276.795051172725</v>
      </c>
      <c r="I36" s="67">
        <f ca="1">H36*(1-OFFSET(Mortality_Projection!$D$9,N($A36="Female")*101+Existing_Cohort!$B36+Existing_Cohort!I$4-1,MATCH(I$5, Mortality_Projection!$D$8:$BJ$8, 0)-1))</f>
        <v>12264.07001262445</v>
      </c>
      <c r="J36" s="67">
        <f ca="1">I36*(1-OFFSET(Mortality_Projection!$D$9,N($A36="Female")*101+Existing_Cohort!$B36+Existing_Cohort!J$4-1,MATCH(J$5, Mortality_Projection!$D$8:$BJ$8, 0)-1))</f>
        <v>12250.542980657861</v>
      </c>
      <c r="K36" s="67">
        <f ca="1">J36*(1-OFFSET(Mortality_Projection!$D$9,N($A36="Female")*101+Existing_Cohort!$B36+Existing_Cohort!K$4-1,MATCH(K$5, Mortality_Projection!$D$8:$BJ$8, 0)-1))</f>
        <v>12236.136482174341</v>
      </c>
      <c r="L36" s="67">
        <f ca="1">K36*(1-OFFSET(Mortality_Projection!$D$9,N($A36="Female")*101+Existing_Cohort!$B36+Existing_Cohort!L$4-1,MATCH(L$5, Mortality_Projection!$D$8:$BJ$8, 0)-1))</f>
        <v>12220.754631784002</v>
      </c>
      <c r="M36" s="67">
        <f ca="1">L36*(1-OFFSET(Mortality_Projection!$D$9,N($A36="Female")*101+Existing_Cohort!$B36+Existing_Cohort!M$4-1,MATCH(M$5, Mortality_Projection!$D$8:$BJ$8, 0)-1))</f>
        <v>12204.262477318098</v>
      </c>
      <c r="N36" s="67">
        <f ca="1">M36*(1-OFFSET(Mortality_Projection!$D$9,N($A36="Female")*101+Existing_Cohort!$B36+Existing_Cohort!N$4-1,MATCH(N$5, Mortality_Projection!$D$8:$BJ$8, 0)-1))</f>
        <v>12186.520499870663</v>
      </c>
      <c r="O36" s="67">
        <f ca="1">N36*(1-OFFSET(Mortality_Projection!$D$9,N($A36="Female")*101+Existing_Cohort!$B36+Existing_Cohort!O$4-1,MATCH(O$5, Mortality_Projection!$D$8:$BJ$8, 0)-1))</f>
        <v>12167.385152946945</v>
      </c>
      <c r="P36" s="67">
        <f ca="1">O36*(1-OFFSET(Mortality_Projection!$D$9,N($A36="Female")*101+Existing_Cohort!$B36+Existing_Cohort!P$4-1,MATCH(P$5, Mortality_Projection!$D$8:$BJ$8, 0)-1))</f>
        <v>12146.67800433523</v>
      </c>
      <c r="Q36" s="67">
        <f ca="1">P36*(1-OFFSET(Mortality_Projection!$D$9,N($A36="Female")*101+Existing_Cohort!$B36+Existing_Cohort!Q$4-1,MATCH(Q$5, Mortality_Projection!$D$8:$BJ$8, 0)-1))</f>
        <v>12124.229331203127</v>
      </c>
      <c r="R36" s="67">
        <f ca="1">Q36*(1-OFFSET(Mortality_Projection!$D$9,N($A36="Female")*101+Existing_Cohort!$B36+Existing_Cohort!R$4-1,MATCH(R$5, Mortality_Projection!$D$8:$BJ$8, 0)-1))</f>
        <v>12099.837357347467</v>
      </c>
      <c r="S36" s="67">
        <f ca="1">R36*(1-OFFSET(Mortality_Projection!$D$9,N($A36="Female")*101+Existing_Cohort!$B36+Existing_Cohort!S$4-1,MATCH(S$5, Mortality_Projection!$D$8:$BJ$8, 0)-1))</f>
        <v>12073.300731491079</v>
      </c>
      <c r="T36" s="67">
        <f ca="1">S36*(1-OFFSET(Mortality_Projection!$D$9,N($A36="Female")*101+Existing_Cohort!$B36+Existing_Cohort!T$4-1,MATCH(T$5, Mortality_Projection!$D$8:$BJ$8, 0)-1))</f>
        <v>12044.409240478721</v>
      </c>
      <c r="U36" s="67">
        <f ca="1">T36*(1-OFFSET(Mortality_Projection!$D$9,N($A36="Female")*101+Existing_Cohort!$B36+Existing_Cohort!U$4-1,MATCH(U$5, Mortality_Projection!$D$8:$BJ$8, 0)-1))</f>
        <v>12012.984163179486</v>
      </c>
      <c r="V36" s="67">
        <f ca="1">U36*(1-OFFSET(Mortality_Projection!$D$9,N($A36="Female")*101+Existing_Cohort!$B36+Existing_Cohort!V$4-1,MATCH(V$5, Mortality_Projection!$D$8:$BJ$8, 0)-1))</f>
        <v>11978.867579768574</v>
      </c>
      <c r="W36" s="67">
        <f ca="1">V36*(1-OFFSET(Mortality_Projection!$D$9,N($A36="Female")*101+Existing_Cohort!$B36+Existing_Cohort!W$4-1,MATCH(W$5, Mortality_Projection!$D$8:$BJ$8, 0)-1))</f>
        <v>11941.950404938045</v>
      </c>
      <c r="X36" s="67">
        <f ca="1">W36*(1-OFFSET(Mortality_Projection!$D$9,N($A36="Female")*101+Existing_Cohort!$B36+Existing_Cohort!X$4-1,MATCH(X$5, Mortality_Projection!$D$8:$BJ$8, 0)-1))</f>
        <v>11902.151406684949</v>
      </c>
      <c r="Y36" s="67">
        <f ca="1">X36*(1-OFFSET(Mortality_Projection!$D$9,N($A36="Female")*101+Existing_Cohort!$B36+Existing_Cohort!Y$4-1,MATCH(Y$5, Mortality_Projection!$D$8:$BJ$8, 0)-1))</f>
        <v>11859.397619502724</v>
      </c>
      <c r="Z36" s="67">
        <f ca="1">Y36*(1-OFFSET(Mortality_Projection!$D$9,N($A36="Female")*101+Existing_Cohort!$B36+Existing_Cohort!Z$4-1,MATCH(Z$5, Mortality_Projection!$D$8:$BJ$8, 0)-1))</f>
        <v>11813.660716196975</v>
      </c>
      <c r="AA36" s="67">
        <f ca="1">Z36*(1-OFFSET(Mortality_Projection!$D$9,N($A36="Female")*101+Existing_Cohort!$B36+Existing_Cohort!AA$4-1,MATCH(AA$5, Mortality_Projection!$D$8:$BJ$8, 0)-1))</f>
        <v>11764.927783717865</v>
      </c>
      <c r="AB36" s="67">
        <f ca="1">AA36*(1-OFFSET(Mortality_Projection!$D$9,N($A36="Female")*101+Existing_Cohort!$B36+Existing_Cohort!AB$4-1,MATCH(AB$5, Mortality_Projection!$D$8:$BJ$8, 0)-1))</f>
        <v>11713.218298239557</v>
      </c>
      <c r="AC36" s="67">
        <f ca="1">AB36*(1-OFFSET(Mortality_Projection!$D$9,N($A36="Female")*101+Existing_Cohort!$B36+Existing_Cohort!AC$4-1,MATCH(AC$5, Mortality_Projection!$D$8:$BJ$8, 0)-1))</f>
        <v>11658.573585030872</v>
      </c>
      <c r="AD36" s="67">
        <f ca="1">AC36*(1-OFFSET(Mortality_Projection!$D$9,N($A36="Female")*101+Existing_Cohort!$B36+Existing_Cohort!AD$4-1,MATCH(AD$5, Mortality_Projection!$D$8:$BJ$8, 0)-1))</f>
        <v>11601.012851885052</v>
      </c>
      <c r="AE36" s="67">
        <f ca="1">AD36*(1-OFFSET(Mortality_Projection!$D$9,N($A36="Female")*101+Existing_Cohort!$B36+Existing_Cohort!AE$4-1,MATCH(AE$5, Mortality_Projection!$D$8:$BJ$8, 0)-1))</f>
        <v>11540.367038553903</v>
      </c>
      <c r="AF36" s="67">
        <f ca="1">AE36*(1-OFFSET(Mortality_Projection!$D$9,N($A36="Female")*101+Existing_Cohort!$B36+Existing_Cohort!AF$4-1,MATCH(AF$5, Mortality_Projection!$D$8:$BJ$8, 0)-1))</f>
        <v>11476.251369828569</v>
      </c>
      <c r="AG36" s="67">
        <f ca="1">AF36*(1-OFFSET(Mortality_Projection!$D$9,N($A36="Female")*101+Existing_Cohort!$B36+Existing_Cohort!AG$4-1,MATCH(AG$5, Mortality_Projection!$D$8:$BJ$8, 0)-1))</f>
        <v>11408.090578273792</v>
      </c>
      <c r="AH36" s="67">
        <f ca="1">AG36*(1-OFFSET(Mortality_Projection!$D$9,N($A36="Female")*101+Existing_Cohort!$B36+Existing_Cohort!AH$4-1,MATCH(AH$5, Mortality_Projection!$D$8:$BJ$8, 0)-1))</f>
        <v>11335.072108550943</v>
      </c>
      <c r="AI36" s="67">
        <f ca="1">AH36*(1-OFFSET(Mortality_Projection!$D$9,N($A36="Female")*101+Existing_Cohort!$B36+Existing_Cohort!AI$4-1,MATCH(AI$5, Mortality_Projection!$D$8:$BJ$8, 0)-1))</f>
        <v>11256.278385204472</v>
      </c>
      <c r="AJ36" s="67">
        <f ca="1">AI36*(1-OFFSET(Mortality_Projection!$D$9,N($A36="Female")*101+Existing_Cohort!$B36+Existing_Cohort!AJ$4-1,MATCH(AJ$5, Mortality_Projection!$D$8:$BJ$8, 0)-1))</f>
        <v>11170.755725603711</v>
      </c>
      <c r="AK36" s="67">
        <f ca="1">AJ36*(1-OFFSET(Mortality_Projection!$D$9,N($A36="Female")*101+Existing_Cohort!$B36+Existing_Cohort!AK$4-1,MATCH(AK$5, Mortality_Projection!$D$8:$BJ$8, 0)-1))</f>
        <v>11077.578895856968</v>
      </c>
      <c r="AL36" s="67">
        <f ca="1">AK36*(1-OFFSET(Mortality_Projection!$D$9,N($A36="Female")*101+Existing_Cohort!$B36+Existing_Cohort!AL$4-1,MATCH(AL$5, Mortality_Projection!$D$8:$BJ$8, 0)-1))</f>
        <v>10975.814957120285</v>
      </c>
      <c r="AM36" s="67">
        <f ca="1">AL36*(1-OFFSET(Mortality_Projection!$D$9,N($A36="Female")*101+Existing_Cohort!$B36+Existing_Cohort!AM$4-1,MATCH(AM$5, Mortality_Projection!$D$8:$BJ$8, 0)-1))</f>
        <v>10864.507278626594</v>
      </c>
      <c r="AN36" s="67">
        <f ca="1">AM36*(1-OFFSET(Mortality_Projection!$D$9,N($A36="Female")*101+Existing_Cohort!$B36+Existing_Cohort!AN$4-1,MATCH(AN$5, Mortality_Projection!$D$8:$BJ$8, 0)-1))</f>
        <v>10742.614410054135</v>
      </c>
      <c r="AO36" s="67">
        <f ca="1">AN36*(1-OFFSET(Mortality_Projection!$D$9,N($A36="Female")*101+Existing_Cohort!$B36+Existing_Cohort!AO$4-1,MATCH(AO$5, Mortality_Projection!$D$8:$BJ$8, 0)-1))</f>
        <v>10608.994586092205</v>
      </c>
      <c r="AP36" s="67">
        <f ca="1">AO36*(1-OFFSET(Mortality_Projection!$D$9,N($A36="Female")*101+Existing_Cohort!$B36+Existing_Cohort!AP$4-1,MATCH(AP$5, Mortality_Projection!$D$8:$BJ$8, 0)-1))</f>
        <v>10462.424928096865</v>
      </c>
      <c r="AQ36" s="67">
        <f ca="1">AP36*(1-OFFSET(Mortality_Projection!$D$9,N($A36="Female")*101+Existing_Cohort!$B36+Existing_Cohort!AQ$4-1,MATCH(AQ$5, Mortality_Projection!$D$8:$BJ$8, 0)-1))</f>
        <v>10301.625362378849</v>
      </c>
      <c r="AR36" s="67">
        <f ca="1">AQ36*(1-OFFSET(Mortality_Projection!$D$9,N($A36="Female")*101+Existing_Cohort!$B36+Existing_Cohort!AR$4-1,MATCH(AR$5, Mortality_Projection!$D$8:$BJ$8, 0)-1))</f>
        <v>10125.345340570411</v>
      </c>
      <c r="AS36" s="67">
        <f ca="1">AR36*(1-OFFSET(Mortality_Projection!$D$9,N($A36="Female")*101+Existing_Cohort!$B36+Existing_Cohort!AS$4-1,MATCH(AS$5, Mortality_Projection!$D$8:$BJ$8, 0)-1))</f>
        <v>9932.4591117888303</v>
      </c>
      <c r="AT36" s="67">
        <f ca="1">AS36*(1-OFFSET(Mortality_Projection!$D$9,N($A36="Female")*101+Existing_Cohort!$B36+Existing_Cohort!AT$4-1,MATCH(AT$5, Mortality_Projection!$D$8:$BJ$8, 0)-1))</f>
        <v>9722.0656863188469</v>
      </c>
      <c r="AU36" s="67">
        <f ca="1">AT36*(1-OFFSET(Mortality_Projection!$D$9,N($A36="Female")*101+Existing_Cohort!$B36+Existing_Cohort!AU$4-1,MATCH(AU$5, Mortality_Projection!$D$8:$BJ$8, 0)-1))</f>
        <v>9493.524497667222</v>
      </c>
      <c r="AV36" s="67">
        <f ca="1">AU36*(1-OFFSET(Mortality_Projection!$D$9,N($A36="Female")*101+Existing_Cohort!$B36+Existing_Cohort!AV$4-1,MATCH(AV$5, Mortality_Projection!$D$8:$BJ$8, 0)-1))</f>
        <v>9246.4589228061159</v>
      </c>
      <c r="AW36" s="67">
        <f ca="1">AV36*(1-OFFSET(Mortality_Projection!$D$9,N($A36="Female")*101+Existing_Cohort!$B36+Existing_Cohort!AW$4-1,MATCH(AW$5, Mortality_Projection!$D$8:$BJ$8, 0)-1))</f>
        <v>8980.7551271566335</v>
      </c>
      <c r="AX36" s="67">
        <f ca="1">AW36*(1-OFFSET(Mortality_Projection!$D$9,N($A36="Female")*101+Existing_Cohort!$B36+Existing_Cohort!AX$4-1,MATCH(AX$5, Mortality_Projection!$D$8:$BJ$8, 0)-1))</f>
        <v>8696.5310740389377</v>
      </c>
      <c r="AY36" s="67">
        <f ca="1">AX36*(1-OFFSET(Mortality_Projection!$D$9,N($A36="Female")*101+Existing_Cohort!$B36+Existing_Cohort!AY$4-1,MATCH(AY$5, Mortality_Projection!$D$8:$BJ$8, 0)-1))</f>
        <v>8394.1193188653269</v>
      </c>
      <c r="AZ36" s="67">
        <f ca="1">AY36*(1-OFFSET(Mortality_Projection!$D$9,N($A36="Female")*101+Existing_Cohort!$B36+Existing_Cohort!AZ$4-1,MATCH(AZ$5, Mortality_Projection!$D$8:$BJ$8, 0)-1))</f>
        <v>8074.0718879630067</v>
      </c>
      <c r="BA36" s="179">
        <f ca="1">AZ36*(1-OFFSET(Mortality_Projection!$D$9,N($A36="Female")*101+Existing_Cohort!$B36+Existing_Cohort!BA$4-1,MATCH(BA$5, Mortality_Projection!$D$8:$BJ$8, 0)-1))</f>
        <v>7737.1732696271256</v>
      </c>
      <c r="BC36" s="67">
        <f t="shared" ca="1" si="22"/>
        <v>9.7146245316762361</v>
      </c>
    </row>
    <row r="37" spans="1:55" x14ac:dyDescent="0.35">
      <c r="A37" s="159" t="s">
        <v>31</v>
      </c>
      <c r="B37">
        <f t="shared" si="23"/>
        <v>31</v>
      </c>
      <c r="C37" s="67">
        <f ca="1">OFFSET(HIST_CHN_Population_Males!$L$17,MATCH(Input!$D$4,HIST_CHN_Population_Males!$K$18:$K$89,0), $B37)</f>
        <v>13347.8115</v>
      </c>
      <c r="D37" s="67">
        <f ca="1">C37*(1-OFFSET(Mortality_Projection!$D$9,N($A37="Female")*101+Existing_Cohort!$B37+Existing_Cohort!D$4-1,MATCH(D$5, Mortality_Projection!$D$8:$BJ$8, 0)-1))</f>
        <v>13336.635918017415</v>
      </c>
      <c r="E37" s="67">
        <f ca="1">D37*(1-OFFSET(Mortality_Projection!$D$9,N($A37="Female")*101+Existing_Cohort!$B37+Existing_Cohort!E$4-1,MATCH(E$5, Mortality_Projection!$D$8:$BJ$8, 0)-1))</f>
        <v>13324.868331690426</v>
      </c>
      <c r="F37" s="67">
        <f ca="1">E37*(1-OFFSET(Mortality_Projection!$D$9,N($A37="Female")*101+Existing_Cohort!$B37+Existing_Cohort!F$4-1,MATCH(F$5, Mortality_Projection!$D$8:$BJ$8, 0)-1))</f>
        <v>13312.435499449637</v>
      </c>
      <c r="G37" s="67">
        <f ca="1">F37*(1-OFFSET(Mortality_Projection!$D$9,N($A37="Female")*101+Existing_Cohort!$B37+Existing_Cohort!G$4-1,MATCH(G$5, Mortality_Projection!$D$8:$BJ$8, 0)-1))</f>
        <v>13299.280084204385</v>
      </c>
      <c r="H37" s="67">
        <f ca="1">G37*(1-OFFSET(Mortality_Projection!$D$9,N($A37="Female")*101+Existing_Cohort!$B37+Existing_Cohort!H$4-1,MATCH(H$5, Mortality_Projection!$D$8:$BJ$8, 0)-1))</f>
        <v>13285.334858119571</v>
      </c>
      <c r="I37" s="67">
        <f ca="1">H37*(1-OFFSET(Mortality_Projection!$D$9,N($A37="Female")*101+Existing_Cohort!$B37+Existing_Cohort!I$4-1,MATCH(I$5, Mortality_Projection!$D$8:$BJ$8, 0)-1))</f>
        <v>13270.510915444751</v>
      </c>
      <c r="J37" s="67">
        <f ca="1">I37*(1-OFFSET(Mortality_Projection!$D$9,N($A37="Female")*101+Existing_Cohort!$B37+Existing_Cohort!J$4-1,MATCH(J$5, Mortality_Projection!$D$8:$BJ$8, 0)-1))</f>
        <v>13254.723389786248</v>
      </c>
      <c r="K37" s="67">
        <f ca="1">J37*(1-OFFSET(Mortality_Projection!$D$9,N($A37="Female")*101+Existing_Cohort!$B37+Existing_Cohort!K$4-1,MATCH(K$5, Mortality_Projection!$D$8:$BJ$8, 0)-1))</f>
        <v>13237.867244504512</v>
      </c>
      <c r="L37" s="67">
        <f ca="1">K37*(1-OFFSET(Mortality_Projection!$D$9,N($A37="Female")*101+Existing_Cohort!$B37+Existing_Cohort!L$4-1,MATCH(L$5, Mortality_Projection!$D$8:$BJ$8, 0)-1))</f>
        <v>13219.794641147457</v>
      </c>
      <c r="M37" s="67">
        <f ca="1">L37*(1-OFFSET(Mortality_Projection!$D$9,N($A37="Female")*101+Existing_Cohort!$B37+Existing_Cohort!M$4-1,MATCH(M$5, Mortality_Projection!$D$8:$BJ$8, 0)-1))</f>
        <v>13200.352749494023</v>
      </c>
      <c r="N37" s="67">
        <f ca="1">M37*(1-OFFSET(Mortality_Projection!$D$9,N($A37="Female")*101+Existing_Cohort!$B37+Existing_Cohort!N$4-1,MATCH(N$5, Mortality_Projection!$D$8:$BJ$8, 0)-1))</f>
        <v>13179.38434044178</v>
      </c>
      <c r="O37" s="67">
        <f ca="1">N37*(1-OFFSET(Mortality_Projection!$D$9,N($A37="Female")*101+Existing_Cohort!$B37+Existing_Cohort!O$4-1,MATCH(O$5, Mortality_Projection!$D$8:$BJ$8, 0)-1))</f>
        <v>13156.693974805738</v>
      </c>
      <c r="P37" s="67">
        <f ca="1">O37*(1-OFFSET(Mortality_Projection!$D$9,N($A37="Female")*101+Existing_Cohort!$B37+Existing_Cohort!P$4-1,MATCH(P$5, Mortality_Projection!$D$8:$BJ$8, 0)-1))</f>
        <v>13132.095778851341</v>
      </c>
      <c r="Q37" s="67">
        <f ca="1">P37*(1-OFFSET(Mortality_Projection!$D$9,N($A37="Female")*101+Existing_Cohort!$B37+Existing_Cohort!Q$4-1,MATCH(Q$5, Mortality_Projection!$D$8:$BJ$8, 0)-1))</f>
        <v>13105.368781457804</v>
      </c>
      <c r="R37" s="67">
        <f ca="1">Q37*(1-OFFSET(Mortality_Projection!$D$9,N($A37="Female")*101+Existing_Cohort!$B37+Existing_Cohort!R$4-1,MATCH(R$5, Mortality_Projection!$D$8:$BJ$8, 0)-1))</f>
        <v>13076.292508222896</v>
      </c>
      <c r="S37" s="67">
        <f ca="1">R37*(1-OFFSET(Mortality_Projection!$D$9,N($A37="Female")*101+Existing_Cohort!$B37+Existing_Cohort!S$4-1,MATCH(S$5, Mortality_Projection!$D$8:$BJ$8, 0)-1))</f>
        <v>13044.636810523038</v>
      </c>
      <c r="T37" s="67">
        <f ca="1">S37*(1-OFFSET(Mortality_Projection!$D$9,N($A37="Female")*101+Existing_Cohort!$B37+Existing_Cohort!T$4-1,MATCH(T$5, Mortality_Projection!$D$8:$BJ$8, 0)-1))</f>
        <v>13010.206085371707</v>
      </c>
      <c r="U37" s="67">
        <f ca="1">T37*(1-OFFSET(Mortality_Projection!$D$9,N($A37="Female")*101+Existing_Cohort!$B37+Existing_Cohort!U$4-1,MATCH(U$5, Mortality_Projection!$D$8:$BJ$8, 0)-1))</f>
        <v>12972.827562900691</v>
      </c>
      <c r="V37" s="67">
        <f ca="1">U37*(1-OFFSET(Mortality_Projection!$D$9,N($A37="Female")*101+Existing_Cohort!$B37+Existing_Cohort!V$4-1,MATCH(V$5, Mortality_Projection!$D$8:$BJ$8, 0)-1))</f>
        <v>12932.382020311072</v>
      </c>
      <c r="W37" s="67">
        <f ca="1">V37*(1-OFFSET(Mortality_Projection!$D$9,N($A37="Female")*101+Existing_Cohort!$B37+Existing_Cohort!W$4-1,MATCH(W$5, Mortality_Projection!$D$8:$BJ$8, 0)-1))</f>
        <v>12888.780791494306</v>
      </c>
      <c r="X37" s="67">
        <f ca="1">W37*(1-OFFSET(Mortality_Projection!$D$9,N($A37="Female")*101+Existing_Cohort!$B37+Existing_Cohort!X$4-1,MATCH(X$5, Mortality_Projection!$D$8:$BJ$8, 0)-1))</f>
        <v>12841.94430760495</v>
      </c>
      <c r="Y37" s="67">
        <f ca="1">X37*(1-OFFSET(Mortality_Projection!$D$9,N($A37="Female")*101+Existing_Cohort!$B37+Existing_Cohort!Y$4-1,MATCH(Y$5, Mortality_Projection!$D$8:$BJ$8, 0)-1))</f>
        <v>12791.841941638755</v>
      </c>
      <c r="Z37" s="67">
        <f ca="1">Y37*(1-OFFSET(Mortality_Projection!$D$9,N($A37="Female")*101+Existing_Cohort!$B37+Existing_Cohort!Z$4-1,MATCH(Z$5, Mortality_Projection!$D$8:$BJ$8, 0)-1))</f>
        <v>12738.459988146529</v>
      </c>
      <c r="AA37" s="67">
        <f ca="1">Z37*(1-OFFSET(Mortality_Projection!$D$9,N($A37="Female")*101+Existing_Cohort!$B37+Existing_Cohort!AA$4-1,MATCH(AA$5, Mortality_Projection!$D$8:$BJ$8, 0)-1))</f>
        <v>12681.820254237129</v>
      </c>
      <c r="AB37" s="67">
        <f ca="1">AA37*(1-OFFSET(Mortality_Projection!$D$9,N($A37="Female")*101+Existing_Cohort!$B37+Existing_Cohort!AB$4-1,MATCH(AB$5, Mortality_Projection!$D$8:$BJ$8, 0)-1))</f>
        <v>12621.968506955271</v>
      </c>
      <c r="AC37" s="67">
        <f ca="1">AB37*(1-OFFSET(Mortality_Projection!$D$9,N($A37="Female")*101+Existing_Cohort!$B37+Existing_Cohort!AC$4-1,MATCH(AC$5, Mortality_Projection!$D$8:$BJ$8, 0)-1))</f>
        <v>12558.926313219346</v>
      </c>
      <c r="AD37" s="67">
        <f ca="1">AC37*(1-OFFSET(Mortality_Projection!$D$9,N($A37="Female")*101+Existing_Cohort!$B37+Existing_Cohort!AD$4-1,MATCH(AD$5, Mortality_Projection!$D$8:$BJ$8, 0)-1))</f>
        <v>12492.509083732884</v>
      </c>
      <c r="AE37" s="67">
        <f ca="1">AD37*(1-OFFSET(Mortality_Projection!$D$9,N($A37="Female")*101+Existing_Cohort!$B37+Existing_Cohort!AE$4-1,MATCH(AE$5, Mortality_Projection!$D$8:$BJ$8, 0)-1))</f>
        <v>12422.296079641073</v>
      </c>
      <c r="AF37" s="67">
        <f ca="1">AE37*(1-OFFSET(Mortality_Projection!$D$9,N($A37="Female")*101+Existing_Cohort!$B37+Existing_Cohort!AF$4-1,MATCH(AF$5, Mortality_Projection!$D$8:$BJ$8, 0)-1))</f>
        <v>12347.658117091956</v>
      </c>
      <c r="AG37" s="67">
        <f ca="1">AF37*(1-OFFSET(Mortality_Projection!$D$9,N($A37="Female")*101+Existing_Cohort!$B37+Existing_Cohort!AG$4-1,MATCH(AG$5, Mortality_Projection!$D$8:$BJ$8, 0)-1))</f>
        <v>12267.70641961108</v>
      </c>
      <c r="AH37" s="67">
        <f ca="1">AG37*(1-OFFSET(Mortality_Projection!$D$9,N($A37="Female")*101+Existing_Cohort!$B37+Existing_Cohort!AH$4-1,MATCH(AH$5, Mortality_Projection!$D$8:$BJ$8, 0)-1))</f>
        <v>12181.437564072457</v>
      </c>
      <c r="AI37" s="67">
        <f ca="1">AH37*(1-OFFSET(Mortality_Projection!$D$9,N($A37="Female")*101+Existing_Cohort!$B37+Existing_Cohort!AI$4-1,MATCH(AI$5, Mortality_Projection!$D$8:$BJ$8, 0)-1))</f>
        <v>12087.809025898961</v>
      </c>
      <c r="AJ37" s="67">
        <f ca="1">AI37*(1-OFFSET(Mortality_Projection!$D$9,N($A37="Female")*101+Existing_Cohort!$B37+Existing_Cohort!AJ$4-1,MATCH(AJ$5, Mortality_Projection!$D$8:$BJ$8, 0)-1))</f>
        <v>11985.809937297438</v>
      </c>
      <c r="AK37" s="67">
        <f ca="1">AJ37*(1-OFFSET(Mortality_Projection!$D$9,N($A37="Female")*101+Existing_Cohort!$B37+Existing_Cohort!AK$4-1,MATCH(AK$5, Mortality_Projection!$D$8:$BJ$8, 0)-1))</f>
        <v>11874.4215877386</v>
      </c>
      <c r="AL37" s="67">
        <f ca="1">AK37*(1-OFFSET(Mortality_Projection!$D$9,N($A37="Female")*101+Existing_Cohort!$B37+Existing_Cohort!AL$4-1,MATCH(AL$5, Mortality_Projection!$D$8:$BJ$8, 0)-1))</f>
        <v>11752.600032771708</v>
      </c>
      <c r="AM37" s="67">
        <f ca="1">AL37*(1-OFFSET(Mortality_Projection!$D$9,N($A37="Female")*101+Existing_Cohort!$B37+Existing_Cohort!AM$4-1,MATCH(AM$5, Mortality_Projection!$D$8:$BJ$8, 0)-1))</f>
        <v>11619.209334747085</v>
      </c>
      <c r="AN37" s="67">
        <f ca="1">AM37*(1-OFFSET(Mortality_Projection!$D$9,N($A37="Female")*101+Existing_Cohort!$B37+Existing_Cohort!AN$4-1,MATCH(AN$5, Mortality_Projection!$D$8:$BJ$8, 0)-1))</f>
        <v>11473.004811118954</v>
      </c>
      <c r="AO37" s="67">
        <f ca="1">AN37*(1-OFFSET(Mortality_Projection!$D$9,N($A37="Female")*101+Existing_Cohort!$B37+Existing_Cohort!AO$4-1,MATCH(AO$5, Mortality_Projection!$D$8:$BJ$8, 0)-1))</f>
        <v>11312.654299942176</v>
      </c>
      <c r="AP37" s="67">
        <f ca="1">AO37*(1-OFFSET(Mortality_Projection!$D$9,N($A37="Female")*101+Existing_Cohort!$B37+Existing_Cohort!AP$4-1,MATCH(AP$5, Mortality_Projection!$D$8:$BJ$8, 0)-1))</f>
        <v>11136.764619893154</v>
      </c>
      <c r="AQ37" s="67">
        <f ca="1">AP37*(1-OFFSET(Mortality_Projection!$D$9,N($A37="Female")*101+Existing_Cohort!$B37+Existing_Cohort!AQ$4-1,MATCH(AQ$5, Mortality_Projection!$D$8:$BJ$8, 0)-1))</f>
        <v>10943.97674737454</v>
      </c>
      <c r="AR37" s="67">
        <f ca="1">AQ37*(1-OFFSET(Mortality_Projection!$D$9,N($A37="Female")*101+Existing_Cohort!$B37+Existing_Cohort!AR$4-1,MATCH(AR$5, Mortality_Projection!$D$8:$BJ$8, 0)-1))</f>
        <v>10733.070295452262</v>
      </c>
      <c r="AS37" s="67">
        <f ca="1">AR37*(1-OFFSET(Mortality_Projection!$D$9,N($A37="Female")*101+Existing_Cohort!$B37+Existing_Cohort!AS$4-1,MATCH(AS$5, Mortality_Projection!$D$8:$BJ$8, 0)-1))</f>
        <v>10503.073026705704</v>
      </c>
      <c r="AT37" s="67">
        <f ca="1">AS37*(1-OFFSET(Mortality_Projection!$D$9,N($A37="Female")*101+Existing_Cohort!$B37+Existing_Cohort!AT$4-1,MATCH(AT$5, Mortality_Projection!$D$8:$BJ$8, 0)-1))</f>
        <v>10253.299939221624</v>
      </c>
      <c r="AU37" s="67">
        <f ca="1">AT37*(1-OFFSET(Mortality_Projection!$D$9,N($A37="Female")*101+Existing_Cohort!$B37+Existing_Cohort!AU$4-1,MATCH(AU$5, Mortality_Projection!$D$8:$BJ$8, 0)-1))</f>
        <v>9983.3571384050429</v>
      </c>
      <c r="AV37" s="67">
        <f ca="1">AU37*(1-OFFSET(Mortality_Projection!$D$9,N($A37="Female")*101+Existing_Cohort!$B37+Existing_Cohort!AV$4-1,MATCH(AV$5, Mortality_Projection!$D$8:$BJ$8, 0)-1))</f>
        <v>9693.1405398389179</v>
      </c>
      <c r="AW37" s="67">
        <f ca="1">AV37*(1-OFFSET(Mortality_Projection!$D$9,N($A37="Female")*101+Existing_Cohort!$B37+Existing_Cohort!AW$4-1,MATCH(AW$5, Mortality_Projection!$D$8:$BJ$8, 0)-1))</f>
        <v>9382.8019307418999</v>
      </c>
      <c r="AX37" s="67">
        <f ca="1">AW37*(1-OFFSET(Mortality_Projection!$D$9,N($A37="Female")*101+Existing_Cohort!$B37+Existing_Cohort!AX$4-1,MATCH(AX$5, Mortality_Projection!$D$8:$BJ$8, 0)-1))</f>
        <v>9052.7300782660532</v>
      </c>
      <c r="AY37" s="67">
        <f ca="1">AX37*(1-OFFSET(Mortality_Projection!$D$9,N($A37="Female")*101+Existing_Cohort!$B37+Existing_Cohort!AY$4-1,MATCH(AY$5, Mortality_Projection!$D$8:$BJ$8, 0)-1))</f>
        <v>8703.555911991838</v>
      </c>
      <c r="AZ37" s="67">
        <f ca="1">AY37*(1-OFFSET(Mortality_Projection!$D$9,N($A37="Female")*101+Existing_Cohort!$B37+Existing_Cohort!AZ$4-1,MATCH(AZ$5, Mortality_Projection!$D$8:$BJ$8, 0)-1))</f>
        <v>8336.1664729266304</v>
      </c>
      <c r="BA37" s="179">
        <f ca="1">AZ37*(1-OFFSET(Mortality_Projection!$D$9,N($A37="Female")*101+Existing_Cohort!$B37+Existing_Cohort!BA$4-1,MATCH(BA$5, Mortality_Projection!$D$8:$BJ$8, 0)-1))</f>
        <v>7951.7716465419435</v>
      </c>
      <c r="BC37" s="67">
        <f t="shared" ca="1" si="22"/>
        <v>11.175581982584845</v>
      </c>
    </row>
    <row r="38" spans="1:55" x14ac:dyDescent="0.35">
      <c r="A38" s="159" t="s">
        <v>31</v>
      </c>
      <c r="B38">
        <f t="shared" si="23"/>
        <v>32</v>
      </c>
      <c r="C38" s="67">
        <f ca="1">OFFSET(HIST_CHN_Population_Males!$L$17,MATCH(Input!$D$4,HIST_CHN_Population_Males!$K$18:$K$89,0), $B38)</f>
        <v>12843.423000000001</v>
      </c>
      <c r="D38" s="67">
        <f ca="1">C38*(1-OFFSET(Mortality_Projection!$D$9,N($A38="Female")*101+Existing_Cohort!$B38+Existing_Cohort!D$4-1,MATCH(D$5, Mortality_Projection!$D$8:$BJ$8, 0)-1))</f>
        <v>12831.958761557145</v>
      </c>
      <c r="E38" s="67">
        <f ca="1">D38*(1-OFFSET(Mortality_Projection!$D$9,N($A38="Female")*101+Existing_Cohort!$B38+Existing_Cohort!E$4-1,MATCH(E$5, Mortality_Projection!$D$8:$BJ$8, 0)-1))</f>
        <v>12819.846550525603</v>
      </c>
      <c r="F38" s="67">
        <f ca="1">E38*(1-OFFSET(Mortality_Projection!$D$9,N($A38="Female")*101+Existing_Cohort!$B38+Existing_Cohort!F$4-1,MATCH(F$5, Mortality_Projection!$D$8:$BJ$8, 0)-1))</f>
        <v>12807.030529902591</v>
      </c>
      <c r="G38" s="67">
        <f ca="1">F38*(1-OFFSET(Mortality_Projection!$D$9,N($A38="Female")*101+Existing_Cohort!$B38+Existing_Cohort!G$4-1,MATCH(G$5, Mortality_Projection!$D$8:$BJ$8, 0)-1))</f>
        <v>12793.445230994263</v>
      </c>
      <c r="H38" s="67">
        <f ca="1">G38*(1-OFFSET(Mortality_Projection!$D$9,N($A38="Female")*101+Existing_Cohort!$B38+Existing_Cohort!H$4-1,MATCH(H$5, Mortality_Projection!$D$8:$BJ$8, 0)-1))</f>
        <v>12779.00407157976</v>
      </c>
      <c r="I38" s="67">
        <f ca="1">H38*(1-OFFSET(Mortality_Projection!$D$9,N($A38="Female")*101+Existing_Cohort!$B38+Existing_Cohort!I$4-1,MATCH(I$5, Mortality_Projection!$D$8:$BJ$8, 0)-1))</f>
        <v>12763.624410654134</v>
      </c>
      <c r="J38" s="67">
        <f ca="1">I38*(1-OFFSET(Mortality_Projection!$D$9,N($A38="Female")*101+Existing_Cohort!$B38+Existing_Cohort!J$4-1,MATCH(J$5, Mortality_Projection!$D$8:$BJ$8, 0)-1))</f>
        <v>12747.203965026454</v>
      </c>
      <c r="K38" s="67">
        <f ca="1">J38*(1-OFFSET(Mortality_Projection!$D$9,N($A38="Female")*101+Existing_Cohort!$B38+Existing_Cohort!K$4-1,MATCH(K$5, Mortality_Projection!$D$8:$BJ$8, 0)-1))</f>
        <v>12729.598765277629</v>
      </c>
      <c r="L38" s="67">
        <f ca="1">K38*(1-OFFSET(Mortality_Projection!$D$9,N($A38="Female")*101+Existing_Cohort!$B38+Existing_Cohort!L$4-1,MATCH(L$5, Mortality_Projection!$D$8:$BJ$8, 0)-1))</f>
        <v>12710.659991734017</v>
      </c>
      <c r="M38" s="67">
        <f ca="1">L38*(1-OFFSET(Mortality_Projection!$D$9,N($A38="Female")*101+Existing_Cohort!$B38+Existing_Cohort!M$4-1,MATCH(M$5, Mortality_Projection!$D$8:$BJ$8, 0)-1))</f>
        <v>12690.234554062457</v>
      </c>
      <c r="N38" s="67">
        <f ca="1">M38*(1-OFFSET(Mortality_Projection!$D$9,N($A38="Female")*101+Existing_Cohort!$B38+Existing_Cohort!N$4-1,MATCH(N$5, Mortality_Projection!$D$8:$BJ$8, 0)-1))</f>
        <v>12668.132158524157</v>
      </c>
      <c r="O38" s="67">
        <f ca="1">N38*(1-OFFSET(Mortality_Projection!$D$9,N($A38="Female")*101+Existing_Cohort!$B38+Existing_Cohort!O$4-1,MATCH(O$5, Mortality_Projection!$D$8:$BJ$8, 0)-1))</f>
        <v>12644.17185057242</v>
      </c>
      <c r="P38" s="67">
        <f ca="1">O38*(1-OFFSET(Mortality_Projection!$D$9,N($A38="Female")*101+Existing_Cohort!$B38+Existing_Cohort!P$4-1,MATCH(P$5, Mortality_Projection!$D$8:$BJ$8, 0)-1))</f>
        <v>12618.138513238995</v>
      </c>
      <c r="Q38" s="67">
        <f ca="1">P38*(1-OFFSET(Mortality_Projection!$D$9,N($A38="Female")*101+Existing_Cohort!$B38+Existing_Cohort!Q$4-1,MATCH(Q$5, Mortality_Projection!$D$8:$BJ$8, 0)-1))</f>
        <v>12589.81754403227</v>
      </c>
      <c r="R38" s="67">
        <f ca="1">Q38*(1-OFFSET(Mortality_Projection!$D$9,N($A38="Female")*101+Existing_Cohort!$B38+Existing_Cohort!R$4-1,MATCH(R$5, Mortality_Projection!$D$8:$BJ$8, 0)-1))</f>
        <v>12558.984952775196</v>
      </c>
      <c r="S38" s="67">
        <f ca="1">R38*(1-OFFSET(Mortality_Projection!$D$9,N($A38="Female")*101+Existing_Cohort!$B38+Existing_Cohort!S$4-1,MATCH(S$5, Mortality_Projection!$D$8:$BJ$8, 0)-1))</f>
        <v>12525.450436663275</v>
      </c>
      <c r="T38" s="67">
        <f ca="1">S38*(1-OFFSET(Mortality_Projection!$D$9,N($A38="Female")*101+Existing_Cohort!$B38+Existing_Cohort!T$4-1,MATCH(T$5, Mortality_Projection!$D$8:$BJ$8, 0)-1))</f>
        <v>12489.045973308799</v>
      </c>
      <c r="U38" s="67">
        <f ca="1">T38*(1-OFFSET(Mortality_Projection!$D$9,N($A38="Female")*101+Existing_Cohort!$B38+Existing_Cohort!U$4-1,MATCH(U$5, Mortality_Projection!$D$8:$BJ$8, 0)-1))</f>
        <v>12449.655734733162</v>
      </c>
      <c r="V38" s="67">
        <f ca="1">U38*(1-OFFSET(Mortality_Projection!$D$9,N($A38="Female")*101+Existing_Cohort!$B38+Existing_Cohort!V$4-1,MATCH(V$5, Mortality_Projection!$D$8:$BJ$8, 0)-1))</f>
        <v>12407.193693016228</v>
      </c>
      <c r="W38" s="67">
        <f ca="1">V38*(1-OFFSET(Mortality_Projection!$D$9,N($A38="Female")*101+Existing_Cohort!$B38+Existing_Cohort!W$4-1,MATCH(W$5, Mortality_Projection!$D$8:$BJ$8, 0)-1))</f>
        <v>12361.582720180493</v>
      </c>
      <c r="X38" s="67">
        <f ca="1">W38*(1-OFFSET(Mortality_Projection!$D$9,N($A38="Female")*101+Existing_Cohort!$B38+Existing_Cohort!X$4-1,MATCH(X$5, Mortality_Projection!$D$8:$BJ$8, 0)-1))</f>
        <v>12312.793389701759</v>
      </c>
      <c r="Y38" s="67">
        <f ca="1">X38*(1-OFFSET(Mortality_Projection!$D$9,N($A38="Female")*101+Existing_Cohort!$B38+Existing_Cohort!Y$4-1,MATCH(Y$5, Mortality_Projection!$D$8:$BJ$8, 0)-1))</f>
        <v>12260.81278871494</v>
      </c>
      <c r="Z38" s="67">
        <f ca="1">Y38*(1-OFFSET(Mortality_Projection!$D$9,N($A38="Female")*101+Existing_Cohort!$B38+Existing_Cohort!Z$4-1,MATCH(Z$5, Mortality_Projection!$D$8:$BJ$8, 0)-1))</f>
        <v>12205.662617549835</v>
      </c>
      <c r="AA38" s="67">
        <f ca="1">Z38*(1-OFFSET(Mortality_Projection!$D$9,N($A38="Female")*101+Existing_Cohort!$B38+Existing_Cohort!AA$4-1,MATCH(AA$5, Mortality_Projection!$D$8:$BJ$8, 0)-1))</f>
        <v>12147.387933484968</v>
      </c>
      <c r="AB38" s="67">
        <f ca="1">AA38*(1-OFFSET(Mortality_Projection!$D$9,N($A38="Female")*101+Existing_Cohort!$B38+Existing_Cohort!AB$4-1,MATCH(AB$5, Mortality_Projection!$D$8:$BJ$8, 0)-1))</f>
        <v>12086.010255756853</v>
      </c>
      <c r="AC38" s="67">
        <f ca="1">AB38*(1-OFFSET(Mortality_Projection!$D$9,N($A38="Female")*101+Existing_Cohort!$B38+Existing_Cohort!AC$4-1,MATCH(AC$5, Mortality_Projection!$D$8:$BJ$8, 0)-1))</f>
        <v>12021.35043028369</v>
      </c>
      <c r="AD38" s="67">
        <f ca="1">AC38*(1-OFFSET(Mortality_Projection!$D$9,N($A38="Female")*101+Existing_Cohort!$B38+Existing_Cohort!AD$4-1,MATCH(AD$5, Mortality_Projection!$D$8:$BJ$8, 0)-1))</f>
        <v>11952.999494525748</v>
      </c>
      <c r="AE38" s="67">
        <f ca="1">AD38*(1-OFFSET(Mortality_Projection!$D$9,N($A38="Female")*101+Existing_Cohort!$B38+Existing_Cohort!AE$4-1,MATCH(AE$5, Mortality_Projection!$D$8:$BJ$8, 0)-1))</f>
        <v>11880.345729186736</v>
      </c>
      <c r="AF38" s="67">
        <f ca="1">AE38*(1-OFFSET(Mortality_Projection!$D$9,N($A38="Female")*101+Existing_Cohort!$B38+Existing_Cohort!AF$4-1,MATCH(AF$5, Mortality_Projection!$D$8:$BJ$8, 0)-1))</f>
        <v>11802.52496374556</v>
      </c>
      <c r="AG38" s="67">
        <f ca="1">AF38*(1-OFFSET(Mortality_Projection!$D$9,N($A38="Female")*101+Existing_Cohort!$B38+Existing_Cohort!AG$4-1,MATCH(AG$5, Mortality_Projection!$D$8:$BJ$8, 0)-1))</f>
        <v>11718.561776432907</v>
      </c>
      <c r="AH38" s="67">
        <f ca="1">AG38*(1-OFFSET(Mortality_Projection!$D$9,N($A38="Female")*101+Existing_Cohort!$B38+Existing_Cohort!AH$4-1,MATCH(AH$5, Mortality_Projection!$D$8:$BJ$8, 0)-1))</f>
        <v>11627.44311327795</v>
      </c>
      <c r="AI38" s="67">
        <f ca="1">AH38*(1-OFFSET(Mortality_Projection!$D$9,N($A38="Female")*101+Existing_Cohort!$B38+Existing_Cohort!AI$4-1,MATCH(AI$5, Mortality_Projection!$D$8:$BJ$8, 0)-1))</f>
        <v>11528.187231722357</v>
      </c>
      <c r="AJ38" s="67">
        <f ca="1">AI38*(1-OFFSET(Mortality_Projection!$D$9,N($A38="Female")*101+Existing_Cohort!$B38+Existing_Cohort!AJ$4-1,MATCH(AJ$5, Mortality_Projection!$D$8:$BJ$8, 0)-1))</f>
        <v>11419.805339240509</v>
      </c>
      <c r="AK38" s="67">
        <f ca="1">AJ38*(1-OFFSET(Mortality_Projection!$D$9,N($A38="Female")*101+Existing_Cohort!$B38+Existing_Cohort!AK$4-1,MATCH(AK$5, Mortality_Projection!$D$8:$BJ$8, 0)-1))</f>
        <v>11301.284777264209</v>
      </c>
      <c r="AL38" s="67">
        <f ca="1">AK38*(1-OFFSET(Mortality_Projection!$D$9,N($A38="Female")*101+Existing_Cohort!$B38+Existing_Cohort!AL$4-1,MATCH(AL$5, Mortality_Projection!$D$8:$BJ$8, 0)-1))</f>
        <v>11171.524210475669</v>
      </c>
      <c r="AM38" s="67">
        <f ca="1">AL38*(1-OFFSET(Mortality_Projection!$D$9,N($A38="Female")*101+Existing_Cohort!$B38+Existing_Cohort!AM$4-1,MATCH(AM$5, Mortality_Projection!$D$8:$BJ$8, 0)-1))</f>
        <v>11029.317532453268</v>
      </c>
      <c r="AN38" s="67">
        <f ca="1">AM38*(1-OFFSET(Mortality_Projection!$D$9,N($A38="Female")*101+Existing_Cohort!$B38+Existing_Cohort!AN$4-1,MATCH(AN$5, Mortality_Projection!$D$8:$BJ$8, 0)-1))</f>
        <v>10873.374800058109</v>
      </c>
      <c r="AO38" s="67">
        <f ca="1">AN38*(1-OFFSET(Mortality_Projection!$D$9,N($A38="Female")*101+Existing_Cohort!$B38+Existing_Cohort!AO$4-1,MATCH(AO$5, Mortality_Projection!$D$8:$BJ$8, 0)-1))</f>
        <v>10702.348253001035</v>
      </c>
      <c r="AP38" s="67">
        <f ca="1">AO38*(1-OFFSET(Mortality_Projection!$D$9,N($A38="Female")*101+Existing_Cohort!$B38+Existing_Cohort!AP$4-1,MATCH(AP$5, Mortality_Projection!$D$8:$BJ$8, 0)-1))</f>
        <v>10514.925171029288</v>
      </c>
      <c r="AQ38" s="67">
        <f ca="1">AP38*(1-OFFSET(Mortality_Projection!$D$9,N($A38="Female")*101+Existing_Cohort!$B38+Existing_Cohort!AQ$4-1,MATCH(AQ$5, Mortality_Projection!$D$8:$BJ$8, 0)-1))</f>
        <v>10309.929723389143</v>
      </c>
      <c r="AR38" s="67">
        <f ca="1">AQ38*(1-OFFSET(Mortality_Projection!$D$9,N($A38="Female")*101+Existing_Cohort!$B38+Existing_Cohort!AR$4-1,MATCH(AR$5, Mortality_Projection!$D$8:$BJ$8, 0)-1))</f>
        <v>10086.429615916904</v>
      </c>
      <c r="AS38" s="67">
        <f ca="1">AR38*(1-OFFSET(Mortality_Projection!$D$9,N($A38="Female")*101+Existing_Cohort!$B38+Existing_Cohort!AS$4-1,MATCH(AS$5, Mortality_Projection!$D$8:$BJ$8, 0)-1))</f>
        <v>9843.7741682126816</v>
      </c>
      <c r="AT38" s="67">
        <f ca="1">AS38*(1-OFFSET(Mortality_Projection!$D$9,N($A38="Female")*101+Existing_Cohort!$B38+Existing_Cohort!AT$4-1,MATCH(AT$5, Mortality_Projection!$D$8:$BJ$8, 0)-1))</f>
        <v>9581.5980942042752</v>
      </c>
      <c r="AU38" s="67">
        <f ca="1">AT38*(1-OFFSET(Mortality_Projection!$D$9,N($A38="Female")*101+Existing_Cohort!$B38+Existing_Cohort!AU$4-1,MATCH(AU$5, Mortality_Projection!$D$8:$BJ$8, 0)-1))</f>
        <v>9299.8202016495379</v>
      </c>
      <c r="AV38" s="67">
        <f ca="1">AU38*(1-OFFSET(Mortality_Projection!$D$9,N($A38="Female")*101+Existing_Cohort!$B38+Existing_Cohort!AV$4-1,MATCH(AV$5, Mortality_Projection!$D$8:$BJ$8, 0)-1))</f>
        <v>8998.610345764253</v>
      </c>
      <c r="AW38" s="67">
        <f ca="1">AV38*(1-OFFSET(Mortality_Projection!$D$9,N($A38="Female")*101+Existing_Cohort!$B38+Existing_Cohort!AW$4-1,MATCH(AW$5, Mortality_Projection!$D$8:$BJ$8, 0)-1))</f>
        <v>8678.3709814722151</v>
      </c>
      <c r="AX38" s="67">
        <f ca="1">AW38*(1-OFFSET(Mortality_Projection!$D$9,N($A38="Female")*101+Existing_Cohort!$B38+Existing_Cohort!AX$4-1,MATCH(AX$5, Mortality_Projection!$D$8:$BJ$8, 0)-1))</f>
        <v>8339.7420414660246</v>
      </c>
      <c r="AY38" s="67">
        <f ca="1">AX38*(1-OFFSET(Mortality_Projection!$D$9,N($A38="Female")*101+Existing_Cohort!$B38+Existing_Cohort!AY$4-1,MATCH(AY$5, Mortality_Projection!$D$8:$BJ$8, 0)-1))</f>
        <v>7983.6142320549443</v>
      </c>
      <c r="AZ38" s="67">
        <f ca="1">AY38*(1-OFFSET(Mortality_Projection!$D$9,N($A38="Female")*101+Existing_Cohort!$B38+Existing_Cohort!AZ$4-1,MATCH(AZ$5, Mortality_Projection!$D$8:$BJ$8, 0)-1))</f>
        <v>7611.1933494826471</v>
      </c>
      <c r="BA38" s="179">
        <f ca="1">AZ38*(1-OFFSET(Mortality_Projection!$D$9,N($A38="Female")*101+Existing_Cohort!$B38+Existing_Cohort!BA$4-1,MATCH(BA$5, Mortality_Projection!$D$8:$BJ$8, 0)-1))</f>
        <v>7224.0304584776568</v>
      </c>
      <c r="BC38" s="67">
        <f t="shared" ca="1" si="22"/>
        <v>11.464238442855276</v>
      </c>
    </row>
    <row r="39" spans="1:55" x14ac:dyDescent="0.35">
      <c r="A39" s="159" t="s">
        <v>31</v>
      </c>
      <c r="B39">
        <f t="shared" si="23"/>
        <v>33</v>
      </c>
      <c r="C39" s="67">
        <f ca="1">OFFSET(HIST_CHN_Population_Males!$L$17,MATCH(Input!$D$4,HIST_CHN_Population_Males!$K$18:$K$89,0), $B39)</f>
        <v>12887.674499999999</v>
      </c>
      <c r="D39" s="67">
        <f ca="1">C39*(1-OFFSET(Mortality_Projection!$D$9,N($A39="Female")*101+Existing_Cohort!$B39+Existing_Cohort!D$4-1,MATCH(D$5, Mortality_Projection!$D$8:$BJ$8, 0)-1))</f>
        <v>12875.368175609019</v>
      </c>
      <c r="E39" s="67">
        <f ca="1">D39*(1-OFFSET(Mortality_Projection!$D$9,N($A39="Female")*101+Existing_Cohort!$B39+Existing_Cohort!E$4-1,MATCH(E$5, Mortality_Projection!$D$8:$BJ$8, 0)-1))</f>
        <v>12862.346905322382</v>
      </c>
      <c r="F39" s="67">
        <f ca="1">E39*(1-OFFSET(Mortality_Projection!$D$9,N($A39="Female")*101+Existing_Cohort!$B39+Existing_Cohort!F$4-1,MATCH(F$5, Mortality_Projection!$D$8:$BJ$8, 0)-1))</f>
        <v>12848.544197385438</v>
      </c>
      <c r="G39" s="67">
        <f ca="1">F39*(1-OFFSET(Mortality_Projection!$D$9,N($A39="Female")*101+Existing_Cohort!$B39+Existing_Cohort!G$4-1,MATCH(G$5, Mortality_Projection!$D$8:$BJ$8, 0)-1))</f>
        <v>12833.872113645941</v>
      </c>
      <c r="H39" s="67">
        <f ca="1">G39*(1-OFFSET(Mortality_Projection!$D$9,N($A39="Female")*101+Existing_Cohort!$B39+Existing_Cohort!H$4-1,MATCH(H$5, Mortality_Projection!$D$8:$BJ$8, 0)-1))</f>
        <v>12818.24672652365</v>
      </c>
      <c r="I39" s="67">
        <f ca="1">H39*(1-OFFSET(Mortality_Projection!$D$9,N($A39="Female")*101+Existing_Cohort!$B39+Existing_Cohort!I$4-1,MATCH(I$5, Mortality_Projection!$D$8:$BJ$8, 0)-1))</f>
        <v>12801.56415958353</v>
      </c>
      <c r="J39" s="67">
        <f ca="1">I39*(1-OFFSET(Mortality_Projection!$D$9,N($A39="Female")*101+Existing_Cohort!$B39+Existing_Cohort!J$4-1,MATCH(J$5, Mortality_Projection!$D$8:$BJ$8, 0)-1))</f>
        <v>12783.67819421322</v>
      </c>
      <c r="K39" s="67">
        <f ca="1">J39*(1-OFFSET(Mortality_Projection!$D$9,N($A39="Female")*101+Existing_Cohort!$B39+Existing_Cohort!K$4-1,MATCH(K$5, Mortality_Projection!$D$8:$BJ$8, 0)-1))</f>
        <v>12764.437696951054</v>
      </c>
      <c r="L39" s="67">
        <f ca="1">K39*(1-OFFSET(Mortality_Projection!$D$9,N($A39="Female")*101+Existing_Cohort!$B39+Existing_Cohort!L$4-1,MATCH(L$5, Mortality_Projection!$D$8:$BJ$8, 0)-1))</f>
        <v>12743.687210420769</v>
      </c>
      <c r="M39" s="67">
        <f ca="1">L39*(1-OFFSET(Mortality_Projection!$D$9,N($A39="Female")*101+Existing_Cohort!$B39+Existing_Cohort!M$4-1,MATCH(M$5, Mortality_Projection!$D$8:$BJ$8, 0)-1))</f>
        <v>12721.233499498672</v>
      </c>
      <c r="N39" s="67">
        <f ca="1">M39*(1-OFFSET(Mortality_Projection!$D$9,N($A39="Female")*101+Existing_Cohort!$B39+Existing_Cohort!N$4-1,MATCH(N$5, Mortality_Projection!$D$8:$BJ$8, 0)-1))</f>
        <v>12696.8928389004</v>
      </c>
      <c r="O39" s="67">
        <f ca="1">N39*(1-OFFSET(Mortality_Projection!$D$9,N($A39="Female")*101+Existing_Cohort!$B39+Existing_Cohort!O$4-1,MATCH(O$5, Mortality_Projection!$D$8:$BJ$8, 0)-1))</f>
        <v>12670.446824103581</v>
      </c>
      <c r="P39" s="67">
        <f ca="1">O39*(1-OFFSET(Mortality_Projection!$D$9,N($A39="Female")*101+Existing_Cohort!$B39+Existing_Cohort!P$4-1,MATCH(P$5, Mortality_Projection!$D$8:$BJ$8, 0)-1))</f>
        <v>12641.67760470519</v>
      </c>
      <c r="Q39" s="67">
        <f ca="1">P39*(1-OFFSET(Mortality_Projection!$D$9,N($A39="Female")*101+Existing_Cohort!$B39+Existing_Cohort!Q$4-1,MATCH(Q$5, Mortality_Projection!$D$8:$BJ$8, 0)-1))</f>
        <v>12610.357830225374</v>
      </c>
      <c r="R39" s="67">
        <f ca="1">Q39*(1-OFFSET(Mortality_Projection!$D$9,N($A39="Female")*101+Existing_Cohort!$B39+Existing_Cohort!R$4-1,MATCH(R$5, Mortality_Projection!$D$8:$BJ$8, 0)-1))</f>
        <v>12576.294410920063</v>
      </c>
      <c r="S39" s="67">
        <f ca="1">R39*(1-OFFSET(Mortality_Projection!$D$9,N($A39="Female")*101+Existing_Cohort!$B39+Existing_Cohort!S$4-1,MATCH(S$5, Mortality_Projection!$D$8:$BJ$8, 0)-1))</f>
        <v>12539.31693162076</v>
      </c>
      <c r="T39" s="67">
        <f ca="1">S39*(1-OFFSET(Mortality_Projection!$D$9,N($A39="Female")*101+Existing_Cohort!$B39+Existing_Cohort!T$4-1,MATCH(T$5, Mortality_Projection!$D$8:$BJ$8, 0)-1))</f>
        <v>12499.308037009629</v>
      </c>
      <c r="U39" s="67">
        <f ca="1">T39*(1-OFFSET(Mortality_Projection!$D$9,N($A39="Female")*101+Existing_Cohort!$B39+Existing_Cohort!U$4-1,MATCH(U$5, Mortality_Projection!$D$8:$BJ$8, 0)-1))</f>
        <v>12456.180681594447</v>
      </c>
      <c r="V39" s="67">
        <f ca="1">U39*(1-OFFSET(Mortality_Projection!$D$9,N($A39="Female")*101+Existing_Cohort!$B39+Existing_Cohort!V$4-1,MATCH(V$5, Mortality_Projection!$D$8:$BJ$8, 0)-1))</f>
        <v>12409.856900703287</v>
      </c>
      <c r="W39" s="67">
        <f ca="1">V39*(1-OFFSET(Mortality_Projection!$D$9,N($A39="Female")*101+Existing_Cohort!$B39+Existing_Cohort!W$4-1,MATCH(W$5, Mortality_Projection!$D$8:$BJ$8, 0)-1))</f>
        <v>12360.307217853184</v>
      </c>
      <c r="X39" s="67">
        <f ca="1">W39*(1-OFFSET(Mortality_Projection!$D$9,N($A39="Female")*101+Existing_Cohort!$B39+Existing_Cohort!X$4-1,MATCH(X$5, Mortality_Projection!$D$8:$BJ$8, 0)-1))</f>
        <v>12307.518964049794</v>
      </c>
      <c r="Y39" s="67">
        <f ca="1">X39*(1-OFFSET(Mortality_Projection!$D$9,N($A39="Female")*101+Existing_Cohort!$B39+Existing_Cohort!Y$4-1,MATCH(Y$5, Mortality_Projection!$D$8:$BJ$8, 0)-1))</f>
        <v>12251.514655010444</v>
      </c>
      <c r="Z39" s="67">
        <f ca="1">Y39*(1-OFFSET(Mortality_Projection!$D$9,N($A39="Female")*101+Existing_Cohort!$B39+Existing_Cohort!Z$4-1,MATCH(Z$5, Mortality_Projection!$D$8:$BJ$8, 0)-1))</f>
        <v>12192.340552922384</v>
      </c>
      <c r="AA39" s="67">
        <f ca="1">Z39*(1-OFFSET(Mortality_Projection!$D$9,N($A39="Female")*101+Existing_Cohort!$B39+Existing_Cohort!AA$4-1,MATCH(AA$5, Mortality_Projection!$D$8:$BJ$8, 0)-1))</f>
        <v>12130.019043625125</v>
      </c>
      <c r="AB39" s="67">
        <f ca="1">AA39*(1-OFFSET(Mortality_Projection!$D$9,N($A39="Female")*101+Existing_Cohort!$B39+Existing_Cohort!AB$4-1,MATCH(AB$5, Mortality_Projection!$D$8:$BJ$8, 0)-1))</f>
        <v>12064.36879447102</v>
      </c>
      <c r="AC39" s="67">
        <f ca="1">AB39*(1-OFFSET(Mortality_Projection!$D$9,N($A39="Female")*101+Existing_Cohort!$B39+Existing_Cohort!AC$4-1,MATCH(AC$5, Mortality_Projection!$D$8:$BJ$8, 0)-1))</f>
        <v>11994.975239222027</v>
      </c>
      <c r="AD39" s="67">
        <f ca="1">AC39*(1-OFFSET(Mortality_Projection!$D$9,N($A39="Female")*101+Existing_Cohort!$B39+Existing_Cohort!AD$4-1,MATCH(AD$5, Mortality_Projection!$D$8:$BJ$8, 0)-1))</f>
        <v>11921.218126449128</v>
      </c>
      <c r="AE39" s="67">
        <f ca="1">AD39*(1-OFFSET(Mortality_Projection!$D$9,N($A39="Female")*101+Existing_Cohort!$B39+Existing_Cohort!AE$4-1,MATCH(AE$5, Mortality_Projection!$D$8:$BJ$8, 0)-1))</f>
        <v>11842.221166279263</v>
      </c>
      <c r="AF39" s="67">
        <f ca="1">AE39*(1-OFFSET(Mortality_Projection!$D$9,N($A39="Female")*101+Existing_Cohort!$B39+Existing_Cohort!AF$4-1,MATCH(AF$5, Mortality_Projection!$D$8:$BJ$8, 0)-1))</f>
        <v>11756.995484761184</v>
      </c>
      <c r="AG39" s="67">
        <f ca="1">AF39*(1-OFFSET(Mortality_Projection!$D$9,N($A39="Female")*101+Existing_Cohort!$B39+Existing_Cohort!AG$4-1,MATCH(AG$5, Mortality_Projection!$D$8:$BJ$8, 0)-1))</f>
        <v>11664.514445117196</v>
      </c>
      <c r="AH39" s="67">
        <f ca="1">AG39*(1-OFFSET(Mortality_Projection!$D$9,N($A39="Female")*101+Existing_Cohort!$B39+Existing_Cohort!AH$4-1,MATCH(AH$5, Mortality_Projection!$D$8:$BJ$8, 0)-1))</f>
        <v>11563.783706337479</v>
      </c>
      <c r="AI39" s="67">
        <f ca="1">AH39*(1-OFFSET(Mortality_Projection!$D$9,N($A39="Female")*101+Existing_Cohort!$B39+Existing_Cohort!AI$4-1,MATCH(AI$5, Mortality_Projection!$D$8:$BJ$8, 0)-1))</f>
        <v>11453.802369334921</v>
      </c>
      <c r="AJ39" s="67">
        <f ca="1">AI39*(1-OFFSET(Mortality_Projection!$D$9,N($A39="Female")*101+Existing_Cohort!$B39+Existing_Cohort!AJ$4-1,MATCH(AJ$5, Mortality_Projection!$D$8:$BJ$8, 0)-1))</f>
        <v>11333.546020839882</v>
      </c>
      <c r="AK39" s="67">
        <f ca="1">AJ39*(1-OFFSET(Mortality_Projection!$D$9,N($A39="Female")*101+Existing_Cohort!$B39+Existing_Cohort!AK$4-1,MATCH(AK$5, Mortality_Projection!$D$8:$BJ$8, 0)-1))</f>
        <v>11201.901116291268</v>
      </c>
      <c r="AL39" s="67">
        <f ca="1">AK39*(1-OFFSET(Mortality_Projection!$D$9,N($A39="Female")*101+Existing_Cohort!$B39+Existing_Cohort!AL$4-1,MATCH(AL$5, Mortality_Projection!$D$8:$BJ$8, 0)-1))</f>
        <v>11057.648857844286</v>
      </c>
      <c r="AM39" s="67">
        <f ca="1">AL39*(1-OFFSET(Mortality_Projection!$D$9,N($A39="Female")*101+Existing_Cohort!$B39+Existing_Cohort!AM$4-1,MATCH(AM$5, Mortality_Projection!$D$8:$BJ$8, 0)-1))</f>
        <v>10899.486685886572</v>
      </c>
      <c r="AN39" s="67">
        <f ca="1">AM39*(1-OFFSET(Mortality_Projection!$D$9,N($A39="Female")*101+Existing_Cohort!$B39+Existing_Cohort!AN$4-1,MATCH(AN$5, Mortality_Projection!$D$8:$BJ$8, 0)-1))</f>
        <v>10726.054961990018</v>
      </c>
      <c r="AO39" s="67">
        <f ca="1">AN39*(1-OFFSET(Mortality_Projection!$D$9,N($A39="Female")*101+Existing_Cohort!$B39+Existing_Cohort!AO$4-1,MATCH(AO$5, Mortality_Projection!$D$8:$BJ$8, 0)-1))</f>
        <v>10536.031449856591</v>
      </c>
      <c r="AP39" s="67">
        <f ca="1">AO39*(1-OFFSET(Mortality_Projection!$D$9,N($A39="Female")*101+Existing_Cohort!$B39+Existing_Cohort!AP$4-1,MATCH(AP$5, Mortality_Projection!$D$8:$BJ$8, 0)-1))</f>
        <v>10328.234860519728</v>
      </c>
      <c r="AQ39" s="67">
        <f ca="1">AP39*(1-OFFSET(Mortality_Projection!$D$9,N($A39="Female")*101+Existing_Cohort!$B39+Existing_Cohort!AQ$4-1,MATCH(AQ$5, Mortality_Projection!$D$8:$BJ$8, 0)-1))</f>
        <v>10101.733162177736</v>
      </c>
      <c r="AR39" s="67">
        <f ca="1">AQ39*(1-OFFSET(Mortality_Projection!$D$9,N($A39="Female")*101+Existing_Cohort!$B39+Existing_Cohort!AR$4-1,MATCH(AR$5, Mortality_Projection!$D$8:$BJ$8, 0)-1))</f>
        <v>9855.8822622896751</v>
      </c>
      <c r="AS39" s="67">
        <f ca="1">AR39*(1-OFFSET(Mortality_Projection!$D$9,N($A39="Female")*101+Existing_Cohort!$B39+Existing_Cohort!AS$4-1,MATCH(AS$5, Mortality_Projection!$D$8:$BJ$8, 0)-1))</f>
        <v>9590.3298522875157</v>
      </c>
      <c r="AT39" s="67">
        <f ca="1">AS39*(1-OFFSET(Mortality_Projection!$D$9,N($A39="Female")*101+Existing_Cohort!$B39+Existing_Cohort!AT$4-1,MATCH(AT$5, Mortality_Projection!$D$8:$BJ$8, 0)-1))</f>
        <v>9305.0140423207267</v>
      </c>
      <c r="AU39" s="67">
        <f ca="1">AT39*(1-OFFSET(Mortality_Projection!$D$9,N($A39="Female")*101+Existing_Cohort!$B39+Existing_Cohort!AU$4-1,MATCH(AU$5, Mortality_Projection!$D$8:$BJ$8, 0)-1))</f>
        <v>9000.1297954190704</v>
      </c>
      <c r="AV39" s="67">
        <f ca="1">AU39*(1-OFFSET(Mortality_Projection!$D$9,N($A39="Female")*101+Existing_Cohort!$B39+Existing_Cohort!AV$4-1,MATCH(AV$5, Mortality_Projection!$D$8:$BJ$8, 0)-1))</f>
        <v>8676.1101313530307</v>
      </c>
      <c r="AW39" s="67">
        <f ca="1">AV39*(1-OFFSET(Mortality_Projection!$D$9,N($A39="Female")*101+Existing_Cohort!$B39+Existing_Cohort!AW$4-1,MATCH(AW$5, Mortality_Projection!$D$8:$BJ$8, 0)-1))</f>
        <v>8333.6308982523879</v>
      </c>
      <c r="AX39" s="67">
        <f ca="1">AW39*(1-OFFSET(Mortality_Projection!$D$9,N($A39="Female")*101+Existing_Cohort!$B39+Existing_Cohort!AX$4-1,MATCH(AX$5, Mortality_Projection!$D$8:$BJ$8, 0)-1))</f>
        <v>7973.6239702438879</v>
      </c>
      <c r="AY39" s="67">
        <f ca="1">AX39*(1-OFFSET(Mortality_Projection!$D$9,N($A39="Female")*101+Existing_Cohort!$B39+Existing_Cohort!AY$4-1,MATCH(AY$5, Mortality_Projection!$D$8:$BJ$8, 0)-1))</f>
        <v>7597.3418708202025</v>
      </c>
      <c r="AZ39" s="67">
        <f ca="1">AY39*(1-OFFSET(Mortality_Projection!$D$9,N($A39="Female")*101+Existing_Cohort!$B39+Existing_Cohort!AZ$4-1,MATCH(AZ$5, Mortality_Projection!$D$8:$BJ$8, 0)-1))</f>
        <v>7206.3875966876967</v>
      </c>
      <c r="BA39" s="179">
        <f ca="1">AZ39*(1-OFFSET(Mortality_Projection!$D$9,N($A39="Female")*101+Existing_Cohort!$B39+Existing_Cohort!BA$4-1,MATCH(BA$5, Mortality_Projection!$D$8:$BJ$8, 0)-1))</f>
        <v>6802.7629739565118</v>
      </c>
      <c r="BC39" s="67">
        <f t="shared" ca="1" si="22"/>
        <v>12.30632439098008</v>
      </c>
    </row>
    <row r="40" spans="1:55" x14ac:dyDescent="0.35">
      <c r="A40" s="159" t="s">
        <v>31</v>
      </c>
      <c r="B40">
        <f t="shared" si="23"/>
        <v>34</v>
      </c>
      <c r="C40" s="67">
        <f ca="1">OFFSET(HIST_CHN_Population_Males!$L$17,MATCH(Input!$D$4,HIST_CHN_Population_Males!$K$18:$K$89,0), $B40)</f>
        <v>12769.772000000001</v>
      </c>
      <c r="D40" s="67">
        <f ca="1">C40*(1-OFFSET(Mortality_Projection!$D$9,N($A40="Female")*101+Existing_Cohort!$B40+Existing_Cohort!D$4-1,MATCH(D$5, Mortality_Projection!$D$8:$BJ$8, 0)-1))</f>
        <v>12756.707278191232</v>
      </c>
      <c r="E40" s="67">
        <f ca="1">D40*(1-OFFSET(Mortality_Projection!$D$9,N($A40="Female")*101+Existing_Cohort!$B40+Existing_Cohort!E$4-1,MATCH(E$5, Mortality_Projection!$D$8:$BJ$8, 0)-1))</f>
        <v>12742.858674206429</v>
      </c>
      <c r="F40" s="67">
        <f ca="1">E40*(1-OFFSET(Mortality_Projection!$D$9,N($A40="Female")*101+Existing_Cohort!$B40+Existing_Cohort!F$4-1,MATCH(F$5, Mortality_Projection!$D$8:$BJ$8, 0)-1))</f>
        <v>12728.137987593429</v>
      </c>
      <c r="G40" s="67">
        <f ca="1">F40*(1-OFFSET(Mortality_Projection!$D$9,N($A40="Female")*101+Existing_Cohort!$B40+Existing_Cohort!G$4-1,MATCH(G$5, Mortality_Projection!$D$8:$BJ$8, 0)-1))</f>
        <v>12712.461048184276</v>
      </c>
      <c r="H40" s="67">
        <f ca="1">G40*(1-OFFSET(Mortality_Projection!$D$9,N($A40="Female")*101+Existing_Cohort!$B40+Existing_Cohort!H$4-1,MATCH(H$5, Mortality_Projection!$D$8:$BJ$8, 0)-1))</f>
        <v>12695.723678406333</v>
      </c>
      <c r="I40" s="67">
        <f ca="1">H40*(1-OFFSET(Mortality_Projection!$D$9,N($A40="Female")*101+Existing_Cohort!$B40+Existing_Cohort!I$4-1,MATCH(I$5, Mortality_Projection!$D$8:$BJ$8, 0)-1))</f>
        <v>12677.77922904632</v>
      </c>
      <c r="J40" s="67">
        <f ca="1">I40*(1-OFFSET(Mortality_Projection!$D$9,N($A40="Female")*101+Existing_Cohort!$B40+Existing_Cohort!J$4-1,MATCH(J$5, Mortality_Projection!$D$8:$BJ$8, 0)-1))</f>
        <v>12658.476132915264</v>
      </c>
      <c r="K40" s="67">
        <f ca="1">J40*(1-OFFSET(Mortality_Projection!$D$9,N($A40="Female")*101+Existing_Cohort!$B40+Existing_Cohort!K$4-1,MATCH(K$5, Mortality_Projection!$D$8:$BJ$8, 0)-1))</f>
        <v>12637.658499841804</v>
      </c>
      <c r="L40" s="67">
        <f ca="1">K40*(1-OFFSET(Mortality_Projection!$D$9,N($A40="Female")*101+Existing_Cohort!$B40+Existing_Cohort!L$4-1,MATCH(L$5, Mortality_Projection!$D$8:$BJ$8, 0)-1))</f>
        <v>12615.132557631623</v>
      </c>
      <c r="M40" s="67">
        <f ca="1">L40*(1-OFFSET(Mortality_Projection!$D$9,N($A40="Female")*101+Existing_Cohort!$B40+Existing_Cohort!M$4-1,MATCH(M$5, Mortality_Projection!$D$8:$BJ$8, 0)-1))</f>
        <v>12590.714097047925</v>
      </c>
      <c r="N40" s="67">
        <f ca="1">M40*(1-OFFSET(Mortality_Projection!$D$9,N($A40="Female")*101+Existing_Cohort!$B40+Existing_Cohort!N$4-1,MATCH(N$5, Mortality_Projection!$D$8:$BJ$8, 0)-1))</f>
        <v>12564.18414462884</v>
      </c>
      <c r="O40" s="67">
        <f ca="1">N40*(1-OFFSET(Mortality_Projection!$D$9,N($A40="Female")*101+Existing_Cohort!$B40+Existing_Cohort!O$4-1,MATCH(O$5, Mortality_Projection!$D$8:$BJ$8, 0)-1))</f>
        <v>12535.324314734497</v>
      </c>
      <c r="P40" s="67">
        <f ca="1">O40*(1-OFFSET(Mortality_Projection!$D$9,N($A40="Female")*101+Existing_Cohort!$B40+Existing_Cohort!P$4-1,MATCH(P$5, Mortality_Projection!$D$8:$BJ$8, 0)-1))</f>
        <v>12503.906728441447</v>
      </c>
      <c r="Q40" s="67">
        <f ca="1">P40*(1-OFFSET(Mortality_Projection!$D$9,N($A40="Female")*101+Existing_Cohort!$B40+Existing_Cohort!Q$4-1,MATCH(Q$5, Mortality_Projection!$D$8:$BJ$8, 0)-1))</f>
        <v>12469.737916219219</v>
      </c>
      <c r="R40" s="67">
        <f ca="1">Q40*(1-OFFSET(Mortality_Projection!$D$9,N($A40="Female")*101+Existing_Cohort!$B40+Existing_Cohort!R$4-1,MATCH(R$5, Mortality_Projection!$D$8:$BJ$8, 0)-1))</f>
        <v>12432.647196629461</v>
      </c>
      <c r="S40" s="67">
        <f ca="1">R40*(1-OFFSET(Mortality_Projection!$D$9,N($A40="Female")*101+Existing_Cohort!$B40+Existing_Cohort!S$4-1,MATCH(S$5, Mortality_Projection!$D$8:$BJ$8, 0)-1))</f>
        <v>12392.517155078516</v>
      </c>
      <c r="T40" s="67">
        <f ca="1">S40*(1-OFFSET(Mortality_Projection!$D$9,N($A40="Female")*101+Existing_Cohort!$B40+Existing_Cohort!T$4-1,MATCH(T$5, Mortality_Projection!$D$8:$BJ$8, 0)-1))</f>
        <v>12349.260820883053</v>
      </c>
      <c r="U40" s="67">
        <f ca="1">T40*(1-OFFSET(Mortality_Projection!$D$9,N($A40="Female")*101+Existing_Cohort!$B40+Existing_Cohort!U$4-1,MATCH(U$5, Mortality_Projection!$D$8:$BJ$8, 0)-1))</f>
        <v>12302.800373325745</v>
      </c>
      <c r="V40" s="67">
        <f ca="1">U40*(1-OFFSET(Mortality_Projection!$D$9,N($A40="Female")*101+Existing_Cohort!$B40+Existing_Cohort!V$4-1,MATCH(V$5, Mortality_Projection!$D$8:$BJ$8, 0)-1))</f>
        <v>12253.106664732268</v>
      </c>
      <c r="W40" s="67">
        <f ca="1">V40*(1-OFFSET(Mortality_Projection!$D$9,N($A40="Female")*101+Existing_Cohort!$B40+Existing_Cohort!W$4-1,MATCH(W$5, Mortality_Projection!$D$8:$BJ$8, 0)-1))</f>
        <v>12200.167440706316</v>
      </c>
      <c r="X40" s="67">
        <f ca="1">W40*(1-OFFSET(Mortality_Projection!$D$9,N($A40="Female")*101+Existing_Cohort!$B40+Existing_Cohort!X$4-1,MATCH(X$5, Mortality_Projection!$D$8:$BJ$8, 0)-1))</f>
        <v>12144.005766307408</v>
      </c>
      <c r="Y40" s="67">
        <f ca="1">X40*(1-OFFSET(Mortality_Projection!$D$9,N($A40="Female")*101+Existing_Cohort!$B40+Existing_Cohort!Y$4-1,MATCH(Y$5, Mortality_Projection!$D$8:$BJ$8, 0)-1))</f>
        <v>12084.668547877047</v>
      </c>
      <c r="Z40" s="67">
        <f ca="1">Y40*(1-OFFSET(Mortality_Projection!$D$9,N($A40="Female")*101+Existing_Cohort!$B40+Existing_Cohort!Z$4-1,MATCH(Z$5, Mortality_Projection!$D$8:$BJ$8, 0)-1))</f>
        <v>12022.178774827666</v>
      </c>
      <c r="AA40" s="67">
        <f ca="1">Z40*(1-OFFSET(Mortality_Projection!$D$9,N($A40="Female")*101+Existing_Cohort!$B40+Existing_Cohort!AA$4-1,MATCH(AA$5, Mortality_Projection!$D$8:$BJ$8, 0)-1))</f>
        <v>11956.355209194793</v>
      </c>
      <c r="AB40" s="67">
        <f ca="1">AA40*(1-OFFSET(Mortality_Projection!$D$9,N($A40="Female")*101+Existing_Cohort!$B40+Existing_Cohort!AB$4-1,MATCH(AB$5, Mortality_Projection!$D$8:$BJ$8, 0)-1))</f>
        <v>11886.782859856959</v>
      </c>
      <c r="AC40" s="67">
        <f ca="1">AB40*(1-OFFSET(Mortality_Projection!$D$9,N($A40="Female")*101+Existing_Cohort!$B40+Existing_Cohort!AC$4-1,MATCH(AC$5, Mortality_Projection!$D$8:$BJ$8, 0)-1))</f>
        <v>11812.840687128844</v>
      </c>
      <c r="AD40" s="67">
        <f ca="1">AC40*(1-OFFSET(Mortality_Projection!$D$9,N($A40="Female")*101+Existing_Cohort!$B40+Existing_Cohort!AD$4-1,MATCH(AD$5, Mortality_Projection!$D$8:$BJ$8, 0)-1))</f>
        <v>11733.651220358966</v>
      </c>
      <c r="AE40" s="67">
        <f ca="1">AD40*(1-OFFSET(Mortality_Projection!$D$9,N($A40="Female")*101+Existing_Cohort!$B40+Existing_Cohort!AE$4-1,MATCH(AE$5, Mortality_Projection!$D$8:$BJ$8, 0)-1))</f>
        <v>11648.224483744814</v>
      </c>
      <c r="AF40" s="67">
        <f ca="1">AE40*(1-OFFSET(Mortality_Projection!$D$9,N($A40="Female")*101+Existing_Cohort!$B40+Existing_Cohort!AF$4-1,MATCH(AF$5, Mortality_Projection!$D$8:$BJ$8, 0)-1))</f>
        <v>11555.533090520297</v>
      </c>
      <c r="AG40" s="67">
        <f ca="1">AF40*(1-OFFSET(Mortality_Projection!$D$9,N($A40="Female")*101+Existing_Cohort!$B40+Existing_Cohort!AG$4-1,MATCH(AG$5, Mortality_Projection!$D$8:$BJ$8, 0)-1))</f>
        <v>11454.582546010639</v>
      </c>
      <c r="AH40" s="67">
        <f ca="1">AG40*(1-OFFSET(Mortality_Projection!$D$9,N($A40="Female")*101+Existing_Cohort!$B40+Existing_Cohort!AH$4-1,MATCH(AH$5, Mortality_Projection!$D$8:$BJ$8, 0)-1))</f>
        <v>11344.372387328209</v>
      </c>
      <c r="AI40" s="67">
        <f ca="1">AH40*(1-OFFSET(Mortality_Projection!$D$9,N($A40="Female")*101+Existing_Cohort!$B40+Existing_Cohort!AI$4-1,MATCH(AI$5, Mortality_Projection!$D$8:$BJ$8, 0)-1))</f>
        <v>11223.879301214909</v>
      </c>
      <c r="AJ40" s="67">
        <f ca="1">AI40*(1-OFFSET(Mortality_Projection!$D$9,N($A40="Female")*101+Existing_Cohort!$B40+Existing_Cohort!AJ$4-1,MATCH(AJ$5, Mortality_Projection!$D$8:$BJ$8, 0)-1))</f>
        <v>11091.991521961509</v>
      </c>
      <c r="AK40" s="67">
        <f ca="1">AJ40*(1-OFFSET(Mortality_Projection!$D$9,N($A40="Female")*101+Existing_Cohort!$B40+Existing_Cohort!AK$4-1,MATCH(AK$5, Mortality_Projection!$D$8:$BJ$8, 0)-1))</f>
        <v>10947.492887833279</v>
      </c>
      <c r="AL40" s="67">
        <f ca="1">AK40*(1-OFFSET(Mortality_Projection!$D$9,N($A40="Female")*101+Existing_Cohort!$B40+Existing_Cohort!AL$4-1,MATCH(AL$5, Mortality_Projection!$D$8:$BJ$8, 0)-1))</f>
        <v>10789.084627751421</v>
      </c>
      <c r="AM40" s="67">
        <f ca="1">AL40*(1-OFFSET(Mortality_Projection!$D$9,N($A40="Female")*101+Existing_Cohort!$B40+Existing_Cohort!AM$4-1,MATCH(AM$5, Mortality_Projection!$D$8:$BJ$8, 0)-1))</f>
        <v>10615.412381370783</v>
      </c>
      <c r="AN40" s="67">
        <f ca="1">AM40*(1-OFFSET(Mortality_Projection!$D$9,N($A40="Female")*101+Existing_Cohort!$B40+Existing_Cohort!AN$4-1,MATCH(AN$5, Mortality_Projection!$D$8:$BJ$8, 0)-1))</f>
        <v>10425.161131271521</v>
      </c>
      <c r="AO40" s="67">
        <f ca="1">AN40*(1-OFFSET(Mortality_Projection!$D$9,N($A40="Female")*101+Existing_Cohort!$B40+Existing_Cohort!AO$4-1,MATCH(AO$5, Mortality_Projection!$D$8:$BJ$8, 0)-1))</f>
        <v>10217.159156016036</v>
      </c>
      <c r="AP40" s="67">
        <f ca="1">AO40*(1-OFFSET(Mortality_Projection!$D$9,N($A40="Female")*101+Existing_Cohort!$B40+Existing_Cohort!AP$4-1,MATCH(AP$5, Mortality_Projection!$D$8:$BJ$8, 0)-1))</f>
        <v>9990.486651800753</v>
      </c>
      <c r="AQ40" s="67">
        <f ca="1">AP40*(1-OFFSET(Mortality_Projection!$D$9,N($A40="Female")*101+Existing_Cohort!$B40+Existing_Cohort!AQ$4-1,MATCH(AQ$5, Mortality_Projection!$D$8:$BJ$8, 0)-1))</f>
        <v>9744.5145341653842</v>
      </c>
      <c r="AR40" s="67">
        <f ca="1">AQ40*(1-OFFSET(Mortality_Projection!$D$9,N($A40="Female")*101+Existing_Cohort!$B40+Existing_Cohort!AR$4-1,MATCH(AR$5, Mortality_Projection!$D$8:$BJ$8, 0)-1))</f>
        <v>9478.9082938246847</v>
      </c>
      <c r="AS40" s="67">
        <f ca="1">AR40*(1-OFFSET(Mortality_Projection!$D$9,N($A40="Female")*101+Existing_Cohort!$B40+Existing_Cohort!AS$4-1,MATCH(AS$5, Mortality_Projection!$D$8:$BJ$8, 0)-1))</f>
        <v>9193.6265760952119</v>
      </c>
      <c r="AT40" s="67">
        <f ca="1">AS40*(1-OFFSET(Mortality_Projection!$D$9,N($A40="Female")*101+Existing_Cohort!$B40+Existing_Cohort!AT$4-1,MATCH(AT$5, Mortality_Projection!$D$8:$BJ$8, 0)-1))</f>
        <v>8888.8875055952758</v>
      </c>
      <c r="AU40" s="67">
        <f ca="1">AT40*(1-OFFSET(Mortality_Projection!$D$9,N($A40="Female")*101+Existing_Cohort!$B40+Existing_Cohort!AU$4-1,MATCH(AU$5, Mortality_Projection!$D$8:$BJ$8, 0)-1))</f>
        <v>8565.1497652440812</v>
      </c>
      <c r="AV40" s="67">
        <f ca="1">AU40*(1-OFFSET(Mortality_Projection!$D$9,N($A40="Female")*101+Existing_Cohort!$B40+Existing_Cohort!AV$4-1,MATCH(AV$5, Mortality_Projection!$D$8:$BJ$8, 0)-1))</f>
        <v>8223.1171873164203</v>
      </c>
      <c r="AW40" s="67">
        <f ca="1">AV40*(1-OFFSET(Mortality_Projection!$D$9,N($A40="Female")*101+Existing_Cohort!$B40+Existing_Cohort!AW$4-1,MATCH(AW$5, Mortality_Projection!$D$8:$BJ$8, 0)-1))</f>
        <v>7863.7516695700097</v>
      </c>
      <c r="AX40" s="67">
        <f ca="1">AW40*(1-OFFSET(Mortality_Projection!$D$9,N($A40="Female")*101+Existing_Cohort!$B40+Existing_Cohort!AX$4-1,MATCH(AX$5, Mortality_Projection!$D$8:$BJ$8, 0)-1))</f>
        <v>7488.3372719258223</v>
      </c>
      <c r="AY40" s="67">
        <f ca="1">AX40*(1-OFFSET(Mortality_Projection!$D$9,N($A40="Female")*101+Existing_Cohort!$B40+Existing_Cohort!AY$4-1,MATCH(AY$5, Mortality_Projection!$D$8:$BJ$8, 0)-1))</f>
        <v>7098.5092817080877</v>
      </c>
      <c r="AZ40" s="67">
        <f ca="1">AY40*(1-OFFSET(Mortality_Projection!$D$9,N($A40="Female")*101+Existing_Cohort!$B40+Existing_Cohort!AZ$4-1,MATCH(AZ$5, Mortality_Projection!$D$8:$BJ$8, 0)-1))</f>
        <v>6696.3014563643983</v>
      </c>
      <c r="BA40" s="179">
        <f ca="1">AZ40*(1-OFFSET(Mortality_Projection!$D$9,N($A40="Female")*101+Existing_Cohort!$B40+Existing_Cohort!BA$4-1,MATCH(BA$5, Mortality_Projection!$D$8:$BJ$8, 0)-1))</f>
        <v>6284.119443032233</v>
      </c>
      <c r="BC40" s="67">
        <f t="shared" ca="1" si="22"/>
        <v>13.064721808768809</v>
      </c>
    </row>
    <row r="41" spans="1:55" x14ac:dyDescent="0.35">
      <c r="A41" s="159" t="s">
        <v>31</v>
      </c>
      <c r="B41">
        <f t="shared" si="23"/>
        <v>35</v>
      </c>
      <c r="C41" s="67">
        <f ca="1">OFFSET(HIST_CHN_Population_Males!$L$17,MATCH(Input!$D$4,HIST_CHN_Population_Males!$K$18:$K$89,0), $B41)</f>
        <v>11896.112499999999</v>
      </c>
      <c r="D41" s="67">
        <f ca="1">C41*(1-OFFSET(Mortality_Projection!$D$9,N($A41="Female")*101+Existing_Cohort!$B41+Existing_Cohort!D$4-1,MATCH(D$5, Mortality_Projection!$D$8:$BJ$8, 0)-1))</f>
        <v>11883.047909693856</v>
      </c>
      <c r="E41" s="67">
        <f ca="1">D41*(1-OFFSET(Mortality_Projection!$D$9,N($A41="Female")*101+Existing_Cohort!$B41+Existing_Cohort!E$4-1,MATCH(E$5, Mortality_Projection!$D$8:$BJ$8, 0)-1))</f>
        <v>11869.160783722191</v>
      </c>
      <c r="F41" s="67">
        <f ca="1">E41*(1-OFFSET(Mortality_Projection!$D$9,N($A41="Female")*101+Existing_Cohort!$B41+Existing_Cohort!F$4-1,MATCH(F$5, Mortality_Projection!$D$8:$BJ$8, 0)-1))</f>
        <v>11854.371751872808</v>
      </c>
      <c r="G41" s="67">
        <f ca="1">F41*(1-OFFSET(Mortality_Projection!$D$9,N($A41="Female")*101+Existing_Cohort!$B41+Existing_Cohort!G$4-1,MATCH(G$5, Mortality_Projection!$D$8:$BJ$8, 0)-1))</f>
        <v>11838.582576637591</v>
      </c>
      <c r="H41" s="67">
        <f ca="1">G41*(1-OFFSET(Mortality_Projection!$D$9,N($A41="Female")*101+Existing_Cohort!$B41+Existing_Cohort!H$4-1,MATCH(H$5, Mortality_Projection!$D$8:$BJ$8, 0)-1))</f>
        <v>11821.654964133586</v>
      </c>
      <c r="I41" s="67">
        <f ca="1">H41*(1-OFFSET(Mortality_Projection!$D$9,N($A41="Female")*101+Existing_Cohort!$B41+Existing_Cohort!I$4-1,MATCH(I$5, Mortality_Projection!$D$8:$BJ$8, 0)-1))</f>
        <v>11803.445993533403</v>
      </c>
      <c r="J41" s="67">
        <f ca="1">I41*(1-OFFSET(Mortality_Projection!$D$9,N($A41="Female")*101+Existing_Cohort!$B41+Existing_Cohort!J$4-1,MATCH(J$5, Mortality_Projection!$D$8:$BJ$8, 0)-1))</f>
        <v>11783.808680370625</v>
      </c>
      <c r="K41" s="67">
        <f ca="1">J41*(1-OFFSET(Mortality_Projection!$D$9,N($A41="Female")*101+Existing_Cohort!$B41+Existing_Cohort!K$4-1,MATCH(K$5, Mortality_Projection!$D$8:$BJ$8, 0)-1))</f>
        <v>11762.560323137297</v>
      </c>
      <c r="L41" s="67">
        <f ca="1">K41*(1-OFFSET(Mortality_Projection!$D$9,N($A41="Female")*101+Existing_Cohort!$B41+Existing_Cohort!L$4-1,MATCH(L$5, Mortality_Projection!$D$8:$BJ$8, 0)-1))</f>
        <v>11739.527262398346</v>
      </c>
      <c r="M41" s="67">
        <f ca="1">L41*(1-OFFSET(Mortality_Projection!$D$9,N($A41="Female")*101+Existing_Cohort!$B41+Existing_Cohort!M$4-1,MATCH(M$5, Mortality_Projection!$D$8:$BJ$8, 0)-1))</f>
        <v>11714.503071535053</v>
      </c>
      <c r="N41" s="67">
        <f ca="1">M41*(1-OFFSET(Mortality_Projection!$D$9,N($A41="Female")*101+Existing_Cohort!$B41+Existing_Cohort!N$4-1,MATCH(N$5, Mortality_Projection!$D$8:$BJ$8, 0)-1))</f>
        <v>11687.281908858669</v>
      </c>
      <c r="O41" s="67">
        <f ca="1">N41*(1-OFFSET(Mortality_Projection!$D$9,N($A41="Female")*101+Existing_Cohort!$B41+Existing_Cohort!O$4-1,MATCH(O$5, Mortality_Projection!$D$8:$BJ$8, 0)-1))</f>
        <v>11657.649013446344</v>
      </c>
      <c r="P41" s="67">
        <f ca="1">O41*(1-OFFSET(Mortality_Projection!$D$9,N($A41="Female")*101+Existing_Cohort!$B41+Existing_Cohort!P$4-1,MATCH(P$5, Mortality_Projection!$D$8:$BJ$8, 0)-1))</f>
        <v>11625.422118859615</v>
      </c>
      <c r="Q41" s="67">
        <f ca="1">P41*(1-OFFSET(Mortality_Projection!$D$9,N($A41="Female")*101+Existing_Cohort!$B41+Existing_Cohort!Q$4-1,MATCH(Q$5, Mortality_Projection!$D$8:$BJ$8, 0)-1))</f>
        <v>11590.440492984293</v>
      </c>
      <c r="R41" s="67">
        <f ca="1">Q41*(1-OFFSET(Mortality_Projection!$D$9,N($A41="Female")*101+Existing_Cohort!$B41+Existing_Cohort!R$4-1,MATCH(R$5, Mortality_Projection!$D$8:$BJ$8, 0)-1))</f>
        <v>11552.593684062744</v>
      </c>
      <c r="S41" s="67">
        <f ca="1">R41*(1-OFFSET(Mortality_Projection!$D$9,N($A41="Female")*101+Existing_Cohort!$B41+Existing_Cohort!S$4-1,MATCH(S$5, Mortality_Projection!$D$8:$BJ$8, 0)-1))</f>
        <v>11511.79999244116</v>
      </c>
      <c r="T41" s="67">
        <f ca="1">S41*(1-OFFSET(Mortality_Projection!$D$9,N($A41="Female")*101+Existing_Cohort!$B41+Existing_Cohort!T$4-1,MATCH(T$5, Mortality_Projection!$D$8:$BJ$8, 0)-1))</f>
        <v>11467.986387523011</v>
      </c>
      <c r="U41" s="67">
        <f ca="1">T41*(1-OFFSET(Mortality_Projection!$D$9,N($A41="Female")*101+Existing_Cohort!$B41+Existing_Cohort!U$4-1,MATCH(U$5, Mortality_Projection!$D$8:$BJ$8, 0)-1))</f>
        <v>11421.125778683199</v>
      </c>
      <c r="V41" s="67">
        <f ca="1">U41*(1-OFFSET(Mortality_Projection!$D$9,N($A41="Female")*101+Existing_Cohort!$B41+Existing_Cohort!V$4-1,MATCH(V$5, Mortality_Projection!$D$8:$BJ$8, 0)-1))</f>
        <v>11371.207040634636</v>
      </c>
      <c r="W41" s="67">
        <f ca="1">V41*(1-OFFSET(Mortality_Projection!$D$9,N($A41="Female")*101+Existing_Cohort!$B41+Existing_Cohort!W$4-1,MATCH(W$5, Mortality_Projection!$D$8:$BJ$8, 0)-1))</f>
        <v>11318.252384835441</v>
      </c>
      <c r="X41" s="67">
        <f ca="1">W41*(1-OFFSET(Mortality_Projection!$D$9,N($A41="Female")*101+Existing_Cohort!$B41+Existing_Cohort!X$4-1,MATCH(X$5, Mortality_Projection!$D$8:$BJ$8, 0)-1))</f>
        <v>11262.306529308655</v>
      </c>
      <c r="Y41" s="67">
        <f ca="1">X41*(1-OFFSET(Mortality_Projection!$D$9,N($A41="Female")*101+Existing_Cohort!$B41+Existing_Cohort!Y$4-1,MATCH(Y$5, Mortality_Projection!$D$8:$BJ$8, 0)-1))</f>
        <v>11203.391666062767</v>
      </c>
      <c r="Z41" s="67">
        <f ca="1">Y41*(1-OFFSET(Mortality_Projection!$D$9,N($A41="Female")*101+Existing_Cohort!$B41+Existing_Cohort!Z$4-1,MATCH(Z$5, Mortality_Projection!$D$8:$BJ$8, 0)-1))</f>
        <v>11141.337482269248</v>
      </c>
      <c r="AA41" s="67">
        <f ca="1">Z41*(1-OFFSET(Mortality_Projection!$D$9,N($A41="Female")*101+Existing_Cohort!$B41+Existing_Cohort!AA$4-1,MATCH(AA$5, Mortality_Projection!$D$8:$BJ$8, 0)-1))</f>
        <v>11075.753389386513</v>
      </c>
      <c r="AB41" s="67">
        <f ca="1">AA41*(1-OFFSET(Mortality_Projection!$D$9,N($A41="Female")*101+Existing_Cohort!$B41+Existing_Cohort!AB$4-1,MATCH(AB$5, Mortality_Projection!$D$8:$BJ$8, 0)-1))</f>
        <v>11006.054720808275</v>
      </c>
      <c r="AC41" s="67">
        <f ca="1">AB41*(1-OFFSET(Mortality_Projection!$D$9,N($A41="Female")*101+Existing_Cohort!$B41+Existing_Cohort!AC$4-1,MATCH(AC$5, Mortality_Projection!$D$8:$BJ$8, 0)-1))</f>
        <v>10931.415333498047</v>
      </c>
      <c r="AD41" s="67">
        <f ca="1">AC41*(1-OFFSET(Mortality_Projection!$D$9,N($A41="Female")*101+Existing_Cohort!$B41+Existing_Cohort!AD$4-1,MATCH(AD$5, Mortality_Projection!$D$8:$BJ$8, 0)-1))</f>
        <v>10850.903380199587</v>
      </c>
      <c r="AE41" s="67">
        <f ca="1">AD41*(1-OFFSET(Mortality_Projection!$D$9,N($A41="Female")*101+Existing_Cohort!$B41+Existing_Cohort!AE$4-1,MATCH(AE$5, Mortality_Projection!$D$8:$BJ$8, 0)-1))</f>
        <v>10763.552175077606</v>
      </c>
      <c r="AF41" s="67">
        <f ca="1">AE41*(1-OFFSET(Mortality_Projection!$D$9,N($A41="Female")*101+Existing_Cohort!$B41+Existing_Cohort!AF$4-1,MATCH(AF$5, Mortality_Projection!$D$8:$BJ$8, 0)-1))</f>
        <v>10668.426527357484</v>
      </c>
      <c r="AG41" s="67">
        <f ca="1">AF41*(1-OFFSET(Mortality_Projection!$D$9,N($A41="Female")*101+Existing_Cohort!$B41+Existing_Cohort!AG$4-1,MATCH(AG$5, Mortality_Projection!$D$8:$BJ$8, 0)-1))</f>
        <v>10564.586197653769</v>
      </c>
      <c r="AH41" s="67">
        <f ca="1">AG41*(1-OFFSET(Mortality_Projection!$D$9,N($A41="Female")*101+Existing_Cohort!$B41+Existing_Cohort!AH$4-1,MATCH(AH$5, Mortality_Projection!$D$8:$BJ$8, 0)-1))</f>
        <v>10451.070095283749</v>
      </c>
      <c r="AI41" s="67">
        <f ca="1">AH41*(1-OFFSET(Mortality_Projection!$D$9,N($A41="Female")*101+Existing_Cohort!$B41+Existing_Cohort!AI$4-1,MATCH(AI$5, Mortality_Projection!$D$8:$BJ$8, 0)-1))</f>
        <v>10326.834611713317</v>
      </c>
      <c r="AJ41" s="67">
        <f ca="1">AI41*(1-OFFSET(Mortality_Projection!$D$9,N($A41="Female")*101+Existing_Cohort!$B41+Existing_Cohort!AJ$4-1,MATCH(AJ$5, Mortality_Projection!$D$8:$BJ$8, 0)-1))</f>
        <v>10190.738799740648</v>
      </c>
      <c r="AK41" s="67">
        <f ca="1">AJ41*(1-OFFSET(Mortality_Projection!$D$9,N($A41="Female")*101+Existing_Cohort!$B41+Existing_Cohort!AK$4-1,MATCH(AK$5, Mortality_Projection!$D$8:$BJ$8, 0)-1))</f>
        <v>10041.565138585051</v>
      </c>
      <c r="AL41" s="67">
        <f ca="1">AK41*(1-OFFSET(Mortality_Projection!$D$9,N($A41="Female")*101+Existing_Cohort!$B41+Existing_Cohort!AL$4-1,MATCH(AL$5, Mortality_Projection!$D$8:$BJ$8, 0)-1))</f>
        <v>9878.0452591356679</v>
      </c>
      <c r="AM41" s="67">
        <f ca="1">AL41*(1-OFFSET(Mortality_Projection!$D$9,N($A41="Female")*101+Existing_Cohort!$B41+Existing_Cohort!AM$4-1,MATCH(AM$5, Mortality_Projection!$D$8:$BJ$8, 0)-1))</f>
        <v>9698.9496299390375</v>
      </c>
      <c r="AN41" s="67">
        <f ca="1">AM41*(1-OFFSET(Mortality_Projection!$D$9,N($A41="Female")*101+Existing_Cohort!$B41+Existing_Cohort!AN$4-1,MATCH(AN$5, Mortality_Projection!$D$8:$BJ$8, 0)-1))</f>
        <v>9503.185682676014</v>
      </c>
      <c r="AO41" s="67">
        <f ca="1">AN41*(1-OFFSET(Mortality_Projection!$D$9,N($A41="Female")*101+Existing_Cohort!$B41+Existing_Cohort!AO$4-1,MATCH(AO$5, Mortality_Projection!$D$8:$BJ$8, 0)-1))</f>
        <v>9289.9002347188471</v>
      </c>
      <c r="AP41" s="67">
        <f ca="1">AO41*(1-OFFSET(Mortality_Projection!$D$9,N($A41="Female")*101+Existing_Cohort!$B41+Existing_Cohort!AP$4-1,MATCH(AP$5, Mortality_Projection!$D$8:$BJ$8, 0)-1))</f>
        <v>9058.5160812400718</v>
      </c>
      <c r="AQ41" s="67">
        <f ca="1">AP41*(1-OFFSET(Mortality_Projection!$D$9,N($A41="Female")*101+Existing_Cohort!$B41+Existing_Cohort!AQ$4-1,MATCH(AQ$5, Mortality_Projection!$D$8:$BJ$8, 0)-1))</f>
        <v>8808.7356260367887</v>
      </c>
      <c r="AR41" s="67">
        <f ca="1">AQ41*(1-OFFSET(Mortality_Projection!$D$9,N($A41="Female")*101+Existing_Cohort!$B41+Existing_Cohort!AR$4-1,MATCH(AR$5, Mortality_Projection!$D$8:$BJ$8, 0)-1))</f>
        <v>8540.539487030961</v>
      </c>
      <c r="AS41" s="67">
        <f ca="1">AR41*(1-OFFSET(Mortality_Projection!$D$9,N($A41="Female")*101+Existing_Cohort!$B41+Existing_Cohort!AS$4-1,MATCH(AS$5, Mortality_Projection!$D$8:$BJ$8, 0)-1))</f>
        <v>8254.1547224603564</v>
      </c>
      <c r="AT41" s="67">
        <f ca="1">AS41*(1-OFFSET(Mortality_Projection!$D$9,N($A41="Female")*101+Existing_Cohort!$B41+Existing_Cohort!AT$4-1,MATCH(AT$5, Mortality_Projection!$D$8:$BJ$8, 0)-1))</f>
        <v>7950.0369135599612</v>
      </c>
      <c r="AU41" s="67">
        <f ca="1">AT41*(1-OFFSET(Mortality_Projection!$D$9,N($A41="Female")*101+Existing_Cohort!$B41+Existing_Cohort!AU$4-1,MATCH(AU$5, Mortality_Projection!$D$8:$BJ$8, 0)-1))</f>
        <v>7628.8742995636658</v>
      </c>
      <c r="AV41" s="67">
        <f ca="1">AU41*(1-OFFSET(Mortality_Projection!$D$9,N($A41="Female")*101+Existing_Cohort!$B41+Existing_Cohort!AV$4-1,MATCH(AV$5, Mortality_Projection!$D$8:$BJ$8, 0)-1))</f>
        <v>7291.5996428720237</v>
      </c>
      <c r="AW41" s="67">
        <f ca="1">AV41*(1-OFFSET(Mortality_Projection!$D$9,N($A41="Female")*101+Existing_Cohort!$B41+Existing_Cohort!AW$4-1,MATCH(AW$5, Mortality_Projection!$D$8:$BJ$8, 0)-1))</f>
        <v>6939.4499813269122</v>
      </c>
      <c r="AX41" s="67">
        <f ca="1">AW41*(1-OFFSET(Mortality_Projection!$D$9,N($A41="Female")*101+Existing_Cohort!$B41+Existing_Cohort!AX$4-1,MATCH(AX$5, Mortality_Projection!$D$8:$BJ$8, 0)-1))</f>
        <v>6573.9932223753076</v>
      </c>
      <c r="AY41" s="67">
        <f ca="1">AX41*(1-OFFSET(Mortality_Projection!$D$9,N($A41="Female")*101+Existing_Cohort!$B41+Existing_Cohort!AY$4-1,MATCH(AY$5, Mortality_Projection!$D$8:$BJ$8, 0)-1))</f>
        <v>6197.1714917848885</v>
      </c>
      <c r="AZ41" s="67">
        <f ca="1">AY41*(1-OFFSET(Mortality_Projection!$D$9,N($A41="Female")*101+Existing_Cohort!$B41+Existing_Cohort!AZ$4-1,MATCH(AZ$5, Mortality_Projection!$D$8:$BJ$8, 0)-1))</f>
        <v>5811.2749556202061</v>
      </c>
      <c r="BA41" s="179">
        <f ca="1">AZ41*(1-OFFSET(Mortality_Projection!$D$9,N($A41="Female")*101+Existing_Cohort!$B41+Existing_Cohort!BA$4-1,MATCH(BA$5, Mortality_Projection!$D$8:$BJ$8, 0)-1))</f>
        <v>5418.9117208964435</v>
      </c>
      <c r="BC41" s="67">
        <f t="shared" ca="1" si="22"/>
        <v>13.064590306143145</v>
      </c>
    </row>
    <row r="42" spans="1:55" x14ac:dyDescent="0.35">
      <c r="A42" s="159" t="s">
        <v>31</v>
      </c>
      <c r="B42">
        <f t="shared" si="23"/>
        <v>36</v>
      </c>
      <c r="C42" s="67">
        <f ca="1">OFFSET(HIST_CHN_Population_Males!$L$17,MATCH(Input!$D$4,HIST_CHN_Population_Males!$K$18:$K$89,0), $B42)</f>
        <v>11096.431500000001</v>
      </c>
      <c r="D42" s="67">
        <f ca="1">C42*(1-OFFSET(Mortality_Projection!$D$9,N($A42="Female")*101+Existing_Cohort!$B42+Existing_Cohort!D$4-1,MATCH(D$5, Mortality_Projection!$D$8:$BJ$8, 0)-1))</f>
        <v>11083.312788244852</v>
      </c>
      <c r="E42" s="67">
        <f ca="1">D42*(1-OFFSET(Mortality_Projection!$D$9,N($A42="Female")*101+Existing_Cohort!$B42+Existing_Cohort!E$4-1,MATCH(E$5, Mortality_Projection!$D$8:$BJ$8, 0)-1))</f>
        <v>11069.342265797572</v>
      </c>
      <c r="F42" s="67">
        <f ca="1">E42*(1-OFFSET(Mortality_Projection!$D$9,N($A42="Female")*101+Existing_Cohort!$B42+Existing_Cohort!F$4-1,MATCH(F$5, Mortality_Projection!$D$8:$BJ$8, 0)-1))</f>
        <v>11054.427170084273</v>
      </c>
      <c r="G42" s="67">
        <f ca="1">F42*(1-OFFSET(Mortality_Projection!$D$9,N($A42="Female")*101+Existing_Cohort!$B42+Existing_Cohort!G$4-1,MATCH(G$5, Mortality_Projection!$D$8:$BJ$8, 0)-1))</f>
        <v>11038.436908434061</v>
      </c>
      <c r="H42" s="67">
        <f ca="1">G42*(1-OFFSET(Mortality_Projection!$D$9,N($A42="Female")*101+Existing_Cohort!$B42+Existing_Cohort!H$4-1,MATCH(H$5, Mortality_Projection!$D$8:$BJ$8, 0)-1))</f>
        <v>11021.236529243752</v>
      </c>
      <c r="I42" s="67">
        <f ca="1">H42*(1-OFFSET(Mortality_Projection!$D$9,N($A42="Female")*101+Existing_Cohort!$B42+Existing_Cohort!I$4-1,MATCH(I$5, Mortality_Projection!$D$8:$BJ$8, 0)-1))</f>
        <v>11002.687256027351</v>
      </c>
      <c r="J42" s="67">
        <f ca="1">I42*(1-OFFSET(Mortality_Projection!$D$9,N($A42="Female")*101+Existing_Cohort!$B42+Existing_Cohort!J$4-1,MATCH(J$5, Mortality_Projection!$D$8:$BJ$8, 0)-1))</f>
        <v>10982.616590600339</v>
      </c>
      <c r="K42" s="67">
        <f ca="1">J42*(1-OFFSET(Mortality_Projection!$D$9,N($A42="Female")*101+Existing_Cohort!$B42+Existing_Cohort!K$4-1,MATCH(K$5, Mortality_Projection!$D$8:$BJ$8, 0)-1))</f>
        <v>10960.86059622235</v>
      </c>
      <c r="L42" s="67">
        <f ca="1">K42*(1-OFFSET(Mortality_Projection!$D$9,N($A42="Female")*101+Existing_Cohort!$B42+Existing_Cohort!L$4-1,MATCH(L$5, Mortality_Projection!$D$8:$BJ$8, 0)-1))</f>
        <v>10937.224409305996</v>
      </c>
      <c r="M42" s="67">
        <f ca="1">L42*(1-OFFSET(Mortality_Projection!$D$9,N($A42="Female")*101+Existing_Cohort!$B42+Existing_Cohort!M$4-1,MATCH(M$5, Mortality_Projection!$D$8:$BJ$8, 0)-1))</f>
        <v>10911.513747855506</v>
      </c>
      <c r="N42" s="67">
        <f ca="1">M42*(1-OFFSET(Mortality_Projection!$D$9,N($A42="Female")*101+Existing_Cohort!$B42+Existing_Cohort!N$4-1,MATCH(N$5, Mortality_Projection!$D$8:$BJ$8, 0)-1))</f>
        <v>10883.525939016097</v>
      </c>
      <c r="O42" s="67">
        <f ca="1">N42*(1-OFFSET(Mortality_Projection!$D$9,N($A42="Female")*101+Existing_Cohort!$B42+Existing_Cohort!O$4-1,MATCH(O$5, Mortality_Projection!$D$8:$BJ$8, 0)-1))</f>
        <v>10853.089038414748</v>
      </c>
      <c r="P42" s="67">
        <f ca="1">O42*(1-OFFSET(Mortality_Projection!$D$9,N($A42="Female")*101+Existing_Cohort!$B42+Existing_Cohort!P$4-1,MATCH(P$5, Mortality_Projection!$D$8:$BJ$8, 0)-1))</f>
        <v>10820.051479395002</v>
      </c>
      <c r="Q42" s="67">
        <f ca="1">P42*(1-OFFSET(Mortality_Projection!$D$9,N($A42="Female")*101+Existing_Cohort!$B42+Existing_Cohort!Q$4-1,MATCH(Q$5, Mortality_Projection!$D$8:$BJ$8, 0)-1))</f>
        <v>10784.30922188866</v>
      </c>
      <c r="R42" s="67">
        <f ca="1">Q42*(1-OFFSET(Mortality_Projection!$D$9,N($A42="Female")*101+Existing_Cohort!$B42+Existing_Cohort!R$4-1,MATCH(R$5, Mortality_Projection!$D$8:$BJ$8, 0)-1))</f>
        <v>10745.785417599425</v>
      </c>
      <c r="S42" s="67">
        <f ca="1">R42*(1-OFFSET(Mortality_Projection!$D$9,N($A42="Female")*101+Existing_Cohort!$B42+Existing_Cohort!S$4-1,MATCH(S$5, Mortality_Projection!$D$8:$BJ$8, 0)-1))</f>
        <v>10704.411443094334</v>
      </c>
      <c r="T42" s="67">
        <f ca="1">S42*(1-OFFSET(Mortality_Projection!$D$9,N($A42="Female")*101+Existing_Cohort!$B42+Existing_Cohort!T$4-1,MATCH(T$5, Mortality_Projection!$D$8:$BJ$8, 0)-1))</f>
        <v>10660.162094868465</v>
      </c>
      <c r="U42" s="67">
        <f ca="1">T42*(1-OFFSET(Mortality_Projection!$D$9,N($A42="Female")*101+Existing_Cohort!$B42+Existing_Cohort!U$4-1,MATCH(U$5, Mortality_Projection!$D$8:$BJ$8, 0)-1))</f>
        <v>10613.027278630027</v>
      </c>
      <c r="V42" s="67">
        <f ca="1">U42*(1-OFFSET(Mortality_Projection!$D$9,N($A42="Female")*101+Existing_Cohort!$B42+Existing_Cohort!V$4-1,MATCH(V$5, Mortality_Projection!$D$8:$BJ$8, 0)-1))</f>
        <v>10563.028408608758</v>
      </c>
      <c r="W42" s="67">
        <f ca="1">V42*(1-OFFSET(Mortality_Projection!$D$9,N($A42="Female")*101+Existing_Cohort!$B42+Existing_Cohort!W$4-1,MATCH(W$5, Mortality_Projection!$D$8:$BJ$8, 0)-1))</f>
        <v>10510.208174757234</v>
      </c>
      <c r="X42" s="67">
        <f ca="1">W42*(1-OFFSET(Mortality_Projection!$D$9,N($A42="Female")*101+Existing_Cohort!$B42+Existing_Cohort!X$4-1,MATCH(X$5, Mortality_Projection!$D$8:$BJ$8, 0)-1))</f>
        <v>10454.588022300677</v>
      </c>
      <c r="Y42" s="67">
        <f ca="1">X42*(1-OFFSET(Mortality_Projection!$D$9,N($A42="Female")*101+Existing_Cohort!$B42+Existing_Cohort!Y$4-1,MATCH(Y$5, Mortality_Projection!$D$8:$BJ$8, 0)-1))</f>
        <v>10396.00769436986</v>
      </c>
      <c r="Z42" s="67">
        <f ca="1">Y42*(1-OFFSET(Mortality_Projection!$D$9,N($A42="Female")*101+Existing_Cohort!$B42+Existing_Cohort!Z$4-1,MATCH(Z$5, Mortality_Projection!$D$8:$BJ$8, 0)-1))</f>
        <v>10334.099076977351</v>
      </c>
      <c r="AA42" s="67">
        <f ca="1">Z42*(1-OFFSET(Mortality_Projection!$D$9,N($A42="Female")*101+Existing_Cohort!$B42+Existing_Cohort!AA$4-1,MATCH(AA$5, Mortality_Projection!$D$8:$BJ$8, 0)-1))</f>
        <v>10268.311006028443</v>
      </c>
      <c r="AB42" s="67">
        <f ca="1">AA42*(1-OFFSET(Mortality_Projection!$D$9,N($A42="Female")*101+Existing_Cohort!$B42+Existing_Cohort!AB$4-1,MATCH(AB$5, Mortality_Projection!$D$8:$BJ$8, 0)-1))</f>
        <v>10197.864616722916</v>
      </c>
      <c r="AC42" s="67">
        <f ca="1">AB42*(1-OFFSET(Mortality_Projection!$D$9,N($A42="Female")*101+Existing_Cohort!$B42+Existing_Cohort!AC$4-1,MATCH(AC$5, Mortality_Projection!$D$8:$BJ$8, 0)-1))</f>
        <v>10121.881599288585</v>
      </c>
      <c r="AD42" s="67">
        <f ca="1">AC42*(1-OFFSET(Mortality_Projection!$D$9,N($A42="Female")*101+Existing_Cohort!$B42+Existing_Cohort!AD$4-1,MATCH(AD$5, Mortality_Projection!$D$8:$BJ$8, 0)-1))</f>
        <v>10039.451165788343</v>
      </c>
      <c r="AE42" s="67">
        <f ca="1">AD42*(1-OFFSET(Mortality_Projection!$D$9,N($A42="Female")*101+Existing_Cohort!$B42+Existing_Cohort!AE$4-1,MATCH(AE$5, Mortality_Projection!$D$8:$BJ$8, 0)-1))</f>
        <v>9949.692724020857</v>
      </c>
      <c r="AF42" s="67">
        <f ca="1">AE42*(1-OFFSET(Mortality_Projection!$D$9,N($A42="Female")*101+Existing_Cohort!$B42+Existing_Cohort!AF$4-1,MATCH(AF$5, Mortality_Projection!$D$8:$BJ$8, 0)-1))</f>
        <v>9851.7214664403145</v>
      </c>
      <c r="AG42" s="67">
        <f ca="1">AF42*(1-OFFSET(Mortality_Projection!$D$9,N($A42="Female")*101+Existing_Cohort!$B42+Existing_Cohort!AG$4-1,MATCH(AG$5, Mortality_Projection!$D$8:$BJ$8, 0)-1))</f>
        <v>9744.6335592817268</v>
      </c>
      <c r="AH42" s="67">
        <f ca="1">AG42*(1-OFFSET(Mortality_Projection!$D$9,N($A42="Female")*101+Existing_Cohort!$B42+Existing_Cohort!AH$4-1,MATCH(AH$5, Mortality_Projection!$D$8:$BJ$8, 0)-1))</f>
        <v>9627.4480982559726</v>
      </c>
      <c r="AI42" s="67">
        <f ca="1">AH42*(1-OFFSET(Mortality_Projection!$D$9,N($A42="Female")*101+Existing_Cohort!$B42+Existing_Cohort!AI$4-1,MATCH(AI$5, Mortality_Projection!$D$8:$BJ$8, 0)-1))</f>
        <v>9499.0933167671628</v>
      </c>
      <c r="AJ42" s="67">
        <f ca="1">AI42*(1-OFFSET(Mortality_Projection!$D$9,N($A42="Female")*101+Existing_Cohort!$B42+Existing_Cohort!AJ$4-1,MATCH(AJ$5, Mortality_Projection!$D$8:$BJ$8, 0)-1))</f>
        <v>9358.4264030816339</v>
      </c>
      <c r="AK42" s="67">
        <f ca="1">AJ42*(1-OFFSET(Mortality_Projection!$D$9,N($A42="Female")*101+Existing_Cohort!$B42+Existing_Cohort!AK$4-1,MATCH(AK$5, Mortality_Projection!$D$8:$BJ$8, 0)-1))</f>
        <v>9204.2580247707556</v>
      </c>
      <c r="AL42" s="67">
        <f ca="1">AK42*(1-OFFSET(Mortality_Projection!$D$9,N($A42="Female")*101+Existing_Cohort!$B42+Existing_Cohort!AL$4-1,MATCH(AL$5, Mortality_Projection!$D$8:$BJ$8, 0)-1))</f>
        <v>9035.4371732126492</v>
      </c>
      <c r="AM42" s="67">
        <f ca="1">AL42*(1-OFFSET(Mortality_Projection!$D$9,N($A42="Female")*101+Existing_Cohort!$B42+Existing_Cohort!AM$4-1,MATCH(AM$5, Mortality_Projection!$D$8:$BJ$8, 0)-1))</f>
        <v>8850.9439126824072</v>
      </c>
      <c r="AN42" s="67">
        <f ca="1">AM42*(1-OFFSET(Mortality_Projection!$D$9,N($A42="Female")*101+Existing_Cohort!$B42+Existing_Cohort!AN$4-1,MATCH(AN$5, Mortality_Projection!$D$8:$BJ$8, 0)-1))</f>
        <v>8649.9860859323162</v>
      </c>
      <c r="AO42" s="67">
        <f ca="1">AN42*(1-OFFSET(Mortality_Projection!$D$9,N($A42="Female")*101+Existing_Cohort!$B42+Existing_Cohort!AO$4-1,MATCH(AO$5, Mortality_Projection!$D$8:$BJ$8, 0)-1))</f>
        <v>8432.0338655263404</v>
      </c>
      <c r="AP42" s="67">
        <f ca="1">AO42*(1-OFFSET(Mortality_Projection!$D$9,N($A42="Female")*101+Existing_Cohort!$B42+Existing_Cohort!AP$4-1,MATCH(AP$5, Mortality_Projection!$D$8:$BJ$8, 0)-1))</f>
        <v>8196.823172479626</v>
      </c>
      <c r="AQ42" s="67">
        <f ca="1">AP42*(1-OFFSET(Mortality_Projection!$D$9,N($A42="Female")*101+Existing_Cohort!$B42+Existing_Cohort!AQ$4-1,MATCH(AQ$5, Mortality_Projection!$D$8:$BJ$8, 0)-1))</f>
        <v>7944.3543013393273</v>
      </c>
      <c r="AR42" s="67">
        <f ca="1">AQ42*(1-OFFSET(Mortality_Projection!$D$9,N($A42="Female")*101+Existing_Cohort!$B42+Existing_Cohort!AR$4-1,MATCH(AR$5, Mortality_Projection!$D$8:$BJ$8, 0)-1))</f>
        <v>7674.8618926732506</v>
      </c>
      <c r="AS42" s="67">
        <f ca="1">AR42*(1-OFFSET(Mortality_Projection!$D$9,N($A42="Female")*101+Existing_Cohort!$B42+Existing_Cohort!AS$4-1,MATCH(AS$5, Mortality_Projection!$D$8:$BJ$8, 0)-1))</f>
        <v>7388.7979348552753</v>
      </c>
      <c r="AT42" s="67">
        <f ca="1">AS42*(1-OFFSET(Mortality_Projection!$D$9,N($A42="Female")*101+Existing_Cohort!$B42+Existing_Cohort!AT$4-1,MATCH(AT$5, Mortality_Projection!$D$8:$BJ$8, 0)-1))</f>
        <v>7086.835474647919</v>
      </c>
      <c r="AU42" s="67">
        <f ca="1">AT42*(1-OFFSET(Mortality_Projection!$D$9,N($A42="Female")*101+Existing_Cohort!$B42+Existing_Cohort!AU$4-1,MATCH(AU$5, Mortality_Projection!$D$8:$BJ$8, 0)-1))</f>
        <v>6769.8795117380314</v>
      </c>
      <c r="AV42" s="67">
        <f ca="1">AU42*(1-OFFSET(Mortality_Projection!$D$9,N($A42="Female")*101+Existing_Cohort!$B42+Existing_Cohort!AV$4-1,MATCH(AV$5, Mortality_Projection!$D$8:$BJ$8, 0)-1))</f>
        <v>6439.1227540679129</v>
      </c>
      <c r="AW42" s="67">
        <f ca="1">AV42*(1-OFFSET(Mortality_Projection!$D$9,N($A42="Female")*101+Existing_Cohort!$B42+Existing_Cohort!AW$4-1,MATCH(AW$5, Mortality_Projection!$D$8:$BJ$8, 0)-1))</f>
        <v>6096.0699453612806</v>
      </c>
      <c r="AX42" s="67">
        <f ca="1">AW42*(1-OFFSET(Mortality_Projection!$D$9,N($A42="Female")*101+Existing_Cohort!$B42+Existing_Cohort!AX$4-1,MATCH(AX$5, Mortality_Projection!$D$8:$BJ$8, 0)-1))</f>
        <v>5742.5776475049515</v>
      </c>
      <c r="AY42" s="67">
        <f ca="1">AX42*(1-OFFSET(Mortality_Projection!$D$9,N($A42="Female")*101+Existing_Cohort!$B42+Existing_Cohort!AY$4-1,MATCH(AY$5, Mortality_Projection!$D$8:$BJ$8, 0)-1))</f>
        <v>5380.8284565728081</v>
      </c>
      <c r="AZ42" s="67">
        <f ca="1">AY42*(1-OFFSET(Mortality_Projection!$D$9,N($A42="Female")*101+Existing_Cohort!$B42+Existing_Cohort!AZ$4-1,MATCH(AZ$5, Mortality_Projection!$D$8:$BJ$8, 0)-1))</f>
        <v>5013.3013672199831</v>
      </c>
      <c r="BA42" s="179">
        <f ca="1">AZ42*(1-OFFSET(Mortality_Projection!$D$9,N($A42="Female")*101+Existing_Cohort!$B42+Existing_Cohort!BA$4-1,MATCH(BA$5, Mortality_Projection!$D$8:$BJ$8, 0)-1))</f>
        <v>4642.6813104545145</v>
      </c>
      <c r="BC42" s="67">
        <f t="shared" ca="1" si="22"/>
        <v>13.118711755148979</v>
      </c>
    </row>
    <row r="43" spans="1:55" x14ac:dyDescent="0.35">
      <c r="A43" s="159" t="s">
        <v>31</v>
      </c>
      <c r="B43">
        <f t="shared" si="23"/>
        <v>37</v>
      </c>
      <c r="C43" s="67">
        <f ca="1">OFFSET(HIST_CHN_Population_Males!$L$17,MATCH(Input!$D$4,HIST_CHN_Population_Males!$K$18:$K$89,0), $B43)</f>
        <v>10484.9275</v>
      </c>
      <c r="D43" s="67">
        <f ca="1">C43*(1-OFFSET(Mortality_Projection!$D$9,N($A43="Female")*101+Existing_Cohort!$B43+Existing_Cohort!D$4-1,MATCH(D$5, Mortality_Projection!$D$8:$BJ$8, 0)-1))</f>
        <v>10471.557487424461</v>
      </c>
      <c r="E43" s="67">
        <f ca="1">D43*(1-OFFSET(Mortality_Projection!$D$9,N($A43="Female")*101+Existing_Cohort!$B43+Existing_Cohort!E$4-1,MATCH(E$5, Mortality_Projection!$D$8:$BJ$8, 0)-1))</f>
        <v>10457.283712766937</v>
      </c>
      <c r="F43" s="67">
        <f ca="1">E43*(1-OFFSET(Mortality_Projection!$D$9,N($A43="Female")*101+Existing_Cohort!$B43+Existing_Cohort!F$4-1,MATCH(F$5, Mortality_Projection!$D$8:$BJ$8, 0)-1))</f>
        <v>10441.981242488568</v>
      </c>
      <c r="G43" s="67">
        <f ca="1">F43*(1-OFFSET(Mortality_Projection!$D$9,N($A43="Female")*101+Existing_Cohort!$B43+Existing_Cohort!G$4-1,MATCH(G$5, Mortality_Projection!$D$8:$BJ$8, 0)-1))</f>
        <v>10425.520983030216</v>
      </c>
      <c r="H43" s="67">
        <f ca="1">G43*(1-OFFSET(Mortality_Projection!$D$9,N($A43="Female")*101+Existing_Cohort!$B43+Existing_Cohort!H$4-1,MATCH(H$5, Mortality_Projection!$D$8:$BJ$8, 0)-1))</f>
        <v>10407.770193764434</v>
      </c>
      <c r="I43" s="67">
        <f ca="1">H43*(1-OFFSET(Mortality_Projection!$D$9,N($A43="Female")*101+Existing_Cohort!$B43+Existing_Cohort!I$4-1,MATCH(I$5, Mortality_Projection!$D$8:$BJ$8, 0)-1))</f>
        <v>10388.563879821488</v>
      </c>
      <c r="J43" s="67">
        <f ca="1">I43*(1-OFFSET(Mortality_Projection!$D$9,N($A43="Female")*101+Existing_Cohort!$B43+Existing_Cohort!J$4-1,MATCH(J$5, Mortality_Projection!$D$8:$BJ$8, 0)-1))</f>
        <v>10367.745258941306</v>
      </c>
      <c r="K43" s="67">
        <f ca="1">J43*(1-OFFSET(Mortality_Projection!$D$9,N($A43="Female")*101+Existing_Cohort!$B43+Existing_Cohort!K$4-1,MATCH(K$5, Mortality_Projection!$D$8:$BJ$8, 0)-1))</f>
        <v>10345.127977325503</v>
      </c>
      <c r="L43" s="67">
        <f ca="1">K43*(1-OFFSET(Mortality_Projection!$D$9,N($A43="Female")*101+Existing_Cohort!$B43+Existing_Cohort!L$4-1,MATCH(L$5, Mortality_Projection!$D$8:$BJ$8, 0)-1))</f>
        <v>10320.52626586129</v>
      </c>
      <c r="M43" s="67">
        <f ca="1">L43*(1-OFFSET(Mortality_Projection!$D$9,N($A43="Female")*101+Existing_Cohort!$B43+Existing_Cohort!M$4-1,MATCH(M$5, Mortality_Projection!$D$8:$BJ$8, 0)-1))</f>
        <v>10293.746358854496</v>
      </c>
      <c r="N43" s="67">
        <f ca="1">M43*(1-OFFSET(Mortality_Projection!$D$9,N($A43="Female")*101+Existing_Cohort!$B43+Existing_Cohort!N$4-1,MATCH(N$5, Mortality_Projection!$D$8:$BJ$8, 0)-1))</f>
        <v>10264.623929622794</v>
      </c>
      <c r="O43" s="67">
        <f ca="1">N43*(1-OFFSET(Mortality_Projection!$D$9,N($A43="Female")*101+Existing_Cohort!$B43+Existing_Cohort!O$4-1,MATCH(O$5, Mortality_Projection!$D$8:$BJ$8, 0)-1))</f>
        <v>10233.014187348401</v>
      </c>
      <c r="P43" s="67">
        <f ca="1">O43*(1-OFFSET(Mortality_Projection!$D$9,N($A43="Female")*101+Existing_Cohort!$B43+Existing_Cohort!P$4-1,MATCH(P$5, Mortality_Projection!$D$8:$BJ$8, 0)-1))</f>
        <v>10198.81785297928</v>
      </c>
      <c r="Q43" s="67">
        <f ca="1">P43*(1-OFFSET(Mortality_Projection!$D$9,N($A43="Female")*101+Existing_Cohort!$B43+Existing_Cohort!Q$4-1,MATCH(Q$5, Mortality_Projection!$D$8:$BJ$8, 0)-1))</f>
        <v>10161.961700354381</v>
      </c>
      <c r="R43" s="67">
        <f ca="1">Q43*(1-OFFSET(Mortality_Projection!$D$9,N($A43="Female")*101+Existing_Cohort!$B43+Existing_Cohort!R$4-1,MATCH(R$5, Mortality_Projection!$D$8:$BJ$8, 0)-1))</f>
        <v>10122.38040903802</v>
      </c>
      <c r="S43" s="67">
        <f ca="1">R43*(1-OFFSET(Mortality_Projection!$D$9,N($A43="Female")*101+Existing_Cohort!$B43+Existing_Cohort!S$4-1,MATCH(S$5, Mortality_Projection!$D$8:$BJ$8, 0)-1))</f>
        <v>10080.050233901258</v>
      </c>
      <c r="T43" s="67">
        <f ca="1">S43*(1-OFFSET(Mortality_Projection!$D$9,N($A43="Female")*101+Existing_Cohort!$B43+Existing_Cohort!T$4-1,MATCH(T$5, Mortality_Projection!$D$8:$BJ$8, 0)-1))</f>
        <v>10034.961916097078</v>
      </c>
      <c r="U43" s="67">
        <f ca="1">T43*(1-OFFSET(Mortality_Projection!$D$9,N($A43="Female")*101+Existing_Cohort!$B43+Existing_Cohort!U$4-1,MATCH(U$5, Mortality_Projection!$D$8:$BJ$8, 0)-1))</f>
        <v>9987.1363671252348</v>
      </c>
      <c r="V43" s="67">
        <f ca="1">U43*(1-OFFSET(Mortality_Projection!$D$9,N($A43="Female")*101+Existing_Cohort!$B43+Existing_Cohort!V$4-1,MATCH(V$5, Mortality_Projection!$D$8:$BJ$8, 0)-1))</f>
        <v>9936.6148739125238</v>
      </c>
      <c r="W43" s="67">
        <f ca="1">V43*(1-OFFSET(Mortality_Projection!$D$9,N($A43="Female")*101+Existing_Cohort!$B43+Existing_Cohort!W$4-1,MATCH(W$5, Mortality_Projection!$D$8:$BJ$8, 0)-1))</f>
        <v>9883.4184251817951</v>
      </c>
      <c r="X43" s="67">
        <f ca="1">W43*(1-OFFSET(Mortality_Projection!$D$9,N($A43="Female")*101+Existing_Cohort!$B43+Existing_Cohort!X$4-1,MATCH(X$5, Mortality_Projection!$D$8:$BJ$8, 0)-1))</f>
        <v>9827.3942613384734</v>
      </c>
      <c r="Y43" s="67">
        <f ca="1">X43*(1-OFFSET(Mortality_Projection!$D$9,N($A43="Female")*101+Existing_Cohort!$B43+Existing_Cohort!Y$4-1,MATCH(Y$5, Mortality_Projection!$D$8:$BJ$8, 0)-1))</f>
        <v>9768.1909199306792</v>
      </c>
      <c r="Z43" s="67">
        <f ca="1">Y43*(1-OFFSET(Mortality_Projection!$D$9,N($A43="Female")*101+Existing_Cohort!$B43+Existing_Cohort!Z$4-1,MATCH(Z$5, Mortality_Projection!$D$8:$BJ$8, 0)-1))</f>
        <v>9705.2820336237673</v>
      </c>
      <c r="AA43" s="67">
        <f ca="1">Z43*(1-OFFSET(Mortality_Projection!$D$9,N($A43="Female")*101+Existing_Cohort!$B43+Existing_Cohort!AA$4-1,MATCH(AA$5, Mortality_Projection!$D$8:$BJ$8, 0)-1))</f>
        <v>9637.9237191496595</v>
      </c>
      <c r="AB43" s="67">
        <f ca="1">AA43*(1-OFFSET(Mortality_Projection!$D$9,N($A43="Female")*101+Existing_Cohort!$B43+Existing_Cohort!AB$4-1,MATCH(AB$5, Mortality_Projection!$D$8:$BJ$8, 0)-1))</f>
        <v>9565.2773178957978</v>
      </c>
      <c r="AC43" s="67">
        <f ca="1">AB43*(1-OFFSET(Mortality_Projection!$D$9,N($A43="Female")*101+Existing_Cohort!$B43+Existing_Cohort!AC$4-1,MATCH(AC$5, Mortality_Projection!$D$8:$BJ$8, 0)-1))</f>
        <v>9486.4735064898814</v>
      </c>
      <c r="AD43" s="67">
        <f ca="1">AC43*(1-OFFSET(Mortality_Projection!$D$9,N($A43="Female")*101+Existing_Cohort!$B43+Existing_Cohort!AD$4-1,MATCH(AD$5, Mortality_Projection!$D$8:$BJ$8, 0)-1))</f>
        <v>9400.6722876008444</v>
      </c>
      <c r="AE43" s="67">
        <f ca="1">AD43*(1-OFFSET(Mortality_Projection!$D$9,N($A43="Female")*101+Existing_Cohort!$B43+Existing_Cohort!AE$4-1,MATCH(AE$5, Mortality_Projection!$D$8:$BJ$8, 0)-1))</f>
        <v>9307.0301640652815</v>
      </c>
      <c r="AF43" s="67">
        <f ca="1">AE43*(1-OFFSET(Mortality_Projection!$D$9,N($A43="Female")*101+Existing_Cohort!$B43+Existing_Cohort!AF$4-1,MATCH(AF$5, Mortality_Projection!$D$8:$BJ$8, 0)-1))</f>
        <v>9204.68607749478</v>
      </c>
      <c r="AG43" s="67">
        <f ca="1">AF43*(1-OFFSET(Mortality_Projection!$D$9,N($A43="Female")*101+Existing_Cohort!$B43+Existing_Cohort!AG$4-1,MATCH(AG$5, Mortality_Projection!$D$8:$BJ$8, 0)-1))</f>
        <v>9092.7060606375107</v>
      </c>
      <c r="AH43" s="67">
        <f ca="1">AG43*(1-OFFSET(Mortality_Projection!$D$9,N($A43="Female")*101+Existing_Cohort!$B43+Existing_Cohort!AH$4-1,MATCH(AH$5, Mortality_Projection!$D$8:$BJ$8, 0)-1))</f>
        <v>8970.0702393317606</v>
      </c>
      <c r="AI43" s="67">
        <f ca="1">AH43*(1-OFFSET(Mortality_Projection!$D$9,N($A43="Female")*101+Existing_Cohort!$B43+Existing_Cohort!AI$4-1,MATCH(AI$5, Mortality_Projection!$D$8:$BJ$8, 0)-1))</f>
        <v>8835.6919912183694</v>
      </c>
      <c r="AJ43" s="67">
        <f ca="1">AI43*(1-OFFSET(Mortality_Projection!$D$9,N($A43="Female")*101+Existing_Cohort!$B43+Existing_Cohort!AJ$4-1,MATCH(AJ$5, Mortality_Projection!$D$8:$BJ$8, 0)-1))</f>
        <v>8688.4416298447086</v>
      </c>
      <c r="AK43" s="67">
        <f ca="1">AJ43*(1-OFFSET(Mortality_Projection!$D$9,N($A43="Female")*101+Existing_Cohort!$B43+Existing_Cohort!AK$4-1,MATCH(AK$5, Mortality_Projection!$D$8:$BJ$8, 0)-1))</f>
        <v>8527.2277181162117</v>
      </c>
      <c r="AL43" s="67">
        <f ca="1">AK43*(1-OFFSET(Mortality_Projection!$D$9,N($A43="Female")*101+Existing_Cohort!$B43+Existing_Cohort!AL$4-1,MATCH(AL$5, Mortality_Projection!$D$8:$BJ$8, 0)-1))</f>
        <v>8351.0858804464588</v>
      </c>
      <c r="AM43" s="67">
        <f ca="1">AL43*(1-OFFSET(Mortality_Projection!$D$9,N($A43="Female")*101+Existing_Cohort!$B43+Existing_Cohort!AM$4-1,MATCH(AM$5, Mortality_Projection!$D$8:$BJ$8, 0)-1))</f>
        <v>8159.2713014352257</v>
      </c>
      <c r="AN43" s="67">
        <f ca="1">AM43*(1-OFFSET(Mortality_Projection!$D$9,N($A43="Female")*101+Existing_Cohort!$B43+Existing_Cohort!AN$4-1,MATCH(AN$5, Mortality_Projection!$D$8:$BJ$8, 0)-1))</f>
        <v>7951.2917729729825</v>
      </c>
      <c r="AO43" s="67">
        <f ca="1">AN43*(1-OFFSET(Mortality_Projection!$D$9,N($A43="Female")*101+Existing_Cohort!$B43+Existing_Cohort!AO$4-1,MATCH(AO$5, Mortality_Projection!$D$8:$BJ$8, 0)-1))</f>
        <v>7726.9109503020136</v>
      </c>
      <c r="AP43" s="67">
        <f ca="1">AO43*(1-OFFSET(Mortality_Projection!$D$9,N($A43="Female")*101+Existing_Cohort!$B43+Existing_Cohort!AP$4-1,MATCH(AP$5, Mortality_Projection!$D$8:$BJ$8, 0)-1))</f>
        <v>7486.146974989284</v>
      </c>
      <c r="AQ43" s="67">
        <f ca="1">AP43*(1-OFFSET(Mortality_Projection!$D$9,N($A43="Female")*101+Existing_Cohort!$B43+Existing_Cohort!AQ$4-1,MATCH(AQ$5, Mortality_Projection!$D$8:$BJ$8, 0)-1))</f>
        <v>7229.2437197934341</v>
      </c>
      <c r="AR43" s="67">
        <f ca="1">AQ43*(1-OFFSET(Mortality_Projection!$D$9,N($A43="Female")*101+Existing_Cohort!$B43+Existing_Cohort!AR$4-1,MATCH(AR$5, Mortality_Projection!$D$8:$BJ$8, 0)-1))</f>
        <v>6956.654443552432</v>
      </c>
      <c r="AS43" s="67">
        <f ca="1">AR43*(1-OFFSET(Mortality_Projection!$D$9,N($A43="Female")*101+Existing_Cohort!$B43+Existing_Cohort!AS$4-1,MATCH(AS$5, Mortality_Projection!$D$8:$BJ$8, 0)-1))</f>
        <v>6669.0451450278179</v>
      </c>
      <c r="AT43" s="67">
        <f ca="1">AS43*(1-OFFSET(Mortality_Projection!$D$9,N($A43="Female")*101+Existing_Cohort!$B43+Existing_Cohort!AT$4-1,MATCH(AT$5, Mortality_Projection!$D$8:$BJ$8, 0)-1))</f>
        <v>6367.3046768880286</v>
      </c>
      <c r="AU43" s="67">
        <f ca="1">AT43*(1-OFFSET(Mortality_Projection!$D$9,N($A43="Female")*101+Existing_Cohort!$B43+Existing_Cohort!AU$4-1,MATCH(AU$5, Mortality_Projection!$D$8:$BJ$8, 0)-1))</f>
        <v>6052.5974294372563</v>
      </c>
      <c r="AV43" s="67">
        <f ca="1">AU43*(1-OFFSET(Mortality_Projection!$D$9,N($A43="Female")*101+Existing_Cohort!$B43+Existing_Cohort!AV$4-1,MATCH(AV$5, Mortality_Projection!$D$8:$BJ$8, 0)-1))</f>
        <v>5726.3858369620084</v>
      </c>
      <c r="AW43" s="67">
        <f ca="1">AV43*(1-OFFSET(Mortality_Projection!$D$9,N($A43="Female")*101+Existing_Cohort!$B43+Existing_Cohort!AW$4-1,MATCH(AW$5, Mortality_Projection!$D$8:$BJ$8, 0)-1))</f>
        <v>5390.4673175948019</v>
      </c>
      <c r="AX43" s="67">
        <f ca="1">AW43*(1-OFFSET(Mortality_Projection!$D$9,N($A43="Female")*101+Existing_Cohort!$B43+Existing_Cohort!AX$4-1,MATCH(AX$5, Mortality_Projection!$D$8:$BJ$8, 0)-1))</f>
        <v>5046.9485761858477</v>
      </c>
      <c r="AY43" s="67">
        <f ca="1">AX43*(1-OFFSET(Mortality_Projection!$D$9,N($A43="Female")*101+Existing_Cohort!$B43+Existing_Cohort!AY$4-1,MATCH(AY$5, Mortality_Projection!$D$8:$BJ$8, 0)-1))</f>
        <v>4698.216083175178</v>
      </c>
      <c r="AZ43" s="67">
        <f ca="1">AY43*(1-OFFSET(Mortality_Projection!$D$9,N($A43="Female")*101+Existing_Cohort!$B43+Existing_Cohort!AZ$4-1,MATCH(AZ$5, Mortality_Projection!$D$8:$BJ$8, 0)-1))</f>
        <v>4346.8487200432737</v>
      </c>
      <c r="BA43" s="179">
        <f ca="1">AZ43*(1-OFFSET(Mortality_Projection!$D$9,N($A43="Female")*101+Existing_Cohort!$B43+Existing_Cohort!BA$4-1,MATCH(BA$5, Mortality_Projection!$D$8:$BJ$8, 0)-1))</f>
        <v>3995.5413521217388</v>
      </c>
      <c r="BC43" s="67">
        <f t="shared" ca="1" si="22"/>
        <v>13.370012575538567</v>
      </c>
    </row>
    <row r="44" spans="1:55" x14ac:dyDescent="0.35">
      <c r="A44" s="159" t="s">
        <v>31</v>
      </c>
      <c r="B44">
        <f t="shared" si="23"/>
        <v>38</v>
      </c>
      <c r="C44" s="67">
        <f ca="1">OFFSET(HIST_CHN_Population_Males!$L$17,MATCH(Input!$D$4,HIST_CHN_Population_Males!$K$18:$K$89,0), $B44)</f>
        <v>10818.5375</v>
      </c>
      <c r="D44" s="67">
        <f ca="1">C44*(1-OFFSET(Mortality_Projection!$D$9,N($A44="Female")*101+Existing_Cohort!$B44+Existing_Cohort!D$4-1,MATCH(D$5, Mortality_Projection!$D$8:$BJ$8, 0)-1))</f>
        <v>10803.619196575344</v>
      </c>
      <c r="E44" s="67">
        <f ca="1">D44*(1-OFFSET(Mortality_Projection!$D$9,N($A44="Female")*101+Existing_Cohort!$B44+Existing_Cohort!E$4-1,MATCH(E$5, Mortality_Projection!$D$8:$BJ$8, 0)-1))</f>
        <v>10787.626001003799</v>
      </c>
      <c r="F44" s="67">
        <f ca="1">E44*(1-OFFSET(Mortality_Projection!$D$9,N($A44="Female")*101+Existing_Cohort!$B44+Existing_Cohort!F$4-1,MATCH(F$5, Mortality_Projection!$D$8:$BJ$8, 0)-1))</f>
        <v>10770.423049082185</v>
      </c>
      <c r="G44" s="67">
        <f ca="1">F44*(1-OFFSET(Mortality_Projection!$D$9,N($A44="Female")*101+Existing_Cohort!$B44+Existing_Cohort!G$4-1,MATCH(G$5, Mortality_Projection!$D$8:$BJ$8, 0)-1))</f>
        <v>10751.871678969004</v>
      </c>
      <c r="H44" s="67">
        <f ca="1">G44*(1-OFFSET(Mortality_Projection!$D$9,N($A44="Female")*101+Existing_Cohort!$B44+Existing_Cohort!H$4-1,MATCH(H$5, Mortality_Projection!$D$8:$BJ$8, 0)-1))</f>
        <v>10731.799536630542</v>
      </c>
      <c r="I44" s="67">
        <f ca="1">H44*(1-OFFSET(Mortality_Projection!$D$9,N($A44="Female")*101+Existing_Cohort!$B44+Existing_Cohort!I$4-1,MATCH(I$5, Mortality_Projection!$D$8:$BJ$8, 0)-1))</f>
        <v>10710.042871869247</v>
      </c>
      <c r="J44" s="67">
        <f ca="1">I44*(1-OFFSET(Mortality_Projection!$D$9,N($A44="Female")*101+Existing_Cohort!$B44+Existing_Cohort!J$4-1,MATCH(J$5, Mortality_Projection!$D$8:$BJ$8, 0)-1))</f>
        <v>10686.407054615715</v>
      </c>
      <c r="K44" s="67">
        <f ca="1">J44*(1-OFFSET(Mortality_Projection!$D$9,N($A44="Female")*101+Existing_Cohort!$B44+Existing_Cohort!K$4-1,MATCH(K$5, Mortality_Projection!$D$8:$BJ$8, 0)-1))</f>
        <v>10660.698095582009</v>
      </c>
      <c r="L44" s="67">
        <f ca="1">K44*(1-OFFSET(Mortality_Projection!$D$9,N($A44="Female")*101+Existing_Cohort!$B44+Existing_Cohort!L$4-1,MATCH(L$5, Mortality_Projection!$D$8:$BJ$8, 0)-1))</f>
        <v>10632.713683197182</v>
      </c>
      <c r="M44" s="67">
        <f ca="1">L44*(1-OFFSET(Mortality_Projection!$D$9,N($A44="Female")*101+Existing_Cohort!$B44+Existing_Cohort!M$4-1,MATCH(M$5, Mortality_Projection!$D$8:$BJ$8, 0)-1))</f>
        <v>10602.282307802299</v>
      </c>
      <c r="N44" s="67">
        <f ca="1">M44*(1-OFFSET(Mortality_Projection!$D$9,N($A44="Female")*101+Existing_Cohort!$B44+Existing_Cohort!N$4-1,MATCH(N$5, Mortality_Projection!$D$8:$BJ$8, 0)-1))</f>
        <v>10569.252914021186</v>
      </c>
      <c r="O44" s="67">
        <f ca="1">N44*(1-OFFSET(Mortality_Projection!$D$9,N($A44="Female")*101+Existing_Cohort!$B44+Existing_Cohort!O$4-1,MATCH(O$5, Mortality_Projection!$D$8:$BJ$8, 0)-1))</f>
        <v>10533.522043646588</v>
      </c>
      <c r="P44" s="67">
        <f ca="1">O44*(1-OFFSET(Mortality_Projection!$D$9,N($A44="Female")*101+Existing_Cohort!$B44+Existing_Cohort!P$4-1,MATCH(P$5, Mortality_Projection!$D$8:$BJ$8, 0)-1))</f>
        <v>10495.01349976776</v>
      </c>
      <c r="Q44" s="67">
        <f ca="1">P44*(1-OFFSET(Mortality_Projection!$D$9,N($A44="Female")*101+Existing_Cohort!$B44+Existing_Cohort!Q$4-1,MATCH(Q$5, Mortality_Projection!$D$8:$BJ$8, 0)-1))</f>
        <v>10453.659384603661</v>
      </c>
      <c r="R44" s="67">
        <f ca="1">Q44*(1-OFFSET(Mortality_Projection!$D$9,N($A44="Female")*101+Existing_Cohort!$B44+Existing_Cohort!R$4-1,MATCH(R$5, Mortality_Projection!$D$8:$BJ$8, 0)-1))</f>
        <v>10409.435276558204</v>
      </c>
      <c r="S44" s="67">
        <f ca="1">R44*(1-OFFSET(Mortality_Projection!$D$9,N($A44="Female")*101+Existing_Cohort!$B44+Existing_Cohort!S$4-1,MATCH(S$5, Mortality_Projection!$D$8:$BJ$8, 0)-1))</f>
        <v>10362.331922617106</v>
      </c>
      <c r="T44" s="67">
        <f ca="1">S44*(1-OFFSET(Mortality_Projection!$D$9,N($A44="Female")*101+Existing_Cohort!$B44+Existing_Cohort!T$4-1,MATCH(T$5, Mortality_Projection!$D$8:$BJ$8, 0)-1))</f>
        <v>10312.371619930422</v>
      </c>
      <c r="U44" s="67">
        <f ca="1">T44*(1-OFFSET(Mortality_Projection!$D$9,N($A44="Female")*101+Existing_Cohort!$B44+Existing_Cohort!U$4-1,MATCH(U$5, Mortality_Projection!$D$8:$BJ$8, 0)-1))</f>
        <v>10259.597976361309</v>
      </c>
      <c r="V44" s="67">
        <f ca="1">U44*(1-OFFSET(Mortality_Projection!$D$9,N($A44="Female")*101+Existing_Cohort!$B44+Existing_Cohort!V$4-1,MATCH(V$5, Mortality_Projection!$D$8:$BJ$8, 0)-1))</f>
        <v>10204.033419805231</v>
      </c>
      <c r="W44" s="67">
        <f ca="1">V44*(1-OFFSET(Mortality_Projection!$D$9,N($A44="Female")*101+Existing_Cohort!$B44+Existing_Cohort!W$4-1,MATCH(W$5, Mortality_Projection!$D$8:$BJ$8, 0)-1))</f>
        <v>10145.518933056412</v>
      </c>
      <c r="X44" s="67">
        <f ca="1">W44*(1-OFFSET(Mortality_Projection!$D$9,N($A44="Female")*101+Existing_Cohort!$B44+Existing_Cohort!X$4-1,MATCH(X$5, Mortality_Projection!$D$8:$BJ$8, 0)-1))</f>
        <v>10083.688052554759</v>
      </c>
      <c r="Y44" s="67">
        <f ca="1">X44*(1-OFFSET(Mortality_Projection!$D$9,N($A44="Female")*101+Existing_Cohort!$B44+Existing_Cohort!Y$4-1,MATCH(Y$5, Mortality_Projection!$D$8:$BJ$8, 0)-1))</f>
        <v>10017.991801733977</v>
      </c>
      <c r="Z44" s="67">
        <f ca="1">Y44*(1-OFFSET(Mortality_Projection!$D$9,N($A44="Female")*101+Existing_Cohort!$B44+Existing_Cohort!Z$4-1,MATCH(Z$5, Mortality_Projection!$D$8:$BJ$8, 0)-1))</f>
        <v>9947.6542821582407</v>
      </c>
      <c r="AA44" s="67">
        <f ca="1">Z44*(1-OFFSET(Mortality_Projection!$D$9,N($A44="Female")*101+Existing_Cohort!$B44+Existing_Cohort!AA$4-1,MATCH(AA$5, Mortality_Projection!$D$8:$BJ$8, 0)-1))</f>
        <v>9871.8009558184058</v>
      </c>
      <c r="AB44" s="67">
        <f ca="1">AA44*(1-OFFSET(Mortality_Projection!$D$9,N($A44="Female")*101+Existing_Cohort!$B44+Existing_Cohort!AB$4-1,MATCH(AB$5, Mortality_Projection!$D$8:$BJ$8, 0)-1))</f>
        <v>9789.5256749033597</v>
      </c>
      <c r="AC44" s="67">
        <f ca="1">AB44*(1-OFFSET(Mortality_Projection!$D$9,N($A44="Female")*101+Existing_Cohort!$B44+Existing_Cohort!AC$4-1,MATCH(AC$5, Mortality_Projection!$D$8:$BJ$8, 0)-1))</f>
        <v>9699.9533935896234</v>
      </c>
      <c r="AD44" s="67">
        <f ca="1">AC44*(1-OFFSET(Mortality_Projection!$D$9,N($A44="Female")*101+Existing_Cohort!$B44+Existing_Cohort!AD$4-1,MATCH(AD$5, Mortality_Projection!$D$8:$BJ$8, 0)-1))</f>
        <v>9602.2059710703415</v>
      </c>
      <c r="AE44" s="67">
        <f ca="1">AD44*(1-OFFSET(Mortality_Projection!$D$9,N($A44="Female")*101+Existing_Cohort!$B44+Existing_Cohort!AE$4-1,MATCH(AE$5, Mortality_Projection!$D$8:$BJ$8, 0)-1))</f>
        <v>9495.3875936672011</v>
      </c>
      <c r="AF44" s="67">
        <f ca="1">AE44*(1-OFFSET(Mortality_Projection!$D$9,N($A44="Female")*101+Existing_Cohort!$B44+Existing_Cohort!AF$4-1,MATCH(AF$5, Mortality_Projection!$D$8:$BJ$8, 0)-1))</f>
        <v>9378.5271393933199</v>
      </c>
      <c r="AG44" s="67">
        <f ca="1">AF44*(1-OFFSET(Mortality_Projection!$D$9,N($A44="Female")*101+Existing_Cohort!$B44+Existing_Cohort!AG$4-1,MATCH(AG$5, Mortality_Projection!$D$8:$BJ$8, 0)-1))</f>
        <v>9250.564803922889</v>
      </c>
      <c r="AH44" s="67">
        <f ca="1">AG44*(1-OFFSET(Mortality_Projection!$D$9,N($A44="Female")*101+Existing_Cohort!$B44+Existing_Cohort!AH$4-1,MATCH(AH$5, Mortality_Projection!$D$8:$BJ$8, 0)-1))</f>
        <v>9110.3723274980184</v>
      </c>
      <c r="AI44" s="67">
        <f ca="1">AH44*(1-OFFSET(Mortality_Projection!$D$9,N($A44="Female")*101+Existing_Cohort!$B44+Existing_Cohort!AI$4-1,MATCH(AI$5, Mortality_Projection!$D$8:$BJ$8, 0)-1))</f>
        <v>8956.7779727447432</v>
      </c>
      <c r="AJ44" s="67">
        <f ca="1">AI44*(1-OFFSET(Mortality_Projection!$D$9,N($A44="Female")*101+Existing_Cohort!$B44+Existing_Cohort!AJ$4-1,MATCH(AJ$5, Mortality_Projection!$D$8:$BJ$8, 0)-1))</f>
        <v>8788.6516310339757</v>
      </c>
      <c r="AK44" s="67">
        <f ca="1">AJ44*(1-OFFSET(Mortality_Projection!$D$9,N($A44="Female")*101+Existing_Cohort!$B44+Existing_Cohort!AK$4-1,MATCH(AK$5, Mortality_Projection!$D$8:$BJ$8, 0)-1))</f>
        <v>8604.9976958566367</v>
      </c>
      <c r="AL44" s="67">
        <f ca="1">AK44*(1-OFFSET(Mortality_Projection!$D$9,N($A44="Female")*101+Existing_Cohort!$B44+Existing_Cohort!AL$4-1,MATCH(AL$5, Mortality_Projection!$D$8:$BJ$8, 0)-1))</f>
        <v>8405.051683201069</v>
      </c>
      <c r="AM44" s="67">
        <f ca="1">AL44*(1-OFFSET(Mortality_Projection!$D$9,N($A44="Female")*101+Existing_Cohort!$B44+Existing_Cohort!AM$4-1,MATCH(AM$5, Mortality_Projection!$D$8:$BJ$8, 0)-1))</f>
        <v>8188.3147469879868</v>
      </c>
      <c r="AN44" s="67">
        <f ca="1">AM44*(1-OFFSET(Mortality_Projection!$D$9,N($A44="Female")*101+Existing_Cohort!$B44+Existing_Cohort!AN$4-1,MATCH(AN$5, Mortality_Projection!$D$8:$BJ$8, 0)-1))</f>
        <v>7954.5570606494375</v>
      </c>
      <c r="AO44" s="67">
        <f ca="1">AN44*(1-OFFSET(Mortality_Projection!$D$9,N($A44="Female")*101+Existing_Cohort!$B44+Existing_Cohort!AO$4-1,MATCH(AO$5, Mortality_Projection!$D$8:$BJ$8, 0)-1))</f>
        <v>7703.8163074351532</v>
      </c>
      <c r="AP44" s="67">
        <f ca="1">AO44*(1-OFFSET(Mortality_Projection!$D$9,N($A44="Female")*101+Existing_Cohort!$B44+Existing_Cohort!AP$4-1,MATCH(AP$5, Mortality_Projection!$D$8:$BJ$8, 0)-1))</f>
        <v>7436.3676002027014</v>
      </c>
      <c r="AQ44" s="67">
        <f ca="1">AP44*(1-OFFSET(Mortality_Projection!$D$9,N($A44="Female")*101+Existing_Cohort!$B44+Existing_Cohort!AQ$4-1,MATCH(AQ$5, Mortality_Projection!$D$8:$BJ$8, 0)-1))</f>
        <v>7152.7063082978857</v>
      </c>
      <c r="AR44" s="67">
        <f ca="1">AQ44*(1-OFFSET(Mortality_Projection!$D$9,N($A44="Female")*101+Existing_Cohort!$B44+Existing_Cohort!AR$4-1,MATCH(AR$5, Mortality_Projection!$D$8:$BJ$8, 0)-1))</f>
        <v>6853.5513460543489</v>
      </c>
      <c r="AS44" s="67">
        <f ca="1">AR44*(1-OFFSET(Mortality_Projection!$D$9,N($A44="Female")*101+Existing_Cohort!$B44+Existing_Cohort!AS$4-1,MATCH(AS$5, Mortality_Projection!$D$8:$BJ$8, 0)-1))</f>
        <v>6539.855404788972</v>
      </c>
      <c r="AT44" s="67">
        <f ca="1">AS44*(1-OFFSET(Mortality_Projection!$D$9,N($A44="Female")*101+Existing_Cohort!$B44+Existing_Cohort!AT$4-1,MATCH(AT$5, Mortality_Projection!$D$8:$BJ$8, 0)-1))</f>
        <v>6212.8592952598801</v>
      </c>
      <c r="AU44" s="67">
        <f ca="1">AT44*(1-OFFSET(Mortality_Projection!$D$9,N($A44="Female")*101+Existing_Cohort!$B44+Existing_Cohort!AU$4-1,MATCH(AU$5, Mortality_Projection!$D$8:$BJ$8, 0)-1))</f>
        <v>5874.1146445611093</v>
      </c>
      <c r="AV44" s="67">
        <f ca="1">AU44*(1-OFFSET(Mortality_Projection!$D$9,N($A44="Female")*101+Existing_Cohort!$B44+Existing_Cohort!AV$4-1,MATCH(AV$5, Mortality_Projection!$D$8:$BJ$8, 0)-1))</f>
        <v>5525.5213048160649</v>
      </c>
      <c r="AW44" s="67">
        <f ca="1">AV44*(1-OFFSET(Mortality_Projection!$D$9,N($A44="Female")*101+Existing_Cohort!$B44+Existing_Cohort!AW$4-1,MATCH(AW$5, Mortality_Projection!$D$8:$BJ$8, 0)-1))</f>
        <v>5169.2994154458356</v>
      </c>
      <c r="AX44" s="67">
        <f ca="1">AW44*(1-OFFSET(Mortality_Projection!$D$9,N($A44="Female")*101+Existing_Cohort!$B44+Existing_Cohort!AX$4-1,MATCH(AX$5, Mortality_Projection!$D$8:$BJ$8, 0)-1))</f>
        <v>4807.9573279490114</v>
      </c>
      <c r="AY44" s="67">
        <f ca="1">AX44*(1-OFFSET(Mortality_Projection!$D$9,N($A44="Female")*101+Existing_Cohort!$B44+Existing_Cohort!AY$4-1,MATCH(AY$5, Mortality_Projection!$D$8:$BJ$8, 0)-1))</f>
        <v>4444.1994873359454</v>
      </c>
      <c r="AZ44" s="67">
        <f ca="1">AY44*(1-OFFSET(Mortality_Projection!$D$9,N($A44="Female")*101+Existing_Cohort!$B44+Existing_Cohort!AZ$4-1,MATCH(AZ$5, Mortality_Projection!$D$8:$BJ$8, 0)-1))</f>
        <v>4080.8457734531166</v>
      </c>
      <c r="BA44" s="179">
        <f ca="1">AZ44*(1-OFFSET(Mortality_Projection!$D$9,N($A44="Female")*101+Existing_Cohort!$B44+Existing_Cohort!BA$4-1,MATCH(BA$5, Mortality_Projection!$D$8:$BJ$8, 0)-1))</f>
        <v>3720.7595976729144</v>
      </c>
      <c r="BC44" s="67">
        <f t="shared" ca="1" si="22"/>
        <v>14.918303424656187</v>
      </c>
    </row>
    <row r="45" spans="1:55" x14ac:dyDescent="0.35">
      <c r="A45" s="159" t="s">
        <v>31</v>
      </c>
      <c r="B45">
        <f t="shared" si="23"/>
        <v>39</v>
      </c>
      <c r="C45" s="67">
        <f ca="1">OFFSET(HIST_CHN_Population_Males!$L$17,MATCH(Input!$D$4,HIST_CHN_Population_Males!$K$18:$K$89,0), $B45)</f>
        <v>10993.04</v>
      </c>
      <c r="D45" s="67">
        <f ca="1">C45*(1-OFFSET(Mortality_Projection!$D$9,N($A45="Female")*101+Existing_Cohort!$B45+Existing_Cohort!D$4-1,MATCH(D$5, Mortality_Projection!$D$8:$BJ$8, 0)-1))</f>
        <v>10976.577070639401</v>
      </c>
      <c r="E45" s="67">
        <f ca="1">D45*(1-OFFSET(Mortality_Projection!$D$9,N($A45="Female")*101+Existing_Cohort!$B45+Existing_Cohort!E$4-1,MATCH(E$5, Mortality_Projection!$D$8:$BJ$8, 0)-1))</f>
        <v>10958.869158778902</v>
      </c>
      <c r="F45" s="67">
        <f ca="1">E45*(1-OFFSET(Mortality_Projection!$D$9,N($A45="Female")*101+Existing_Cohort!$B45+Existing_Cohort!F$4-1,MATCH(F$5, Mortality_Projection!$D$8:$BJ$8, 0)-1))</f>
        <v>10939.773603314428</v>
      </c>
      <c r="G45" s="67">
        <f ca="1">F45*(1-OFFSET(Mortality_Projection!$D$9,N($A45="Female")*101+Existing_Cohort!$B45+Existing_Cohort!G$4-1,MATCH(G$5, Mortality_Projection!$D$8:$BJ$8, 0)-1))</f>
        <v>10919.113080064224</v>
      </c>
      <c r="H45" s="67">
        <f ca="1">G45*(1-OFFSET(Mortality_Projection!$D$9,N($A45="Female")*101+Existing_Cohort!$B45+Existing_Cohort!H$4-1,MATCH(H$5, Mortality_Projection!$D$8:$BJ$8, 0)-1))</f>
        <v>10896.719142748909</v>
      </c>
      <c r="I45" s="67">
        <f ca="1">H45*(1-OFFSET(Mortality_Projection!$D$9,N($A45="Female")*101+Existing_Cohort!$B45+Existing_Cohort!I$4-1,MATCH(I$5, Mortality_Projection!$D$8:$BJ$8, 0)-1))</f>
        <v>10872.391585802252</v>
      </c>
      <c r="J45" s="67">
        <f ca="1">I45*(1-OFFSET(Mortality_Projection!$D$9,N($A45="Female")*101+Existing_Cohort!$B45+Existing_Cohort!J$4-1,MATCH(J$5, Mortality_Projection!$D$8:$BJ$8, 0)-1))</f>
        <v>10845.93089417485</v>
      </c>
      <c r="K45" s="67">
        <f ca="1">J45*(1-OFFSET(Mortality_Projection!$D$9,N($A45="Female")*101+Existing_Cohort!$B45+Existing_Cohort!K$4-1,MATCH(K$5, Mortality_Projection!$D$8:$BJ$8, 0)-1))</f>
        <v>10817.129022784722</v>
      </c>
      <c r="L45" s="67">
        <f ca="1">K45*(1-OFFSET(Mortality_Projection!$D$9,N($A45="Female")*101+Existing_Cohort!$B45+Existing_Cohort!L$4-1,MATCH(L$5, Mortality_Projection!$D$8:$BJ$8, 0)-1))</f>
        <v>10785.809668595715</v>
      </c>
      <c r="M45" s="67">
        <f ca="1">L45*(1-OFFSET(Mortality_Projection!$D$9,N($A45="Female")*101+Existing_Cohort!$B45+Existing_Cohort!M$4-1,MATCH(M$5, Mortality_Projection!$D$8:$BJ$8, 0)-1))</f>
        <v>10751.817621692944</v>
      </c>
      <c r="N45" s="67">
        <f ca="1">M45*(1-OFFSET(Mortality_Projection!$D$9,N($A45="Female")*101+Existing_Cohort!$B45+Existing_Cohort!N$4-1,MATCH(N$5, Mortality_Projection!$D$8:$BJ$8, 0)-1))</f>
        <v>10715.046699622208</v>
      </c>
      <c r="O45" s="67">
        <f ca="1">N45*(1-OFFSET(Mortality_Projection!$D$9,N($A45="Female")*101+Existing_Cohort!$B45+Existing_Cohort!O$4-1,MATCH(O$5, Mortality_Projection!$D$8:$BJ$8, 0)-1))</f>
        <v>10675.41881562028</v>
      </c>
      <c r="P45" s="67">
        <f ca="1">O45*(1-OFFSET(Mortality_Projection!$D$9,N($A45="Female")*101+Existing_Cohort!$B45+Existing_Cohort!P$4-1,MATCH(P$5, Mortality_Projection!$D$8:$BJ$8, 0)-1))</f>
        <v>10632.864463798847</v>
      </c>
      <c r="Q45" s="67">
        <f ca="1">P45*(1-OFFSET(Mortality_Projection!$D$9,N($A45="Female")*101+Existing_Cohort!$B45+Existing_Cohort!Q$4-1,MATCH(Q$5, Mortality_Projection!$D$8:$BJ$8, 0)-1))</f>
        <v>10587.35891655219</v>
      </c>
      <c r="R45" s="67">
        <f ca="1">Q45*(1-OFFSET(Mortality_Projection!$D$9,N($A45="Female")*101+Existing_Cohort!$B45+Existing_Cohort!R$4-1,MATCH(R$5, Mortality_Projection!$D$8:$BJ$8, 0)-1))</f>
        <v>10538.893089863845</v>
      </c>
      <c r="S45" s="67">
        <f ca="1">R45*(1-OFFSET(Mortality_Projection!$D$9,N($A45="Female")*101+Existing_Cohort!$B45+Existing_Cohort!S$4-1,MATCH(S$5, Mortality_Projection!$D$8:$BJ$8, 0)-1))</f>
        <v>10487.490395156803</v>
      </c>
      <c r="T45" s="67">
        <f ca="1">S45*(1-OFFSET(Mortality_Projection!$D$9,N($A45="Female")*101+Existing_Cohort!$B45+Existing_Cohort!T$4-1,MATCH(T$5, Mortality_Projection!$D$8:$BJ$8, 0)-1))</f>
        <v>10433.196196582716</v>
      </c>
      <c r="U45" s="67">
        <f ca="1">T45*(1-OFFSET(Mortality_Projection!$D$9,N($A45="Female")*101+Existing_Cohort!$B45+Existing_Cohort!U$4-1,MATCH(U$5, Mortality_Projection!$D$8:$BJ$8, 0)-1))</f>
        <v>10376.034091993291</v>
      </c>
      <c r="V45" s="67">
        <f ca="1">U45*(1-OFFSET(Mortality_Projection!$D$9,N($A45="Female")*101+Existing_Cohort!$B45+Existing_Cohort!V$4-1,MATCH(V$5, Mortality_Projection!$D$8:$BJ$8, 0)-1))</f>
        <v>10315.841056634334</v>
      </c>
      <c r="W45" s="67">
        <f ca="1">V45*(1-OFFSET(Mortality_Projection!$D$9,N($A45="Female")*101+Existing_Cohort!$B45+Existing_Cohort!W$4-1,MATCH(W$5, Mortality_Projection!$D$8:$BJ$8, 0)-1))</f>
        <v>10252.240761081664</v>
      </c>
      <c r="X45" s="67">
        <f ca="1">W45*(1-OFFSET(Mortality_Projection!$D$9,N($A45="Female")*101+Existing_Cohort!$B45+Existing_Cohort!X$4-1,MATCH(X$5, Mortality_Projection!$D$8:$BJ$8, 0)-1))</f>
        <v>10184.669300465257</v>
      </c>
      <c r="Y45" s="67">
        <f ca="1">X45*(1-OFFSET(Mortality_Projection!$D$9,N($A45="Female")*101+Existing_Cohort!$B45+Existing_Cohort!Y$4-1,MATCH(Y$5, Mortality_Projection!$D$8:$BJ$8, 0)-1))</f>
        <v>10112.32961180028</v>
      </c>
      <c r="Z45" s="67">
        <f ca="1">Y45*(1-OFFSET(Mortality_Projection!$D$9,N($A45="Female")*101+Existing_Cohort!$B45+Existing_Cohort!Z$4-1,MATCH(Z$5, Mortality_Projection!$D$8:$BJ$8, 0)-1))</f>
        <v>10034.323525313663</v>
      </c>
      <c r="AA45" s="67">
        <f ca="1">Z45*(1-OFFSET(Mortality_Projection!$D$9,N($A45="Female")*101+Existing_Cohort!$B45+Existing_Cohort!AA$4-1,MATCH(AA$5, Mortality_Projection!$D$8:$BJ$8, 0)-1))</f>
        <v>9949.7207890590835</v>
      </c>
      <c r="AB45" s="67">
        <f ca="1">AA45*(1-OFFSET(Mortality_Projection!$D$9,N($A45="Female")*101+Existing_Cohort!$B45+Existing_Cohort!AB$4-1,MATCH(AB$5, Mortality_Projection!$D$8:$BJ$8, 0)-1))</f>
        <v>9857.6236359313243</v>
      </c>
      <c r="AC45" s="67">
        <f ca="1">AB45*(1-OFFSET(Mortality_Projection!$D$9,N($A45="Female")*101+Existing_Cohort!$B45+Existing_Cohort!AC$4-1,MATCH(AC$5, Mortality_Projection!$D$8:$BJ$8, 0)-1))</f>
        <v>9757.1316969542277</v>
      </c>
      <c r="AD45" s="67">
        <f ca="1">AC45*(1-OFFSET(Mortality_Projection!$D$9,N($A45="Female")*101+Existing_Cohort!$B45+Existing_Cohort!AD$4-1,MATCH(AD$5, Mortality_Projection!$D$8:$BJ$8, 0)-1))</f>
        <v>9647.3271176413073</v>
      </c>
      <c r="AE45" s="67">
        <f ca="1">AD45*(1-OFFSET(Mortality_Projection!$D$9,N($A45="Female")*101+Existing_Cohort!$B45+Existing_Cohort!AE$4-1,MATCH(AE$5, Mortality_Projection!$D$8:$BJ$8, 0)-1))</f>
        <v>9527.2154479367273</v>
      </c>
      <c r="AF45" s="67">
        <f ca="1">AE45*(1-OFFSET(Mortality_Projection!$D$9,N($A45="Female")*101+Existing_Cohort!$B45+Existing_Cohort!AF$4-1,MATCH(AF$5, Mortality_Projection!$D$8:$BJ$8, 0)-1))</f>
        <v>9395.7120934790019</v>
      </c>
      <c r="AG45" s="67">
        <f ca="1">AF45*(1-OFFSET(Mortality_Projection!$D$9,N($A45="Female")*101+Existing_Cohort!$B45+Existing_Cohort!AG$4-1,MATCH(AG$5, Mortality_Projection!$D$8:$BJ$8, 0)-1))</f>
        <v>9251.6633466751282</v>
      </c>
      <c r="AH45" s="67">
        <f ca="1">AG45*(1-OFFSET(Mortality_Projection!$D$9,N($A45="Female")*101+Existing_Cohort!$B45+Existing_Cohort!AH$4-1,MATCH(AH$5, Mortality_Projection!$D$8:$BJ$8, 0)-1))</f>
        <v>9093.8723298036275</v>
      </c>
      <c r="AI45" s="67">
        <f ca="1">AH45*(1-OFFSET(Mortality_Projection!$D$9,N($A45="Female")*101+Existing_Cohort!$B45+Existing_Cohort!AI$4-1,MATCH(AI$5, Mortality_Projection!$D$8:$BJ$8, 0)-1))</f>
        <v>8921.1867259459741</v>
      </c>
      <c r="AJ45" s="67">
        <f ca="1">AI45*(1-OFFSET(Mortality_Projection!$D$9,N($A45="Female")*101+Existing_Cohort!$B45+Existing_Cohort!AJ$4-1,MATCH(AJ$5, Mortality_Projection!$D$8:$BJ$8, 0)-1))</f>
        <v>8732.5944314752669</v>
      </c>
      <c r="AK45" s="67">
        <f ca="1">AJ45*(1-OFFSET(Mortality_Projection!$D$9,N($A45="Female")*101+Existing_Cohort!$B45+Existing_Cohort!AK$4-1,MATCH(AK$5, Mortality_Projection!$D$8:$BJ$8, 0)-1))</f>
        <v>8527.3229548458712</v>
      </c>
      <c r="AL45" s="67">
        <f ca="1">AK45*(1-OFFSET(Mortality_Projection!$D$9,N($A45="Female")*101+Existing_Cohort!$B45+Existing_Cohort!AL$4-1,MATCH(AL$5, Mortality_Projection!$D$8:$BJ$8, 0)-1))</f>
        <v>8304.8749170188767</v>
      </c>
      <c r="AM45" s="67">
        <f ca="1">AL45*(1-OFFSET(Mortality_Projection!$D$9,N($A45="Female")*101+Existing_Cohort!$B45+Existing_Cohort!AM$4-1,MATCH(AM$5, Mortality_Projection!$D$8:$BJ$8, 0)-1))</f>
        <v>8065.0315047740687</v>
      </c>
      <c r="AN45" s="67">
        <f ca="1">AM45*(1-OFFSET(Mortality_Projection!$D$9,N($A45="Female")*101+Existing_Cohort!$B45+Existing_Cohort!AN$4-1,MATCH(AN$5, Mortality_Projection!$D$8:$BJ$8, 0)-1))</f>
        <v>7807.8508372656297</v>
      </c>
      <c r="AO45" s="67">
        <f ca="1">AN45*(1-OFFSET(Mortality_Projection!$D$9,N($A45="Female")*101+Existing_Cohort!$B45+Existing_Cohort!AO$4-1,MATCH(AO$5, Mortality_Projection!$D$8:$BJ$8, 0)-1))</f>
        <v>7533.6369670004951</v>
      </c>
      <c r="AP45" s="67">
        <f ca="1">AO45*(1-OFFSET(Mortality_Projection!$D$9,N($A45="Female")*101+Existing_Cohort!$B45+Existing_Cohort!AP$4-1,MATCH(AP$5, Mortality_Projection!$D$8:$BJ$8, 0)-1))</f>
        <v>7242.9221004017345</v>
      </c>
      <c r="AQ45" s="67">
        <f ca="1">AP45*(1-OFFSET(Mortality_Projection!$D$9,N($A45="Female")*101+Existing_Cohort!$B45+Existing_Cohort!AQ$4-1,MATCH(AQ$5, Mortality_Projection!$D$8:$BJ$8, 0)-1))</f>
        <v>6936.4697486342675</v>
      </c>
      <c r="AR45" s="67">
        <f ca="1">AQ45*(1-OFFSET(Mortality_Projection!$D$9,N($A45="Female")*101+Existing_Cohort!$B45+Existing_Cohort!AR$4-1,MATCH(AR$5, Mortality_Projection!$D$8:$BJ$8, 0)-1))</f>
        <v>6615.2848986772287</v>
      </c>
      <c r="AS45" s="67">
        <f ca="1">AR45*(1-OFFSET(Mortality_Projection!$D$9,N($A45="Female")*101+Existing_Cohort!$B45+Existing_Cohort!AS$4-1,MATCH(AS$5, Mortality_Projection!$D$8:$BJ$8, 0)-1))</f>
        <v>6280.6691953507143</v>
      </c>
      <c r="AT45" s="67">
        <f ca="1">AS45*(1-OFFSET(Mortality_Projection!$D$9,N($A45="Female")*101+Existing_Cohort!$B45+Existing_Cohort!AT$4-1,MATCH(AT$5, Mortality_Projection!$D$8:$BJ$8, 0)-1))</f>
        <v>5934.2434391957304</v>
      </c>
      <c r="AU45" s="67">
        <f ca="1">AT45*(1-OFFSET(Mortality_Projection!$D$9,N($A45="Female")*101+Existing_Cohort!$B45+Existing_Cohort!AU$4-1,MATCH(AU$5, Mortality_Projection!$D$8:$BJ$8, 0)-1))</f>
        <v>5577.9848436384809</v>
      </c>
      <c r="AV45" s="67">
        <f ca="1">AU45*(1-OFFSET(Mortality_Projection!$D$9,N($A45="Female")*101+Existing_Cohort!$B45+Existing_Cohort!AV$4-1,MATCH(AV$5, Mortality_Projection!$D$8:$BJ$8, 0)-1))</f>
        <v>5214.1971518777427</v>
      </c>
      <c r="AW45" s="67">
        <f ca="1">AV45*(1-OFFSET(Mortality_Projection!$D$9,N($A45="Female")*101+Existing_Cohort!$B45+Existing_Cohort!AW$4-1,MATCH(AW$5, Mortality_Projection!$D$8:$BJ$8, 0)-1))</f>
        <v>4845.4763534316717</v>
      </c>
      <c r="AX45" s="67">
        <f ca="1">AW45*(1-OFFSET(Mortality_Projection!$D$9,N($A45="Female")*101+Existing_Cohort!$B45+Existing_Cohort!AX$4-1,MATCH(AX$5, Mortality_Projection!$D$8:$BJ$8, 0)-1))</f>
        <v>4474.6150132256807</v>
      </c>
      <c r="AY45" s="67">
        <f ca="1">AX45*(1-OFFSET(Mortality_Projection!$D$9,N($A45="Female")*101+Existing_Cohort!$B45+Existing_Cohort!AY$4-1,MATCH(AY$5, Mortality_Projection!$D$8:$BJ$8, 0)-1))</f>
        <v>4104.5184430118907</v>
      </c>
      <c r="AZ45" s="67">
        <f ca="1">AY45*(1-OFFSET(Mortality_Projection!$D$9,N($A45="Female")*101+Existing_Cohort!$B45+Existing_Cohort!AZ$4-1,MATCH(AZ$5, Mortality_Projection!$D$8:$BJ$8, 0)-1))</f>
        <v>3738.1299678126534</v>
      </c>
      <c r="BA45" s="179">
        <f ca="1">AZ45*(1-OFFSET(Mortality_Projection!$D$9,N($A45="Female")*101+Existing_Cohort!$B45+Existing_Cohort!BA$4-1,MATCH(BA$5, Mortality_Projection!$D$8:$BJ$8, 0)-1))</f>
        <v>3378.3573220373883</v>
      </c>
      <c r="BC45" s="67">
        <f t="shared" ca="1" si="22"/>
        <v>16.462929360599446</v>
      </c>
    </row>
    <row r="46" spans="1:55" x14ac:dyDescent="0.35">
      <c r="A46" s="159" t="s">
        <v>31</v>
      </c>
      <c r="B46">
        <f t="shared" si="23"/>
        <v>40</v>
      </c>
      <c r="C46" s="67">
        <f ca="1">OFFSET(HIST_CHN_Population_Males!$L$17,MATCH(Input!$D$4,HIST_CHN_Population_Males!$K$18:$K$89,0), $B46)</f>
        <v>10291.782999999999</v>
      </c>
      <c r="D46" s="67">
        <f ca="1">C46*(1-OFFSET(Mortality_Projection!$D$9,N($A46="Female")*101+Existing_Cohort!$B46+Existing_Cohort!D$4-1,MATCH(D$5, Mortality_Projection!$D$8:$BJ$8, 0)-1))</f>
        <v>10274.98667120493</v>
      </c>
      <c r="E46" s="67">
        <f ca="1">D46*(1-OFFSET(Mortality_Projection!$D$9,N($A46="Female")*101+Existing_Cohort!$B46+Existing_Cohort!E$4-1,MATCH(E$5, Mortality_Projection!$D$8:$BJ$8, 0)-1))</f>
        <v>10256.874473600992</v>
      </c>
      <c r="F46" s="67">
        <f ca="1">E46*(1-OFFSET(Mortality_Projection!$D$9,N($A46="Female")*101+Existing_Cohort!$B46+Existing_Cohort!F$4-1,MATCH(F$5, Mortality_Projection!$D$8:$BJ$8, 0)-1))</f>
        <v>10237.278296816057</v>
      </c>
      <c r="G46" s="67">
        <f ca="1">F46*(1-OFFSET(Mortality_Projection!$D$9,N($A46="Female")*101+Existing_Cohort!$B46+Existing_Cohort!G$4-1,MATCH(G$5, Mortality_Projection!$D$8:$BJ$8, 0)-1))</f>
        <v>10216.038471994982</v>
      </c>
      <c r="H46" s="67">
        <f ca="1">G46*(1-OFFSET(Mortality_Projection!$D$9,N($A46="Female")*101+Existing_Cohort!$B46+Existing_Cohort!H$4-1,MATCH(H$5, Mortality_Projection!$D$8:$BJ$8, 0)-1))</f>
        <v>10192.965231829043</v>
      </c>
      <c r="I46" s="67">
        <f ca="1">H46*(1-OFFSET(Mortality_Projection!$D$9,N($A46="Female")*101+Existing_Cohort!$B46+Existing_Cohort!I$4-1,MATCH(I$5, Mortality_Projection!$D$8:$BJ$8, 0)-1))</f>
        <v>10167.869493639202</v>
      </c>
      <c r="J46" s="67">
        <f ca="1">I46*(1-OFFSET(Mortality_Projection!$D$9,N($A46="Female")*101+Existing_Cohort!$B46+Existing_Cohort!J$4-1,MATCH(J$5, Mortality_Projection!$D$8:$BJ$8, 0)-1))</f>
        <v>10140.554118865921</v>
      </c>
      <c r="K46" s="67">
        <f ca="1">J46*(1-OFFSET(Mortality_Projection!$D$9,N($A46="Female")*101+Existing_Cohort!$B46+Existing_Cohort!K$4-1,MATCH(K$5, Mortality_Projection!$D$8:$BJ$8, 0)-1))</f>
        <v>10110.852111468514</v>
      </c>
      <c r="L46" s="67">
        <f ca="1">K46*(1-OFFSET(Mortality_Projection!$D$9,N($A46="Female")*101+Existing_Cohort!$B46+Existing_Cohort!L$4-1,MATCH(L$5, Mortality_Projection!$D$8:$BJ$8, 0)-1))</f>
        <v>10078.616519527419</v>
      </c>
      <c r="M46" s="67">
        <f ca="1">L46*(1-OFFSET(Mortality_Projection!$D$9,N($A46="Female")*101+Existing_Cohort!$B46+Existing_Cohort!M$4-1,MATCH(M$5, Mortality_Projection!$D$8:$BJ$8, 0)-1))</f>
        <v>10043.746926485717</v>
      </c>
      <c r="N46" s="67">
        <f ca="1">M46*(1-OFFSET(Mortality_Projection!$D$9,N($A46="Female")*101+Existing_Cohort!$B46+Existing_Cohort!N$4-1,MATCH(N$5, Mortality_Projection!$D$8:$BJ$8, 0)-1))</f>
        <v>10006.169597894628</v>
      </c>
      <c r="O46" s="67">
        <f ca="1">N46*(1-OFFSET(Mortality_Projection!$D$9,N($A46="Female")*101+Existing_Cohort!$B46+Existing_Cohort!O$4-1,MATCH(O$5, Mortality_Projection!$D$8:$BJ$8, 0)-1))</f>
        <v>9965.818974974467</v>
      </c>
      <c r="P46" s="67">
        <f ca="1">O46*(1-OFFSET(Mortality_Projection!$D$9,N($A46="Female")*101+Existing_Cohort!$B46+Existing_Cohort!P$4-1,MATCH(P$5, Mortality_Projection!$D$8:$BJ$8, 0)-1))</f>
        <v>9922.6719969016413</v>
      </c>
      <c r="Q46" s="67">
        <f ca="1">P46*(1-OFFSET(Mortality_Projection!$D$9,N($A46="Female")*101+Existing_Cohort!$B46+Existing_Cohort!Q$4-1,MATCH(Q$5, Mortality_Projection!$D$8:$BJ$8, 0)-1))</f>
        <v>9876.7204695930795</v>
      </c>
      <c r="R46" s="67">
        <f ca="1">Q46*(1-OFFSET(Mortality_Projection!$D$9,N($A46="Female")*101+Existing_Cohort!$B46+Existing_Cohort!R$4-1,MATCH(R$5, Mortality_Projection!$D$8:$BJ$8, 0)-1))</f>
        <v>9827.9870398779149</v>
      </c>
      <c r="S46" s="67">
        <f ca="1">R46*(1-OFFSET(Mortality_Projection!$D$9,N($A46="Female")*101+Existing_Cohort!$B46+Existing_Cohort!S$4-1,MATCH(S$5, Mortality_Projection!$D$8:$BJ$8, 0)-1))</f>
        <v>9776.5151929111871</v>
      </c>
      <c r="T46" s="67">
        <f ca="1">S46*(1-OFFSET(Mortality_Projection!$D$9,N($A46="Female")*101+Existing_Cohort!$B46+Existing_Cohort!T$4-1,MATCH(T$5, Mortality_Projection!$D$8:$BJ$8, 0)-1))</f>
        <v>9722.3278018498368</v>
      </c>
      <c r="U46" s="67">
        <f ca="1">T46*(1-OFFSET(Mortality_Projection!$D$9,N($A46="Female")*101+Existing_Cohort!$B46+Existing_Cohort!U$4-1,MATCH(U$5, Mortality_Projection!$D$8:$BJ$8, 0)-1))</f>
        <v>9665.2708666075523</v>
      </c>
      <c r="V46" s="67">
        <f ca="1">U46*(1-OFFSET(Mortality_Projection!$D$9,N($A46="Female")*101+Existing_Cohort!$B46+Existing_Cohort!V$4-1,MATCH(V$5, Mortality_Projection!$D$8:$BJ$8, 0)-1))</f>
        <v>9604.9882843169944</v>
      </c>
      <c r="W46" s="67">
        <f ca="1">V46*(1-OFFSET(Mortality_Projection!$D$9,N($A46="Female")*101+Existing_Cohort!$B46+Existing_Cohort!W$4-1,MATCH(W$5, Mortality_Projection!$D$8:$BJ$8, 0)-1))</f>
        <v>9540.9463153218712</v>
      </c>
      <c r="X46" s="67">
        <f ca="1">W46*(1-OFFSET(Mortality_Projection!$D$9,N($A46="Female")*101+Existing_Cohort!$B46+Existing_Cohort!X$4-1,MATCH(X$5, Mortality_Projection!$D$8:$BJ$8, 0)-1))</f>
        <v>9472.3904713057273</v>
      </c>
      <c r="Y46" s="67">
        <f ca="1">X46*(1-OFFSET(Mortality_Projection!$D$9,N($A46="Female")*101+Existing_Cohort!$B46+Existing_Cohort!Y$4-1,MATCH(Y$5, Mortality_Projection!$D$8:$BJ$8, 0)-1))</f>
        <v>9398.4707719656726</v>
      </c>
      <c r="Z46" s="67">
        <f ca="1">Y46*(1-OFFSET(Mortality_Projection!$D$9,N($A46="Female")*101+Existing_Cohort!$B46+Existing_Cohort!Z$4-1,MATCH(Z$5, Mortality_Projection!$D$8:$BJ$8, 0)-1))</f>
        <v>9318.3072422572641</v>
      </c>
      <c r="AA46" s="67">
        <f ca="1">Z46*(1-OFFSET(Mortality_Projection!$D$9,N($A46="Female")*101+Existing_Cohort!$B46+Existing_Cohort!AA$4-1,MATCH(AA$5, Mortality_Projection!$D$8:$BJ$8, 0)-1))</f>
        <v>9231.0511691085994</v>
      </c>
      <c r="AB46" s="67">
        <f ca="1">AA46*(1-OFFSET(Mortality_Projection!$D$9,N($A46="Female")*101+Existing_Cohort!$B46+Existing_Cohort!AB$4-1,MATCH(AB$5, Mortality_Projection!$D$8:$BJ$8, 0)-1))</f>
        <v>9135.8519298644496</v>
      </c>
      <c r="AC46" s="67">
        <f ca="1">AB46*(1-OFFSET(Mortality_Projection!$D$9,N($A46="Female")*101+Existing_Cohort!$B46+Existing_Cohort!AC$4-1,MATCH(AC$5, Mortality_Projection!$D$8:$BJ$8, 0)-1))</f>
        <v>9031.8429913964937</v>
      </c>
      <c r="AD46" s="67">
        <f ca="1">AC46*(1-OFFSET(Mortality_Projection!$D$9,N($A46="Female")*101+Existing_Cohort!$B46+Existing_Cohort!AD$4-1,MATCH(AD$5, Mortality_Projection!$D$8:$BJ$8, 0)-1))</f>
        <v>8918.0860503622134</v>
      </c>
      <c r="AE46" s="67">
        <f ca="1">AD46*(1-OFFSET(Mortality_Projection!$D$9,N($A46="Female")*101+Existing_Cohort!$B46+Existing_Cohort!AE$4-1,MATCH(AE$5, Mortality_Projection!$D$8:$BJ$8, 0)-1))</f>
        <v>8793.5583897094602</v>
      </c>
      <c r="AF46" s="67">
        <f ca="1">AE46*(1-OFFSET(Mortality_Projection!$D$9,N($A46="Female")*101+Existing_Cohort!$B46+Existing_Cohort!AF$4-1,MATCH(AF$5, Mortality_Projection!$D$8:$BJ$8, 0)-1))</f>
        <v>8657.173027363704</v>
      </c>
      <c r="AG46" s="67">
        <f ca="1">AF46*(1-OFFSET(Mortality_Projection!$D$9,N($A46="Female")*101+Existing_Cohort!$B46+Existing_Cohort!AG$4-1,MATCH(AG$5, Mortality_Projection!$D$8:$BJ$8, 0)-1))</f>
        <v>8507.8035443414374</v>
      </c>
      <c r="AH46" s="67">
        <f ca="1">AG46*(1-OFFSET(Mortality_Projection!$D$9,N($A46="Female")*101+Existing_Cohort!$B46+Existing_Cohort!AH$4-1,MATCH(AH$5, Mortality_Projection!$D$8:$BJ$8, 0)-1))</f>
        <v>8344.3674181000079</v>
      </c>
      <c r="AI46" s="67">
        <f ca="1">AH46*(1-OFFSET(Mortality_Projection!$D$9,N($A46="Female")*101+Existing_Cohort!$B46+Existing_Cohort!AI$4-1,MATCH(AI$5, Mortality_Projection!$D$8:$BJ$8, 0)-1))</f>
        <v>8165.9167986802986</v>
      </c>
      <c r="AJ46" s="67">
        <f ca="1">AI46*(1-OFFSET(Mortality_Projection!$D$9,N($A46="Female")*101+Existing_Cohort!$B46+Existing_Cohort!AJ$4-1,MATCH(AJ$5, Mortality_Projection!$D$8:$BJ$8, 0)-1))</f>
        <v>7971.7327316562751</v>
      </c>
      <c r="AK46" s="67">
        <f ca="1">AJ46*(1-OFFSET(Mortality_Projection!$D$9,N($A46="Female")*101+Existing_Cohort!$B46+Existing_Cohort!AK$4-1,MATCH(AK$5, Mortality_Projection!$D$8:$BJ$8, 0)-1))</f>
        <v>7761.358799765776</v>
      </c>
      <c r="AL46" s="67">
        <f ca="1">AK46*(1-OFFSET(Mortality_Projection!$D$9,N($A46="Female")*101+Existing_Cohort!$B46+Existing_Cohort!AL$4-1,MATCH(AL$5, Mortality_Projection!$D$8:$BJ$8, 0)-1))</f>
        <v>7534.6043669994833</v>
      </c>
      <c r="AM46" s="67">
        <f ca="1">AL46*(1-OFFSET(Mortality_Projection!$D$9,N($A46="Female")*101+Existing_Cohort!$B46+Existing_Cohort!AM$4-1,MATCH(AM$5, Mortality_Projection!$D$8:$BJ$8, 0)-1))</f>
        <v>7291.5429472835167</v>
      </c>
      <c r="AN46" s="67">
        <f ca="1">AM46*(1-OFFSET(Mortality_Projection!$D$9,N($A46="Female")*101+Existing_Cohort!$B46+Existing_Cohort!AN$4-1,MATCH(AN$5, Mortality_Projection!$D$8:$BJ$8, 0)-1))</f>
        <v>7032.482760058645</v>
      </c>
      <c r="AO46" s="67">
        <f ca="1">AN46*(1-OFFSET(Mortality_Projection!$D$9,N($A46="Female")*101+Existing_Cohort!$B46+Existing_Cohort!AO$4-1,MATCH(AO$5, Mortality_Projection!$D$8:$BJ$8, 0)-1))</f>
        <v>6757.9497603946475</v>
      </c>
      <c r="AP46" s="67">
        <f ca="1">AO46*(1-OFFSET(Mortality_Projection!$D$9,N($A46="Female")*101+Existing_Cohort!$B46+Existing_Cohort!AP$4-1,MATCH(AP$5, Mortality_Projection!$D$8:$BJ$8, 0)-1))</f>
        <v>6468.6903947327437</v>
      </c>
      <c r="AQ46" s="67">
        <f ca="1">AP46*(1-OFFSET(Mortality_Projection!$D$9,N($A46="Female")*101+Existing_Cohort!$B46+Existing_Cohort!AQ$4-1,MATCH(AQ$5, Mortality_Projection!$D$8:$BJ$8, 0)-1))</f>
        <v>6165.6808932450867</v>
      </c>
      <c r="AR46" s="67">
        <f ca="1">AQ46*(1-OFFSET(Mortality_Projection!$D$9,N($A46="Female")*101+Existing_Cohort!$B46+Existing_Cohort!AR$4-1,MATCH(AR$5, Mortality_Projection!$D$8:$BJ$8, 0)-1))</f>
        <v>5850.1788791665085</v>
      </c>
      <c r="AS46" s="67">
        <f ca="1">AR46*(1-OFFSET(Mortality_Projection!$D$9,N($A46="Female")*101+Existing_Cohort!$B46+Existing_Cohort!AS$4-1,MATCH(AS$5, Mortality_Projection!$D$8:$BJ$8, 0)-1))</f>
        <v>5523.7438725732454</v>
      </c>
      <c r="AT46" s="67">
        <f ca="1">AS46*(1-OFFSET(Mortality_Projection!$D$9,N($A46="Female")*101+Existing_Cohort!$B46+Existing_Cohort!AT$4-1,MATCH(AT$5, Mortality_Projection!$D$8:$BJ$8, 0)-1))</f>
        <v>5188.2714288040515</v>
      </c>
      <c r="AU46" s="67">
        <f ca="1">AT46*(1-OFFSET(Mortality_Projection!$D$9,N($A46="Female")*101+Existing_Cohort!$B46+Existing_Cohort!AU$4-1,MATCH(AU$5, Mortality_Projection!$D$8:$BJ$8, 0)-1))</f>
        <v>4845.9637147992207</v>
      </c>
      <c r="AV46" s="67">
        <f ca="1">AU46*(1-OFFSET(Mortality_Projection!$D$9,N($A46="Female")*101+Existing_Cohort!$B46+Existing_Cohort!AV$4-1,MATCH(AV$5, Mortality_Projection!$D$8:$BJ$8, 0)-1))</f>
        <v>4499.2957811826755</v>
      </c>
      <c r="AW46" s="67">
        <f ca="1">AV46*(1-OFFSET(Mortality_Projection!$D$9,N($A46="Female")*101+Existing_Cohort!$B46+Existing_Cohort!AW$4-1,MATCH(AW$5, Mortality_Projection!$D$8:$BJ$8, 0)-1))</f>
        <v>4150.9240107332953</v>
      </c>
      <c r="AX46" s="67">
        <f ca="1">AW46*(1-OFFSET(Mortality_Projection!$D$9,N($A46="Female")*101+Existing_Cohort!$B46+Existing_Cohort!AX$4-1,MATCH(AX$5, Mortality_Projection!$D$8:$BJ$8, 0)-1))</f>
        <v>3803.6058485630774</v>
      </c>
      <c r="AY46" s="67">
        <f ca="1">AX46*(1-OFFSET(Mortality_Projection!$D$9,N($A46="Female")*101+Existing_Cohort!$B46+Existing_Cohort!AY$4-1,MATCH(AY$5, Mortality_Projection!$D$8:$BJ$8, 0)-1))</f>
        <v>3460.1282436810275</v>
      </c>
      <c r="AZ46" s="67">
        <f ca="1">AY46*(1-OFFSET(Mortality_Projection!$D$9,N($A46="Female")*101+Existing_Cohort!$B46+Existing_Cohort!AZ$4-1,MATCH(AZ$5, Mortality_Projection!$D$8:$BJ$8, 0)-1))</f>
        <v>3123.2373554740907</v>
      </c>
      <c r="BA46" s="179">
        <f ca="1">AZ46*(1-OFFSET(Mortality_Projection!$D$9,N($A46="Female")*101+Existing_Cohort!$B46+Existing_Cohort!BA$4-1,MATCH(BA$5, Mortality_Projection!$D$8:$BJ$8, 0)-1))</f>
        <v>2795.6047631687416</v>
      </c>
      <c r="BC46" s="67">
        <f t="shared" ca="1" si="22"/>
        <v>16.796328795069712</v>
      </c>
    </row>
    <row r="47" spans="1:55" x14ac:dyDescent="0.35">
      <c r="A47" s="159" t="s">
        <v>31</v>
      </c>
      <c r="B47">
        <f t="shared" si="23"/>
        <v>41</v>
      </c>
      <c r="C47" s="67">
        <f ca="1">OFFSET(HIST_CHN_Population_Males!$L$17,MATCH(Input!$D$4,HIST_CHN_Population_Males!$K$18:$K$89,0), $B47)</f>
        <v>9848.92</v>
      </c>
      <c r="D47" s="67">
        <f ca="1">C47*(1-OFFSET(Mortality_Projection!$D$9,N($A47="Female")*101+Existing_Cohort!$B47+Existing_Cohort!D$4-1,MATCH(D$5, Mortality_Projection!$D$8:$BJ$8, 0)-1))</f>
        <v>9831.3568740143201</v>
      </c>
      <c r="E47" s="67">
        <f ca="1">D47*(1-OFFSET(Mortality_Projection!$D$9,N($A47="Female")*101+Existing_Cohort!$B47+Existing_Cohort!E$4-1,MATCH(E$5, Mortality_Projection!$D$8:$BJ$8, 0)-1))</f>
        <v>9812.3551460775852</v>
      </c>
      <c r="F47" s="67">
        <f ca="1">E47*(1-OFFSET(Mortality_Projection!$D$9,N($A47="Female")*101+Existing_Cohort!$B47+Existing_Cohort!F$4-1,MATCH(F$5, Mortality_Projection!$D$8:$BJ$8, 0)-1))</f>
        <v>9791.7600887186127</v>
      </c>
      <c r="G47" s="67">
        <f ca="1">F47*(1-OFFSET(Mortality_Projection!$D$9,N($A47="Female")*101+Existing_Cohort!$B47+Existing_Cohort!G$4-1,MATCH(G$5, Mortality_Projection!$D$8:$BJ$8, 0)-1))</f>
        <v>9769.3878132905884</v>
      </c>
      <c r="H47" s="67">
        <f ca="1">G47*(1-OFFSET(Mortality_Projection!$D$9,N($A47="Female")*101+Existing_Cohort!$B47+Existing_Cohort!H$4-1,MATCH(H$5, Mortality_Projection!$D$8:$BJ$8, 0)-1))</f>
        <v>9745.0551241146568</v>
      </c>
      <c r="I47" s="67">
        <f ca="1">H47*(1-OFFSET(Mortality_Projection!$D$9,N($A47="Female")*101+Existing_Cohort!$B47+Existing_Cohort!I$4-1,MATCH(I$5, Mortality_Projection!$D$8:$BJ$8, 0)-1))</f>
        <v>9718.5710480449343</v>
      </c>
      <c r="J47" s="67">
        <f ca="1">I47*(1-OFFSET(Mortality_Projection!$D$9,N($A47="Female")*101+Existing_Cohort!$B47+Existing_Cohort!J$4-1,MATCH(J$5, Mortality_Projection!$D$8:$BJ$8, 0)-1))</f>
        <v>9689.7738750714598</v>
      </c>
      <c r="K47" s="67">
        <f ca="1">J47*(1-OFFSET(Mortality_Projection!$D$9,N($A47="Female")*101+Existing_Cohort!$B47+Existing_Cohort!K$4-1,MATCH(K$5, Mortality_Projection!$D$8:$BJ$8, 0)-1))</f>
        <v>9658.5213681487876</v>
      </c>
      <c r="L47" s="67">
        <f ca="1">K47*(1-OFFSET(Mortality_Projection!$D$9,N($A47="Female")*101+Existing_Cohort!$B47+Existing_Cohort!L$4-1,MATCH(L$5, Mortality_Projection!$D$8:$BJ$8, 0)-1))</f>
        <v>9624.7164468611954</v>
      </c>
      <c r="M47" s="67">
        <f ca="1">L47*(1-OFFSET(Mortality_Projection!$D$9,N($A47="Female")*101+Existing_Cohort!$B47+Existing_Cohort!M$4-1,MATCH(M$5, Mortality_Projection!$D$8:$BJ$8, 0)-1))</f>
        <v>9588.2879365965655</v>
      </c>
      <c r="N47" s="67">
        <f ca="1">M47*(1-OFFSET(Mortality_Projection!$D$9,N($A47="Female")*101+Existing_Cohort!$B47+Existing_Cohort!N$4-1,MATCH(N$5, Mortality_Projection!$D$8:$BJ$8, 0)-1))</f>
        <v>9549.1726264811841</v>
      </c>
      <c r="O47" s="67">
        <f ca="1">N47*(1-OFFSET(Mortality_Projection!$D$9,N($A47="Female")*101+Existing_Cohort!$B47+Existing_Cohort!O$4-1,MATCH(O$5, Mortality_Projection!$D$8:$BJ$8, 0)-1))</f>
        <v>9507.3485403124578</v>
      </c>
      <c r="P47" s="67">
        <f ca="1">O47*(1-OFFSET(Mortality_Projection!$D$9,N($A47="Female")*101+Existing_Cohort!$B47+Existing_Cohort!P$4-1,MATCH(P$5, Mortality_Projection!$D$8:$BJ$8, 0)-1))</f>
        <v>9462.8081460483427</v>
      </c>
      <c r="Q47" s="67">
        <f ca="1">P47*(1-OFFSET(Mortality_Projection!$D$9,N($A47="Female")*101+Existing_Cohort!$B47+Existing_Cohort!Q$4-1,MATCH(Q$5, Mortality_Projection!$D$8:$BJ$8, 0)-1))</f>
        <v>9415.573836035177</v>
      </c>
      <c r="R47" s="67">
        <f ca="1">Q47*(1-OFFSET(Mortality_Projection!$D$9,N($A47="Female")*101+Existing_Cohort!$B47+Existing_Cohort!R$4-1,MATCH(R$5, Mortality_Projection!$D$8:$BJ$8, 0)-1))</f>
        <v>9365.6882249014288</v>
      </c>
      <c r="S47" s="67">
        <f ca="1">R47*(1-OFFSET(Mortality_Projection!$D$9,N($A47="Female")*101+Existing_Cohort!$B47+Existing_Cohort!S$4-1,MATCH(S$5, Mortality_Projection!$D$8:$BJ$8, 0)-1))</f>
        <v>9313.1739727691802</v>
      </c>
      <c r="T47" s="67">
        <f ca="1">S47*(1-OFFSET(Mortality_Projection!$D$9,N($A47="Female")*101+Existing_Cohort!$B47+Existing_Cohort!T$4-1,MATCH(T$5, Mortality_Projection!$D$8:$BJ$8, 0)-1))</f>
        <v>9257.8823644902968</v>
      </c>
      <c r="U47" s="67">
        <f ca="1">T47*(1-OFFSET(Mortality_Projection!$D$9,N($A47="Female")*101+Existing_Cohort!$B47+Existing_Cohort!U$4-1,MATCH(U$5, Mortality_Projection!$D$8:$BJ$8, 0)-1))</f>
        <v>9199.4689218315871</v>
      </c>
      <c r="V47" s="67">
        <f ca="1">U47*(1-OFFSET(Mortality_Projection!$D$9,N($A47="Female")*101+Existing_Cohort!$B47+Existing_Cohort!V$4-1,MATCH(V$5, Mortality_Projection!$D$8:$BJ$8, 0)-1))</f>
        <v>9137.417188208643</v>
      </c>
      <c r="W47" s="67">
        <f ca="1">V47*(1-OFFSET(Mortality_Projection!$D$9,N($A47="Female")*101+Existing_Cohort!$B47+Existing_Cohort!W$4-1,MATCH(W$5, Mortality_Projection!$D$8:$BJ$8, 0)-1))</f>
        <v>9070.9970446190709</v>
      </c>
      <c r="X47" s="67">
        <f ca="1">W47*(1-OFFSET(Mortality_Projection!$D$9,N($A47="Female")*101+Existing_Cohort!$B47+Existing_Cohort!X$4-1,MATCH(X$5, Mortality_Projection!$D$8:$BJ$8, 0)-1))</f>
        <v>8999.3861744019396</v>
      </c>
      <c r="Y47" s="67">
        <f ca="1">X47*(1-OFFSET(Mortality_Projection!$D$9,N($A47="Female")*101+Existing_Cohort!$B47+Existing_Cohort!Y$4-1,MATCH(Y$5, Mortality_Projection!$D$8:$BJ$8, 0)-1))</f>
        <v>8921.7336013185923</v>
      </c>
      <c r="Z47" s="67">
        <f ca="1">Y47*(1-OFFSET(Mortality_Projection!$D$9,N($A47="Female")*101+Existing_Cohort!$B47+Existing_Cohort!Z$4-1,MATCH(Z$5, Mortality_Projection!$D$8:$BJ$8, 0)-1))</f>
        <v>8837.2191033602267</v>
      </c>
      <c r="AA47" s="67">
        <f ca="1">Z47*(1-OFFSET(Mortality_Projection!$D$9,N($A47="Female")*101+Existing_Cohort!$B47+Existing_Cohort!AA$4-1,MATCH(AA$5, Mortality_Projection!$D$8:$BJ$8, 0)-1))</f>
        <v>8745.0211525416489</v>
      </c>
      <c r="AB47" s="67">
        <f ca="1">AA47*(1-OFFSET(Mortality_Projection!$D$9,N($A47="Female")*101+Existing_Cohort!$B47+Existing_Cohort!AB$4-1,MATCH(AB$5, Mortality_Projection!$D$8:$BJ$8, 0)-1))</f>
        <v>8644.3034518806653</v>
      </c>
      <c r="AC47" s="67">
        <f ca="1">AB47*(1-OFFSET(Mortality_Projection!$D$9,N($A47="Female")*101+Existing_Cohort!$B47+Existing_Cohort!AC$4-1,MATCH(AC$5, Mortality_Projection!$D$8:$BJ$8, 0)-1))</f>
        <v>8534.1609705080737</v>
      </c>
      <c r="AD47" s="67">
        <f ca="1">AC47*(1-OFFSET(Mortality_Projection!$D$9,N($A47="Female")*101+Existing_Cohort!$B47+Existing_Cohort!AD$4-1,MATCH(AD$5, Mortality_Projection!$D$8:$BJ$8, 0)-1))</f>
        <v>8413.607885773521</v>
      </c>
      <c r="AE47" s="67">
        <f ca="1">AD47*(1-OFFSET(Mortality_Projection!$D$9,N($A47="Female")*101+Existing_Cohort!$B47+Existing_Cohort!AE$4-1,MATCH(AE$5, Mortality_Projection!$D$8:$BJ$8, 0)-1))</f>
        <v>8281.597316312027</v>
      </c>
      <c r="AF47" s="67">
        <f ca="1">AE47*(1-OFFSET(Mortality_Projection!$D$9,N($A47="Female")*101+Existing_Cohort!$B47+Existing_Cohort!AF$4-1,MATCH(AF$5, Mortality_Projection!$D$8:$BJ$8, 0)-1))</f>
        <v>8137.045612124296</v>
      </c>
      <c r="AG47" s="67">
        <f ca="1">AF47*(1-OFFSET(Mortality_Projection!$D$9,N($A47="Female")*101+Existing_Cohort!$B47+Existing_Cohort!AG$4-1,MATCH(AG$5, Mortality_Projection!$D$8:$BJ$8, 0)-1))</f>
        <v>7978.9132770803499</v>
      </c>
      <c r="AH47" s="67">
        <f ca="1">AG47*(1-OFFSET(Mortality_Projection!$D$9,N($A47="Female")*101+Existing_Cohort!$B47+Existing_Cohort!AH$4-1,MATCH(AH$5, Mortality_Projection!$D$8:$BJ$8, 0)-1))</f>
        <v>7806.293038613534</v>
      </c>
      <c r="AI47" s="67">
        <f ca="1">AH47*(1-OFFSET(Mortality_Projection!$D$9,N($A47="Female")*101+Existing_Cohort!$B47+Existing_Cohort!AI$4-1,MATCH(AI$5, Mortality_Projection!$D$8:$BJ$8, 0)-1))</f>
        <v>7618.5011547671138</v>
      </c>
      <c r="AJ47" s="67">
        <f ca="1">AI47*(1-OFFSET(Mortality_Projection!$D$9,N($A47="Female")*101+Existing_Cohort!$B47+Existing_Cohort!AJ$4-1,MATCH(AJ$5, Mortality_Projection!$D$8:$BJ$8, 0)-1))</f>
        <v>7415.1100017257695</v>
      </c>
      <c r="AK47" s="67">
        <f ca="1">AJ47*(1-OFFSET(Mortality_Projection!$D$9,N($A47="Female")*101+Existing_Cohort!$B47+Existing_Cohort!AK$4-1,MATCH(AK$5, Mortality_Projection!$D$8:$BJ$8, 0)-1))</f>
        <v>7195.9511838238295</v>
      </c>
      <c r="AL47" s="67">
        <f ca="1">AK47*(1-OFFSET(Mortality_Projection!$D$9,N($A47="Female")*101+Existing_Cohort!$B47+Existing_Cohort!AL$4-1,MATCH(AL$5, Mortality_Projection!$D$8:$BJ$8, 0)-1))</f>
        <v>6961.1138656291796</v>
      </c>
      <c r="AM47" s="67">
        <f ca="1">AL47*(1-OFFSET(Mortality_Projection!$D$9,N($A47="Female")*101+Existing_Cohort!$B47+Existing_Cohort!AM$4-1,MATCH(AM$5, Mortality_Projection!$D$8:$BJ$8, 0)-1))</f>
        <v>6710.916172549164</v>
      </c>
      <c r="AN47" s="67">
        <f ca="1">AM47*(1-OFFSET(Mortality_Projection!$D$9,N($A47="Female")*101+Existing_Cohort!$B47+Existing_Cohort!AN$4-1,MATCH(AN$5, Mortality_Projection!$D$8:$BJ$8, 0)-1))</f>
        <v>6445.8886239437179</v>
      </c>
      <c r="AO47" s="67">
        <f ca="1">AN47*(1-OFFSET(Mortality_Projection!$D$9,N($A47="Female")*101+Existing_Cohort!$B47+Existing_Cohort!AO$4-1,MATCH(AO$5, Mortality_Projection!$D$8:$BJ$8, 0)-1))</f>
        <v>6166.7765690037977</v>
      </c>
      <c r="AP47" s="67">
        <f ca="1">AO47*(1-OFFSET(Mortality_Projection!$D$9,N($A47="Female")*101+Existing_Cohort!$B47+Existing_Cohort!AP$4-1,MATCH(AP$5, Mortality_Projection!$D$8:$BJ$8, 0)-1))</f>
        <v>5874.5488410367816</v>
      </c>
      <c r="AQ47" s="67">
        <f ca="1">AP47*(1-OFFSET(Mortality_Projection!$D$9,N($A47="Female")*101+Existing_Cohort!$B47+Existing_Cohort!AQ$4-1,MATCH(AQ$5, Mortality_Projection!$D$8:$BJ$8, 0)-1))</f>
        <v>5570.4470784698169</v>
      </c>
      <c r="AR47" s="67">
        <f ca="1">AQ47*(1-OFFSET(Mortality_Projection!$D$9,N($A47="Female")*101+Existing_Cohort!$B47+Existing_Cohort!AR$4-1,MATCH(AR$5, Mortality_Projection!$D$8:$BJ$8, 0)-1))</f>
        <v>5256.0047820690124</v>
      </c>
      <c r="AS47" s="67">
        <f ca="1">AR47*(1-OFFSET(Mortality_Projection!$D$9,N($A47="Female")*101+Existing_Cohort!$B47+Existing_Cohort!AS$4-1,MATCH(AS$5, Mortality_Projection!$D$8:$BJ$8, 0)-1))</f>
        <v>4933.0792397762689</v>
      </c>
      <c r="AT47" s="67">
        <f ca="1">AS47*(1-OFFSET(Mortality_Projection!$D$9,N($A47="Female")*101+Existing_Cohort!$B47+Existing_Cohort!AT$4-1,MATCH(AT$5, Mortality_Projection!$D$8:$BJ$8, 0)-1))</f>
        <v>4603.8219374278806</v>
      </c>
      <c r="AU47" s="67">
        <f ca="1">AT47*(1-OFFSET(Mortality_Projection!$D$9,N($A47="Female")*101+Existing_Cohort!$B47+Existing_Cohort!AU$4-1,MATCH(AU$5, Mortality_Projection!$D$8:$BJ$8, 0)-1))</f>
        <v>4270.6446728926512</v>
      </c>
      <c r="AV47" s="67">
        <f ca="1">AU47*(1-OFFSET(Mortality_Projection!$D$9,N($A47="Female")*101+Existing_Cohort!$B47+Existing_Cohort!AV$4-1,MATCH(AV$5, Mortality_Projection!$D$8:$BJ$8, 0)-1))</f>
        <v>3936.1299967587015</v>
      </c>
      <c r="AW47" s="67">
        <f ca="1">AV47*(1-OFFSET(Mortality_Projection!$D$9,N($A47="Female")*101+Existing_Cohort!$B47+Existing_Cohort!AW$4-1,MATCH(AW$5, Mortality_Projection!$D$8:$BJ$8, 0)-1))</f>
        <v>3602.9526457833131</v>
      </c>
      <c r="AX47" s="67">
        <f ca="1">AW47*(1-OFFSET(Mortality_Projection!$D$9,N($A47="Female")*101+Existing_Cohort!$B47+Existing_Cohort!AX$4-1,MATCH(AX$5, Mortality_Projection!$D$8:$BJ$8, 0)-1))</f>
        <v>3273.8095119430182</v>
      </c>
      <c r="AY47" s="67">
        <f ca="1">AX47*(1-OFFSET(Mortality_Projection!$D$9,N($A47="Female")*101+Existing_Cohort!$B47+Existing_Cohort!AY$4-1,MATCH(AY$5, Mortality_Projection!$D$8:$BJ$8, 0)-1))</f>
        <v>2951.3510323178157</v>
      </c>
      <c r="AZ47" s="67">
        <f ca="1">AY47*(1-OFFSET(Mortality_Projection!$D$9,N($A47="Female")*101+Existing_Cohort!$B47+Existing_Cohort!AZ$4-1,MATCH(AZ$5, Mortality_Projection!$D$8:$BJ$8, 0)-1))</f>
        <v>2638.1477524202337</v>
      </c>
      <c r="BA47" s="179">
        <f ca="1">AZ47*(1-OFFSET(Mortality_Projection!$D$9,N($A47="Female")*101+Existing_Cohort!$B47+Existing_Cohort!BA$4-1,MATCH(BA$5, Mortality_Projection!$D$8:$BJ$8, 0)-1))</f>
        <v>2336.6650591431639</v>
      </c>
      <c r="BC47" s="67">
        <f t="shared" ca="1" si="22"/>
        <v>17.563125985680017</v>
      </c>
    </row>
    <row r="48" spans="1:55" x14ac:dyDescent="0.35">
      <c r="A48" s="159" t="s">
        <v>31</v>
      </c>
      <c r="B48">
        <f t="shared" si="23"/>
        <v>42</v>
      </c>
      <c r="C48" s="67">
        <f ca="1">OFFSET(HIST_CHN_Population_Males!$L$17,MATCH(Input!$D$4,HIST_CHN_Population_Males!$K$18:$K$89,0), $B48)</f>
        <v>9369.4274999999998</v>
      </c>
      <c r="D48" s="67">
        <f ca="1">C48*(1-OFFSET(Mortality_Projection!$D$9,N($A48="Female")*101+Existing_Cohort!$B48+Existing_Cohort!D$4-1,MATCH(D$5, Mortality_Projection!$D$8:$BJ$8, 0)-1))</f>
        <v>9351.1078987723431</v>
      </c>
      <c r="E48" s="67">
        <f ca="1">D48*(1-OFFSET(Mortality_Projection!$D$9,N($A48="Female")*101+Existing_Cohort!$B48+Existing_Cohort!E$4-1,MATCH(E$5, Mortality_Projection!$D$8:$BJ$8, 0)-1))</f>
        <v>9331.2526130156093</v>
      </c>
      <c r="F48" s="67">
        <f ca="1">E48*(1-OFFSET(Mortality_Projection!$D$9,N($A48="Female")*101+Existing_Cohort!$B48+Existing_Cohort!F$4-1,MATCH(F$5, Mortality_Projection!$D$8:$BJ$8, 0)-1))</f>
        <v>9309.6844743886613</v>
      </c>
      <c r="G48" s="67">
        <f ca="1">F48*(1-OFFSET(Mortality_Projection!$D$9,N($A48="Female")*101+Existing_Cohort!$B48+Existing_Cohort!G$4-1,MATCH(G$5, Mortality_Projection!$D$8:$BJ$8, 0)-1))</f>
        <v>9286.2270110169356</v>
      </c>
      <c r="H48" s="67">
        <f ca="1">G48*(1-OFFSET(Mortality_Projection!$D$9,N($A48="Female")*101+Existing_Cohort!$B48+Existing_Cohort!H$4-1,MATCH(H$5, Mortality_Projection!$D$8:$BJ$8, 0)-1))</f>
        <v>9260.6962859354007</v>
      </c>
      <c r="I48" s="67">
        <f ca="1">H48*(1-OFFSET(Mortality_Projection!$D$9,N($A48="Female")*101+Existing_Cohort!$B48+Existing_Cohort!I$4-1,MATCH(I$5, Mortality_Projection!$D$8:$BJ$8, 0)-1))</f>
        <v>9232.9366089221439</v>
      </c>
      <c r="J48" s="67">
        <f ca="1">I48*(1-OFFSET(Mortality_Projection!$D$9,N($A48="Female")*101+Existing_Cohort!$B48+Existing_Cohort!J$4-1,MATCH(J$5, Mortality_Projection!$D$8:$BJ$8, 0)-1))</f>
        <v>9202.8110996129635</v>
      </c>
      <c r="K48" s="67">
        <f ca="1">J48*(1-OFFSET(Mortality_Projection!$D$9,N($A48="Female")*101+Existing_Cohort!$B48+Existing_Cohort!K$4-1,MATCH(K$5, Mortality_Projection!$D$8:$BJ$8, 0)-1))</f>
        <v>9170.2264452936142</v>
      </c>
      <c r="L48" s="67">
        <f ca="1">K48*(1-OFFSET(Mortality_Projection!$D$9,N($A48="Female")*101+Existing_Cohort!$B48+Existing_Cohort!L$4-1,MATCH(L$5, Mortality_Projection!$D$8:$BJ$8, 0)-1))</f>
        <v>9135.1143413089103</v>
      </c>
      <c r="M48" s="67">
        <f ca="1">L48*(1-OFFSET(Mortality_Projection!$D$9,N($A48="Female")*101+Existing_Cohort!$B48+Existing_Cohort!M$4-1,MATCH(M$5, Mortality_Projection!$D$8:$BJ$8, 0)-1))</f>
        <v>9097.414195980602</v>
      </c>
      <c r="N48" s="67">
        <f ca="1">M48*(1-OFFSET(Mortality_Projection!$D$9,N($A48="Female")*101+Existing_Cohort!$B48+Existing_Cohort!N$4-1,MATCH(N$5, Mortality_Projection!$D$8:$BJ$8, 0)-1))</f>
        <v>9057.1051972267087</v>
      </c>
      <c r="O48" s="67">
        <f ca="1">N48*(1-OFFSET(Mortality_Projection!$D$9,N($A48="Female")*101+Existing_Cohort!$B48+Existing_Cohort!O$4-1,MATCH(O$5, Mortality_Projection!$D$8:$BJ$8, 0)-1))</f>
        <v>9014.1804862188092</v>
      </c>
      <c r="P48" s="67">
        <f ca="1">O48*(1-OFFSET(Mortality_Projection!$D$9,N($A48="Female")*101+Existing_Cohort!$B48+Existing_Cohort!P$4-1,MATCH(P$5, Mortality_Projection!$D$8:$BJ$8, 0)-1))</f>
        <v>8968.6620727509435</v>
      </c>
      <c r="Q48" s="67">
        <f ca="1">P48*(1-OFFSET(Mortality_Projection!$D$9,N($A48="Female")*101+Existing_Cohort!$B48+Existing_Cohort!Q$4-1,MATCH(Q$5, Mortality_Projection!$D$8:$BJ$8, 0)-1))</f>
        <v>8920.5914785345103</v>
      </c>
      <c r="R48" s="67">
        <f ca="1">Q48*(1-OFFSET(Mortality_Projection!$D$9,N($A48="Female")*101+Existing_Cohort!$B48+Existing_Cohort!R$4-1,MATCH(R$5, Mortality_Projection!$D$8:$BJ$8, 0)-1))</f>
        <v>8869.9910184050532</v>
      </c>
      <c r="S48" s="67">
        <f ca="1">R48*(1-OFFSET(Mortality_Projection!$D$9,N($A48="Female")*101+Existing_Cohort!$B48+Existing_Cohort!S$4-1,MATCH(S$5, Mortality_Projection!$D$8:$BJ$8, 0)-1))</f>
        <v>8816.717913037468</v>
      </c>
      <c r="T48" s="67">
        <f ca="1">S48*(1-OFFSET(Mortality_Projection!$D$9,N($A48="Female")*101+Existing_Cohort!$B48+Existing_Cohort!T$4-1,MATCH(T$5, Mortality_Projection!$D$8:$BJ$8, 0)-1))</f>
        <v>8760.4408510086214</v>
      </c>
      <c r="U48" s="67">
        <f ca="1">T48*(1-OFFSET(Mortality_Projection!$D$9,N($A48="Female")*101+Existing_Cohort!$B48+Existing_Cohort!U$4-1,MATCH(U$5, Mortality_Projection!$D$8:$BJ$8, 0)-1))</f>
        <v>8700.6629789866929</v>
      </c>
      <c r="V48" s="67">
        <f ca="1">U48*(1-OFFSET(Mortality_Projection!$D$9,N($A48="Female")*101+Existing_Cohort!$B48+Existing_Cohort!V$4-1,MATCH(V$5, Mortality_Projection!$D$8:$BJ$8, 0)-1))</f>
        <v>8636.6818308749844</v>
      </c>
      <c r="W48" s="67">
        <f ca="1">V48*(1-OFFSET(Mortality_Projection!$D$9,N($A48="Female")*101+Existing_Cohort!$B48+Existing_Cohort!W$4-1,MATCH(W$5, Mortality_Projection!$D$8:$BJ$8, 0)-1))</f>
        <v>8567.7064395609341</v>
      </c>
      <c r="X48" s="67">
        <f ca="1">W48*(1-OFFSET(Mortality_Projection!$D$9,N($A48="Female")*101+Existing_Cohort!$B48+Existing_Cohort!X$4-1,MATCH(X$5, Mortality_Projection!$D$8:$BJ$8, 0)-1))</f>
        <v>8492.9186208450992</v>
      </c>
      <c r="Y48" s="67">
        <f ca="1">X48*(1-OFFSET(Mortality_Projection!$D$9,N($A48="Female")*101+Existing_Cohort!$B48+Existing_Cohort!Y$4-1,MATCH(Y$5, Mortality_Projection!$D$8:$BJ$8, 0)-1))</f>
        <v>8411.5302690279095</v>
      </c>
      <c r="Z48" s="67">
        <f ca="1">Y48*(1-OFFSET(Mortality_Projection!$D$9,N($A48="Female")*101+Existing_Cohort!$B48+Existing_Cohort!Z$4-1,MATCH(Z$5, Mortality_Projection!$D$8:$BJ$8, 0)-1))</f>
        <v>8322.7525496240778</v>
      </c>
      <c r="AA48" s="67">
        <f ca="1">Z48*(1-OFFSET(Mortality_Projection!$D$9,N($A48="Female")*101+Existing_Cohort!$B48+Existing_Cohort!AA$4-1,MATCH(AA$5, Mortality_Projection!$D$8:$BJ$8, 0)-1))</f>
        <v>8225.7830293687093</v>
      </c>
      <c r="AB48" s="67">
        <f ca="1">AA48*(1-OFFSET(Mortality_Projection!$D$9,N($A48="Female")*101+Existing_Cohort!$B48+Existing_Cohort!AB$4-1,MATCH(AB$5, Mortality_Projection!$D$8:$BJ$8, 0)-1))</f>
        <v>8119.7538430386239</v>
      </c>
      <c r="AC48" s="67">
        <f ca="1">AB48*(1-OFFSET(Mortality_Projection!$D$9,N($A48="Female")*101+Existing_Cohort!$B48+Existing_Cohort!AC$4-1,MATCH(AC$5, Mortality_Projection!$D$8:$BJ$8, 0)-1))</f>
        <v>8003.7202642559259</v>
      </c>
      <c r="AD48" s="67">
        <f ca="1">AC48*(1-OFFSET(Mortality_Projection!$D$9,N($A48="Female")*101+Existing_Cohort!$B48+Existing_Cohort!AD$4-1,MATCH(AD$5, Mortality_Projection!$D$8:$BJ$8, 0)-1))</f>
        <v>7876.6799193341612</v>
      </c>
      <c r="AE48" s="67">
        <f ca="1">AD48*(1-OFFSET(Mortality_Projection!$D$9,N($A48="Female")*101+Existing_Cohort!$B48+Existing_Cohort!AE$4-1,MATCH(AE$5, Mortality_Projection!$D$8:$BJ$8, 0)-1))</f>
        <v>7737.5964130979701</v>
      </c>
      <c r="AF48" s="67">
        <f ca="1">AE48*(1-OFFSET(Mortality_Projection!$D$9,N($A48="Female")*101+Existing_Cohort!$B48+Existing_Cohort!AF$4-1,MATCH(AF$5, Mortality_Projection!$D$8:$BJ$8, 0)-1))</f>
        <v>7585.4774580739559</v>
      </c>
      <c r="AG48" s="67">
        <f ca="1">AF48*(1-OFFSET(Mortality_Projection!$D$9,N($A48="Female")*101+Existing_Cohort!$B48+Existing_Cohort!AG$4-1,MATCH(AG$5, Mortality_Projection!$D$8:$BJ$8, 0)-1))</f>
        <v>7419.4598257167463</v>
      </c>
      <c r="AH48" s="67">
        <f ca="1">AG48*(1-OFFSET(Mortality_Projection!$D$9,N($A48="Female")*101+Existing_Cohort!$B48+Existing_Cohort!AH$4-1,MATCH(AH$5, Mortality_Projection!$D$8:$BJ$8, 0)-1))</f>
        <v>7238.8973160546775</v>
      </c>
      <c r="AI48" s="67">
        <f ca="1">AH48*(1-OFFSET(Mortality_Projection!$D$9,N($A48="Female")*101+Existing_Cohort!$B48+Existing_Cohort!AI$4-1,MATCH(AI$5, Mortality_Projection!$D$8:$BJ$8, 0)-1))</f>
        <v>7043.3921385347803</v>
      </c>
      <c r="AJ48" s="67">
        <f ca="1">AI48*(1-OFFSET(Mortality_Projection!$D$9,N($A48="Female")*101+Existing_Cohort!$B48+Existing_Cohort!AJ$4-1,MATCH(AJ$5, Mortality_Projection!$D$8:$BJ$8, 0)-1))</f>
        <v>6832.7978707705097</v>
      </c>
      <c r="AK48" s="67">
        <f ca="1">AJ48*(1-OFFSET(Mortality_Projection!$D$9,N($A48="Female")*101+Existing_Cohort!$B48+Existing_Cohort!AK$4-1,MATCH(AK$5, Mortality_Projection!$D$8:$BJ$8, 0)-1))</f>
        <v>6607.2177610626895</v>
      </c>
      <c r="AL48" s="67">
        <f ca="1">AK48*(1-OFFSET(Mortality_Projection!$D$9,N($A48="Female")*101+Existing_Cohort!$B48+Existing_Cohort!AL$4-1,MATCH(AL$5, Mortality_Projection!$D$8:$BJ$8, 0)-1))</f>
        <v>6366.9771022457126</v>
      </c>
      <c r="AM48" s="67">
        <f ca="1">AL48*(1-OFFSET(Mortality_Projection!$D$9,N($A48="Female")*101+Existing_Cohort!$B48+Existing_Cohort!AM$4-1,MATCH(AM$5, Mortality_Projection!$D$8:$BJ$8, 0)-1))</f>
        <v>6112.607143291606</v>
      </c>
      <c r="AN48" s="67">
        <f ca="1">AM48*(1-OFFSET(Mortality_Projection!$D$9,N($A48="Female")*101+Existing_Cohort!$B48+Existing_Cohort!AN$4-1,MATCH(AN$5, Mortality_Projection!$D$8:$BJ$8, 0)-1))</f>
        <v>5844.8471996427825</v>
      </c>
      <c r="AO48" s="67">
        <f ca="1">AN48*(1-OFFSET(Mortality_Projection!$D$9,N($A48="Female")*101+Existing_Cohort!$B48+Existing_Cohort!AO$4-1,MATCH(AO$5, Mortality_Projection!$D$8:$BJ$8, 0)-1))</f>
        <v>5564.6526415390827</v>
      </c>
      <c r="AP48" s="67">
        <f ca="1">AO48*(1-OFFSET(Mortality_Projection!$D$9,N($A48="Female")*101+Existing_Cohort!$B48+Existing_Cohort!AP$4-1,MATCH(AP$5, Mortality_Projection!$D$8:$BJ$8, 0)-1))</f>
        <v>5273.2417331870192</v>
      </c>
      <c r="AQ48" s="67">
        <f ca="1">AP48*(1-OFFSET(Mortality_Projection!$D$9,N($A48="Female")*101+Existing_Cohort!$B48+Existing_Cohort!AQ$4-1,MATCH(AQ$5, Mortality_Projection!$D$8:$BJ$8, 0)-1))</f>
        <v>4972.1131966328894</v>
      </c>
      <c r="AR48" s="67">
        <f ca="1">AQ48*(1-OFFSET(Mortality_Projection!$D$9,N($A48="Female")*101+Existing_Cohort!$B48+Existing_Cohort!AR$4-1,MATCH(AR$5, Mortality_Projection!$D$8:$BJ$8, 0)-1))</f>
        <v>4663.0758405692159</v>
      </c>
      <c r="AS48" s="67">
        <f ca="1">AR48*(1-OFFSET(Mortality_Projection!$D$9,N($A48="Female")*101+Existing_Cohort!$B48+Existing_Cohort!AS$4-1,MATCH(AS$5, Mortality_Projection!$D$8:$BJ$8, 0)-1))</f>
        <v>4348.2190028195428</v>
      </c>
      <c r="AT48" s="67">
        <f ca="1">AS48*(1-OFFSET(Mortality_Projection!$D$9,N($A48="Female")*101+Existing_Cohort!$B48+Existing_Cohort!AT$4-1,MATCH(AT$5, Mortality_Projection!$D$8:$BJ$8, 0)-1))</f>
        <v>4029.8787358012491</v>
      </c>
      <c r="AU48" s="67">
        <f ca="1">AT48*(1-OFFSET(Mortality_Projection!$D$9,N($A48="Female")*101+Existing_Cohort!$B48+Existing_Cohort!AU$4-1,MATCH(AU$5, Mortality_Projection!$D$8:$BJ$8, 0)-1))</f>
        <v>3710.5507057376644</v>
      </c>
      <c r="AV48" s="67">
        <f ca="1">AU48*(1-OFFSET(Mortality_Projection!$D$9,N($A48="Female")*101+Existing_Cohort!$B48+Existing_Cohort!AV$4-1,MATCH(AV$5, Mortality_Projection!$D$8:$BJ$8, 0)-1))</f>
        <v>3392.813746707895</v>
      </c>
      <c r="AW48" s="67">
        <f ca="1">AV48*(1-OFFSET(Mortality_Projection!$D$9,N($A48="Female")*101+Existing_Cohort!$B48+Existing_Cohort!AW$4-1,MATCH(AW$5, Mortality_Projection!$D$8:$BJ$8, 0)-1))</f>
        <v>3079.2617352720117</v>
      </c>
      <c r="AX48" s="67">
        <f ca="1">AW48*(1-OFFSET(Mortality_Projection!$D$9,N($A48="Female")*101+Existing_Cohort!$B48+Existing_Cohort!AX$4-1,MATCH(AX$5, Mortality_Projection!$D$8:$BJ$8, 0)-1))</f>
        <v>2772.4370288414157</v>
      </c>
      <c r="AY48" s="67">
        <f ca="1">AX48*(1-OFFSET(Mortality_Projection!$D$9,N($A48="Female")*101+Existing_Cohort!$B48+Existing_Cohort!AY$4-1,MATCH(AY$5, Mortality_Projection!$D$8:$BJ$8, 0)-1))</f>
        <v>2474.7976078212882</v>
      </c>
      <c r="AZ48" s="67">
        <f ca="1">AY48*(1-OFFSET(Mortality_Projection!$D$9,N($A48="Female")*101+Existing_Cohort!$B48+Existing_Cohort!AZ$4-1,MATCH(AZ$5, Mortality_Projection!$D$8:$BJ$8, 0)-1))</f>
        <v>2188.6920560414178</v>
      </c>
      <c r="BA48" s="179">
        <f ca="1">AZ48*(1-OFFSET(Mortality_Projection!$D$9,N($A48="Female")*101+Existing_Cohort!$B48+Existing_Cohort!BA$4-1,MATCH(BA$5, Mortality_Projection!$D$8:$BJ$8, 0)-1))</f>
        <v>1916.3449281122521</v>
      </c>
      <c r="BC48" s="67">
        <f t="shared" ca="1" si="22"/>
        <v>18.319601227656676</v>
      </c>
    </row>
    <row r="49" spans="1:55" x14ac:dyDescent="0.35">
      <c r="A49" s="159" t="s">
        <v>31</v>
      </c>
      <c r="B49">
        <f t="shared" si="23"/>
        <v>43</v>
      </c>
      <c r="C49" s="67">
        <f ca="1">OFFSET(HIST_CHN_Population_Males!$L$17,MATCH(Input!$D$4,HIST_CHN_Population_Males!$K$18:$K$89,0), $B49)</f>
        <v>9059.9570000000003</v>
      </c>
      <c r="D49" s="67">
        <f ca="1">C49*(1-OFFSET(Mortality_Projection!$D$9,N($A49="Female")*101+Existing_Cohort!$B49+Existing_Cohort!D$4-1,MATCH(D$5, Mortality_Projection!$D$8:$BJ$8, 0)-1))</f>
        <v>9040.496117234452</v>
      </c>
      <c r="E49" s="67">
        <f ca="1">D49*(1-OFFSET(Mortality_Projection!$D$9,N($A49="Female")*101+Existing_Cohort!$B49+Existing_Cohort!E$4-1,MATCH(E$5, Mortality_Projection!$D$8:$BJ$8, 0)-1))</f>
        <v>9019.3569288074777</v>
      </c>
      <c r="F49" s="67">
        <f ca="1">E49*(1-OFFSET(Mortality_Projection!$D$9,N($A49="Female")*101+Existing_Cohort!$B49+Existing_Cohort!F$4-1,MATCH(F$5, Mortality_Projection!$D$8:$BJ$8, 0)-1))</f>
        <v>8996.3666104572058</v>
      </c>
      <c r="G49" s="67">
        <f ca="1">F49*(1-OFFSET(Mortality_Projection!$D$9,N($A49="Female")*101+Existing_Cohort!$B49+Existing_Cohort!G$4-1,MATCH(G$5, Mortality_Projection!$D$8:$BJ$8, 0)-1))</f>
        <v>8971.3450538313464</v>
      </c>
      <c r="H49" s="67">
        <f ca="1">G49*(1-OFFSET(Mortality_Projection!$D$9,N($A49="Female")*101+Existing_Cohort!$B49+Existing_Cohort!H$4-1,MATCH(H$5, Mortality_Projection!$D$8:$BJ$8, 0)-1))</f>
        <v>8944.1398706478285</v>
      </c>
      <c r="I49" s="67">
        <f ca="1">H49*(1-OFFSET(Mortality_Projection!$D$9,N($A49="Female")*101+Existing_Cohort!$B49+Existing_Cohort!I$4-1,MATCH(I$5, Mortality_Projection!$D$8:$BJ$8, 0)-1))</f>
        <v>8914.6171448649311</v>
      </c>
      <c r="J49" s="67">
        <f ca="1">I49*(1-OFFSET(Mortality_Projection!$D$9,N($A49="Female")*101+Existing_Cohort!$B49+Existing_Cohort!J$4-1,MATCH(J$5, Mortality_Projection!$D$8:$BJ$8, 0)-1))</f>
        <v>8882.6856953874521</v>
      </c>
      <c r="K49" s="67">
        <f ca="1">J49*(1-OFFSET(Mortality_Projection!$D$9,N($A49="Female")*101+Existing_Cohort!$B49+Existing_Cohort!K$4-1,MATCH(K$5, Mortality_Projection!$D$8:$BJ$8, 0)-1))</f>
        <v>8848.278884881347</v>
      </c>
      <c r="L49" s="67">
        <f ca="1">K49*(1-OFFSET(Mortality_Projection!$D$9,N($A49="Female")*101+Existing_Cohort!$B49+Existing_Cohort!L$4-1,MATCH(L$5, Mortality_Projection!$D$8:$BJ$8, 0)-1))</f>
        <v>8811.3376707122079</v>
      </c>
      <c r="M49" s="67">
        <f ca="1">L49*(1-OFFSET(Mortality_Projection!$D$9,N($A49="Female")*101+Existing_Cohort!$B49+Existing_Cohort!M$4-1,MATCH(M$5, Mortality_Projection!$D$8:$BJ$8, 0)-1))</f>
        <v>8771.8420254382399</v>
      </c>
      <c r="N49" s="67">
        <f ca="1">M49*(1-OFFSET(Mortality_Projection!$D$9,N($A49="Female")*101+Existing_Cohort!$B49+Existing_Cohort!N$4-1,MATCH(N$5, Mortality_Projection!$D$8:$BJ$8, 0)-1))</f>
        <v>8729.7856253063346</v>
      </c>
      <c r="O49" s="67">
        <f ca="1">N49*(1-OFFSET(Mortality_Projection!$D$9,N($A49="Female")*101+Existing_Cohort!$B49+Existing_Cohort!O$4-1,MATCH(O$5, Mortality_Projection!$D$8:$BJ$8, 0)-1))</f>
        <v>8685.1904605963045</v>
      </c>
      <c r="P49" s="67">
        <f ca="1">O49*(1-OFFSET(Mortality_Projection!$D$9,N($A49="Female")*101+Existing_Cohort!$B49+Existing_Cohort!P$4-1,MATCH(P$5, Mortality_Projection!$D$8:$BJ$8, 0)-1))</f>
        <v>8638.097661693746</v>
      </c>
      <c r="Q49" s="67">
        <f ca="1">P49*(1-OFFSET(Mortality_Projection!$D$9,N($A49="Female")*101+Existing_Cohort!$B49+Existing_Cohort!Q$4-1,MATCH(Q$5, Mortality_Projection!$D$8:$BJ$8, 0)-1))</f>
        <v>8588.5295641072044</v>
      </c>
      <c r="R49" s="67">
        <f ca="1">Q49*(1-OFFSET(Mortality_Projection!$D$9,N($A49="Female")*101+Existing_Cohort!$B49+Existing_Cohort!R$4-1,MATCH(R$5, Mortality_Projection!$D$8:$BJ$8, 0)-1))</f>
        <v>8536.3468126667922</v>
      </c>
      <c r="S49" s="67">
        <f ca="1">R49*(1-OFFSET(Mortality_Projection!$D$9,N($A49="Female")*101+Existing_Cohort!$B49+Existing_Cohort!S$4-1,MATCH(S$5, Mortality_Projection!$D$8:$BJ$8, 0)-1))</f>
        <v>8481.2254623029912</v>
      </c>
      <c r="T49" s="67">
        <f ca="1">S49*(1-OFFSET(Mortality_Projection!$D$9,N($A49="Female")*101+Existing_Cohort!$B49+Existing_Cohort!T$4-1,MATCH(T$5, Mortality_Projection!$D$8:$BJ$8, 0)-1))</f>
        <v>8422.6795707285964</v>
      </c>
      <c r="U49" s="67">
        <f ca="1">T49*(1-OFFSET(Mortality_Projection!$D$9,N($A49="Female")*101+Existing_Cohort!$B49+Existing_Cohort!U$4-1,MATCH(U$5, Mortality_Projection!$D$8:$BJ$8, 0)-1))</f>
        <v>8360.0220382775824</v>
      </c>
      <c r="V49" s="67">
        <f ca="1">U49*(1-OFFSET(Mortality_Projection!$D$9,N($A49="Female")*101+Existing_Cohort!$B49+Existing_Cohort!V$4-1,MATCH(V$5, Mortality_Projection!$D$8:$BJ$8, 0)-1))</f>
        <v>8292.479403063433</v>
      </c>
      <c r="W49" s="67">
        <f ca="1">V49*(1-OFFSET(Mortality_Projection!$D$9,N($A49="Female")*101+Existing_Cohort!$B49+Existing_Cohort!W$4-1,MATCH(W$5, Mortality_Projection!$D$8:$BJ$8, 0)-1))</f>
        <v>8219.2519352016006</v>
      </c>
      <c r="X49" s="67">
        <f ca="1">W49*(1-OFFSET(Mortality_Projection!$D$9,N($A49="Female")*101+Existing_Cohort!$B49+Existing_Cohort!X$4-1,MATCH(X$5, Mortality_Projection!$D$8:$BJ$8, 0)-1))</f>
        <v>8139.5698097547229</v>
      </c>
      <c r="Y49" s="67">
        <f ca="1">X49*(1-OFFSET(Mortality_Projection!$D$9,N($A49="Female")*101+Existing_Cohort!$B49+Existing_Cohort!Y$4-1,MATCH(Y$5, Mortality_Projection!$D$8:$BJ$8, 0)-1))</f>
        <v>8052.6630113891615</v>
      </c>
      <c r="Z49" s="67">
        <f ca="1">Y49*(1-OFFSET(Mortality_Projection!$D$9,N($A49="Female")*101+Existing_Cohort!$B49+Existing_Cohort!Z$4-1,MATCH(Z$5, Mortality_Projection!$D$8:$BJ$8, 0)-1))</f>
        <v>7957.7488279142344</v>
      </c>
      <c r="AA49" s="67">
        <f ca="1">Z49*(1-OFFSET(Mortality_Projection!$D$9,N($A49="Female")*101+Existing_Cohort!$B49+Existing_Cohort!AA$4-1,MATCH(AA$5, Mortality_Projection!$D$8:$BJ$8, 0)-1))</f>
        <v>7853.9812374528155</v>
      </c>
      <c r="AB49" s="67">
        <f ca="1">AA49*(1-OFFSET(Mortality_Projection!$D$9,N($A49="Female")*101+Existing_Cohort!$B49+Existing_Cohort!AB$4-1,MATCH(AB$5, Mortality_Projection!$D$8:$BJ$8, 0)-1))</f>
        <v>7740.439898975189</v>
      </c>
      <c r="AC49" s="67">
        <f ca="1">AB49*(1-OFFSET(Mortality_Projection!$D$9,N($A49="Female")*101+Existing_Cohort!$B49+Existing_Cohort!AC$4-1,MATCH(AC$5, Mortality_Projection!$D$8:$BJ$8, 0)-1))</f>
        <v>7616.1491708778221</v>
      </c>
      <c r="AD49" s="67">
        <f ca="1">AC49*(1-OFFSET(Mortality_Projection!$D$9,N($A49="Female")*101+Existing_Cohort!$B49+Existing_Cohort!AD$4-1,MATCH(AD$5, Mortality_Projection!$D$8:$BJ$8, 0)-1))</f>
        <v>7480.1014718810775</v>
      </c>
      <c r="AE49" s="67">
        <f ca="1">AD49*(1-OFFSET(Mortality_Projection!$D$9,N($A49="Female")*101+Existing_Cohort!$B49+Existing_Cohort!AE$4-1,MATCH(AE$5, Mortality_Projection!$D$8:$BJ$8, 0)-1))</f>
        <v>7331.3339682142669</v>
      </c>
      <c r="AF49" s="67">
        <f ca="1">AE49*(1-OFFSET(Mortality_Projection!$D$9,N($A49="Female")*101+Existing_Cohort!$B49+Existing_Cohort!AF$4-1,MATCH(AF$5, Mortality_Projection!$D$8:$BJ$8, 0)-1))</f>
        <v>7169.0118789932676</v>
      </c>
      <c r="AG49" s="67">
        <f ca="1">AF49*(1-OFFSET(Mortality_Projection!$D$9,N($A49="Female")*101+Existing_Cohort!$B49+Existing_Cohort!AG$4-1,MATCH(AG$5, Mortality_Projection!$D$8:$BJ$8, 0)-1))</f>
        <v>6992.5146378716754</v>
      </c>
      <c r="AH49" s="67">
        <f ca="1">AG49*(1-OFFSET(Mortality_Projection!$D$9,N($A49="Female")*101+Existing_Cohort!$B49+Existing_Cohort!AH$4-1,MATCH(AH$5, Mortality_Projection!$D$8:$BJ$8, 0)-1))</f>
        <v>6801.4666106238365</v>
      </c>
      <c r="AI49" s="67">
        <f ca="1">AH49*(1-OFFSET(Mortality_Projection!$D$9,N($A49="Female")*101+Existing_Cohort!$B49+Existing_Cohort!AI$4-1,MATCH(AI$5, Mortality_Projection!$D$8:$BJ$8, 0)-1))</f>
        <v>6595.7399511174381</v>
      </c>
      <c r="AJ49" s="67">
        <f ca="1">AI49*(1-OFFSET(Mortality_Projection!$D$9,N($A49="Female")*101+Existing_Cohort!$B49+Existing_Cohort!AJ$4-1,MATCH(AJ$5, Mortality_Projection!$D$8:$BJ$8, 0)-1))</f>
        <v>6375.4528434097756</v>
      </c>
      <c r="AK49" s="67">
        <f ca="1">AJ49*(1-OFFSET(Mortality_Projection!$D$9,N($A49="Female")*101+Existing_Cohort!$B49+Existing_Cohort!AK$4-1,MATCH(AK$5, Mortality_Projection!$D$8:$BJ$8, 0)-1))</f>
        <v>6140.942364398099</v>
      </c>
      <c r="AL49" s="67">
        <f ca="1">AK49*(1-OFFSET(Mortality_Projection!$D$9,N($A49="Female")*101+Existing_Cohort!$B49+Existing_Cohort!AL$4-1,MATCH(AL$5, Mortality_Projection!$D$8:$BJ$8, 0)-1))</f>
        <v>5892.7485922940614</v>
      </c>
      <c r="AM49" s="67">
        <f ca="1">AL49*(1-OFFSET(Mortality_Projection!$D$9,N($A49="Female")*101+Existing_Cohort!$B49+Existing_Cohort!AM$4-1,MATCH(AM$5, Mortality_Projection!$D$8:$BJ$8, 0)-1))</f>
        <v>5631.6164314706011</v>
      </c>
      <c r="AN49" s="67">
        <f ca="1">AM49*(1-OFFSET(Mortality_Projection!$D$9,N($A49="Female")*101+Existing_Cohort!$B49+Existing_Cohort!AN$4-1,MATCH(AN$5, Mortality_Projection!$D$8:$BJ$8, 0)-1))</f>
        <v>5358.5030823047491</v>
      </c>
      <c r="AO49" s="67">
        <f ca="1">AN49*(1-OFFSET(Mortality_Projection!$D$9,N($A49="Female")*101+Existing_Cohort!$B49+Existing_Cohort!AO$4-1,MATCH(AO$5, Mortality_Projection!$D$8:$BJ$8, 0)-1))</f>
        <v>5074.6232395498564</v>
      </c>
      <c r="AP49" s="67">
        <f ca="1">AO49*(1-OFFSET(Mortality_Projection!$D$9,N($A49="Female")*101+Existing_Cohort!$B49+Existing_Cohort!AP$4-1,MATCH(AP$5, Mortality_Projection!$D$8:$BJ$8, 0)-1))</f>
        <v>4781.465500615036</v>
      </c>
      <c r="AQ49" s="67">
        <f ca="1">AP49*(1-OFFSET(Mortality_Projection!$D$9,N($A49="Female")*101+Existing_Cohort!$B49+Existing_Cohort!AQ$4-1,MATCH(AQ$5, Mortality_Projection!$D$8:$BJ$8, 0)-1))</f>
        <v>4480.8202654956858</v>
      </c>
      <c r="AR49" s="67">
        <f ca="1">AQ49*(1-OFFSET(Mortality_Projection!$D$9,N($A49="Female")*101+Existing_Cohort!$B49+Existing_Cohort!AR$4-1,MATCH(AR$5, Mortality_Projection!$D$8:$BJ$8, 0)-1))</f>
        <v>4174.7497460292916</v>
      </c>
      <c r="AS49" s="67">
        <f ca="1">AR49*(1-OFFSET(Mortality_Projection!$D$9,N($A49="Female")*101+Existing_Cohort!$B49+Existing_Cohort!AS$4-1,MATCH(AS$5, Mortality_Projection!$D$8:$BJ$8, 0)-1))</f>
        <v>3865.5536941003152</v>
      </c>
      <c r="AT49" s="67">
        <f ca="1">AS49*(1-OFFSET(Mortality_Projection!$D$9,N($A49="Female")*101+Existing_Cohort!$B49+Existing_Cohort!AT$4-1,MATCH(AT$5, Mortality_Projection!$D$8:$BJ$8, 0)-1))</f>
        <v>3555.6832885801673</v>
      </c>
      <c r="AU49" s="67">
        <f ca="1">AT49*(1-OFFSET(Mortality_Projection!$D$9,N($A49="Female")*101+Existing_Cohort!$B49+Existing_Cohort!AU$4-1,MATCH(AU$5, Mortality_Projection!$D$8:$BJ$8, 0)-1))</f>
        <v>3247.6655266495432</v>
      </c>
      <c r="AV49" s="67">
        <f ca="1">AU49*(1-OFFSET(Mortality_Projection!$D$9,N($A49="Female")*101+Existing_Cohort!$B49+Existing_Cohort!AV$4-1,MATCH(AV$5, Mortality_Projection!$D$8:$BJ$8, 0)-1))</f>
        <v>2944.0358663019392</v>
      </c>
      <c r="AW49" s="67">
        <f ca="1">AV49*(1-OFFSET(Mortality_Projection!$D$9,N($A49="Female")*101+Existing_Cohort!$B49+Existing_Cohort!AW$4-1,MATCH(AW$5, Mortality_Projection!$D$8:$BJ$8, 0)-1))</f>
        <v>2647.2725982257821</v>
      </c>
      <c r="AX49" s="67">
        <f ca="1">AW49*(1-OFFSET(Mortality_Projection!$D$9,N($A49="Female")*101+Existing_Cohort!$B49+Existing_Cohort!AX$4-1,MATCH(AX$5, Mortality_Projection!$D$8:$BJ$8, 0)-1))</f>
        <v>2359.7640570501494</v>
      </c>
      <c r="AY49" s="67">
        <f ca="1">AX49*(1-OFFSET(Mortality_Projection!$D$9,N($A49="Female")*101+Existing_Cohort!$B49+Existing_Cohort!AY$4-1,MATCH(AY$5, Mortality_Projection!$D$8:$BJ$8, 0)-1))</f>
        <v>2083.7834879504517</v>
      </c>
      <c r="AZ49" s="67">
        <f ca="1">AY49*(1-OFFSET(Mortality_Projection!$D$9,N($A49="Female")*101+Existing_Cohort!$B49+Existing_Cohort!AZ$4-1,MATCH(AZ$5, Mortality_Projection!$D$8:$BJ$8, 0)-1))</f>
        <v>1821.473965504468</v>
      </c>
      <c r="BA49" s="179">
        <f ca="1">AZ49*(1-OFFSET(Mortality_Projection!$D$9,N($A49="Female")*101+Existing_Cohort!$B49+Existing_Cohort!BA$4-1,MATCH(BA$5, Mortality_Projection!$D$8:$BJ$8, 0)-1))</f>
        <v>1574.821387461167</v>
      </c>
      <c r="BC49" s="67">
        <f t="shared" ca="1" si="22"/>
        <v>19.460882765548376</v>
      </c>
    </row>
    <row r="50" spans="1:55" x14ac:dyDescent="0.35">
      <c r="A50" s="159" t="s">
        <v>31</v>
      </c>
      <c r="B50">
        <f t="shared" si="23"/>
        <v>44</v>
      </c>
      <c r="C50" s="67">
        <f ca="1">OFFSET(HIST_CHN_Population_Males!$L$17,MATCH(Input!$D$4,HIST_CHN_Population_Males!$K$18:$K$89,0), $B50)</f>
        <v>9361.7214999999997</v>
      </c>
      <c r="D50" s="67">
        <f ca="1">C50*(1-OFFSET(Mortality_Projection!$D$9,N($A50="Female")*101+Existing_Cohort!$B50+Existing_Cohort!D$4-1,MATCH(D$5, Mortality_Projection!$D$8:$BJ$8, 0)-1))</f>
        <v>9339.576530345319</v>
      </c>
      <c r="E50" s="67">
        <f ca="1">D50*(1-OFFSET(Mortality_Projection!$D$9,N($A50="Female")*101+Existing_Cohort!$B50+Existing_Cohort!E$4-1,MATCH(E$5, Mortality_Projection!$D$8:$BJ$8, 0)-1))</f>
        <v>9315.4930125738101</v>
      </c>
      <c r="F50" s="67">
        <f ca="1">E50*(1-OFFSET(Mortality_Projection!$D$9,N($A50="Female")*101+Existing_Cohort!$B50+Existing_Cohort!F$4-1,MATCH(F$5, Mortality_Projection!$D$8:$BJ$8, 0)-1))</f>
        <v>9289.2824495528603</v>
      </c>
      <c r="G50" s="67">
        <f ca="1">F50*(1-OFFSET(Mortality_Projection!$D$9,N($A50="Female")*101+Existing_Cohort!$B50+Existing_Cohort!G$4-1,MATCH(G$5, Mortality_Projection!$D$8:$BJ$8, 0)-1))</f>
        <v>9260.7854202892868</v>
      </c>
      <c r="H50" s="67">
        <f ca="1">G50*(1-OFFSET(Mortality_Projection!$D$9,N($A50="Female")*101+Existing_Cohort!$B50+Existing_Cohort!H$4-1,MATCH(H$5, Mortality_Projection!$D$8:$BJ$8, 0)-1))</f>
        <v>9229.8618935438099</v>
      </c>
      <c r="I50" s="67">
        <f ca="1">H50*(1-OFFSET(Mortality_Projection!$D$9,N($A50="Female")*101+Existing_Cohort!$B50+Existing_Cohort!I$4-1,MATCH(I$5, Mortality_Projection!$D$8:$BJ$8, 0)-1))</f>
        <v>9196.4166420614456</v>
      </c>
      <c r="J50" s="67">
        <f ca="1">I50*(1-OFFSET(Mortality_Projection!$D$9,N($A50="Female")*101+Existing_Cohort!$B50+Existing_Cohort!J$4-1,MATCH(J$5, Mortality_Projection!$D$8:$BJ$8, 0)-1))</f>
        <v>9160.3801851041553</v>
      </c>
      <c r="K50" s="67">
        <f ca="1">J50*(1-OFFSET(Mortality_Projection!$D$9,N($A50="Female")*101+Existing_Cohort!$B50+Existing_Cohort!K$4-1,MATCH(K$5, Mortality_Projection!$D$8:$BJ$8, 0)-1))</f>
        <v>9121.6910351334955</v>
      </c>
      <c r="L50" s="67">
        <f ca="1">K50*(1-OFFSET(Mortality_Projection!$D$9,N($A50="Female")*101+Existing_Cohort!$B50+Existing_Cohort!L$4-1,MATCH(L$5, Mortality_Projection!$D$8:$BJ$8, 0)-1))</f>
        <v>9080.3286043649878</v>
      </c>
      <c r="M50" s="67">
        <f ca="1">L50*(1-OFFSET(Mortality_Projection!$D$9,N($A50="Female")*101+Existing_Cohort!$B50+Existing_Cohort!M$4-1,MATCH(M$5, Mortality_Projection!$D$8:$BJ$8, 0)-1))</f>
        <v>9036.286690226867</v>
      </c>
      <c r="N50" s="67">
        <f ca="1">M50*(1-OFFSET(Mortality_Projection!$D$9,N($A50="Female")*101+Existing_Cohort!$B50+Existing_Cohort!N$4-1,MATCH(N$5, Mortality_Projection!$D$8:$BJ$8, 0)-1))</f>
        <v>8989.5887719507882</v>
      </c>
      <c r="O50" s="67">
        <f ca="1">N50*(1-OFFSET(Mortality_Projection!$D$9,N($A50="Female")*101+Existing_Cohort!$B50+Existing_Cohort!O$4-1,MATCH(O$5, Mortality_Projection!$D$8:$BJ$8, 0)-1))</f>
        <v>8940.2783966387251</v>
      </c>
      <c r="P50" s="67">
        <f ca="1">O50*(1-OFFSET(Mortality_Projection!$D$9,N($A50="Female")*101+Existing_Cohort!$B50+Existing_Cohort!P$4-1,MATCH(P$5, Mortality_Projection!$D$8:$BJ$8, 0)-1))</f>
        <v>8888.3794539395003</v>
      </c>
      <c r="Q50" s="67">
        <f ca="1">P50*(1-OFFSET(Mortality_Projection!$D$9,N($A50="Female")*101+Existing_Cohort!$B50+Existing_Cohort!Q$4-1,MATCH(Q$5, Mortality_Projection!$D$8:$BJ$8, 0)-1))</f>
        <v>8833.746576777181</v>
      </c>
      <c r="R50" s="67">
        <f ca="1">Q50*(1-OFFSET(Mortality_Projection!$D$9,N($A50="Female")*101+Existing_Cohort!$B50+Existing_Cohort!R$4-1,MATCH(R$5, Mortality_Projection!$D$8:$BJ$8, 0)-1))</f>
        <v>8776.0412294242524</v>
      </c>
      <c r="S50" s="67">
        <f ca="1">R50*(1-OFFSET(Mortality_Projection!$D$9,N($A50="Female")*101+Existing_Cohort!$B50+Existing_Cohort!S$4-1,MATCH(S$5, Mortality_Projection!$D$8:$BJ$8, 0)-1))</f>
        <v>8714.7554382821399</v>
      </c>
      <c r="T50" s="67">
        <f ca="1">S50*(1-OFFSET(Mortality_Projection!$D$9,N($A50="Female")*101+Existing_Cohort!$B50+Existing_Cohort!T$4-1,MATCH(T$5, Mortality_Projection!$D$8:$BJ$8, 0)-1))</f>
        <v>8649.1708888580652</v>
      </c>
      <c r="U50" s="67">
        <f ca="1">T50*(1-OFFSET(Mortality_Projection!$D$9,N($A50="Female")*101+Existing_Cohort!$B50+Existing_Cohort!U$4-1,MATCH(U$5, Mortality_Projection!$D$8:$BJ$8, 0)-1))</f>
        <v>8578.4791958424594</v>
      </c>
      <c r="V50" s="67">
        <f ca="1">U50*(1-OFFSET(Mortality_Projection!$D$9,N($A50="Female")*101+Existing_Cohort!$B50+Existing_Cohort!V$4-1,MATCH(V$5, Mortality_Projection!$D$8:$BJ$8, 0)-1))</f>
        <v>8501.8448871353194</v>
      </c>
      <c r="W50" s="67">
        <f ca="1">V50*(1-OFFSET(Mortality_Projection!$D$9,N($A50="Female")*101+Existing_Cohort!$B50+Existing_Cohort!W$4-1,MATCH(W$5, Mortality_Projection!$D$8:$BJ$8, 0)-1))</f>
        <v>8418.464266982739</v>
      </c>
      <c r="X50" s="67">
        <f ca="1">W50*(1-OFFSET(Mortality_Projection!$D$9,N($A50="Female")*101+Existing_Cohort!$B50+Existing_Cohort!X$4-1,MATCH(X$5, Mortality_Projection!$D$8:$BJ$8, 0)-1))</f>
        <v>8327.5339933984487</v>
      </c>
      <c r="Y50" s="67">
        <f ca="1">X50*(1-OFFSET(Mortality_Projection!$D$9,N($A50="Female")*101+Existing_Cohort!$B50+Existing_Cohort!Y$4-1,MATCH(Y$5, Mortality_Projection!$D$8:$BJ$8, 0)-1))</f>
        <v>8228.2380899973032</v>
      </c>
      <c r="Z50" s="67">
        <f ca="1">Y50*(1-OFFSET(Mortality_Projection!$D$9,N($A50="Female")*101+Existing_Cohort!$B50+Existing_Cohort!Z$4-1,MATCH(Z$5, Mortality_Projection!$D$8:$BJ$8, 0)-1))</f>
        <v>8119.6951248906917</v>
      </c>
      <c r="AA50" s="67">
        <f ca="1">Z50*(1-OFFSET(Mortality_Projection!$D$9,N($A50="Female")*101+Existing_Cohort!$B50+Existing_Cohort!AA$4-1,MATCH(AA$5, Mortality_Projection!$D$8:$BJ$8, 0)-1))</f>
        <v>8000.9468800305331</v>
      </c>
      <c r="AB50" s="67">
        <f ca="1">AA50*(1-OFFSET(Mortality_Projection!$D$9,N($A50="Female")*101+Existing_Cohort!$B50+Existing_Cohort!AB$4-1,MATCH(AB$5, Mortality_Projection!$D$8:$BJ$8, 0)-1))</f>
        <v>7870.9784710133254</v>
      </c>
      <c r="AC50" s="67">
        <f ca="1">AB50*(1-OFFSET(Mortality_Projection!$D$9,N($A50="Female")*101+Existing_Cohort!$B50+Existing_Cohort!AC$4-1,MATCH(AC$5, Mortality_Projection!$D$8:$BJ$8, 0)-1))</f>
        <v>7728.7430344421691</v>
      </c>
      <c r="AD50" s="67">
        <f ca="1">AC50*(1-OFFSET(Mortality_Projection!$D$9,N($A50="Female")*101+Existing_Cohort!$B50+Existing_Cohort!AD$4-1,MATCH(AD$5, Mortality_Projection!$D$8:$BJ$8, 0)-1))</f>
        <v>7573.2421796643548</v>
      </c>
      <c r="AE50" s="67">
        <f ca="1">AD50*(1-OFFSET(Mortality_Projection!$D$9,N($A50="Female")*101+Existing_Cohort!$B50+Existing_Cohort!AE$4-1,MATCH(AE$5, Mortality_Projection!$D$8:$BJ$8, 0)-1))</f>
        <v>7403.6133008372763</v>
      </c>
      <c r="AF50" s="67">
        <f ca="1">AE50*(1-OFFSET(Mortality_Projection!$D$9,N($A50="Female")*101+Existing_Cohort!$B50+Existing_Cohort!AF$4-1,MATCH(AF$5, Mortality_Projection!$D$8:$BJ$8, 0)-1))</f>
        <v>7219.2197725123224</v>
      </c>
      <c r="AG50" s="67">
        <f ca="1">AF50*(1-OFFSET(Mortality_Projection!$D$9,N($A50="Female")*101+Existing_Cohort!$B50+Existing_Cohort!AG$4-1,MATCH(AG$5, Mortality_Projection!$D$8:$BJ$8, 0)-1))</f>
        <v>7019.683082905226</v>
      </c>
      <c r="AH50" s="67">
        <f ca="1">AG50*(1-OFFSET(Mortality_Projection!$D$9,N($A50="Female")*101+Existing_Cohort!$B50+Existing_Cohort!AH$4-1,MATCH(AH$5, Mortality_Projection!$D$8:$BJ$8, 0)-1))</f>
        <v>6804.8857741187685</v>
      </c>
      <c r="AI50" s="67">
        <f ca="1">AH50*(1-OFFSET(Mortality_Projection!$D$9,N($A50="Female")*101+Existing_Cohort!$B50+Existing_Cohort!AI$4-1,MATCH(AI$5, Mortality_Projection!$D$8:$BJ$8, 0)-1))</f>
        <v>6574.9694950424755</v>
      </c>
      <c r="AJ50" s="67">
        <f ca="1">AI50*(1-OFFSET(Mortality_Projection!$D$9,N($A50="Female")*101+Existing_Cohort!$B50+Existing_Cohort!AJ$4-1,MATCH(AJ$5, Mortality_Projection!$D$8:$BJ$8, 0)-1))</f>
        <v>6330.3065018558455</v>
      </c>
      <c r="AK50" s="67">
        <f ca="1">AJ50*(1-OFFSET(Mortality_Projection!$D$9,N($A50="Female")*101+Existing_Cohort!$B50+Existing_Cohort!AK$4-1,MATCH(AK$5, Mortality_Projection!$D$8:$BJ$8, 0)-1))</f>
        <v>6071.4828724602085</v>
      </c>
      <c r="AL50" s="67">
        <f ca="1">AK50*(1-OFFSET(Mortality_Projection!$D$9,N($A50="Female")*101+Existing_Cohort!$B50+Existing_Cohort!AL$4-1,MATCH(AL$5, Mortality_Projection!$D$8:$BJ$8, 0)-1))</f>
        <v>5799.3001521730221</v>
      </c>
      <c r="AM50" s="67">
        <f ca="1">AL50*(1-OFFSET(Mortality_Projection!$D$9,N($A50="Female")*101+Existing_Cohort!$B50+Existing_Cohort!AM$4-1,MATCH(AM$5, Mortality_Projection!$D$8:$BJ$8, 0)-1))</f>
        <v>5514.7827898164041</v>
      </c>
      <c r="AN50" s="67">
        <f ca="1">AM50*(1-OFFSET(Mortality_Projection!$D$9,N($A50="Female")*101+Existing_Cohort!$B50+Existing_Cohort!AN$4-1,MATCH(AN$5, Mortality_Projection!$D$8:$BJ$8, 0)-1))</f>
        <v>5219.2247285687217</v>
      </c>
      <c r="AO50" s="67">
        <f ca="1">AN50*(1-OFFSET(Mortality_Projection!$D$9,N($A50="Female")*101+Existing_Cohort!$B50+Existing_Cohort!AO$4-1,MATCH(AO$5, Mortality_Projection!$D$8:$BJ$8, 0)-1))</f>
        <v>4914.2057356788828</v>
      </c>
      <c r="AP50" s="67">
        <f ca="1">AO50*(1-OFFSET(Mortality_Projection!$D$9,N($A50="Female")*101+Existing_Cohort!$B50+Existing_Cohort!AP$4-1,MATCH(AP$5, Mortality_Projection!$D$8:$BJ$8, 0)-1))</f>
        <v>4601.61942162584</v>
      </c>
      <c r="AQ50" s="67">
        <f ca="1">AP50*(1-OFFSET(Mortality_Projection!$D$9,N($A50="Female")*101+Existing_Cohort!$B50+Existing_Cohort!AQ$4-1,MATCH(AQ$5, Mortality_Projection!$D$8:$BJ$8, 0)-1))</f>
        <v>4283.6407428613629</v>
      </c>
      <c r="AR50" s="67">
        <f ca="1">AQ50*(1-OFFSET(Mortality_Projection!$D$9,N($A50="Female")*101+Existing_Cohort!$B50+Existing_Cohort!AR$4-1,MATCH(AR$5, Mortality_Projection!$D$8:$BJ$8, 0)-1))</f>
        <v>3962.6889102300661</v>
      </c>
      <c r="AS50" s="67">
        <f ca="1">AR50*(1-OFFSET(Mortality_Projection!$D$9,N($A50="Female")*101+Existing_Cohort!$B50+Existing_Cohort!AS$4-1,MATCH(AS$5, Mortality_Projection!$D$8:$BJ$8, 0)-1))</f>
        <v>3641.3364004083205</v>
      </c>
      <c r="AT50" s="67">
        <f ca="1">AS50*(1-OFFSET(Mortality_Projection!$D$9,N($A50="Female")*101+Existing_Cohort!$B50+Existing_Cohort!AT$4-1,MATCH(AT$5, Mortality_Projection!$D$8:$BJ$8, 0)-1))</f>
        <v>3322.2290417147065</v>
      </c>
      <c r="AU50" s="67">
        <f ca="1">AT50*(1-OFFSET(Mortality_Projection!$D$9,N($A50="Female")*101+Existing_Cohort!$B50+Existing_Cohort!AU$4-1,MATCH(AU$5, Mortality_Projection!$D$8:$BJ$8, 0)-1))</f>
        <v>3008.0148509349033</v>
      </c>
      <c r="AV50" s="67">
        <f ca="1">AU50*(1-OFFSET(Mortality_Projection!$D$9,N($A50="Female")*101+Existing_Cohort!$B50+Existing_Cohort!AV$4-1,MATCH(AV$5, Mortality_Projection!$D$8:$BJ$8, 0)-1))</f>
        <v>2701.2748949478805</v>
      </c>
      <c r="AW50" s="67">
        <f ca="1">AV50*(1-OFFSET(Mortality_Projection!$D$9,N($A50="Female")*101+Existing_Cohort!$B50+Existing_Cohort!AW$4-1,MATCH(AW$5, Mortality_Projection!$D$8:$BJ$8, 0)-1))</f>
        <v>2404.4883585562466</v>
      </c>
      <c r="AX50" s="67">
        <f ca="1">AW50*(1-OFFSET(Mortality_Projection!$D$9,N($A50="Female")*101+Existing_Cohort!$B50+Existing_Cohort!AX$4-1,MATCH(AX$5, Mortality_Projection!$D$8:$BJ$8, 0)-1))</f>
        <v>2120.0056140339225</v>
      </c>
      <c r="AY50" s="67">
        <f ca="1">AX50*(1-OFFSET(Mortality_Projection!$D$9,N($A50="Female")*101+Existing_Cohort!$B50+Existing_Cohort!AY$4-1,MATCH(AY$5, Mortality_Projection!$D$8:$BJ$8, 0)-1))</f>
        <v>1850.0317006905582</v>
      </c>
      <c r="AZ50" s="67">
        <f ca="1">AY50*(1-OFFSET(Mortality_Projection!$D$9,N($A50="Female")*101+Existing_Cohort!$B50+Existing_Cohort!AZ$4-1,MATCH(AZ$5, Mortality_Projection!$D$8:$BJ$8, 0)-1))</f>
        <v>1596.5975202196771</v>
      </c>
      <c r="BA50" s="179">
        <f ca="1">AZ50*(1-OFFSET(Mortality_Projection!$D$9,N($A50="Female")*101+Existing_Cohort!$B50+Existing_Cohort!BA$4-1,MATCH(BA$5, Mortality_Projection!$D$8:$BJ$8, 0)-1))</f>
        <v>1361.5135809106614</v>
      </c>
      <c r="BC50" s="67">
        <f t="shared" ca="1" si="22"/>
        <v>22.144969654680608</v>
      </c>
    </row>
    <row r="51" spans="1:55" x14ac:dyDescent="0.35">
      <c r="A51" s="159" t="s">
        <v>31</v>
      </c>
      <c r="B51">
        <f t="shared" si="23"/>
        <v>45</v>
      </c>
      <c r="C51" s="67">
        <f ca="1">OFFSET(HIST_CHN_Population_Males!$L$17,MATCH(Input!$D$4,HIST_CHN_Population_Males!$K$18:$K$89,0), $B51)</f>
        <v>9875.5130000000008</v>
      </c>
      <c r="D51" s="67">
        <f ca="1">C51*(1-OFFSET(Mortality_Projection!$D$9,N($A51="Female")*101+Existing_Cohort!$B51+Existing_Cohort!D$4-1,MATCH(D$5, Mortality_Projection!$D$8:$BJ$8, 0)-1))</f>
        <v>9849.7512281992822</v>
      </c>
      <c r="E51" s="67">
        <f ca="1">D51*(1-OFFSET(Mortality_Projection!$D$9,N($A51="Female")*101+Existing_Cohort!$B51+Existing_Cohort!E$4-1,MATCH(E$5, Mortality_Projection!$D$8:$BJ$8, 0)-1))</f>
        <v>9821.7150317940504</v>
      </c>
      <c r="F51" s="67">
        <f ca="1">E51*(1-OFFSET(Mortality_Projection!$D$9,N($A51="Female")*101+Existing_Cohort!$B51+Existing_Cohort!F$4-1,MATCH(F$5, Mortality_Projection!$D$8:$BJ$8, 0)-1))</f>
        <v>9791.2341114627543</v>
      </c>
      <c r="G51" s="67">
        <f ca="1">F51*(1-OFFSET(Mortality_Projection!$D$9,N($A51="Female")*101+Existing_Cohort!$B51+Existing_Cohort!G$4-1,MATCH(G$5, Mortality_Projection!$D$8:$BJ$8, 0)-1))</f>
        <v>9758.1589511405473</v>
      </c>
      <c r="H51" s="67">
        <f ca="1">G51*(1-OFFSET(Mortality_Projection!$D$9,N($A51="Female")*101+Existing_Cohort!$B51+Existing_Cohort!H$4-1,MATCH(H$5, Mortality_Projection!$D$8:$BJ$8, 0)-1))</f>
        <v>9722.3880008664946</v>
      </c>
      <c r="I51" s="67">
        <f ca="1">H51*(1-OFFSET(Mortality_Projection!$D$9,N($A51="Female")*101+Existing_Cohort!$B51+Existing_Cohort!I$4-1,MATCH(I$5, Mortality_Projection!$D$8:$BJ$8, 0)-1))</f>
        <v>9683.8472899003264</v>
      </c>
      <c r="J51" s="67">
        <f ca="1">I51*(1-OFFSET(Mortality_Projection!$D$9,N($A51="Female")*101+Existing_Cohort!$B51+Existing_Cohort!J$4-1,MATCH(J$5, Mortality_Projection!$D$8:$BJ$8, 0)-1))</f>
        <v>9642.4714380726564</v>
      </c>
      <c r="K51" s="67">
        <f ca="1">J51*(1-OFFSET(Mortality_Projection!$D$9,N($A51="Female")*101+Existing_Cohort!$B51+Existing_Cohort!K$4-1,MATCH(K$5, Mortality_Projection!$D$8:$BJ$8, 0)-1))</f>
        <v>9598.2388467576657</v>
      </c>
      <c r="L51" s="67">
        <f ca="1">K51*(1-OFFSET(Mortality_Projection!$D$9,N($A51="Female")*101+Existing_Cohort!$B51+Existing_Cohort!L$4-1,MATCH(L$5, Mortality_Projection!$D$8:$BJ$8, 0)-1))</f>
        <v>9551.1433372365354</v>
      </c>
      <c r="M51" s="67">
        <f ca="1">L51*(1-OFFSET(Mortality_Projection!$D$9,N($A51="Female")*101+Existing_Cohort!$B51+Existing_Cohort!M$4-1,MATCH(M$5, Mortality_Projection!$D$8:$BJ$8, 0)-1))</f>
        <v>9501.2105040354727</v>
      </c>
      <c r="N51" s="67">
        <f ca="1">M51*(1-OFFSET(Mortality_Projection!$D$9,N($A51="Female")*101+Existing_Cohort!$B51+Existing_Cohort!N$4-1,MATCH(N$5, Mortality_Projection!$D$8:$BJ$8, 0)-1))</f>
        <v>9448.4874269417578</v>
      </c>
      <c r="O51" s="67">
        <f ca="1">N51*(1-OFFSET(Mortality_Projection!$D$9,N($A51="Female")*101+Existing_Cohort!$B51+Existing_Cohort!O$4-1,MATCH(O$5, Mortality_Projection!$D$8:$BJ$8, 0)-1))</f>
        <v>9393.0001920004161</v>
      </c>
      <c r="P51" s="67">
        <f ca="1">O51*(1-OFFSET(Mortality_Projection!$D$9,N($A51="Female")*101+Existing_Cohort!$B51+Existing_Cohort!P$4-1,MATCH(P$5, Mortality_Projection!$D$8:$BJ$8, 0)-1))</f>
        <v>9334.5939661648808</v>
      </c>
      <c r="Q51" s="67">
        <f ca="1">P51*(1-OFFSET(Mortality_Projection!$D$9,N($A51="Female")*101+Existing_Cohort!$B51+Existing_Cohort!Q$4-1,MATCH(Q$5, Mortality_Projection!$D$8:$BJ$8, 0)-1))</f>
        <v>9272.9075013850252</v>
      </c>
      <c r="R51" s="67">
        <f ca="1">Q51*(1-OFFSET(Mortality_Projection!$D$9,N($A51="Female")*101+Existing_Cohort!$B51+Existing_Cohort!R$4-1,MATCH(R$5, Mortality_Projection!$D$8:$BJ$8, 0)-1))</f>
        <v>9207.3985879673764</v>
      </c>
      <c r="S51" s="67">
        <f ca="1">R51*(1-OFFSET(Mortality_Projection!$D$9,N($A51="Female")*101+Existing_Cohort!$B51+Existing_Cohort!S$4-1,MATCH(S$5, Mortality_Projection!$D$8:$BJ$8, 0)-1))</f>
        <v>9137.3004300129342</v>
      </c>
      <c r="T51" s="67">
        <f ca="1">S51*(1-OFFSET(Mortality_Projection!$D$9,N($A51="Female")*101+Existing_Cohort!$B51+Existing_Cohort!T$4-1,MATCH(T$5, Mortality_Projection!$D$8:$BJ$8, 0)-1))</f>
        <v>9061.7503139581622</v>
      </c>
      <c r="U51" s="67">
        <f ca="1">T51*(1-OFFSET(Mortality_Projection!$D$9,N($A51="Female")*101+Existing_Cohort!$B51+Existing_Cohort!U$4-1,MATCH(U$5, Mortality_Projection!$D$8:$BJ$8, 0)-1))</f>
        <v>8979.857016279344</v>
      </c>
      <c r="V51" s="67">
        <f ca="1">U51*(1-OFFSET(Mortality_Projection!$D$9,N($A51="Female")*101+Existing_Cohort!$B51+Existing_Cohort!V$4-1,MATCH(V$5, Mortality_Projection!$D$8:$BJ$8, 0)-1))</f>
        <v>8890.7637888498266</v>
      </c>
      <c r="W51" s="67">
        <f ca="1">V51*(1-OFFSET(Mortality_Projection!$D$9,N($A51="Female")*101+Existing_Cohort!$B51+Existing_Cohort!W$4-1,MATCH(W$5, Mortality_Projection!$D$8:$BJ$8, 0)-1))</f>
        <v>8793.6148584815965</v>
      </c>
      <c r="X51" s="67">
        <f ca="1">W51*(1-OFFSET(Mortality_Projection!$D$9,N($A51="Female")*101+Existing_Cohort!$B51+Existing_Cohort!X$4-1,MATCH(X$5, Mortality_Projection!$D$8:$BJ$8, 0)-1))</f>
        <v>8687.541655225652</v>
      </c>
      <c r="Y51" s="67">
        <f ca="1">X51*(1-OFFSET(Mortality_Projection!$D$9,N($A51="Female")*101+Existing_Cohort!$B51+Existing_Cohort!Y$4-1,MATCH(Y$5, Mortality_Projection!$D$8:$BJ$8, 0)-1))</f>
        <v>8571.6065240679982</v>
      </c>
      <c r="Z51" s="67">
        <f ca="1">Y51*(1-OFFSET(Mortality_Projection!$D$9,N($A51="Female")*101+Existing_Cohort!$B51+Existing_Cohort!Z$4-1,MATCH(Z$5, Mortality_Projection!$D$8:$BJ$8, 0)-1))</f>
        <v>8444.7908222293681</v>
      </c>
      <c r="AA51" s="67">
        <f ca="1">Z51*(1-OFFSET(Mortality_Projection!$D$9,N($A51="Female")*101+Existing_Cohort!$B51+Existing_Cohort!AA$4-1,MATCH(AA$5, Mortality_Projection!$D$8:$BJ$8, 0)-1))</f>
        <v>8306.0166522386517</v>
      </c>
      <c r="AB51" s="67">
        <f ca="1">AA51*(1-OFFSET(Mortality_Projection!$D$9,N($A51="Female")*101+Existing_Cohort!$B51+Existing_Cohort!AB$4-1,MATCH(AB$5, Mortality_Projection!$D$8:$BJ$8, 0)-1))</f>
        <v>8154.1735005715591</v>
      </c>
      <c r="AC51" s="67">
        <f ca="1">AB51*(1-OFFSET(Mortality_Projection!$D$9,N($A51="Female")*101+Existing_Cohort!$B51+Existing_Cohort!AC$4-1,MATCH(AC$5, Mortality_Projection!$D$8:$BJ$8, 0)-1))</f>
        <v>7988.2044204892272</v>
      </c>
      <c r="AD51" s="67">
        <f ca="1">AC51*(1-OFFSET(Mortality_Projection!$D$9,N($A51="Female")*101+Existing_Cohort!$B51+Existing_Cohort!AD$4-1,MATCH(AD$5, Mortality_Projection!$D$8:$BJ$8, 0)-1))</f>
        <v>7807.1994741860744</v>
      </c>
      <c r="AE51" s="67">
        <f ca="1">AD51*(1-OFFSET(Mortality_Projection!$D$9,N($A51="Female")*101+Existing_Cohort!$B51+Existing_Cohort!AE$4-1,MATCH(AE$5, Mortality_Projection!$D$8:$BJ$8, 0)-1))</f>
        <v>7610.4921414291539</v>
      </c>
      <c r="AF51" s="67">
        <f ca="1">AE51*(1-OFFSET(Mortality_Projection!$D$9,N($A51="Female")*101+Existing_Cohort!$B51+Existing_Cohort!AF$4-1,MATCH(AF$5, Mortality_Projection!$D$8:$BJ$8, 0)-1))</f>
        <v>7397.6936386943107</v>
      </c>
      <c r="AG51" s="67">
        <f ca="1">AF51*(1-OFFSET(Mortality_Projection!$D$9,N($A51="Female")*101+Existing_Cohort!$B51+Existing_Cohort!AG$4-1,MATCH(AG$5, Mortality_Projection!$D$8:$BJ$8, 0)-1))</f>
        <v>7168.6960029932789</v>
      </c>
      <c r="AH51" s="67">
        <f ca="1">AG51*(1-OFFSET(Mortality_Projection!$D$9,N($A51="Female")*101+Existing_Cohort!$B51+Existing_Cohort!AH$4-1,MATCH(AH$5, Mortality_Projection!$D$8:$BJ$8, 0)-1))</f>
        <v>6923.6698886005506</v>
      </c>
      <c r="AI51" s="67">
        <f ca="1">AH51*(1-OFFSET(Mortality_Projection!$D$9,N($A51="Female")*101+Existing_Cohort!$B51+Existing_Cohort!AI$4-1,MATCH(AI$5, Mortality_Projection!$D$8:$BJ$8, 0)-1))</f>
        <v>6663.0339966745705</v>
      </c>
      <c r="AJ51" s="67">
        <f ca="1">AI51*(1-OFFSET(Mortality_Projection!$D$9,N($A51="Female")*101+Existing_Cohort!$B51+Existing_Cohort!AJ$4-1,MATCH(AJ$5, Mortality_Projection!$D$8:$BJ$8, 0)-1))</f>
        <v>6387.4369621807637</v>
      </c>
      <c r="AK51" s="67">
        <f ca="1">AJ51*(1-OFFSET(Mortality_Projection!$D$9,N($A51="Female")*101+Existing_Cohort!$B51+Existing_Cohort!AK$4-1,MATCH(AK$5, Mortality_Projection!$D$8:$BJ$8, 0)-1))</f>
        <v>6097.7588180241119</v>
      </c>
      <c r="AL51" s="67">
        <f ca="1">AK51*(1-OFFSET(Mortality_Projection!$D$9,N($A51="Female")*101+Existing_Cohort!$B51+Existing_Cohort!AL$4-1,MATCH(AL$5, Mortality_Projection!$D$8:$BJ$8, 0)-1))</f>
        <v>5795.1185198326184</v>
      </c>
      <c r="AM51" s="67">
        <f ca="1">AL51*(1-OFFSET(Mortality_Projection!$D$9,N($A51="Female")*101+Existing_Cohort!$B51+Existing_Cohort!AM$4-1,MATCH(AM$5, Mortality_Projection!$D$8:$BJ$8, 0)-1))</f>
        <v>5480.9229578941722</v>
      </c>
      <c r="AN51" s="67">
        <f ca="1">AM51*(1-OFFSET(Mortality_Projection!$D$9,N($A51="Female")*101+Existing_Cohort!$B51+Existing_Cohort!AN$4-1,MATCH(AN$5, Mortality_Projection!$D$8:$BJ$8, 0)-1))</f>
        <v>5156.883490561595</v>
      </c>
      <c r="AO51" s="67">
        <f ca="1">AN51*(1-OFFSET(Mortality_Projection!$D$9,N($A51="Female")*101+Existing_Cohort!$B51+Existing_Cohort!AO$4-1,MATCH(AO$5, Mortality_Projection!$D$8:$BJ$8, 0)-1))</f>
        <v>4825.0446091280583</v>
      </c>
      <c r="AP51" s="67">
        <f ca="1">AO51*(1-OFFSET(Mortality_Projection!$D$9,N($A51="Female")*101+Existing_Cohort!$B51+Existing_Cohort!AP$4-1,MATCH(AP$5, Mortality_Projection!$D$8:$BJ$8, 0)-1))</f>
        <v>4487.7480099823606</v>
      </c>
      <c r="AQ51" s="67">
        <f ca="1">AP51*(1-OFFSET(Mortality_Projection!$D$9,N($A51="Female")*101+Existing_Cohort!$B51+Existing_Cohort!AQ$4-1,MATCH(AQ$5, Mortality_Projection!$D$8:$BJ$8, 0)-1))</f>
        <v>4147.5916397229512</v>
      </c>
      <c r="AR51" s="67">
        <f ca="1">AQ51*(1-OFFSET(Mortality_Projection!$D$9,N($A51="Female")*101+Existing_Cohort!$B51+Existing_Cohort!AR$4-1,MATCH(AR$5, Mortality_Projection!$D$8:$BJ$8, 0)-1))</f>
        <v>3807.3315333629644</v>
      </c>
      <c r="AS51" s="67">
        <f ca="1">AR51*(1-OFFSET(Mortality_Projection!$D$9,N($A51="Female")*101+Existing_Cohort!$B51+Existing_Cohort!AS$4-1,MATCH(AS$5, Mortality_Projection!$D$8:$BJ$8, 0)-1))</f>
        <v>3469.7955804668236</v>
      </c>
      <c r="AT51" s="67">
        <f ca="1">AS51*(1-OFFSET(Mortality_Projection!$D$9,N($A51="Female")*101+Existing_Cohort!$B51+Existing_Cohort!AT$4-1,MATCH(AT$5, Mortality_Projection!$D$8:$BJ$8, 0)-1))</f>
        <v>3137.8067743213528</v>
      </c>
      <c r="AU51" s="67">
        <f ca="1">AT51*(1-OFFSET(Mortality_Projection!$D$9,N($A51="Female")*101+Existing_Cohort!$B51+Existing_Cohort!AU$4-1,MATCH(AU$5, Mortality_Projection!$D$8:$BJ$8, 0)-1))</f>
        <v>2814.1088627271511</v>
      </c>
      <c r="AV51" s="67">
        <f ca="1">AU51*(1-OFFSET(Mortality_Projection!$D$9,N($A51="Female")*101+Existing_Cohort!$B51+Existing_Cohort!AV$4-1,MATCH(AV$5, Mortality_Projection!$D$8:$BJ$8, 0)-1))</f>
        <v>2501.3283887888601</v>
      </c>
      <c r="AW51" s="67">
        <f ca="1">AV51*(1-OFFSET(Mortality_Projection!$D$9,N($A51="Female")*101+Existing_Cohort!$B51+Existing_Cohort!AW$4-1,MATCH(AW$5, Mortality_Projection!$D$8:$BJ$8, 0)-1))</f>
        <v>2201.9452833821742</v>
      </c>
      <c r="AX51" s="67">
        <f ca="1">AW51*(1-OFFSET(Mortality_Projection!$D$9,N($A51="Female")*101+Existing_Cohort!$B51+Existing_Cohort!AX$4-1,MATCH(AX$5, Mortality_Projection!$D$8:$BJ$8, 0)-1))</f>
        <v>1918.2744790859219</v>
      </c>
      <c r="AY51" s="67">
        <f ca="1">AX51*(1-OFFSET(Mortality_Projection!$D$9,N($A51="Female")*101+Existing_Cohort!$B51+Existing_Cohort!AY$4-1,MATCH(AY$5, Mortality_Projection!$D$8:$BJ$8, 0)-1))</f>
        <v>1652.434623376412</v>
      </c>
      <c r="AZ51" s="67">
        <f ca="1">AY51*(1-OFFSET(Mortality_Projection!$D$9,N($A51="Female")*101+Existing_Cohort!$B51+Existing_Cohort!AZ$4-1,MATCH(AZ$5, Mortality_Projection!$D$8:$BJ$8, 0)-1))</f>
        <v>1406.2986329184732</v>
      </c>
      <c r="BA51" s="179">
        <f ca="1">AZ51*(1-OFFSET(Mortality_Projection!$D$9,N($A51="Female")*101+Existing_Cohort!$B51+Existing_Cohort!BA$4-1,MATCH(BA$5, Mortality_Projection!$D$8:$BJ$8, 0)-1))</f>
        <v>1181.4177032512594</v>
      </c>
      <c r="BC51" s="67">
        <f t="shared" ca="1" si="22"/>
        <v>25.761771800718634</v>
      </c>
    </row>
    <row r="52" spans="1:55" x14ac:dyDescent="0.35">
      <c r="A52" s="159" t="s">
        <v>31</v>
      </c>
      <c r="B52">
        <f t="shared" si="23"/>
        <v>46</v>
      </c>
      <c r="C52" s="67">
        <f ca="1">OFFSET(HIST_CHN_Population_Males!$L$17,MATCH(Input!$D$4,HIST_CHN_Population_Males!$K$18:$K$89,0), $B52)</f>
        <v>10591.468999999999</v>
      </c>
      <c r="D52" s="67">
        <f ca="1">C52*(1-OFFSET(Mortality_Projection!$D$9,N($A52="Female")*101+Existing_Cohort!$B52+Existing_Cohort!D$4-1,MATCH(D$5, Mortality_Projection!$D$8:$BJ$8, 0)-1))</f>
        <v>10560.970859718765</v>
      </c>
      <c r="E52" s="67">
        <f ca="1">D52*(1-OFFSET(Mortality_Projection!$D$9,N($A52="Female")*101+Existing_Cohort!$B52+Existing_Cohort!E$4-1,MATCH(E$5, Mortality_Projection!$D$8:$BJ$8, 0)-1))</f>
        <v>10527.814417972235</v>
      </c>
      <c r="F52" s="67">
        <f ca="1">E52*(1-OFFSET(Mortality_Projection!$D$9,N($A52="Female")*101+Existing_Cohort!$B52+Existing_Cohort!F$4-1,MATCH(F$5, Mortality_Projection!$D$8:$BJ$8, 0)-1))</f>
        <v>10491.837324856882</v>
      </c>
      <c r="G52" s="67">
        <f ca="1">F52*(1-OFFSET(Mortality_Projection!$D$9,N($A52="Female")*101+Existing_Cohort!$B52+Existing_Cohort!G$4-1,MATCH(G$5, Mortality_Projection!$D$8:$BJ$8, 0)-1))</f>
        <v>10452.929454142637</v>
      </c>
      <c r="H52" s="67">
        <f ca="1">G52*(1-OFFSET(Mortality_Projection!$D$9,N($A52="Female")*101+Existing_Cohort!$B52+Existing_Cohort!H$4-1,MATCH(H$5, Mortality_Projection!$D$8:$BJ$8, 0)-1))</f>
        <v>10411.010723925141</v>
      </c>
      <c r="I52" s="67">
        <f ca="1">H52*(1-OFFSET(Mortality_Projection!$D$9,N($A52="Female")*101+Existing_Cohort!$B52+Existing_Cohort!I$4-1,MATCH(I$5, Mortality_Projection!$D$8:$BJ$8, 0)-1))</f>
        <v>10366.010441864948</v>
      </c>
      <c r="J52" s="67">
        <f ca="1">I52*(1-OFFSET(Mortality_Projection!$D$9,N($A52="Female")*101+Existing_Cohort!$B52+Existing_Cohort!J$4-1,MATCH(J$5, Mortality_Projection!$D$8:$BJ$8, 0)-1))</f>
        <v>10317.905577998523</v>
      </c>
      <c r="K52" s="67">
        <f ca="1">J52*(1-OFFSET(Mortality_Projection!$D$9,N($A52="Female")*101+Existing_Cohort!$B52+Existing_Cohort!K$4-1,MATCH(K$5, Mortality_Projection!$D$8:$BJ$8, 0)-1))</f>
        <v>10266.689912244621</v>
      </c>
      <c r="L52" s="67">
        <f ca="1">K52*(1-OFFSET(Mortality_Projection!$D$9,N($A52="Female")*101+Existing_Cohort!$B52+Existing_Cohort!L$4-1,MATCH(L$5, Mortality_Projection!$D$8:$BJ$8, 0)-1))</f>
        <v>10212.391814189268</v>
      </c>
      <c r="M52" s="67">
        <f ca="1">L52*(1-OFFSET(Mortality_Projection!$D$9,N($A52="Female")*101+Existing_Cohort!$B52+Existing_Cohort!M$4-1,MATCH(M$5, Mortality_Projection!$D$8:$BJ$8, 0)-1))</f>
        <v>10155.063046807691</v>
      </c>
      <c r="N52" s="67">
        <f ca="1">M52*(1-OFFSET(Mortality_Projection!$D$9,N($A52="Female")*101+Existing_Cohort!$B52+Existing_Cohort!N$4-1,MATCH(N$5, Mortality_Projection!$D$8:$BJ$8, 0)-1))</f>
        <v>10094.73257185371</v>
      </c>
      <c r="O52" s="67">
        <f ca="1">N52*(1-OFFSET(Mortality_Projection!$D$9,N($A52="Female")*101+Existing_Cohort!$B52+Existing_Cohort!O$4-1,MATCH(O$5, Mortality_Projection!$D$8:$BJ$8, 0)-1))</f>
        <v>10031.232684235289</v>
      </c>
      <c r="P52" s="67">
        <f ca="1">O52*(1-OFFSET(Mortality_Projection!$D$9,N($A52="Female")*101+Existing_Cohort!$B52+Existing_Cohort!P$4-1,MATCH(P$5, Mortality_Projection!$D$8:$BJ$8, 0)-1))</f>
        <v>9964.1713668515113</v>
      </c>
      <c r="Q52" s="67">
        <f ca="1">P52*(1-OFFSET(Mortality_Projection!$D$9,N($A52="Female")*101+Existing_Cohort!$B52+Existing_Cohort!Q$4-1,MATCH(Q$5, Mortality_Projection!$D$8:$BJ$8, 0)-1))</f>
        <v>9892.9600556067198</v>
      </c>
      <c r="R52" s="67">
        <f ca="1">Q52*(1-OFFSET(Mortality_Projection!$D$9,N($A52="Female")*101+Existing_Cohort!$B52+Existing_Cohort!R$4-1,MATCH(R$5, Mortality_Projection!$D$8:$BJ$8, 0)-1))</f>
        <v>9816.7663240592738</v>
      </c>
      <c r="S52" s="67">
        <f ca="1">R52*(1-OFFSET(Mortality_Projection!$D$9,N($A52="Female")*101+Existing_Cohort!$B52+Existing_Cohort!S$4-1,MATCH(S$5, Mortality_Projection!$D$8:$BJ$8, 0)-1))</f>
        <v>9734.6538739701664</v>
      </c>
      <c r="T52" s="67">
        <f ca="1">S52*(1-OFFSET(Mortality_Projection!$D$9,N($A52="Female")*101+Existing_Cohort!$B52+Existing_Cohort!T$4-1,MATCH(T$5, Mortality_Projection!$D$8:$BJ$8, 0)-1))</f>
        <v>9645.6559023165955</v>
      </c>
      <c r="U52" s="67">
        <f ca="1">T52*(1-OFFSET(Mortality_Projection!$D$9,N($A52="Female")*101+Existing_Cohort!$B52+Existing_Cohort!U$4-1,MATCH(U$5, Mortality_Projection!$D$8:$BJ$8, 0)-1))</f>
        <v>9548.8436416756231</v>
      </c>
      <c r="V52" s="67">
        <f ca="1">U52*(1-OFFSET(Mortality_Projection!$D$9,N($A52="Female")*101+Existing_Cohort!$B52+Existing_Cohort!V$4-1,MATCH(V$5, Mortality_Projection!$D$8:$BJ$8, 0)-1))</f>
        <v>9443.2900393074015</v>
      </c>
      <c r="W52" s="67">
        <f ca="1">V52*(1-OFFSET(Mortality_Projection!$D$9,N($A52="Female")*101+Existing_Cohort!$B52+Existing_Cohort!W$4-1,MATCH(W$5, Mortality_Projection!$D$8:$BJ$8, 0)-1))</f>
        <v>9328.0549086288647</v>
      </c>
      <c r="X52" s="67">
        <f ca="1">W52*(1-OFFSET(Mortality_Projection!$D$9,N($A52="Female")*101+Existing_Cohort!$B52+Existing_Cohort!X$4-1,MATCH(X$5, Mortality_Projection!$D$8:$BJ$8, 0)-1))</f>
        <v>9202.1239301263358</v>
      </c>
      <c r="Y52" s="67">
        <f ca="1">X52*(1-OFFSET(Mortality_Projection!$D$9,N($A52="Female")*101+Existing_Cohort!$B52+Existing_Cohort!Y$4-1,MATCH(Y$5, Mortality_Projection!$D$8:$BJ$8, 0)-1))</f>
        <v>9064.3959408867486</v>
      </c>
      <c r="Z52" s="67">
        <f ca="1">Y52*(1-OFFSET(Mortality_Projection!$D$9,N($A52="Female")*101+Existing_Cohort!$B52+Existing_Cohort!Z$4-1,MATCH(Z$5, Mortality_Projection!$D$8:$BJ$8, 0)-1))</f>
        <v>8913.7068072661659</v>
      </c>
      <c r="AA52" s="67">
        <f ca="1">Z52*(1-OFFSET(Mortality_Projection!$D$9,N($A52="Female")*101+Existing_Cohort!$B52+Existing_Cohort!AA$4-1,MATCH(AA$5, Mortality_Projection!$D$8:$BJ$8, 0)-1))</f>
        <v>8748.8586551141198</v>
      </c>
      <c r="AB52" s="67">
        <f ca="1">AA52*(1-OFFSET(Mortality_Projection!$D$9,N($A52="Female")*101+Existing_Cohort!$B52+Existing_Cohort!AB$4-1,MATCH(AB$5, Mortality_Projection!$D$8:$BJ$8, 0)-1))</f>
        <v>8568.7137576239566</v>
      </c>
      <c r="AC52" s="67">
        <f ca="1">AB52*(1-OFFSET(Mortality_Projection!$D$9,N($A52="Female")*101+Existing_Cohort!$B52+Existing_Cohort!AC$4-1,MATCH(AC$5, Mortality_Projection!$D$8:$BJ$8, 0)-1))</f>
        <v>8372.296232554796</v>
      </c>
      <c r="AD52" s="67">
        <f ca="1">AC52*(1-OFFSET(Mortality_Projection!$D$9,N($A52="Female")*101+Existing_Cohort!$B52+Existing_Cohort!AD$4-1,MATCH(AD$5, Mortality_Projection!$D$8:$BJ$8, 0)-1))</f>
        <v>8158.8968362030419</v>
      </c>
      <c r="AE52" s="67">
        <f ca="1">AD52*(1-OFFSET(Mortality_Projection!$D$9,N($A52="Female")*101+Existing_Cohort!$B52+Existing_Cohort!AE$4-1,MATCH(AE$5, Mortality_Projection!$D$8:$BJ$8, 0)-1))</f>
        <v>7928.1102334740881</v>
      </c>
      <c r="AF52" s="67">
        <f ca="1">AE52*(1-OFFSET(Mortality_Projection!$D$9,N($A52="Female")*101+Existing_Cohort!$B52+Existing_Cohort!AF$4-1,MATCH(AF$5, Mortality_Projection!$D$8:$BJ$8, 0)-1))</f>
        <v>7679.8382791184576</v>
      </c>
      <c r="AG52" s="67">
        <f ca="1">AF52*(1-OFFSET(Mortality_Projection!$D$9,N($A52="Female")*101+Existing_Cohort!$B52+Existing_Cohort!AG$4-1,MATCH(AG$5, Mortality_Projection!$D$8:$BJ$8, 0)-1))</f>
        <v>7414.287481493674</v>
      </c>
      <c r="AH52" s="67">
        <f ca="1">AG52*(1-OFFSET(Mortality_Projection!$D$9,N($A52="Female")*101+Existing_Cohort!$B52+Existing_Cohort!AH$4-1,MATCH(AH$5, Mortality_Projection!$D$8:$BJ$8, 0)-1))</f>
        <v>7131.9356453129558</v>
      </c>
      <c r="AI52" s="67">
        <f ca="1">AH52*(1-OFFSET(Mortality_Projection!$D$9,N($A52="Female")*101+Existing_Cohort!$B52+Existing_Cohort!AI$4-1,MATCH(AI$5, Mortality_Projection!$D$8:$BJ$8, 0)-1))</f>
        <v>6833.5119849387338</v>
      </c>
      <c r="AJ52" s="67">
        <f ca="1">AI52*(1-OFFSET(Mortality_Projection!$D$9,N($A52="Female")*101+Existing_Cohort!$B52+Existing_Cohort!AJ$4-1,MATCH(AJ$5, Mortality_Projection!$D$8:$BJ$8, 0)-1))</f>
        <v>6519.9983819000836</v>
      </c>
      <c r="AK52" s="67">
        <f ca="1">AJ52*(1-OFFSET(Mortality_Projection!$D$9,N($A52="Female")*101+Existing_Cohort!$B52+Existing_Cohort!AK$4-1,MATCH(AK$5, Mortality_Projection!$D$8:$BJ$8, 0)-1))</f>
        <v>6192.6370887568964</v>
      </c>
      <c r="AL52" s="67">
        <f ca="1">AK52*(1-OFFSET(Mortality_Projection!$D$9,N($A52="Female")*101+Existing_Cohort!$B52+Existing_Cohort!AL$4-1,MATCH(AL$5, Mortality_Projection!$D$8:$BJ$8, 0)-1))</f>
        <v>5852.9831308477578</v>
      </c>
      <c r="AM52" s="67">
        <f ca="1">AL52*(1-OFFSET(Mortality_Projection!$D$9,N($A52="Female")*101+Existing_Cohort!$B52+Existing_Cohort!AM$4-1,MATCH(AM$5, Mortality_Projection!$D$8:$BJ$8, 0)-1))</f>
        <v>5502.9212588784094</v>
      </c>
      <c r="AN52" s="67">
        <f ca="1">AM52*(1-OFFSET(Mortality_Projection!$D$9,N($A52="Female")*101+Existing_Cohort!$B52+Existing_Cohort!AN$4-1,MATCH(AN$5, Mortality_Projection!$D$8:$BJ$8, 0)-1))</f>
        <v>5144.6956939978845</v>
      </c>
      <c r="AO52" s="67">
        <f ca="1">AN52*(1-OFFSET(Mortality_Projection!$D$9,N($A52="Female")*101+Existing_Cohort!$B52+Existing_Cohort!AO$4-1,MATCH(AO$5, Mortality_Projection!$D$8:$BJ$8, 0)-1))</f>
        <v>4780.8697646367518</v>
      </c>
      <c r="AP52" s="67">
        <f ca="1">AO52*(1-OFFSET(Mortality_Projection!$D$9,N($A52="Female")*101+Existing_Cohort!$B52+Existing_Cohort!AP$4-1,MATCH(AP$5, Mortality_Projection!$D$8:$BJ$8, 0)-1))</f>
        <v>4414.279957690529</v>
      </c>
      <c r="AQ52" s="67">
        <f ca="1">AP52*(1-OFFSET(Mortality_Projection!$D$9,N($A52="Female")*101+Existing_Cohort!$B52+Existing_Cohort!AQ$4-1,MATCH(AQ$5, Mortality_Projection!$D$8:$BJ$8, 0)-1))</f>
        <v>4047.9282313138474</v>
      </c>
      <c r="AR52" s="67">
        <f ca="1">AQ52*(1-OFFSET(Mortality_Projection!$D$9,N($A52="Female")*101+Existing_Cohort!$B52+Existing_Cohort!AR$4-1,MATCH(AR$5, Mortality_Projection!$D$8:$BJ$8, 0)-1))</f>
        <v>3684.8873997052706</v>
      </c>
      <c r="AS52" s="67">
        <f ca="1">AR52*(1-OFFSET(Mortality_Projection!$D$9,N($A52="Female")*101+Existing_Cohort!$B52+Existing_Cohort!AS$4-1,MATCH(AS$5, Mortality_Projection!$D$8:$BJ$8, 0)-1))</f>
        <v>3328.2169749675468</v>
      </c>
      <c r="AT52" s="67">
        <f ca="1">AS52*(1-OFFSET(Mortality_Projection!$D$9,N($A52="Female")*101+Existing_Cohort!$B52+Existing_Cohort!AT$4-1,MATCH(AT$5, Mortality_Projection!$D$8:$BJ$8, 0)-1))</f>
        <v>2980.8818864670343</v>
      </c>
      <c r="AU52" s="67">
        <f ca="1">AT52*(1-OFFSET(Mortality_Projection!$D$9,N($A52="Female")*101+Existing_Cohort!$B52+Existing_Cohort!AU$4-1,MATCH(AU$5, Mortality_Projection!$D$8:$BJ$8, 0)-1))</f>
        <v>2645.7105787780324</v>
      </c>
      <c r="AV52" s="67">
        <f ca="1">AU52*(1-OFFSET(Mortality_Projection!$D$9,N($A52="Female")*101+Existing_Cohort!$B52+Existing_Cohort!AV$4-1,MATCH(AV$5, Mortality_Projection!$D$8:$BJ$8, 0)-1))</f>
        <v>2325.3624165265182</v>
      </c>
      <c r="AW52" s="67">
        <f ca="1">AV52*(1-OFFSET(Mortality_Projection!$D$9,N($A52="Female")*101+Existing_Cohort!$B52+Existing_Cohort!AW$4-1,MATCH(AW$5, Mortality_Projection!$D$8:$BJ$8, 0)-1))</f>
        <v>2022.3069707941404</v>
      </c>
      <c r="AX52" s="67">
        <f ca="1">AW52*(1-OFFSET(Mortality_Projection!$D$9,N($A52="Female")*101+Existing_Cohort!$B52+Existing_Cohort!AX$4-1,MATCH(AX$5, Mortality_Projection!$D$8:$BJ$8, 0)-1))</f>
        <v>1738.7895503657439</v>
      </c>
      <c r="AY52" s="67">
        <f ca="1">AX52*(1-OFFSET(Mortality_Projection!$D$9,N($A52="Female")*101+Existing_Cohort!$B52+Existing_Cohort!AY$4-1,MATCH(AY$5, Mortality_Projection!$D$8:$BJ$8, 0)-1))</f>
        <v>1476.7775496351978</v>
      </c>
      <c r="AZ52" s="67">
        <f ca="1">AY52*(1-OFFSET(Mortality_Projection!$D$9,N($A52="Female")*101+Existing_Cohort!$B52+Existing_Cohort!AZ$4-1,MATCH(AZ$5, Mortality_Projection!$D$8:$BJ$8, 0)-1))</f>
        <v>1237.8790175461281</v>
      </c>
      <c r="BA52" s="179">
        <f ca="1">AZ52*(1-OFFSET(Mortality_Projection!$D$9,N($A52="Female")*101+Existing_Cohort!$B52+Existing_Cohort!BA$4-1,MATCH(BA$5, Mortality_Projection!$D$8:$BJ$8, 0)-1))</f>
        <v>1023.2466665525718</v>
      </c>
      <c r="BC52" s="67">
        <f t="shared" ca="1" si="22"/>
        <v>30.498140281233646</v>
      </c>
    </row>
    <row r="53" spans="1:55" x14ac:dyDescent="0.35">
      <c r="A53" s="159" t="s">
        <v>31</v>
      </c>
      <c r="B53">
        <f t="shared" si="23"/>
        <v>47</v>
      </c>
      <c r="C53" s="67">
        <f ca="1">OFFSET(HIST_CHN_Population_Males!$L$17,MATCH(Input!$D$4,HIST_CHN_Population_Males!$K$18:$K$89,0), $B53)</f>
        <v>11476.9205</v>
      </c>
      <c r="D53" s="67">
        <f ca="1">C53*(1-OFFSET(Mortality_Projection!$D$9,N($A53="Female")*101+Existing_Cohort!$B53+Existing_Cohort!D$4-1,MATCH(D$5, Mortality_Projection!$D$8:$BJ$8, 0)-1))</f>
        <v>11440.469220907515</v>
      </c>
      <c r="E53" s="67">
        <f ca="1">D53*(1-OFFSET(Mortality_Projection!$D$9,N($A53="Female")*101+Existing_Cohort!$B53+Existing_Cohort!E$4-1,MATCH(E$5, Mortality_Projection!$D$8:$BJ$8, 0)-1))</f>
        <v>11400.918444545057</v>
      </c>
      <c r="F53" s="67">
        <f ca="1">E53*(1-OFFSET(Mortality_Projection!$D$9,N($A53="Female")*101+Existing_Cohort!$B53+Existing_Cohort!F$4-1,MATCH(F$5, Mortality_Projection!$D$8:$BJ$8, 0)-1))</f>
        <v>11358.147476369195</v>
      </c>
      <c r="G53" s="67">
        <f ca="1">F53*(1-OFFSET(Mortality_Projection!$D$9,N($A53="Female")*101+Existing_Cohort!$B53+Existing_Cohort!G$4-1,MATCH(G$5, Mortality_Projection!$D$8:$BJ$8, 0)-1))</f>
        <v>11312.068700929345</v>
      </c>
      <c r="H53" s="67">
        <f ca="1">G53*(1-OFFSET(Mortality_Projection!$D$9,N($A53="Female")*101+Existing_Cohort!$B53+Existing_Cohort!H$4-1,MATCH(H$5, Mortality_Projection!$D$8:$BJ$8, 0)-1))</f>
        <v>11262.604875302724</v>
      </c>
      <c r="I53" s="67">
        <f ca="1">H53*(1-OFFSET(Mortality_Projection!$D$9,N($A53="Female")*101+Existing_Cohort!$B53+Existing_Cohort!I$4-1,MATCH(I$5, Mortality_Projection!$D$8:$BJ$8, 0)-1))</f>
        <v>11209.731197235405</v>
      </c>
      <c r="J53" s="67">
        <f ca="1">I53*(1-OFFSET(Mortality_Projection!$D$9,N($A53="Female")*101+Existing_Cohort!$B53+Existing_Cohort!J$4-1,MATCH(J$5, Mortality_Projection!$D$8:$BJ$8, 0)-1))</f>
        <v>11153.441385228598</v>
      </c>
      <c r="K53" s="67">
        <f ca="1">J53*(1-OFFSET(Mortality_Projection!$D$9,N($A53="Female")*101+Existing_Cohort!$B53+Existing_Cohort!K$4-1,MATCH(K$5, Mortality_Projection!$D$8:$BJ$8, 0)-1))</f>
        <v>11093.767215118281</v>
      </c>
      <c r="L53" s="67">
        <f ca="1">K53*(1-OFFSET(Mortality_Projection!$D$9,N($A53="Female")*101+Existing_Cohort!$B53+Existing_Cohort!L$4-1,MATCH(L$5, Mortality_Projection!$D$8:$BJ$8, 0)-1))</f>
        <v>11030.766205342399</v>
      </c>
      <c r="M53" s="67">
        <f ca="1">L53*(1-OFFSET(Mortality_Projection!$D$9,N($A53="Female")*101+Existing_Cohort!$B53+Existing_Cohort!M$4-1,MATCH(M$5, Mortality_Projection!$D$8:$BJ$8, 0)-1))</f>
        <v>10964.470846367507</v>
      </c>
      <c r="N53" s="67">
        <f ca="1">M53*(1-OFFSET(Mortality_Projection!$D$9,N($A53="Female")*101+Existing_Cohort!$B53+Existing_Cohort!N$4-1,MATCH(N$5, Mortality_Projection!$D$8:$BJ$8, 0)-1))</f>
        <v>10894.697565946133</v>
      </c>
      <c r="O53" s="67">
        <f ca="1">N53*(1-OFFSET(Mortality_Projection!$D$9,N($A53="Female")*101+Existing_Cohort!$B53+Existing_Cohort!O$4-1,MATCH(O$5, Mortality_Projection!$D$8:$BJ$8, 0)-1))</f>
        <v>10821.016435317175</v>
      </c>
      <c r="P53" s="67">
        <f ca="1">O53*(1-OFFSET(Mortality_Projection!$D$9,N($A53="Female")*101+Existing_Cohort!$B53+Existing_Cohort!P$4-1,MATCH(P$5, Mortality_Projection!$D$8:$BJ$8, 0)-1))</f>
        <v>10742.781779254166</v>
      </c>
      <c r="Q53" s="67">
        <f ca="1">P53*(1-OFFSET(Mortality_Projection!$D$9,N($A53="Female")*101+Existing_Cohort!$B53+Existing_Cohort!Q$4-1,MATCH(Q$5, Mortality_Projection!$D$8:$BJ$8, 0)-1))</f>
        <v>10659.080312567556</v>
      </c>
      <c r="R53" s="67">
        <f ca="1">Q53*(1-OFFSET(Mortality_Projection!$D$9,N($A53="Female")*101+Existing_Cohort!$B53+Existing_Cohort!R$4-1,MATCH(R$5, Mortality_Projection!$D$8:$BJ$8, 0)-1))</f>
        <v>10568.885072580209</v>
      </c>
      <c r="S53" s="67">
        <f ca="1">R53*(1-OFFSET(Mortality_Projection!$D$9,N($A53="Female")*101+Existing_Cohort!$B53+Existing_Cohort!S$4-1,MATCH(S$5, Mortality_Projection!$D$8:$BJ$8, 0)-1))</f>
        <v>10471.136123666654</v>
      </c>
      <c r="T53" s="67">
        <f ca="1">S53*(1-OFFSET(Mortality_Projection!$D$9,N($A53="Female")*101+Existing_Cohort!$B53+Existing_Cohort!T$4-1,MATCH(T$5, Mortality_Projection!$D$8:$BJ$8, 0)-1))</f>
        <v>10364.815937543322</v>
      </c>
      <c r="U53" s="67">
        <f ca="1">T53*(1-OFFSET(Mortality_Projection!$D$9,N($A53="Female")*101+Existing_Cohort!$B53+Existing_Cohort!U$4-1,MATCH(U$5, Mortality_Projection!$D$8:$BJ$8, 0)-1))</f>
        <v>10248.909595974692</v>
      </c>
      <c r="V53" s="67">
        <f ca="1">U53*(1-OFFSET(Mortality_Projection!$D$9,N($A53="Female")*101+Existing_Cohort!$B53+Existing_Cohort!V$4-1,MATCH(V$5, Mortality_Projection!$D$8:$BJ$8, 0)-1))</f>
        <v>10122.388612656476</v>
      </c>
      <c r="W53" s="67">
        <f ca="1">V53*(1-OFFSET(Mortality_Projection!$D$9,N($A53="Female")*101+Existing_Cohort!$B53+Existing_Cohort!W$4-1,MATCH(W$5, Mortality_Projection!$D$8:$BJ$8, 0)-1))</f>
        <v>9984.1441270525283</v>
      </c>
      <c r="X53" s="67">
        <f ca="1">W53*(1-OFFSET(Mortality_Projection!$D$9,N($A53="Female")*101+Existing_Cohort!$B53+Existing_Cohort!X$4-1,MATCH(X$5, Mortality_Projection!$D$8:$BJ$8, 0)-1))</f>
        <v>9832.9731927454595</v>
      </c>
      <c r="Y53" s="67">
        <f ca="1">X53*(1-OFFSET(Mortality_Projection!$D$9,N($A53="Female")*101+Existing_Cohort!$B53+Existing_Cohort!Y$4-1,MATCH(Y$5, Mortality_Projection!$D$8:$BJ$8, 0)-1))</f>
        <v>9667.6052781013314</v>
      </c>
      <c r="Z53" s="67">
        <f ca="1">Y53*(1-OFFSET(Mortality_Projection!$D$9,N($A53="Female")*101+Existing_Cohort!$B53+Existing_Cohort!Z$4-1,MATCH(Z$5, Mortality_Projection!$D$8:$BJ$8, 0)-1))</f>
        <v>9486.7346799616589</v>
      </c>
      <c r="AA53" s="67">
        <f ca="1">Z53*(1-OFFSET(Mortality_Projection!$D$9,N($A53="Female")*101+Existing_Cohort!$B53+Existing_Cohort!AA$4-1,MATCH(AA$5, Mortality_Projection!$D$8:$BJ$8, 0)-1))</f>
        <v>9289.1238936603695</v>
      </c>
      <c r="AB53" s="67">
        <f ca="1">AA53*(1-OFFSET(Mortality_Projection!$D$9,N($A53="Female")*101+Existing_Cohort!$B53+Existing_Cohort!AB$4-1,MATCH(AB$5, Mortality_Projection!$D$8:$BJ$8, 0)-1))</f>
        <v>9073.7154708447124</v>
      </c>
      <c r="AC53" s="67">
        <f ca="1">AB53*(1-OFFSET(Mortality_Projection!$D$9,N($A53="Female")*101+Existing_Cohort!$B53+Existing_Cohort!AC$4-1,MATCH(AC$5, Mortality_Projection!$D$8:$BJ$8, 0)-1))</f>
        <v>8839.7471364610374</v>
      </c>
      <c r="AD53" s="67">
        <f ca="1">AC53*(1-OFFSET(Mortality_Projection!$D$9,N($A53="Female")*101+Existing_Cohort!$B53+Existing_Cohort!AD$4-1,MATCH(AD$5, Mortality_Projection!$D$8:$BJ$8, 0)-1))</f>
        <v>8586.7926882825777</v>
      </c>
      <c r="AE53" s="67">
        <f ca="1">AD53*(1-OFFSET(Mortality_Projection!$D$9,N($A53="Female")*101+Existing_Cohort!$B53+Existing_Cohort!AE$4-1,MATCH(AE$5, Mortality_Projection!$D$8:$BJ$8, 0)-1))</f>
        <v>8314.7655159736987</v>
      </c>
      <c r="AF53" s="67">
        <f ca="1">AE53*(1-OFFSET(Mortality_Projection!$D$9,N($A53="Female")*101+Existing_Cohort!$B53+Existing_Cohort!AF$4-1,MATCH(AF$5, Mortality_Projection!$D$8:$BJ$8, 0)-1))</f>
        <v>8023.9156500142717</v>
      </c>
      <c r="AG53" s="67">
        <f ca="1">AF53*(1-OFFSET(Mortality_Projection!$D$9,N($A53="Female")*101+Existing_Cohort!$B53+Existing_Cohort!AG$4-1,MATCH(AG$5, Mortality_Projection!$D$8:$BJ$8, 0)-1))</f>
        <v>7714.792965735187</v>
      </c>
      <c r="AH53" s="67">
        <f ca="1">AG53*(1-OFFSET(Mortality_Projection!$D$9,N($A53="Female")*101+Existing_Cohort!$B53+Existing_Cohort!AH$4-1,MATCH(AH$5, Mortality_Projection!$D$8:$BJ$8, 0)-1))</f>
        <v>7388.2251063632903</v>
      </c>
      <c r="AI53" s="67">
        <f ca="1">AH53*(1-OFFSET(Mortality_Projection!$D$9,N($A53="Female")*101+Existing_Cohort!$B53+Existing_Cohort!AI$4-1,MATCH(AI$5, Mortality_Projection!$D$8:$BJ$8, 0)-1))</f>
        <v>7045.3184826041361</v>
      </c>
      <c r="AJ53" s="67">
        <f ca="1">AI53*(1-OFFSET(Mortality_Projection!$D$9,N($A53="Female")*101+Existing_Cohort!$B53+Existing_Cohort!AJ$4-1,MATCH(AJ$5, Mortality_Projection!$D$8:$BJ$8, 0)-1))</f>
        <v>6687.4661964277275</v>
      </c>
      <c r="AK53" s="67">
        <f ca="1">AJ53*(1-OFFSET(Mortality_Projection!$D$9,N($A53="Female")*101+Existing_Cohort!$B53+Existing_Cohort!AK$4-1,MATCH(AK$5, Mortality_Projection!$D$8:$BJ$8, 0)-1))</f>
        <v>6316.4046276900617</v>
      </c>
      <c r="AL53" s="67">
        <f ca="1">AK53*(1-OFFSET(Mortality_Projection!$D$9,N($A53="Female")*101+Existing_Cohort!$B53+Existing_Cohort!AL$4-1,MATCH(AL$5, Mortality_Projection!$D$8:$BJ$8, 0)-1))</f>
        <v>5934.2309181057617</v>
      </c>
      <c r="AM53" s="67">
        <f ca="1">AL53*(1-OFFSET(Mortality_Projection!$D$9,N($A53="Female")*101+Existing_Cohort!$B53+Existing_Cohort!AM$4-1,MATCH(AM$5, Mortality_Projection!$D$8:$BJ$8, 0)-1))</f>
        <v>5543.4340757569107</v>
      </c>
      <c r="AN53" s="67">
        <f ca="1">AM53*(1-OFFSET(Mortality_Projection!$D$9,N($A53="Female")*101+Existing_Cohort!$B53+Existing_Cohort!AN$4-1,MATCH(AN$5, Mortality_Projection!$D$8:$BJ$8, 0)-1))</f>
        <v>5146.8491804084997</v>
      </c>
      <c r="AO53" s="67">
        <f ca="1">AN53*(1-OFFSET(Mortality_Projection!$D$9,N($A53="Female")*101+Existing_Cohort!$B53+Existing_Cohort!AO$4-1,MATCH(AO$5, Mortality_Projection!$D$8:$BJ$8, 0)-1))</f>
        <v>4747.6053253229593</v>
      </c>
      <c r="AP53" s="67">
        <f ca="1">AO53*(1-OFFSET(Mortality_Projection!$D$9,N($A53="Female")*101+Existing_Cohort!$B53+Existing_Cohort!AP$4-1,MATCH(AP$5, Mortality_Projection!$D$8:$BJ$8, 0)-1))</f>
        <v>4349.0062342575047</v>
      </c>
      <c r="AQ53" s="67">
        <f ca="1">AP53*(1-OFFSET(Mortality_Projection!$D$9,N($A53="Female")*101+Existing_Cohort!$B53+Existing_Cohort!AQ$4-1,MATCH(AQ$5, Mortality_Projection!$D$8:$BJ$8, 0)-1))</f>
        <v>3954.4253643216684</v>
      </c>
      <c r="AR53" s="67">
        <f ca="1">AQ53*(1-OFFSET(Mortality_Projection!$D$9,N($A53="Female")*101+Existing_Cohort!$B53+Existing_Cohort!AR$4-1,MATCH(AR$5, Mortality_Projection!$D$8:$BJ$8, 0)-1))</f>
        <v>3567.2126698558741</v>
      </c>
      <c r="AS53" s="67">
        <f ca="1">AR53*(1-OFFSET(Mortality_Projection!$D$9,N($A53="Female")*101+Existing_Cohort!$B53+Existing_Cohort!AS$4-1,MATCH(AS$5, Mortality_Projection!$D$8:$BJ$8, 0)-1))</f>
        <v>3190.6048306584394</v>
      </c>
      <c r="AT53" s="67">
        <f ca="1">AS53*(1-OFFSET(Mortality_Projection!$D$9,N($A53="Female")*101+Existing_Cohort!$B53+Existing_Cohort!AT$4-1,MATCH(AT$5, Mortality_Projection!$D$8:$BJ$8, 0)-1))</f>
        <v>2827.6785562449481</v>
      </c>
      <c r="AU53" s="67">
        <f ca="1">AT53*(1-OFFSET(Mortality_Projection!$D$9,N($A53="Female")*101+Existing_Cohort!$B53+Existing_Cohort!AU$4-1,MATCH(AU$5, Mortality_Projection!$D$8:$BJ$8, 0)-1))</f>
        <v>2481.3141404735547</v>
      </c>
      <c r="AV53" s="67">
        <f ca="1">AU53*(1-OFFSET(Mortality_Projection!$D$9,N($A53="Female")*101+Existing_Cohort!$B53+Existing_Cohort!AV$4-1,MATCH(AV$5, Mortality_Projection!$D$8:$BJ$8, 0)-1))</f>
        <v>2154.1719778281417</v>
      </c>
      <c r="AW53" s="67">
        <f ca="1">AV53*(1-OFFSET(Mortality_Projection!$D$9,N($A53="Female")*101+Existing_Cohort!$B53+Existing_Cohort!AW$4-1,MATCH(AW$5, Mortality_Projection!$D$8:$BJ$8, 0)-1))</f>
        <v>1848.654283076781</v>
      </c>
      <c r="AX53" s="67">
        <f ca="1">AW53*(1-OFFSET(Mortality_Projection!$D$9,N($A53="Female")*101+Existing_Cohort!$B53+Existing_Cohort!AX$4-1,MATCH(AX$5, Mortality_Projection!$D$8:$BJ$8, 0)-1))</f>
        <v>1566.8463662612487</v>
      </c>
      <c r="AY53" s="67">
        <f ca="1">AX53*(1-OFFSET(Mortality_Projection!$D$9,N($A53="Female")*101+Existing_Cohort!$B53+Existing_Cohort!AY$4-1,MATCH(AY$5, Mortality_Projection!$D$8:$BJ$8, 0)-1))</f>
        <v>1310.4285833038682</v>
      </c>
      <c r="AZ53" s="67">
        <f ca="1">AY53*(1-OFFSET(Mortality_Projection!$D$9,N($A53="Female")*101+Existing_Cohort!$B53+Existing_Cohort!AZ$4-1,MATCH(AZ$5, Mortality_Projection!$D$8:$BJ$8, 0)-1))</f>
        <v>1080.5737370220606</v>
      </c>
      <c r="BA53" s="179">
        <f ca="1">AZ53*(1-OFFSET(Mortality_Projection!$D$9,N($A53="Female")*101+Existing_Cohort!$B53+Existing_Cohort!BA$4-1,MATCH(BA$5, Mortality_Projection!$D$8:$BJ$8, 0)-1))</f>
        <v>877.84194338445695</v>
      </c>
      <c r="BC53" s="67">
        <f t="shared" ca="1" si="22"/>
        <v>36.451279092485493</v>
      </c>
    </row>
    <row r="54" spans="1:55" x14ac:dyDescent="0.35">
      <c r="A54" s="159" t="s">
        <v>31</v>
      </c>
      <c r="B54">
        <f t="shared" si="23"/>
        <v>48</v>
      </c>
      <c r="C54" s="67">
        <f ca="1">OFFSET(HIST_CHN_Population_Males!$L$17,MATCH(Input!$D$4,HIST_CHN_Population_Males!$K$18:$K$89,0), $B54)</f>
        <v>11960.361500000001</v>
      </c>
      <c r="D54" s="67">
        <f ca="1">C54*(1-OFFSET(Mortality_Projection!$D$9,N($A54="Female")*101+Existing_Cohort!$B54+Existing_Cohort!D$4-1,MATCH(D$5, Mortality_Projection!$D$8:$BJ$8, 0)-1))</f>
        <v>11918.53237224135</v>
      </c>
      <c r="E54" s="67">
        <f ca="1">D54*(1-OFFSET(Mortality_Projection!$D$9,N($A54="Female")*101+Existing_Cohort!$B54+Existing_Cohort!E$4-1,MATCH(E$5, Mortality_Projection!$D$8:$BJ$8, 0)-1))</f>
        <v>11873.299376780024</v>
      </c>
      <c r="F54" s="67">
        <f ca="1">E54*(1-OFFSET(Mortality_Projection!$D$9,N($A54="Female")*101+Existing_Cohort!$B54+Existing_Cohort!F$4-1,MATCH(F$5, Mortality_Projection!$D$8:$BJ$8, 0)-1))</f>
        <v>11824.570301449725</v>
      </c>
      <c r="G54" s="67">
        <f ca="1">F54*(1-OFFSET(Mortality_Projection!$D$9,N($A54="Female")*101+Existing_Cohort!$B54+Existing_Cohort!G$4-1,MATCH(G$5, Mortality_Projection!$D$8:$BJ$8, 0)-1))</f>
        <v>11772.263957835912</v>
      </c>
      <c r="H54" s="67">
        <f ca="1">G54*(1-OFFSET(Mortality_Projection!$D$9,N($A54="Female")*101+Existing_Cohort!$B54+Existing_Cohort!H$4-1,MATCH(H$5, Mortality_Projection!$D$8:$BJ$8, 0)-1))</f>
        <v>11716.354665923964</v>
      </c>
      <c r="I54" s="67">
        <f ca="1">H54*(1-OFFSET(Mortality_Projection!$D$9,N($A54="Female")*101+Existing_Cohort!$B54+Existing_Cohort!I$4-1,MATCH(I$5, Mortality_Projection!$D$8:$BJ$8, 0)-1))</f>
        <v>11656.836377214358</v>
      </c>
      <c r="J54" s="67">
        <f ca="1">I54*(1-OFFSET(Mortality_Projection!$D$9,N($A54="Female")*101+Existing_Cohort!$B54+Existing_Cohort!J$4-1,MATCH(J$5, Mortality_Projection!$D$8:$BJ$8, 0)-1))</f>
        <v>11593.743326739617</v>
      </c>
      <c r="K54" s="67">
        <f ca="1">J54*(1-OFFSET(Mortality_Projection!$D$9,N($A54="Female")*101+Existing_Cohort!$B54+Existing_Cohort!K$4-1,MATCH(K$5, Mortality_Projection!$D$8:$BJ$8, 0)-1))</f>
        <v>11527.137002167712</v>
      </c>
      <c r="L54" s="67">
        <f ca="1">K54*(1-OFFSET(Mortality_Projection!$D$9,N($A54="Female")*101+Existing_Cohort!$B54+Existing_Cohort!L$4-1,MATCH(L$5, Mortality_Projection!$D$8:$BJ$8, 0)-1))</f>
        <v>11457.052462059584</v>
      </c>
      <c r="M54" s="67">
        <f ca="1">L54*(1-OFFSET(Mortality_Projection!$D$9,N($A54="Female")*101+Existing_Cohort!$B54+Existing_Cohort!M$4-1,MATCH(M$5, Mortality_Projection!$D$8:$BJ$8, 0)-1))</f>
        <v>11383.296404774448</v>
      </c>
      <c r="N54" s="67">
        <f ca="1">M54*(1-OFFSET(Mortality_Projection!$D$9,N($A54="Female")*101+Existing_Cohort!$B54+Existing_Cohort!N$4-1,MATCH(N$5, Mortality_Projection!$D$8:$BJ$8, 0)-1))</f>
        <v>11305.415233680751</v>
      </c>
      <c r="O54" s="67">
        <f ca="1">N54*(1-OFFSET(Mortality_Projection!$D$9,N($A54="Female")*101+Existing_Cohort!$B54+Existing_Cohort!O$4-1,MATCH(O$5, Mortality_Projection!$D$8:$BJ$8, 0)-1))</f>
        <v>11222.727523508713</v>
      </c>
      <c r="P54" s="67">
        <f ca="1">O54*(1-OFFSET(Mortality_Projection!$D$9,N($A54="Female")*101+Existing_Cohort!$B54+Existing_Cohort!P$4-1,MATCH(P$5, Mortality_Projection!$D$8:$BJ$8, 0)-1))</f>
        <v>11134.269331338191</v>
      </c>
      <c r="Q54" s="67">
        <f ca="1">P54*(1-OFFSET(Mortality_Projection!$D$9,N($A54="Female")*101+Existing_Cohort!$B54+Existing_Cohort!Q$4-1,MATCH(Q$5, Mortality_Projection!$D$8:$BJ$8, 0)-1))</f>
        <v>11038.957035063933</v>
      </c>
      <c r="R54" s="67">
        <f ca="1">Q54*(1-OFFSET(Mortality_Projection!$D$9,N($A54="Female")*101+Existing_Cohort!$B54+Existing_Cohort!R$4-1,MATCH(R$5, Mortality_Projection!$D$8:$BJ$8, 0)-1))</f>
        <v>10935.672739889345</v>
      </c>
      <c r="S54" s="67">
        <f ca="1">R54*(1-OFFSET(Mortality_Projection!$D$9,N($A54="Female")*101+Existing_Cohort!$B54+Existing_Cohort!S$4-1,MATCH(S$5, Mortality_Projection!$D$8:$BJ$8, 0)-1))</f>
        <v>10823.344034330335</v>
      </c>
      <c r="T54" s="67">
        <f ca="1">S54*(1-OFFSET(Mortality_Projection!$D$9,N($A54="Female")*101+Existing_Cohort!$B54+Existing_Cohort!T$4-1,MATCH(T$5, Mortality_Projection!$D$8:$BJ$8, 0)-1))</f>
        <v>10700.902040317969</v>
      </c>
      <c r="U54" s="67">
        <f ca="1">T54*(1-OFFSET(Mortality_Projection!$D$9,N($A54="Female")*101+Existing_Cohort!$B54+Existing_Cohort!U$4-1,MATCH(U$5, Mortality_Projection!$D$8:$BJ$8, 0)-1))</f>
        <v>10567.264457705938</v>
      </c>
      <c r="V54" s="67">
        <f ca="1">U54*(1-OFFSET(Mortality_Projection!$D$9,N($A54="Female")*101+Existing_Cohort!$B54+Existing_Cohort!V$4-1,MATCH(V$5, Mortality_Projection!$D$8:$BJ$8, 0)-1))</f>
        <v>10421.265178052165</v>
      </c>
      <c r="W54" s="67">
        <f ca="1">V54*(1-OFFSET(Mortality_Projection!$D$9,N($A54="Female")*101+Existing_Cohort!$B54+Existing_Cohort!W$4-1,MATCH(W$5, Mortality_Projection!$D$8:$BJ$8, 0)-1))</f>
        <v>10261.640060929749</v>
      </c>
      <c r="X54" s="67">
        <f ca="1">W54*(1-OFFSET(Mortality_Projection!$D$9,N($A54="Female")*101+Existing_Cohort!$B54+Existing_Cohort!X$4-1,MATCH(X$5, Mortality_Projection!$D$8:$BJ$8, 0)-1))</f>
        <v>10087.055233407458</v>
      </c>
      <c r="Y54" s="67">
        <f ca="1">X54*(1-OFFSET(Mortality_Projection!$D$9,N($A54="Female")*101+Existing_Cohort!$B54+Existing_Cohort!Y$4-1,MATCH(Y$5, Mortality_Projection!$D$8:$BJ$8, 0)-1))</f>
        <v>9896.1416673350177</v>
      </c>
      <c r="Z54" s="67">
        <f ca="1">Y54*(1-OFFSET(Mortality_Projection!$D$9,N($A54="Female")*101+Existing_Cohort!$B54+Existing_Cohort!Z$4-1,MATCH(Z$5, Mortality_Projection!$D$8:$BJ$8, 0)-1))</f>
        <v>9687.6046672326083</v>
      </c>
      <c r="AA54" s="67">
        <f ca="1">Z54*(1-OFFSET(Mortality_Projection!$D$9,N($A54="Female")*101+Existing_Cohort!$B54+Existing_Cohort!AA$4-1,MATCH(AA$5, Mortality_Projection!$D$8:$BJ$8, 0)-1))</f>
        <v>9460.3422300911225</v>
      </c>
      <c r="AB54" s="67">
        <f ca="1">AA54*(1-OFFSET(Mortality_Projection!$D$9,N($A54="Female")*101+Existing_Cohort!$B54+Existing_Cohort!AB$4-1,MATCH(AB$5, Mortality_Projection!$D$8:$BJ$8, 0)-1))</f>
        <v>9213.5666961056122</v>
      </c>
      <c r="AC54" s="67">
        <f ca="1">AB54*(1-OFFSET(Mortality_Projection!$D$9,N($A54="Female")*101+Existing_Cohort!$B54+Existing_Cohort!AC$4-1,MATCH(AC$5, Mortality_Projection!$D$8:$BJ$8, 0)-1))</f>
        <v>8946.8479203172265</v>
      </c>
      <c r="AD54" s="67">
        <f ca="1">AC54*(1-OFFSET(Mortality_Projection!$D$9,N($A54="Female")*101+Existing_Cohort!$B54+Existing_Cohort!AD$4-1,MATCH(AD$5, Mortality_Projection!$D$8:$BJ$8, 0)-1))</f>
        <v>8660.1168929184514</v>
      </c>
      <c r="AE54" s="67">
        <f ca="1">AD54*(1-OFFSET(Mortality_Projection!$D$9,N($A54="Female")*101+Existing_Cohort!$B54+Existing_Cohort!AE$4-1,MATCH(AE$5, Mortality_Projection!$D$8:$BJ$8, 0)-1))</f>
        <v>8353.6624357775636</v>
      </c>
      <c r="AF54" s="67">
        <f ca="1">AE54*(1-OFFSET(Mortality_Projection!$D$9,N($A54="Female")*101+Existing_Cohort!$B54+Existing_Cohort!AF$4-1,MATCH(AF$5, Mortality_Projection!$D$8:$BJ$8, 0)-1))</f>
        <v>8028.0921433988624</v>
      </c>
      <c r="AG54" s="67">
        <f ca="1">AF54*(1-OFFSET(Mortality_Projection!$D$9,N($A54="Female")*101+Existing_Cohort!$B54+Existing_Cohort!AG$4-1,MATCH(AG$5, Mortality_Projection!$D$8:$BJ$8, 0)-1))</f>
        <v>7684.3087939821407</v>
      </c>
      <c r="AH54" s="67">
        <f ca="1">AG54*(1-OFFSET(Mortality_Projection!$D$9,N($A54="Female")*101+Existing_Cohort!$B54+Existing_Cohort!AH$4-1,MATCH(AH$5, Mortality_Projection!$D$8:$BJ$8, 0)-1))</f>
        <v>7323.5109861944156</v>
      </c>
      <c r="AI54" s="67">
        <f ca="1">AH54*(1-OFFSET(Mortality_Projection!$D$9,N($A54="Female")*101+Existing_Cohort!$B54+Existing_Cohort!AI$4-1,MATCH(AI$5, Mortality_Projection!$D$8:$BJ$8, 0)-1))</f>
        <v>6947.200925206479</v>
      </c>
      <c r="AJ54" s="67">
        <f ca="1">AI54*(1-OFFSET(Mortality_Projection!$D$9,N($A54="Female")*101+Existing_Cohort!$B54+Existing_Cohort!AJ$4-1,MATCH(AJ$5, Mortality_Projection!$D$8:$BJ$8, 0)-1))</f>
        <v>6557.2431692915179</v>
      </c>
      <c r="AK54" s="67">
        <f ca="1">AJ54*(1-OFFSET(Mortality_Projection!$D$9,N($A54="Female")*101+Existing_Cohort!$B54+Existing_Cohort!AK$4-1,MATCH(AK$5, Mortality_Projection!$D$8:$BJ$8, 0)-1))</f>
        <v>6155.8818823854181</v>
      </c>
      <c r="AL54" s="67">
        <f ca="1">AK54*(1-OFFSET(Mortality_Projection!$D$9,N($A54="Female")*101+Existing_Cohort!$B54+Existing_Cohort!AL$4-1,MATCH(AL$5, Mortality_Projection!$D$8:$BJ$8, 0)-1))</f>
        <v>5745.7720246862136</v>
      </c>
      <c r="AM54" s="67">
        <f ca="1">AL54*(1-OFFSET(Mortality_Projection!$D$9,N($A54="Female")*101+Existing_Cohort!$B54+Existing_Cohort!AM$4-1,MATCH(AM$5, Mortality_Projection!$D$8:$BJ$8, 0)-1))</f>
        <v>5329.9294041443272</v>
      </c>
      <c r="AN54" s="67">
        <f ca="1">AM54*(1-OFFSET(Mortality_Projection!$D$9,N($A54="Female")*101+Existing_Cohort!$B54+Existing_Cohort!AN$4-1,MATCH(AN$5, Mortality_Projection!$D$8:$BJ$8, 0)-1))</f>
        <v>4911.6739804057388</v>
      </c>
      <c r="AO54" s="67">
        <f ca="1">AN54*(1-OFFSET(Mortality_Projection!$D$9,N($A54="Female")*101+Existing_Cohort!$B54+Existing_Cohort!AO$4-1,MATCH(AO$5, Mortality_Projection!$D$8:$BJ$8, 0)-1))</f>
        <v>4494.5025541263067</v>
      </c>
      <c r="AP54" s="67">
        <f ca="1">AO54*(1-OFFSET(Mortality_Projection!$D$9,N($A54="Female")*101+Existing_Cohort!$B54+Existing_Cohort!AP$4-1,MATCH(AP$5, Mortality_Projection!$D$8:$BJ$8, 0)-1))</f>
        <v>4081.9769075534487</v>
      </c>
      <c r="AQ54" s="67">
        <f ca="1">AP54*(1-OFFSET(Mortality_Projection!$D$9,N($A54="Female")*101+Existing_Cohort!$B54+Existing_Cohort!AQ$4-1,MATCH(AQ$5, Mortality_Projection!$D$8:$BJ$8, 0)-1))</f>
        <v>3677.6244624304682</v>
      </c>
      <c r="AR54" s="67">
        <f ca="1">AQ54*(1-OFFSET(Mortality_Projection!$D$9,N($A54="Female")*101+Existing_Cohort!$B54+Existing_Cohort!AR$4-1,MATCH(AR$5, Mortality_Projection!$D$8:$BJ$8, 0)-1))</f>
        <v>3284.8429303736707</v>
      </c>
      <c r="AS54" s="67">
        <f ca="1">AR54*(1-OFFSET(Mortality_Projection!$D$9,N($A54="Female")*101+Existing_Cohort!$B54+Existing_Cohort!AS$4-1,MATCH(AS$5, Mortality_Projection!$D$8:$BJ$8, 0)-1))</f>
        <v>2906.8503053510171</v>
      </c>
      <c r="AT54" s="67">
        <f ca="1">AS54*(1-OFFSET(Mortality_Projection!$D$9,N($A54="Female")*101+Existing_Cohort!$B54+Existing_Cohort!AT$4-1,MATCH(AT$5, Mortality_Projection!$D$8:$BJ$8, 0)-1))</f>
        <v>2546.6457314909348</v>
      </c>
      <c r="AU54" s="67">
        <f ca="1">AT54*(1-OFFSET(Mortality_Projection!$D$9,N($A54="Female")*101+Existing_Cohort!$B54+Existing_Cohort!AU$4-1,MATCH(AU$5, Mortality_Projection!$D$8:$BJ$8, 0)-1))</f>
        <v>2206.9839916320561</v>
      </c>
      <c r="AV54" s="67">
        <f ca="1">AU54*(1-OFFSET(Mortality_Projection!$D$9,N($A54="Female")*101+Existing_Cohort!$B54+Existing_Cohort!AV$4-1,MATCH(AV$5, Mortality_Projection!$D$8:$BJ$8, 0)-1))</f>
        <v>1890.3347110367977</v>
      </c>
      <c r="AW54" s="67">
        <f ca="1">AV54*(1-OFFSET(Mortality_Projection!$D$9,N($A54="Female")*101+Existing_Cohort!$B54+Existing_Cohort!AW$4-1,MATCH(AW$5, Mortality_Projection!$D$8:$BJ$8, 0)-1))</f>
        <v>1598.820639197744</v>
      </c>
      <c r="AX54" s="67">
        <f ca="1">AW54*(1-OFFSET(Mortality_Projection!$D$9,N($A54="Female")*101+Existing_Cohort!$B54+Existing_Cohort!AX$4-1,MATCH(AX$5, Mortality_Projection!$D$8:$BJ$8, 0)-1))</f>
        <v>1334.1262116826115</v>
      </c>
      <c r="AY54" s="67">
        <f ca="1">AX54*(1-OFFSET(Mortality_Projection!$D$9,N($A54="Female")*101+Existing_Cohort!$B54+Existing_Cohort!AY$4-1,MATCH(AY$5, Mortality_Projection!$D$8:$BJ$8, 0)-1))</f>
        <v>1097.3922583339868</v>
      </c>
      <c r="AZ54" s="67">
        <f ca="1">AY54*(1-OFFSET(Mortality_Projection!$D$9,N($A54="Female")*101+Existing_Cohort!$B54+Existing_Cohort!AZ$4-1,MATCH(AZ$5, Mortality_Projection!$D$8:$BJ$8, 0)-1))</f>
        <v>889.10981041701984</v>
      </c>
      <c r="BA54" s="179">
        <f ca="1">AZ54*(1-OFFSET(Mortality_Projection!$D$9,N($A54="Female")*101+Existing_Cohort!$B54+Existing_Cohort!BA$4-1,MATCH(BA$5, Mortality_Projection!$D$8:$BJ$8, 0)-1))</f>
        <v>709.049590649229</v>
      </c>
      <c r="BC54" s="67">
        <f t="shared" ca="1" si="22"/>
        <v>41.829127758650429</v>
      </c>
    </row>
    <row r="55" spans="1:55" x14ac:dyDescent="0.35">
      <c r="A55" s="159" t="s">
        <v>31</v>
      </c>
      <c r="B55">
        <f t="shared" si="23"/>
        <v>49</v>
      </c>
      <c r="C55" s="67">
        <f ca="1">OFFSET(HIST_CHN_Population_Males!$L$17,MATCH(Input!$D$4,HIST_CHN_Population_Males!$K$18:$K$89,0), $B55)</f>
        <v>12264.504000000001</v>
      </c>
      <c r="D55" s="67">
        <f ca="1">C55*(1-OFFSET(Mortality_Projection!$D$9,N($A55="Female")*101+Existing_Cohort!$B55+Existing_Cohort!D$4-1,MATCH(D$5, Mortality_Projection!$D$8:$BJ$8, 0)-1))</f>
        <v>12217.416472799665</v>
      </c>
      <c r="E55" s="67">
        <f ca="1">D55*(1-OFFSET(Mortality_Projection!$D$9,N($A55="Female")*101+Existing_Cohort!$B55+Existing_Cohort!E$4-1,MATCH(E$5, Mortality_Projection!$D$8:$BJ$8, 0)-1))</f>
        <v>12166.691776330485</v>
      </c>
      <c r="F55" s="67">
        <f ca="1">E55*(1-OFFSET(Mortality_Projection!$D$9,N($A55="Female")*101+Existing_Cohort!$B55+Existing_Cohort!F$4-1,MATCH(F$5, Mortality_Projection!$D$8:$BJ$8, 0)-1))</f>
        <v>12112.245920707068</v>
      </c>
      <c r="G55" s="67">
        <f ca="1">F55*(1-OFFSET(Mortality_Projection!$D$9,N($A55="Female")*101+Existing_Cohort!$B55+Existing_Cohort!G$4-1,MATCH(G$5, Mortality_Projection!$D$8:$BJ$8, 0)-1))</f>
        <v>12054.052751848145</v>
      </c>
      <c r="H55" s="67">
        <f ca="1">G55*(1-OFFSET(Mortality_Projection!$D$9,N($A55="Female")*101+Existing_Cohort!$B55+Existing_Cohort!H$4-1,MATCH(H$5, Mortality_Projection!$D$8:$BJ$8, 0)-1))</f>
        <v>11992.106598960116</v>
      </c>
      <c r="I55" s="67">
        <f ca="1">H55*(1-OFFSET(Mortality_Projection!$D$9,N($A55="Female")*101+Existing_Cohort!$B55+Existing_Cohort!I$4-1,MATCH(I$5, Mortality_Projection!$D$8:$BJ$8, 0)-1))</f>
        <v>11926.443763620813</v>
      </c>
      <c r="J55" s="67">
        <f ca="1">I55*(1-OFFSET(Mortality_Projection!$D$9,N($A55="Female")*101+Existing_Cohort!$B55+Existing_Cohort!J$4-1,MATCH(J$5, Mortality_Projection!$D$8:$BJ$8, 0)-1))</f>
        <v>11857.128946923043</v>
      </c>
      <c r="K55" s="67">
        <f ca="1">J55*(1-OFFSET(Mortality_Projection!$D$9,N($A55="Female")*101+Existing_Cohort!$B55+Existing_Cohort!K$4-1,MATCH(K$5, Mortality_Projection!$D$8:$BJ$8, 0)-1))</f>
        <v>11784.199378720827</v>
      </c>
      <c r="L55" s="67">
        <f ca="1">K55*(1-OFFSET(Mortality_Projection!$D$9,N($A55="Female")*101+Existing_Cohort!$B55+Existing_Cohort!L$4-1,MATCH(L$5, Mortality_Projection!$D$8:$BJ$8, 0)-1))</f>
        <v>11707.454712894471</v>
      </c>
      <c r="M55" s="67">
        <f ca="1">L55*(1-OFFSET(Mortality_Projection!$D$9,N($A55="Female")*101+Existing_Cohort!$B55+Existing_Cohort!M$4-1,MATCH(M$5, Mortality_Projection!$D$8:$BJ$8, 0)-1))</f>
        <v>11626.423891404342</v>
      </c>
      <c r="N55" s="67">
        <f ca="1">M55*(1-OFFSET(Mortality_Projection!$D$9,N($A55="Female")*101+Existing_Cohort!$B55+Existing_Cohort!N$4-1,MATCH(N$5, Mortality_Projection!$D$8:$BJ$8, 0)-1))</f>
        <v>11540.399040878567</v>
      </c>
      <c r="O55" s="67">
        <f ca="1">N55*(1-OFFSET(Mortality_Projection!$D$9,N($A55="Female")*101+Existing_Cohort!$B55+Existing_Cohort!O$4-1,MATCH(O$5, Mortality_Projection!$D$8:$BJ$8, 0)-1))</f>
        <v>11448.378709489789</v>
      </c>
      <c r="P55" s="67">
        <f ca="1">O55*(1-OFFSET(Mortality_Projection!$D$9,N($A55="Female")*101+Existing_Cohort!$B55+Existing_Cohort!P$4-1,MATCH(P$5, Mortality_Projection!$D$8:$BJ$8, 0)-1))</f>
        <v>11349.23742896745</v>
      </c>
      <c r="Q55" s="67">
        <f ca="1">P55*(1-OFFSET(Mortality_Projection!$D$9,N($A55="Female")*101+Existing_Cohort!$B55+Existing_Cohort!Q$4-1,MATCH(Q$5, Mortality_Projection!$D$8:$BJ$8, 0)-1))</f>
        <v>11241.814681654152</v>
      </c>
      <c r="R55" s="67">
        <f ca="1">Q55*(1-OFFSET(Mortality_Projection!$D$9,N($A55="Female")*101+Existing_Cohort!$B55+Existing_Cohort!R$4-1,MATCH(R$5, Mortality_Projection!$D$8:$BJ$8, 0)-1))</f>
        <v>11124.997964504077</v>
      </c>
      <c r="S55" s="67">
        <f ca="1">R55*(1-OFFSET(Mortality_Projection!$D$9,N($A55="Female")*101+Existing_Cohort!$B55+Existing_Cohort!S$4-1,MATCH(S$5, Mortality_Projection!$D$8:$BJ$8, 0)-1))</f>
        <v>10997.679264119652</v>
      </c>
      <c r="T55" s="67">
        <f ca="1">S55*(1-OFFSET(Mortality_Projection!$D$9,N($A55="Female")*101+Existing_Cohort!$B55+Existing_Cohort!T$4-1,MATCH(T$5, Mortality_Projection!$D$8:$BJ$8, 0)-1))</f>
        <v>10858.737567175487</v>
      </c>
      <c r="U55" s="67">
        <f ca="1">T55*(1-OFFSET(Mortality_Projection!$D$9,N($A55="Female")*101+Existing_Cohort!$B55+Existing_Cohort!U$4-1,MATCH(U$5, Mortality_Projection!$D$8:$BJ$8, 0)-1))</f>
        <v>10706.965866590657</v>
      </c>
      <c r="V55" s="67">
        <f ca="1">U55*(1-OFFSET(Mortality_Projection!$D$9,N($A55="Female")*101+Existing_Cohort!$B55+Existing_Cohort!V$4-1,MATCH(V$5, Mortality_Projection!$D$8:$BJ$8, 0)-1))</f>
        <v>10541.05664473527</v>
      </c>
      <c r="W55" s="67">
        <f ca="1">V55*(1-OFFSET(Mortality_Projection!$D$9,N($A55="Female")*101+Existing_Cohort!$B55+Existing_Cohort!W$4-1,MATCH(W$5, Mortality_Projection!$D$8:$BJ$8, 0)-1))</f>
        <v>10359.631618539301</v>
      </c>
      <c r="X55" s="67">
        <f ca="1">W55*(1-OFFSET(Mortality_Projection!$D$9,N($A55="Female")*101+Existing_Cohort!$B55+Existing_Cohort!X$4-1,MATCH(X$5, Mortality_Projection!$D$8:$BJ$8, 0)-1))</f>
        <v>10161.278044683495</v>
      </c>
      <c r="Y55" s="67">
        <f ca="1">X55*(1-OFFSET(Mortality_Projection!$D$9,N($A55="Female")*101+Existing_Cohort!$B55+Existing_Cohort!Y$4-1,MATCH(Y$5, Mortality_Projection!$D$8:$BJ$8, 0)-1))</f>
        <v>9944.6628688830933</v>
      </c>
      <c r="Z55" s="67">
        <f ca="1">Y55*(1-OFFSET(Mortality_Projection!$D$9,N($A55="Female")*101+Existing_Cohort!$B55+Existing_Cohort!Z$4-1,MATCH(Z$5, Mortality_Projection!$D$8:$BJ$8, 0)-1))</f>
        <v>9708.6560000048394</v>
      </c>
      <c r="AA55" s="67">
        <f ca="1">Z55*(1-OFFSET(Mortality_Projection!$D$9,N($A55="Female")*101+Existing_Cohort!$B55+Existing_Cohort!AA$4-1,MATCH(AA$5, Mortality_Projection!$D$8:$BJ$8, 0)-1))</f>
        <v>9452.4568452503281</v>
      </c>
      <c r="AB55" s="67">
        <f ca="1">AA55*(1-OFFSET(Mortality_Projection!$D$9,N($A55="Female")*101+Existing_Cohort!$B55+Existing_Cohort!AB$4-1,MATCH(AB$5, Mortality_Projection!$D$8:$BJ$8, 0)-1))</f>
        <v>9175.6391587254657</v>
      </c>
      <c r="AC55" s="67">
        <f ca="1">AB55*(1-OFFSET(Mortality_Projection!$D$9,N($A55="Female")*101+Existing_Cohort!$B55+Existing_Cohort!AC$4-1,MATCH(AC$5, Mortality_Projection!$D$8:$BJ$8, 0)-1))</f>
        <v>8878.1546958647232</v>
      </c>
      <c r="AD55" s="67">
        <f ca="1">AC55*(1-OFFSET(Mortality_Projection!$D$9,N($A55="Female")*101+Existing_Cohort!$B55+Existing_Cohort!AD$4-1,MATCH(AD$5, Mortality_Projection!$D$8:$BJ$8, 0)-1))</f>
        <v>8560.3295737653971</v>
      </c>
      <c r="AE55" s="67">
        <f ca="1">AD55*(1-OFFSET(Mortality_Projection!$D$9,N($A55="Female")*101+Existing_Cohort!$B55+Existing_Cohort!AE$4-1,MATCH(AE$5, Mortality_Projection!$D$8:$BJ$8, 0)-1))</f>
        <v>8222.8234481996806</v>
      </c>
      <c r="AF55" s="67">
        <f ca="1">AE55*(1-OFFSET(Mortality_Projection!$D$9,N($A55="Female")*101+Existing_Cohort!$B55+Existing_Cohort!AF$4-1,MATCH(AF$5, Mortality_Projection!$D$8:$BJ$8, 0)-1))</f>
        <v>7866.6046927329826</v>
      </c>
      <c r="AG55" s="67">
        <f ca="1">AF55*(1-OFFSET(Mortality_Projection!$D$9,N($A55="Female")*101+Existing_Cohort!$B55+Existing_Cohort!AG$4-1,MATCH(AG$5, Mortality_Projection!$D$8:$BJ$8, 0)-1))</f>
        <v>7492.9506076846046</v>
      </c>
      <c r="AH55" s="67">
        <f ca="1">AG55*(1-OFFSET(Mortality_Projection!$D$9,N($A55="Female")*101+Existing_Cohort!$B55+Existing_Cohort!AH$4-1,MATCH(AH$5, Mortality_Projection!$D$8:$BJ$8, 0)-1))</f>
        <v>7103.4548888196077</v>
      </c>
      <c r="AI55" s="67">
        <f ca="1">AH55*(1-OFFSET(Mortality_Projection!$D$9,N($A55="Female")*101+Existing_Cohort!$B55+Existing_Cohort!AI$4-1,MATCH(AI$5, Mortality_Projection!$D$8:$BJ$8, 0)-1))</f>
        <v>6700.0876186353044</v>
      </c>
      <c r="AJ55" s="67">
        <f ca="1">AI55*(1-OFFSET(Mortality_Projection!$D$9,N($A55="Female")*101+Existing_Cohort!$B55+Existing_Cohort!AJ$4-1,MATCH(AJ$5, Mortality_Projection!$D$8:$BJ$8, 0)-1))</f>
        <v>6285.2119172709918</v>
      </c>
      <c r="AK55" s="67">
        <f ca="1">AJ55*(1-OFFSET(Mortality_Projection!$D$9,N($A55="Female")*101+Existing_Cohort!$B55+Existing_Cohort!AK$4-1,MATCH(AK$5, Mortality_Projection!$D$8:$BJ$8, 0)-1))</f>
        <v>5861.6146185255848</v>
      </c>
      <c r="AL55" s="67">
        <f ca="1">AK55*(1-OFFSET(Mortality_Projection!$D$9,N($A55="Female")*101+Existing_Cohort!$B55+Existing_Cohort!AL$4-1,MATCH(AL$5, Mortality_Projection!$D$8:$BJ$8, 0)-1))</f>
        <v>5432.4526818083777</v>
      </c>
      <c r="AM55" s="67">
        <f ca="1">AL55*(1-OFFSET(Mortality_Projection!$D$9,N($A55="Female")*101+Existing_Cohort!$B55+Existing_Cohort!AM$4-1,MATCH(AM$5, Mortality_Projection!$D$8:$BJ$8, 0)-1))</f>
        <v>5001.1924587679077</v>
      </c>
      <c r="AN55" s="67">
        <f ca="1">AM55*(1-OFFSET(Mortality_Projection!$D$9,N($A55="Female")*101+Existing_Cohort!$B55+Existing_Cohort!AN$4-1,MATCH(AN$5, Mortality_Projection!$D$8:$BJ$8, 0)-1))</f>
        <v>4571.4760712930401</v>
      </c>
      <c r="AO55" s="67">
        <f ca="1">AN55*(1-OFFSET(Mortality_Projection!$D$9,N($A55="Female")*101+Existing_Cohort!$B55+Existing_Cohort!AO$4-1,MATCH(AO$5, Mortality_Projection!$D$8:$BJ$8, 0)-1))</f>
        <v>4147.0040207482498</v>
      </c>
      <c r="AP55" s="67">
        <f ca="1">AO55*(1-OFFSET(Mortality_Projection!$D$9,N($A55="Female")*101+Existing_Cohort!$B55+Existing_Cohort!AP$4-1,MATCH(AP$5, Mortality_Projection!$D$8:$BJ$8, 0)-1))</f>
        <v>3731.4310308349527</v>
      </c>
      <c r="AQ55" s="67">
        <f ca="1">AP55*(1-OFFSET(Mortality_Projection!$D$9,N($A55="Female")*101+Existing_Cohort!$B55+Existing_Cohort!AQ$4-1,MATCH(AQ$5, Mortality_Projection!$D$8:$BJ$8, 0)-1))</f>
        <v>3328.2663995706503</v>
      </c>
      <c r="AR55" s="67">
        <f ca="1">AQ55*(1-OFFSET(Mortality_Projection!$D$9,N($A55="Female")*101+Existing_Cohort!$B55+Existing_Cohort!AR$4-1,MATCH(AR$5, Mortality_Projection!$D$8:$BJ$8, 0)-1))</f>
        <v>2940.8213417846268</v>
      </c>
      <c r="AS55" s="67">
        <f ca="1">AR55*(1-OFFSET(Mortality_Projection!$D$9,N($A55="Female")*101+Existing_Cohort!$B55+Existing_Cohort!AS$4-1,MATCH(AS$5, Mortality_Projection!$D$8:$BJ$8, 0)-1))</f>
        <v>2572.1677041885782</v>
      </c>
      <c r="AT55" s="67">
        <f ca="1">AS55*(1-OFFSET(Mortality_Projection!$D$9,N($A55="Female")*101+Existing_Cohort!$B55+Existing_Cohort!AT$4-1,MATCH(AT$5, Mortality_Projection!$D$8:$BJ$8, 0)-1))</f>
        <v>2225.1107879679371</v>
      </c>
      <c r="AU55" s="67">
        <f ca="1">AT55*(1-OFFSET(Mortality_Projection!$D$9,N($A55="Female")*101+Existing_Cohort!$B55+Existing_Cohort!AU$4-1,MATCH(AU$5, Mortality_Projection!$D$8:$BJ$8, 0)-1))</f>
        <v>1902.1466592887969</v>
      </c>
      <c r="AV55" s="67">
        <f ca="1">AU55*(1-OFFSET(Mortality_Projection!$D$9,N($A55="Female")*101+Existing_Cohort!$B55+Existing_Cohort!AV$4-1,MATCH(AV$5, Mortality_Projection!$D$8:$BJ$8, 0)-1))</f>
        <v>1605.3984275269991</v>
      </c>
      <c r="AW55" s="67">
        <f ca="1">AV55*(1-OFFSET(Mortality_Projection!$D$9,N($A55="Female")*101+Existing_Cohort!$B55+Existing_Cohort!AW$4-1,MATCH(AW$5, Mortality_Projection!$D$8:$BJ$8, 0)-1))</f>
        <v>1336.522939252101</v>
      </c>
      <c r="AX55" s="67">
        <f ca="1">AW55*(1-OFFSET(Mortality_Projection!$D$9,N($A55="Female")*101+Existing_Cohort!$B55+Existing_Cohort!AX$4-1,MATCH(AX$5, Mortality_Projection!$D$8:$BJ$8, 0)-1))</f>
        <v>1096.6046382482189</v>
      </c>
      <c r="AY55" s="67">
        <f ca="1">AX55*(1-OFFSET(Mortality_Projection!$D$9,N($A55="Female")*101+Existing_Cohort!$B55+Existing_Cohort!AY$4-1,MATCH(AY$5, Mortality_Projection!$D$8:$BJ$8, 0)-1))</f>
        <v>886.0503039106286</v>
      </c>
      <c r="AZ55" s="67">
        <f ca="1">AY55*(1-OFFSET(Mortality_Projection!$D$9,N($A55="Female")*101+Existing_Cohort!$B55+Existing_Cohort!AZ$4-1,MATCH(AZ$5, Mortality_Projection!$D$8:$BJ$8, 0)-1))</f>
        <v>704.52211329726333</v>
      </c>
      <c r="BA55" s="179">
        <f ca="1">AZ55*(1-OFFSET(Mortality_Projection!$D$9,N($A55="Female")*101+Existing_Cohort!$B55+Existing_Cohort!BA$4-1,MATCH(BA$5, Mortality_Projection!$D$8:$BJ$8, 0)-1))</f>
        <v>550.92854916006229</v>
      </c>
      <c r="BC55" s="67">
        <f t="shared" ca="1" si="22"/>
        <v>47.087527200335899</v>
      </c>
    </row>
    <row r="56" spans="1:55" x14ac:dyDescent="0.35">
      <c r="A56" s="159" t="s">
        <v>31</v>
      </c>
      <c r="B56">
        <f t="shared" si="23"/>
        <v>50</v>
      </c>
      <c r="C56" s="67">
        <f ca="1">OFFSET(HIST_CHN_Population_Males!$L$17,MATCH(Input!$D$4,HIST_CHN_Population_Males!$K$18:$K$89,0), $B56)</f>
        <v>12722.0805</v>
      </c>
      <c r="D56" s="67">
        <f ca="1">C56*(1-OFFSET(Mortality_Projection!$D$9,N($A56="Female")*101+Existing_Cohort!$B56+Existing_Cohort!D$4-1,MATCH(D$5, Mortality_Projection!$D$8:$BJ$8, 0)-1))</f>
        <v>12668.646025336013</v>
      </c>
      <c r="E56" s="67">
        <f ca="1">D56*(1-OFFSET(Mortality_Projection!$D$9,N($A56="Female")*101+Existing_Cohort!$B56+Existing_Cohort!E$4-1,MATCH(E$5, Mortality_Projection!$D$8:$BJ$8, 0)-1))</f>
        <v>12611.294384292498</v>
      </c>
      <c r="F56" s="67">
        <f ca="1">E56*(1-OFFSET(Mortality_Projection!$D$9,N($A56="Female")*101+Existing_Cohort!$B56+Existing_Cohort!F$4-1,MATCH(F$5, Mortality_Projection!$D$8:$BJ$8, 0)-1))</f>
        <v>12549.998640847578</v>
      </c>
      <c r="G56" s="67">
        <f ca="1">F56*(1-OFFSET(Mortality_Projection!$D$9,N($A56="Female")*101+Existing_Cohort!$B56+Existing_Cohort!G$4-1,MATCH(G$5, Mortality_Projection!$D$8:$BJ$8, 0)-1))</f>
        <v>12484.75348730871</v>
      </c>
      <c r="H56" s="67">
        <f ca="1">G56*(1-OFFSET(Mortality_Projection!$D$9,N($A56="Female")*101+Existing_Cohort!$B56+Existing_Cohort!H$4-1,MATCH(H$5, Mortality_Projection!$D$8:$BJ$8, 0)-1))</f>
        <v>12415.597872070586</v>
      </c>
      <c r="I56" s="67">
        <f ca="1">H56*(1-OFFSET(Mortality_Projection!$D$9,N($A56="Female")*101+Existing_Cohort!$B56+Existing_Cohort!I$4-1,MATCH(I$5, Mortality_Projection!$D$8:$BJ$8, 0)-1))</f>
        <v>12342.600692809572</v>
      </c>
      <c r="J56" s="67">
        <f ca="1">I56*(1-OFFSET(Mortality_Projection!$D$9,N($A56="Female")*101+Existing_Cohort!$B56+Existing_Cohort!J$4-1,MATCH(J$5, Mortality_Projection!$D$8:$BJ$8, 0)-1))</f>
        <v>12265.801951073006</v>
      </c>
      <c r="K56" s="67">
        <f ca="1">J56*(1-OFFSET(Mortality_Projection!$D$9,N($A56="Female")*101+Existing_Cohort!$B56+Existing_Cohort!K$4-1,MATCH(K$5, Mortality_Projection!$D$8:$BJ$8, 0)-1))</f>
        <v>12184.991525850741</v>
      </c>
      <c r="L56" s="67">
        <f ca="1">K56*(1-OFFSET(Mortality_Projection!$D$9,N($A56="Female")*101+Existing_Cohort!$B56+Existing_Cohort!L$4-1,MATCH(L$5, Mortality_Projection!$D$8:$BJ$8, 0)-1))</f>
        <v>12099.674381032271</v>
      </c>
      <c r="M56" s="67">
        <f ca="1">L56*(1-OFFSET(Mortality_Projection!$D$9,N($A56="Female")*101+Existing_Cohort!$B56+Existing_Cohort!M$4-1,MATCH(M$5, Mortality_Projection!$D$8:$BJ$8, 0)-1))</f>
        <v>12009.10637985147</v>
      </c>
      <c r="N56" s="67">
        <f ca="1">M56*(1-OFFSET(Mortality_Projection!$D$9,N($A56="Female")*101+Existing_Cohort!$B56+Existing_Cohort!N$4-1,MATCH(N$5, Mortality_Projection!$D$8:$BJ$8, 0)-1))</f>
        <v>11912.234665577136</v>
      </c>
      <c r="O56" s="67">
        <f ca="1">N56*(1-OFFSET(Mortality_Projection!$D$9,N($A56="Female")*101+Existing_Cohort!$B56+Existing_Cohort!O$4-1,MATCH(O$5, Mortality_Projection!$D$8:$BJ$8, 0)-1))</f>
        <v>11807.876339760653</v>
      </c>
      <c r="P56" s="67">
        <f ca="1">O56*(1-OFFSET(Mortality_Projection!$D$9,N($A56="Female")*101+Existing_Cohort!$B56+Existing_Cohort!P$4-1,MATCH(P$5, Mortality_Projection!$D$8:$BJ$8, 0)-1))</f>
        <v>11694.81224859503</v>
      </c>
      <c r="Q56" s="67">
        <f ca="1">P56*(1-OFFSET(Mortality_Projection!$D$9,N($A56="Female")*101+Existing_Cohort!$B56+Existing_Cohort!Q$4-1,MATCH(Q$5, Mortality_Projection!$D$8:$BJ$8, 0)-1))</f>
        <v>11571.874528217351</v>
      </c>
      <c r="R56" s="67">
        <f ca="1">Q56*(1-OFFSET(Mortality_Projection!$D$9,N($A56="Female")*101+Existing_Cohort!$B56+Existing_Cohort!R$4-1,MATCH(R$5, Mortality_Projection!$D$8:$BJ$8, 0)-1))</f>
        <v>11437.900906124094</v>
      </c>
      <c r="S56" s="67">
        <f ca="1">R56*(1-OFFSET(Mortality_Projection!$D$9,N($A56="Female")*101+Existing_Cohort!$B56+Existing_Cohort!S$4-1,MATCH(S$5, Mortality_Projection!$D$8:$BJ$8, 0)-1))</f>
        <v>11291.716447076238</v>
      </c>
      <c r="T56" s="67">
        <f ca="1">S56*(1-OFFSET(Mortality_Projection!$D$9,N($A56="Female")*101+Existing_Cohort!$B56+Existing_Cohort!T$4-1,MATCH(T$5, Mortality_Projection!$D$8:$BJ$8, 0)-1))</f>
        <v>11132.056951351497</v>
      </c>
      <c r="U56" s="67">
        <f ca="1">T56*(1-OFFSET(Mortality_Projection!$D$9,N($A56="Female")*101+Existing_Cohort!$B56+Existing_Cohort!U$4-1,MATCH(U$5, Mortality_Projection!$D$8:$BJ$8, 0)-1))</f>
        <v>10957.553968833436</v>
      </c>
      <c r="V56" s="67">
        <f ca="1">U56*(1-OFFSET(Mortality_Projection!$D$9,N($A56="Female")*101+Existing_Cohort!$B56+Existing_Cohort!V$4-1,MATCH(V$5, Mortality_Projection!$D$8:$BJ$8, 0)-1))</f>
        <v>10766.766435968719</v>
      </c>
      <c r="W56" s="67">
        <f ca="1">V56*(1-OFFSET(Mortality_Projection!$D$9,N($A56="Female")*101+Existing_Cohort!$B56+Existing_Cohort!W$4-1,MATCH(W$5, Mortality_Projection!$D$8:$BJ$8, 0)-1))</f>
        <v>10558.219249221136</v>
      </c>
      <c r="X56" s="67">
        <f ca="1">W56*(1-OFFSET(Mortality_Projection!$D$9,N($A56="Female")*101+Existing_Cohort!$B56+Existing_Cohort!X$4-1,MATCH(X$5, Mortality_Projection!$D$8:$BJ$8, 0)-1))</f>
        <v>10330.523697195875</v>
      </c>
      <c r="Y56" s="67">
        <f ca="1">X56*(1-OFFSET(Mortality_Projection!$D$9,N($A56="Female")*101+Existing_Cohort!$B56+Existing_Cohort!Y$4-1,MATCH(Y$5, Mortality_Projection!$D$8:$BJ$8, 0)-1))</f>
        <v>10082.507386536063</v>
      </c>
      <c r="Z56" s="67">
        <f ca="1">Y56*(1-OFFSET(Mortality_Projection!$D$9,N($A56="Female")*101+Existing_Cohort!$B56+Existing_Cohort!Z$4-1,MATCH(Z$5, Mortality_Projection!$D$8:$BJ$8, 0)-1))</f>
        <v>9813.3474269092349</v>
      </c>
      <c r="AA56" s="67">
        <f ca="1">Z56*(1-OFFSET(Mortality_Projection!$D$9,N($A56="Female")*101+Existing_Cohort!$B56+Existing_Cohort!AA$4-1,MATCH(AA$5, Mortality_Projection!$D$8:$BJ$8, 0)-1))</f>
        <v>9522.6175713783468</v>
      </c>
      <c r="AB56" s="67">
        <f ca="1">AA56*(1-OFFSET(Mortality_Projection!$D$9,N($A56="Female")*101+Existing_Cohort!$B56+Existing_Cohort!AB$4-1,MATCH(AB$5, Mortality_Projection!$D$8:$BJ$8, 0)-1))</f>
        <v>9210.291936298092</v>
      </c>
      <c r="AC56" s="67">
        <f ca="1">AB56*(1-OFFSET(Mortality_Projection!$D$9,N($A56="Female")*101+Existing_Cohort!$B56+Existing_Cohort!AC$4-1,MATCH(AC$5, Mortality_Projection!$D$8:$BJ$8, 0)-1))</f>
        <v>8876.7409440351603</v>
      </c>
      <c r="AD56" s="67">
        <f ca="1">AC56*(1-OFFSET(Mortality_Projection!$D$9,N($A56="Female")*101+Existing_Cohort!$B56+Existing_Cohort!AD$4-1,MATCH(AD$5, Mortality_Projection!$D$8:$BJ$8, 0)-1))</f>
        <v>8522.688133554715</v>
      </c>
      <c r="AE56" s="67">
        <f ca="1">AD56*(1-OFFSET(Mortality_Projection!$D$9,N($A56="Female")*101+Existing_Cohort!$B56+Existing_Cohort!AE$4-1,MATCH(AE$5, Mortality_Projection!$D$8:$BJ$8, 0)-1))</f>
        <v>8149.1837187507308</v>
      </c>
      <c r="AF56" s="67">
        <f ca="1">AE56*(1-OFFSET(Mortality_Projection!$D$9,N($A56="Female")*101+Existing_Cohort!$B56+Existing_Cohort!AF$4-1,MATCH(AF$5, Mortality_Projection!$D$8:$BJ$8, 0)-1))</f>
        <v>7757.6043130052085</v>
      </c>
      <c r="AG56" s="67">
        <f ca="1">AF56*(1-OFFSET(Mortality_Projection!$D$9,N($A56="Female")*101+Existing_Cohort!$B56+Existing_Cohort!AG$4-1,MATCH(AG$5, Mortality_Projection!$D$8:$BJ$8, 0)-1))</f>
        <v>7349.6601071595378</v>
      </c>
      <c r="AH56" s="67">
        <f ca="1">AG56*(1-OFFSET(Mortality_Projection!$D$9,N($A56="Female")*101+Existing_Cohort!$B56+Existing_Cohort!AH$4-1,MATCH(AH$5, Mortality_Projection!$D$8:$BJ$8, 0)-1))</f>
        <v>6927.4568195717375</v>
      </c>
      <c r="AI56" s="67">
        <f ca="1">AH56*(1-OFFSET(Mortality_Projection!$D$9,N($A56="Female")*101+Existing_Cohort!$B56+Existing_Cohort!AI$4-1,MATCH(AI$5, Mortality_Projection!$D$8:$BJ$8, 0)-1))</f>
        <v>6493.5118370076507</v>
      </c>
      <c r="AJ56" s="67">
        <f ca="1">AI56*(1-OFFSET(Mortality_Projection!$D$9,N($A56="Female")*101+Existing_Cohort!$B56+Existing_Cohort!AJ$4-1,MATCH(AJ$5, Mortality_Projection!$D$8:$BJ$8, 0)-1))</f>
        <v>6050.7846218564364</v>
      </c>
      <c r="AK56" s="67">
        <f ca="1">AJ56*(1-OFFSET(Mortality_Projection!$D$9,N($A56="Female")*101+Existing_Cohort!$B56+Existing_Cohort!AK$4-1,MATCH(AK$5, Mortality_Projection!$D$8:$BJ$8, 0)-1))</f>
        <v>5602.618570393749</v>
      </c>
      <c r="AL56" s="67">
        <f ca="1">AK56*(1-OFFSET(Mortality_Projection!$D$9,N($A56="Female")*101+Existing_Cohort!$B56+Existing_Cohort!AL$4-1,MATCH(AL$5, Mortality_Projection!$D$8:$BJ$8, 0)-1))</f>
        <v>5152.6752242241946</v>
      </c>
      <c r="AM56" s="67">
        <f ca="1">AL56*(1-OFFSET(Mortality_Projection!$D$9,N($A56="Female")*101+Existing_Cohort!$B56+Existing_Cohort!AM$4-1,MATCH(AM$5, Mortality_Projection!$D$8:$BJ$8, 0)-1))</f>
        <v>4704.7923626600405</v>
      </c>
      <c r="AN56" s="67">
        <f ca="1">AM56*(1-OFFSET(Mortality_Projection!$D$9,N($A56="Female")*101+Existing_Cohort!$B56+Existing_Cohort!AN$4-1,MATCH(AN$5, Mortality_Projection!$D$8:$BJ$8, 0)-1))</f>
        <v>4262.8593587876194</v>
      </c>
      <c r="AO56" s="67">
        <f ca="1">AN56*(1-OFFSET(Mortality_Projection!$D$9,N($A56="Female")*101+Existing_Cohort!$B56+Existing_Cohort!AO$4-1,MATCH(AO$5, Mortality_Projection!$D$8:$BJ$8, 0)-1))</f>
        <v>3830.7067019276415</v>
      </c>
      <c r="AP56" s="67">
        <f ca="1">AO56*(1-OFFSET(Mortality_Projection!$D$9,N($A56="Female")*101+Existing_Cohort!$B56+Existing_Cohort!AP$4-1,MATCH(AP$5, Mortality_Projection!$D$8:$BJ$8, 0)-1))</f>
        <v>3412.0006536097922</v>
      </c>
      <c r="AQ56" s="67">
        <f ca="1">AP56*(1-OFFSET(Mortality_Projection!$D$9,N($A56="Female")*101+Existing_Cohort!$B56+Existing_Cohort!AQ$4-1,MATCH(AQ$5, Mortality_Projection!$D$8:$BJ$8, 0)-1))</f>
        <v>3010.1871971583055</v>
      </c>
      <c r="AR56" s="67">
        <f ca="1">AQ56*(1-OFFSET(Mortality_Projection!$D$9,N($A56="Female")*101+Existing_Cohort!$B56+Existing_Cohort!AR$4-1,MATCH(AR$5, Mortality_Projection!$D$8:$BJ$8, 0)-1))</f>
        <v>2628.4480378308745</v>
      </c>
      <c r="AS56" s="67">
        <f ca="1">AR56*(1-OFFSET(Mortality_Projection!$D$9,N($A56="Female")*101+Existing_Cohort!$B56+Existing_Cohort!AS$4-1,MATCH(AS$5, Mortality_Projection!$D$8:$BJ$8, 0)-1))</f>
        <v>2269.6714090696692</v>
      </c>
      <c r="AT56" s="67">
        <f ca="1">AS56*(1-OFFSET(Mortality_Projection!$D$9,N($A56="Female")*101+Existing_Cohort!$B56+Existing_Cohort!AT$4-1,MATCH(AT$5, Mortality_Projection!$D$8:$BJ$8, 0)-1))</f>
        <v>1936.406979623787</v>
      </c>
      <c r="AU56" s="67">
        <f ca="1">AT56*(1-OFFSET(Mortality_Projection!$D$9,N($A56="Female")*101+Existing_Cohort!$B56+Existing_Cohort!AU$4-1,MATCH(AU$5, Mortality_Projection!$D$8:$BJ$8, 0)-1))</f>
        <v>1630.7994103383235</v>
      </c>
      <c r="AV56" s="67">
        <f ca="1">AU56*(1-OFFSET(Mortality_Projection!$D$9,N($A56="Female")*101+Existing_Cohort!$B56+Existing_Cohort!AV$4-1,MATCH(AV$5, Mortality_Projection!$D$8:$BJ$8, 0)-1))</f>
        <v>1354.4921791465997</v>
      </c>
      <c r="AW56" s="67">
        <f ca="1">AV56*(1-OFFSET(Mortality_Projection!$D$9,N($A56="Female")*101+Existing_Cohort!$B56+Existing_Cohort!AW$4-1,MATCH(AW$5, Mortality_Projection!$D$8:$BJ$8, 0)-1))</f>
        <v>1108.5195471494085</v>
      </c>
      <c r="AX56" s="67">
        <f ca="1">AW56*(1-OFFSET(Mortality_Projection!$D$9,N($A56="Female")*101+Existing_Cohort!$B56+Existing_Cohort!AX$4-1,MATCH(AX$5, Mortality_Projection!$D$8:$BJ$8, 0)-1))</f>
        <v>893.20132288320201</v>
      </c>
      <c r="AY56" s="67">
        <f ca="1">AX56*(1-OFFSET(Mortality_Projection!$D$9,N($A56="Female")*101+Existing_Cohort!$B56+Existing_Cohort!AY$4-1,MATCH(AY$5, Mortality_Projection!$D$8:$BJ$8, 0)-1))</f>
        <v>708.07917356031192</v>
      </c>
      <c r="AZ56" s="67">
        <f ca="1">AY56*(1-OFFSET(Mortality_Projection!$D$9,N($A56="Female")*101+Existing_Cohort!$B56+Existing_Cohort!AZ$4-1,MATCH(AZ$5, Mortality_Projection!$D$8:$BJ$8, 0)-1))</f>
        <v>551.91423438947118</v>
      </c>
      <c r="BA56" s="179">
        <f ca="1">AZ56*(1-OFFSET(Mortality_Projection!$D$9,N($A56="Female")*101+Existing_Cohort!$B56+Existing_Cohort!BA$4-1,MATCH(BA$5, Mortality_Projection!$D$8:$BJ$8, 0)-1))</f>
        <v>422.75992283337212</v>
      </c>
      <c r="BC56" s="67">
        <f t="shared" ca="1" si="22"/>
        <v>53.434474663987203</v>
      </c>
    </row>
    <row r="57" spans="1:55" x14ac:dyDescent="0.35">
      <c r="A57" s="159" t="s">
        <v>31</v>
      </c>
      <c r="B57">
        <f t="shared" si="23"/>
        <v>51</v>
      </c>
      <c r="C57" s="67">
        <f ca="1">OFFSET(HIST_CHN_Population_Males!$L$17,MATCH(Input!$D$4,HIST_CHN_Population_Males!$K$18:$K$89,0), $B57)</f>
        <v>12769.7485</v>
      </c>
      <c r="D57" s="67">
        <f ca="1">C57*(1-OFFSET(Mortality_Projection!$D$9,N($A57="Female")*101+Existing_Cohort!$B57+Existing_Cohort!D$4-1,MATCH(D$5, Mortality_Projection!$D$8:$BJ$8, 0)-1))</f>
        <v>12711.266621014705</v>
      </c>
      <c r="E57" s="67">
        <f ca="1">D57*(1-OFFSET(Mortality_Projection!$D$9,N($A57="Female")*101+Existing_Cohort!$B57+Existing_Cohort!E$4-1,MATCH(E$5, Mortality_Projection!$D$8:$BJ$8, 0)-1))</f>
        <v>12648.766219412277</v>
      </c>
      <c r="F57" s="67">
        <f ca="1">E57*(1-OFFSET(Mortality_Projection!$D$9,N($A57="Female")*101+Existing_Cohort!$B57+Existing_Cohort!F$4-1,MATCH(F$5, Mortality_Projection!$D$8:$BJ$8, 0)-1))</f>
        <v>12582.242569273225</v>
      </c>
      <c r="G57" s="67">
        <f ca="1">F57*(1-OFFSET(Mortality_Projection!$D$9,N($A57="Female")*101+Existing_Cohort!$B57+Existing_Cohort!G$4-1,MATCH(G$5, Mortality_Projection!$D$8:$BJ$8, 0)-1))</f>
        <v>12511.736117783532</v>
      </c>
      <c r="H57" s="67">
        <f ca="1">G57*(1-OFFSET(Mortality_Projection!$D$9,N($A57="Female")*101+Existing_Cohort!$B57+Existing_Cohort!H$4-1,MATCH(H$5, Mortality_Projection!$D$8:$BJ$8, 0)-1))</f>
        <v>12437.317886591267</v>
      </c>
      <c r="I57" s="67">
        <f ca="1">H57*(1-OFFSET(Mortality_Projection!$D$9,N($A57="Female")*101+Existing_Cohort!$B57+Existing_Cohort!I$4-1,MATCH(I$5, Mortality_Projection!$D$8:$BJ$8, 0)-1))</f>
        <v>12359.029474093595</v>
      </c>
      <c r="J57" s="67">
        <f ca="1">I57*(1-OFFSET(Mortality_Projection!$D$9,N($A57="Female")*101+Existing_Cohort!$B57+Existing_Cohort!J$4-1,MATCH(J$5, Mortality_Projection!$D$8:$BJ$8, 0)-1))</f>
        <v>12276.657563731533</v>
      </c>
      <c r="K57" s="67">
        <f ca="1">J57*(1-OFFSET(Mortality_Projection!$D$9,N($A57="Female")*101+Existing_Cohort!$B57+Existing_Cohort!K$4-1,MATCH(K$5, Mortality_Projection!$D$8:$BJ$8, 0)-1))</f>
        <v>12189.698561078676</v>
      </c>
      <c r="L57" s="67">
        <f ca="1">K57*(1-OFFSET(Mortality_Projection!$D$9,N($A57="Female")*101+Existing_Cohort!$B57+Existing_Cohort!L$4-1,MATCH(L$5, Mortality_Projection!$D$8:$BJ$8, 0)-1))</f>
        <v>12097.395226135985</v>
      </c>
      <c r="M57" s="67">
        <f ca="1">L57*(1-OFFSET(Mortality_Projection!$D$9,N($A57="Female")*101+Existing_Cohort!$B57+Existing_Cohort!M$4-1,MATCH(M$5, Mortality_Projection!$D$8:$BJ$8, 0)-1))</f>
        <v>11998.676057550079</v>
      </c>
      <c r="N57" s="67">
        <f ca="1">M57*(1-OFFSET(Mortality_Projection!$D$9,N($A57="Female")*101+Existing_Cohort!$B57+Existing_Cohort!N$4-1,MATCH(N$5, Mortality_Projection!$D$8:$BJ$8, 0)-1))</f>
        <v>11892.337560539096</v>
      </c>
      <c r="O57" s="67">
        <f ca="1">N57*(1-OFFSET(Mortality_Projection!$D$9,N($A57="Female")*101+Existing_Cohort!$B57+Existing_Cohort!O$4-1,MATCH(O$5, Mortality_Projection!$D$8:$BJ$8, 0)-1))</f>
        <v>11777.13995442558</v>
      </c>
      <c r="P57" s="67">
        <f ca="1">O57*(1-OFFSET(Mortality_Projection!$D$9,N($A57="Female")*101+Existing_Cohort!$B57+Existing_Cohort!P$4-1,MATCH(P$5, Mortality_Projection!$D$8:$BJ$8, 0)-1))</f>
        <v>11651.896492338503</v>
      </c>
      <c r="Q57" s="67">
        <f ca="1">P57*(1-OFFSET(Mortality_Projection!$D$9,N($A57="Female")*101+Existing_Cohort!$B57+Existing_Cohort!Q$4-1,MATCH(Q$5, Mortality_Projection!$D$8:$BJ$8, 0)-1))</f>
        <v>11515.427015276977</v>
      </c>
      <c r="R57" s="67">
        <f ca="1">Q57*(1-OFFSET(Mortality_Projection!$D$9,N($A57="Female")*101+Existing_Cohort!$B57+Existing_Cohort!R$4-1,MATCH(R$5, Mortality_Projection!$D$8:$BJ$8, 0)-1))</f>
        <v>11366.539511456906</v>
      </c>
      <c r="S57" s="67">
        <f ca="1">R57*(1-OFFSET(Mortality_Projection!$D$9,N($A57="Female")*101+Existing_Cohort!$B57+Existing_Cohort!S$4-1,MATCH(S$5, Mortality_Projection!$D$8:$BJ$8, 0)-1))</f>
        <v>11203.952300289035</v>
      </c>
      <c r="T57" s="67">
        <f ca="1">S57*(1-OFFSET(Mortality_Projection!$D$9,N($A57="Female")*101+Existing_Cohort!$B57+Existing_Cohort!T$4-1,MATCH(T$5, Mortality_Projection!$D$8:$BJ$8, 0)-1))</f>
        <v>11026.279064361803</v>
      </c>
      <c r="U57" s="67">
        <f ca="1">T57*(1-OFFSET(Mortality_Projection!$D$9,N($A57="Female")*101+Existing_Cohort!$B57+Existing_Cohort!U$4-1,MATCH(U$5, Mortality_Projection!$D$8:$BJ$8, 0)-1))</f>
        <v>10832.061421084707</v>
      </c>
      <c r="V57" s="67">
        <f ca="1">U57*(1-OFFSET(Mortality_Projection!$D$9,N($A57="Female")*101+Existing_Cohort!$B57+Existing_Cohort!V$4-1,MATCH(V$5, Mortality_Projection!$D$8:$BJ$8, 0)-1))</f>
        <v>10619.808593763508</v>
      </c>
      <c r="W57" s="67">
        <f ca="1">V57*(1-OFFSET(Mortality_Projection!$D$9,N($A57="Female")*101+Existing_Cohort!$B57+Existing_Cohort!W$4-1,MATCH(W$5, Mortality_Projection!$D$8:$BJ$8, 0)-1))</f>
        <v>10388.12040933798</v>
      </c>
      <c r="X57" s="67">
        <f ca="1">W57*(1-OFFSET(Mortality_Projection!$D$9,N($A57="Female")*101+Existing_Cohort!$B57+Existing_Cohort!X$4-1,MATCH(X$5, Mortality_Projection!$D$8:$BJ$8, 0)-1))</f>
        <v>10135.819854309921</v>
      </c>
      <c r="Y57" s="67">
        <f ca="1">X57*(1-OFFSET(Mortality_Projection!$D$9,N($A57="Female")*101+Existing_Cohort!$B57+Existing_Cohort!Y$4-1,MATCH(Y$5, Mortality_Projection!$D$8:$BJ$8, 0)-1))</f>
        <v>9862.0887716449433</v>
      </c>
      <c r="Z57" s="67">
        <f ca="1">Y57*(1-OFFSET(Mortality_Projection!$D$9,N($A57="Female")*101+Existing_Cohort!$B57+Existing_Cohort!Z$4-1,MATCH(Z$5, Mortality_Projection!$D$8:$BJ$8, 0)-1))</f>
        <v>9566.5158179314567</v>
      </c>
      <c r="AA57" s="67">
        <f ca="1">Z57*(1-OFFSET(Mortality_Projection!$D$9,N($A57="Female")*101+Existing_Cohort!$B57+Existing_Cohort!AA$4-1,MATCH(AA$5, Mortality_Projection!$D$8:$BJ$8, 0)-1))</f>
        <v>9249.1001145536902</v>
      </c>
      <c r="AB57" s="67">
        <f ca="1">AA57*(1-OFFSET(Mortality_Projection!$D$9,N($A57="Female")*101+Existing_Cohort!$B57+Existing_Cohort!AB$4-1,MATCH(AB$5, Mortality_Projection!$D$8:$BJ$8, 0)-1))</f>
        <v>8910.2468706738364</v>
      </c>
      <c r="AC57" s="67">
        <f ca="1">AB57*(1-OFFSET(Mortality_Projection!$D$9,N($A57="Female")*101+Existing_Cohort!$B57+Existing_Cohort!AC$4-1,MATCH(AC$5, Mortality_Projection!$D$8:$BJ$8, 0)-1))</f>
        <v>8550.7231382965892</v>
      </c>
      <c r="AD57" s="67">
        <f ca="1">AC57*(1-OFFSET(Mortality_Projection!$D$9,N($A57="Female")*101+Existing_Cohort!$B57+Existing_Cohort!AD$4-1,MATCH(AD$5, Mortality_Projection!$D$8:$BJ$8, 0)-1))</f>
        <v>8171.6305323114766</v>
      </c>
      <c r="AE57" s="67">
        <f ca="1">AD57*(1-OFFSET(Mortality_Projection!$D$9,N($A57="Female")*101+Existing_Cohort!$B57+Existing_Cohort!AE$4-1,MATCH(AE$5, Mortality_Projection!$D$8:$BJ$8, 0)-1))</f>
        <v>7774.4044263031792</v>
      </c>
      <c r="AF57" s="67">
        <f ca="1">AE57*(1-OFFSET(Mortality_Projection!$D$9,N($A57="Female")*101+Existing_Cohort!$B57+Existing_Cohort!AF$4-1,MATCH(AF$5, Mortality_Projection!$D$8:$BJ$8, 0)-1))</f>
        <v>7360.8205489916727</v>
      </c>
      <c r="AG57" s="67">
        <f ca="1">AF57*(1-OFFSET(Mortality_Projection!$D$9,N($A57="Female")*101+Existing_Cohort!$B57+Existing_Cohort!AG$4-1,MATCH(AG$5, Mortality_Projection!$D$8:$BJ$8, 0)-1))</f>
        <v>6933.0568643168108</v>
      </c>
      <c r="AH57" s="67">
        <f ca="1">AG57*(1-OFFSET(Mortality_Projection!$D$9,N($A57="Female")*101+Existing_Cohort!$B57+Existing_Cohort!AH$4-1,MATCH(AH$5, Mortality_Projection!$D$8:$BJ$8, 0)-1))</f>
        <v>6493.708582361307</v>
      </c>
      <c r="AI57" s="67">
        <f ca="1">AH57*(1-OFFSET(Mortality_Projection!$D$9,N($A57="Female")*101+Existing_Cohort!$B57+Existing_Cohort!AI$4-1,MATCH(AI$5, Mortality_Projection!$D$8:$BJ$8, 0)-1))</f>
        <v>6045.8172022534227</v>
      </c>
      <c r="AJ57" s="67">
        <f ca="1">AI57*(1-OFFSET(Mortality_Projection!$D$9,N($A57="Female")*101+Existing_Cohort!$B57+Existing_Cohort!AJ$4-1,MATCH(AJ$5, Mortality_Projection!$D$8:$BJ$8, 0)-1))</f>
        <v>5592.8094860457913</v>
      </c>
      <c r="AK57" s="67">
        <f ca="1">AJ57*(1-OFFSET(Mortality_Projection!$D$9,N($A57="Female")*101+Existing_Cohort!$B57+Existing_Cohort!AK$4-1,MATCH(AK$5, Mortality_Projection!$D$8:$BJ$8, 0)-1))</f>
        <v>5138.4285211772285</v>
      </c>
      <c r="AL57" s="67">
        <f ca="1">AK57*(1-OFFSET(Mortality_Projection!$D$9,N($A57="Female")*101+Existing_Cohort!$B57+Existing_Cohort!AL$4-1,MATCH(AL$5, Mortality_Projection!$D$8:$BJ$8, 0)-1))</f>
        <v>4686.5878494109638</v>
      </c>
      <c r="AM57" s="67">
        <f ca="1">AL57*(1-OFFSET(Mortality_Projection!$D$9,N($A57="Female")*101+Existing_Cohort!$B57+Existing_Cohort!AM$4-1,MATCH(AM$5, Mortality_Projection!$D$8:$BJ$8, 0)-1))</f>
        <v>4241.2433799491218</v>
      </c>
      <c r="AN57" s="67">
        <f ca="1">AM57*(1-OFFSET(Mortality_Projection!$D$9,N($A57="Female")*101+Existing_Cohort!$B57+Existing_Cohort!AN$4-1,MATCH(AN$5, Mortality_Projection!$D$8:$BJ$8, 0)-1))</f>
        <v>3806.2799907897056</v>
      </c>
      <c r="AO57" s="67">
        <f ca="1">AN57*(1-OFFSET(Mortality_Projection!$D$9,N($A57="Female")*101+Existing_Cohort!$B57+Existing_Cohort!AO$4-1,MATCH(AO$5, Mortality_Projection!$D$8:$BJ$8, 0)-1))</f>
        <v>3385.4037679639391</v>
      </c>
      <c r="AP57" s="67">
        <f ca="1">AO57*(1-OFFSET(Mortality_Projection!$D$9,N($A57="Female")*101+Existing_Cohort!$B57+Existing_Cohort!AP$4-1,MATCH(AP$5, Mortality_Projection!$D$8:$BJ$8, 0)-1))</f>
        <v>2982.0843137873658</v>
      </c>
      <c r="AQ57" s="67">
        <f ca="1">AP57*(1-OFFSET(Mortality_Projection!$D$9,N($A57="Female")*101+Existing_Cohort!$B57+Existing_Cohort!AQ$4-1,MATCH(AQ$5, Mortality_Projection!$D$8:$BJ$8, 0)-1))</f>
        <v>2599.5094316619807</v>
      </c>
      <c r="AR57" s="67">
        <f ca="1">AQ57*(1-OFFSET(Mortality_Projection!$D$9,N($A57="Female")*101+Existing_Cohort!$B57+Existing_Cohort!AR$4-1,MATCH(AR$5, Mortality_Projection!$D$8:$BJ$8, 0)-1))</f>
        <v>2240.5548733459887</v>
      </c>
      <c r="AS57" s="67">
        <f ca="1">AR57*(1-OFFSET(Mortality_Projection!$D$9,N($A57="Female")*101+Existing_Cohort!$B57+Existing_Cohort!AS$4-1,MATCH(AS$5, Mortality_Projection!$D$8:$BJ$8, 0)-1))</f>
        <v>1907.7383447851942</v>
      </c>
      <c r="AT57" s="67">
        <f ca="1">AS57*(1-OFFSET(Mortality_Projection!$D$9,N($A57="Female")*101+Existing_Cohort!$B57+Existing_Cohort!AT$4-1,MATCH(AT$5, Mortality_Projection!$D$8:$BJ$8, 0)-1))</f>
        <v>1603.1525797033366</v>
      </c>
      <c r="AU57" s="67">
        <f ca="1">AT57*(1-OFFSET(Mortality_Projection!$D$9,N($A57="Female")*101+Existing_Cohort!$B57+Existing_Cohort!AU$4-1,MATCH(AU$5, Mortality_Projection!$D$8:$BJ$8, 0)-1))</f>
        <v>1328.3695613539946</v>
      </c>
      <c r="AV57" s="67">
        <f ca="1">AU57*(1-OFFSET(Mortality_Projection!$D$9,N($A57="Female")*101+Existing_Cohort!$B57+Existing_Cohort!AV$4-1,MATCH(AV$5, Mortality_Projection!$D$8:$BJ$8, 0)-1))</f>
        <v>1084.334330890654</v>
      </c>
      <c r="AW57" s="67">
        <f ca="1">AV57*(1-OFFSET(Mortality_Projection!$D$9,N($A57="Female")*101+Existing_Cohort!$B57+Existing_Cohort!AW$4-1,MATCH(AW$5, Mortality_Projection!$D$8:$BJ$8, 0)-1))</f>
        <v>871.26351528625537</v>
      </c>
      <c r="AX57" s="67">
        <f ca="1">AW57*(1-OFFSET(Mortality_Projection!$D$9,N($A57="Female")*101+Existing_Cohort!$B57+Existing_Cohort!AX$4-1,MATCH(AX$5, Mortality_Projection!$D$8:$BJ$8, 0)-1))</f>
        <v>688.587352381659</v>
      </c>
      <c r="AY57" s="67">
        <f ca="1">AX57*(1-OFFSET(Mortality_Projection!$D$9,N($A57="Female")*101+Existing_Cohort!$B57+Existing_Cohort!AY$4-1,MATCH(AY$5, Mortality_Projection!$D$8:$BJ$8, 0)-1))</f>
        <v>534.95450368811601</v>
      </c>
      <c r="AZ57" s="67">
        <f ca="1">AY57*(1-OFFSET(Mortality_Projection!$D$9,N($A57="Female")*101+Existing_Cohort!$B57+Existing_Cohort!AZ$4-1,MATCH(AZ$5, Mortality_Projection!$D$8:$BJ$8, 0)-1))</f>
        <v>408.31258310171279</v>
      </c>
      <c r="BA57" s="179">
        <f ca="1">AZ57*(1-OFFSET(Mortality_Projection!$D$9,N($A57="Female")*101+Existing_Cohort!$B57+Existing_Cohort!BA$4-1,MATCH(BA$5, Mortality_Projection!$D$8:$BJ$8, 0)-1))</f>
        <v>306.05613467169388</v>
      </c>
      <c r="BC57" s="67">
        <f t="shared" ca="1" si="22"/>
        <v>58.481878985294315</v>
      </c>
    </row>
    <row r="58" spans="1:55" x14ac:dyDescent="0.35">
      <c r="A58" s="159" t="s">
        <v>31</v>
      </c>
      <c r="B58">
        <f t="shared" si="23"/>
        <v>52</v>
      </c>
      <c r="C58" s="67">
        <f ca="1">OFFSET(HIST_CHN_Population_Males!$L$17,MATCH(Input!$D$4,HIST_CHN_Population_Males!$K$18:$K$89,0), $B58)</f>
        <v>12589.23</v>
      </c>
      <c r="D58" s="67">
        <f ca="1">C58*(1-OFFSET(Mortality_Projection!$D$9,N($A58="Female")*101+Existing_Cohort!$B58+Existing_Cohort!D$4-1,MATCH(D$5, Mortality_Projection!$D$8:$BJ$8, 0)-1))</f>
        <v>12526.60950820164</v>
      </c>
      <c r="E58" s="67">
        <f ca="1">D58*(1-OFFSET(Mortality_Projection!$D$9,N($A58="Female")*101+Existing_Cohort!$B58+Existing_Cohort!E$4-1,MATCH(E$5, Mortality_Projection!$D$8:$BJ$8, 0)-1))</f>
        <v>12459.961868944076</v>
      </c>
      <c r="F58" s="67">
        <f ca="1">E58*(1-OFFSET(Mortality_Projection!$D$9,N($A58="Female")*101+Existing_Cohort!$B58+Existing_Cohort!F$4-1,MATCH(F$5, Mortality_Projection!$D$8:$BJ$8, 0)-1))</f>
        <v>12389.328349920204</v>
      </c>
      <c r="G58" s="67">
        <f ca="1">F58*(1-OFFSET(Mortality_Projection!$D$9,N($A58="Female")*101+Existing_Cohort!$B58+Existing_Cohort!G$4-1,MATCH(G$5, Mortality_Projection!$D$8:$BJ$8, 0)-1))</f>
        <v>12314.780888918449</v>
      </c>
      <c r="H58" s="67">
        <f ca="1">G58*(1-OFFSET(Mortality_Projection!$D$9,N($A58="Female")*101+Existing_Cohort!$B58+Existing_Cohort!H$4-1,MATCH(H$5, Mortality_Projection!$D$8:$BJ$8, 0)-1))</f>
        <v>12236.361985055608</v>
      </c>
      <c r="I58" s="67">
        <f ca="1">H58*(1-OFFSET(Mortality_Projection!$D$9,N($A58="Female")*101+Existing_Cohort!$B58+Existing_Cohort!I$4-1,MATCH(I$5, Mortality_Projection!$D$8:$BJ$8, 0)-1))</f>
        <v>12153.858857405417</v>
      </c>
      <c r="J58" s="67">
        <f ca="1">I58*(1-OFFSET(Mortality_Projection!$D$9,N($A58="Female")*101+Existing_Cohort!$B58+Existing_Cohort!J$4-1,MATCH(J$5, Mortality_Projection!$D$8:$BJ$8, 0)-1))</f>
        <v>12066.768128993011</v>
      </c>
      <c r="K58" s="67">
        <f ca="1">J58*(1-OFFSET(Mortality_Projection!$D$9,N($A58="Female")*101+Existing_Cohort!$B58+Existing_Cohort!K$4-1,MATCH(K$5, Mortality_Projection!$D$8:$BJ$8, 0)-1))</f>
        <v>11974.332644837707</v>
      </c>
      <c r="L58" s="67">
        <f ca="1">K58*(1-OFFSET(Mortality_Projection!$D$9,N($A58="Female")*101+Existing_Cohort!$B58+Existing_Cohort!L$4-1,MATCH(L$5, Mortality_Projection!$D$8:$BJ$8, 0)-1))</f>
        <v>11875.480917044712</v>
      </c>
      <c r="M58" s="67">
        <f ca="1">L58*(1-OFFSET(Mortality_Projection!$D$9,N($A58="Female")*101+Existing_Cohort!$B58+Existing_Cohort!M$4-1,MATCH(M$5, Mortality_Projection!$D$8:$BJ$8, 0)-1))</f>
        <v>11769.009821736543</v>
      </c>
      <c r="N58" s="67">
        <f ca="1">M58*(1-OFFSET(Mortality_Projection!$D$9,N($A58="Female")*101+Existing_Cohort!$B58+Existing_Cohort!N$4-1,MATCH(N$5, Mortality_Projection!$D$8:$BJ$8, 0)-1))</f>
        <v>11653.680569060356</v>
      </c>
      <c r="O58" s="67">
        <f ca="1">N58*(1-OFFSET(Mortality_Projection!$D$9,N($A58="Female")*101+Existing_Cohort!$B58+Existing_Cohort!O$4-1,MATCH(O$5, Mortality_Projection!$D$8:$BJ$8, 0)-1))</f>
        <v>11528.308248536026</v>
      </c>
      <c r="P58" s="67">
        <f ca="1">O58*(1-OFFSET(Mortality_Projection!$D$9,N($A58="Female")*101+Existing_Cohort!$B58+Existing_Cohort!P$4-1,MATCH(P$5, Mortality_Projection!$D$8:$BJ$8, 0)-1))</f>
        <v>11391.715445904827</v>
      </c>
      <c r="Q58" s="67">
        <f ca="1">P58*(1-OFFSET(Mortality_Projection!$D$9,N($A58="Female")*101+Existing_Cohort!$B58+Existing_Cohort!Q$4-1,MATCH(Q$5, Mortality_Projection!$D$8:$BJ$8, 0)-1))</f>
        <v>11242.713940512196</v>
      </c>
      <c r="R58" s="67">
        <f ca="1">Q58*(1-OFFSET(Mortality_Projection!$D$9,N($A58="Female")*101+Existing_Cohort!$B58+Existing_Cohort!R$4-1,MATCH(R$5, Mortality_Projection!$D$8:$BJ$8, 0)-1))</f>
        <v>11080.027033384698</v>
      </c>
      <c r="S58" s="67">
        <f ca="1">R58*(1-OFFSET(Mortality_Projection!$D$9,N($A58="Female")*101+Existing_Cohort!$B58+Existing_Cohort!S$4-1,MATCH(S$5, Mortality_Projection!$D$8:$BJ$8, 0)-1))</f>
        <v>10902.274865026195</v>
      </c>
      <c r="T58" s="67">
        <f ca="1">S58*(1-OFFSET(Mortality_Projection!$D$9,N($A58="Female")*101+Existing_Cohort!$B58+Existing_Cohort!T$4-1,MATCH(T$5, Mortality_Projection!$D$8:$BJ$8, 0)-1))</f>
        <v>10708.007364045216</v>
      </c>
      <c r="U58" s="67">
        <f ca="1">T58*(1-OFFSET(Mortality_Projection!$D$9,N($A58="Female")*101+Existing_Cohort!$B58+Existing_Cohort!U$4-1,MATCH(U$5, Mortality_Projection!$D$8:$BJ$8, 0)-1))</f>
        <v>10495.744334917435</v>
      </c>
      <c r="V58" s="67">
        <f ca="1">U58*(1-OFFSET(Mortality_Projection!$D$9,N($A58="Female")*101+Existing_Cohort!$B58+Existing_Cohort!V$4-1,MATCH(V$5, Mortality_Projection!$D$8:$BJ$8, 0)-1))</f>
        <v>10264.09888897048</v>
      </c>
      <c r="W58" s="67">
        <f ca="1">V58*(1-OFFSET(Mortality_Projection!$D$9,N($A58="Female")*101+Existing_Cohort!$B58+Existing_Cohort!W$4-1,MATCH(W$5, Mortality_Projection!$D$8:$BJ$8, 0)-1))</f>
        <v>10011.910327181087</v>
      </c>
      <c r="X58" s="67">
        <f ca="1">W58*(1-OFFSET(Mortality_Projection!$D$9,N($A58="Female")*101+Existing_Cohort!$B58+Existing_Cohort!X$4-1,MATCH(X$5, Mortality_Projection!$D$8:$BJ$8, 0)-1))</f>
        <v>9738.3799845500071</v>
      </c>
      <c r="Y58" s="67">
        <f ca="1">X58*(1-OFFSET(Mortality_Projection!$D$9,N($A58="Female")*101+Existing_Cohort!$B58+Existing_Cohort!Y$4-1,MATCH(Y$5, Mortality_Projection!$D$8:$BJ$8, 0)-1))</f>
        <v>9443.1191608990703</v>
      </c>
      <c r="Z58" s="67">
        <f ca="1">Y58*(1-OFFSET(Mortality_Projection!$D$9,N($A58="Female")*101+Existing_Cohort!$B58+Existing_Cohort!Z$4-1,MATCH(Z$5, Mortality_Projection!$D$8:$BJ$8, 0)-1))</f>
        <v>9126.1526268012021</v>
      </c>
      <c r="AA58" s="67">
        <f ca="1">Z58*(1-OFFSET(Mortality_Projection!$D$9,N($A58="Female")*101+Existing_Cohort!$B58+Existing_Cohort!AA$4-1,MATCH(AA$5, Mortality_Projection!$D$8:$BJ$8, 0)-1))</f>
        <v>8787.9139854045297</v>
      </c>
      <c r="AB58" s="67">
        <f ca="1">AA58*(1-OFFSET(Mortality_Projection!$D$9,N($A58="Female")*101+Existing_Cohort!$B58+Existing_Cohort!AB$4-1,MATCH(AB$5, Mortality_Projection!$D$8:$BJ$8, 0)-1))</f>
        <v>8429.2011220952209</v>
      </c>
      <c r="AC58" s="67">
        <f ca="1">AB58*(1-OFFSET(Mortality_Projection!$D$9,N($A58="Female")*101+Existing_Cohort!$B58+Existing_Cohort!AC$4-1,MATCH(AC$5, Mortality_Projection!$D$8:$BJ$8, 0)-1))</f>
        <v>8051.1485373277028</v>
      </c>
      <c r="AD58" s="67">
        <f ca="1">AC58*(1-OFFSET(Mortality_Projection!$D$9,N($A58="Female")*101+Existing_Cohort!$B58+Existing_Cohort!AD$4-1,MATCH(AD$5, Mortality_Projection!$D$8:$BJ$8, 0)-1))</f>
        <v>7655.2259982784544</v>
      </c>
      <c r="AE58" s="67">
        <f ca="1">AD58*(1-OFFSET(Mortality_Projection!$D$9,N($A58="Female")*101+Existing_Cohort!$B58+Existing_Cohort!AE$4-1,MATCH(AE$5, Mortality_Projection!$D$8:$BJ$8, 0)-1))</f>
        <v>7243.2444036686657</v>
      </c>
      <c r="AF58" s="67">
        <f ca="1">AE58*(1-OFFSET(Mortality_Projection!$D$9,N($A58="Female")*101+Existing_Cohort!$B58+Existing_Cohort!AF$4-1,MATCH(AF$5, Mortality_Projection!$D$8:$BJ$8, 0)-1))</f>
        <v>6817.4164692877494</v>
      </c>
      <c r="AG58" s="67">
        <f ca="1">AF58*(1-OFFSET(Mortality_Projection!$D$9,N($A58="Female")*101+Existing_Cohort!$B58+Existing_Cohort!AG$4-1,MATCH(AG$5, Mortality_Projection!$D$8:$BJ$8, 0)-1))</f>
        <v>6380.3702959860411</v>
      </c>
      <c r="AH58" s="67">
        <f ca="1">AG58*(1-OFFSET(Mortality_Projection!$D$9,N($A58="Female")*101+Existing_Cohort!$B58+Existing_Cohort!AH$4-1,MATCH(AH$5, Mortality_Projection!$D$8:$BJ$8, 0)-1))</f>
        <v>5935.1764829321946</v>
      </c>
      <c r="AI58" s="67">
        <f ca="1">AH58*(1-OFFSET(Mortality_Projection!$D$9,N($A58="Female")*101+Existing_Cohort!$B58+Existing_Cohort!AI$4-1,MATCH(AI$5, Mortality_Projection!$D$8:$BJ$8, 0)-1))</f>
        <v>5485.2852281799851</v>
      </c>
      <c r="AJ58" s="67">
        <f ca="1">AI58*(1-OFFSET(Mortality_Projection!$D$9,N($A58="Female")*101+Existing_Cohort!$B58+Existing_Cohort!AJ$4-1,MATCH(AJ$5, Mortality_Projection!$D$8:$BJ$8, 0)-1))</f>
        <v>5034.4553970465522</v>
      </c>
      <c r="AK58" s="67">
        <f ca="1">AJ58*(1-OFFSET(Mortality_Projection!$D$9,N($A58="Female")*101+Existing_Cohort!$B58+Existing_Cohort!AK$4-1,MATCH(AK$5, Mortality_Projection!$D$8:$BJ$8, 0)-1))</f>
        <v>4586.6072052902737</v>
      </c>
      <c r="AL58" s="67">
        <f ca="1">AK58*(1-OFFSET(Mortality_Projection!$D$9,N($A58="Female")*101+Existing_Cohort!$B58+Existing_Cohort!AL$4-1,MATCH(AL$5, Mortality_Projection!$D$8:$BJ$8, 0)-1))</f>
        <v>4145.6929133050626</v>
      </c>
      <c r="AM58" s="67">
        <f ca="1">AL58*(1-OFFSET(Mortality_Projection!$D$9,N($A58="Female")*101+Existing_Cohort!$B58+Existing_Cohort!AM$4-1,MATCH(AM$5, Mortality_Projection!$D$8:$BJ$8, 0)-1))</f>
        <v>3715.5824926645955</v>
      </c>
      <c r="AN58" s="67">
        <f ca="1">AM58*(1-OFFSET(Mortality_Projection!$D$9,N($A58="Female")*101+Existing_Cohort!$B58+Existing_Cohort!AN$4-1,MATCH(AN$5, Mortality_Projection!$D$8:$BJ$8, 0)-1))</f>
        <v>3299.9553576971175</v>
      </c>
      <c r="AO58" s="67">
        <f ca="1">AN58*(1-OFFSET(Mortality_Projection!$D$9,N($A58="Female")*101+Existing_Cohort!$B58+Existing_Cohort!AO$4-1,MATCH(AO$5, Mortality_Projection!$D$8:$BJ$8, 0)-1))</f>
        <v>2902.2420814580942</v>
      </c>
      <c r="AP58" s="67">
        <f ca="1">AO58*(1-OFFSET(Mortality_Projection!$D$9,N($A58="Female")*101+Existing_Cohort!$B58+Existing_Cohort!AP$4-1,MATCH(AP$5, Mortality_Projection!$D$8:$BJ$8, 0)-1))</f>
        <v>2525.5786174482496</v>
      </c>
      <c r="AQ58" s="67">
        <f ca="1">AP58*(1-OFFSET(Mortality_Projection!$D$9,N($A58="Female")*101+Existing_Cohort!$B58+Existing_Cohort!AQ$4-1,MATCH(AQ$5, Mortality_Projection!$D$8:$BJ$8, 0)-1))</f>
        <v>2172.7755978153391</v>
      </c>
      <c r="AR58" s="67">
        <f ca="1">AQ58*(1-OFFSET(Mortality_Projection!$D$9,N($A58="Female")*101+Existing_Cohort!$B58+Existing_Cohort!AR$4-1,MATCH(AR$5, Mortality_Projection!$D$8:$BJ$8, 0)-1))</f>
        <v>1846.2723518757105</v>
      </c>
      <c r="AS58" s="67">
        <f ca="1">AR58*(1-OFFSET(Mortality_Projection!$D$9,N($A58="Female")*101+Existing_Cohort!$B58+Existing_Cohort!AS$4-1,MATCH(AS$5, Mortality_Projection!$D$8:$BJ$8, 0)-1))</f>
        <v>1548.0708090093578</v>
      </c>
      <c r="AT58" s="67">
        <f ca="1">AS58*(1-OFFSET(Mortality_Projection!$D$9,N($A58="Female")*101+Existing_Cohort!$B58+Existing_Cohort!AT$4-1,MATCH(AT$5, Mortality_Projection!$D$8:$BJ$8, 0)-1))</f>
        <v>1279.6419660691333</v>
      </c>
      <c r="AU58" s="67">
        <f ca="1">AT58*(1-OFFSET(Mortality_Projection!$D$9,N($A58="Female")*101+Existing_Cohort!$B58+Existing_Cohort!AU$4-1,MATCH(AU$5, Mortality_Projection!$D$8:$BJ$8, 0)-1))</f>
        <v>1041.8235875963405</v>
      </c>
      <c r="AV58" s="67">
        <f ca="1">AU58*(1-OFFSET(Mortality_Projection!$D$9,N($A58="Female")*101+Existing_Cohort!$B58+Existing_Cohort!AV$4-1,MATCH(AV$5, Mortality_Projection!$D$8:$BJ$8, 0)-1))</f>
        <v>834.72445854901048</v>
      </c>
      <c r="AW58" s="67">
        <f ca="1">AV58*(1-OFFSET(Mortality_Projection!$D$9,N($A58="Female")*101+Existing_Cohort!$B58+Existing_Cohort!AW$4-1,MATCH(AW$5, Mortality_Projection!$D$8:$BJ$8, 0)-1))</f>
        <v>657.67328158775115</v>
      </c>
      <c r="AX58" s="67">
        <f ca="1">AW58*(1-OFFSET(Mortality_Projection!$D$9,N($A58="Female")*101+Existing_Cohort!$B58+Existing_Cohort!AX$4-1,MATCH(AX$5, Mortality_Projection!$D$8:$BJ$8, 0)-1))</f>
        <v>509.2306766516844</v>
      </c>
      <c r="AY58" s="67">
        <f ca="1">AX58*(1-OFFSET(Mortality_Projection!$D$9,N($A58="Female")*101+Existing_Cohort!$B58+Existing_Cohort!AY$4-1,MATCH(AY$5, Mortality_Projection!$D$8:$BJ$8, 0)-1))</f>
        <v>387.27598159516373</v>
      </c>
      <c r="AZ58" s="67">
        <f ca="1">AY58*(1-OFFSET(Mortality_Projection!$D$9,N($A58="Female")*101+Existing_Cohort!$B58+Existing_Cohort!AZ$4-1,MATCH(AZ$5, Mortality_Projection!$D$8:$BJ$8, 0)-1))</f>
        <v>289.15953065600632</v>
      </c>
      <c r="BA58" s="179">
        <f ca="1">AZ58*(1-OFFSET(Mortality_Projection!$D$9,N($A58="Female")*101+Existing_Cohort!$B58+Existing_Cohort!BA$4-1,MATCH(BA$5, Mortality_Projection!$D$8:$BJ$8, 0)-1))</f>
        <v>289.05898509928636</v>
      </c>
      <c r="BC58" s="67">
        <f t="shared" ca="1" si="22"/>
        <v>62.620491798359581</v>
      </c>
    </row>
    <row r="59" spans="1:55" x14ac:dyDescent="0.35">
      <c r="A59" s="159" t="s">
        <v>31</v>
      </c>
      <c r="B59">
        <f t="shared" si="23"/>
        <v>53</v>
      </c>
      <c r="C59" s="67">
        <f ca="1">OFFSET(HIST_CHN_Population_Males!$L$17,MATCH(Input!$D$4,HIST_CHN_Population_Males!$K$18:$K$89,0), $B59)</f>
        <v>11728.9745</v>
      </c>
      <c r="D59" s="67">
        <f ca="1">C59*(1-OFFSET(Mortality_Projection!$D$9,N($A59="Female")*101+Existing_Cohort!$B59+Existing_Cohort!D$4-1,MATCH(D$5, Mortality_Projection!$D$8:$BJ$8, 0)-1))</f>
        <v>11665.844672908253</v>
      </c>
      <c r="E59" s="67">
        <f ca="1">D59*(1-OFFSET(Mortality_Projection!$D$9,N($A59="Female")*101+Existing_Cohort!$B59+Existing_Cohort!E$4-1,MATCH(E$5, Mortality_Projection!$D$8:$BJ$8, 0)-1))</f>
        <v>11598.94351315791</v>
      </c>
      <c r="F59" s="67">
        <f ca="1">E59*(1-OFFSET(Mortality_Projection!$D$9,N($A59="Female")*101+Existing_Cohort!$B59+Existing_Cohort!F$4-1,MATCH(F$5, Mortality_Projection!$D$8:$BJ$8, 0)-1))</f>
        <v>11528.339911955334</v>
      </c>
      <c r="G59" s="67">
        <f ca="1">F59*(1-OFFSET(Mortality_Projection!$D$9,N($A59="Female")*101+Existing_Cohort!$B59+Existing_Cohort!G$4-1,MATCH(G$5, Mortality_Projection!$D$8:$BJ$8, 0)-1))</f>
        <v>11454.07491323935</v>
      </c>
      <c r="H59" s="67">
        <f ca="1">G59*(1-OFFSET(Mortality_Projection!$D$9,N($A59="Female")*101+Existing_Cohort!$B59+Existing_Cohort!H$4-1,MATCH(H$5, Mortality_Projection!$D$8:$BJ$8, 0)-1))</f>
        <v>11375.947860345708</v>
      </c>
      <c r="I59" s="67">
        <f ca="1">H59*(1-OFFSET(Mortality_Projection!$D$9,N($A59="Female")*101+Existing_Cohort!$B59+Existing_Cohort!I$4-1,MATCH(I$5, Mortality_Projection!$D$8:$BJ$8, 0)-1))</f>
        <v>11293.483052076768</v>
      </c>
      <c r="J59" s="67">
        <f ca="1">I59*(1-OFFSET(Mortality_Projection!$D$9,N($A59="Female")*101+Existing_Cohort!$B59+Existing_Cohort!J$4-1,MATCH(J$5, Mortality_Projection!$D$8:$BJ$8, 0)-1))</f>
        <v>11205.964729821912</v>
      </c>
      <c r="K59" s="67">
        <f ca="1">J59*(1-OFFSET(Mortality_Projection!$D$9,N($A59="Female")*101+Existing_Cohort!$B59+Existing_Cohort!K$4-1,MATCH(K$5, Mortality_Projection!$D$8:$BJ$8, 0)-1))</f>
        <v>11112.379885216707</v>
      </c>
      <c r="L59" s="67">
        <f ca="1">K59*(1-OFFSET(Mortality_Projection!$D$9,N($A59="Female")*101+Existing_Cohort!$B59+Existing_Cohort!L$4-1,MATCH(L$5, Mortality_Projection!$D$8:$BJ$8, 0)-1))</f>
        <v>11011.591399153382</v>
      </c>
      <c r="M59" s="67">
        <f ca="1">L59*(1-OFFSET(Mortality_Projection!$D$9,N($A59="Female")*101+Existing_Cohort!$B59+Existing_Cohort!M$4-1,MATCH(M$5, Mortality_Projection!$D$8:$BJ$8, 0)-1))</f>
        <v>10902.429026428545</v>
      </c>
      <c r="N59" s="67">
        <f ca="1">M59*(1-OFFSET(Mortality_Projection!$D$9,N($A59="Female")*101+Existing_Cohort!$B59+Existing_Cohort!N$4-1,MATCH(N$5, Mortality_Projection!$D$8:$BJ$8, 0)-1))</f>
        <v>10783.774270849372</v>
      </c>
      <c r="O59" s="67">
        <f ca="1">N59*(1-OFFSET(Mortality_Projection!$D$9,N($A59="Female")*101+Existing_Cohort!$B59+Existing_Cohort!O$4-1,MATCH(O$5, Mortality_Projection!$D$8:$BJ$8, 0)-1))</f>
        <v>10654.516592655311</v>
      </c>
      <c r="P59" s="67">
        <f ca="1">O59*(1-OFFSET(Mortality_Projection!$D$9,N($A59="Female")*101+Existing_Cohort!$B59+Existing_Cohort!P$4-1,MATCH(P$5, Mortality_Projection!$D$8:$BJ$8, 0)-1))</f>
        <v>10513.536236152615</v>
      </c>
      <c r="Q59" s="67">
        <f ca="1">P59*(1-OFFSET(Mortality_Projection!$D$9,N($A59="Female")*101+Existing_Cohort!$B59+Existing_Cohort!Q$4-1,MATCH(Q$5, Mortality_Projection!$D$8:$BJ$8, 0)-1))</f>
        <v>10359.630933100912</v>
      </c>
      <c r="R59" s="67">
        <f ca="1">Q59*(1-OFFSET(Mortality_Projection!$D$9,N($A59="Female")*101+Existing_Cohort!$B59+Existing_Cohort!R$4-1,MATCH(R$5, Mortality_Projection!$D$8:$BJ$8, 0)-1))</f>
        <v>10191.502294101258</v>
      </c>
      <c r="S59" s="67">
        <f ca="1">R59*(1-OFFSET(Mortality_Projection!$D$9,N($A59="Female")*101+Existing_Cohort!$B59+Existing_Cohort!S$4-1,MATCH(S$5, Mortality_Projection!$D$8:$BJ$8, 0)-1))</f>
        <v>10007.787318551964</v>
      </c>
      <c r="T59" s="67">
        <f ca="1">S59*(1-OFFSET(Mortality_Projection!$D$9,N($A59="Female")*101+Existing_Cohort!$B59+Existing_Cohort!T$4-1,MATCH(T$5, Mortality_Projection!$D$8:$BJ$8, 0)-1))</f>
        <v>9807.0966914123874</v>
      </c>
      <c r="U59" s="67">
        <f ca="1">T59*(1-OFFSET(Mortality_Projection!$D$9,N($A59="Female")*101+Existing_Cohort!$B59+Existing_Cohort!U$4-1,MATCH(U$5, Mortality_Projection!$D$8:$BJ$8, 0)-1))</f>
        <v>9588.1318903703705</v>
      </c>
      <c r="V59" s="67">
        <f ca="1">U59*(1-OFFSET(Mortality_Projection!$D$9,N($A59="Female")*101+Existing_Cohort!$B59+Existing_Cohort!V$4-1,MATCH(V$5, Mortality_Projection!$D$8:$BJ$8, 0)-1))</f>
        <v>9349.811126034092</v>
      </c>
      <c r="W59" s="67">
        <f ca="1">V59*(1-OFFSET(Mortality_Projection!$D$9,N($A59="Female")*101+Existing_Cohort!$B59+Existing_Cohort!W$4-1,MATCH(W$5, Mortality_Projection!$D$8:$BJ$8, 0)-1))</f>
        <v>9091.3979090976318</v>
      </c>
      <c r="X59" s="67">
        <f ca="1">W59*(1-OFFSET(Mortality_Projection!$D$9,N($A59="Female")*101+Existing_Cohort!$B59+Existing_Cohort!X$4-1,MATCH(X$5, Mortality_Projection!$D$8:$BJ$8, 0)-1))</f>
        <v>8812.546333266615</v>
      </c>
      <c r="Y59" s="67">
        <f ca="1">X59*(1-OFFSET(Mortality_Projection!$D$9,N($A59="Female")*101+Existing_Cohort!$B59+Existing_Cohort!Y$4-1,MATCH(Y$5, Mortality_Projection!$D$8:$BJ$8, 0)-1))</f>
        <v>8513.3042422794279</v>
      </c>
      <c r="Z59" s="67">
        <f ca="1">Y59*(1-OFFSET(Mortality_Projection!$D$9,N($A59="Female")*101+Existing_Cohort!$B59+Existing_Cohort!Z$4-1,MATCH(Z$5, Mortality_Projection!$D$8:$BJ$8, 0)-1))</f>
        <v>8194.1085850164509</v>
      </c>
      <c r="AA59" s="67">
        <f ca="1">Z59*(1-OFFSET(Mortality_Projection!$D$9,N($A59="Female")*101+Existing_Cohort!$B59+Existing_Cohort!AA$4-1,MATCH(AA$5, Mortality_Projection!$D$8:$BJ$8, 0)-1))</f>
        <v>7855.7429926203922</v>
      </c>
      <c r="AB59" s="67">
        <f ca="1">AA59*(1-OFFSET(Mortality_Projection!$D$9,N($A59="Female")*101+Existing_Cohort!$B59+Existing_Cohort!AB$4-1,MATCH(AB$5, Mortality_Projection!$D$8:$BJ$8, 0)-1))</f>
        <v>7499.3112380585862</v>
      </c>
      <c r="AC59" s="67">
        <f ca="1">AB59*(1-OFFSET(Mortality_Projection!$D$9,N($A59="Female")*101+Existing_Cohort!$B59+Existing_Cohort!AC$4-1,MATCH(AC$5, Mortality_Projection!$D$8:$BJ$8, 0)-1))</f>
        <v>7126.2354273974361</v>
      </c>
      <c r="AD59" s="67">
        <f ca="1">AC59*(1-OFFSET(Mortality_Projection!$D$9,N($A59="Female")*101+Existing_Cohort!$B59+Existing_Cohort!AD$4-1,MATCH(AD$5, Mortality_Projection!$D$8:$BJ$8, 0)-1))</f>
        <v>6738.2608310097294</v>
      </c>
      <c r="AE59" s="67">
        <f ca="1">AD59*(1-OFFSET(Mortality_Projection!$D$9,N($A59="Female")*101+Existing_Cohort!$B59+Existing_Cohort!AE$4-1,MATCH(AE$5, Mortality_Projection!$D$8:$BJ$8, 0)-1))</f>
        <v>6337.512102882486</v>
      </c>
      <c r="AF59" s="67">
        <f ca="1">AE59*(1-OFFSET(Mortality_Projection!$D$9,N($A59="Female")*101+Existing_Cohort!$B59+Existing_Cohort!AF$4-1,MATCH(AF$5, Mortality_Projection!$D$8:$BJ$8, 0)-1))</f>
        <v>5926.5047185875756</v>
      </c>
      <c r="AG59" s="67">
        <f ca="1">AF59*(1-OFFSET(Mortality_Projection!$D$9,N($A59="Female")*101+Existing_Cohort!$B59+Existing_Cohort!AG$4-1,MATCH(AG$5, Mortality_Projection!$D$8:$BJ$8, 0)-1))</f>
        <v>5508.1687599112693</v>
      </c>
      <c r="AH59" s="67">
        <f ca="1">AG59*(1-OFFSET(Mortality_Projection!$D$9,N($A59="Female")*101+Existing_Cohort!$B59+Existing_Cohort!AH$4-1,MATCH(AH$5, Mortality_Projection!$D$8:$BJ$8, 0)-1))</f>
        <v>5085.7876588031495</v>
      </c>
      <c r="AI59" s="67">
        <f ca="1">AH59*(1-OFFSET(Mortality_Projection!$D$9,N($A59="Female")*101+Existing_Cohort!$B59+Existing_Cohort!AI$4-1,MATCH(AI$5, Mortality_Projection!$D$8:$BJ$8, 0)-1))</f>
        <v>4662.92924146317</v>
      </c>
      <c r="AJ59" s="67">
        <f ca="1">AI59*(1-OFFSET(Mortality_Projection!$D$9,N($A59="Female")*101+Existing_Cohort!$B59+Existing_Cohort!AJ$4-1,MATCH(AJ$5, Mortality_Projection!$D$8:$BJ$8, 0)-1))</f>
        <v>4243.3050871137357</v>
      </c>
      <c r="AK59" s="67">
        <f ca="1">AJ59*(1-OFFSET(Mortality_Projection!$D$9,N($A59="Female")*101+Existing_Cohort!$B59+Existing_Cohort!AK$4-1,MATCH(AK$5, Mortality_Projection!$D$8:$BJ$8, 0)-1))</f>
        <v>3830.6471414081393</v>
      </c>
      <c r="AL59" s="67">
        <f ca="1">AK59*(1-OFFSET(Mortality_Projection!$D$9,N($A59="Female")*101+Existing_Cohort!$B59+Existing_Cohort!AL$4-1,MATCH(AL$5, Mortality_Projection!$D$8:$BJ$8, 0)-1))</f>
        <v>3428.5987666736482</v>
      </c>
      <c r="AM59" s="67">
        <f ca="1">AL59*(1-OFFSET(Mortality_Projection!$D$9,N($A59="Female")*101+Existing_Cohort!$B59+Existing_Cohort!AM$4-1,MATCH(AM$5, Mortality_Projection!$D$8:$BJ$8, 0)-1))</f>
        <v>3040.6119432756313</v>
      </c>
      <c r="AN59" s="67">
        <f ca="1">AM59*(1-OFFSET(Mortality_Projection!$D$9,N($A59="Female")*101+Existing_Cohort!$B59+Existing_Cohort!AN$4-1,MATCH(AN$5, Mortality_Projection!$D$8:$BJ$8, 0)-1))</f>
        <v>2669.8916608716199</v>
      </c>
      <c r="AO59" s="67">
        <f ca="1">AN59*(1-OFFSET(Mortality_Projection!$D$9,N($A59="Female")*101+Existing_Cohort!$B59+Existing_Cohort!AO$4-1,MATCH(AO$5, Mortality_Projection!$D$8:$BJ$8, 0)-1))</f>
        <v>2319.352271014458</v>
      </c>
      <c r="AP59" s="67">
        <f ca="1">AO59*(1-OFFSET(Mortality_Projection!$D$9,N($A59="Female")*101+Existing_Cohort!$B59+Existing_Cohort!AP$4-1,MATCH(AP$5, Mortality_Projection!$D$8:$BJ$8, 0)-1))</f>
        <v>1991.5881256282462</v>
      </c>
      <c r="AQ59" s="67">
        <f ca="1">AP59*(1-OFFSET(Mortality_Projection!$D$9,N($A59="Female")*101+Existing_Cohort!$B59+Existing_Cohort!AQ$4-1,MATCH(AQ$5, Mortality_Projection!$D$8:$BJ$8, 0)-1))</f>
        <v>1688.8302267158608</v>
      </c>
      <c r="AR59" s="67">
        <f ca="1">AQ59*(1-OFFSET(Mortality_Projection!$D$9,N($A59="Female")*101+Existing_Cohort!$B59+Existing_Cohort!AR$4-1,MATCH(AR$5, Mortality_Projection!$D$8:$BJ$8, 0)-1))</f>
        <v>1412.8846482161443</v>
      </c>
      <c r="AS59" s="67">
        <f ca="1">AR59*(1-OFFSET(Mortality_Projection!$D$9,N($A59="Female")*101+Existing_Cohort!$B59+Existing_Cohort!AS$4-1,MATCH(AS$5, Mortality_Projection!$D$8:$BJ$8, 0)-1))</f>
        <v>1165.0463658755455</v>
      </c>
      <c r="AT59" s="67">
        <f ca="1">AS59*(1-OFFSET(Mortality_Projection!$D$9,N($A59="Female")*101+Existing_Cohort!$B59+Existing_Cohort!AT$4-1,MATCH(AT$5, Mortality_Projection!$D$8:$BJ$8, 0)-1))</f>
        <v>946.00634353652561</v>
      </c>
      <c r="AU59" s="67">
        <f ca="1">AT59*(1-OFFSET(Mortality_Projection!$D$9,N($A59="Female")*101+Existing_Cohort!$B59+Existing_Cohort!AU$4-1,MATCH(AU$5, Mortality_Projection!$D$8:$BJ$8, 0)-1))</f>
        <v>755.76650813707874</v>
      </c>
      <c r="AV59" s="67">
        <f ca="1">AU59*(1-OFFSET(Mortality_Projection!$D$9,N($A59="Female")*101+Existing_Cohort!$B59+Existing_Cohort!AV$4-1,MATCH(AV$5, Mortality_Projection!$D$8:$BJ$8, 0)-1))</f>
        <v>593.59795290792545</v>
      </c>
      <c r="AW59" s="67">
        <f ca="1">AV59*(1-OFFSET(Mortality_Projection!$D$9,N($A59="Female")*101+Existing_Cohort!$B59+Existing_Cohort!AW$4-1,MATCH(AW$5, Mortality_Projection!$D$8:$BJ$8, 0)-1))</f>
        <v>458.05901157684275</v>
      </c>
      <c r="AX59" s="67">
        <f ca="1">AW59*(1-OFFSET(Mortality_Projection!$D$9,N($A59="Female")*101+Existing_Cohort!$B59+Existing_Cohort!AX$4-1,MATCH(AX$5, Mortality_Projection!$D$8:$BJ$8, 0)-1))</f>
        <v>347.0830991582975</v>
      </c>
      <c r="AY59" s="67">
        <f ca="1">AX59*(1-OFFSET(Mortality_Projection!$D$9,N($A59="Female")*101+Existing_Cohort!$B59+Existing_Cohort!AY$4-1,MATCH(AY$5, Mortality_Projection!$D$8:$BJ$8, 0)-1))</f>
        <v>258.12652276264902</v>
      </c>
      <c r="AZ59" s="67">
        <f ca="1">AY59*(1-OFFSET(Mortality_Projection!$D$9,N($A59="Female")*101+Existing_Cohort!$B59+Existing_Cohort!AZ$4-1,MATCH(AZ$5, Mortality_Projection!$D$8:$BJ$8, 0)-1))</f>
        <v>258.03572370748452</v>
      </c>
      <c r="BA59" s="179">
        <f ca="1">AZ59*(1-OFFSET(Mortality_Projection!$D$9,N($A59="Female")*101+Existing_Cohort!$B59+Existing_Cohort!BA$4-1,MATCH(BA$5, Mortality_Projection!$D$8:$BJ$8, 0)-1))</f>
        <v>257.96973367212161</v>
      </c>
      <c r="BC59" s="67">
        <f t="shared" ca="1" si="22"/>
        <v>63.129827091746847</v>
      </c>
    </row>
    <row r="60" spans="1:55" x14ac:dyDescent="0.35">
      <c r="A60" s="159" t="s">
        <v>31</v>
      </c>
      <c r="B60">
        <f t="shared" si="23"/>
        <v>54</v>
      </c>
      <c r="C60" s="67">
        <f ca="1">OFFSET(HIST_CHN_Population_Males!$L$17,MATCH(Input!$D$4,HIST_CHN_Population_Males!$K$18:$K$89,0), $B60)</f>
        <v>11094.541499999999</v>
      </c>
      <c r="D60" s="67">
        <f ca="1">C60*(1-OFFSET(Mortality_Projection!$D$9,N($A60="Female")*101+Existing_Cohort!$B60+Existing_Cohort!D$4-1,MATCH(D$5, Mortality_Projection!$D$8:$BJ$8, 0)-1))</f>
        <v>11030.17644537323</v>
      </c>
      <c r="E60" s="67">
        <f ca="1">D60*(1-OFFSET(Mortality_Projection!$D$9,N($A60="Female")*101+Existing_Cohort!$B60+Existing_Cohort!E$4-1,MATCH(E$5, Mortality_Projection!$D$8:$BJ$8, 0)-1))</f>
        <v>10962.253860384799</v>
      </c>
      <c r="F60" s="67">
        <f ca="1">E60*(1-OFFSET(Mortality_Projection!$D$9,N($A60="Female")*101+Existing_Cohort!$B60+Existing_Cohort!F$4-1,MATCH(F$5, Mortality_Projection!$D$8:$BJ$8, 0)-1))</f>
        <v>10890.814001797542</v>
      </c>
      <c r="G60" s="67">
        <f ca="1">F60*(1-OFFSET(Mortality_Projection!$D$9,N($A60="Female")*101+Existing_Cohort!$B60+Existing_Cohort!G$4-1,MATCH(G$5, Mortality_Projection!$D$8:$BJ$8, 0)-1))</f>
        <v>10815.664675709118</v>
      </c>
      <c r="H60" s="67">
        <f ca="1">G60*(1-OFFSET(Mortality_Projection!$D$9,N($A60="Female")*101+Existing_Cohort!$B60+Existing_Cohort!H$4-1,MATCH(H$5, Mortality_Projection!$D$8:$BJ$8, 0)-1))</f>
        <v>10736.349260663252</v>
      </c>
      <c r="I60" s="67">
        <f ca="1">H60*(1-OFFSET(Mortality_Projection!$D$9,N($A60="Female")*101+Existing_Cohort!$B60+Existing_Cohort!I$4-1,MATCH(I$5, Mortality_Projection!$D$8:$BJ$8, 0)-1))</f>
        <v>10652.180479863191</v>
      </c>
      <c r="J60" s="67">
        <f ca="1">I60*(1-OFFSET(Mortality_Projection!$D$9,N($A60="Female")*101+Existing_Cohort!$B60+Existing_Cohort!J$4-1,MATCH(J$5, Mortality_Projection!$D$8:$BJ$8, 0)-1))</f>
        <v>10562.185535093671</v>
      </c>
      <c r="K60" s="67">
        <f ca="1">J60*(1-OFFSET(Mortality_Projection!$D$9,N($A60="Female")*101+Existing_Cohort!$B60+Existing_Cohort!K$4-1,MATCH(K$5, Mortality_Projection!$D$8:$BJ$8, 0)-1))</f>
        <v>10465.272775465743</v>
      </c>
      <c r="L60" s="67">
        <f ca="1">K60*(1-OFFSET(Mortality_Projection!$D$9,N($A60="Female")*101+Existing_Cohort!$B60+Existing_Cohort!L$4-1,MATCH(L$5, Mortality_Projection!$D$8:$BJ$8, 0)-1))</f>
        <v>10360.31931610555</v>
      </c>
      <c r="M60" s="67">
        <f ca="1">L60*(1-OFFSET(Mortality_Projection!$D$9,N($A60="Female")*101+Existing_Cohort!$B60+Existing_Cohort!M$4-1,MATCH(M$5, Mortality_Projection!$D$8:$BJ$8, 0)-1))</f>
        <v>10246.25275507607</v>
      </c>
      <c r="N60" s="67">
        <f ca="1">M60*(1-OFFSET(Mortality_Projection!$D$9,N($A60="Female")*101+Existing_Cohort!$B60+Existing_Cohort!N$4-1,MATCH(N$5, Mortality_Projection!$D$8:$BJ$8, 0)-1))</f>
        <v>10122.009176081381</v>
      </c>
      <c r="O60" s="67">
        <f ca="1">N60*(1-OFFSET(Mortality_Projection!$D$9,N($A60="Female")*101+Existing_Cohort!$B60+Existing_Cohort!O$4-1,MATCH(O$5, Mortality_Projection!$D$8:$BJ$8, 0)-1))</f>
        <v>9986.5167848675101</v>
      </c>
      <c r="P60" s="67">
        <f ca="1">O60*(1-OFFSET(Mortality_Projection!$D$9,N($A60="Female")*101+Existing_Cohort!$B60+Existing_Cohort!P$4-1,MATCH(P$5, Mortality_Projection!$D$8:$BJ$8, 0)-1))</f>
        <v>9838.6256535570246</v>
      </c>
      <c r="Q60" s="67">
        <f ca="1">P60*(1-OFFSET(Mortality_Projection!$D$9,N($A60="Female")*101+Existing_Cohort!$B60+Existing_Cohort!Q$4-1,MATCH(Q$5, Mortality_Projection!$D$8:$BJ$8, 0)-1))</f>
        <v>9677.0949158232652</v>
      </c>
      <c r="R60" s="67">
        <f ca="1">Q60*(1-OFFSET(Mortality_Projection!$D$9,N($A60="Female")*101+Existing_Cohort!$B60+Existing_Cohort!R$4-1,MATCH(R$5, Mortality_Projection!$D$8:$BJ$8, 0)-1))</f>
        <v>9500.6233741060496</v>
      </c>
      <c r="S60" s="67">
        <f ca="1">R60*(1-OFFSET(Mortality_Projection!$D$9,N($A60="Female")*101+Existing_Cohort!$B60+Existing_Cohort!S$4-1,MATCH(S$5, Mortality_Projection!$D$8:$BJ$8, 0)-1))</f>
        <v>9307.8866597560082</v>
      </c>
      <c r="T60" s="67">
        <f ca="1">S60*(1-OFFSET(Mortality_Projection!$D$9,N($A60="Female")*101+Existing_Cohort!$B60+Existing_Cohort!T$4-1,MATCH(T$5, Mortality_Projection!$D$8:$BJ$8, 0)-1))</f>
        <v>9097.6500897797414</v>
      </c>
      <c r="U60" s="67">
        <f ca="1">T60*(1-OFFSET(Mortality_Projection!$D$9,N($A60="Female")*101+Existing_Cohort!$B60+Existing_Cohort!U$4-1,MATCH(U$5, Mortality_Projection!$D$8:$BJ$8, 0)-1))</f>
        <v>8868.8899047266896</v>
      </c>
      <c r="V60" s="67">
        <f ca="1">U60*(1-OFFSET(Mortality_Projection!$D$9,N($A60="Female")*101+Existing_Cohort!$B60+Existing_Cohort!V$4-1,MATCH(V$5, Mortality_Projection!$D$8:$BJ$8, 0)-1))</f>
        <v>8620.9168598465949</v>
      </c>
      <c r="W60" s="67">
        <f ca="1">V60*(1-OFFSET(Mortality_Projection!$D$9,N($A60="Female")*101+Existing_Cohort!$B60+Existing_Cohort!W$4-1,MATCH(W$5, Mortality_Projection!$D$8:$BJ$8, 0)-1))</f>
        <v>8353.4196724448084</v>
      </c>
      <c r="X60" s="67">
        <f ca="1">W60*(1-OFFSET(Mortality_Projection!$D$9,N($A60="Female")*101+Existing_Cohort!$B60+Existing_Cohort!X$4-1,MATCH(X$5, Mortality_Projection!$D$8:$BJ$8, 0)-1))</f>
        <v>8066.4679113441307</v>
      </c>
      <c r="Y60" s="67">
        <f ca="1">X60*(1-OFFSET(Mortality_Projection!$D$9,N($A60="Female")*101+Existing_Cohort!$B60+Existing_Cohort!Y$4-1,MATCH(Y$5, Mortality_Projection!$D$8:$BJ$8, 0)-1))</f>
        <v>7760.5072741442082</v>
      </c>
      <c r="Z60" s="67">
        <f ca="1">Y60*(1-OFFSET(Mortality_Projection!$D$9,N($A60="Female")*101+Existing_Cohort!$B60+Existing_Cohort!Z$4-1,MATCH(Z$5, Mortality_Projection!$D$8:$BJ$8, 0)-1))</f>
        <v>7436.3185418613066</v>
      </c>
      <c r="AA60" s="67">
        <f ca="1">Z60*(1-OFFSET(Mortality_Projection!$D$9,N($A60="Female")*101+Existing_Cohort!$B60+Existing_Cohort!AA$4-1,MATCH(AA$5, Mortality_Projection!$D$8:$BJ$8, 0)-1))</f>
        <v>7094.9917073928464</v>
      </c>
      <c r="AB60" s="67">
        <f ca="1">AA60*(1-OFFSET(Mortality_Projection!$D$9,N($A60="Female")*101+Existing_Cohort!$B60+Existing_Cohort!AB$4-1,MATCH(AB$5, Mortality_Projection!$D$8:$BJ$8, 0)-1))</f>
        <v>6737.9237067901468</v>
      </c>
      <c r="AC60" s="67">
        <f ca="1">AB60*(1-OFFSET(Mortality_Projection!$D$9,N($A60="Female")*101+Existing_Cohort!$B60+Existing_Cohort!AC$4-1,MATCH(AC$5, Mortality_Projection!$D$8:$BJ$8, 0)-1))</f>
        <v>6366.8223521956998</v>
      </c>
      <c r="AD60" s="67">
        <f ca="1">AC60*(1-OFFSET(Mortality_Projection!$D$9,N($A60="Female")*101+Existing_Cohort!$B60+Existing_Cohort!AD$4-1,MATCH(AD$5, Mortality_Projection!$D$8:$BJ$8, 0)-1))</f>
        <v>5983.7591866224302</v>
      </c>
      <c r="AE60" s="67">
        <f ca="1">AD60*(1-OFFSET(Mortality_Projection!$D$9,N($A60="Female")*101+Existing_Cohort!$B60+Existing_Cohort!AE$4-1,MATCH(AE$5, Mortality_Projection!$D$8:$BJ$8, 0)-1))</f>
        <v>5591.1791090503821</v>
      </c>
      <c r="AF60" s="67">
        <f ca="1">AE60*(1-OFFSET(Mortality_Projection!$D$9,N($A60="Female")*101+Existing_Cohort!$B60+Existing_Cohort!AF$4-1,MATCH(AF$5, Mortality_Projection!$D$8:$BJ$8, 0)-1))</f>
        <v>5191.9214158564964</v>
      </c>
      <c r="AG60" s="67">
        <f ca="1">AF60*(1-OFFSET(Mortality_Projection!$D$9,N($A60="Female")*101+Existing_Cohort!$B60+Existing_Cohort!AG$4-1,MATCH(AG$5, Mortality_Projection!$D$8:$BJ$8, 0)-1))</f>
        <v>4789.1592412545842</v>
      </c>
      <c r="AH60" s="67">
        <f ca="1">AG60*(1-OFFSET(Mortality_Projection!$D$9,N($A60="Female")*101+Existing_Cohort!$B60+Existing_Cohort!AH$4-1,MATCH(AH$5, Mortality_Projection!$D$8:$BJ$8, 0)-1))</f>
        <v>4386.3315099191313</v>
      </c>
      <c r="AI60" s="67">
        <f ca="1">AH60*(1-OFFSET(Mortality_Projection!$D$9,N($A60="Female")*101+Existing_Cohort!$B60+Existing_Cohort!AI$4-1,MATCH(AI$5, Mortality_Projection!$D$8:$BJ$8, 0)-1))</f>
        <v>3987.0065728957966</v>
      </c>
      <c r="AJ60" s="67">
        <f ca="1">AI60*(1-OFFSET(Mortality_Projection!$D$9,N($A60="Female")*101+Existing_Cohort!$B60+Existing_Cohort!AJ$4-1,MATCH(AJ$5, Mortality_Projection!$D$8:$BJ$8, 0)-1))</f>
        <v>3594.7626426673241</v>
      </c>
      <c r="AK60" s="67">
        <f ca="1">AJ60*(1-OFFSET(Mortality_Projection!$D$9,N($A60="Female")*101+Existing_Cohort!$B60+Existing_Cohort!AK$4-1,MATCH(AK$5, Mortality_Projection!$D$8:$BJ$8, 0)-1))</f>
        <v>3213.0823750868703</v>
      </c>
      <c r="AL60" s="67">
        <f ca="1">AK60*(1-OFFSET(Mortality_Projection!$D$9,N($A60="Female")*101+Existing_Cohort!$B60+Existing_Cohort!AL$4-1,MATCH(AL$5, Mortality_Projection!$D$8:$BJ$8, 0)-1))</f>
        <v>2845.2537716676411</v>
      </c>
      <c r="AM60" s="67">
        <f ca="1">AL60*(1-OFFSET(Mortality_Projection!$D$9,N($A60="Female")*101+Existing_Cohort!$B60+Existing_Cohort!AM$4-1,MATCH(AM$5, Mortality_Projection!$D$8:$BJ$8, 0)-1))</f>
        <v>2494.3163473353911</v>
      </c>
      <c r="AN60" s="67">
        <f ca="1">AM60*(1-OFFSET(Mortality_Projection!$D$9,N($A60="Female")*101+Existing_Cohort!$B60+Existing_Cohort!AN$4-1,MATCH(AN$5, Mortality_Projection!$D$8:$BJ$8, 0)-1))</f>
        <v>2163.0189326032755</v>
      </c>
      <c r="AO60" s="67">
        <f ca="1">AN60*(1-OFFSET(Mortality_Projection!$D$9,N($A60="Female")*101+Existing_Cohort!$B60+Existing_Cohort!AO$4-1,MATCH(AO$5, Mortality_Projection!$D$8:$BJ$8, 0)-1))</f>
        <v>1853.7912433861727</v>
      </c>
      <c r="AP60" s="67">
        <f ca="1">AO60*(1-OFFSET(Mortality_Projection!$D$9,N($A60="Female")*101+Existing_Cohort!$B60+Existing_Cohort!AP$4-1,MATCH(AP$5, Mortality_Projection!$D$8:$BJ$8, 0)-1))</f>
        <v>1568.7024754219192</v>
      </c>
      <c r="AQ60" s="67">
        <f ca="1">AP60*(1-OFFSET(Mortality_Projection!$D$9,N($A60="Female")*101+Existing_Cohort!$B60+Existing_Cohort!AQ$4-1,MATCH(AQ$5, Mortality_Projection!$D$8:$BJ$8, 0)-1))</f>
        <v>1309.4031693314712</v>
      </c>
      <c r="AR60" s="67">
        <f ca="1">AQ60*(1-OFFSET(Mortality_Projection!$D$9,N($A60="Female")*101+Existing_Cohort!$B60+Existing_Cohort!AR$4-1,MATCH(AR$5, Mortality_Projection!$D$8:$BJ$8, 0)-1))</f>
        <v>1077.0447580750067</v>
      </c>
      <c r="AS60" s="67">
        <f ca="1">AR60*(1-OFFSET(Mortality_Projection!$D$9,N($A60="Female")*101+Existing_Cohort!$B60+Existing_Cohort!AS$4-1,MATCH(AS$5, Mortality_Projection!$D$8:$BJ$8, 0)-1))</f>
        <v>872.19410950736881</v>
      </c>
      <c r="AT60" s="67">
        <f ca="1">AS60*(1-OFFSET(Mortality_Projection!$D$9,N($A60="Female")*101+Existing_Cohort!$B60+Existing_Cohort!AT$4-1,MATCH(AT$5, Mortality_Projection!$D$8:$BJ$8, 0)-1))</f>
        <v>694.7572310757339</v>
      </c>
      <c r="AU60" s="67">
        <f ca="1">AT60*(1-OFFSET(Mortality_Projection!$D$9,N($A60="Female")*101+Existing_Cohort!$B60+Existing_Cohort!AU$4-1,MATCH(AU$5, Mortality_Projection!$D$8:$BJ$8, 0)-1))</f>
        <v>543.94540194530907</v>
      </c>
      <c r="AV60" s="67">
        <f ca="1">AU60*(1-OFFSET(Mortality_Projection!$D$9,N($A60="Female")*101+Existing_Cohort!$B60+Existing_Cohort!AV$4-1,MATCH(AV$5, Mortality_Projection!$D$8:$BJ$8, 0)-1))</f>
        <v>418.29892062171251</v>
      </c>
      <c r="AW60" s="67">
        <f ca="1">AV60*(1-OFFSET(Mortality_Projection!$D$9,N($A60="Female")*101+Existing_Cohort!$B60+Existing_Cohort!AW$4-1,MATCH(AW$5, Mortality_Projection!$D$8:$BJ$8, 0)-1))</f>
        <v>315.77685139858482</v>
      </c>
      <c r="AX60" s="67">
        <f ca="1">AW60*(1-OFFSET(Mortality_Projection!$D$9,N($A60="Female")*101+Existing_Cohort!$B60+Existing_Cohort!AX$4-1,MATCH(AX$5, Mortality_Projection!$D$8:$BJ$8, 0)-1))</f>
        <v>233.90243639569164</v>
      </c>
      <c r="AY60" s="67">
        <f ca="1">AX60*(1-OFFSET(Mortality_Projection!$D$9,N($A60="Female")*101+Existing_Cohort!$B60+Existing_Cohort!AY$4-1,MATCH(AY$5, Mortality_Projection!$D$8:$BJ$8, 0)-1))</f>
        <v>233.8192012449766</v>
      </c>
      <c r="AZ60" s="67">
        <f ca="1">AY60*(1-OFFSET(Mortality_Projection!$D$9,N($A60="Female")*101+Existing_Cohort!$B60+Existing_Cohort!AZ$4-1,MATCH(AZ$5, Mortality_Projection!$D$8:$BJ$8, 0)-1))</f>
        <v>233.75870867659691</v>
      </c>
      <c r="BA60" s="179">
        <f ca="1">AZ60*(1-OFFSET(Mortality_Projection!$D$9,N($A60="Female")*101+Existing_Cohort!$B60+Existing_Cohort!BA$4-1,MATCH(BA$5, Mortality_Projection!$D$8:$BJ$8, 0)-1))</f>
        <v>233.71452809966198</v>
      </c>
      <c r="BC60" s="67">
        <f t="shared" ca="1" si="22"/>
        <v>64.365054626769052</v>
      </c>
    </row>
    <row r="61" spans="1:55" x14ac:dyDescent="0.35">
      <c r="A61" s="159" t="s">
        <v>31</v>
      </c>
      <c r="B61">
        <f t="shared" si="23"/>
        <v>55</v>
      </c>
      <c r="C61" s="67">
        <f ca="1">OFFSET(HIST_CHN_Population_Males!$L$17,MATCH(Input!$D$4,HIST_CHN_Population_Males!$K$18:$K$89,0), $B61)</f>
        <v>11453.316500000001</v>
      </c>
      <c r="D61" s="67">
        <f ca="1">C61*(1-OFFSET(Mortality_Projection!$D$9,N($A61="Female")*101+Existing_Cohort!$B61+Existing_Cohort!D$4-1,MATCH(D$5, Mortality_Projection!$D$8:$BJ$8, 0)-1))</f>
        <v>11381.967755623706</v>
      </c>
      <c r="E61" s="67">
        <f ca="1">D61*(1-OFFSET(Mortality_Projection!$D$9,N($A61="Female")*101+Existing_Cohort!$B61+Existing_Cohort!E$4-1,MATCH(E$5, Mortality_Projection!$D$8:$BJ$8, 0)-1))</f>
        <v>11306.929728290253</v>
      </c>
      <c r="F61" s="67">
        <f ca="1">E61*(1-OFFSET(Mortality_Projection!$D$9,N($A61="Female")*101+Existing_Cohort!$B61+Existing_Cohort!F$4-1,MATCH(F$5, Mortality_Projection!$D$8:$BJ$8, 0)-1))</f>
        <v>11228.001424673905</v>
      </c>
      <c r="G61" s="67">
        <f ca="1">F61*(1-OFFSET(Mortality_Projection!$D$9,N($A61="Female")*101+Existing_Cohort!$B61+Existing_Cohort!G$4-1,MATCH(G$5, Mortality_Projection!$D$8:$BJ$8, 0)-1))</f>
        <v>11144.70426889499</v>
      </c>
      <c r="H61" s="67">
        <f ca="1">G61*(1-OFFSET(Mortality_Projection!$D$9,N($A61="Female")*101+Existing_Cohort!$B61+Existing_Cohort!H$4-1,MATCH(H$5, Mortality_Projection!$D$8:$BJ$8, 0)-1))</f>
        <v>11056.317698923165</v>
      </c>
      <c r="I61" s="67">
        <f ca="1">H61*(1-OFFSET(Mortality_Projection!$D$9,N($A61="Female")*101+Existing_Cohort!$B61+Existing_Cohort!I$4-1,MATCH(I$5, Mortality_Projection!$D$8:$BJ$8, 0)-1))</f>
        <v>10961.821696911718</v>
      </c>
      <c r="J61" s="67">
        <f ca="1">I61*(1-OFFSET(Mortality_Projection!$D$9,N($A61="Female")*101+Existing_Cohort!$B61+Existing_Cohort!J$4-1,MATCH(J$5, Mortality_Projection!$D$8:$BJ$8, 0)-1))</f>
        <v>10860.07197559455</v>
      </c>
      <c r="K61" s="67">
        <f ca="1">J61*(1-OFFSET(Mortality_Projection!$D$9,N($A61="Female")*101+Existing_Cohort!$B61+Existing_Cohort!K$4-1,MATCH(K$5, Mortality_Projection!$D$8:$BJ$8, 0)-1))</f>
        <v>10749.892110780282</v>
      </c>
      <c r="L61" s="67">
        <f ca="1">K61*(1-OFFSET(Mortality_Projection!$D$9,N($A61="Female")*101+Existing_Cohort!$B61+Existing_Cohort!L$4-1,MATCH(L$5, Mortality_Projection!$D$8:$BJ$8, 0)-1))</f>
        <v>10630.159448521277</v>
      </c>
      <c r="M61" s="67">
        <f ca="1">L61*(1-OFFSET(Mortality_Projection!$D$9,N($A61="Female")*101+Existing_Cohort!$B61+Existing_Cohort!M$4-1,MATCH(M$5, Mortality_Projection!$D$8:$BJ$8, 0)-1))</f>
        <v>10499.761129282984</v>
      </c>
      <c r="N61" s="67">
        <f ca="1">M61*(1-OFFSET(Mortality_Projection!$D$9,N($A61="Female")*101+Existing_Cohort!$B61+Existing_Cohort!N$4-1,MATCH(N$5, Mortality_Projection!$D$8:$BJ$8, 0)-1))</f>
        <v>10357.577064414849</v>
      </c>
      <c r="O61" s="67">
        <f ca="1">N61*(1-OFFSET(Mortality_Projection!$D$9,N($A61="Female")*101+Existing_Cohort!$B61+Existing_Cohort!O$4-1,MATCH(O$5, Mortality_Projection!$D$8:$BJ$8, 0)-1))</f>
        <v>10202.406409004763</v>
      </c>
      <c r="P61" s="67">
        <f ca="1">O61*(1-OFFSET(Mortality_Projection!$D$9,N($A61="Female")*101+Existing_Cohort!$B61+Existing_Cohort!P$4-1,MATCH(P$5, Mortality_Projection!$D$8:$BJ$8, 0)-1))</f>
        <v>10032.954414167134</v>
      </c>
      <c r="Q61" s="67">
        <f ca="1">P61*(1-OFFSET(Mortality_Projection!$D$9,N($A61="Female")*101+Existing_Cohort!$B61+Existing_Cohort!Q$4-1,MATCH(Q$5, Mortality_Projection!$D$8:$BJ$8, 0)-1))</f>
        <v>9847.8648876552397</v>
      </c>
      <c r="R61" s="67">
        <f ca="1">Q61*(1-OFFSET(Mortality_Projection!$D$9,N($A61="Female")*101+Existing_Cohort!$B61+Existing_Cohort!R$4-1,MATCH(R$5, Mortality_Projection!$D$8:$BJ$8, 0)-1))</f>
        <v>9645.7595623685011</v>
      </c>
      <c r="S61" s="67">
        <f ca="1">R61*(1-OFFSET(Mortality_Projection!$D$9,N($A61="Female")*101+Existing_Cohort!$B61+Existing_Cohort!S$4-1,MATCH(S$5, Mortality_Projection!$D$8:$BJ$8, 0)-1))</f>
        <v>9425.3568501259706</v>
      </c>
      <c r="T61" s="67">
        <f ca="1">S61*(1-OFFSET(Mortality_Projection!$D$9,N($A61="Female")*101+Existing_Cohort!$B61+Existing_Cohort!T$4-1,MATCH(T$5, Mortality_Projection!$D$8:$BJ$8, 0)-1))</f>
        <v>9185.5992746228494</v>
      </c>
      <c r="U61" s="67">
        <f ca="1">T61*(1-OFFSET(Mortality_Projection!$D$9,N($A61="Female")*101+Existing_Cohort!$B61+Existing_Cohort!U$4-1,MATCH(U$5, Mortality_Projection!$D$8:$BJ$8, 0)-1))</f>
        <v>8925.7831906781903</v>
      </c>
      <c r="V61" s="67">
        <f ca="1">U61*(1-OFFSET(Mortality_Projection!$D$9,N($A61="Female")*101+Existing_Cohort!$B61+Existing_Cohort!V$4-1,MATCH(V$5, Mortality_Projection!$D$8:$BJ$8, 0)-1))</f>
        <v>8645.6042924837657</v>
      </c>
      <c r="W61" s="67">
        <f ca="1">V61*(1-OFFSET(Mortality_Projection!$D$9,N($A61="Female")*101+Existing_Cohort!$B61+Existing_Cohort!W$4-1,MATCH(W$5, Mortality_Projection!$D$8:$BJ$8, 0)-1))</f>
        <v>8345.160473186832</v>
      </c>
      <c r="X61" s="67">
        <f ca="1">W61*(1-OFFSET(Mortality_Projection!$D$9,N($A61="Female")*101+Existing_Cohort!$B61+Existing_Cohort!X$4-1,MATCH(X$5, Mortality_Projection!$D$8:$BJ$8, 0)-1))</f>
        <v>8024.9465843472253</v>
      </c>
      <c r="Y61" s="67">
        <f ca="1">X61*(1-OFFSET(Mortality_Projection!$D$9,N($A61="Female")*101+Existing_Cohort!$B61+Existing_Cohort!Y$4-1,MATCH(Y$5, Mortality_Projection!$D$8:$BJ$8, 0)-1))</f>
        <v>7685.8110614610669</v>
      </c>
      <c r="Z61" s="67">
        <f ca="1">Y61*(1-OFFSET(Mortality_Projection!$D$9,N($A61="Female")*101+Existing_Cohort!$B61+Existing_Cohort!Z$4-1,MATCH(Z$5, Mortality_Projection!$D$8:$BJ$8, 0)-1))</f>
        <v>7328.9283757175581</v>
      </c>
      <c r="AA61" s="67">
        <f ca="1">Z61*(1-OFFSET(Mortality_Projection!$D$9,N($A61="Female")*101+Existing_Cohort!$B61+Existing_Cohort!AA$4-1,MATCH(AA$5, Mortality_Projection!$D$8:$BJ$8, 0)-1))</f>
        <v>6955.7960772829283</v>
      </c>
      <c r="AB61" s="67">
        <f ca="1">AA61*(1-OFFSET(Mortality_Projection!$D$9,N($A61="Female")*101+Existing_Cohort!$B61+Existing_Cohort!AB$4-1,MATCH(AB$5, Mortality_Projection!$D$8:$BJ$8, 0)-1))</f>
        <v>6568.2381557582885</v>
      </c>
      <c r="AC61" s="67">
        <f ca="1">AB61*(1-OFFSET(Mortality_Projection!$D$9,N($A61="Female")*101+Existing_Cohort!$B61+Existing_Cohort!AC$4-1,MATCH(AC$5, Mortality_Projection!$D$8:$BJ$8, 0)-1))</f>
        <v>6168.4592465510141</v>
      </c>
      <c r="AD61" s="67">
        <f ca="1">AC61*(1-OFFSET(Mortality_Projection!$D$9,N($A61="Female")*101+Existing_Cohort!$B61+Existing_Cohort!AD$4-1,MATCH(AD$5, Mortality_Projection!$D$8:$BJ$8, 0)-1))</f>
        <v>5759.0532726782858</v>
      </c>
      <c r="AE61" s="67">
        <f ca="1">AD61*(1-OFFSET(Mortality_Projection!$D$9,N($A61="Female")*101+Existing_Cohort!$B61+Existing_Cohort!AE$4-1,MATCH(AE$5, Mortality_Projection!$D$8:$BJ$8, 0)-1))</f>
        <v>5343.023596603055</v>
      </c>
      <c r="AF61" s="67">
        <f ca="1">AE61*(1-OFFSET(Mortality_Projection!$D$9,N($A61="Female")*101+Existing_Cohort!$B61+Existing_Cohort!AF$4-1,MATCH(AF$5, Mortality_Projection!$D$8:$BJ$8, 0)-1))</f>
        <v>4923.7176852131861</v>
      </c>
      <c r="AG61" s="67">
        <f ca="1">AF61*(1-OFFSET(Mortality_Projection!$D$9,N($A61="Female")*101+Existing_Cohort!$B61+Existing_Cohort!AG$4-1,MATCH(AG$5, Mortality_Projection!$D$8:$BJ$8, 0)-1))</f>
        <v>4504.7538344269014</v>
      </c>
      <c r="AH61" s="67">
        <f ca="1">AG61*(1-OFFSET(Mortality_Projection!$D$9,N($A61="Female")*101+Existing_Cohort!$B61+Existing_Cohort!AH$4-1,MATCH(AH$5, Mortality_Projection!$D$8:$BJ$8, 0)-1))</f>
        <v>4089.8768238033363</v>
      </c>
      <c r="AI61" s="67">
        <f ca="1">AH61*(1-OFFSET(Mortality_Projection!$D$9,N($A61="Female")*101+Existing_Cohort!$B61+Existing_Cohort!AI$4-1,MATCH(AI$5, Mortality_Projection!$D$8:$BJ$8, 0)-1))</f>
        <v>3682.8314389936681</v>
      </c>
      <c r="AJ61" s="67">
        <f ca="1">AI61*(1-OFFSET(Mortality_Projection!$D$9,N($A61="Female")*101+Existing_Cohort!$B61+Existing_Cohort!AJ$4-1,MATCH(AJ$5, Mortality_Projection!$D$8:$BJ$8, 0)-1))</f>
        <v>3287.251138079971</v>
      </c>
      <c r="AK61" s="67">
        <f ca="1">AJ61*(1-OFFSET(Mortality_Projection!$D$9,N($A61="Female")*101+Existing_Cohort!$B61+Existing_Cohort!AK$4-1,MATCH(AK$5, Mortality_Projection!$D$8:$BJ$8, 0)-1))</f>
        <v>2906.5537921558362</v>
      </c>
      <c r="AL61" s="67">
        <f ca="1">AK61*(1-OFFSET(Mortality_Projection!$D$9,N($A61="Female")*101+Existing_Cohort!$B61+Existing_Cohort!AL$4-1,MATCH(AL$5, Mortality_Projection!$D$8:$BJ$8, 0)-1))</f>
        <v>2543.8848480496745</v>
      </c>
      <c r="AM61" s="67">
        <f ca="1">AL61*(1-OFFSET(Mortality_Projection!$D$9,N($A61="Female")*101+Existing_Cohort!$B61+Existing_Cohort!AM$4-1,MATCH(AM$5, Mortality_Projection!$D$8:$BJ$8, 0)-1))</f>
        <v>2202.0728611490435</v>
      </c>
      <c r="AN61" s="67">
        <f ca="1">AM61*(1-OFFSET(Mortality_Projection!$D$9,N($A61="Female")*101+Existing_Cohort!$B61+Existing_Cohort!AN$4-1,MATCH(AN$5, Mortality_Projection!$D$8:$BJ$8, 0)-1))</f>
        <v>1883.599533857807</v>
      </c>
      <c r="AO61" s="67">
        <f ca="1">AN61*(1-OFFSET(Mortality_Projection!$D$9,N($A61="Female")*101+Existing_Cohort!$B61+Existing_Cohort!AO$4-1,MATCH(AO$5, Mortality_Projection!$D$8:$BJ$8, 0)-1))</f>
        <v>1590.5566487821368</v>
      </c>
      <c r="AP61" s="67">
        <f ca="1">AO61*(1-OFFSET(Mortality_Projection!$D$9,N($A61="Female")*101+Existing_Cohort!$B61+Existing_Cohort!AP$4-1,MATCH(AP$5, Mortality_Projection!$D$8:$BJ$8, 0)-1))</f>
        <v>1324.5862891882293</v>
      </c>
      <c r="AQ61" s="67">
        <f ca="1">AP61*(1-OFFSET(Mortality_Projection!$D$9,N($A61="Female")*101+Existing_Cohort!$B61+Existing_Cohort!AQ$4-1,MATCH(AQ$5, Mortality_Projection!$D$8:$BJ$8, 0)-1))</f>
        <v>1086.7990238853631</v>
      </c>
      <c r="AR61" s="67">
        <f ca="1">AQ61*(1-OFFSET(Mortality_Projection!$D$9,N($A61="Female")*101+Existing_Cohort!$B61+Existing_Cohort!AR$4-1,MATCH(AR$5, Mortality_Projection!$D$8:$BJ$8, 0)-1))</f>
        <v>877.68837101684142</v>
      </c>
      <c r="AS61" s="67">
        <f ca="1">AR61*(1-OFFSET(Mortality_Projection!$D$9,N($A61="Female")*101+Existing_Cohort!$B61+Existing_Cohort!AS$4-1,MATCH(AS$5, Mortality_Projection!$D$8:$BJ$8, 0)-1))</f>
        <v>697.05648779985052</v>
      </c>
      <c r="AT61" s="67">
        <f ca="1">AS61*(1-OFFSET(Mortality_Projection!$D$9,N($A61="Female")*101+Existing_Cohort!$B61+Existing_Cohort!AT$4-1,MATCH(AT$5, Mortality_Projection!$D$8:$BJ$8, 0)-1))</f>
        <v>543.98523672261899</v>
      </c>
      <c r="AU61" s="67">
        <f ca="1">AT61*(1-OFFSET(Mortality_Projection!$D$9,N($A61="Female")*101+Existing_Cohort!$B61+Existing_Cohort!AU$4-1,MATCH(AU$5, Mortality_Projection!$D$8:$BJ$8, 0)-1))</f>
        <v>416.86770227867839</v>
      </c>
      <c r="AV61" s="67">
        <f ca="1">AU61*(1-OFFSET(Mortality_Projection!$D$9,N($A61="Female")*101+Existing_Cohort!$B61+Existing_Cohort!AV$4-1,MATCH(AV$5, Mortality_Projection!$D$8:$BJ$8, 0)-1))</f>
        <v>313.5077752590704</v>
      </c>
      <c r="AW61" s="67">
        <f ca="1">AV61*(1-OFFSET(Mortality_Projection!$D$9,N($A61="Female")*101+Existing_Cohort!$B61+Existing_Cohort!AW$4-1,MATCH(AW$5, Mortality_Projection!$D$8:$BJ$8, 0)-1))</f>
        <v>231.27601964037737</v>
      </c>
      <c r="AX61" s="67">
        <f ca="1">AW61*(1-OFFSET(Mortality_Projection!$D$9,N($A61="Female")*101+Existing_Cohort!$B61+Existing_Cohort!AX$4-1,MATCH(AX$5, Mortality_Projection!$D$8:$BJ$8, 0)-1))</f>
        <v>231.19276164398369</v>
      </c>
      <c r="AY61" s="67">
        <f ca="1">AX61*(1-OFFSET(Mortality_Projection!$D$9,N($A61="Female")*101+Existing_Cohort!$B61+Existing_Cohort!AY$4-1,MATCH(AY$5, Mortality_Projection!$D$8:$BJ$8, 0)-1))</f>
        <v>231.13225272270961</v>
      </c>
      <c r="AZ61" s="67">
        <f ca="1">AY61*(1-OFFSET(Mortality_Projection!$D$9,N($A61="Female")*101+Existing_Cohort!$B61+Existing_Cohort!AZ$4-1,MATCH(AZ$5, Mortality_Projection!$D$8:$BJ$8, 0)-1))</f>
        <v>231.088060335531</v>
      </c>
      <c r="BA61" s="179">
        <f ca="1">AZ61*(1-OFFSET(Mortality_Projection!$D$9,N($A61="Female")*101+Existing_Cohort!$B61+Existing_Cohort!BA$4-1,MATCH(BA$5, Mortality_Projection!$D$8:$BJ$8, 0)-1))</f>
        <v>231.05488226278132</v>
      </c>
      <c r="BC61" s="67">
        <f t="shared" ca="1" si="22"/>
        <v>71.348744376295144</v>
      </c>
    </row>
    <row r="62" spans="1:55" x14ac:dyDescent="0.35">
      <c r="A62" s="159" t="s">
        <v>31</v>
      </c>
      <c r="B62">
        <f t="shared" si="23"/>
        <v>56</v>
      </c>
      <c r="C62" s="67">
        <f ca="1">OFFSET(HIST_CHN_Population_Males!$L$17,MATCH(Input!$D$4,HIST_CHN_Population_Males!$K$18:$K$89,0), $B62)</f>
        <v>11434.7235</v>
      </c>
      <c r="D62" s="67">
        <f ca="1">C62*(1-OFFSET(Mortality_Projection!$D$9,N($A62="Female")*101+Existing_Cohort!$B62+Existing_Cohort!D$4-1,MATCH(D$5, Mortality_Projection!$D$8:$BJ$8, 0)-1))</f>
        <v>11358.460646459227</v>
      </c>
      <c r="E62" s="67">
        <f ca="1">D62*(1-OFFSET(Mortality_Projection!$D$9,N($A62="Female")*101+Existing_Cohort!$B62+Existing_Cohort!E$4-1,MATCH(E$5, Mortality_Projection!$D$8:$BJ$8, 0)-1))</f>
        <v>11278.25020996993</v>
      </c>
      <c r="F62" s="67">
        <f ca="1">E62*(1-OFFSET(Mortality_Projection!$D$9,N($A62="Female")*101+Existing_Cohort!$B62+Existing_Cohort!F$4-1,MATCH(F$5, Mortality_Projection!$D$8:$BJ$8, 0)-1))</f>
        <v>11193.606875260684</v>
      </c>
      <c r="G62" s="67">
        <f ca="1">F62*(1-OFFSET(Mortality_Projection!$D$9,N($A62="Female")*101+Existing_Cohort!$B62+Existing_Cohort!G$4-1,MATCH(G$5, Mortality_Projection!$D$8:$BJ$8, 0)-1))</f>
        <v>11103.79968515673</v>
      </c>
      <c r="H62" s="67">
        <f ca="1">G62*(1-OFFSET(Mortality_Projection!$D$9,N($A62="Female")*101+Existing_Cohort!$B62+Existing_Cohort!H$4-1,MATCH(H$5, Mortality_Projection!$D$8:$BJ$8, 0)-1))</f>
        <v>11007.793796967051</v>
      </c>
      <c r="I62" s="67">
        <f ca="1">H62*(1-OFFSET(Mortality_Projection!$D$9,N($A62="Female")*101+Existing_Cohort!$B62+Existing_Cohort!I$4-1,MATCH(I$5, Mortality_Projection!$D$8:$BJ$8, 0)-1))</f>
        <v>10904.428654706293</v>
      </c>
      <c r="J62" s="67">
        <f ca="1">I62*(1-OFFSET(Mortality_Projection!$D$9,N($A62="Female")*101+Existing_Cohort!$B62+Existing_Cohort!J$4-1,MATCH(J$5, Mortality_Projection!$D$8:$BJ$8, 0)-1))</f>
        <v>10792.511728619751</v>
      </c>
      <c r="K62" s="67">
        <f ca="1">J62*(1-OFFSET(Mortality_Projection!$D$9,N($A62="Female")*101+Existing_Cohort!$B62+Existing_Cohort!K$4-1,MATCH(K$5, Mortality_Projection!$D$8:$BJ$8, 0)-1))</f>
        <v>10670.905900592077</v>
      </c>
      <c r="L62" s="67">
        <f ca="1">K62*(1-OFFSET(Mortality_Projection!$D$9,N($A62="Female")*101+Existing_Cohort!$B62+Existing_Cohort!L$4-1,MATCH(L$5, Mortality_Projection!$D$8:$BJ$8, 0)-1))</f>
        <v>10538.484910316713</v>
      </c>
      <c r="M62" s="67">
        <f ca="1">L62*(1-OFFSET(Mortality_Projection!$D$9,N($A62="Female")*101+Existing_Cohort!$B62+Existing_Cohort!M$4-1,MATCH(M$5, Mortality_Projection!$D$8:$BJ$8, 0)-1))</f>
        <v>10394.116221734224</v>
      </c>
      <c r="N62" s="67">
        <f ca="1">M62*(1-OFFSET(Mortality_Projection!$D$9,N($A62="Female")*101+Existing_Cohort!$B62+Existing_Cohort!N$4-1,MATCH(N$5, Mortality_Projection!$D$8:$BJ$8, 0)-1))</f>
        <v>10236.58656881752</v>
      </c>
      <c r="O62" s="67">
        <f ca="1">N62*(1-OFFSET(Mortality_Projection!$D$9,N($A62="Female")*101+Existing_Cohort!$B62+Existing_Cohort!O$4-1,MATCH(O$5, Mortality_Projection!$D$8:$BJ$8, 0)-1))</f>
        <v>10064.588901774774</v>
      </c>
      <c r="P62" s="67">
        <f ca="1">O62*(1-OFFSET(Mortality_Projection!$D$9,N($A62="Female")*101+Existing_Cohort!$B62+Existing_Cohort!P$4-1,MATCH(P$5, Mortality_Projection!$D$8:$BJ$8, 0)-1))</f>
        <v>9876.7556953690255</v>
      </c>
      <c r="Q62" s="67">
        <f ca="1">P62*(1-OFFSET(Mortality_Projection!$D$9,N($A62="Female")*101+Existing_Cohort!$B62+Existing_Cohort!Q$4-1,MATCH(Q$5, Mortality_Projection!$D$8:$BJ$8, 0)-1))</f>
        <v>9671.699302576395</v>
      </c>
      <c r="R62" s="67">
        <f ca="1">Q62*(1-OFFSET(Mortality_Projection!$D$9,N($A62="Female")*101+Existing_Cohort!$B62+Existing_Cohort!R$4-1,MATCH(R$5, Mortality_Projection!$D$8:$BJ$8, 0)-1))</f>
        <v>9448.1328609736865</v>
      </c>
      <c r="S62" s="67">
        <f ca="1">R62*(1-OFFSET(Mortality_Projection!$D$9,N($A62="Female")*101+Existing_Cohort!$B62+Existing_Cohort!S$4-1,MATCH(S$5, Mortality_Projection!$D$8:$BJ$8, 0)-1))</f>
        <v>9204.9998913980016</v>
      </c>
      <c r="T62" s="67">
        <f ca="1">S62*(1-OFFSET(Mortality_Projection!$D$9,N($A62="Female")*101+Existing_Cohort!$B62+Existing_Cohort!T$4-1,MATCH(T$5, Mortality_Projection!$D$8:$BJ$8, 0)-1))</f>
        <v>8941.6060286110387</v>
      </c>
      <c r="U62" s="67">
        <f ca="1">T62*(1-OFFSET(Mortality_Projection!$D$9,N($A62="Female")*101+Existing_Cohort!$B62+Existing_Cohort!U$4-1,MATCH(U$5, Mortality_Projection!$D$8:$BJ$8, 0)-1))</f>
        <v>8657.6651337893509</v>
      </c>
      <c r="V62" s="67">
        <f ca="1">U62*(1-OFFSET(Mortality_Projection!$D$9,N($A62="Female")*101+Existing_Cohort!$B62+Existing_Cohort!V$4-1,MATCH(V$5, Mortality_Projection!$D$8:$BJ$8, 0)-1))</f>
        <v>8353.3020116999505</v>
      </c>
      <c r="W62" s="67">
        <f ca="1">V62*(1-OFFSET(Mortality_Projection!$D$9,N($A62="Female")*101+Existing_Cohort!$B62+Existing_Cohort!W$4-1,MATCH(W$5, Mortality_Projection!$D$8:$BJ$8, 0)-1))</f>
        <v>8029.0467871093078</v>
      </c>
      <c r="X62" s="67">
        <f ca="1">W62*(1-OFFSET(Mortality_Projection!$D$9,N($A62="Female")*101+Existing_Cohort!$B62+Existing_Cohort!X$4-1,MATCH(X$5, Mortality_Projection!$D$8:$BJ$8, 0)-1))</f>
        <v>7685.7905421836685</v>
      </c>
      <c r="Y62" s="67">
        <f ca="1">X62*(1-OFFSET(Mortality_Projection!$D$9,N($A62="Female")*101+Existing_Cohort!$B62+Existing_Cohort!Y$4-1,MATCH(Y$5, Mortality_Projection!$D$8:$BJ$8, 0)-1))</f>
        <v>7324.7569226064406</v>
      </c>
      <c r="Z62" s="67">
        <f ca="1">Y62*(1-OFFSET(Mortality_Projection!$D$9,N($A62="Female")*101+Existing_Cohort!$B62+Existing_Cohort!Z$4-1,MATCH(Z$5, Mortality_Projection!$D$8:$BJ$8, 0)-1))</f>
        <v>6947.4985307661509</v>
      </c>
      <c r="AA62" s="67">
        <f ca="1">Z62*(1-OFFSET(Mortality_Projection!$D$9,N($A62="Female")*101+Existing_Cohort!$B62+Existing_Cohort!AA$4-1,MATCH(AA$5, Mortality_Projection!$D$8:$BJ$8, 0)-1))</f>
        <v>6555.8995374018723</v>
      </c>
      <c r="AB62" s="67">
        <f ca="1">AA62*(1-OFFSET(Mortality_Projection!$D$9,N($A62="Female")*101+Existing_Cohort!$B62+Existing_Cohort!AB$4-1,MATCH(AB$5, Mortality_Projection!$D$8:$BJ$8, 0)-1))</f>
        <v>6152.2294176354435</v>
      </c>
      <c r="AC62" s="67">
        <f ca="1">AB62*(1-OFFSET(Mortality_Projection!$D$9,N($A62="Female")*101+Existing_Cohort!$B62+Existing_Cohort!AC$4-1,MATCH(AC$5, Mortality_Projection!$D$8:$BJ$8, 0)-1))</f>
        <v>5739.1502207774147</v>
      </c>
      <c r="AD62" s="67">
        <f ca="1">AC62*(1-OFFSET(Mortality_Projection!$D$9,N($A62="Female")*101+Existing_Cohort!$B62+Existing_Cohort!AD$4-1,MATCH(AD$5, Mortality_Projection!$D$8:$BJ$8, 0)-1))</f>
        <v>5319.7350517553496</v>
      </c>
      <c r="AE62" s="67">
        <f ca="1">AD62*(1-OFFSET(Mortality_Projection!$D$9,N($A62="Female")*101+Existing_Cohort!$B62+Existing_Cohort!AE$4-1,MATCH(AE$5, Mortality_Projection!$D$8:$BJ$8, 0)-1))</f>
        <v>4897.3999076563396</v>
      </c>
      <c r="AF62" s="67">
        <f ca="1">AE62*(1-OFFSET(Mortality_Projection!$D$9,N($A62="Female")*101+Existing_Cohort!$B62+Existing_Cohort!AF$4-1,MATCH(AF$5, Mortality_Projection!$D$8:$BJ$8, 0)-1))</f>
        <v>4475.8273776586038</v>
      </c>
      <c r="AG62" s="67">
        <f ca="1">AF62*(1-OFFSET(Mortality_Projection!$D$9,N($A62="Female")*101+Existing_Cohort!$B62+Existing_Cohort!AG$4-1,MATCH(AG$5, Mortality_Projection!$D$8:$BJ$8, 0)-1))</f>
        <v>4058.8188258953396</v>
      </c>
      <c r="AH62" s="67">
        <f ca="1">AG62*(1-OFFSET(Mortality_Projection!$D$9,N($A62="Female")*101+Existing_Cohort!$B62+Existing_Cohort!AH$4-1,MATCH(AH$5, Mortality_Projection!$D$8:$BJ$8, 0)-1))</f>
        <v>3650.1649719990396</v>
      </c>
      <c r="AI62" s="67">
        <f ca="1">AH62*(1-OFFSET(Mortality_Projection!$D$9,N($A62="Female")*101+Existing_Cohort!$B62+Existing_Cohort!AI$4-1,MATCH(AI$5, Mortality_Projection!$D$8:$BJ$8, 0)-1))</f>
        <v>3253.5321644434252</v>
      </c>
      <c r="AJ62" s="67">
        <f ca="1">AI62*(1-OFFSET(Mortality_Projection!$D$9,N($A62="Female")*101+Existing_Cohort!$B62+Existing_Cohort!AJ$4-1,MATCH(AJ$5, Mortality_Projection!$D$8:$BJ$8, 0)-1))</f>
        <v>2872.3562985180697</v>
      </c>
      <c r="AK62" s="67">
        <f ca="1">AJ62*(1-OFFSET(Mortality_Projection!$D$9,N($A62="Female")*101+Existing_Cohort!$B62+Existing_Cohort!AK$4-1,MATCH(AK$5, Mortality_Projection!$D$8:$BJ$8, 0)-1))</f>
        <v>2509.7848181264844</v>
      </c>
      <c r="AL62" s="67">
        <f ca="1">AK62*(1-OFFSET(Mortality_Projection!$D$9,N($A62="Female")*101+Existing_Cohort!$B62+Existing_Cohort!AL$4-1,MATCH(AL$5, Mortality_Projection!$D$8:$BJ$8, 0)-1))</f>
        <v>2168.6314569572005</v>
      </c>
      <c r="AM62" s="67">
        <f ca="1">AL62*(1-OFFSET(Mortality_Projection!$D$9,N($A62="Female")*101+Existing_Cohort!$B62+Existing_Cohort!AM$4-1,MATCH(AM$5, Mortality_Projection!$D$8:$BJ$8, 0)-1))</f>
        <v>1851.3457853478267</v>
      </c>
      <c r="AN62" s="67">
        <f ca="1">AM62*(1-OFFSET(Mortality_Projection!$D$9,N($A62="Female")*101+Existing_Cohort!$B62+Existing_Cohort!AN$4-1,MATCH(AN$5, Mortality_Projection!$D$8:$BJ$8, 0)-1))</f>
        <v>1559.9699878475205</v>
      </c>
      <c r="AO62" s="67">
        <f ca="1">AN62*(1-OFFSET(Mortality_Projection!$D$9,N($A62="Female")*101+Existing_Cohort!$B62+Existing_Cohort!AO$4-1,MATCH(AO$5, Mortality_Projection!$D$8:$BJ$8, 0)-1))</f>
        <v>1296.0795410349149</v>
      </c>
      <c r="AP62" s="67">
        <f ca="1">AO62*(1-OFFSET(Mortality_Projection!$D$9,N($A62="Female")*101+Existing_Cohort!$B62+Existing_Cohort!AP$4-1,MATCH(AP$5, Mortality_Projection!$D$8:$BJ$8, 0)-1))</f>
        <v>1060.7029229960626</v>
      </c>
      <c r="AQ62" s="67">
        <f ca="1">AP62*(1-OFFSET(Mortality_Projection!$D$9,N($A62="Female")*101+Existing_Cohort!$B62+Existing_Cohort!AQ$4-1,MATCH(AQ$5, Mortality_Projection!$D$8:$BJ$8, 0)-1))</f>
        <v>854.23907834643592</v>
      </c>
      <c r="AR62" s="67">
        <f ca="1">AQ62*(1-OFFSET(Mortality_Projection!$D$9,N($A62="Female")*101+Existing_Cohort!$B62+Existing_Cohort!AR$4-1,MATCH(AR$5, Mortality_Projection!$D$8:$BJ$8, 0)-1))</f>
        <v>676.38786725485022</v>
      </c>
      <c r="AS62" s="67">
        <f ca="1">AR62*(1-OFFSET(Mortality_Projection!$D$9,N($A62="Female")*101+Existing_Cohort!$B62+Existing_Cohort!AS$4-1,MATCH(AS$5, Mortality_Projection!$D$8:$BJ$8, 0)-1))</f>
        <v>526.12737985565252</v>
      </c>
      <c r="AT62" s="67">
        <f ca="1">AS62*(1-OFFSET(Mortality_Projection!$D$9,N($A62="Female")*101+Existing_Cohort!$B62+Existing_Cohort!AT$4-1,MATCH(AT$5, Mortality_Projection!$D$8:$BJ$8, 0)-1))</f>
        <v>401.75252789065638</v>
      </c>
      <c r="AU62" s="67">
        <f ca="1">AT62*(1-OFFSET(Mortality_Projection!$D$9,N($A62="Female")*101+Existing_Cohort!$B62+Existing_Cohort!AU$4-1,MATCH(AU$5, Mortality_Projection!$D$8:$BJ$8, 0)-1))</f>
        <v>300.98145326444865</v>
      </c>
      <c r="AV62" s="67">
        <f ca="1">AU62*(1-OFFSET(Mortality_Projection!$D$9,N($A62="Female")*101+Existing_Cohort!$B62+Existing_Cohort!AV$4-1,MATCH(AV$5, Mortality_Projection!$D$8:$BJ$8, 0)-1))</f>
        <v>221.11685573965622</v>
      </c>
      <c r="AW62" s="67">
        <f ca="1">AV62*(1-OFFSET(Mortality_Projection!$D$9,N($A62="Female")*101+Existing_Cohort!$B62+Existing_Cohort!AW$4-1,MATCH(AW$5, Mortality_Projection!$D$8:$BJ$8, 0)-1))</f>
        <v>221.03632892367384</v>
      </c>
      <c r="AX62" s="67">
        <f ca="1">AW62*(1-OFFSET(Mortality_Projection!$D$9,N($A62="Female")*101+Existing_Cohort!$B62+Existing_Cohort!AX$4-1,MATCH(AX$5, Mortality_Projection!$D$8:$BJ$8, 0)-1))</f>
        <v>220.97780517141501</v>
      </c>
      <c r="AY62" s="67">
        <f ca="1">AX62*(1-OFFSET(Mortality_Projection!$D$9,N($A62="Female")*101+Existing_Cohort!$B62+Existing_Cohort!AY$4-1,MATCH(AY$5, Mortality_Projection!$D$8:$BJ$8, 0)-1))</f>
        <v>220.93506277264919</v>
      </c>
      <c r="AZ62" s="67">
        <f ca="1">AY62*(1-OFFSET(Mortality_Projection!$D$9,N($A62="Female")*101+Existing_Cohort!$B62+Existing_Cohort!AZ$4-1,MATCH(AZ$5, Mortality_Projection!$D$8:$BJ$8, 0)-1))</f>
        <v>220.90297337102885</v>
      </c>
      <c r="BA62" s="179">
        <f ca="1">AZ62*(1-OFFSET(Mortality_Projection!$D$9,N($A62="Female")*101+Existing_Cohort!$B62+Existing_Cohort!BA$4-1,MATCH(BA$5, Mortality_Projection!$D$8:$BJ$8, 0)-1))</f>
        <v>220.87782375945415</v>
      </c>
      <c r="BC62" s="67">
        <f t="shared" ca="1" si="22"/>
        <v>76.262853540772994</v>
      </c>
    </row>
    <row r="63" spans="1:55" x14ac:dyDescent="0.35">
      <c r="A63" s="159" t="s">
        <v>31</v>
      </c>
      <c r="B63">
        <f t="shared" si="23"/>
        <v>57</v>
      </c>
      <c r="C63" s="67">
        <f ca="1">OFFSET(HIST_CHN_Population_Males!$L$17,MATCH(Input!$D$4,HIST_CHN_Population_Males!$K$18:$K$89,0), $B63)</f>
        <v>11862.448</v>
      </c>
      <c r="D63" s="67">
        <f ca="1">C63*(1-OFFSET(Mortality_Projection!$D$9,N($A63="Female")*101+Existing_Cohort!$B63+Existing_Cohort!D$4-1,MATCH(D$5, Mortality_Projection!$D$8:$BJ$8, 0)-1))</f>
        <v>11777.703982288504</v>
      </c>
      <c r="E63" s="67">
        <f ca="1">D63*(1-OFFSET(Mortality_Projection!$D$9,N($A63="Female")*101+Existing_Cohort!$B63+Existing_Cohort!E$4-1,MATCH(E$5, Mortality_Projection!$D$8:$BJ$8, 0)-1))</f>
        <v>11688.283913262294</v>
      </c>
      <c r="F63" s="67">
        <f ca="1">E63*(1-OFFSET(Mortality_Projection!$D$9,N($A63="Female")*101+Existing_Cohort!$B63+Existing_Cohort!F$4-1,MATCH(F$5, Mortality_Projection!$D$8:$BJ$8, 0)-1))</f>
        <v>11593.416919874069</v>
      </c>
      <c r="G63" s="67">
        <f ca="1">F63*(1-OFFSET(Mortality_Projection!$D$9,N($A63="Female")*101+Existing_Cohort!$B63+Existing_Cohort!G$4-1,MATCH(G$5, Mortality_Projection!$D$8:$BJ$8, 0)-1))</f>
        <v>11492.011531689608</v>
      </c>
      <c r="H63" s="67">
        <f ca="1">G63*(1-OFFSET(Mortality_Projection!$D$9,N($A63="Female")*101+Existing_Cohort!$B63+Existing_Cohort!H$4-1,MATCH(H$5, Mortality_Projection!$D$8:$BJ$8, 0)-1))</f>
        <v>11382.844072972513</v>
      </c>
      <c r="I63" s="67">
        <f ca="1">H63*(1-OFFSET(Mortality_Projection!$D$9,N($A63="Female")*101+Existing_Cohort!$B63+Existing_Cohort!I$4-1,MATCH(I$5, Mortality_Projection!$D$8:$BJ$8, 0)-1))</f>
        <v>11264.65781802914</v>
      </c>
      <c r="J63" s="67">
        <f ca="1">I63*(1-OFFSET(Mortality_Projection!$D$9,N($A63="Female")*101+Existing_Cohort!$B63+Existing_Cohort!J$4-1,MATCH(J$5, Mortality_Projection!$D$8:$BJ$8, 0)-1))</f>
        <v>11136.255403582854</v>
      </c>
      <c r="K63" s="67">
        <f ca="1">J63*(1-OFFSET(Mortality_Projection!$D$9,N($A63="Female")*101+Existing_Cohort!$B63+Existing_Cohort!K$4-1,MATCH(K$5, Mortality_Projection!$D$8:$BJ$8, 0)-1))</f>
        <v>10996.451901653734</v>
      </c>
      <c r="L63" s="67">
        <f ca="1">K63*(1-OFFSET(Mortality_Projection!$D$9,N($A63="Female")*101+Existing_Cohort!$B63+Existing_Cohort!L$4-1,MATCH(L$5, Mortality_Projection!$D$8:$BJ$8, 0)-1))</f>
        <v>10844.05689446517</v>
      </c>
      <c r="M63" s="67">
        <f ca="1">L63*(1-OFFSET(Mortality_Projection!$D$9,N($A63="Female")*101+Existing_Cohort!$B63+Existing_Cohort!M$4-1,MATCH(M$5, Mortality_Projection!$D$8:$BJ$8, 0)-1))</f>
        <v>10677.796096180447</v>
      </c>
      <c r="N63" s="67">
        <f ca="1">M63*(1-OFFSET(Mortality_Projection!$D$9,N($A63="Female")*101+Existing_Cohort!$B63+Existing_Cohort!N$4-1,MATCH(N$5, Mortality_Projection!$D$8:$BJ$8, 0)-1))</f>
        <v>10496.297887806481</v>
      </c>
      <c r="O63" s="67">
        <f ca="1">N63*(1-OFFSET(Mortality_Projection!$D$9,N($A63="Female")*101+Existing_Cohort!$B63+Existing_Cohort!O$4-1,MATCH(O$5, Mortality_Projection!$D$8:$BJ$8, 0)-1))</f>
        <v>10298.128847697442</v>
      </c>
      <c r="P63" s="67">
        <f ca="1">O63*(1-OFFSET(Mortality_Projection!$D$9,N($A63="Female")*101+Existing_Cohort!$B63+Existing_Cohort!P$4-1,MATCH(P$5, Mortality_Projection!$D$8:$BJ$8, 0)-1))</f>
        <v>10081.836751575749</v>
      </c>
      <c r="Q63" s="67">
        <f ca="1">P63*(1-OFFSET(Mortality_Projection!$D$9,N($A63="Female")*101+Existing_Cohort!$B63+Existing_Cohort!Q$4-1,MATCH(Q$5, Mortality_Projection!$D$8:$BJ$8, 0)-1))</f>
        <v>9846.0785466946636</v>
      </c>
      <c r="R63" s="67">
        <f ca="1">Q63*(1-OFFSET(Mortality_Projection!$D$9,N($A63="Female")*101+Existing_Cohort!$B63+Existing_Cohort!R$4-1,MATCH(R$5, Mortality_Projection!$D$8:$BJ$8, 0)-1))</f>
        <v>9589.7573717811811</v>
      </c>
      <c r="S63" s="67">
        <f ca="1">R63*(1-OFFSET(Mortality_Projection!$D$9,N($A63="Female")*101+Existing_Cohort!$B63+Existing_Cohort!S$4-1,MATCH(S$5, Mortality_Projection!$D$8:$BJ$8, 0)-1))</f>
        <v>9312.1616239242867</v>
      </c>
      <c r="T63" s="67">
        <f ca="1">S63*(1-OFFSET(Mortality_Projection!$D$9,N($A63="Female")*101+Existing_Cohort!$B63+Existing_Cohort!T$4-1,MATCH(T$5, Mortality_Projection!$D$8:$BJ$8, 0)-1))</f>
        <v>9013.013524938071</v>
      </c>
      <c r="U63" s="67">
        <f ca="1">T63*(1-OFFSET(Mortality_Projection!$D$9,N($A63="Female")*101+Existing_Cohort!$B63+Existing_Cohort!U$4-1,MATCH(U$5, Mortality_Projection!$D$8:$BJ$8, 0)-1))</f>
        <v>8692.4717808957412</v>
      </c>
      <c r="V63" s="67">
        <f ca="1">U63*(1-OFFSET(Mortality_Projection!$D$9,N($A63="Female")*101+Existing_Cohort!$B63+Existing_Cohort!V$4-1,MATCH(V$5, Mortality_Projection!$D$8:$BJ$8, 0)-1))</f>
        <v>8351.125311888607</v>
      </c>
      <c r="W63" s="67">
        <f ca="1">V63*(1-OFFSET(Mortality_Projection!$D$9,N($A63="Female")*101+Existing_Cohort!$B63+Existing_Cohort!W$4-1,MATCH(W$5, Mortality_Projection!$D$8:$BJ$8, 0)-1))</f>
        <v>7989.9460672696378</v>
      </c>
      <c r="X63" s="67">
        <f ca="1">W63*(1-OFFSET(Mortality_Projection!$D$9,N($A63="Female")*101+Existing_Cohort!$B63+Existing_Cohort!X$4-1,MATCH(X$5, Mortality_Projection!$D$8:$BJ$8, 0)-1))</f>
        <v>7610.2585888207605</v>
      </c>
      <c r="Y63" s="67">
        <f ca="1">X63*(1-OFFSET(Mortality_Projection!$D$9,N($A63="Female")*101+Existing_Cohort!$B63+Existing_Cohort!Y$4-1,MATCH(Y$5, Mortality_Projection!$D$8:$BJ$8, 0)-1))</f>
        <v>7213.7355438984951</v>
      </c>
      <c r="Z63" s="67">
        <f ca="1">Y63*(1-OFFSET(Mortality_Projection!$D$9,N($A63="Female")*101+Existing_Cohort!$B63+Existing_Cohort!Z$4-1,MATCH(Z$5, Mortality_Projection!$D$8:$BJ$8, 0)-1))</f>
        <v>6802.3996139847422</v>
      </c>
      <c r="AA63" s="67">
        <f ca="1">Z63*(1-OFFSET(Mortality_Projection!$D$9,N($A63="Female")*101+Existing_Cohort!$B63+Existing_Cohort!AA$4-1,MATCH(AA$5, Mortality_Projection!$D$8:$BJ$8, 0)-1))</f>
        <v>6378.6788160477108</v>
      </c>
      <c r="AB63" s="67">
        <f ca="1">AA63*(1-OFFSET(Mortality_Projection!$D$9,N($A63="Female")*101+Existing_Cohort!$B63+Existing_Cohort!AB$4-1,MATCH(AB$5, Mortality_Projection!$D$8:$BJ$8, 0)-1))</f>
        <v>5945.4125632240093</v>
      </c>
      <c r="AC63" s="67">
        <f ca="1">AB63*(1-OFFSET(Mortality_Projection!$D$9,N($A63="Female")*101+Existing_Cohort!$B63+Existing_Cohort!AC$4-1,MATCH(AC$5, Mortality_Projection!$D$8:$BJ$8, 0)-1))</f>
        <v>5505.8690612749169</v>
      </c>
      <c r="AD63" s="67">
        <f ca="1">AC63*(1-OFFSET(Mortality_Projection!$D$9,N($A63="Female")*101+Existing_Cohort!$B63+Existing_Cohort!AD$4-1,MATCH(AD$5, Mortality_Projection!$D$8:$BJ$8, 0)-1))</f>
        <v>5063.671417024053</v>
      </c>
      <c r="AE63" s="67">
        <f ca="1">AD63*(1-OFFSET(Mortality_Projection!$D$9,N($A63="Female")*101+Existing_Cohort!$B63+Existing_Cohort!AE$4-1,MATCH(AE$5, Mortality_Projection!$D$8:$BJ$8, 0)-1))</f>
        <v>4622.715090192245</v>
      </c>
      <c r="AF63" s="67">
        <f ca="1">AE63*(1-OFFSET(Mortality_Projection!$D$9,N($A63="Female")*101+Existing_Cohort!$B63+Existing_Cohort!AF$4-1,MATCH(AF$5, Mortality_Projection!$D$8:$BJ$8, 0)-1))</f>
        <v>4187.0105486500588</v>
      </c>
      <c r="AG63" s="67">
        <f ca="1">AF63*(1-OFFSET(Mortality_Projection!$D$9,N($A63="Female")*101+Existing_Cohort!$B63+Existing_Cohort!AG$4-1,MATCH(AG$5, Mortality_Projection!$D$8:$BJ$8, 0)-1))</f>
        <v>3760.5456273146187</v>
      </c>
      <c r="AH63" s="67">
        <f ca="1">AG63*(1-OFFSET(Mortality_Projection!$D$9,N($A63="Female")*101+Existing_Cohort!$B63+Existing_Cohort!AH$4-1,MATCH(AH$5, Mortality_Projection!$D$8:$BJ$8, 0)-1))</f>
        <v>3347.1648003806567</v>
      </c>
      <c r="AI63" s="67">
        <f ca="1">AH63*(1-OFFSET(Mortality_Projection!$D$9,N($A63="Female")*101+Existing_Cohort!$B63+Existing_Cohort!AI$4-1,MATCH(AI$5, Mortality_Projection!$D$8:$BJ$8, 0)-1))</f>
        <v>2950.4570245567052</v>
      </c>
      <c r="AJ63" s="67">
        <f ca="1">AI63*(1-OFFSET(Mortality_Projection!$D$9,N($A63="Female")*101+Existing_Cohort!$B63+Existing_Cohort!AJ$4-1,MATCH(AJ$5, Mortality_Projection!$D$8:$BJ$8, 0)-1))</f>
        <v>2573.6942826280283</v>
      </c>
      <c r="AK63" s="67">
        <f ca="1">AJ63*(1-OFFSET(Mortality_Projection!$D$9,N($A63="Female")*101+Existing_Cohort!$B63+Existing_Cohort!AK$4-1,MATCH(AK$5, Mortality_Projection!$D$8:$BJ$8, 0)-1))</f>
        <v>2219.7837801838823</v>
      </c>
      <c r="AL63" s="67">
        <f ca="1">AK63*(1-OFFSET(Mortality_Projection!$D$9,N($A63="Female")*101+Existing_Cohort!$B63+Existing_Cohort!AL$4-1,MATCH(AL$5, Mortality_Projection!$D$8:$BJ$8, 0)-1))</f>
        <v>1891.2358715337753</v>
      </c>
      <c r="AM63" s="67">
        <f ca="1">AL63*(1-OFFSET(Mortality_Projection!$D$9,N($A63="Female")*101+Existing_Cohort!$B63+Existing_Cohort!AM$4-1,MATCH(AM$5, Mortality_Projection!$D$8:$BJ$8, 0)-1))</f>
        <v>1590.1190923443178</v>
      </c>
      <c r="AN63" s="67">
        <f ca="1">AM63*(1-OFFSET(Mortality_Projection!$D$9,N($A63="Female")*101+Existing_Cohort!$B63+Existing_Cohort!AN$4-1,MATCH(AN$5, Mortality_Projection!$D$8:$BJ$8, 0)-1))</f>
        <v>1317.9991289509258</v>
      </c>
      <c r="AO63" s="67">
        <f ca="1">AN63*(1-OFFSET(Mortality_Projection!$D$9,N($A63="Female")*101+Existing_Cohort!$B63+Existing_Cohort!AO$4-1,MATCH(AO$5, Mortality_Projection!$D$8:$BJ$8, 0)-1))</f>
        <v>1075.8571358305996</v>
      </c>
      <c r="AP63" s="67">
        <f ca="1">AO63*(1-OFFSET(Mortality_Projection!$D$9,N($A63="Female")*101+Existing_Cohort!$B63+Existing_Cohort!AP$4-1,MATCH(AP$5, Mortality_Projection!$D$8:$BJ$8, 0)-1))</f>
        <v>864.00727857259449</v>
      </c>
      <c r="AQ63" s="67">
        <f ca="1">AP63*(1-OFFSET(Mortality_Projection!$D$9,N($A63="Female")*101+Existing_Cohort!$B63+Existing_Cohort!AQ$4-1,MATCH(AQ$5, Mortality_Projection!$D$8:$BJ$8, 0)-1))</f>
        <v>682.02960050511399</v>
      </c>
      <c r="AR63" s="67">
        <f ca="1">AQ63*(1-OFFSET(Mortality_Projection!$D$9,N($A63="Female")*101+Existing_Cohort!$B63+Existing_Cohort!AR$4-1,MATCH(AR$5, Mortality_Projection!$D$8:$BJ$8, 0)-1))</f>
        <v>528.75311478243884</v>
      </c>
      <c r="AS63" s="67">
        <f ca="1">AR63*(1-OFFSET(Mortality_Projection!$D$9,N($A63="Female")*101+Existing_Cohort!$B63+Existing_Cohort!AS$4-1,MATCH(AS$5, Mortality_Projection!$D$8:$BJ$8, 0)-1))</f>
        <v>402.30337536514367</v>
      </c>
      <c r="AT63" s="67">
        <f ca="1">AS63*(1-OFFSET(Mortality_Projection!$D$9,N($A63="Female")*101+Existing_Cohort!$B63+Existing_Cohort!AT$4-1,MATCH(AT$5, Mortality_Projection!$D$8:$BJ$8, 0)-1))</f>
        <v>300.22017557121319</v>
      </c>
      <c r="AU63" s="67">
        <f ca="1">AT63*(1-OFFSET(Mortality_Projection!$D$9,N($A63="Female")*101+Existing_Cohort!$B63+Existing_Cohort!AU$4-1,MATCH(AU$5, Mortality_Projection!$D$8:$BJ$8, 0)-1))</f>
        <v>219.63080319791467</v>
      </c>
      <c r="AV63" s="67">
        <f ca="1">AU63*(1-OFFSET(Mortality_Projection!$D$9,N($A63="Female")*101+Existing_Cohort!$B63+Existing_Cohort!AV$4-1,MATCH(AV$5, Mortality_Projection!$D$8:$BJ$8, 0)-1))</f>
        <v>219.54988703995267</v>
      </c>
      <c r="AW63" s="67">
        <f ca="1">AV63*(1-OFFSET(Mortality_Projection!$D$9,N($A63="Female")*101+Existing_Cohort!$B63+Existing_Cohort!AW$4-1,MATCH(AW$5, Mortality_Projection!$D$8:$BJ$8, 0)-1))</f>
        <v>219.49108057835727</v>
      </c>
      <c r="AX63" s="67">
        <f ca="1">AW63*(1-OFFSET(Mortality_Projection!$D$9,N($A63="Female")*101+Existing_Cohort!$B63+Existing_Cohort!AX$4-1,MATCH(AX$5, Mortality_Projection!$D$8:$BJ$8, 0)-1))</f>
        <v>219.44813183720365</v>
      </c>
      <c r="AY63" s="67">
        <f ca="1">AX63*(1-OFFSET(Mortality_Projection!$D$9,N($A63="Female")*101+Existing_Cohort!$B63+Existing_Cohort!AY$4-1,MATCH(AY$5, Mortality_Projection!$D$8:$BJ$8, 0)-1))</f>
        <v>219.41588759397294</v>
      </c>
      <c r="AZ63" s="67">
        <f ca="1">AY63*(1-OFFSET(Mortality_Projection!$D$9,N($A63="Female")*101+Existing_Cohort!$B63+Existing_Cohort!AZ$4-1,MATCH(AZ$5, Mortality_Projection!$D$8:$BJ$8, 0)-1))</f>
        <v>219.39061667019843</v>
      </c>
      <c r="BA63" s="179">
        <f ca="1">AZ63*(1-OFFSET(Mortality_Projection!$D$9,N($A63="Female")*101+Existing_Cohort!$B63+Existing_Cohort!BA$4-1,MATCH(BA$5, Mortality_Projection!$D$8:$BJ$8, 0)-1))</f>
        <v>219.36969960968943</v>
      </c>
      <c r="BC63" s="67">
        <f t="shared" ca="1" si="22"/>
        <v>84.744017711496781</v>
      </c>
    </row>
    <row r="64" spans="1:55" x14ac:dyDescent="0.35">
      <c r="A64" s="159" t="s">
        <v>31</v>
      </c>
      <c r="B64">
        <f t="shared" si="23"/>
        <v>58</v>
      </c>
      <c r="C64" s="67">
        <f ca="1">OFFSET(HIST_CHN_Population_Males!$L$17,MATCH(Input!$D$4,HIST_CHN_Population_Males!$K$18:$K$89,0), $B64)</f>
        <v>11061.635</v>
      </c>
      <c r="D64" s="67">
        <f ca="1">C64*(1-OFFSET(Mortality_Projection!$D$9,N($A64="Female")*101+Existing_Cohort!$B64+Existing_Cohort!D$4-1,MATCH(D$5, Mortality_Projection!$D$8:$BJ$8, 0)-1))</f>
        <v>10976.674508445425</v>
      </c>
      <c r="E64" s="67">
        <f ca="1">D64*(1-OFFSET(Mortality_Projection!$D$9,N($A64="Female")*101+Existing_Cohort!$B64+Existing_Cohort!E$4-1,MATCH(E$5, Mortality_Projection!$D$8:$BJ$8, 0)-1))</f>
        <v>10886.546765113824</v>
      </c>
      <c r="F64" s="67">
        <f ca="1">E64*(1-OFFSET(Mortality_Projection!$D$9,N($A64="Female")*101+Existing_Cohort!$B64+Existing_Cohort!F$4-1,MATCH(F$5, Mortality_Projection!$D$8:$BJ$8, 0)-1))</f>
        <v>10790.216435438484</v>
      </c>
      <c r="G64" s="67">
        <f ca="1">F64*(1-OFFSET(Mortality_Projection!$D$9,N($A64="Female")*101+Existing_Cohort!$B64+Existing_Cohort!G$4-1,MATCH(G$5, Mortality_Projection!$D$8:$BJ$8, 0)-1))</f>
        <v>10686.52315121352</v>
      </c>
      <c r="H64" s="67">
        <f ca="1">G64*(1-OFFSET(Mortality_Projection!$D$9,N($A64="Female")*101+Existing_Cohort!$B64+Existing_Cohort!H$4-1,MATCH(H$5, Mortality_Projection!$D$8:$BJ$8, 0)-1))</f>
        <v>10574.275841304046</v>
      </c>
      <c r="I64" s="67">
        <f ca="1">H64*(1-OFFSET(Mortality_Projection!$D$9,N($A64="Female")*101+Existing_Cohort!$B64+Existing_Cohort!I$4-1,MATCH(I$5, Mortality_Projection!$D$8:$BJ$8, 0)-1))</f>
        <v>10452.34062643512</v>
      </c>
      <c r="J64" s="67">
        <f ca="1">I64*(1-OFFSET(Mortality_Projection!$D$9,N($A64="Female")*101+Existing_Cohort!$B64+Existing_Cohort!J$4-1,MATCH(J$5, Mortality_Projection!$D$8:$BJ$8, 0)-1))</f>
        <v>10319.596367251483</v>
      </c>
      <c r="K64" s="67">
        <f ca="1">J64*(1-OFFSET(Mortality_Projection!$D$9,N($A64="Female")*101+Existing_Cohort!$B64+Existing_Cohort!K$4-1,MATCH(K$5, Mortality_Projection!$D$8:$BJ$8, 0)-1))</f>
        <v>10174.917800735231</v>
      </c>
      <c r="L64" s="67">
        <f ca="1">K64*(1-OFFSET(Mortality_Projection!$D$9,N($A64="Female")*101+Existing_Cohort!$B64+Existing_Cohort!L$4-1,MATCH(L$5, Mortality_Projection!$D$8:$BJ$8, 0)-1))</f>
        <v>10017.101336292191</v>
      </c>
      <c r="M64" s="67">
        <f ca="1">L64*(1-OFFSET(Mortality_Projection!$D$9,N($A64="Female")*101+Existing_Cohort!$B64+Existing_Cohort!M$4-1,MATCH(M$5, Mortality_Projection!$D$8:$BJ$8, 0)-1))</f>
        <v>9844.8525729180346</v>
      </c>
      <c r="N64" s="67">
        <f ca="1">M64*(1-OFFSET(Mortality_Projection!$D$9,N($A64="Female")*101+Existing_Cohort!$B64+Existing_Cohort!N$4-1,MATCH(N$5, Mortality_Projection!$D$8:$BJ$8, 0)-1))</f>
        <v>9656.8203841460127</v>
      </c>
      <c r="O64" s="67">
        <f ca="1">N64*(1-OFFSET(Mortality_Projection!$D$9,N($A64="Female")*101+Existing_Cohort!$B64+Existing_Cohort!O$4-1,MATCH(O$5, Mortality_Projection!$D$8:$BJ$8, 0)-1))</f>
        <v>9451.6381245832144</v>
      </c>
      <c r="P64" s="67">
        <f ca="1">O64*(1-OFFSET(Mortality_Projection!$D$9,N($A64="Female")*101+Existing_Cohort!$B64+Existing_Cohort!P$4-1,MATCH(P$5, Mortality_Projection!$D$8:$BJ$8, 0)-1))</f>
        <v>9228.0454520924213</v>
      </c>
      <c r="Q64" s="67">
        <f ca="1">P64*(1-OFFSET(Mortality_Projection!$D$9,N($A64="Female")*101+Existing_Cohort!$B64+Existing_Cohort!Q$4-1,MATCH(Q$5, Mortality_Projection!$D$8:$BJ$8, 0)-1))</f>
        <v>8985.0186118427828</v>
      </c>
      <c r="R64" s="67">
        <f ca="1">Q64*(1-OFFSET(Mortality_Projection!$D$9,N($A64="Female")*101+Existing_Cohort!$B64+Existing_Cohort!R$4-1,MATCH(R$5, Mortality_Projection!$D$8:$BJ$8, 0)-1))</f>
        <v>8721.9024668625698</v>
      </c>
      <c r="S64" s="67">
        <f ca="1">R64*(1-OFFSET(Mortality_Projection!$D$9,N($A64="Female")*101+Existing_Cohort!$B64+Existing_Cohort!S$4-1,MATCH(S$5, Mortality_Projection!$D$8:$BJ$8, 0)-1))</f>
        <v>8438.4564917475127</v>
      </c>
      <c r="T64" s="67">
        <f ca="1">S64*(1-OFFSET(Mortality_Projection!$D$9,N($A64="Female")*101+Existing_Cohort!$B64+Existing_Cohort!T$4-1,MATCH(T$5, Mortality_Projection!$D$8:$BJ$8, 0)-1))</f>
        <v>8134.8570877339635</v>
      </c>
      <c r="U64" s="67">
        <f ca="1">T64*(1-OFFSET(Mortality_Projection!$D$9,N($A64="Female")*101+Existing_Cohort!$B64+Existing_Cohort!U$4-1,MATCH(U$5, Mortality_Projection!$D$8:$BJ$8, 0)-1))</f>
        <v>7811.6912986631187</v>
      </c>
      <c r="V64" s="67">
        <f ca="1">U64*(1-OFFSET(Mortality_Projection!$D$9,N($A64="Female")*101+Existing_Cohort!$B64+Existing_Cohort!V$4-1,MATCH(V$5, Mortality_Projection!$D$8:$BJ$8, 0)-1))</f>
        <v>7469.9116619718052</v>
      </c>
      <c r="W64" s="67">
        <f ca="1">V64*(1-OFFSET(Mortality_Projection!$D$9,N($A64="Female")*101+Existing_Cohort!$B64+Existing_Cohort!W$4-1,MATCH(W$5, Mortality_Projection!$D$8:$BJ$8, 0)-1))</f>
        <v>7110.8068543124564</v>
      </c>
      <c r="X64" s="67">
        <f ca="1">W64*(1-OFFSET(Mortality_Projection!$D$9,N($A64="Female")*101+Existing_Cohort!$B64+Existing_Cohort!X$4-1,MATCH(X$5, Mortality_Projection!$D$8:$BJ$8, 0)-1))</f>
        <v>6735.9968043573308</v>
      </c>
      <c r="Y64" s="67">
        <f ca="1">X64*(1-OFFSET(Mortality_Projection!$D$9,N($A64="Female")*101+Existing_Cohort!$B64+Existing_Cohort!Y$4-1,MATCH(Y$5, Mortality_Projection!$D$8:$BJ$8, 0)-1))</f>
        <v>6347.4336390737835</v>
      </c>
      <c r="Z64" s="67">
        <f ca="1">Y64*(1-OFFSET(Mortality_Projection!$D$9,N($A64="Female")*101+Existing_Cohort!$B64+Existing_Cohort!Z$4-1,MATCH(Z$5, Mortality_Projection!$D$8:$BJ$8, 0)-1))</f>
        <v>5947.4528475307534</v>
      </c>
      <c r="AA64" s="67">
        <f ca="1">Z64*(1-OFFSET(Mortality_Projection!$D$9,N($A64="Female")*101+Existing_Cohort!$B64+Existing_Cohort!AA$4-1,MATCH(AA$5, Mortality_Projection!$D$8:$BJ$8, 0)-1))</f>
        <v>5538.7774796755557</v>
      </c>
      <c r="AB64" s="67">
        <f ca="1">AA64*(1-OFFSET(Mortality_Projection!$D$9,N($A64="Female")*101+Existing_Cohort!$B64+Existing_Cohort!AB$4-1,MATCH(AB$5, Mortality_Projection!$D$8:$BJ$8, 0)-1))</f>
        <v>5124.5326356904734</v>
      </c>
      <c r="AC64" s="67">
        <f ca="1">AB64*(1-OFFSET(Mortality_Projection!$D$9,N($A64="Female")*101+Existing_Cohort!$B64+Existing_Cohort!AC$4-1,MATCH(AC$5, Mortality_Projection!$D$8:$BJ$8, 0)-1))</f>
        <v>4708.1734645436909</v>
      </c>
      <c r="AD64" s="67">
        <f ca="1">AC64*(1-OFFSET(Mortality_Projection!$D$9,N($A64="Female")*101+Existing_Cohort!$B64+Existing_Cohort!AD$4-1,MATCH(AD$5, Mortality_Projection!$D$8:$BJ$8, 0)-1))</f>
        <v>4293.4048906323442</v>
      </c>
      <c r="AE64" s="67">
        <f ca="1">AD64*(1-OFFSET(Mortality_Projection!$D$9,N($A64="Female")*101+Existing_Cohort!$B64+Existing_Cohort!AE$4-1,MATCH(AE$5, Mortality_Projection!$D$8:$BJ$8, 0)-1))</f>
        <v>3884.0310077291342</v>
      </c>
      <c r="AF64" s="67">
        <f ca="1">AE64*(1-OFFSET(Mortality_Projection!$D$9,N($A64="Female")*101+Existing_Cohort!$B64+Existing_Cohort!AF$4-1,MATCH(AF$5, Mortality_Projection!$D$8:$BJ$8, 0)-1))</f>
        <v>3483.8234609035676</v>
      </c>
      <c r="AG64" s="67">
        <f ca="1">AF64*(1-OFFSET(Mortality_Projection!$D$9,N($A64="Female")*101+Existing_Cohort!$B64+Existing_Cohort!AG$4-1,MATCH(AG$5, Mortality_Projection!$D$8:$BJ$8, 0)-1))</f>
        <v>3096.4062295867584</v>
      </c>
      <c r="AH64" s="67">
        <f ca="1">AG64*(1-OFFSET(Mortality_Projection!$D$9,N($A64="Female")*101+Existing_Cohort!$B64+Existing_Cohort!AH$4-1,MATCH(AH$5, Mortality_Projection!$D$8:$BJ$8, 0)-1))</f>
        <v>2725.1490369843536</v>
      </c>
      <c r="AI64" s="67">
        <f ca="1">AH64*(1-OFFSET(Mortality_Projection!$D$9,N($A64="Female")*101+Existing_Cohort!$B64+Existing_Cohort!AI$4-1,MATCH(AI$5, Mortality_Projection!$D$8:$BJ$8, 0)-1))</f>
        <v>2373.1088519494629</v>
      </c>
      <c r="AJ64" s="67">
        <f ca="1">AI64*(1-OFFSET(Mortality_Projection!$D$9,N($A64="Female")*101+Existing_Cohort!$B64+Existing_Cohort!AJ$4-1,MATCH(AJ$5, Mortality_Projection!$D$8:$BJ$8, 0)-1))</f>
        <v>2042.9845631709813</v>
      </c>
      <c r="AK64" s="67">
        <f ca="1">AJ64*(1-OFFSET(Mortality_Projection!$D$9,N($A64="Female")*101+Existing_Cohort!$B64+Existing_Cohort!AK$4-1,MATCH(AK$5, Mortality_Projection!$D$8:$BJ$8, 0)-1))</f>
        <v>1737.0866989073229</v>
      </c>
      <c r="AL64" s="67">
        <f ca="1">AK64*(1-OFFSET(Mortality_Projection!$D$9,N($A64="Female")*101+Existing_Cohort!$B64+Existing_Cohort!AL$4-1,MATCH(AL$5, Mortality_Projection!$D$8:$BJ$8, 0)-1))</f>
        <v>1457.295479522802</v>
      </c>
      <c r="AM64" s="67">
        <f ca="1">AL64*(1-OFFSET(Mortality_Projection!$D$9,N($A64="Female")*101+Existing_Cohort!$B64+Existing_Cohort!AM$4-1,MATCH(AM$5, Mortality_Projection!$D$8:$BJ$8, 0)-1))</f>
        <v>1205.0045157368231</v>
      </c>
      <c r="AN64" s="67">
        <f ca="1">AM64*(1-OFFSET(Mortality_Projection!$D$9,N($A64="Female")*101+Existing_Cohort!$B64+Existing_Cohort!AN$4-1,MATCH(AN$5, Mortality_Projection!$D$8:$BJ$8, 0)-1))</f>
        <v>981.04630435241484</v>
      </c>
      <c r="AO64" s="67">
        <f ca="1">AN64*(1-OFFSET(Mortality_Projection!$D$9,N($A64="Female")*101+Existing_Cohort!$B64+Existing_Cohort!AO$4-1,MATCH(AO$5, Mortality_Projection!$D$8:$BJ$8, 0)-1))</f>
        <v>785.61847718481522</v>
      </c>
      <c r="AP64" s="67">
        <f ca="1">AO64*(1-OFFSET(Mortality_Projection!$D$9,N($A64="Female")*101+Existing_Cohort!$B64+Existing_Cohort!AP$4-1,MATCH(AP$5, Mortality_Projection!$D$8:$BJ$8, 0)-1))</f>
        <v>618.22607806880319</v>
      </c>
      <c r="AQ64" s="67">
        <f ca="1">AP64*(1-OFFSET(Mortality_Projection!$D$9,N($A64="Female")*101+Existing_Cohort!$B64+Existing_Cohort!AQ$4-1,MATCH(AQ$5, Mortality_Projection!$D$8:$BJ$8, 0)-1))</f>
        <v>477.67215960932486</v>
      </c>
      <c r="AR64" s="67">
        <f ca="1">AQ64*(1-OFFSET(Mortality_Projection!$D$9,N($A64="Female")*101+Existing_Cohort!$B64+Existing_Cohort!AR$4-1,MATCH(AR$5, Mortality_Projection!$D$8:$BJ$8, 0)-1))</f>
        <v>362.109306331742</v>
      </c>
      <c r="AS64" s="67">
        <f ca="1">AR64*(1-OFFSET(Mortality_Projection!$D$9,N($A64="Female")*101+Existing_Cohort!$B64+Existing_Cohort!AS$4-1,MATCH(AS$5, Mortality_Projection!$D$8:$BJ$8, 0)-1))</f>
        <v>269.15626350761067</v>
      </c>
      <c r="AT64" s="67">
        <f ca="1">AS64*(1-OFFSET(Mortality_Projection!$D$9,N($A64="Female")*101+Existing_Cohort!$B64+Existing_Cohort!AT$4-1,MATCH(AT$5, Mortality_Projection!$D$8:$BJ$8, 0)-1))</f>
        <v>196.06495851630626</v>
      </c>
      <c r="AU64" s="67">
        <f ca="1">AT64*(1-OFFSET(Mortality_Projection!$D$9,N($A64="Female")*101+Existing_Cohort!$B64+Existing_Cohort!AU$4-1,MATCH(AU$5, Mortality_Projection!$D$8:$BJ$8, 0)-1))</f>
        <v>195.9918841072585</v>
      </c>
      <c r="AV64" s="67">
        <f ca="1">AU64*(1-OFFSET(Mortality_Projection!$D$9,N($A64="Female")*101+Existing_Cohort!$B64+Existing_Cohort!AV$4-1,MATCH(AV$5, Mortality_Projection!$D$8:$BJ$8, 0)-1))</f>
        <v>195.93877692678618</v>
      </c>
      <c r="AW64" s="67">
        <f ca="1">AV64*(1-OFFSET(Mortality_Projection!$D$9,N($A64="Female")*101+Existing_Cohort!$B64+Existing_Cohort!AW$4-1,MATCH(AW$5, Mortality_Projection!$D$8:$BJ$8, 0)-1))</f>
        <v>195.89999072240957</v>
      </c>
      <c r="AX64" s="67">
        <f ca="1">AW64*(1-OFFSET(Mortality_Projection!$D$9,N($A64="Female")*101+Existing_Cohort!$B64+Existing_Cohort!AX$4-1,MATCH(AX$5, Mortality_Projection!$D$8:$BJ$8, 0)-1))</f>
        <v>195.87087161607988</v>
      </c>
      <c r="AY64" s="67">
        <f ca="1">AX64*(1-OFFSET(Mortality_Projection!$D$9,N($A64="Female")*101+Existing_Cohort!$B64+Existing_Cohort!AY$4-1,MATCH(AY$5, Mortality_Projection!$D$8:$BJ$8, 0)-1))</f>
        <v>195.84805000872797</v>
      </c>
      <c r="AZ64" s="67">
        <f ca="1">AY64*(1-OFFSET(Mortality_Projection!$D$9,N($A64="Female")*101+Existing_Cohort!$B64+Existing_Cohort!AZ$4-1,MATCH(AZ$5, Mortality_Projection!$D$8:$BJ$8, 0)-1))</f>
        <v>195.8291603034501</v>
      </c>
      <c r="BA64" s="179">
        <f ca="1">AZ64*(1-OFFSET(Mortality_Projection!$D$9,N($A64="Female")*101+Existing_Cohort!$B64+Existing_Cohort!BA$4-1,MATCH(BA$5, Mortality_Projection!$D$8:$BJ$8, 0)-1))</f>
        <v>195.81279600797319</v>
      </c>
      <c r="BC64" s="67">
        <f t="shared" ca="1" si="22"/>
        <v>84.960491554575128</v>
      </c>
    </row>
    <row r="65" spans="1:55" x14ac:dyDescent="0.35">
      <c r="A65" s="159" t="s">
        <v>31</v>
      </c>
      <c r="B65">
        <f t="shared" si="23"/>
        <v>59</v>
      </c>
      <c r="C65" s="67">
        <f ca="1">OFFSET(HIST_CHN_Population_Males!$L$17,MATCH(Input!$D$4,HIST_CHN_Population_Males!$K$18:$K$89,0), $B65)</f>
        <v>7767.38</v>
      </c>
      <c r="D65" s="67">
        <f ca="1">C65*(1-OFFSET(Mortality_Projection!$D$9,N($A65="Female")*101+Existing_Cohort!$B65+Existing_Cohort!D$4-1,MATCH(D$5, Mortality_Projection!$D$8:$BJ$8, 0)-1))</f>
        <v>7702.86130274261</v>
      </c>
      <c r="E65" s="67">
        <f ca="1">D65*(1-OFFSET(Mortality_Projection!$D$9,N($A65="Female")*101+Existing_Cohort!$B65+Existing_Cohort!E$4-1,MATCH(E$5, Mortality_Projection!$D$8:$BJ$8, 0)-1))</f>
        <v>7633.9090739913427</v>
      </c>
      <c r="F65" s="67">
        <f ca="1">E65*(1-OFFSET(Mortality_Projection!$D$9,N($A65="Female")*101+Existing_Cohort!$B65+Existing_Cohort!F$4-1,MATCH(F$5, Mortality_Projection!$D$8:$BJ$8, 0)-1))</f>
        <v>7559.6942292869007</v>
      </c>
      <c r="G65" s="67">
        <f ca="1">F65*(1-OFFSET(Mortality_Projection!$D$9,N($A65="Female")*101+Existing_Cohort!$B65+Existing_Cohort!G$4-1,MATCH(G$5, Mortality_Projection!$D$8:$BJ$8, 0)-1))</f>
        <v>7479.3662084465814</v>
      </c>
      <c r="H65" s="67">
        <f ca="1">G65*(1-OFFSET(Mortality_Projection!$D$9,N($A65="Female")*101+Existing_Cohort!$B65+Existing_Cohort!H$4-1,MATCH(H$5, Mortality_Projection!$D$8:$BJ$8, 0)-1))</f>
        <v>7392.1159671131791</v>
      </c>
      <c r="I65" s="67">
        <f ca="1">H65*(1-OFFSET(Mortality_Projection!$D$9,N($A65="Female")*101+Existing_Cohort!$B65+Existing_Cohort!I$4-1,MATCH(I$5, Mortality_Projection!$D$8:$BJ$8, 0)-1))</f>
        <v>7297.1442496915697</v>
      </c>
      <c r="J65" s="67">
        <f ca="1">I65*(1-OFFSET(Mortality_Projection!$D$9,N($A65="Female")*101+Existing_Cohort!$B65+Existing_Cohort!J$4-1,MATCH(J$5, Mortality_Projection!$D$8:$BJ$8, 0)-1))</f>
        <v>7193.6496369234346</v>
      </c>
      <c r="K65" s="67">
        <f ca="1">J65*(1-OFFSET(Mortality_Projection!$D$9,N($A65="Female")*101+Existing_Cohort!$B65+Existing_Cohort!K$4-1,MATCH(K$5, Mortality_Projection!$D$8:$BJ$8, 0)-1))</f>
        <v>7080.7756128103456</v>
      </c>
      <c r="L65" s="67">
        <f ca="1">K65*(1-OFFSET(Mortality_Projection!$D$9,N($A65="Female")*101+Existing_Cohort!$B65+Existing_Cohort!L$4-1,MATCH(L$5, Mortality_Projection!$D$8:$BJ$8, 0)-1))</f>
        <v>6957.6018514412053</v>
      </c>
      <c r="M65" s="67">
        <f ca="1">L65*(1-OFFSET(Mortality_Projection!$D$9,N($A65="Female")*101+Existing_Cohort!$B65+Existing_Cohort!M$4-1,MATCH(M$5, Mortality_Projection!$D$8:$BJ$8, 0)-1))</f>
        <v>6823.1688535935746</v>
      </c>
      <c r="N65" s="67">
        <f ca="1">M65*(1-OFFSET(Mortality_Projection!$D$9,N($A65="Female")*101+Existing_Cohort!$B65+Existing_Cohort!N$4-1,MATCH(N$5, Mortality_Projection!$D$8:$BJ$8, 0)-1))</f>
        <v>6676.5076989549025</v>
      </c>
      <c r="O65" s="67">
        <f ca="1">N65*(1-OFFSET(Mortality_Projection!$D$9,N($A65="Female")*101+Existing_Cohort!$B65+Existing_Cohort!O$4-1,MATCH(O$5, Mortality_Projection!$D$8:$BJ$8, 0)-1))</f>
        <v>6516.7274248150297</v>
      </c>
      <c r="P65" s="67">
        <f ca="1">O65*(1-OFFSET(Mortality_Projection!$D$9,N($A65="Female")*101+Existing_Cohort!$B65+Existing_Cohort!P$4-1,MATCH(P$5, Mortality_Projection!$D$8:$BJ$8, 0)-1))</f>
        <v>6343.1083658644538</v>
      </c>
      <c r="Q65" s="67">
        <f ca="1">P65*(1-OFFSET(Mortality_Projection!$D$9,N($A65="Female")*101+Existing_Cohort!$B65+Existing_Cohort!Q$4-1,MATCH(Q$5, Mortality_Projection!$D$8:$BJ$8, 0)-1))</f>
        <v>6155.1966000057519</v>
      </c>
      <c r="R65" s="67">
        <f ca="1">Q65*(1-OFFSET(Mortality_Projection!$D$9,N($A65="Female")*101+Existing_Cohort!$B65+Existing_Cohort!R$4-1,MATCH(R$5, Mortality_Projection!$D$8:$BJ$8, 0)-1))</f>
        <v>5952.8367615504731</v>
      </c>
      <c r="S65" s="67">
        <f ca="1">R65*(1-OFFSET(Mortality_Projection!$D$9,N($A65="Female")*101+Existing_Cohort!$B65+Existing_Cohort!S$4-1,MATCH(S$5, Mortality_Projection!$D$8:$BJ$8, 0)-1))</f>
        <v>5736.1735386791297</v>
      </c>
      <c r="T65" s="67">
        <f ca="1">S65*(1-OFFSET(Mortality_Projection!$D$9,N($A65="Female")*101+Existing_Cohort!$B65+Existing_Cohort!T$4-1,MATCH(T$5, Mortality_Projection!$D$8:$BJ$8, 0)-1))</f>
        <v>5505.646930865546</v>
      </c>
      <c r="U65" s="67">
        <f ca="1">T65*(1-OFFSET(Mortality_Projection!$D$9,N($A65="Female")*101+Existing_Cohort!$B65+Existing_Cohort!U$4-1,MATCH(U$5, Mortality_Projection!$D$8:$BJ$8, 0)-1))</f>
        <v>5261.9596876745873</v>
      </c>
      <c r="V65" s="67">
        <f ca="1">U65*(1-OFFSET(Mortality_Projection!$D$9,N($A65="Female")*101+Existing_Cohort!$B65+Existing_Cohort!V$4-1,MATCH(V$5, Mortality_Projection!$D$8:$BJ$8, 0)-1))</f>
        <v>5006.0559692616771</v>
      </c>
      <c r="W65" s="67">
        <f ca="1">V65*(1-OFFSET(Mortality_Projection!$D$9,N($A65="Female")*101+Existing_Cohort!$B65+Existing_Cohort!W$4-1,MATCH(W$5, Mortality_Projection!$D$8:$BJ$8, 0)-1))</f>
        <v>4739.1173731225217</v>
      </c>
      <c r="X65" s="67">
        <f ca="1">W65*(1-OFFSET(Mortality_Projection!$D$9,N($A65="Female")*101+Existing_Cohort!$B65+Existing_Cohort!X$4-1,MATCH(X$5, Mortality_Projection!$D$8:$BJ$8, 0)-1))</f>
        <v>4462.5629892825327</v>
      </c>
      <c r="Y65" s="67">
        <f ca="1">X65*(1-OFFSET(Mortality_Projection!$D$9,N($A65="Female")*101+Existing_Cohort!$B65+Existing_Cohort!Y$4-1,MATCH(Y$5, Mortality_Projection!$D$8:$BJ$8, 0)-1))</f>
        <v>4178.0850115800904</v>
      </c>
      <c r="Z65" s="67">
        <f ca="1">Y65*(1-OFFSET(Mortality_Projection!$D$9,N($A65="Female")*101+Existing_Cohort!$B65+Existing_Cohort!Z$4-1,MATCH(Z$5, Mortality_Projection!$D$8:$BJ$8, 0)-1))</f>
        <v>3887.6506122470582</v>
      </c>
      <c r="AA65" s="67">
        <f ca="1">Z65*(1-OFFSET(Mortality_Projection!$D$9,N($A65="Female")*101+Existing_Cohort!$B65+Existing_Cohort!AA$4-1,MATCH(AA$5, Mortality_Projection!$D$8:$BJ$8, 0)-1))</f>
        <v>3593.5108428267204</v>
      </c>
      <c r="AB65" s="67">
        <f ca="1">AA65*(1-OFFSET(Mortality_Projection!$D$9,N($A65="Female")*101+Existing_Cohort!$B65+Existing_Cohort!AB$4-1,MATCH(AB$5, Mortality_Projection!$D$8:$BJ$8, 0)-1))</f>
        <v>3298.1477969330635</v>
      </c>
      <c r="AC65" s="67">
        <f ca="1">AB65*(1-OFFSET(Mortality_Projection!$D$9,N($A65="Female")*101+Existing_Cohort!$B65+Existing_Cohort!AC$4-1,MATCH(AC$5, Mortality_Projection!$D$8:$BJ$8, 0)-1))</f>
        <v>3004.2158252537929</v>
      </c>
      <c r="AD65" s="67">
        <f ca="1">AC65*(1-OFFSET(Mortality_Projection!$D$9,N($A65="Female")*101+Existing_Cohort!$B65+Existing_Cohort!AD$4-1,MATCH(AD$5, Mortality_Projection!$D$8:$BJ$8, 0)-1))</f>
        <v>2714.4329338393268</v>
      </c>
      <c r="AE65" s="67">
        <f ca="1">AD65*(1-OFFSET(Mortality_Projection!$D$9,N($A65="Female")*101+Existing_Cohort!$B65+Existing_Cohort!AE$4-1,MATCH(AE$5, Mortality_Projection!$D$8:$BJ$8, 0)-1))</f>
        <v>2431.4859766776171</v>
      </c>
      <c r="AF65" s="67">
        <f ca="1">AE65*(1-OFFSET(Mortality_Projection!$D$9,N($A65="Female")*101+Existing_Cohort!$B65+Existing_Cohort!AF$4-1,MATCH(AF$5, Mortality_Projection!$D$8:$BJ$8, 0)-1))</f>
        <v>2157.9478368906457</v>
      </c>
      <c r="AG65" s="67">
        <f ca="1">AF65*(1-OFFSET(Mortality_Projection!$D$9,N($A65="Female")*101+Existing_Cohort!$B65+Existing_Cohort!AG$4-1,MATCH(AG$5, Mortality_Projection!$D$8:$BJ$8, 0)-1))</f>
        <v>1896.2011383458562</v>
      </c>
      <c r="AH65" s="67">
        <f ca="1">AG65*(1-OFFSET(Mortality_Projection!$D$9,N($A65="Female")*101+Existing_Cohort!$B65+Existing_Cohort!AH$4-1,MATCH(AH$5, Mortality_Projection!$D$8:$BJ$8, 0)-1))</f>
        <v>1648.3963401405388</v>
      </c>
      <c r="AI65" s="67">
        <f ca="1">AH65*(1-OFFSET(Mortality_Projection!$D$9,N($A65="Female")*101+Existing_Cohort!$B65+Existing_Cohort!AI$4-1,MATCH(AI$5, Mortality_Projection!$D$8:$BJ$8, 0)-1))</f>
        <v>1416.4194151698105</v>
      </c>
      <c r="AJ65" s="67">
        <f ca="1">AI65*(1-OFFSET(Mortality_Projection!$D$9,N($A65="Female")*101+Existing_Cohort!$B65+Existing_Cohort!AJ$4-1,MATCH(AJ$5, Mortality_Projection!$D$8:$BJ$8, 0)-1))</f>
        <v>1201.8703842950597</v>
      </c>
      <c r="AK65" s="67">
        <f ca="1">AJ65*(1-OFFSET(Mortality_Projection!$D$9,N($A65="Female")*101+Existing_Cohort!$B65+Existing_Cohort!AK$4-1,MATCH(AK$5, Mortality_Projection!$D$8:$BJ$8, 0)-1))</f>
        <v>1006.0339260421968</v>
      </c>
      <c r="AL65" s="67">
        <f ca="1">AK65*(1-OFFSET(Mortality_Projection!$D$9,N($A65="Female")*101+Existing_Cohort!$B65+Existing_Cohort!AL$4-1,MATCH(AL$5, Mortality_Projection!$D$8:$BJ$8, 0)-1))</f>
        <v>829.84036590585708</v>
      </c>
      <c r="AM65" s="67">
        <f ca="1">AL65*(1-OFFSET(Mortality_Projection!$D$9,N($A65="Female")*101+Existing_Cohort!$B65+Existing_Cohort!AM$4-1,MATCH(AM$5, Mortality_Projection!$D$8:$BJ$8, 0)-1))</f>
        <v>673.81464470597405</v>
      </c>
      <c r="AN65" s="67">
        <f ca="1">AM65*(1-OFFSET(Mortality_Projection!$D$9,N($A65="Female")*101+Existing_Cohort!$B65+Existing_Cohort!AN$4-1,MATCH(AN$5, Mortality_Projection!$D$8:$BJ$8, 0)-1))</f>
        <v>538.02687055229387</v>
      </c>
      <c r="AO65" s="67">
        <f ca="1">AN65*(1-OFFSET(Mortality_Projection!$D$9,N($A65="Female")*101+Existing_Cohort!$B65+Existing_Cohort!AO$4-1,MATCH(AO$5, Mortality_Projection!$D$8:$BJ$8, 0)-1))</f>
        <v>422.05535383047032</v>
      </c>
      <c r="AP65" s="67">
        <f ca="1">AO65*(1-OFFSET(Mortality_Projection!$D$9,N($A65="Female")*101+Existing_Cohort!$B65+Existing_Cohort!AP$4-1,MATCH(AP$5, Mortality_Projection!$D$8:$BJ$8, 0)-1))</f>
        <v>324.98460560712766</v>
      </c>
      <c r="AQ65" s="67">
        <f ca="1">AP65*(1-OFFSET(Mortality_Projection!$D$9,N($A65="Female")*101+Existing_Cohort!$B65+Existing_Cohort!AQ$4-1,MATCH(AQ$5, Mortality_Projection!$D$8:$BJ$8, 0)-1))</f>
        <v>245.44664673793434</v>
      </c>
      <c r="AR65" s="67">
        <f ca="1">AQ65*(1-OFFSET(Mortality_Projection!$D$9,N($A65="Female")*101+Existing_Cohort!$B65+Existing_Cohort!AR$4-1,MATCH(AR$5, Mortality_Projection!$D$8:$BJ$8, 0)-1))</f>
        <v>181.7077775754222</v>
      </c>
      <c r="AS65" s="67">
        <f ca="1">AR65*(1-OFFSET(Mortality_Projection!$D$9,N($A65="Female")*101+Existing_Cohort!$B65+Existing_Cohort!AS$4-1,MATCH(AS$5, Mortality_Projection!$D$8:$BJ$8, 0)-1))</f>
        <v>131.78967509723785</v>
      </c>
      <c r="AT65" s="67">
        <f ca="1">AS65*(1-OFFSET(Mortality_Projection!$D$9,N($A65="Female")*101+Existing_Cohort!$B65+Existing_Cohort!AT$4-1,MATCH(AT$5, Mortality_Projection!$D$8:$BJ$8, 0)-1))</f>
        <v>131.73998497744427</v>
      </c>
      <c r="AU65" s="67">
        <f ca="1">AT65*(1-OFFSET(Mortality_Projection!$D$9,N($A65="Female")*101+Existing_Cohort!$B65+Existing_Cohort!AU$4-1,MATCH(AU$5, Mortality_Projection!$D$8:$BJ$8, 0)-1))</f>
        <v>131.70387259901406</v>
      </c>
      <c r="AV65" s="67">
        <f ca="1">AU65*(1-OFFSET(Mortality_Projection!$D$9,N($A65="Female")*101+Existing_Cohort!$B65+Existing_Cohort!AV$4-1,MATCH(AV$5, Mortality_Projection!$D$8:$BJ$8, 0)-1))</f>
        <v>131.67749843150472</v>
      </c>
      <c r="AW65" s="67">
        <f ca="1">AV65*(1-OFFSET(Mortality_Projection!$D$9,N($A65="Female")*101+Existing_Cohort!$B65+Existing_Cohort!AW$4-1,MATCH(AW$5, Mortality_Projection!$D$8:$BJ$8, 0)-1))</f>
        <v>131.65769782375168</v>
      </c>
      <c r="AX65" s="67">
        <f ca="1">AW65*(1-OFFSET(Mortality_Projection!$D$9,N($A65="Female")*101+Existing_Cohort!$B65+Existing_Cohort!AX$4-1,MATCH(AX$5, Mortality_Projection!$D$8:$BJ$8, 0)-1))</f>
        <v>131.64217945897744</v>
      </c>
      <c r="AY65" s="67">
        <f ca="1">AX65*(1-OFFSET(Mortality_Projection!$D$9,N($A65="Female")*101+Existing_Cohort!$B65+Existing_Cohort!AY$4-1,MATCH(AY$5, Mortality_Projection!$D$8:$BJ$8, 0)-1))</f>
        <v>131.62933474847708</v>
      </c>
      <c r="AZ65" s="67">
        <f ca="1">AY65*(1-OFFSET(Mortality_Projection!$D$9,N($A65="Female")*101+Existing_Cohort!$B65+Existing_Cohort!AZ$4-1,MATCH(AZ$5, Mortality_Projection!$D$8:$BJ$8, 0)-1))</f>
        <v>131.61820729047966</v>
      </c>
      <c r="BA65" s="179">
        <f ca="1">AZ65*(1-OFFSET(Mortality_Projection!$D$9,N($A65="Female")*101+Existing_Cohort!$B65+Existing_Cohort!BA$4-1,MATCH(BA$5, Mortality_Projection!$D$8:$BJ$8, 0)-1))</f>
        <v>131.608094518364</v>
      </c>
      <c r="BC65" s="67">
        <f t="shared" ca="1" si="22"/>
        <v>64.518697257390158</v>
      </c>
    </row>
    <row r="66" spans="1:55" x14ac:dyDescent="0.35">
      <c r="A66" s="159" t="s">
        <v>31</v>
      </c>
      <c r="B66">
        <f t="shared" si="23"/>
        <v>60</v>
      </c>
      <c r="C66" s="67">
        <f ca="1">OFFSET(HIST_CHN_Population_Males!$L$17,MATCH(Input!$D$4,HIST_CHN_Population_Males!$K$18:$K$89,0), $B66)</f>
        <v>5929.9494999999997</v>
      </c>
      <c r="D66" s="67">
        <f ca="1">C66*(1-OFFSET(Mortality_Projection!$D$9,N($A66="Female")*101+Existing_Cohort!$B66+Existing_Cohort!D$4-1,MATCH(D$5, Mortality_Projection!$D$8:$BJ$8, 0)-1))</f>
        <v>5876.249961705249</v>
      </c>
      <c r="E66" s="67">
        <f ca="1">D66*(1-OFFSET(Mortality_Projection!$D$9,N($A66="Female")*101+Existing_Cohort!$B66+Existing_Cohort!E$4-1,MATCH(E$5, Mortality_Projection!$D$8:$BJ$8, 0)-1))</f>
        <v>5818.4580064712827</v>
      </c>
      <c r="F66" s="67">
        <f ca="1">E66*(1-OFFSET(Mortality_Projection!$D$9,N($A66="Female")*101+Existing_Cohort!$B66+Existing_Cohort!F$4-1,MATCH(F$5, Mortality_Projection!$D$8:$BJ$8, 0)-1))</f>
        <v>5755.9127946618382</v>
      </c>
      <c r="G66" s="67">
        <f ca="1">F66*(1-OFFSET(Mortality_Projection!$D$9,N($A66="Female")*101+Existing_Cohort!$B66+Existing_Cohort!G$4-1,MATCH(G$5, Mortality_Projection!$D$8:$BJ$8, 0)-1))</f>
        <v>5687.9862738173142</v>
      </c>
      <c r="H66" s="67">
        <f ca="1">G66*(1-OFFSET(Mortality_Projection!$D$9,N($A66="Female")*101+Existing_Cohort!$B66+Existing_Cohort!H$4-1,MATCH(H$5, Mortality_Projection!$D$8:$BJ$8, 0)-1))</f>
        <v>5614.0585412426963</v>
      </c>
      <c r="I66" s="67">
        <f ca="1">H66*(1-OFFSET(Mortality_Projection!$D$9,N($A66="Female")*101+Existing_Cohort!$B66+Existing_Cohort!I$4-1,MATCH(I$5, Mortality_Projection!$D$8:$BJ$8, 0)-1))</f>
        <v>5533.5086282193024</v>
      </c>
      <c r="J66" s="67">
        <f ca="1">I66*(1-OFFSET(Mortality_Projection!$D$9,N($A66="Female")*101+Existing_Cohort!$B66+Existing_Cohort!J$4-1,MATCH(J$5, Mortality_Projection!$D$8:$BJ$8, 0)-1))</f>
        <v>5445.6734181263382</v>
      </c>
      <c r="K66" s="67">
        <f ca="1">J66*(1-OFFSET(Mortality_Projection!$D$9,N($A66="Female")*101+Existing_Cohort!$B66+Existing_Cohort!K$4-1,MATCH(K$5, Mortality_Projection!$D$8:$BJ$8, 0)-1))</f>
        <v>5349.8410344062713</v>
      </c>
      <c r="L66" s="67">
        <f ca="1">K66*(1-OFFSET(Mortality_Projection!$D$9,N($A66="Female")*101+Existing_Cohort!$B66+Existing_Cohort!L$4-1,MATCH(L$5, Mortality_Projection!$D$8:$BJ$8, 0)-1))</f>
        <v>5245.2702141257332</v>
      </c>
      <c r="M66" s="67">
        <f ca="1">L66*(1-OFFSET(Mortality_Projection!$D$9,N($A66="Female")*101+Existing_Cohort!$B66+Existing_Cohort!M$4-1,MATCH(M$5, Mortality_Projection!$D$8:$BJ$8, 0)-1))</f>
        <v>5131.2136792292131</v>
      </c>
      <c r="N66" s="67">
        <f ca="1">M66*(1-OFFSET(Mortality_Projection!$D$9,N($A66="Female")*101+Existing_Cohort!$B66+Existing_Cohort!N$4-1,MATCH(N$5, Mortality_Projection!$D$8:$BJ$8, 0)-1))</f>
        <v>5006.986325362881</v>
      </c>
      <c r="O66" s="67">
        <f ca="1">N66*(1-OFFSET(Mortality_Projection!$D$9,N($A66="Female")*101+Existing_Cohort!$B66+Existing_Cohort!O$4-1,MATCH(O$5, Mortality_Projection!$D$8:$BJ$8, 0)-1))</f>
        <v>4872.0379770451436</v>
      </c>
      <c r="P66" s="67">
        <f ca="1">O66*(1-OFFSET(Mortality_Projection!$D$9,N($A66="Female")*101+Existing_Cohort!$B66+Existing_Cohort!P$4-1,MATCH(P$5, Mortality_Projection!$D$8:$BJ$8, 0)-1))</f>
        <v>4726.0268900715673</v>
      </c>
      <c r="Q66" s="67">
        <f ca="1">P66*(1-OFFSET(Mortality_Projection!$D$9,N($A66="Female")*101+Existing_Cohort!$B66+Existing_Cohort!Q$4-1,MATCH(Q$5, Mortality_Projection!$D$8:$BJ$8, 0)-1))</f>
        <v>4568.8452160988281</v>
      </c>
      <c r="R66" s="67">
        <f ca="1">Q66*(1-OFFSET(Mortality_Projection!$D$9,N($A66="Female")*101+Existing_Cohort!$B66+Existing_Cohort!R$4-1,MATCH(R$5, Mortality_Projection!$D$8:$BJ$8, 0)-1))</f>
        <v>4400.620037881743</v>
      </c>
      <c r="S66" s="67">
        <f ca="1">R66*(1-OFFSET(Mortality_Projection!$D$9,N($A66="Female")*101+Existing_Cohort!$B66+Existing_Cohort!S$4-1,MATCH(S$5, Mortality_Projection!$D$8:$BJ$8, 0)-1))</f>
        <v>4221.709477391847</v>
      </c>
      <c r="T66" s="67">
        <f ca="1">S66*(1-OFFSET(Mortality_Projection!$D$9,N($A66="Female")*101+Existing_Cohort!$B66+Existing_Cohort!T$4-1,MATCH(T$5, Mortality_Projection!$D$8:$BJ$8, 0)-1))</f>
        <v>4032.6771387234789</v>
      </c>
      <c r="U66" s="67">
        <f ca="1">T66*(1-OFFSET(Mortality_Projection!$D$9,N($A66="Female")*101+Existing_Cohort!$B66+Existing_Cohort!U$4-1,MATCH(U$5, Mortality_Projection!$D$8:$BJ$8, 0)-1))</f>
        <v>3834.2752238435341</v>
      </c>
      <c r="V66" s="67">
        <f ca="1">U66*(1-OFFSET(Mortality_Projection!$D$9,N($A66="Female")*101+Existing_Cohort!$B66+Existing_Cohort!V$4-1,MATCH(V$5, Mortality_Projection!$D$8:$BJ$8, 0)-1))</f>
        <v>3627.4410571679896</v>
      </c>
      <c r="W66" s="67">
        <f ca="1">V66*(1-OFFSET(Mortality_Projection!$D$9,N($A66="Female")*101+Existing_Cohort!$B66+Existing_Cohort!W$4-1,MATCH(W$5, Mortality_Projection!$D$8:$BJ$8, 0)-1))</f>
        <v>3413.2966320394412</v>
      </c>
      <c r="X66" s="67">
        <f ca="1">W66*(1-OFFSET(Mortality_Projection!$D$9,N($A66="Female")*101+Existing_Cohort!$B66+Existing_Cohort!X$4-1,MATCH(X$5, Mortality_Projection!$D$8:$BJ$8, 0)-1))</f>
        <v>3193.175543756724</v>
      </c>
      <c r="Y66" s="67">
        <f ca="1">X66*(1-OFFSET(Mortality_Projection!$D$9,N($A66="Female")*101+Existing_Cohort!$B66+Existing_Cohort!Y$4-1,MATCH(Y$5, Mortality_Projection!$D$8:$BJ$8, 0)-1))</f>
        <v>2968.6235570812864</v>
      </c>
      <c r="Z66" s="67">
        <f ca="1">Y66*(1-OFFSET(Mortality_Projection!$D$9,N($A66="Female")*101+Existing_Cohort!$B66+Existing_Cohort!Z$4-1,MATCH(Z$5, Mortality_Projection!$D$8:$BJ$8, 0)-1))</f>
        <v>2741.4043834948161</v>
      </c>
      <c r="AA66" s="67">
        <f ca="1">Z66*(1-OFFSET(Mortality_Projection!$D$9,N($A66="Female")*101+Existing_Cohort!$B66+Existing_Cohort!AA$4-1,MATCH(AA$5, Mortality_Projection!$D$8:$BJ$8, 0)-1))</f>
        <v>2513.4575164184885</v>
      </c>
      <c r="AB66" s="67">
        <f ca="1">AA66*(1-OFFSET(Mortality_Projection!$D$9,N($A66="Female")*101+Existing_Cohort!$B66+Existing_Cohort!AB$4-1,MATCH(AB$5, Mortality_Projection!$D$8:$BJ$8, 0)-1))</f>
        <v>2286.8514198674984</v>
      </c>
      <c r="AC66" s="67">
        <f ca="1">AB66*(1-OFFSET(Mortality_Projection!$D$9,N($A66="Female")*101+Existing_Cohort!$B66+Existing_Cohort!AC$4-1,MATCH(AC$5, Mortality_Projection!$D$8:$BJ$8, 0)-1))</f>
        <v>2063.6983390391761</v>
      </c>
      <c r="AD66" s="67">
        <f ca="1">AC66*(1-OFFSET(Mortality_Projection!$D$9,N($A66="Female")*101+Existing_Cohort!$B66+Existing_Cohort!AD$4-1,MATCH(AD$5, Mortality_Projection!$D$8:$BJ$8, 0)-1))</f>
        <v>1846.0800192007755</v>
      </c>
      <c r="AE66" s="67">
        <f ca="1">AD66*(1-OFFSET(Mortality_Projection!$D$9,N($A66="Female")*101+Existing_Cohort!$B66+Existing_Cohort!AE$4-1,MATCH(AE$5, Mortality_Projection!$D$8:$BJ$8, 0)-1))</f>
        <v>1635.9829625904279</v>
      </c>
      <c r="AF66" s="67">
        <f ca="1">AE66*(1-OFFSET(Mortality_Projection!$D$9,N($A66="Female")*101+Existing_Cohort!$B66+Existing_Cohort!AF$4-1,MATCH(AF$5, Mortality_Projection!$D$8:$BJ$8, 0)-1))</f>
        <v>1435.2390553220164</v>
      </c>
      <c r="AG66" s="67">
        <f ca="1">AF66*(1-OFFSET(Mortality_Projection!$D$9,N($A66="Female")*101+Existing_Cohort!$B66+Existing_Cohort!AG$4-1,MATCH(AG$5, Mortality_Projection!$D$8:$BJ$8, 0)-1))</f>
        <v>1245.4929465041473</v>
      </c>
      <c r="AH66" s="67">
        <f ca="1">AG66*(1-OFFSET(Mortality_Projection!$D$9,N($A66="Female")*101+Existing_Cohort!$B66+Existing_Cohort!AH$4-1,MATCH(AH$5, Mortality_Projection!$D$8:$BJ$8, 0)-1))</f>
        <v>1068.1770205313935</v>
      </c>
      <c r="AI66" s="67">
        <f ca="1">AH66*(1-OFFSET(Mortality_Projection!$D$9,N($A66="Female")*101+Existing_Cohort!$B66+Existing_Cohort!AI$4-1,MATCH(AI$5, Mortality_Projection!$D$8:$BJ$8, 0)-1))</f>
        <v>904.49489981760132</v>
      </c>
      <c r="AJ66" s="67">
        <f ca="1">AI66*(1-OFFSET(Mortality_Projection!$D$9,N($A66="Female")*101+Existing_Cohort!$B66+Existing_Cohort!AJ$4-1,MATCH(AJ$5, Mortality_Projection!$D$8:$BJ$8, 0)-1))</f>
        <v>755.39911644202698</v>
      </c>
      <c r="AK66" s="67">
        <f ca="1">AJ66*(1-OFFSET(Mortality_Projection!$D$9,N($A66="Female")*101+Existing_Cohort!$B66+Existing_Cohort!AK$4-1,MATCH(AK$5, Mortality_Projection!$D$8:$BJ$8, 0)-1))</f>
        <v>621.56180515944004</v>
      </c>
      <c r="AL66" s="67">
        <f ca="1">AK66*(1-OFFSET(Mortality_Projection!$D$9,N($A66="Female")*101+Existing_Cohort!$B66+Existing_Cohort!AL$4-1,MATCH(AL$5, Mortality_Projection!$D$8:$BJ$8, 0)-1))</f>
        <v>503.33681460776694</v>
      </c>
      <c r="AM66" s="67">
        <f ca="1">AL66*(1-OFFSET(Mortality_Projection!$D$9,N($A66="Female")*101+Existing_Cohort!$B66+Existing_Cohort!AM$4-1,MATCH(AM$5, Mortality_Projection!$D$8:$BJ$8, 0)-1))</f>
        <v>400.7238473334296</v>
      </c>
      <c r="AN66" s="67">
        <f ca="1">AM66*(1-OFFSET(Mortality_Projection!$D$9,N($A66="Female")*101+Existing_Cohort!$B66+Existing_Cohort!AN$4-1,MATCH(AN$5, Mortality_Projection!$D$8:$BJ$8, 0)-1))</f>
        <v>313.34307365195781</v>
      </c>
      <c r="AO66" s="67">
        <f ca="1">AN66*(1-OFFSET(Mortality_Projection!$D$9,N($A66="Female")*101+Existing_Cohort!$B66+Existing_Cohort!AO$4-1,MATCH(AO$5, Mortality_Projection!$D$8:$BJ$8, 0)-1))</f>
        <v>240.43722175456861</v>
      </c>
      <c r="AP66" s="67">
        <f ca="1">AO66*(1-OFFSET(Mortality_Projection!$D$9,N($A66="Female")*101+Existing_Cohort!$B66+Existing_Cohort!AP$4-1,MATCH(AP$5, Mortality_Projection!$D$8:$BJ$8, 0)-1))</f>
        <v>180.90711243435581</v>
      </c>
      <c r="AQ66" s="67">
        <f ca="1">AP66*(1-OFFSET(Mortality_Projection!$D$9,N($A66="Female")*101+Existing_Cohort!$B66+Existing_Cohort!AQ$4-1,MATCH(AQ$5, Mortality_Projection!$D$8:$BJ$8, 0)-1))</f>
        <v>133.38166449644419</v>
      </c>
      <c r="AR66" s="67">
        <f ca="1">AQ66*(1-OFFSET(Mortality_Projection!$D$9,N($A66="Female")*101+Existing_Cohort!$B66+Existing_Cohort!AR$4-1,MATCH(AR$5, Mortality_Projection!$D$8:$BJ$8, 0)-1))</f>
        <v>96.313249990872919</v>
      </c>
      <c r="AS66" s="67">
        <f ca="1">AR66*(1-OFFSET(Mortality_Projection!$D$9,N($A66="Female")*101+Existing_Cohort!$B66+Existing_Cohort!AS$4-1,MATCH(AS$5, Mortality_Projection!$D$8:$BJ$8, 0)-1))</f>
        <v>96.276513470288336</v>
      </c>
      <c r="AT66" s="67">
        <f ca="1">AS66*(1-OFFSET(Mortality_Projection!$D$9,N($A66="Female")*101+Existing_Cohort!$B66+Existing_Cohort!AT$4-1,MATCH(AT$5, Mortality_Projection!$D$8:$BJ$8, 0)-1))</f>
        <v>96.249815259101339</v>
      </c>
      <c r="AU66" s="67">
        <f ca="1">AT66*(1-OFFSET(Mortality_Projection!$D$9,N($A66="Female")*101+Existing_Cohort!$B66+Existing_Cohort!AU$4-1,MATCH(AU$5, Mortality_Projection!$D$8:$BJ$8, 0)-1))</f>
        <v>96.23031665838603</v>
      </c>
      <c r="AV66" s="67">
        <f ca="1">AU66*(1-OFFSET(Mortality_Projection!$D$9,N($A66="Female")*101+Existing_Cohort!$B66+Existing_Cohort!AV$4-1,MATCH(AV$5, Mortality_Projection!$D$8:$BJ$8, 0)-1))</f>
        <v>96.215677969042872</v>
      </c>
      <c r="AW66" s="67">
        <f ca="1">AV66*(1-OFFSET(Mortality_Projection!$D$9,N($A66="Female")*101+Existing_Cohort!$B66+Existing_Cohort!AW$4-1,MATCH(AW$5, Mortality_Projection!$D$8:$BJ$8, 0)-1))</f>
        <v>96.204205183641037</v>
      </c>
      <c r="AX66" s="67">
        <f ca="1">AW66*(1-OFFSET(Mortality_Projection!$D$9,N($A66="Female")*101+Existing_Cohort!$B66+Existing_Cohort!AX$4-1,MATCH(AX$5, Mortality_Projection!$D$8:$BJ$8, 0)-1))</f>
        <v>96.194709053915801</v>
      </c>
      <c r="AY66" s="67">
        <f ca="1">AX66*(1-OFFSET(Mortality_Projection!$D$9,N($A66="Female")*101+Existing_Cohort!$B66+Existing_Cohort!AY$4-1,MATCH(AY$5, Mortality_Projection!$D$8:$BJ$8, 0)-1))</f>
        <v>96.186482503018226</v>
      </c>
      <c r="AZ66" s="67">
        <f ca="1">AY66*(1-OFFSET(Mortality_Projection!$D$9,N($A66="Female")*101+Existing_Cohort!$B66+Existing_Cohort!AZ$4-1,MATCH(AZ$5, Mortality_Projection!$D$8:$BJ$8, 0)-1))</f>
        <v>96.179006118679695</v>
      </c>
      <c r="BA66" s="179">
        <f ca="1">AZ66*(1-OFFSET(Mortality_Projection!$D$9,N($A66="Female")*101+Existing_Cohort!$B66+Existing_Cohort!BA$4-1,MATCH(BA$5, Mortality_Projection!$D$8:$BJ$8, 0)-1))</f>
        <v>96.17183204870561</v>
      </c>
      <c r="BC66" s="67">
        <f t="shared" ca="1" si="22"/>
        <v>53.69953829475071</v>
      </c>
    </row>
    <row r="67" spans="1:55" x14ac:dyDescent="0.35">
      <c r="A67" s="159" t="s">
        <v>31</v>
      </c>
      <c r="B67">
        <f t="shared" si="23"/>
        <v>61</v>
      </c>
      <c r="C67" s="67">
        <f ca="1">OFFSET(HIST_CHN_Population_Males!$L$17,MATCH(Input!$D$4,HIST_CHN_Population_Males!$K$18:$K$89,0), $B67)</f>
        <v>6064.1260000000002</v>
      </c>
      <c r="D67" s="67">
        <f ca="1">C67*(1-OFFSET(Mortality_Projection!$D$9,N($A67="Female")*101+Existing_Cohort!$B67+Existing_Cohort!D$4-1,MATCH(D$5, Mortality_Projection!$D$8:$BJ$8, 0)-1))</f>
        <v>6003.7924792341855</v>
      </c>
      <c r="E67" s="67">
        <f ca="1">D67*(1-OFFSET(Mortality_Projection!$D$9,N($A67="Female")*101+Existing_Cohort!$B67+Existing_Cohort!E$4-1,MATCH(E$5, Mortality_Projection!$D$8:$BJ$8, 0)-1))</f>
        <v>5938.5042090390107</v>
      </c>
      <c r="F67" s="67">
        <f ca="1">E67*(1-OFFSET(Mortality_Projection!$D$9,N($A67="Female")*101+Existing_Cohort!$B67+Existing_Cohort!F$4-1,MATCH(F$5, Mortality_Projection!$D$8:$BJ$8, 0)-1))</f>
        <v>5867.6075841971024</v>
      </c>
      <c r="G67" s="67">
        <f ca="1">F67*(1-OFFSET(Mortality_Projection!$D$9,N($A67="Female")*101+Existing_Cohort!$B67+Existing_Cohort!G$4-1,MATCH(G$5, Mortality_Projection!$D$8:$BJ$8, 0)-1))</f>
        <v>5790.4580631709114</v>
      </c>
      <c r="H67" s="67">
        <f ca="1">G67*(1-OFFSET(Mortality_Projection!$D$9,N($A67="Female")*101+Existing_Cohort!$B67+Existing_Cohort!H$4-1,MATCH(H$5, Mortality_Projection!$D$8:$BJ$8, 0)-1))</f>
        <v>5706.4106432972294</v>
      </c>
      <c r="I67" s="67">
        <f ca="1">H67*(1-OFFSET(Mortality_Projection!$D$9,N($A67="Female")*101+Existing_Cohort!$B67+Existing_Cohort!I$4-1,MATCH(I$5, Mortality_Projection!$D$8:$BJ$8, 0)-1))</f>
        <v>5614.7771168578647</v>
      </c>
      <c r="J67" s="67">
        <f ca="1">I67*(1-OFFSET(Mortality_Projection!$D$9,N($A67="Female")*101+Existing_Cohort!$B67+Existing_Cohort!J$4-1,MATCH(J$5, Mortality_Projection!$D$8:$BJ$8, 0)-1))</f>
        <v>5514.8193498472556</v>
      </c>
      <c r="K67" s="67">
        <f ca="1">J67*(1-OFFSET(Mortality_Projection!$D$9,N($A67="Female")*101+Existing_Cohort!$B67+Existing_Cohort!K$4-1,MATCH(K$5, Mortality_Projection!$D$8:$BJ$8, 0)-1))</f>
        <v>5405.7697053089196</v>
      </c>
      <c r="L67" s="67">
        <f ca="1">K67*(1-OFFSET(Mortality_Projection!$D$9,N($A67="Female")*101+Existing_Cohort!$B67+Existing_Cohort!L$4-1,MATCH(L$5, Mortality_Projection!$D$8:$BJ$8, 0)-1))</f>
        <v>5286.855654486948</v>
      </c>
      <c r="M67" s="67">
        <f ca="1">L67*(1-OFFSET(Mortality_Projection!$D$9,N($A67="Female")*101+Existing_Cohort!$B67+Existing_Cohort!M$4-1,MATCH(M$5, Mortality_Projection!$D$8:$BJ$8, 0)-1))</f>
        <v>5157.3711158617389</v>
      </c>
      <c r="N67" s="67">
        <f ca="1">M67*(1-OFFSET(Mortality_Projection!$D$9,N($A67="Female")*101+Existing_Cohort!$B67+Existing_Cohort!N$4-1,MATCH(N$5, Mortality_Projection!$D$8:$BJ$8, 0)-1))</f>
        <v>5016.7524807788777</v>
      </c>
      <c r="O67" s="67">
        <f ca="1">N67*(1-OFFSET(Mortality_Projection!$D$9,N($A67="Female")*101+Existing_Cohort!$B67+Existing_Cohort!O$4-1,MATCH(O$5, Mortality_Projection!$D$8:$BJ$8, 0)-1))</f>
        <v>4864.6552981082441</v>
      </c>
      <c r="P67" s="67">
        <f ca="1">O67*(1-OFFSET(Mortality_Projection!$D$9,N($A67="Female")*101+Existing_Cohort!$B67+Existing_Cohort!P$4-1,MATCH(P$5, Mortality_Projection!$D$8:$BJ$8, 0)-1))</f>
        <v>4700.9807615362624</v>
      </c>
      <c r="Q67" s="67">
        <f ca="1">P67*(1-OFFSET(Mortality_Projection!$D$9,N($A67="Female")*101+Existing_Cohort!$B67+Existing_Cohort!Q$4-1,MATCH(Q$5, Mortality_Projection!$D$8:$BJ$8, 0)-1))</f>
        <v>4525.8766466146153</v>
      </c>
      <c r="R67" s="67">
        <f ca="1">Q67*(1-OFFSET(Mortality_Projection!$D$9,N($A67="Female")*101+Existing_Cohort!$B67+Existing_Cohort!R$4-1,MATCH(R$5, Mortality_Projection!$D$8:$BJ$8, 0)-1))</f>
        <v>4339.7330316915632</v>
      </c>
      <c r="S67" s="67">
        <f ca="1">R67*(1-OFFSET(Mortality_Projection!$D$9,N($A67="Female")*101+Existing_Cohort!$B67+Existing_Cohort!S$4-1,MATCH(S$5, Mortality_Projection!$D$8:$BJ$8, 0)-1))</f>
        <v>4143.155397506639</v>
      </c>
      <c r="T67" s="67">
        <f ca="1">S67*(1-OFFSET(Mortality_Projection!$D$9,N($A67="Female")*101+Existing_Cohort!$B67+Existing_Cohort!T$4-1,MATCH(T$5, Mortality_Projection!$D$8:$BJ$8, 0)-1))</f>
        <v>3936.9467113081519</v>
      </c>
      <c r="U67" s="67">
        <f ca="1">T67*(1-OFFSET(Mortality_Projection!$D$9,N($A67="Female")*101+Existing_Cohort!$B67+Existing_Cohort!U$4-1,MATCH(U$5, Mortality_Projection!$D$8:$BJ$8, 0)-1))</f>
        <v>3722.1033886137352</v>
      </c>
      <c r="V67" s="67">
        <f ca="1">U67*(1-OFFSET(Mortality_Projection!$D$9,N($A67="Female")*101+Existing_Cohort!$B67+Existing_Cohort!V$4-1,MATCH(V$5, Mortality_Projection!$D$8:$BJ$8, 0)-1))</f>
        <v>3499.8142887493705</v>
      </c>
      <c r="W67" s="67">
        <f ca="1">V67*(1-OFFSET(Mortality_Projection!$D$9,N($A67="Female")*101+Existing_Cohort!$B67+Existing_Cohort!W$4-1,MATCH(W$5, Mortality_Projection!$D$8:$BJ$8, 0)-1))</f>
        <v>3271.4879854224891</v>
      </c>
      <c r="X67" s="67">
        <f ca="1">W67*(1-OFFSET(Mortality_Projection!$D$9,N($A67="Female")*101+Existing_Cohort!$B67+Existing_Cohort!X$4-1,MATCH(X$5, Mortality_Projection!$D$8:$BJ$8, 0)-1))</f>
        <v>3038.7524154784201</v>
      </c>
      <c r="Y67" s="67">
        <f ca="1">X67*(1-OFFSET(Mortality_Projection!$D$9,N($A67="Female")*101+Existing_Cohort!$B67+Existing_Cohort!Y$4-1,MATCH(Y$5, Mortality_Projection!$D$8:$BJ$8, 0)-1))</f>
        <v>2803.4596956289456</v>
      </c>
      <c r="Z67" s="67">
        <f ca="1">Y67*(1-OFFSET(Mortality_Projection!$D$9,N($A67="Female")*101+Existing_Cohort!$B67+Existing_Cohort!Z$4-1,MATCH(Z$5, Mortality_Projection!$D$8:$BJ$8, 0)-1))</f>
        <v>2567.6410352952817</v>
      </c>
      <c r="AA67" s="67">
        <f ca="1">Z67*(1-OFFSET(Mortality_Projection!$D$9,N($A67="Female")*101+Existing_Cohort!$B67+Existing_Cohort!AA$4-1,MATCH(AA$5, Mortality_Projection!$D$8:$BJ$8, 0)-1))</f>
        <v>2333.4567897862075</v>
      </c>
      <c r="AB67" s="67">
        <f ca="1">AA67*(1-OFFSET(Mortality_Projection!$D$9,N($A67="Female")*101+Existing_Cohort!$B67+Existing_Cohort!AB$4-1,MATCH(AB$5, Mortality_Projection!$D$8:$BJ$8, 0)-1))</f>
        <v>2103.1068899225202</v>
      </c>
      <c r="AC67" s="67">
        <f ca="1">AB67*(1-OFFSET(Mortality_Projection!$D$9,N($A67="Female")*101+Existing_Cohort!$B67+Existing_Cohort!AC$4-1,MATCH(AC$5, Mortality_Projection!$D$8:$BJ$8, 0)-1))</f>
        <v>1878.7528414383692</v>
      </c>
      <c r="AD67" s="67">
        <f ca="1">AC67*(1-OFFSET(Mortality_Projection!$D$9,N($A67="Female")*101+Existing_Cohort!$B67+Existing_Cohort!AD$4-1,MATCH(AD$5, Mortality_Projection!$D$8:$BJ$8, 0)-1))</f>
        <v>1662.4499011008779</v>
      </c>
      <c r="AE67" s="67">
        <f ca="1">AD67*(1-OFFSET(Mortality_Projection!$D$9,N($A67="Female")*101+Existing_Cohort!$B67+Existing_Cohort!AE$4-1,MATCH(AE$5, Mortality_Projection!$D$8:$BJ$8, 0)-1))</f>
        <v>1456.0851636665684</v>
      </c>
      <c r="AF67" s="67">
        <f ca="1">AE67*(1-OFFSET(Mortality_Projection!$D$9,N($A67="Female")*101+Existing_Cohort!$B67+Existing_Cohort!AF$4-1,MATCH(AF$5, Mortality_Projection!$D$8:$BJ$8, 0)-1))</f>
        <v>1261.3435618886124</v>
      </c>
      <c r="AG67" s="67">
        <f ca="1">AF67*(1-OFFSET(Mortality_Projection!$D$9,N($A67="Female")*101+Existing_Cohort!$B67+Existing_Cohort!AG$4-1,MATCH(AG$5, Mortality_Projection!$D$8:$BJ$8, 0)-1))</f>
        <v>1079.6819375442235</v>
      </c>
      <c r="AH67" s="67">
        <f ca="1">AG67*(1-OFFSET(Mortality_Projection!$D$9,N($A67="Female")*101+Existing_Cohort!$B67+Existing_Cohort!AH$4-1,MATCH(AH$5, Mortality_Projection!$D$8:$BJ$8, 0)-1))</f>
        <v>912.31210766711888</v>
      </c>
      <c r="AI67" s="67">
        <f ca="1">AH67*(1-OFFSET(Mortality_Projection!$D$9,N($A67="Female")*101+Existing_Cohort!$B67+Existing_Cohort!AI$4-1,MATCH(AI$5, Mortality_Projection!$D$8:$BJ$8, 0)-1))</f>
        <v>760.17820586904907</v>
      </c>
      <c r="AJ67" s="67">
        <f ca="1">AI67*(1-OFFSET(Mortality_Projection!$D$9,N($A67="Female")*101+Existing_Cohort!$B67+Existing_Cohort!AJ$4-1,MATCH(AJ$5, Mortality_Projection!$D$8:$BJ$8, 0)-1))</f>
        <v>623.92727707125471</v>
      </c>
      <c r="AK67" s="67">
        <f ca="1">AJ67*(1-OFFSET(Mortality_Projection!$D$9,N($A67="Female")*101+Existing_Cohort!$B67+Existing_Cohort!AK$4-1,MATCH(AK$5, Mortality_Projection!$D$8:$BJ$8, 0)-1))</f>
        <v>503.87171987803953</v>
      </c>
      <c r="AL67" s="67">
        <f ca="1">AK67*(1-OFFSET(Mortality_Projection!$D$9,N($A67="Female")*101+Existing_Cohort!$B67+Existing_Cohort!AL$4-1,MATCH(AL$5, Mortality_Projection!$D$8:$BJ$8, 0)-1))</f>
        <v>399.95465770520815</v>
      </c>
      <c r="AM67" s="67">
        <f ca="1">AL67*(1-OFFSET(Mortality_Projection!$D$9,N($A67="Female")*101+Existing_Cohort!$B67+Existing_Cohort!AM$4-1,MATCH(AM$5, Mortality_Projection!$D$8:$BJ$8, 0)-1))</f>
        <v>311.726993322743</v>
      </c>
      <c r="AN67" s="67">
        <f ca="1">AM67*(1-OFFSET(Mortality_Projection!$D$9,N($A67="Female")*101+Existing_Cohort!$B67+Existing_Cohort!AN$4-1,MATCH(AN$5, Mortality_Projection!$D$8:$BJ$8, 0)-1))</f>
        <v>238.353359693822</v>
      </c>
      <c r="AO67" s="67">
        <f ca="1">AN67*(1-OFFSET(Mortality_Projection!$D$9,N($A67="Female")*101+Existing_Cohort!$B67+Existing_Cohort!AO$4-1,MATCH(AO$5, Mortality_Projection!$D$8:$BJ$8, 0)-1))</f>
        <v>178.65263771091603</v>
      </c>
      <c r="AP67" s="67">
        <f ca="1">AO67*(1-OFFSET(Mortality_Projection!$D$9,N($A67="Female")*101+Existing_Cohort!$B67+Existing_Cohort!AP$4-1,MATCH(AP$5, Mortality_Projection!$D$8:$BJ$8, 0)-1))</f>
        <v>131.17344387893618</v>
      </c>
      <c r="AQ67" s="67">
        <f ca="1">AP67*(1-OFFSET(Mortality_Projection!$D$9,N($A67="Female")*101+Existing_Cohort!$B67+Existing_Cohort!AQ$4-1,MATCH(AQ$5, Mortality_Projection!$D$8:$BJ$8, 0)-1))</f>
        <v>94.29461466285359</v>
      </c>
      <c r="AR67" s="67">
        <f ca="1">AQ67*(1-OFFSET(Mortality_Projection!$D$9,N($A67="Female")*101+Existing_Cohort!$B67+Existing_Cohort!AR$4-1,MATCH(AR$5, Mortality_Projection!$D$8:$BJ$8, 0)-1))</f>
        <v>94.258229677936001</v>
      </c>
      <c r="AS67" s="67">
        <f ca="1">AR67*(1-OFFSET(Mortality_Projection!$D$9,N($A67="Female")*101+Existing_Cohort!$B67+Existing_Cohort!AS$4-1,MATCH(AS$5, Mortality_Projection!$D$8:$BJ$8, 0)-1))</f>
        <v>94.231787062150261</v>
      </c>
      <c r="AT67" s="67">
        <f ca="1">AS67*(1-OFFSET(Mortality_Projection!$D$9,N($A67="Female")*101+Existing_Cohort!$B67+Existing_Cohort!AT$4-1,MATCH(AT$5, Mortality_Projection!$D$8:$BJ$8, 0)-1))</f>
        <v>94.212475193664972</v>
      </c>
      <c r="AU67" s="67">
        <f ca="1">AT67*(1-OFFSET(Mortality_Projection!$D$9,N($A67="Female")*101+Existing_Cohort!$B67+Existing_Cohort!AU$4-1,MATCH(AU$5, Mortality_Projection!$D$8:$BJ$8, 0)-1))</f>
        <v>94.197976728820592</v>
      </c>
      <c r="AV67" s="67">
        <f ca="1">AU67*(1-OFFSET(Mortality_Projection!$D$9,N($A67="Female")*101+Existing_Cohort!$B67+Existing_Cohort!AV$4-1,MATCH(AV$5, Mortality_Projection!$D$8:$BJ$8, 0)-1))</f>
        <v>94.186613861729455</v>
      </c>
      <c r="AW67" s="67">
        <f ca="1">AV67*(1-OFFSET(Mortality_Projection!$D$9,N($A67="Female")*101+Existing_Cohort!$B67+Existing_Cohort!AW$4-1,MATCH(AW$5, Mortality_Projection!$D$8:$BJ$8, 0)-1))</f>
        <v>94.177208725446874</v>
      </c>
      <c r="AX67" s="67">
        <f ca="1">AW67*(1-OFFSET(Mortality_Projection!$D$9,N($A67="Female")*101+Existing_Cohort!$B67+Existing_Cohort!AX$4-1,MATCH(AX$5, Mortality_Projection!$D$8:$BJ$8, 0)-1))</f>
        <v>94.169061012040743</v>
      </c>
      <c r="AY67" s="67">
        <f ca="1">AX67*(1-OFFSET(Mortality_Projection!$D$9,N($A67="Female")*101+Existing_Cohort!$B67+Existing_Cohort!AY$4-1,MATCH(AY$5, Mortality_Projection!$D$8:$BJ$8, 0)-1))</f>
        <v>94.161656283491467</v>
      </c>
      <c r="AZ67" s="67">
        <f ca="1">AY67*(1-OFFSET(Mortality_Projection!$D$9,N($A67="Female")*101+Existing_Cohort!$B67+Existing_Cohort!AZ$4-1,MATCH(AZ$5, Mortality_Projection!$D$8:$BJ$8, 0)-1))</f>
        <v>94.154550978265604</v>
      </c>
      <c r="BA67" s="179">
        <f ca="1">AZ67*(1-OFFSET(Mortality_Projection!$D$9,N($A67="Female")*101+Existing_Cohort!$B67+Existing_Cohort!BA$4-1,MATCH(BA$5, Mortality_Projection!$D$8:$BJ$8, 0)-1))</f>
        <v>94.147369499057788</v>
      </c>
      <c r="BC67" s="67">
        <f t="shared" ca="1" si="22"/>
        <v>60.333520765814683</v>
      </c>
    </row>
    <row r="68" spans="1:55" x14ac:dyDescent="0.35">
      <c r="A68" s="159" t="s">
        <v>31</v>
      </c>
      <c r="B68">
        <f t="shared" si="23"/>
        <v>62</v>
      </c>
      <c r="C68" s="67">
        <f ca="1">OFFSET(HIST_CHN_Population_Males!$L$17,MATCH(Input!$D$4,HIST_CHN_Population_Males!$K$18:$K$89,0), $B68)</f>
        <v>6715.2844999999998</v>
      </c>
      <c r="D68" s="67">
        <f ca="1">C68*(1-OFFSET(Mortality_Projection!$D$9,N($A68="Female")*101+Existing_Cohort!$B68+Existing_Cohort!D$4-1,MATCH(D$5, Mortality_Projection!$D$8:$BJ$8, 0)-1))</f>
        <v>6641.4095444133054</v>
      </c>
      <c r="E68" s="67">
        <f ca="1">D68*(1-OFFSET(Mortality_Projection!$D$9,N($A68="Female")*101+Existing_Cohort!$B68+Existing_Cohort!E$4-1,MATCH(E$5, Mortality_Projection!$D$8:$BJ$8, 0)-1))</f>
        <v>6561.1988862351873</v>
      </c>
      <c r="F68" s="67">
        <f ca="1">E68*(1-OFFSET(Mortality_Projection!$D$9,N($A68="Female")*101+Existing_Cohort!$B68+Existing_Cohort!F$4-1,MATCH(F$5, Mortality_Projection!$D$8:$BJ$8, 0)-1))</f>
        <v>6473.9261280440751</v>
      </c>
      <c r="G68" s="67">
        <f ca="1">F68*(1-OFFSET(Mortality_Projection!$D$9,N($A68="Female")*101+Existing_Cohort!$B68+Existing_Cohort!G$4-1,MATCH(G$5, Mortality_Projection!$D$8:$BJ$8, 0)-1))</f>
        <v>6378.8650946729022</v>
      </c>
      <c r="H68" s="67">
        <f ca="1">G68*(1-OFFSET(Mortality_Projection!$D$9,N($A68="Female")*101+Existing_Cohort!$B68+Existing_Cohort!H$4-1,MATCH(H$5, Mortality_Projection!$D$8:$BJ$8, 0)-1))</f>
        <v>6275.241626617375</v>
      </c>
      <c r="I68" s="67">
        <f ca="1">H68*(1-OFFSET(Mortality_Projection!$D$9,N($A68="Female")*101+Existing_Cohort!$B68+Existing_Cohort!I$4-1,MATCH(I$5, Mortality_Projection!$D$8:$BJ$8, 0)-1))</f>
        <v>6162.2261805080079</v>
      </c>
      <c r="J68" s="67">
        <f ca="1">I68*(1-OFFSET(Mortality_Projection!$D$9,N($A68="Female")*101+Existing_Cohort!$B68+Existing_Cohort!J$4-1,MATCH(J$5, Mortality_Projection!$D$8:$BJ$8, 0)-1))</f>
        <v>6038.9571658004215</v>
      </c>
      <c r="K68" s="67">
        <f ca="1">J68*(1-OFFSET(Mortality_Projection!$D$9,N($A68="Female")*101+Existing_Cohort!$B68+Existing_Cohort!K$4-1,MATCH(K$5, Mortality_Projection!$D$8:$BJ$8, 0)-1))</f>
        <v>5904.5690363318017</v>
      </c>
      <c r="L68" s="67">
        <f ca="1">K68*(1-OFFSET(Mortality_Projection!$D$9,N($A68="Female")*101+Existing_Cohort!$B68+Existing_Cohort!L$4-1,MATCH(L$5, Mortality_Projection!$D$8:$BJ$8, 0)-1))</f>
        <v>5758.2731913776033</v>
      </c>
      <c r="M68" s="67">
        <f ca="1">L68*(1-OFFSET(Mortality_Projection!$D$9,N($A68="Female")*101+Existing_Cohort!$B68+Existing_Cohort!M$4-1,MATCH(M$5, Mortality_Projection!$D$8:$BJ$8, 0)-1))</f>
        <v>5599.4440872675177</v>
      </c>
      <c r="N68" s="67">
        <f ca="1">M68*(1-OFFSET(Mortality_Projection!$D$9,N($A68="Female")*101+Existing_Cohort!$B68+Existing_Cohort!N$4-1,MATCH(N$5, Mortality_Projection!$D$8:$BJ$8, 0)-1))</f>
        <v>5427.7059554717944</v>
      </c>
      <c r="O68" s="67">
        <f ca="1">N68*(1-OFFSET(Mortality_Projection!$D$9,N($A68="Female")*101+Existing_Cohort!$B68+Existing_Cohort!O$4-1,MATCH(O$5, Mortality_Projection!$D$8:$BJ$8, 0)-1))</f>
        <v>5242.9626602096778</v>
      </c>
      <c r="P68" s="67">
        <f ca="1">O68*(1-OFFSET(Mortality_Projection!$D$9,N($A68="Female")*101+Existing_Cohort!$B68+Existing_Cohort!P$4-1,MATCH(P$5, Mortality_Projection!$D$8:$BJ$8, 0)-1))</f>
        <v>5045.3985880139808</v>
      </c>
      <c r="Q68" s="67">
        <f ca="1">P68*(1-OFFSET(Mortality_Projection!$D$9,N($A68="Female")*101+Existing_Cohort!$B68+Existing_Cohort!Q$4-1,MATCH(Q$5, Mortality_Projection!$D$8:$BJ$8, 0)-1))</f>
        <v>4835.4735510449827</v>
      </c>
      <c r="R68" s="67">
        <f ca="1">Q68*(1-OFFSET(Mortality_Projection!$D$9,N($A68="Female")*101+Existing_Cohort!$B68+Existing_Cohort!R$4-1,MATCH(R$5, Mortality_Projection!$D$8:$BJ$8, 0)-1))</f>
        <v>4613.8920863736421</v>
      </c>
      <c r="S68" s="67">
        <f ca="1">R68*(1-OFFSET(Mortality_Projection!$D$9,N($A68="Female")*101+Existing_Cohort!$B68+Existing_Cohort!S$4-1,MATCH(S$5, Mortality_Projection!$D$8:$BJ$8, 0)-1))</f>
        <v>4381.5828423364392</v>
      </c>
      <c r="T68" s="67">
        <f ca="1">S68*(1-OFFSET(Mortality_Projection!$D$9,N($A68="Female")*101+Existing_Cohort!$B68+Existing_Cohort!T$4-1,MATCH(T$5, Mortality_Projection!$D$8:$BJ$8, 0)-1))</f>
        <v>4139.6935312511423</v>
      </c>
      <c r="U68" s="67">
        <f ca="1">T68*(1-OFFSET(Mortality_Projection!$D$9,N($A68="Female")*101+Existing_Cohort!$B68+Existing_Cohort!U$4-1,MATCH(U$5, Mortality_Projection!$D$8:$BJ$8, 0)-1))</f>
        <v>3889.5891774478368</v>
      </c>
      <c r="V68" s="67">
        <f ca="1">U68*(1-OFFSET(Mortality_Projection!$D$9,N($A68="Female")*101+Existing_Cohort!$B68+Existing_Cohort!V$4-1,MATCH(V$5, Mortality_Projection!$D$8:$BJ$8, 0)-1))</f>
        <v>3632.8820039489055</v>
      </c>
      <c r="W68" s="67">
        <f ca="1">V68*(1-OFFSET(Mortality_Projection!$D$9,N($A68="Female")*101+Existing_Cohort!$B68+Existing_Cohort!W$4-1,MATCH(W$5, Mortality_Projection!$D$8:$BJ$8, 0)-1))</f>
        <v>3371.4299534376228</v>
      </c>
      <c r="X68" s="67">
        <f ca="1">W68*(1-OFFSET(Mortality_Projection!$D$9,N($A68="Female")*101+Existing_Cohort!$B68+Existing_Cohort!X$4-1,MATCH(X$5, Mortality_Projection!$D$8:$BJ$8, 0)-1))</f>
        <v>3107.3407539003078</v>
      </c>
      <c r="Y68" s="67">
        <f ca="1">X68*(1-OFFSET(Mortality_Projection!$D$9,N($A68="Female")*101+Existing_Cohort!$B68+Existing_Cohort!Y$4-1,MATCH(Y$5, Mortality_Projection!$D$8:$BJ$8, 0)-1))</f>
        <v>2842.919683825352</v>
      </c>
      <c r="Z68" s="67">
        <f ca="1">Y68*(1-OFFSET(Mortality_Projection!$D$9,N($A68="Female")*101+Existing_Cohort!$B68+Existing_Cohort!Z$4-1,MATCH(Z$5, Mortality_Projection!$D$8:$BJ$8, 0)-1))</f>
        <v>2580.6118360891728</v>
      </c>
      <c r="AA68" s="67">
        <f ca="1">Z68*(1-OFFSET(Mortality_Projection!$D$9,N($A68="Female")*101+Existing_Cohort!$B68+Existing_Cohort!AA$4-1,MATCH(AA$5, Mortality_Projection!$D$8:$BJ$8, 0)-1))</f>
        <v>2322.9000529833061</v>
      </c>
      <c r="AB68" s="67">
        <f ca="1">AA68*(1-OFFSET(Mortality_Projection!$D$9,N($A68="Female")*101+Existing_Cohort!$B68+Existing_Cohort!AB$4-1,MATCH(AB$5, Mortality_Projection!$D$8:$BJ$8, 0)-1))</f>
        <v>2072.2161689738327</v>
      </c>
      <c r="AC68" s="67">
        <f ca="1">AB68*(1-OFFSET(Mortality_Projection!$D$9,N($A68="Female")*101+Existing_Cohort!$B68+Existing_Cohort!AC$4-1,MATCH(AC$5, Mortality_Projection!$D$8:$BJ$8, 0)-1))</f>
        <v>1830.8640272141224</v>
      </c>
      <c r="AD68" s="67">
        <f ca="1">AC68*(1-OFFSET(Mortality_Projection!$D$9,N($A68="Female")*101+Existing_Cohort!$B68+Existing_Cohort!AD$4-1,MATCH(AD$5, Mortality_Projection!$D$8:$BJ$8, 0)-1))</f>
        <v>1600.9495382576301</v>
      </c>
      <c r="AE68" s="67">
        <f ca="1">AD68*(1-OFFSET(Mortality_Projection!$D$9,N($A68="Female")*101+Existing_Cohort!$B68+Existing_Cohort!AE$4-1,MATCH(AE$5, Mortality_Projection!$D$8:$BJ$8, 0)-1))</f>
        <v>1384.3423172197674</v>
      </c>
      <c r="AF68" s="67">
        <f ca="1">AE68*(1-OFFSET(Mortality_Projection!$D$9,N($A68="Female")*101+Existing_Cohort!$B68+Existing_Cohort!AF$4-1,MATCH(AF$5, Mortality_Projection!$D$8:$BJ$8, 0)-1))</f>
        <v>1182.646626503458</v>
      </c>
      <c r="AG68" s="67">
        <f ca="1">AF68*(1-OFFSET(Mortality_Projection!$D$9,N($A68="Female")*101+Existing_Cohort!$B68+Existing_Cohort!AG$4-1,MATCH(AG$5, Mortality_Projection!$D$8:$BJ$8, 0)-1))</f>
        <v>997.18260933541865</v>
      </c>
      <c r="AH68" s="67">
        <f ca="1">AG68*(1-OFFSET(Mortality_Projection!$D$9,N($A68="Female")*101+Existing_Cohort!$B68+Existing_Cohort!AH$4-1,MATCH(AH$5, Mortality_Projection!$D$8:$BJ$8, 0)-1))</f>
        <v>828.96146326118435</v>
      </c>
      <c r="AI68" s="67">
        <f ca="1">AH68*(1-OFFSET(Mortality_Projection!$D$9,N($A68="Female")*101+Existing_Cohort!$B68+Existing_Cohort!AI$4-1,MATCH(AI$5, Mortality_Projection!$D$8:$BJ$8, 0)-1))</f>
        <v>678.65359168795737</v>
      </c>
      <c r="AJ68" s="67">
        <f ca="1">AI68*(1-OFFSET(Mortality_Projection!$D$9,N($A68="Female")*101+Existing_Cohort!$B68+Existing_Cohort!AJ$4-1,MATCH(AJ$5, Mortality_Projection!$D$8:$BJ$8, 0)-1))</f>
        <v>546.54843416509607</v>
      </c>
      <c r="AK68" s="67">
        <f ca="1">AJ68*(1-OFFSET(Mortality_Projection!$D$9,N($A68="Female")*101+Existing_Cohort!$B68+Existing_Cohort!AK$4-1,MATCH(AK$5, Mortality_Projection!$D$8:$BJ$8, 0)-1))</f>
        <v>432.51850432207533</v>
      </c>
      <c r="AL68" s="67">
        <f ca="1">AK68*(1-OFFSET(Mortality_Projection!$D$9,N($A68="Female")*101+Existing_Cohort!$B68+Existing_Cohort!AL$4-1,MATCH(AL$5, Mortality_Projection!$D$8:$BJ$8, 0)-1))</f>
        <v>335.99745324747528</v>
      </c>
      <c r="AM68" s="67">
        <f ca="1">AL68*(1-OFFSET(Mortality_Projection!$D$9,N($A68="Female")*101+Existing_Cohort!$B68+Existing_Cohort!AM$4-1,MATCH(AM$5, Mortality_Projection!$D$8:$BJ$8, 0)-1))</f>
        <v>255.99101659809668</v>
      </c>
      <c r="AN68" s="67">
        <f ca="1">AM68*(1-OFFSET(Mortality_Projection!$D$9,N($A68="Female")*101+Existing_Cohort!$B68+Existing_Cohort!AN$4-1,MATCH(AN$5, Mortality_Projection!$D$8:$BJ$8, 0)-1))</f>
        <v>191.12662383174921</v>
      </c>
      <c r="AO68" s="67">
        <f ca="1">AN68*(1-OFFSET(Mortality_Projection!$D$9,N($A68="Female")*101+Existing_Cohort!$B68+Existing_Cohort!AO$4-1,MATCH(AO$5, Mortality_Projection!$D$8:$BJ$8, 0)-1))</f>
        <v>139.74138041380112</v>
      </c>
      <c r="AP68" s="67">
        <f ca="1">AO68*(1-OFFSET(Mortality_Projection!$D$9,N($A68="Female")*101+Existing_Cohort!$B68+Existing_Cohort!AP$4-1,MATCH(AP$5, Mortality_Projection!$D$8:$BJ$8, 0)-1))</f>
        <v>99.996649616914056</v>
      </c>
      <c r="AQ68" s="67">
        <f ca="1">AP68*(1-OFFSET(Mortality_Projection!$D$9,N($A68="Female")*101+Existing_Cohort!$B68+Existing_Cohort!AQ$4-1,MATCH(AQ$5, Mortality_Projection!$D$8:$BJ$8, 0)-1))</f>
        <v>99.957615524614724</v>
      </c>
      <c r="AR68" s="67">
        <f ca="1">AQ68*(1-OFFSET(Mortality_Projection!$D$9,N($A68="Female")*101+Existing_Cohort!$B68+Existing_Cohort!AR$4-1,MATCH(AR$5, Mortality_Projection!$D$8:$BJ$8, 0)-1))</f>
        <v>99.929247809956877</v>
      </c>
      <c r="AS68" s="67">
        <f ca="1">AR68*(1-OFFSET(Mortality_Projection!$D$9,N($A68="Female")*101+Existing_Cohort!$B68+Existing_Cohort!AS$4-1,MATCH(AS$5, Mortality_Projection!$D$8:$BJ$8, 0)-1))</f>
        <v>99.908530049252363</v>
      </c>
      <c r="AT68" s="67">
        <f ca="1">AS68*(1-OFFSET(Mortality_Projection!$D$9,N($A68="Female")*101+Existing_Cohort!$B68+Existing_Cohort!AT$4-1,MATCH(AT$5, Mortality_Projection!$D$8:$BJ$8, 0)-1))</f>
        <v>99.892976142122848</v>
      </c>
      <c r="AU68" s="67">
        <f ca="1">AT68*(1-OFFSET(Mortality_Projection!$D$9,N($A68="Female")*101+Existing_Cohort!$B68+Existing_Cohort!AU$4-1,MATCH(AU$5, Mortality_Projection!$D$8:$BJ$8, 0)-1))</f>
        <v>99.88078611615181</v>
      </c>
      <c r="AV68" s="67">
        <f ca="1">AU68*(1-OFFSET(Mortality_Projection!$D$9,N($A68="Female")*101+Existing_Cohort!$B68+Existing_Cohort!AV$4-1,MATCH(AV$5, Mortality_Projection!$D$8:$BJ$8, 0)-1))</f>
        <v>99.870696347987348</v>
      </c>
      <c r="AW68" s="67">
        <f ca="1">AV68*(1-OFFSET(Mortality_Projection!$D$9,N($A68="Female")*101+Existing_Cohort!$B68+Existing_Cohort!AW$4-1,MATCH(AW$5, Mortality_Projection!$D$8:$BJ$8, 0)-1))</f>
        <v>99.86195554494563</v>
      </c>
      <c r="AX68" s="67">
        <f ca="1">AW68*(1-OFFSET(Mortality_Projection!$D$9,N($A68="Female")*101+Existing_Cohort!$B68+Existing_Cohort!AX$4-1,MATCH(AX$5, Mortality_Projection!$D$8:$BJ$8, 0)-1))</f>
        <v>99.85401181822732</v>
      </c>
      <c r="AY68" s="67">
        <f ca="1">AX68*(1-OFFSET(Mortality_Projection!$D$9,N($A68="Female")*101+Existing_Cohort!$B68+Existing_Cohort!AY$4-1,MATCH(AY$5, Mortality_Projection!$D$8:$BJ$8, 0)-1))</f>
        <v>99.846389317152287</v>
      </c>
      <c r="AZ68" s="67">
        <f ca="1">AY68*(1-OFFSET(Mortality_Projection!$D$9,N($A68="Female")*101+Existing_Cohort!$B68+Existing_Cohort!AZ$4-1,MATCH(AZ$5, Mortality_Projection!$D$8:$BJ$8, 0)-1))</f>
        <v>99.838685104147658</v>
      </c>
      <c r="BA68" s="179">
        <f ca="1">AZ68*(1-OFFSET(Mortality_Projection!$D$9,N($A68="Female")*101+Existing_Cohort!$B68+Existing_Cohort!BA$4-1,MATCH(BA$5, Mortality_Projection!$D$8:$BJ$8, 0)-1))</f>
        <v>99.830566141612792</v>
      </c>
      <c r="BC68" s="67">
        <f t="shared" ca="1" si="22"/>
        <v>73.874955586694341</v>
      </c>
    </row>
    <row r="69" spans="1:55" x14ac:dyDescent="0.35">
      <c r="A69" s="159" t="s">
        <v>31</v>
      </c>
      <c r="B69">
        <f t="shared" si="23"/>
        <v>63</v>
      </c>
      <c r="C69" s="67">
        <f ca="1">OFFSET(HIST_CHN_Population_Males!$L$17,MATCH(Input!$D$4,HIST_CHN_Population_Males!$K$18:$K$89,0), $B69)</f>
        <v>7814.6940000000004</v>
      </c>
      <c r="D69" s="67">
        <f ca="1">C69*(1-OFFSET(Mortality_Projection!$D$9,N($A69="Female")*101+Existing_Cohort!$B69+Existing_Cohort!D$4-1,MATCH(D$5, Mortality_Projection!$D$8:$BJ$8, 0)-1))</f>
        <v>7719.2151627651601</v>
      </c>
      <c r="E69" s="67">
        <f ca="1">D69*(1-OFFSET(Mortality_Projection!$D$9,N($A69="Female")*101+Existing_Cohort!$B69+Existing_Cohort!E$4-1,MATCH(E$5, Mortality_Projection!$D$8:$BJ$8, 0)-1))</f>
        <v>7615.3447225863565</v>
      </c>
      <c r="F69" s="67">
        <f ca="1">E69*(1-OFFSET(Mortality_Projection!$D$9,N($A69="Female")*101+Existing_Cohort!$B69+Existing_Cohort!F$4-1,MATCH(F$5, Mortality_Projection!$D$8:$BJ$8, 0)-1))</f>
        <v>7502.2225636246048</v>
      </c>
      <c r="G69" s="67">
        <f ca="1">F69*(1-OFFSET(Mortality_Projection!$D$9,N($A69="Female")*101+Existing_Cohort!$B69+Existing_Cohort!G$4-1,MATCH(G$5, Mortality_Projection!$D$8:$BJ$8, 0)-1))</f>
        <v>7378.9325286018129</v>
      </c>
      <c r="H69" s="67">
        <f ca="1">G69*(1-OFFSET(Mortality_Projection!$D$9,N($A69="Female")*101+Existing_Cohort!$B69+Existing_Cohort!H$4-1,MATCH(H$5, Mortality_Projection!$D$8:$BJ$8, 0)-1))</f>
        <v>7244.4938557952692</v>
      </c>
      <c r="I69" s="67">
        <f ca="1">H69*(1-OFFSET(Mortality_Projection!$D$9,N($A69="Female")*101+Existing_Cohort!$B69+Existing_Cohort!I$4-1,MATCH(I$5, Mortality_Projection!$D$8:$BJ$8, 0)-1))</f>
        <v>7097.8892330654335</v>
      </c>
      <c r="J69" s="67">
        <f ca="1">I69*(1-OFFSET(Mortality_Projection!$D$9,N($A69="Female")*101+Existing_Cohort!$B69+Existing_Cohort!J$4-1,MATCH(J$5, Mortality_Projection!$D$8:$BJ$8, 0)-1))</f>
        <v>6938.0985313683123</v>
      </c>
      <c r="K69" s="67">
        <f ca="1">J69*(1-OFFSET(Mortality_Projection!$D$9,N($A69="Female")*101+Existing_Cohort!$B69+Existing_Cohort!K$4-1,MATCH(K$5, Mortality_Projection!$D$8:$BJ$8, 0)-1))</f>
        <v>6764.1953302275169</v>
      </c>
      <c r="L69" s="67">
        <f ca="1">K69*(1-OFFSET(Mortality_Projection!$D$9,N($A69="Female")*101+Existing_Cohort!$B69+Existing_Cohort!L$4-1,MATCH(L$5, Mortality_Projection!$D$8:$BJ$8, 0)-1))</f>
        <v>6575.4495341238298</v>
      </c>
      <c r="M69" s="67">
        <f ca="1">L69*(1-OFFSET(Mortality_Projection!$D$9,N($A69="Female")*101+Existing_Cohort!$B69+Existing_Cohort!M$4-1,MATCH(M$5, Mortality_Projection!$D$8:$BJ$8, 0)-1))</f>
        <v>6371.4305422945736</v>
      </c>
      <c r="N69" s="67">
        <f ca="1">M69*(1-OFFSET(Mortality_Projection!$D$9,N($A69="Female")*101+Existing_Cohort!$B69+Existing_Cohort!N$4-1,MATCH(N$5, Mortality_Projection!$D$8:$BJ$8, 0)-1))</f>
        <v>6152.0426512112044</v>
      </c>
      <c r="O69" s="67">
        <f ca="1">N69*(1-OFFSET(Mortality_Projection!$D$9,N($A69="Female")*101+Existing_Cohort!$B69+Existing_Cohort!O$4-1,MATCH(O$5, Mortality_Projection!$D$8:$BJ$8, 0)-1))</f>
        <v>5917.5259003369893</v>
      </c>
      <c r="P69" s="67">
        <f ca="1">O69*(1-OFFSET(Mortality_Projection!$D$9,N($A69="Female")*101+Existing_Cohort!$B69+Existing_Cohort!P$4-1,MATCH(P$5, Mortality_Projection!$D$8:$BJ$8, 0)-1))</f>
        <v>5668.4496891597864</v>
      </c>
      <c r="Q69" s="67">
        <f ca="1">P69*(1-OFFSET(Mortality_Projection!$D$9,N($A69="Female")*101+Existing_Cohort!$B69+Existing_Cohort!Q$4-1,MATCH(Q$5, Mortality_Projection!$D$8:$BJ$8, 0)-1))</f>
        <v>5405.6759025555539</v>
      </c>
      <c r="R69" s="67">
        <f ca="1">Q69*(1-OFFSET(Mortality_Projection!$D$9,N($A69="Female")*101+Existing_Cohort!$B69+Existing_Cohort!R$4-1,MATCH(R$5, Mortality_Projection!$D$8:$BJ$8, 0)-1))</f>
        <v>5130.3339490937151</v>
      </c>
      <c r="S69" s="67">
        <f ca="1">R69*(1-OFFSET(Mortality_Projection!$D$9,N($A69="Female")*101+Existing_Cohort!$B69+Existing_Cohort!S$4-1,MATCH(S$5, Mortality_Projection!$D$8:$BJ$8, 0)-1))</f>
        <v>4843.8141669478373</v>
      </c>
      <c r="T69" s="67">
        <f ca="1">S69*(1-OFFSET(Mortality_Projection!$D$9,N($A69="Female")*101+Existing_Cohort!$B69+Existing_Cohort!T$4-1,MATCH(T$5, Mortality_Projection!$D$8:$BJ$8, 0)-1))</f>
        <v>4547.7649882047926</v>
      </c>
      <c r="U69" s="67">
        <f ca="1">T69*(1-OFFSET(Mortality_Projection!$D$9,N($A69="Female")*101+Existing_Cohort!$B69+Existing_Cohort!U$4-1,MATCH(U$5, Mortality_Projection!$D$8:$BJ$8, 0)-1))</f>
        <v>4244.1273448883221</v>
      </c>
      <c r="V69" s="67">
        <f ca="1">U69*(1-OFFSET(Mortality_Projection!$D$9,N($A69="Female")*101+Existing_Cohort!$B69+Existing_Cohort!V$4-1,MATCH(V$5, Mortality_Projection!$D$8:$BJ$8, 0)-1))</f>
        <v>3935.1316043215538</v>
      </c>
      <c r="W69" s="67">
        <f ca="1">V69*(1-OFFSET(Mortality_Projection!$D$9,N($A69="Female")*101+Existing_Cohort!$B69+Existing_Cohort!W$4-1,MATCH(W$5, Mortality_Projection!$D$8:$BJ$8, 0)-1))</f>
        <v>3623.300748366411</v>
      </c>
      <c r="X69" s="67">
        <f ca="1">W69*(1-OFFSET(Mortality_Projection!$D$9,N($A69="Female")*101+Existing_Cohort!$B69+Existing_Cohort!X$4-1,MATCH(X$5, Mortality_Projection!$D$8:$BJ$8, 0)-1))</f>
        <v>3311.3867344846308</v>
      </c>
      <c r="Y69" s="67">
        <f ca="1">X69*(1-OFFSET(Mortality_Projection!$D$9,N($A69="Female")*101+Existing_Cohort!$B69+Existing_Cohort!Y$4-1,MATCH(Y$5, Mortality_Projection!$D$8:$BJ$8, 0)-1))</f>
        <v>3002.3003143426381</v>
      </c>
      <c r="Z69" s="67">
        <f ca="1">Y69*(1-OFFSET(Mortality_Projection!$D$9,N($A69="Female")*101+Existing_Cohort!$B69+Existing_Cohort!Z$4-1,MATCH(Z$5, Mortality_Projection!$D$8:$BJ$8, 0)-1))</f>
        <v>2698.9886940548963</v>
      </c>
      <c r="AA69" s="67">
        <f ca="1">Z69*(1-OFFSET(Mortality_Projection!$D$9,N($A69="Female")*101+Existing_Cohort!$B69+Existing_Cohort!AA$4-1,MATCH(AA$5, Mortality_Projection!$D$8:$BJ$8, 0)-1))</f>
        <v>2404.3293059381472</v>
      </c>
      <c r="AB69" s="67">
        <f ca="1">AA69*(1-OFFSET(Mortality_Projection!$D$9,N($A69="Female")*101+Existing_Cohort!$B69+Existing_Cohort!AB$4-1,MATCH(AB$5, Mortality_Projection!$D$8:$BJ$8, 0)-1))</f>
        <v>2121.0379158981341</v>
      </c>
      <c r="AC69" s="67">
        <f ca="1">AB69*(1-OFFSET(Mortality_Projection!$D$9,N($A69="Female")*101+Existing_Cohort!$B69+Existing_Cohort!AC$4-1,MATCH(AC$5, Mortality_Projection!$D$8:$BJ$8, 0)-1))</f>
        <v>1851.585546063787</v>
      </c>
      <c r="AD69" s="67">
        <f ca="1">AC69*(1-OFFSET(Mortality_Projection!$D$9,N($A69="Female")*101+Existing_Cohort!$B69+Existing_Cohort!AD$4-1,MATCH(AD$5, Mortality_Projection!$D$8:$BJ$8, 0)-1))</f>
        <v>1598.1529947559711</v>
      </c>
      <c r="AE69" s="67">
        <f ca="1">AD69*(1-OFFSET(Mortality_Projection!$D$9,N($A69="Female")*101+Existing_Cohort!$B69+Existing_Cohort!AE$4-1,MATCH(AE$5, Mortality_Projection!$D$8:$BJ$8, 0)-1))</f>
        <v>1362.5966513899946</v>
      </c>
      <c r="AF69" s="67">
        <f ca="1">AE69*(1-OFFSET(Mortality_Projection!$D$9,N($A69="Female")*101+Existing_Cohort!$B69+Existing_Cohort!AF$4-1,MATCH(AF$5, Mortality_Projection!$D$8:$BJ$8, 0)-1))</f>
        <v>1146.4267080262139</v>
      </c>
      <c r="AG69" s="67">
        <f ca="1">AF69*(1-OFFSET(Mortality_Projection!$D$9,N($A69="Female")*101+Existing_Cohort!$B69+Existing_Cohort!AG$4-1,MATCH(AG$5, Mortality_Projection!$D$8:$BJ$8, 0)-1))</f>
        <v>950.77866281105105</v>
      </c>
      <c r="AH69" s="67">
        <f ca="1">AG69*(1-OFFSET(Mortality_Projection!$D$9,N($A69="Female")*101+Existing_Cohort!$B69+Existing_Cohort!AH$4-1,MATCH(AH$5, Mortality_Projection!$D$8:$BJ$8, 0)-1))</f>
        <v>776.3771946384511</v>
      </c>
      <c r="AI69" s="67">
        <f ca="1">AH69*(1-OFFSET(Mortality_Projection!$D$9,N($A69="Female")*101+Existing_Cohort!$B69+Existing_Cohort!AI$4-1,MATCH(AI$5, Mortality_Projection!$D$8:$BJ$8, 0)-1))</f>
        <v>623.49119485343101</v>
      </c>
      <c r="AJ69" s="67">
        <f ca="1">AI69*(1-OFFSET(Mortality_Projection!$D$9,N($A69="Female")*101+Existing_Cohort!$B69+Existing_Cohort!AJ$4-1,MATCH(AJ$5, Mortality_Projection!$D$8:$BJ$8, 0)-1))</f>
        <v>491.89484183373406</v>
      </c>
      <c r="AK69" s="67">
        <f ca="1">AJ69*(1-OFFSET(Mortality_Projection!$D$9,N($A69="Female")*101+Existing_Cohort!$B69+Existing_Cohort!AK$4-1,MATCH(AK$5, Mortality_Projection!$D$8:$BJ$8, 0)-1))</f>
        <v>380.84627837199741</v>
      </c>
      <c r="AL69" s="67">
        <f ca="1">AK69*(1-OFFSET(Mortality_Projection!$D$9,N($A69="Female")*101+Existing_Cohort!$B69+Existing_Cohort!AL$4-1,MATCH(AL$5, Mortality_Projection!$D$8:$BJ$8, 0)-1))</f>
        <v>289.10559203364238</v>
      </c>
      <c r="AM69" s="67">
        <f ca="1">AL69*(1-OFFSET(Mortality_Projection!$D$9,N($A69="Female")*101+Existing_Cohort!$B69+Existing_Cohort!AM$4-1,MATCH(AM$5, Mortality_Projection!$D$8:$BJ$8, 0)-1))</f>
        <v>214.99821361537238</v>
      </c>
      <c r="AN69" s="67">
        <f ca="1">AM69*(1-OFFSET(Mortality_Projection!$D$9,N($A69="Female")*101+Existing_Cohort!$B69+Existing_Cohort!AN$4-1,MATCH(AN$5, Mortality_Projection!$D$8:$BJ$8, 0)-1))</f>
        <v>156.52251652811472</v>
      </c>
      <c r="AO69" s="67">
        <f ca="1">AN69*(1-OFFSET(Mortality_Projection!$D$9,N($A69="Female")*101+Existing_Cohort!$B69+Existing_Cohort!AO$4-1,MATCH(AO$5, Mortality_Projection!$D$8:$BJ$8, 0)-1))</f>
        <v>111.48704867639408</v>
      </c>
      <c r="AP69" s="67">
        <f ca="1">AO69*(1-OFFSET(Mortality_Projection!$D$9,N($A69="Female")*101+Existing_Cohort!$B69+Existing_Cohort!AP$4-1,MATCH(AP$5, Mortality_Projection!$D$8:$BJ$8, 0)-1))</f>
        <v>111.44302296516567</v>
      </c>
      <c r="AQ69" s="67">
        <f ca="1">AP69*(1-OFFSET(Mortality_Projection!$D$9,N($A69="Female")*101+Existing_Cohort!$B69+Existing_Cohort!AQ$4-1,MATCH(AQ$5, Mortality_Projection!$D$8:$BJ$8, 0)-1))</f>
        <v>111.41102777669606</v>
      </c>
      <c r="AR69" s="67">
        <f ca="1">AQ69*(1-OFFSET(Mortality_Projection!$D$9,N($A69="Female")*101+Existing_Cohort!$B69+Existing_Cohort!AR$4-1,MATCH(AR$5, Mortality_Projection!$D$8:$BJ$8, 0)-1))</f>
        <v>111.38766084434955</v>
      </c>
      <c r="AS69" s="67">
        <f ca="1">AR69*(1-OFFSET(Mortality_Projection!$D$9,N($A69="Female")*101+Existing_Cohort!$B69+Existing_Cohort!AS$4-1,MATCH(AS$5, Mortality_Projection!$D$8:$BJ$8, 0)-1))</f>
        <v>111.37011810775759</v>
      </c>
      <c r="AT69" s="67">
        <f ca="1">AS69*(1-OFFSET(Mortality_Projection!$D$9,N($A69="Female")*101+Existing_Cohort!$B69+Existing_Cohort!AT$4-1,MATCH(AT$5, Mortality_Projection!$D$8:$BJ$8, 0)-1))</f>
        <v>111.35636940619297</v>
      </c>
      <c r="AU69" s="67">
        <f ca="1">AT69*(1-OFFSET(Mortality_Projection!$D$9,N($A69="Female")*101+Existing_Cohort!$B69+Existing_Cohort!AU$4-1,MATCH(AU$5, Mortality_Projection!$D$8:$BJ$8, 0)-1))</f>
        <v>111.34498952769925</v>
      </c>
      <c r="AV69" s="67">
        <f ca="1">AU69*(1-OFFSET(Mortality_Projection!$D$9,N($A69="Female")*101+Existing_Cohort!$B69+Existing_Cohort!AV$4-1,MATCH(AV$5, Mortality_Projection!$D$8:$BJ$8, 0)-1))</f>
        <v>111.33513110895062</v>
      </c>
      <c r="AW69" s="67">
        <f ca="1">AV69*(1-OFFSET(Mortality_Projection!$D$9,N($A69="Female")*101+Existing_Cohort!$B69+Existing_Cohort!AW$4-1,MATCH(AW$5, Mortality_Projection!$D$8:$BJ$8, 0)-1))</f>
        <v>111.32617169134392</v>
      </c>
      <c r="AX69" s="67">
        <f ca="1">AW69*(1-OFFSET(Mortality_Projection!$D$9,N($A69="Female")*101+Existing_Cohort!$B69+Existing_Cohort!AX$4-1,MATCH(AX$5, Mortality_Projection!$D$8:$BJ$8, 0)-1))</f>
        <v>111.31757457949017</v>
      </c>
      <c r="AY69" s="67">
        <f ca="1">AX69*(1-OFFSET(Mortality_Projection!$D$9,N($A69="Female")*101+Existing_Cohort!$B69+Existing_Cohort!AY$4-1,MATCH(AY$5, Mortality_Projection!$D$8:$BJ$8, 0)-1))</f>
        <v>111.30888531576056</v>
      </c>
      <c r="AZ69" s="67">
        <f ca="1">AY69*(1-OFFSET(Mortality_Projection!$D$9,N($A69="Female")*101+Existing_Cohort!$B69+Existing_Cohort!AZ$4-1,MATCH(AZ$5, Mortality_Projection!$D$8:$BJ$8, 0)-1))</f>
        <v>111.29972828138206</v>
      </c>
      <c r="BA69" s="179">
        <f ca="1">AZ69*(1-OFFSET(Mortality_Projection!$D$9,N($A69="Female")*101+Existing_Cohort!$B69+Existing_Cohort!BA$4-1,MATCH(BA$5, Mortality_Projection!$D$8:$BJ$8, 0)-1))</f>
        <v>111.28992825061906</v>
      </c>
      <c r="BC69" s="67">
        <f t="shared" ca="1" si="22"/>
        <v>95.478837234840285</v>
      </c>
    </row>
    <row r="70" spans="1:55" x14ac:dyDescent="0.35">
      <c r="A70" s="159" t="s">
        <v>31</v>
      </c>
      <c r="B70">
        <f t="shared" si="23"/>
        <v>64</v>
      </c>
      <c r="C70" s="67">
        <f ca="1">OFFSET(HIST_CHN_Population_Males!$L$17,MATCH(Input!$D$4,HIST_CHN_Population_Males!$K$18:$K$89,0), $B70)</f>
        <v>7841.0964999999997</v>
      </c>
      <c r="D70" s="67">
        <f ca="1">C70*(1-OFFSET(Mortality_Projection!$D$9,N($A70="Female")*101+Existing_Cohort!$B70+Existing_Cohort!D$4-1,MATCH(D$5, Mortality_Projection!$D$8:$BJ$8, 0)-1))</f>
        <v>7734.3585271073671</v>
      </c>
      <c r="E70" s="67">
        <f ca="1">D70*(1-OFFSET(Mortality_Projection!$D$9,N($A70="Female")*101+Existing_Cohort!$B70+Existing_Cohort!E$4-1,MATCH(E$5, Mortality_Projection!$D$8:$BJ$8, 0)-1))</f>
        <v>7618.1318707130686</v>
      </c>
      <c r="F70" s="67">
        <f ca="1">E70*(1-OFFSET(Mortality_Projection!$D$9,N($A70="Female")*101+Existing_Cohort!$B70+Existing_Cohort!F$4-1,MATCH(F$5, Mortality_Projection!$D$8:$BJ$8, 0)-1))</f>
        <v>7491.4805145715327</v>
      </c>
      <c r="G70" s="67">
        <f ca="1">F70*(1-OFFSET(Mortality_Projection!$D$9,N($A70="Female")*101+Existing_Cohort!$B70+Existing_Cohort!G$4-1,MATCH(G$5, Mortality_Projection!$D$8:$BJ$8, 0)-1))</f>
        <v>7353.4034143599229</v>
      </c>
      <c r="H70" s="67">
        <f ca="1">G70*(1-OFFSET(Mortality_Projection!$D$9,N($A70="Female")*101+Existing_Cohort!$B70+Existing_Cohort!H$4-1,MATCH(H$5, Mortality_Projection!$D$8:$BJ$8, 0)-1))</f>
        <v>7202.8636142571986</v>
      </c>
      <c r="I70" s="67">
        <f ca="1">H70*(1-OFFSET(Mortality_Projection!$D$9,N($A70="Female")*101+Existing_Cohort!$B70+Existing_Cohort!I$4-1,MATCH(I$5, Mortality_Projection!$D$8:$BJ$8, 0)-1))</f>
        <v>7038.8232201041901</v>
      </c>
      <c r="J70" s="67">
        <f ca="1">I70*(1-OFFSET(Mortality_Projection!$D$9,N($A70="Female")*101+Existing_Cohort!$B70+Existing_Cohort!J$4-1,MATCH(J$5, Mortality_Projection!$D$8:$BJ$8, 0)-1))</f>
        <v>6860.3428336592624</v>
      </c>
      <c r="K70" s="67">
        <f ca="1">J70*(1-OFFSET(Mortality_Projection!$D$9,N($A70="Female")*101+Existing_Cohort!$B70+Existing_Cohort!K$4-1,MATCH(K$5, Mortality_Projection!$D$8:$BJ$8, 0)-1))</f>
        <v>6666.6871298665174</v>
      </c>
      <c r="L70" s="67">
        <f ca="1">K70*(1-OFFSET(Mortality_Projection!$D$9,N($A70="Female")*101+Existing_Cohort!$B70+Existing_Cohort!L$4-1,MATCH(L$5, Mortality_Projection!$D$8:$BJ$8, 0)-1))</f>
        <v>6457.4308267136721</v>
      </c>
      <c r="M70" s="67">
        <f ca="1">L70*(1-OFFSET(Mortality_Projection!$D$9,N($A70="Female")*101+Existing_Cohort!$B70+Existing_Cohort!M$4-1,MATCH(M$5, Mortality_Projection!$D$8:$BJ$8, 0)-1))</f>
        <v>6232.4949191878077</v>
      </c>
      <c r="N70" s="67">
        <f ca="1">M70*(1-OFFSET(Mortality_Projection!$D$9,N($A70="Female")*101+Existing_Cohort!$B70+Existing_Cohort!N$4-1,MATCH(N$5, Mortality_Projection!$D$8:$BJ$8, 0)-1))</f>
        <v>5992.1473188812333</v>
      </c>
      <c r="O70" s="67">
        <f ca="1">N70*(1-OFFSET(Mortality_Projection!$D$9,N($A70="Female")*101+Existing_Cohort!$B70+Existing_Cohort!O$4-1,MATCH(O$5, Mortality_Projection!$D$8:$BJ$8, 0)-1))</f>
        <v>5736.9959563713692</v>
      </c>
      <c r="P70" s="67">
        <f ca="1">O70*(1-OFFSET(Mortality_Projection!$D$9,N($A70="Female")*101+Existing_Cohort!$B70+Existing_Cohort!P$4-1,MATCH(P$5, Mortality_Projection!$D$8:$BJ$8, 0)-1))</f>
        <v>5467.9505303508131</v>
      </c>
      <c r="Q70" s="67">
        <f ca="1">P70*(1-OFFSET(Mortality_Projection!$D$9,N($A70="Female")*101+Existing_Cohort!$B70+Existing_Cohort!Q$4-1,MATCH(Q$5, Mortality_Projection!$D$8:$BJ$8, 0)-1))</f>
        <v>5186.1964018761537</v>
      </c>
      <c r="R70" s="67">
        <f ca="1">Q70*(1-OFFSET(Mortality_Projection!$D$9,N($A70="Female")*101+Existing_Cohort!$B70+Existing_Cohort!R$4-1,MATCH(R$5, Mortality_Projection!$D$8:$BJ$8, 0)-1))</f>
        <v>4893.1871979116549</v>
      </c>
      <c r="S70" s="67">
        <f ca="1">R70*(1-OFFSET(Mortality_Projection!$D$9,N($A70="Female")*101+Existing_Cohort!$B70+Existing_Cohort!S$4-1,MATCH(S$5, Mortality_Projection!$D$8:$BJ$8, 0)-1))</f>
        <v>4590.6411078269957</v>
      </c>
      <c r="T70" s="67">
        <f ca="1">S70*(1-OFFSET(Mortality_Projection!$D$9,N($A70="Female")*101+Existing_Cohort!$B70+Existing_Cohort!T$4-1,MATCH(T$5, Mortality_Projection!$D$8:$BJ$8, 0)-1))</f>
        <v>4280.5750227643575</v>
      </c>
      <c r="U70" s="67">
        <f ca="1">T70*(1-OFFSET(Mortality_Projection!$D$9,N($A70="Female")*101+Existing_Cohort!$B70+Existing_Cohort!U$4-1,MATCH(U$5, Mortality_Projection!$D$8:$BJ$8, 0)-1))</f>
        <v>3965.3000289830479</v>
      </c>
      <c r="V70" s="67">
        <f ca="1">U70*(1-OFFSET(Mortality_Projection!$D$9,N($A70="Female")*101+Existing_Cohort!$B70+Existing_Cohort!V$4-1,MATCH(V$5, Mortality_Projection!$D$8:$BJ$8, 0)-1))</f>
        <v>3647.4229561778875</v>
      </c>
      <c r="W70" s="67">
        <f ca="1">V70*(1-OFFSET(Mortality_Projection!$D$9,N($A70="Female")*101+Existing_Cohort!$B70+Existing_Cohort!W$4-1,MATCH(W$5, Mortality_Projection!$D$8:$BJ$8, 0)-1))</f>
        <v>3329.779467476701</v>
      </c>
      <c r="X70" s="67">
        <f ca="1">W70*(1-OFFSET(Mortality_Projection!$D$9,N($A70="Female")*101+Existing_Cohort!$B70+Existing_Cohort!X$4-1,MATCH(X$5, Mortality_Projection!$D$8:$BJ$8, 0)-1))</f>
        <v>3015.3604420559277</v>
      </c>
      <c r="Y70" s="67">
        <f ca="1">X70*(1-OFFSET(Mortality_Projection!$D$9,N($A70="Female")*101+Existing_Cohort!$B70+Existing_Cohort!Y$4-1,MATCH(Y$5, Mortality_Projection!$D$8:$BJ$8, 0)-1))</f>
        <v>2707.1853908721805</v>
      </c>
      <c r="Z70" s="67">
        <f ca="1">Y70*(1-OFFSET(Mortality_Projection!$D$9,N($A70="Female")*101+Existing_Cohort!$B70+Existing_Cohort!Z$4-1,MATCH(Z$5, Mortality_Projection!$D$8:$BJ$8, 0)-1))</f>
        <v>2408.1927208830621</v>
      </c>
      <c r="AA70" s="67">
        <f ca="1">Z70*(1-OFFSET(Mortality_Projection!$D$9,N($A70="Female")*101+Existing_Cohort!$B70+Existing_Cohort!AA$4-1,MATCH(AA$5, Mortality_Projection!$D$8:$BJ$8, 0)-1))</f>
        <v>2121.1450739654601</v>
      </c>
      <c r="AB70" s="67">
        <f ca="1">AA70*(1-OFFSET(Mortality_Projection!$D$9,N($A70="Female")*101+Existing_Cohort!$B70+Existing_Cohort!AB$4-1,MATCH(AB$5, Mortality_Projection!$D$8:$BJ$8, 0)-1))</f>
        <v>1848.5441807144391</v>
      </c>
      <c r="AC70" s="67">
        <f ca="1">AB70*(1-OFFSET(Mortality_Projection!$D$9,N($A70="Female")*101+Existing_Cohort!$B70+Existing_Cohort!AC$4-1,MATCH(AC$5, Mortality_Projection!$D$8:$BJ$8, 0)-1))</f>
        <v>1592.5843732129529</v>
      </c>
      <c r="AD70" s="67">
        <f ca="1">AC70*(1-OFFSET(Mortality_Projection!$D$9,N($A70="Female")*101+Existing_Cohort!$B70+Existing_Cohort!AD$4-1,MATCH(AD$5, Mortality_Projection!$D$8:$BJ$8, 0)-1))</f>
        <v>1355.1179409409178</v>
      </c>
      <c r="AE70" s="67">
        <f ca="1">AD70*(1-OFFSET(Mortality_Projection!$D$9,N($A70="Female")*101+Existing_Cohort!$B70+Existing_Cohort!AE$4-1,MATCH(AE$5, Mortality_Projection!$D$8:$BJ$8, 0)-1))</f>
        <v>1137.6333896340088</v>
      </c>
      <c r="AF70" s="67">
        <f ca="1">AE70*(1-OFFSET(Mortality_Projection!$D$9,N($A70="Female")*101+Existing_Cohort!$B70+Existing_Cohort!AF$4-1,MATCH(AF$5, Mortality_Projection!$D$8:$BJ$8, 0)-1))</f>
        <v>941.22733377396901</v>
      </c>
      <c r="AG70" s="67">
        <f ca="1">AF70*(1-OFFSET(Mortality_Projection!$D$9,N($A70="Female")*101+Existing_Cohort!$B70+Existing_Cohort!AG$4-1,MATCH(AG$5, Mortality_Projection!$D$8:$BJ$8, 0)-1))</f>
        <v>766.56929988375759</v>
      </c>
      <c r="AH70" s="67">
        <f ca="1">AG70*(1-OFFSET(Mortality_Projection!$D$9,N($A70="Female")*101+Existing_Cohort!$B70+Existing_Cohort!AH$4-1,MATCH(AH$5, Mortality_Projection!$D$8:$BJ$8, 0)-1))</f>
        <v>613.85851953206361</v>
      </c>
      <c r="AI70" s="67">
        <f ca="1">AH70*(1-OFFSET(Mortality_Projection!$D$9,N($A70="Female")*101+Existing_Cohort!$B70+Existing_Cohort!AI$4-1,MATCH(AI$5, Mortality_Projection!$D$8:$BJ$8, 0)-1))</f>
        <v>482.78796312317337</v>
      </c>
      <c r="AJ70" s="67">
        <f ca="1">AI70*(1-OFFSET(Mortality_Projection!$D$9,N($A70="Female")*101+Existing_Cohort!$B70+Existing_Cohort!AJ$4-1,MATCH(AJ$5, Mortality_Projection!$D$8:$BJ$8, 0)-1))</f>
        <v>372.52734153184622</v>
      </c>
      <c r="AK70" s="67">
        <f ca="1">AJ70*(1-OFFSET(Mortality_Projection!$D$9,N($A70="Female")*101+Existing_Cohort!$B70+Existing_Cohort!AK$4-1,MATCH(AK$5, Mortality_Projection!$D$8:$BJ$8, 0)-1))</f>
        <v>281.7465953020436</v>
      </c>
      <c r="AL70" s="67">
        <f ca="1">AK70*(1-OFFSET(Mortality_Projection!$D$9,N($A70="Female")*101+Existing_Cohort!$B70+Existing_Cohort!AL$4-1,MATCH(AL$5, Mortality_Projection!$D$8:$BJ$8, 0)-1))</f>
        <v>208.68536838475183</v>
      </c>
      <c r="AM70" s="67">
        <f ca="1">AL70*(1-OFFSET(Mortality_Projection!$D$9,N($A70="Female")*101+Existing_Cohort!$B70+Existing_Cohort!AM$4-1,MATCH(AM$5, Mortality_Projection!$D$8:$BJ$8, 0)-1))</f>
        <v>151.26633423102606</v>
      </c>
      <c r="AN70" s="67">
        <f ca="1">AM70*(1-OFFSET(Mortality_Projection!$D$9,N($A70="Female")*101+Existing_Cohort!$B70+Existing_Cohort!AN$4-1,MATCH(AN$5, Mortality_Projection!$D$8:$BJ$8, 0)-1))</f>
        <v>107.23686341578227</v>
      </c>
      <c r="AO70" s="67">
        <f ca="1">AN70*(1-OFFSET(Mortality_Projection!$D$9,N($A70="Female")*101+Existing_Cohort!$B70+Existing_Cohort!AO$4-1,MATCH(AO$5, Mortality_Projection!$D$8:$BJ$8, 0)-1))</f>
        <v>107.19402342280655</v>
      </c>
      <c r="AP70" s="67">
        <f ca="1">AO70*(1-OFFSET(Mortality_Projection!$D$9,N($A70="Female")*101+Existing_Cohort!$B70+Existing_Cohort!AP$4-1,MATCH(AP$5, Mortality_Projection!$D$8:$BJ$8, 0)-1))</f>
        <v>107.16289008477494</v>
      </c>
      <c r="AQ70" s="67">
        <f ca="1">AP70*(1-OFFSET(Mortality_Projection!$D$9,N($A70="Female")*101+Existing_Cohort!$B70+Existing_Cohort!AQ$4-1,MATCH(AQ$5, Mortality_Projection!$D$8:$BJ$8, 0)-1))</f>
        <v>107.1401526605637</v>
      </c>
      <c r="AR70" s="67">
        <f ca="1">AQ70*(1-OFFSET(Mortality_Projection!$D$9,N($A70="Female")*101+Existing_Cohort!$B70+Existing_Cohort!AR$4-1,MATCH(AR$5, Mortality_Projection!$D$8:$BJ$8, 0)-1))</f>
        <v>107.12308256919145</v>
      </c>
      <c r="AS70" s="67">
        <f ca="1">AR70*(1-OFFSET(Mortality_Projection!$D$9,N($A70="Female")*101+Existing_Cohort!$B70+Existing_Cohort!AS$4-1,MATCH(AS$5, Mortality_Projection!$D$8:$BJ$8, 0)-1))</f>
        <v>107.10970431656538</v>
      </c>
      <c r="AT70" s="67">
        <f ca="1">AS70*(1-OFFSET(Mortality_Projection!$D$9,N($A70="Female")*101+Existing_Cohort!$B70+Existing_Cohort!AT$4-1,MATCH(AT$5, Mortality_Projection!$D$8:$BJ$8, 0)-1))</f>
        <v>107.09863107667074</v>
      </c>
      <c r="AU70" s="67">
        <f ca="1">AT70*(1-OFFSET(Mortality_Projection!$D$9,N($A70="Female")*101+Existing_Cohort!$B70+Existing_Cohort!AU$4-1,MATCH(AU$5, Mortality_Projection!$D$8:$BJ$8, 0)-1))</f>
        <v>107.08903831115509</v>
      </c>
      <c r="AV70" s="67">
        <f ca="1">AU70*(1-OFFSET(Mortality_Projection!$D$9,N($A70="Female")*101+Existing_Cohort!$B70+Existing_Cohort!AV$4-1,MATCH(AV$5, Mortality_Projection!$D$8:$BJ$8, 0)-1))</f>
        <v>107.08032033052216</v>
      </c>
      <c r="AW70" s="67">
        <f ca="1">AV70*(1-OFFSET(Mortality_Projection!$D$9,N($A70="Female")*101+Existing_Cohort!$B70+Existing_Cohort!AW$4-1,MATCH(AW$5, Mortality_Projection!$D$8:$BJ$8, 0)-1))</f>
        <v>107.07195490011621</v>
      </c>
      <c r="AX70" s="67">
        <f ca="1">AW70*(1-OFFSET(Mortality_Projection!$D$9,N($A70="Female")*101+Existing_Cohort!$B70+Existing_Cohort!AX$4-1,MATCH(AX$5, Mortality_Projection!$D$8:$BJ$8, 0)-1))</f>
        <v>107.06349980880934</v>
      </c>
      <c r="AY70" s="67">
        <f ca="1">AX70*(1-OFFSET(Mortality_Projection!$D$9,N($A70="Female")*101+Existing_Cohort!$B70+Existing_Cohort!AY$4-1,MATCH(AY$5, Mortality_Projection!$D$8:$BJ$8, 0)-1))</f>
        <v>107.0545895611906</v>
      </c>
      <c r="AZ70" s="67">
        <f ca="1">AY70*(1-OFFSET(Mortality_Projection!$D$9,N($A70="Female")*101+Existing_Cohort!$B70+Existing_Cohort!AZ$4-1,MATCH(AZ$5, Mortality_Projection!$D$8:$BJ$8, 0)-1))</f>
        <v>107.04505365539609</v>
      </c>
      <c r="BA70" s="179">
        <f ca="1">AZ70*(1-OFFSET(Mortality_Projection!$D$9,N($A70="Female")*101+Existing_Cohort!$B70+Existing_Cohort!BA$4-1,MATCH(BA$5, Mortality_Projection!$D$8:$BJ$8, 0)-1))</f>
        <v>107.03472773592989</v>
      </c>
      <c r="BC70" s="67">
        <f t="shared" ca="1" si="22"/>
        <v>106.73797289263257</v>
      </c>
    </row>
    <row r="71" spans="1:55" x14ac:dyDescent="0.35">
      <c r="A71" s="159" t="s">
        <v>31</v>
      </c>
      <c r="B71">
        <f t="shared" si="23"/>
        <v>65</v>
      </c>
      <c r="C71" s="67">
        <f ca="1">OFFSET(HIST_CHN_Population_Males!$L$17,MATCH(Input!$D$4,HIST_CHN_Population_Males!$K$18:$K$89,0), $B71)</f>
        <v>7527.4669999999996</v>
      </c>
      <c r="D71" s="67">
        <f ca="1">C71*(1-OFFSET(Mortality_Projection!$D$9,N($A71="Female")*101+Existing_Cohort!$B71+Existing_Cohort!D$4-1,MATCH(D$5, Mortality_Projection!$D$8:$BJ$8, 0)-1))</f>
        <v>7413.0333815294189</v>
      </c>
      <c r="E71" s="67">
        <f ca="1">D71*(1-OFFSET(Mortality_Projection!$D$9,N($A71="Female")*101+Existing_Cohort!$B71+Existing_Cohort!E$4-1,MATCH(E$5, Mortality_Projection!$D$8:$BJ$8, 0)-1))</f>
        <v>7288.3580187779644</v>
      </c>
      <c r="F71" s="67">
        <f ca="1">E71*(1-OFFSET(Mortality_Projection!$D$9,N($A71="Female")*101+Existing_Cohort!$B71+Existing_Cohort!F$4-1,MATCH(F$5, Mortality_Projection!$D$8:$BJ$8, 0)-1))</f>
        <v>7152.4619080141038</v>
      </c>
      <c r="G71" s="67">
        <f ca="1">F71*(1-OFFSET(Mortality_Projection!$D$9,N($A71="Female")*101+Existing_Cohort!$B71+Existing_Cohort!G$4-1,MATCH(G$5, Mortality_Projection!$D$8:$BJ$8, 0)-1))</f>
        <v>7004.3323174254119</v>
      </c>
      <c r="H71" s="67">
        <f ca="1">G71*(1-OFFSET(Mortality_Projection!$D$9,N($A71="Female")*101+Existing_Cohort!$B71+Existing_Cohort!H$4-1,MATCH(H$5, Mortality_Projection!$D$8:$BJ$8, 0)-1))</f>
        <v>6842.9575305270928</v>
      </c>
      <c r="I71" s="67">
        <f ca="1">H71*(1-OFFSET(Mortality_Projection!$D$9,N($A71="Female")*101+Existing_Cohort!$B71+Existing_Cohort!I$4-1,MATCH(I$5, Mortality_Projection!$D$8:$BJ$8, 0)-1))</f>
        <v>6667.425001306121</v>
      </c>
      <c r="J71" s="67">
        <f ca="1">I71*(1-OFFSET(Mortality_Projection!$D$9,N($A71="Female")*101+Existing_Cohort!$B71+Existing_Cohort!J$4-1,MATCH(J$5, Mortality_Projection!$D$8:$BJ$8, 0)-1))</f>
        <v>6477.025441882598</v>
      </c>
      <c r="K71" s="67">
        <f ca="1">J71*(1-OFFSET(Mortality_Projection!$D$9,N($A71="Female")*101+Existing_Cohort!$B71+Existing_Cohort!K$4-1,MATCH(K$5, Mortality_Projection!$D$8:$BJ$8, 0)-1))</f>
        <v>6271.3571203101283</v>
      </c>
      <c r="L71" s="67">
        <f ca="1">K71*(1-OFFSET(Mortality_Projection!$D$9,N($A71="Female")*101+Existing_Cohort!$B71+Existing_Cohort!L$4-1,MATCH(L$5, Mortality_Projection!$D$8:$BJ$8, 0)-1))</f>
        <v>6050.3613888757927</v>
      </c>
      <c r="M71" s="67">
        <f ca="1">L71*(1-OFFSET(Mortality_Projection!$D$9,N($A71="Female")*101+Existing_Cohort!$B71+Existing_Cohort!M$4-1,MATCH(M$5, Mortality_Projection!$D$8:$BJ$8, 0)-1))</f>
        <v>5814.3230772485795</v>
      </c>
      <c r="N71" s="67">
        <f ca="1">M71*(1-OFFSET(Mortality_Projection!$D$9,N($A71="Female")*101+Existing_Cohort!$B71+Existing_Cohort!N$4-1,MATCH(N$5, Mortality_Projection!$D$8:$BJ$8, 0)-1))</f>
        <v>5563.8633541669606</v>
      </c>
      <c r="O71" s="67">
        <f ca="1">N71*(1-OFFSET(Mortality_Projection!$D$9,N($A71="Female")*101+Existing_Cohort!$B71+Existing_Cohort!O$4-1,MATCH(O$5, Mortality_Projection!$D$8:$BJ$8, 0)-1))</f>
        <v>5299.9016940594684</v>
      </c>
      <c r="P71" s="67">
        <f ca="1">O71*(1-OFFSET(Mortality_Projection!$D$9,N($A71="Female")*101+Existing_Cohort!$B71+Existing_Cohort!P$4-1,MATCH(P$5, Mortality_Projection!$D$8:$BJ$8, 0)-1))</f>
        <v>5023.6297065250619</v>
      </c>
      <c r="Q71" s="67">
        <f ca="1">P71*(1-OFFSET(Mortality_Projection!$D$9,N($A71="Female")*101+Existing_Cohort!$B71+Existing_Cohort!Q$4-1,MATCH(Q$5, Mortality_Projection!$D$8:$BJ$8, 0)-1))</f>
        <v>4736.5032248645439</v>
      </c>
      <c r="R71" s="67">
        <f ca="1">Q71*(1-OFFSET(Mortality_Projection!$D$9,N($A71="Female")*101+Existing_Cohort!$B71+Existing_Cohort!R$4-1,MATCH(R$5, Mortality_Projection!$D$8:$BJ$8, 0)-1))</f>
        <v>4440.2378636061103</v>
      </c>
      <c r="S71" s="67">
        <f ca="1">R71*(1-OFFSET(Mortality_Projection!$D$9,N($A71="Female")*101+Existing_Cohort!$B71+Existing_Cohort!S$4-1,MATCH(S$5, Mortality_Projection!$D$8:$BJ$8, 0)-1))</f>
        <v>4136.8414192799764</v>
      </c>
      <c r="T71" s="67">
        <f ca="1">S71*(1-OFFSET(Mortality_Projection!$D$9,N($A71="Female")*101+Existing_Cohort!$B71+Existing_Cohort!T$4-1,MATCH(T$5, Mortality_Projection!$D$8:$BJ$8, 0)-1))</f>
        <v>3828.6080793700239</v>
      </c>
      <c r="U71" s="67">
        <f ca="1">T71*(1-OFFSET(Mortality_Projection!$D$9,N($A71="Female")*101+Existing_Cohort!$B71+Existing_Cohort!U$4-1,MATCH(U$5, Mortality_Projection!$D$8:$BJ$8, 0)-1))</f>
        <v>3518.1182420717046</v>
      </c>
      <c r="V71" s="67">
        <f ca="1">U71*(1-OFFSET(Mortality_Projection!$D$9,N($A71="Female")*101+Existing_Cohort!$B71+Existing_Cohort!V$4-1,MATCH(V$5, Mortality_Projection!$D$8:$BJ$8, 0)-1))</f>
        <v>3208.171134232744</v>
      </c>
      <c r="W71" s="67">
        <f ca="1">V71*(1-OFFSET(Mortality_Projection!$D$9,N($A71="Female")*101+Existing_Cohort!$B71+Existing_Cohort!W$4-1,MATCH(W$5, Mortality_Projection!$D$8:$BJ$8, 0)-1))</f>
        <v>2901.7108503838213</v>
      </c>
      <c r="X71" s="67">
        <f ca="1">W71*(1-OFFSET(Mortality_Projection!$D$9,N($A71="Female")*101+Existing_Cohort!$B71+Existing_Cohort!X$4-1,MATCH(X$5, Mortality_Projection!$D$8:$BJ$8, 0)-1))</f>
        <v>2601.7008692023846</v>
      </c>
      <c r="Y71" s="67">
        <f ca="1">X71*(1-OFFSET(Mortality_Projection!$D$9,N($A71="Female")*101+Existing_Cohort!$B71+Existing_Cohort!Y$4-1,MATCH(Y$5, Mortality_Projection!$D$8:$BJ$8, 0)-1))</f>
        <v>2311.0154606971255</v>
      </c>
      <c r="Z71" s="67">
        <f ca="1">Y71*(1-OFFSET(Mortality_Projection!$D$9,N($A71="Female")*101+Existing_Cohort!$B71+Existing_Cohort!Z$4-1,MATCH(Z$5, Mortality_Projection!$D$8:$BJ$8, 0)-1))</f>
        <v>2032.3462875372154</v>
      </c>
      <c r="AA71" s="67">
        <f ca="1">Z71*(1-OFFSET(Mortality_Projection!$D$9,N($A71="Female")*101+Existing_Cohort!$B71+Existing_Cohort!AA$4-1,MATCH(AA$5, Mortality_Projection!$D$8:$BJ$8, 0)-1))</f>
        <v>1768.1188355938348</v>
      </c>
      <c r="AB71" s="67">
        <f ca="1">AA71*(1-OFFSET(Mortality_Projection!$D$9,N($A71="Female")*101+Existing_Cohort!$B71+Existing_Cohort!AB$4-1,MATCH(AB$5, Mortality_Projection!$D$8:$BJ$8, 0)-1))</f>
        <v>1520.4469462677068</v>
      </c>
      <c r="AC71" s="67">
        <f ca="1">AB71*(1-OFFSET(Mortality_Projection!$D$9,N($A71="Female")*101+Existing_Cohort!$B71+Existing_Cohort!AC$4-1,MATCH(AC$5, Mortality_Projection!$D$8:$BJ$8, 0)-1))</f>
        <v>1291.0992540733121</v>
      </c>
      <c r="AD71" s="67">
        <f ca="1">AC71*(1-OFFSET(Mortality_Projection!$D$9,N($A71="Female")*101+Existing_Cohort!$B71+Existing_Cohort!AD$4-1,MATCH(AD$5, Mortality_Projection!$D$8:$BJ$8, 0)-1))</f>
        <v>1081.4785022098351</v>
      </c>
      <c r="AE71" s="67">
        <f ca="1">AD71*(1-OFFSET(Mortality_Projection!$D$9,N($A71="Female")*101+Existing_Cohort!$B71+Existing_Cohort!AE$4-1,MATCH(AE$5, Mortality_Projection!$D$8:$BJ$8, 0)-1))</f>
        <v>892.59511532741465</v>
      </c>
      <c r="AF71" s="67">
        <f ca="1">AE71*(1-OFFSET(Mortality_Projection!$D$9,N($A71="Female")*101+Existing_Cohort!$B71+Existing_Cohort!AF$4-1,MATCH(AF$5, Mortality_Projection!$D$8:$BJ$8, 0)-1))</f>
        <v>725.03453014621834</v>
      </c>
      <c r="AG71" s="67">
        <f ca="1">AF71*(1-OFFSET(Mortality_Projection!$D$9,N($A71="Female")*101+Existing_Cohort!$B71+Existing_Cohort!AG$4-1,MATCH(AG$5, Mortality_Projection!$D$8:$BJ$8, 0)-1))</f>
        <v>578.91768354310216</v>
      </c>
      <c r="AH71" s="67">
        <f ca="1">AG71*(1-OFFSET(Mortality_Projection!$D$9,N($A71="Female")*101+Existing_Cohort!$B71+Existing_Cohort!AH$4-1,MATCH(AH$5, Mortality_Projection!$D$8:$BJ$8, 0)-1))</f>
        <v>453.86961231982326</v>
      </c>
      <c r="AI71" s="67">
        <f ca="1">AH71*(1-OFFSET(Mortality_Projection!$D$9,N($A71="Female")*101+Existing_Cohort!$B71+Existing_Cohort!AI$4-1,MATCH(AI$5, Mortality_Projection!$D$8:$BJ$8, 0)-1))</f>
        <v>349.00754009610785</v>
      </c>
      <c r="AJ71" s="67">
        <f ca="1">AI71*(1-OFFSET(Mortality_Projection!$D$9,N($A71="Female")*101+Existing_Cohort!$B71+Existing_Cohort!AJ$4-1,MATCH(AJ$5, Mortality_Projection!$D$8:$BJ$8, 0)-1))</f>
        <v>262.9688615928622</v>
      </c>
      <c r="AK71" s="67">
        <f ca="1">AJ71*(1-OFFSET(Mortality_Projection!$D$9,N($A71="Female")*101+Existing_Cohort!$B71+Existing_Cohort!AK$4-1,MATCH(AK$5, Mortality_Projection!$D$8:$BJ$8, 0)-1))</f>
        <v>193.98366011035063</v>
      </c>
      <c r="AL71" s="67">
        <f ca="1">AK71*(1-OFFSET(Mortality_Projection!$D$9,N($A71="Female")*101+Existing_Cohort!$B71+Existing_Cohort!AL$4-1,MATCH(AL$5, Mortality_Projection!$D$8:$BJ$8, 0)-1))</f>
        <v>139.98880770403727</v>
      </c>
      <c r="AM71" s="67">
        <f ca="1">AL71*(1-OFFSET(Mortality_Projection!$D$9,N($A71="Female")*101+Existing_Cohort!$B71+Existing_Cohort!AM$4-1,MATCH(AM$5, Mortality_Projection!$D$8:$BJ$8, 0)-1))</f>
        <v>98.767874047294555</v>
      </c>
      <c r="AN71" s="67">
        <f ca="1">AM71*(1-OFFSET(Mortality_Projection!$D$9,N($A71="Female")*101+Existing_Cohort!$B71+Existing_Cohort!AN$4-1,MATCH(AN$5, Mortality_Projection!$D$8:$BJ$8, 0)-1))</f>
        <v>98.727958294864663</v>
      </c>
      <c r="AO71" s="67">
        <f ca="1">AN71*(1-OFFSET(Mortality_Projection!$D$9,N($A71="Female")*101+Existing_Cohort!$B71+Existing_Cohort!AO$4-1,MATCH(AO$5, Mortality_Projection!$D$8:$BJ$8, 0)-1))</f>
        <v>98.698950240731904</v>
      </c>
      <c r="AP71" s="67">
        <f ca="1">AO71*(1-OFFSET(Mortality_Projection!$D$9,N($A71="Female")*101+Existing_Cohort!$B71+Existing_Cohort!AP$4-1,MATCH(AP$5, Mortality_Projection!$D$8:$BJ$8, 0)-1))</f>
        <v>98.677765033979512</v>
      </c>
      <c r="AQ71" s="67">
        <f ca="1">AP71*(1-OFFSET(Mortality_Projection!$D$9,N($A71="Female")*101+Existing_Cohort!$B71+Existing_Cohort!AQ$4-1,MATCH(AQ$5, Mortality_Projection!$D$8:$BJ$8, 0)-1))</f>
        <v>98.661860307094315</v>
      </c>
      <c r="AR71" s="67">
        <f ca="1">AQ71*(1-OFFSET(Mortality_Projection!$D$9,N($A71="Female")*101+Existing_Cohort!$B71+Existing_Cohort!AR$4-1,MATCH(AR$5, Mortality_Projection!$D$8:$BJ$8, 0)-1))</f>
        <v>98.649395402535717</v>
      </c>
      <c r="AS71" s="67">
        <f ca="1">AR71*(1-OFFSET(Mortality_Projection!$D$9,N($A71="Female")*101+Existing_Cohort!$B71+Existing_Cohort!AS$4-1,MATCH(AS$5, Mortality_Projection!$D$8:$BJ$8, 0)-1))</f>
        <v>98.639078159938038</v>
      </c>
      <c r="AT71" s="67">
        <f ca="1">AS71*(1-OFFSET(Mortality_Projection!$D$9,N($A71="Female")*101+Existing_Cohort!$B71+Existing_Cohort!AT$4-1,MATCH(AT$5, Mortality_Projection!$D$8:$BJ$8, 0)-1))</f>
        <v>98.630140326846558</v>
      </c>
      <c r="AU71" s="67">
        <f ca="1">AT71*(1-OFFSET(Mortality_Projection!$D$9,N($A71="Female")*101+Existing_Cohort!$B71+Existing_Cohort!AU$4-1,MATCH(AU$5, Mortality_Projection!$D$8:$BJ$8, 0)-1))</f>
        <v>98.622017562408857</v>
      </c>
      <c r="AV71" s="67">
        <f ca="1">AU71*(1-OFFSET(Mortality_Projection!$D$9,N($A71="Female")*101+Existing_Cohort!$B71+Existing_Cohort!AV$4-1,MATCH(AV$5, Mortality_Projection!$D$8:$BJ$8, 0)-1))</f>
        <v>98.61422328537293</v>
      </c>
      <c r="AW71" s="67">
        <f ca="1">AV71*(1-OFFSET(Mortality_Projection!$D$9,N($A71="Female")*101+Existing_Cohort!$B71+Existing_Cohort!AW$4-1,MATCH(AW$5, Mortality_Projection!$D$8:$BJ$8, 0)-1))</f>
        <v>98.606345476233216</v>
      </c>
      <c r="AX71" s="67">
        <f ca="1">AW71*(1-OFFSET(Mortality_Projection!$D$9,N($A71="Female")*101+Existing_Cohort!$B71+Existing_Cohort!AX$4-1,MATCH(AX$5, Mortality_Projection!$D$8:$BJ$8, 0)-1))</f>
        <v>98.59804359478801</v>
      </c>
      <c r="AY71" s="67">
        <f ca="1">AX71*(1-OFFSET(Mortality_Projection!$D$9,N($A71="Female")*101+Existing_Cohort!$B71+Existing_Cohort!AY$4-1,MATCH(AY$5, Mortality_Projection!$D$8:$BJ$8, 0)-1))</f>
        <v>98.589158781917433</v>
      </c>
      <c r="AZ71" s="67">
        <f ca="1">AY71*(1-OFFSET(Mortality_Projection!$D$9,N($A71="Female")*101+Existing_Cohort!$B71+Existing_Cohort!AZ$4-1,MATCH(AZ$5, Mortality_Projection!$D$8:$BJ$8, 0)-1))</f>
        <v>98.579537905928319</v>
      </c>
      <c r="BA71" s="179">
        <f ca="1">AZ71*(1-OFFSET(Mortality_Projection!$D$9,N($A71="Female")*101+Existing_Cohort!$B71+Existing_Cohort!BA$4-1,MATCH(BA$5, Mortality_Projection!$D$8:$BJ$8, 0)-1))</f>
        <v>98.56908872462391</v>
      </c>
      <c r="BC71" s="67">
        <f t="shared" ref="BC71:BC134" ca="1" si="24">C71-D71</f>
        <v>114.43361847058077</v>
      </c>
    </row>
    <row r="72" spans="1:55" x14ac:dyDescent="0.35">
      <c r="A72" s="159" t="s">
        <v>31</v>
      </c>
      <c r="B72">
        <f t="shared" ref="B72:B105" si="25">B71+1</f>
        <v>66</v>
      </c>
      <c r="C72" s="67">
        <f ca="1">OFFSET(HIST_CHN_Population_Males!$L$17,MATCH(Input!$D$4,HIST_CHN_Population_Males!$K$18:$K$89,0), $B72)</f>
        <v>7489.2754999999997</v>
      </c>
      <c r="D72" s="67">
        <f ca="1">C72*(1-OFFSET(Mortality_Projection!$D$9,N($A72="Female")*101+Existing_Cohort!$B72+Existing_Cohort!D$4-1,MATCH(D$5, Mortality_Projection!$D$8:$BJ$8, 0)-1))</f>
        <v>7361.8525023079192</v>
      </c>
      <c r="E72" s="67">
        <f ca="1">D72*(1-OFFSET(Mortality_Projection!$D$9,N($A72="Female")*101+Existing_Cohort!$B72+Existing_Cohort!E$4-1,MATCH(E$5, Mortality_Projection!$D$8:$BJ$8, 0)-1))</f>
        <v>7222.9891107487792</v>
      </c>
      <c r="F72" s="67">
        <f ca="1">E72*(1-OFFSET(Mortality_Projection!$D$9,N($A72="Female")*101+Existing_Cohort!$B72+Existing_Cohort!F$4-1,MATCH(F$5, Mortality_Projection!$D$8:$BJ$8, 0)-1))</f>
        <v>7071.6585799358363</v>
      </c>
      <c r="G72" s="67">
        <f ca="1">F72*(1-OFFSET(Mortality_Projection!$D$9,N($A72="Female")*101+Existing_Cohort!$B72+Existing_Cohort!G$4-1,MATCH(G$5, Mortality_Projection!$D$8:$BJ$8, 0)-1))</f>
        <v>6906.8371984075766</v>
      </c>
      <c r="H72" s="67">
        <f ca="1">G72*(1-OFFSET(Mortality_Projection!$D$9,N($A72="Female")*101+Existing_Cohort!$B72+Existing_Cohort!H$4-1,MATCH(H$5, Mortality_Projection!$D$8:$BJ$8, 0)-1))</f>
        <v>6727.6048845035111</v>
      </c>
      <c r="I72" s="67">
        <f ca="1">H72*(1-OFFSET(Mortality_Projection!$D$9,N($A72="Female")*101+Existing_Cohort!$B72+Existing_Cohort!I$4-1,MATCH(I$5, Mortality_Projection!$D$8:$BJ$8, 0)-1))</f>
        <v>6533.2517257513318</v>
      </c>
      <c r="J72" s="67">
        <f ca="1">I72*(1-OFFSET(Mortality_Projection!$D$9,N($A72="Female")*101+Existing_Cohort!$B72+Existing_Cohort!J$4-1,MATCH(J$5, Mortality_Projection!$D$8:$BJ$8, 0)-1))</f>
        <v>6323.3845495297164</v>
      </c>
      <c r="K72" s="67">
        <f ca="1">J72*(1-OFFSET(Mortality_Projection!$D$9,N($A72="Female")*101+Existing_Cohort!$B72+Existing_Cohort!K$4-1,MATCH(K$5, Mortality_Projection!$D$8:$BJ$8, 0)-1))</f>
        <v>6097.9630817994139</v>
      </c>
      <c r="L72" s="67">
        <f ca="1">K72*(1-OFFSET(Mortality_Projection!$D$9,N($A72="Female")*101+Existing_Cohort!$B72+Existing_Cohort!L$4-1,MATCH(L$5, Mortality_Projection!$D$8:$BJ$8, 0)-1))</f>
        <v>5857.3000958986222</v>
      </c>
      <c r="M72" s="67">
        <f ca="1">L72*(1-OFFSET(Mortality_Projection!$D$9,N($A72="Female")*101+Existing_Cohort!$B72+Existing_Cohort!M$4-1,MATCH(M$5, Mortality_Projection!$D$8:$BJ$8, 0)-1))</f>
        <v>5602.0537473979093</v>
      </c>
      <c r="N72" s="67">
        <f ca="1">M72*(1-OFFSET(Mortality_Projection!$D$9,N($A72="Female")*101+Existing_Cohort!$B72+Existing_Cohort!N$4-1,MATCH(N$5, Mortality_Projection!$D$8:$BJ$8, 0)-1))</f>
        <v>5333.1883001435717</v>
      </c>
      <c r="O72" s="67">
        <f ca="1">N72*(1-OFFSET(Mortality_Projection!$D$9,N($A72="Female")*101+Existing_Cohort!$B72+Existing_Cohort!O$4-1,MATCH(O$5, Mortality_Projection!$D$8:$BJ$8, 0)-1))</f>
        <v>5051.9468801667363</v>
      </c>
      <c r="P72" s="67">
        <f ca="1">O72*(1-OFFSET(Mortality_Projection!$D$9,N($A72="Female")*101+Existing_Cohort!$B72+Existing_Cohort!P$4-1,MATCH(P$5, Mortality_Projection!$D$8:$BJ$8, 0)-1))</f>
        <v>4759.8427274722872</v>
      </c>
      <c r="Q72" s="67">
        <f ca="1">P72*(1-OFFSET(Mortality_Projection!$D$9,N($A72="Female")*101+Existing_Cohort!$B72+Existing_Cohort!Q$4-1,MATCH(Q$5, Mortality_Projection!$D$8:$BJ$8, 0)-1))</f>
        <v>4458.6538222822037</v>
      </c>
      <c r="R72" s="67">
        <f ca="1">Q72*(1-OFFSET(Mortality_Projection!$D$9,N($A72="Female")*101+Existing_Cohort!$B72+Existing_Cohort!R$4-1,MATCH(R$5, Mortality_Projection!$D$8:$BJ$8, 0)-1))</f>
        <v>4150.4547469073905</v>
      </c>
      <c r="S72" s="67">
        <f ca="1">R72*(1-OFFSET(Mortality_Projection!$D$9,N($A72="Female")*101+Existing_Cohort!$B72+Existing_Cohort!S$4-1,MATCH(S$5, Mortality_Projection!$D$8:$BJ$8, 0)-1))</f>
        <v>3837.6093649958348</v>
      </c>
      <c r="T72" s="67">
        <f ca="1">S72*(1-OFFSET(Mortality_Projection!$D$9,N($A72="Female")*101+Existing_Cohort!$B72+Existing_Cohort!T$4-1,MATCH(T$5, Mortality_Projection!$D$8:$BJ$8, 0)-1))</f>
        <v>3522.7688820433546</v>
      </c>
      <c r="U72" s="67">
        <f ca="1">T72*(1-OFFSET(Mortality_Projection!$D$9,N($A72="Female")*101+Existing_Cohort!$B72+Existing_Cohort!U$4-1,MATCH(U$5, Mortality_Projection!$D$8:$BJ$8, 0)-1))</f>
        <v>3208.8014258997978</v>
      </c>
      <c r="V72" s="67">
        <f ca="1">U72*(1-OFFSET(Mortality_Projection!$D$9,N($A72="Female")*101+Existing_Cohort!$B72+Existing_Cohort!V$4-1,MATCH(V$5, Mortality_Projection!$D$8:$BJ$8, 0)-1))</f>
        <v>2898.7149388905909</v>
      </c>
      <c r="W72" s="67">
        <f ca="1">V72*(1-OFFSET(Mortality_Projection!$D$9,N($A72="Female")*101+Existing_Cohort!$B72+Existing_Cohort!W$4-1,MATCH(W$5, Mortality_Projection!$D$8:$BJ$8, 0)-1))</f>
        <v>2595.5280580329932</v>
      </c>
      <c r="X72" s="67">
        <f ca="1">W72*(1-OFFSET(Mortality_Projection!$D$9,N($A72="Female")*101+Existing_Cohort!$B72+Existing_Cohort!X$4-1,MATCH(X$5, Mortality_Projection!$D$8:$BJ$8, 0)-1))</f>
        <v>2302.1585825121701</v>
      </c>
      <c r="Y72" s="67">
        <f ca="1">X72*(1-OFFSET(Mortality_Projection!$D$9,N($A72="Female")*101+Existing_Cohort!$B72+Existing_Cohort!Y$4-1,MATCH(Y$5, Mortality_Projection!$D$8:$BJ$8, 0)-1))</f>
        <v>2021.3278447948312</v>
      </c>
      <c r="Z72" s="67">
        <f ca="1">Y72*(1-OFFSET(Mortality_Projection!$D$9,N($A72="Female")*101+Existing_Cohort!$B72+Existing_Cohort!Z$4-1,MATCH(Z$5, Mortality_Projection!$D$8:$BJ$8, 0)-1))</f>
        <v>1755.4756113532221</v>
      </c>
      <c r="AA72" s="67">
        <f ca="1">Z72*(1-OFFSET(Mortality_Projection!$D$9,N($A72="Female")*101+Existing_Cohort!$B72+Existing_Cohort!AA$4-1,MATCH(AA$5, Mortality_Projection!$D$8:$BJ$8, 0)-1))</f>
        <v>1506.7139818253097</v>
      </c>
      <c r="AB72" s="67">
        <f ca="1">AA72*(1-OFFSET(Mortality_Projection!$D$9,N($A72="Female")*101+Existing_Cohort!$B72+Existing_Cohort!AB$4-1,MATCH(AB$5, Mortality_Projection!$D$8:$BJ$8, 0)-1))</f>
        <v>1276.7937183425806</v>
      </c>
      <c r="AC72" s="67">
        <f ca="1">AB72*(1-OFFSET(Mortality_Projection!$D$9,N($A72="Female")*101+Existing_Cohort!$B72+Existing_Cohort!AC$4-1,MATCH(AC$5, Mortality_Projection!$D$8:$BJ$8, 0)-1))</f>
        <v>1067.0839271380883</v>
      </c>
      <c r="AD72" s="67">
        <f ca="1">AC72*(1-OFFSET(Mortality_Projection!$D$9,N($A72="Female")*101+Existing_Cohort!$B72+Existing_Cohort!AD$4-1,MATCH(AD$5, Mortality_Projection!$D$8:$BJ$8, 0)-1))</f>
        <v>878.54641353148952</v>
      </c>
      <c r="AE72" s="67">
        <f ca="1">AD72*(1-OFFSET(Mortality_Projection!$D$9,N($A72="Female")*101+Existing_Cohort!$B72+Existing_Cohort!AE$4-1,MATCH(AE$5, Mortality_Projection!$D$8:$BJ$8, 0)-1))</f>
        <v>711.70440899533912</v>
      </c>
      <c r="AF72" s="67">
        <f ca="1">AE72*(1-OFFSET(Mortality_Projection!$D$9,N($A72="Female")*101+Existing_Cohort!$B72+Existing_Cohort!AF$4-1,MATCH(AF$5, Mortality_Projection!$D$8:$BJ$8, 0)-1))</f>
        <v>566.60535430402774</v>
      </c>
      <c r="AG72" s="67">
        <f ca="1">AF72*(1-OFFSET(Mortality_Projection!$D$9,N($A72="Female")*101+Existing_Cohort!$B72+Existing_Cohort!AG$4-1,MATCH(AG$5, Mortality_Projection!$D$8:$BJ$8, 0)-1))</f>
        <v>442.79294284366046</v>
      </c>
      <c r="AH72" s="67">
        <f ca="1">AG72*(1-OFFSET(Mortality_Projection!$D$9,N($A72="Female")*101+Existing_Cohort!$B72+Existing_Cohort!AH$4-1,MATCH(AH$5, Mortality_Projection!$D$8:$BJ$8, 0)-1))</f>
        <v>339.29985472517615</v>
      </c>
      <c r="AI72" s="67">
        <f ca="1">AH72*(1-OFFSET(Mortality_Projection!$D$9,N($A72="Female")*101+Existing_Cohort!$B72+Existing_Cohort!AI$4-1,MATCH(AI$5, Mortality_Projection!$D$8:$BJ$8, 0)-1))</f>
        <v>254.68123799156922</v>
      </c>
      <c r="AJ72" s="67">
        <f ca="1">AI72*(1-OFFSET(Mortality_Projection!$D$9,N($A72="Female")*101+Existing_Cohort!$B72+Existing_Cohort!AJ$4-1,MATCH(AJ$5, Mortality_Projection!$D$8:$BJ$8, 0)-1))</f>
        <v>187.09288098249047</v>
      </c>
      <c r="AK72" s="67">
        <f ca="1">AJ72*(1-OFFSET(Mortality_Projection!$D$9,N($A72="Female")*101+Existing_Cohort!$B72+Existing_Cohort!AK$4-1,MATCH(AK$5, Mortality_Projection!$D$8:$BJ$8, 0)-1))</f>
        <v>134.41020847315568</v>
      </c>
      <c r="AL72" s="67">
        <f ca="1">AK72*(1-OFFSET(Mortality_Projection!$D$9,N($A72="Female")*101+Existing_Cohort!$B72+Existing_Cohort!AL$4-1,MATCH(AL$5, Mortality_Projection!$D$8:$BJ$8, 0)-1))</f>
        <v>94.371497165047401</v>
      </c>
      <c r="AM72" s="67">
        <f ca="1">AL72*(1-OFFSET(Mortality_Projection!$D$9,N($A72="Female")*101+Existing_Cohort!$B72+Existing_Cohort!AM$4-1,MATCH(AM$5, Mortality_Projection!$D$8:$BJ$8, 0)-1))</f>
        <v>94.332914449963255</v>
      </c>
      <c r="AN72" s="67">
        <f ca="1">AM72*(1-OFFSET(Mortality_Projection!$D$9,N($A72="Female")*101+Existing_Cohort!$B72+Existing_Cohort!AN$4-1,MATCH(AN$5, Mortality_Projection!$D$8:$BJ$8, 0)-1))</f>
        <v>94.304875288595511</v>
      </c>
      <c r="AO72" s="67">
        <f ca="1">AN72*(1-OFFSET(Mortality_Projection!$D$9,N($A72="Female")*101+Existing_Cohort!$B72+Existing_Cohort!AO$4-1,MATCH(AO$5, Mortality_Projection!$D$8:$BJ$8, 0)-1))</f>
        <v>94.284397755116345</v>
      </c>
      <c r="AP72" s="67">
        <f ca="1">AO72*(1-OFFSET(Mortality_Projection!$D$9,N($A72="Female")*101+Existing_Cohort!$B72+Existing_Cohort!AP$4-1,MATCH(AP$5, Mortality_Projection!$D$8:$BJ$8, 0)-1))</f>
        <v>94.26902435009788</v>
      </c>
      <c r="AQ72" s="67">
        <f ca="1">AP72*(1-OFFSET(Mortality_Projection!$D$9,N($A72="Female")*101+Existing_Cohort!$B72+Existing_Cohort!AQ$4-1,MATCH(AQ$5, Mortality_Projection!$D$8:$BJ$8, 0)-1))</f>
        <v>94.25697587744591</v>
      </c>
      <c r="AR72" s="67">
        <f ca="1">AQ72*(1-OFFSET(Mortality_Projection!$D$9,N($A72="Female")*101+Existing_Cohort!$B72+Existing_Cohort!AR$4-1,MATCH(AR$5, Mortality_Projection!$D$8:$BJ$8, 0)-1))</f>
        <v>94.247003331569857</v>
      </c>
      <c r="AS72" s="67">
        <f ca="1">AR72*(1-OFFSET(Mortality_Projection!$D$9,N($A72="Female")*101+Existing_Cohort!$B72+Existing_Cohort!AS$4-1,MATCH(AS$5, Mortality_Projection!$D$8:$BJ$8, 0)-1))</f>
        <v>94.238364119955676</v>
      </c>
      <c r="AT72" s="67">
        <f ca="1">AS72*(1-OFFSET(Mortality_Projection!$D$9,N($A72="Female")*101+Existing_Cohort!$B72+Existing_Cohort!AT$4-1,MATCH(AT$5, Mortality_Projection!$D$8:$BJ$8, 0)-1))</f>
        <v>94.230512753056132</v>
      </c>
      <c r="AU72" s="67">
        <f ca="1">AT72*(1-OFFSET(Mortality_Projection!$D$9,N($A72="Female")*101+Existing_Cohort!$B72+Existing_Cohort!AU$4-1,MATCH(AU$5, Mortality_Projection!$D$8:$BJ$8, 0)-1))</f>
        <v>94.222978905366958</v>
      </c>
      <c r="AV72" s="67">
        <f ca="1">AU72*(1-OFFSET(Mortality_Projection!$D$9,N($A72="Female")*101+Existing_Cohort!$B72+Existing_Cohort!AV$4-1,MATCH(AV$5, Mortality_Projection!$D$8:$BJ$8, 0)-1))</f>
        <v>94.215364323624968</v>
      </c>
      <c r="AW72" s="67">
        <f ca="1">AV72*(1-OFFSET(Mortality_Projection!$D$9,N($A72="Female")*101+Existing_Cohort!$B72+Existing_Cohort!AW$4-1,MATCH(AW$5, Mortality_Projection!$D$8:$BJ$8, 0)-1))</f>
        <v>94.207339846895366</v>
      </c>
      <c r="AX72" s="67">
        <f ca="1">AW72*(1-OFFSET(Mortality_Projection!$D$9,N($A72="Female")*101+Existing_Cohort!$B72+Existing_Cohort!AX$4-1,MATCH(AX$5, Mortality_Projection!$D$8:$BJ$8, 0)-1))</f>
        <v>94.198751925620059</v>
      </c>
      <c r="AY72" s="67">
        <f ca="1">AX72*(1-OFFSET(Mortality_Projection!$D$9,N($A72="Female")*101+Existing_Cohort!$B72+Existing_Cohort!AY$4-1,MATCH(AY$5, Mortality_Projection!$D$8:$BJ$8, 0)-1))</f>
        <v>94.1894525469868</v>
      </c>
      <c r="AZ72" s="67">
        <f ca="1">AY72*(1-OFFSET(Mortality_Projection!$D$9,N($A72="Female")*101+Existing_Cohort!$B72+Existing_Cohort!AZ$4-1,MATCH(AZ$5, Mortality_Projection!$D$8:$BJ$8, 0)-1))</f>
        <v>94.179352553686883</v>
      </c>
      <c r="BA72" s="179">
        <f ca="1">AZ72*(1-OFFSET(Mortality_Projection!$D$9,N($A72="Female")*101+Existing_Cohort!$B72+Existing_Cohort!BA$4-1,MATCH(BA$5, Mortality_Projection!$D$8:$BJ$8, 0)-1))</f>
        <v>94.168471859520352</v>
      </c>
      <c r="BC72" s="67">
        <f t="shared" ca="1" si="24"/>
        <v>127.42299769208057</v>
      </c>
    </row>
    <row r="73" spans="1:55" x14ac:dyDescent="0.35">
      <c r="A73" s="159" t="s">
        <v>31</v>
      </c>
      <c r="B73">
        <f t="shared" si="25"/>
        <v>67</v>
      </c>
      <c r="C73" s="67">
        <f ca="1">OFFSET(HIST_CHN_Population_Males!$L$17,MATCH(Input!$D$4,HIST_CHN_Population_Males!$K$18:$K$89,0), $B73)</f>
        <v>7041.3315000000002</v>
      </c>
      <c r="D73" s="67">
        <f ca="1">C73*(1-OFFSET(Mortality_Projection!$D$9,N($A73="Female")*101+Existing_Cohort!$B73+Existing_Cohort!D$4-1,MATCH(D$5, Mortality_Projection!$D$8:$BJ$8, 0)-1))</f>
        <v>6906.9687841516743</v>
      </c>
      <c r="E73" s="67">
        <f ca="1">D73*(1-OFFSET(Mortality_Projection!$D$9,N($A73="Female")*101+Existing_Cohort!$B73+Existing_Cohort!E$4-1,MATCH(E$5, Mortality_Projection!$D$8:$BJ$8, 0)-1))</f>
        <v>6760.5757490616006</v>
      </c>
      <c r="F73" s="67">
        <f ca="1">E73*(1-OFFSET(Mortality_Projection!$D$9,N($A73="Female")*101+Existing_Cohort!$B73+Existing_Cohort!F$4-1,MATCH(F$5, Mortality_Projection!$D$8:$BJ$8, 0)-1))</f>
        <v>6601.1717271384914</v>
      </c>
      <c r="G73" s="67">
        <f ca="1">F73*(1-OFFSET(Mortality_Projection!$D$9,N($A73="Female")*101+Existing_Cohort!$B73+Existing_Cohort!G$4-1,MATCH(G$5, Mortality_Projection!$D$8:$BJ$8, 0)-1))</f>
        <v>6427.8785558138015</v>
      </c>
      <c r="H73" s="67">
        <f ca="1">G73*(1-OFFSET(Mortality_Projection!$D$9,N($A73="Female")*101+Existing_Cohort!$B73+Existing_Cohort!H$4-1,MATCH(H$5, Mortality_Projection!$D$8:$BJ$8, 0)-1))</f>
        <v>6240.0238341048344</v>
      </c>
      <c r="I73" s="67">
        <f ca="1">H73*(1-OFFSET(Mortality_Projection!$D$9,N($A73="Female")*101+Existing_Cohort!$B73+Existing_Cohort!I$4-1,MATCH(I$5, Mortality_Projection!$D$8:$BJ$8, 0)-1))</f>
        <v>6037.2440286354295</v>
      </c>
      <c r="J73" s="67">
        <f ca="1">I73*(1-OFFSET(Mortality_Projection!$D$9,N($A73="Female")*101+Existing_Cohort!$B73+Existing_Cohort!J$4-1,MATCH(J$5, Mortality_Projection!$D$8:$BJ$8, 0)-1))</f>
        <v>5819.5193107979103</v>
      </c>
      <c r="K73" s="67">
        <f ca="1">J73*(1-OFFSET(Mortality_Projection!$D$9,N($A73="Female")*101+Existing_Cohort!$B73+Existing_Cohort!K$4-1,MATCH(K$5, Mortality_Projection!$D$8:$BJ$8, 0)-1))</f>
        <v>5587.173444687156</v>
      </c>
      <c r="L73" s="67">
        <f ca="1">K73*(1-OFFSET(Mortality_Projection!$D$9,N($A73="Female")*101+Existing_Cohort!$B73+Existing_Cohort!L$4-1,MATCH(L$5, Mortality_Projection!$D$8:$BJ$8, 0)-1))</f>
        <v>5340.8659979390341</v>
      </c>
      <c r="M73" s="67">
        <f ca="1">L73*(1-OFFSET(Mortality_Projection!$D$9,N($A73="Female")*101+Existing_Cohort!$B73+Existing_Cohort!M$4-1,MATCH(M$5, Mortality_Projection!$D$8:$BJ$8, 0)-1))</f>
        <v>5081.5539291060531</v>
      </c>
      <c r="N73" s="67">
        <f ca="1">M73*(1-OFFSET(Mortality_Projection!$D$9,N($A73="Female")*101+Existing_Cohort!$B73+Existing_Cohort!N$4-1,MATCH(N$5, Mortality_Projection!$D$8:$BJ$8, 0)-1))</f>
        <v>4810.4647205516985</v>
      </c>
      <c r="O73" s="67">
        <f ca="1">N73*(1-OFFSET(Mortality_Projection!$D$9,N($A73="Female")*101+Existing_Cohort!$B73+Existing_Cohort!O$4-1,MATCH(O$5, Mortality_Projection!$D$8:$BJ$8, 0)-1))</f>
        <v>4529.0872533727052</v>
      </c>
      <c r="P73" s="67">
        <f ca="1">O73*(1-OFFSET(Mortality_Projection!$D$9,N($A73="Female")*101+Existing_Cohort!$B73+Existing_Cohort!P$4-1,MATCH(P$5, Mortality_Projection!$D$8:$BJ$8, 0)-1))</f>
        <v>4239.1657817272444</v>
      </c>
      <c r="Q73" s="67">
        <f ca="1">P73*(1-OFFSET(Mortality_Projection!$D$9,N($A73="Female")*101+Existing_Cohort!$B73+Existing_Cohort!Q$4-1,MATCH(Q$5, Mortality_Projection!$D$8:$BJ$8, 0)-1))</f>
        <v>3942.7295359739128</v>
      </c>
      <c r="R73" s="67">
        <f ca="1">Q73*(1-OFFSET(Mortality_Projection!$D$9,N($A73="Female")*101+Existing_Cohort!$B73+Existing_Cohort!R$4-1,MATCH(R$5, Mortality_Projection!$D$8:$BJ$8, 0)-1))</f>
        <v>3642.0842642162875</v>
      </c>
      <c r="S73" s="67">
        <f ca="1">R73*(1-OFFSET(Mortality_Projection!$D$9,N($A73="Female")*101+Existing_Cohort!$B73+Existing_Cohort!S$4-1,MATCH(S$5, Mortality_Projection!$D$8:$BJ$8, 0)-1))</f>
        <v>3339.8086442943254</v>
      </c>
      <c r="T73" s="67">
        <f ca="1">S73*(1-OFFSET(Mortality_Projection!$D$9,N($A73="Female")*101+Existing_Cohort!$B73+Existing_Cohort!T$4-1,MATCH(T$5, Mortality_Projection!$D$8:$BJ$8, 0)-1))</f>
        <v>3038.6846284504218</v>
      </c>
      <c r="U73" s="67">
        <f ca="1">T73*(1-OFFSET(Mortality_Projection!$D$9,N($A73="Female")*101+Existing_Cohort!$B73+Existing_Cohort!U$4-1,MATCH(U$5, Mortality_Projection!$D$8:$BJ$8, 0)-1))</f>
        <v>2741.6213605889716</v>
      </c>
      <c r="V73" s="67">
        <f ca="1">U73*(1-OFFSET(Mortality_Projection!$D$9,N($A73="Female")*101+Existing_Cohort!$B73+Existing_Cohort!V$4-1,MATCH(V$5, Mortality_Projection!$D$8:$BJ$8, 0)-1))</f>
        <v>2451.5293969127824</v>
      </c>
      <c r="W73" s="67">
        <f ca="1">V73*(1-OFFSET(Mortality_Projection!$D$9,N($A73="Female")*101+Existing_Cohort!$B73+Existing_Cohort!W$4-1,MATCH(W$5, Mortality_Projection!$D$8:$BJ$8, 0)-1))</f>
        <v>2171.2122733209808</v>
      </c>
      <c r="X73" s="67">
        <f ca="1">W73*(1-OFFSET(Mortality_Projection!$D$9,N($A73="Female")*101+Existing_Cohort!$B73+Existing_Cohort!X$4-1,MATCH(X$5, Mortality_Projection!$D$8:$BJ$8, 0)-1))</f>
        <v>1903.2738385115501</v>
      </c>
      <c r="Y73" s="67">
        <f ca="1">X73*(1-OFFSET(Mortality_Projection!$D$9,N($A73="Female")*101+Existing_Cohort!$B73+Existing_Cohort!Y$4-1,MATCH(Y$5, Mortality_Projection!$D$8:$BJ$8, 0)-1))</f>
        <v>1650.0362560128797</v>
      </c>
      <c r="Z73" s="67">
        <f ca="1">Y73*(1-OFFSET(Mortality_Projection!$D$9,N($A73="Female")*101+Existing_Cohort!$B73+Existing_Cohort!Z$4-1,MATCH(Z$5, Mortality_Projection!$D$8:$BJ$8, 0)-1))</f>
        <v>1413.4958128418752</v>
      </c>
      <c r="AA73" s="67">
        <f ca="1">Z73*(1-OFFSET(Mortality_Projection!$D$9,N($A73="Female")*101+Existing_Cohort!$B73+Existing_Cohort!AA$4-1,MATCH(AA$5, Mortality_Projection!$D$8:$BJ$8, 0)-1))</f>
        <v>1195.2910214198023</v>
      </c>
      <c r="AB73" s="67">
        <f ca="1">AA73*(1-OFFSET(Mortality_Projection!$D$9,N($A73="Female")*101+Existing_Cohort!$B73+Existing_Cohort!AB$4-1,MATCH(AB$5, Mortality_Projection!$D$8:$BJ$8, 0)-1))</f>
        <v>996.68383723078989</v>
      </c>
      <c r="AC73" s="67">
        <f ca="1">AB73*(1-OFFSET(Mortality_Projection!$D$9,N($A73="Female")*101+Existing_Cohort!$B73+Existing_Cohort!AC$4-1,MATCH(AC$5, Mortality_Projection!$D$8:$BJ$8, 0)-1))</f>
        <v>818.53625242566022</v>
      </c>
      <c r="AD73" s="67">
        <f ca="1">AC73*(1-OFFSET(Mortality_Projection!$D$9,N($A73="Female")*101+Existing_Cohort!$B73+Existing_Cohort!AD$4-1,MATCH(AD$5, Mortality_Projection!$D$8:$BJ$8, 0)-1))</f>
        <v>661.28216812488415</v>
      </c>
      <c r="AE73" s="67">
        <f ca="1">AD73*(1-OFFSET(Mortality_Projection!$D$9,N($A73="Female")*101+Existing_Cohort!$B73+Existing_Cohort!AE$4-1,MATCH(AE$5, Mortality_Projection!$D$8:$BJ$8, 0)-1))</f>
        <v>524.89451230022974</v>
      </c>
      <c r="AF73" s="67">
        <f ca="1">AE73*(1-OFFSET(Mortality_Projection!$D$9,N($A73="Female")*101+Existing_Cohort!$B73+Existing_Cohort!AF$4-1,MATCH(AF$5, Mortality_Projection!$D$8:$BJ$8, 0)-1))</f>
        <v>408.86222143056864</v>
      </c>
      <c r="AG73" s="67">
        <f ca="1">AF73*(1-OFFSET(Mortality_Projection!$D$9,N($A73="Female")*101+Existing_Cohort!$B73+Existing_Cohort!AG$4-1,MATCH(AG$5, Mortality_Projection!$D$8:$BJ$8, 0)-1))</f>
        <v>312.1879371008219</v>
      </c>
      <c r="AH73" s="67">
        <f ca="1">AG73*(1-OFFSET(Mortality_Projection!$D$9,N($A73="Female")*101+Existing_Cohort!$B73+Existing_Cohort!AH$4-1,MATCH(AH$5, Mortality_Projection!$D$8:$BJ$8, 0)-1))</f>
        <v>233.4250381839378</v>
      </c>
      <c r="AI73" s="67">
        <f ca="1">AH73*(1-OFFSET(Mortality_Projection!$D$9,N($A73="Female")*101+Existing_Cohort!$B73+Existing_Cohort!AI$4-1,MATCH(AI$5, Mortality_Projection!$D$8:$BJ$8, 0)-1))</f>
        <v>170.75705734110778</v>
      </c>
      <c r="AJ73" s="67">
        <f ca="1">AI73*(1-OFFSET(Mortality_Projection!$D$9,N($A73="Female")*101+Existing_Cohort!$B73+Existing_Cohort!AJ$4-1,MATCH(AJ$5, Mortality_Projection!$D$8:$BJ$8, 0)-1))</f>
        <v>122.11493410822239</v>
      </c>
      <c r="AK73" s="67">
        <f ca="1">AJ73*(1-OFFSET(Mortality_Projection!$D$9,N($A73="Female")*101+Existing_Cohort!$B73+Existing_Cohort!AK$4-1,MATCH(AK$5, Mortality_Projection!$D$8:$BJ$8, 0)-1))</f>
        <v>85.315601543274383</v>
      </c>
      <c r="AL73" s="67">
        <f ca="1">AK73*(1-OFFSET(Mortality_Projection!$D$9,N($A73="Female")*101+Existing_Cohort!$B73+Existing_Cohort!AL$4-1,MATCH(AL$5, Mortality_Projection!$D$8:$BJ$8, 0)-1))</f>
        <v>85.280315438081217</v>
      </c>
      <c r="AM73" s="67">
        <f ca="1">AL73*(1-OFFSET(Mortality_Projection!$D$9,N($A73="Female")*101+Existing_Cohort!$B73+Existing_Cohort!AM$4-1,MATCH(AM$5, Mortality_Projection!$D$8:$BJ$8, 0)-1))</f>
        <v>85.254672139324839</v>
      </c>
      <c r="AN73" s="67">
        <f ca="1">AM73*(1-OFFSET(Mortality_Projection!$D$9,N($A73="Female")*101+Existing_Cohort!$B73+Existing_Cohort!AN$4-1,MATCH(AN$5, Mortality_Projection!$D$8:$BJ$8, 0)-1))</f>
        <v>85.23594441471333</v>
      </c>
      <c r="AO73" s="67">
        <f ca="1">AN73*(1-OFFSET(Mortality_Projection!$D$9,N($A73="Female")*101+Existing_Cohort!$B73+Existing_Cohort!AO$4-1,MATCH(AO$5, Mortality_Projection!$D$8:$BJ$8, 0)-1))</f>
        <v>85.221884705405486</v>
      </c>
      <c r="AP73" s="67">
        <f ca="1">AO73*(1-OFFSET(Mortality_Projection!$D$9,N($A73="Female")*101+Existing_Cohort!$B73+Existing_Cohort!AP$4-1,MATCH(AP$5, Mortality_Projection!$D$8:$BJ$8, 0)-1))</f>
        <v>85.210865825625888</v>
      </c>
      <c r="AQ73" s="67">
        <f ca="1">AP73*(1-OFFSET(Mortality_Projection!$D$9,N($A73="Female")*101+Existing_Cohort!$B73+Existing_Cohort!AQ$4-1,MATCH(AQ$5, Mortality_Projection!$D$8:$BJ$8, 0)-1))</f>
        <v>85.201745489474803</v>
      </c>
      <c r="AR73" s="67">
        <f ca="1">AQ73*(1-OFFSET(Mortality_Projection!$D$9,N($A73="Female")*101+Existing_Cohort!$B73+Existing_Cohort!AR$4-1,MATCH(AR$5, Mortality_Projection!$D$8:$BJ$8, 0)-1))</f>
        <v>85.193844556454579</v>
      </c>
      <c r="AS73" s="67">
        <f ca="1">AR73*(1-OFFSET(Mortality_Projection!$D$9,N($A73="Female")*101+Existing_Cohort!$B73+Existing_Cohort!AS$4-1,MATCH(AS$5, Mortality_Projection!$D$8:$BJ$8, 0)-1))</f>
        <v>85.18666414919042</v>
      </c>
      <c r="AT73" s="67">
        <f ca="1">AS73*(1-OFFSET(Mortality_Projection!$D$9,N($A73="Female")*101+Existing_Cohort!$B73+Existing_Cohort!AT$4-1,MATCH(AT$5, Mortality_Projection!$D$8:$BJ$8, 0)-1))</f>
        <v>85.179774133358862</v>
      </c>
      <c r="AU73" s="67">
        <f ca="1">AT73*(1-OFFSET(Mortality_Projection!$D$9,N($A73="Female")*101+Existing_Cohort!$B73+Existing_Cohort!AU$4-1,MATCH(AU$5, Mortality_Projection!$D$8:$BJ$8, 0)-1))</f>
        <v>85.172810289369124</v>
      </c>
      <c r="AV73" s="67">
        <f ca="1">AU73*(1-OFFSET(Mortality_Projection!$D$9,N($A73="Female")*101+Existing_Cohort!$B73+Existing_Cohort!AV$4-1,MATCH(AV$5, Mortality_Projection!$D$8:$BJ$8, 0)-1))</f>
        <v>85.165471586680638</v>
      </c>
      <c r="AW73" s="67">
        <f ca="1">AV73*(1-OFFSET(Mortality_Projection!$D$9,N($A73="Female")*101+Existing_Cohort!$B73+Existing_Cohort!AW$4-1,MATCH(AW$5, Mortality_Projection!$D$8:$BJ$8, 0)-1))</f>
        <v>85.157617599358943</v>
      </c>
      <c r="AX73" s="67">
        <f ca="1">AW73*(1-OFFSET(Mortality_Projection!$D$9,N($A73="Female")*101+Existing_Cohort!$B73+Existing_Cohort!AX$4-1,MATCH(AX$5, Mortality_Projection!$D$8:$BJ$8, 0)-1))</f>
        <v>85.14911296569052</v>
      </c>
      <c r="AY73" s="67">
        <f ca="1">AX73*(1-OFFSET(Mortality_Projection!$D$9,N($A73="Female")*101+Existing_Cohort!$B73+Existing_Cohort!AY$4-1,MATCH(AY$5, Mortality_Projection!$D$8:$BJ$8, 0)-1))</f>
        <v>85.13987615022198</v>
      </c>
      <c r="AZ73" s="67">
        <f ca="1">AY73*(1-OFFSET(Mortality_Projection!$D$9,N($A73="Female")*101+Existing_Cohort!$B73+Existing_Cohort!AZ$4-1,MATCH(AZ$5, Mortality_Projection!$D$8:$BJ$8, 0)-1))</f>
        <v>85.129925367502565</v>
      </c>
      <c r="BA73" s="179">
        <f ca="1">AZ73*(1-OFFSET(Mortality_Projection!$D$9,N($A73="Female")*101+Existing_Cohort!$B73+Existing_Cohort!BA$4-1,MATCH(BA$5, Mortality_Projection!$D$8:$BJ$8, 0)-1))</f>
        <v>85.119374013141183</v>
      </c>
      <c r="BC73" s="67">
        <f t="shared" ca="1" si="24"/>
        <v>134.36271584832593</v>
      </c>
    </row>
    <row r="74" spans="1:55" x14ac:dyDescent="0.35">
      <c r="A74" s="159" t="s">
        <v>31</v>
      </c>
      <c r="B74">
        <f t="shared" si="25"/>
        <v>68</v>
      </c>
      <c r="C74" s="67">
        <f ca="1">OFFSET(HIST_CHN_Population_Males!$L$17,MATCH(Input!$D$4,HIST_CHN_Population_Males!$K$18:$K$89,0), $B74)</f>
        <v>6826.991</v>
      </c>
      <c r="D74" s="67">
        <f ca="1">C74*(1-OFFSET(Mortality_Projection!$D$9,N($A74="Female")*101+Existing_Cohort!$B74+Existing_Cohort!D$4-1,MATCH(D$5, Mortality_Projection!$D$8:$BJ$8, 0)-1))</f>
        <v>6680.6097072294815</v>
      </c>
      <c r="E74" s="67">
        <f ca="1">D74*(1-OFFSET(Mortality_Projection!$D$9,N($A74="Female")*101+Existing_Cohort!$B74+Existing_Cohort!E$4-1,MATCH(E$5, Mortality_Projection!$D$8:$BJ$8, 0)-1))</f>
        <v>6521.2586246501751</v>
      </c>
      <c r="F74" s="67">
        <f ca="1">E74*(1-OFFSET(Mortality_Projection!$D$9,N($A74="Female")*101+Existing_Cohort!$B74+Existing_Cohort!F$4-1,MATCH(F$5, Mortality_Projection!$D$8:$BJ$8, 0)-1))</f>
        <v>6348.0716725935463</v>
      </c>
      <c r="G74" s="67">
        <f ca="1">F74*(1-OFFSET(Mortality_Projection!$D$9,N($A74="Female")*101+Existing_Cohort!$B74+Existing_Cohort!G$4-1,MATCH(G$5, Mortality_Projection!$D$8:$BJ$8, 0)-1))</f>
        <v>6160.3909787058747</v>
      </c>
      <c r="H74" s="67">
        <f ca="1">G74*(1-OFFSET(Mortality_Projection!$D$9,N($A74="Female")*101+Existing_Cohort!$B74+Existing_Cohort!H$4-1,MATCH(H$5, Mortality_Projection!$D$8:$BJ$8, 0)-1))</f>
        <v>5957.8699819741951</v>
      </c>
      <c r="I74" s="67">
        <f ca="1">H74*(1-OFFSET(Mortality_Projection!$D$9,N($A74="Female")*101+Existing_Cohort!$B74+Existing_Cohort!I$4-1,MATCH(I$5, Mortality_Projection!$D$8:$BJ$8, 0)-1))</f>
        <v>5740.5081160758473</v>
      </c>
      <c r="J74" s="67">
        <f ca="1">I74*(1-OFFSET(Mortality_Projection!$D$9,N($A74="Female")*101+Existing_Cohort!$B74+Existing_Cohort!J$4-1,MATCH(J$5, Mortality_Projection!$D$8:$BJ$8, 0)-1))</f>
        <v>5508.650429668478</v>
      </c>
      <c r="K74" s="67">
        <f ca="1">J74*(1-OFFSET(Mortality_Projection!$D$9,N($A74="Female")*101+Existing_Cohort!$B74+Existing_Cohort!K$4-1,MATCH(K$5, Mortality_Projection!$D$8:$BJ$8, 0)-1))</f>
        <v>5262.9794098177254</v>
      </c>
      <c r="L74" s="67">
        <f ca="1">K74*(1-OFFSET(Mortality_Projection!$D$9,N($A74="Female")*101+Existing_Cohort!$B74+Existing_Cohort!L$4-1,MATCH(L$5, Mortality_Projection!$D$8:$BJ$8, 0)-1))</f>
        <v>5004.4761371422928</v>
      </c>
      <c r="M74" s="67">
        <f ca="1">L74*(1-OFFSET(Mortality_Projection!$D$9,N($A74="Female")*101+Existing_Cohort!$B74+Existing_Cohort!M$4-1,MATCH(M$5, Mortality_Projection!$D$8:$BJ$8, 0)-1))</f>
        <v>4734.3928941247332</v>
      </c>
      <c r="N74" s="67">
        <f ca="1">M74*(1-OFFSET(Mortality_Projection!$D$9,N($A74="Female")*101+Existing_Cohort!$B74+Existing_Cohort!N$4-1,MATCH(N$5, Mortality_Projection!$D$8:$BJ$8, 0)-1))</f>
        <v>4454.2433601109415</v>
      </c>
      <c r="O74" s="67">
        <f ca="1">N74*(1-OFFSET(Mortality_Projection!$D$9,N($A74="Female")*101+Existing_Cohort!$B74+Existing_Cohort!O$4-1,MATCH(O$5, Mortality_Projection!$D$8:$BJ$8, 0)-1))</f>
        <v>4165.7957396482925</v>
      </c>
      <c r="P74" s="67">
        <f ca="1">O74*(1-OFFSET(Mortality_Projection!$D$9,N($A74="Female")*101+Existing_Cohort!$B74+Existing_Cohort!P$4-1,MATCH(P$5, Mortality_Projection!$D$8:$BJ$8, 0)-1))</f>
        <v>3871.101123707836</v>
      </c>
      <c r="Q74" s="67">
        <f ca="1">P74*(1-OFFSET(Mortality_Projection!$D$9,N($A74="Female")*101+Existing_Cohort!$B74+Existing_Cohort!Q$4-1,MATCH(Q$5, Mortality_Projection!$D$8:$BJ$8, 0)-1))</f>
        <v>3572.4836379333624</v>
      </c>
      <c r="R74" s="67">
        <f ca="1">Q74*(1-OFFSET(Mortality_Projection!$D$9,N($A74="Female")*101+Existing_Cohort!$B74+Existing_Cohort!R$4-1,MATCH(R$5, Mortality_Projection!$D$8:$BJ$8, 0)-1))</f>
        <v>3272.5351301340088</v>
      </c>
      <c r="S74" s="67">
        <f ca="1">R74*(1-OFFSET(Mortality_Projection!$D$9,N($A74="Female")*101+Existing_Cohort!$B74+Existing_Cohort!S$4-1,MATCH(S$5, Mortality_Projection!$D$8:$BJ$8, 0)-1))</f>
        <v>2974.043984503206</v>
      </c>
      <c r="T74" s="67">
        <f ca="1">S74*(1-OFFSET(Mortality_Projection!$D$9,N($A74="Female")*101+Existing_Cohort!$B74+Existing_Cohort!T$4-1,MATCH(T$5, Mortality_Projection!$D$8:$BJ$8, 0)-1))</f>
        <v>2679.9175631766193</v>
      </c>
      <c r="U74" s="67">
        <f ca="1">T74*(1-OFFSET(Mortality_Projection!$D$9,N($A74="Female")*101+Existing_Cohort!$B74+Existing_Cohort!U$4-1,MATCH(U$5, Mortality_Projection!$D$8:$BJ$8, 0)-1))</f>
        <v>2393.055588268578</v>
      </c>
      <c r="V74" s="67">
        <f ca="1">U74*(1-OFFSET(Mortality_Projection!$D$9,N($A74="Female")*101+Existing_Cohort!$B74+Existing_Cohort!V$4-1,MATCH(V$5, Mortality_Projection!$D$8:$BJ$8, 0)-1))</f>
        <v>2116.241215355411</v>
      </c>
      <c r="W74" s="67">
        <f ca="1">V74*(1-OFFSET(Mortality_Projection!$D$9,N($A74="Female")*101+Existing_Cohort!$B74+Existing_Cohort!W$4-1,MATCH(W$5, Mortality_Projection!$D$8:$BJ$8, 0)-1))</f>
        <v>1852.0482646212652</v>
      </c>
      <c r="X74" s="67">
        <f ca="1">W74*(1-OFFSET(Mortality_Projection!$D$9,N($A74="Female")*101+Existing_Cohort!$B74+Existing_Cohort!X$4-1,MATCH(X$5, Mortality_Projection!$D$8:$BJ$8, 0)-1))</f>
        <v>1602.7596135969206</v>
      </c>
      <c r="Y74" s="67">
        <f ca="1">X74*(1-OFFSET(Mortality_Projection!$D$9,N($A74="Female")*101+Existing_Cohort!$B74+Existing_Cohort!Y$4-1,MATCH(Y$5, Mortality_Projection!$D$8:$BJ$8, 0)-1))</f>
        <v>1370.3234835545466</v>
      </c>
      <c r="Z74" s="67">
        <f ca="1">Y74*(1-OFFSET(Mortality_Projection!$D$9,N($A74="Female")*101+Existing_Cohort!$B74+Existing_Cohort!Z$4-1,MATCH(Z$5, Mortality_Projection!$D$8:$BJ$8, 0)-1))</f>
        <v>1156.3222961019219</v>
      </c>
      <c r="AA74" s="67">
        <f ca="1">Z74*(1-OFFSET(Mortality_Projection!$D$9,N($A74="Female")*101+Existing_Cohort!$B74+Existing_Cohort!AA$4-1,MATCH(AA$5, Mortality_Projection!$D$8:$BJ$8, 0)-1))</f>
        <v>961.95485237955893</v>
      </c>
      <c r="AB74" s="67">
        <f ca="1">AA74*(1-OFFSET(Mortality_Projection!$D$9,N($A74="Female")*101+Existing_Cohort!$B74+Existing_Cohort!AB$4-1,MATCH(AB$5, Mortality_Projection!$D$8:$BJ$8, 0)-1))</f>
        <v>788.01442238354525</v>
      </c>
      <c r="AC74" s="67">
        <f ca="1">AB74*(1-OFFSET(Mortality_Projection!$D$9,N($A74="Female")*101+Existing_Cohort!$B74+Existing_Cohort!AC$4-1,MATCH(AC$5, Mortality_Projection!$D$8:$BJ$8, 0)-1))</f>
        <v>634.86283318167864</v>
      </c>
      <c r="AD74" s="67">
        <f ca="1">AC74*(1-OFFSET(Mortality_Projection!$D$9,N($A74="Female")*101+Existing_Cohort!$B74+Existing_Cohort!AD$4-1,MATCH(AD$5, Mortality_Projection!$D$8:$BJ$8, 0)-1))</f>
        <v>502.40078001009749</v>
      </c>
      <c r="AE74" s="67">
        <f ca="1">AD74*(1-OFFSET(Mortality_Projection!$D$9,N($A74="Female")*101+Existing_Cohort!$B74+Existing_Cohort!AE$4-1,MATCH(AE$5, Mortality_Projection!$D$8:$BJ$8, 0)-1))</f>
        <v>390.04886847713612</v>
      </c>
      <c r="AF74" s="67">
        <f ca="1">AE74*(1-OFFSET(Mortality_Projection!$D$9,N($A74="Female")*101+Existing_Cohort!$B74+Existing_Cohort!AF$4-1,MATCH(AF$5, Mortality_Projection!$D$8:$BJ$8, 0)-1))</f>
        <v>296.75000991860571</v>
      </c>
      <c r="AG74" s="67">
        <f ca="1">AF74*(1-OFFSET(Mortality_Projection!$D$9,N($A74="Female")*101+Existing_Cohort!$B74+Existing_Cohort!AG$4-1,MATCH(AG$5, Mortality_Projection!$D$8:$BJ$8, 0)-1))</f>
        <v>221.01099665973746</v>
      </c>
      <c r="AH74" s="67">
        <f ca="1">AG74*(1-OFFSET(Mortality_Projection!$D$9,N($A74="Female")*101+Existing_Cohort!$B74+Existing_Cohort!AH$4-1,MATCH(AH$5, Mortality_Projection!$D$8:$BJ$8, 0)-1))</f>
        <v>160.98553998345778</v>
      </c>
      <c r="AI74" s="67">
        <f ca="1">AH74*(1-OFFSET(Mortality_Projection!$D$9,N($A74="Female")*101+Existing_Cohort!$B74+Existing_Cohort!AI$4-1,MATCH(AI$5, Mortality_Projection!$D$8:$BJ$8, 0)-1))</f>
        <v>114.59343733387414</v>
      </c>
      <c r="AJ74" s="67">
        <f ca="1">AI74*(1-OFFSET(Mortality_Projection!$D$9,N($A74="Female")*101+Existing_Cohort!$B74+Existing_Cohort!AJ$4-1,MATCH(AJ$5, Mortality_Projection!$D$8:$BJ$8, 0)-1))</f>
        <v>79.658961171790565</v>
      </c>
      <c r="AK74" s="67">
        <f ca="1">AJ74*(1-OFFSET(Mortality_Projection!$D$9,N($A74="Female")*101+Existing_Cohort!$B74+Existing_Cohort!AK$4-1,MATCH(AK$5, Mortality_Projection!$D$8:$BJ$8, 0)-1))</f>
        <v>79.625631331540873</v>
      </c>
      <c r="AL74" s="67">
        <f ca="1">AK74*(1-OFFSET(Mortality_Projection!$D$9,N($A74="Female")*101+Existing_Cohort!$B74+Existing_Cohort!AL$4-1,MATCH(AL$5, Mortality_Projection!$D$8:$BJ$8, 0)-1))</f>
        <v>79.601409816239951</v>
      </c>
      <c r="AM74" s="67">
        <f ca="1">AL74*(1-OFFSET(Mortality_Projection!$D$9,N($A74="Female")*101+Existing_Cohort!$B74+Existing_Cohort!AM$4-1,MATCH(AM$5, Mortality_Projection!$D$8:$BJ$8, 0)-1))</f>
        <v>79.583720505468222</v>
      </c>
      <c r="AN74" s="67">
        <f ca="1">AM74*(1-OFFSET(Mortality_Projection!$D$9,N($A74="Female")*101+Existing_Cohort!$B74+Existing_Cohort!AN$4-1,MATCH(AN$5, Mortality_Projection!$D$8:$BJ$8, 0)-1))</f>
        <v>79.57044041209123</v>
      </c>
      <c r="AO74" s="67">
        <f ca="1">AN74*(1-OFFSET(Mortality_Projection!$D$9,N($A74="Female")*101+Existing_Cohort!$B74+Existing_Cohort!AO$4-1,MATCH(AO$5, Mortality_Projection!$D$8:$BJ$8, 0)-1))</f>
        <v>79.560032553128991</v>
      </c>
      <c r="AP74" s="67">
        <f ca="1">AO74*(1-OFFSET(Mortality_Projection!$D$9,N($A74="Female")*101+Existing_Cohort!$B74+Existing_Cohort!AP$4-1,MATCH(AP$5, Mortality_Projection!$D$8:$BJ$8, 0)-1))</f>
        <v>79.551417972387128</v>
      </c>
      <c r="AQ74" s="67">
        <f ca="1">AP74*(1-OFFSET(Mortality_Projection!$D$9,N($A74="Female")*101+Existing_Cohort!$B74+Existing_Cohort!AQ$4-1,MATCH(AQ$5, Mortality_Projection!$D$8:$BJ$8, 0)-1))</f>
        <v>79.543955183784803</v>
      </c>
      <c r="AR74" s="67">
        <f ca="1">AQ74*(1-OFFSET(Mortality_Projection!$D$9,N($A74="Female")*101+Existing_Cohort!$B74+Existing_Cohort!AR$4-1,MATCH(AR$5, Mortality_Projection!$D$8:$BJ$8, 0)-1))</f>
        <v>79.537172971666465</v>
      </c>
      <c r="AS74" s="67">
        <f ca="1">AR74*(1-OFFSET(Mortality_Projection!$D$9,N($A74="Female")*101+Existing_Cohort!$B74+Existing_Cohort!AS$4-1,MATCH(AS$5, Mortality_Projection!$D$8:$BJ$8, 0)-1))</f>
        <v>79.530665053476667</v>
      </c>
      <c r="AT74" s="67">
        <f ca="1">AS74*(1-OFFSET(Mortality_Projection!$D$9,N($A74="Female")*101+Existing_Cohort!$B74+Existing_Cohort!AT$4-1,MATCH(AT$5, Mortality_Projection!$D$8:$BJ$8, 0)-1))</f>
        <v>79.524087407585583</v>
      </c>
      <c r="AU74" s="67">
        <f ca="1">AT74*(1-OFFSET(Mortality_Projection!$D$9,N($A74="Female")*101+Existing_Cohort!$B74+Existing_Cohort!AU$4-1,MATCH(AU$5, Mortality_Projection!$D$8:$BJ$8, 0)-1))</f>
        <v>79.51715569835423</v>
      </c>
      <c r="AV74" s="67">
        <f ca="1">AU74*(1-OFFSET(Mortality_Projection!$D$9,N($A74="Female")*101+Existing_Cohort!$B74+Existing_Cohort!AV$4-1,MATCH(AV$5, Mortality_Projection!$D$8:$BJ$8, 0)-1))</f>
        <v>79.509737288840327</v>
      </c>
      <c r="AW74" s="67">
        <f ca="1">AV74*(1-OFFSET(Mortality_Projection!$D$9,N($A74="Female")*101+Existing_Cohort!$B74+Existing_Cohort!AW$4-1,MATCH(AW$5, Mortality_Projection!$D$8:$BJ$8, 0)-1))</f>
        <v>79.501704326086596</v>
      </c>
      <c r="AX74" s="67">
        <f ca="1">AW74*(1-OFFSET(Mortality_Projection!$D$9,N($A74="Female")*101+Existing_Cohort!$B74+Existing_Cohort!AX$4-1,MATCH(AX$5, Mortality_Projection!$D$8:$BJ$8, 0)-1))</f>
        <v>79.492979798811518</v>
      </c>
      <c r="AY74" s="67">
        <f ca="1">AX74*(1-OFFSET(Mortality_Projection!$D$9,N($A74="Female")*101+Existing_Cohort!$B74+Existing_Cohort!AY$4-1,MATCH(AY$5, Mortality_Projection!$D$8:$BJ$8, 0)-1))</f>
        <v>79.483580913885746</v>
      </c>
      <c r="AZ74" s="67">
        <f ca="1">AY74*(1-OFFSET(Mortality_Projection!$D$9,N($A74="Female")*101+Existing_Cohort!$B74+Existing_Cohort!AZ$4-1,MATCH(AZ$5, Mortality_Projection!$D$8:$BJ$8, 0)-1))</f>
        <v>79.47361478022664</v>
      </c>
      <c r="BA74" s="179">
        <f ca="1">AZ74*(1-OFFSET(Mortality_Projection!$D$9,N($A74="Female")*101+Existing_Cohort!$B74+Existing_Cohort!BA$4-1,MATCH(BA$5, Mortality_Projection!$D$8:$BJ$8, 0)-1))</f>
        <v>79.463185063649632</v>
      </c>
      <c r="BC74" s="67">
        <f t="shared" ca="1" si="24"/>
        <v>146.38129277051848</v>
      </c>
    </row>
    <row r="75" spans="1:55" x14ac:dyDescent="0.35">
      <c r="A75" s="159" t="s">
        <v>31</v>
      </c>
      <c r="B75">
        <f t="shared" si="25"/>
        <v>69</v>
      </c>
      <c r="C75" s="67">
        <f ca="1">OFFSET(HIST_CHN_Population_Males!$L$17,MATCH(Input!$D$4,HIST_CHN_Population_Males!$K$18:$K$89,0), $B75)</f>
        <v>6341.8995000000004</v>
      </c>
      <c r="D75" s="67">
        <f ca="1">C75*(1-OFFSET(Mortality_Projection!$D$9,N($A75="Female")*101+Existing_Cohort!$B75+Existing_Cohort!D$4-1,MATCH(D$5, Mortality_Projection!$D$8:$BJ$8, 0)-1))</f>
        <v>6188.8677305554875</v>
      </c>
      <c r="E75" s="67">
        <f ca="1">D75*(1-OFFSET(Mortality_Projection!$D$9,N($A75="Female")*101+Existing_Cohort!$B75+Existing_Cohort!E$4-1,MATCH(E$5, Mortality_Projection!$D$8:$BJ$8, 0)-1))</f>
        <v>6022.5960553777131</v>
      </c>
      <c r="F75" s="67">
        <f ca="1">E75*(1-OFFSET(Mortality_Projection!$D$9,N($A75="Female")*101+Existing_Cohort!$B75+Existing_Cohort!F$4-1,MATCH(F$5, Mortality_Projection!$D$8:$BJ$8, 0)-1))</f>
        <v>5842.4665565636751</v>
      </c>
      <c r="G75" s="67">
        <f ca="1">F75*(1-OFFSET(Mortality_Projection!$D$9,N($A75="Female")*101+Existing_Cohort!$B75+Existing_Cohort!G$4-1,MATCH(G$5, Mortality_Projection!$D$8:$BJ$8, 0)-1))</f>
        <v>5648.1627354471666</v>
      </c>
      <c r="H75" s="67">
        <f ca="1">G75*(1-OFFSET(Mortality_Projection!$D$9,N($A75="Female")*101+Existing_Cohort!$B75+Existing_Cohort!H$4-1,MATCH(H$5, Mortality_Projection!$D$8:$BJ$8, 0)-1))</f>
        <v>5439.7026748698891</v>
      </c>
      <c r="I75" s="67">
        <f ca="1">H75*(1-OFFSET(Mortality_Projection!$D$9,N($A75="Female")*101+Existing_Cohort!$B75+Existing_Cohort!I$4-1,MATCH(I$5, Mortality_Projection!$D$8:$BJ$8, 0)-1))</f>
        <v>5217.4384058712303</v>
      </c>
      <c r="J75" s="67">
        <f ca="1">I75*(1-OFFSET(Mortality_Projection!$D$9,N($A75="Female")*101+Existing_Cohort!$B75+Existing_Cohort!J$4-1,MATCH(J$5, Mortality_Projection!$D$8:$BJ$8, 0)-1))</f>
        <v>4982.0476669547588</v>
      </c>
      <c r="K75" s="67">
        <f ca="1">J75*(1-OFFSET(Mortality_Projection!$D$9,N($A75="Female")*101+Existing_Cohort!$B75+Existing_Cohort!K$4-1,MATCH(K$5, Mortality_Projection!$D$8:$BJ$8, 0)-1))</f>
        <v>4734.4961570924797</v>
      </c>
      <c r="L75" s="67">
        <f ca="1">K75*(1-OFFSET(Mortality_Projection!$D$9,N($A75="Female")*101+Existing_Cohort!$B75+Existing_Cohort!L$4-1,MATCH(L$5, Mortality_Projection!$D$8:$BJ$8, 0)-1))</f>
        <v>4476.0107012502758</v>
      </c>
      <c r="M75" s="67">
        <f ca="1">L75*(1-OFFSET(Mortality_Projection!$D$9,N($A75="Female")*101+Existing_Cohort!$B75+Existing_Cohort!M$4-1,MATCH(M$5, Mortality_Projection!$D$8:$BJ$8, 0)-1))</f>
        <v>4208.0691601404633</v>
      </c>
      <c r="N75" s="67">
        <f ca="1">M75*(1-OFFSET(Mortality_Projection!$D$9,N($A75="Female")*101+Existing_Cohort!$B75+Existing_Cohort!N$4-1,MATCH(N$5, Mortality_Projection!$D$8:$BJ$8, 0)-1))</f>
        <v>3932.3929976708096</v>
      </c>
      <c r="O75" s="67">
        <f ca="1">N75*(1-OFFSET(Mortality_Projection!$D$9,N($A75="Female")*101+Existing_Cohort!$B75+Existing_Cohort!O$4-1,MATCH(O$5, Mortality_Projection!$D$8:$BJ$8, 0)-1))</f>
        <v>3650.9733141315396</v>
      </c>
      <c r="P75" s="67">
        <f ca="1">O75*(1-OFFSET(Mortality_Projection!$D$9,N($A75="Female")*101+Existing_Cohort!$B75+Existing_Cohort!P$4-1,MATCH(P$5, Mortality_Projection!$D$8:$BJ$8, 0)-1))</f>
        <v>3366.0600271567546</v>
      </c>
      <c r="Q75" s="67">
        <f ca="1">P75*(1-OFFSET(Mortality_Projection!$D$9,N($A75="Female")*101+Existing_Cohort!$B75+Existing_Cohort!Q$4-1,MATCH(Q$5, Mortality_Projection!$D$8:$BJ$8, 0)-1))</f>
        <v>3080.1550997760628</v>
      </c>
      <c r="R75" s="67">
        <f ca="1">Q75*(1-OFFSET(Mortality_Projection!$D$9,N($A75="Female")*101+Existing_Cohort!$B75+Existing_Cohort!R$4-1,MATCH(R$5, Mortality_Projection!$D$8:$BJ$8, 0)-1))</f>
        <v>2795.9426830020275</v>
      </c>
      <c r="S75" s="67">
        <f ca="1">R75*(1-OFFSET(Mortality_Projection!$D$9,N($A75="Female")*101+Existing_Cohort!$B75+Existing_Cohort!S$4-1,MATCH(S$5, Mortality_Projection!$D$8:$BJ$8, 0)-1))</f>
        <v>2516.2132003684924</v>
      </c>
      <c r="T75" s="67">
        <f ca="1">S75*(1-OFFSET(Mortality_Projection!$D$9,N($A75="Female")*101+Existing_Cohort!$B75+Existing_Cohort!T$4-1,MATCH(T$5, Mortality_Projection!$D$8:$BJ$8, 0)-1))</f>
        <v>2243.7409291805111</v>
      </c>
      <c r="U75" s="67">
        <f ca="1">T75*(1-OFFSET(Mortality_Projection!$D$9,N($A75="Female")*101+Existing_Cohort!$B75+Existing_Cohort!U$4-1,MATCH(U$5, Mortality_Projection!$D$8:$BJ$8, 0)-1))</f>
        <v>1981.1789208401347</v>
      </c>
      <c r="V75" s="67">
        <f ca="1">U75*(1-OFFSET(Mortality_Projection!$D$9,N($A75="Female")*101+Existing_Cohort!$B75+Existing_Cohort!V$4-1,MATCH(V$5, Mortality_Projection!$D$8:$BJ$8, 0)-1))</f>
        <v>1730.9698316123056</v>
      </c>
      <c r="W75" s="67">
        <f ca="1">V75*(1-OFFSET(Mortality_Projection!$D$9,N($A75="Female")*101+Existing_Cohort!$B75+Existing_Cohort!W$4-1,MATCH(W$5, Mortality_Projection!$D$8:$BJ$8, 0)-1))</f>
        <v>1495.2679592979812</v>
      </c>
      <c r="X75" s="67">
        <f ca="1">W75*(1-OFFSET(Mortality_Projection!$D$9,N($A75="Female")*101+Existing_Cohort!$B75+Existing_Cohort!X$4-1,MATCH(X$5, Mortality_Projection!$D$8:$BJ$8, 0)-1))</f>
        <v>1275.8977754788184</v>
      </c>
      <c r="Y75" s="67">
        <f ca="1">X75*(1-OFFSET(Mortality_Projection!$D$9,N($A75="Female")*101+Existing_Cohort!$B75+Existing_Cohort!Y$4-1,MATCH(Y$5, Mortality_Projection!$D$8:$BJ$8, 0)-1))</f>
        <v>1074.3248079992863</v>
      </c>
      <c r="Z75" s="67">
        <f ca="1">Y75*(1-OFFSET(Mortality_Projection!$D$9,N($A75="Female")*101+Existing_Cohort!$B75+Existing_Cohort!Z$4-1,MATCH(Z$5, Mortality_Projection!$D$8:$BJ$8, 0)-1))</f>
        <v>891.63952848684903</v>
      </c>
      <c r="AA75" s="67">
        <f ca="1">Z75*(1-OFFSET(Mortality_Projection!$D$9,N($A75="Female")*101+Existing_Cohort!$B75+Existing_Cohort!AA$4-1,MATCH(AA$5, Mortality_Projection!$D$8:$BJ$8, 0)-1))</f>
        <v>728.53782778732364</v>
      </c>
      <c r="AB75" s="67">
        <f ca="1">AA75*(1-OFFSET(Mortality_Projection!$D$9,N($A75="Female")*101+Existing_Cohort!$B75+Existing_Cohort!AB$4-1,MATCH(AB$5, Mortality_Projection!$D$8:$BJ$8, 0)-1))</f>
        <v>585.29833501417329</v>
      </c>
      <c r="AC75" s="67">
        <f ca="1">AB75*(1-OFFSET(Mortality_Projection!$D$9,N($A75="Female")*101+Existing_Cohort!$B75+Existing_Cohort!AC$4-1,MATCH(AC$5, Mortality_Projection!$D$8:$BJ$8, 0)-1))</f>
        <v>461.75702719364364</v>
      </c>
      <c r="AD75" s="67">
        <f ca="1">AC75*(1-OFFSET(Mortality_Projection!$D$9,N($A75="Female")*101+Existing_Cohort!$B75+Existing_Cohort!AD$4-1,MATCH(AD$5, Mortality_Projection!$D$8:$BJ$8, 0)-1))</f>
        <v>357.29294316723229</v>
      </c>
      <c r="AE75" s="67">
        <f ca="1">AD75*(1-OFFSET(Mortality_Projection!$D$9,N($A75="Female")*101+Existing_Cohort!$B75+Existing_Cohort!AE$4-1,MATCH(AE$5, Mortality_Projection!$D$8:$BJ$8, 0)-1))</f>
        <v>270.83496543066161</v>
      </c>
      <c r="AF75" s="67">
        <f ca="1">AE75*(1-OFFSET(Mortality_Projection!$D$9,N($A75="Female")*101+Existing_Cohort!$B75+Existing_Cohort!AF$4-1,MATCH(AF$5, Mortality_Projection!$D$8:$BJ$8, 0)-1))</f>
        <v>200.9060231944506</v>
      </c>
      <c r="AG75" s="67">
        <f ca="1">AF75*(1-OFFSET(Mortality_Projection!$D$9,N($A75="Female")*101+Existing_Cohort!$B75+Existing_Cohort!AG$4-1,MATCH(AG$5, Mortality_Projection!$D$8:$BJ$8, 0)-1))</f>
        <v>145.70617627621095</v>
      </c>
      <c r="AH75" s="67">
        <f ca="1">AG75*(1-OFFSET(Mortality_Projection!$D$9,N($A75="Female")*101+Existing_Cohort!$B75+Existing_Cohort!AH$4-1,MATCH(AH$5, Mortality_Projection!$D$8:$BJ$8, 0)-1))</f>
        <v>103.22872252965168</v>
      </c>
      <c r="AI75" s="67">
        <f ca="1">AH75*(1-OFFSET(Mortality_Projection!$D$9,N($A75="Female")*101+Existing_Cohort!$B75+Existing_Cohort!AI$4-1,MATCH(AI$5, Mortality_Projection!$D$8:$BJ$8, 0)-1))</f>
        <v>71.392731911995156</v>
      </c>
      <c r="AJ75" s="67">
        <f ca="1">AI75*(1-OFFSET(Mortality_Projection!$D$9,N($A75="Female")*101+Existing_Cohort!$B75+Existing_Cohort!AJ$4-1,MATCH(AJ$5, Mortality_Projection!$D$8:$BJ$8, 0)-1))</f>
        <v>71.362513201993892</v>
      </c>
      <c r="AK75" s="67">
        <f ca="1">AJ75*(1-OFFSET(Mortality_Projection!$D$9,N($A75="Female")*101+Existing_Cohort!$B75+Existing_Cohort!AK$4-1,MATCH(AK$5, Mortality_Projection!$D$8:$BJ$8, 0)-1))</f>
        <v>71.340552719229819</v>
      </c>
      <c r="AL75" s="67">
        <f ca="1">AK75*(1-OFFSET(Mortality_Projection!$D$9,N($A75="Female")*101+Existing_Cohort!$B75+Existing_Cohort!AL$4-1,MATCH(AL$5, Mortality_Projection!$D$8:$BJ$8, 0)-1))</f>
        <v>71.324514728859654</v>
      </c>
      <c r="AM75" s="67">
        <f ca="1">AL75*(1-OFFSET(Mortality_Projection!$D$9,N($A75="Female")*101+Existing_Cohort!$B75+Existing_Cohort!AM$4-1,MATCH(AM$5, Mortality_Projection!$D$8:$BJ$8, 0)-1))</f>
        <v>71.312474380782334</v>
      </c>
      <c r="AN75" s="67">
        <f ca="1">AM75*(1-OFFSET(Mortality_Projection!$D$9,N($A75="Female")*101+Existing_Cohort!$B75+Existing_Cohort!AN$4-1,MATCH(AN$5, Mortality_Projection!$D$8:$BJ$8, 0)-1))</f>
        <v>71.303038151851439</v>
      </c>
      <c r="AO75" s="67">
        <f ca="1">AN75*(1-OFFSET(Mortality_Projection!$D$9,N($A75="Female")*101+Existing_Cohort!$B75+Existing_Cohort!AO$4-1,MATCH(AO$5, Mortality_Projection!$D$8:$BJ$8, 0)-1))</f>
        <v>71.295227800788439</v>
      </c>
      <c r="AP75" s="67">
        <f ca="1">AO75*(1-OFFSET(Mortality_Projection!$D$9,N($A75="Female")*101+Existing_Cohort!$B75+Existing_Cohort!AP$4-1,MATCH(AP$5, Mortality_Projection!$D$8:$BJ$8, 0)-1))</f>
        <v>71.288461722762264</v>
      </c>
      <c r="AQ75" s="67">
        <f ca="1">AP75*(1-OFFSET(Mortality_Projection!$D$9,N($A75="Female")*101+Existing_Cohort!$B75+Existing_Cohort!AQ$4-1,MATCH(AQ$5, Mortality_Projection!$D$8:$BJ$8, 0)-1))</f>
        <v>71.282312690712544</v>
      </c>
      <c r="AR75" s="67">
        <f ca="1">AQ75*(1-OFFSET(Mortality_Projection!$D$9,N($A75="Female")*101+Existing_Cohort!$B75+Existing_Cohort!AR$4-1,MATCH(AR$5, Mortality_Projection!$D$8:$BJ$8, 0)-1))</f>
        <v>71.276412350656898</v>
      </c>
      <c r="AS75" s="67">
        <f ca="1">AR75*(1-OFFSET(Mortality_Projection!$D$9,N($A75="Female")*101+Existing_Cohort!$B75+Existing_Cohort!AS$4-1,MATCH(AS$5, Mortality_Projection!$D$8:$BJ$8, 0)-1))</f>
        <v>71.270448798343466</v>
      </c>
      <c r="AT75" s="67">
        <f ca="1">AS75*(1-OFFSET(Mortality_Projection!$D$9,N($A75="Female")*101+Existing_Cohort!$B75+Existing_Cohort!AT$4-1,MATCH(AT$5, Mortality_Projection!$D$8:$BJ$8, 0)-1))</f>
        <v>71.264164244335916</v>
      </c>
      <c r="AU75" s="67">
        <f ca="1">AT75*(1-OFFSET(Mortality_Projection!$D$9,N($A75="Female")*101+Existing_Cohort!$B75+Existing_Cohort!AU$4-1,MATCH(AU$5, Mortality_Projection!$D$8:$BJ$8, 0)-1))</f>
        <v>71.257438435966975</v>
      </c>
      <c r="AV75" s="67">
        <f ca="1">AU75*(1-OFFSET(Mortality_Projection!$D$9,N($A75="Female")*101+Existing_Cohort!$B75+Existing_Cohort!AV$4-1,MATCH(AV$5, Mortality_Projection!$D$8:$BJ$8, 0)-1))</f>
        <v>71.250155458481018</v>
      </c>
      <c r="AW75" s="67">
        <f ca="1">AV75*(1-OFFSET(Mortality_Projection!$D$9,N($A75="Female")*101+Existing_Cohort!$B75+Existing_Cohort!AW$4-1,MATCH(AW$5, Mortality_Projection!$D$8:$BJ$8, 0)-1))</f>
        <v>71.242245492634495</v>
      </c>
      <c r="AX75" s="67">
        <f ca="1">AW75*(1-OFFSET(Mortality_Projection!$D$9,N($A75="Female")*101+Existing_Cohort!$B75+Existing_Cohort!AX$4-1,MATCH(AX$5, Mortality_Projection!$D$8:$BJ$8, 0)-1))</f>
        <v>71.233724141105853</v>
      </c>
      <c r="AY75" s="67">
        <f ca="1">AX75*(1-OFFSET(Mortality_Projection!$D$9,N($A75="Female")*101+Existing_Cohort!$B75+Existing_Cohort!AY$4-1,MATCH(AY$5, Mortality_Projection!$D$8:$BJ$8, 0)-1))</f>
        <v>71.224688514844743</v>
      </c>
      <c r="AZ75" s="67">
        <f ca="1">AY75*(1-OFFSET(Mortality_Projection!$D$9,N($A75="Female")*101+Existing_Cohort!$B75+Existing_Cohort!AZ$4-1,MATCH(AZ$5, Mortality_Projection!$D$8:$BJ$8, 0)-1))</f>
        <v>71.215232602779196</v>
      </c>
      <c r="BA75" s="179">
        <f ca="1">AZ75*(1-OFFSET(Mortality_Projection!$D$9,N($A75="Female")*101+Existing_Cohort!$B75+Existing_Cohort!BA$4-1,MATCH(BA$5, Mortality_Projection!$D$8:$BJ$8, 0)-1))</f>
        <v>71.205447336146761</v>
      </c>
      <c r="BC75" s="67">
        <f t="shared" ca="1" si="24"/>
        <v>153.03176944451297</v>
      </c>
    </row>
    <row r="76" spans="1:55" x14ac:dyDescent="0.35">
      <c r="A76" s="159" t="s">
        <v>31</v>
      </c>
      <c r="B76">
        <f t="shared" si="25"/>
        <v>70</v>
      </c>
      <c r="C76" s="67">
        <f ca="1">OFFSET(HIST_CHN_Population_Males!$L$17,MATCH(Input!$D$4,HIST_CHN_Population_Males!$K$18:$K$89,0), $B76)</f>
        <v>5703.3635000000004</v>
      </c>
      <c r="D76" s="67">
        <f ca="1">C76*(1-OFFSET(Mortality_Projection!$D$9,N($A76="Female")*101+Existing_Cohort!$B76+Existing_Cohort!D$4-1,MATCH(D$5, Mortality_Projection!$D$8:$BJ$8, 0)-1))</f>
        <v>5548.352881330974</v>
      </c>
      <c r="E76" s="67">
        <f ca="1">D76*(1-OFFSET(Mortality_Projection!$D$9,N($A76="Female")*101+Existing_Cohort!$B76+Existing_Cohort!E$4-1,MATCH(E$5, Mortality_Projection!$D$8:$BJ$8, 0)-1))</f>
        <v>5380.4769223630929</v>
      </c>
      <c r="F76" s="67">
        <f ca="1">E76*(1-OFFSET(Mortality_Projection!$D$9,N($A76="Female")*101+Existing_Cohort!$B76+Existing_Cohort!F$4-1,MATCH(F$5, Mortality_Projection!$D$8:$BJ$8, 0)-1))</f>
        <v>5199.4558198568984</v>
      </c>
      <c r="G76" s="67">
        <f ca="1">F76*(1-OFFSET(Mortality_Projection!$D$9,N($A76="Female")*101+Existing_Cohort!$B76+Existing_Cohort!G$4-1,MATCH(G$5, Mortality_Projection!$D$8:$BJ$8, 0)-1))</f>
        <v>5005.3239323384096</v>
      </c>
      <c r="H76" s="67">
        <f ca="1">G76*(1-OFFSET(Mortality_Projection!$D$9,N($A76="Female")*101+Existing_Cohort!$B76+Existing_Cohort!H$4-1,MATCH(H$5, Mortality_Projection!$D$8:$BJ$8, 0)-1))</f>
        <v>4798.4289279156119</v>
      </c>
      <c r="I76" s="67">
        <f ca="1">H76*(1-OFFSET(Mortality_Projection!$D$9,N($A76="Female")*101+Existing_Cohort!$B76+Existing_Cohort!I$4-1,MATCH(I$5, Mortality_Projection!$D$8:$BJ$8, 0)-1))</f>
        <v>4579.4237240294333</v>
      </c>
      <c r="J76" s="67">
        <f ca="1">I76*(1-OFFSET(Mortality_Projection!$D$9,N($A76="Female")*101+Existing_Cohort!$B76+Existing_Cohort!J$4-1,MATCH(J$5, Mortality_Projection!$D$8:$BJ$8, 0)-1))</f>
        <v>4349.2308596063131</v>
      </c>
      <c r="K76" s="67">
        <f ca="1">J76*(1-OFFSET(Mortality_Projection!$D$9,N($A76="Female")*101+Existing_Cohort!$B76+Existing_Cohort!K$4-1,MATCH(K$5, Mortality_Projection!$D$8:$BJ$8, 0)-1))</f>
        <v>4109.0169616528583</v>
      </c>
      <c r="L76" s="67">
        <f ca="1">K76*(1-OFFSET(Mortality_Projection!$D$9,N($A76="Female")*101+Existing_Cohort!$B76+Existing_Cohort!L$4-1,MATCH(L$5, Mortality_Projection!$D$8:$BJ$8, 0)-1))</f>
        <v>3860.1826899282842</v>
      </c>
      <c r="M76" s="67">
        <f ca="1">L76*(1-OFFSET(Mortality_Projection!$D$9,N($A76="Female")*101+Existing_Cohort!$B76+Existing_Cohort!M$4-1,MATCH(M$5, Mortality_Projection!$D$8:$BJ$8, 0)-1))</f>
        <v>3604.3550107855881</v>
      </c>
      <c r="N76" s="67">
        <f ca="1">M76*(1-OFFSET(Mortality_Projection!$D$9,N($A76="Female")*101+Existing_Cohort!$B76+Existing_Cohort!N$4-1,MATCH(N$5, Mortality_Projection!$D$8:$BJ$8, 0)-1))</f>
        <v>3343.4103333685098</v>
      </c>
      <c r="O76" s="67">
        <f ca="1">N76*(1-OFFSET(Mortality_Projection!$D$9,N($A76="Female")*101+Existing_Cohort!$B76+Existing_Cohort!O$4-1,MATCH(O$5, Mortality_Projection!$D$8:$BJ$8, 0)-1))</f>
        <v>3079.4631382572916</v>
      </c>
      <c r="P76" s="67">
        <f ca="1">O76*(1-OFFSET(Mortality_Projection!$D$9,N($A76="Female")*101+Existing_Cohort!$B76+Existing_Cohort!P$4-1,MATCH(P$5, Mortality_Projection!$D$8:$BJ$8, 0)-1))</f>
        <v>2814.8580934666238</v>
      </c>
      <c r="Q76" s="67">
        <f ca="1">P76*(1-OFFSET(Mortality_Projection!$D$9,N($A76="Female")*101+Existing_Cohort!$B76+Existing_Cohort!Q$4-1,MATCH(Q$5, Mortality_Projection!$D$8:$BJ$8, 0)-1))</f>
        <v>2552.1035141469083</v>
      </c>
      <c r="R76" s="67">
        <f ca="1">Q76*(1-OFFSET(Mortality_Projection!$D$9,N($A76="Female")*101+Existing_Cohort!$B76+Existing_Cohort!R$4-1,MATCH(R$5, Mortality_Projection!$D$8:$BJ$8, 0)-1))</f>
        <v>2293.7992415481754</v>
      </c>
      <c r="S76" s="67">
        <f ca="1">R76*(1-OFFSET(Mortality_Projection!$D$9,N($A76="Female")*101+Existing_Cohort!$B76+Existing_Cohort!S$4-1,MATCH(S$5, Mortality_Projection!$D$8:$BJ$8, 0)-1))</f>
        <v>2042.521739213676</v>
      </c>
      <c r="T76" s="67">
        <f ca="1">S76*(1-OFFSET(Mortality_Projection!$D$9,N($A76="Female")*101+Existing_Cohort!$B76+Existing_Cohort!T$4-1,MATCH(T$5, Mortality_Projection!$D$8:$BJ$8, 0)-1))</f>
        <v>1800.7256961987748</v>
      </c>
      <c r="U76" s="67">
        <f ca="1">T76*(1-OFFSET(Mortality_Projection!$D$9,N($A76="Female")*101+Existing_Cohort!$B76+Existing_Cohort!U$4-1,MATCH(U$5, Mortality_Projection!$D$8:$BJ$8, 0)-1))</f>
        <v>1570.6608457350646</v>
      </c>
      <c r="V76" s="67">
        <f ca="1">U76*(1-OFFSET(Mortality_Projection!$D$9,N($A76="Female")*101+Existing_Cohort!$B76+Existing_Cohort!V$4-1,MATCH(V$5, Mortality_Projection!$D$8:$BJ$8, 0)-1))</f>
        <v>1354.2996975488406</v>
      </c>
      <c r="W76" s="67">
        <f ca="1">V76*(1-OFFSET(Mortality_Projection!$D$9,N($A76="Female")*101+Existing_Cohort!$B76+Existing_Cohort!W$4-1,MATCH(W$5, Mortality_Projection!$D$8:$BJ$8, 0)-1))</f>
        <v>1153.2994095612189</v>
      </c>
      <c r="X76" s="67">
        <f ca="1">W76*(1-OFFSET(Mortality_Projection!$D$9,N($A76="Female")*101+Existing_Cohort!$B76+Existing_Cohort!X$4-1,MATCH(X$5, Mortality_Projection!$D$8:$BJ$8, 0)-1))</f>
        <v>968.9754440528344</v>
      </c>
      <c r="Y76" s="67">
        <f ca="1">X76*(1-OFFSET(Mortality_Projection!$D$9,N($A76="Female")*101+Existing_Cohort!$B76+Existing_Cohort!Y$4-1,MATCH(Y$5, Mortality_Projection!$D$8:$BJ$8, 0)-1))</f>
        <v>802.28755482992358</v>
      </c>
      <c r="Z76" s="67">
        <f ca="1">Y76*(1-OFFSET(Mortality_Projection!$D$9,N($A76="Female")*101+Existing_Cohort!$B76+Existing_Cohort!Z$4-1,MATCH(Z$5, Mortality_Projection!$D$8:$BJ$8, 0)-1))</f>
        <v>653.82307609334566</v>
      </c>
      <c r="AA76" s="67">
        <f ca="1">Z76*(1-OFFSET(Mortality_Projection!$D$9,N($A76="Female")*101+Existing_Cohort!$B76+Existing_Cohort!AA$4-1,MATCH(AA$5, Mortality_Projection!$D$8:$BJ$8, 0)-1))</f>
        <v>523.77790246620839</v>
      </c>
      <c r="AB76" s="67">
        <f ca="1">AA76*(1-OFFSET(Mortality_Projection!$D$9,N($A76="Female")*101+Existing_Cohort!$B76+Existing_Cohort!AB$4-1,MATCH(AB$5, Mortality_Projection!$D$8:$BJ$8, 0)-1))</f>
        <v>411.93577895088924</v>
      </c>
      <c r="AC76" s="67">
        <f ca="1">AB76*(1-OFFSET(Mortality_Projection!$D$9,N($A76="Female")*101+Existing_Cohort!$B76+Existing_Cohort!AC$4-1,MATCH(AC$5, Mortality_Projection!$D$8:$BJ$8, 0)-1))</f>
        <v>317.65865440958549</v>
      </c>
      <c r="AD76" s="67">
        <f ca="1">AC76*(1-OFFSET(Mortality_Projection!$D$9,N($A76="Female")*101+Existing_Cohort!$B76+Existing_Cohort!AD$4-1,MATCH(AD$5, Mortality_Projection!$D$8:$BJ$8, 0)-1))</f>
        <v>239.89715023194711</v>
      </c>
      <c r="AE76" s="67">
        <f ca="1">AD76*(1-OFFSET(Mortality_Projection!$D$9,N($A76="Female")*101+Existing_Cohort!$B76+Existing_Cohort!AE$4-1,MATCH(AE$5, Mortality_Projection!$D$8:$BJ$8, 0)-1))</f>
        <v>177.23567109509338</v>
      </c>
      <c r="AF76" s="67">
        <f ca="1">AE76*(1-OFFSET(Mortality_Projection!$D$9,N($A76="Female")*101+Existing_Cohort!$B76+Existing_Cohort!AF$4-1,MATCH(AF$5, Mortality_Projection!$D$8:$BJ$8, 0)-1))</f>
        <v>127.97283889029985</v>
      </c>
      <c r="AG76" s="67">
        <f ca="1">AF76*(1-OFFSET(Mortality_Projection!$D$9,N($A76="Female")*101+Existing_Cohort!$B76+Existing_Cohort!AG$4-1,MATCH(AG$5, Mortality_Projection!$D$8:$BJ$8, 0)-1))</f>
        <v>90.231122659465328</v>
      </c>
      <c r="AH76" s="67">
        <f ca="1">AG76*(1-OFFSET(Mortality_Projection!$D$9,N($A76="Female")*101+Existing_Cohort!$B76+Existing_Cohort!AH$4-1,MATCH(AH$5, Mortality_Projection!$D$8:$BJ$8, 0)-1))</f>
        <v>62.079884405574731</v>
      </c>
      <c r="AI76" s="67">
        <f ca="1">AH76*(1-OFFSET(Mortality_Projection!$D$9,N($A76="Female")*101+Existing_Cohort!$B76+Existing_Cohort!AI$4-1,MATCH(AI$5, Mortality_Projection!$D$8:$BJ$8, 0)-1))</f>
        <v>62.053301885784677</v>
      </c>
      <c r="AJ76" s="67">
        <f ca="1">AI76*(1-OFFSET(Mortality_Projection!$D$9,N($A76="Female")*101+Existing_Cohort!$B76+Existing_Cohort!AJ$4-1,MATCH(AJ$5, Mortality_Projection!$D$8:$BJ$8, 0)-1))</f>
        <v>62.033983983339169</v>
      </c>
      <c r="AK76" s="67">
        <f ca="1">AJ76*(1-OFFSET(Mortality_Projection!$D$9,N($A76="Female")*101+Existing_Cohort!$B76+Existing_Cohort!AK$4-1,MATCH(AK$5, Mortality_Projection!$D$8:$BJ$8, 0)-1))</f>
        <v>62.019875949959498</v>
      </c>
      <c r="AL76" s="67">
        <f ca="1">AK76*(1-OFFSET(Mortality_Projection!$D$9,N($A76="Female")*101+Existing_Cohort!$B76+Existing_Cohort!AL$4-1,MATCH(AL$5, Mortality_Projection!$D$8:$BJ$8, 0)-1))</f>
        <v>62.009284523958215</v>
      </c>
      <c r="AM76" s="67">
        <f ca="1">AL76*(1-OFFSET(Mortality_Projection!$D$9,N($A76="Female")*101+Existing_Cohort!$B76+Existing_Cohort!AM$4-1,MATCH(AM$5, Mortality_Projection!$D$8:$BJ$8, 0)-1))</f>
        <v>62.000983856610517</v>
      </c>
      <c r="AN76" s="67">
        <f ca="1">AM76*(1-OFFSET(Mortality_Projection!$D$9,N($A76="Female")*101+Existing_Cohort!$B76+Existing_Cohort!AN$4-1,MATCH(AN$5, Mortality_Projection!$D$8:$BJ$8, 0)-1))</f>
        <v>61.994113418567665</v>
      </c>
      <c r="AO76" s="67">
        <f ca="1">AN76*(1-OFFSET(Mortality_Projection!$D$9,N($A76="Female")*101+Existing_Cohort!$B76+Existing_Cohort!AO$4-1,MATCH(AO$5, Mortality_Projection!$D$8:$BJ$8, 0)-1))</f>
        <v>61.988161591274384</v>
      </c>
      <c r="AP76" s="67">
        <f ca="1">AO76*(1-OFFSET(Mortality_Projection!$D$9,N($A76="Female")*101+Existing_Cohort!$B76+Existing_Cohort!AP$4-1,MATCH(AP$5, Mortality_Projection!$D$8:$BJ$8, 0)-1))</f>
        <v>61.982752558710985</v>
      </c>
      <c r="AQ76" s="67">
        <f ca="1">AP76*(1-OFFSET(Mortality_Projection!$D$9,N($A76="Female")*101+Existing_Cohort!$B76+Existing_Cohort!AQ$4-1,MATCH(AQ$5, Mortality_Projection!$D$8:$BJ$8, 0)-1))</f>
        <v>61.977562294746001</v>
      </c>
      <c r="AR76" s="67">
        <f ca="1">AQ76*(1-OFFSET(Mortality_Projection!$D$9,N($A76="Female")*101+Existing_Cohort!$B76+Existing_Cohort!AR$4-1,MATCH(AR$5, Mortality_Projection!$D$8:$BJ$8, 0)-1))</f>
        <v>61.97231643085091</v>
      </c>
      <c r="AS76" s="67">
        <f ca="1">AR76*(1-OFFSET(Mortality_Projection!$D$9,N($A76="Female")*101+Existing_Cohort!$B76+Existing_Cohort!AS$4-1,MATCH(AS$5, Mortality_Projection!$D$8:$BJ$8, 0)-1))</f>
        <v>61.96678820184588</v>
      </c>
      <c r="AT76" s="67">
        <f ca="1">AS76*(1-OFFSET(Mortality_Projection!$D$9,N($A76="Female")*101+Existing_Cohort!$B76+Existing_Cohort!AT$4-1,MATCH(AT$5, Mortality_Projection!$D$8:$BJ$8, 0)-1))</f>
        <v>61.96087182803219</v>
      </c>
      <c r="AU76" s="67">
        <f ca="1">AT76*(1-OFFSET(Mortality_Projection!$D$9,N($A76="Female")*101+Existing_Cohort!$B76+Existing_Cohort!AU$4-1,MATCH(AU$5, Mortality_Projection!$D$8:$BJ$8, 0)-1))</f>
        <v>61.954465346074215</v>
      </c>
      <c r="AV76" s="67">
        <f ca="1">AU76*(1-OFFSET(Mortality_Projection!$D$9,N($A76="Female")*101+Existing_Cohort!$B76+Existing_Cohort!AV$4-1,MATCH(AV$5, Mortality_Projection!$D$8:$BJ$8, 0)-1))</f>
        <v>61.947507341148302</v>
      </c>
      <c r="AW76" s="67">
        <f ca="1">AV76*(1-OFFSET(Mortality_Projection!$D$9,N($A76="Female")*101+Existing_Cohort!$B76+Existing_Cohort!AW$4-1,MATCH(AW$5, Mortality_Projection!$D$8:$BJ$8, 0)-1))</f>
        <v>61.940011540221242</v>
      </c>
      <c r="AX76" s="67">
        <f ca="1">AW76*(1-OFFSET(Mortality_Projection!$D$9,N($A76="Female")*101+Existing_Cohort!$B76+Existing_Cohort!AX$4-1,MATCH(AX$5, Mortality_Projection!$D$8:$BJ$8, 0)-1))</f>
        <v>61.932063368945997</v>
      </c>
      <c r="AY76" s="67">
        <f ca="1">AX76*(1-OFFSET(Mortality_Projection!$D$9,N($A76="Female")*101+Existing_Cohort!$B76+Existing_Cohort!AY$4-1,MATCH(AY$5, Mortality_Projection!$D$8:$BJ$8, 0)-1))</f>
        <v>61.923745506346734</v>
      </c>
      <c r="AZ76" s="67">
        <f ca="1">AY76*(1-OFFSET(Mortality_Projection!$D$9,N($A76="Female")*101+Existing_Cohort!$B76+Existing_Cohort!AZ$4-1,MATCH(AZ$5, Mortality_Projection!$D$8:$BJ$8, 0)-1))</f>
        <v>61.915137941359646</v>
      </c>
      <c r="BA76" s="179">
        <f ca="1">AZ76*(1-OFFSET(Mortality_Projection!$D$9,N($A76="Female")*101+Existing_Cohort!$B76+Existing_Cohort!BA$4-1,MATCH(BA$5, Mortality_Projection!$D$8:$BJ$8, 0)-1))</f>
        <v>61.906283305461365</v>
      </c>
      <c r="BC76" s="67">
        <f t="shared" ca="1" si="24"/>
        <v>155.01061866902637</v>
      </c>
    </row>
    <row r="77" spans="1:55" x14ac:dyDescent="0.35">
      <c r="A77" s="159" t="s">
        <v>31</v>
      </c>
      <c r="B77">
        <f t="shared" si="25"/>
        <v>71</v>
      </c>
      <c r="C77" s="67">
        <f ca="1">OFFSET(HIST_CHN_Population_Males!$L$17,MATCH(Input!$D$4,HIST_CHN_Population_Males!$K$18:$K$89,0), $B77)</f>
        <v>5170.2759999999998</v>
      </c>
      <c r="D77" s="67">
        <f ca="1">C77*(1-OFFSET(Mortality_Projection!$D$9,N($A77="Female")*101+Existing_Cohort!$B77+Existing_Cohort!D$4-1,MATCH(D$5, Mortality_Projection!$D$8:$BJ$8, 0)-1))</f>
        <v>5012.0195260179098</v>
      </c>
      <c r="E77" s="67">
        <f ca="1">D77*(1-OFFSET(Mortality_Projection!$D$9,N($A77="Female")*101+Existing_Cohort!$B77+Existing_Cohort!E$4-1,MATCH(E$5, Mortality_Projection!$D$8:$BJ$8, 0)-1))</f>
        <v>4841.4330831343186</v>
      </c>
      <c r="F77" s="67">
        <f ca="1">E77*(1-OFFSET(Mortality_Projection!$D$9,N($A77="Female")*101+Existing_Cohort!$B77+Existing_Cohort!F$4-1,MATCH(F$5, Mortality_Projection!$D$8:$BJ$8, 0)-1))</f>
        <v>4658.5657022690521</v>
      </c>
      <c r="G77" s="67">
        <f ca="1">F77*(1-OFFSET(Mortality_Projection!$D$9,N($A77="Female")*101+Existing_Cohort!$B77+Existing_Cohort!G$4-1,MATCH(G$5, Mortality_Projection!$D$8:$BJ$8, 0)-1))</f>
        <v>4463.7637223380952</v>
      </c>
      <c r="H77" s="67">
        <f ca="1">G77*(1-OFFSET(Mortality_Projection!$D$9,N($A77="Female")*101+Existing_Cohort!$B77+Existing_Cohort!H$4-1,MATCH(H$5, Mortality_Projection!$D$8:$BJ$8, 0)-1))</f>
        <v>4257.6628203419577</v>
      </c>
      <c r="I77" s="67">
        <f ca="1">H77*(1-OFFSET(Mortality_Projection!$D$9,N($A77="Female")*101+Existing_Cohort!$B77+Existing_Cohort!I$4-1,MATCH(I$5, Mortality_Projection!$D$8:$BJ$8, 0)-1))</f>
        <v>4041.1539874628647</v>
      </c>
      <c r="J77" s="67">
        <f ca="1">I77*(1-OFFSET(Mortality_Projection!$D$9,N($A77="Female")*101+Existing_Cohort!$B77+Existing_Cohort!J$4-1,MATCH(J$5, Mortality_Projection!$D$8:$BJ$8, 0)-1))</f>
        <v>3815.3589485473481</v>
      </c>
      <c r="K77" s="67">
        <f ca="1">J77*(1-OFFSET(Mortality_Projection!$D$9,N($A77="Female")*101+Existing_Cohort!$B77+Existing_Cohort!K$4-1,MATCH(K$5, Mortality_Projection!$D$8:$BJ$8, 0)-1))</f>
        <v>3581.6200516653134</v>
      </c>
      <c r="L77" s="67">
        <f ca="1">K77*(1-OFFSET(Mortality_Projection!$D$9,N($A77="Female")*101+Existing_Cohort!$B77+Existing_Cohort!L$4-1,MATCH(L$5, Mortality_Projection!$D$8:$BJ$8, 0)-1))</f>
        <v>3341.4922134051899</v>
      </c>
      <c r="M77" s="67">
        <f ca="1">L77*(1-OFFSET(Mortality_Projection!$D$9,N($A77="Female")*101+Existing_Cohort!$B77+Existing_Cohort!M$4-1,MATCH(M$5, Mortality_Projection!$D$8:$BJ$8, 0)-1))</f>
        <v>3096.7636491297976</v>
      </c>
      <c r="N77" s="67">
        <f ca="1">M77*(1-OFFSET(Mortality_Projection!$D$9,N($A77="Female")*101+Existing_Cohort!$B77+Existing_Cohort!N$4-1,MATCH(N$5, Mortality_Projection!$D$8:$BJ$8, 0)-1))</f>
        <v>2849.4439225782639</v>
      </c>
      <c r="O77" s="67">
        <f ca="1">N77*(1-OFFSET(Mortality_Projection!$D$9,N($A77="Female")*101+Existing_Cohort!$B77+Existing_Cohort!O$4-1,MATCH(O$5, Mortality_Projection!$D$8:$BJ$8, 0)-1))</f>
        <v>2601.7550189364588</v>
      </c>
      <c r="P77" s="67">
        <f ca="1">O77*(1-OFFSET(Mortality_Projection!$D$9,N($A77="Female")*101+Existing_Cohort!$B77+Existing_Cohort!P$4-1,MATCH(P$5, Mortality_Projection!$D$8:$BJ$8, 0)-1))</f>
        <v>2356.0672618624412</v>
      </c>
      <c r="Q77" s="67">
        <f ca="1">P77*(1-OFFSET(Mortality_Projection!$D$9,N($A77="Female")*101+Existing_Cohort!$B77+Existing_Cohort!Q$4-1,MATCH(Q$5, Mortality_Projection!$D$8:$BJ$8, 0)-1))</f>
        <v>2114.8300416767543</v>
      </c>
      <c r="R77" s="67">
        <f ca="1">Q77*(1-OFFSET(Mortality_Projection!$D$9,N($A77="Female")*101+Existing_Cohort!$B77+Existing_Cohort!R$4-1,MATCH(R$5, Mortality_Projection!$D$8:$BJ$8, 0)-1))</f>
        <v>1880.4627512016223</v>
      </c>
      <c r="S77" s="67">
        <f ca="1">R77*(1-OFFSET(Mortality_Projection!$D$9,N($A77="Female")*101+Existing_Cohort!$B77+Existing_Cohort!S$4-1,MATCH(S$5, Mortality_Projection!$D$8:$BJ$8, 0)-1))</f>
        <v>1655.2616222418394</v>
      </c>
      <c r="T77" s="67">
        <f ca="1">S77*(1-OFFSET(Mortality_Projection!$D$9,N($A77="Female")*101+Existing_Cohort!$B77+Existing_Cohort!T$4-1,MATCH(T$5, Mortality_Projection!$D$8:$BJ$8, 0)-1))</f>
        <v>1441.3212820247982</v>
      </c>
      <c r="U77" s="67">
        <f ca="1">T77*(1-OFFSET(Mortality_Projection!$D$9,N($A77="Female")*101+Existing_Cohort!$B77+Existing_Cohort!U$4-1,MATCH(U$5, Mortality_Projection!$D$8:$BJ$8, 0)-1))</f>
        <v>1240.4670505546078</v>
      </c>
      <c r="V77" s="67">
        <f ca="1">U77*(1-OFFSET(Mortality_Projection!$D$9,N($A77="Female")*101+Existing_Cohort!$B77+Existing_Cohort!V$4-1,MATCH(V$5, Mortality_Projection!$D$8:$BJ$8, 0)-1))</f>
        <v>1054.2195481568228</v>
      </c>
      <c r="W77" s="67">
        <f ca="1">V77*(1-OFFSET(Mortality_Projection!$D$9,N($A77="Female")*101+Existing_Cohort!$B77+Existing_Cohort!W$4-1,MATCH(W$5, Mortality_Projection!$D$8:$BJ$8, 0)-1))</f>
        <v>883.77067799511155</v>
      </c>
      <c r="X77" s="67">
        <f ca="1">W77*(1-OFFSET(Mortality_Projection!$D$9,N($A77="Female")*101+Existing_Cohort!$B77+Existing_Cohort!X$4-1,MATCH(X$5, Mortality_Projection!$D$8:$BJ$8, 0)-1))</f>
        <v>729.97143758045809</v>
      </c>
      <c r="Y77" s="67">
        <f ca="1">X77*(1-OFFSET(Mortality_Projection!$D$9,N($A77="Female")*101+Existing_Cohort!$B77+Existing_Cohort!Y$4-1,MATCH(Y$5, Mortality_Projection!$D$8:$BJ$8, 0)-1))</f>
        <v>593.31764286636985</v>
      </c>
      <c r="Z77" s="67">
        <f ca="1">Y77*(1-OFFSET(Mortality_Projection!$D$9,N($A77="Female")*101+Existing_Cohort!$B77+Existing_Cohort!Z$4-1,MATCH(Z$5, Mortality_Projection!$D$8:$BJ$8, 0)-1))</f>
        <v>473.93406692585637</v>
      </c>
      <c r="AA77" s="67">
        <f ca="1">Z77*(1-OFFSET(Mortality_Projection!$D$9,N($A77="Female")*101+Existing_Cohort!$B77+Existing_Cohort!AA$4-1,MATCH(AA$5, Mortality_Projection!$D$8:$BJ$8, 0)-1))</f>
        <v>371.55775364298711</v>
      </c>
      <c r="AB77" s="67">
        <f ca="1">AA77*(1-OFFSET(Mortality_Projection!$D$9,N($A77="Female")*101+Existing_Cohort!$B77+Existing_Cohort!AB$4-1,MATCH(AB$5, Mortality_Projection!$D$8:$BJ$8, 0)-1))</f>
        <v>285.53239964573663</v>
      </c>
      <c r="AC77" s="67">
        <f ca="1">AB77*(1-OFFSET(Mortality_Projection!$D$9,N($A77="Female")*101+Existing_Cohort!$B77+Existing_Cohort!AC$4-1,MATCH(AC$5, Mortality_Projection!$D$8:$BJ$8, 0)-1))</f>
        <v>214.82209922332288</v>
      </c>
      <c r="AD77" s="67">
        <f ca="1">AC77*(1-OFFSET(Mortality_Projection!$D$9,N($A77="Female")*101+Existing_Cohort!$B77+Existing_Cohort!AD$4-1,MATCH(AD$5, Mortality_Projection!$D$8:$BJ$8, 0)-1))</f>
        <v>158.05746603188339</v>
      </c>
      <c r="AE77" s="67">
        <f ca="1">AD77*(1-OFFSET(Mortality_Projection!$D$9,N($A77="Female")*101+Existing_Cohort!$B77+Existing_Cohort!AE$4-1,MATCH(AE$5, Mortality_Projection!$D$8:$BJ$8, 0)-1))</f>
        <v>113.61413683724489</v>
      </c>
      <c r="AF77" s="67">
        <f ca="1">AE77*(1-OFFSET(Mortality_Projection!$D$9,N($A77="Female")*101+Existing_Cohort!$B77+Existing_Cohort!AF$4-1,MATCH(AF$5, Mortality_Projection!$D$8:$BJ$8, 0)-1))</f>
        <v>79.717271313203298</v>
      </c>
      <c r="AG77" s="67">
        <f ca="1">AF77*(1-OFFSET(Mortality_Projection!$D$9,N($A77="Female")*101+Existing_Cohort!$B77+Existing_Cohort!AG$4-1,MATCH(AG$5, Mortality_Projection!$D$8:$BJ$8, 0)-1))</f>
        <v>54.556908903174069</v>
      </c>
      <c r="AH77" s="67">
        <f ca="1">AG77*(1-OFFSET(Mortality_Projection!$D$9,N($A77="Female")*101+Existing_Cohort!$B77+Existing_Cohort!AH$4-1,MATCH(AH$5, Mortality_Projection!$D$8:$BJ$8, 0)-1))</f>
        <v>54.533275931815517</v>
      </c>
      <c r="AI77" s="67">
        <f ca="1">AH77*(1-OFFSET(Mortality_Projection!$D$9,N($A77="Female")*101+Existing_Cohort!$B77+Existing_Cohort!AI$4-1,MATCH(AI$5, Mortality_Projection!$D$8:$BJ$8, 0)-1))</f>
        <v>54.516101594561214</v>
      </c>
      <c r="AJ77" s="67">
        <f ca="1">AI77*(1-OFFSET(Mortality_Projection!$D$9,N($A77="Female")*101+Existing_Cohort!$B77+Existing_Cohort!AJ$4-1,MATCH(AJ$5, Mortality_Projection!$D$8:$BJ$8, 0)-1))</f>
        <v>54.503559071058149</v>
      </c>
      <c r="AK77" s="67">
        <f ca="1">AJ77*(1-OFFSET(Mortality_Projection!$D$9,N($A77="Female")*101+Existing_Cohort!$B77+Existing_Cohort!AK$4-1,MATCH(AK$5, Mortality_Projection!$D$8:$BJ$8, 0)-1))</f>
        <v>54.494142956535327</v>
      </c>
      <c r="AL77" s="67">
        <f ca="1">AK77*(1-OFFSET(Mortality_Projection!$D$9,N($A77="Female")*101+Existing_Cohort!$B77+Existing_Cohort!AL$4-1,MATCH(AL$5, Mortality_Projection!$D$8:$BJ$8, 0)-1))</f>
        <v>54.486763413965633</v>
      </c>
      <c r="AM77" s="67">
        <f ca="1">AL77*(1-OFFSET(Mortality_Projection!$D$9,N($A77="Female")*101+Existing_Cohort!$B77+Existing_Cohort!AM$4-1,MATCH(AM$5, Mortality_Projection!$D$8:$BJ$8, 0)-1))</f>
        <v>54.480655397716063</v>
      </c>
      <c r="AN77" s="67">
        <f ca="1">AM77*(1-OFFSET(Mortality_Projection!$D$9,N($A77="Female")*101+Existing_Cohort!$B77+Existing_Cohort!AN$4-1,MATCH(AN$5, Mortality_Projection!$D$8:$BJ$8, 0)-1))</f>
        <v>54.475364059562068</v>
      </c>
      <c r="AO77" s="67">
        <f ca="1">AN77*(1-OFFSET(Mortality_Projection!$D$9,N($A77="Female")*101+Existing_Cohort!$B77+Existing_Cohort!AO$4-1,MATCH(AO$5, Mortality_Projection!$D$8:$BJ$8, 0)-1))</f>
        <v>54.470555286222684</v>
      </c>
      <c r="AP77" s="67">
        <f ca="1">AO77*(1-OFFSET(Mortality_Projection!$D$9,N($A77="Female")*101+Existing_Cohort!$B77+Existing_Cohort!AP$4-1,MATCH(AP$5, Mortality_Projection!$D$8:$BJ$8, 0)-1))</f>
        <v>54.465941008651349</v>
      </c>
      <c r="AQ77" s="67">
        <f ca="1">AP77*(1-OFFSET(Mortality_Projection!$D$9,N($A77="Female")*101+Existing_Cohort!$B77+Existing_Cohort!AQ$4-1,MATCH(AQ$5, Mortality_Projection!$D$8:$BJ$8, 0)-1))</f>
        <v>54.461277305862083</v>
      </c>
      <c r="AR77" s="67">
        <f ca="1">AQ77*(1-OFFSET(Mortality_Projection!$D$9,N($A77="Female")*101+Existing_Cohort!$B77+Existing_Cohort!AR$4-1,MATCH(AR$5, Mortality_Projection!$D$8:$BJ$8, 0)-1))</f>
        <v>54.456362578344105</v>
      </c>
      <c r="AS77" s="67">
        <f ca="1">AR77*(1-OFFSET(Mortality_Projection!$D$9,N($A77="Female")*101+Existing_Cohort!$B77+Existing_Cohort!AS$4-1,MATCH(AS$5, Mortality_Projection!$D$8:$BJ$8, 0)-1))</f>
        <v>54.451102786287109</v>
      </c>
      <c r="AT77" s="67">
        <f ca="1">AS77*(1-OFFSET(Mortality_Projection!$D$9,N($A77="Female")*101+Existing_Cohort!$B77+Existing_Cohort!AT$4-1,MATCH(AT$5, Mortality_Projection!$D$8:$BJ$8, 0)-1))</f>
        <v>54.445407283172429</v>
      </c>
      <c r="AU77" s="67">
        <f ca="1">AT77*(1-OFFSET(Mortality_Projection!$D$9,N($A77="Female")*101+Existing_Cohort!$B77+Existing_Cohort!AU$4-1,MATCH(AU$5, Mortality_Projection!$D$8:$BJ$8, 0)-1))</f>
        <v>54.439221471472173</v>
      </c>
      <c r="AV77" s="67">
        <f ca="1">AU77*(1-OFFSET(Mortality_Projection!$D$9,N($A77="Female")*101+Existing_Cohort!$B77+Existing_Cohort!AV$4-1,MATCH(AV$5, Mortality_Projection!$D$8:$BJ$8, 0)-1))</f>
        <v>54.432557556602653</v>
      </c>
      <c r="AW77" s="67">
        <f ca="1">AV77*(1-OFFSET(Mortality_Projection!$D$9,N($A77="Female")*101+Existing_Cohort!$B77+Existing_Cohort!AW$4-1,MATCH(AW$5, Mortality_Projection!$D$8:$BJ$8, 0)-1))</f>
        <v>54.425491485519402</v>
      </c>
      <c r="AX77" s="67">
        <f ca="1">AW77*(1-OFFSET(Mortality_Projection!$D$9,N($A77="Female")*101+Existing_Cohort!$B77+Existing_Cohort!AX$4-1,MATCH(AX$5, Mortality_Projection!$D$8:$BJ$8, 0)-1))</f>
        <v>54.418096763060788</v>
      </c>
      <c r="AY77" s="67">
        <f ca="1">AX77*(1-OFFSET(Mortality_Projection!$D$9,N($A77="Female")*101+Existing_Cohort!$B77+Existing_Cohort!AY$4-1,MATCH(AY$5, Mortality_Projection!$D$8:$BJ$8, 0)-1))</f>
        <v>54.410444502170719</v>
      </c>
      <c r="AZ77" s="67">
        <f ca="1">AY77*(1-OFFSET(Mortality_Projection!$D$9,N($A77="Female")*101+Existing_Cohort!$B77+Existing_Cohort!AZ$4-1,MATCH(AZ$5, Mortality_Projection!$D$8:$BJ$8, 0)-1))</f>
        <v>54.402572604079531</v>
      </c>
      <c r="BA77" s="179">
        <f ca="1">AZ77*(1-OFFSET(Mortality_Projection!$D$9,N($A77="Female")*101+Existing_Cohort!$B77+Existing_Cohort!BA$4-1,MATCH(BA$5, Mortality_Projection!$D$8:$BJ$8, 0)-1))</f>
        <v>54.394578783229647</v>
      </c>
      <c r="BC77" s="67">
        <f t="shared" ca="1" si="24"/>
        <v>158.25647398209003</v>
      </c>
    </row>
    <row r="78" spans="1:55" x14ac:dyDescent="0.35">
      <c r="A78" s="159" t="s">
        <v>31</v>
      </c>
      <c r="B78">
        <f t="shared" si="25"/>
        <v>72</v>
      </c>
      <c r="C78" s="67">
        <f ca="1">OFFSET(HIST_CHN_Population_Males!$L$17,MATCH(Input!$D$4,HIST_CHN_Population_Males!$K$18:$K$89,0), $B78)</f>
        <v>4543.6180000000004</v>
      </c>
      <c r="D78" s="67">
        <f ca="1">C78*(1-OFFSET(Mortality_Projection!$D$9,N($A78="Female")*101+Existing_Cohort!$B78+Existing_Cohort!D$4-1,MATCH(D$5, Mortality_Projection!$D$8:$BJ$8, 0)-1))</f>
        <v>4387.1747257990246</v>
      </c>
      <c r="E78" s="67">
        <f ca="1">D78*(1-OFFSET(Mortality_Projection!$D$9,N($A78="Female")*101+Existing_Cohort!$B78+Existing_Cohort!E$4-1,MATCH(E$5, Mortality_Projection!$D$8:$BJ$8, 0)-1))</f>
        <v>4219.5374600308114</v>
      </c>
      <c r="F78" s="67">
        <f ca="1">E78*(1-OFFSET(Mortality_Projection!$D$9,N($A78="Female")*101+Existing_Cohort!$B78+Existing_Cohort!F$4-1,MATCH(F$5, Mortality_Projection!$D$8:$BJ$8, 0)-1))</f>
        <v>4041.0411202982191</v>
      </c>
      <c r="G78" s="67">
        <f ca="1">F78*(1-OFFSET(Mortality_Projection!$D$9,N($A78="Female")*101+Existing_Cohort!$B78+Existing_Cohort!G$4-1,MATCH(G$5, Mortality_Projection!$D$8:$BJ$8, 0)-1))</f>
        <v>3852.2874999724936</v>
      </c>
      <c r="H78" s="67">
        <f ca="1">G78*(1-OFFSET(Mortality_Projection!$D$9,N($A78="Female")*101+Existing_Cohort!$B78+Existing_Cohort!H$4-1,MATCH(H$5, Mortality_Projection!$D$8:$BJ$8, 0)-1))</f>
        <v>3654.1136385900008</v>
      </c>
      <c r="I78" s="67">
        <f ca="1">H78*(1-OFFSET(Mortality_Projection!$D$9,N($A78="Female")*101+Existing_Cohort!$B78+Existing_Cohort!I$4-1,MATCH(I$5, Mortality_Projection!$D$8:$BJ$8, 0)-1))</f>
        <v>3447.5687881349822</v>
      </c>
      <c r="J78" s="67">
        <f ca="1">I78*(1-OFFSET(Mortality_Projection!$D$9,N($A78="Female")*101+Existing_Cohort!$B78+Existing_Cohort!J$4-1,MATCH(J$5, Mortality_Projection!$D$8:$BJ$8, 0)-1))</f>
        <v>3233.9045423678003</v>
      </c>
      <c r="K78" s="67">
        <f ca="1">J78*(1-OFFSET(Mortality_Projection!$D$9,N($A78="Female")*101+Existing_Cohort!$B78+Existing_Cohort!K$4-1,MATCH(K$5, Mortality_Projection!$D$8:$BJ$8, 0)-1))</f>
        <v>3014.5667231752941</v>
      </c>
      <c r="L78" s="67">
        <f ca="1">K78*(1-OFFSET(Mortality_Projection!$D$9,N($A78="Female")*101+Existing_Cohort!$B78+Existing_Cohort!L$4-1,MATCH(L$5, Mortality_Projection!$D$8:$BJ$8, 0)-1))</f>
        <v>2791.2133909677009</v>
      </c>
      <c r="M78" s="67">
        <f ca="1">L78*(1-OFFSET(Mortality_Projection!$D$9,N($A78="Female")*101+Existing_Cohort!$B78+Existing_Cohort!M$4-1,MATCH(M$5, Mortality_Projection!$D$8:$BJ$8, 0)-1))</f>
        <v>2565.7027374400373</v>
      </c>
      <c r="N78" s="67">
        <f ca="1">M78*(1-OFFSET(Mortality_Projection!$D$9,N($A78="Female")*101+Existing_Cohort!$B78+Existing_Cohort!N$4-1,MATCH(N$5, Mortality_Projection!$D$8:$BJ$8, 0)-1))</f>
        <v>2340.0835138944458</v>
      </c>
      <c r="O78" s="67">
        <f ca="1">N78*(1-OFFSET(Mortality_Projection!$D$9,N($A78="Female")*101+Existing_Cohort!$B78+Existing_Cohort!O$4-1,MATCH(O$5, Mortality_Projection!$D$8:$BJ$8, 0)-1))</f>
        <v>2116.5349944491149</v>
      </c>
      <c r="P78" s="67">
        <f ca="1">O78*(1-OFFSET(Mortality_Projection!$D$9,N($A78="Female")*101+Existing_Cohort!$B78+Existing_Cohort!P$4-1,MATCH(P$5, Mortality_Projection!$D$8:$BJ$8, 0)-1))</f>
        <v>1897.302255101411</v>
      </c>
      <c r="Q78" s="67">
        <f ca="1">P78*(1-OFFSET(Mortality_Projection!$D$9,N($A78="Female")*101+Existing_Cohort!$B78+Existing_Cohort!Q$4-1,MATCH(Q$5, Mortality_Projection!$D$8:$BJ$8, 0)-1))</f>
        <v>1684.5954534584148</v>
      </c>
      <c r="R78" s="67">
        <f ca="1">Q78*(1-OFFSET(Mortality_Projection!$D$9,N($A78="Female")*101+Existing_Cohort!$B78+Existing_Cohort!R$4-1,MATCH(R$5, Mortality_Projection!$D$8:$BJ$8, 0)-1))</f>
        <v>1480.5040187122465</v>
      </c>
      <c r="S78" s="67">
        <f ca="1">R78*(1-OFFSET(Mortality_Projection!$D$9,N($A78="Female")*101+Existing_Cohort!$B78+Existing_Cohort!S$4-1,MATCH(S$5, Mortality_Projection!$D$8:$BJ$8, 0)-1))</f>
        <v>1286.9247017547584</v>
      </c>
      <c r="T78" s="67">
        <f ca="1">S78*(1-OFFSET(Mortality_Projection!$D$9,N($A78="Female")*101+Existing_Cohort!$B78+Existing_Cohort!T$4-1,MATCH(T$5, Mortality_Projection!$D$8:$BJ$8, 0)-1))</f>
        <v>1105.4999031619388</v>
      </c>
      <c r="U78" s="67">
        <f ca="1">T78*(1-OFFSET(Mortality_Projection!$D$9,N($A78="Female")*101+Existing_Cohort!$B78+Existing_Cohort!U$4-1,MATCH(U$5, Mortality_Projection!$D$8:$BJ$8, 0)-1))</f>
        <v>937.58576692184135</v>
      </c>
      <c r="V78" s="67">
        <f ca="1">U78*(1-OFFSET(Mortality_Projection!$D$9,N($A78="Female")*101+Existing_Cohort!$B78+Existing_Cohort!V$4-1,MATCH(V$5, Mortality_Projection!$D$8:$BJ$8, 0)-1))</f>
        <v>784.23095981171741</v>
      </c>
      <c r="W78" s="67">
        <f ca="1">V78*(1-OFFSET(Mortality_Projection!$D$9,N($A78="Female")*101+Existing_Cohort!$B78+Existing_Cohort!W$4-1,MATCH(W$5, Mortality_Projection!$D$8:$BJ$8, 0)-1))</f>
        <v>646.16649557204153</v>
      </c>
      <c r="X78" s="67">
        <f ca="1">W78*(1-OFFSET(Mortality_Projection!$D$9,N($A78="Female")*101+Existing_Cohort!$B78+Existing_Cohort!X$4-1,MATCH(X$5, Mortality_Projection!$D$8:$BJ$8, 0)-1))</f>
        <v>523.79406370924085</v>
      </c>
      <c r="Y78" s="67">
        <f ca="1">X78*(1-OFFSET(Mortality_Projection!$D$9,N($A78="Female")*101+Existing_Cohort!$B78+Existing_Cohort!Y$4-1,MATCH(Y$5, Mortality_Projection!$D$8:$BJ$8, 0)-1))</f>
        <v>417.17343989936035</v>
      </c>
      <c r="Z78" s="67">
        <f ca="1">Y78*(1-OFFSET(Mortality_Projection!$D$9,N($A78="Female")*101+Existing_Cohort!$B78+Existing_Cohort!Z$4-1,MATCH(Z$5, Mortality_Projection!$D$8:$BJ$8, 0)-1))</f>
        <v>326.00982552657263</v>
      </c>
      <c r="AA78" s="67">
        <f ca="1">Z78*(1-OFFSET(Mortality_Projection!$D$9,N($A78="Female")*101+Existing_Cohort!$B78+Existing_Cohort!AA$4-1,MATCH(AA$5, Mortality_Projection!$D$8:$BJ$8, 0)-1))</f>
        <v>249.65189393454247</v>
      </c>
      <c r="AB78" s="67">
        <f ca="1">AA78*(1-OFFSET(Mortality_Projection!$D$9,N($A78="Female")*101+Existing_Cohort!$B78+Existing_Cohort!AB$4-1,MATCH(AB$5, Mortality_Projection!$D$8:$BJ$8, 0)-1))</f>
        <v>187.10791905659033</v>
      </c>
      <c r="AC78" s="67">
        <f ca="1">AB78*(1-OFFSET(Mortality_Projection!$D$9,N($A78="Female")*101+Existing_Cohort!$B78+Existing_Cohort!AC$4-1,MATCH(AC$5, Mortality_Projection!$D$8:$BJ$8, 0)-1))</f>
        <v>137.09129503492667</v>
      </c>
      <c r="AD78" s="67">
        <f ca="1">AC78*(1-OFFSET(Mortality_Projection!$D$9,N($A78="Female")*101+Existing_Cohort!$B78+Existing_Cohort!AD$4-1,MATCH(AD$5, Mortality_Projection!$D$8:$BJ$8, 0)-1))</f>
        <v>98.09487188764345</v>
      </c>
      <c r="AE78" s="67">
        <f ca="1">AD78*(1-OFFSET(Mortality_Projection!$D$9,N($A78="Female")*101+Existing_Cohort!$B78+Existing_Cohort!AE$4-1,MATCH(AE$5, Mortality_Projection!$D$8:$BJ$8, 0)-1))</f>
        <v>68.487708677363443</v>
      </c>
      <c r="AF78" s="67">
        <f ca="1">AE78*(1-OFFSET(Mortality_Projection!$D$9,N($A78="Female")*101+Existing_Cohort!$B78+Existing_Cohort!AF$4-1,MATCH(AF$5, Mortality_Projection!$D$8:$BJ$8, 0)-1))</f>
        <v>46.620143437141728</v>
      </c>
      <c r="AG78" s="67">
        <f ca="1">AF78*(1-OFFSET(Mortality_Projection!$D$9,N($A78="Female")*101+Existing_Cohort!$B78+Existing_Cohort!AG$4-1,MATCH(AG$5, Mortality_Projection!$D$8:$BJ$8, 0)-1))</f>
        <v>46.599713571786914</v>
      </c>
      <c r="AH78" s="67">
        <f ca="1">AG78*(1-OFFSET(Mortality_Projection!$D$9,N($A78="Female")*101+Existing_Cohort!$B78+Existing_Cohort!AH$4-1,MATCH(AH$5, Mortality_Projection!$D$8:$BJ$8, 0)-1))</f>
        <v>46.584867041346101</v>
      </c>
      <c r="AI78" s="67">
        <f ca="1">AH78*(1-OFFSET(Mortality_Projection!$D$9,N($A78="Female")*101+Existing_Cohort!$B78+Existing_Cohort!AI$4-1,MATCH(AI$5, Mortality_Projection!$D$8:$BJ$8, 0)-1))</f>
        <v>46.574024569129477</v>
      </c>
      <c r="AJ78" s="67">
        <f ca="1">AI78*(1-OFFSET(Mortality_Projection!$D$9,N($A78="Female")*101+Existing_Cohort!$B78+Existing_Cohort!AJ$4-1,MATCH(AJ$5, Mortality_Projection!$D$8:$BJ$8, 0)-1))</f>
        <v>46.565884764826855</v>
      </c>
      <c r="AK78" s="67">
        <f ca="1">AJ78*(1-OFFSET(Mortality_Projection!$D$9,N($A78="Female")*101+Existing_Cohort!$B78+Existing_Cohort!AK$4-1,MATCH(AK$5, Mortality_Projection!$D$8:$BJ$8, 0)-1))</f>
        <v>46.559505497511786</v>
      </c>
      <c r="AL78" s="67">
        <f ca="1">AK78*(1-OFFSET(Mortality_Projection!$D$9,N($A78="Female")*101+Existing_Cohort!$B78+Existing_Cohort!AL$4-1,MATCH(AL$5, Mortality_Projection!$D$8:$BJ$8, 0)-1))</f>
        <v>46.554225413189734</v>
      </c>
      <c r="AM78" s="67">
        <f ca="1">AL78*(1-OFFSET(Mortality_Projection!$D$9,N($A78="Female")*101+Existing_Cohort!$B78+Existing_Cohort!AM$4-1,MATCH(AM$5, Mortality_Projection!$D$8:$BJ$8, 0)-1))</f>
        <v>46.549651313507056</v>
      </c>
      <c r="AN78" s="67">
        <f ca="1">AM78*(1-OFFSET(Mortality_Projection!$D$9,N($A78="Female")*101+Existing_Cohort!$B78+Existing_Cohort!AN$4-1,MATCH(AN$5, Mortality_Projection!$D$8:$BJ$8, 0)-1))</f>
        <v>46.545494371896091</v>
      </c>
      <c r="AO78" s="67">
        <f ca="1">AN78*(1-OFFSET(Mortality_Projection!$D$9,N($A78="Female")*101+Existing_Cohort!$B78+Existing_Cohort!AO$4-1,MATCH(AO$5, Mortality_Projection!$D$8:$BJ$8, 0)-1))</f>
        <v>46.541505566147329</v>
      </c>
      <c r="AP78" s="67">
        <f ca="1">AO78*(1-OFFSET(Mortality_Projection!$D$9,N($A78="Female")*101+Existing_Cohort!$B78+Existing_Cohort!AP$4-1,MATCH(AP$5, Mortality_Projection!$D$8:$BJ$8, 0)-1))</f>
        <v>46.537474038812</v>
      </c>
      <c r="AQ78" s="67">
        <f ca="1">AP78*(1-OFFSET(Mortality_Projection!$D$9,N($A78="Female")*101+Existing_Cohort!$B78+Existing_Cohort!AQ$4-1,MATCH(AQ$5, Mortality_Projection!$D$8:$BJ$8, 0)-1))</f>
        <v>46.533225517949852</v>
      </c>
      <c r="AR78" s="67">
        <f ca="1">AQ78*(1-OFFSET(Mortality_Projection!$D$9,N($A78="Female")*101+Existing_Cohort!$B78+Existing_Cohort!AR$4-1,MATCH(AR$5, Mortality_Projection!$D$8:$BJ$8, 0)-1))</f>
        <v>46.528678711897996</v>
      </c>
      <c r="AS78" s="67">
        <f ca="1">AR78*(1-OFFSET(Mortality_Projection!$D$9,N($A78="Female")*101+Existing_Cohort!$B78+Existing_Cohort!AS$4-1,MATCH(AS$5, Mortality_Projection!$D$8:$BJ$8, 0)-1))</f>
        <v>46.523755262710715</v>
      </c>
      <c r="AT78" s="67">
        <f ca="1">AS78*(1-OFFSET(Mortality_Projection!$D$9,N($A78="Female")*101+Existing_Cohort!$B78+Existing_Cohort!AT$4-1,MATCH(AT$5, Mortality_Projection!$D$8:$BJ$8, 0)-1))</f>
        <v>46.518407975226083</v>
      </c>
      <c r="AU78" s="67">
        <f ca="1">AT78*(1-OFFSET(Mortality_Projection!$D$9,N($A78="Female")*101+Existing_Cohort!$B78+Existing_Cohort!AU$4-1,MATCH(AU$5, Mortality_Projection!$D$8:$BJ$8, 0)-1))</f>
        <v>46.512647401965545</v>
      </c>
      <c r="AV78" s="67">
        <f ca="1">AU78*(1-OFFSET(Mortality_Projection!$D$9,N($A78="Female")*101+Existing_Cohort!$B78+Existing_Cohort!AV$4-1,MATCH(AV$5, Mortality_Projection!$D$8:$BJ$8, 0)-1))</f>
        <v>46.506539196359391</v>
      </c>
      <c r="AW78" s="67">
        <f ca="1">AV78*(1-OFFSET(Mortality_Projection!$D$9,N($A78="Female")*101+Existing_Cohort!$B78+Existing_Cohort!AW$4-1,MATCH(AW$5, Mortality_Projection!$D$8:$BJ$8, 0)-1))</f>
        <v>46.500146900496212</v>
      </c>
      <c r="AX78" s="67">
        <f ca="1">AW78*(1-OFFSET(Mortality_Projection!$D$9,N($A78="Female")*101+Existing_Cohort!$B78+Existing_Cohort!AX$4-1,MATCH(AX$5, Mortality_Projection!$D$8:$BJ$8, 0)-1))</f>
        <v>46.493531988499761</v>
      </c>
      <c r="AY78" s="67">
        <f ca="1">AX78*(1-OFFSET(Mortality_Projection!$D$9,N($A78="Female")*101+Existing_Cohort!$B78+Existing_Cohort!AY$4-1,MATCH(AY$5, Mortality_Projection!$D$8:$BJ$8, 0)-1))</f>
        <v>46.48672722469626</v>
      </c>
      <c r="AZ78" s="67">
        <f ca="1">AY78*(1-OFFSET(Mortality_Projection!$D$9,N($A78="Female")*101+Existing_Cohort!$B78+Existing_Cohort!AZ$4-1,MATCH(AZ$5, Mortality_Projection!$D$8:$BJ$8, 0)-1))</f>
        <v>46.479817077922029</v>
      </c>
      <c r="BA78" s="179">
        <f ca="1">AZ78*(1-OFFSET(Mortality_Projection!$D$9,N($A78="Female")*101+Existing_Cohort!$B78+Existing_Cohort!BA$4-1,MATCH(BA$5, Mortality_Projection!$D$8:$BJ$8, 0)-1))</f>
        <v>46.472804941242636</v>
      </c>
      <c r="BC78" s="67">
        <f t="shared" ca="1" si="24"/>
        <v>156.44327420097579</v>
      </c>
    </row>
    <row r="79" spans="1:55" x14ac:dyDescent="0.35">
      <c r="A79" s="159" t="s">
        <v>31</v>
      </c>
      <c r="B79">
        <f t="shared" si="25"/>
        <v>73</v>
      </c>
      <c r="C79" s="67">
        <f ca="1">OFFSET(HIST_CHN_Population_Males!$L$17,MATCH(Input!$D$4,HIST_CHN_Population_Males!$K$18:$K$89,0), $B79)</f>
        <v>4134.3485000000001</v>
      </c>
      <c r="D79" s="67">
        <f ca="1">C79*(1-OFFSET(Mortality_Projection!$D$9,N($A79="Female")*101+Existing_Cohort!$B79+Existing_Cohort!D$4-1,MATCH(D$5, Mortality_Projection!$D$8:$BJ$8, 0)-1))</f>
        <v>3974.5340494355637</v>
      </c>
      <c r="E79" s="67">
        <f ca="1">D79*(1-OFFSET(Mortality_Projection!$D$9,N($A79="Female")*101+Existing_Cohort!$B79+Existing_Cohort!E$4-1,MATCH(E$5, Mortality_Projection!$D$8:$BJ$8, 0)-1))</f>
        <v>3804.4459155660734</v>
      </c>
      <c r="F79" s="67">
        <f ca="1">E79*(1-OFFSET(Mortality_Projection!$D$9,N($A79="Female")*101+Existing_Cohort!$B79+Existing_Cohort!F$4-1,MATCH(F$5, Mortality_Projection!$D$8:$BJ$8, 0)-1))</f>
        <v>3624.6761047565001</v>
      </c>
      <c r="G79" s="67">
        <f ca="1">F79*(1-OFFSET(Mortality_Projection!$D$9,N($A79="Female")*101+Existing_Cohort!$B79+Existing_Cohort!G$4-1,MATCH(G$5, Mortality_Projection!$D$8:$BJ$8, 0)-1))</f>
        <v>3436.0420017430647</v>
      </c>
      <c r="H79" s="67">
        <f ca="1">G79*(1-OFFSET(Mortality_Projection!$D$9,N($A79="Female")*101+Existing_Cohort!$B79+Existing_Cohort!H$4-1,MATCH(H$5, Mortality_Projection!$D$8:$BJ$8, 0)-1))</f>
        <v>3239.5639184870438</v>
      </c>
      <c r="I79" s="67">
        <f ca="1">H79*(1-OFFSET(Mortality_Projection!$D$9,N($A79="Female")*101+Existing_Cohort!$B79+Existing_Cohort!I$4-1,MATCH(I$5, Mortality_Projection!$D$8:$BJ$8, 0)-1))</f>
        <v>3036.4550936283367</v>
      </c>
      <c r="J79" s="67">
        <f ca="1">I79*(1-OFFSET(Mortality_Projection!$D$9,N($A79="Female")*101+Existing_Cohort!$B79+Existing_Cohort!J$4-1,MATCH(J$5, Mortality_Projection!$D$8:$BJ$8, 0)-1))</f>
        <v>2828.1132447965583</v>
      </c>
      <c r="K79" s="67">
        <f ca="1">J79*(1-OFFSET(Mortality_Projection!$D$9,N($A79="Female")*101+Existing_Cohort!$B79+Existing_Cohort!K$4-1,MATCH(K$5, Mortality_Projection!$D$8:$BJ$8, 0)-1))</f>
        <v>2616.1367739670022</v>
      </c>
      <c r="L79" s="67">
        <f ca="1">K79*(1-OFFSET(Mortality_Projection!$D$9,N($A79="Female")*101+Existing_Cohort!$B79+Existing_Cohort!L$4-1,MATCH(L$5, Mortality_Projection!$D$8:$BJ$8, 0)-1))</f>
        <v>2402.3121113471343</v>
      </c>
      <c r="M79" s="67">
        <f ca="1">L79*(1-OFFSET(Mortality_Projection!$D$9,N($A79="Female")*101+Existing_Cohort!$B79+Existing_Cohort!M$4-1,MATCH(M$5, Mortality_Projection!$D$8:$BJ$8, 0)-1))</f>
        <v>2188.6032551556045</v>
      </c>
      <c r="N79" s="67">
        <f ca="1">M79*(1-OFFSET(Mortality_Projection!$D$9,N($A79="Female")*101+Existing_Cohort!$B79+Existing_Cohort!N$4-1,MATCH(N$5, Mortality_Projection!$D$8:$BJ$8, 0)-1))</f>
        <v>1977.0933024690978</v>
      </c>
      <c r="O79" s="67">
        <f ca="1">N79*(1-OFFSET(Mortality_Projection!$D$9,N($A79="Female")*101+Existing_Cohort!$B79+Existing_Cohort!O$4-1,MATCH(O$5, Mortality_Projection!$D$8:$BJ$8, 0)-1))</f>
        <v>1769.9215936289822</v>
      </c>
      <c r="P79" s="67">
        <f ca="1">O79*(1-OFFSET(Mortality_Projection!$D$9,N($A79="Female")*101+Existing_Cohort!$B79+Existing_Cohort!P$4-1,MATCH(P$5, Mortality_Projection!$D$8:$BJ$8, 0)-1))</f>
        <v>1569.187006698003</v>
      </c>
      <c r="Q79" s="67">
        <f ca="1">P79*(1-OFFSET(Mortality_Projection!$D$9,N($A79="Female")*101+Existing_Cohort!$B79+Existing_Cohort!Q$4-1,MATCH(Q$5, Mortality_Projection!$D$8:$BJ$8, 0)-1))</f>
        <v>1376.8657960217749</v>
      </c>
      <c r="R79" s="67">
        <f ca="1">Q79*(1-OFFSET(Mortality_Projection!$D$9,N($A79="Female")*101+Existing_Cohort!$B79+Existing_Cohort!R$4-1,MATCH(R$5, Mortality_Projection!$D$8:$BJ$8, 0)-1))</f>
        <v>1194.7430037322847</v>
      </c>
      <c r="S79" s="67">
        <f ca="1">R79*(1-OFFSET(Mortality_Projection!$D$9,N($A79="Female")*101+Existing_Cohort!$B79+Existing_Cohort!S$4-1,MATCH(S$5, Mortality_Projection!$D$8:$BJ$8, 0)-1))</f>
        <v>1024.3540896793356</v>
      </c>
      <c r="T79" s="67">
        <f ca="1">S79*(1-OFFSET(Mortality_Projection!$D$9,N($A79="Female")*101+Existing_Cohort!$B79+Existing_Cohort!T$4-1,MATCH(T$5, Mortality_Projection!$D$8:$BJ$8, 0)-1))</f>
        <v>866.95508457660537</v>
      </c>
      <c r="U79" s="67">
        <f ca="1">T79*(1-OFFSET(Mortality_Projection!$D$9,N($A79="Female")*101+Existing_Cohort!$B79+Existing_Cohort!U$4-1,MATCH(U$5, Mortality_Projection!$D$8:$BJ$8, 0)-1))</f>
        <v>723.50318201210609</v>
      </c>
      <c r="V79" s="67">
        <f ca="1">U79*(1-OFFSET(Mortality_Projection!$D$9,N($A79="Female")*101+Existing_Cohort!$B79+Existing_Cohort!V$4-1,MATCH(V$5, Mortality_Projection!$D$8:$BJ$8, 0)-1))</f>
        <v>594.64805585644774</v>
      </c>
      <c r="W79" s="67">
        <f ca="1">V79*(1-OFFSET(Mortality_Projection!$D$9,N($A79="Female")*101+Existing_Cohort!$B79+Existing_Cohort!W$4-1,MATCH(W$5, Mortality_Projection!$D$8:$BJ$8, 0)-1))</f>
        <v>480.72215149679562</v>
      </c>
      <c r="X79" s="67">
        <f ca="1">W79*(1-OFFSET(Mortality_Projection!$D$9,N($A79="Female")*101+Existing_Cohort!$B79+Existing_Cohort!X$4-1,MATCH(X$5, Mortality_Projection!$D$8:$BJ$8, 0)-1))</f>
        <v>381.73060523149212</v>
      </c>
      <c r="Y79" s="67">
        <f ca="1">X79*(1-OFFSET(Mortality_Projection!$D$9,N($A79="Female")*101+Existing_Cohort!$B79+Existing_Cohort!Y$4-1,MATCH(Y$5, Mortality_Projection!$D$8:$BJ$8, 0)-1))</f>
        <v>297.34173123720831</v>
      </c>
      <c r="Z79" s="67">
        <f ca="1">Y79*(1-OFFSET(Mortality_Projection!$D$9,N($A79="Female")*101+Existing_Cohort!$B79+Existing_Cohort!Z$4-1,MATCH(Z$5, Mortality_Projection!$D$8:$BJ$8, 0)-1))</f>
        <v>226.88821738872636</v>
      </c>
      <c r="AA79" s="67">
        <f ca="1">Z79*(1-OFFSET(Mortality_Projection!$D$9,N($A79="Female")*101+Existing_Cohort!$B79+Existing_Cohort!AA$4-1,MATCH(AA$5, Mortality_Projection!$D$8:$BJ$8, 0)-1))</f>
        <v>169.3858291078721</v>
      </c>
      <c r="AB79" s="67">
        <f ca="1">AA79*(1-OFFSET(Mortality_Projection!$D$9,N($A79="Female")*101+Existing_Cohort!$B79+Existing_Cohort!AB$4-1,MATCH(AB$5, Mortality_Projection!$D$8:$BJ$8, 0)-1))</f>
        <v>123.579804019802</v>
      </c>
      <c r="AC79" s="67">
        <f ca="1">AB79*(1-OFFSET(Mortality_Projection!$D$9,N($A79="Female")*101+Existing_Cohort!$B79+Existing_Cohort!AC$4-1,MATCH(AC$5, Mortality_Projection!$D$8:$BJ$8, 0)-1))</f>
        <v>88.017841187168216</v>
      </c>
      <c r="AD79" s="67">
        <f ca="1">AC79*(1-OFFSET(Mortality_Projection!$D$9,N($A79="Female")*101+Existing_Cohort!$B79+Existing_Cohort!AD$4-1,MATCH(AD$5, Mortality_Projection!$D$8:$BJ$8, 0)-1))</f>
        <v>61.143085045863316</v>
      </c>
      <c r="AE79" s="67">
        <f ca="1">AD79*(1-OFFSET(Mortality_Projection!$D$9,N($A79="Female")*101+Existing_Cohort!$B79+Existing_Cohort!AE$4-1,MATCH(AE$5, Mortality_Projection!$D$8:$BJ$8, 0)-1))</f>
        <v>41.393477575796517</v>
      </c>
      <c r="AF79" s="67">
        <f ca="1">AE79*(1-OFFSET(Mortality_Projection!$D$9,N($A79="Female")*101+Existing_Cohort!$B79+Existing_Cohort!AF$4-1,MATCH(AF$5, Mortality_Projection!$D$8:$BJ$8, 0)-1))</f>
        <v>41.375127108017395</v>
      </c>
      <c r="AG79" s="67">
        <f ca="1">AF79*(1-OFFSET(Mortality_Projection!$D$9,N($A79="Female")*101+Existing_Cohort!$B79+Existing_Cohort!AG$4-1,MATCH(AG$5, Mortality_Projection!$D$8:$BJ$8, 0)-1))</f>
        <v>41.361791758801928</v>
      </c>
      <c r="AH79" s="67">
        <f ca="1">AG79*(1-OFFSET(Mortality_Projection!$D$9,N($A79="Female")*101+Existing_Cohort!$B79+Existing_Cohort!AH$4-1,MATCH(AH$5, Mortality_Projection!$D$8:$BJ$8, 0)-1))</f>
        <v>41.352052943537402</v>
      </c>
      <c r="AI79" s="67">
        <f ca="1">AH79*(1-OFFSET(Mortality_Projection!$D$9,N($A79="Female")*101+Existing_Cohort!$B79+Existing_Cohort!AI$4-1,MATCH(AI$5, Mortality_Projection!$D$8:$BJ$8, 0)-1))</f>
        <v>41.344741710996338</v>
      </c>
      <c r="AJ79" s="67">
        <f ca="1">AI79*(1-OFFSET(Mortality_Projection!$D$9,N($A79="Female")*101+Existing_Cohort!$B79+Existing_Cohort!AJ$4-1,MATCH(AJ$5, Mortality_Projection!$D$8:$BJ$8, 0)-1))</f>
        <v>41.339011817475566</v>
      </c>
      <c r="AK79" s="67">
        <f ca="1">AJ79*(1-OFFSET(Mortality_Projection!$D$9,N($A79="Female")*101+Existing_Cohort!$B79+Existing_Cohort!AK$4-1,MATCH(AK$5, Mortality_Projection!$D$8:$BJ$8, 0)-1))</f>
        <v>41.334269223815994</v>
      </c>
      <c r="AL79" s="67">
        <f ca="1">AK79*(1-OFFSET(Mortality_Projection!$D$9,N($A79="Female")*101+Existing_Cohort!$B79+Existing_Cohort!AL$4-1,MATCH(AL$5, Mortality_Projection!$D$8:$BJ$8, 0)-1))</f>
        <v>41.330160753911613</v>
      </c>
      <c r="AM79" s="67">
        <f ca="1">AL79*(1-OFFSET(Mortality_Projection!$D$9,N($A79="Female")*101+Existing_Cohort!$B79+Existing_Cohort!AM$4-1,MATCH(AM$5, Mortality_Projection!$D$8:$BJ$8, 0)-1))</f>
        <v>41.326426980893118</v>
      </c>
      <c r="AN79" s="67">
        <f ca="1">AM79*(1-OFFSET(Mortality_Projection!$D$9,N($A79="Female")*101+Existing_Cohort!$B79+Existing_Cohort!AN$4-1,MATCH(AN$5, Mortality_Projection!$D$8:$BJ$8, 0)-1))</f>
        <v>41.322844231554697</v>
      </c>
      <c r="AO79" s="67">
        <f ca="1">AN79*(1-OFFSET(Mortality_Projection!$D$9,N($A79="Female")*101+Existing_Cohort!$B79+Existing_Cohort!AO$4-1,MATCH(AO$5, Mortality_Projection!$D$8:$BJ$8, 0)-1))</f>
        <v>41.319223113254708</v>
      </c>
      <c r="AP79" s="67">
        <f ca="1">AO79*(1-OFFSET(Mortality_Projection!$D$9,N($A79="Female")*101+Existing_Cohort!$B79+Existing_Cohort!AP$4-1,MATCH(AP$5, Mortality_Projection!$D$8:$BJ$8, 0)-1))</f>
        <v>41.315407095190757</v>
      </c>
      <c r="AQ79" s="67">
        <f ca="1">AP79*(1-OFFSET(Mortality_Projection!$D$9,N($A79="Female")*101+Existing_Cohort!$B79+Existing_Cohort!AQ$4-1,MATCH(AQ$5, Mortality_Projection!$D$8:$BJ$8, 0)-1))</f>
        <v>41.311323161944181</v>
      </c>
      <c r="AR79" s="67">
        <f ca="1">AQ79*(1-OFFSET(Mortality_Projection!$D$9,N($A79="Female")*101+Existing_Cohort!$B79+Existing_Cohort!AR$4-1,MATCH(AR$5, Mortality_Projection!$D$8:$BJ$8, 0)-1))</f>
        <v>41.306900933519316</v>
      </c>
      <c r="AS79" s="67">
        <f ca="1">AR79*(1-OFFSET(Mortality_Projection!$D$9,N($A79="Female")*101+Existing_Cohort!$B79+Existing_Cohort!AS$4-1,MATCH(AS$5, Mortality_Projection!$D$8:$BJ$8, 0)-1))</f>
        <v>41.302098020622743</v>
      </c>
      <c r="AT79" s="67">
        <f ca="1">AS79*(1-OFFSET(Mortality_Projection!$D$9,N($A79="Female")*101+Existing_Cohort!$B79+Existing_Cohort!AT$4-1,MATCH(AT$5, Mortality_Projection!$D$8:$BJ$8, 0)-1))</f>
        <v>41.296923902963208</v>
      </c>
      <c r="AU79" s="67">
        <f ca="1">AT79*(1-OFFSET(Mortality_Projection!$D$9,N($A79="Female")*101+Existing_Cohort!$B79+Existing_Cohort!AU$4-1,MATCH(AU$5, Mortality_Projection!$D$8:$BJ$8, 0)-1))</f>
        <v>41.291437551600538</v>
      </c>
      <c r="AV79" s="67">
        <f ca="1">AU79*(1-OFFSET(Mortality_Projection!$D$9,N($A79="Female")*101+Existing_Cohort!$B79+Existing_Cohort!AV$4-1,MATCH(AV$5, Mortality_Projection!$D$8:$BJ$8, 0)-1))</f>
        <v>41.285696040951812</v>
      </c>
      <c r="AW79" s="67">
        <f ca="1">AV79*(1-OFFSET(Mortality_Projection!$D$9,N($A79="Female")*101+Existing_Cohort!$B79+Existing_Cohort!AW$4-1,MATCH(AW$5, Mortality_Projection!$D$8:$BJ$8, 0)-1))</f>
        <v>41.279754587717953</v>
      </c>
      <c r="AX79" s="67">
        <f ca="1">AW79*(1-OFFSET(Mortality_Projection!$D$9,N($A79="Female")*101+Existing_Cohort!$B79+Existing_Cohort!AX$4-1,MATCH(AX$5, Mortality_Projection!$D$8:$BJ$8, 0)-1))</f>
        <v>41.273642621450335</v>
      </c>
      <c r="AY79" s="67">
        <f ca="1">AX79*(1-OFFSET(Mortality_Projection!$D$9,N($A79="Female")*101+Existing_Cohort!$B79+Existing_Cohort!AY$4-1,MATCH(AY$5, Mortality_Projection!$D$8:$BJ$8, 0)-1))</f>
        <v>41.267436011892073</v>
      </c>
      <c r="AZ79" s="67">
        <f ca="1">AY79*(1-OFFSET(Mortality_Projection!$D$9,N($A79="Female")*101+Existing_Cohort!$B79+Existing_Cohort!AZ$4-1,MATCH(AZ$5, Mortality_Projection!$D$8:$BJ$8, 0)-1))</f>
        <v>41.261137807138191</v>
      </c>
      <c r="BA79" s="179">
        <f ca="1">AZ79*(1-OFFSET(Mortality_Projection!$D$9,N($A79="Female")*101+Existing_Cohort!$B79+Existing_Cohort!BA$4-1,MATCH(BA$5, Mortality_Projection!$D$8:$BJ$8, 0)-1))</f>
        <v>41.254797278840975</v>
      </c>
      <c r="BC79" s="67">
        <f t="shared" ca="1" si="24"/>
        <v>159.81445056443636</v>
      </c>
    </row>
    <row r="80" spans="1:55" x14ac:dyDescent="0.35">
      <c r="A80" s="159" t="s">
        <v>31</v>
      </c>
      <c r="B80">
        <f t="shared" si="25"/>
        <v>74</v>
      </c>
      <c r="C80" s="67">
        <f ca="1">OFFSET(HIST_CHN_Population_Males!$L$17,MATCH(Input!$D$4,HIST_CHN_Population_Males!$K$18:$K$89,0), $B80)</f>
        <v>3724.1120000000001</v>
      </c>
      <c r="D80" s="67">
        <f ca="1">C80*(1-OFFSET(Mortality_Projection!$D$9,N($A80="Female")*101+Existing_Cohort!$B80+Existing_Cohort!D$4-1,MATCH(D$5, Mortality_Projection!$D$8:$BJ$8, 0)-1))</f>
        <v>3562.886454753248</v>
      </c>
      <c r="E80" s="67">
        <f ca="1">D80*(1-OFFSET(Mortality_Projection!$D$9,N($A80="Female")*101+Existing_Cohort!$B80+Existing_Cohort!E$4-1,MATCH(E$5, Mortality_Projection!$D$8:$BJ$8, 0)-1))</f>
        <v>3392.5723345992815</v>
      </c>
      <c r="F80" s="67">
        <f ca="1">E80*(1-OFFSET(Mortality_Projection!$D$9,N($A80="Female")*101+Existing_Cohort!$B80+Existing_Cohort!F$4-1,MATCH(F$5, Mortality_Projection!$D$8:$BJ$8, 0)-1))</f>
        <v>3213.9632893141124</v>
      </c>
      <c r="G80" s="67">
        <f ca="1">F80*(1-OFFSET(Mortality_Projection!$D$9,N($A80="Female")*101+Existing_Cohort!$B80+Existing_Cohort!G$4-1,MATCH(G$5, Mortality_Projection!$D$8:$BJ$8, 0)-1))</f>
        <v>3028.0459536650651</v>
      </c>
      <c r="H80" s="67">
        <f ca="1">G80*(1-OFFSET(Mortality_Projection!$D$9,N($A80="Female")*101+Existing_Cohort!$B80+Existing_Cohort!H$4-1,MATCH(H$5, Mortality_Projection!$D$8:$BJ$8, 0)-1))</f>
        <v>2835.9898878533918</v>
      </c>
      <c r="I80" s="67">
        <f ca="1">H80*(1-OFFSET(Mortality_Projection!$D$9,N($A80="Female")*101+Existing_Cohort!$B80+Existing_Cohort!I$4-1,MATCH(I$5, Mortality_Projection!$D$8:$BJ$8, 0)-1))</f>
        <v>2639.1388742215095</v>
      </c>
      <c r="J80" s="67">
        <f ca="1">I80*(1-OFFSET(Mortality_Projection!$D$9,N($A80="Female")*101+Existing_Cohort!$B80+Existing_Cohort!J$4-1,MATCH(J$5, Mortality_Projection!$D$8:$BJ$8, 0)-1))</f>
        <v>2439.0253539639561</v>
      </c>
      <c r="K80" s="67">
        <f ca="1">J80*(1-OFFSET(Mortality_Projection!$D$9,N($A80="Female")*101+Existing_Cohort!$B80+Existing_Cohort!K$4-1,MATCH(K$5, Mortality_Projection!$D$8:$BJ$8, 0)-1))</f>
        <v>2237.3573540351103</v>
      </c>
      <c r="L80" s="67">
        <f ca="1">K80*(1-OFFSET(Mortality_Projection!$D$9,N($A80="Female")*101+Existing_Cohort!$B80+Existing_Cohort!L$4-1,MATCH(L$5, Mortality_Projection!$D$8:$BJ$8, 0)-1))</f>
        <v>2036.0072903827106</v>
      </c>
      <c r="M80" s="67">
        <f ca="1">L80*(1-OFFSET(Mortality_Projection!$D$9,N($A80="Female")*101+Existing_Cohort!$B80+Existing_Cohort!M$4-1,MATCH(M$5, Mortality_Projection!$D$8:$BJ$8, 0)-1))</f>
        <v>1836.9553468451752</v>
      </c>
      <c r="N80" s="67">
        <f ca="1">M80*(1-OFFSET(Mortality_Projection!$D$9,N($A80="Female")*101+Existing_Cohort!$B80+Existing_Cohort!N$4-1,MATCH(N$5, Mortality_Projection!$D$8:$BJ$8, 0)-1))</f>
        <v>1642.228779005088</v>
      </c>
      <c r="O80" s="67">
        <f ca="1">N80*(1-OFFSET(Mortality_Projection!$D$9,N($A80="Female")*101+Existing_Cohort!$B80+Existing_Cohort!O$4-1,MATCH(O$5, Mortality_Projection!$D$8:$BJ$8, 0)-1))</f>
        <v>1453.809574553188</v>
      </c>
      <c r="P80" s="67">
        <f ca="1">O80*(1-OFFSET(Mortality_Projection!$D$9,N($A80="Female")*101+Existing_Cohort!$B80+Existing_Cohort!P$4-1,MATCH(P$5, Mortality_Projection!$D$8:$BJ$8, 0)-1))</f>
        <v>1273.5562298999525</v>
      </c>
      <c r="Q80" s="67">
        <f ca="1">P80*(1-OFFSET(Mortality_Projection!$D$9,N($A80="Female")*101+Existing_Cohort!$B80+Existing_Cohort!Q$4-1,MATCH(Q$5, Mortality_Projection!$D$8:$BJ$8, 0)-1))</f>
        <v>1103.1387495603008</v>
      </c>
      <c r="R80" s="67">
        <f ca="1">Q80*(1-OFFSET(Mortality_Projection!$D$9,N($A80="Female")*101+Existing_Cohort!$B80+Existing_Cohort!R$4-1,MATCH(R$5, Mortality_Projection!$D$8:$BJ$8, 0)-1))</f>
        <v>943.98374275250978</v>
      </c>
      <c r="S80" s="67">
        <f ca="1">R80*(1-OFFSET(Mortality_Projection!$D$9,N($A80="Female")*101+Existing_Cohort!$B80+Existing_Cohort!S$4-1,MATCH(S$5, Mortality_Projection!$D$8:$BJ$8, 0)-1))</f>
        <v>797.24671478934044</v>
      </c>
      <c r="T80" s="67">
        <f ca="1">S80*(1-OFFSET(Mortality_Projection!$D$9,N($A80="Female")*101+Existing_Cohort!$B80+Existing_Cohort!T$4-1,MATCH(T$5, Mortality_Projection!$D$8:$BJ$8, 0)-1))</f>
        <v>663.79450202333112</v>
      </c>
      <c r="U80" s="67">
        <f ca="1">T80*(1-OFFSET(Mortality_Projection!$D$9,N($A80="Female")*101+Existing_Cohort!$B80+Existing_Cohort!U$4-1,MATCH(U$5, Mortality_Projection!$D$8:$BJ$8, 0)-1))</f>
        <v>544.19806753430191</v>
      </c>
      <c r="V80" s="67">
        <f ca="1">U80*(1-OFFSET(Mortality_Projection!$D$9,N($A80="Female")*101+Existing_Cohort!$B80+Existing_Cohort!V$4-1,MATCH(V$5, Mortality_Projection!$D$8:$BJ$8, 0)-1))</f>
        <v>438.72470225476485</v>
      </c>
      <c r="W80" s="67">
        <f ca="1">V80*(1-OFFSET(Mortality_Projection!$D$9,N($A80="Female")*101+Existing_Cohort!$B80+Existing_Cohort!W$4-1,MATCH(W$5, Mortality_Projection!$D$8:$BJ$8, 0)-1))</f>
        <v>347.33034402054761</v>
      </c>
      <c r="X80" s="67">
        <f ca="1">W80*(1-OFFSET(Mortality_Projection!$D$9,N($A80="Female")*101+Existing_Cohort!$B80+Existing_Cohort!X$4-1,MATCH(X$5, Mortality_Projection!$D$8:$BJ$8, 0)-1))</f>
        <v>269.6530185111788</v>
      </c>
      <c r="Y80" s="67">
        <f ca="1">X80*(1-OFFSET(Mortality_Projection!$D$9,N($A80="Female")*101+Existing_Cohort!$B80+Existing_Cohort!Y$4-1,MATCH(Y$5, Mortality_Projection!$D$8:$BJ$8, 0)-1))</f>
        <v>205.01687968085946</v>
      </c>
      <c r="Z80" s="67">
        <f ca="1">Y80*(1-OFFSET(Mortality_Projection!$D$9,N($A80="Female")*101+Existing_Cohort!$B80+Existing_Cohort!Z$4-1,MATCH(Z$5, Mortality_Projection!$D$8:$BJ$8, 0)-1))</f>
        <v>152.45306377435941</v>
      </c>
      <c r="AA80" s="67">
        <f ca="1">Z80*(1-OFFSET(Mortality_Projection!$D$9,N($A80="Female")*101+Existing_Cohort!$B80+Existing_Cohort!AA$4-1,MATCH(AA$5, Mortality_Projection!$D$8:$BJ$8, 0)-1))</f>
        <v>110.74644182912263</v>
      </c>
      <c r="AB80" s="67">
        <f ca="1">AA80*(1-OFFSET(Mortality_Projection!$D$9,N($A80="Female")*101+Existing_Cohort!$B80+Existing_Cohort!AB$4-1,MATCH(AB$5, Mortality_Projection!$D$8:$BJ$8, 0)-1))</f>
        <v>78.506716760861892</v>
      </c>
      <c r="AC80" s="67">
        <f ca="1">AB80*(1-OFFSET(Mortality_Projection!$D$9,N($A80="Female")*101+Existing_Cohort!$B80+Existing_Cohort!AC$4-1,MATCH(AC$5, Mortality_Projection!$D$8:$BJ$8, 0)-1))</f>
        <v>54.257151272082446</v>
      </c>
      <c r="AD80" s="67">
        <f ca="1">AC80*(1-OFFSET(Mortality_Projection!$D$9,N($A80="Female")*101+Existing_Cohort!$B80+Existing_Cohort!AD$4-1,MATCH(AD$5, Mortality_Projection!$D$8:$BJ$8, 0)-1))</f>
        <v>36.527857567793056</v>
      </c>
      <c r="AE80" s="67">
        <f ca="1">AD80*(1-OFFSET(Mortality_Projection!$D$9,N($A80="Female")*101+Existing_Cohort!$B80+Existing_Cohort!AE$4-1,MATCH(AE$5, Mortality_Projection!$D$8:$BJ$8, 0)-1))</f>
        <v>36.511475725058169</v>
      </c>
      <c r="AF80" s="67">
        <f ca="1">AE80*(1-OFFSET(Mortality_Projection!$D$9,N($A80="Female")*101+Existing_Cohort!$B80+Existing_Cohort!AF$4-1,MATCH(AF$5, Mortality_Projection!$D$8:$BJ$8, 0)-1))</f>
        <v>36.499571043983835</v>
      </c>
      <c r="AG80" s="67">
        <f ca="1">AF80*(1-OFFSET(Mortality_Projection!$D$9,N($A80="Female")*101+Existing_Cohort!$B80+Existing_Cohort!AG$4-1,MATCH(AG$5, Mortality_Projection!$D$8:$BJ$8, 0)-1))</f>
        <v>36.490877079316533</v>
      </c>
      <c r="AH80" s="67">
        <f ca="1">AG80*(1-OFFSET(Mortality_Projection!$D$9,N($A80="Female")*101+Existing_Cohort!$B80+Existing_Cohort!AH$4-1,MATCH(AH$5, Mortality_Projection!$D$8:$BJ$8, 0)-1))</f>
        <v>36.484350266608438</v>
      </c>
      <c r="AI80" s="67">
        <f ca="1">AH80*(1-OFFSET(Mortality_Projection!$D$9,N($A80="Female")*101+Existing_Cohort!$B80+Existing_Cohort!AI$4-1,MATCH(AI$5, Mortality_Projection!$D$8:$BJ$8, 0)-1))</f>
        <v>36.479235142079204</v>
      </c>
      <c r="AJ80" s="67">
        <f ca="1">AI80*(1-OFFSET(Mortality_Projection!$D$9,N($A80="Female")*101+Existing_Cohort!$B80+Existing_Cohort!AJ$4-1,MATCH(AJ$5, Mortality_Projection!$D$8:$BJ$8, 0)-1))</f>
        <v>36.475001395334338</v>
      </c>
      <c r="AK80" s="67">
        <f ca="1">AJ80*(1-OFFSET(Mortality_Projection!$D$9,N($A80="Female")*101+Existing_Cohort!$B80+Existing_Cohort!AK$4-1,MATCH(AK$5, Mortality_Projection!$D$8:$BJ$8, 0)-1))</f>
        <v>36.471333740225283</v>
      </c>
      <c r="AL80" s="67">
        <f ca="1">AK80*(1-OFFSET(Mortality_Projection!$D$9,N($A80="Female")*101+Existing_Cohort!$B80+Existing_Cohort!AL$4-1,MATCH(AL$5, Mortality_Projection!$D$8:$BJ$8, 0)-1))</f>
        <v>36.468000583072104</v>
      </c>
      <c r="AM80" s="67">
        <f ca="1">AL80*(1-OFFSET(Mortality_Projection!$D$9,N($A80="Female")*101+Existing_Cohort!$B80+Existing_Cohort!AM$4-1,MATCH(AM$5, Mortality_Projection!$D$8:$BJ$8, 0)-1))</f>
        <v>36.464802248847121</v>
      </c>
      <c r="AN80" s="67">
        <f ca="1">AM80*(1-OFFSET(Mortality_Projection!$D$9,N($A80="Female")*101+Existing_Cohort!$B80+Existing_Cohort!AN$4-1,MATCH(AN$5, Mortality_Projection!$D$8:$BJ$8, 0)-1))</f>
        <v>36.461569665761985</v>
      </c>
      <c r="AO80" s="67">
        <f ca="1">AN80*(1-OFFSET(Mortality_Projection!$D$9,N($A80="Female")*101+Existing_Cohort!$B80+Existing_Cohort!AO$4-1,MATCH(AO$5, Mortality_Projection!$D$8:$BJ$8, 0)-1))</f>
        <v>36.458163098550614</v>
      </c>
      <c r="AP80" s="67">
        <f ca="1">AO80*(1-OFFSET(Mortality_Projection!$D$9,N($A80="Female")*101+Existing_Cohort!$B80+Existing_Cohort!AP$4-1,MATCH(AP$5, Mortality_Projection!$D$8:$BJ$8, 0)-1))</f>
        <v>36.45451736681953</v>
      </c>
      <c r="AQ80" s="67">
        <f ca="1">AP80*(1-OFFSET(Mortality_Projection!$D$9,N($A80="Female")*101+Existing_Cohort!$B80+Existing_Cohort!AQ$4-1,MATCH(AQ$5, Mortality_Projection!$D$8:$BJ$8, 0)-1))</f>
        <v>36.450569643148448</v>
      </c>
      <c r="AR80" s="67">
        <f ca="1">AQ80*(1-OFFSET(Mortality_Projection!$D$9,N($A80="Female")*101+Existing_Cohort!$B80+Existing_Cohort!AR$4-1,MATCH(AR$5, Mortality_Projection!$D$8:$BJ$8, 0)-1))</f>
        <v>36.446282087758917</v>
      </c>
      <c r="AS80" s="67">
        <f ca="1">AR80*(1-OFFSET(Mortality_Projection!$D$9,N($A80="Female")*101+Existing_Cohort!$B80+Existing_Cohort!AS$4-1,MATCH(AS$5, Mortality_Projection!$D$8:$BJ$8, 0)-1))</f>
        <v>36.441663164509087</v>
      </c>
      <c r="AT80" s="67">
        <f ca="1">AS80*(1-OFFSET(Mortality_Projection!$D$9,N($A80="Female")*101+Existing_Cohort!$B80+Existing_Cohort!AT$4-1,MATCH(AT$5, Mortality_Projection!$D$8:$BJ$8, 0)-1))</f>
        <v>36.436765518070402</v>
      </c>
      <c r="AU80" s="67">
        <f ca="1">AT80*(1-OFFSET(Mortality_Projection!$D$9,N($A80="Female")*101+Existing_Cohort!$B80+Existing_Cohort!AU$4-1,MATCH(AU$5, Mortality_Projection!$D$8:$BJ$8, 0)-1))</f>
        <v>36.431640099763101</v>
      </c>
      <c r="AV80" s="67">
        <f ca="1">AU80*(1-OFFSET(Mortality_Projection!$D$9,N($A80="Female")*101+Existing_Cohort!$B80+Existing_Cohort!AV$4-1,MATCH(AV$5, Mortality_Projection!$D$8:$BJ$8, 0)-1))</f>
        <v>36.426336202274896</v>
      </c>
      <c r="AW80" s="67">
        <f ca="1">AV80*(1-OFFSET(Mortality_Projection!$D$9,N($A80="Female")*101+Existing_Cohort!$B80+Existing_Cohort!AW$4-1,MATCH(AW$5, Mortality_Projection!$D$8:$BJ$8, 0)-1))</f>
        <v>36.420880098022749</v>
      </c>
      <c r="AX80" s="67">
        <f ca="1">AW80*(1-OFFSET(Mortality_Projection!$D$9,N($A80="Female")*101+Existing_Cohort!$B80+Existing_Cohort!AX$4-1,MATCH(AX$5, Mortality_Projection!$D$8:$BJ$8, 0)-1))</f>
        <v>36.415339515994084</v>
      </c>
      <c r="AY80" s="67">
        <f ca="1">AX80*(1-OFFSET(Mortality_Projection!$D$9,N($A80="Female")*101+Existing_Cohort!$B80+Existing_Cohort!AY$4-1,MATCH(AY$5, Mortality_Projection!$D$8:$BJ$8, 0)-1))</f>
        <v>36.409717177632537</v>
      </c>
      <c r="AZ80" s="67">
        <f ca="1">AY80*(1-OFFSET(Mortality_Projection!$D$9,N($A80="Female")*101+Existing_Cohort!$B80+Existing_Cohort!AZ$4-1,MATCH(AZ$5, Mortality_Projection!$D$8:$BJ$8, 0)-1))</f>
        <v>36.404057067558981</v>
      </c>
      <c r="BA80" s="179">
        <f ca="1">AZ80*(1-OFFSET(Mortality_Projection!$D$9,N($A80="Female")*101+Existing_Cohort!$B80+Existing_Cohort!BA$4-1,MATCH(BA$5, Mortality_Projection!$D$8:$BJ$8, 0)-1))</f>
        <v>36.39836083551922</v>
      </c>
      <c r="BC80" s="67">
        <f t="shared" ca="1" si="24"/>
        <v>161.22554524675206</v>
      </c>
    </row>
    <row r="81" spans="1:55" x14ac:dyDescent="0.35">
      <c r="A81" s="159" t="s">
        <v>31</v>
      </c>
      <c r="B81">
        <f t="shared" si="25"/>
        <v>75</v>
      </c>
      <c r="C81" s="67">
        <f ca="1">OFFSET(HIST_CHN_Population_Males!$L$17,MATCH(Input!$D$4,HIST_CHN_Population_Males!$K$18:$K$89,0), $B81)</f>
        <v>3299.029</v>
      </c>
      <c r="D81" s="67">
        <f ca="1">C81*(1-OFFSET(Mortality_Projection!$D$9,N($A81="Female")*101+Existing_Cohort!$B81+Existing_Cohort!D$4-1,MATCH(D$5, Mortality_Projection!$D$8:$BJ$8, 0)-1))</f>
        <v>3139.4932079646537</v>
      </c>
      <c r="E81" s="67">
        <f ca="1">D81*(1-OFFSET(Mortality_Projection!$D$9,N($A81="Female")*101+Existing_Cohort!$B81+Existing_Cohort!E$4-1,MATCH(E$5, Mortality_Projection!$D$8:$BJ$8, 0)-1))</f>
        <v>2972.2851483766576</v>
      </c>
      <c r="F81" s="67">
        <f ca="1">E81*(1-OFFSET(Mortality_Projection!$D$9,N($A81="Female")*101+Existing_Cohort!$B81+Existing_Cohort!F$4-1,MATCH(F$5, Mortality_Projection!$D$8:$BJ$8, 0)-1))</f>
        <v>2798.3478289096633</v>
      </c>
      <c r="G81" s="67">
        <f ca="1">F81*(1-OFFSET(Mortality_Projection!$D$9,N($A81="Female")*101+Existing_Cohort!$B81+Existing_Cohort!G$4-1,MATCH(G$5, Mortality_Projection!$D$8:$BJ$8, 0)-1))</f>
        <v>2618.7956878069685</v>
      </c>
      <c r="H81" s="67">
        <f ca="1">G81*(1-OFFSET(Mortality_Projection!$D$9,N($A81="Female")*101+Existing_Cohort!$B81+Existing_Cohort!H$4-1,MATCH(H$5, Mortality_Projection!$D$8:$BJ$8, 0)-1))</f>
        <v>2434.9057690526756</v>
      </c>
      <c r="I81" s="67">
        <f ca="1">H81*(1-OFFSET(Mortality_Projection!$D$9,N($A81="Female")*101+Existing_Cohort!$B81+Existing_Cohort!I$4-1,MATCH(I$5, Mortality_Projection!$D$8:$BJ$8, 0)-1))</f>
        <v>2248.1303699843347</v>
      </c>
      <c r="J81" s="67">
        <f ca="1">I81*(1-OFFSET(Mortality_Projection!$D$9,N($A81="Female")*101+Existing_Cohort!$B81+Existing_Cohort!J$4-1,MATCH(J$5, Mortality_Projection!$D$8:$BJ$8, 0)-1))</f>
        <v>2060.0837658132964</v>
      </c>
      <c r="K81" s="67">
        <f ca="1">J81*(1-OFFSET(Mortality_Projection!$D$9,N($A81="Female")*101+Existing_Cohort!$B81+Existing_Cohort!K$4-1,MATCH(K$5, Mortality_Projection!$D$8:$BJ$8, 0)-1))</f>
        <v>1872.5305040068588</v>
      </c>
      <c r="L81" s="67">
        <f ca="1">K81*(1-OFFSET(Mortality_Projection!$D$9,N($A81="Female")*101+Existing_Cohort!$B81+Existing_Cohort!L$4-1,MATCH(L$5, Mortality_Projection!$D$8:$BJ$8, 0)-1))</f>
        <v>1687.3312123943908</v>
      </c>
      <c r="M81" s="67">
        <f ca="1">L81*(1-OFFSET(Mortality_Projection!$D$9,N($A81="Female")*101+Existing_Cohort!$B81+Existing_Cohort!M$4-1,MATCH(M$5, Mortality_Projection!$D$8:$BJ$8, 0)-1))</f>
        <v>1506.3846752219902</v>
      </c>
      <c r="N81" s="67">
        <f ca="1">M81*(1-OFFSET(Mortality_Projection!$D$9,N($A81="Female")*101+Existing_Cohort!$B81+Existing_Cohort!N$4-1,MATCH(N$5, Mortality_Projection!$D$8:$BJ$8, 0)-1))</f>
        <v>1331.5406797023654</v>
      </c>
      <c r="O81" s="67">
        <f ca="1">N81*(1-OFFSET(Mortality_Projection!$D$9,N($A81="Female")*101+Existing_Cohort!$B81+Existing_Cohort!O$4-1,MATCH(O$5, Mortality_Projection!$D$8:$BJ$8, 0)-1))</f>
        <v>1164.5264124088526</v>
      </c>
      <c r="P81" s="67">
        <f ca="1">O81*(1-OFFSET(Mortality_Projection!$D$9,N($A81="Female")*101+Existing_Cohort!$B81+Existing_Cohort!P$4-1,MATCH(P$5, Mortality_Projection!$D$8:$BJ$8, 0)-1))</f>
        <v>1006.8855926068608</v>
      </c>
      <c r="Q81" s="67">
        <f ca="1">P81*(1-OFFSET(Mortality_Projection!$D$9,N($A81="Female")*101+Existing_Cohort!$B81+Existing_Cohort!Q$4-1,MATCH(Q$5, Mortality_Projection!$D$8:$BJ$8, 0)-1))</f>
        <v>859.92746217639774</v>
      </c>
      <c r="R81" s="67">
        <f ca="1">Q81*(1-OFFSET(Mortality_Projection!$D$9,N($A81="Female")*101+Existing_Cohort!$B81+Existing_Cohort!R$4-1,MATCH(R$5, Mortality_Projection!$D$8:$BJ$8, 0)-1))</f>
        <v>724.70141647998923</v>
      </c>
      <c r="S81" s="67">
        <f ca="1">R81*(1-OFFSET(Mortality_Projection!$D$9,N($A81="Female")*101+Existing_Cohort!$B81+Existing_Cohort!S$4-1,MATCH(S$5, Mortality_Projection!$D$8:$BJ$8, 0)-1))</f>
        <v>601.98137951841693</v>
      </c>
      <c r="T81" s="67">
        <f ca="1">S81*(1-OFFSET(Mortality_Projection!$D$9,N($A81="Female")*101+Existing_Cohort!$B81+Existing_Cohort!T$4-1,MATCH(T$5, Mortality_Projection!$D$8:$BJ$8, 0)-1))</f>
        <v>492.26007422272158</v>
      </c>
      <c r="U81" s="67">
        <f ca="1">T81*(1-OFFSET(Mortality_Projection!$D$9,N($A81="Female")*101+Existing_Cohort!$B81+Existing_Cohort!U$4-1,MATCH(U$5, Mortality_Projection!$D$8:$BJ$8, 0)-1))</f>
        <v>395.74308921885091</v>
      </c>
      <c r="V81" s="67">
        <f ca="1">U81*(1-OFFSET(Mortality_Projection!$D$9,N($A81="Female")*101+Existing_Cohort!$B81+Existing_Cohort!V$4-1,MATCH(V$5, Mortality_Projection!$D$8:$BJ$8, 0)-1))</f>
        <v>312.3434896098866</v>
      </c>
      <c r="W81" s="67">
        <f ca="1">V81*(1-OFFSET(Mortality_Projection!$D$9,N($A81="Female")*101+Existing_Cohort!$B81+Existing_Cohort!W$4-1,MATCH(W$5, Mortality_Projection!$D$8:$BJ$8, 0)-1))</f>
        <v>241.67800819032075</v>
      </c>
      <c r="X81" s="67">
        <f ca="1">W81*(1-OFFSET(Mortality_Projection!$D$9,N($A81="Female")*101+Existing_Cohort!$B81+Existing_Cohort!X$4-1,MATCH(X$5, Mortality_Projection!$D$8:$BJ$8, 0)-1))</f>
        <v>183.07356037524116</v>
      </c>
      <c r="Y81" s="67">
        <f ca="1">X81*(1-OFFSET(Mortality_Projection!$D$9,N($A81="Female")*101+Existing_Cohort!$B81+Existing_Cohort!Y$4-1,MATCH(Y$5, Mortality_Projection!$D$8:$BJ$8, 0)-1))</f>
        <v>135.58967802317486</v>
      </c>
      <c r="Z81" s="67">
        <f ca="1">Y81*(1-OFFSET(Mortality_Projection!$D$9,N($A81="Female")*101+Existing_Cohort!$B81+Existing_Cohort!Z$4-1,MATCH(Z$5, Mortality_Projection!$D$8:$BJ$8, 0)-1))</f>
        <v>98.064841016932291</v>
      </c>
      <c r="AA81" s="67">
        <f ca="1">Z81*(1-OFFSET(Mortality_Projection!$D$9,N($A81="Female")*101+Existing_Cohort!$B81+Existing_Cohort!AA$4-1,MATCH(AA$5, Mortality_Projection!$D$8:$BJ$8, 0)-1))</f>
        <v>69.18477358940757</v>
      </c>
      <c r="AB81" s="67">
        <f ca="1">AA81*(1-OFFSET(Mortality_Projection!$D$9,N($A81="Female")*101+Existing_Cohort!$B81+Existing_Cohort!AB$4-1,MATCH(AB$5, Mortality_Projection!$D$8:$BJ$8, 0)-1))</f>
        <v>47.566002824172173</v>
      </c>
      <c r="AC81" s="67">
        <f ca="1">AB81*(1-OFFSET(Mortality_Projection!$D$9,N($A81="Female")*101+Existing_Cohort!$B81+Existing_Cohort!AC$4-1,MATCH(AC$5, Mortality_Projection!$D$8:$BJ$8, 0)-1))</f>
        <v>31.842314358060719</v>
      </c>
      <c r="AD81" s="67">
        <f ca="1">AC81*(1-OFFSET(Mortality_Projection!$D$9,N($A81="Female")*101+Existing_Cohort!$B81+Existing_Cohort!AD$4-1,MATCH(AD$5, Mortality_Projection!$D$8:$BJ$8, 0)-1))</f>
        <v>31.827867729604755</v>
      </c>
      <c r="AE81" s="67">
        <f ca="1">AD81*(1-OFFSET(Mortality_Projection!$D$9,N($A81="Female")*101+Existing_Cohort!$B81+Existing_Cohort!AE$4-1,MATCH(AE$5, Mortality_Projection!$D$8:$BJ$8, 0)-1))</f>
        <v>31.817369423068964</v>
      </c>
      <c r="AF81" s="67">
        <f ca="1">AE81*(1-OFFSET(Mortality_Projection!$D$9,N($A81="Female")*101+Existing_Cohort!$B81+Existing_Cohort!AF$4-1,MATCH(AF$5, Mortality_Projection!$D$8:$BJ$8, 0)-1))</f>
        <v>31.809702559992981</v>
      </c>
      <c r="AG81" s="67">
        <f ca="1">AF81*(1-OFFSET(Mortality_Projection!$D$9,N($A81="Female")*101+Existing_Cohort!$B81+Existing_Cohort!AG$4-1,MATCH(AG$5, Mortality_Projection!$D$8:$BJ$8, 0)-1))</f>
        <v>31.803946838343379</v>
      </c>
      <c r="AH81" s="67">
        <f ca="1">AG81*(1-OFFSET(Mortality_Projection!$D$9,N($A81="Female")*101+Existing_Cohort!$B81+Existing_Cohort!AH$4-1,MATCH(AH$5, Mortality_Projection!$D$8:$BJ$8, 0)-1))</f>
        <v>31.799436034519726</v>
      </c>
      <c r="AI81" s="67">
        <f ca="1">AH81*(1-OFFSET(Mortality_Projection!$D$9,N($A81="Female")*101+Existing_Cohort!$B81+Existing_Cohort!AI$4-1,MATCH(AI$5, Mortality_Projection!$D$8:$BJ$8, 0)-1))</f>
        <v>31.795702485171663</v>
      </c>
      <c r="AJ81" s="67">
        <f ca="1">AI81*(1-OFFSET(Mortality_Projection!$D$9,N($A81="Female")*101+Existing_Cohort!$B81+Existing_Cohort!AJ$4-1,MATCH(AJ$5, Mortality_Projection!$D$8:$BJ$8, 0)-1))</f>
        <v>31.792468150745101</v>
      </c>
      <c r="AK81" s="67">
        <f ca="1">AJ81*(1-OFFSET(Mortality_Projection!$D$9,N($A81="Female")*101+Existing_Cohort!$B81+Existing_Cohort!AK$4-1,MATCH(AK$5, Mortality_Projection!$D$8:$BJ$8, 0)-1))</f>
        <v>31.789528797944278</v>
      </c>
      <c r="AL81" s="67">
        <f ca="1">AK81*(1-OFFSET(Mortality_Projection!$D$9,N($A81="Female")*101+Existing_Cohort!$B81+Existing_Cohort!AL$4-1,MATCH(AL$5, Mortality_Projection!$D$8:$BJ$8, 0)-1))</f>
        <v>31.786708342072018</v>
      </c>
      <c r="AM81" s="67">
        <f ca="1">AL81*(1-OFFSET(Mortality_Projection!$D$9,N($A81="Female")*101+Existing_Cohort!$B81+Existing_Cohort!AM$4-1,MATCH(AM$5, Mortality_Projection!$D$8:$BJ$8, 0)-1))</f>
        <v>31.783857686699466</v>
      </c>
      <c r="AN81" s="67">
        <f ca="1">AM81*(1-OFFSET(Mortality_Projection!$D$9,N($A81="Female")*101+Existing_Cohort!$B81+Existing_Cohort!AN$4-1,MATCH(AN$5, Mortality_Projection!$D$8:$BJ$8, 0)-1))</f>
        <v>31.780853606417153</v>
      </c>
      <c r="AO81" s="67">
        <f ca="1">AN81*(1-OFFSET(Mortality_Projection!$D$9,N($A81="Female")*101+Existing_Cohort!$B81+Existing_Cohort!AO$4-1,MATCH(AO$5, Mortality_Projection!$D$8:$BJ$8, 0)-1))</f>
        <v>31.777638622469059</v>
      </c>
      <c r="AP81" s="67">
        <f ca="1">AO81*(1-OFFSET(Mortality_Projection!$D$9,N($A81="Female")*101+Existing_Cohort!$B81+Existing_Cohort!AP$4-1,MATCH(AP$5, Mortality_Projection!$D$8:$BJ$8, 0)-1))</f>
        <v>31.774157331358346</v>
      </c>
      <c r="AQ81" s="67">
        <f ca="1">AP81*(1-OFFSET(Mortality_Projection!$D$9,N($A81="Female")*101+Existing_Cohort!$B81+Existing_Cohort!AQ$4-1,MATCH(AQ$5, Mortality_Projection!$D$8:$BJ$8, 0)-1))</f>
        <v>31.770376365186156</v>
      </c>
      <c r="AR81" s="67">
        <f ca="1">AQ81*(1-OFFSET(Mortality_Projection!$D$9,N($A81="Female")*101+Existing_Cohort!$B81+Existing_Cohort!AR$4-1,MATCH(AR$5, Mortality_Projection!$D$8:$BJ$8, 0)-1))</f>
        <v>31.766303188965296</v>
      </c>
      <c r="AS81" s="67">
        <f ca="1">AR81*(1-OFFSET(Mortality_Projection!$D$9,N($A81="Female")*101+Existing_Cohort!$B81+Existing_Cohort!AS$4-1,MATCH(AS$5, Mortality_Projection!$D$8:$BJ$8, 0)-1))</f>
        <v>31.761984228351061</v>
      </c>
      <c r="AT81" s="67">
        <f ca="1">AS81*(1-OFFSET(Mortality_Projection!$D$9,N($A81="Female")*101+Existing_Cohort!$B81+Existing_Cohort!AT$4-1,MATCH(AT$5, Mortality_Projection!$D$8:$BJ$8, 0)-1))</f>
        <v>31.757464415526307</v>
      </c>
      <c r="AU81" s="67">
        <f ca="1">AT81*(1-OFFSET(Mortality_Projection!$D$9,N($A81="Female")*101+Existing_Cohort!$B81+Existing_Cohort!AU$4-1,MATCH(AU$5, Mortality_Projection!$D$8:$BJ$8, 0)-1))</f>
        <v>31.752787219790306</v>
      </c>
      <c r="AV81" s="67">
        <f ca="1">AU81*(1-OFFSET(Mortality_Projection!$D$9,N($A81="Female")*101+Existing_Cohort!$B81+Existing_Cohort!AV$4-1,MATCH(AV$5, Mortality_Projection!$D$8:$BJ$8, 0)-1))</f>
        <v>31.747975809997477</v>
      </c>
      <c r="AW81" s="67">
        <f ca="1">AV81*(1-OFFSET(Mortality_Projection!$D$9,N($A81="Female")*101+Existing_Cohort!$B81+Existing_Cohort!AW$4-1,MATCH(AW$5, Mortality_Projection!$D$8:$BJ$8, 0)-1))</f>
        <v>31.743089912855751</v>
      </c>
      <c r="AX81" s="67">
        <f ca="1">AW81*(1-OFFSET(Mortality_Projection!$D$9,N($A81="Female")*101+Existing_Cohort!$B81+Existing_Cohort!AX$4-1,MATCH(AX$5, Mortality_Projection!$D$8:$BJ$8, 0)-1))</f>
        <v>31.73813192862881</v>
      </c>
      <c r="AY81" s="67">
        <f ca="1">AX81*(1-OFFSET(Mortality_Projection!$D$9,N($A81="Female")*101+Existing_Cohort!$B81+Existing_Cohort!AY$4-1,MATCH(AY$5, Mortality_Projection!$D$8:$BJ$8, 0)-1))</f>
        <v>31.733140644887268</v>
      </c>
      <c r="AZ81" s="67">
        <f ca="1">AY81*(1-OFFSET(Mortality_Projection!$D$9,N($A81="Female")*101+Existing_Cohort!$B81+Existing_Cohort!AZ$4-1,MATCH(AZ$5, Mortality_Projection!$D$8:$BJ$8, 0)-1))</f>
        <v>31.728117516613956</v>
      </c>
      <c r="BA81" s="179">
        <f ca="1">AZ81*(1-OFFSET(Mortality_Projection!$D$9,N($A81="Female")*101+Existing_Cohort!$B81+Existing_Cohort!BA$4-1,MATCH(BA$5, Mortality_Projection!$D$8:$BJ$8, 0)-1))</f>
        <v>31.723063969395241</v>
      </c>
      <c r="BC81" s="67">
        <f t="shared" ca="1" si="24"/>
        <v>159.53579203534628</v>
      </c>
    </row>
    <row r="82" spans="1:55" x14ac:dyDescent="0.35">
      <c r="A82" s="159" t="s">
        <v>31</v>
      </c>
      <c r="B82">
        <f t="shared" si="25"/>
        <v>76</v>
      </c>
      <c r="C82" s="67">
        <f ca="1">OFFSET(HIST_CHN_Population_Males!$L$17,MATCH(Input!$D$4,HIST_CHN_Population_Males!$K$18:$K$89,0), $B82)</f>
        <v>2931.9014999999999</v>
      </c>
      <c r="D82" s="67">
        <f ca="1">C82*(1-OFFSET(Mortality_Projection!$D$9,N($A82="Female")*101+Existing_Cohort!$B82+Existing_Cohort!D$4-1,MATCH(D$5, Mortality_Projection!$D$8:$BJ$8, 0)-1))</f>
        <v>2773.9330484073284</v>
      </c>
      <c r="E82" s="67">
        <f ca="1">D82*(1-OFFSET(Mortality_Projection!$D$9,N($A82="Female")*101+Existing_Cohort!$B82+Existing_Cohort!E$4-1,MATCH(E$5, Mortality_Projection!$D$8:$BJ$8, 0)-1))</f>
        <v>2609.7147292785612</v>
      </c>
      <c r="F82" s="67">
        <f ca="1">E82*(1-OFFSET(Mortality_Projection!$D$9,N($A82="Female")*101+Existing_Cohort!$B82+Existing_Cohort!F$4-1,MATCH(F$5, Mortality_Projection!$D$8:$BJ$8, 0)-1))</f>
        <v>2440.317908227315</v>
      </c>
      <c r="G82" s="67">
        <f ca="1">F82*(1-OFFSET(Mortality_Projection!$D$9,N($A82="Female")*101+Existing_Cohort!$B82+Existing_Cohort!G$4-1,MATCH(G$5, Mortality_Projection!$D$8:$BJ$8, 0)-1))</f>
        <v>2266.9670336228182</v>
      </c>
      <c r="H82" s="67">
        <f ca="1">G82*(1-OFFSET(Mortality_Projection!$D$9,N($A82="Female")*101+Existing_Cohort!$B82+Existing_Cohort!H$4-1,MATCH(H$5, Mortality_Projection!$D$8:$BJ$8, 0)-1))</f>
        <v>2091.050748497822</v>
      </c>
      <c r="I82" s="67">
        <f ca="1">H82*(1-OFFSET(Mortality_Projection!$D$9,N($A82="Female")*101+Existing_Cohort!$B82+Existing_Cohort!I$4-1,MATCH(I$5, Mortality_Projection!$D$8:$BJ$8, 0)-1))</f>
        <v>1914.1083532528762</v>
      </c>
      <c r="J82" s="67">
        <f ca="1">I82*(1-OFFSET(Mortality_Projection!$D$9,N($A82="Female")*101+Existing_Cohort!$B82+Existing_Cohort!J$4-1,MATCH(J$5, Mortality_Projection!$D$8:$BJ$8, 0)-1))</f>
        <v>1737.8175783779782</v>
      </c>
      <c r="K82" s="67">
        <f ca="1">J82*(1-OFFSET(Mortality_Projection!$D$9,N($A82="Female")*101+Existing_Cohort!$B82+Existing_Cohort!K$4-1,MATCH(K$5, Mortality_Projection!$D$8:$BJ$8, 0)-1))</f>
        <v>1563.9422624081467</v>
      </c>
      <c r="L82" s="67">
        <f ca="1">K82*(1-OFFSET(Mortality_Projection!$D$9,N($A82="Female")*101+Existing_Cohort!$B82+Existing_Cohort!L$4-1,MATCH(L$5, Mortality_Projection!$D$8:$BJ$8, 0)-1))</f>
        <v>1394.2765917275776</v>
      </c>
      <c r="M82" s="67">
        <f ca="1">L82*(1-OFFSET(Mortality_Projection!$D$9,N($A82="Female")*101+Existing_Cohort!$B82+Existing_Cohort!M$4-1,MATCH(M$5, Mortality_Projection!$D$8:$BJ$8, 0)-1))</f>
        <v>1230.5621105948424</v>
      </c>
      <c r="N82" s="67">
        <f ca="1">M82*(1-OFFSET(Mortality_Projection!$D$9,N($A82="Female")*101+Existing_Cohort!$B82+Existing_Cohort!N$4-1,MATCH(N$5, Mortality_Projection!$D$8:$BJ$8, 0)-1))</f>
        <v>1074.4178595900989</v>
      </c>
      <c r="O82" s="67">
        <f ca="1">N82*(1-OFFSET(Mortality_Projection!$D$9,N($A82="Female")*101+Existing_Cohort!$B82+Existing_Cohort!O$4-1,MATCH(O$5, Mortality_Projection!$D$8:$BJ$8, 0)-1))</f>
        <v>927.28289578627289</v>
      </c>
      <c r="P82" s="67">
        <f ca="1">O82*(1-OFFSET(Mortality_Projection!$D$9,N($A82="Female")*101+Existing_Cohort!$B82+Existing_Cohort!P$4-1,MATCH(P$5, Mortality_Projection!$D$8:$BJ$8, 0)-1))</f>
        <v>790.36851483823636</v>
      </c>
      <c r="Q82" s="67">
        <f ca="1">P82*(1-OFFSET(Mortality_Projection!$D$9,N($A82="Female")*101+Existing_Cohort!$B82+Existing_Cohort!Q$4-1,MATCH(Q$5, Mortality_Projection!$D$8:$BJ$8, 0)-1))</f>
        <v>664.6348751163365</v>
      </c>
      <c r="R82" s="67">
        <f ca="1">Q82*(1-OFFSET(Mortality_Projection!$D$9,N($A82="Female")*101+Existing_Cohort!$B82+Existing_Cohort!R$4-1,MATCH(R$5, Mortality_Projection!$D$8:$BJ$8, 0)-1))</f>
        <v>550.77706680257074</v>
      </c>
      <c r="S82" s="67">
        <f ca="1">R82*(1-OFFSET(Mortality_Projection!$D$9,N($A82="Female")*101+Existing_Cohort!$B82+Existing_Cohort!S$4-1,MATCH(S$5, Mortality_Projection!$D$8:$BJ$8, 0)-1))</f>
        <v>449.22071698930256</v>
      </c>
      <c r="T82" s="67">
        <f ca="1">S82*(1-OFFSET(Mortality_Projection!$D$9,N($A82="Female")*101+Existing_Cohort!$B82+Existing_Cohort!T$4-1,MATCH(T$5, Mortality_Projection!$D$8:$BJ$8, 0)-1))</f>
        <v>360.11773532135055</v>
      </c>
      <c r="U82" s="67">
        <f ca="1">T82*(1-OFFSET(Mortality_Projection!$D$9,N($A82="Female")*101+Existing_Cohort!$B82+Existing_Cohort!U$4-1,MATCH(U$5, Mortality_Projection!$D$8:$BJ$8, 0)-1))</f>
        <v>283.34297616630442</v>
      </c>
      <c r="V82" s="67">
        <f ca="1">U82*(1-OFFSET(Mortality_Projection!$D$9,N($A82="Female")*101+Existing_Cohort!$B82+Existing_Cohort!V$4-1,MATCH(V$5, Mortality_Projection!$D$8:$BJ$8, 0)-1))</f>
        <v>218.49287743835254</v>
      </c>
      <c r="W82" s="67">
        <f ca="1">V82*(1-OFFSET(Mortality_Projection!$D$9,N($A82="Female")*101+Existing_Cohort!$B82+Existing_Cohort!W$4-1,MATCH(W$5, Mortality_Projection!$D$8:$BJ$8, 0)-1))</f>
        <v>164.89420218786131</v>
      </c>
      <c r="X82" s="67">
        <f ca="1">W82*(1-OFFSET(Mortality_Projection!$D$9,N($A82="Female")*101+Existing_Cohort!$B82+Existing_Cohort!X$4-1,MATCH(X$5, Mortality_Projection!$D$8:$BJ$8, 0)-1))</f>
        <v>121.62794727205777</v>
      </c>
      <c r="Y82" s="67">
        <f ca="1">X82*(1-OFFSET(Mortality_Projection!$D$9,N($A82="Female")*101+Existing_Cohort!$B82+Existing_Cohort!Y$4-1,MATCH(Y$5, Mortality_Projection!$D$8:$BJ$8, 0)-1))</f>
        <v>87.575456133638369</v>
      </c>
      <c r="Z82" s="67">
        <f ca="1">Y82*(1-OFFSET(Mortality_Projection!$D$9,N($A82="Female")*101+Existing_Cohort!$B82+Existing_Cohort!Z$4-1,MATCH(Z$5, Mortality_Projection!$D$8:$BJ$8, 0)-1))</f>
        <v>61.484463112565074</v>
      </c>
      <c r="AA82" s="67">
        <f ca="1">Z82*(1-OFFSET(Mortality_Projection!$D$9,N($A82="Female")*101+Existing_Cohort!$B82+Existing_Cohort!AA$4-1,MATCH(AA$5, Mortality_Projection!$D$8:$BJ$8, 0)-1))</f>
        <v>42.048360469754229</v>
      </c>
      <c r="AB82" s="67">
        <f ca="1">AA82*(1-OFFSET(Mortality_Projection!$D$9,N($A82="Female")*101+Existing_Cohort!$B82+Existing_Cohort!AB$4-1,MATCH(AB$5, Mortality_Projection!$D$8:$BJ$8, 0)-1))</f>
        <v>27.986908549573769</v>
      </c>
      <c r="AC82" s="67">
        <f ca="1">AB82*(1-OFFSET(Mortality_Projection!$D$9,N($A82="Female")*101+Existing_Cohort!$B82+Existing_Cohort!AC$4-1,MATCH(AC$5, Mortality_Projection!$D$8:$BJ$8, 0)-1))</f>
        <v>27.974063371388301</v>
      </c>
      <c r="AD82" s="67">
        <f ca="1">AC82*(1-OFFSET(Mortality_Projection!$D$9,N($A82="Female")*101+Existing_Cohort!$B82+Existing_Cohort!AD$4-1,MATCH(AD$5, Mortality_Projection!$D$8:$BJ$8, 0)-1))</f>
        <v>27.964728881585959</v>
      </c>
      <c r="AE82" s="67">
        <f ca="1">AD82*(1-OFFSET(Mortality_Projection!$D$9,N($A82="Female")*101+Existing_Cohort!$B82+Existing_Cohort!AE$4-1,MATCH(AE$5, Mortality_Projection!$D$8:$BJ$8, 0)-1))</f>
        <v>27.957911974474477</v>
      </c>
      <c r="AF82" s="67">
        <f ca="1">AE82*(1-OFFSET(Mortality_Projection!$D$9,N($A82="Female")*101+Existing_Cohort!$B82+Existing_Cohort!AF$4-1,MATCH(AF$5, Mortality_Projection!$D$8:$BJ$8, 0)-1))</f>
        <v>27.952794352125238</v>
      </c>
      <c r="AG82" s="67">
        <f ca="1">AF82*(1-OFFSET(Mortality_Projection!$D$9,N($A82="Female")*101+Existing_Cohort!$B82+Existing_Cohort!AG$4-1,MATCH(AG$5, Mortality_Projection!$D$8:$BJ$8, 0)-1))</f>
        <v>27.948783640130564</v>
      </c>
      <c r="AH82" s="67">
        <f ca="1">AG82*(1-OFFSET(Mortality_Projection!$D$9,N($A82="Female")*101+Existing_Cohort!$B82+Existing_Cohort!AH$4-1,MATCH(AH$5, Mortality_Projection!$D$8:$BJ$8, 0)-1))</f>
        <v>27.945464017503006</v>
      </c>
      <c r="AI82" s="67">
        <f ca="1">AH82*(1-OFFSET(Mortality_Projection!$D$9,N($A82="Female")*101+Existing_Cohort!$B82+Existing_Cohort!AI$4-1,MATCH(AI$5, Mortality_Projection!$D$8:$BJ$8, 0)-1))</f>
        <v>27.942588267357674</v>
      </c>
      <c r="AJ82" s="67">
        <f ca="1">AI82*(1-OFFSET(Mortality_Projection!$D$9,N($A82="Female")*101+Existing_Cohort!$B82+Existing_Cohort!AJ$4-1,MATCH(AJ$5, Mortality_Projection!$D$8:$BJ$8, 0)-1))</f>
        <v>27.93997479789995</v>
      </c>
      <c r="AK82" s="67">
        <f ca="1">AJ82*(1-OFFSET(Mortality_Projection!$D$9,N($A82="Female")*101+Existing_Cohort!$B82+Existing_Cohort!AK$4-1,MATCH(AK$5, Mortality_Projection!$D$8:$BJ$8, 0)-1))</f>
        <v>27.937467046075188</v>
      </c>
      <c r="AL82" s="67">
        <f ca="1">AK82*(1-OFFSET(Mortality_Projection!$D$9,N($A82="Female")*101+Existing_Cohort!$B82+Existing_Cohort!AL$4-1,MATCH(AL$5, Mortality_Projection!$D$8:$BJ$8, 0)-1))</f>
        <v>27.934932445586263</v>
      </c>
      <c r="AM82" s="67">
        <f ca="1">AL82*(1-OFFSET(Mortality_Projection!$D$9,N($A82="Female")*101+Existing_Cohort!$B82+Existing_Cohort!AM$4-1,MATCH(AM$5, Mortality_Projection!$D$8:$BJ$8, 0)-1))</f>
        <v>27.932261433340837</v>
      </c>
      <c r="AN82" s="67">
        <f ca="1">AM82*(1-OFFSET(Mortality_Projection!$D$9,N($A82="Female")*101+Existing_Cohort!$B82+Existing_Cohort!AN$4-1,MATCH(AN$5, Mortality_Projection!$D$8:$BJ$8, 0)-1))</f>
        <v>27.929402903859614</v>
      </c>
      <c r="AO82" s="67">
        <f ca="1">AN82*(1-OFFSET(Mortality_Projection!$D$9,N($A82="Female")*101+Existing_Cohort!$B82+Existing_Cohort!AO$4-1,MATCH(AO$5, Mortality_Projection!$D$8:$BJ$8, 0)-1))</f>
        <v>27.926307597095867</v>
      </c>
      <c r="AP82" s="67">
        <f ca="1">AO82*(1-OFFSET(Mortality_Projection!$D$9,N($A82="Female")*101+Existing_Cohort!$B82+Existing_Cohort!AP$4-1,MATCH(AP$5, Mortality_Projection!$D$8:$BJ$8, 0)-1))</f>
        <v>27.922945845700578</v>
      </c>
      <c r="AQ82" s="67">
        <f ca="1">AP82*(1-OFFSET(Mortality_Projection!$D$9,N($A82="Female")*101+Existing_Cohort!$B82+Existing_Cohort!AQ$4-1,MATCH(AQ$5, Mortality_Projection!$D$8:$BJ$8, 0)-1))</f>
        <v>27.91932428807171</v>
      </c>
      <c r="AR82" s="67">
        <f ca="1">AQ82*(1-OFFSET(Mortality_Projection!$D$9,N($A82="Female")*101+Existing_Cohort!$B82+Existing_Cohort!AR$4-1,MATCH(AR$5, Mortality_Projection!$D$8:$BJ$8, 0)-1))</f>
        <v>27.915484203434907</v>
      </c>
      <c r="AS82" s="67">
        <f ca="1">AR82*(1-OFFSET(Mortality_Projection!$D$9,N($A82="Female")*101+Existing_Cohort!$B82+Existing_Cohort!AS$4-1,MATCH(AS$5, Mortality_Projection!$D$8:$BJ$8, 0)-1))</f>
        <v>27.911465542955511</v>
      </c>
      <c r="AT82" s="67">
        <f ca="1">AS82*(1-OFFSET(Mortality_Projection!$D$9,N($A82="Female")*101+Existing_Cohort!$B82+Existing_Cohort!AT$4-1,MATCH(AT$5, Mortality_Projection!$D$8:$BJ$8, 0)-1))</f>
        <v>27.907306956910958</v>
      </c>
      <c r="AU82" s="67">
        <f ca="1">AT82*(1-OFFSET(Mortality_Projection!$D$9,N($A82="Female")*101+Existing_Cohort!$B82+Existing_Cohort!AU$4-1,MATCH(AU$5, Mortality_Projection!$D$8:$BJ$8, 0)-1))</f>
        <v>27.903029045859036</v>
      </c>
      <c r="AV82" s="67">
        <f ca="1">AU82*(1-OFFSET(Mortality_Projection!$D$9,N($A82="Female")*101+Existing_Cohort!$B82+Existing_Cohort!AV$4-1,MATCH(AV$5, Mortality_Projection!$D$8:$BJ$8, 0)-1))</f>
        <v>27.898684914423601</v>
      </c>
      <c r="AW82" s="67">
        <f ca="1">AV82*(1-OFFSET(Mortality_Projection!$D$9,N($A82="Female")*101+Existing_Cohort!$B82+Existing_Cohort!AW$4-1,MATCH(AW$5, Mortality_Projection!$D$8:$BJ$8, 0)-1))</f>
        <v>27.894276697069838</v>
      </c>
      <c r="AX82" s="67">
        <f ca="1">AW82*(1-OFFSET(Mortality_Projection!$D$9,N($A82="Female")*101+Existing_Cohort!$B82+Existing_Cohort!AX$4-1,MATCH(AX$5, Mortality_Projection!$D$8:$BJ$8, 0)-1))</f>
        <v>27.889838880688668</v>
      </c>
      <c r="AY82" s="67">
        <f ca="1">AX82*(1-OFFSET(Mortality_Projection!$D$9,N($A82="Female")*101+Existing_Cohort!$B82+Existing_Cohort!AY$4-1,MATCH(AY$5, Mortality_Projection!$D$8:$BJ$8, 0)-1))</f>
        <v>27.885372759085616</v>
      </c>
      <c r="AZ82" s="67">
        <f ca="1">AY82*(1-OFFSET(Mortality_Projection!$D$9,N($A82="Female")*101+Existing_Cohort!$B82+Existing_Cohort!AZ$4-1,MATCH(AZ$5, Mortality_Projection!$D$8:$BJ$8, 0)-1))</f>
        <v>27.880879599921109</v>
      </c>
      <c r="BA82" s="179">
        <f ca="1">AZ82*(1-OFFSET(Mortality_Projection!$D$9,N($A82="Female")*101+Existing_Cohort!$B82+Existing_Cohort!BA$4-1,MATCH(BA$5, Mortality_Projection!$D$8:$BJ$8, 0)-1))</f>
        <v>27.876360645133396</v>
      </c>
      <c r="BC82" s="67">
        <f t="shared" ca="1" si="24"/>
        <v>157.9684515926715</v>
      </c>
    </row>
    <row r="83" spans="1:55" x14ac:dyDescent="0.35">
      <c r="A83" s="159" t="s">
        <v>31</v>
      </c>
      <c r="B83">
        <f t="shared" si="25"/>
        <v>77</v>
      </c>
      <c r="C83" s="67">
        <f ca="1">OFFSET(HIST_CHN_Population_Males!$L$17,MATCH(Input!$D$4,HIST_CHN_Population_Males!$K$18:$K$89,0), $B83)</f>
        <v>2639.3</v>
      </c>
      <c r="D83" s="67">
        <f ca="1">C83*(1-OFFSET(Mortality_Projection!$D$9,N($A83="Female")*101+Existing_Cohort!$B83+Existing_Cohort!D$4-1,MATCH(D$5, Mortality_Projection!$D$8:$BJ$8, 0)-1))</f>
        <v>2481.2342734427002</v>
      </c>
      <c r="E83" s="67">
        <f ca="1">D83*(1-OFFSET(Mortality_Projection!$D$9,N($A83="Female")*101+Existing_Cohort!$B83+Existing_Cohort!E$4-1,MATCH(E$5, Mortality_Projection!$D$8:$BJ$8, 0)-1))</f>
        <v>2318.3034257470922</v>
      </c>
      <c r="F83" s="67">
        <f ca="1">E83*(1-OFFSET(Mortality_Projection!$D$9,N($A83="Female")*101+Existing_Cohort!$B83+Existing_Cohort!F$4-1,MATCH(F$5, Mortality_Projection!$D$8:$BJ$8, 0)-1))</f>
        <v>2151.7041022837539</v>
      </c>
      <c r="G83" s="67">
        <f ca="1">F83*(1-OFFSET(Mortality_Projection!$D$9,N($A83="Female")*101+Existing_Cohort!$B83+Existing_Cohort!G$4-1,MATCH(G$5, Mortality_Projection!$D$8:$BJ$8, 0)-1))</f>
        <v>1982.7896867161958</v>
      </c>
      <c r="H83" s="67">
        <f ca="1">G83*(1-OFFSET(Mortality_Projection!$D$9,N($A83="Female")*101+Existing_Cohort!$B83+Existing_Cohort!H$4-1,MATCH(H$5, Mortality_Projection!$D$8:$BJ$8, 0)-1))</f>
        <v>1813.056288370628</v>
      </c>
      <c r="I83" s="67">
        <f ca="1">H83*(1-OFFSET(Mortality_Projection!$D$9,N($A83="Female")*101+Existing_Cohort!$B83+Existing_Cohort!I$4-1,MATCH(I$5, Mortality_Projection!$D$8:$BJ$8, 0)-1))</f>
        <v>1644.1298280528863</v>
      </c>
      <c r="J83" s="67">
        <f ca="1">I83*(1-OFFSET(Mortality_Projection!$D$9,N($A83="Female")*101+Existing_Cohort!$B83+Existing_Cohort!J$4-1,MATCH(J$5, Mortality_Projection!$D$8:$BJ$8, 0)-1))</f>
        <v>1477.7145553057951</v>
      </c>
      <c r="K83" s="67">
        <f ca="1">J83*(1-OFFSET(Mortality_Projection!$D$9,N($A83="Female")*101+Existing_Cohort!$B83+Existing_Cohort!K$4-1,MATCH(K$5, Mortality_Projection!$D$8:$BJ$8, 0)-1))</f>
        <v>1315.5383479222044</v>
      </c>
      <c r="L83" s="67">
        <f ca="1">K83*(1-OFFSET(Mortality_Projection!$D$9,N($A83="Female")*101+Existing_Cohort!$B83+Existing_Cohort!L$4-1,MATCH(L$5, Mortality_Projection!$D$8:$BJ$8, 0)-1))</f>
        <v>1159.2721669271564</v>
      </c>
      <c r="M83" s="67">
        <f ca="1">L83*(1-OFFSET(Mortality_Projection!$D$9,N($A83="Female")*101+Existing_Cohort!$B83+Existing_Cohort!M$4-1,MATCH(M$5, Mortality_Projection!$D$8:$BJ$8, 0)-1))</f>
        <v>1010.4624826625048</v>
      </c>
      <c r="N83" s="67">
        <f ca="1">M83*(1-OFFSET(Mortality_Projection!$D$9,N($A83="Female")*101+Existing_Cohort!$B83+Existing_Cohort!N$4-1,MATCH(N$5, Mortality_Projection!$D$8:$BJ$8, 0)-1))</f>
        <v>870.47597224811364</v>
      </c>
      <c r="O83" s="67">
        <f ca="1">N83*(1-OFFSET(Mortality_Projection!$D$9,N($A83="Female")*101+Existing_Cohort!$B83+Existing_Cohort!O$4-1,MATCH(O$5, Mortality_Projection!$D$8:$BJ$8, 0)-1))</f>
        <v>740.45394527252495</v>
      </c>
      <c r="P83" s="67">
        <f ca="1">O83*(1-OFFSET(Mortality_Projection!$D$9,N($A83="Female")*101+Existing_Cohort!$B83+Existing_Cohort!P$4-1,MATCH(P$5, Mortality_Projection!$D$8:$BJ$8, 0)-1))</f>
        <v>621.29044979000685</v>
      </c>
      <c r="Q83" s="67">
        <f ca="1">P83*(1-OFFSET(Mortality_Projection!$D$9,N($A83="Female")*101+Existing_Cohort!$B83+Existing_Cohort!Q$4-1,MATCH(Q$5, Mortality_Projection!$D$8:$BJ$8, 0)-1))</f>
        <v>513.61970980923604</v>
      </c>
      <c r="R83" s="67">
        <f ca="1">Q83*(1-OFFSET(Mortality_Projection!$D$9,N($A83="Female")*101+Existing_Cohort!$B83+Existing_Cohort!R$4-1,MATCH(R$5, Mortality_Projection!$D$8:$BJ$8, 0)-1))</f>
        <v>417.81293037722713</v>
      </c>
      <c r="S83" s="67">
        <f ca="1">R83*(1-OFFSET(Mortality_Projection!$D$9,N($A83="Female")*101+Existing_Cohort!$B83+Existing_Cohort!S$4-1,MATCH(S$5, Mortality_Projection!$D$8:$BJ$8, 0)-1))</f>
        <v>333.97555705792928</v>
      </c>
      <c r="T83" s="67">
        <f ca="1">S83*(1-OFFSET(Mortality_Projection!$D$9,N($A83="Female")*101+Existing_Cohort!$B83+Existing_Cohort!T$4-1,MATCH(T$5, Mortality_Projection!$D$8:$BJ$8, 0)-1))</f>
        <v>261.94579806531556</v>
      </c>
      <c r="U83" s="67">
        <f ca="1">T83*(1-OFFSET(Mortality_Projection!$D$9,N($A83="Female")*101+Existing_Cohort!$B83+Existing_Cohort!U$4-1,MATCH(U$5, Mortality_Projection!$D$8:$BJ$8, 0)-1))</f>
        <v>201.29549814256541</v>
      </c>
      <c r="V83" s="67">
        <f ca="1">U83*(1-OFFSET(Mortality_Projection!$D$9,N($A83="Female")*101+Existing_Cohort!$B83+Existing_Cohort!V$4-1,MATCH(V$5, Mortality_Projection!$D$8:$BJ$8, 0)-1))</f>
        <v>151.34105061744751</v>
      </c>
      <c r="W83" s="67">
        <f ca="1">V83*(1-OFFSET(Mortality_Projection!$D$9,N($A83="Female")*101+Existing_Cohort!$B83+Existing_Cohort!W$4-1,MATCH(W$5, Mortality_Projection!$D$8:$BJ$8, 0)-1))</f>
        <v>111.16900105431414</v>
      </c>
      <c r="X83" s="67">
        <f ca="1">W83*(1-OFFSET(Mortality_Projection!$D$9,N($A83="Female")*101+Existing_Cohort!$B83+Existing_Cohort!X$4-1,MATCH(X$5, Mortality_Projection!$D$8:$BJ$8, 0)-1))</f>
        <v>79.682634943159144</v>
      </c>
      <c r="Y83" s="67">
        <f ca="1">X83*(1-OFFSET(Mortality_Projection!$D$9,N($A83="Female")*101+Existing_Cohort!$B83+Existing_Cohort!Y$4-1,MATCH(Y$5, Mortality_Projection!$D$8:$BJ$8, 0)-1))</f>
        <v>55.666936930311003</v>
      </c>
      <c r="Z83" s="67">
        <f ca="1">Y83*(1-OFFSET(Mortality_Projection!$D$9,N($A83="Female")*101+Existing_Cohort!$B83+Existing_Cohort!Z$4-1,MATCH(Z$5, Mortality_Projection!$D$8:$BJ$8, 0)-1))</f>
        <v>37.865115098530616</v>
      </c>
      <c r="AA83" s="67">
        <f ca="1">Z83*(1-OFFSET(Mortality_Projection!$D$9,N($A83="Female")*101+Existing_Cohort!$B83+Existing_Cohort!AA$4-1,MATCH(AA$5, Mortality_Projection!$D$8:$BJ$8, 0)-1))</f>
        <v>25.055275041178497</v>
      </c>
      <c r="AB83" s="67">
        <f ca="1">AA83*(1-OFFSET(Mortality_Projection!$D$9,N($A83="Female")*101+Existing_Cohort!$B83+Existing_Cohort!AB$4-1,MATCH(AB$5, Mortality_Projection!$D$8:$BJ$8, 0)-1))</f>
        <v>25.043641613206702</v>
      </c>
      <c r="AC83" s="67">
        <f ca="1">AB83*(1-OFFSET(Mortality_Projection!$D$9,N($A83="Female")*101+Existing_Cohort!$B83+Existing_Cohort!AC$4-1,MATCH(AC$5, Mortality_Projection!$D$8:$BJ$8, 0)-1))</f>
        <v>25.035187737900383</v>
      </c>
      <c r="AD83" s="67">
        <f ca="1">AC83*(1-OFFSET(Mortality_Projection!$D$9,N($A83="Female")*101+Existing_Cohort!$B83+Existing_Cohort!AD$4-1,MATCH(AD$5, Mortality_Projection!$D$8:$BJ$8, 0)-1))</f>
        <v>25.02901396085165</v>
      </c>
      <c r="AE83" s="67">
        <f ca="1">AD83*(1-OFFSET(Mortality_Projection!$D$9,N($A83="Female")*101+Existing_Cohort!$B83+Existing_Cohort!AE$4-1,MATCH(AE$5, Mortality_Projection!$D$8:$BJ$8, 0)-1))</f>
        <v>25.0243791654432</v>
      </c>
      <c r="AF83" s="67">
        <f ca="1">AE83*(1-OFFSET(Mortality_Projection!$D$9,N($A83="Female")*101+Existing_Cohort!$B83+Existing_Cohort!AF$4-1,MATCH(AF$5, Mortality_Projection!$D$8:$BJ$8, 0)-1))</f>
        <v>25.020746855617233</v>
      </c>
      <c r="AG83" s="67">
        <f ca="1">AF83*(1-OFFSET(Mortality_Projection!$D$9,N($A83="Female")*101+Existing_Cohort!$B83+Existing_Cohort!AG$4-1,MATCH(AG$5, Mortality_Projection!$D$8:$BJ$8, 0)-1))</f>
        <v>25.017740437361759</v>
      </c>
      <c r="AH83" s="67">
        <f ca="1">AG83*(1-OFFSET(Mortality_Projection!$D$9,N($A83="Female")*101+Existing_Cohort!$B83+Existing_Cohort!AH$4-1,MATCH(AH$5, Mortality_Projection!$D$8:$BJ$8, 0)-1))</f>
        <v>25.015136016089532</v>
      </c>
      <c r="AI83" s="67">
        <f ca="1">AH83*(1-OFFSET(Mortality_Projection!$D$9,N($A83="Female")*101+Existing_Cohort!$B83+Existing_Cohort!AI$4-1,MATCH(AI$5, Mortality_Projection!$D$8:$BJ$8, 0)-1))</f>
        <v>25.012769131987479</v>
      </c>
      <c r="AJ83" s="67">
        <f ca="1">AI83*(1-OFFSET(Mortality_Projection!$D$9,N($A83="Female")*101+Existing_Cohort!$B83+Existing_Cohort!AJ$4-1,MATCH(AJ$5, Mortality_Projection!$D$8:$BJ$8, 0)-1))</f>
        <v>25.010497993348668</v>
      </c>
      <c r="AK83" s="67">
        <f ca="1">AJ83*(1-OFFSET(Mortality_Projection!$D$9,N($A83="Female")*101+Existing_Cohort!$B83+Existing_Cohort!AK$4-1,MATCH(AK$5, Mortality_Projection!$D$8:$BJ$8, 0)-1))</f>
        <v>25.00820254168708</v>
      </c>
      <c r="AL83" s="67">
        <f ca="1">AK83*(1-OFFSET(Mortality_Projection!$D$9,N($A83="Female")*101+Existing_Cohort!$B83+Existing_Cohort!AL$4-1,MATCH(AL$5, Mortality_Projection!$D$8:$BJ$8, 0)-1))</f>
        <v>25.005783551770584</v>
      </c>
      <c r="AM83" s="67">
        <f ca="1">AL83*(1-OFFSET(Mortality_Projection!$D$9,N($A83="Female")*101+Existing_Cohort!$B83+Existing_Cohort!AM$4-1,MATCH(AM$5, Mortality_Projection!$D$8:$BJ$8, 0)-1))</f>
        <v>25.003194740614656</v>
      </c>
      <c r="AN83" s="67">
        <f ca="1">AM83*(1-OFFSET(Mortality_Projection!$D$9,N($A83="Female")*101+Existing_Cohort!$B83+Existing_Cohort!AN$4-1,MATCH(AN$5, Mortality_Projection!$D$8:$BJ$8, 0)-1))</f>
        <v>25.000391496781639</v>
      </c>
      <c r="AO83" s="67">
        <f ca="1">AN83*(1-OFFSET(Mortality_Projection!$D$9,N($A83="Female")*101+Existing_Cohort!$B83+Existing_Cohort!AO$4-1,MATCH(AO$5, Mortality_Projection!$D$8:$BJ$8, 0)-1))</f>
        <v>24.997346953079013</v>
      </c>
      <c r="AP83" s="67">
        <f ca="1">AO83*(1-OFFSET(Mortality_Projection!$D$9,N($A83="Female")*101+Existing_Cohort!$B83+Existing_Cohort!AP$4-1,MATCH(AP$5, Mortality_Projection!$D$8:$BJ$8, 0)-1))</f>
        <v>24.994067122498826</v>
      </c>
      <c r="AQ83" s="67">
        <f ca="1">AP83*(1-OFFSET(Mortality_Projection!$D$9,N($A83="Female")*101+Existing_Cohort!$B83+Existing_Cohort!AQ$4-1,MATCH(AQ$5, Mortality_Projection!$D$8:$BJ$8, 0)-1))</f>
        <v>24.990589390178535</v>
      </c>
      <c r="AR83" s="67">
        <f ca="1">AQ83*(1-OFFSET(Mortality_Projection!$D$9,N($A83="Female")*101+Existing_Cohort!$B83+Existing_Cohort!AR$4-1,MATCH(AR$5, Mortality_Projection!$D$8:$BJ$8, 0)-1))</f>
        <v>24.986949938346346</v>
      </c>
      <c r="AS83" s="67">
        <f ca="1">AR83*(1-OFFSET(Mortality_Projection!$D$9,N($A83="Female")*101+Existing_Cohort!$B83+Existing_Cohort!AS$4-1,MATCH(AS$5, Mortality_Projection!$D$8:$BJ$8, 0)-1))</f>
        <v>24.983183770906876</v>
      </c>
      <c r="AT83" s="67">
        <f ca="1">AS83*(1-OFFSET(Mortality_Projection!$D$9,N($A83="Female")*101+Existing_Cohort!$B83+Existing_Cohort!AT$4-1,MATCH(AT$5, Mortality_Projection!$D$8:$BJ$8, 0)-1))</f>
        <v>24.979309545098033</v>
      </c>
      <c r="AU83" s="67">
        <f ca="1">AT83*(1-OFFSET(Mortality_Projection!$D$9,N($A83="Female")*101+Existing_Cohort!$B83+Existing_Cohort!AU$4-1,MATCH(AU$5, Mortality_Projection!$D$8:$BJ$8, 0)-1))</f>
        <v>24.975375354811852</v>
      </c>
      <c r="AV83" s="67">
        <f ca="1">AU83*(1-OFFSET(Mortality_Projection!$D$9,N($A83="Female")*101+Existing_Cohort!$B83+Existing_Cohort!AV$4-1,MATCH(AV$5, Mortality_Projection!$D$8:$BJ$8, 0)-1))</f>
        <v>24.971383133412996</v>
      </c>
      <c r="AW83" s="67">
        <f ca="1">AV83*(1-OFFSET(Mortality_Projection!$D$9,N($A83="Female")*101+Existing_Cohort!$B83+Existing_Cohort!AW$4-1,MATCH(AW$5, Mortality_Projection!$D$8:$BJ$8, 0)-1))</f>
        <v>24.96736411358555</v>
      </c>
      <c r="AX83" s="67">
        <f ca="1">AW83*(1-OFFSET(Mortality_Projection!$D$9,N($A83="Female")*101+Existing_Cohort!$B83+Existing_Cohort!AX$4-1,MATCH(AX$5, Mortality_Projection!$D$8:$BJ$8, 0)-1))</f>
        <v>24.963319467186185</v>
      </c>
      <c r="AY83" s="67">
        <f ca="1">AX83*(1-OFFSET(Mortality_Projection!$D$9,N($A83="Female")*101+Existing_Cohort!$B83+Existing_Cohort!AY$4-1,MATCH(AY$5, Mortality_Projection!$D$8:$BJ$8, 0)-1))</f>
        <v>24.959250342386163</v>
      </c>
      <c r="AZ83" s="67">
        <f ca="1">AY83*(1-OFFSET(Mortality_Projection!$D$9,N($A83="Female")*101+Existing_Cohort!$B83+Existing_Cohort!AZ$4-1,MATCH(AZ$5, Mortality_Projection!$D$8:$BJ$8, 0)-1))</f>
        <v>24.955157864054435</v>
      </c>
      <c r="BA83" s="179">
        <f ca="1">AZ83*(1-OFFSET(Mortality_Projection!$D$9,N($A83="Female")*101+Existing_Cohort!$B83+Existing_Cohort!BA$4-1,MATCH(BA$5, Mortality_Projection!$D$8:$BJ$8, 0)-1))</f>
        <v>24.951043134135634</v>
      </c>
      <c r="BC83" s="67">
        <f t="shared" ca="1" si="24"/>
        <v>158.06572655729997</v>
      </c>
    </row>
    <row r="84" spans="1:55" x14ac:dyDescent="0.35">
      <c r="A84" s="159" t="s">
        <v>31</v>
      </c>
      <c r="B84">
        <f t="shared" si="25"/>
        <v>78</v>
      </c>
      <c r="C84" s="67">
        <f ca="1">OFFSET(HIST_CHN_Population_Males!$L$17,MATCH(Input!$D$4,HIST_CHN_Population_Males!$K$18:$K$89,0), $B84)</f>
        <v>2403.2959999999998</v>
      </c>
      <c r="D84" s="67">
        <f ca="1">C84*(1-OFFSET(Mortality_Projection!$D$9,N($A84="Female")*101+Existing_Cohort!$B84+Existing_Cohort!D$4-1,MATCH(D$5, Mortality_Projection!$D$8:$BJ$8, 0)-1))</f>
        <v>2243.6470246326076</v>
      </c>
      <c r="E84" s="67">
        <f ca="1">D84*(1-OFFSET(Mortality_Projection!$D$9,N($A84="Female")*101+Existing_Cohort!$B84+Existing_Cohort!E$4-1,MATCH(E$5, Mortality_Projection!$D$8:$BJ$8, 0)-1))</f>
        <v>2080.5369386479588</v>
      </c>
      <c r="F84" s="67">
        <f ca="1">E84*(1-OFFSET(Mortality_Projection!$D$9,N($A84="Female")*101+Existing_Cohort!$B84+Existing_Cohort!F$4-1,MATCH(F$5, Mortality_Projection!$D$8:$BJ$8, 0)-1))</f>
        <v>1915.3092132424974</v>
      </c>
      <c r="G84" s="67">
        <f ca="1">F84*(1-OFFSET(Mortality_Projection!$D$9,N($A84="Female")*101+Existing_Cohort!$B84+Existing_Cohort!G$4-1,MATCH(G$5, Mortality_Projection!$D$8:$BJ$8, 0)-1))</f>
        <v>1749.4449288133512</v>
      </c>
      <c r="H84" s="67">
        <f ca="1">G84*(1-OFFSET(Mortality_Projection!$D$9,N($A84="Female")*101+Existing_Cohort!$B84+Existing_Cohort!H$4-1,MATCH(H$5, Mortality_Projection!$D$8:$BJ$8, 0)-1))</f>
        <v>1584.5489759563866</v>
      </c>
      <c r="I84" s="67">
        <f ca="1">H84*(1-OFFSET(Mortality_Projection!$D$9,N($A84="Female")*101+Existing_Cohort!$B84+Existing_Cohort!I$4-1,MATCH(I$5, Mortality_Projection!$D$8:$BJ$8, 0)-1))</f>
        <v>1422.2984676220956</v>
      </c>
      <c r="J84" s="67">
        <f ca="1">I84*(1-OFFSET(Mortality_Projection!$D$9,N($A84="Female")*101+Existing_Cohort!$B84+Existing_Cohort!J$4-1,MATCH(J$5, Mortality_Projection!$D$8:$BJ$8, 0)-1))</f>
        <v>1264.3880953877042</v>
      </c>
      <c r="K84" s="67">
        <f ca="1">J84*(1-OFFSET(Mortality_Projection!$D$9,N($A84="Female")*101+Existing_Cohort!$B84+Existing_Cohort!K$4-1,MATCH(K$5, Mortality_Projection!$D$8:$BJ$8, 0)-1))</f>
        <v>1112.4505133263408</v>
      </c>
      <c r="L84" s="67">
        <f ca="1">K84*(1-OFFSET(Mortality_Projection!$D$9,N($A84="Female")*101+Existing_Cohort!$B84+Existing_Cohort!L$4-1,MATCH(L$5, Mortality_Projection!$D$8:$BJ$8, 0)-1))</f>
        <v>967.98978059020612</v>
      </c>
      <c r="M84" s="67">
        <f ca="1">L84*(1-OFFSET(Mortality_Projection!$D$9,N($A84="Female")*101+Existing_Cohort!$B84+Existing_Cohort!M$4-1,MATCH(M$5, Mortality_Projection!$D$8:$BJ$8, 0)-1))</f>
        <v>832.32719407725187</v>
      </c>
      <c r="N84" s="67">
        <f ca="1">M84*(1-OFFSET(Mortality_Projection!$D$9,N($A84="Female")*101+Existing_Cohort!$B84+Existing_Cohort!N$4-1,MATCH(N$5, Mortality_Projection!$D$8:$BJ$8, 0)-1))</f>
        <v>706.55705098490898</v>
      </c>
      <c r="O84" s="67">
        <f ca="1">N84*(1-OFFSET(Mortality_Projection!$D$9,N($A84="Female")*101+Existing_Cohort!$B84+Existing_Cohort!O$4-1,MATCH(O$5, Mortality_Projection!$D$8:$BJ$8, 0)-1))</f>
        <v>591.52582625435923</v>
      </c>
      <c r="P84" s="67">
        <f ca="1">O84*(1-OFFSET(Mortality_Projection!$D$9,N($A84="Female")*101+Existing_Cohort!$B84+Existing_Cohort!P$4-1,MATCH(P$5, Mortality_Projection!$D$8:$BJ$8, 0)-1))</f>
        <v>487.82073997975573</v>
      </c>
      <c r="Q84" s="67">
        <f ca="1">P84*(1-OFFSET(Mortality_Projection!$D$9,N($A84="Female")*101+Existing_Cohort!$B84+Existing_Cohort!Q$4-1,MATCH(Q$5, Mortality_Projection!$D$8:$BJ$8, 0)-1))</f>
        <v>395.76769744643872</v>
      </c>
      <c r="R84" s="67">
        <f ca="1">Q84*(1-OFFSET(Mortality_Projection!$D$9,N($A84="Female")*101+Existing_Cohort!$B84+Existing_Cohort!R$4-1,MATCH(R$5, Mortality_Projection!$D$8:$BJ$8, 0)-1))</f>
        <v>315.42998573934995</v>
      </c>
      <c r="S84" s="67">
        <f ca="1">R84*(1-OFFSET(Mortality_Projection!$D$9,N($A84="Female")*101+Existing_Cohort!$B84+Existing_Cohort!S$4-1,MATCH(S$5, Mortality_Projection!$D$8:$BJ$8, 0)-1))</f>
        <v>246.60857331572558</v>
      </c>
      <c r="T84" s="67">
        <f ca="1">S84*(1-OFFSET(Mortality_Projection!$D$9,N($A84="Female")*101+Existing_Cohort!$B84+Existing_Cohort!T$4-1,MATCH(T$5, Mortality_Projection!$D$8:$BJ$8, 0)-1))</f>
        <v>188.84513800880464</v>
      </c>
      <c r="U84" s="67">
        <f ca="1">T84*(1-OFFSET(Mortality_Projection!$D$9,N($A84="Female")*101+Existing_Cohort!$B84+Existing_Cohort!U$4-1,MATCH(U$5, Mortality_Projection!$D$8:$BJ$8, 0)-1))</f>
        <v>141.43521693551787</v>
      </c>
      <c r="V84" s="67">
        <f ca="1">U84*(1-OFFSET(Mortality_Projection!$D$9,N($A84="Female")*101+Existing_Cohort!$B84+Existing_Cohort!V$4-1,MATCH(V$5, Mortality_Projection!$D$8:$BJ$8, 0)-1))</f>
        <v>103.45581403906753</v>
      </c>
      <c r="W84" s="67">
        <f ca="1">V84*(1-OFFSET(Mortality_Projection!$D$9,N($A84="Female")*101+Existing_Cohort!$B84+Existing_Cohort!W$4-1,MATCH(W$5, Mortality_Projection!$D$8:$BJ$8, 0)-1))</f>
        <v>73.813161294212364</v>
      </c>
      <c r="X84" s="67">
        <f ca="1">W84*(1-OFFSET(Mortality_Projection!$D$9,N($A84="Female")*101+Existing_Cohort!$B84+Existing_Cohort!X$4-1,MATCH(X$5, Mortality_Projection!$D$8:$BJ$8, 0)-1))</f>
        <v>51.307661649435538</v>
      </c>
      <c r="Y84" s="67">
        <f ca="1">X84*(1-OFFSET(Mortality_Projection!$D$9,N($A84="Female")*101+Existing_Cohort!$B84+Existing_Cohort!Y$4-1,MATCH(Y$5, Mortality_Projection!$D$8:$BJ$8, 0)-1))</f>
        <v>34.709015236035178</v>
      </c>
      <c r="Z84" s="67">
        <f ca="1">Y84*(1-OFFSET(Mortality_Projection!$D$9,N($A84="Female")*101+Existing_Cohort!$B84+Existing_Cohort!Z$4-1,MATCH(Z$5, Mortality_Projection!$D$8:$BJ$8, 0)-1))</f>
        <v>22.83028432627032</v>
      </c>
      <c r="AA84" s="67">
        <f ca="1">Z84*(1-OFFSET(Mortality_Projection!$D$9,N($A84="Female")*101+Existing_Cohort!$B84+Existing_Cohort!AA$4-1,MATCH(AA$5, Mortality_Projection!$D$8:$BJ$8, 0)-1))</f>
        <v>22.819560662780987</v>
      </c>
      <c r="AB84" s="67">
        <f ca="1">AA84*(1-OFFSET(Mortality_Projection!$D$9,N($A84="Female")*101+Existing_Cohort!$B84+Existing_Cohort!AB$4-1,MATCH(AB$5, Mortality_Projection!$D$8:$BJ$8, 0)-1))</f>
        <v>22.811767944739525</v>
      </c>
      <c r="AC84" s="67">
        <f ca="1">AB84*(1-OFFSET(Mortality_Projection!$D$9,N($A84="Female")*101+Existing_Cohort!$B84+Existing_Cohort!AC$4-1,MATCH(AC$5, Mortality_Projection!$D$8:$BJ$8, 0)-1))</f>
        <v>22.806077026309037</v>
      </c>
      <c r="AD84" s="67">
        <f ca="1">AC84*(1-OFFSET(Mortality_Projection!$D$9,N($A84="Female")*101+Existing_Cohort!$B84+Existing_Cohort!AD$4-1,MATCH(AD$5, Mortality_Projection!$D$8:$BJ$8, 0)-1))</f>
        <v>22.801804736151361</v>
      </c>
      <c r="AE84" s="67">
        <f ca="1">AD84*(1-OFFSET(Mortality_Projection!$D$9,N($A84="Female")*101+Existing_Cohort!$B84+Existing_Cohort!AE$4-1,MATCH(AE$5, Mortality_Projection!$D$8:$BJ$8, 0)-1))</f>
        <v>22.798456530521086</v>
      </c>
      <c r="AF84" s="67">
        <f ca="1">AE84*(1-OFFSET(Mortality_Projection!$D$9,N($A84="Female")*101+Existing_Cohort!$B84+Existing_Cohort!AF$4-1,MATCH(AF$5, Mortality_Projection!$D$8:$BJ$8, 0)-1))</f>
        <v>22.795685266501334</v>
      </c>
      <c r="AG84" s="67">
        <f ca="1">AF84*(1-OFFSET(Mortality_Projection!$D$9,N($A84="Female")*101+Existing_Cohort!$B84+Existing_Cohort!AG$4-1,MATCH(AG$5, Mortality_Projection!$D$8:$BJ$8, 0)-1))</f>
        <v>22.793284559660098</v>
      </c>
      <c r="AH84" s="67">
        <f ca="1">AG84*(1-OFFSET(Mortality_Projection!$D$9,N($A84="Female")*101+Existing_Cohort!$B84+Existing_Cohort!AH$4-1,MATCH(AH$5, Mortality_Projection!$D$8:$BJ$8, 0)-1))</f>
        <v>22.791102812784388</v>
      </c>
      <c r="AI84" s="67">
        <f ca="1">AH84*(1-OFFSET(Mortality_Projection!$D$9,N($A84="Female")*101+Existing_Cohort!$B84+Existing_Cohort!AI$4-1,MATCH(AI$5, Mortality_Projection!$D$8:$BJ$8, 0)-1))</f>
        <v>22.789009324484574</v>
      </c>
      <c r="AJ84" s="67">
        <f ca="1">AI84*(1-OFFSET(Mortality_Projection!$D$9,N($A84="Female")*101+Existing_Cohort!$B84+Existing_Cohort!AJ$4-1,MATCH(AJ$5, Mortality_Projection!$D$8:$BJ$8, 0)-1))</f>
        <v>22.786893427182001</v>
      </c>
      <c r="AK84" s="67">
        <f ca="1">AJ84*(1-OFFSET(Mortality_Projection!$D$9,N($A84="Female")*101+Existing_Cohort!$B84+Existing_Cohort!AK$4-1,MATCH(AK$5, Mortality_Projection!$D$8:$BJ$8, 0)-1))</f>
        <v>22.784663657390141</v>
      </c>
      <c r="AL84" s="67">
        <f ca="1">AK84*(1-OFFSET(Mortality_Projection!$D$9,N($A84="Female")*101+Existing_Cohort!$B84+Existing_Cohort!AL$4-1,MATCH(AL$5, Mortality_Projection!$D$8:$BJ$8, 0)-1))</f>
        <v>22.7822773529345</v>
      </c>
      <c r="AM84" s="67">
        <f ca="1">AL84*(1-OFFSET(Mortality_Projection!$D$9,N($A84="Female")*101+Existing_Cohort!$B84+Existing_Cohort!AM$4-1,MATCH(AM$5, Mortality_Projection!$D$8:$BJ$8, 0)-1))</f>
        <v>22.779693392657627</v>
      </c>
      <c r="AN84" s="67">
        <f ca="1">AM84*(1-OFFSET(Mortality_Projection!$D$9,N($A84="Female")*101+Existing_Cohort!$B84+Existing_Cohort!AN$4-1,MATCH(AN$5, Mortality_Projection!$D$8:$BJ$8, 0)-1))</f>
        <v>22.776887011837712</v>
      </c>
      <c r="AO84" s="67">
        <f ca="1">AN84*(1-OFFSET(Mortality_Projection!$D$9,N($A84="Female")*101+Existing_Cohort!$B84+Existing_Cohort!AO$4-1,MATCH(AO$5, Mortality_Projection!$D$8:$BJ$8, 0)-1))</f>
        <v>22.773863754006733</v>
      </c>
      <c r="AP84" s="67">
        <f ca="1">AO84*(1-OFFSET(Mortality_Projection!$D$9,N($A84="Female")*101+Existing_Cohort!$B84+Existing_Cohort!AP$4-1,MATCH(AP$5, Mortality_Projection!$D$8:$BJ$8, 0)-1))</f>
        <v>22.770658080676014</v>
      </c>
      <c r="AQ84" s="67">
        <f ca="1">AP84*(1-OFFSET(Mortality_Projection!$D$9,N($A84="Female")*101+Existing_Cohort!$B84+Existing_Cohort!AQ$4-1,MATCH(AQ$5, Mortality_Projection!$D$8:$BJ$8, 0)-1))</f>
        <v>22.7673033443956</v>
      </c>
      <c r="AR84" s="67">
        <f ca="1">AQ84*(1-OFFSET(Mortality_Projection!$D$9,N($A84="Female")*101+Existing_Cohort!$B84+Existing_Cohort!AR$4-1,MATCH(AR$5, Mortality_Projection!$D$8:$BJ$8, 0)-1))</f>
        <v>22.763831811395413</v>
      </c>
      <c r="AS84" s="67">
        <f ca="1">AR84*(1-OFFSET(Mortality_Projection!$D$9,N($A84="Female")*101+Existing_Cohort!$B84+Existing_Cohort!AS$4-1,MATCH(AS$5, Mortality_Projection!$D$8:$BJ$8, 0)-1))</f>
        <v>22.760260679900497</v>
      </c>
      <c r="AT84" s="67">
        <f ca="1">AS84*(1-OFFSET(Mortality_Projection!$D$9,N($A84="Female")*101+Existing_Cohort!$B84+Existing_Cohort!AT$4-1,MATCH(AT$5, Mortality_Projection!$D$8:$BJ$8, 0)-1))</f>
        <v>22.756634281703626</v>
      </c>
      <c r="AU84" s="67">
        <f ca="1">AT84*(1-OFFSET(Mortality_Projection!$D$9,N($A84="Female")*101+Existing_Cohort!$B84+Existing_Cohort!AU$4-1,MATCH(AU$5, Mortality_Projection!$D$8:$BJ$8, 0)-1))</f>
        <v>22.752954399212403</v>
      </c>
      <c r="AV84" s="67">
        <f ca="1">AU84*(1-OFFSET(Mortality_Projection!$D$9,N($A84="Female")*101+Existing_Cohort!$B84+Existing_Cohort!AV$4-1,MATCH(AV$5, Mortality_Projection!$D$8:$BJ$8, 0)-1))</f>
        <v>22.749249821807982</v>
      </c>
      <c r="AW84" s="67">
        <f ca="1">AV84*(1-OFFSET(Mortality_Projection!$D$9,N($A84="Female")*101+Existing_Cohort!$B84+Existing_Cohort!AW$4-1,MATCH(AW$5, Mortality_Projection!$D$8:$BJ$8, 0)-1))</f>
        <v>22.745521629800166</v>
      </c>
      <c r="AX84" s="67">
        <f ca="1">AW84*(1-OFFSET(Mortality_Projection!$D$9,N($A84="Female")*101+Existing_Cohort!$B84+Existing_Cohort!AX$4-1,MATCH(AX$5, Mortality_Projection!$D$8:$BJ$8, 0)-1))</f>
        <v>22.741770881659349</v>
      </c>
      <c r="AY84" s="67">
        <f ca="1">AX84*(1-OFFSET(Mortality_Projection!$D$9,N($A84="Female")*101+Existing_Cohort!$B84+Existing_Cohort!AY$4-1,MATCH(AY$5, Mortality_Projection!$D$8:$BJ$8, 0)-1))</f>
        <v>22.737998614369722</v>
      </c>
      <c r="AZ84" s="67">
        <f ca="1">AY84*(1-OFFSET(Mortality_Projection!$D$9,N($A84="Female")*101+Existing_Cohort!$B84+Existing_Cohort!AZ$4-1,MATCH(AZ$5, Mortality_Projection!$D$8:$BJ$8, 0)-1))</f>
        <v>22.734205843777776</v>
      </c>
      <c r="BA84" s="179">
        <f ca="1">AZ84*(1-OFFSET(Mortality_Projection!$D$9,N($A84="Female")*101+Existing_Cohort!$B84+Existing_Cohort!BA$4-1,MATCH(BA$5, Mortality_Projection!$D$8:$BJ$8, 0)-1))</f>
        <v>22.730380814839659</v>
      </c>
      <c r="BC84" s="67">
        <f t="shared" ca="1" si="24"/>
        <v>159.64897536739227</v>
      </c>
    </row>
    <row r="85" spans="1:55" x14ac:dyDescent="0.35">
      <c r="A85" s="159" t="s">
        <v>31</v>
      </c>
      <c r="B85">
        <f t="shared" si="25"/>
        <v>79</v>
      </c>
      <c r="C85" s="67">
        <f ca="1">OFFSET(HIST_CHN_Population_Males!$L$17,MATCH(Input!$D$4,HIST_CHN_Population_Males!$K$18:$K$89,0), $B85)</f>
        <v>2236.0084999999999</v>
      </c>
      <c r="D85" s="67">
        <f ca="1">C85*(1-OFFSET(Mortality_Projection!$D$9,N($A85="Female")*101+Existing_Cohort!$B85+Existing_Cohort!D$4-1,MATCH(D$5, Mortality_Projection!$D$8:$BJ$8, 0)-1))</f>
        <v>2071.5625964726</v>
      </c>
      <c r="E85" s="67">
        <f ca="1">D85*(1-OFFSET(Mortality_Projection!$D$9,N($A85="Female")*101+Existing_Cohort!$B85+Existing_Cohort!E$4-1,MATCH(E$5, Mortality_Projection!$D$8:$BJ$8, 0)-1))</f>
        <v>1905.1336436216172</v>
      </c>
      <c r="F85" s="67">
        <f ca="1">E85*(1-OFFSET(Mortality_Projection!$D$9,N($A85="Female")*101+Existing_Cohort!$B85+Existing_Cohort!F$4-1,MATCH(F$5, Mortality_Projection!$D$8:$BJ$8, 0)-1))</f>
        <v>1738.2311772237952</v>
      </c>
      <c r="G85" s="67">
        <f ca="1">F85*(1-OFFSET(Mortality_Projection!$D$9,N($A85="Female")*101+Existing_Cohort!$B85+Existing_Cohort!G$4-1,MATCH(G$5, Mortality_Projection!$D$8:$BJ$8, 0)-1))</f>
        <v>1572.4861213351624</v>
      </c>
      <c r="H85" s="67">
        <f ca="1">G85*(1-OFFSET(Mortality_Projection!$D$9,N($A85="Female")*101+Existing_Cohort!$B85+Existing_Cohort!H$4-1,MATCH(H$5, Mortality_Projection!$D$8:$BJ$8, 0)-1))</f>
        <v>1409.597575410718</v>
      </c>
      <c r="I85" s="67">
        <f ca="1">H85*(1-OFFSET(Mortality_Projection!$D$9,N($A85="Female")*101+Existing_Cohort!$B85+Existing_Cohort!I$4-1,MATCH(I$5, Mortality_Projection!$D$8:$BJ$8, 0)-1))</f>
        <v>1251.2766260018029</v>
      </c>
      <c r="J85" s="67">
        <f ca="1">I85*(1-OFFSET(Mortality_Projection!$D$9,N($A85="Female")*101+Existing_Cohort!$B85+Existing_Cohort!J$4-1,MATCH(J$5, Mortality_Projection!$D$8:$BJ$8, 0)-1))</f>
        <v>1099.1653284861477</v>
      </c>
      <c r="K85" s="67">
        <f ca="1">J85*(1-OFFSET(Mortality_Projection!$D$9,N($A85="Female")*101+Existing_Cohort!$B85+Existing_Cohort!K$4-1,MATCH(K$5, Mortality_Projection!$D$8:$BJ$8, 0)-1))</f>
        <v>954.76922974748106</v>
      </c>
      <c r="L85" s="67">
        <f ca="1">K85*(1-OFFSET(Mortality_Projection!$D$9,N($A85="Female")*101+Existing_Cohort!$B85+Existing_Cohort!L$4-1,MATCH(L$5, Mortality_Projection!$D$8:$BJ$8, 0)-1))</f>
        <v>819.40277305009249</v>
      </c>
      <c r="M85" s="67">
        <f ca="1">L85*(1-OFFSET(Mortality_Projection!$D$9,N($A85="Female")*101+Existing_Cohort!$B85+Existing_Cohort!M$4-1,MATCH(M$5, Mortality_Projection!$D$8:$BJ$8, 0)-1))</f>
        <v>694.14513257696228</v>
      </c>
      <c r="N85" s="67">
        <f ca="1">M85*(1-OFFSET(Mortality_Projection!$D$9,N($A85="Female")*101+Existing_Cohort!$B85+Existing_Cohort!N$4-1,MATCH(N$5, Mortality_Projection!$D$8:$BJ$8, 0)-1))</f>
        <v>579.81989355851499</v>
      </c>
      <c r="O85" s="67">
        <f ca="1">N85*(1-OFFSET(Mortality_Projection!$D$9,N($A85="Female")*101+Existing_Cohort!$B85+Existing_Cohort!O$4-1,MATCH(O$5, Mortality_Projection!$D$8:$BJ$8, 0)-1))</f>
        <v>476.98445974084052</v>
      </c>
      <c r="P85" s="67">
        <f ca="1">O85*(1-OFFSET(Mortality_Projection!$D$9,N($A85="Female")*101+Existing_Cohort!$B85+Existing_Cohort!P$4-1,MATCH(P$5, Mortality_Projection!$D$8:$BJ$8, 0)-1))</f>
        <v>385.92911501109882</v>
      </c>
      <c r="Q85" s="67">
        <f ca="1">P85*(1-OFFSET(Mortality_Projection!$D$9,N($A85="Female")*101+Existing_Cohort!$B85+Existing_Cohort!Q$4-1,MATCH(Q$5, Mortality_Projection!$D$8:$BJ$8, 0)-1))</f>
        <v>306.67716022642139</v>
      </c>
      <c r="R85" s="67">
        <f ca="1">Q85*(1-OFFSET(Mortality_Projection!$D$9,N($A85="Female")*101+Existing_Cohort!$B85+Existing_Cohort!R$4-1,MATCH(R$5, Mortality_Projection!$D$8:$BJ$8, 0)-1))</f>
        <v>238.98702767105229</v>
      </c>
      <c r="S85" s="67">
        <f ca="1">R85*(1-OFFSET(Mortality_Projection!$D$9,N($A85="Female")*101+Existing_Cohort!$B85+Existing_Cohort!S$4-1,MATCH(S$5, Mortality_Projection!$D$8:$BJ$8, 0)-1))</f>
        <v>182.3575576505651</v>
      </c>
      <c r="T85" s="67">
        <f ca="1">S85*(1-OFFSET(Mortality_Projection!$D$9,N($A85="Female")*101+Existing_Cohort!$B85+Existing_Cohort!T$4-1,MATCH(T$5, Mortality_Projection!$D$8:$BJ$8, 0)-1))</f>
        <v>136.04374679698637</v>
      </c>
      <c r="U85" s="67">
        <f ca="1">T85*(1-OFFSET(Mortality_Projection!$D$9,N($A85="Female")*101+Existing_Cohort!$B85+Existing_Cohort!U$4-1,MATCH(U$5, Mortality_Projection!$D$8:$BJ$8, 0)-1))</f>
        <v>99.087106546021516</v>
      </c>
      <c r="V85" s="67">
        <f ca="1">U85*(1-OFFSET(Mortality_Projection!$D$9,N($A85="Female")*101+Existing_Cohort!$B85+Existing_Cohort!V$4-1,MATCH(V$5, Mortality_Projection!$D$8:$BJ$8, 0)-1))</f>
        <v>70.365902843832089</v>
      </c>
      <c r="W85" s="67">
        <f ca="1">V85*(1-OFFSET(Mortality_Projection!$D$9,N($A85="Female")*101+Existing_Cohort!$B85+Existing_Cohort!W$4-1,MATCH(W$5, Mortality_Projection!$D$8:$BJ$8, 0)-1))</f>
        <v>48.661869697036479</v>
      </c>
      <c r="X85" s="67">
        <f ca="1">W85*(1-OFFSET(Mortality_Projection!$D$9,N($A85="Female")*101+Existing_Cohort!$B85+Existing_Cohort!X$4-1,MATCH(X$5, Mortality_Projection!$D$8:$BJ$8, 0)-1))</f>
        <v>32.736021588802501</v>
      </c>
      <c r="Y85" s="67">
        <f ca="1">X85*(1-OFFSET(Mortality_Projection!$D$9,N($A85="Female")*101+Existing_Cohort!$B85+Existing_Cohort!Y$4-1,MATCH(Y$5, Mortality_Projection!$D$8:$BJ$8, 0)-1))</f>
        <v>21.402184207374855</v>
      </c>
      <c r="Z85" s="67">
        <f ca="1">Y85*(1-OFFSET(Mortality_Projection!$D$9,N($A85="Female")*101+Existing_Cohort!$B85+Existing_Cohort!Z$4-1,MATCH(Z$5, Mortality_Projection!$D$8:$BJ$8, 0)-1))</f>
        <v>21.392014387025938</v>
      </c>
      <c r="AA85" s="67">
        <f ca="1">Z85*(1-OFFSET(Mortality_Projection!$D$9,N($A85="Female")*101+Existing_Cohort!$B85+Existing_Cohort!AA$4-1,MATCH(AA$5, Mortality_Projection!$D$8:$BJ$8, 0)-1))</f>
        <v>21.38462417851002</v>
      </c>
      <c r="AB85" s="67">
        <f ca="1">AA85*(1-OFFSET(Mortality_Projection!$D$9,N($A85="Female")*101+Existing_Cohort!$B85+Existing_Cohort!AB$4-1,MATCH(AB$5, Mortality_Projection!$D$8:$BJ$8, 0)-1))</f>
        <v>21.379227228885917</v>
      </c>
      <c r="AC85" s="67">
        <f ca="1">AB85*(1-OFFSET(Mortality_Projection!$D$9,N($A85="Female")*101+Existing_Cohort!$B85+Existing_Cohort!AC$4-1,MATCH(AC$5, Mortality_Projection!$D$8:$BJ$8, 0)-1))</f>
        <v>21.375175638952619</v>
      </c>
      <c r="AD85" s="67">
        <f ca="1">AC85*(1-OFFSET(Mortality_Projection!$D$9,N($A85="Female")*101+Existing_Cohort!$B85+Existing_Cohort!AD$4-1,MATCH(AD$5, Mortality_Projection!$D$8:$BJ$8, 0)-1))</f>
        <v>21.372000403620831</v>
      </c>
      <c r="AE85" s="67">
        <f ca="1">AD85*(1-OFFSET(Mortality_Projection!$D$9,N($A85="Female")*101+Existing_Cohort!$B85+Existing_Cohort!AE$4-1,MATCH(AE$5, Mortality_Projection!$D$8:$BJ$8, 0)-1))</f>
        <v>21.369372309242333</v>
      </c>
      <c r="AF85" s="67">
        <f ca="1">AE85*(1-OFFSET(Mortality_Projection!$D$9,N($A85="Female")*101+Existing_Cohort!$B85+Existing_Cohort!AF$4-1,MATCH(AF$5, Mortality_Projection!$D$8:$BJ$8, 0)-1))</f>
        <v>21.367095631457182</v>
      </c>
      <c r="AG85" s="67">
        <f ca="1">AF85*(1-OFFSET(Mortality_Projection!$D$9,N($A85="Female")*101+Existing_Cohort!$B85+Existing_Cohort!AG$4-1,MATCH(AG$5, Mortality_Projection!$D$8:$BJ$8, 0)-1))</f>
        <v>21.365026603922022</v>
      </c>
      <c r="AH85" s="67">
        <f ca="1">AG85*(1-OFFSET(Mortality_Projection!$D$9,N($A85="Female")*101+Existing_Cohort!$B85+Existing_Cohort!AH$4-1,MATCH(AH$5, Mortality_Projection!$D$8:$BJ$8, 0)-1))</f>
        <v>21.363041277319201</v>
      </c>
      <c r="AI85" s="67">
        <f ca="1">AH85*(1-OFFSET(Mortality_Projection!$D$9,N($A85="Female")*101+Existing_Cohort!$B85+Existing_Cohort!AI$4-1,MATCH(AI$5, Mortality_Projection!$D$8:$BJ$8, 0)-1))</f>
        <v>21.361034701636616</v>
      </c>
      <c r="AJ85" s="67">
        <f ca="1">AI85*(1-OFFSET(Mortality_Projection!$D$9,N($A85="Female")*101+Existing_Cohort!$B85+Existing_Cohort!AJ$4-1,MATCH(AJ$5, Mortality_Projection!$D$8:$BJ$8, 0)-1))</f>
        <v>21.358920139174934</v>
      </c>
      <c r="AK85" s="67">
        <f ca="1">AJ85*(1-OFFSET(Mortality_Projection!$D$9,N($A85="Female")*101+Existing_Cohort!$B85+Existing_Cohort!AK$4-1,MATCH(AK$5, Mortality_Projection!$D$8:$BJ$8, 0)-1))</f>
        <v>21.356657132429788</v>
      </c>
      <c r="AL85" s="67">
        <f ca="1">AK85*(1-OFFSET(Mortality_Projection!$D$9,N($A85="Female")*101+Existing_Cohort!$B85+Existing_Cohort!AL$4-1,MATCH(AL$5, Mortality_Projection!$D$8:$BJ$8, 0)-1))</f>
        <v>21.354206685507005</v>
      </c>
      <c r="AM85" s="67">
        <f ca="1">AL85*(1-OFFSET(Mortality_Projection!$D$9,N($A85="Female")*101+Existing_Cohort!$B85+Existing_Cohort!AM$4-1,MATCH(AM$5, Mortality_Projection!$D$8:$BJ$8, 0)-1))</f>
        <v>21.351545314033618</v>
      </c>
      <c r="AN85" s="67">
        <f ca="1">AM85*(1-OFFSET(Mortality_Projection!$D$9,N($A85="Female")*101+Existing_Cohort!$B85+Existing_Cohort!AN$4-1,MATCH(AN$5, Mortality_Projection!$D$8:$BJ$8, 0)-1))</f>
        <v>21.348678275976045</v>
      </c>
      <c r="AO85" s="67">
        <f ca="1">AN85*(1-OFFSET(Mortality_Projection!$D$9,N($A85="Female")*101+Existing_Cohort!$B85+Existing_Cohort!AO$4-1,MATCH(AO$5, Mortality_Projection!$D$8:$BJ$8, 0)-1))</f>
        <v>21.345638253007813</v>
      </c>
      <c r="AP85" s="67">
        <f ca="1">AO85*(1-OFFSET(Mortality_Projection!$D$9,N($A85="Female")*101+Existing_Cohort!$B85+Existing_Cohort!AP$4-1,MATCH(AP$5, Mortality_Projection!$D$8:$BJ$8, 0)-1))</f>
        <v>21.342456874997808</v>
      </c>
      <c r="AQ85" s="67">
        <f ca="1">AP85*(1-OFFSET(Mortality_Projection!$D$9,N($A85="Female")*101+Existing_Cohort!$B85+Existing_Cohort!AQ$4-1,MATCH(AQ$5, Mortality_Projection!$D$8:$BJ$8, 0)-1))</f>
        <v>21.339164741461133</v>
      </c>
      <c r="AR85" s="67">
        <f ca="1">AQ85*(1-OFFSET(Mortality_Projection!$D$9,N($A85="Female")*101+Existing_Cohort!$B85+Existing_Cohort!AR$4-1,MATCH(AR$5, Mortality_Projection!$D$8:$BJ$8, 0)-1))</f>
        <v>21.335778162419746</v>
      </c>
      <c r="AS85" s="67">
        <f ca="1">AR85*(1-OFFSET(Mortality_Projection!$D$9,N($A85="Female")*101+Existing_Cohort!$B85+Existing_Cohort!AS$4-1,MATCH(AS$5, Mortality_Projection!$D$8:$BJ$8, 0)-1))</f>
        <v>21.332339179080918</v>
      </c>
      <c r="AT85" s="67">
        <f ca="1">AS85*(1-OFFSET(Mortality_Projection!$D$9,N($A85="Female")*101+Existing_Cohort!$B85+Existing_Cohort!AT$4-1,MATCH(AT$5, Mortality_Projection!$D$8:$BJ$8, 0)-1))</f>
        <v>21.328849482023998</v>
      </c>
      <c r="AU85" s="67">
        <f ca="1">AT85*(1-OFFSET(Mortality_Projection!$D$9,N($A85="Female")*101+Existing_Cohort!$B85+Existing_Cohort!AU$4-1,MATCH(AU$5, Mortality_Projection!$D$8:$BJ$8, 0)-1))</f>
        <v>21.32533637295824</v>
      </c>
      <c r="AV85" s="67">
        <f ca="1">AU85*(1-OFFSET(Mortality_Projection!$D$9,N($A85="Female")*101+Existing_Cohort!$B85+Existing_Cohort!AV$4-1,MATCH(AV$5, Mortality_Projection!$D$8:$BJ$8, 0)-1))</f>
        <v>21.32180087649035</v>
      </c>
      <c r="AW85" s="67">
        <f ca="1">AV85*(1-OFFSET(Mortality_Projection!$D$9,N($A85="Female")*101+Existing_Cohort!$B85+Existing_Cohort!AW$4-1,MATCH(AW$5, Mortality_Projection!$D$8:$BJ$8, 0)-1))</f>
        <v>21.318243996509565</v>
      </c>
      <c r="AX85" s="67">
        <f ca="1">AW85*(1-OFFSET(Mortality_Projection!$D$9,N($A85="Female")*101+Existing_Cohort!$B85+Existing_Cohort!AX$4-1,MATCH(AX$5, Mortality_Projection!$D$8:$BJ$8, 0)-1))</f>
        <v>21.314666716522673</v>
      </c>
      <c r="AY85" s="67">
        <f ca="1">AX85*(1-OFFSET(Mortality_Projection!$D$9,N($A85="Female")*101+Existing_Cohort!$B85+Existing_Cohort!AY$4-1,MATCH(AY$5, Mortality_Projection!$D$8:$BJ$8, 0)-1))</f>
        <v>21.311069999984571</v>
      </c>
      <c r="AZ85" s="67">
        <f ca="1">AY85*(1-OFFSET(Mortality_Projection!$D$9,N($A85="Female")*101+Existing_Cohort!$B85+Existing_Cohort!AZ$4-1,MATCH(AZ$5, Mortality_Projection!$D$8:$BJ$8, 0)-1))</f>
        <v>21.307442699623206</v>
      </c>
      <c r="BA85" s="179">
        <f ca="1">AZ85*(1-OFFSET(Mortality_Projection!$D$9,N($A85="Female")*101+Existing_Cohort!$B85+Existing_Cohort!BA$4-1,MATCH(BA$5, Mortality_Projection!$D$8:$BJ$8, 0)-1))</f>
        <v>21.303774074066428</v>
      </c>
      <c r="BC85" s="67">
        <f t="shared" ca="1" si="24"/>
        <v>164.44590352739988</v>
      </c>
    </row>
    <row r="86" spans="1:55" x14ac:dyDescent="0.35">
      <c r="A86" s="159" t="s">
        <v>31</v>
      </c>
      <c r="B86">
        <f t="shared" si="25"/>
        <v>80</v>
      </c>
      <c r="C86" s="67">
        <f ca="1">OFFSET(HIST_CHN_Population_Males!$L$17,MATCH(Input!$D$4,HIST_CHN_Population_Males!$K$18:$K$89,0), $B86)</f>
        <v>2041.8879999999999</v>
      </c>
      <c r="D86" s="67">
        <f ca="1">C86*(1-OFFSET(Mortality_Projection!$D$9,N($A86="Female")*101+Existing_Cohort!$B86+Existing_Cohort!D$4-1,MATCH(D$5, Mortality_Projection!$D$8:$BJ$8, 0)-1))</f>
        <v>1875.9346350006399</v>
      </c>
      <c r="E86" s="67">
        <f ca="1">D86*(1-OFFSET(Mortality_Projection!$D$9,N($A86="Female")*101+Existing_Cohort!$B86+Existing_Cohort!E$4-1,MATCH(E$5, Mortality_Projection!$D$8:$BJ$8, 0)-1))</f>
        <v>1709.6782488715148</v>
      </c>
      <c r="F86" s="67">
        <f ca="1">E86*(1-OFFSET(Mortality_Projection!$D$9,N($A86="Female")*101+Existing_Cohort!$B86+Existing_Cohort!F$4-1,MATCH(F$5, Mortality_Projection!$D$8:$BJ$8, 0)-1))</f>
        <v>1544.7592233275748</v>
      </c>
      <c r="G86" s="67">
        <f ca="1">F86*(1-OFFSET(Mortality_Projection!$D$9,N($A86="Female")*101+Existing_Cohort!$B86+Existing_Cohort!G$4-1,MATCH(G$5, Mortality_Projection!$D$8:$BJ$8, 0)-1))</f>
        <v>1382.8812163874622</v>
      </c>
      <c r="H86" s="67">
        <f ca="1">G86*(1-OFFSET(Mortality_Projection!$D$9,N($A86="Female")*101+Existing_Cohort!$B86+Existing_Cohort!H$4-1,MATCH(H$5, Mortality_Projection!$D$8:$BJ$8, 0)-1))</f>
        <v>1225.7539895974355</v>
      </c>
      <c r="I86" s="67">
        <f ca="1">H86*(1-OFFSET(Mortality_Projection!$D$9,N($A86="Female")*101+Existing_Cohort!$B86+Existing_Cohort!I$4-1,MATCH(I$5, Mortality_Projection!$D$8:$BJ$8, 0)-1))</f>
        <v>1075.0118133814954</v>
      </c>
      <c r="J86" s="67">
        <f ca="1">I86*(1-OFFSET(Mortality_Projection!$D$9,N($A86="Female")*101+Existing_Cohort!$B86+Existing_Cohort!J$4-1,MATCH(J$5, Mortality_Projection!$D$8:$BJ$8, 0)-1))</f>
        <v>932.14577500254165</v>
      </c>
      <c r="K86" s="67">
        <f ca="1">J86*(1-OFFSET(Mortality_Projection!$D$9,N($A86="Female")*101+Existing_Cohort!$B86+Existing_Cohort!K$4-1,MATCH(K$5, Mortality_Projection!$D$8:$BJ$8, 0)-1))</f>
        <v>798.44934560903846</v>
      </c>
      <c r="L86" s="67">
        <f ca="1">K86*(1-OFFSET(Mortality_Projection!$D$9,N($A86="Female")*101+Existing_Cohort!$B86+Existing_Cohort!L$4-1,MATCH(L$5, Mortality_Projection!$D$8:$BJ$8, 0)-1))</f>
        <v>674.97478404466324</v>
      </c>
      <c r="M86" s="67">
        <f ca="1">L86*(1-OFFSET(Mortality_Projection!$D$9,N($A86="Female")*101+Existing_Cohort!$B86+Existing_Cohort!M$4-1,MATCH(M$5, Mortality_Projection!$D$8:$BJ$8, 0)-1))</f>
        <v>562.51358481520958</v>
      </c>
      <c r="N86" s="67">
        <f ca="1">M86*(1-OFFSET(Mortality_Projection!$D$9,N($A86="Female")*101+Existing_Cohort!$B86+Existing_Cohort!N$4-1,MATCH(N$5, Mortality_Projection!$D$8:$BJ$8, 0)-1))</f>
        <v>461.58689856586636</v>
      </c>
      <c r="O86" s="67">
        <f ca="1">N86*(1-OFFSET(Mortality_Projection!$D$9,N($A86="Female")*101+Existing_Cohort!$B86+Existing_Cohort!O$4-1,MATCH(O$5, Mortality_Projection!$D$8:$BJ$8, 0)-1))</f>
        <v>372.4457936436487</v>
      </c>
      <c r="P86" s="67">
        <f ca="1">O86*(1-OFFSET(Mortality_Projection!$D$9,N($A86="Female")*101+Existing_Cohort!$B86+Existing_Cohort!P$4-1,MATCH(P$5, Mortality_Projection!$D$8:$BJ$8, 0)-1))</f>
        <v>295.07289992109759</v>
      </c>
      <c r="Q86" s="67">
        <f ca="1">P86*(1-OFFSET(Mortality_Projection!$D$9,N($A86="Female")*101+Existing_Cohort!$B86+Existing_Cohort!Q$4-1,MATCH(Q$5, Mortality_Projection!$D$8:$BJ$8, 0)-1))</f>
        <v>229.18637793152669</v>
      </c>
      <c r="R86" s="67">
        <f ca="1">Q86*(1-OFFSET(Mortality_Projection!$D$9,N($A86="Female")*101+Existing_Cohort!$B86+Existing_Cohort!R$4-1,MATCH(R$5, Mortality_Projection!$D$8:$BJ$8, 0)-1))</f>
        <v>174.24743528640462</v>
      </c>
      <c r="S86" s="67">
        <f ca="1">R86*(1-OFFSET(Mortality_Projection!$D$9,N($A86="Female")*101+Existing_Cohort!$B86+Existing_Cohort!S$4-1,MATCH(S$5, Mortality_Projection!$D$8:$BJ$8, 0)-1))</f>
        <v>129.47853034691593</v>
      </c>
      <c r="T86" s="67">
        <f ca="1">S86*(1-OFFSET(Mortality_Projection!$D$9,N($A86="Female")*101+Existing_Cohort!$B86+Existing_Cohort!T$4-1,MATCH(T$5, Mortality_Projection!$D$8:$BJ$8, 0)-1))</f>
        <v>93.896150982740991</v>
      </c>
      <c r="U86" s="67">
        <f ca="1">T86*(1-OFFSET(Mortality_Projection!$D$9,N($A86="Female")*101+Existing_Cohort!$B86+Existing_Cohort!U$4-1,MATCH(U$5, Mortality_Projection!$D$8:$BJ$8, 0)-1))</f>
        <v>66.362956228643881</v>
      </c>
      <c r="V86" s="67">
        <f ca="1">U86*(1-OFFSET(Mortality_Projection!$D$9,N($A86="Female")*101+Existing_Cohort!$B86+Existing_Cohort!V$4-1,MATCH(V$5, Mortality_Projection!$D$8:$BJ$8, 0)-1))</f>
        <v>45.655477207238775</v>
      </c>
      <c r="W86" s="67">
        <f ca="1">V86*(1-OFFSET(Mortality_Projection!$D$9,N($A86="Female")*101+Existing_Cohort!$B86+Existing_Cohort!W$4-1,MATCH(W$5, Mortality_Projection!$D$8:$BJ$8, 0)-1))</f>
        <v>30.539717103919269</v>
      </c>
      <c r="X86" s="67">
        <f ca="1">W86*(1-OFFSET(Mortality_Projection!$D$9,N($A86="Female")*101+Existing_Cohort!$B86+Existing_Cohort!X$4-1,MATCH(X$5, Mortality_Projection!$D$8:$BJ$8, 0)-1))</f>
        <v>19.843273277813989</v>
      </c>
      <c r="Y86" s="67">
        <f ca="1">X86*(1-OFFSET(Mortality_Projection!$D$9,N($A86="Female")*101+Existing_Cohort!$B86+Existing_Cohort!Y$4-1,MATCH(Y$5, Mortality_Projection!$D$8:$BJ$8, 0)-1))</f>
        <v>19.833734519980077</v>
      </c>
      <c r="Z86" s="67">
        <f ca="1">Y86*(1-OFFSET(Mortality_Projection!$D$9,N($A86="Female")*101+Existing_Cohort!$B86+Existing_Cohort!Z$4-1,MATCH(Z$5, Mortality_Projection!$D$8:$BJ$8, 0)-1))</f>
        <v>19.826802930524547</v>
      </c>
      <c r="AA86" s="67">
        <f ca="1">Z86*(1-OFFSET(Mortality_Projection!$D$9,N($A86="Female")*101+Existing_Cohort!$B86+Existing_Cohort!AA$4-1,MATCH(AA$5, Mortality_Projection!$D$8:$BJ$8, 0)-1))</f>
        <v>19.821740923326434</v>
      </c>
      <c r="AB86" s="67">
        <f ca="1">AA86*(1-OFFSET(Mortality_Projection!$D$9,N($A86="Female")*101+Existing_Cohort!$B86+Existing_Cohort!AB$4-1,MATCH(AB$5, Mortality_Projection!$D$8:$BJ$8, 0)-1))</f>
        <v>19.817940792029532</v>
      </c>
      <c r="AC86" s="67">
        <f ca="1">AB86*(1-OFFSET(Mortality_Projection!$D$9,N($A86="Female")*101+Existing_Cohort!$B86+Existing_Cohort!AC$4-1,MATCH(AC$5, Mortality_Projection!$D$8:$BJ$8, 0)-1))</f>
        <v>19.814962631665313</v>
      </c>
      <c r="AD86" s="67">
        <f ca="1">AC86*(1-OFFSET(Mortality_Projection!$D$9,N($A86="Female")*101+Existing_Cohort!$B86+Existing_Cohort!AD$4-1,MATCH(AD$5, Mortality_Projection!$D$8:$BJ$8, 0)-1))</f>
        <v>19.812497657524695</v>
      </c>
      <c r="AE86" s="67">
        <f ca="1">AD86*(1-OFFSET(Mortality_Projection!$D$9,N($A86="Female")*101+Existing_Cohort!$B86+Existing_Cohort!AE$4-1,MATCH(AE$5, Mortality_Projection!$D$8:$BJ$8, 0)-1))</f>
        <v>19.810362291350859</v>
      </c>
      <c r="AF86" s="67">
        <f ca="1">AE86*(1-OFFSET(Mortality_Projection!$D$9,N($A86="Female")*101+Existing_Cohort!$B86+Existing_Cohort!AF$4-1,MATCH(AF$5, Mortality_Projection!$D$8:$BJ$8, 0)-1))</f>
        <v>19.808421689143788</v>
      </c>
      <c r="AG86" s="67">
        <f ca="1">AF86*(1-OFFSET(Mortality_Projection!$D$9,N($A86="Female")*101+Existing_Cohort!$B86+Existing_Cohort!AG$4-1,MATCH(AG$5, Mortality_Projection!$D$8:$BJ$8, 0)-1))</f>
        <v>19.806559594618175</v>
      </c>
      <c r="AH86" s="67">
        <f ca="1">AG86*(1-OFFSET(Mortality_Projection!$D$9,N($A86="Female")*101+Existing_Cohort!$B86+Existing_Cohort!AH$4-1,MATCH(AH$5, Mortality_Projection!$D$8:$BJ$8, 0)-1))</f>
        <v>19.804677572008504</v>
      </c>
      <c r="AI86" s="67">
        <f ca="1">AH86*(1-OFFSET(Mortality_Projection!$D$9,N($A86="Female")*101+Existing_Cohort!$B86+Existing_Cohort!AI$4-1,MATCH(AI$5, Mortality_Projection!$D$8:$BJ$8, 0)-1))</f>
        <v>19.802694267791338</v>
      </c>
      <c r="AJ86" s="67">
        <f ca="1">AI86*(1-OFFSET(Mortality_Projection!$D$9,N($A86="Female")*101+Existing_Cohort!$B86+Existing_Cohort!AJ$4-1,MATCH(AJ$5, Mortality_Projection!$D$8:$BJ$8, 0)-1))</f>
        <v>19.800571736188186</v>
      </c>
      <c r="AK86" s="67">
        <f ca="1">AJ86*(1-OFFSET(Mortality_Projection!$D$9,N($A86="Female")*101+Existing_Cohort!$B86+Existing_Cohort!AK$4-1,MATCH(AK$5, Mortality_Projection!$D$8:$BJ$8, 0)-1))</f>
        <v>19.798273402506716</v>
      </c>
      <c r="AL86" s="67">
        <f ca="1">AK86*(1-OFFSET(Mortality_Projection!$D$9,N($A86="Female")*101+Existing_Cohort!$B86+Existing_Cohort!AL$4-1,MATCH(AL$5, Mortality_Projection!$D$8:$BJ$8, 0)-1))</f>
        <v>19.795777240899028</v>
      </c>
      <c r="AM86" s="67">
        <f ca="1">AL86*(1-OFFSET(Mortality_Projection!$D$9,N($A86="Female")*101+Existing_Cohort!$B86+Existing_Cohort!AM$4-1,MATCH(AM$5, Mortality_Projection!$D$8:$BJ$8, 0)-1))</f>
        <v>19.793088183764052</v>
      </c>
      <c r="AN86" s="67">
        <f ca="1">AM86*(1-OFFSET(Mortality_Projection!$D$9,N($A86="Female")*101+Existing_Cohort!$B86+Existing_Cohort!AN$4-1,MATCH(AN$5, Mortality_Projection!$D$8:$BJ$8, 0)-1))</f>
        <v>19.790236884786843</v>
      </c>
      <c r="AO86" s="67">
        <f ca="1">AN86*(1-OFFSET(Mortality_Projection!$D$9,N($A86="Female")*101+Existing_Cohort!$B86+Existing_Cohort!AO$4-1,MATCH(AO$5, Mortality_Projection!$D$8:$BJ$8, 0)-1))</f>
        <v>19.787253011003241</v>
      </c>
      <c r="AP86" s="67">
        <f ca="1">AO86*(1-OFFSET(Mortality_Projection!$D$9,N($A86="Female")*101+Existing_Cohort!$B86+Existing_Cohort!AP$4-1,MATCH(AP$5, Mortality_Projection!$D$8:$BJ$8, 0)-1))</f>
        <v>19.784165262899744</v>
      </c>
      <c r="AQ86" s="67">
        <f ca="1">AP86*(1-OFFSET(Mortality_Projection!$D$9,N($A86="Female")*101+Existing_Cohort!$B86+Existing_Cohort!AQ$4-1,MATCH(AQ$5, Mortality_Projection!$D$8:$BJ$8, 0)-1))</f>
        <v>19.780988938450079</v>
      </c>
      <c r="AR86" s="67">
        <f ca="1">AQ86*(1-OFFSET(Mortality_Projection!$D$9,N($A86="Female")*101+Existing_Cohort!$B86+Existing_Cohort!AR$4-1,MATCH(AR$5, Mortality_Projection!$D$8:$BJ$8, 0)-1))</f>
        <v>19.777763469161879</v>
      </c>
      <c r="AS86" s="67">
        <f ca="1">AR86*(1-OFFSET(Mortality_Projection!$D$9,N($A86="Female")*101+Existing_Cohort!$B86+Existing_Cohort!AS$4-1,MATCH(AS$5, Mortality_Projection!$D$8:$BJ$8, 0)-1))</f>
        <v>19.774490440925636</v>
      </c>
      <c r="AT86" s="67">
        <f ca="1">AS86*(1-OFFSET(Mortality_Projection!$D$9,N($A86="Female")*101+Existing_Cohort!$B86+Existing_Cohort!AT$4-1,MATCH(AT$5, Mortality_Projection!$D$8:$BJ$8, 0)-1))</f>
        <v>19.771195460560619</v>
      </c>
      <c r="AU86" s="67">
        <f ca="1">AT86*(1-OFFSET(Mortality_Projection!$D$9,N($A86="Female")*101+Existing_Cohort!$B86+Existing_Cohort!AU$4-1,MATCH(AU$5, Mortality_Projection!$D$8:$BJ$8, 0)-1))</f>
        <v>19.767879489180924</v>
      </c>
      <c r="AV86" s="67">
        <f ca="1">AU86*(1-OFFSET(Mortality_Projection!$D$9,N($A86="Female")*101+Existing_Cohort!$B86+Existing_Cohort!AV$4-1,MATCH(AV$5, Mortality_Projection!$D$8:$BJ$8, 0)-1))</f>
        <v>19.764543468463042</v>
      </c>
      <c r="AW86" s="67">
        <f ca="1">AV86*(1-OFFSET(Mortality_Projection!$D$9,N($A86="Female")*101+Existing_Cohort!$B86+Existing_Cohort!AW$4-1,MATCH(AW$5, Mortality_Projection!$D$8:$BJ$8, 0)-1))</f>
        <v>19.761188320960166</v>
      </c>
      <c r="AX86" s="67">
        <f ca="1">AW86*(1-OFFSET(Mortality_Projection!$D$9,N($A86="Female")*101+Existing_Cohort!$B86+Existing_Cohort!AX$4-1,MATCH(AX$5, Mortality_Projection!$D$8:$BJ$8, 0)-1))</f>
        <v>19.757814950412289</v>
      </c>
      <c r="AY86" s="67">
        <f ca="1">AX86*(1-OFFSET(Mortality_Projection!$D$9,N($A86="Female")*101+Existing_Cohort!$B86+Existing_Cohort!AY$4-1,MATCH(AY$5, Mortality_Projection!$D$8:$BJ$8, 0)-1))</f>
        <v>19.754412901890433</v>
      </c>
      <c r="AZ86" s="67">
        <f ca="1">AY86*(1-OFFSET(Mortality_Projection!$D$9,N($A86="Female")*101+Existing_Cohort!$B86+Existing_Cohort!AZ$4-1,MATCH(AZ$5, Mortality_Projection!$D$8:$BJ$8, 0)-1))</f>
        <v>19.750972101242272</v>
      </c>
      <c r="BA86" s="179">
        <f ca="1">AZ86*(1-OFFSET(Mortality_Projection!$D$9,N($A86="Female")*101+Existing_Cohort!$B86+Existing_Cohort!BA$4-1,MATCH(BA$5, Mortality_Projection!$D$8:$BJ$8, 0)-1))</f>
        <v>19.747471769223566</v>
      </c>
      <c r="BC86" s="67">
        <f t="shared" ca="1" si="24"/>
        <v>165.95336499936002</v>
      </c>
    </row>
    <row r="87" spans="1:55" x14ac:dyDescent="0.35">
      <c r="A87" s="159" t="s">
        <v>31</v>
      </c>
      <c r="B87">
        <f t="shared" si="25"/>
        <v>81</v>
      </c>
      <c r="C87" s="67">
        <f ca="1">OFFSET(HIST_CHN_Population_Males!$L$17,MATCH(Input!$D$4,HIST_CHN_Population_Males!$K$18:$K$89,0), $B87)</f>
        <v>1784.5264999999999</v>
      </c>
      <c r="D87" s="67">
        <f ca="1">C87*(1-OFFSET(Mortality_Projection!$D$9,N($A87="Female")*101+Existing_Cohort!$B87+Existing_Cohort!D$4-1,MATCH(D$5, Mortality_Projection!$D$8:$BJ$8, 0)-1))</f>
        <v>1624.531296815825</v>
      </c>
      <c r="E87" s="67">
        <f ca="1">D87*(1-OFFSET(Mortality_Projection!$D$9,N($A87="Female")*101+Existing_Cohort!$B87+Existing_Cohort!E$4-1,MATCH(E$5, Mortality_Projection!$D$8:$BJ$8, 0)-1))</f>
        <v>1466.002639104124</v>
      </c>
      <c r="F87" s="67">
        <f ca="1">E87*(1-OFFSET(Mortality_Projection!$D$9,N($A87="Female")*101+Existing_Cohort!$B87+Existing_Cohort!F$4-1,MATCH(F$5, Mortality_Projection!$D$8:$BJ$8, 0)-1))</f>
        <v>1310.5904312735663</v>
      </c>
      <c r="G87" s="67">
        <f ca="1">F87*(1-OFFSET(Mortality_Projection!$D$9,N($A87="Female")*101+Existing_Cohort!$B87+Existing_Cohort!G$4-1,MATCH(G$5, Mortality_Projection!$D$8:$BJ$8, 0)-1))</f>
        <v>1159.9446802003959</v>
      </c>
      <c r="H87" s="67">
        <f ca="1">G87*(1-OFFSET(Mortality_Projection!$D$9,N($A87="Female")*101+Existing_Cohort!$B87+Existing_Cohort!H$4-1,MATCH(H$5, Mortality_Projection!$D$8:$BJ$8, 0)-1))</f>
        <v>1015.6361281632794</v>
      </c>
      <c r="I87" s="67">
        <f ca="1">H87*(1-OFFSET(Mortality_Projection!$D$9,N($A87="Female")*101+Existing_Cohort!$B87+Existing_Cohort!I$4-1,MATCH(I$5, Mortality_Projection!$D$8:$BJ$8, 0)-1))</f>
        <v>879.09067823142061</v>
      </c>
      <c r="J87" s="67">
        <f ca="1">I87*(1-OFFSET(Mortality_Projection!$D$9,N($A87="Female")*101+Existing_Cohort!$B87+Existing_Cohort!J$4-1,MATCH(J$5, Mortality_Projection!$D$8:$BJ$8, 0)-1))</f>
        <v>751.53700358241394</v>
      </c>
      <c r="K87" s="67">
        <f ca="1">J87*(1-OFFSET(Mortality_Projection!$D$9,N($A87="Female")*101+Existing_Cohort!$B87+Existing_Cohort!K$4-1,MATCH(K$5, Mortality_Projection!$D$8:$BJ$8, 0)-1))</f>
        <v>633.9650272130566</v>
      </c>
      <c r="L87" s="67">
        <f ca="1">K87*(1-OFFSET(Mortality_Projection!$D$9,N($A87="Female")*101+Existing_Cohort!$B87+Existing_Cohort!L$4-1,MATCH(L$5, Mortality_Projection!$D$8:$BJ$8, 0)-1))</f>
        <v>527.10782756605829</v>
      </c>
      <c r="M87" s="67">
        <f ca="1">L87*(1-OFFSET(Mortality_Projection!$D$9,N($A87="Female")*101+Existing_Cohort!$B87+Existing_Cohort!M$4-1,MATCH(M$5, Mortality_Projection!$D$8:$BJ$8, 0)-1))</f>
        <v>431.43341797140272</v>
      </c>
      <c r="N87" s="67">
        <f ca="1">M87*(1-OFFSET(Mortality_Projection!$D$9,N($A87="Female")*101+Existing_Cohort!$B87+Existing_Cohort!N$4-1,MATCH(N$5, Mortality_Projection!$D$8:$BJ$8, 0)-1))</f>
        <v>347.14621399409168</v>
      </c>
      <c r="O87" s="67">
        <f ca="1">N87*(1-OFFSET(Mortality_Projection!$D$9,N($A87="Female")*101+Existing_Cohort!$B87+Existing_Cohort!O$4-1,MATCH(O$5, Mortality_Projection!$D$8:$BJ$8, 0)-1))</f>
        <v>274.19012819865424</v>
      </c>
      <c r="P87" s="67">
        <f ca="1">O87*(1-OFFSET(Mortality_Projection!$D$9,N($A87="Female")*101+Existing_Cohort!$B87+Existing_Cohort!P$4-1,MATCH(P$5, Mortality_Projection!$D$8:$BJ$8, 0)-1))</f>
        <v>212.25423590122907</v>
      </c>
      <c r="Q87" s="67">
        <f ca="1">P87*(1-OFFSET(Mortality_Projection!$D$9,N($A87="Female")*101+Existing_Cohort!$B87+Existing_Cohort!Q$4-1,MATCH(Q$5, Mortality_Projection!$D$8:$BJ$8, 0)-1))</f>
        <v>160.78221876693661</v>
      </c>
      <c r="R87" s="67">
        <f ca="1">Q87*(1-OFFSET(Mortality_Projection!$D$9,N($A87="Female")*101+Existing_Cohort!$B87+Existing_Cohort!R$4-1,MATCH(R$5, Mortality_Projection!$D$8:$BJ$8, 0)-1))</f>
        <v>118.99231020136789</v>
      </c>
      <c r="S87" s="67">
        <f ca="1">R87*(1-OFFSET(Mortality_Projection!$D$9,N($A87="Female")*101+Existing_Cohort!$B87+Existing_Cohort!S$4-1,MATCH(S$5, Mortality_Projection!$D$8:$BJ$8, 0)-1))</f>
        <v>85.91124791411535</v>
      </c>
      <c r="T87" s="67">
        <f ca="1">S87*(1-OFFSET(Mortality_Projection!$D$9,N($A87="Female")*101+Existing_Cohort!$B87+Existing_Cohort!T$4-1,MATCH(T$5, Mortality_Projection!$D$8:$BJ$8, 0)-1))</f>
        <v>60.426392697004793</v>
      </c>
      <c r="U87" s="67">
        <f ca="1">T87*(1-OFFSET(Mortality_Projection!$D$9,N($A87="Female")*101+Existing_Cohort!$B87+Existing_Cohort!U$4-1,MATCH(U$5, Mortality_Projection!$D$8:$BJ$8, 0)-1))</f>
        <v>41.351965670907809</v>
      </c>
      <c r="V87" s="67">
        <f ca="1">U87*(1-OFFSET(Mortality_Projection!$D$9,N($A87="Female")*101+Existing_Cohort!$B87+Existing_Cohort!V$4-1,MATCH(V$5, Mortality_Projection!$D$8:$BJ$8, 0)-1))</f>
        <v>27.501748307765734</v>
      </c>
      <c r="W87" s="67">
        <f ca="1">V87*(1-OFFSET(Mortality_Projection!$D$9,N($A87="Female")*101+Existing_Cohort!$B87+Existing_Cohort!W$4-1,MATCH(W$5, Mortality_Projection!$D$8:$BJ$8, 0)-1))</f>
        <v>17.757282535432385</v>
      </c>
      <c r="X87" s="67">
        <f ca="1">W87*(1-OFFSET(Mortality_Projection!$D$9,N($A87="Female")*101+Existing_Cohort!$B87+Existing_Cohort!X$4-1,MATCH(X$5, Mortality_Projection!$D$8:$BJ$8, 0)-1))</f>
        <v>17.748647217320709</v>
      </c>
      <c r="Y87" s="67">
        <f ca="1">X87*(1-OFFSET(Mortality_Projection!$D$9,N($A87="Female")*101+Existing_Cohort!$B87+Existing_Cohort!Y$4-1,MATCH(Y$5, Mortality_Projection!$D$8:$BJ$8, 0)-1))</f>
        <v>17.742372171229093</v>
      </c>
      <c r="Z87" s="67">
        <f ca="1">Y87*(1-OFFSET(Mortality_Projection!$D$9,N($A87="Female")*101+Existing_Cohort!$B87+Existing_Cohort!Z$4-1,MATCH(Z$5, Mortality_Projection!$D$8:$BJ$8, 0)-1))</f>
        <v>17.737789643730249</v>
      </c>
      <c r="AA87" s="67">
        <f ca="1">Z87*(1-OFFSET(Mortality_Projection!$D$9,N($A87="Female")*101+Existing_Cohort!$B87+Existing_Cohort!AA$4-1,MATCH(AA$5, Mortality_Projection!$D$8:$BJ$8, 0)-1))</f>
        <v>17.734349475878211</v>
      </c>
      <c r="AB87" s="67">
        <f ca="1">AA87*(1-OFFSET(Mortality_Projection!$D$9,N($A87="Female")*101+Existing_Cohort!$B87+Existing_Cohort!AB$4-1,MATCH(AB$5, Mortality_Projection!$D$8:$BJ$8, 0)-1))</f>
        <v>17.731653424640157</v>
      </c>
      <c r="AC87" s="67">
        <f ca="1">AB87*(1-OFFSET(Mortality_Projection!$D$9,N($A87="Female")*101+Existing_Cohort!$B87+Existing_Cohort!AC$4-1,MATCH(AC$5, Mortality_Projection!$D$8:$BJ$8, 0)-1))</f>
        <v>17.729421951465255</v>
      </c>
      <c r="AD87" s="67">
        <f ca="1">AC87*(1-OFFSET(Mortality_Projection!$D$9,N($A87="Female")*101+Existing_Cohort!$B87+Existing_Cohort!AD$4-1,MATCH(AD$5, Mortality_Projection!$D$8:$BJ$8, 0)-1))</f>
        <v>17.72748886609936</v>
      </c>
      <c r="AE87" s="67">
        <f ca="1">AD87*(1-OFFSET(Mortality_Projection!$D$9,N($A87="Female")*101+Existing_Cohort!$B87+Existing_Cohort!AE$4-1,MATCH(AE$5, Mortality_Projection!$D$8:$BJ$8, 0)-1))</f>
        <v>17.725732097134276</v>
      </c>
      <c r="AF87" s="67">
        <f ca="1">AE87*(1-OFFSET(Mortality_Projection!$D$9,N($A87="Female")*101+Existing_Cohort!$B87+Existing_Cohort!AF$4-1,MATCH(AF$5, Mortality_Projection!$D$8:$BJ$8, 0)-1))</f>
        <v>17.724046400739461</v>
      </c>
      <c r="AG87" s="67">
        <f ca="1">AF87*(1-OFFSET(Mortality_Projection!$D$9,N($A87="Female")*101+Existing_Cohort!$B87+Existing_Cohort!AG$4-1,MATCH(AG$5, Mortality_Projection!$D$8:$BJ$8, 0)-1))</f>
        <v>17.722342665931944</v>
      </c>
      <c r="AH87" s="67">
        <f ca="1">AG87*(1-OFFSET(Mortality_Projection!$D$9,N($A87="Female")*101+Existing_Cohort!$B87+Existing_Cohort!AH$4-1,MATCH(AH$5, Mortality_Projection!$D$8:$BJ$8, 0)-1))</f>
        <v>17.72054724611305</v>
      </c>
      <c r="AI87" s="67">
        <f ca="1">AH87*(1-OFFSET(Mortality_Projection!$D$9,N($A87="Female")*101+Existing_Cohort!$B87+Existing_Cohort!AI$4-1,MATCH(AI$5, Mortality_Projection!$D$8:$BJ$8, 0)-1))</f>
        <v>17.718625790577736</v>
      </c>
      <c r="AJ87" s="67">
        <f ca="1">AI87*(1-OFFSET(Mortality_Projection!$D$9,N($A87="Female")*101+Existing_Cohort!$B87+Existing_Cohort!AJ$4-1,MATCH(AJ$5, Mortality_Projection!$D$8:$BJ$8, 0)-1))</f>
        <v>17.716545190006059</v>
      </c>
      <c r="AK87" s="67">
        <f ca="1">AJ87*(1-OFFSET(Mortality_Projection!$D$9,N($A87="Female")*101+Existing_Cohort!$B87+Existing_Cohort!AK$4-1,MATCH(AK$5, Mortality_Projection!$D$8:$BJ$8, 0)-1))</f>
        <v>17.714285505828869</v>
      </c>
      <c r="AL87" s="67">
        <f ca="1">AK87*(1-OFFSET(Mortality_Projection!$D$9,N($A87="Female")*101+Existing_Cohort!$B87+Existing_Cohort!AL$4-1,MATCH(AL$5, Mortality_Projection!$D$8:$BJ$8, 0)-1))</f>
        <v>17.711851203928372</v>
      </c>
      <c r="AM87" s="67">
        <f ca="1">AL87*(1-OFFSET(Mortality_Projection!$D$9,N($A87="Female")*101+Existing_Cohort!$B87+Existing_Cohort!AM$4-1,MATCH(AM$5, Mortality_Projection!$D$8:$BJ$8, 0)-1))</f>
        <v>17.70927003469312</v>
      </c>
      <c r="AN87" s="67">
        <f ca="1">AM87*(1-OFFSET(Mortality_Projection!$D$9,N($A87="Female")*101+Existing_Cohort!$B87+Existing_Cohort!AN$4-1,MATCH(AN$5, Mortality_Projection!$D$8:$BJ$8, 0)-1))</f>
        <v>17.706568855208204</v>
      </c>
      <c r="AO87" s="67">
        <f ca="1">AN87*(1-OFFSET(Mortality_Projection!$D$9,N($A87="Female")*101+Existing_Cohort!$B87+Existing_Cohort!AO$4-1,MATCH(AO$5, Mortality_Projection!$D$8:$BJ$8, 0)-1))</f>
        <v>17.70377364743322</v>
      </c>
      <c r="AP87" s="67">
        <f ca="1">AO87*(1-OFFSET(Mortality_Projection!$D$9,N($A87="Female")*101+Existing_Cohort!$B87+Existing_Cohort!AP$4-1,MATCH(AP$5, Mortality_Projection!$D$8:$BJ$8, 0)-1))</f>
        <v>17.700898260458871</v>
      </c>
      <c r="AQ87" s="67">
        <f ca="1">AP87*(1-OFFSET(Mortality_Projection!$D$9,N($A87="Female")*101+Existing_Cohort!$B87+Existing_Cohort!AQ$4-1,MATCH(AQ$5, Mortality_Projection!$D$8:$BJ$8, 0)-1))</f>
        <v>17.697978390275942</v>
      </c>
      <c r="AR87" s="67">
        <f ca="1">AQ87*(1-OFFSET(Mortality_Projection!$D$9,N($A87="Female")*101+Existing_Cohort!$B87+Existing_Cohort!AR$4-1,MATCH(AR$5, Mortality_Projection!$D$8:$BJ$8, 0)-1))</f>
        <v>17.695015472768812</v>
      </c>
      <c r="AS87" s="67">
        <f ca="1">AR87*(1-OFFSET(Mortality_Projection!$D$9,N($A87="Female")*101+Existing_Cohort!$B87+Existing_Cohort!AS$4-1,MATCH(AS$5, Mortality_Projection!$D$8:$BJ$8, 0)-1))</f>
        <v>17.692032688782444</v>
      </c>
      <c r="AT87" s="67">
        <f ca="1">AS87*(1-OFFSET(Mortality_Projection!$D$9,N($A87="Female")*101+Existing_Cohort!$B87+Existing_Cohort!AT$4-1,MATCH(AT$5, Mortality_Projection!$D$8:$BJ$8, 0)-1))</f>
        <v>17.689030908480824</v>
      </c>
      <c r="AU87" s="67">
        <f ca="1">AT87*(1-OFFSET(Mortality_Projection!$D$9,N($A87="Female")*101+Existing_Cohort!$B87+Existing_Cohort!AU$4-1,MATCH(AU$5, Mortality_Projection!$D$8:$BJ$8, 0)-1))</f>
        <v>17.686010984426119</v>
      </c>
      <c r="AV87" s="67">
        <f ca="1">AU87*(1-OFFSET(Mortality_Projection!$D$9,N($A87="Female")*101+Existing_Cohort!$B87+Existing_Cohort!AV$4-1,MATCH(AV$5, Mortality_Projection!$D$8:$BJ$8, 0)-1))</f>
        <v>17.682973751863237</v>
      </c>
      <c r="AW87" s="67">
        <f ca="1">AV87*(1-OFFSET(Mortality_Projection!$D$9,N($A87="Female")*101+Existing_Cohort!$B87+Existing_Cohort!AW$4-1,MATCH(AW$5, Mortality_Projection!$D$8:$BJ$8, 0)-1))</f>
        <v>17.67992002900063</v>
      </c>
      <c r="AX87" s="67">
        <f ca="1">AW87*(1-OFFSET(Mortality_Projection!$D$9,N($A87="Female")*101+Existing_Cohort!$B87+Existing_Cohort!AX$4-1,MATCH(AX$5, Mortality_Projection!$D$8:$BJ$8, 0)-1))</f>
        <v>17.67684035169632</v>
      </c>
      <c r="AY87" s="67">
        <f ca="1">AX87*(1-OFFSET(Mortality_Projection!$D$9,N($A87="Female")*101+Existing_Cohort!$B87+Existing_Cohort!AY$4-1,MATCH(AY$5, Mortality_Projection!$D$8:$BJ$8, 0)-1))</f>
        <v>17.673725600579132</v>
      </c>
      <c r="AZ87" s="67">
        <f ca="1">AY87*(1-OFFSET(Mortality_Projection!$D$9,N($A87="Female")*101+Existing_Cohort!$B87+Existing_Cohort!AZ$4-1,MATCH(AZ$5, Mortality_Projection!$D$8:$BJ$8, 0)-1))</f>
        <v>17.670556965693223</v>
      </c>
      <c r="BA87" s="179">
        <f ca="1">AZ87*(1-OFFSET(Mortality_Projection!$D$9,N($A87="Female")*101+Existing_Cohort!$B87+Existing_Cohort!BA$4-1,MATCH(BA$5, Mortality_Projection!$D$8:$BJ$8, 0)-1))</f>
        <v>17.667316319087405</v>
      </c>
      <c r="BC87" s="67">
        <f t="shared" ca="1" si="24"/>
        <v>159.9952031841749</v>
      </c>
    </row>
    <row r="88" spans="1:55" x14ac:dyDescent="0.35">
      <c r="A88" s="159" t="s">
        <v>31</v>
      </c>
      <c r="B88">
        <f t="shared" si="25"/>
        <v>82</v>
      </c>
      <c r="C88" s="67">
        <f ca="1">OFFSET(HIST_CHN_Population_Males!$L$17,MATCH(Input!$D$4,HIST_CHN_Population_Males!$K$18:$K$89,0), $B88)</f>
        <v>1586.933</v>
      </c>
      <c r="D88" s="67">
        <f ca="1">C88*(1-OFFSET(Mortality_Projection!$D$9,N($A88="Female")*101+Existing_Cohort!$B88+Existing_Cohort!D$4-1,MATCH(D$5, Mortality_Projection!$D$8:$BJ$8, 0)-1))</f>
        <v>1430.2717391417059</v>
      </c>
      <c r="E88" s="67">
        <f ca="1">D88*(1-OFFSET(Mortality_Projection!$D$9,N($A88="Female")*101+Existing_Cohort!$B88+Existing_Cohort!E$4-1,MATCH(E$5, Mortality_Projection!$D$8:$BJ$8, 0)-1))</f>
        <v>1276.883429360096</v>
      </c>
      <c r="F88" s="67">
        <f ca="1">E88*(1-OFFSET(Mortality_Projection!$D$9,N($A88="Female")*101+Existing_Cohort!$B88+Existing_Cohort!F$4-1,MATCH(F$5, Mortality_Projection!$D$8:$BJ$8, 0)-1))</f>
        <v>1128.4046216342974</v>
      </c>
      <c r="G88" s="67">
        <f ca="1">F88*(1-OFFSET(Mortality_Projection!$D$9,N($A88="Female")*101+Existing_Cohort!$B88+Existing_Cohort!G$4-1,MATCH(G$5, Mortality_Projection!$D$8:$BJ$8, 0)-1))</f>
        <v>986.38675835209028</v>
      </c>
      <c r="H88" s="67">
        <f ca="1">G88*(1-OFFSET(Mortality_Projection!$D$9,N($A88="Female")*101+Existing_Cohort!$B88+Existing_Cohort!H$4-1,MATCH(H$5, Mortality_Projection!$D$8:$BJ$8, 0)-1))</f>
        <v>852.23089716206016</v>
      </c>
      <c r="I88" s="67">
        <f ca="1">H88*(1-OFFSET(Mortality_Projection!$D$9,N($A88="Female")*101+Existing_Cohort!$B88+Existing_Cohort!I$4-1,MATCH(I$5, Mortality_Projection!$D$8:$BJ$8, 0)-1))</f>
        <v>727.13591160931912</v>
      </c>
      <c r="J88" s="67">
        <f ca="1">I88*(1-OFFSET(Mortality_Projection!$D$9,N($A88="Female")*101+Existing_Cohort!$B88+Existing_Cohort!J$4-1,MATCH(J$5, Mortality_Projection!$D$8:$BJ$8, 0)-1))</f>
        <v>612.0578944672917</v>
      </c>
      <c r="K88" s="67">
        <f ca="1">J88*(1-OFFSET(Mortality_Projection!$D$9,N($A88="Female")*101+Existing_Cohort!$B88+Existing_Cohort!K$4-1,MATCH(K$5, Mortality_Projection!$D$8:$BJ$8, 0)-1))</f>
        <v>507.6930288268976</v>
      </c>
      <c r="L88" s="67">
        <f ca="1">K88*(1-OFFSET(Mortality_Projection!$D$9,N($A88="Female")*101+Existing_Cohort!$B88+Existing_Cohort!L$4-1,MATCH(L$5, Mortality_Projection!$D$8:$BJ$8, 0)-1))</f>
        <v>414.47050600397466</v>
      </c>
      <c r="M88" s="67">
        <f ca="1">L88*(1-OFFSET(Mortality_Projection!$D$9,N($A88="Female")*101+Existing_Cohort!$B88+Existing_Cohort!M$4-1,MATCH(M$5, Mortality_Projection!$D$8:$BJ$8, 0)-1))</f>
        <v>332.55524423765195</v>
      </c>
      <c r="N88" s="67">
        <f ca="1">M88*(1-OFFSET(Mortality_Projection!$D$9,N($A88="Female")*101+Existing_Cohort!$B88+Existing_Cohort!N$4-1,MATCH(N$5, Mortality_Projection!$D$8:$BJ$8, 0)-1))</f>
        <v>261.85250835189396</v>
      </c>
      <c r="O88" s="67">
        <f ca="1">N88*(1-OFFSET(Mortality_Projection!$D$9,N($A88="Female")*101+Existing_Cohort!$B88+Existing_Cohort!O$4-1,MATCH(O$5, Mortality_Projection!$D$8:$BJ$8, 0)-1))</f>
        <v>202.01539296861</v>
      </c>
      <c r="P88" s="67">
        <f ca="1">O88*(1-OFFSET(Mortality_Projection!$D$9,N($A88="Female")*101+Existing_Cohort!$B88+Existing_Cohort!P$4-1,MATCH(P$5, Mortality_Projection!$D$8:$BJ$8, 0)-1))</f>
        <v>152.4563842488204</v>
      </c>
      <c r="Q88" s="67">
        <f ca="1">P88*(1-OFFSET(Mortality_Projection!$D$9,N($A88="Female")*101+Existing_Cohort!$B88+Existing_Cohort!Q$4-1,MATCH(Q$5, Mortality_Projection!$D$8:$BJ$8, 0)-1))</f>
        <v>112.36949600941861</v>
      </c>
      <c r="R88" s="67">
        <f ca="1">Q88*(1-OFFSET(Mortality_Projection!$D$9,N($A88="Female")*101+Existing_Cohort!$B88+Existing_Cohort!R$4-1,MATCH(R$5, Mortality_Projection!$D$8:$BJ$8, 0)-1))</f>
        <v>80.766205012918761</v>
      </c>
      <c r="S88" s="67">
        <f ca="1">R88*(1-OFFSET(Mortality_Projection!$D$9,N($A88="Female")*101+Existing_Cohort!$B88+Existing_Cohort!S$4-1,MATCH(S$5, Mortality_Projection!$D$8:$BJ$8, 0)-1))</f>
        <v>56.528854331341385</v>
      </c>
      <c r="T88" s="67">
        <f ca="1">S88*(1-OFFSET(Mortality_Projection!$D$9,N($A88="Female")*101+Existing_Cohort!$B88+Existing_Cohort!T$4-1,MATCH(T$5, Mortality_Projection!$D$8:$BJ$8, 0)-1))</f>
        <v>38.477144561560287</v>
      </c>
      <c r="U88" s="67">
        <f ca="1">T88*(1-OFFSET(Mortality_Projection!$D$9,N($A88="Female")*101+Existing_Cohort!$B88+Existing_Cohort!U$4-1,MATCH(U$5, Mortality_Projection!$D$8:$BJ$8, 0)-1))</f>
        <v>25.439876598545503</v>
      </c>
      <c r="V88" s="67">
        <f ca="1">U88*(1-OFFSET(Mortality_Projection!$D$9,N($A88="Female")*101+Existing_Cohort!$B88+Existing_Cohort!V$4-1,MATCH(V$5, Mortality_Projection!$D$8:$BJ$8, 0)-1))</f>
        <v>16.321110876535563</v>
      </c>
      <c r="W88" s="67">
        <f ca="1">V88*(1-OFFSET(Mortality_Projection!$D$9,N($A88="Female")*101+Existing_Cohort!$B88+Existing_Cohort!W$4-1,MATCH(W$5, Mortality_Projection!$D$8:$BJ$8, 0)-1))</f>
        <v>16.31308162843515</v>
      </c>
      <c r="X88" s="67">
        <f ca="1">W88*(1-OFFSET(Mortality_Projection!$D$9,N($A88="Female")*101+Existing_Cohort!$B88+Existing_Cohort!X$4-1,MATCH(X$5, Mortality_Projection!$D$8:$BJ$8, 0)-1))</f>
        <v>16.307247029631153</v>
      </c>
      <c r="Y88" s="67">
        <f ca="1">X88*(1-OFFSET(Mortality_Projection!$D$9,N($A88="Female")*101+Existing_Cohort!$B88+Existing_Cohort!Y$4-1,MATCH(Y$5, Mortality_Projection!$D$8:$BJ$8, 0)-1))</f>
        <v>16.302986168585505</v>
      </c>
      <c r="Z88" s="67">
        <f ca="1">Y88*(1-OFFSET(Mortality_Projection!$D$9,N($A88="Female")*101+Existing_Cohort!$B88+Existing_Cohort!Z$4-1,MATCH(Z$5, Mortality_Projection!$D$8:$BJ$8, 0)-1))</f>
        <v>16.29978748987838</v>
      </c>
      <c r="AA88" s="67">
        <f ca="1">Z88*(1-OFFSET(Mortality_Projection!$D$9,N($A88="Female")*101+Existing_Cohort!$B88+Existing_Cohort!AA$4-1,MATCH(AA$5, Mortality_Projection!$D$8:$BJ$8, 0)-1))</f>
        <v>16.297280698757266</v>
      </c>
      <c r="AB88" s="67">
        <f ca="1">AA88*(1-OFFSET(Mortality_Projection!$D$9,N($A88="Female")*101+Existing_Cohort!$B88+Existing_Cohort!AB$4-1,MATCH(AB$5, Mortality_Projection!$D$8:$BJ$8, 0)-1))</f>
        <v>16.29520587645121</v>
      </c>
      <c r="AC88" s="67">
        <f ca="1">AB88*(1-OFFSET(Mortality_Projection!$D$9,N($A88="Female")*101+Existing_Cohort!$B88+Existing_Cohort!AC$4-1,MATCH(AC$5, Mortality_Projection!$D$8:$BJ$8, 0)-1))</f>
        <v>16.293408497567651</v>
      </c>
      <c r="AD88" s="67">
        <f ca="1">AC88*(1-OFFSET(Mortality_Projection!$D$9,N($A88="Female")*101+Existing_Cohort!$B88+Existing_Cohort!AD$4-1,MATCH(AD$5, Mortality_Projection!$D$8:$BJ$8, 0)-1))</f>
        <v>16.291775059390972</v>
      </c>
      <c r="AE88" s="67">
        <f ca="1">AD88*(1-OFFSET(Mortality_Projection!$D$9,N($A88="Female")*101+Existing_Cohort!$B88+Existing_Cohort!AE$4-1,MATCH(AE$5, Mortality_Projection!$D$8:$BJ$8, 0)-1))</f>
        <v>16.290207706070461</v>
      </c>
      <c r="AF88" s="67">
        <f ca="1">AE88*(1-OFFSET(Mortality_Projection!$D$9,N($A88="Female")*101+Existing_Cohort!$B88+Existing_Cohort!AF$4-1,MATCH(AF$5, Mortality_Projection!$D$8:$BJ$8, 0)-1))</f>
        <v>16.288623582463508</v>
      </c>
      <c r="AG88" s="67">
        <f ca="1">AF88*(1-OFFSET(Mortality_Projection!$D$9,N($A88="Female")*101+Existing_Cohort!$B88+Existing_Cohort!AG$4-1,MATCH(AG$5, Mortality_Projection!$D$8:$BJ$8, 0)-1))</f>
        <v>16.286954212485274</v>
      </c>
      <c r="AH88" s="67">
        <f ca="1">AG88*(1-OFFSET(Mortality_Projection!$D$9,N($A88="Female")*101+Existing_Cohort!$B88+Existing_Cohort!AH$4-1,MATCH(AH$5, Mortality_Projection!$D$8:$BJ$8, 0)-1))</f>
        <v>16.285167657401868</v>
      </c>
      <c r="AI88" s="67">
        <f ca="1">AH88*(1-OFFSET(Mortality_Projection!$D$9,N($A88="Female")*101+Existing_Cohort!$B88+Existing_Cohort!AI$4-1,MATCH(AI$5, Mortality_Projection!$D$8:$BJ$8, 0)-1))</f>
        <v>16.283233132886441</v>
      </c>
      <c r="AJ88" s="67">
        <f ca="1">AI88*(1-OFFSET(Mortality_Projection!$D$9,N($A88="Female")*101+Existing_Cohort!$B88+Existing_Cohort!AJ$4-1,MATCH(AJ$5, Mortality_Projection!$D$8:$BJ$8, 0)-1))</f>
        <v>16.281132100845529</v>
      </c>
      <c r="AK88" s="67">
        <f ca="1">AJ88*(1-OFFSET(Mortality_Projection!$D$9,N($A88="Female")*101+Existing_Cohort!$B88+Existing_Cohort!AK$4-1,MATCH(AK$5, Mortality_Projection!$D$8:$BJ$8, 0)-1))</f>
        <v>16.278868714328226</v>
      </c>
      <c r="AL88" s="67">
        <f ca="1">AK88*(1-OFFSET(Mortality_Projection!$D$9,N($A88="Female")*101+Existing_Cohort!$B88+Existing_Cohort!AL$4-1,MATCH(AL$5, Mortality_Projection!$D$8:$BJ$8, 0)-1))</f>
        <v>16.276468776052916</v>
      </c>
      <c r="AM88" s="67">
        <f ca="1">AL88*(1-OFFSET(Mortality_Projection!$D$9,N($A88="Female")*101+Existing_Cohort!$B88+Existing_Cohort!AM$4-1,MATCH(AM$5, Mortality_Projection!$D$8:$BJ$8, 0)-1))</f>
        <v>16.273957258034862</v>
      </c>
      <c r="AN88" s="67">
        <f ca="1">AM88*(1-OFFSET(Mortality_Projection!$D$9,N($A88="Female")*101+Existing_Cohort!$B88+Existing_Cohort!AN$4-1,MATCH(AN$5, Mortality_Projection!$D$8:$BJ$8, 0)-1))</f>
        <v>16.271358318471215</v>
      </c>
      <c r="AO88" s="67">
        <f ca="1">AN88*(1-OFFSET(Mortality_Projection!$D$9,N($A88="Female")*101+Existing_Cohort!$B88+Existing_Cohort!AO$4-1,MATCH(AO$5, Mortality_Projection!$D$8:$BJ$8, 0)-1))</f>
        <v>16.268684834478812</v>
      </c>
      <c r="AP88" s="67">
        <f ca="1">AO88*(1-OFFSET(Mortality_Projection!$D$9,N($A88="Female")*101+Existing_Cohort!$B88+Existing_Cohort!AP$4-1,MATCH(AP$5, Mortality_Projection!$D$8:$BJ$8, 0)-1))</f>
        <v>16.2659699959158</v>
      </c>
      <c r="AQ88" s="67">
        <f ca="1">AP88*(1-OFFSET(Mortality_Projection!$D$9,N($A88="Female")*101+Existing_Cohort!$B88+Existing_Cohort!AQ$4-1,MATCH(AQ$5, Mortality_Projection!$D$8:$BJ$8, 0)-1))</f>
        <v>16.263215138074788</v>
      </c>
      <c r="AR88" s="67">
        <f ca="1">AQ88*(1-OFFSET(Mortality_Projection!$D$9,N($A88="Female")*101+Existing_Cohort!$B88+Existing_Cohort!AR$4-1,MATCH(AR$5, Mortality_Projection!$D$8:$BJ$8, 0)-1))</f>
        <v>16.26044181420529</v>
      </c>
      <c r="AS88" s="67">
        <f ca="1">AR88*(1-OFFSET(Mortality_Projection!$D$9,N($A88="Female")*101+Existing_Cohort!$B88+Existing_Cohort!AS$4-1,MATCH(AS$5, Mortality_Projection!$D$8:$BJ$8, 0)-1))</f>
        <v>16.257650833473509</v>
      </c>
      <c r="AT88" s="67">
        <f ca="1">AS88*(1-OFFSET(Mortality_Projection!$D$9,N($A88="Female")*101+Existing_Cohort!$B88+Existing_Cohort!AT$4-1,MATCH(AT$5, Mortality_Projection!$D$8:$BJ$8, 0)-1))</f>
        <v>16.254842988674291</v>
      </c>
      <c r="AU88" s="67">
        <f ca="1">AT88*(1-OFFSET(Mortality_Projection!$D$9,N($A88="Female")*101+Existing_Cohort!$B88+Existing_Cohort!AU$4-1,MATCH(AU$5, Mortality_Projection!$D$8:$BJ$8, 0)-1))</f>
        <v>16.252019056495786</v>
      </c>
      <c r="AV88" s="67">
        <f ca="1">AU88*(1-OFFSET(Mortality_Projection!$D$9,N($A88="Female")*101+Existing_Cohort!$B88+Existing_Cohort!AV$4-1,MATCH(AV$5, Mortality_Projection!$D$8:$BJ$8, 0)-1))</f>
        <v>16.249179797780585</v>
      </c>
      <c r="AW88" s="67">
        <f ca="1">AV88*(1-OFFSET(Mortality_Projection!$D$9,N($A88="Female")*101+Existing_Cohort!$B88+Existing_Cohort!AW$4-1,MATCH(AW$5, Mortality_Projection!$D$8:$BJ$8, 0)-1))</f>
        <v>16.246316413167992</v>
      </c>
      <c r="AX88" s="67">
        <f ca="1">AW88*(1-OFFSET(Mortality_Projection!$D$9,N($A88="Female")*101+Existing_Cohort!$B88+Existing_Cohort!AX$4-1,MATCH(AX$5, Mortality_Projection!$D$8:$BJ$8, 0)-1))</f>
        <v>16.24342042392535</v>
      </c>
      <c r="AY88" s="67">
        <f ca="1">AX88*(1-OFFSET(Mortality_Projection!$D$9,N($A88="Female")*101+Existing_Cohort!$B88+Existing_Cohort!AY$4-1,MATCH(AY$5, Mortality_Projection!$D$8:$BJ$8, 0)-1))</f>
        <v>16.240474341434641</v>
      </c>
      <c r="AZ88" s="67">
        <f ca="1">AY88*(1-OFFSET(Mortality_Projection!$D$9,N($A88="Female")*101+Existing_Cohort!$B88+Existing_Cohort!AZ$4-1,MATCH(AZ$5, Mortality_Projection!$D$8:$BJ$8, 0)-1))</f>
        <v>16.237461311328328</v>
      </c>
      <c r="BA88" s="179">
        <f ca="1">AZ88*(1-OFFSET(Mortality_Projection!$D$9,N($A88="Female")*101+Existing_Cohort!$B88+Existing_Cohort!BA$4-1,MATCH(BA$5, Mortality_Projection!$D$8:$BJ$8, 0)-1))</f>
        <v>16.234365099047999</v>
      </c>
      <c r="BC88" s="67">
        <f t="shared" ca="1" si="24"/>
        <v>156.6612608582941</v>
      </c>
    </row>
    <row r="89" spans="1:55" x14ac:dyDescent="0.35">
      <c r="A89" s="159" t="s">
        <v>31</v>
      </c>
      <c r="B89">
        <f t="shared" si="25"/>
        <v>83</v>
      </c>
      <c r="C89" s="67">
        <f ca="1">OFFSET(HIST_CHN_Population_Males!$L$17,MATCH(Input!$D$4,HIST_CHN_Population_Males!$K$18:$K$89,0), $B89)</f>
        <v>1429.9580000000001</v>
      </c>
      <c r="D89" s="67">
        <f ca="1">C89*(1-OFFSET(Mortality_Projection!$D$9,N($A89="Female")*101+Existing_Cohort!$B89+Existing_Cohort!D$4-1,MATCH(D$5, Mortality_Projection!$D$8:$BJ$8, 0)-1))</f>
        <v>1274.8192411868181</v>
      </c>
      <c r="E89" s="67">
        <f ca="1">D89*(1-OFFSET(Mortality_Projection!$D$9,N($A89="Female")*101+Existing_Cohort!$B89+Existing_Cohort!E$4-1,MATCH(E$5, Mortality_Projection!$D$8:$BJ$8, 0)-1))</f>
        <v>1124.8558831752462</v>
      </c>
      <c r="F89" s="67">
        <f ca="1">E89*(1-OFFSET(Mortality_Projection!$D$9,N($A89="Female")*101+Existing_Cohort!$B89+Existing_Cohort!F$4-1,MATCH(F$5, Mortality_Projection!$D$8:$BJ$8, 0)-1))</f>
        <v>981.63764448801646</v>
      </c>
      <c r="G89" s="67">
        <f ca="1">F89*(1-OFFSET(Mortality_Projection!$D$9,N($A89="Female")*101+Existing_Cohort!$B89+Existing_Cohort!G$4-1,MATCH(G$5, Mortality_Projection!$D$8:$BJ$8, 0)-1))</f>
        <v>846.57447125562726</v>
      </c>
      <c r="H89" s="67">
        <f ca="1">G89*(1-OFFSET(Mortality_Projection!$D$9,N($A89="Female")*101+Existing_Cohort!$B89+Existing_Cohort!H$4-1,MATCH(H$5, Mortality_Projection!$D$8:$BJ$8, 0)-1))</f>
        <v>720.86409668604324</v>
      </c>
      <c r="I89" s="67">
        <f ca="1">H89*(1-OFFSET(Mortality_Projection!$D$9,N($A89="Female")*101+Existing_Cohort!$B89+Existing_Cohort!I$4-1,MATCH(I$5, Mortality_Projection!$D$8:$BJ$8, 0)-1))</f>
        <v>605.451424071274</v>
      </c>
      <c r="J89" s="67">
        <f ca="1">I89*(1-OFFSET(Mortality_Projection!$D$9,N($A89="Female")*101+Existing_Cohort!$B89+Existing_Cohort!J$4-1,MATCH(J$5, Mortality_Projection!$D$8:$BJ$8, 0)-1))</f>
        <v>501.0120054056095</v>
      </c>
      <c r="K89" s="67">
        <f ca="1">J89*(1-OFFSET(Mortality_Projection!$D$9,N($A89="Female")*101+Existing_Cohort!$B89+Existing_Cohort!K$4-1,MATCH(K$5, Mortality_Projection!$D$8:$BJ$8, 0)-1))</f>
        <v>407.94599201324735</v>
      </c>
      <c r="L89" s="67">
        <f ca="1">K89*(1-OFFSET(Mortality_Projection!$D$9,N($A89="Female")*101+Existing_Cohort!$B89+Existing_Cohort!L$4-1,MATCH(L$5, Mortality_Projection!$D$8:$BJ$8, 0)-1))</f>
        <v>326.38224121108885</v>
      </c>
      <c r="M89" s="67">
        <f ca="1">L89*(1-OFFSET(Mortality_Projection!$D$9,N($A89="Female")*101+Existing_Cohort!$B89+Existing_Cohort!M$4-1,MATCH(M$5, Mortality_Projection!$D$8:$BJ$8, 0)-1))</f>
        <v>256.1846410425598</v>
      </c>
      <c r="N89" s="67">
        <f ca="1">M89*(1-OFFSET(Mortality_Projection!$D$9,N($A89="Female")*101+Existing_Cohort!$B89+Existing_Cohort!N$4-1,MATCH(N$5, Mortality_Projection!$D$8:$BJ$8, 0)-1))</f>
        <v>196.96165158555257</v>
      </c>
      <c r="O89" s="67">
        <f ca="1">N89*(1-OFFSET(Mortality_Projection!$D$9,N($A89="Female")*101+Existing_Cohort!$B89+Existing_Cohort!O$4-1,MATCH(O$5, Mortality_Projection!$D$8:$BJ$8, 0)-1))</f>
        <v>148.08030605097005</v>
      </c>
      <c r="P89" s="67">
        <f ca="1">O89*(1-OFFSET(Mortality_Projection!$D$9,N($A89="Female")*101+Existing_Cohort!$B89+Existing_Cohort!P$4-1,MATCH(P$5, Mortality_Projection!$D$8:$BJ$8, 0)-1))</f>
        <v>108.6910879936933</v>
      </c>
      <c r="Q89" s="67">
        <f ca="1">P89*(1-OFFSET(Mortality_Projection!$D$9,N($A89="Female")*101+Existing_Cohort!$B89+Existing_Cohort!Q$4-1,MATCH(Q$5, Mortality_Projection!$D$8:$BJ$8, 0)-1))</f>
        <v>77.766698153427271</v>
      </c>
      <c r="R89" s="67">
        <f ca="1">Q89*(1-OFFSET(Mortality_Projection!$D$9,N($A89="Female")*101+Existing_Cohort!$B89+Existing_Cohort!R$4-1,MATCH(R$5, Mortality_Projection!$D$8:$BJ$8, 0)-1))</f>
        <v>54.157977374895573</v>
      </c>
      <c r="S89" s="67">
        <f ca="1">R89*(1-OFFSET(Mortality_Projection!$D$9,N($A89="Female")*101+Existing_Cohort!$B89+Existing_Cohort!S$4-1,MATCH(S$5, Mortality_Projection!$D$8:$BJ$8, 0)-1))</f>
        <v>36.662172699234134</v>
      </c>
      <c r="T89" s="67">
        <f ca="1">S89*(1-OFFSET(Mortality_Projection!$D$9,N($A89="Female")*101+Existing_Cohort!$B89+Existing_Cohort!T$4-1,MATCH(T$5, Mortality_Projection!$D$8:$BJ$8, 0)-1))</f>
        <v>24.095355951792598</v>
      </c>
      <c r="U89" s="67">
        <f ca="1">T89*(1-OFFSET(Mortality_Projection!$D$9,N($A89="Female")*101+Existing_Cohort!$B89+Existing_Cohort!U$4-1,MATCH(U$5, Mortality_Projection!$D$8:$BJ$8, 0)-1))</f>
        <v>15.358046241130243</v>
      </c>
      <c r="V89" s="67">
        <f ca="1">U89*(1-OFFSET(Mortality_Projection!$D$9,N($A89="Female")*101+Existing_Cohort!$B89+Existing_Cohort!V$4-1,MATCH(V$5, Mortality_Projection!$D$8:$BJ$8, 0)-1))</f>
        <v>15.350402878587216</v>
      </c>
      <c r="W89" s="67">
        <f ca="1">V89*(1-OFFSET(Mortality_Projection!$D$9,N($A89="Female")*101+Existing_Cohort!$B89+Existing_Cohort!W$4-1,MATCH(W$5, Mortality_Projection!$D$8:$BJ$8, 0)-1))</f>
        <v>15.344848722328399</v>
      </c>
      <c r="X89" s="67">
        <f ca="1">W89*(1-OFFSET(Mortality_Projection!$D$9,N($A89="Female")*101+Existing_Cohort!$B89+Existing_Cohort!X$4-1,MATCH(X$5, Mortality_Projection!$D$8:$BJ$8, 0)-1))</f>
        <v>15.340792678317033</v>
      </c>
      <c r="Y89" s="67">
        <f ca="1">X89*(1-OFFSET(Mortality_Projection!$D$9,N($A89="Female")*101+Existing_Cohort!$B89+Existing_Cohort!Y$4-1,MATCH(Y$5, Mortality_Projection!$D$8:$BJ$8, 0)-1))</f>
        <v>15.337747767434621</v>
      </c>
      <c r="Z89" s="67">
        <f ca="1">Y89*(1-OFFSET(Mortality_Projection!$D$9,N($A89="Female")*101+Existing_Cohort!$B89+Existing_Cohort!Z$4-1,MATCH(Z$5, Mortality_Projection!$D$8:$BJ$8, 0)-1))</f>
        <v>15.335361488962382</v>
      </c>
      <c r="AA89" s="67">
        <f ca="1">Z89*(1-OFFSET(Mortality_Projection!$D$9,N($A89="Female")*101+Existing_Cohort!$B89+Existing_Cohort!AA$4-1,MATCH(AA$5, Mortality_Projection!$D$8:$BJ$8, 0)-1))</f>
        <v>15.333386416168677</v>
      </c>
      <c r="AB89" s="67">
        <f ca="1">AA89*(1-OFFSET(Mortality_Projection!$D$9,N($A89="Female")*101+Existing_Cohort!$B89+Existing_Cohort!AB$4-1,MATCH(AB$5, Mortality_Projection!$D$8:$BJ$8, 0)-1))</f>
        <v>15.331675450914448</v>
      </c>
      <c r="AC89" s="67">
        <f ca="1">AB89*(1-OFFSET(Mortality_Projection!$D$9,N($A89="Female")*101+Existing_Cohort!$B89+Existing_Cohort!AC$4-1,MATCH(AC$5, Mortality_Projection!$D$8:$BJ$8, 0)-1))</f>
        <v>15.330120546489951</v>
      </c>
      <c r="AD89" s="67">
        <f ca="1">AC89*(1-OFFSET(Mortality_Projection!$D$9,N($A89="Female")*101+Existing_Cohort!$B89+Existing_Cohort!AD$4-1,MATCH(AD$5, Mortality_Projection!$D$8:$BJ$8, 0)-1))</f>
        <v>15.328628551381138</v>
      </c>
      <c r="AE89" s="67">
        <f ca="1">AD89*(1-OFFSET(Mortality_Projection!$D$9,N($A89="Female")*101+Existing_Cohort!$B89+Existing_Cohort!AE$4-1,MATCH(AE$5, Mortality_Projection!$D$8:$BJ$8, 0)-1))</f>
        <v>15.32712059398772</v>
      </c>
      <c r="AF89" s="67">
        <f ca="1">AE89*(1-OFFSET(Mortality_Projection!$D$9,N($A89="Female")*101+Existing_Cohort!$B89+Existing_Cohort!AF$4-1,MATCH(AF$5, Mortality_Projection!$D$8:$BJ$8, 0)-1))</f>
        <v>15.32553149074994</v>
      </c>
      <c r="AG89" s="67">
        <f ca="1">AF89*(1-OFFSET(Mortality_Projection!$D$9,N($A89="Female")*101+Existing_Cohort!$B89+Existing_Cohort!AG$4-1,MATCH(AG$5, Mortality_Projection!$D$8:$BJ$8, 0)-1))</f>
        <v>15.323830838935674</v>
      </c>
      <c r="AH89" s="67">
        <f ca="1">AG89*(1-OFFSET(Mortality_Projection!$D$9,N($A89="Female")*101+Existing_Cohort!$B89+Existing_Cohort!AH$4-1,MATCH(AH$5, Mortality_Projection!$D$8:$BJ$8, 0)-1))</f>
        <v>15.32198933488211</v>
      </c>
      <c r="AI89" s="67">
        <f ca="1">AH89*(1-OFFSET(Mortality_Projection!$D$9,N($A89="Female")*101+Existing_Cohort!$B89+Existing_Cohort!AI$4-1,MATCH(AI$5, Mortality_Projection!$D$8:$BJ$8, 0)-1))</f>
        <v>15.319989332482789</v>
      </c>
      <c r="AJ89" s="67">
        <f ca="1">AI89*(1-OFFSET(Mortality_Projection!$D$9,N($A89="Female")*101+Existing_Cohort!$B89+Existing_Cohort!AJ$4-1,MATCH(AJ$5, Mortality_Projection!$D$8:$BJ$8, 0)-1))</f>
        <v>15.317834785773856</v>
      </c>
      <c r="AK89" s="67">
        <f ca="1">AJ89*(1-OFFSET(Mortality_Projection!$D$9,N($A89="Female")*101+Existing_Cohort!$B89+Existing_Cohort!AK$4-1,MATCH(AK$5, Mortality_Projection!$D$8:$BJ$8, 0)-1))</f>
        <v>15.315550257387198</v>
      </c>
      <c r="AL89" s="67">
        <f ca="1">AK89*(1-OFFSET(Mortality_Projection!$D$9,N($A89="Female")*101+Existing_Cohort!$B89+Existing_Cohort!AL$4-1,MATCH(AL$5, Mortality_Projection!$D$8:$BJ$8, 0)-1))</f>
        <v>15.313159519082536</v>
      </c>
      <c r="AM89" s="67">
        <f ca="1">AL89*(1-OFFSET(Mortality_Projection!$D$9,N($A89="Female")*101+Existing_Cohort!$B89+Existing_Cohort!AM$4-1,MATCH(AM$5, Mortality_Projection!$D$8:$BJ$8, 0)-1))</f>
        <v>15.310685567804441</v>
      </c>
      <c r="AN89" s="67">
        <f ca="1">AM89*(1-OFFSET(Mortality_Projection!$D$9,N($A89="Female")*101+Existing_Cohort!$B89+Existing_Cohort!AN$4-1,MATCH(AN$5, Mortality_Projection!$D$8:$BJ$8, 0)-1))</f>
        <v>15.30814066181963</v>
      </c>
      <c r="AO89" s="67">
        <f ca="1">AN89*(1-OFFSET(Mortality_Projection!$D$9,N($A89="Female")*101+Existing_Cohort!$B89+Existing_Cohort!AO$4-1,MATCH(AO$5, Mortality_Projection!$D$8:$BJ$8, 0)-1))</f>
        <v>15.305556395103363</v>
      </c>
      <c r="AP89" s="67">
        <f ca="1">AO89*(1-OFFSET(Mortality_Projection!$D$9,N($A89="Female")*101+Existing_Cohort!$B89+Existing_Cohort!AP$4-1,MATCH(AP$5, Mortality_Projection!$D$8:$BJ$8, 0)-1))</f>
        <v>15.302934038953</v>
      </c>
      <c r="AQ89" s="67">
        <f ca="1">AP89*(1-OFFSET(Mortality_Projection!$D$9,N($A89="Female")*101+Existing_Cohort!$B89+Existing_Cohort!AQ$4-1,MATCH(AQ$5, Mortality_Projection!$D$8:$BJ$8, 0)-1))</f>
        <v>15.300294110145831</v>
      </c>
      <c r="AR89" s="67">
        <f ca="1">AQ89*(1-OFFSET(Mortality_Projection!$D$9,N($A89="Female")*101+Existing_Cohort!$B89+Existing_Cohort!AR$4-1,MATCH(AR$5, Mortality_Projection!$D$8:$BJ$8, 0)-1))</f>
        <v>15.297637379031437</v>
      </c>
      <c r="AS89" s="67">
        <f ca="1">AR89*(1-OFFSET(Mortality_Projection!$D$9,N($A89="Female")*101+Existing_Cohort!$B89+Existing_Cohort!AS$4-1,MATCH(AS$5, Mortality_Projection!$D$8:$BJ$8, 0)-1))</f>
        <v>15.294964600370131</v>
      </c>
      <c r="AT89" s="67">
        <f ca="1">AS89*(1-OFFSET(Mortality_Projection!$D$9,N($A89="Female")*101+Existing_Cohort!$B89+Existing_Cohort!AT$4-1,MATCH(AT$5, Mortality_Projection!$D$8:$BJ$8, 0)-1))</f>
        <v>15.292276513584932</v>
      </c>
      <c r="AU89" s="67">
        <f ca="1">AT89*(1-OFFSET(Mortality_Projection!$D$9,N($A89="Female")*101+Existing_Cohort!$B89+Existing_Cohort!AU$4-1,MATCH(AU$5, Mortality_Projection!$D$8:$BJ$8, 0)-1))</f>
        <v>15.28957384301021</v>
      </c>
      <c r="AV89" s="67">
        <f ca="1">AU89*(1-OFFSET(Mortality_Projection!$D$9,N($A89="Female")*101+Existing_Cohort!$B89+Existing_Cohort!AV$4-1,MATCH(AV$5, Mortality_Projection!$D$8:$BJ$8, 0)-1))</f>
        <v>15.286848212702647</v>
      </c>
      <c r="AW89" s="67">
        <f ca="1">AV89*(1-OFFSET(Mortality_Projection!$D$9,N($A89="Female")*101+Existing_Cohort!$B89+Existing_Cohort!AW$4-1,MATCH(AW$5, Mortality_Projection!$D$8:$BJ$8, 0)-1))</f>
        <v>15.284091551990526</v>
      </c>
      <c r="AX89" s="67">
        <f ca="1">AW89*(1-OFFSET(Mortality_Projection!$D$9,N($A89="Female")*101+Existing_Cohort!$B89+Existing_Cohort!AX$4-1,MATCH(AX$5, Mortality_Projection!$D$8:$BJ$8, 0)-1))</f>
        <v>15.281287213876176</v>
      </c>
      <c r="AY89" s="67">
        <f ca="1">AX89*(1-OFFSET(Mortality_Projection!$D$9,N($A89="Female")*101+Existing_Cohort!$B89+Existing_Cohort!AY$4-1,MATCH(AY$5, Mortality_Projection!$D$8:$BJ$8, 0)-1))</f>
        <v>15.278419155238504</v>
      </c>
      <c r="AZ89" s="67">
        <f ca="1">AY89*(1-OFFSET(Mortality_Projection!$D$9,N($A89="Female")*101+Existing_Cohort!$B89+Existing_Cohort!AZ$4-1,MATCH(AZ$5, Mortality_Projection!$D$8:$BJ$8, 0)-1))</f>
        <v>15.275471923086419</v>
      </c>
      <c r="BA89" s="179">
        <f ca="1">AZ89*(1-OFFSET(Mortality_Projection!$D$9,N($A89="Female")*101+Existing_Cohort!$B89+Existing_Cohort!BA$4-1,MATCH(BA$5, Mortality_Projection!$D$8:$BJ$8, 0)-1))</f>
        <v>15.272422074233397</v>
      </c>
      <c r="BC89" s="67">
        <f t="shared" ca="1" si="24"/>
        <v>155.13875881318199</v>
      </c>
    </row>
    <row r="90" spans="1:55" x14ac:dyDescent="0.35">
      <c r="A90" s="159" t="s">
        <v>31</v>
      </c>
      <c r="B90">
        <f t="shared" si="25"/>
        <v>84</v>
      </c>
      <c r="C90" s="67">
        <f ca="1">OFFSET(HIST_CHN_Population_Males!$L$17,MATCH(Input!$D$4,HIST_CHN_Population_Males!$K$18:$K$89,0), $B90)</f>
        <v>1242.2304999999999</v>
      </c>
      <c r="D90" s="67">
        <f ca="1">C90*(1-OFFSET(Mortality_Projection!$D$9,N($A90="Female")*101+Existing_Cohort!$B90+Existing_Cohort!D$4-1,MATCH(D$5, Mortality_Projection!$D$8:$BJ$8, 0)-1))</f>
        <v>1094.4006754884911</v>
      </c>
      <c r="E90" s="67">
        <f ca="1">D90*(1-OFFSET(Mortality_Projection!$D$9,N($A90="Female")*101+Existing_Cohort!$B90+Existing_Cohort!E$4-1,MATCH(E$5, Mortality_Projection!$D$8:$BJ$8, 0)-1))</f>
        <v>953.43897729978414</v>
      </c>
      <c r="F90" s="67">
        <f ca="1">E90*(1-OFFSET(Mortality_Projection!$D$9,N($A90="Female")*101+Existing_Cohort!$B90+Existing_Cohort!F$4-1,MATCH(F$5, Mortality_Projection!$D$8:$BJ$8, 0)-1))</f>
        <v>820.72948951430544</v>
      </c>
      <c r="G90" s="67">
        <f ca="1">F90*(1-OFFSET(Mortality_Projection!$D$9,N($A90="Female")*101+Existing_Cohort!$B90+Existing_Cohort!G$4-1,MATCH(G$5, Mortality_Projection!$D$8:$BJ$8, 0)-1))</f>
        <v>697.43907378135145</v>
      </c>
      <c r="H90" s="67">
        <f ca="1">G90*(1-OFFSET(Mortality_Projection!$D$9,N($A90="Female")*101+Existing_Cohort!$B90+Existing_Cohort!H$4-1,MATCH(H$5, Mortality_Projection!$D$8:$BJ$8, 0)-1))</f>
        <v>584.47776805679473</v>
      </c>
      <c r="I90" s="67">
        <f ca="1">H90*(1-OFFSET(Mortality_Projection!$D$9,N($A90="Female")*101+Existing_Cohort!$B90+Existing_Cohort!I$4-1,MATCH(I$5, Mortality_Projection!$D$8:$BJ$8, 0)-1))</f>
        <v>482.48333610811392</v>
      </c>
      <c r="J90" s="67">
        <f ca="1">I90*(1-OFFSET(Mortality_Projection!$D$9,N($A90="Female")*101+Existing_Cohort!$B90+Existing_Cohort!J$4-1,MATCH(J$5, Mortality_Projection!$D$8:$BJ$8, 0)-1))</f>
        <v>391.81646621624316</v>
      </c>
      <c r="K90" s="67">
        <f ca="1">J90*(1-OFFSET(Mortality_Projection!$D$9,N($A90="Female")*101+Existing_Cohort!$B90+Existing_Cohort!K$4-1,MATCH(K$5, Mortality_Projection!$D$8:$BJ$8, 0)-1))</f>
        <v>312.56623677791259</v>
      </c>
      <c r="L90" s="67">
        <f ca="1">K90*(1-OFFSET(Mortality_Projection!$D$9,N($A90="Female")*101+Existing_Cohort!$B90+Existing_Cohort!L$4-1,MATCH(L$5, Mortality_Projection!$D$8:$BJ$8, 0)-1))</f>
        <v>244.55805949981726</v>
      </c>
      <c r="M90" s="67">
        <f ca="1">L90*(1-OFFSET(Mortality_Projection!$D$9,N($A90="Female")*101+Existing_Cohort!$B90+Existing_Cohort!M$4-1,MATCH(M$5, Mortality_Projection!$D$8:$BJ$8, 0)-1))</f>
        <v>187.36510357584964</v>
      </c>
      <c r="N90" s="67">
        <f ca="1">M90*(1-OFFSET(Mortality_Projection!$D$9,N($A90="Female")*101+Existing_Cohort!$B90+Existing_Cohort!N$4-1,MATCH(N$5, Mortality_Projection!$D$8:$BJ$8, 0)-1))</f>
        <v>140.32443251391919</v>
      </c>
      <c r="O90" s="67">
        <f ca="1">N90*(1-OFFSET(Mortality_Projection!$D$9,N($A90="Female")*101+Existing_Cohort!$B90+Existing_Cohort!O$4-1,MATCH(O$5, Mortality_Projection!$D$8:$BJ$8, 0)-1))</f>
        <v>102.56402461846233</v>
      </c>
      <c r="P90" s="67">
        <f ca="1">O90*(1-OFFSET(Mortality_Projection!$D$9,N($A90="Female")*101+Existing_Cohort!$B90+Existing_Cohort!P$4-1,MATCH(P$5, Mortality_Projection!$D$8:$BJ$8, 0)-1))</f>
        <v>73.043397169182271</v>
      </c>
      <c r="Q90" s="67">
        <f ca="1">P90*(1-OFFSET(Mortality_Projection!$D$9,N($A90="Female")*101+Existing_Cohort!$B90+Existing_Cohort!Q$4-1,MATCH(Q$5, Mortality_Projection!$D$8:$BJ$8, 0)-1))</f>
        <v>50.610617759291443</v>
      </c>
      <c r="R90" s="67">
        <f ca="1">Q90*(1-OFFSET(Mortality_Projection!$D$9,N($A90="Female")*101+Existing_Cohort!$B90+Existing_Cohort!R$4-1,MATCH(R$5, Mortality_Projection!$D$8:$BJ$8, 0)-1))</f>
        <v>34.070581784302135</v>
      </c>
      <c r="S90" s="67">
        <f ca="1">R90*(1-OFFSET(Mortality_Projection!$D$9,N($A90="Female")*101+Existing_Cohort!$B90+Existing_Cohort!S$4-1,MATCH(S$5, Mortality_Projection!$D$8:$BJ$8, 0)-1))</f>
        <v>22.256228342214282</v>
      </c>
      <c r="T90" s="67">
        <f ca="1">S90*(1-OFFSET(Mortality_Projection!$D$9,N($A90="Female")*101+Existing_Cohort!$B90+Existing_Cohort!T$4-1,MATCH(T$5, Mortality_Projection!$D$8:$BJ$8, 0)-1))</f>
        <v>14.091922248662561</v>
      </c>
      <c r="U90" s="67">
        <f ca="1">T90*(1-OFFSET(Mortality_Projection!$D$9,N($A90="Female")*101+Existing_Cohort!$B90+Existing_Cohort!U$4-1,MATCH(U$5, Mortality_Projection!$D$8:$BJ$8, 0)-1))</f>
        <v>14.084827417686062</v>
      </c>
      <c r="V90" s="67">
        <f ca="1">U90*(1-OFFSET(Mortality_Projection!$D$9,N($A90="Female")*101+Existing_Cohort!$B90+Existing_Cohort!V$4-1,MATCH(V$5, Mortality_Projection!$D$8:$BJ$8, 0)-1))</f>
        <v>14.079671889424377</v>
      </c>
      <c r="W90" s="67">
        <f ca="1">V90*(1-OFFSET(Mortality_Projection!$D$9,N($A90="Female")*101+Existing_Cohort!$B90+Existing_Cohort!W$4-1,MATCH(W$5, Mortality_Projection!$D$8:$BJ$8, 0)-1))</f>
        <v>14.07590696807501</v>
      </c>
      <c r="X90" s="67">
        <f ca="1">W90*(1-OFFSET(Mortality_Projection!$D$9,N($A90="Female")*101+Existing_Cohort!$B90+Existing_Cohort!X$4-1,MATCH(X$5, Mortality_Projection!$D$8:$BJ$8, 0)-1))</f>
        <v>14.073080614442251</v>
      </c>
      <c r="Y90" s="67">
        <f ca="1">X90*(1-OFFSET(Mortality_Projection!$D$9,N($A90="Female")*101+Existing_Cohort!$B90+Existing_Cohort!Y$4-1,MATCH(Y$5, Mortality_Projection!$D$8:$BJ$8, 0)-1))</f>
        <v>14.070865623096918</v>
      </c>
      <c r="Z90" s="67">
        <f ca="1">Y90*(1-OFFSET(Mortality_Projection!$D$9,N($A90="Female")*101+Existing_Cohort!$B90+Existing_Cohort!Z$4-1,MATCH(Z$5, Mortality_Projection!$D$8:$BJ$8, 0)-1))</f>
        <v>14.069032324395296</v>
      </c>
      <c r="AA90" s="67">
        <f ca="1">Z90*(1-OFFSET(Mortality_Projection!$D$9,N($A90="Female")*101+Existing_Cohort!$B90+Existing_Cohort!AA$4-1,MATCH(AA$5, Mortality_Projection!$D$8:$BJ$8, 0)-1))</f>
        <v>14.067444177523631</v>
      </c>
      <c r="AB90" s="67">
        <f ca="1">AA90*(1-OFFSET(Mortality_Projection!$D$9,N($A90="Female")*101+Existing_Cohort!$B90+Existing_Cohort!AB$4-1,MATCH(AB$5, Mortality_Projection!$D$8:$BJ$8, 0)-1))</f>
        <v>14.066000890826036</v>
      </c>
      <c r="AC90" s="67">
        <f ca="1">AB90*(1-OFFSET(Mortality_Projection!$D$9,N($A90="Female")*101+Existing_Cohort!$B90+Existing_Cohort!AC$4-1,MATCH(AC$5, Mortality_Projection!$D$8:$BJ$8, 0)-1))</f>
        <v>14.064615999177052</v>
      </c>
      <c r="AD90" s="67">
        <f ca="1">AC90*(1-OFFSET(Mortality_Projection!$D$9,N($A90="Female")*101+Existing_Cohort!$B90+Existing_Cohort!AD$4-1,MATCH(AD$5, Mortality_Projection!$D$8:$BJ$8, 0)-1))</f>
        <v>14.063216292687359</v>
      </c>
      <c r="AE90" s="67">
        <f ca="1">AD90*(1-OFFSET(Mortality_Projection!$D$9,N($A90="Female")*101+Existing_Cohort!$B90+Existing_Cohort!AE$4-1,MATCH(AE$5, Mortality_Projection!$D$8:$BJ$8, 0)-1))</f>
        <v>14.061741267213474</v>
      </c>
      <c r="AF90" s="67">
        <f ca="1">AE90*(1-OFFSET(Mortality_Projection!$D$9,N($A90="Female")*101+Existing_Cohort!$B90+Existing_Cohort!AF$4-1,MATCH(AF$5, Mortality_Projection!$D$8:$BJ$8, 0)-1))</f>
        <v>14.060162702861838</v>
      </c>
      <c r="AG90" s="67">
        <f ca="1">AF90*(1-OFFSET(Mortality_Projection!$D$9,N($A90="Female")*101+Existing_Cohort!$B90+Existing_Cohort!AG$4-1,MATCH(AG$5, Mortality_Projection!$D$8:$BJ$8, 0)-1))</f>
        <v>14.058453400067025</v>
      </c>
      <c r="AH90" s="67">
        <f ca="1">AG90*(1-OFFSET(Mortality_Projection!$D$9,N($A90="Female")*101+Existing_Cohort!$B90+Existing_Cohort!AH$4-1,MATCH(AH$5, Mortality_Projection!$D$8:$BJ$8, 0)-1))</f>
        <v>14.056596980091099</v>
      </c>
      <c r="AI90" s="67">
        <f ca="1">AH90*(1-OFFSET(Mortality_Projection!$D$9,N($A90="Female")*101+Existing_Cohort!$B90+Existing_Cohort!AI$4-1,MATCH(AI$5, Mortality_Projection!$D$8:$BJ$8, 0)-1))</f>
        <v>14.054597113752846</v>
      </c>
      <c r="AJ90" s="67">
        <f ca="1">AI90*(1-OFFSET(Mortality_Projection!$D$9,N($A90="Female")*101+Existing_Cohort!$B90+Existing_Cohort!AJ$4-1,MATCH(AJ$5, Mortality_Projection!$D$8:$BJ$8, 0)-1))</f>
        <v>14.052476600920992</v>
      </c>
      <c r="AK90" s="67">
        <f ca="1">AJ90*(1-OFFSET(Mortality_Projection!$D$9,N($A90="Female")*101+Existing_Cohort!$B90+Existing_Cohort!AK$4-1,MATCH(AK$5, Mortality_Projection!$D$8:$BJ$8, 0)-1))</f>
        <v>14.050257507262637</v>
      </c>
      <c r="AL90" s="67">
        <f ca="1">AK90*(1-OFFSET(Mortality_Projection!$D$9,N($A90="Female")*101+Existing_Cohort!$B90+Existing_Cohort!AL$4-1,MATCH(AL$5, Mortality_Projection!$D$8:$BJ$8, 0)-1))</f>
        <v>14.047961179132447</v>
      </c>
      <c r="AM90" s="67">
        <f ca="1">AL90*(1-OFFSET(Mortality_Projection!$D$9,N($A90="Female")*101+Existing_Cohort!$B90+Existing_Cohort!AM$4-1,MATCH(AM$5, Mortality_Projection!$D$8:$BJ$8, 0)-1))</f>
        <v>14.045598995096016</v>
      </c>
      <c r="AN90" s="67">
        <f ca="1">AM90*(1-OFFSET(Mortality_Projection!$D$9,N($A90="Female")*101+Existing_Cohort!$B90+Existing_Cohort!AN$4-1,MATCH(AN$5, Mortality_Projection!$D$8:$BJ$8, 0)-1))</f>
        <v>14.043200281032327</v>
      </c>
      <c r="AO90" s="67">
        <f ca="1">AN90*(1-OFFSET(Mortality_Projection!$D$9,N($A90="Female")*101+Existing_Cohort!$B90+Existing_Cohort!AO$4-1,MATCH(AO$5, Mortality_Projection!$D$8:$BJ$8, 0)-1))</f>
        <v>14.040766217171102</v>
      </c>
      <c r="AP90" s="67">
        <f ca="1">AO90*(1-OFFSET(Mortality_Projection!$D$9,N($A90="Female")*101+Existing_Cohort!$B90+Existing_Cohort!AP$4-1,MATCH(AP$5, Mortality_Projection!$D$8:$BJ$8, 0)-1))</f>
        <v>14.038315847302595</v>
      </c>
      <c r="AQ90" s="67">
        <f ca="1">AP90*(1-OFFSET(Mortality_Projection!$D$9,N($A90="Female")*101+Existing_Cohort!$B90+Existing_Cohort!AQ$4-1,MATCH(AQ$5, Mortality_Projection!$D$8:$BJ$8, 0)-1))</f>
        <v>14.035849886559165</v>
      </c>
      <c r="AR90" s="67">
        <f ca="1">AQ90*(1-OFFSET(Mortality_Projection!$D$9,N($A90="Female")*101+Existing_Cohort!$B90+Existing_Cohort!AR$4-1,MATCH(AR$5, Mortality_Projection!$D$8:$BJ$8, 0)-1))</f>
        <v>14.033369035598243</v>
      </c>
      <c r="AS90" s="67">
        <f ca="1">AR90*(1-OFFSET(Mortality_Projection!$D$9,N($A90="Female")*101+Existing_Cohort!$B90+Existing_Cohort!AS$4-1,MATCH(AS$5, Mortality_Projection!$D$8:$BJ$8, 0)-1))</f>
        <v>14.030873980836267</v>
      </c>
      <c r="AT90" s="67">
        <f ca="1">AS90*(1-OFFSET(Mortality_Projection!$D$9,N($A90="Female")*101+Existing_Cohort!$B90+Existing_Cohort!AT$4-1,MATCH(AT$5, Mortality_Projection!$D$8:$BJ$8, 0)-1))</f>
        <v>14.028365394679524</v>
      </c>
      <c r="AU90" s="67">
        <f ca="1">AT90*(1-OFFSET(Mortality_Projection!$D$9,N($A90="Female")*101+Existing_Cohort!$B90+Existing_Cohort!AU$4-1,MATCH(AU$5, Mortality_Projection!$D$8:$BJ$8, 0)-1))</f>
        <v>14.025835502778918</v>
      </c>
      <c r="AV90" s="67">
        <f ca="1">AU90*(1-OFFSET(Mortality_Projection!$D$9,N($A90="Female")*101+Existing_Cohort!$B90+Existing_Cohort!AV$4-1,MATCH(AV$5, Mortality_Projection!$D$8:$BJ$8, 0)-1))</f>
        <v>14.023276814198619</v>
      </c>
      <c r="AW90" s="67">
        <f ca="1">AV90*(1-OFFSET(Mortality_Projection!$D$9,N($A90="Female")*101+Existing_Cohort!$B90+Existing_Cohort!AW$4-1,MATCH(AW$5, Mortality_Projection!$D$8:$BJ$8, 0)-1))</f>
        <v>14.020673877674428</v>
      </c>
      <c r="AX90" s="67">
        <f ca="1">AW90*(1-OFFSET(Mortality_Projection!$D$9,N($A90="Female")*101+Existing_Cohort!$B90+Existing_Cohort!AX$4-1,MATCH(AX$5, Mortality_Projection!$D$8:$BJ$8, 0)-1))</f>
        <v>14.018011802582636</v>
      </c>
      <c r="AY90" s="67">
        <f ca="1">AX90*(1-OFFSET(Mortality_Projection!$D$9,N($A90="Female")*101+Existing_Cohort!$B90+Existing_Cohort!AY$4-1,MATCH(AY$5, Mortality_Projection!$D$8:$BJ$8, 0)-1))</f>
        <v>14.01527624618066</v>
      </c>
      <c r="AZ90" s="67">
        <f ca="1">AY90*(1-OFFSET(Mortality_Projection!$D$9,N($A90="Female")*101+Existing_Cohort!$B90+Existing_Cohort!AZ$4-1,MATCH(AZ$5, Mortality_Projection!$D$8:$BJ$8, 0)-1))</f>
        <v>14.01244544955604</v>
      </c>
      <c r="BA90" s="179">
        <f ca="1">AZ90*(1-OFFSET(Mortality_Projection!$D$9,N($A90="Female")*101+Existing_Cohort!$B90+Existing_Cohort!BA$4-1,MATCH(BA$5, Mortality_Projection!$D$8:$BJ$8, 0)-1))</f>
        <v>14.009506316687228</v>
      </c>
      <c r="BC90" s="67">
        <f t="shared" ca="1" si="24"/>
        <v>147.82982451150883</v>
      </c>
    </row>
    <row r="91" spans="1:55" x14ac:dyDescent="0.35">
      <c r="A91" s="159" t="s">
        <v>31</v>
      </c>
      <c r="B91">
        <f t="shared" si="25"/>
        <v>85</v>
      </c>
      <c r="C91" s="67">
        <f ca="1">OFFSET(HIST_CHN_Population_Males!$L$17,MATCH(Input!$D$4,HIST_CHN_Population_Males!$K$18:$K$89,0), $B91)</f>
        <v>1060.2555</v>
      </c>
      <c r="D91" s="67">
        <f ca="1">C91*(1-OFFSET(Mortality_Projection!$D$9,N($A91="Female")*101+Existing_Cohort!$B91+Existing_Cohort!D$4-1,MATCH(D$5, Mortality_Projection!$D$8:$BJ$8, 0)-1))</f>
        <v>922.10303729780026</v>
      </c>
      <c r="E91" s="67">
        <f ca="1">D91*(1-OFFSET(Mortality_Projection!$D$9,N($A91="Female")*101+Existing_Cohort!$B91+Existing_Cohort!E$4-1,MATCH(E$5, Mortality_Projection!$D$8:$BJ$8, 0)-1))</f>
        <v>792.26203791157059</v>
      </c>
      <c r="F91" s="67">
        <f ca="1">E91*(1-OFFSET(Mortality_Projection!$D$9,N($A91="Female")*101+Existing_Cohort!$B91+Existing_Cohort!F$4-1,MATCH(F$5, Mortality_Projection!$D$8:$BJ$8, 0)-1))</f>
        <v>671.86343378881554</v>
      </c>
      <c r="G91" s="67">
        <f ca="1">F91*(1-OFFSET(Mortality_Projection!$D$9,N($A91="Female")*101+Existing_Cohort!$B91+Existing_Cohort!G$4-1,MATCH(G$5, Mortality_Projection!$D$8:$BJ$8, 0)-1))</f>
        <v>561.77853171601191</v>
      </c>
      <c r="H91" s="67">
        <f ca="1">G91*(1-OFFSET(Mortality_Projection!$D$9,N($A91="Female")*101+Existing_Cohort!$B91+Existing_Cohort!H$4-1,MATCH(H$5, Mortality_Projection!$D$8:$BJ$8, 0)-1))</f>
        <v>462.60473676264627</v>
      </c>
      <c r="I91" s="67">
        <f ca="1">H91*(1-OFFSET(Mortality_Projection!$D$9,N($A91="Female")*101+Existing_Cohort!$B91+Existing_Cohort!I$4-1,MATCH(I$5, Mortality_Projection!$D$8:$BJ$8, 0)-1))</f>
        <v>374.66205479275521</v>
      </c>
      <c r="J91" s="67">
        <f ca="1">I91*(1-OFFSET(Mortality_Projection!$D$9,N($A91="Female")*101+Existing_Cohort!$B91+Existing_Cohort!J$4-1,MATCH(J$5, Mortality_Projection!$D$8:$BJ$8, 0)-1))</f>
        <v>297.9999247644887</v>
      </c>
      <c r="K91" s="67">
        <f ca="1">J91*(1-OFFSET(Mortality_Projection!$D$9,N($A91="Female")*101+Existing_Cohort!$B91+Existing_Cohort!K$4-1,MATCH(K$5, Mortality_Projection!$D$8:$BJ$8, 0)-1))</f>
        <v>232.40676503883103</v>
      </c>
      <c r="L91" s="67">
        <f ca="1">K91*(1-OFFSET(Mortality_Projection!$D$9,N($A91="Female")*101+Existing_Cohort!$B91+Existing_Cohort!L$4-1,MATCH(L$5, Mortality_Projection!$D$8:$BJ$8, 0)-1))</f>
        <v>177.42323040519156</v>
      </c>
      <c r="M91" s="67">
        <f ca="1">L91*(1-OFFSET(Mortality_Projection!$D$9,N($A91="Female")*101+Existing_Cohort!$B91+Existing_Cohort!M$4-1,MATCH(M$5, Mortality_Projection!$D$8:$BJ$8, 0)-1))</f>
        <v>132.36038512157899</v>
      </c>
      <c r="N91" s="67">
        <f ca="1">M91*(1-OFFSET(Mortality_Projection!$D$9,N($A91="Female")*101+Existing_Cohort!$B91+Existing_Cohort!N$4-1,MATCH(N$5, Mortality_Projection!$D$8:$BJ$8, 0)-1))</f>
        <v>96.328686947599351</v>
      </c>
      <c r="O91" s="67">
        <f ca="1">N91*(1-OFFSET(Mortality_Projection!$D$9,N($A91="Female")*101+Existing_Cohort!$B91+Existing_Cohort!O$4-1,MATCH(O$5, Mortality_Projection!$D$8:$BJ$8, 0)-1))</f>
        <v>68.280196253166778</v>
      </c>
      <c r="P91" s="67">
        <f ca="1">O91*(1-OFFSET(Mortality_Projection!$D$9,N($A91="Female")*101+Existing_Cohort!$B91+Existing_Cohort!P$4-1,MATCH(P$5, Mortality_Projection!$D$8:$BJ$8, 0)-1))</f>
        <v>47.066311299260391</v>
      </c>
      <c r="Q91" s="67">
        <f ca="1">P91*(1-OFFSET(Mortality_Projection!$D$9,N($A91="Female")*101+Existing_Cohort!$B91+Existing_Cohort!Q$4-1,MATCH(Q$5, Mortality_Projection!$D$8:$BJ$8, 0)-1))</f>
        <v>31.505641008466771</v>
      </c>
      <c r="R91" s="67">
        <f ca="1">Q91*(1-OFFSET(Mortality_Projection!$D$9,N($A91="Female")*101+Existing_Cohort!$B91+Existing_Cohort!R$4-1,MATCH(R$5, Mortality_Projection!$D$8:$BJ$8, 0)-1))</f>
        <v>20.453610983110298</v>
      </c>
      <c r="S91" s="67">
        <f ca="1">R91*(1-OFFSET(Mortality_Projection!$D$9,N($A91="Female")*101+Existing_Cohort!$B91+Existing_Cohort!S$4-1,MATCH(S$5, Mortality_Projection!$D$8:$BJ$8, 0)-1))</f>
        <v>12.86327450751044</v>
      </c>
      <c r="T91" s="67">
        <f ca="1">S91*(1-OFFSET(Mortality_Projection!$D$9,N($A91="Female")*101+Existing_Cohort!$B91+Existing_Cohort!T$4-1,MATCH(T$5, Mortality_Projection!$D$8:$BJ$8, 0)-1))</f>
        <v>12.856722917993993</v>
      </c>
      <c r="U91" s="67">
        <f ca="1">T91*(1-OFFSET(Mortality_Projection!$D$9,N($A91="Female")*101+Existing_Cohort!$B91+Existing_Cohort!U$4-1,MATCH(U$5, Mortality_Projection!$D$8:$BJ$8, 0)-1))</f>
        <v>12.851962169347013</v>
      </c>
      <c r="V91" s="67">
        <f ca="1">U91*(1-OFFSET(Mortality_Projection!$D$9,N($A91="Female")*101+Existing_Cohort!$B91+Existing_Cohort!V$4-1,MATCH(V$5, Mortality_Projection!$D$8:$BJ$8, 0)-1))</f>
        <v>12.84848555803659</v>
      </c>
      <c r="W91" s="67">
        <f ca="1">V91*(1-OFFSET(Mortality_Projection!$D$9,N($A91="Female")*101+Existing_Cohort!$B91+Existing_Cohort!W$4-1,MATCH(W$5, Mortality_Projection!$D$8:$BJ$8, 0)-1))</f>
        <v>12.845875648952466</v>
      </c>
      <c r="X91" s="67">
        <f ca="1">W91*(1-OFFSET(Mortality_Projection!$D$9,N($A91="Female")*101+Existing_Cohort!$B91+Existing_Cohort!X$4-1,MATCH(X$5, Mortality_Projection!$D$8:$BJ$8, 0)-1))</f>
        <v>12.843830288294294</v>
      </c>
      <c r="Y91" s="67">
        <f ca="1">X91*(1-OFFSET(Mortality_Projection!$D$9,N($A91="Female")*101+Existing_Cohort!$B91+Existing_Cohort!Y$4-1,MATCH(Y$5, Mortality_Projection!$D$8:$BJ$8, 0)-1))</f>
        <v>12.842137392211544</v>
      </c>
      <c r="Z91" s="67">
        <f ca="1">Y91*(1-OFFSET(Mortality_Projection!$D$9,N($A91="Female")*101+Existing_Cohort!$B91+Existing_Cohort!Z$4-1,MATCH(Z$5, Mortality_Projection!$D$8:$BJ$8, 0)-1))</f>
        <v>12.840670875304227</v>
      </c>
      <c r="AA91" s="67">
        <f ca="1">Z91*(1-OFFSET(Mortality_Projection!$D$9,N($A91="Female")*101+Existing_Cohort!$B91+Existing_Cohort!AA$4-1,MATCH(AA$5, Mortality_Projection!$D$8:$BJ$8, 0)-1))</f>
        <v>12.839338126046618</v>
      </c>
      <c r="AB91" s="67">
        <f ca="1">AA91*(1-OFFSET(Mortality_Projection!$D$9,N($A91="Female")*101+Existing_Cohort!$B91+Existing_Cohort!AB$4-1,MATCH(AB$5, Mortality_Projection!$D$8:$BJ$8, 0)-1))</f>
        <v>12.838059301044726</v>
      </c>
      <c r="AC91" s="67">
        <f ca="1">AB91*(1-OFFSET(Mortality_Projection!$D$9,N($A91="Female")*101+Existing_Cohort!$B91+Existing_Cohort!AC$4-1,MATCH(AC$5, Mortality_Projection!$D$8:$BJ$8, 0)-1))</f>
        <v>12.836766797327808</v>
      </c>
      <c r="AD91" s="67">
        <f ca="1">AC91*(1-OFFSET(Mortality_Projection!$D$9,N($A91="Female")*101+Existing_Cohort!$B91+Existing_Cohort!AD$4-1,MATCH(AD$5, Mortality_Projection!$D$8:$BJ$8, 0)-1))</f>
        <v>12.835404744844615</v>
      </c>
      <c r="AE91" s="67">
        <f ca="1">AD91*(1-OFFSET(Mortality_Projection!$D$9,N($A91="Female")*101+Existing_Cohort!$B91+Existing_Cohort!AE$4-1,MATCH(AE$5, Mortality_Projection!$D$8:$BJ$8, 0)-1))</f>
        <v>12.833947085360595</v>
      </c>
      <c r="AF91" s="67">
        <f ca="1">AE91*(1-OFFSET(Mortality_Projection!$D$9,N($A91="Female")*101+Existing_Cohort!$B91+Existing_Cohort!AF$4-1,MATCH(AF$5, Mortality_Projection!$D$8:$BJ$8, 0)-1))</f>
        <v>12.832368702969683</v>
      </c>
      <c r="AG91" s="67">
        <f ca="1">AF91*(1-OFFSET(Mortality_Projection!$D$9,N($A91="Female")*101+Existing_Cohort!$B91+Existing_Cohort!AG$4-1,MATCH(AG$5, Mortality_Projection!$D$8:$BJ$8, 0)-1))</f>
        <v>12.830654473949318</v>
      </c>
      <c r="AH91" s="67">
        <f ca="1">AG91*(1-OFFSET(Mortality_Projection!$D$9,N($A91="Female")*101+Existing_Cohort!$B91+Existing_Cohort!AH$4-1,MATCH(AH$5, Mortality_Projection!$D$8:$BJ$8, 0)-1))</f>
        <v>12.82880778855967</v>
      </c>
      <c r="AI91" s="67">
        <f ca="1">AH91*(1-OFFSET(Mortality_Projection!$D$9,N($A91="Female")*101+Existing_Cohort!$B91+Existing_Cohort!AI$4-1,MATCH(AI$5, Mortality_Projection!$D$8:$BJ$8, 0)-1))</f>
        <v>12.826849700907601</v>
      </c>
      <c r="AJ91" s="67">
        <f ca="1">AI91*(1-OFFSET(Mortality_Projection!$D$9,N($A91="Female")*101+Existing_Cohort!$B91+Existing_Cohort!AJ$4-1,MATCH(AJ$5, Mortality_Projection!$D$8:$BJ$8, 0)-1))</f>
        <v>12.824800587033907</v>
      </c>
      <c r="AK91" s="67">
        <f ca="1">AJ91*(1-OFFSET(Mortality_Projection!$D$9,N($A91="Female")*101+Existing_Cohort!$B91+Existing_Cohort!AK$4-1,MATCH(AK$5, Mortality_Projection!$D$8:$BJ$8, 0)-1))</f>
        <v>12.822680158647991</v>
      </c>
      <c r="AL91" s="67">
        <f ca="1">AK91*(1-OFFSET(Mortality_Projection!$D$9,N($A91="Female")*101+Existing_Cohort!$B91+Existing_Cohort!AL$4-1,MATCH(AL$5, Mortality_Projection!$D$8:$BJ$8, 0)-1))</f>
        <v>12.820498923095265</v>
      </c>
      <c r="AM91" s="67">
        <f ca="1">AL91*(1-OFFSET(Mortality_Projection!$D$9,N($A91="Female")*101+Existing_Cohort!$B91+Existing_Cohort!AM$4-1,MATCH(AM$5, Mortality_Projection!$D$8:$BJ$8, 0)-1))</f>
        <v>12.818283960129307</v>
      </c>
      <c r="AN91" s="67">
        <f ca="1">AM91*(1-OFFSET(Mortality_Projection!$D$9,N($A91="Female")*101+Existing_Cohort!$B91+Existing_Cohort!AN$4-1,MATCH(AN$5, Mortality_Projection!$D$8:$BJ$8, 0)-1))</f>
        <v>12.816036359768143</v>
      </c>
      <c r="AO91" s="67">
        <f ca="1">AN91*(1-OFFSET(Mortality_Projection!$D$9,N($A91="Female")*101+Existing_Cohort!$B91+Existing_Cohort!AO$4-1,MATCH(AO$5, Mortality_Projection!$D$8:$BJ$8, 0)-1))</f>
        <v>12.813773707098358</v>
      </c>
      <c r="AP91" s="67">
        <f ca="1">AO91*(1-OFFSET(Mortality_Projection!$D$9,N($A91="Female")*101+Existing_Cohort!$B91+Existing_Cohort!AP$4-1,MATCH(AP$5, Mortality_Projection!$D$8:$BJ$8, 0)-1))</f>
        <v>12.811496662558632</v>
      </c>
      <c r="AQ91" s="67">
        <f ca="1">AP91*(1-OFFSET(Mortality_Projection!$D$9,N($A91="Female")*101+Existing_Cohort!$B91+Existing_Cohort!AQ$4-1,MATCH(AQ$5, Mortality_Projection!$D$8:$BJ$8, 0)-1))</f>
        <v>12.809205873216895</v>
      </c>
      <c r="AR91" s="67">
        <f ca="1">AQ91*(1-OFFSET(Mortality_Projection!$D$9,N($A91="Female")*101+Existing_Cohort!$B91+Existing_Cohort!AR$4-1,MATCH(AR$5, Mortality_Projection!$D$8:$BJ$8, 0)-1))</f>
        <v>12.806901972986388</v>
      </c>
      <c r="AS91" s="67">
        <f ca="1">AR91*(1-OFFSET(Mortality_Projection!$D$9,N($A91="Female")*101+Existing_Cohort!$B91+Existing_Cohort!AS$4-1,MATCH(AS$5, Mortality_Projection!$D$8:$BJ$8, 0)-1))</f>
        <v>12.804585582838884</v>
      </c>
      <c r="AT91" s="67">
        <f ca="1">AS91*(1-OFFSET(Mortality_Projection!$D$9,N($A91="Female")*101+Existing_Cohort!$B91+Existing_Cohort!AT$4-1,MATCH(AT$5, Mortality_Projection!$D$8:$BJ$8, 0)-1))</f>
        <v>12.802249524152771</v>
      </c>
      <c r="AU91" s="67">
        <f ca="1">AT91*(1-OFFSET(Mortality_Projection!$D$9,N($A91="Female")*101+Existing_Cohort!$B91+Existing_Cohort!AU$4-1,MATCH(AU$5, Mortality_Projection!$D$8:$BJ$8, 0)-1))</f>
        <v>12.799886880065566</v>
      </c>
      <c r="AV91" s="67">
        <f ca="1">AU91*(1-OFFSET(Mortality_Projection!$D$9,N($A91="Female")*101+Existing_Cohort!$B91+Existing_Cohort!AV$4-1,MATCH(AV$5, Mortality_Projection!$D$8:$BJ$8, 0)-1))</f>
        <v>12.797483383375354</v>
      </c>
      <c r="AW91" s="67">
        <f ca="1">AV91*(1-OFFSET(Mortality_Projection!$D$9,N($A91="Female")*101+Existing_Cohort!$B91+Existing_Cohort!AW$4-1,MATCH(AW$5, Mortality_Projection!$D$8:$BJ$8, 0)-1))</f>
        <v>12.795025284688101</v>
      </c>
      <c r="AX91" s="67">
        <f ca="1">AW91*(1-OFFSET(Mortality_Projection!$D$9,N($A91="Female")*101+Existing_Cohort!$B91+Existing_Cohort!AX$4-1,MATCH(AX$5, Mortality_Projection!$D$8:$BJ$8, 0)-1))</f>
        <v>12.792499340635883</v>
      </c>
      <c r="AY91" s="67">
        <f ca="1">AX91*(1-OFFSET(Mortality_Projection!$D$9,N($A91="Female")*101+Existing_Cohort!$B91+Existing_Cohort!AY$4-1,MATCH(AY$5, Mortality_Projection!$D$8:$BJ$8, 0)-1))</f>
        <v>12.789885460090362</v>
      </c>
      <c r="AZ91" s="67">
        <f ca="1">AY91*(1-OFFSET(Mortality_Projection!$D$9,N($A91="Female")*101+Existing_Cohort!$B91+Existing_Cohort!AZ$4-1,MATCH(AZ$5, Mortality_Projection!$D$8:$BJ$8, 0)-1))</f>
        <v>12.787171551184402</v>
      </c>
      <c r="BA91" s="179">
        <f ca="1">AZ91*(1-OFFSET(Mortality_Projection!$D$9,N($A91="Female")*101+Existing_Cohort!$B91+Existing_Cohort!BA$4-1,MATCH(BA$5, Mortality_Projection!$D$8:$BJ$8, 0)-1))</f>
        <v>12.784324477672099</v>
      </c>
      <c r="BC91" s="67">
        <f t="shared" ca="1" si="24"/>
        <v>138.15246270219973</v>
      </c>
    </row>
    <row r="92" spans="1:55" x14ac:dyDescent="0.35">
      <c r="A92" s="159" t="s">
        <v>31</v>
      </c>
      <c r="B92">
        <f t="shared" si="25"/>
        <v>86</v>
      </c>
      <c r="C92" s="67">
        <f ca="1">OFFSET(HIST_CHN_Population_Males!$L$17,MATCH(Input!$D$4,HIST_CHN_Population_Males!$K$18:$K$89,0), $B92)</f>
        <v>889.62300000000005</v>
      </c>
      <c r="D92" s="67">
        <f ca="1">C92*(1-OFFSET(Mortality_Projection!$D$9,N($A92="Female")*101+Existing_Cohort!$B92+Existing_Cohort!D$4-1,MATCH(D$5, Mortality_Projection!$D$8:$BJ$8, 0)-1))</f>
        <v>762.89816749277247</v>
      </c>
      <c r="E92" s="67">
        <f ca="1">D92*(1-OFFSET(Mortality_Projection!$D$9,N($A92="Female")*101+Existing_Cohort!$B92+Existing_Cohort!E$4-1,MATCH(E$5, Mortality_Projection!$D$8:$BJ$8, 0)-1))</f>
        <v>645.61315913127112</v>
      </c>
      <c r="F92" s="67">
        <f ca="1">E92*(1-OFFSET(Mortality_Projection!$D$9,N($A92="Female")*101+Existing_Cohort!$B92+Existing_Cohort!F$4-1,MATCH(F$5, Mortality_Projection!$D$8:$BJ$8, 0)-1))</f>
        <v>538.59870136172799</v>
      </c>
      <c r="G92" s="67">
        <f ca="1">F92*(1-OFFSET(Mortality_Projection!$D$9,N($A92="Female")*101+Existing_Cohort!$B92+Existing_Cohort!G$4-1,MATCH(G$5, Mortality_Projection!$D$8:$BJ$8, 0)-1))</f>
        <v>442.4108061188121</v>
      </c>
      <c r="H92" s="67">
        <f ca="1">G92*(1-OFFSET(Mortality_Projection!$D$9,N($A92="Female")*101+Existing_Cohort!$B92+Existing_Cohort!H$4-1,MATCH(H$5, Mortality_Projection!$D$8:$BJ$8, 0)-1))</f>
        <v>357.32861154473909</v>
      </c>
      <c r="I92" s="67">
        <f ca="1">H92*(1-OFFSET(Mortality_Projection!$D$9,N($A92="Female")*101+Existing_Cohort!$B92+Existing_Cohort!I$4-1,MATCH(I$5, Mortality_Projection!$D$8:$BJ$8, 0)-1))</f>
        <v>283.36258494305025</v>
      </c>
      <c r="J92" s="67">
        <f ca="1">I92*(1-OFFSET(Mortality_Projection!$D$9,N($A92="Female")*101+Existing_Cohort!$B92+Existing_Cohort!J$4-1,MATCH(J$5, Mortality_Projection!$D$8:$BJ$8, 0)-1))</f>
        <v>220.26565485447273</v>
      </c>
      <c r="K92" s="67">
        <f ca="1">J92*(1-OFFSET(Mortality_Projection!$D$9,N($A92="Female")*101+Existing_Cohort!$B92+Existing_Cohort!K$4-1,MATCH(K$5, Mortality_Projection!$D$8:$BJ$8, 0)-1))</f>
        <v>167.54825271469636</v>
      </c>
      <c r="L92" s="67">
        <f ca="1">K92*(1-OFFSET(Mortality_Projection!$D$9,N($A92="Female")*101+Existing_Cohort!$B92+Existing_Cohort!L$4-1,MATCH(L$5, Mortality_Projection!$D$8:$BJ$8, 0)-1))</f>
        <v>124.498431030457</v>
      </c>
      <c r="M92" s="67">
        <f ca="1">L92*(1-OFFSET(Mortality_Projection!$D$9,N($A92="Female")*101+Existing_Cohort!$B92+Existing_Cohort!M$4-1,MATCH(M$5, Mortality_Projection!$D$8:$BJ$8, 0)-1))</f>
        <v>90.212660553306335</v>
      </c>
      <c r="N92" s="67">
        <f ca="1">M92*(1-OFFSET(Mortality_Projection!$D$9,N($A92="Female")*101+Existing_Cohort!$B92+Existing_Cohort!N$4-1,MATCH(N$5, Mortality_Projection!$D$8:$BJ$8, 0)-1))</f>
        <v>63.639410533940094</v>
      </c>
      <c r="O92" s="67">
        <f ca="1">N92*(1-OFFSET(Mortality_Projection!$D$9,N($A92="Female")*101+Existing_Cohort!$B92+Existing_Cohort!O$4-1,MATCH(O$5, Mortality_Projection!$D$8:$BJ$8, 0)-1))</f>
        <v>43.637341436523691</v>
      </c>
      <c r="P92" s="67">
        <f ca="1">O92*(1-OFFSET(Mortality_Projection!$D$9,N($A92="Female")*101+Existing_Cohort!$B92+Existing_Cohort!P$4-1,MATCH(P$5, Mortality_Projection!$D$8:$BJ$8, 0)-1))</f>
        <v>29.042487671683354</v>
      </c>
      <c r="Q92" s="67">
        <f ca="1">P92*(1-OFFSET(Mortality_Projection!$D$9,N($A92="Female")*101+Existing_Cohort!$B92+Existing_Cohort!Q$4-1,MATCH(Q$5, Mortality_Projection!$D$8:$BJ$8, 0)-1))</f>
        <v>18.73599554082211</v>
      </c>
      <c r="R92" s="67">
        <f ca="1">Q92*(1-OFFSET(Mortality_Projection!$D$9,N($A92="Female")*101+Existing_Cohort!$B92+Existing_Cohort!R$4-1,MATCH(R$5, Mortality_Projection!$D$8:$BJ$8, 0)-1))</f>
        <v>11.702177367771451</v>
      </c>
      <c r="S92" s="67">
        <f ca="1">R92*(1-OFFSET(Mortality_Projection!$D$9,N($A92="Female")*101+Existing_Cohort!$B92+Existing_Cohort!S$4-1,MATCH(S$5, Mortality_Projection!$D$8:$BJ$8, 0)-1))</f>
        <v>11.696147814392951</v>
      </c>
      <c r="T92" s="67">
        <f ca="1">S92*(1-OFFSET(Mortality_Projection!$D$9,N($A92="Female")*101+Existing_Cohort!$B92+Existing_Cohort!T$4-1,MATCH(T$5, Mortality_Projection!$D$8:$BJ$8, 0)-1))</f>
        <v>11.691766432158813</v>
      </c>
      <c r="U92" s="67">
        <f ca="1">T92*(1-OFFSET(Mortality_Projection!$D$9,N($A92="Female")*101+Existing_Cohort!$B92+Existing_Cohort!U$4-1,MATCH(U$5, Mortality_Projection!$D$8:$BJ$8, 0)-1))</f>
        <v>11.688566872905403</v>
      </c>
      <c r="V92" s="67">
        <f ca="1">U92*(1-OFFSET(Mortality_Projection!$D$9,N($A92="Female")*101+Existing_Cohort!$B92+Existing_Cohort!V$4-1,MATCH(V$5, Mortality_Projection!$D$8:$BJ$8, 0)-1))</f>
        <v>11.686164955714188</v>
      </c>
      <c r="W92" s="67">
        <f ca="1">V92*(1-OFFSET(Mortality_Projection!$D$9,N($A92="Female")*101+Existing_Cohort!$B92+Existing_Cohort!W$4-1,MATCH(W$5, Mortality_Projection!$D$8:$BJ$8, 0)-1))</f>
        <v>11.684282600752137</v>
      </c>
      <c r="X92" s="67">
        <f ca="1">W92*(1-OFFSET(Mortality_Projection!$D$9,N($A92="Female")*101+Existing_Cohort!$B92+Existing_Cohort!X$4-1,MATCH(X$5, Mortality_Projection!$D$8:$BJ$8, 0)-1))</f>
        <v>11.682724623470667</v>
      </c>
      <c r="Y92" s="67">
        <f ca="1">X92*(1-OFFSET(Mortality_Projection!$D$9,N($A92="Female")*101+Existing_Cohort!$B92+Existing_Cohort!Y$4-1,MATCH(Y$5, Mortality_Projection!$D$8:$BJ$8, 0)-1))</f>
        <v>11.68137498568499</v>
      </c>
      <c r="Z92" s="67">
        <f ca="1">Y92*(1-OFFSET(Mortality_Projection!$D$9,N($A92="Female")*101+Existing_Cohort!$B92+Existing_Cohort!Z$4-1,MATCH(Z$5, Mortality_Projection!$D$8:$BJ$8, 0)-1))</f>
        <v>11.6801484561046</v>
      </c>
      <c r="AA92" s="67">
        <f ca="1">Z92*(1-OFFSET(Mortality_Projection!$D$9,N($A92="Female")*101+Existing_Cohort!$B92+Existing_Cohort!AA$4-1,MATCH(AA$5, Mortality_Projection!$D$8:$BJ$8, 0)-1))</f>
        <v>11.678971554455732</v>
      </c>
      <c r="AB92" s="67">
        <f ca="1">AA92*(1-OFFSET(Mortality_Projection!$D$9,N($A92="Female")*101+Existing_Cohort!$B92+Existing_Cohort!AB$4-1,MATCH(AB$5, Mortality_Projection!$D$8:$BJ$8, 0)-1))</f>
        <v>11.677782065674585</v>
      </c>
      <c r="AC92" s="67">
        <f ca="1">AB92*(1-OFFSET(Mortality_Projection!$D$9,N($A92="Female")*101+Existing_Cohort!$B92+Existing_Cohort!AC$4-1,MATCH(AC$5, Mortality_Projection!$D$8:$BJ$8, 0)-1))</f>
        <v>11.676528572760731</v>
      </c>
      <c r="AD92" s="67">
        <f ca="1">AC92*(1-OFFSET(Mortality_Projection!$D$9,N($A92="Female")*101+Existing_Cohort!$B92+Existing_Cohort!AD$4-1,MATCH(AD$5, Mortality_Projection!$D$8:$BJ$8, 0)-1))</f>
        <v>11.675187094659947</v>
      </c>
      <c r="AE92" s="67">
        <f ca="1">AD92*(1-OFFSET(Mortality_Projection!$D$9,N($A92="Female")*101+Existing_Cohort!$B92+Existing_Cohort!AE$4-1,MATCH(AE$5, Mortality_Projection!$D$8:$BJ$8, 0)-1))</f>
        <v>11.673734517677802</v>
      </c>
      <c r="AF92" s="67">
        <f ca="1">AE92*(1-OFFSET(Mortality_Projection!$D$9,N($A92="Female")*101+Existing_Cohort!$B92+Existing_Cohort!AF$4-1,MATCH(AF$5, Mortality_Projection!$D$8:$BJ$8, 0)-1))</f>
        <v>11.672156924017173</v>
      </c>
      <c r="AG92" s="67">
        <f ca="1">AF92*(1-OFFSET(Mortality_Projection!$D$9,N($A92="Female")*101+Existing_Cohort!$B92+Existing_Cohort!AG$4-1,MATCH(AG$5, Mortality_Projection!$D$8:$BJ$8, 0)-1))</f>
        <v>11.670457434275114</v>
      </c>
      <c r="AH92" s="67">
        <f ca="1">AG92*(1-OFFSET(Mortality_Projection!$D$9,N($A92="Female")*101+Existing_Cohort!$B92+Existing_Cohort!AH$4-1,MATCH(AH$5, Mortality_Projection!$D$8:$BJ$8, 0)-1))</f>
        <v>11.668655424942861</v>
      </c>
      <c r="AI92" s="67">
        <f ca="1">AH92*(1-OFFSET(Mortality_Projection!$D$9,N($A92="Female")*101+Existing_Cohort!$B92+Existing_Cohort!AI$4-1,MATCH(AI$5, Mortality_Projection!$D$8:$BJ$8, 0)-1))</f>
        <v>11.666769648398807</v>
      </c>
      <c r="AJ92" s="67">
        <f ca="1">AI92*(1-OFFSET(Mortality_Projection!$D$9,N($A92="Female")*101+Existing_Cohort!$B92+Existing_Cohort!AJ$4-1,MATCH(AJ$5, Mortality_Projection!$D$8:$BJ$8, 0)-1))</f>
        <v>11.66481824553532</v>
      </c>
      <c r="AK92" s="67">
        <f ca="1">AJ92*(1-OFFSET(Mortality_Projection!$D$9,N($A92="Female")*101+Existing_Cohort!$B92+Existing_Cohort!AK$4-1,MATCH(AK$5, Mortality_Projection!$D$8:$BJ$8, 0)-1))</f>
        <v>11.662810886483211</v>
      </c>
      <c r="AL92" s="67">
        <f ca="1">AK92*(1-OFFSET(Mortality_Projection!$D$9,N($A92="Female")*101+Existing_Cohort!$B92+Existing_Cohort!AL$4-1,MATCH(AL$5, Mortality_Projection!$D$8:$BJ$8, 0)-1))</f>
        <v>11.660772492622591</v>
      </c>
      <c r="AM92" s="67">
        <f ca="1">AL92*(1-OFFSET(Mortality_Projection!$D$9,N($A92="Female")*101+Existing_Cohort!$B92+Existing_Cohort!AM$4-1,MATCH(AM$5, Mortality_Projection!$D$8:$BJ$8, 0)-1))</f>
        <v>11.658704067263963</v>
      </c>
      <c r="AN92" s="67">
        <f ca="1">AM92*(1-OFFSET(Mortality_Projection!$D$9,N($A92="Female")*101+Existing_Cohort!$B92+Existing_Cohort!AN$4-1,MATCH(AN$5, Mortality_Projection!$D$8:$BJ$8, 0)-1))</f>
        <v>11.656621793790389</v>
      </c>
      <c r="AO92" s="67">
        <f ca="1">AN92*(1-OFFSET(Mortality_Projection!$D$9,N($A92="Female")*101+Existing_Cohort!$B92+Existing_Cohort!AO$4-1,MATCH(AO$5, Mortality_Projection!$D$8:$BJ$8, 0)-1))</f>
        <v>11.65452628007489</v>
      </c>
      <c r="AP92" s="67">
        <f ca="1">AO92*(1-OFFSET(Mortality_Projection!$D$9,N($A92="Female")*101+Existing_Cohort!$B92+Existing_Cohort!AP$4-1,MATCH(AP$5, Mortality_Projection!$D$8:$BJ$8, 0)-1))</f>
        <v>11.652418121681272</v>
      </c>
      <c r="AQ92" s="67">
        <f ca="1">AP92*(1-OFFSET(Mortality_Projection!$D$9,N($A92="Female")*101+Existing_Cohort!$B92+Existing_Cohort!AQ$4-1,MATCH(AQ$5, Mortality_Projection!$D$8:$BJ$8, 0)-1))</f>
        <v>11.650297902063011</v>
      </c>
      <c r="AR92" s="67">
        <f ca="1">AQ92*(1-OFFSET(Mortality_Projection!$D$9,N($A92="Female")*101+Existing_Cohort!$B92+Existing_Cohort!AR$4-1,MATCH(AR$5, Mortality_Projection!$D$8:$BJ$8, 0)-1))</f>
        <v>11.648166192759513</v>
      </c>
      <c r="AS92" s="67">
        <f ca="1">AR92*(1-OFFSET(Mortality_Projection!$D$9,N($A92="Female")*101+Existing_Cohort!$B92+Existing_Cohort!AS$4-1,MATCH(AS$5, Mortality_Projection!$D$8:$BJ$8, 0)-1))</f>
        <v>11.646016387572489</v>
      </c>
      <c r="AT92" s="67">
        <f ca="1">AS92*(1-OFFSET(Mortality_Projection!$D$9,N($A92="Female")*101+Existing_Cohort!$B92+Existing_Cohort!AT$4-1,MATCH(AT$5, Mortality_Projection!$D$8:$BJ$8, 0)-1))</f>
        <v>11.643842121248811</v>
      </c>
      <c r="AU92" s="67">
        <f ca="1">AT92*(1-OFFSET(Mortality_Projection!$D$9,N($A92="Female")*101+Existing_Cohort!$B92+Existing_Cohort!AU$4-1,MATCH(AU$5, Mortality_Projection!$D$8:$BJ$8, 0)-1))</f>
        <v>11.641630264321687</v>
      </c>
      <c r="AV92" s="67">
        <f ca="1">AU92*(1-OFFSET(Mortality_Projection!$D$9,N($A92="Female")*101+Existing_Cohort!$B92+Existing_Cohort!AV$4-1,MATCH(AV$5, Mortality_Projection!$D$8:$BJ$8, 0)-1))</f>
        <v>11.639368163961141</v>
      </c>
      <c r="AW92" s="67">
        <f ca="1">AV92*(1-OFFSET(Mortality_Projection!$D$9,N($A92="Female")*101+Existing_Cohort!$B92+Existing_Cohort!AW$4-1,MATCH(AW$5, Mortality_Projection!$D$8:$BJ$8, 0)-1))</f>
        <v>11.637043633131615</v>
      </c>
      <c r="AX92" s="67">
        <f ca="1">AW92*(1-OFFSET(Mortality_Projection!$D$9,N($A92="Female")*101+Existing_Cohort!$B92+Existing_Cohort!AX$4-1,MATCH(AX$5, Mortality_Projection!$D$8:$BJ$8, 0)-1))</f>
        <v>11.63463818319703</v>
      </c>
      <c r="AY92" s="67">
        <f ca="1">AX92*(1-OFFSET(Mortality_Projection!$D$9,N($A92="Female")*101+Existing_Cohort!$B92+Existing_Cohort!AY$4-1,MATCH(AY$5, Mortality_Projection!$D$8:$BJ$8, 0)-1))</f>
        <v>11.632140687092987</v>
      </c>
      <c r="AZ92" s="67">
        <f ca="1">AY92*(1-OFFSET(Mortality_Projection!$D$9,N($A92="Female")*101+Existing_Cohort!$B92+Existing_Cohort!AZ$4-1,MATCH(AZ$5, Mortality_Projection!$D$8:$BJ$8, 0)-1))</f>
        <v>11.629520651677471</v>
      </c>
      <c r="BA92" s="179">
        <f ca="1">AZ92*(1-OFFSET(Mortality_Projection!$D$9,N($A92="Female")*101+Existing_Cohort!$B92+Existing_Cohort!BA$4-1,MATCH(BA$5, Mortality_Projection!$D$8:$BJ$8, 0)-1))</f>
        <v>11.626761752281467</v>
      </c>
      <c r="BC92" s="67">
        <f t="shared" ca="1" si="24"/>
        <v>126.72483250722757</v>
      </c>
    </row>
    <row r="93" spans="1:55" x14ac:dyDescent="0.35">
      <c r="A93" s="159" t="s">
        <v>31</v>
      </c>
      <c r="B93">
        <f t="shared" si="25"/>
        <v>87</v>
      </c>
      <c r="C93" s="67">
        <f ca="1">OFFSET(HIST_CHN_Population_Males!$L$17,MATCH(Input!$D$4,HIST_CHN_Population_Males!$K$18:$K$89,0), $B93)</f>
        <v>739.71100000000001</v>
      </c>
      <c r="D93" s="67">
        <f ca="1">C93*(1-OFFSET(Mortality_Projection!$D$9,N($A93="Female")*101+Existing_Cohort!$B93+Existing_Cohort!D$4-1,MATCH(D$5, Mortality_Projection!$D$8:$BJ$8, 0)-1))</f>
        <v>624.66769896645098</v>
      </c>
      <c r="E93" s="67">
        <f ca="1">D93*(1-OFFSET(Mortality_Projection!$D$9,N($A93="Female")*101+Existing_Cohort!$B93+Existing_Cohort!E$4-1,MATCH(E$5, Mortality_Projection!$D$8:$BJ$8, 0)-1))</f>
        <v>519.92049058027385</v>
      </c>
      <c r="F93" s="67">
        <f ca="1">E93*(1-OFFSET(Mortality_Projection!$D$9,N($A93="Female")*101+Existing_Cohort!$B93+Existing_Cohort!F$4-1,MATCH(F$5, Mortality_Projection!$D$8:$BJ$8, 0)-1))</f>
        <v>425.988099001813</v>
      </c>
      <c r="G93" s="67">
        <f ca="1">F93*(1-OFFSET(Mortality_Projection!$D$9,N($A93="Female")*101+Existing_Cohort!$B93+Existing_Cohort!G$4-1,MATCH(G$5, Mortality_Projection!$D$8:$BJ$8, 0)-1))</f>
        <v>343.11115097446856</v>
      </c>
      <c r="H93" s="67">
        <f ca="1">G93*(1-OFFSET(Mortality_Projection!$D$9,N($A93="Female")*101+Existing_Cohort!$B93+Existing_Cohort!H$4-1,MATCH(H$5, Mortality_Projection!$D$8:$BJ$8, 0)-1))</f>
        <v>271.26183191305154</v>
      </c>
      <c r="I93" s="67">
        <f ca="1">H93*(1-OFFSET(Mortality_Projection!$D$9,N($A93="Female")*101+Existing_Cohort!$B93+Existing_Cohort!I$4-1,MATCH(I$5, Mortality_Projection!$D$8:$BJ$8, 0)-1))</f>
        <v>210.15669230546689</v>
      </c>
      <c r="J93" s="67">
        <f ca="1">I93*(1-OFFSET(Mortality_Projection!$D$9,N($A93="Female")*101+Existing_Cohort!$B93+Existing_Cohort!J$4-1,MATCH(J$5, Mortality_Projection!$D$8:$BJ$8, 0)-1))</f>
        <v>159.27356837452604</v>
      </c>
      <c r="K93" s="67">
        <f ca="1">J93*(1-OFFSET(Mortality_Projection!$D$9,N($A93="Female")*101+Existing_Cohort!$B93+Existing_Cohort!K$4-1,MATCH(K$5, Mortality_Projection!$D$8:$BJ$8, 0)-1))</f>
        <v>117.87374481142776</v>
      </c>
      <c r="L93" s="67">
        <f ca="1">K93*(1-OFFSET(Mortality_Projection!$D$9,N($A93="Female")*101+Existing_Cohort!$B93+Existing_Cohort!L$4-1,MATCH(L$5, Mortality_Projection!$D$8:$BJ$8, 0)-1))</f>
        <v>85.034705572472745</v>
      </c>
      <c r="M93" s="67">
        <f ca="1">L93*(1-OFFSET(Mortality_Projection!$D$9,N($A93="Female")*101+Existing_Cohort!$B93+Existing_Cohort!M$4-1,MATCH(M$5, Mortality_Projection!$D$8:$BJ$8, 0)-1))</f>
        <v>59.695282588277578</v>
      </c>
      <c r="N93" s="67">
        <f ca="1">M93*(1-OFFSET(Mortality_Projection!$D$9,N($A93="Female")*101+Existing_Cohort!$B93+Existing_Cohort!N$4-1,MATCH(N$5, Mortality_Projection!$D$8:$BJ$8, 0)-1))</f>
        <v>40.714587452026002</v>
      </c>
      <c r="O93" s="67">
        <f ca="1">N93*(1-OFFSET(Mortality_Projection!$D$9,N($A93="Female")*101+Existing_Cohort!$B93+Existing_Cohort!O$4-1,MATCH(O$5, Mortality_Projection!$D$8:$BJ$8, 0)-1))</f>
        <v>26.938850889067968</v>
      </c>
      <c r="P93" s="67">
        <f ca="1">O93*(1-OFFSET(Mortality_Projection!$D$9,N($A93="Female")*101+Existing_Cohort!$B93+Existing_Cohort!P$4-1,MATCH(P$5, Mortality_Projection!$D$8:$BJ$8, 0)-1))</f>
        <v>17.267671142300294</v>
      </c>
      <c r="Q93" s="67">
        <f ca="1">P93*(1-OFFSET(Mortality_Projection!$D$9,N($A93="Female")*101+Existing_Cohort!$B93+Existing_Cohort!Q$4-1,MATCH(Q$5, Mortality_Projection!$D$8:$BJ$8, 0)-1))</f>
        <v>10.709670445453936</v>
      </c>
      <c r="R93" s="67">
        <f ca="1">Q93*(1-OFFSET(Mortality_Projection!$D$9,N($A93="Female")*101+Existing_Cohort!$B93+Existing_Cohort!R$4-1,MATCH(R$5, Mortality_Projection!$D$8:$BJ$8, 0)-1))</f>
        <v>10.704088084668548</v>
      </c>
      <c r="S93" s="67">
        <f ca="1">R93*(1-OFFSET(Mortality_Projection!$D$9,N($A93="Female")*101+Existing_Cohort!$B93+Existing_Cohort!S$4-1,MATCH(S$5, Mortality_Projection!$D$8:$BJ$8, 0)-1))</f>
        <v>10.700031679799563</v>
      </c>
      <c r="T93" s="67">
        <f ca="1">S93*(1-OFFSET(Mortality_Projection!$D$9,N($A93="Female")*101+Existing_Cohort!$B93+Existing_Cohort!T$4-1,MATCH(T$5, Mortality_Projection!$D$8:$BJ$8, 0)-1))</f>
        <v>10.697069452251755</v>
      </c>
      <c r="U93" s="67">
        <f ca="1">T93*(1-OFFSET(Mortality_Projection!$D$9,N($A93="Female")*101+Existing_Cohort!$B93+Existing_Cohort!U$4-1,MATCH(U$5, Mortality_Projection!$D$8:$BJ$8, 0)-1))</f>
        <v>10.694845707651456</v>
      </c>
      <c r="V93" s="67">
        <f ca="1">U93*(1-OFFSET(Mortality_Projection!$D$9,N($A93="Female")*101+Existing_Cohort!$B93+Existing_Cohort!V$4-1,MATCH(V$5, Mortality_Projection!$D$8:$BJ$8, 0)-1))</f>
        <v>10.69310298867307</v>
      </c>
      <c r="W93" s="67">
        <f ca="1">V93*(1-OFFSET(Mortality_Projection!$D$9,N($A93="Female")*101+Existing_Cohort!$B93+Existing_Cohort!W$4-1,MATCH(W$5, Mortality_Projection!$D$8:$BJ$8, 0)-1))</f>
        <v>10.691660587243838</v>
      </c>
      <c r="X93" s="67">
        <f ca="1">W93*(1-OFFSET(Mortality_Projection!$D$9,N($A93="Female")*101+Existing_Cohort!$B93+Existing_Cohort!X$4-1,MATCH(X$5, Mortality_Projection!$D$8:$BJ$8, 0)-1))</f>
        <v>10.690411071943505</v>
      </c>
      <c r="Y93" s="67">
        <f ca="1">X93*(1-OFFSET(Mortality_Projection!$D$9,N($A93="Female")*101+Existing_Cohort!$B93+Existing_Cohort!Y$4-1,MATCH(Y$5, Mortality_Projection!$D$8:$BJ$8, 0)-1))</f>
        <v>10.689275533628493</v>
      </c>
      <c r="Z93" s="67">
        <f ca="1">Y93*(1-OFFSET(Mortality_Projection!$D$9,N($A93="Female")*101+Existing_Cohort!$B93+Existing_Cohort!Z$4-1,MATCH(Z$5, Mortality_Projection!$D$8:$BJ$8, 0)-1))</f>
        <v>10.68818594288074</v>
      </c>
      <c r="AA93" s="67">
        <f ca="1">Z93*(1-OFFSET(Mortality_Projection!$D$9,N($A93="Female")*101+Existing_Cohort!$B93+Existing_Cohort!AA$4-1,MATCH(AA$5, Mortality_Projection!$D$8:$BJ$8, 0)-1))</f>
        <v>10.687084700094383</v>
      </c>
      <c r="AB93" s="67">
        <f ca="1">AA93*(1-OFFSET(Mortality_Projection!$D$9,N($A93="Female")*101+Existing_Cohort!$B93+Existing_Cohort!AB$4-1,MATCH(AB$5, Mortality_Projection!$D$8:$BJ$8, 0)-1))</f>
        <v>10.685924202899939</v>
      </c>
      <c r="AC93" s="67">
        <f ca="1">AB93*(1-OFFSET(Mortality_Projection!$D$9,N($A93="Female")*101+Existing_Cohort!$B93+Existing_Cohort!AC$4-1,MATCH(AC$5, Mortality_Projection!$D$8:$BJ$8, 0)-1))</f>
        <v>10.684682249626098</v>
      </c>
      <c r="AD93" s="67">
        <f ca="1">AC93*(1-OFFSET(Mortality_Projection!$D$9,N($A93="Female")*101+Existing_Cohort!$B93+Existing_Cohort!AD$4-1,MATCH(AD$5, Mortality_Projection!$D$8:$BJ$8, 0)-1))</f>
        <v>10.683337441741468</v>
      </c>
      <c r="AE93" s="67">
        <f ca="1">AD93*(1-OFFSET(Mortality_Projection!$D$9,N($A93="Female")*101+Existing_Cohort!$B93+Existing_Cohort!AE$4-1,MATCH(AE$5, Mortality_Projection!$D$8:$BJ$8, 0)-1))</f>
        <v>10.681876894487553</v>
      </c>
      <c r="AF93" s="67">
        <f ca="1">AE93*(1-OFFSET(Mortality_Projection!$D$9,N($A93="Female")*101+Existing_Cohort!$B93+Existing_Cohort!AF$4-1,MATCH(AF$5, Mortality_Projection!$D$8:$BJ$8, 0)-1))</f>
        <v>10.680303497462223</v>
      </c>
      <c r="AG93" s="67">
        <f ca="1">AF93*(1-OFFSET(Mortality_Projection!$D$9,N($A93="Female")*101+Existing_Cohort!$B93+Existing_Cohort!AG$4-1,MATCH(AG$5, Mortality_Projection!$D$8:$BJ$8, 0)-1))</f>
        <v>10.67863519005828</v>
      </c>
      <c r="AH93" s="67">
        <f ca="1">AG93*(1-OFFSET(Mortality_Projection!$D$9,N($A93="Female")*101+Existing_Cohort!$B93+Existing_Cohort!AH$4-1,MATCH(AH$5, Mortality_Projection!$D$8:$BJ$8, 0)-1))</f>
        <v>10.67688933377328</v>
      </c>
      <c r="AI93" s="67">
        <f ca="1">AH93*(1-OFFSET(Mortality_Projection!$D$9,N($A93="Female")*101+Existing_Cohort!$B93+Existing_Cohort!AI$4-1,MATCH(AI$5, Mortality_Projection!$D$8:$BJ$8, 0)-1))</f>
        <v>10.675082723887236</v>
      </c>
      <c r="AJ93" s="67">
        <f ca="1">AI93*(1-OFFSET(Mortality_Projection!$D$9,N($A93="Female")*101+Existing_Cohort!$B93+Existing_Cohort!AJ$4-1,MATCH(AJ$5, Mortality_Projection!$D$8:$BJ$8, 0)-1))</f>
        <v>10.67322431334666</v>
      </c>
      <c r="AK93" s="67">
        <f ca="1">AJ93*(1-OFFSET(Mortality_Projection!$D$9,N($A93="Female")*101+Existing_Cohort!$B93+Existing_Cohort!AK$4-1,MATCH(AK$5, Mortality_Projection!$D$8:$BJ$8, 0)-1))</f>
        <v>10.671337174597296</v>
      </c>
      <c r="AL93" s="67">
        <f ca="1">AK93*(1-OFFSET(Mortality_Projection!$D$9,N($A93="Female")*101+Existing_Cohort!$B93+Existing_Cohort!AL$4-1,MATCH(AL$5, Mortality_Projection!$D$8:$BJ$8, 0)-1))</f>
        <v>10.669422236674073</v>
      </c>
      <c r="AM93" s="67">
        <f ca="1">AL93*(1-OFFSET(Mortality_Projection!$D$9,N($A93="Female")*101+Existing_Cohort!$B93+Existing_Cohort!AM$4-1,MATCH(AM$5, Mortality_Projection!$D$8:$BJ$8, 0)-1))</f>
        <v>10.667494482213717</v>
      </c>
      <c r="AN93" s="67">
        <f ca="1">AM93*(1-OFFSET(Mortality_Projection!$D$9,N($A93="Female")*101+Existing_Cohort!$B93+Existing_Cohort!AN$4-1,MATCH(AN$5, Mortality_Projection!$D$8:$BJ$8, 0)-1))</f>
        <v>10.665554474060176</v>
      </c>
      <c r="AO93" s="67">
        <f ca="1">AN93*(1-OFFSET(Mortality_Projection!$D$9,N($A93="Female")*101+Existing_Cohort!$B93+Existing_Cohort!AO$4-1,MATCH(AO$5, Mortality_Projection!$D$8:$BJ$8, 0)-1))</f>
        <v>10.663602763657497</v>
      </c>
      <c r="AP93" s="67">
        <f ca="1">AO93*(1-OFFSET(Mortality_Projection!$D$9,N($A93="Female")*101+Existing_Cohort!$B93+Existing_Cohort!AP$4-1,MATCH(AP$5, Mortality_Projection!$D$8:$BJ$8, 0)-1))</f>
        <v>10.661639891233998</v>
      </c>
      <c r="AQ93" s="67">
        <f ca="1">AP93*(1-OFFSET(Mortality_Projection!$D$9,N($A93="Female")*101+Existing_Cohort!$B93+Existing_Cohort!AQ$4-1,MATCH(AQ$5, Mortality_Projection!$D$8:$BJ$8, 0)-1))</f>
        <v>10.659666385984019</v>
      </c>
      <c r="AR93" s="67">
        <f ca="1">AQ93*(1-OFFSET(Mortality_Projection!$D$9,N($A93="Female")*101+Existing_Cohort!$B93+Existing_Cohort!AR$4-1,MATCH(AR$5, Mortality_Projection!$D$8:$BJ$8, 0)-1))</f>
        <v>10.657676132067539</v>
      </c>
      <c r="AS93" s="67">
        <f ca="1">AR93*(1-OFFSET(Mortality_Projection!$D$9,N($A93="Female")*101+Existing_Cohort!$B93+Existing_Cohort!AS$4-1,MATCH(AS$5, Mortality_Projection!$D$8:$BJ$8, 0)-1))</f>
        <v>10.65566323676004</v>
      </c>
      <c r="AT93" s="67">
        <f ca="1">AS93*(1-OFFSET(Mortality_Projection!$D$9,N($A93="Female")*101+Existing_Cohort!$B93+Existing_Cohort!AT$4-1,MATCH(AT$5, Mortality_Projection!$D$8:$BJ$8, 0)-1))</f>
        <v>10.653615545219683</v>
      </c>
      <c r="AU93" s="67">
        <f ca="1">AT93*(1-OFFSET(Mortality_Projection!$D$9,N($A93="Female")*101+Existing_Cohort!$B93+Existing_Cohort!AU$4-1,MATCH(AU$5, Mortality_Projection!$D$8:$BJ$8, 0)-1))</f>
        <v>10.651521343973517</v>
      </c>
      <c r="AV93" s="67">
        <f ca="1">AU93*(1-OFFSET(Mortality_Projection!$D$9,N($A93="Female")*101+Existing_Cohort!$B93+Existing_Cohort!AV$4-1,MATCH(AV$5, Mortality_Projection!$D$8:$BJ$8, 0)-1))</f>
        <v>10.649369350879779</v>
      </c>
      <c r="AW93" s="67">
        <f ca="1">AV93*(1-OFFSET(Mortality_Projection!$D$9,N($A93="Female")*101+Existing_Cohort!$B93+Existing_Cohort!AW$4-1,MATCH(AW$5, Mortality_Projection!$D$8:$BJ$8, 0)-1))</f>
        <v>10.64714245005695</v>
      </c>
      <c r="AX93" s="67">
        <f ca="1">AW93*(1-OFFSET(Mortality_Projection!$D$9,N($A93="Female")*101+Existing_Cohort!$B93+Existing_Cohort!AX$4-1,MATCH(AX$5, Mortality_Projection!$D$8:$BJ$8, 0)-1))</f>
        <v>10.644830340928513</v>
      </c>
      <c r="AY93" s="67">
        <f ca="1">AX93*(1-OFFSET(Mortality_Projection!$D$9,N($A93="Female")*101+Existing_Cohort!$B93+Existing_Cohort!AY$4-1,MATCH(AY$5, Mortality_Projection!$D$8:$BJ$8, 0)-1))</f>
        <v>10.64240479453437</v>
      </c>
      <c r="AZ93" s="67">
        <f ca="1">AY93*(1-OFFSET(Mortality_Projection!$D$9,N($A93="Female")*101+Existing_Cohort!$B93+Existing_Cohort!AZ$4-1,MATCH(AZ$5, Mortality_Projection!$D$8:$BJ$8, 0)-1))</f>
        <v>10.63985069892831</v>
      </c>
      <c r="BA93" s="179">
        <f ca="1">AZ93*(1-OFFSET(Mortality_Projection!$D$9,N($A93="Female")*101+Existing_Cohort!$B93+Existing_Cohort!BA$4-1,MATCH(BA$5, Mortality_Projection!$D$8:$BJ$8, 0)-1))</f>
        <v>10.63714159872287</v>
      </c>
      <c r="BC93" s="67">
        <f t="shared" ca="1" si="24"/>
        <v>115.04330103354903</v>
      </c>
    </row>
    <row r="94" spans="1:55" x14ac:dyDescent="0.35">
      <c r="A94" s="159" t="s">
        <v>31</v>
      </c>
      <c r="B94">
        <f t="shared" si="25"/>
        <v>88</v>
      </c>
      <c r="C94" s="67">
        <f ca="1">OFFSET(HIST_CHN_Population_Males!$L$17,MATCH(Input!$D$4,HIST_CHN_Population_Males!$K$18:$K$89,0), $B94)</f>
        <v>587.22699999999998</v>
      </c>
      <c r="D94" s="67">
        <f ca="1">C94*(1-OFFSET(Mortality_Projection!$D$9,N($A94="Female")*101+Existing_Cohort!$B94+Existing_Cohort!D$4-1,MATCH(D$5, Mortality_Projection!$D$8:$BJ$8, 0)-1))</f>
        <v>487.61245629679451</v>
      </c>
      <c r="E94" s="67">
        <f ca="1">D94*(1-OFFSET(Mortality_Projection!$D$9,N($A94="Female")*101+Existing_Cohort!$B94+Existing_Cohort!E$4-1,MATCH(E$5, Mortality_Projection!$D$8:$BJ$8, 0)-1))</f>
        <v>398.49217187667159</v>
      </c>
      <c r="F94" s="67">
        <f ca="1">E94*(1-OFFSET(Mortality_Projection!$D$9,N($A94="Female")*101+Existing_Cohort!$B94+Existing_Cohort!F$4-1,MATCH(F$5, Mortality_Projection!$D$8:$BJ$8, 0)-1))</f>
        <v>320.06267949076687</v>
      </c>
      <c r="G94" s="67">
        <f ca="1">F94*(1-OFFSET(Mortality_Projection!$D$9,N($A94="Female")*101+Existing_Cohort!$B94+Existing_Cohort!G$4-1,MATCH(G$5, Mortality_Projection!$D$8:$BJ$8, 0)-1))</f>
        <v>252.26010462080615</v>
      </c>
      <c r="H94" s="67">
        <f ca="1">G94*(1-OFFSET(Mortality_Projection!$D$9,N($A94="Female")*101+Existing_Cohort!$B94+Existing_Cohort!H$4-1,MATCH(H$5, Mortality_Projection!$D$8:$BJ$8, 0)-1))</f>
        <v>194.77425583109519</v>
      </c>
      <c r="I94" s="67">
        <f ca="1">H94*(1-OFFSET(Mortality_Projection!$D$9,N($A94="Female")*101+Existing_Cohort!$B94+Existing_Cohort!I$4-1,MATCH(I$5, Mortality_Projection!$D$8:$BJ$8, 0)-1))</f>
        <v>147.06689167680949</v>
      </c>
      <c r="J94" s="67">
        <f ca="1">I94*(1-OFFSET(Mortality_Projection!$D$9,N($A94="Female")*101+Existing_Cohort!$B94+Existing_Cohort!J$4-1,MATCH(J$5, Mortality_Projection!$D$8:$BJ$8, 0)-1))</f>
        <v>108.39521340351132</v>
      </c>
      <c r="K94" s="67">
        <f ca="1">J94*(1-OFFSET(Mortality_Projection!$D$9,N($A94="Female")*101+Existing_Cohort!$B94+Existing_Cohort!K$4-1,MATCH(K$5, Mortality_Projection!$D$8:$BJ$8, 0)-1))</f>
        <v>77.845524464971632</v>
      </c>
      <c r="L94" s="67">
        <f ca="1">K94*(1-OFFSET(Mortality_Projection!$D$9,N($A94="Female")*101+Existing_Cohort!$B94+Existing_Cohort!L$4-1,MATCH(L$5, Mortality_Projection!$D$8:$BJ$8, 0)-1))</f>
        <v>54.378529286884444</v>
      </c>
      <c r="M94" s="67">
        <f ca="1">L94*(1-OFFSET(Mortality_Projection!$D$9,N($A94="Female")*101+Existing_Cohort!$B94+Existing_Cohort!M$4-1,MATCH(M$5, Mortality_Projection!$D$8:$BJ$8, 0)-1))</f>
        <v>36.887197204821561</v>
      </c>
      <c r="N94" s="67">
        <f ca="1">M94*(1-OFFSET(Mortality_Projection!$D$9,N($A94="Female")*101+Existing_Cohort!$B94+Existing_Cohort!N$4-1,MATCH(N$5, Mortality_Projection!$D$8:$BJ$8, 0)-1))</f>
        <v>24.261255658449745</v>
      </c>
      <c r="O94" s="67">
        <f ca="1">N94*(1-OFFSET(Mortality_Projection!$D$9,N($A94="Female")*101+Existing_Cohort!$B94+Existing_Cohort!O$4-1,MATCH(O$5, Mortality_Projection!$D$8:$BJ$8, 0)-1))</f>
        <v>15.450016496887333</v>
      </c>
      <c r="P94" s="67">
        <f ca="1">O94*(1-OFFSET(Mortality_Projection!$D$9,N($A94="Female")*101+Existing_Cohort!$B94+Existing_Cohort!P$4-1,MATCH(P$5, Mortality_Projection!$D$8:$BJ$8, 0)-1))</f>
        <v>9.514070198918585</v>
      </c>
      <c r="Q94" s="67">
        <f ca="1">P94*(1-OFFSET(Mortality_Projection!$D$9,N($A94="Female")*101+Existing_Cohort!$B94+Existing_Cohort!Q$4-1,MATCH(Q$5, Mortality_Projection!$D$8:$BJ$8, 0)-1))</f>
        <v>9.5090533448066932</v>
      </c>
      <c r="R94" s="67">
        <f ca="1">Q94*(1-OFFSET(Mortality_Projection!$D$9,N($A94="Female")*101+Existing_Cohort!$B94+Existing_Cohort!R$4-1,MATCH(R$5, Mortality_Projection!$D$8:$BJ$8, 0)-1))</f>
        <v>9.5054078856974336</v>
      </c>
      <c r="S94" s="67">
        <f ca="1">R94*(1-OFFSET(Mortality_Projection!$D$9,N($A94="Female")*101+Existing_Cohort!$B94+Existing_Cohort!S$4-1,MATCH(S$5, Mortality_Projection!$D$8:$BJ$8, 0)-1))</f>
        <v>9.5027457668704898</v>
      </c>
      <c r="T94" s="67">
        <f ca="1">S94*(1-OFFSET(Mortality_Projection!$D$9,N($A94="Female")*101+Existing_Cohort!$B94+Existing_Cohort!T$4-1,MATCH(T$5, Mortality_Projection!$D$8:$BJ$8, 0)-1))</f>
        <v>9.5007473203637218</v>
      </c>
      <c r="U94" s="67">
        <f ca="1">T94*(1-OFFSET(Mortality_Projection!$D$9,N($A94="Female")*101+Existing_Cohort!$B94+Existing_Cohort!U$4-1,MATCH(U$5, Mortality_Projection!$D$8:$BJ$8, 0)-1))</f>
        <v>9.4991811682842417</v>
      </c>
      <c r="V94" s="67">
        <f ca="1">U94*(1-OFFSET(Mortality_Projection!$D$9,N($A94="Female")*101+Existing_Cohort!$B94+Existing_Cohort!V$4-1,MATCH(V$5, Mortality_Projection!$D$8:$BJ$8, 0)-1))</f>
        <v>9.4978849089660784</v>
      </c>
      <c r="W94" s="67">
        <f ca="1">V94*(1-OFFSET(Mortality_Projection!$D$9,N($A94="Female")*101+Existing_Cohort!$B94+Existing_Cohort!W$4-1,MATCH(W$5, Mortality_Projection!$D$8:$BJ$8, 0)-1))</f>
        <v>9.4967619945843378</v>
      </c>
      <c r="X94" s="67">
        <f ca="1">W94*(1-OFFSET(Mortality_Projection!$D$9,N($A94="Female")*101+Existing_Cohort!$B94+Existing_Cohort!X$4-1,MATCH(X$5, Mortality_Projection!$D$8:$BJ$8, 0)-1))</f>
        <v>9.495741510424816</v>
      </c>
      <c r="Y94" s="67">
        <f ca="1">X94*(1-OFFSET(Mortality_Projection!$D$9,N($A94="Female")*101+Existing_Cohort!$B94+Existing_Cohort!Y$4-1,MATCH(Y$5, Mortality_Projection!$D$8:$BJ$8, 0)-1))</f>
        <v>9.4947623195780047</v>
      </c>
      <c r="Z94" s="67">
        <f ca="1">Y94*(1-OFFSET(Mortality_Projection!$D$9,N($A94="Female")*101+Existing_Cohort!$B94+Existing_Cohort!Z$4-1,MATCH(Z$5, Mortality_Projection!$D$8:$BJ$8, 0)-1))</f>
        <v>9.4937726584783153</v>
      </c>
      <c r="AA94" s="67">
        <f ca="1">Z94*(1-OFFSET(Mortality_Projection!$D$9,N($A94="Female")*101+Existing_Cohort!$B94+Existing_Cohort!AA$4-1,MATCH(AA$5, Mortality_Projection!$D$8:$BJ$8, 0)-1))</f>
        <v>9.4927297480801229</v>
      </c>
      <c r="AB94" s="67">
        <f ca="1">AA94*(1-OFFSET(Mortality_Projection!$D$9,N($A94="Female")*101+Existing_Cohort!$B94+Existing_Cohort!AB$4-1,MATCH(AB$5, Mortality_Projection!$D$8:$BJ$8, 0)-1))</f>
        <v>9.4916136365090669</v>
      </c>
      <c r="AC94" s="67">
        <f ca="1">AB94*(1-OFFSET(Mortality_Projection!$D$9,N($A94="Female")*101+Existing_Cohort!$B94+Existing_Cohort!AC$4-1,MATCH(AC$5, Mortality_Projection!$D$8:$BJ$8, 0)-1))</f>
        <v>9.4904050937701463</v>
      </c>
      <c r="AD94" s="67">
        <f ca="1">AC94*(1-OFFSET(Mortality_Projection!$D$9,N($A94="Female")*101+Existing_Cohort!$B94+Existing_Cohort!AD$4-1,MATCH(AD$5, Mortality_Projection!$D$8:$BJ$8, 0)-1))</f>
        <v>9.4890925410897253</v>
      </c>
      <c r="AE94" s="67">
        <f ca="1">AD94*(1-OFFSET(Mortality_Projection!$D$9,N($A94="Female")*101+Existing_Cohort!$B94+Existing_Cohort!AE$4-1,MATCH(AE$5, Mortality_Projection!$D$8:$BJ$8, 0)-1))</f>
        <v>9.4876785757473794</v>
      </c>
      <c r="AF94" s="67">
        <f ca="1">AE94*(1-OFFSET(Mortality_Projection!$D$9,N($A94="Female")*101+Existing_Cohort!$B94+Existing_Cohort!AF$4-1,MATCH(AF$5, Mortality_Projection!$D$8:$BJ$8, 0)-1))</f>
        <v>9.4861793198261477</v>
      </c>
      <c r="AG94" s="67">
        <f ca="1">AF94*(1-OFFSET(Mortality_Projection!$D$9,N($A94="Female")*101+Existing_Cohort!$B94+Existing_Cohort!AG$4-1,MATCH(AG$5, Mortality_Projection!$D$8:$BJ$8, 0)-1))</f>
        <v>9.484610375991597</v>
      </c>
      <c r="AH94" s="67">
        <f ca="1">AG94*(1-OFFSET(Mortality_Projection!$D$9,N($A94="Female")*101+Existing_Cohort!$B94+Existing_Cohort!AH$4-1,MATCH(AH$5, Mortality_Projection!$D$8:$BJ$8, 0)-1))</f>
        <v>9.482986837975087</v>
      </c>
      <c r="AI94" s="67">
        <f ca="1">AH94*(1-OFFSET(Mortality_Projection!$D$9,N($A94="Female")*101+Existing_Cohort!$B94+Existing_Cohort!AI$4-1,MATCH(AI$5, Mortality_Projection!$D$8:$BJ$8, 0)-1))</f>
        <v>9.4813167517844938</v>
      </c>
      <c r="AJ94" s="67">
        <f ca="1">AI94*(1-OFFSET(Mortality_Projection!$D$9,N($A94="Female")*101+Existing_Cohort!$B94+Existing_Cohort!AJ$4-1,MATCH(AJ$5, Mortality_Projection!$D$8:$BJ$8, 0)-1))</f>
        <v>9.4796208520293099</v>
      </c>
      <c r="AK94" s="67">
        <f ca="1">AJ94*(1-OFFSET(Mortality_Projection!$D$9,N($A94="Female")*101+Existing_Cohort!$B94+Existing_Cohort!AK$4-1,MATCH(AK$5, Mortality_Projection!$D$8:$BJ$8, 0)-1))</f>
        <v>9.4778999737552656</v>
      </c>
      <c r="AL94" s="67">
        <f ca="1">AK94*(1-OFFSET(Mortality_Projection!$D$9,N($A94="Female")*101+Existing_Cohort!$B94+Existing_Cohort!AL$4-1,MATCH(AL$5, Mortality_Projection!$D$8:$BJ$8, 0)-1))</f>
        <v>9.4761675813881716</v>
      </c>
      <c r="AM94" s="67">
        <f ca="1">AL94*(1-OFFSET(Mortality_Projection!$D$9,N($A94="Female")*101+Existing_Cohort!$B94+Existing_Cohort!AM$4-1,MATCH(AM$5, Mortality_Projection!$D$8:$BJ$8, 0)-1))</f>
        <v>9.4744241808044212</v>
      </c>
      <c r="AN94" s="67">
        <f ca="1">AM94*(1-OFFSET(Mortality_Projection!$D$9,N($A94="Female")*101+Existing_Cohort!$B94+Existing_Cohort!AN$4-1,MATCH(AN$5, Mortality_Projection!$D$8:$BJ$8, 0)-1))</f>
        <v>9.472670267632056</v>
      </c>
      <c r="AO94" s="67">
        <f ca="1">AN94*(1-OFFSET(Mortality_Projection!$D$9,N($A94="Female")*101+Existing_Cohort!$B94+Existing_Cohort!AO$4-1,MATCH(AO$5, Mortality_Projection!$D$8:$BJ$8, 0)-1))</f>
        <v>9.4709063274163192</v>
      </c>
      <c r="AP94" s="67">
        <f ca="1">AO94*(1-OFFSET(Mortality_Projection!$D$9,N($A94="Female")*101+Existing_Cohort!$B94+Existing_Cohort!AP$4-1,MATCH(AP$5, Mortality_Projection!$D$8:$BJ$8, 0)-1))</f>
        <v>9.469132835783018</v>
      </c>
      <c r="AQ94" s="67">
        <f ca="1">AP94*(1-OFFSET(Mortality_Projection!$D$9,N($A94="Female")*101+Existing_Cohort!$B94+Existing_Cohort!AQ$4-1,MATCH(AQ$5, Mortality_Projection!$D$8:$BJ$8, 0)-1))</f>
        <v>9.4673442968031427</v>
      </c>
      <c r="AR94" s="67">
        <f ca="1">AQ94*(1-OFFSET(Mortality_Projection!$D$9,N($A94="Female")*101+Existing_Cohort!$B94+Existing_Cohort!AR$4-1,MATCH(AR$5, Mortality_Projection!$D$8:$BJ$8, 0)-1))</f>
        <v>9.4655354150978397</v>
      </c>
      <c r="AS94" s="67">
        <f ca="1">AR94*(1-OFFSET(Mortality_Projection!$D$9,N($A94="Female")*101+Existing_Cohort!$B94+Existing_Cohort!AS$4-1,MATCH(AS$5, Mortality_Projection!$D$8:$BJ$8, 0)-1))</f>
        <v>9.463695267917096</v>
      </c>
      <c r="AT94" s="67">
        <f ca="1">AS94*(1-OFFSET(Mortality_Projection!$D$9,N($A94="Female")*101+Existing_Cohort!$B94+Existing_Cohort!AT$4-1,MATCH(AT$5, Mortality_Projection!$D$8:$BJ$8, 0)-1))</f>
        <v>9.4618133292432169</v>
      </c>
      <c r="AU94" s="67">
        <f ca="1">AT94*(1-OFFSET(Mortality_Projection!$D$9,N($A94="Female")*101+Existing_Cohort!$B94+Existing_Cohort!AU$4-1,MATCH(AU$5, Mortality_Projection!$D$8:$BJ$8, 0)-1))</f>
        <v>9.4598794607704715</v>
      </c>
      <c r="AV94" s="67">
        <f ca="1">AU94*(1-OFFSET(Mortality_Projection!$D$9,N($A94="Female")*101+Existing_Cohort!$B94+Existing_Cohort!AV$4-1,MATCH(AV$5, Mortality_Projection!$D$8:$BJ$8, 0)-1))</f>
        <v>9.4578782818719862</v>
      </c>
      <c r="AW94" s="67">
        <f ca="1">AV94*(1-OFFSET(Mortality_Projection!$D$9,N($A94="Female")*101+Existing_Cohort!$B94+Existing_Cohort!AW$4-1,MATCH(AW$5, Mortality_Projection!$D$8:$BJ$8, 0)-1))</f>
        <v>9.4558005365620819</v>
      </c>
      <c r="AX94" s="67">
        <f ca="1">AW94*(1-OFFSET(Mortality_Projection!$D$9,N($A94="Female")*101+Existing_Cohort!$B94+Existing_Cohort!AX$4-1,MATCH(AX$5, Mortality_Projection!$D$8:$BJ$8, 0)-1))</f>
        <v>9.453620857909554</v>
      </c>
      <c r="AY94" s="67">
        <f ca="1">AX94*(1-OFFSET(Mortality_Projection!$D$9,N($A94="Female")*101+Existing_Cohort!$B94+Existing_Cohort!AY$4-1,MATCH(AY$5, Mortality_Projection!$D$8:$BJ$8, 0)-1))</f>
        <v>9.4513256666399403</v>
      </c>
      <c r="AZ94" s="67">
        <f ca="1">AY94*(1-OFFSET(Mortality_Projection!$D$9,N($A94="Female")*101+Existing_Cohort!$B94+Existing_Cohort!AZ$4-1,MATCH(AZ$5, Mortality_Projection!$D$8:$BJ$8, 0)-1))</f>
        <v>9.4488911901228487</v>
      </c>
      <c r="BA94" s="179">
        <f ca="1">AZ94*(1-OFFSET(Mortality_Projection!$D$9,N($A94="Female")*101+Existing_Cohort!$B94+Existing_Cohort!BA$4-1,MATCH(BA$5, Mortality_Projection!$D$8:$BJ$8, 0)-1))</f>
        <v>9.4462998561458278</v>
      </c>
      <c r="BC94" s="67">
        <f t="shared" ca="1" si="24"/>
        <v>99.61454370320547</v>
      </c>
    </row>
    <row r="95" spans="1:55" x14ac:dyDescent="0.35">
      <c r="A95" s="159" t="s">
        <v>31</v>
      </c>
      <c r="B95">
        <f t="shared" si="25"/>
        <v>89</v>
      </c>
      <c r="C95" s="67">
        <f ca="1">OFFSET(HIST_CHN_Population_Males!$L$17,MATCH(Input!$D$4,HIST_CHN_Population_Males!$K$18:$K$89,0), $B95)</f>
        <v>444.11399999999998</v>
      </c>
      <c r="D95" s="67">
        <f ca="1">C95*(1-OFFSET(Mortality_Projection!$D$9,N($A95="Female")*101+Existing_Cohort!$B95+Existing_Cohort!D$4-1,MATCH(D$5, Mortality_Projection!$D$8:$BJ$8, 0)-1))</f>
        <v>361.99955484930598</v>
      </c>
      <c r="E95" s="67">
        <f ca="1">D95*(1-OFFSET(Mortality_Projection!$D$9,N($A95="Female")*101+Existing_Cohort!$B95+Existing_Cohort!E$4-1,MATCH(E$5, Mortality_Projection!$D$8:$BJ$8, 0)-1))</f>
        <v>289.92350572369952</v>
      </c>
      <c r="F95" s="67">
        <f ca="1">E95*(1-OFFSET(Mortality_Projection!$D$9,N($A95="Female")*101+Existing_Cohort!$B95+Existing_Cohort!F$4-1,MATCH(F$5, Mortality_Projection!$D$8:$BJ$8, 0)-1))</f>
        <v>227.79113798181828</v>
      </c>
      <c r="G95" s="67">
        <f ca="1">F95*(1-OFFSET(Mortality_Projection!$D$9,N($A95="Female")*101+Existing_Cohort!$B95+Existing_Cohort!G$4-1,MATCH(G$5, Mortality_Projection!$D$8:$BJ$8, 0)-1))</f>
        <v>175.27744905268835</v>
      </c>
      <c r="H95" s="67">
        <f ca="1">G95*(1-OFFSET(Mortality_Projection!$D$9,N($A95="Female")*101+Existing_Cohort!$B95+Existing_Cohort!H$4-1,MATCH(H$5, Mortality_Projection!$D$8:$BJ$8, 0)-1))</f>
        <v>131.8461080584843</v>
      </c>
      <c r="I95" s="67">
        <f ca="1">H95*(1-OFFSET(Mortality_Projection!$D$9,N($A95="Female")*101+Existing_Cohort!$B95+Existing_Cohort!I$4-1,MATCH(I$5, Mortality_Projection!$D$8:$BJ$8, 0)-1))</f>
        <v>96.773444654126948</v>
      </c>
      <c r="J95" s="67">
        <f ca="1">I95*(1-OFFSET(Mortality_Projection!$D$9,N($A95="Female")*101+Existing_Cohort!$B95+Existing_Cohort!J$4-1,MATCH(J$5, Mortality_Projection!$D$8:$BJ$8, 0)-1))</f>
        <v>69.181887292949853</v>
      </c>
      <c r="K95" s="67">
        <f ca="1">J95*(1-OFFSET(Mortality_Projection!$D$9,N($A95="Female")*101+Existing_Cohort!$B95+Existing_Cohort!K$4-1,MATCH(K$5, Mortality_Projection!$D$8:$BJ$8, 0)-1))</f>
        <v>48.083970899939111</v>
      </c>
      <c r="L95" s="67">
        <f ca="1">K95*(1-OFFSET(Mortality_Projection!$D$9,N($A95="Female")*101+Existing_Cohort!$B95+Existing_Cohort!L$4-1,MATCH(L$5, Mortality_Projection!$D$8:$BJ$8, 0)-1))</f>
        <v>32.437403342620534</v>
      </c>
      <c r="M95" s="67">
        <f ca="1">L95*(1-OFFSET(Mortality_Projection!$D$9,N($A95="Female")*101+Existing_Cohort!$B95+Existing_Cohort!M$4-1,MATCH(M$5, Mortality_Projection!$D$8:$BJ$8, 0)-1))</f>
        <v>21.20539223535917</v>
      </c>
      <c r="N95" s="67">
        <f ca="1">M95*(1-OFFSET(Mortality_Projection!$D$9,N($A95="Female")*101+Existing_Cohort!$B95+Existing_Cohort!N$4-1,MATCH(N$5, Mortality_Projection!$D$8:$BJ$8, 0)-1))</f>
        <v>13.414389597653978</v>
      </c>
      <c r="O95" s="67">
        <f ca="1">N95*(1-OFFSET(Mortality_Projection!$D$9,N($A95="Female")*101+Existing_Cohort!$B95+Existing_Cohort!O$4-1,MATCH(O$5, Mortality_Projection!$D$8:$BJ$8, 0)-1))</f>
        <v>8.2005789140029197</v>
      </c>
      <c r="P95" s="67">
        <f ca="1">O95*(1-OFFSET(Mortality_Projection!$D$9,N($A95="Female")*101+Existing_Cohort!$B95+Existing_Cohort!P$4-1,MATCH(P$5, Mortality_Projection!$D$8:$BJ$8, 0)-1))</f>
        <v>8.196204368290422</v>
      </c>
      <c r="Q95" s="67">
        <f ca="1">P95*(1-OFFSET(Mortality_Projection!$D$9,N($A95="Female")*101+Existing_Cohort!$B95+Existing_Cohort!Q$4-1,MATCH(Q$5, Mortality_Projection!$D$8:$BJ$8, 0)-1))</f>
        <v>8.1930256572337843</v>
      </c>
      <c r="R95" s="67">
        <f ca="1">Q95*(1-OFFSET(Mortality_Projection!$D$9,N($A95="Female")*101+Existing_Cohort!$B95+Existing_Cohort!R$4-1,MATCH(R$5, Mortality_Projection!$D$8:$BJ$8, 0)-1))</f>
        <v>8.1907043943859268</v>
      </c>
      <c r="S95" s="67">
        <f ca="1">R95*(1-OFFSET(Mortality_Projection!$D$9,N($A95="Female")*101+Existing_Cohort!$B95+Existing_Cohort!S$4-1,MATCH(S$5, Mortality_Projection!$D$8:$BJ$8, 0)-1))</f>
        <v>8.1889618333612741</v>
      </c>
      <c r="T95" s="67">
        <f ca="1">S95*(1-OFFSET(Mortality_Projection!$D$9,N($A95="Female")*101+Existing_Cohort!$B95+Existing_Cohort!T$4-1,MATCH(T$5, Mortality_Projection!$D$8:$BJ$8, 0)-1))</f>
        <v>8.1875962181773509</v>
      </c>
      <c r="U95" s="67">
        <f ca="1">T95*(1-OFFSET(Mortality_Projection!$D$9,N($A95="Female")*101+Existing_Cohort!$B95+Existing_Cohort!U$4-1,MATCH(U$5, Mortality_Projection!$D$8:$BJ$8, 0)-1))</f>
        <v>8.1864659396846111</v>
      </c>
      <c r="V95" s="67">
        <f ca="1">U95*(1-OFFSET(Mortality_Projection!$D$9,N($A95="Female")*101+Existing_Cohort!$B95+Existing_Cohort!V$4-1,MATCH(V$5, Mortality_Projection!$D$8:$BJ$8, 0)-1))</f>
        <v>8.1854868115565544</v>
      </c>
      <c r="W95" s="67">
        <f ca="1">V95*(1-OFFSET(Mortality_Projection!$D$9,N($A95="Female")*101+Existing_Cohort!$B95+Existing_Cohort!W$4-1,MATCH(W$5, Mortality_Projection!$D$8:$BJ$8, 0)-1))</f>
        <v>8.1845969989523226</v>
      </c>
      <c r="X95" s="67">
        <f ca="1">W95*(1-OFFSET(Mortality_Projection!$D$9,N($A95="Female")*101+Existing_Cohort!$B95+Existing_Cohort!X$4-1,MATCH(X$5, Mortality_Projection!$D$8:$BJ$8, 0)-1))</f>
        <v>8.1837431931779072</v>
      </c>
      <c r="Y95" s="67">
        <f ca="1">X95*(1-OFFSET(Mortality_Projection!$D$9,N($A95="Female")*101+Existing_Cohort!$B95+Existing_Cohort!Y$4-1,MATCH(Y$5, Mortality_Projection!$D$8:$BJ$8, 0)-1))</f>
        <v>8.1828802588984608</v>
      </c>
      <c r="Z95" s="67">
        <f ca="1">Y95*(1-OFFSET(Mortality_Projection!$D$9,N($A95="Female")*101+Existing_Cohort!$B95+Existing_Cohort!Z$4-1,MATCH(Z$5, Mortality_Projection!$D$8:$BJ$8, 0)-1))</f>
        <v>8.1819708950345582</v>
      </c>
      <c r="AA95" s="67">
        <f ca="1">Z95*(1-OFFSET(Mortality_Projection!$D$9,N($A95="Female")*101+Existing_Cohort!$B95+Existing_Cohort!AA$4-1,MATCH(AA$5, Mortality_Projection!$D$8:$BJ$8, 0)-1))</f>
        <v>8.1809977047822464</v>
      </c>
      <c r="AB95" s="67">
        <f ca="1">AA95*(1-OFFSET(Mortality_Projection!$D$9,N($A95="Female")*101+Existing_Cohort!$B95+Existing_Cohort!AB$4-1,MATCH(AB$5, Mortality_Projection!$D$8:$BJ$8, 0)-1))</f>
        <v>8.1799439208823657</v>
      </c>
      <c r="AC95" s="67">
        <f ca="1">AB95*(1-OFFSET(Mortality_Projection!$D$9,N($A95="Female")*101+Existing_Cohort!$B95+Existing_Cohort!AC$4-1,MATCH(AC$5, Mortality_Projection!$D$8:$BJ$8, 0)-1))</f>
        <v>8.1787994476347841</v>
      </c>
      <c r="AD95" s="67">
        <f ca="1">AC95*(1-OFFSET(Mortality_Projection!$D$9,N($A95="Female")*101+Existing_Cohort!$B95+Existing_Cohort!AD$4-1,MATCH(AD$5, Mortality_Projection!$D$8:$BJ$8, 0)-1))</f>
        <v>8.1775665501462775</v>
      </c>
      <c r="AE95" s="67">
        <f ca="1">AD95*(1-OFFSET(Mortality_Projection!$D$9,N($A95="Female")*101+Existing_Cohort!$B95+Existing_Cohort!AE$4-1,MATCH(AE$5, Mortality_Projection!$D$8:$BJ$8, 0)-1))</f>
        <v>8.1762592863826296</v>
      </c>
      <c r="AF95" s="67">
        <f ca="1">AE95*(1-OFFSET(Mortality_Projection!$D$9,N($A95="Female")*101+Existing_Cohort!$B95+Existing_Cohort!AF$4-1,MATCH(AF$5, Mortality_Projection!$D$8:$BJ$8, 0)-1))</f>
        <v>8.1748912613364126</v>
      </c>
      <c r="AG95" s="67">
        <f ca="1">AF95*(1-OFFSET(Mortality_Projection!$D$9,N($A95="Female")*101+Existing_Cohort!$B95+Existing_Cohort!AG$4-1,MATCH(AG$5, Mortality_Projection!$D$8:$BJ$8, 0)-1))</f>
        <v>8.1734756361579617</v>
      </c>
      <c r="AH95" s="67">
        <f ca="1">AG95*(1-OFFSET(Mortality_Projection!$D$9,N($A95="Female")*101+Existing_Cohort!$B95+Existing_Cohort!AH$4-1,MATCH(AH$5, Mortality_Projection!$D$8:$BJ$8, 0)-1))</f>
        <v>8.172019426738423</v>
      </c>
      <c r="AI95" s="67">
        <f ca="1">AH95*(1-OFFSET(Mortality_Projection!$D$9,N($A95="Female")*101+Existing_Cohort!$B95+Existing_Cohort!AI$4-1,MATCH(AI$5, Mortality_Projection!$D$8:$BJ$8, 0)-1))</f>
        <v>8.1705407125551393</v>
      </c>
      <c r="AJ95" s="67">
        <f ca="1">AI95*(1-OFFSET(Mortality_Projection!$D$9,N($A95="Female")*101+Existing_Cohort!$B95+Existing_Cohort!AJ$4-1,MATCH(AJ$5, Mortality_Projection!$D$8:$BJ$8, 0)-1))</f>
        <v>8.1690402218524589</v>
      </c>
      <c r="AK95" s="67">
        <f ca="1">AJ95*(1-OFFSET(Mortality_Projection!$D$9,N($A95="Female")*101+Existing_Cohort!$B95+Existing_Cohort!AK$4-1,MATCH(AK$5, Mortality_Projection!$D$8:$BJ$8, 0)-1))</f>
        <v>8.1675296948218232</v>
      </c>
      <c r="AL95" s="67">
        <f ca="1">AK95*(1-OFFSET(Mortality_Projection!$D$9,N($A95="Female")*101+Existing_Cohort!$B95+Existing_Cohort!AL$4-1,MATCH(AL$5, Mortality_Projection!$D$8:$BJ$8, 0)-1))</f>
        <v>8.166009572616213</v>
      </c>
      <c r="AM95" s="67">
        <f ca="1">AL95*(1-OFFSET(Mortality_Projection!$D$9,N($A95="Female")*101+Existing_Cohort!$B95+Existing_Cohort!AM$4-1,MATCH(AM$5, Mortality_Projection!$D$8:$BJ$8, 0)-1))</f>
        <v>8.1644802874494573</v>
      </c>
      <c r="AN95" s="67">
        <f ca="1">AM95*(1-OFFSET(Mortality_Projection!$D$9,N($A95="Female")*101+Existing_Cohort!$B95+Existing_Cohort!AN$4-1,MATCH(AN$5, Mortality_Projection!$D$8:$BJ$8, 0)-1))</f>
        <v>8.1629422627406161</v>
      </c>
      <c r="AO95" s="67">
        <f ca="1">AN95*(1-OFFSET(Mortality_Projection!$D$9,N($A95="Female")*101+Existing_Cohort!$B95+Existing_Cohort!AO$4-1,MATCH(AO$5, Mortality_Projection!$D$8:$BJ$8, 0)-1))</f>
        <v>8.1613959132564595</v>
      </c>
      <c r="AP95" s="67">
        <f ca="1">AO95*(1-OFFSET(Mortality_Projection!$D$9,N($A95="Female")*101+Existing_Cohort!$B95+Existing_Cohort!AP$4-1,MATCH(AP$5, Mortality_Projection!$D$8:$BJ$8, 0)-1))</f>
        <v>8.159836447031326</v>
      </c>
      <c r="AQ95" s="67">
        <f ca="1">AP95*(1-OFFSET(Mortality_Projection!$D$9,N($A95="Female")*101+Existing_Cohort!$B95+Existing_Cohort!AQ$4-1,MATCH(AQ$5, Mortality_Projection!$D$8:$BJ$8, 0)-1))</f>
        <v>8.1582592470057058</v>
      </c>
      <c r="AR95" s="67">
        <f ca="1">AQ95*(1-OFFSET(Mortality_Projection!$D$9,N($A95="Female")*101+Existing_Cohort!$B95+Existing_Cohort!AR$4-1,MATCH(AR$5, Mortality_Projection!$D$8:$BJ$8, 0)-1))</f>
        <v>8.1566547895557555</v>
      </c>
      <c r="AS95" s="67">
        <f ca="1">AR95*(1-OFFSET(Mortality_Projection!$D$9,N($A95="Female")*101+Existing_Cohort!$B95+Existing_Cohort!AS$4-1,MATCH(AS$5, Mortality_Projection!$D$8:$BJ$8, 0)-1))</f>
        <v>8.155013897062565</v>
      </c>
      <c r="AT95" s="67">
        <f ca="1">AS95*(1-OFFSET(Mortality_Projection!$D$9,N($A95="Female")*101+Existing_Cohort!$B95+Existing_Cohort!AT$4-1,MATCH(AT$5, Mortality_Projection!$D$8:$BJ$8, 0)-1))</f>
        <v>8.1533277300471205</v>
      </c>
      <c r="AU95" s="67">
        <f ca="1">AT95*(1-OFFSET(Mortality_Projection!$D$9,N($A95="Female")*101+Existing_Cohort!$B95+Existing_Cohort!AU$4-1,MATCH(AU$5, Mortality_Projection!$D$8:$BJ$8, 0)-1))</f>
        <v>8.1515828782781856</v>
      </c>
      <c r="AV95" s="67">
        <f ca="1">AU95*(1-OFFSET(Mortality_Projection!$D$9,N($A95="Female")*101+Existing_Cohort!$B95+Existing_Cohort!AV$4-1,MATCH(AV$5, Mortality_Projection!$D$8:$BJ$8, 0)-1))</f>
        <v>8.1497712718006081</v>
      </c>
      <c r="AW95" s="67">
        <f ca="1">AV95*(1-OFFSET(Mortality_Projection!$D$9,N($A95="Female")*101+Existing_Cohort!$B95+Existing_Cohort!AW$4-1,MATCH(AW$5, Mortality_Projection!$D$8:$BJ$8, 0)-1))</f>
        <v>8.1478707935018768</v>
      </c>
      <c r="AX95" s="67">
        <f ca="1">AW95*(1-OFFSET(Mortality_Projection!$D$9,N($A95="Female")*101+Existing_Cohort!$B95+Existing_Cohort!AX$4-1,MATCH(AX$5, Mortality_Projection!$D$8:$BJ$8, 0)-1))</f>
        <v>8.1458696042467658</v>
      </c>
      <c r="AY95" s="67">
        <f ca="1">AX95*(1-OFFSET(Mortality_Projection!$D$9,N($A95="Female")*101+Existing_Cohort!$B95+Existing_Cohort!AY$4-1,MATCH(AY$5, Mortality_Projection!$D$8:$BJ$8, 0)-1))</f>
        <v>8.1437469774537679</v>
      </c>
      <c r="AZ95" s="67">
        <f ca="1">AY95*(1-OFFSET(Mortality_Projection!$D$9,N($A95="Female")*101+Existing_Cohort!$B95+Existing_Cohort!AZ$4-1,MATCH(AZ$5, Mortality_Projection!$D$8:$BJ$8, 0)-1))</f>
        <v>8.1414875929809387</v>
      </c>
      <c r="BA95" s="179">
        <f ca="1">AZ95*(1-OFFSET(Mortality_Projection!$D$9,N($A95="Female")*101+Existing_Cohort!$B95+Existing_Cohort!BA$4-1,MATCH(BA$5, Mortality_Projection!$D$8:$BJ$8, 0)-1))</f>
        <v>8.1390676043957608</v>
      </c>
      <c r="BC95" s="67">
        <f t="shared" ca="1" si="24"/>
        <v>82.114445150693996</v>
      </c>
    </row>
    <row r="96" spans="1:55" x14ac:dyDescent="0.35">
      <c r="A96" s="159" t="s">
        <v>31</v>
      </c>
      <c r="B96">
        <f t="shared" si="25"/>
        <v>90</v>
      </c>
      <c r="C96" s="67">
        <f ca="1">OFFSET(HIST_CHN_Population_Males!$L$17,MATCH(Input!$D$4,HIST_CHN_Population_Males!$K$18:$K$89,0), $B96)</f>
        <v>341.964</v>
      </c>
      <c r="D96" s="67">
        <f ca="1">C96*(1-OFFSET(Mortality_Projection!$D$9,N($A96="Female")*101+Existing_Cohort!$B96+Existing_Cohort!D$4-1,MATCH(D$5, Mortality_Projection!$D$8:$BJ$8, 0)-1))</f>
        <v>273.08502892628997</v>
      </c>
      <c r="E96" s="67">
        <f ca="1">D96*(1-OFFSET(Mortality_Projection!$D$9,N($A96="Female")*101+Existing_Cohort!$B96+Existing_Cohort!E$4-1,MATCH(E$5, Mortality_Projection!$D$8:$BJ$8, 0)-1))</f>
        <v>213.88039572641651</v>
      </c>
      <c r="F96" s="67">
        <f ca="1">E96*(1-OFFSET(Mortality_Projection!$D$9,N($A96="Female")*101+Existing_Cohort!$B96+Existing_Cohort!F$4-1,MATCH(F$5, Mortality_Projection!$D$8:$BJ$8, 0)-1))</f>
        <v>163.99998644177813</v>
      </c>
      <c r="G96" s="67">
        <f ca="1">F96*(1-OFFSET(Mortality_Projection!$D$9,N($A96="Female")*101+Existing_Cohort!$B96+Existing_Cohort!G$4-1,MATCH(G$5, Mortality_Projection!$D$8:$BJ$8, 0)-1))</f>
        <v>122.89028398670321</v>
      </c>
      <c r="H96" s="67">
        <f ca="1">G96*(1-OFFSET(Mortality_Projection!$D$9,N($A96="Female")*101+Existing_Cohort!$B96+Existing_Cohort!H$4-1,MATCH(H$5, Mortality_Projection!$D$8:$BJ$8, 0)-1))</f>
        <v>89.819666272914276</v>
      </c>
      <c r="I96" s="67">
        <f ca="1">H96*(1-OFFSET(Mortality_Projection!$D$9,N($A96="Female")*101+Existing_Cohort!$B96+Existing_Cohort!I$4-1,MATCH(I$5, Mortality_Projection!$D$8:$BJ$8, 0)-1))</f>
        <v>63.912806307348923</v>
      </c>
      <c r="J96" s="67">
        <f ca="1">I96*(1-OFFSET(Mortality_Projection!$D$9,N($A96="Female")*101+Existing_Cohort!$B96+Existing_Cohort!J$4-1,MATCH(J$5, Mortality_Projection!$D$8:$BJ$8, 0)-1))</f>
        <v>44.195010039840071</v>
      </c>
      <c r="K96" s="67">
        <f ca="1">J96*(1-OFFSET(Mortality_Projection!$D$9,N($A96="Female")*101+Existing_Cohort!$B96+Existing_Cohort!K$4-1,MATCH(K$5, Mortality_Projection!$D$8:$BJ$8, 0)-1))</f>
        <v>29.646607226311865</v>
      </c>
      <c r="L96" s="67">
        <f ca="1">K96*(1-OFFSET(Mortality_Projection!$D$9,N($A96="Female")*101+Existing_Cohort!$B96+Existing_Cohort!L$4-1,MATCH(L$5, Mortality_Projection!$D$8:$BJ$8, 0)-1))</f>
        <v>19.26152907311921</v>
      </c>
      <c r="M96" s="67">
        <f ca="1">L96*(1-OFFSET(Mortality_Projection!$D$9,N($A96="Female")*101+Existing_Cohort!$B96+Existing_Cohort!M$4-1,MATCH(M$5, Mortality_Projection!$D$8:$BJ$8, 0)-1))</f>
        <v>12.102384573333794</v>
      </c>
      <c r="N96" s="67">
        <f ca="1">M96*(1-OFFSET(Mortality_Projection!$D$9,N($A96="Female")*101+Existing_Cohort!$B96+Existing_Cohort!N$4-1,MATCH(N$5, Mortality_Projection!$D$8:$BJ$8, 0)-1))</f>
        <v>7.3437909562598485</v>
      </c>
      <c r="O96" s="67">
        <f ca="1">N96*(1-OFFSET(Mortality_Projection!$D$9,N($A96="Female")*101+Existing_Cohort!$B96+Existing_Cohort!O$4-1,MATCH(O$5, Mortality_Projection!$D$8:$BJ$8, 0)-1))</f>
        <v>7.3398278831943635</v>
      </c>
      <c r="P96" s="67">
        <f ca="1">O96*(1-OFFSET(Mortality_Projection!$D$9,N($A96="Female")*101+Existing_Cohort!$B96+Existing_Cohort!P$4-1,MATCH(P$5, Mortality_Projection!$D$8:$BJ$8, 0)-1))</f>
        <v>7.3369481816714535</v>
      </c>
      <c r="Q96" s="67">
        <f ca="1">P96*(1-OFFSET(Mortality_Projection!$D$9,N($A96="Female")*101+Existing_Cohort!$B96+Existing_Cohort!Q$4-1,MATCH(Q$5, Mortality_Projection!$D$8:$BJ$8, 0)-1))</f>
        <v>7.3348452808832869</v>
      </c>
      <c r="R96" s="67">
        <f ca="1">Q96*(1-OFFSET(Mortality_Projection!$D$9,N($A96="Female")*101+Existing_Cohort!$B96+Existing_Cohort!R$4-1,MATCH(R$5, Mortality_Projection!$D$8:$BJ$8, 0)-1))</f>
        <v>7.3332666484273501</v>
      </c>
      <c r="S96" s="67">
        <f ca="1">R96*(1-OFFSET(Mortality_Projection!$D$9,N($A96="Female")*101+Existing_Cohort!$B96+Existing_Cohort!S$4-1,MATCH(S$5, Mortality_Projection!$D$8:$BJ$8, 0)-1))</f>
        <v>7.3320295043134553</v>
      </c>
      <c r="T96" s="67">
        <f ca="1">S96*(1-OFFSET(Mortality_Projection!$D$9,N($A96="Female")*101+Existing_Cohort!$B96+Existing_Cohort!T$4-1,MATCH(T$5, Mortality_Projection!$D$8:$BJ$8, 0)-1))</f>
        <v>7.3310055594368073</v>
      </c>
      <c r="U96" s="67">
        <f ca="1">T96*(1-OFFSET(Mortality_Projection!$D$9,N($A96="Female")*101+Existing_Cohort!$B96+Existing_Cohort!U$4-1,MATCH(U$5, Mortality_Projection!$D$8:$BJ$8, 0)-1))</f>
        <v>7.3301185465224039</v>
      </c>
      <c r="V96" s="67">
        <f ca="1">U96*(1-OFFSET(Mortality_Projection!$D$9,N($A96="Female")*101+Existing_Cohort!$B96+Existing_Cohort!V$4-1,MATCH(V$5, Mortality_Projection!$D$8:$BJ$8, 0)-1))</f>
        <v>7.3293124475549902</v>
      </c>
      <c r="W96" s="67">
        <f ca="1">V96*(1-OFFSET(Mortality_Projection!$D$9,N($A96="Female")*101+Existing_Cohort!$B96+Existing_Cohort!W$4-1,MATCH(W$5, Mortality_Projection!$D$8:$BJ$8, 0)-1))</f>
        <v>7.3285389688704301</v>
      </c>
      <c r="X96" s="67">
        <f ca="1">W96*(1-OFFSET(Mortality_Projection!$D$9,N($A96="Female")*101+Existing_Cohort!$B96+Existing_Cohort!X$4-1,MATCH(X$5, Mortality_Projection!$D$8:$BJ$8, 0)-1))</f>
        <v>7.3277572214505842</v>
      </c>
      <c r="Y96" s="67">
        <f ca="1">X96*(1-OFFSET(Mortality_Projection!$D$9,N($A96="Female")*101+Existing_Cohort!$B96+Existing_Cohort!Y$4-1,MATCH(Y$5, Mortality_Projection!$D$8:$BJ$8, 0)-1))</f>
        <v>7.3269334136600275</v>
      </c>
      <c r="Z96" s="67">
        <f ca="1">Y96*(1-OFFSET(Mortality_Projection!$D$9,N($A96="Female")*101+Existing_Cohort!$B96+Existing_Cohort!Z$4-1,MATCH(Z$5, Mortality_Projection!$D$8:$BJ$8, 0)-1))</f>
        <v>7.3260517856266949</v>
      </c>
      <c r="AA96" s="67">
        <f ca="1">Z96*(1-OFFSET(Mortality_Projection!$D$9,N($A96="Female")*101+Existing_Cohort!$B96+Existing_Cohort!AA$4-1,MATCH(AA$5, Mortality_Projection!$D$8:$BJ$8, 0)-1))</f>
        <v>7.3250971478883162</v>
      </c>
      <c r="AB96" s="67">
        <f ca="1">AA96*(1-OFFSET(Mortality_Projection!$D$9,N($A96="Female")*101+Existing_Cohort!$B96+Existing_Cohort!AB$4-1,MATCH(AB$5, Mortality_Projection!$D$8:$BJ$8, 0)-1))</f>
        <v>7.3240603549411238</v>
      </c>
      <c r="AC96" s="67">
        <f ca="1">AB96*(1-OFFSET(Mortality_Projection!$D$9,N($A96="Female")*101+Existing_Cohort!$B96+Existing_Cohort!AC$4-1,MATCH(AC$5, Mortality_Projection!$D$8:$BJ$8, 0)-1))</f>
        <v>7.3229434591618023</v>
      </c>
      <c r="AD96" s="67">
        <f ca="1">AC96*(1-OFFSET(Mortality_Projection!$D$9,N($A96="Female")*101+Existing_Cohort!$B96+Existing_Cohort!AD$4-1,MATCH(AD$5, Mortality_Projection!$D$8:$BJ$8, 0)-1))</f>
        <v>7.3217591962098982</v>
      </c>
      <c r="AE96" s="67">
        <f ca="1">AD96*(1-OFFSET(Mortality_Projection!$D$9,N($A96="Female")*101+Existing_Cohort!$B96+Existing_Cohort!AE$4-1,MATCH(AE$5, Mortality_Projection!$D$8:$BJ$8, 0)-1))</f>
        <v>7.3205198913266303</v>
      </c>
      <c r="AF96" s="67">
        <f ca="1">AE96*(1-OFFSET(Mortality_Projection!$D$9,N($A96="Female")*101+Existing_Cohort!$B96+Existing_Cohort!AF$4-1,MATCH(AF$5, Mortality_Projection!$D$8:$BJ$8, 0)-1))</f>
        <v>7.3192374675977359</v>
      </c>
      <c r="AG96" s="67">
        <f ca="1">AF96*(1-OFFSET(Mortality_Projection!$D$9,N($A96="Female")*101+Existing_Cohort!$B96+Existing_Cohort!AG$4-1,MATCH(AG$5, Mortality_Projection!$D$8:$BJ$8, 0)-1))</f>
        <v>7.3179182810083612</v>
      </c>
      <c r="AH96" s="67">
        <f ca="1">AG96*(1-OFFSET(Mortality_Projection!$D$9,N($A96="Female")*101+Existing_Cohort!$B96+Existing_Cohort!AH$4-1,MATCH(AH$5, Mortality_Projection!$D$8:$BJ$8, 0)-1))</f>
        <v>7.3165787100304644</v>
      </c>
      <c r="AI96" s="67">
        <f ca="1">AH96*(1-OFFSET(Mortality_Projection!$D$9,N($A96="Female")*101+Existing_Cohort!$B96+Existing_Cohort!AI$4-1,MATCH(AI$5, Mortality_Projection!$D$8:$BJ$8, 0)-1))</f>
        <v>7.3152194145096958</v>
      </c>
      <c r="AJ96" s="67">
        <f ca="1">AI96*(1-OFFSET(Mortality_Projection!$D$9,N($A96="Female")*101+Existing_Cohort!$B96+Existing_Cohort!AJ$4-1,MATCH(AJ$5, Mortality_Projection!$D$8:$BJ$8, 0)-1))</f>
        <v>7.31385102999689</v>
      </c>
      <c r="AK96" s="67">
        <f ca="1">AJ96*(1-OFFSET(Mortality_Projection!$D$9,N($A96="Female")*101+Existing_Cohort!$B96+Existing_Cohort!AK$4-1,MATCH(AK$5, Mortality_Projection!$D$8:$BJ$8, 0)-1))</f>
        <v>7.3124739561901988</v>
      </c>
      <c r="AL96" s="67">
        <f ca="1">AK96*(1-OFFSET(Mortality_Projection!$D$9,N($A96="Female")*101+Existing_Cohort!$B96+Existing_Cohort!AL$4-1,MATCH(AL$5, Mortality_Projection!$D$8:$BJ$8, 0)-1))</f>
        <v>7.3110885846867859</v>
      </c>
      <c r="AM96" s="67">
        <f ca="1">AL96*(1-OFFSET(Mortality_Projection!$D$9,N($A96="Female")*101+Existing_Cohort!$B96+Existing_Cohort!AM$4-1,MATCH(AM$5, Mortality_Projection!$D$8:$BJ$8, 0)-1))</f>
        <v>7.3096952991136517</v>
      </c>
      <c r="AN96" s="67">
        <f ca="1">AM96*(1-OFFSET(Mortality_Projection!$D$9,N($A96="Female")*101+Existing_Cohort!$B96+Existing_Cohort!AN$4-1,MATCH(AN$5, Mortality_Projection!$D$8:$BJ$8, 0)-1))</f>
        <v>7.3082944752567487</v>
      </c>
      <c r="AO96" s="67">
        <f ca="1">AN96*(1-OFFSET(Mortality_Projection!$D$9,N($A96="Female")*101+Existing_Cohort!$B96+Existing_Cohort!AO$4-1,MATCH(AO$5, Mortality_Projection!$D$8:$BJ$8, 0)-1))</f>
        <v>7.3068817721781265</v>
      </c>
      <c r="AP96" s="67">
        <f ca="1">AO96*(1-OFFSET(Mortality_Projection!$D$9,N($A96="Female")*101+Existing_Cohort!$B96+Existing_Cohort!AP$4-1,MATCH(AP$5, Mortality_Projection!$D$8:$BJ$8, 0)-1))</f>
        <v>7.3054530074239317</v>
      </c>
      <c r="AQ96" s="67">
        <f ca="1">AP96*(1-OFFSET(Mortality_Projection!$D$9,N($A96="Female")*101+Existing_Cohort!$B96+Existing_Cohort!AQ$4-1,MATCH(AQ$5, Mortality_Projection!$D$8:$BJ$8, 0)-1))</f>
        <v>7.3039995537966069</v>
      </c>
      <c r="AR96" s="67">
        <f ca="1">AQ96*(1-OFFSET(Mortality_Projection!$D$9,N($A96="Female")*101+Existing_Cohort!$B96+Existing_Cohort!AR$4-1,MATCH(AR$5, Mortality_Projection!$D$8:$BJ$8, 0)-1))</f>
        <v>7.3025130976188262</v>
      </c>
      <c r="AS96" s="67">
        <f ca="1">AR96*(1-OFFSET(Mortality_Projection!$D$9,N($A96="Female")*101+Existing_Cohort!$B96+Existing_Cohort!AS$4-1,MATCH(AS$5, Mortality_Projection!$D$8:$BJ$8, 0)-1))</f>
        <v>7.3009856316086506</v>
      </c>
      <c r="AT96" s="67">
        <f ca="1">AS96*(1-OFFSET(Mortality_Projection!$D$9,N($A96="Female")*101+Existing_Cohort!$B96+Existing_Cohort!AT$4-1,MATCH(AT$5, Mortality_Projection!$D$8:$BJ$8, 0)-1))</f>
        <v>7.2994050080209014</v>
      </c>
      <c r="AU96" s="67">
        <f ca="1">AT96*(1-OFFSET(Mortality_Projection!$D$9,N($A96="Female")*101+Existing_Cohort!$B96+Existing_Cohort!AU$4-1,MATCH(AU$5, Mortality_Projection!$D$8:$BJ$8, 0)-1))</f>
        <v>7.2977639168689237</v>
      </c>
      <c r="AV96" s="67">
        <f ca="1">AU96*(1-OFFSET(Mortality_Projection!$D$9,N($A96="Female")*101+Existing_Cohort!$B96+Existing_Cohort!AV$4-1,MATCH(AV$5, Mortality_Projection!$D$8:$BJ$8, 0)-1))</f>
        <v>7.2960423233034311</v>
      </c>
      <c r="AW96" s="67">
        <f ca="1">AV96*(1-OFFSET(Mortality_Projection!$D$9,N($A96="Female")*101+Existing_Cohort!$B96+Existing_Cohort!AW$4-1,MATCH(AW$5, Mortality_Projection!$D$8:$BJ$8, 0)-1))</f>
        <v>7.2942295032368349</v>
      </c>
      <c r="AX96" s="67">
        <f ca="1">AW96*(1-OFFSET(Mortality_Projection!$D$9,N($A96="Female")*101+Existing_Cohort!$B96+Existing_Cohort!AX$4-1,MATCH(AX$5, Mortality_Projection!$D$8:$BJ$8, 0)-1))</f>
        <v>7.2923066818761102</v>
      </c>
      <c r="AY96" s="67">
        <f ca="1">AX96*(1-OFFSET(Mortality_Projection!$D$9,N($A96="Female")*101+Existing_Cohort!$B96+Existing_Cohort!AY$4-1,MATCH(AY$5, Mortality_Projection!$D$8:$BJ$8, 0)-1))</f>
        <v>7.2902599822078855</v>
      </c>
      <c r="AZ96" s="67">
        <f ca="1">AY96*(1-OFFSET(Mortality_Projection!$D$9,N($A96="Female")*101+Existing_Cohort!$B96+Existing_Cohort!AZ$4-1,MATCH(AZ$5, Mortality_Projection!$D$8:$BJ$8, 0)-1))</f>
        <v>7.2880678038057685</v>
      </c>
      <c r="BA96" s="179">
        <f ca="1">AZ96*(1-OFFSET(Mortality_Projection!$D$9,N($A96="Female")*101+Existing_Cohort!$B96+Existing_Cohort!BA$4-1,MATCH(BA$5, Mortality_Projection!$D$8:$BJ$8, 0)-1))</f>
        <v>7.2857093797279378</v>
      </c>
      <c r="BC96" s="67">
        <f t="shared" ca="1" si="24"/>
        <v>68.878971073710034</v>
      </c>
    </row>
    <row r="97" spans="1:55" x14ac:dyDescent="0.35">
      <c r="A97" s="159" t="s">
        <v>31</v>
      </c>
      <c r="B97">
        <f t="shared" si="25"/>
        <v>91</v>
      </c>
      <c r="C97" s="67">
        <f ca="1">OFFSET(HIST_CHN_Population_Males!$L$17,MATCH(Input!$D$4,HIST_CHN_Population_Males!$K$18:$K$89,0), $B97)</f>
        <v>255.82650000000001</v>
      </c>
      <c r="D97" s="67">
        <f ca="1">C97*(1-OFFSET(Mortality_Projection!$D$9,N($A97="Female")*101+Existing_Cohort!$B97+Existing_Cohort!D$4-1,MATCH(D$5, Mortality_Projection!$D$8:$BJ$8, 0)-1))</f>
        <v>199.71825838539675</v>
      </c>
      <c r="E97" s="67">
        <f ca="1">D97*(1-OFFSET(Mortality_Projection!$D$9,N($A97="Female")*101+Existing_Cohort!$B97+Existing_Cohort!E$4-1,MATCH(E$5, Mortality_Projection!$D$8:$BJ$8, 0)-1))</f>
        <v>152.59881778130239</v>
      </c>
      <c r="F97" s="67">
        <f ca="1">E97*(1-OFFSET(Mortality_Projection!$D$9,N($A97="Female")*101+Existing_Cohort!$B97+Existing_Cohort!F$4-1,MATCH(F$5, Mortality_Projection!$D$8:$BJ$8, 0)-1))</f>
        <v>113.9020210048876</v>
      </c>
      <c r="G97" s="67">
        <f ca="1">F97*(1-OFFSET(Mortality_Projection!$D$9,N($A97="Female")*101+Existing_Cohort!$B97+Existing_Cohort!G$4-1,MATCH(G$5, Mortality_Projection!$D$8:$BJ$8, 0)-1))</f>
        <v>82.893609735680386</v>
      </c>
      <c r="H97" s="67">
        <f ca="1">G97*(1-OFFSET(Mortality_Projection!$D$9,N($A97="Female")*101+Existing_Cohort!$B97+Existing_Cohort!H$4-1,MATCH(H$5, Mortality_Projection!$D$8:$BJ$8, 0)-1))</f>
        <v>58.706291485419946</v>
      </c>
      <c r="I97" s="67">
        <f ca="1">H97*(1-OFFSET(Mortality_Projection!$D$9,N($A97="Female")*101+Existing_Cohort!$B97+Existing_Cohort!I$4-1,MATCH(I$5, Mortality_Projection!$D$8:$BJ$8, 0)-1))</f>
        <v>40.384055991425178</v>
      </c>
      <c r="J97" s="67">
        <f ca="1">I97*(1-OFFSET(Mortality_Projection!$D$9,N($A97="Female")*101+Existing_Cohort!$B97+Existing_Cohort!J$4-1,MATCH(J$5, Mortality_Projection!$D$8:$BJ$8, 0)-1))</f>
        <v>26.935509705086094</v>
      </c>
      <c r="K97" s="67">
        <f ca="1">J97*(1-OFFSET(Mortality_Projection!$D$9,N($A97="Female")*101+Existing_Cohort!$B97+Existing_Cohort!K$4-1,MATCH(K$5, Mortality_Projection!$D$8:$BJ$8, 0)-1))</f>
        <v>17.390347915003673</v>
      </c>
      <c r="L97" s="67">
        <f ca="1">K97*(1-OFFSET(Mortality_Projection!$D$9,N($A97="Female")*101+Existing_Cohort!$B97+Existing_Cohort!L$4-1,MATCH(L$5, Mortality_Projection!$D$8:$BJ$8, 0)-1))</f>
        <v>10.851489033020259</v>
      </c>
      <c r="M97" s="67">
        <f ca="1">L97*(1-OFFSET(Mortality_Projection!$D$9,N($A97="Female")*101+Existing_Cohort!$B97+Existing_Cohort!M$4-1,MATCH(M$5, Mortality_Projection!$D$8:$BJ$8, 0)-1))</f>
        <v>6.5351024823550352</v>
      </c>
      <c r="N97" s="67">
        <f ca="1">M97*(1-OFFSET(Mortality_Projection!$D$9,N($A97="Female")*101+Existing_Cohort!$B97+Existing_Cohort!N$4-1,MATCH(N$5, Mortality_Projection!$D$8:$BJ$8, 0)-1))</f>
        <v>6.5315347891424596</v>
      </c>
      <c r="O97" s="67">
        <f ca="1">N97*(1-OFFSET(Mortality_Projection!$D$9,N($A97="Female")*101+Existing_Cohort!$B97+Existing_Cohort!O$4-1,MATCH(O$5, Mortality_Projection!$D$8:$BJ$8, 0)-1))</f>
        <v>6.5289424001373311</v>
      </c>
      <c r="P97" s="67">
        <f ca="1">O97*(1-OFFSET(Mortality_Projection!$D$9,N($A97="Female")*101+Existing_Cohort!$B97+Existing_Cohort!P$4-1,MATCH(P$5, Mortality_Projection!$D$8:$BJ$8, 0)-1))</f>
        <v>6.5270493178348632</v>
      </c>
      <c r="Q97" s="67">
        <f ca="1">P97*(1-OFFSET(Mortality_Projection!$D$9,N($A97="Female")*101+Existing_Cohort!$B97+Existing_Cohort!Q$4-1,MATCH(Q$5, Mortality_Projection!$D$8:$BJ$8, 0)-1))</f>
        <v>6.5256281993429939</v>
      </c>
      <c r="R97" s="67">
        <f ca="1">Q97*(1-OFFSET(Mortality_Projection!$D$9,N($A97="Female")*101+Existing_Cohort!$B97+Existing_Cohort!R$4-1,MATCH(R$5, Mortality_Projection!$D$8:$BJ$8, 0)-1))</f>
        <v>6.5245144987043906</v>
      </c>
      <c r="S97" s="67">
        <f ca="1">R97*(1-OFFSET(Mortality_Projection!$D$9,N($A97="Female")*101+Existing_Cohort!$B97+Existing_Cohort!S$4-1,MATCH(S$5, Mortality_Projection!$D$8:$BJ$8, 0)-1))</f>
        <v>6.5235927258796389</v>
      </c>
      <c r="T97" s="67">
        <f ca="1">S97*(1-OFFSET(Mortality_Projection!$D$9,N($A97="Female")*101+Existing_Cohort!$B97+Existing_Cohort!T$4-1,MATCH(T$5, Mortality_Projection!$D$8:$BJ$8, 0)-1))</f>
        <v>6.5227942228647136</v>
      </c>
      <c r="U97" s="67">
        <f ca="1">T97*(1-OFFSET(Mortality_Projection!$D$9,N($A97="Female")*101+Existing_Cohort!$B97+Existing_Cohort!U$4-1,MATCH(U$5, Mortality_Projection!$D$8:$BJ$8, 0)-1))</f>
        <v>6.522068560882575</v>
      </c>
      <c r="V97" s="67">
        <f ca="1">U97*(1-OFFSET(Mortality_Projection!$D$9,N($A97="Female")*101+Existing_Cohort!$B97+Existing_Cohort!V$4-1,MATCH(V$5, Mortality_Projection!$D$8:$BJ$8, 0)-1))</f>
        <v>6.5213722650431114</v>
      </c>
      <c r="W97" s="67">
        <f ca="1">V97*(1-OFFSET(Mortality_Projection!$D$9,N($A97="Female")*101+Existing_Cohort!$B97+Existing_Cohort!W$4-1,MATCH(W$5, Mortality_Projection!$D$8:$BJ$8, 0)-1))</f>
        <v>6.5206685264418383</v>
      </c>
      <c r="X97" s="67">
        <f ca="1">W97*(1-OFFSET(Mortality_Projection!$D$9,N($A97="Female")*101+Existing_Cohort!$B97+Existing_Cohort!X$4-1,MATCH(X$5, Mortality_Projection!$D$8:$BJ$8, 0)-1))</f>
        <v>6.5199269255001688</v>
      </c>
      <c r="Y97" s="67">
        <f ca="1">X97*(1-OFFSET(Mortality_Projection!$D$9,N($A97="Female")*101+Existing_Cohort!$B97+Existing_Cohort!Y$4-1,MATCH(Y$5, Mortality_Projection!$D$8:$BJ$8, 0)-1))</f>
        <v>6.5191332751705753</v>
      </c>
      <c r="Z97" s="67">
        <f ca="1">Y97*(1-OFFSET(Mortality_Projection!$D$9,N($A97="Female")*101+Existing_Cohort!$B97+Existing_Cohort!Z$4-1,MATCH(Z$5, Mortality_Projection!$D$8:$BJ$8, 0)-1))</f>
        <v>6.5182739019810523</v>
      </c>
      <c r="AA97" s="67">
        <f ca="1">Z97*(1-OFFSET(Mortality_Projection!$D$9,N($A97="Female")*101+Existing_Cohort!$B97+Existing_Cohort!AA$4-1,MATCH(AA$5, Mortality_Projection!$D$8:$BJ$8, 0)-1))</f>
        <v>6.5173405733735672</v>
      </c>
      <c r="AB97" s="67">
        <f ca="1">AA97*(1-OFFSET(Mortality_Projection!$D$9,N($A97="Female")*101+Existing_Cohort!$B97+Existing_Cohort!AB$4-1,MATCH(AB$5, Mortality_Projection!$D$8:$BJ$8, 0)-1))</f>
        <v>6.5163351372655312</v>
      </c>
      <c r="AC97" s="67">
        <f ca="1">AB97*(1-OFFSET(Mortality_Projection!$D$9,N($A97="Female")*101+Existing_Cohort!$B97+Existing_Cohort!AC$4-1,MATCH(AC$5, Mortality_Projection!$D$8:$BJ$8, 0)-1))</f>
        <v>6.51526905872666</v>
      </c>
      <c r="AD97" s="67">
        <f ca="1">AC97*(1-OFFSET(Mortality_Projection!$D$9,N($A97="Female")*101+Existing_Cohort!$B97+Existing_Cohort!AD$4-1,MATCH(AD$5, Mortality_Projection!$D$8:$BJ$8, 0)-1))</f>
        <v>6.5141534333067046</v>
      </c>
      <c r="AE97" s="67">
        <f ca="1">AD97*(1-OFFSET(Mortality_Projection!$D$9,N($A97="Female")*101+Existing_Cohort!$B97+Existing_Cohort!AE$4-1,MATCH(AE$5, Mortality_Projection!$D$8:$BJ$8, 0)-1))</f>
        <v>6.5129989944655104</v>
      </c>
      <c r="AF97" s="67">
        <f ca="1">AE97*(1-OFFSET(Mortality_Projection!$D$9,N($A97="Female")*101+Existing_Cohort!$B97+Existing_Cohort!AF$4-1,MATCH(AF$5, Mortality_Projection!$D$8:$BJ$8, 0)-1))</f>
        <v>6.5118114640892841</v>
      </c>
      <c r="AG97" s="67">
        <f ca="1">AF97*(1-OFFSET(Mortality_Projection!$D$9,N($A97="Female")*101+Existing_Cohort!$B97+Existing_Cohort!AG$4-1,MATCH(AG$5, Mortality_Projection!$D$8:$BJ$8, 0)-1))</f>
        <v>6.5106055862369852</v>
      </c>
      <c r="AH97" s="67">
        <f ca="1">AG97*(1-OFFSET(Mortality_Projection!$D$9,N($A97="Female")*101+Existing_Cohort!$B97+Existing_Cohort!AH$4-1,MATCH(AH$5, Mortality_Projection!$D$8:$BJ$8, 0)-1))</f>
        <v>6.5093819550155727</v>
      </c>
      <c r="AI97" s="67">
        <f ca="1">AH97*(1-OFFSET(Mortality_Projection!$D$9,N($A97="Female")*101+Existing_Cohort!$B97+Existing_Cohort!AI$4-1,MATCH(AI$5, Mortality_Projection!$D$8:$BJ$8, 0)-1))</f>
        <v>6.508150144590588</v>
      </c>
      <c r="AJ97" s="67">
        <f ca="1">AI97*(1-OFFSET(Mortality_Projection!$D$9,N($A97="Female")*101+Existing_Cohort!$B97+Existing_Cohort!AJ$4-1,MATCH(AJ$5, Mortality_Projection!$D$8:$BJ$8, 0)-1))</f>
        <v>6.5069105148206008</v>
      </c>
      <c r="AK97" s="67">
        <f ca="1">AJ97*(1-OFFSET(Mortality_Projection!$D$9,N($A97="Female")*101+Existing_Cohort!$B97+Existing_Cohort!AK$4-1,MATCH(AK$5, Mortality_Projection!$D$8:$BJ$8, 0)-1))</f>
        <v>6.5056634182689743</v>
      </c>
      <c r="AL97" s="67">
        <f ca="1">AK97*(1-OFFSET(Mortality_Projection!$D$9,N($A97="Female")*101+Existing_Cohort!$B97+Existing_Cohort!AL$4-1,MATCH(AL$5, Mortality_Projection!$D$8:$BJ$8, 0)-1))</f>
        <v>6.504409200321664</v>
      </c>
      <c r="AM97" s="67">
        <f ca="1">AL97*(1-OFFSET(Mortality_Projection!$D$9,N($A97="Female")*101+Existing_Cohort!$B97+Existing_Cohort!AM$4-1,MATCH(AM$5, Mortality_Projection!$D$8:$BJ$8, 0)-1))</f>
        <v>6.5031481993034737</v>
      </c>
      <c r="AN97" s="67">
        <f ca="1">AM97*(1-OFFSET(Mortality_Projection!$D$9,N($A97="Female")*101+Existing_Cohort!$B97+Existing_Cohort!AN$4-1,MATCH(AN$5, Mortality_Projection!$D$8:$BJ$8, 0)-1))</f>
        <v>6.5018765076205085</v>
      </c>
      <c r="AO97" s="67">
        <f ca="1">AN97*(1-OFFSET(Mortality_Projection!$D$9,N($A97="Female")*101+Existing_Cohort!$B97+Existing_Cohort!AO$4-1,MATCH(AO$5, Mortality_Projection!$D$8:$BJ$8, 0)-1))</f>
        <v>6.5005903603787223</v>
      </c>
      <c r="AP97" s="67">
        <f ca="1">AO97*(1-OFFSET(Mortality_Projection!$D$9,N($A97="Female")*101+Existing_Cohort!$B97+Existing_Cohort!AP$4-1,MATCH(AP$5, Mortality_Projection!$D$8:$BJ$8, 0)-1))</f>
        <v>6.4992819916531825</v>
      </c>
      <c r="AQ97" s="67">
        <f ca="1">AP97*(1-OFFSET(Mortality_Projection!$D$9,N($A97="Female")*101+Existing_Cohort!$B97+Existing_Cohort!AQ$4-1,MATCH(AQ$5, Mortality_Projection!$D$8:$BJ$8, 0)-1))</f>
        <v>6.497943917815852</v>
      </c>
      <c r="AR97" s="67">
        <f ca="1">AQ97*(1-OFFSET(Mortality_Projection!$D$9,N($A97="Female")*101+Existing_Cohort!$B97+Existing_Cohort!AR$4-1,MATCH(AR$5, Mortality_Projection!$D$8:$BJ$8, 0)-1))</f>
        <v>6.4965689311219306</v>
      </c>
      <c r="AS97" s="67">
        <f ca="1">AR97*(1-OFFSET(Mortality_Projection!$D$9,N($A97="Female")*101+Existing_Cohort!$B97+Existing_Cohort!AS$4-1,MATCH(AS$5, Mortality_Projection!$D$8:$BJ$8, 0)-1))</f>
        <v>6.4951460967694867</v>
      </c>
      <c r="AT97" s="67">
        <f ca="1">AS97*(1-OFFSET(Mortality_Projection!$D$9,N($A97="Female")*101+Existing_Cohort!$B97+Existing_Cohort!AT$4-1,MATCH(AT$5, Mortality_Projection!$D$8:$BJ$8, 0)-1))</f>
        <v>6.4936688348822829</v>
      </c>
      <c r="AU97" s="67">
        <f ca="1">AT97*(1-OFFSET(Mortality_Projection!$D$9,N($A97="Female")*101+Existing_Cohort!$B97+Existing_Cohort!AU$4-1,MATCH(AU$5, Mortality_Projection!$D$8:$BJ$8, 0)-1))</f>
        <v>6.4921191111494112</v>
      </c>
      <c r="AV97" s="67">
        <f ca="1">AU97*(1-OFFSET(Mortality_Projection!$D$9,N($A97="Female")*101+Existing_Cohort!$B97+Existing_Cohort!AV$4-1,MATCH(AV$5, Mortality_Projection!$D$8:$BJ$8, 0)-1))</f>
        <v>6.4904872727034348</v>
      </c>
      <c r="AW97" s="67">
        <f ca="1">AV97*(1-OFFSET(Mortality_Projection!$D$9,N($A97="Female")*101+Existing_Cohort!$B97+Existing_Cohort!AW$4-1,MATCH(AW$5, Mortality_Projection!$D$8:$BJ$8, 0)-1))</f>
        <v>6.4887564198698886</v>
      </c>
      <c r="AX97" s="67">
        <f ca="1">AW97*(1-OFFSET(Mortality_Projection!$D$9,N($A97="Female")*101+Existing_Cohort!$B97+Existing_Cohort!AX$4-1,MATCH(AX$5, Mortality_Projection!$D$8:$BJ$8, 0)-1))</f>
        <v>6.4869140620068393</v>
      </c>
      <c r="AY97" s="67">
        <f ca="1">AX97*(1-OFFSET(Mortality_Projection!$D$9,N($A97="Female")*101+Existing_Cohort!$B97+Existing_Cohort!AY$4-1,MATCH(AY$5, Mortality_Projection!$D$8:$BJ$8, 0)-1))</f>
        <v>6.4849407564027413</v>
      </c>
      <c r="AZ97" s="67">
        <f ca="1">AY97*(1-OFFSET(Mortality_Projection!$D$9,N($A97="Female")*101+Existing_Cohort!$B97+Existing_Cohort!AZ$4-1,MATCH(AZ$5, Mortality_Projection!$D$8:$BJ$8, 0)-1))</f>
        <v>6.4828178109528478</v>
      </c>
      <c r="BA97" s="179">
        <f ca="1">AZ97*(1-OFFSET(Mortality_Projection!$D$9,N($A97="Female")*101+Existing_Cohort!$B97+Existing_Cohort!BA$4-1,MATCH(BA$5, Mortality_Projection!$D$8:$BJ$8, 0)-1))</f>
        <v>6.4805236342862678</v>
      </c>
      <c r="BC97" s="67">
        <f t="shared" ca="1" si="24"/>
        <v>56.108241614603259</v>
      </c>
    </row>
    <row r="98" spans="1:55" x14ac:dyDescent="0.35">
      <c r="A98" s="159" t="s">
        <v>31</v>
      </c>
      <c r="B98">
        <f t="shared" si="25"/>
        <v>92</v>
      </c>
      <c r="C98" s="67">
        <f ca="1">OFFSET(HIST_CHN_Population_Males!$L$17,MATCH(Input!$D$4,HIST_CHN_Population_Males!$K$18:$K$89,0), $B98)</f>
        <v>183.64150000000001</v>
      </c>
      <c r="D98" s="67">
        <f ca="1">C98*(1-OFFSET(Mortality_Projection!$D$9,N($A98="Female")*101+Existing_Cohort!$B98+Existing_Cohort!D$4-1,MATCH(D$5, Mortality_Projection!$D$8:$BJ$8, 0)-1))</f>
        <v>139.81099105738974</v>
      </c>
      <c r="E98" s="67">
        <f ca="1">D98*(1-OFFSET(Mortality_Projection!$D$9,N($A98="Female")*101+Existing_Cohort!$B98+Existing_Cohort!E$4-1,MATCH(E$5, Mortality_Projection!$D$8:$BJ$8, 0)-1))</f>
        <v>103.9445331980951</v>
      </c>
      <c r="F98" s="67">
        <f ca="1">E98*(1-OFFSET(Mortality_Projection!$D$9,N($A98="Female")*101+Existing_Cohort!$B98+Existing_Cohort!F$4-1,MATCH(F$5, Mortality_Projection!$D$8:$BJ$8, 0)-1))</f>
        <v>75.317715976636961</v>
      </c>
      <c r="G98" s="67">
        <f ca="1">F98*(1-OFFSET(Mortality_Projection!$D$9,N($A98="Female")*101+Existing_Cohort!$B98+Existing_Cohort!G$4-1,MATCH(G$5, Mortality_Projection!$D$8:$BJ$8, 0)-1))</f>
        <v>53.085275680893957</v>
      </c>
      <c r="H98" s="67">
        <f ca="1">G98*(1-OFFSET(Mortality_Projection!$D$9,N($A98="Female")*101+Existing_Cohort!$B98+Existing_Cohort!H$4-1,MATCH(H$5, Mortality_Projection!$D$8:$BJ$8, 0)-1))</f>
        <v>36.324611768468799</v>
      </c>
      <c r="I98" s="67">
        <f ca="1">H98*(1-OFFSET(Mortality_Projection!$D$9,N($A98="Female")*101+Existing_Cohort!$B98+Existing_Cohort!I$4-1,MATCH(I$5, Mortality_Projection!$D$8:$BJ$8, 0)-1))</f>
        <v>24.087196033102131</v>
      </c>
      <c r="J98" s="67">
        <f ca="1">I98*(1-OFFSET(Mortality_Projection!$D$9,N($A98="Female")*101+Existing_Cohort!$B98+Existing_Cohort!J$4-1,MATCH(J$5, Mortality_Projection!$D$8:$BJ$8, 0)-1))</f>
        <v>15.452090107285214</v>
      </c>
      <c r="K98" s="67">
        <f ca="1">J98*(1-OFFSET(Mortality_Projection!$D$9,N($A98="Female")*101+Existing_Cohort!$B98+Existing_Cohort!K$4-1,MATCH(K$5, Mortality_Projection!$D$8:$BJ$8, 0)-1))</f>
        <v>9.574432918810011</v>
      </c>
      <c r="L98" s="67">
        <f ca="1">K98*(1-OFFSET(Mortality_Projection!$D$9,N($A98="Female")*101+Existing_Cohort!$B98+Existing_Cohort!L$4-1,MATCH(L$5, Mortality_Projection!$D$8:$BJ$8, 0)-1))</f>
        <v>5.7217135000500727</v>
      </c>
      <c r="M98" s="67">
        <f ca="1">L98*(1-OFFSET(Mortality_Projection!$D$9,N($A98="Female")*101+Existing_Cohort!$B98+Existing_Cohort!M$4-1,MATCH(M$5, Mortality_Projection!$D$8:$BJ$8, 0)-1))</f>
        <v>5.7185535185953595</v>
      </c>
      <c r="N98" s="67">
        <f ca="1">M98*(1-OFFSET(Mortality_Projection!$D$9,N($A98="Female")*101+Existing_Cohort!$B98+Existing_Cohort!N$4-1,MATCH(N$5, Mortality_Projection!$D$8:$BJ$8, 0)-1))</f>
        <v>5.7162573993287547</v>
      </c>
      <c r="O98" s="67">
        <f ca="1">N98*(1-OFFSET(Mortality_Projection!$D$9,N($A98="Female")*101+Existing_Cohort!$B98+Existing_Cohort!O$4-1,MATCH(O$5, Mortality_Projection!$D$8:$BJ$8, 0)-1))</f>
        <v>5.7145806746318248</v>
      </c>
      <c r="P98" s="67">
        <f ca="1">O98*(1-OFFSET(Mortality_Projection!$D$9,N($A98="Female")*101+Existing_Cohort!$B98+Existing_Cohort!P$4-1,MATCH(P$5, Mortality_Projection!$D$8:$BJ$8, 0)-1))</f>
        <v>5.7133219779395077</v>
      </c>
      <c r="Q98" s="67">
        <f ca="1">P98*(1-OFFSET(Mortality_Projection!$D$9,N($A98="Female")*101+Existing_Cohort!$B98+Existing_Cohort!Q$4-1,MATCH(Q$5, Mortality_Projection!$D$8:$BJ$8, 0)-1))</f>
        <v>5.7123355663443416</v>
      </c>
      <c r="R98" s="67">
        <f ca="1">Q98*(1-OFFSET(Mortality_Projection!$D$9,N($A98="Female")*101+Existing_Cohort!$B98+Existing_Cohort!R$4-1,MATCH(R$5, Mortality_Projection!$D$8:$BJ$8, 0)-1))</f>
        <v>5.7115191480310896</v>
      </c>
      <c r="S98" s="67">
        <f ca="1">R98*(1-OFFSET(Mortality_Projection!$D$9,N($A98="Female")*101+Existing_Cohort!$B98+Existing_Cohort!S$4-1,MATCH(S$5, Mortality_Projection!$D$8:$BJ$8, 0)-1))</f>
        <v>5.7108119115022733</v>
      </c>
      <c r="T98" s="67">
        <f ca="1">S98*(1-OFFSET(Mortality_Projection!$D$9,N($A98="Female")*101+Existing_Cohort!$B98+Existing_Cohort!T$4-1,MATCH(T$5, Mortality_Projection!$D$8:$BJ$8, 0)-1))</f>
        <v>5.7101691914112527</v>
      </c>
      <c r="U98" s="67">
        <f ca="1">T98*(1-OFFSET(Mortality_Projection!$D$9,N($A98="Female")*101+Existing_Cohort!$B98+Existing_Cohort!U$4-1,MATCH(U$5, Mortality_Projection!$D$8:$BJ$8, 0)-1))</f>
        <v>5.7095524817626053</v>
      </c>
      <c r="V98" s="67">
        <f ca="1">U98*(1-OFFSET(Mortality_Projection!$D$9,N($A98="Female")*101+Existing_Cohort!$B98+Existing_Cohort!V$4-1,MATCH(V$5, Mortality_Projection!$D$8:$BJ$8, 0)-1))</f>
        <v>5.708929180829533</v>
      </c>
      <c r="W98" s="67">
        <f ca="1">V98*(1-OFFSET(Mortality_Projection!$D$9,N($A98="Female")*101+Existing_Cohort!$B98+Existing_Cohort!W$4-1,MATCH(W$5, Mortality_Projection!$D$8:$BJ$8, 0)-1))</f>
        <v>5.7082723460648923</v>
      </c>
      <c r="X98" s="67">
        <f ca="1">W98*(1-OFFSET(Mortality_Projection!$D$9,N($A98="Female")*101+Existing_Cohort!$B98+Existing_Cohort!X$4-1,MATCH(X$5, Mortality_Projection!$D$8:$BJ$8, 0)-1))</f>
        <v>5.7075694121710185</v>
      </c>
      <c r="Y98" s="67">
        <f ca="1">X98*(1-OFFSET(Mortality_Projection!$D$9,N($A98="Female")*101+Existing_Cohort!$B98+Existing_Cohort!Y$4-1,MATCH(Y$5, Mortality_Projection!$D$8:$BJ$8, 0)-1))</f>
        <v>5.7068082688005637</v>
      </c>
      <c r="Z98" s="67">
        <f ca="1">Y98*(1-OFFSET(Mortality_Projection!$D$9,N($A98="Female")*101+Existing_Cohort!$B98+Existing_Cohort!Z$4-1,MATCH(Z$5, Mortality_Projection!$D$8:$BJ$8, 0)-1))</f>
        <v>5.7059816246823933</v>
      </c>
      <c r="AA98" s="67">
        <f ca="1">Z98*(1-OFFSET(Mortality_Projection!$D$9,N($A98="Female")*101+Existing_Cohort!$B98+Existing_Cohort!AA$4-1,MATCH(AA$5, Mortality_Projection!$D$8:$BJ$8, 0)-1))</f>
        <v>5.705091116823179</v>
      </c>
      <c r="AB98" s="67">
        <f ca="1">AA98*(1-OFFSET(Mortality_Projection!$D$9,N($A98="Female")*101+Existing_Cohort!$B98+Existing_Cohort!AB$4-1,MATCH(AB$5, Mortality_Projection!$D$8:$BJ$8, 0)-1))</f>
        <v>5.7041469000741474</v>
      </c>
      <c r="AC98" s="67">
        <f ca="1">AB98*(1-OFFSET(Mortality_Projection!$D$9,N($A98="Female")*101+Existing_Cohort!$B98+Existing_Cohort!AC$4-1,MATCH(AC$5, Mortality_Projection!$D$8:$BJ$8, 0)-1))</f>
        <v>5.7031588019523767</v>
      </c>
      <c r="AD98" s="67">
        <f ca="1">AC98*(1-OFFSET(Mortality_Projection!$D$9,N($A98="Female")*101+Existing_Cohort!$B98+Existing_Cohort!AD$4-1,MATCH(AD$5, Mortality_Projection!$D$8:$BJ$8, 0)-1))</f>
        <v>5.702136329214194</v>
      </c>
      <c r="AE98" s="67">
        <f ca="1">AD98*(1-OFFSET(Mortality_Projection!$D$9,N($A98="Female")*101+Existing_Cohort!$B98+Existing_Cohort!AE$4-1,MATCH(AE$5, Mortality_Projection!$D$8:$BJ$8, 0)-1))</f>
        <v>5.7010845498662697</v>
      </c>
      <c r="AF98" s="67">
        <f ca="1">AE98*(1-OFFSET(Mortality_Projection!$D$9,N($A98="Female")*101+Existing_Cohort!$B98+Existing_Cohort!AF$4-1,MATCH(AF$5, Mortality_Projection!$D$8:$BJ$8, 0)-1))</f>
        <v>5.7000165226766555</v>
      </c>
      <c r="AG98" s="67">
        <f ca="1">AF98*(1-OFFSET(Mortality_Projection!$D$9,N($A98="Female")*101+Existing_Cohort!$B98+Existing_Cohort!AG$4-1,MATCH(AG$5, Mortality_Projection!$D$8:$BJ$8, 0)-1))</f>
        <v>5.6989327739403999</v>
      </c>
      <c r="AH98" s="67">
        <f ca="1">AG98*(1-OFFSET(Mortality_Projection!$D$9,N($A98="Female")*101+Existing_Cohort!$B98+Existing_Cohort!AH$4-1,MATCH(AH$5, Mortality_Projection!$D$8:$BJ$8, 0)-1))</f>
        <v>5.6978417834127395</v>
      </c>
      <c r="AI98" s="67">
        <f ca="1">AH98*(1-OFFSET(Mortality_Projection!$D$9,N($A98="Female")*101+Existing_Cohort!$B98+Existing_Cohort!AI$4-1,MATCH(AI$5, Mortality_Projection!$D$8:$BJ$8, 0)-1))</f>
        <v>5.6967438698608976</v>
      </c>
      <c r="AJ98" s="67">
        <f ca="1">AI98*(1-OFFSET(Mortality_Projection!$D$9,N($A98="Female")*101+Existing_Cohort!$B98+Existing_Cohort!AJ$4-1,MATCH(AJ$5, Mortality_Projection!$D$8:$BJ$8, 0)-1))</f>
        <v>5.6956393455884085</v>
      </c>
      <c r="AK98" s="67">
        <f ca="1">AJ98*(1-OFFSET(Mortality_Projection!$D$9,N($A98="Female")*101+Existing_Cohort!$B98+Existing_Cohort!AK$4-1,MATCH(AK$5, Mortality_Projection!$D$8:$BJ$8, 0)-1))</f>
        <v>5.6945285165394779</v>
      </c>
      <c r="AL98" s="67">
        <f ca="1">AK98*(1-OFFSET(Mortality_Projection!$D$9,N($A98="Female")*101+Existing_Cohort!$B98+Existing_Cohort!AL$4-1,MATCH(AL$5, Mortality_Projection!$D$8:$BJ$8, 0)-1))</f>
        <v>5.6934116824019734</v>
      </c>
      <c r="AM98" s="67">
        <f ca="1">AL98*(1-OFFSET(Mortality_Projection!$D$9,N($A98="Female")*101+Existing_Cohort!$B98+Existing_Cohort!AM$4-1,MATCH(AM$5, Mortality_Projection!$D$8:$BJ$8, 0)-1))</f>
        <v>5.6922853823756476</v>
      </c>
      <c r="AN98" s="67">
        <f ca="1">AM98*(1-OFFSET(Mortality_Projection!$D$9,N($A98="Female")*101+Existing_Cohort!$B98+Existing_Cohort!AN$4-1,MATCH(AN$5, Mortality_Projection!$D$8:$BJ$8, 0)-1))</f>
        <v>5.6911462820767937</v>
      </c>
      <c r="AO98" s="67">
        <f ca="1">AN98*(1-OFFSET(Mortality_Projection!$D$9,N($A98="Female")*101+Existing_Cohort!$B98+Existing_Cohort!AO$4-1,MATCH(AO$5, Mortality_Projection!$D$8:$BJ$8, 0)-1))</f>
        <v>5.6899875035735228</v>
      </c>
      <c r="AP98" s="67">
        <f ca="1">AO98*(1-OFFSET(Mortality_Projection!$D$9,N($A98="Female")*101+Existing_Cohort!$B98+Existing_Cohort!AP$4-1,MATCH(AP$5, Mortality_Projection!$D$8:$BJ$8, 0)-1))</f>
        <v>5.6888024190198463</v>
      </c>
      <c r="AQ98" s="67">
        <f ca="1">AP98*(1-OFFSET(Mortality_Projection!$D$9,N($A98="Female")*101+Existing_Cohort!$B98+Existing_Cohort!AQ$4-1,MATCH(AQ$5, Mortality_Projection!$D$8:$BJ$8, 0)-1))</f>
        <v>5.6875846449752849</v>
      </c>
      <c r="AR98" s="67">
        <f ca="1">AQ98*(1-OFFSET(Mortality_Projection!$D$9,N($A98="Female")*101+Existing_Cohort!$B98+Existing_Cohort!AR$4-1,MATCH(AR$5, Mortality_Projection!$D$8:$BJ$8, 0)-1))</f>
        <v>5.6863244971604558</v>
      </c>
      <c r="AS98" s="67">
        <f ca="1">AR98*(1-OFFSET(Mortality_Projection!$D$9,N($A98="Female")*101+Existing_Cohort!$B98+Existing_Cohort!AS$4-1,MATCH(AS$5, Mortality_Projection!$D$8:$BJ$8, 0)-1))</f>
        <v>5.685016148376449</v>
      </c>
      <c r="AT98" s="67">
        <f ca="1">AS98*(1-OFFSET(Mortality_Projection!$D$9,N($A98="Female")*101+Existing_Cohort!$B98+Existing_Cohort!AT$4-1,MATCH(AT$5, Mortality_Projection!$D$8:$BJ$8, 0)-1))</f>
        <v>5.6836436268128594</v>
      </c>
      <c r="AU98" s="67">
        <f ca="1">AT98*(1-OFFSET(Mortality_Projection!$D$9,N($A98="Female")*101+Existing_Cohort!$B98+Existing_Cohort!AU$4-1,MATCH(AU$5, Mortality_Projection!$D$8:$BJ$8, 0)-1))</f>
        <v>5.6821983839041001</v>
      </c>
      <c r="AV98" s="67">
        <f ca="1">AU98*(1-OFFSET(Mortality_Projection!$D$9,N($A98="Female")*101+Existing_Cohort!$B98+Existing_Cohort!AV$4-1,MATCH(AV$5, Mortality_Projection!$D$8:$BJ$8, 0)-1))</f>
        <v>5.6806654530719198</v>
      </c>
      <c r="AW98" s="67">
        <f ca="1">AV98*(1-OFFSET(Mortality_Projection!$D$9,N($A98="Female")*101+Existing_Cohort!$B98+Existing_Cohort!AW$4-1,MATCH(AW$5, Mortality_Projection!$D$8:$BJ$8, 0)-1))</f>
        <v>5.6790337728082037</v>
      </c>
      <c r="AX98" s="67">
        <f ca="1">AW98*(1-OFFSET(Mortality_Projection!$D$9,N($A98="Female")*101+Existing_Cohort!$B98+Existing_Cohort!AX$4-1,MATCH(AX$5, Mortality_Projection!$D$8:$BJ$8, 0)-1))</f>
        <v>5.6772861247348212</v>
      </c>
      <c r="AY98" s="67">
        <f ca="1">AX98*(1-OFFSET(Mortality_Projection!$D$9,N($A98="Female")*101+Existing_Cohort!$B98+Existing_Cohort!AY$4-1,MATCH(AY$5, Mortality_Projection!$D$8:$BJ$8, 0)-1))</f>
        <v>5.6754059555488938</v>
      </c>
      <c r="AZ98" s="67">
        <f ca="1">AY98*(1-OFFSET(Mortality_Projection!$D$9,N($A98="Female")*101+Existing_Cohort!$B98+Existing_Cohort!AZ$4-1,MATCH(AZ$5, Mortality_Projection!$D$8:$BJ$8, 0)-1))</f>
        <v>5.6733741445842387</v>
      </c>
      <c r="BA98" s="179">
        <f ca="1">AZ98*(1-OFFSET(Mortality_Projection!$D$9,N($A98="Female")*101+Existing_Cohort!$B98+Existing_Cohort!BA$4-1,MATCH(BA$5, Mortality_Projection!$D$8:$BJ$8, 0)-1))</f>
        <v>5.6711723276779127</v>
      </c>
      <c r="BC98" s="67">
        <f t="shared" ca="1" si="24"/>
        <v>43.830508942610265</v>
      </c>
    </row>
    <row r="99" spans="1:55" x14ac:dyDescent="0.35">
      <c r="A99" s="159" t="s">
        <v>31</v>
      </c>
      <c r="B99">
        <f t="shared" si="25"/>
        <v>93</v>
      </c>
      <c r="C99" s="67">
        <f ca="1">OFFSET(HIST_CHN_Population_Males!$L$17,MATCH(Input!$D$4,HIST_CHN_Population_Males!$K$18:$K$89,0), $B99)</f>
        <v>127.6905</v>
      </c>
      <c r="D99" s="67">
        <f ca="1">C99*(1-OFFSET(Mortality_Projection!$D$9,N($A99="Female")*101+Existing_Cohort!$B99+Existing_Cohort!D$4-1,MATCH(D$5, Mortality_Projection!$D$8:$BJ$8, 0)-1))</f>
        <v>94.552286786564252</v>
      </c>
      <c r="E99" s="67">
        <f ca="1">D99*(1-OFFSET(Mortality_Projection!$D$9,N($A99="Female")*101+Existing_Cohort!$B99+Existing_Cohort!E$4-1,MATCH(E$5, Mortality_Projection!$D$8:$BJ$8, 0)-1))</f>
        <v>68.209193176953804</v>
      </c>
      <c r="F99" s="67">
        <f ca="1">E99*(1-OFFSET(Mortality_Projection!$D$9,N($A99="Female")*101+Existing_Cohort!$B99+Existing_Cohort!F$4-1,MATCH(F$5, Mortality_Projection!$D$8:$BJ$8, 0)-1))</f>
        <v>47.840825217395953</v>
      </c>
      <c r="G99" s="67">
        <f ca="1">F99*(1-OFFSET(Mortality_Projection!$D$9,N($A99="Female")*101+Existing_Cohort!$B99+Existing_Cohort!G$4-1,MATCH(G$5, Mortality_Projection!$D$8:$BJ$8, 0)-1))</f>
        <v>32.560270189016535</v>
      </c>
      <c r="H99" s="67">
        <f ca="1">G99*(1-OFFSET(Mortality_Projection!$D$9,N($A99="Female")*101+Existing_Cohort!$B99+Existing_Cohort!H$4-1,MATCH(H$5, Mortality_Projection!$D$8:$BJ$8, 0)-1))</f>
        <v>21.463411402702516</v>
      </c>
      <c r="I99" s="67">
        <f ca="1">H99*(1-OFFSET(Mortality_Projection!$D$9,N($A99="Female")*101+Existing_Cohort!$B99+Existing_Cohort!I$4-1,MATCH(I$5, Mortality_Projection!$D$8:$BJ$8, 0)-1))</f>
        <v>13.679399369614345</v>
      </c>
      <c r="J99" s="67">
        <f ca="1">I99*(1-OFFSET(Mortality_Projection!$D$9,N($A99="Female")*101+Existing_Cohort!$B99+Existing_Cohort!J$4-1,MATCH(J$5, Mortality_Projection!$D$8:$BJ$8, 0)-1))</f>
        <v>8.415502454521004</v>
      </c>
      <c r="K99" s="67">
        <f ca="1">J99*(1-OFFSET(Mortality_Projection!$D$9,N($A99="Female")*101+Existing_Cohort!$B99+Existing_Cohort!K$4-1,MATCH(K$5, Mortality_Projection!$D$8:$BJ$8, 0)-1))</f>
        <v>4.9897364248956428</v>
      </c>
      <c r="L99" s="67">
        <f ca="1">K99*(1-OFFSET(Mortality_Projection!$D$9,N($A99="Female")*101+Existing_Cohort!$B99+Existing_Cohort!L$4-1,MATCH(L$5, Mortality_Projection!$D$8:$BJ$8, 0)-1))</f>
        <v>4.9869486393779301</v>
      </c>
      <c r="M99" s="67">
        <f ca="1">L99*(1-OFFSET(Mortality_Projection!$D$9,N($A99="Female")*101+Existing_Cohort!$B99+Existing_Cohort!M$4-1,MATCH(M$5, Mortality_Projection!$D$8:$BJ$8, 0)-1))</f>
        <v>4.984922979740432</v>
      </c>
      <c r="N99" s="67">
        <f ca="1">M99*(1-OFFSET(Mortality_Projection!$D$9,N($A99="Female")*101+Existing_Cohort!$B99+Existing_Cohort!N$4-1,MATCH(N$5, Mortality_Projection!$D$8:$BJ$8, 0)-1))</f>
        <v>4.9834437631687365</v>
      </c>
      <c r="O99" s="67">
        <f ca="1">N99*(1-OFFSET(Mortality_Projection!$D$9,N($A99="Female")*101+Existing_Cohort!$B99+Existing_Cohort!O$4-1,MATCH(O$5, Mortality_Projection!$D$8:$BJ$8, 0)-1))</f>
        <v>4.9823333371972582</v>
      </c>
      <c r="P99" s="67">
        <f ca="1">O99*(1-OFFSET(Mortality_Projection!$D$9,N($A99="Female")*101+Existing_Cohort!$B99+Existing_Cohort!P$4-1,MATCH(P$5, Mortality_Projection!$D$8:$BJ$8, 0)-1))</f>
        <v>4.9814631241799807</v>
      </c>
      <c r="Q99" s="67">
        <f ca="1">P99*(1-OFFSET(Mortality_Projection!$D$9,N($A99="Female")*101+Existing_Cohort!$B99+Existing_Cohort!Q$4-1,MATCH(Q$5, Mortality_Projection!$D$8:$BJ$8, 0)-1))</f>
        <v>4.9807428808049492</v>
      </c>
      <c r="R99" s="67">
        <f ca="1">Q99*(1-OFFSET(Mortality_Projection!$D$9,N($A99="Female")*101+Existing_Cohort!$B99+Existing_Cohort!R$4-1,MATCH(R$5, Mortality_Projection!$D$8:$BJ$8, 0)-1))</f>
        <v>4.9801189585225742</v>
      </c>
      <c r="S99" s="67">
        <f ca="1">R99*(1-OFFSET(Mortality_Projection!$D$9,N($A99="Female")*101+Existing_Cohort!$B99+Existing_Cohort!S$4-1,MATCH(S$5, Mortality_Projection!$D$8:$BJ$8, 0)-1))</f>
        <v>4.9795519532958528</v>
      </c>
      <c r="T99" s="67">
        <f ca="1">S99*(1-OFFSET(Mortality_Projection!$D$9,N($A99="Female")*101+Existing_Cohort!$B99+Existing_Cohort!T$4-1,MATCH(T$5, Mortality_Projection!$D$8:$BJ$8, 0)-1))</f>
        <v>4.9790078950951724</v>
      </c>
      <c r="U99" s="67">
        <f ca="1">T99*(1-OFFSET(Mortality_Projection!$D$9,N($A99="Female")*101+Existing_Cohort!$B99+Existing_Cohort!U$4-1,MATCH(U$5, Mortality_Projection!$D$8:$BJ$8, 0)-1))</f>
        <v>4.9784580227869588</v>
      </c>
      <c r="V99" s="67">
        <f ca="1">U99*(1-OFFSET(Mortality_Projection!$D$9,N($A99="Female")*101+Existing_Cohort!$B99+Existing_Cohort!V$4-1,MATCH(V$5, Mortality_Projection!$D$8:$BJ$8, 0)-1))</f>
        <v>4.9778785678716408</v>
      </c>
      <c r="W99" s="67">
        <f ca="1">V99*(1-OFFSET(Mortality_Projection!$D$9,N($A99="Female")*101+Existing_Cohort!$B99+Existing_Cohort!W$4-1,MATCH(W$5, Mortality_Projection!$D$8:$BJ$8, 0)-1))</f>
        <v>4.9772584454655018</v>
      </c>
      <c r="X99" s="67">
        <f ca="1">W99*(1-OFFSET(Mortality_Projection!$D$9,N($A99="Female")*101+Existing_Cohort!$B99+Existing_Cohort!X$4-1,MATCH(X$5, Mortality_Projection!$D$8:$BJ$8, 0)-1))</f>
        <v>4.9765869721077163</v>
      </c>
      <c r="Y99" s="67">
        <f ca="1">X99*(1-OFFSET(Mortality_Projection!$D$9,N($A99="Female")*101+Existing_Cohort!$B99+Existing_Cohort!Y$4-1,MATCH(Y$5, Mortality_Projection!$D$8:$BJ$8, 0)-1))</f>
        <v>4.9758577157520909</v>
      </c>
      <c r="Z99" s="67">
        <f ca="1">Y99*(1-OFFSET(Mortality_Projection!$D$9,N($A99="Female")*101+Existing_Cohort!$B99+Existing_Cohort!Z$4-1,MATCH(Z$5, Mortality_Projection!$D$8:$BJ$8, 0)-1))</f>
        <v>4.975072120830089</v>
      </c>
      <c r="AA99" s="67">
        <f ca="1">Z99*(1-OFFSET(Mortality_Projection!$D$9,N($A99="Female")*101+Existing_Cohort!$B99+Existing_Cohort!AA$4-1,MATCH(AA$5, Mortality_Projection!$D$8:$BJ$8, 0)-1))</f>
        <v>4.9742391461082649</v>
      </c>
      <c r="AB99" s="67">
        <f ca="1">AA99*(1-OFFSET(Mortality_Projection!$D$9,N($A99="Female")*101+Existing_Cohort!$B99+Existing_Cohort!AB$4-1,MATCH(AB$5, Mortality_Projection!$D$8:$BJ$8, 0)-1))</f>
        <v>4.9733674615358998</v>
      </c>
      <c r="AC99" s="67">
        <f ca="1">AB99*(1-OFFSET(Mortality_Projection!$D$9,N($A99="Female")*101+Existing_Cohort!$B99+Existing_Cohort!AC$4-1,MATCH(AC$5, Mortality_Projection!$D$8:$BJ$8, 0)-1))</f>
        <v>4.97246545403741</v>
      </c>
      <c r="AD99" s="67">
        <f ca="1">AC99*(1-OFFSET(Mortality_Projection!$D$9,N($A99="Female")*101+Existing_Cohort!$B99+Existing_Cohort!AD$4-1,MATCH(AD$5, Mortality_Projection!$D$8:$BJ$8, 0)-1))</f>
        <v>4.971537594697943</v>
      </c>
      <c r="AE99" s="67">
        <f ca="1">AD99*(1-OFFSET(Mortality_Projection!$D$9,N($A99="Female")*101+Existing_Cohort!$B99+Existing_Cohort!AE$4-1,MATCH(AE$5, Mortality_Projection!$D$8:$BJ$8, 0)-1))</f>
        <v>4.9705954038499138</v>
      </c>
      <c r="AF99" s="67">
        <f ca="1">AE99*(1-OFFSET(Mortality_Projection!$D$9,N($A99="Female")*101+Existing_Cohort!$B99+Existing_Cohort!AF$4-1,MATCH(AF$5, Mortality_Projection!$D$8:$BJ$8, 0)-1))</f>
        <v>4.9696393458722259</v>
      </c>
      <c r="AG99" s="67">
        <f ca="1">AF99*(1-OFFSET(Mortality_Projection!$D$9,N($A99="Female")*101+Existing_Cohort!$B99+Existing_Cohort!AG$4-1,MATCH(AG$5, Mortality_Projection!$D$8:$BJ$8, 0)-1))</f>
        <v>4.9686769014835477</v>
      </c>
      <c r="AH99" s="67">
        <f ca="1">AG99*(1-OFFSET(Mortality_Projection!$D$9,N($A99="Female")*101+Existing_Cohort!$B99+Existing_Cohort!AH$4-1,MATCH(AH$5, Mortality_Projection!$D$8:$BJ$8, 0)-1))</f>
        <v>4.9677083519346725</v>
      </c>
      <c r="AI99" s="67">
        <f ca="1">AH99*(1-OFFSET(Mortality_Projection!$D$9,N($A99="Female")*101+Existing_Cohort!$B99+Existing_Cohort!AI$4-1,MATCH(AI$5, Mortality_Projection!$D$8:$BJ$8, 0)-1))</f>
        <v>4.9667339727720918</v>
      </c>
      <c r="AJ99" s="67">
        <f ca="1">AI99*(1-OFFSET(Mortality_Projection!$D$9,N($A99="Female")*101+Existing_Cohort!$B99+Existing_Cohort!AJ$4-1,MATCH(AJ$5, Mortality_Projection!$D$8:$BJ$8, 0)-1))</f>
        <v>4.9657540339300761</v>
      </c>
      <c r="AK99" s="67">
        <f ca="1">AJ99*(1-OFFSET(Mortality_Projection!$D$9,N($A99="Female")*101+Existing_Cohort!$B99+Existing_Cohort!AK$4-1,MATCH(AK$5, Mortality_Projection!$D$8:$BJ$8, 0)-1))</f>
        <v>4.9647687998215622</v>
      </c>
      <c r="AL99" s="67">
        <f ca="1">AK99*(1-OFFSET(Mortality_Projection!$D$9,N($A99="Female")*101+Existing_Cohort!$B99+Existing_Cohort!AL$4-1,MATCH(AL$5, Mortality_Projection!$D$8:$BJ$8, 0)-1))</f>
        <v>4.9637752174867282</v>
      </c>
      <c r="AM99" s="67">
        <f ca="1">AL99*(1-OFFSET(Mortality_Projection!$D$9,N($A99="Female")*101+Existing_Cohort!$B99+Existing_Cohort!AM$4-1,MATCH(AM$5, Mortality_Projection!$D$8:$BJ$8, 0)-1))</f>
        <v>4.9627703455140635</v>
      </c>
      <c r="AN99" s="67">
        <f ca="1">AM99*(1-OFFSET(Mortality_Projection!$D$9,N($A99="Female")*101+Existing_Cohort!$B99+Existing_Cohort!AN$4-1,MATCH(AN$5, Mortality_Projection!$D$8:$BJ$8, 0)-1))</f>
        <v>4.9617481165406989</v>
      </c>
      <c r="AO99" s="67">
        <f ca="1">AN99*(1-OFFSET(Mortality_Projection!$D$9,N($A99="Female")*101+Existing_Cohort!$B99+Existing_Cohort!AO$4-1,MATCH(AO$5, Mortality_Projection!$D$8:$BJ$8, 0)-1))</f>
        <v>4.960702683877714</v>
      </c>
      <c r="AP99" s="67">
        <f ca="1">AO99*(1-OFFSET(Mortality_Projection!$D$9,N($A99="Female")*101+Existing_Cohort!$B99+Existing_Cohort!AP$4-1,MATCH(AP$5, Mortality_Projection!$D$8:$BJ$8, 0)-1))</f>
        <v>4.9596284164991014</v>
      </c>
      <c r="AQ99" s="67">
        <f ca="1">AP99*(1-OFFSET(Mortality_Projection!$D$9,N($A99="Female")*101+Existing_Cohort!$B99+Existing_Cohort!AQ$4-1,MATCH(AQ$5, Mortality_Projection!$D$8:$BJ$8, 0)-1))</f>
        <v>4.9585167715895242</v>
      </c>
      <c r="AR99" s="67">
        <f ca="1">AQ99*(1-OFFSET(Mortality_Projection!$D$9,N($A99="Female")*101+Existing_Cohort!$B99+Existing_Cohort!AR$4-1,MATCH(AR$5, Mortality_Projection!$D$8:$BJ$8, 0)-1))</f>
        <v>4.957362608959679</v>
      </c>
      <c r="AS99" s="67">
        <f ca="1">AR99*(1-OFFSET(Mortality_Projection!$D$9,N($A99="Female")*101+Existing_Cohort!$B99+Existing_Cohort!AS$4-1,MATCH(AS$5, Mortality_Projection!$D$8:$BJ$8, 0)-1))</f>
        <v>4.9561518394191602</v>
      </c>
      <c r="AT99" s="67">
        <f ca="1">AS99*(1-OFFSET(Mortality_Projection!$D$9,N($A99="Female")*101+Existing_Cohort!$B99+Existing_Cohort!AT$4-1,MATCH(AT$5, Mortality_Projection!$D$8:$BJ$8, 0)-1))</f>
        <v>4.954876922344666</v>
      </c>
      <c r="AU99" s="67">
        <f ca="1">AT99*(1-OFFSET(Mortality_Projection!$D$9,N($A99="Female")*101+Existing_Cohort!$B99+Existing_Cohort!AU$4-1,MATCH(AU$5, Mortality_Projection!$D$8:$BJ$8, 0)-1))</f>
        <v>4.953524655610015</v>
      </c>
      <c r="AV99" s="67">
        <f ca="1">AU99*(1-OFFSET(Mortality_Projection!$D$9,N($A99="Female")*101+Existing_Cohort!$B99+Existing_Cohort!AV$4-1,MATCH(AV$5, Mortality_Projection!$D$8:$BJ$8, 0)-1))</f>
        <v>4.9520852821112618</v>
      </c>
      <c r="AW99" s="67">
        <f ca="1">AV99*(1-OFFSET(Mortality_Projection!$D$9,N($A99="Female")*101+Existing_Cohort!$B99+Existing_Cohort!AW$4-1,MATCH(AW$5, Mortality_Projection!$D$8:$BJ$8, 0)-1))</f>
        <v>4.9505436137037977</v>
      </c>
      <c r="AX99" s="67">
        <f ca="1">AW99*(1-OFFSET(Mortality_Projection!$D$9,N($A99="Female")*101+Existing_Cohort!$B99+Existing_Cohort!AX$4-1,MATCH(AX$5, Mortality_Projection!$D$8:$BJ$8, 0)-1))</f>
        <v>4.9488850492032084</v>
      </c>
      <c r="AY99" s="67">
        <f ca="1">AX99*(1-OFFSET(Mortality_Projection!$D$9,N($A99="Female")*101+Existing_Cohort!$B99+Existing_Cohort!AY$4-1,MATCH(AY$5, Mortality_Projection!$D$8:$BJ$8, 0)-1))</f>
        <v>4.9470927229725312</v>
      </c>
      <c r="AZ99" s="67">
        <f ca="1">AY99*(1-OFFSET(Mortality_Projection!$D$9,N($A99="Female")*101+Existing_Cohort!$B99+Existing_Cohort!AZ$4-1,MATCH(AZ$5, Mortality_Projection!$D$8:$BJ$8, 0)-1))</f>
        <v>4.9451504370892696</v>
      </c>
      <c r="BA99" s="179">
        <f ca="1">AZ99*(1-OFFSET(Mortality_Projection!$D$9,N($A99="Female")*101+Existing_Cohort!$B99+Existing_Cohort!BA$4-1,MATCH(BA$5, Mortality_Projection!$D$8:$BJ$8, 0)-1))</f>
        <v>4.9430371029845217</v>
      </c>
      <c r="BC99" s="67">
        <f t="shared" ca="1" si="24"/>
        <v>33.138213213435748</v>
      </c>
    </row>
    <row r="100" spans="1:55" x14ac:dyDescent="0.35">
      <c r="A100" s="159" t="s">
        <v>31</v>
      </c>
      <c r="B100">
        <f t="shared" si="25"/>
        <v>94</v>
      </c>
      <c r="C100" s="67">
        <f ca="1">OFFSET(HIST_CHN_Population_Males!$L$17,MATCH(Input!$D$4,HIST_CHN_Population_Males!$K$18:$K$89,0), $B100)</f>
        <v>82.483000000000004</v>
      </c>
      <c r="D100" s="67">
        <f ca="1">C100*(1-OFFSET(Mortality_Projection!$D$9,N($A100="Female")*101+Existing_Cohort!$B100+Existing_Cohort!D$4-1,MATCH(D$5, Mortality_Projection!$D$8:$BJ$8, 0)-1))</f>
        <v>59.235165089030502</v>
      </c>
      <c r="E100" s="67">
        <f ca="1">D100*(1-OFFSET(Mortality_Projection!$D$9,N($A100="Female")*101+Existing_Cohort!$B100+Existing_Cohort!E$4-1,MATCH(E$5, Mortality_Projection!$D$8:$BJ$8, 0)-1))</f>
        <v>41.340801840554853</v>
      </c>
      <c r="F100" s="67">
        <f ca="1">E100*(1-OFFSET(Mortality_Projection!$D$9,N($A100="Female")*101+Existing_Cohort!$B100+Existing_Cohort!F$4-1,MATCH(F$5, Mortality_Projection!$D$8:$BJ$8, 0)-1))</f>
        <v>27.982763392465163</v>
      </c>
      <c r="G100" s="67">
        <f ca="1">F100*(1-OFFSET(Mortality_Projection!$D$9,N($A100="Female")*101+Existing_Cohort!$B100+Existing_Cohort!G$4-1,MATCH(G$5, Mortality_Projection!$D$8:$BJ$8, 0)-1))</f>
        <v>18.335014616973886</v>
      </c>
      <c r="H100" s="67">
        <f ca="1">G100*(1-OFFSET(Mortality_Projection!$D$9,N($A100="Female")*101+Existing_Cohort!$B100+Existing_Cohort!H$4-1,MATCH(H$5, Mortality_Projection!$D$8:$BJ$8, 0)-1))</f>
        <v>11.608201916830041</v>
      </c>
      <c r="I100" s="67">
        <f ca="1">H100*(1-OFFSET(Mortality_Projection!$D$9,N($A100="Female")*101+Existing_Cohort!$B100+Existing_Cohort!I$4-1,MATCH(I$5, Mortality_Projection!$D$8:$BJ$8, 0)-1))</f>
        <v>7.089344618579287</v>
      </c>
      <c r="J100" s="67">
        <f ca="1">I100*(1-OFFSET(Mortality_Projection!$D$9,N($A100="Female")*101+Existing_Cohort!$B100+Existing_Cohort!J$4-1,MATCH(J$5, Mortality_Projection!$D$8:$BJ$8, 0)-1))</f>
        <v>4.1698541472104091</v>
      </c>
      <c r="K100" s="67">
        <f ca="1">J100*(1-OFFSET(Mortality_Projection!$D$9,N($A100="Female")*101+Existing_Cohort!$B100+Existing_Cohort!K$4-1,MATCH(K$5, Mortality_Projection!$D$8:$BJ$8, 0)-1))</f>
        <v>4.167497329770331</v>
      </c>
      <c r="L100" s="67">
        <f ca="1">K100*(1-OFFSET(Mortality_Projection!$D$9,N($A100="Female")*101+Existing_Cohort!$B100+Existing_Cohort!L$4-1,MATCH(L$5, Mortality_Projection!$D$8:$BJ$8, 0)-1))</f>
        <v>4.1657848311284278</v>
      </c>
      <c r="M100" s="67">
        <f ca="1">L100*(1-OFFSET(Mortality_Projection!$D$9,N($A100="Female")*101+Existing_Cohort!$B100+Existing_Cohort!M$4-1,MATCH(M$5, Mortality_Projection!$D$8:$BJ$8, 0)-1))</f>
        <v>4.1645343029805666</v>
      </c>
      <c r="N100" s="67">
        <f ca="1">M100*(1-OFFSET(Mortality_Projection!$D$9,N($A100="Female")*101+Existing_Cohort!$B100+Existing_Cohort!N$4-1,MATCH(N$5, Mortality_Projection!$D$8:$BJ$8, 0)-1))</f>
        <v>4.1635955532634377</v>
      </c>
      <c r="O100" s="67">
        <f ca="1">N100*(1-OFFSET(Mortality_Projection!$D$9,N($A100="Female")*101+Existing_Cohort!$B100+Existing_Cohort!O$4-1,MATCH(O$5, Mortality_Projection!$D$8:$BJ$8, 0)-1))</f>
        <v>4.1628598805336372</v>
      </c>
      <c r="P100" s="67">
        <f ca="1">O100*(1-OFFSET(Mortality_Projection!$D$9,N($A100="Female")*101+Existing_Cohort!$B100+Existing_Cohort!P$4-1,MATCH(P$5, Mortality_Projection!$D$8:$BJ$8, 0)-1))</f>
        <v>4.1622509924539788</v>
      </c>
      <c r="Q100" s="67">
        <f ca="1">P100*(1-OFFSET(Mortality_Projection!$D$9,N($A100="Female")*101+Existing_Cohort!$B100+Existing_Cohort!Q$4-1,MATCH(Q$5, Mortality_Projection!$D$8:$BJ$8, 0)-1))</f>
        <v>4.1617235343551844</v>
      </c>
      <c r="R100" s="67">
        <f ca="1">Q100*(1-OFFSET(Mortality_Projection!$D$9,N($A100="Female")*101+Existing_Cohort!$B100+Existing_Cohort!R$4-1,MATCH(R$5, Mortality_Projection!$D$8:$BJ$8, 0)-1))</f>
        <v>4.1612441941048983</v>
      </c>
      <c r="S100" s="67">
        <f ca="1">R100*(1-OFFSET(Mortality_Projection!$D$9,N($A100="Female")*101+Existing_Cohort!$B100+Existing_Cohort!S$4-1,MATCH(S$5, Mortality_Projection!$D$8:$BJ$8, 0)-1))</f>
        <v>4.1607842536381678</v>
      </c>
      <c r="T100" s="67">
        <f ca="1">S100*(1-OFFSET(Mortality_Projection!$D$9,N($A100="Female")*101+Existing_Cohort!$B100+Existing_Cohort!T$4-1,MATCH(T$5, Mortality_Projection!$D$8:$BJ$8, 0)-1))</f>
        <v>4.160319398583578</v>
      </c>
      <c r="U100" s="67">
        <f ca="1">T100*(1-OFFSET(Mortality_Projection!$D$9,N($A100="Female")*101+Existing_Cohort!$B100+Existing_Cohort!U$4-1,MATCH(U$5, Mortality_Projection!$D$8:$BJ$8, 0)-1))</f>
        <v>4.1598295353987078</v>
      </c>
      <c r="V100" s="67">
        <f ca="1">U100*(1-OFFSET(Mortality_Projection!$D$9,N($A100="Female")*101+Existing_Cohort!$B100+Existing_Cohort!V$4-1,MATCH(V$5, Mortality_Projection!$D$8:$BJ$8, 0)-1))</f>
        <v>4.1593052931885461</v>
      </c>
      <c r="W100" s="67">
        <f ca="1">V100*(1-OFFSET(Mortality_Projection!$D$9,N($A100="Female")*101+Existing_Cohort!$B100+Existing_Cohort!W$4-1,MATCH(W$5, Mortality_Projection!$D$8:$BJ$8, 0)-1))</f>
        <v>4.1587376404744507</v>
      </c>
      <c r="X100" s="67">
        <f ca="1">W100*(1-OFFSET(Mortality_Projection!$D$9,N($A100="Female")*101+Existing_Cohort!$B100+Existing_Cohort!X$4-1,MATCH(X$5, Mortality_Projection!$D$8:$BJ$8, 0)-1))</f>
        <v>4.1581211399164761</v>
      </c>
      <c r="Y100" s="67">
        <f ca="1">X100*(1-OFFSET(Mortality_Projection!$D$9,N($A100="Female")*101+Existing_Cohort!$B100+Existing_Cohort!Y$4-1,MATCH(Y$5, Mortality_Projection!$D$8:$BJ$8, 0)-1))</f>
        <v>4.1574570128530119</v>
      </c>
      <c r="Z100" s="67">
        <f ca="1">Y100*(1-OFFSET(Mortality_Projection!$D$9,N($A100="Female")*101+Existing_Cohort!$B100+Existing_Cohort!Z$4-1,MATCH(Z$5, Mortality_Projection!$D$8:$BJ$8, 0)-1))</f>
        <v>4.1567528330980332</v>
      </c>
      <c r="AA100" s="67">
        <f ca="1">Z100*(1-OFFSET(Mortality_Projection!$D$9,N($A100="Female")*101+Existing_Cohort!$B100+Existing_Cohort!AA$4-1,MATCH(AA$5, Mortality_Projection!$D$8:$BJ$8, 0)-1))</f>
        <v>4.1560159302645197</v>
      </c>
      <c r="AB100" s="67">
        <f ca="1">AA100*(1-OFFSET(Mortality_Projection!$D$9,N($A100="Female")*101+Existing_Cohort!$B100+Existing_Cohort!AB$4-1,MATCH(AB$5, Mortality_Projection!$D$8:$BJ$8, 0)-1))</f>
        <v>4.155253394655638</v>
      </c>
      <c r="AC100" s="67">
        <f ca="1">AB100*(1-OFFSET(Mortality_Projection!$D$9,N($A100="Female")*101+Existing_Cohort!$B100+Existing_Cohort!AC$4-1,MATCH(AC$5, Mortality_Projection!$D$8:$BJ$8, 0)-1))</f>
        <v>4.1544690061728184</v>
      </c>
      <c r="AD100" s="67">
        <f ca="1">AC100*(1-OFFSET(Mortality_Projection!$D$9,N($A100="Female")*101+Existing_Cohort!$B100+Existing_Cohort!AD$4-1,MATCH(AD$5, Mortality_Projection!$D$8:$BJ$8, 0)-1))</f>
        <v>4.1536725039297329</v>
      </c>
      <c r="AE100" s="67">
        <f ca="1">AD100*(1-OFFSET(Mortality_Projection!$D$9,N($A100="Female")*101+Existing_Cohort!$B100+Existing_Cohort!AE$4-1,MATCH(AE$5, Mortality_Projection!$D$8:$BJ$8, 0)-1))</f>
        <v>4.152864280578739</v>
      </c>
      <c r="AF100" s="67">
        <f ca="1">AE100*(1-OFFSET(Mortality_Projection!$D$9,N($A100="Female")*101+Existing_Cohort!$B100+Existing_Cohort!AF$4-1,MATCH(AF$5, Mortality_Projection!$D$8:$BJ$8, 0)-1))</f>
        <v>4.1520506601643277</v>
      </c>
      <c r="AG100" s="67">
        <f ca="1">AF100*(1-OFFSET(Mortality_Projection!$D$9,N($A100="Female")*101+Existing_Cohort!$B100+Existing_Cohort!AG$4-1,MATCH(AG$5, Mortality_Projection!$D$8:$BJ$8, 0)-1))</f>
        <v>4.151231880483361</v>
      </c>
      <c r="AH100" s="67">
        <f ca="1">AG100*(1-OFFSET(Mortality_Projection!$D$9,N($A100="Female")*101+Existing_Cohort!$B100+Existing_Cohort!AH$4-1,MATCH(AH$5, Mortality_Projection!$D$8:$BJ$8, 0)-1))</f>
        <v>4.1504081745085788</v>
      </c>
      <c r="AI100" s="67">
        <f ca="1">AH100*(1-OFFSET(Mortality_Projection!$D$9,N($A100="Female")*101+Existing_Cohort!$B100+Existing_Cohort!AI$4-1,MATCH(AI$5, Mortality_Projection!$D$8:$BJ$8, 0)-1))</f>
        <v>4.1495797704664632</v>
      </c>
      <c r="AJ100" s="67">
        <f ca="1">AI100*(1-OFFSET(Mortality_Projection!$D$9,N($A100="Female")*101+Existing_Cohort!$B100+Existing_Cohort!AJ$4-1,MATCH(AJ$5, Mortality_Projection!$D$8:$BJ$8, 0)-1))</f>
        <v>4.1487468919140902</v>
      </c>
      <c r="AK100" s="67">
        <f ca="1">AJ100*(1-OFFSET(Mortality_Projection!$D$9,N($A100="Female")*101+Existing_Cohort!$B100+Existing_Cohort!AK$4-1,MATCH(AK$5, Mortality_Projection!$D$8:$BJ$8, 0)-1))</f>
        <v>4.1479069580353816</v>
      </c>
      <c r="AL100" s="67">
        <f ca="1">AK100*(1-OFFSET(Mortality_Projection!$D$9,N($A100="Female")*101+Existing_Cohort!$B100+Existing_Cohort!AL$4-1,MATCH(AL$5, Mortality_Projection!$D$8:$BJ$8, 0)-1))</f>
        <v>4.1470574823366553</v>
      </c>
      <c r="AM100" s="67">
        <f ca="1">AL100*(1-OFFSET(Mortality_Projection!$D$9,N($A100="Female")*101+Existing_Cohort!$B100+Existing_Cohort!AM$4-1,MATCH(AM$5, Mortality_Projection!$D$8:$BJ$8, 0)-1))</f>
        <v>4.1461933358090439</v>
      </c>
      <c r="AN100" s="67">
        <f ca="1">AM100*(1-OFFSET(Mortality_Projection!$D$9,N($A100="Female")*101+Existing_Cohort!$B100+Existing_Cohort!AN$4-1,MATCH(AN$5, Mortality_Projection!$D$8:$BJ$8, 0)-1))</f>
        <v>4.1453095760411163</v>
      </c>
      <c r="AO100" s="67">
        <f ca="1">AN100*(1-OFFSET(Mortality_Projection!$D$9,N($A100="Female")*101+Existing_Cohort!$B100+Existing_Cohort!AO$4-1,MATCH(AO$5, Mortality_Projection!$D$8:$BJ$8, 0)-1))</f>
        <v>4.1444014429827529</v>
      </c>
      <c r="AP100" s="67">
        <f ca="1">AO100*(1-OFFSET(Mortality_Projection!$D$9,N($A100="Female")*101+Existing_Cohort!$B100+Existing_Cohort!AP$4-1,MATCH(AP$5, Mortality_Projection!$D$8:$BJ$8, 0)-1))</f>
        <v>4.1434617151573097</v>
      </c>
      <c r="AQ100" s="67">
        <f ca="1">AP100*(1-OFFSET(Mortality_Projection!$D$9,N($A100="Female")*101+Existing_Cohort!$B100+Existing_Cohort!AQ$4-1,MATCH(AQ$5, Mortality_Projection!$D$8:$BJ$8, 0)-1))</f>
        <v>4.1424860475676022</v>
      </c>
      <c r="AR100" s="67">
        <f ca="1">AQ100*(1-OFFSET(Mortality_Projection!$D$9,N($A100="Female")*101+Existing_Cohort!$B100+Existing_Cohort!AR$4-1,MATCH(AR$5, Mortality_Projection!$D$8:$BJ$8, 0)-1))</f>
        <v>4.1414625302840724</v>
      </c>
      <c r="AS100" s="67">
        <f ca="1">AR100*(1-OFFSET(Mortality_Projection!$D$9,N($A100="Female")*101+Existing_Cohort!$B100+Existing_Cohort!AS$4-1,MATCH(AS$5, Mortality_Projection!$D$8:$BJ$8, 0)-1))</f>
        <v>4.1403847893032344</v>
      </c>
      <c r="AT100" s="67">
        <f ca="1">AS100*(1-OFFSET(Mortality_Projection!$D$9,N($A100="Female")*101+Existing_Cohort!$B100+Existing_Cohort!AT$4-1,MATCH(AT$5, Mortality_Projection!$D$8:$BJ$8, 0)-1))</f>
        <v>4.1392416648259651</v>
      </c>
      <c r="AU100" s="67">
        <f ca="1">AT100*(1-OFFSET(Mortality_Projection!$D$9,N($A100="Female")*101+Existing_Cohort!$B100+Existing_Cohort!AU$4-1,MATCH(AU$5, Mortality_Projection!$D$8:$BJ$8, 0)-1))</f>
        <v>4.1380249094251305</v>
      </c>
      <c r="AV100" s="67">
        <f ca="1">AU100*(1-OFFSET(Mortality_Projection!$D$9,N($A100="Female")*101+Existing_Cohort!$B100+Existing_Cohort!AV$4-1,MATCH(AV$5, Mortality_Projection!$D$8:$BJ$8, 0)-1))</f>
        <v>4.1367216847793982</v>
      </c>
      <c r="AW100" s="67">
        <f ca="1">AV100*(1-OFFSET(Mortality_Projection!$D$9,N($A100="Female")*101+Existing_Cohort!$B100+Existing_Cohort!AW$4-1,MATCH(AW$5, Mortality_Projection!$D$8:$BJ$8, 0)-1))</f>
        <v>4.1353196489769166</v>
      </c>
      <c r="AX100" s="67">
        <f ca="1">AW100*(1-OFFSET(Mortality_Projection!$D$9,N($A100="Female")*101+Existing_Cohort!$B100+Existing_Cohort!AX$4-1,MATCH(AX$5, Mortality_Projection!$D$8:$BJ$8, 0)-1))</f>
        <v>4.1338045461596407</v>
      </c>
      <c r="AY100" s="67">
        <f ca="1">AX100*(1-OFFSET(Mortality_Projection!$D$9,N($A100="Female")*101+Existing_Cohort!$B100+Existing_Cohort!AY$4-1,MATCH(AY$5, Mortality_Projection!$D$8:$BJ$8, 0)-1))</f>
        <v>4.1321626852306208</v>
      </c>
      <c r="AZ100" s="67">
        <f ca="1">AY100*(1-OFFSET(Mortality_Projection!$D$9,N($A100="Female")*101+Existing_Cohort!$B100+Existing_Cohort!AZ$4-1,MATCH(AZ$5, Mortality_Projection!$D$8:$BJ$8, 0)-1))</f>
        <v>4.1303762412927298</v>
      </c>
      <c r="BA100" s="179">
        <f ca="1">AZ100*(1-OFFSET(Mortality_Projection!$D$9,N($A100="Female")*101+Existing_Cohort!$B100+Existing_Cohort!BA$4-1,MATCH(BA$5, Mortality_Projection!$D$8:$BJ$8, 0)-1))</f>
        <v>4.1284281052014613</v>
      </c>
      <c r="BC100" s="67">
        <f t="shared" ca="1" si="24"/>
        <v>23.247834910969502</v>
      </c>
    </row>
    <row r="101" spans="1:55" x14ac:dyDescent="0.35">
      <c r="A101" s="159" t="s">
        <v>31</v>
      </c>
      <c r="B101">
        <f t="shared" si="25"/>
        <v>95</v>
      </c>
      <c r="C101" s="67">
        <f ca="1">OFFSET(HIST_CHN_Population_Males!$L$17,MATCH(Input!$D$4,HIST_CHN_Population_Males!$K$18:$K$89,0), $B101)</f>
        <v>52.445999999999998</v>
      </c>
      <c r="D101" s="67">
        <f ca="1">C101*(1-OFFSET(Mortality_Projection!$D$9,N($A101="Female")*101+Existing_Cohort!$B101+Existing_Cohort!D$4-1,MATCH(D$5, Mortality_Projection!$D$8:$BJ$8, 0)-1))</f>
        <v>36.418258001639998</v>
      </c>
      <c r="E101" s="67">
        <f ca="1">D101*(1-OFFSET(Mortality_Projection!$D$9,N($A101="Female")*101+Existing_Cohort!$B101+Existing_Cohort!E$4-1,MATCH(E$5, Mortality_Projection!$D$8:$BJ$8, 0)-1))</f>
        <v>24.513891532609318</v>
      </c>
      <c r="F101" s="67">
        <f ca="1">E101*(1-OFFSET(Mortality_Projection!$D$9,N($A101="Female")*101+Existing_Cohort!$B101+Existing_Cohort!F$4-1,MATCH(F$5, Mortality_Projection!$D$8:$BJ$8, 0)-1))</f>
        <v>15.963795902483316</v>
      </c>
      <c r="G101" s="67">
        <f ca="1">F101*(1-OFFSET(Mortality_Projection!$D$9,N($A101="Female")*101+Existing_Cohort!$B101+Existing_Cohort!G$4-1,MATCH(G$5, Mortality_Projection!$D$8:$BJ$8, 0)-1))</f>
        <v>10.038806635546599</v>
      </c>
      <c r="H101" s="67">
        <f ca="1">G101*(1-OFFSET(Mortality_Projection!$D$9,N($A101="Female")*101+Existing_Cohort!$B101+Existing_Cohort!H$4-1,MATCH(H$5, Mortality_Projection!$D$8:$BJ$8, 0)-1))</f>
        <v>6.0854218319652995</v>
      </c>
      <c r="I101" s="67">
        <f ca="1">H101*(1-OFFSET(Mortality_Projection!$D$9,N($A101="Female")*101+Existing_Cohort!$B101+Existing_Cohort!I$4-1,MATCH(I$5, Mortality_Projection!$D$8:$BJ$8, 0)-1))</f>
        <v>3.5502057070944768</v>
      </c>
      <c r="J101" s="67">
        <f ca="1">I101*(1-OFFSET(Mortality_Projection!$D$9,N($A101="Female")*101+Existing_Cohort!$B101+Existing_Cohort!J$4-1,MATCH(J$5, Mortality_Projection!$D$8:$BJ$8, 0)-1))</f>
        <v>3.5481757730706942</v>
      </c>
      <c r="K101" s="67">
        <f ca="1">J101*(1-OFFSET(Mortality_Projection!$D$9,N($A101="Female")*101+Existing_Cohort!$B101+Existing_Cohort!K$4-1,MATCH(K$5, Mortality_Projection!$D$8:$BJ$8, 0)-1))</f>
        <v>3.546700802490101</v>
      </c>
      <c r="L101" s="67">
        <f ca="1">K101*(1-OFFSET(Mortality_Projection!$D$9,N($A101="Female")*101+Existing_Cohort!$B101+Existing_Cohort!L$4-1,MATCH(L$5, Mortality_Projection!$D$8:$BJ$8, 0)-1))</f>
        <v>3.5456237310332885</v>
      </c>
      <c r="M101" s="67">
        <f ca="1">L101*(1-OFFSET(Mortality_Projection!$D$9,N($A101="Female")*101+Existing_Cohort!$B101+Existing_Cohort!M$4-1,MATCH(M$5, Mortality_Projection!$D$8:$BJ$8, 0)-1))</f>
        <v>3.5448151950599383</v>
      </c>
      <c r="N101" s="67">
        <f ca="1">M101*(1-OFFSET(Mortality_Projection!$D$9,N($A101="Female")*101+Existing_Cohort!$B101+Existing_Cohort!N$4-1,MATCH(N$5, Mortality_Projection!$D$8:$BJ$8, 0)-1))</f>
        <v>3.5441815689766698</v>
      </c>
      <c r="O101" s="67">
        <f ca="1">N101*(1-OFFSET(Mortality_Projection!$D$9,N($A101="Female")*101+Existing_Cohort!$B101+Existing_Cohort!O$4-1,MATCH(O$5, Mortality_Projection!$D$8:$BJ$8, 0)-1))</f>
        <v>3.5436571420674867</v>
      </c>
      <c r="P101" s="67">
        <f ca="1">O101*(1-OFFSET(Mortality_Projection!$D$9,N($A101="Female")*101+Existing_Cohort!$B101+Existing_Cohort!P$4-1,MATCH(P$5, Mortality_Projection!$D$8:$BJ$8, 0)-1))</f>
        <v>3.5432028504514226</v>
      </c>
      <c r="Q101" s="67">
        <f ca="1">P101*(1-OFFSET(Mortality_Projection!$D$9,N($A101="Female")*101+Existing_Cohort!$B101+Existing_Cohort!Q$4-1,MATCH(Q$5, Mortality_Projection!$D$8:$BJ$8, 0)-1))</f>
        <v>3.5427900026131507</v>
      </c>
      <c r="R101" s="67">
        <f ca="1">Q101*(1-OFFSET(Mortality_Projection!$D$9,N($A101="Female")*101+Existing_Cohort!$B101+Existing_Cohort!R$4-1,MATCH(R$5, Mortality_Projection!$D$8:$BJ$8, 0)-1))</f>
        <v>3.5423938640188184</v>
      </c>
      <c r="S101" s="67">
        <f ca="1">R101*(1-OFFSET(Mortality_Projection!$D$9,N($A101="Female")*101+Existing_Cohort!$B101+Existing_Cohort!S$4-1,MATCH(S$5, Mortality_Projection!$D$8:$BJ$8, 0)-1))</f>
        <v>3.5419934930917161</v>
      </c>
      <c r="T101" s="67">
        <f ca="1">S101*(1-OFFSET(Mortality_Projection!$D$9,N($A101="Female")*101+Existing_Cohort!$B101+Existing_Cohort!T$4-1,MATCH(T$5, Mortality_Projection!$D$8:$BJ$8, 0)-1))</f>
        <v>3.5415715836801769</v>
      </c>
      <c r="U101" s="67">
        <f ca="1">T101*(1-OFFSET(Mortality_Projection!$D$9,N($A101="Female")*101+Existing_Cohort!$B101+Existing_Cohort!U$4-1,MATCH(U$5, Mortality_Projection!$D$8:$BJ$8, 0)-1))</f>
        <v>3.5411200649169703</v>
      </c>
      <c r="V101" s="67">
        <f ca="1">U101*(1-OFFSET(Mortality_Projection!$D$9,N($A101="Female")*101+Existing_Cohort!$B101+Existing_Cohort!V$4-1,MATCH(V$5, Mortality_Projection!$D$8:$BJ$8, 0)-1))</f>
        <v>3.5406311583188335</v>
      </c>
      <c r="W101" s="67">
        <f ca="1">V101*(1-OFFSET(Mortality_Projection!$D$9,N($A101="Female")*101+Existing_Cohort!$B101+Existing_Cohort!W$4-1,MATCH(W$5, Mortality_Projection!$D$8:$BJ$8, 0)-1))</f>
        <v>3.5401001810074733</v>
      </c>
      <c r="X101" s="67">
        <f ca="1">W101*(1-OFFSET(Mortality_Projection!$D$9,N($A101="Female")*101+Existing_Cohort!$B101+Existing_Cohort!X$4-1,MATCH(X$5, Mortality_Projection!$D$8:$BJ$8, 0)-1))</f>
        <v>3.5395281851029363</v>
      </c>
      <c r="Y101" s="67">
        <f ca="1">X101*(1-OFFSET(Mortality_Projection!$D$9,N($A101="Female")*101+Existing_Cohort!$B101+Existing_Cohort!Y$4-1,MATCH(Y$5, Mortality_Projection!$D$8:$BJ$8, 0)-1))</f>
        <v>3.5389216939515977</v>
      </c>
      <c r="Z101" s="67">
        <f ca="1">Y101*(1-OFFSET(Mortality_Projection!$D$9,N($A101="Female")*101+Existing_Cohort!$B101+Existing_Cohort!Z$4-1,MATCH(Z$5, Mortality_Projection!$D$8:$BJ$8, 0)-1))</f>
        <v>3.5382870205405172</v>
      </c>
      <c r="AA101" s="67">
        <f ca="1">Z101*(1-OFFSET(Mortality_Projection!$D$9,N($A101="Female")*101+Existing_Cohort!$B101+Existing_Cohort!AA$4-1,MATCH(AA$5, Mortality_Projection!$D$8:$BJ$8, 0)-1))</f>
        <v>3.5376302717052011</v>
      </c>
      <c r="AB101" s="67">
        <f ca="1">AA101*(1-OFFSET(Mortality_Projection!$D$9,N($A101="Female")*101+Existing_Cohort!$B101+Existing_Cohort!AB$4-1,MATCH(AB$5, Mortality_Projection!$D$8:$BJ$8, 0)-1))</f>
        <v>3.5369547030934201</v>
      </c>
      <c r="AC101" s="67">
        <f ca="1">AB101*(1-OFFSET(Mortality_Projection!$D$9,N($A101="Female")*101+Existing_Cohort!$B101+Existing_Cohort!AC$4-1,MATCH(AC$5, Mortality_Projection!$D$8:$BJ$8, 0)-1))</f>
        <v>3.5362687027957445</v>
      </c>
      <c r="AD101" s="67">
        <f ca="1">AC101*(1-OFFSET(Mortality_Projection!$D$9,N($A101="Female")*101+Existing_Cohort!$B101+Existing_Cohort!AD$4-1,MATCH(AD$5, Mortality_Projection!$D$8:$BJ$8, 0)-1))</f>
        <v>3.5355726090592965</v>
      </c>
      <c r="AE101" s="67">
        <f ca="1">AD101*(1-OFFSET(Mortality_Projection!$D$9,N($A101="Female")*101+Existing_Cohort!$B101+Existing_Cohort!AE$4-1,MATCH(AE$5, Mortality_Projection!$D$8:$BJ$8, 0)-1))</f>
        <v>3.5348718686126026</v>
      </c>
      <c r="AF101" s="67">
        <f ca="1">AE101*(1-OFFSET(Mortality_Projection!$D$9,N($A101="Female")*101+Existing_Cohort!$B101+Existing_Cohort!AF$4-1,MATCH(AF$5, Mortality_Projection!$D$8:$BJ$8, 0)-1))</f>
        <v>3.534166686292652</v>
      </c>
      <c r="AG101" s="67">
        <f ca="1">AF101*(1-OFFSET(Mortality_Projection!$D$9,N($A101="Female")*101+Existing_Cohort!$B101+Existing_Cohort!AG$4-1,MATCH(AG$5, Mortality_Projection!$D$8:$BJ$8, 0)-1))</f>
        <v>3.5334572627799585</v>
      </c>
      <c r="AH101" s="67">
        <f ca="1">AG101*(1-OFFSET(Mortality_Projection!$D$9,N($A101="Female")*101+Existing_Cohort!$B101+Existing_Cohort!AH$4-1,MATCH(AH$5, Mortality_Projection!$D$8:$BJ$8, 0)-1))</f>
        <v>3.5327437946656421</v>
      </c>
      <c r="AI101" s="67">
        <f ca="1">AH101*(1-OFFSET(Mortality_Projection!$D$9,N($A101="Female")*101+Existing_Cohort!$B101+Existing_Cohort!AI$4-1,MATCH(AI$5, Mortality_Projection!$D$8:$BJ$8, 0)-1))</f>
        <v>3.5320264745176346</v>
      </c>
      <c r="AJ101" s="67">
        <f ca="1">AI101*(1-OFFSET(Mortality_Projection!$D$9,N($A101="Female")*101+Existing_Cohort!$B101+Existing_Cohort!AJ$4-1,MATCH(AJ$5, Mortality_Projection!$D$8:$BJ$8, 0)-1))</f>
        <v>3.5313030796297324</v>
      </c>
      <c r="AK101" s="67">
        <f ca="1">AJ101*(1-OFFSET(Mortality_Projection!$D$9,N($A101="Female")*101+Existing_Cohort!$B101+Existing_Cohort!AK$4-1,MATCH(AK$5, Mortality_Projection!$D$8:$BJ$8, 0)-1))</f>
        <v>3.5305714685520249</v>
      </c>
      <c r="AL101" s="67">
        <f ca="1">AK101*(1-OFFSET(Mortality_Projection!$D$9,N($A101="Female")*101+Existing_Cohort!$B101+Existing_Cohort!AL$4-1,MATCH(AL$5, Mortality_Projection!$D$8:$BJ$8, 0)-1))</f>
        <v>3.5298272239942285</v>
      </c>
      <c r="AM101" s="67">
        <f ca="1">AL101*(1-OFFSET(Mortality_Projection!$D$9,N($A101="Female")*101+Existing_Cohort!$B101+Existing_Cohort!AM$4-1,MATCH(AM$5, Mortality_Projection!$D$8:$BJ$8, 0)-1))</f>
        <v>3.5290660894159438</v>
      </c>
      <c r="AN101" s="67">
        <f ca="1">AM101*(1-OFFSET(Mortality_Projection!$D$9,N($A101="Female")*101+Existing_Cohort!$B101+Existing_Cohort!AN$4-1,MATCH(AN$5, Mortality_Projection!$D$8:$BJ$8, 0)-1))</f>
        <v>3.5282839653782818</v>
      </c>
      <c r="AO101" s="67">
        <f ca="1">AN101*(1-OFFSET(Mortality_Projection!$D$9,N($A101="Female")*101+Existing_Cohort!$B101+Existing_Cohort!AO$4-1,MATCH(AO$5, Mortality_Projection!$D$8:$BJ$8, 0)-1))</f>
        <v>3.5274746326040489</v>
      </c>
      <c r="AP101" s="67">
        <f ca="1">AO101*(1-OFFSET(Mortality_Projection!$D$9,N($A101="Female")*101+Existing_Cohort!$B101+Existing_Cohort!AP$4-1,MATCH(AP$5, Mortality_Projection!$D$8:$BJ$8, 0)-1))</f>
        <v>3.5266343492238521</v>
      </c>
      <c r="AQ101" s="67">
        <f ca="1">AP101*(1-OFFSET(Mortality_Projection!$D$9,N($A101="Female")*101+Existing_Cohort!$B101+Existing_Cohort!AQ$4-1,MATCH(AQ$5, Mortality_Projection!$D$8:$BJ$8, 0)-1))</f>
        <v>3.5257528582168915</v>
      </c>
      <c r="AR101" s="67">
        <f ca="1">AQ101*(1-OFFSET(Mortality_Projection!$D$9,N($A101="Female")*101+Existing_Cohort!$B101+Existing_Cohort!AR$4-1,MATCH(AR$5, Mortality_Projection!$D$8:$BJ$8, 0)-1))</f>
        <v>3.5248246704214639</v>
      </c>
      <c r="AS101" s="67">
        <f ca="1">AR101*(1-OFFSET(Mortality_Projection!$D$9,N($A101="Female")*101+Existing_Cohort!$B101+Existing_Cohort!AS$4-1,MATCH(AS$5, Mortality_Projection!$D$8:$BJ$8, 0)-1))</f>
        <v>3.5238401750796147</v>
      </c>
      <c r="AT101" s="67">
        <f ca="1">AS101*(1-OFFSET(Mortality_Projection!$D$9,N($A101="Female")*101+Existing_Cohort!$B101+Existing_Cohort!AT$4-1,MATCH(AT$5, Mortality_Projection!$D$8:$BJ$8, 0)-1))</f>
        <v>3.5227922697994458</v>
      </c>
      <c r="AU101" s="67">
        <f ca="1">AT101*(1-OFFSET(Mortality_Projection!$D$9,N($A101="Female")*101+Existing_Cohort!$B101+Existing_Cohort!AU$4-1,MATCH(AU$5, Mortality_Projection!$D$8:$BJ$8, 0)-1))</f>
        <v>3.5216698985201424</v>
      </c>
      <c r="AV101" s="67">
        <f ca="1">AU101*(1-OFFSET(Mortality_Projection!$D$9,N($A101="Female")*101+Existing_Cohort!$B101+Existing_Cohort!AV$4-1,MATCH(AV$5, Mortality_Projection!$D$8:$BJ$8, 0)-1))</f>
        <v>3.5204624329039755</v>
      </c>
      <c r="AW101" s="67">
        <f ca="1">AV101*(1-OFFSET(Mortality_Projection!$D$9,N($A101="Female")*101+Existing_Cohort!$B101+Existing_Cohort!AW$4-1,MATCH(AW$5, Mortality_Projection!$D$8:$BJ$8, 0)-1))</f>
        <v>3.5191575965098396</v>
      </c>
      <c r="AX101" s="67">
        <f ca="1">AW101*(1-OFFSET(Mortality_Projection!$D$9,N($A101="Female")*101+Existing_Cohort!$B101+Existing_Cohort!AX$4-1,MATCH(AX$5, Mortality_Projection!$D$8:$BJ$8, 0)-1))</f>
        <v>3.517743599561959</v>
      </c>
      <c r="AY101" s="67">
        <f ca="1">AX101*(1-OFFSET(Mortality_Projection!$D$9,N($A101="Female")*101+Existing_Cohort!$B101+Existing_Cohort!AY$4-1,MATCH(AY$5, Mortality_Projection!$D$8:$BJ$8, 0)-1))</f>
        <v>3.5162050925212904</v>
      </c>
      <c r="AZ101" s="67">
        <f ca="1">AY101*(1-OFFSET(Mortality_Projection!$D$9,N($A101="Female")*101+Existing_Cohort!$B101+Existing_Cohort!AZ$4-1,MATCH(AZ$5, Mortality_Projection!$D$8:$BJ$8, 0)-1))</f>
        <v>3.5145273426923187</v>
      </c>
      <c r="BA101" s="179">
        <f ca="1">AZ101*(1-OFFSET(Mortality_Projection!$D$9,N($A101="Female")*101+Existing_Cohort!$B101+Existing_Cohort!BA$4-1,MATCH(BA$5, Mortality_Projection!$D$8:$BJ$8, 0)-1))</f>
        <v>3.5126962247297566</v>
      </c>
      <c r="BC101" s="67">
        <f t="shared" ca="1" si="24"/>
        <v>16.02774199836</v>
      </c>
    </row>
    <row r="102" spans="1:55" x14ac:dyDescent="0.35">
      <c r="A102" s="159" t="s">
        <v>31</v>
      </c>
      <c r="B102">
        <f t="shared" si="25"/>
        <v>96</v>
      </c>
      <c r="C102" s="67">
        <f ca="1">OFFSET(HIST_CHN_Population_Males!$L$17,MATCH(Input!$D$4,HIST_CHN_Population_Males!$K$18:$K$89,0), $B102)</f>
        <v>32.176000000000002</v>
      </c>
      <c r="D102" s="67">
        <f ca="1">C102*(1-OFFSET(Mortality_Projection!$D$9,N($A102="Female")*101+Existing_Cohort!$B102+Existing_Cohort!D$4-1,MATCH(D$5, Mortality_Projection!$D$8:$BJ$8, 0)-1))</f>
        <v>21.535978654695999</v>
      </c>
      <c r="E102" s="67">
        <f ca="1">D102*(1-OFFSET(Mortality_Projection!$D$9,N($A102="Female")*101+Existing_Cohort!$B102+Existing_Cohort!E$4-1,MATCH(E$5, Mortality_Projection!$D$8:$BJ$8, 0)-1))</f>
        <v>13.937150021616596</v>
      </c>
      <c r="F102" s="67">
        <f ca="1">E102*(1-OFFSET(Mortality_Projection!$D$9,N($A102="Female")*101+Existing_Cohort!$B102+Existing_Cohort!F$4-1,MATCH(F$5, Mortality_Projection!$D$8:$BJ$8, 0)-1))</f>
        <v>8.7041745087660978</v>
      </c>
      <c r="G102" s="67">
        <f ca="1">F102*(1-OFFSET(Mortality_Projection!$D$9,N($A102="Female")*101+Existing_Cohort!$B102+Existing_Cohort!G$4-1,MATCH(G$5, Mortality_Projection!$D$8:$BJ$8, 0)-1))</f>
        <v>5.2365032779574827</v>
      </c>
      <c r="H102" s="67">
        <f ca="1">G102*(1-OFFSET(Mortality_Projection!$D$9,N($A102="Female")*101+Existing_Cohort!$B102+Existing_Cohort!H$4-1,MATCH(H$5, Mortality_Projection!$D$8:$BJ$8, 0)-1))</f>
        <v>3.0295710013758272</v>
      </c>
      <c r="I102" s="67">
        <f ca="1">H102*(1-OFFSET(Mortality_Projection!$D$9,N($A102="Female")*101+Existing_Cohort!$B102+Existing_Cohort!I$4-1,MATCH(I$5, Mortality_Projection!$D$8:$BJ$8, 0)-1))</f>
        <v>3.0278186029010041</v>
      </c>
      <c r="J102" s="67">
        <f ca="1">I102*(1-OFFSET(Mortality_Projection!$D$9,N($A102="Female")*101+Existing_Cohort!$B102+Existing_Cohort!J$4-1,MATCH(J$5, Mortality_Projection!$D$8:$BJ$8, 0)-1))</f>
        <v>3.0265453009305148</v>
      </c>
      <c r="K102" s="67">
        <f ca="1">J102*(1-OFFSET(Mortality_Projection!$D$9,N($A102="Female")*101+Existing_Cohort!$B102+Existing_Cohort!K$4-1,MATCH(K$5, Mortality_Projection!$D$8:$BJ$8, 0)-1))</f>
        <v>3.0256154989458977</v>
      </c>
      <c r="L102" s="67">
        <f ca="1">K102*(1-OFFSET(Mortality_Projection!$D$9,N($A102="Female")*101+Existing_Cohort!$B102+Existing_Cohort!L$4-1,MATCH(L$5, Mortality_Projection!$D$8:$BJ$8, 0)-1))</f>
        <v>3.0249175176828382</v>
      </c>
      <c r="M102" s="67">
        <f ca="1">L102*(1-OFFSET(Mortality_Projection!$D$9,N($A102="Female")*101+Existing_Cohort!$B102+Existing_Cohort!M$4-1,MATCH(M$5, Mortality_Projection!$D$8:$BJ$8, 0)-1))</f>
        <v>3.0243705315561495</v>
      </c>
      <c r="N102" s="67">
        <f ca="1">M102*(1-OFFSET(Mortality_Projection!$D$9,N($A102="Female")*101+Existing_Cohort!$B102+Existing_Cohort!N$4-1,MATCH(N$5, Mortality_Projection!$D$8:$BJ$8, 0)-1))</f>
        <v>3.0239178140075231</v>
      </c>
      <c r="O102" s="67">
        <f ca="1">N102*(1-OFFSET(Mortality_Projection!$D$9,N($A102="Female")*101+Existing_Cohort!$B102+Existing_Cohort!O$4-1,MATCH(O$5, Mortality_Projection!$D$8:$BJ$8, 0)-1))</f>
        <v>3.0235256422308798</v>
      </c>
      <c r="P102" s="67">
        <f ca="1">O102*(1-OFFSET(Mortality_Projection!$D$9,N($A102="Female")*101+Existing_Cohort!$B102+Existing_Cohort!P$4-1,MATCH(P$5, Mortality_Projection!$D$8:$BJ$8, 0)-1))</f>
        <v>3.0231692477411114</v>
      </c>
      <c r="Q102" s="67">
        <f ca="1">P102*(1-OFFSET(Mortality_Projection!$D$9,N($A102="Female")*101+Existing_Cohort!$B102+Existing_Cohort!Q$4-1,MATCH(Q$5, Mortality_Projection!$D$8:$BJ$8, 0)-1))</f>
        <v>3.0228272781152206</v>
      </c>
      <c r="R102" s="67">
        <f ca="1">Q102*(1-OFFSET(Mortality_Projection!$D$9,N($A102="Female")*101+Existing_Cohort!$B102+Existing_Cohort!R$4-1,MATCH(R$5, Mortality_Projection!$D$8:$BJ$8, 0)-1))</f>
        <v>3.0224816553458314</v>
      </c>
      <c r="S102" s="67">
        <f ca="1">R102*(1-OFFSET(Mortality_Projection!$D$9,N($A102="Female")*101+Existing_Cohort!$B102+Existing_Cohort!S$4-1,MATCH(S$5, Mortality_Projection!$D$8:$BJ$8, 0)-1))</f>
        <v>3.0221174398206347</v>
      </c>
      <c r="T102" s="67">
        <f ca="1">S102*(1-OFFSET(Mortality_Projection!$D$9,N($A102="Female")*101+Existing_Cohort!$B102+Existing_Cohort!T$4-1,MATCH(T$5, Mortality_Projection!$D$8:$BJ$8, 0)-1))</f>
        <v>3.0217276644066202</v>
      </c>
      <c r="U102" s="67">
        <f ca="1">T102*(1-OFFSET(Mortality_Projection!$D$9,N($A102="Female")*101+Existing_Cohort!$B102+Existing_Cohort!U$4-1,MATCH(U$5, Mortality_Projection!$D$8:$BJ$8, 0)-1))</f>
        <v>3.02130561441767</v>
      </c>
      <c r="V102" s="67">
        <f ca="1">U102*(1-OFFSET(Mortality_Projection!$D$9,N($A102="Female")*101+Existing_Cohort!$B102+Existing_Cohort!V$4-1,MATCH(V$5, Mortality_Projection!$D$8:$BJ$8, 0)-1))</f>
        <v>3.0208472475041463</v>
      </c>
      <c r="W102" s="67">
        <f ca="1">V102*(1-OFFSET(Mortality_Projection!$D$9,N($A102="Female")*101+Existing_Cohort!$B102+Existing_Cohort!W$4-1,MATCH(W$5, Mortality_Projection!$D$8:$BJ$8, 0)-1))</f>
        <v>3.0203534720937761</v>
      </c>
      <c r="X102" s="67">
        <f ca="1">W102*(1-OFFSET(Mortality_Projection!$D$9,N($A102="Female")*101+Existing_Cohort!$B102+Existing_Cohort!X$4-1,MATCH(X$5, Mortality_Projection!$D$8:$BJ$8, 0)-1))</f>
        <v>3.0198299196491791</v>
      </c>
      <c r="Y102" s="67">
        <f ca="1">X102*(1-OFFSET(Mortality_Projection!$D$9,N($A102="Female")*101+Existing_Cohort!$B102+Existing_Cohort!Y$4-1,MATCH(Y$5, Mortality_Projection!$D$8:$BJ$8, 0)-1))</f>
        <v>3.0192820400096165</v>
      </c>
      <c r="Z102" s="67">
        <f ca="1">Y102*(1-OFFSET(Mortality_Projection!$D$9,N($A102="Female")*101+Existing_Cohort!$B102+Existing_Cohort!Z$4-1,MATCH(Z$5, Mortality_Projection!$D$8:$BJ$8, 0)-1))</f>
        <v>3.0187151050190728</v>
      </c>
      <c r="AA102" s="67">
        <f ca="1">Z102*(1-OFFSET(Mortality_Projection!$D$9,N($A102="Female")*101+Existing_Cohort!$B102+Existing_Cohort!AA$4-1,MATCH(AA$5, Mortality_Projection!$D$8:$BJ$8, 0)-1))</f>
        <v>3.0181319252146555</v>
      </c>
      <c r="AB102" s="67">
        <f ca="1">AA102*(1-OFFSET(Mortality_Projection!$D$9,N($A102="Female")*101+Existing_Cohort!$B102+Existing_Cohort!AB$4-1,MATCH(AB$5, Mortality_Projection!$D$8:$BJ$8, 0)-1))</f>
        <v>3.0175397416473899</v>
      </c>
      <c r="AC102" s="67">
        <f ca="1">AB102*(1-OFFSET(Mortality_Projection!$D$9,N($A102="Female")*101+Existing_Cohort!$B102+Existing_Cohort!AC$4-1,MATCH(AC$5, Mortality_Projection!$D$8:$BJ$8, 0)-1))</f>
        <v>3.0169388463663021</v>
      </c>
      <c r="AD102" s="67">
        <f ca="1">AC102*(1-OFFSET(Mortality_Projection!$D$9,N($A102="Female")*101+Existing_Cohort!$B102+Existing_Cohort!AD$4-1,MATCH(AD$5, Mortality_Projection!$D$8:$BJ$8, 0)-1))</f>
        <v>3.0163339412491084</v>
      </c>
      <c r="AE102" s="67">
        <f ca="1">AD102*(1-OFFSET(Mortality_Projection!$D$9,N($A102="Female")*101+Existing_Cohort!$B102+Existing_Cohort!AE$4-1,MATCH(AE$5, Mortality_Projection!$D$8:$BJ$8, 0)-1))</f>
        <v>3.0157252031462405</v>
      </c>
      <c r="AF102" s="67">
        <f ca="1">AE102*(1-OFFSET(Mortality_Projection!$D$9,N($A102="Female")*101+Existing_Cohort!$B102+Existing_Cohort!AF$4-1,MATCH(AF$5, Mortality_Projection!$D$8:$BJ$8, 0)-1))</f>
        <v>3.0151128053186738</v>
      </c>
      <c r="AG102" s="67">
        <f ca="1">AF102*(1-OFFSET(Mortality_Projection!$D$9,N($A102="Female")*101+Existing_Cohort!$B102+Existing_Cohort!AG$4-1,MATCH(AG$5, Mortality_Projection!$D$8:$BJ$8, 0)-1))</f>
        <v>3.0144969174958485</v>
      </c>
      <c r="AH102" s="67">
        <f ca="1">AG102*(1-OFFSET(Mortality_Projection!$D$9,N($A102="Female")*101+Existing_Cohort!$B102+Existing_Cohort!AH$4-1,MATCH(AH$5, Mortality_Projection!$D$8:$BJ$8, 0)-1))</f>
        <v>3.0138777059328397</v>
      </c>
      <c r="AI102" s="67">
        <f ca="1">AH102*(1-OFFSET(Mortality_Projection!$D$9,N($A102="Female")*101+Existing_Cohort!$B102+Existing_Cohort!AI$4-1,MATCH(AI$5, Mortality_Projection!$D$8:$BJ$8, 0)-1))</f>
        <v>3.0132532519535169</v>
      </c>
      <c r="AJ102" s="67">
        <f ca="1">AI102*(1-OFFSET(Mortality_Projection!$D$9,N($A102="Female")*101+Existing_Cohort!$B102+Existing_Cohort!AJ$4-1,MATCH(AJ$5, Mortality_Projection!$D$8:$BJ$8, 0)-1))</f>
        <v>3.0126217070426446</v>
      </c>
      <c r="AK102" s="67">
        <f ca="1">AJ102*(1-OFFSET(Mortality_Projection!$D$9,N($A102="Female")*101+Existing_Cohort!$B102+Existing_Cohort!AK$4-1,MATCH(AK$5, Mortality_Projection!$D$8:$BJ$8, 0)-1))</f>
        <v>3.0119792581457907</v>
      </c>
      <c r="AL102" s="67">
        <f ca="1">AK102*(1-OFFSET(Mortality_Projection!$D$9,N($A102="Female")*101+Existing_Cohort!$B102+Existing_Cohort!AL$4-1,MATCH(AL$5, Mortality_Projection!$D$8:$BJ$8, 0)-1))</f>
        <v>3.011322231009212</v>
      </c>
      <c r="AM102" s="67">
        <f ca="1">AL102*(1-OFFSET(Mortality_Projection!$D$9,N($A102="Female")*101+Existing_Cohort!$B102+Existing_Cohort!AM$4-1,MATCH(AM$5, Mortality_Projection!$D$8:$BJ$8, 0)-1))</f>
        <v>3.0106470870304829</v>
      </c>
      <c r="AN102" s="67">
        <f ca="1">AM102*(1-OFFSET(Mortality_Projection!$D$9,N($A102="Female")*101+Existing_Cohort!$B102+Existing_Cohort!AN$4-1,MATCH(AN$5, Mortality_Projection!$D$8:$BJ$8, 0)-1))</f>
        <v>3.0099484577672828</v>
      </c>
      <c r="AO102" s="67">
        <f ca="1">AN102*(1-OFFSET(Mortality_Projection!$D$9,N($A102="Female")*101+Existing_Cohort!$B102+Existing_Cohort!AO$4-1,MATCH(AO$5, Mortality_Projection!$D$8:$BJ$8, 0)-1))</f>
        <v>3.0092231133718501</v>
      </c>
      <c r="AP102" s="67">
        <f ca="1">AO102*(1-OFFSET(Mortality_Projection!$D$9,N($A102="Female")*101+Existing_Cohort!$B102+Existing_Cohort!AP$4-1,MATCH(AP$5, Mortality_Projection!$D$8:$BJ$8, 0)-1))</f>
        <v>3.0084622000844461</v>
      </c>
      <c r="AQ102" s="67">
        <f ca="1">AP102*(1-OFFSET(Mortality_Projection!$D$9,N($A102="Female")*101+Existing_Cohort!$B102+Existing_Cohort!AQ$4-1,MATCH(AQ$5, Mortality_Projection!$D$8:$BJ$8, 0)-1))</f>
        <v>3.0076609799166882</v>
      </c>
      <c r="AR102" s="67">
        <f ca="1">AQ102*(1-OFFSET(Mortality_Projection!$D$9,N($A102="Female")*101+Existing_Cohort!$B102+Existing_Cohort!AR$4-1,MATCH(AR$5, Mortality_Projection!$D$8:$BJ$8, 0)-1))</f>
        <v>3.0068111571649245</v>
      </c>
      <c r="AS102" s="67">
        <f ca="1">AR102*(1-OFFSET(Mortality_Projection!$D$9,N($A102="Female")*101+Existing_Cohort!$B102+Existing_Cohort!AS$4-1,MATCH(AS$5, Mortality_Projection!$D$8:$BJ$8, 0)-1))</f>
        <v>3.005906601484003</v>
      </c>
      <c r="AT102" s="67">
        <f ca="1">AS102*(1-OFFSET(Mortality_Projection!$D$9,N($A102="Female")*101+Existing_Cohort!$B102+Existing_Cohort!AT$4-1,MATCH(AT$5, Mortality_Projection!$D$8:$BJ$8, 0)-1))</f>
        <v>3.0049377698323201</v>
      </c>
      <c r="AU102" s="67">
        <f ca="1">AT102*(1-OFFSET(Mortality_Projection!$D$9,N($A102="Female")*101+Existing_Cohort!$B102+Existing_Cohort!AU$4-1,MATCH(AU$5, Mortality_Projection!$D$8:$BJ$8, 0)-1))</f>
        <v>3.003895488555699</v>
      </c>
      <c r="AV102" s="67">
        <f ca="1">AU102*(1-OFFSET(Mortality_Projection!$D$9,N($A102="Female")*101+Existing_Cohort!$B102+Existing_Cohort!AV$4-1,MATCH(AV$5, Mortality_Projection!$D$8:$BJ$8, 0)-1))</f>
        <v>3.0027691615632492</v>
      </c>
      <c r="AW102" s="67">
        <f ca="1">AV102*(1-OFFSET(Mortality_Projection!$D$9,N($A102="Female")*101+Existing_Cohort!$B102+Existing_Cohort!AW$4-1,MATCH(AW$5, Mortality_Projection!$D$8:$BJ$8, 0)-1))</f>
        <v>3.0015486130968818</v>
      </c>
      <c r="AX102" s="67">
        <f ca="1">AW102*(1-OFFSET(Mortality_Projection!$D$9,N($A102="Female")*101+Existing_Cohort!$B102+Existing_Cohort!AX$4-1,MATCH(AX$5, Mortality_Projection!$D$8:$BJ$8, 0)-1))</f>
        <v>3.0002205949349801</v>
      </c>
      <c r="AY102" s="67">
        <f ca="1">AX102*(1-OFFSET(Mortality_Projection!$D$9,N($A102="Female")*101+Existing_Cohort!$B102+Existing_Cohort!AY$4-1,MATCH(AY$5, Mortality_Projection!$D$8:$BJ$8, 0)-1))</f>
        <v>2.9987723916811642</v>
      </c>
      <c r="AZ102" s="67">
        <f ca="1">AY102*(1-OFFSET(Mortality_Projection!$D$9,N($A102="Female")*101+Existing_Cohort!$B102+Existing_Cohort!AZ$4-1,MATCH(AZ$5, Mortality_Projection!$D$8:$BJ$8, 0)-1))</f>
        <v>2.9971918126113466</v>
      </c>
      <c r="BA102" s="179">
        <f ca="1">AZ102*(1-OFFSET(Mortality_Projection!$D$9,N($A102="Female")*101+Existing_Cohort!$B102+Existing_Cohort!BA$4-1,MATCH(BA$5, Mortality_Projection!$D$8:$BJ$8, 0)-1))</f>
        <v>2.9954638221742398</v>
      </c>
      <c r="BC102" s="67">
        <f t="shared" ca="1" si="24"/>
        <v>10.640021345304003</v>
      </c>
    </row>
    <row r="103" spans="1:55" x14ac:dyDescent="0.35">
      <c r="A103" s="159" t="s">
        <v>31</v>
      </c>
      <c r="B103">
        <f t="shared" si="25"/>
        <v>97</v>
      </c>
      <c r="C103" s="67">
        <f ca="1">OFFSET(HIST_CHN_Population_Males!$L$17,MATCH(Input!$D$4,HIST_CHN_Population_Males!$K$18:$K$89,0), $B103)</f>
        <v>17.551500000000001</v>
      </c>
      <c r="D103" s="67">
        <f ca="1">C103*(1-OFFSET(Mortality_Projection!$D$9,N($A103="Female")*101+Existing_Cohort!$B103+Existing_Cohort!D$4-1,MATCH(D$5, Mortality_Projection!$D$8:$BJ$8, 0)-1))</f>
        <v>11.286521236817249</v>
      </c>
      <c r="E103" s="67">
        <f ca="1">D103*(1-OFFSET(Mortality_Projection!$D$9,N($A103="Female")*101+Existing_Cohort!$B103+Existing_Cohort!E$4-1,MATCH(E$5, Mortality_Projection!$D$8:$BJ$8, 0)-1))</f>
        <v>6.9994751030166737</v>
      </c>
      <c r="F103" s="67">
        <f ca="1">E103*(1-OFFSET(Mortality_Projection!$D$9,N($A103="Female")*101+Existing_Cohort!$B103+Existing_Cohort!F$4-1,MATCH(F$5, Mortality_Projection!$D$8:$BJ$8, 0)-1))</f>
        <v>4.1785008311015988</v>
      </c>
      <c r="G103" s="67">
        <f ca="1">F103*(1-OFFSET(Mortality_Projection!$D$9,N($A103="Female")*101+Existing_Cohort!$B103+Existing_Cohort!G$4-1,MATCH(G$5, Mortality_Projection!$D$8:$BJ$8, 0)-1))</f>
        <v>2.3969777809766017</v>
      </c>
      <c r="H103" s="67">
        <f ca="1">G103*(1-OFFSET(Mortality_Projection!$D$9,N($A103="Female")*101+Existing_Cohort!$B103+Existing_Cohort!H$4-1,MATCH(H$5, Mortality_Projection!$D$8:$BJ$8, 0)-1))</f>
        <v>2.3955751640808156</v>
      </c>
      <c r="I103" s="67">
        <f ca="1">H103*(1-OFFSET(Mortality_Projection!$D$9,N($A103="Female")*101+Existing_Cohort!$B103+Existing_Cohort!I$4-1,MATCH(I$5, Mortality_Projection!$D$8:$BJ$8, 0)-1))</f>
        <v>2.3945560221118858</v>
      </c>
      <c r="J103" s="67">
        <f ca="1">I103*(1-OFFSET(Mortality_Projection!$D$9,N($A103="Female")*101+Existing_Cohort!$B103+Existing_Cohort!J$4-1,MATCH(J$5, Mortality_Projection!$D$8:$BJ$8, 0)-1))</f>
        <v>2.393811818765561</v>
      </c>
      <c r="K103" s="67">
        <f ca="1">J103*(1-OFFSET(Mortality_Projection!$D$9,N($A103="Female")*101+Existing_Cohort!$B103+Existing_Cohort!K$4-1,MATCH(K$5, Mortality_Projection!$D$8:$BJ$8, 0)-1))</f>
        <v>2.3932531641884114</v>
      </c>
      <c r="L103" s="67">
        <f ca="1">K103*(1-OFFSET(Mortality_Projection!$D$9,N($A103="Female")*101+Existing_Cohort!$B103+Existing_Cohort!L$4-1,MATCH(L$5, Mortality_Projection!$D$8:$BJ$8, 0)-1))</f>
        <v>2.3928153652112933</v>
      </c>
      <c r="M103" s="67">
        <f ca="1">L103*(1-OFFSET(Mortality_Projection!$D$9,N($A103="Female")*101+Existing_Cohort!$B103+Existing_Cohort!M$4-1,MATCH(M$5, Mortality_Projection!$D$8:$BJ$8, 0)-1))</f>
        <v>2.3924530180638719</v>
      </c>
      <c r="N103" s="67">
        <f ca="1">M103*(1-OFFSET(Mortality_Projection!$D$9,N($A103="Female")*101+Existing_Cohort!$B103+Existing_Cohort!N$4-1,MATCH(N$5, Mortality_Projection!$D$8:$BJ$8, 0)-1))</f>
        <v>2.3921391312320175</v>
      </c>
      <c r="O103" s="67">
        <f ca="1">N103*(1-OFFSET(Mortality_Projection!$D$9,N($A103="Female")*101+Existing_Cohort!$B103+Existing_Cohort!O$4-1,MATCH(O$5, Mortality_Projection!$D$8:$BJ$8, 0)-1))</f>
        <v>2.391853880290618</v>
      </c>
      <c r="P103" s="67">
        <f ca="1">O103*(1-OFFSET(Mortality_Projection!$D$9,N($A103="Female")*101+Existing_Cohort!$B103+Existing_Cohort!P$4-1,MATCH(P$5, Mortality_Projection!$D$8:$BJ$8, 0)-1))</f>
        <v>2.3915801750938996</v>
      </c>
      <c r="Q103" s="67">
        <f ca="1">P103*(1-OFFSET(Mortality_Projection!$D$9,N($A103="Female")*101+Existing_Cohort!$B103+Existing_Cohort!Q$4-1,MATCH(Q$5, Mortality_Projection!$D$8:$BJ$8, 0)-1))</f>
        <v>2.3913035463630985</v>
      </c>
      <c r="R103" s="67">
        <f ca="1">Q103*(1-OFFSET(Mortality_Projection!$D$9,N($A103="Female")*101+Existing_Cohort!$B103+Existing_Cohort!R$4-1,MATCH(R$5, Mortality_Projection!$D$8:$BJ$8, 0)-1))</f>
        <v>2.3910120367943946</v>
      </c>
      <c r="S103" s="67">
        <f ca="1">R103*(1-OFFSET(Mortality_Projection!$D$9,N($A103="Female")*101+Existing_Cohort!$B103+Existing_Cohort!S$4-1,MATCH(S$5, Mortality_Projection!$D$8:$BJ$8, 0)-1))</f>
        <v>2.3907000701272341</v>
      </c>
      <c r="T103" s="67">
        <f ca="1">S103*(1-OFFSET(Mortality_Projection!$D$9,N($A103="Female")*101+Existing_Cohort!$B103+Existing_Cohort!T$4-1,MATCH(T$5, Mortality_Projection!$D$8:$BJ$8, 0)-1))</f>
        <v>2.3903622721899871</v>
      </c>
      <c r="U103" s="67">
        <f ca="1">T103*(1-OFFSET(Mortality_Projection!$D$9,N($A103="Female")*101+Existing_Cohort!$B103+Existing_Cohort!U$4-1,MATCH(U$5, Mortality_Projection!$D$8:$BJ$8, 0)-1))</f>
        <v>2.3899954077182057</v>
      </c>
      <c r="V103" s="67">
        <f ca="1">U103*(1-OFFSET(Mortality_Projection!$D$9,N($A103="Female")*101+Existing_Cohort!$B103+Existing_Cohort!V$4-1,MATCH(V$5, Mortality_Projection!$D$8:$BJ$8, 0)-1))</f>
        <v>2.3896002039415212</v>
      </c>
      <c r="W103" s="67">
        <f ca="1">V103*(1-OFFSET(Mortality_Projection!$D$9,N($A103="Female")*101+Existing_Cohort!$B103+Existing_Cohort!W$4-1,MATCH(W$5, Mortality_Projection!$D$8:$BJ$8, 0)-1))</f>
        <v>2.3891811682716089</v>
      </c>
      <c r="X103" s="67">
        <f ca="1">W103*(1-OFFSET(Mortality_Projection!$D$9,N($A103="Female")*101+Existing_Cohort!$B103+Existing_Cohort!X$4-1,MATCH(X$5, Mortality_Projection!$D$8:$BJ$8, 0)-1))</f>
        <v>2.3887426627291237</v>
      </c>
      <c r="Y103" s="67">
        <f ca="1">X103*(1-OFFSET(Mortality_Projection!$D$9,N($A103="Female")*101+Existing_Cohort!$B103+Existing_Cohort!Y$4-1,MATCH(Y$5, Mortality_Projection!$D$8:$BJ$8, 0)-1))</f>
        <v>2.3882889068440538</v>
      </c>
      <c r="Z103" s="67">
        <f ca="1">Y103*(1-OFFSET(Mortality_Projection!$D$9,N($A103="Female")*101+Existing_Cohort!$B103+Existing_Cohort!Z$4-1,MATCH(Z$5, Mortality_Projection!$D$8:$BJ$8, 0)-1))</f>
        <v>2.3878221501708015</v>
      </c>
      <c r="AA103" s="67">
        <f ca="1">Z103*(1-OFFSET(Mortality_Projection!$D$9,N($A103="Female")*101+Existing_Cohort!$B103+Existing_Cohort!AA$4-1,MATCH(AA$5, Mortality_Projection!$D$8:$BJ$8, 0)-1))</f>
        <v>2.3873481882668166</v>
      </c>
      <c r="AB103" s="67">
        <f ca="1">AA103*(1-OFFSET(Mortality_Projection!$D$9,N($A103="Female")*101+Existing_Cohort!$B103+Existing_Cohort!AB$4-1,MATCH(AB$5, Mortality_Projection!$D$8:$BJ$8, 0)-1))</f>
        <v>2.3868672549261545</v>
      </c>
      <c r="AC103" s="67">
        <f ca="1">AB103*(1-OFFSET(Mortality_Projection!$D$9,N($A103="Female")*101+Existing_Cohort!$B103+Existing_Cohort!AC$4-1,MATCH(AC$5, Mortality_Projection!$D$8:$BJ$8, 0)-1))</f>
        <v>2.3863831133896007</v>
      </c>
      <c r="AD103" s="67">
        <f ca="1">AC103*(1-OFFSET(Mortality_Projection!$D$9,N($A103="Female")*101+Existing_Cohort!$B103+Existing_Cohort!AD$4-1,MATCH(AD$5, Mortality_Projection!$D$8:$BJ$8, 0)-1))</f>
        <v>2.3858959052233764</v>
      </c>
      <c r="AE103" s="67">
        <f ca="1">AD103*(1-OFFSET(Mortality_Projection!$D$9,N($A103="Female")*101+Existing_Cohort!$B103+Existing_Cohort!AE$4-1,MATCH(AE$5, Mortality_Projection!$D$8:$BJ$8, 0)-1))</f>
        <v>2.3854057691196866</v>
      </c>
      <c r="AF103" s="67">
        <f ca="1">AE103*(1-OFFSET(Mortality_Projection!$D$9,N($A103="Female")*101+Existing_Cohort!$B103+Existing_Cohort!AF$4-1,MATCH(AF$5, Mortality_Projection!$D$8:$BJ$8, 0)-1))</f>
        <v>2.3849128409430902</v>
      </c>
      <c r="AG103" s="67">
        <f ca="1">AF103*(1-OFFSET(Mortality_Projection!$D$9,N($A103="Female")*101+Existing_Cohort!$B103+Existing_Cohort!AG$4-1,MATCH(AG$5, Mortality_Projection!$D$8:$BJ$8, 0)-1))</f>
        <v>2.3844172537762707</v>
      </c>
      <c r="AH103" s="67">
        <f ca="1">AG103*(1-OFFSET(Mortality_Projection!$D$9,N($A103="Female")*101+Existing_Cohort!$B103+Existing_Cohort!AH$4-1,MATCH(AH$5, Mortality_Projection!$D$8:$BJ$8, 0)-1))</f>
        <v>2.3839174720260417</v>
      </c>
      <c r="AI103" s="67">
        <f ca="1">AH103*(1-OFFSET(Mortality_Projection!$D$9,N($A103="Female")*101+Existing_Cohort!$B103+Existing_Cohort!AI$4-1,MATCH(AI$5, Mortality_Projection!$D$8:$BJ$8, 0)-1))</f>
        <v>2.3834120162672829</v>
      </c>
      <c r="AJ103" s="67">
        <f ca="1">AI103*(1-OFFSET(Mortality_Projection!$D$9,N($A103="Female")*101+Existing_Cohort!$B103+Existing_Cohort!AJ$4-1,MATCH(AJ$5, Mortality_Projection!$D$8:$BJ$8, 0)-1))</f>
        <v>2.3828978347782486</v>
      </c>
      <c r="AK103" s="67">
        <f ca="1">AJ103*(1-OFFSET(Mortality_Projection!$D$9,N($A103="Female")*101+Existing_Cohort!$B103+Existing_Cohort!AK$4-1,MATCH(AK$5, Mortality_Projection!$D$8:$BJ$8, 0)-1))</f>
        <v>2.3823719869563273</v>
      </c>
      <c r="AL103" s="67">
        <f ca="1">AK103*(1-OFFSET(Mortality_Projection!$D$9,N($A103="Female")*101+Existing_Cohort!$B103+Existing_Cohort!AL$4-1,MATCH(AL$5, Mortality_Projection!$D$8:$BJ$8, 0)-1))</f>
        <v>2.3818316407974409</v>
      </c>
      <c r="AM103" s="67">
        <f ca="1">AL103*(1-OFFSET(Mortality_Projection!$D$9,N($A103="Female")*101+Existing_Cohort!$B103+Existing_Cohort!AM$4-1,MATCH(AM$5, Mortality_Projection!$D$8:$BJ$8, 0)-1))</f>
        <v>2.3812724998350916</v>
      </c>
      <c r="AN103" s="67">
        <f ca="1">AM103*(1-OFFSET(Mortality_Projection!$D$9,N($A103="Female")*101+Existing_Cohort!$B103+Existing_Cohort!AN$4-1,MATCH(AN$5, Mortality_Projection!$D$8:$BJ$8, 0)-1))</f>
        <v>2.3806919792507015</v>
      </c>
      <c r="AO103" s="67">
        <f ca="1">AN103*(1-OFFSET(Mortality_Projection!$D$9,N($A103="Female")*101+Existing_Cohort!$B103+Existing_Cohort!AO$4-1,MATCH(AO$5, Mortality_Projection!$D$8:$BJ$8, 0)-1))</f>
        <v>2.3800829932430037</v>
      </c>
      <c r="AP103" s="67">
        <f ca="1">AO103*(1-OFFSET(Mortality_Projection!$D$9,N($A103="Female")*101+Existing_Cohort!$B103+Existing_Cohort!AP$4-1,MATCH(AP$5, Mortality_Projection!$D$8:$BJ$8, 0)-1))</f>
        <v>2.3794417500900678</v>
      </c>
      <c r="AQ103" s="67">
        <f ca="1">AP103*(1-OFFSET(Mortality_Projection!$D$9,N($A103="Female")*101+Existing_Cohort!$B103+Existing_Cohort!AQ$4-1,MATCH(AQ$5, Mortality_Projection!$D$8:$BJ$8, 0)-1))</f>
        <v>2.3787616107802498</v>
      </c>
      <c r="AR103" s="67">
        <f ca="1">AQ103*(1-OFFSET(Mortality_Projection!$D$9,N($A103="Female")*101+Existing_Cohort!$B103+Existing_Cohort!AR$4-1,MATCH(AR$5, Mortality_Projection!$D$8:$BJ$8, 0)-1))</f>
        <v>2.3780376694026772</v>
      </c>
      <c r="AS103" s="67">
        <f ca="1">AR103*(1-OFFSET(Mortality_Projection!$D$9,N($A103="Female")*101+Existing_Cohort!$B103+Existing_Cohort!AS$4-1,MATCH(AS$5, Mortality_Projection!$D$8:$BJ$8, 0)-1))</f>
        <v>2.377262288870678</v>
      </c>
      <c r="AT103" s="67">
        <f ca="1">AS103*(1-OFFSET(Mortality_Projection!$D$9,N($A103="Female")*101+Existing_Cohort!$B103+Existing_Cohort!AT$4-1,MATCH(AT$5, Mortality_Projection!$D$8:$BJ$8, 0)-1))</f>
        <v>2.3764281278706516</v>
      </c>
      <c r="AU103" s="67">
        <f ca="1">AT103*(1-OFFSET(Mortality_Projection!$D$9,N($A103="Female")*101+Existing_Cohort!$B103+Existing_Cohort!AU$4-1,MATCH(AU$5, Mortality_Projection!$D$8:$BJ$8, 0)-1))</f>
        <v>2.3755267068446146</v>
      </c>
      <c r="AV103" s="67">
        <f ca="1">AU103*(1-OFFSET(Mortality_Projection!$D$9,N($A103="Female")*101+Existing_Cohort!$B103+Existing_Cohort!AV$4-1,MATCH(AV$5, Mortality_Projection!$D$8:$BJ$8, 0)-1))</f>
        <v>2.3745498828342755</v>
      </c>
      <c r="AW103" s="67">
        <f ca="1">AV103*(1-OFFSET(Mortality_Projection!$D$9,N($A103="Female")*101+Existing_Cohort!$B103+Existing_Cohort!AW$4-1,MATCH(AW$5, Mortality_Projection!$D$8:$BJ$8, 0)-1))</f>
        <v>2.3734870541752517</v>
      </c>
      <c r="AX103" s="67">
        <f ca="1">AW103*(1-OFFSET(Mortality_Projection!$D$9,N($A103="Female")*101+Existing_Cohort!$B103+Existing_Cohort!AX$4-1,MATCH(AX$5, Mortality_Projection!$D$8:$BJ$8, 0)-1))</f>
        <v>2.3723280459325879</v>
      </c>
      <c r="AY103" s="67">
        <f ca="1">AX103*(1-OFFSET(Mortality_Projection!$D$9,N($A103="Female")*101+Existing_Cohort!$B103+Existing_Cohort!AY$4-1,MATCH(AY$5, Mortality_Projection!$D$8:$BJ$8, 0)-1))</f>
        <v>2.3710631034094769</v>
      </c>
      <c r="AZ103" s="67">
        <f ca="1">AY103*(1-OFFSET(Mortality_Projection!$D$9,N($A103="Female")*101+Existing_Cohort!$B103+Existing_Cohort!AZ$4-1,MATCH(AZ$5, Mortality_Projection!$D$8:$BJ$8, 0)-1))</f>
        <v>2.3696801955784332</v>
      </c>
      <c r="BA103" s="179">
        <f ca="1">AZ103*(1-OFFSET(Mortality_Projection!$D$9,N($A103="Female")*101+Existing_Cohort!$B103+Existing_Cohort!BA$4-1,MATCH(BA$5, Mortality_Projection!$D$8:$BJ$8, 0)-1))</f>
        <v>2.3681691280044403</v>
      </c>
      <c r="BC103" s="67">
        <f t="shared" ca="1" si="24"/>
        <v>6.2649787631827518</v>
      </c>
    </row>
    <row r="104" spans="1:55" x14ac:dyDescent="0.35">
      <c r="A104" s="159" t="s">
        <v>31</v>
      </c>
      <c r="B104">
        <f t="shared" si="25"/>
        <v>98</v>
      </c>
      <c r="C104" s="67">
        <f ca="1">OFFSET(HIST_CHN_Population_Males!$L$17,MATCH(Input!$D$4,HIST_CHN_Population_Males!$K$18:$K$89,0), $B104)</f>
        <v>8.6624999999999996</v>
      </c>
      <c r="D104" s="67">
        <f ca="1">C104*(1-OFFSET(Mortality_Projection!$D$9,N($A104="Female")*101+Existing_Cohort!$B104+Existing_Cohort!D$4-1,MATCH(D$5, Mortality_Projection!$D$8:$BJ$8, 0)-1))</f>
        <v>5.3338768603312499</v>
      </c>
      <c r="E104" s="67">
        <f ca="1">D104*(1-OFFSET(Mortality_Projection!$D$9,N($A104="Female")*101+Existing_Cohort!$B104+Existing_Cohort!E$4-1,MATCH(E$5, Mortality_Projection!$D$8:$BJ$8, 0)-1))</f>
        <v>3.1591738094698689</v>
      </c>
      <c r="F104" s="67">
        <f ca="1">E104*(1-OFFSET(Mortality_Projection!$D$9,N($A104="Female")*101+Existing_Cohort!$B104+Existing_Cohort!F$4-1,MATCH(F$5, Mortality_Projection!$D$8:$BJ$8, 0)-1))</f>
        <v>1.7965756449520884</v>
      </c>
      <c r="G104" s="67">
        <f ca="1">F104*(1-OFFSET(Mortality_Projection!$D$9,N($A104="Female")*101+Existing_Cohort!$B104+Existing_Cohort!G$4-1,MATCH(G$5, Mortality_Projection!$D$8:$BJ$8, 0)-1))</f>
        <v>1.7955121292850804</v>
      </c>
      <c r="H104" s="67">
        <f ca="1">G104*(1-OFFSET(Mortality_Projection!$D$9,N($A104="Female")*101+Existing_Cohort!$B104+Existing_Cohort!H$4-1,MATCH(H$5, Mortality_Projection!$D$8:$BJ$8, 0)-1))</f>
        <v>1.7947393836613939</v>
      </c>
      <c r="I104" s="67">
        <f ca="1">H104*(1-OFFSET(Mortality_Projection!$D$9,N($A104="Female")*101+Existing_Cohort!$B104+Existing_Cohort!I$4-1,MATCH(I$5, Mortality_Projection!$D$8:$BJ$8, 0)-1))</f>
        <v>1.7941751079774673</v>
      </c>
      <c r="J104" s="67">
        <f ca="1">I104*(1-OFFSET(Mortality_Projection!$D$9,N($A104="Female")*101+Existing_Cohort!$B104+Existing_Cohort!J$4-1,MATCH(J$5, Mortality_Projection!$D$8:$BJ$8, 0)-1))</f>
        <v>1.7937515220650704</v>
      </c>
      <c r="K104" s="67">
        <f ca="1">J104*(1-OFFSET(Mortality_Projection!$D$9,N($A104="Female")*101+Existing_Cohort!$B104+Existing_Cohort!K$4-1,MATCH(K$5, Mortality_Projection!$D$8:$BJ$8, 0)-1))</f>
        <v>1.7934195728013451</v>
      </c>
      <c r="L104" s="67">
        <f ca="1">K104*(1-OFFSET(Mortality_Projection!$D$9,N($A104="Female")*101+Existing_Cohort!$B104+Existing_Cohort!L$4-1,MATCH(L$5, Mortality_Projection!$D$8:$BJ$8, 0)-1))</f>
        <v>1.7931448334367954</v>
      </c>
      <c r="M104" s="67">
        <f ca="1">L104*(1-OFFSET(Mortality_Projection!$D$9,N($A104="Female")*101+Existing_Cohort!$B104+Existing_Cohort!M$4-1,MATCH(M$5, Mortality_Projection!$D$8:$BJ$8, 0)-1))</f>
        <v>1.7929068381403253</v>
      </c>
      <c r="N104" s="67">
        <f ca="1">M104*(1-OFFSET(Mortality_Projection!$D$9,N($A104="Female")*101+Existing_Cohort!$B104+Existing_Cohort!N$4-1,MATCH(N$5, Mortality_Projection!$D$8:$BJ$8, 0)-1))</f>
        <v>1.7926905554809622</v>
      </c>
      <c r="O104" s="67">
        <f ca="1">N104*(1-OFFSET(Mortality_Projection!$D$9,N($A104="Female")*101+Existing_Cohort!$B104+Existing_Cohort!O$4-1,MATCH(O$5, Mortality_Projection!$D$8:$BJ$8, 0)-1))</f>
        <v>1.79248302731154</v>
      </c>
      <c r="P104" s="67">
        <f ca="1">O104*(1-OFFSET(Mortality_Projection!$D$9,N($A104="Female")*101+Existing_Cohort!$B104+Existing_Cohort!P$4-1,MATCH(P$5, Mortality_Projection!$D$8:$BJ$8, 0)-1))</f>
        <v>1.7922732827456136</v>
      </c>
      <c r="Q104" s="67">
        <f ca="1">P104*(1-OFFSET(Mortality_Projection!$D$9,N($A104="Female")*101+Existing_Cohort!$B104+Existing_Cohort!Q$4-1,MATCH(Q$5, Mortality_Projection!$D$8:$BJ$8, 0)-1))</f>
        <v>1.7920522555750522</v>
      </c>
      <c r="R104" s="67">
        <f ca="1">Q104*(1-OFFSET(Mortality_Projection!$D$9,N($A104="Female")*101+Existing_Cohort!$B104+Existing_Cohort!R$4-1,MATCH(R$5, Mortality_Projection!$D$8:$BJ$8, 0)-1))</f>
        <v>1.7918157178440375</v>
      </c>
      <c r="S104" s="67">
        <f ca="1">R104*(1-OFFSET(Mortality_Projection!$D$9,N($A104="Female")*101+Existing_Cohort!$B104+Existing_Cohort!S$4-1,MATCH(S$5, Mortality_Projection!$D$8:$BJ$8, 0)-1))</f>
        <v>1.7915595948516523</v>
      </c>
      <c r="T104" s="67">
        <f ca="1">S104*(1-OFFSET(Mortality_Projection!$D$9,N($A104="Female")*101+Existing_Cohort!$B104+Existing_Cohort!T$4-1,MATCH(T$5, Mortality_Projection!$D$8:$BJ$8, 0)-1))</f>
        <v>1.7912814336745901</v>
      </c>
      <c r="U104" s="67">
        <f ca="1">T104*(1-OFFSET(Mortality_Projection!$D$9,N($A104="Female")*101+Existing_Cohort!$B104+Existing_Cohort!U$4-1,MATCH(U$5, Mortality_Projection!$D$8:$BJ$8, 0)-1))</f>
        <v>1.7909817858213761</v>
      </c>
      <c r="V104" s="67">
        <f ca="1">U104*(1-OFFSET(Mortality_Projection!$D$9,N($A104="Female")*101+Existing_Cohort!$B104+Existing_Cohort!V$4-1,MATCH(V$5, Mortality_Projection!$D$8:$BJ$8, 0)-1))</f>
        <v>1.7906640689757214</v>
      </c>
      <c r="W104" s="67">
        <f ca="1">V104*(1-OFFSET(Mortality_Projection!$D$9,N($A104="Female")*101+Existing_Cohort!$B104+Existing_Cohort!W$4-1,MATCH(W$5, Mortality_Projection!$D$8:$BJ$8, 0)-1))</f>
        <v>1.7903315905651962</v>
      </c>
      <c r="X104" s="67">
        <f ca="1">W104*(1-OFFSET(Mortality_Projection!$D$9,N($A104="Female")*101+Existing_Cohort!$B104+Existing_Cohort!X$4-1,MATCH(X$5, Mortality_Projection!$D$8:$BJ$8, 0)-1))</f>
        <v>1.7899875499576612</v>
      </c>
      <c r="Y104" s="67">
        <f ca="1">X104*(1-OFFSET(Mortality_Projection!$D$9,N($A104="Female")*101+Existing_Cohort!$B104+Existing_Cohort!Y$4-1,MATCH(Y$5, Mortality_Projection!$D$8:$BJ$8, 0)-1))</f>
        <v>1.7896336528517967</v>
      </c>
      <c r="Z104" s="67">
        <f ca="1">Y104*(1-OFFSET(Mortality_Projection!$D$9,N($A104="Female")*101+Existing_Cohort!$B104+Existing_Cohort!Z$4-1,MATCH(Z$5, Mortality_Projection!$D$8:$BJ$8, 0)-1))</f>
        <v>1.7892742935233097</v>
      </c>
      <c r="AA104" s="67">
        <f ca="1">Z104*(1-OFFSET(Mortality_Projection!$D$9,N($A104="Female")*101+Existing_Cohort!$B104+Existing_Cohort!AA$4-1,MATCH(AA$5, Mortality_Projection!$D$8:$BJ$8, 0)-1))</f>
        <v>1.7889096492729597</v>
      </c>
      <c r="AB104" s="67">
        <f ca="1">AA104*(1-OFFSET(Mortality_Projection!$D$9,N($A104="Female")*101+Existing_Cohort!$B104+Existing_Cohort!AB$4-1,MATCH(AB$5, Mortality_Projection!$D$8:$BJ$8, 0)-1))</f>
        <v>1.7885425734250071</v>
      </c>
      <c r="AC104" s="67">
        <f ca="1">AB104*(1-OFFSET(Mortality_Projection!$D$9,N($A104="Female")*101+Existing_Cohort!$B104+Existing_Cohort!AC$4-1,MATCH(AC$5, Mortality_Projection!$D$8:$BJ$8, 0)-1))</f>
        <v>1.7881731733319863</v>
      </c>
      <c r="AD104" s="67">
        <f ca="1">AC104*(1-OFFSET(Mortality_Projection!$D$9,N($A104="Female")*101+Existing_Cohort!$B104+Existing_Cohort!AD$4-1,MATCH(AD$5, Mortality_Projection!$D$8:$BJ$8, 0)-1))</f>
        <v>1.7878015541664647</v>
      </c>
      <c r="AE104" s="67">
        <f ca="1">AD104*(1-OFFSET(Mortality_Projection!$D$9,N($A104="Female")*101+Existing_Cohort!$B104+Existing_Cohort!AE$4-1,MATCH(AE$5, Mortality_Projection!$D$8:$BJ$8, 0)-1))</f>
        <v>1.7874278189562085</v>
      </c>
      <c r="AF104" s="67">
        <f ca="1">AE104*(1-OFFSET(Mortality_Projection!$D$9,N($A104="Female")*101+Existing_Cohort!$B104+Existing_Cohort!AF$4-1,MATCH(AF$5, Mortality_Projection!$D$8:$BJ$8, 0)-1))</f>
        <v>1.7870520686188975</v>
      </c>
      <c r="AG104" s="67">
        <f ca="1">AF104*(1-OFFSET(Mortality_Projection!$D$9,N($A104="Female")*101+Existing_Cohort!$B104+Existing_Cohort!AG$4-1,MATCH(AG$5, Mortality_Projection!$D$8:$BJ$8, 0)-1))</f>
        <v>1.7866731388973129</v>
      </c>
      <c r="AH104" s="67">
        <f ca="1">AG104*(1-OFFSET(Mortality_Projection!$D$9,N($A104="Female")*101+Existing_Cohort!$B104+Existing_Cohort!AH$4-1,MATCH(AH$5, Mortality_Projection!$D$8:$BJ$8, 0)-1))</f>
        <v>1.7862899081316708</v>
      </c>
      <c r="AI104" s="67">
        <f ca="1">AH104*(1-OFFSET(Mortality_Projection!$D$9,N($A104="Female")*101+Existing_Cohort!$B104+Existing_Cohort!AI$4-1,MATCH(AI$5, Mortality_Projection!$D$8:$BJ$8, 0)-1))</f>
        <v>1.785900062579129</v>
      </c>
      <c r="AJ104" s="67">
        <f ca="1">AI104*(1-OFFSET(Mortality_Projection!$D$9,N($A104="Female")*101+Existing_Cohort!$B104+Existing_Cohort!AJ$4-1,MATCH(AJ$5, Mortality_Projection!$D$8:$BJ$8, 0)-1))</f>
        <v>1.7855013727693172</v>
      </c>
      <c r="AK104" s="67">
        <f ca="1">AJ104*(1-OFFSET(Mortality_Projection!$D$9,N($A104="Female")*101+Existing_Cohort!$B104+Existing_Cohort!AK$4-1,MATCH(AK$5, Mortality_Projection!$D$8:$BJ$8, 0)-1))</f>
        <v>1.7850916915932384</v>
      </c>
      <c r="AL104" s="67">
        <f ca="1">AK104*(1-OFFSET(Mortality_Projection!$D$9,N($A104="Female")*101+Existing_Cohort!$B104+Existing_Cohort!AL$4-1,MATCH(AL$5, Mortality_Projection!$D$8:$BJ$8, 0)-1))</f>
        <v>1.7846677616388789</v>
      </c>
      <c r="AM104" s="67">
        <f ca="1">AL104*(1-OFFSET(Mortality_Projection!$D$9,N($A104="Female")*101+Existing_Cohort!$B104+Existing_Cohort!AM$4-1,MATCH(AM$5, Mortality_Projection!$D$8:$BJ$8, 0)-1))</f>
        <v>1.7842276232674403</v>
      </c>
      <c r="AN104" s="67">
        <f ca="1">AM104*(1-OFFSET(Mortality_Projection!$D$9,N($A104="Female")*101+Existing_Cohort!$B104+Existing_Cohort!AN$4-1,MATCH(AN$5, Mortality_Projection!$D$8:$BJ$8, 0)-1))</f>
        <v>1.7837659043267484</v>
      </c>
      <c r="AO104" s="67">
        <f ca="1">AN104*(1-OFFSET(Mortality_Projection!$D$9,N($A104="Female")*101+Existing_Cohort!$B104+Existing_Cohort!AO$4-1,MATCH(AO$5, Mortality_Projection!$D$8:$BJ$8, 0)-1))</f>
        <v>1.783279730220561</v>
      </c>
      <c r="AP104" s="67">
        <f ca="1">AO104*(1-OFFSET(Mortality_Projection!$D$9,N($A104="Female")*101+Existing_Cohort!$B104+Existing_Cohort!AP$4-1,MATCH(AP$5, Mortality_Projection!$D$8:$BJ$8, 0)-1))</f>
        <v>1.7827640676629073</v>
      </c>
      <c r="AQ104" s="67">
        <f ca="1">AP104*(1-OFFSET(Mortality_Projection!$D$9,N($A104="Female")*101+Existing_Cohort!$B104+Existing_Cohort!AQ$4-1,MATCH(AQ$5, Mortality_Projection!$D$8:$BJ$8, 0)-1))</f>
        <v>1.7822151974311724</v>
      </c>
      <c r="AR104" s="67">
        <f ca="1">AQ104*(1-OFFSET(Mortality_Projection!$D$9,N($A104="Female")*101+Existing_Cohort!$B104+Existing_Cohort!AR$4-1,MATCH(AR$5, Mortality_Projection!$D$8:$BJ$8, 0)-1))</f>
        <v>1.781627329686355</v>
      </c>
      <c r="AS104" s="67">
        <f ca="1">AR104*(1-OFFSET(Mortality_Projection!$D$9,N($A104="Female")*101+Existing_Cohort!$B104+Existing_Cohort!AS$4-1,MATCH(AS$5, Mortality_Projection!$D$8:$BJ$8, 0)-1))</f>
        <v>1.780994898944402</v>
      </c>
      <c r="AT104" s="67">
        <f ca="1">AS104*(1-OFFSET(Mortality_Projection!$D$9,N($A104="Female")*101+Existing_Cohort!$B104+Existing_Cohort!AT$4-1,MATCH(AT$5, Mortality_Projection!$D$8:$BJ$8, 0)-1))</f>
        <v>1.780311476870883</v>
      </c>
      <c r="AU104" s="67">
        <f ca="1">AT104*(1-OFFSET(Mortality_Projection!$D$9,N($A104="Female")*101+Existing_Cohort!$B104+Existing_Cohort!AU$4-1,MATCH(AU$5, Mortality_Projection!$D$8:$BJ$8, 0)-1))</f>
        <v>1.7795708904809158</v>
      </c>
      <c r="AV104" s="67">
        <f ca="1">AU104*(1-OFFSET(Mortality_Projection!$D$9,N($A104="Female")*101+Existing_Cohort!$B104+Existing_Cohort!AV$4-1,MATCH(AV$5, Mortality_Projection!$D$8:$BJ$8, 0)-1))</f>
        <v>1.7787651028831368</v>
      </c>
      <c r="AW104" s="67">
        <f ca="1">AV104*(1-OFFSET(Mortality_Projection!$D$9,N($A104="Female")*101+Existing_Cohort!$B104+Existing_Cohort!AW$4-1,MATCH(AW$5, Mortality_Projection!$D$8:$BJ$8, 0)-1))</f>
        <v>1.7778864009451636</v>
      </c>
      <c r="AX104" s="67">
        <f ca="1">AW104*(1-OFFSET(Mortality_Projection!$D$9,N($A104="Female")*101+Existing_Cohort!$B104+Existing_Cohort!AX$4-1,MATCH(AX$5, Mortality_Projection!$D$8:$BJ$8, 0)-1))</f>
        <v>1.7769273903979852</v>
      </c>
      <c r="AY104" s="67">
        <f ca="1">AX104*(1-OFFSET(Mortality_Projection!$D$9,N($A104="Female")*101+Existing_Cohort!$B104+Existing_Cohort!AY$4-1,MATCH(AY$5, Mortality_Projection!$D$8:$BJ$8, 0)-1))</f>
        <v>1.7758789514845388</v>
      </c>
      <c r="AZ104" s="67">
        <f ca="1">AY104*(1-OFFSET(Mortality_Projection!$D$9,N($A104="Female")*101+Existing_Cohort!$B104+Existing_Cohort!AZ$4-1,MATCH(AZ$5, Mortality_Projection!$D$8:$BJ$8, 0)-1))</f>
        <v>1.7747333572129351</v>
      </c>
      <c r="BA104" s="179">
        <f ca="1">AZ104*(1-OFFSET(Mortality_Projection!$D$9,N($A104="Female")*101+Existing_Cohort!$B104+Existing_Cohort!BA$4-1,MATCH(BA$5, Mortality_Projection!$D$8:$BJ$8, 0)-1))</f>
        <v>1.7734802376072123</v>
      </c>
      <c r="BC104" s="67">
        <f t="shared" ca="1" si="24"/>
        <v>3.3286231396687498</v>
      </c>
    </row>
    <row r="105" spans="1:55" x14ac:dyDescent="0.35">
      <c r="A105" s="159" t="s">
        <v>31</v>
      </c>
      <c r="B105">
        <f t="shared" si="25"/>
        <v>99</v>
      </c>
      <c r="C105" s="67">
        <f ca="1">OFFSET(HIST_CHN_Population_Males!$L$17,MATCH(Input!$D$4,HIST_CHN_Population_Males!$K$18:$K$89,0), $B105)</f>
        <v>3.9929999999999999</v>
      </c>
      <c r="D105" s="67">
        <f ca="1">C105*(1-OFFSET(Mortality_Projection!$D$9,N($A105="Female")*101+Existing_Cohort!$B105+Existing_Cohort!D$4-1,MATCH(D$5, Mortality_Projection!$D$8:$BJ$8, 0)-1))</f>
        <v>2.3460530318115</v>
      </c>
      <c r="E105" s="67">
        <f ca="1">D105*(1-OFFSET(Mortality_Projection!$D$9,N($A105="Female")*101+Existing_Cohort!$B105+Existing_Cohort!E$4-1,MATCH(E$5, Mortality_Projection!$D$8:$BJ$8, 0)-1))</f>
        <v>1.322393745386681</v>
      </c>
      <c r="F105" s="67">
        <f ca="1">E105*(1-OFFSET(Mortality_Projection!$D$9,N($A105="Female")*101+Existing_Cohort!$B105+Existing_Cohort!F$4-1,MATCH(F$5, Mortality_Projection!$D$8:$BJ$8, 0)-1))</f>
        <v>1.3216018232246709</v>
      </c>
      <c r="G105" s="67">
        <f ca="1">F105*(1-OFFSET(Mortality_Projection!$D$9,N($A105="Female")*101+Existing_Cohort!$B105+Existing_Cohort!G$4-1,MATCH(G$5, Mortality_Projection!$D$8:$BJ$8, 0)-1))</f>
        <v>1.3210264201656907</v>
      </c>
      <c r="H105" s="67">
        <f ca="1">G105*(1-OFFSET(Mortality_Projection!$D$9,N($A105="Female")*101+Existing_Cohort!$B105+Existing_Cohort!H$4-1,MATCH(H$5, Mortality_Projection!$D$8:$BJ$8, 0)-1))</f>
        <v>1.3206062504250731</v>
      </c>
      <c r="I105" s="67">
        <f ca="1">H105*(1-OFFSET(Mortality_Projection!$D$9,N($A105="Female")*101+Existing_Cohort!$B105+Existing_Cohort!I$4-1,MATCH(I$5, Mortality_Projection!$D$8:$BJ$8, 0)-1))</f>
        <v>1.3202908419522088</v>
      </c>
      <c r="J105" s="67">
        <f ca="1">I105*(1-OFFSET(Mortality_Projection!$D$9,N($A105="Female")*101+Existing_Cohort!$B105+Existing_Cohort!J$4-1,MATCH(J$5, Mortality_Projection!$D$8:$BJ$8, 0)-1))</f>
        <v>1.3200436681920853</v>
      </c>
      <c r="K105" s="67">
        <f ca="1">J105*(1-OFFSET(Mortality_Projection!$D$9,N($A105="Female")*101+Existing_Cohort!$B105+Existing_Cohort!K$4-1,MATCH(K$5, Mortality_Projection!$D$8:$BJ$8, 0)-1))</f>
        <v>1.3198390941110998</v>
      </c>
      <c r="L105" s="67">
        <f ca="1">K105*(1-OFFSET(Mortality_Projection!$D$9,N($A105="Female")*101+Existing_Cohort!$B105+Existing_Cohort!L$4-1,MATCH(L$5, Mortality_Projection!$D$8:$BJ$8, 0)-1))</f>
        <v>1.319661880400393</v>
      </c>
      <c r="M105" s="67">
        <f ca="1">L105*(1-OFFSET(Mortality_Projection!$D$9,N($A105="Female")*101+Existing_Cohort!$B105+Existing_Cohort!M$4-1,MATCH(M$5, Mortality_Projection!$D$8:$BJ$8, 0)-1))</f>
        <v>1.3195008343881172</v>
      </c>
      <c r="N105" s="67">
        <f ca="1">M105*(1-OFFSET(Mortality_Projection!$D$9,N($A105="Female")*101+Existing_Cohort!$B105+Existing_Cohort!N$4-1,MATCH(N$5, Mortality_Projection!$D$8:$BJ$8, 0)-1))</f>
        <v>1.319346307264635</v>
      </c>
      <c r="O105" s="67">
        <f ca="1">N105*(1-OFFSET(Mortality_Projection!$D$9,N($A105="Female")*101+Existing_Cohort!$B105+Existing_Cohort!O$4-1,MATCH(O$5, Mortality_Projection!$D$8:$BJ$8, 0)-1))</f>
        <v>1.3191901300050686</v>
      </c>
      <c r="P105" s="67">
        <f ca="1">O105*(1-OFFSET(Mortality_Projection!$D$9,N($A105="Female")*101+Existing_Cohort!$B105+Existing_Cohort!P$4-1,MATCH(P$5, Mortality_Projection!$D$8:$BJ$8, 0)-1))</f>
        <v>1.3190255518638501</v>
      </c>
      <c r="Q105" s="67">
        <f ca="1">P105*(1-OFFSET(Mortality_Projection!$D$9,N($A105="Female")*101+Existing_Cohort!$B105+Existing_Cohort!Q$4-1,MATCH(Q$5, Mortality_Projection!$D$8:$BJ$8, 0)-1))</f>
        <v>1.3188494247201097</v>
      </c>
      <c r="R105" s="67">
        <f ca="1">Q105*(1-OFFSET(Mortality_Projection!$D$9,N($A105="Female")*101+Existing_Cohort!$B105+Existing_Cohort!R$4-1,MATCH(R$5, Mortality_Projection!$D$8:$BJ$8, 0)-1))</f>
        <v>1.3186587145884858</v>
      </c>
      <c r="S105" s="67">
        <f ca="1">R105*(1-OFFSET(Mortality_Projection!$D$9,N($A105="Female")*101+Existing_Cohort!$B105+Existing_Cohort!S$4-1,MATCH(S$5, Mortality_Projection!$D$8:$BJ$8, 0)-1))</f>
        <v>1.3184515950871567</v>
      </c>
      <c r="T105" s="67">
        <f ca="1">S105*(1-OFFSET(Mortality_Projection!$D$9,N($A105="Female")*101+Existing_Cohort!$B105+Existing_Cohort!T$4-1,MATCH(T$5, Mortality_Projection!$D$8:$BJ$8, 0)-1))</f>
        <v>1.3182284769566299</v>
      </c>
      <c r="U105" s="67">
        <f ca="1">T105*(1-OFFSET(Mortality_Projection!$D$9,N($A105="Female")*101+Existing_Cohort!$B105+Existing_Cohort!U$4-1,MATCH(U$5, Mortality_Projection!$D$8:$BJ$8, 0)-1))</f>
        <v>1.3179919050943623</v>
      </c>
      <c r="V105" s="67">
        <f ca="1">U105*(1-OFFSET(Mortality_Projection!$D$9,N($A105="Female")*101+Existing_Cohort!$B105+Existing_Cohort!V$4-1,MATCH(V$5, Mortality_Projection!$D$8:$BJ$8, 0)-1))</f>
        <v>1.3177443422866</v>
      </c>
      <c r="W105" s="67">
        <f ca="1">V105*(1-OFFSET(Mortality_Projection!$D$9,N($A105="Female")*101+Existing_Cohort!$B105+Existing_Cohort!W$4-1,MATCH(W$5, Mortality_Projection!$D$8:$BJ$8, 0)-1))</f>
        <v>1.3174881708418464</v>
      </c>
      <c r="X105" s="67">
        <f ca="1">W105*(1-OFFSET(Mortality_Projection!$D$9,N($A105="Female")*101+Existing_Cohort!$B105+Existing_Cohort!X$4-1,MATCH(X$5, Mortality_Projection!$D$8:$BJ$8, 0)-1))</f>
        <v>1.3172246608717977</v>
      </c>
      <c r="Y105" s="67">
        <f ca="1">X105*(1-OFFSET(Mortality_Projection!$D$9,N($A105="Female")*101+Existing_Cohort!$B105+Existing_Cohort!Y$4-1,MATCH(Y$5, Mortality_Projection!$D$8:$BJ$8, 0)-1))</f>
        <v>1.3169570843743754</v>
      </c>
      <c r="Z105" s="67">
        <f ca="1">Y105*(1-OFFSET(Mortality_Projection!$D$9,N($A105="Female")*101+Existing_Cohort!$B105+Existing_Cohort!Z$4-1,MATCH(Z$5, Mortality_Projection!$D$8:$BJ$8, 0)-1))</f>
        <v>1.3166855733946885</v>
      </c>
      <c r="AA105" s="67">
        <f ca="1">Z105*(1-OFFSET(Mortality_Projection!$D$9,N($A105="Female")*101+Existing_Cohort!$B105+Existing_Cohort!AA$4-1,MATCH(AA$5, Mortality_Projection!$D$8:$BJ$8, 0)-1))</f>
        <v>1.3164122525164437</v>
      </c>
      <c r="AB105" s="67">
        <f ca="1">AA105*(1-OFFSET(Mortality_Projection!$D$9,N($A105="Female")*101+Existing_Cohort!$B105+Existing_Cohort!AB$4-1,MATCH(AB$5, Mortality_Projection!$D$8:$BJ$8, 0)-1))</f>
        <v>1.3161372016861075</v>
      </c>
      <c r="AC105" s="67">
        <f ca="1">AB105*(1-OFFSET(Mortality_Projection!$D$9,N($A105="Female")*101+Existing_Cohort!$B105+Existing_Cohort!AC$4-1,MATCH(AC$5, Mortality_Projection!$D$8:$BJ$8, 0)-1))</f>
        <v>1.3158604992262946</v>
      </c>
      <c r="AD105" s="67">
        <f ca="1">AC105*(1-OFFSET(Mortality_Projection!$D$9,N($A105="Female")*101+Existing_Cohort!$B105+Existing_Cohort!AD$4-1,MATCH(AD$5, Mortality_Projection!$D$8:$BJ$8, 0)-1))</f>
        <v>1.3155822218619597</v>
      </c>
      <c r="AE105" s="67">
        <f ca="1">AD105*(1-OFFSET(Mortality_Projection!$D$9,N($A105="Female")*101+Existing_Cohort!$B105+Existing_Cohort!AE$4-1,MATCH(AE$5, Mortality_Projection!$D$8:$BJ$8, 0)-1))</f>
        <v>1.3153024447462529</v>
      </c>
      <c r="AF105" s="67">
        <f ca="1">AE105*(1-OFFSET(Mortality_Projection!$D$9,N($A105="Female")*101+Existing_Cohort!$B105+Existing_Cohort!AF$4-1,MATCH(AF$5, Mortality_Projection!$D$8:$BJ$8, 0)-1))</f>
        <v>1.3150203010069061</v>
      </c>
      <c r="AG105" s="67">
        <f ca="1">AF105*(1-OFFSET(Mortality_Projection!$D$9,N($A105="Female")*101+Existing_Cohort!$B105+Existing_Cohort!AG$4-1,MATCH(AG$5, Mortality_Projection!$D$8:$BJ$8, 0)-1))</f>
        <v>1.3147349554974239</v>
      </c>
      <c r="AH105" s="67">
        <f ca="1">AG105*(1-OFFSET(Mortality_Projection!$D$9,N($A105="Female")*101+Existing_Cohort!$B105+Existing_Cohort!AH$4-1,MATCH(AH$5, Mortality_Projection!$D$8:$BJ$8, 0)-1))</f>
        <v>1.3144446854822394</v>
      </c>
      <c r="AI105" s="67">
        <f ca="1">AH105*(1-OFFSET(Mortality_Projection!$D$9,N($A105="Female")*101+Existing_Cohort!$B105+Existing_Cohort!AI$4-1,MATCH(AI$5, Mortality_Projection!$D$8:$BJ$8, 0)-1))</f>
        <v>1.3141478309907688</v>
      </c>
      <c r="AJ105" s="67">
        <f ca="1">AI105*(1-OFFSET(Mortality_Projection!$D$9,N($A105="Female")*101+Existing_Cohort!$B105+Existing_Cohort!AJ$4-1,MATCH(AJ$5, Mortality_Projection!$D$8:$BJ$8, 0)-1))</f>
        <v>1.3138427933944452</v>
      </c>
      <c r="AK105" s="67">
        <f ca="1">AJ105*(1-OFFSET(Mortality_Projection!$D$9,N($A105="Female")*101+Existing_Cohort!$B105+Existing_Cohort!AK$4-1,MATCH(AK$5, Mortality_Projection!$D$8:$BJ$8, 0)-1))</f>
        <v>1.3135271473834205</v>
      </c>
      <c r="AL105" s="67">
        <f ca="1">AK105*(1-OFFSET(Mortality_Projection!$D$9,N($A105="Female")*101+Existing_Cohort!$B105+Existing_Cohort!AL$4-1,MATCH(AL$5, Mortality_Projection!$D$8:$BJ$8, 0)-1))</f>
        <v>1.3131994339583868</v>
      </c>
      <c r="AM105" s="67">
        <f ca="1">AL105*(1-OFFSET(Mortality_Projection!$D$9,N($A105="Female")*101+Existing_Cohort!$B105+Existing_Cohort!AM$4-1,MATCH(AM$5, Mortality_Projection!$D$8:$BJ$8, 0)-1))</f>
        <v>1.3128556532952278</v>
      </c>
      <c r="AN105" s="67">
        <f ca="1">AM105*(1-OFFSET(Mortality_Projection!$D$9,N($A105="Female")*101+Existing_Cohort!$B105+Existing_Cohort!AN$4-1,MATCH(AN$5, Mortality_Projection!$D$8:$BJ$8, 0)-1))</f>
        <v>1.3124936652141739</v>
      </c>
      <c r="AO105" s="67">
        <f ca="1">AN105*(1-OFFSET(Mortality_Projection!$D$9,N($A105="Female")*101+Existing_Cohort!$B105+Existing_Cohort!AO$4-1,MATCH(AO$5, Mortality_Projection!$D$8:$BJ$8, 0)-1))</f>
        <v>1.3121097222906459</v>
      </c>
      <c r="AP105" s="67">
        <f ca="1">AO105*(1-OFFSET(Mortality_Projection!$D$9,N($A105="Female")*101+Existing_Cohort!$B105+Existing_Cohort!AP$4-1,MATCH(AP$5, Mortality_Projection!$D$8:$BJ$8, 0)-1))</f>
        <v>1.3117010555586008</v>
      </c>
      <c r="AQ105" s="67">
        <f ca="1">AP105*(1-OFFSET(Mortality_Projection!$D$9,N($A105="Female")*101+Existing_Cohort!$B105+Existing_Cohort!AQ$4-1,MATCH(AQ$5, Mortality_Projection!$D$8:$BJ$8, 0)-1))</f>
        <v>1.3112633544126766</v>
      </c>
      <c r="AR105" s="67">
        <f ca="1">AQ105*(1-OFFSET(Mortality_Projection!$D$9,N($A105="Female")*101+Existing_Cohort!$B105+Existing_Cohort!AR$4-1,MATCH(AR$5, Mortality_Projection!$D$8:$BJ$8, 0)-1))</f>
        <v>1.3107924753751734</v>
      </c>
      <c r="AS105" s="67">
        <f ca="1">AR105*(1-OFFSET(Mortality_Projection!$D$9,N($A105="Female")*101+Existing_Cohort!$B105+Existing_Cohort!AS$4-1,MATCH(AS$5, Mortality_Projection!$D$8:$BJ$8, 0)-1))</f>
        <v>1.3102836326238707</v>
      </c>
      <c r="AT105" s="67">
        <f ca="1">AS105*(1-OFFSET(Mortality_Projection!$D$9,N($A105="Female")*101+Existing_Cohort!$B105+Existing_Cohort!AT$4-1,MATCH(AT$5, Mortality_Projection!$D$8:$BJ$8, 0)-1))</f>
        <v>1.3097322305725012</v>
      </c>
      <c r="AU105" s="67">
        <f ca="1">AT105*(1-OFFSET(Mortality_Projection!$D$9,N($A105="Female")*101+Existing_Cohort!$B105+Existing_Cohort!AU$4-1,MATCH(AU$5, Mortality_Projection!$D$8:$BJ$8, 0)-1))</f>
        <v>1.3091322860025592</v>
      </c>
      <c r="AV105" s="67">
        <f ca="1">AU105*(1-OFFSET(Mortality_Projection!$D$9,N($A105="Female")*101+Existing_Cohort!$B105+Existing_Cohort!AV$4-1,MATCH(AV$5, Mortality_Projection!$D$8:$BJ$8, 0)-1))</f>
        <v>1.3084780569235079</v>
      </c>
      <c r="AW105" s="67">
        <f ca="1">AV105*(1-OFFSET(Mortality_Projection!$D$9,N($A105="Female")*101+Existing_Cohort!$B105+Existing_Cohort!AW$4-1,MATCH(AW$5, Mortality_Projection!$D$8:$BJ$8, 0)-1))</f>
        <v>1.3077640389471947</v>
      </c>
      <c r="AX105" s="67">
        <f ca="1">AW105*(1-OFFSET(Mortality_Projection!$D$9,N($A105="Female")*101+Existing_Cohort!$B105+Existing_Cohort!AX$4-1,MATCH(AX$5, Mortality_Projection!$D$8:$BJ$8, 0)-1))</f>
        <v>1.3069834432247052</v>
      </c>
      <c r="AY105" s="67">
        <f ca="1">AX105*(1-OFFSET(Mortality_Projection!$D$9,N($A105="Female")*101+Existing_Cohort!$B105+Existing_Cohort!AY$4-1,MATCH(AY$5, Mortality_Projection!$D$8:$BJ$8, 0)-1))</f>
        <v>1.306130518142776</v>
      </c>
      <c r="AZ105" s="67">
        <f ca="1">AY105*(1-OFFSET(Mortality_Projection!$D$9,N($A105="Female")*101+Existing_Cohort!$B105+Existing_Cohort!AZ$4-1,MATCH(AZ$5, Mortality_Projection!$D$8:$BJ$8, 0)-1))</f>
        <v>1.3051975446263717</v>
      </c>
      <c r="BA105" s="179">
        <f ca="1">AZ105*(1-OFFSET(Mortality_Projection!$D$9,N($A105="Female")*101+Existing_Cohort!$B105+Existing_Cohort!BA$4-1,MATCH(BA$5, Mortality_Projection!$D$8:$BJ$8, 0)-1))</f>
        <v>1.3041786033255929</v>
      </c>
      <c r="BC105" s="67">
        <f t="shared" ca="1" si="24"/>
        <v>1.6469469681884998</v>
      </c>
    </row>
    <row r="106" spans="1:55" x14ac:dyDescent="0.35">
      <c r="A106" s="159" t="s">
        <v>31</v>
      </c>
      <c r="B106">
        <v>100</v>
      </c>
      <c r="C106" s="67">
        <f ca="1">OFFSET(HIST_CHN_Population_Males!$L$17,MATCH(Input!$D$4,HIST_CHN_Population_Males!$K$18:$K$89,0), $B106)</f>
        <v>2.508</v>
      </c>
      <c r="D106" s="67">
        <f ca="1">C106*(1-OFFSET(Mortality_Projection!$D$9,N($A106="Female")*101+Existing_Cohort!$B106+Existing_Cohort!D$4-1,MATCH(D$5, Mortality_Projection!$D$8:$BJ$8, 0)-1))</f>
        <v>1.4009468700479999</v>
      </c>
      <c r="E106" s="67">
        <f ca="1">D106*(1-OFFSET(Mortality_Projection!$D$9,N($A106="Female")*101+Existing_Cohort!$B106+Existing_Cohort!E$4-1,MATCH(E$5, Mortality_Projection!$D$8:$BJ$8, 0)-1))</f>
        <v>1.4000981456202983</v>
      </c>
      <c r="F106" s="67">
        <f ca="1">E106*(1-OFFSET(Mortality_Projection!$D$9,N($A106="Female")*101+Existing_Cohort!$B106+Existing_Cohort!F$4-1,MATCH(F$5, Mortality_Projection!$D$8:$BJ$8, 0)-1))</f>
        <v>1.3994814748779607</v>
      </c>
      <c r="G106" s="67">
        <f ca="1">F106*(1-OFFSET(Mortality_Projection!$D$9,N($A106="Female")*101+Existing_Cohort!$B106+Existing_Cohort!G$4-1,MATCH(G$5, Mortality_Projection!$D$8:$BJ$8, 0)-1))</f>
        <v>1.3990311730089924</v>
      </c>
      <c r="H106" s="67">
        <f ca="1">G106*(1-OFFSET(Mortality_Projection!$D$9,N($A106="Female")*101+Existing_Cohort!$B106+Existing_Cohort!H$4-1,MATCH(H$5, Mortality_Projection!$D$8:$BJ$8, 0)-1))</f>
        <v>1.3986931465273702</v>
      </c>
      <c r="I106" s="67">
        <f ca="1">H106*(1-OFFSET(Mortality_Projection!$D$9,N($A106="Female")*101+Existing_Cohort!$B106+Existing_Cohort!I$4-1,MATCH(I$5, Mortality_Projection!$D$8:$BJ$8, 0)-1))</f>
        <v>1.3984282486204855</v>
      </c>
      <c r="J106" s="67">
        <f ca="1">I106*(1-OFFSET(Mortality_Projection!$D$9,N($A106="Female")*101+Existing_Cohort!$B106+Existing_Cohort!J$4-1,MATCH(J$5, Mortality_Projection!$D$8:$BJ$8, 0)-1))</f>
        <v>1.3982090055755148</v>
      </c>
      <c r="K106" s="67">
        <f ca="1">J106*(1-OFFSET(Mortality_Projection!$D$9,N($A106="Female")*101+Existing_Cohort!$B106+Existing_Cohort!K$4-1,MATCH(K$5, Mortality_Projection!$D$8:$BJ$8, 0)-1))</f>
        <v>1.3980190851159036</v>
      </c>
      <c r="L106" s="67">
        <f ca="1">K106*(1-OFFSET(Mortality_Projection!$D$9,N($A106="Female")*101+Existing_Cohort!$B106+Existing_Cohort!L$4-1,MATCH(L$5, Mortality_Projection!$D$8:$BJ$8, 0)-1))</f>
        <v>1.3978464918963127</v>
      </c>
      <c r="M106" s="67">
        <f ca="1">L106*(1-OFFSET(Mortality_Projection!$D$9,N($A106="Female")*101+Existing_Cohort!$B106+Existing_Cohort!M$4-1,MATCH(M$5, Mortality_Projection!$D$8:$BJ$8, 0)-1))</f>
        <v>1.3976808852134184</v>
      </c>
      <c r="N106" s="67">
        <f ca="1">M106*(1-OFFSET(Mortality_Projection!$D$9,N($A106="Female")*101+Existing_Cohort!$B106+Existing_Cohort!N$4-1,MATCH(N$5, Mortality_Projection!$D$8:$BJ$8, 0)-1))</f>
        <v>1.3975135103081247</v>
      </c>
      <c r="O106" s="67">
        <f ca="1">N106*(1-OFFSET(Mortality_Projection!$D$9,N($A106="Female")*101+Existing_Cohort!$B106+Existing_Cohort!O$4-1,MATCH(O$5, Mortality_Projection!$D$8:$BJ$8, 0)-1))</f>
        <v>1.3973371324350805</v>
      </c>
      <c r="P106" s="67">
        <f ca="1">O106*(1-OFFSET(Mortality_Projection!$D$9,N($A106="Female")*101+Existing_Cohort!$B106+Existing_Cohort!P$4-1,MATCH(P$5, Mortality_Projection!$D$8:$BJ$8, 0)-1))</f>
        <v>1.3971483778065794</v>
      </c>
      <c r="Q106" s="67">
        <f ca="1">P106*(1-OFFSET(Mortality_Projection!$D$9,N($A106="Female")*101+Existing_Cohort!$B106+Existing_Cohort!Q$4-1,MATCH(Q$5, Mortality_Projection!$D$8:$BJ$8, 0)-1))</f>
        <v>1.3969439949763447</v>
      </c>
      <c r="R106" s="67">
        <f ca="1">Q106*(1-OFFSET(Mortality_Projection!$D$9,N($A106="Female")*101+Existing_Cohort!$B106+Existing_Cohort!R$4-1,MATCH(R$5, Mortality_Projection!$D$8:$BJ$8, 0)-1))</f>
        <v>1.3967220267028519</v>
      </c>
      <c r="S106" s="67">
        <f ca="1">R106*(1-OFFSET(Mortality_Projection!$D$9,N($A106="Female")*101+Existing_Cohort!$B106+Existing_Cohort!S$4-1,MATCH(S$5, Mortality_Projection!$D$8:$BJ$8, 0)-1))</f>
        <v>1.3964829132664605</v>
      </c>
      <c r="T106" s="67">
        <f ca="1">S106*(1-OFFSET(Mortality_Projection!$D$9,N($A106="Female")*101+Existing_Cohort!$B106+Existing_Cohort!T$4-1,MATCH(T$5, Mortality_Projection!$D$8:$BJ$8, 0)-1))</f>
        <v>1.3962293821015106</v>
      </c>
      <c r="U106" s="67">
        <f ca="1">T106*(1-OFFSET(Mortality_Projection!$D$9,N($A106="Female")*101+Existing_Cohort!$B106+Existing_Cohort!U$4-1,MATCH(U$5, Mortality_Projection!$D$8:$BJ$8, 0)-1))</f>
        <v>1.3959640726290183</v>
      </c>
      <c r="V106" s="67">
        <f ca="1">U106*(1-OFFSET(Mortality_Projection!$D$9,N($A106="Female")*101+Existing_Cohort!$B106+Existing_Cohort!V$4-1,MATCH(V$5, Mortality_Projection!$D$8:$BJ$8, 0)-1))</f>
        <v>1.3956895380050811</v>
      </c>
      <c r="W106" s="67">
        <f ca="1">V106*(1-OFFSET(Mortality_Projection!$D$9,N($A106="Female")*101+Existing_Cohort!$B106+Existing_Cohort!W$4-1,MATCH(W$5, Mortality_Projection!$D$8:$BJ$8, 0)-1))</f>
        <v>1.3954071394459564</v>
      </c>
      <c r="X106" s="67">
        <f ca="1">W106*(1-OFFSET(Mortality_Projection!$D$9,N($A106="Female")*101+Existing_Cohort!$B106+Existing_Cohort!X$4-1,MATCH(X$5, Mortality_Projection!$D$8:$BJ$8, 0)-1))</f>
        <v>1.3951203835351533</v>
      </c>
      <c r="Y106" s="67">
        <f ca="1">X106*(1-OFFSET(Mortality_Projection!$D$9,N($A106="Female")*101+Existing_Cohort!$B106+Existing_Cohort!Y$4-1,MATCH(Y$5, Mortality_Projection!$D$8:$BJ$8, 0)-1))</f>
        <v>1.3948294118130868</v>
      </c>
      <c r="Z106" s="67">
        <f ca="1">Y106*(1-OFFSET(Mortality_Projection!$D$9,N($A106="Female")*101+Existing_Cohort!$B106+Existing_Cohort!Z$4-1,MATCH(Z$5, Mortality_Projection!$D$8:$BJ$8, 0)-1))</f>
        <v>1.3945365011693855</v>
      </c>
      <c r="AA106" s="67">
        <f ca="1">Z106*(1-OFFSET(Mortality_Projection!$D$9,N($A106="Female")*101+Existing_Cohort!$B106+Existing_Cohort!AA$4-1,MATCH(AA$5, Mortality_Projection!$D$8:$BJ$8, 0)-1))</f>
        <v>1.3942417372944909</v>
      </c>
      <c r="AB106" s="67">
        <f ca="1">AA106*(1-OFFSET(Mortality_Projection!$D$9,N($A106="Female")*101+Existing_Cohort!$B106+Existing_Cohort!AB$4-1,MATCH(AB$5, Mortality_Projection!$D$8:$BJ$8, 0)-1))</f>
        <v>1.3939452041378784</v>
      </c>
      <c r="AC106" s="67">
        <f ca="1">AB106*(1-OFFSET(Mortality_Projection!$D$9,N($A106="Female")*101+Existing_Cohort!$B106+Existing_Cohort!AC$4-1,MATCH(AC$5, Mortality_Projection!$D$8:$BJ$8, 0)-1))</f>
        <v>1.393646983936135</v>
      </c>
      <c r="AD106" s="67">
        <f ca="1">AC106*(1-OFFSET(Mortality_Projection!$D$9,N($A106="Female")*101+Existing_Cohort!$B106+Existing_Cohort!AD$4-1,MATCH(AD$5, Mortality_Projection!$D$8:$BJ$8, 0)-1))</f>
        <v>1.3933471572406753</v>
      </c>
      <c r="AE106" s="67">
        <f ca="1">AD106*(1-OFFSET(Mortality_Projection!$D$9,N($A106="Female")*101+Existing_Cohort!$B106+Existing_Cohort!AE$4-1,MATCH(AE$5, Mortality_Projection!$D$8:$BJ$8, 0)-1))</f>
        <v>1.3930447950711997</v>
      </c>
      <c r="AF106" s="67">
        <f ca="1">AE106*(1-OFFSET(Mortality_Projection!$D$9,N($A106="Female")*101+Existing_Cohort!$B106+Existing_Cohort!AF$4-1,MATCH(AF$5, Mortality_Projection!$D$8:$BJ$8, 0)-1))</f>
        <v>1.3927390024559156</v>
      </c>
      <c r="AG106" s="67">
        <f ca="1">AF106*(1-OFFSET(Mortality_Projection!$D$9,N($A106="Female")*101+Existing_Cohort!$B106+Existing_Cohort!AG$4-1,MATCH(AG$5, Mortality_Projection!$D$8:$BJ$8, 0)-1))</f>
        <v>1.3924279332432912</v>
      </c>
      <c r="AH106" s="67">
        <f ca="1">AG106*(1-OFFSET(Mortality_Projection!$D$9,N($A106="Female")*101+Existing_Cohort!$B106+Existing_Cohort!AH$4-1,MATCH(AH$5, Mortality_Projection!$D$8:$BJ$8, 0)-1))</f>
        <v>1.3921098085633083</v>
      </c>
      <c r="AI106" s="67">
        <f ca="1">AH106*(1-OFFSET(Mortality_Projection!$D$9,N($A106="Female")*101+Existing_Cohort!$B106+Existing_Cohort!AI$4-1,MATCH(AI$5, Mortality_Projection!$D$8:$BJ$8, 0)-1))</f>
        <v>1.3917829153025256</v>
      </c>
      <c r="AJ106" s="67">
        <f ca="1">AI106*(1-OFFSET(Mortality_Projection!$D$9,N($A106="Female")*101+Existing_Cohort!$B106+Existing_Cohort!AJ$4-1,MATCH(AJ$5, Mortality_Projection!$D$8:$BJ$8, 0)-1))</f>
        <v>1.391444654457501</v>
      </c>
      <c r="AK106" s="67">
        <f ca="1">AJ106*(1-OFFSET(Mortality_Projection!$D$9,N($A106="Female")*101+Existing_Cohort!$B106+Existing_Cohort!AK$4-1,MATCH(AK$5, Mortality_Projection!$D$8:$BJ$8, 0)-1))</f>
        <v>1.3910934625960449</v>
      </c>
      <c r="AL106" s="67">
        <f ca="1">AK106*(1-OFFSET(Mortality_Projection!$D$9,N($A106="Female")*101+Existing_Cohort!$B106+Existing_Cohort!AL$4-1,MATCH(AL$5, Mortality_Projection!$D$8:$BJ$8, 0)-1))</f>
        <v>1.3907250534577962</v>
      </c>
      <c r="AM106" s="67">
        <f ca="1">AL106*(1-OFFSET(Mortality_Projection!$D$9,N($A106="Female")*101+Existing_Cohort!$B106+Existing_Cohort!AM$4-1,MATCH(AM$5, Mortality_Projection!$D$8:$BJ$8, 0)-1))</f>
        <v>1.3903371337024903</v>
      </c>
      <c r="AN106" s="67">
        <f ca="1">AM106*(1-OFFSET(Mortality_Projection!$D$9,N($A106="Female")*101+Existing_Cohort!$B106+Existing_Cohort!AN$4-1,MATCH(AN$5, Mortality_Projection!$D$8:$BJ$8, 0)-1))</f>
        <v>1.3899256876498356</v>
      </c>
      <c r="AO106" s="67">
        <f ca="1">AN106*(1-OFFSET(Mortality_Projection!$D$9,N($A106="Female")*101+Existing_Cohort!$B106+Existing_Cohort!AO$4-1,MATCH(AO$5, Mortality_Projection!$D$8:$BJ$8, 0)-1))</f>
        <v>1.3894877482295545</v>
      </c>
      <c r="AP106" s="67">
        <f ca="1">AO106*(1-OFFSET(Mortality_Projection!$D$9,N($A106="Female")*101+Existing_Cohort!$B106+Existing_Cohort!AP$4-1,MATCH(AP$5, Mortality_Projection!$D$8:$BJ$8, 0)-1))</f>
        <v>1.3890186963682414</v>
      </c>
      <c r="AQ106" s="67">
        <f ca="1">AP106*(1-OFFSET(Mortality_Projection!$D$9,N($A106="Female")*101+Existing_Cohort!$B106+Existing_Cohort!AQ$4-1,MATCH(AQ$5, Mortality_Projection!$D$8:$BJ$8, 0)-1))</f>
        <v>1.3885140921803305</v>
      </c>
      <c r="AR106" s="67">
        <f ca="1">AQ106*(1-OFFSET(Mortality_Projection!$D$9,N($A106="Female")*101+Existing_Cohort!$B106+Existing_Cohort!AR$4-1,MATCH(AR$5, Mortality_Projection!$D$8:$BJ$8, 0)-1))</f>
        <v>1.3879688075323249</v>
      </c>
      <c r="AS106" s="67">
        <f ca="1">AR106*(1-OFFSET(Mortality_Projection!$D$9,N($A106="Female")*101+Existing_Cohort!$B106+Existing_Cohort!AS$4-1,MATCH(AS$5, Mortality_Projection!$D$8:$BJ$8, 0)-1))</f>
        <v>1.3873779182756536</v>
      </c>
      <c r="AT106" s="67">
        <f ca="1">AS106*(1-OFFSET(Mortality_Projection!$D$9,N($A106="Female")*101+Existing_Cohort!$B106+Existing_Cohort!AT$4-1,MATCH(AT$5, Mortality_Projection!$D$8:$BJ$8, 0)-1))</f>
        <v>1.3867350134047001</v>
      </c>
      <c r="AU106" s="67">
        <f ca="1">AT106*(1-OFFSET(Mortality_Projection!$D$9,N($A106="Female")*101+Existing_Cohort!$B106+Existing_Cohort!AU$4-1,MATCH(AU$5, Mortality_Projection!$D$8:$BJ$8, 0)-1))</f>
        <v>1.3860339406052267</v>
      </c>
      <c r="AV106" s="67">
        <f ca="1">AU106*(1-OFFSET(Mortality_Projection!$D$9,N($A106="Female")*101+Existing_Cohort!$B106+Existing_Cohort!AV$4-1,MATCH(AV$5, Mortality_Projection!$D$8:$BJ$8, 0)-1))</f>
        <v>1.385268802390206</v>
      </c>
      <c r="AW106" s="67">
        <f ca="1">AV106*(1-OFFSET(Mortality_Projection!$D$9,N($A106="Female")*101+Existing_Cohort!$B106+Existing_Cohort!AW$4-1,MATCH(AW$5, Mortality_Projection!$D$8:$BJ$8, 0)-1))</f>
        <v>1.3844323250971444</v>
      </c>
      <c r="AX106" s="67">
        <f ca="1">AW106*(1-OFFSET(Mortality_Projection!$D$9,N($A106="Female")*101+Existing_Cohort!$B106+Existing_Cohort!AX$4-1,MATCH(AX$5, Mortality_Projection!$D$8:$BJ$8, 0)-1))</f>
        <v>1.3835183468547656</v>
      </c>
      <c r="AY106" s="67">
        <f ca="1">AX106*(1-OFFSET(Mortality_Projection!$D$9,N($A106="Female")*101+Existing_Cohort!$B106+Existing_Cohort!AY$4-1,MATCH(AY$5, Mortality_Projection!$D$8:$BJ$8, 0)-1))</f>
        <v>1.3825185978326877</v>
      </c>
      <c r="AZ106" s="67">
        <f ca="1">AY106*(1-OFFSET(Mortality_Projection!$D$9,N($A106="Female")*101+Existing_Cohort!$B106+Existing_Cohort!AZ$4-1,MATCH(AZ$5, Mortality_Projection!$D$8:$BJ$8, 0)-1))</f>
        <v>1.3814267371531368</v>
      </c>
      <c r="BA106" s="179">
        <f ca="1">AZ106*(1-OFFSET(Mortality_Projection!$D$9,N($A106="Female")*101+Existing_Cohort!$B106+Existing_Cohort!BA$4-1,MATCH(BA$5, Mortality_Projection!$D$8:$BJ$8, 0)-1))</f>
        <v>1.3802359465265748</v>
      </c>
      <c r="BC106" s="67">
        <f t="shared" ca="1" si="24"/>
        <v>1.1070531299520001</v>
      </c>
    </row>
    <row r="107" spans="1:55" x14ac:dyDescent="0.35">
      <c r="A107" s="159" t="s">
        <v>32</v>
      </c>
      <c r="B107">
        <v>0</v>
      </c>
      <c r="C107" s="67">
        <f ca="1">OFFSET(HIST_CHN_Population_Females!$L$17,MATCH(Input!$D$4,HIST_CHN_Population_Females!$K$18:$K$89,0), $B6)</f>
        <v>5424.7785000000003</v>
      </c>
      <c r="D107" s="67">
        <f ca="1">C107*(1-OFFSET(Mortality_Projection!$D$9,N($A107="Female")*101+Existing_Cohort!$B107+Existing_Cohort!D$4-1,MATCH(D$5, Mortality_Projection!$D$8:$BJ$8, 0)-1))</f>
        <v>5421.453816000705</v>
      </c>
      <c r="E107" s="67">
        <f ca="1">D107*(1-OFFSET(Mortality_Projection!$D$9,N($A107="Female")*101+Existing_Cohort!$B107+Existing_Cohort!E$4-1,MATCH(E$5, Mortality_Projection!$D$8:$BJ$8, 0)-1))</f>
        <v>5419.0381663220378</v>
      </c>
      <c r="F107" s="67">
        <f ca="1">E107*(1-OFFSET(Mortality_Projection!$D$9,N($A107="Female")*101+Existing_Cohort!$B107+Existing_Cohort!F$4-1,MATCH(F$5, Mortality_Projection!$D$8:$BJ$8, 0)-1))</f>
        <v>5417.2742331335312</v>
      </c>
      <c r="G107" s="67">
        <f ca="1">F107*(1-OFFSET(Mortality_Projection!$D$9,N($A107="Female")*101+Existing_Cohort!$B107+Existing_Cohort!G$4-1,MATCH(G$5, Mortality_Projection!$D$8:$BJ$8, 0)-1))</f>
        <v>5415.9501127202775</v>
      </c>
      <c r="H107" s="67">
        <f ca="1">G107*(1-OFFSET(Mortality_Projection!$D$9,N($A107="Female")*101+Existing_Cohort!$B107+Existing_Cohort!H$4-1,MATCH(H$5, Mortality_Projection!$D$8:$BJ$8, 0)-1))</f>
        <v>5414.9124551436498</v>
      </c>
      <c r="I107" s="67">
        <f ca="1">H107*(1-OFFSET(Mortality_Projection!$D$9,N($A107="Female")*101+Existing_Cohort!$B107+Existing_Cohort!I$4-1,MATCH(I$5, Mortality_Projection!$D$8:$BJ$8, 0)-1))</f>
        <v>5414.0536385978176</v>
      </c>
      <c r="J107" s="67">
        <f ca="1">I107*(1-OFFSET(Mortality_Projection!$D$9,N($A107="Female")*101+Existing_Cohort!$B107+Existing_Cohort!J$4-1,MATCH(J$5, Mortality_Projection!$D$8:$BJ$8, 0)-1))</f>
        <v>5413.3096855315453</v>
      </c>
      <c r="K107" s="67">
        <f ca="1">J107*(1-OFFSET(Mortality_Projection!$D$9,N($A107="Female")*101+Existing_Cohort!$B107+Existing_Cohort!K$4-1,MATCH(K$5, Mortality_Projection!$D$8:$BJ$8, 0)-1))</f>
        <v>5412.6336074920127</v>
      </c>
      <c r="L107" s="67">
        <f ca="1">K107*(1-OFFSET(Mortality_Projection!$D$9,N($A107="Female")*101+Existing_Cohort!$B107+Existing_Cohort!L$4-1,MATCH(L$5, Mortality_Projection!$D$8:$BJ$8, 0)-1))</f>
        <v>5411.9848978790706</v>
      </c>
      <c r="M107" s="67">
        <f ca="1">L107*(1-OFFSET(Mortality_Projection!$D$9,N($A107="Female")*101+Existing_Cohort!$B107+Existing_Cohort!M$4-1,MATCH(M$5, Mortality_Projection!$D$8:$BJ$8, 0)-1))</f>
        <v>5411.3292627412684</v>
      </c>
      <c r="N107" s="67">
        <f ca="1">M107*(1-OFFSET(Mortality_Projection!$D$9,N($A107="Female")*101+Existing_Cohort!$B107+Existing_Cohort!N$4-1,MATCH(N$5, Mortality_Projection!$D$8:$BJ$8, 0)-1))</f>
        <v>5410.6383624550454</v>
      </c>
      <c r="O107" s="67">
        <f ca="1">N107*(1-OFFSET(Mortality_Projection!$D$9,N($A107="Female")*101+Existing_Cohort!$B107+Existing_Cohort!O$4-1,MATCH(O$5, Mortality_Projection!$D$8:$BJ$8, 0)-1))</f>
        <v>5409.8989815275909</v>
      </c>
      <c r="P107" s="67">
        <f ca="1">O107*(1-OFFSET(Mortality_Projection!$D$9,N($A107="Female")*101+Existing_Cohort!$B107+Existing_Cohort!P$4-1,MATCH(P$5, Mortality_Projection!$D$8:$BJ$8, 0)-1))</f>
        <v>5409.09838378723</v>
      </c>
      <c r="Q107" s="67">
        <f ca="1">P107*(1-OFFSET(Mortality_Projection!$D$9,N($A107="Female")*101+Existing_Cohort!$B107+Existing_Cohort!Q$4-1,MATCH(Q$5, Mortality_Projection!$D$8:$BJ$8, 0)-1))</f>
        <v>5408.2289027476063</v>
      </c>
      <c r="R107" s="67">
        <f ca="1">Q107*(1-OFFSET(Mortality_Projection!$D$9,N($A107="Female")*101+Existing_Cohort!$B107+Existing_Cohort!R$4-1,MATCH(R$5, Mortality_Projection!$D$8:$BJ$8, 0)-1))</f>
        <v>5407.2922634180059</v>
      </c>
      <c r="S107" s="67">
        <f ca="1">R107*(1-OFFSET(Mortality_Projection!$D$9,N($A107="Female")*101+Existing_Cohort!$B107+Existing_Cohort!S$4-1,MATCH(S$5, Mortality_Projection!$D$8:$BJ$8, 0)-1))</f>
        <v>5406.299149894483</v>
      </c>
      <c r="T107" s="67">
        <f ca="1">S107*(1-OFFSET(Mortality_Projection!$D$9,N($A107="Female")*101+Existing_Cohort!$B107+Existing_Cohort!T$4-1,MATCH(T$5, Mortality_Projection!$D$8:$BJ$8, 0)-1))</f>
        <v>5405.2599014514062</v>
      </c>
      <c r="U107" s="67">
        <f ca="1">T107*(1-OFFSET(Mortality_Projection!$D$9,N($A107="Female")*101+Existing_Cohort!$B107+Existing_Cohort!U$4-1,MATCH(U$5, Mortality_Projection!$D$8:$BJ$8, 0)-1))</f>
        <v>5404.1845193816234</v>
      </c>
      <c r="V107" s="67">
        <f ca="1">U107*(1-OFFSET(Mortality_Projection!$D$9,N($A107="Female")*101+Existing_Cohort!$B107+Existing_Cohort!V$4-1,MATCH(V$5, Mortality_Projection!$D$8:$BJ$8, 0)-1))</f>
        <v>5403.0783359512488</v>
      </c>
      <c r="W107" s="67">
        <f ca="1">V107*(1-OFFSET(Mortality_Projection!$D$9,N($A107="Female")*101+Existing_Cohort!$B107+Existing_Cohort!W$4-1,MATCH(W$5, Mortality_Projection!$D$8:$BJ$8, 0)-1))</f>
        <v>5401.9550869826826</v>
      </c>
      <c r="X107" s="67">
        <f ca="1">W107*(1-OFFSET(Mortality_Projection!$D$9,N($A107="Female")*101+Existing_Cohort!$B107+Existing_Cohort!X$4-1,MATCH(X$5, Mortality_Projection!$D$8:$BJ$8, 0)-1))</f>
        <v>5400.8153270236207</v>
      </c>
      <c r="Y107" s="67">
        <f ca="1">X107*(1-OFFSET(Mortality_Projection!$D$9,N($A107="Female")*101+Existing_Cohort!$B107+Existing_Cohort!Y$4-1,MATCH(Y$5, Mortality_Projection!$D$8:$BJ$8, 0)-1))</f>
        <v>5399.6679749349387</v>
      </c>
      <c r="Z107" s="67">
        <f ca="1">Y107*(1-OFFSET(Mortality_Projection!$D$9,N($A107="Female")*101+Existing_Cohort!$B107+Existing_Cohort!Z$4-1,MATCH(Z$5, Mortality_Projection!$D$8:$BJ$8, 0)-1))</f>
        <v>5398.5133664275754</v>
      </c>
      <c r="AA107" s="67">
        <f ca="1">Z107*(1-OFFSET(Mortality_Projection!$D$9,N($A107="Female")*101+Existing_Cohort!$B107+Existing_Cohort!AA$4-1,MATCH(AA$5, Mortality_Projection!$D$8:$BJ$8, 0)-1))</f>
        <v>5397.3518303900973</v>
      </c>
      <c r="AB107" s="67">
        <f ca="1">AA107*(1-OFFSET(Mortality_Projection!$D$9,N($A107="Female")*101+Existing_Cohort!$B107+Existing_Cohort!AB$4-1,MATCH(AB$5, Mortality_Projection!$D$8:$BJ$8, 0)-1))</f>
        <v>5396.1836889987117</v>
      </c>
      <c r="AC107" s="67">
        <f ca="1">AB107*(1-OFFSET(Mortality_Projection!$D$9,N($A107="Female")*101+Existing_Cohort!$B107+Existing_Cohort!AC$4-1,MATCH(AC$5, Mortality_Projection!$D$8:$BJ$8, 0)-1))</f>
        <v>5395.0092578258655</v>
      </c>
      <c r="AD107" s="67">
        <f ca="1">AC107*(1-OFFSET(Mortality_Projection!$D$9,N($A107="Female")*101+Existing_Cohort!$B107+Existing_Cohort!AD$4-1,MATCH(AD$5, Mortality_Projection!$D$8:$BJ$8, 0)-1))</f>
        <v>5393.8248980816243</v>
      </c>
      <c r="AE107" s="67">
        <f ca="1">AD107*(1-OFFSET(Mortality_Projection!$D$9,N($A107="Female")*101+Existing_Cohort!$B107+Existing_Cohort!AE$4-1,MATCH(AE$5, Mortality_Projection!$D$8:$BJ$8, 0)-1))</f>
        <v>5392.62710422489</v>
      </c>
      <c r="AF107" s="67">
        <f ca="1">AE107*(1-OFFSET(Mortality_Projection!$D$9,N($A107="Female")*101+Existing_Cohort!$B107+Existing_Cohort!AF$4-1,MATCH(AF$5, Mortality_Projection!$D$8:$BJ$8, 0)-1))</f>
        <v>5391.4086449765646</v>
      </c>
      <c r="AG107" s="67">
        <f ca="1">AF107*(1-OFFSET(Mortality_Projection!$D$9,N($A107="Female")*101+Existing_Cohort!$B107+Existing_Cohort!AG$4-1,MATCH(AG$5, Mortality_Projection!$D$8:$BJ$8, 0)-1))</f>
        <v>5390.1625526752805</v>
      </c>
      <c r="AH107" s="67">
        <f ca="1">AG107*(1-OFFSET(Mortality_Projection!$D$9,N($A107="Female")*101+Existing_Cohort!$B107+Existing_Cohort!AH$4-1,MATCH(AH$5, Mortality_Projection!$D$8:$BJ$8, 0)-1))</f>
        <v>5388.8821173041761</v>
      </c>
      <c r="AI107" s="67">
        <f ca="1">AH107*(1-OFFSET(Mortality_Projection!$D$9,N($A107="Female")*101+Existing_Cohort!$B107+Existing_Cohort!AI$4-1,MATCH(AI$5, Mortality_Projection!$D$8:$BJ$8, 0)-1))</f>
        <v>5387.5571589183692</v>
      </c>
      <c r="AJ107" s="67">
        <f ca="1">AI107*(1-OFFSET(Mortality_Projection!$D$9,N($A107="Female")*101+Existing_Cohort!$B107+Existing_Cohort!AJ$4-1,MATCH(AJ$5, Mortality_Projection!$D$8:$BJ$8, 0)-1))</f>
        <v>5386.1815539888757</v>
      </c>
      <c r="AK107" s="67">
        <f ca="1">AJ107*(1-OFFSET(Mortality_Projection!$D$9,N($A107="Female")*101+Existing_Cohort!$B107+Existing_Cohort!AK$4-1,MATCH(AK$5, Mortality_Projection!$D$8:$BJ$8, 0)-1))</f>
        <v>5384.738513890803</v>
      </c>
      <c r="AL107" s="67">
        <f ca="1">AK107*(1-OFFSET(Mortality_Projection!$D$9,N($A107="Female")*101+Existing_Cohort!$B107+Existing_Cohort!AL$4-1,MATCH(AL$5, Mortality_Projection!$D$8:$BJ$8, 0)-1))</f>
        <v>5383.2190563680142</v>
      </c>
      <c r="AM107" s="67">
        <f ca="1">AL107*(1-OFFSET(Mortality_Projection!$D$9,N($A107="Female")*101+Existing_Cohort!$B107+Existing_Cohort!AM$4-1,MATCH(AM$5, Mortality_Projection!$D$8:$BJ$8, 0)-1))</f>
        <v>5381.6074530348878</v>
      </c>
      <c r="AN107" s="67">
        <f ca="1">AM107*(1-OFFSET(Mortality_Projection!$D$9,N($A107="Female")*101+Existing_Cohort!$B107+Existing_Cohort!AN$4-1,MATCH(AN$5, Mortality_Projection!$D$8:$BJ$8, 0)-1))</f>
        <v>5379.8920830750303</v>
      </c>
      <c r="AO107" s="67">
        <f ca="1">AN107*(1-OFFSET(Mortality_Projection!$D$9,N($A107="Female")*101+Existing_Cohort!$B107+Existing_Cohort!AO$4-1,MATCH(AO$5, Mortality_Projection!$D$8:$BJ$8, 0)-1))</f>
        <v>5378.0548551731817</v>
      </c>
      <c r="AP107" s="67">
        <f ca="1">AO107*(1-OFFSET(Mortality_Projection!$D$9,N($A107="Female")*101+Existing_Cohort!$B107+Existing_Cohort!AP$4-1,MATCH(AP$5, Mortality_Projection!$D$8:$BJ$8, 0)-1))</f>
        <v>5376.0783802291144</v>
      </c>
      <c r="AQ107" s="67">
        <f ca="1">AP107*(1-OFFSET(Mortality_Projection!$D$9,N($A107="Female")*101+Existing_Cohort!$B107+Existing_Cohort!AQ$4-1,MATCH(AQ$5, Mortality_Projection!$D$8:$BJ$8, 0)-1))</f>
        <v>5373.9425737625097</v>
      </c>
      <c r="AR107" s="67">
        <f ca="1">AQ107*(1-OFFSET(Mortality_Projection!$D$9,N($A107="Female")*101+Existing_Cohort!$B107+Existing_Cohort!AR$4-1,MATCH(AR$5, Mortality_Projection!$D$8:$BJ$8, 0)-1))</f>
        <v>5371.628150769011</v>
      </c>
      <c r="AS107" s="67">
        <f ca="1">AR107*(1-OFFSET(Mortality_Projection!$D$9,N($A107="Female")*101+Existing_Cohort!$B107+Existing_Cohort!AS$4-1,MATCH(AS$5, Mortality_Projection!$D$8:$BJ$8, 0)-1))</f>
        <v>5369.1100030339712</v>
      </c>
      <c r="AT107" s="67">
        <f ca="1">AS107*(1-OFFSET(Mortality_Projection!$D$9,N($A107="Female")*101+Existing_Cohort!$B107+Existing_Cohort!AT$4-1,MATCH(AT$5, Mortality_Projection!$D$8:$BJ$8, 0)-1))</f>
        <v>5366.3640363442473</v>
      </c>
      <c r="AU107" s="67">
        <f ca="1">AT107*(1-OFFSET(Mortality_Projection!$D$9,N($A107="Female")*101+Existing_Cohort!$B107+Existing_Cohort!AU$4-1,MATCH(AU$5, Mortality_Projection!$D$8:$BJ$8, 0)-1))</f>
        <v>5363.3671554362427</v>
      </c>
      <c r="AV107" s="67">
        <f ca="1">AU107*(1-OFFSET(Mortality_Projection!$D$9,N($A107="Female")*101+Existing_Cohort!$B107+Existing_Cohort!AV$4-1,MATCH(AV$5, Mortality_Projection!$D$8:$BJ$8, 0)-1))</f>
        <v>5360.0908758412515</v>
      </c>
      <c r="AW107" s="67">
        <f ca="1">AV107*(1-OFFSET(Mortality_Projection!$D$9,N($A107="Female")*101+Existing_Cohort!$B107+Existing_Cohort!AW$4-1,MATCH(AW$5, Mortality_Projection!$D$8:$BJ$8, 0)-1))</f>
        <v>5356.5110689030989</v>
      </c>
      <c r="AX107" s="67">
        <f ca="1">AW107*(1-OFFSET(Mortality_Projection!$D$9,N($A107="Female")*101+Existing_Cohort!$B107+Existing_Cohort!AX$4-1,MATCH(AX$5, Mortality_Projection!$D$8:$BJ$8, 0)-1))</f>
        <v>5352.5953509855362</v>
      </c>
      <c r="AY107" s="67">
        <f ca="1">AX107*(1-OFFSET(Mortality_Projection!$D$9,N($A107="Female")*101+Existing_Cohort!$B107+Existing_Cohort!AY$4-1,MATCH(AY$5, Mortality_Projection!$D$8:$BJ$8, 0)-1))</f>
        <v>5348.3188952314476</v>
      </c>
      <c r="AZ107" s="67">
        <f ca="1">AY107*(1-OFFSET(Mortality_Projection!$D$9,N($A107="Female")*101+Existing_Cohort!$B107+Existing_Cohort!AZ$4-1,MATCH(AZ$5, Mortality_Projection!$D$8:$BJ$8, 0)-1))</f>
        <v>5343.6550066080945</v>
      </c>
      <c r="BA107" s="179">
        <f ca="1">AZ107*(1-OFFSET(Mortality_Projection!$D$9,N($A107="Female")*101+Existing_Cohort!$B107+Existing_Cohort!BA$4-1,MATCH(BA$5, Mortality_Projection!$D$8:$BJ$8, 0)-1))</f>
        <v>5338.58425364699</v>
      </c>
      <c r="BC107" s="67">
        <f t="shared" ca="1" si="24"/>
        <v>3.3246839992953028</v>
      </c>
    </row>
    <row r="108" spans="1:55" x14ac:dyDescent="0.35">
      <c r="A108" s="159" t="s">
        <v>32</v>
      </c>
      <c r="B108">
        <f>B107+1</f>
        <v>1</v>
      </c>
      <c r="C108" s="67">
        <f ca="1">OFFSET(HIST_CHN_Population_Females!$L$17,MATCH(Input!$D$4,HIST_CHN_Population_Females!$K$18:$K$89,0), $B7)</f>
        <v>6279.7619999999997</v>
      </c>
      <c r="D108" s="67">
        <f ca="1">C108*(1-OFFSET(Mortality_Projection!$D$9,N($A108="Female")*101+Existing_Cohort!$B108+Existing_Cohort!D$4-1,MATCH(D$5, Mortality_Projection!$D$8:$BJ$8, 0)-1))</f>
        <v>6276.9313595999274</v>
      </c>
      <c r="E108" s="67">
        <f ca="1">D108*(1-OFFSET(Mortality_Projection!$D$9,N($A108="Female")*101+Existing_Cohort!$B108+Existing_Cohort!E$4-1,MATCH(E$5, Mortality_Projection!$D$8:$BJ$8, 0)-1))</f>
        <v>6274.8644064748651</v>
      </c>
      <c r="F108" s="67">
        <f ca="1">E108*(1-OFFSET(Mortality_Projection!$D$9,N($A108="Female")*101+Existing_Cohort!$B108+Existing_Cohort!F$4-1,MATCH(F$5, Mortality_Projection!$D$8:$BJ$8, 0)-1))</f>
        <v>6273.3128259068981</v>
      </c>
      <c r="G108" s="67">
        <f ca="1">F108*(1-OFFSET(Mortality_Projection!$D$9,N($A108="Female")*101+Existing_Cohort!$B108+Existing_Cohort!G$4-1,MATCH(G$5, Mortality_Projection!$D$8:$BJ$8, 0)-1))</f>
        <v>6272.0969208149982</v>
      </c>
      <c r="H108" s="67">
        <f ca="1">G108*(1-OFFSET(Mortality_Projection!$D$9,N($A108="Female")*101+Existing_Cohort!$B108+Existing_Cohort!H$4-1,MATCH(H$5, Mortality_Projection!$D$8:$BJ$8, 0)-1))</f>
        <v>6271.0905800850687</v>
      </c>
      <c r="I108" s="67">
        <f ca="1">H108*(1-OFFSET(Mortality_Projection!$D$9,N($A108="Female")*101+Existing_Cohort!$B108+Existing_Cohort!I$4-1,MATCH(I$5, Mortality_Projection!$D$8:$BJ$8, 0)-1))</f>
        <v>6270.2188352476451</v>
      </c>
      <c r="J108" s="67">
        <f ca="1">I108*(1-OFFSET(Mortality_Projection!$D$9,N($A108="Female")*101+Existing_Cohort!$B108+Existing_Cohort!J$4-1,MATCH(J$5, Mortality_Projection!$D$8:$BJ$8, 0)-1))</f>
        <v>6269.4266258663338</v>
      </c>
      <c r="K108" s="67">
        <f ca="1">J108*(1-OFFSET(Mortality_Projection!$D$9,N($A108="Female")*101+Existing_Cohort!$B108+Existing_Cohort!K$4-1,MATCH(K$5, Mortality_Projection!$D$8:$BJ$8, 0)-1))</f>
        <v>6268.6664871482017</v>
      </c>
      <c r="L108" s="67">
        <f ca="1">K108*(1-OFFSET(Mortality_Projection!$D$9,N($A108="Female")*101+Existing_Cohort!$B108+Existing_Cohort!L$4-1,MATCH(L$5, Mortality_Projection!$D$8:$BJ$8, 0)-1))</f>
        <v>6267.8982343764028</v>
      </c>
      <c r="M108" s="67">
        <f ca="1">L108*(1-OFFSET(Mortality_Projection!$D$9,N($A108="Female")*101+Existing_Cohort!$B108+Existing_Cohort!M$4-1,MATCH(M$5, Mortality_Projection!$D$8:$BJ$8, 0)-1))</f>
        <v>6267.0886601465372</v>
      </c>
      <c r="N108" s="67">
        <f ca="1">M108*(1-OFFSET(Mortality_Projection!$D$9,N($A108="Female")*101+Existing_Cohort!$B108+Existing_Cohort!N$4-1,MATCH(N$5, Mortality_Projection!$D$8:$BJ$8, 0)-1))</f>
        <v>6266.222279182989</v>
      </c>
      <c r="O108" s="67">
        <f ca="1">N108*(1-OFFSET(Mortality_Projection!$D$9,N($A108="Female")*101+Existing_Cohort!$B108+Existing_Cohort!O$4-1,MATCH(O$5, Mortality_Projection!$D$8:$BJ$8, 0)-1))</f>
        <v>6265.2841679698304</v>
      </c>
      <c r="P108" s="67">
        <f ca="1">O108*(1-OFFSET(Mortality_Projection!$D$9,N($A108="Female")*101+Existing_Cohort!$B108+Existing_Cohort!P$4-1,MATCH(P$5, Mortality_Projection!$D$8:$BJ$8, 0)-1))</f>
        <v>6264.2653435749216</v>
      </c>
      <c r="Q108" s="67">
        <f ca="1">P108*(1-OFFSET(Mortality_Projection!$D$9,N($A108="Female")*101+Existing_Cohort!$B108+Existing_Cohort!Q$4-1,MATCH(Q$5, Mortality_Projection!$D$8:$BJ$8, 0)-1))</f>
        <v>6263.1678277351202</v>
      </c>
      <c r="R108" s="67">
        <f ca="1">Q108*(1-OFFSET(Mortality_Projection!$D$9,N($A108="Female")*101+Existing_Cohort!$B108+Existing_Cohort!R$4-1,MATCH(R$5, Mortality_Projection!$D$8:$BJ$8, 0)-1))</f>
        <v>6262.0041400787504</v>
      </c>
      <c r="S108" s="67">
        <f ca="1">R108*(1-OFFSET(Mortality_Projection!$D$9,N($A108="Female")*101+Existing_Cohort!$B108+Existing_Cohort!S$4-1,MATCH(S$5, Mortality_Projection!$D$8:$BJ$8, 0)-1))</f>
        <v>6260.7863961129615</v>
      </c>
      <c r="T108" s="67">
        <f ca="1">S108*(1-OFFSET(Mortality_Projection!$D$9,N($A108="Female")*101+Existing_Cohort!$B108+Existing_Cohort!T$4-1,MATCH(T$5, Mortality_Projection!$D$8:$BJ$8, 0)-1))</f>
        <v>6259.5263152285861</v>
      </c>
      <c r="U108" s="67">
        <f ca="1">T108*(1-OFFSET(Mortality_Projection!$D$9,N($A108="Female")*101+Existing_Cohort!$B108+Existing_Cohort!U$4-1,MATCH(U$5, Mortality_Projection!$D$8:$BJ$8, 0)-1))</f>
        <v>6258.2301457949106</v>
      </c>
      <c r="V108" s="67">
        <f ca="1">U108*(1-OFFSET(Mortality_Projection!$D$9,N($A108="Female")*101+Existing_Cohort!$B108+Existing_Cohort!V$4-1,MATCH(V$5, Mortality_Projection!$D$8:$BJ$8, 0)-1))</f>
        <v>6256.9139829671567</v>
      </c>
      <c r="W108" s="67">
        <f ca="1">V108*(1-OFFSET(Mortality_Projection!$D$9,N($A108="Female")*101+Existing_Cohort!$B108+Existing_Cohort!W$4-1,MATCH(W$5, Mortality_Projection!$D$8:$BJ$8, 0)-1))</f>
        <v>6255.5784766779843</v>
      </c>
      <c r="X108" s="67">
        <f ca="1">W108*(1-OFFSET(Mortality_Projection!$D$9,N($A108="Female")*101+Existing_Cohort!$B108+Existing_Cohort!X$4-1,MATCH(X$5, Mortality_Projection!$D$8:$BJ$8, 0)-1))</f>
        <v>6254.2340776611954</v>
      </c>
      <c r="Y108" s="67">
        <f ca="1">X108*(1-OFFSET(Mortality_Projection!$D$9,N($A108="Female")*101+Existing_Cohort!$B108+Existing_Cohort!Y$4-1,MATCH(Y$5, Mortality_Projection!$D$8:$BJ$8, 0)-1))</f>
        <v>6252.8811793484683</v>
      </c>
      <c r="Z108" s="67">
        <f ca="1">Y108*(1-OFFSET(Mortality_Projection!$D$9,N($A108="Female")*101+Existing_Cohort!$B108+Existing_Cohort!Z$4-1,MATCH(Z$5, Mortality_Projection!$D$8:$BJ$8, 0)-1))</f>
        <v>6251.5201671740133</v>
      </c>
      <c r="AA108" s="67">
        <f ca="1">Z108*(1-OFFSET(Mortality_Projection!$D$9,N($A108="Female")*101+Existing_Cohort!$B108+Existing_Cohort!AA$4-1,MATCH(AA$5, Mortality_Projection!$D$8:$BJ$8, 0)-1))</f>
        <v>6250.1514187035164</v>
      </c>
      <c r="AB108" s="67">
        <f ca="1">AA108*(1-OFFSET(Mortality_Projection!$D$9,N($A108="Female")*101+Existing_Cohort!$B108+Existing_Cohort!AB$4-1,MATCH(AB$5, Mortality_Projection!$D$8:$BJ$8, 0)-1))</f>
        <v>6248.7753037614275</v>
      </c>
      <c r="AC108" s="67">
        <f ca="1">AB108*(1-OFFSET(Mortality_Projection!$D$9,N($A108="Female")*101+Existing_Cohort!$B108+Existing_Cohort!AC$4-1,MATCH(AC$5, Mortality_Projection!$D$8:$BJ$8, 0)-1))</f>
        <v>6247.3875587398652</v>
      </c>
      <c r="AD108" s="67">
        <f ca="1">AC108*(1-OFFSET(Mortality_Projection!$D$9,N($A108="Female")*101+Existing_Cohort!$B108+Existing_Cohort!AD$4-1,MATCH(AD$5, Mortality_Projection!$D$8:$BJ$8, 0)-1))</f>
        <v>6245.9840762055846</v>
      </c>
      <c r="AE108" s="67">
        <f ca="1">AD108*(1-OFFSET(Mortality_Projection!$D$9,N($A108="Female")*101+Existing_Cohort!$B108+Existing_Cohort!AE$4-1,MATCH(AE$5, Mortality_Projection!$D$8:$BJ$8, 0)-1))</f>
        <v>6244.5563832472553</v>
      </c>
      <c r="AF108" s="67">
        <f ca="1">AE108*(1-OFFSET(Mortality_Projection!$D$9,N($A108="Female")*101+Existing_Cohort!$B108+Existing_Cohort!AF$4-1,MATCH(AF$5, Mortality_Projection!$D$8:$BJ$8, 0)-1))</f>
        <v>6243.0963159295297</v>
      </c>
      <c r="AG108" s="67">
        <f ca="1">AF108*(1-OFFSET(Mortality_Projection!$D$9,N($A108="Female")*101+Existing_Cohort!$B108+Existing_Cohort!AG$4-1,MATCH(AG$5, Mortality_Projection!$D$8:$BJ$8, 0)-1))</f>
        <v>6241.596012294056</v>
      </c>
      <c r="AH108" s="67">
        <f ca="1">AG108*(1-OFFSET(Mortality_Projection!$D$9,N($A108="Female")*101+Existing_Cohort!$B108+Existing_Cohort!AH$4-1,MATCH(AH$5, Mortality_Projection!$D$8:$BJ$8, 0)-1))</f>
        <v>6240.0435447248092</v>
      </c>
      <c r="AI108" s="67">
        <f ca="1">AH108*(1-OFFSET(Mortality_Projection!$D$9,N($A108="Female")*101+Existing_Cohort!$B108+Existing_Cohort!AI$4-1,MATCH(AI$5, Mortality_Projection!$D$8:$BJ$8, 0)-1))</f>
        <v>6238.4317386832627</v>
      </c>
      <c r="AJ108" s="67">
        <f ca="1">AI108*(1-OFFSET(Mortality_Projection!$D$9,N($A108="Female")*101+Existing_Cohort!$B108+Existing_Cohort!AJ$4-1,MATCH(AJ$5, Mortality_Projection!$D$8:$BJ$8, 0)-1))</f>
        <v>6236.7409234007264</v>
      </c>
      <c r="AK108" s="67">
        <f ca="1">AJ108*(1-OFFSET(Mortality_Projection!$D$9,N($A108="Female")*101+Existing_Cohort!$B108+Existing_Cohort!AK$4-1,MATCH(AK$5, Mortality_Projection!$D$8:$BJ$8, 0)-1))</f>
        <v>6234.9605750969176</v>
      </c>
      <c r="AL108" s="67">
        <f ca="1">AK108*(1-OFFSET(Mortality_Projection!$D$9,N($A108="Female")*101+Existing_Cohort!$B108+Existing_Cohort!AL$4-1,MATCH(AL$5, Mortality_Projection!$D$8:$BJ$8, 0)-1))</f>
        <v>6233.0722657524448</v>
      </c>
      <c r="AM108" s="67">
        <f ca="1">AL108*(1-OFFSET(Mortality_Projection!$D$9,N($A108="Female")*101+Existing_Cohort!$B108+Existing_Cohort!AM$4-1,MATCH(AM$5, Mortality_Projection!$D$8:$BJ$8, 0)-1))</f>
        <v>6231.0623804581337</v>
      </c>
      <c r="AN108" s="67">
        <f ca="1">AM108*(1-OFFSET(Mortality_Projection!$D$9,N($A108="Female")*101+Existing_Cohort!$B108+Existing_Cohort!AN$4-1,MATCH(AN$5, Mortality_Projection!$D$8:$BJ$8, 0)-1))</f>
        <v>6228.9097231706774</v>
      </c>
      <c r="AO108" s="67">
        <f ca="1">AN108*(1-OFFSET(Mortality_Projection!$D$9,N($A108="Female")*101+Existing_Cohort!$B108+Existing_Cohort!AO$4-1,MATCH(AO$5, Mortality_Projection!$D$8:$BJ$8, 0)-1))</f>
        <v>6226.5939210438637</v>
      </c>
      <c r="AP108" s="67">
        <f ca="1">AO108*(1-OFFSET(Mortality_Projection!$D$9,N($A108="Female")*101+Existing_Cohort!$B108+Existing_Cohort!AP$4-1,MATCH(AP$5, Mortality_Projection!$D$8:$BJ$8, 0)-1))</f>
        <v>6224.0914435812447</v>
      </c>
      <c r="AQ108" s="67">
        <f ca="1">AP108*(1-OFFSET(Mortality_Projection!$D$9,N($A108="Female")*101+Existing_Cohort!$B108+Existing_Cohort!AQ$4-1,MATCH(AQ$5, Mortality_Projection!$D$8:$BJ$8, 0)-1))</f>
        <v>6221.3796976008716</v>
      </c>
      <c r="AR108" s="67">
        <f ca="1">AQ108*(1-OFFSET(Mortality_Projection!$D$9,N($A108="Female")*101+Existing_Cohort!$B108+Existing_Cohort!AR$4-1,MATCH(AR$5, Mortality_Projection!$D$8:$BJ$8, 0)-1))</f>
        <v>6218.4292677144012</v>
      </c>
      <c r="AS108" s="67">
        <f ca="1">AR108*(1-OFFSET(Mortality_Projection!$D$9,N($A108="Female")*101+Existing_Cohort!$B108+Existing_Cohort!AS$4-1,MATCH(AS$5, Mortality_Projection!$D$8:$BJ$8, 0)-1))</f>
        <v>6215.2119274964543</v>
      </c>
      <c r="AT108" s="67">
        <f ca="1">AS108*(1-OFFSET(Mortality_Projection!$D$9,N($A108="Female")*101+Existing_Cohort!$B108+Existing_Cohort!AT$4-1,MATCH(AT$5, Mortality_Projection!$D$8:$BJ$8, 0)-1))</f>
        <v>6211.7006219474797</v>
      </c>
      <c r="AU108" s="67">
        <f ca="1">AT108*(1-OFFSET(Mortality_Projection!$D$9,N($A108="Female")*101+Existing_Cohort!$B108+Existing_Cohort!AU$4-1,MATCH(AU$5, Mortality_Projection!$D$8:$BJ$8, 0)-1))</f>
        <v>6207.8619829451136</v>
      </c>
      <c r="AV108" s="67">
        <f ca="1">AU108*(1-OFFSET(Mortality_Projection!$D$9,N($A108="Female")*101+Existing_Cohort!$B108+Existing_Cohort!AV$4-1,MATCH(AV$5, Mortality_Projection!$D$8:$BJ$8, 0)-1))</f>
        <v>6203.6677472521405</v>
      </c>
      <c r="AW108" s="67">
        <f ca="1">AV108*(1-OFFSET(Mortality_Projection!$D$9,N($A108="Female")*101+Existing_Cohort!$B108+Existing_Cohort!AW$4-1,MATCH(AW$5, Mortality_Projection!$D$8:$BJ$8, 0)-1))</f>
        <v>6199.0799813626936</v>
      </c>
      <c r="AX108" s="67">
        <f ca="1">AW108*(1-OFFSET(Mortality_Projection!$D$9,N($A108="Female")*101+Existing_Cohort!$B108+Existing_Cohort!AX$4-1,MATCH(AX$5, Mortality_Projection!$D$8:$BJ$8, 0)-1))</f>
        <v>6194.0696074609896</v>
      </c>
      <c r="AY108" s="67">
        <f ca="1">AX108*(1-OFFSET(Mortality_Projection!$D$9,N($A108="Female")*101+Existing_Cohort!$B108+Existing_Cohort!AY$4-1,MATCH(AY$5, Mortality_Projection!$D$8:$BJ$8, 0)-1))</f>
        <v>6188.6053609425298</v>
      </c>
      <c r="AZ108" s="67">
        <f ca="1">AY108*(1-OFFSET(Mortality_Projection!$D$9,N($A108="Female")*101+Existing_Cohort!$B108+Existing_Cohort!AZ$4-1,MATCH(AZ$5, Mortality_Projection!$D$8:$BJ$8, 0)-1))</f>
        <v>6182.6644894702704</v>
      </c>
      <c r="BA108" s="179">
        <f ca="1">AZ108*(1-OFFSET(Mortality_Projection!$D$9,N($A108="Female")*101+Existing_Cohort!$B108+Existing_Cohort!BA$4-1,MATCH(BA$5, Mortality_Projection!$D$8:$BJ$8, 0)-1))</f>
        <v>6176.2185124664084</v>
      </c>
      <c r="BC108" s="67">
        <f t="shared" ca="1" si="24"/>
        <v>2.8306404000722978</v>
      </c>
    </row>
    <row r="109" spans="1:55" x14ac:dyDescent="0.35">
      <c r="A109" s="159" t="s">
        <v>32</v>
      </c>
      <c r="B109">
        <f t="shared" ref="B109:B172" si="26">B108+1</f>
        <v>2</v>
      </c>
      <c r="C109" s="67">
        <f ca="1">OFFSET(HIST_CHN_Population_Females!$L$17,MATCH(Input!$D$4,HIST_CHN_Population_Females!$K$18:$K$89,0), $B8)</f>
        <v>7017.0694999999996</v>
      </c>
      <c r="D109" s="67">
        <f ca="1">C109*(1-OFFSET(Mortality_Projection!$D$9,N($A109="Female")*101+Existing_Cohort!$B109+Existing_Cohort!D$4-1,MATCH(D$5, Mortality_Projection!$D$8:$BJ$8, 0)-1))</f>
        <v>7014.7319422313467</v>
      </c>
      <c r="E109" s="67">
        <f ca="1">D109*(1-OFFSET(Mortality_Projection!$D$9,N($A109="Female")*101+Existing_Cohort!$B109+Existing_Cohort!E$4-1,MATCH(E$5, Mortality_Projection!$D$8:$BJ$8, 0)-1))</f>
        <v>7012.9772361050464</v>
      </c>
      <c r="F109" s="67">
        <f ca="1">E109*(1-OFFSET(Mortality_Projection!$D$9,N($A109="Female")*101+Existing_Cohort!$B109+Existing_Cohort!F$4-1,MATCH(F$5, Mortality_Projection!$D$8:$BJ$8, 0)-1))</f>
        <v>7011.6021544504201</v>
      </c>
      <c r="G109" s="67">
        <f ca="1">F109*(1-OFFSET(Mortality_Projection!$D$9,N($A109="Female")*101+Existing_Cohort!$B109+Existing_Cohort!G$4-1,MATCH(G$5, Mortality_Projection!$D$8:$BJ$8, 0)-1))</f>
        <v>7010.4640742134552</v>
      </c>
      <c r="H109" s="67">
        <f ca="1">G109*(1-OFFSET(Mortality_Projection!$D$9,N($A109="Female")*101+Existing_Cohort!$B109+Existing_Cohort!H$4-1,MATCH(H$5, Mortality_Projection!$D$8:$BJ$8, 0)-1))</f>
        <v>7009.4782115831831</v>
      </c>
      <c r="I109" s="67">
        <f ca="1">H109*(1-OFFSET(Mortality_Projection!$D$9,N($A109="Female")*101+Existing_Cohort!$B109+Existing_Cohort!I$4-1,MATCH(I$5, Mortality_Projection!$D$8:$BJ$8, 0)-1))</f>
        <v>7008.5822976326526</v>
      </c>
      <c r="J109" s="67">
        <f ca="1">I109*(1-OFFSET(Mortality_Projection!$D$9,N($A109="Female")*101+Existing_Cohort!$B109+Existing_Cohort!J$4-1,MATCH(J$5, Mortality_Projection!$D$8:$BJ$8, 0)-1))</f>
        <v>7007.7226538353889</v>
      </c>
      <c r="K109" s="67">
        <f ca="1">J109*(1-OFFSET(Mortality_Projection!$D$9,N($A109="Female")*101+Existing_Cohort!$B109+Existing_Cohort!K$4-1,MATCH(K$5, Mortality_Projection!$D$8:$BJ$8, 0)-1))</f>
        <v>7006.8538350493109</v>
      </c>
      <c r="L109" s="67">
        <f ca="1">K109*(1-OFFSET(Mortality_Projection!$D$9,N($A109="Female")*101+Existing_Cohort!$B109+Existing_Cohort!L$4-1,MATCH(L$5, Mortality_Projection!$D$8:$BJ$8, 0)-1))</f>
        <v>7005.93828703897</v>
      </c>
      <c r="M109" s="67">
        <f ca="1">L109*(1-OFFSET(Mortality_Projection!$D$9,N($A109="Female")*101+Existing_Cohort!$B109+Existing_Cohort!M$4-1,MATCH(M$5, Mortality_Projection!$D$8:$BJ$8, 0)-1))</f>
        <v>7004.9584977299219</v>
      </c>
      <c r="N109" s="67">
        <f ca="1">M109*(1-OFFSET(Mortality_Projection!$D$9,N($A109="Female")*101+Existing_Cohort!$B109+Existing_Cohort!N$4-1,MATCH(N$5, Mortality_Projection!$D$8:$BJ$8, 0)-1))</f>
        <v>7003.8975904644612</v>
      </c>
      <c r="O109" s="67">
        <f ca="1">N109*(1-OFFSET(Mortality_Projection!$D$9,N($A109="Female")*101+Existing_Cohort!$B109+Existing_Cohort!O$4-1,MATCH(O$5, Mortality_Projection!$D$8:$BJ$8, 0)-1))</f>
        <v>7002.7454069015812</v>
      </c>
      <c r="P109" s="67">
        <f ca="1">O109*(1-OFFSET(Mortality_Projection!$D$9,N($A109="Female")*101+Existing_Cohort!$B109+Existing_Cohort!P$4-1,MATCH(P$5, Mortality_Projection!$D$8:$BJ$8, 0)-1))</f>
        <v>7001.5042339140973</v>
      </c>
      <c r="Q109" s="67">
        <f ca="1">P109*(1-OFFSET(Mortality_Projection!$D$9,N($A109="Female")*101+Existing_Cohort!$B109+Existing_Cohort!Q$4-1,MATCH(Q$5, Mortality_Projection!$D$8:$BJ$8, 0)-1))</f>
        <v>7000.1882303648927</v>
      </c>
      <c r="R109" s="67">
        <f ca="1">Q109*(1-OFFSET(Mortality_Projection!$D$9,N($A109="Female")*101+Existing_Cohort!$B109+Existing_Cohort!R$4-1,MATCH(R$5, Mortality_Projection!$D$8:$BJ$8, 0)-1))</f>
        <v>6998.8110980153342</v>
      </c>
      <c r="S109" s="67">
        <f ca="1">R109*(1-OFFSET(Mortality_Projection!$D$9,N($A109="Female")*101+Existing_Cohort!$B109+Existing_Cohort!S$4-1,MATCH(S$5, Mortality_Projection!$D$8:$BJ$8, 0)-1))</f>
        <v>6997.3860905662859</v>
      </c>
      <c r="T109" s="67">
        <f ca="1">S109*(1-OFFSET(Mortality_Projection!$D$9,N($A109="Female")*101+Existing_Cohort!$B109+Existing_Cohort!T$4-1,MATCH(T$5, Mortality_Projection!$D$8:$BJ$8, 0)-1))</f>
        <v>6995.9202745258954</v>
      </c>
      <c r="U109" s="67">
        <f ca="1">T109*(1-OFFSET(Mortality_Projection!$D$9,N($A109="Female")*101+Existing_Cohort!$B109+Existing_Cohort!U$4-1,MATCH(U$5, Mortality_Projection!$D$8:$BJ$8, 0)-1))</f>
        <v>6994.4318518814616</v>
      </c>
      <c r="V109" s="67">
        <f ca="1">U109*(1-OFFSET(Mortality_Projection!$D$9,N($A109="Female")*101+Existing_Cohort!$B109+Existing_Cohort!V$4-1,MATCH(V$5, Mortality_Projection!$D$8:$BJ$8, 0)-1))</f>
        <v>6992.92155779313</v>
      </c>
      <c r="W109" s="67">
        <f ca="1">V109*(1-OFFSET(Mortality_Projection!$D$9,N($A109="Female")*101+Existing_Cohort!$B109+Existing_Cohort!W$4-1,MATCH(W$5, Mortality_Projection!$D$8:$BJ$8, 0)-1))</f>
        <v>6991.4012108948245</v>
      </c>
      <c r="X109" s="67">
        <f ca="1">W109*(1-OFFSET(Mortality_Projection!$D$9,N($A109="Female")*101+Existing_Cohort!$B109+Existing_Cohort!X$4-1,MATCH(X$5, Mortality_Projection!$D$8:$BJ$8, 0)-1))</f>
        <v>6989.8712561834609</v>
      </c>
      <c r="Y109" s="67">
        <f ca="1">X109*(1-OFFSET(Mortality_Projection!$D$9,N($A109="Female")*101+Existing_Cohort!$B109+Existing_Cohort!Y$4-1,MATCH(Y$5, Mortality_Projection!$D$8:$BJ$8, 0)-1))</f>
        <v>6988.3321296079093</v>
      </c>
      <c r="Z109" s="67">
        <f ca="1">Y109*(1-OFFSET(Mortality_Projection!$D$9,N($A109="Female")*101+Existing_Cohort!$B109+Existing_Cohort!Z$4-1,MATCH(Z$5, Mortality_Projection!$D$8:$BJ$8, 0)-1))</f>
        <v>6986.784258214856</v>
      </c>
      <c r="AA109" s="67">
        <f ca="1">Z109*(1-OFFSET(Mortality_Projection!$D$9,N($A109="Female")*101+Existing_Cohort!$B109+Existing_Cohort!AA$4-1,MATCH(AA$5, Mortality_Projection!$D$8:$BJ$8, 0)-1))</f>
        <v>6985.2280602927931</v>
      </c>
      <c r="AB109" s="67">
        <f ca="1">AA109*(1-OFFSET(Mortality_Projection!$D$9,N($A109="Female")*101+Existing_Cohort!$B109+Existing_Cohort!AB$4-1,MATCH(AB$5, Mortality_Projection!$D$8:$BJ$8, 0)-1))</f>
        <v>6983.6587143610532</v>
      </c>
      <c r="AC109" s="67">
        <f ca="1">AB109*(1-OFFSET(Mortality_Projection!$D$9,N($A109="Female")*101+Existing_Cohort!$B109+Existing_Cohort!AC$4-1,MATCH(AC$5, Mortality_Projection!$D$8:$BJ$8, 0)-1))</f>
        <v>6982.0715756004683</v>
      </c>
      <c r="AD109" s="67">
        <f ca="1">AC109*(1-OFFSET(Mortality_Projection!$D$9,N($A109="Female")*101+Existing_Cohort!$B109+Existing_Cohort!AD$4-1,MATCH(AD$5, Mortality_Projection!$D$8:$BJ$8, 0)-1))</f>
        <v>6980.457062520647</v>
      </c>
      <c r="AE109" s="67">
        <f ca="1">AD109*(1-OFFSET(Mortality_Projection!$D$9,N($A109="Female")*101+Existing_Cohort!$B109+Existing_Cohort!AE$4-1,MATCH(AE$5, Mortality_Projection!$D$8:$BJ$8, 0)-1))</f>
        <v>6978.8059431408701</v>
      </c>
      <c r="AF109" s="67">
        <f ca="1">AE109*(1-OFFSET(Mortality_Projection!$D$9,N($A109="Female")*101+Existing_Cohort!$B109+Existing_Cohort!AF$4-1,MATCH(AF$5, Mortality_Projection!$D$8:$BJ$8, 0)-1))</f>
        <v>6977.1093270752026</v>
      </c>
      <c r="AG109" s="67">
        <f ca="1">AF109*(1-OFFSET(Mortality_Projection!$D$9,N($A109="Female")*101+Existing_Cohort!$B109+Existing_Cohort!AG$4-1,MATCH(AG$5, Mortality_Projection!$D$8:$BJ$8, 0)-1))</f>
        <v>6975.3537264144506</v>
      </c>
      <c r="AH109" s="67">
        <f ca="1">AG109*(1-OFFSET(Mortality_Projection!$D$9,N($A109="Female")*101+Existing_Cohort!$B109+Existing_Cohort!AH$4-1,MATCH(AH$5, Mortality_Projection!$D$8:$BJ$8, 0)-1))</f>
        <v>6973.5310283965373</v>
      </c>
      <c r="AI109" s="67">
        <f ca="1">AH109*(1-OFFSET(Mortality_Projection!$D$9,N($A109="Female")*101+Existing_Cohort!$B109+Existing_Cohort!AI$4-1,MATCH(AI$5, Mortality_Projection!$D$8:$BJ$8, 0)-1))</f>
        <v>6971.618989155264</v>
      </c>
      <c r="AJ109" s="67">
        <f ca="1">AI109*(1-OFFSET(Mortality_Projection!$D$9,N($A109="Female")*101+Existing_Cohort!$B109+Existing_Cohort!AJ$4-1,MATCH(AJ$5, Mortality_Projection!$D$8:$BJ$8, 0)-1))</f>
        <v>6969.6057088645603</v>
      </c>
      <c r="AK109" s="67">
        <f ca="1">AJ109*(1-OFFSET(Mortality_Projection!$D$9,N($A109="Female")*101+Existing_Cohort!$B109+Existing_Cohort!AK$4-1,MATCH(AK$5, Mortality_Projection!$D$8:$BJ$8, 0)-1))</f>
        <v>6967.4703495369386</v>
      </c>
      <c r="AL109" s="67">
        <f ca="1">AK109*(1-OFFSET(Mortality_Projection!$D$9,N($A109="Female")*101+Existing_Cohort!$B109+Existing_Cohort!AL$4-1,MATCH(AL$5, Mortality_Projection!$D$8:$BJ$8, 0)-1))</f>
        <v>6965.19751632936</v>
      </c>
      <c r="AM109" s="67">
        <f ca="1">AL109*(1-OFFSET(Mortality_Projection!$D$9,N($A109="Female")*101+Existing_Cohort!$B109+Existing_Cohort!AM$4-1,MATCH(AM$5, Mortality_Projection!$D$8:$BJ$8, 0)-1))</f>
        <v>6962.7632417857776</v>
      </c>
      <c r="AN109" s="67">
        <f ca="1">AM109*(1-OFFSET(Mortality_Projection!$D$9,N($A109="Female")*101+Existing_Cohort!$B109+Existing_Cohort!AN$4-1,MATCH(AN$5, Mortality_Projection!$D$8:$BJ$8, 0)-1))</f>
        <v>6960.1444898213294</v>
      </c>
      <c r="AO109" s="67">
        <f ca="1">AN109*(1-OFFSET(Mortality_Projection!$D$9,N($A109="Female")*101+Existing_Cohort!$B109+Existing_Cohort!AO$4-1,MATCH(AO$5, Mortality_Projection!$D$8:$BJ$8, 0)-1))</f>
        <v>6957.3146541717761</v>
      </c>
      <c r="AP109" s="67">
        <f ca="1">AO109*(1-OFFSET(Mortality_Projection!$D$9,N($A109="Female")*101+Existing_Cohort!$B109+Existing_Cohort!AP$4-1,MATCH(AP$5, Mortality_Projection!$D$8:$BJ$8, 0)-1))</f>
        <v>6954.2481891713478</v>
      </c>
      <c r="AQ109" s="67">
        <f ca="1">AP109*(1-OFFSET(Mortality_Projection!$D$9,N($A109="Female")*101+Existing_Cohort!$B109+Existing_Cohort!AQ$4-1,MATCH(AQ$5, Mortality_Projection!$D$8:$BJ$8, 0)-1))</f>
        <v>6950.9118353349922</v>
      </c>
      <c r="AR109" s="67">
        <f ca="1">AQ109*(1-OFFSET(Mortality_Projection!$D$9,N($A109="Female")*101+Existing_Cohort!$B109+Existing_Cohort!AR$4-1,MATCH(AR$5, Mortality_Projection!$D$8:$BJ$8, 0)-1))</f>
        <v>6947.2736786794694</v>
      </c>
      <c r="AS109" s="67">
        <f ca="1">AR109*(1-OFFSET(Mortality_Projection!$D$9,N($A109="Female")*101+Existing_Cohort!$B109+Existing_Cohort!AS$4-1,MATCH(AS$5, Mortality_Projection!$D$8:$BJ$8, 0)-1))</f>
        <v>6943.3031310052138</v>
      </c>
      <c r="AT109" s="67">
        <f ca="1">AS109*(1-OFFSET(Mortality_Projection!$D$9,N($A109="Female")*101+Existing_Cohort!$B109+Existing_Cohort!AT$4-1,MATCH(AT$5, Mortality_Projection!$D$8:$BJ$8, 0)-1))</f>
        <v>6938.9624666231366</v>
      </c>
      <c r="AU109" s="67">
        <f ca="1">AT109*(1-OFFSET(Mortality_Projection!$D$9,N($A109="Female")*101+Existing_Cohort!$B109+Existing_Cohort!AU$4-1,MATCH(AU$5, Mortality_Projection!$D$8:$BJ$8, 0)-1))</f>
        <v>6934.219733976689</v>
      </c>
      <c r="AV109" s="67">
        <f ca="1">AU109*(1-OFFSET(Mortality_Projection!$D$9,N($A109="Female")*101+Existing_Cohort!$B109+Existing_Cohort!AV$4-1,MATCH(AV$5, Mortality_Projection!$D$8:$BJ$8, 0)-1))</f>
        <v>6929.0320484221829</v>
      </c>
      <c r="AW109" s="67">
        <f ca="1">AV109*(1-OFFSET(Mortality_Projection!$D$9,N($A109="Female")*101+Existing_Cohort!$B109+Existing_Cohort!AW$4-1,MATCH(AW$5, Mortality_Projection!$D$8:$BJ$8, 0)-1))</f>
        <v>6923.3665412559994</v>
      </c>
      <c r="AX109" s="67">
        <f ca="1">AW109*(1-OFFSET(Mortality_Projection!$D$9,N($A109="Female")*101+Existing_Cohort!$B109+Existing_Cohort!AX$4-1,MATCH(AX$5, Mortality_Projection!$D$8:$BJ$8, 0)-1))</f>
        <v>6917.1878733389785</v>
      </c>
      <c r="AY109" s="67">
        <f ca="1">AX109*(1-OFFSET(Mortality_Projection!$D$9,N($A109="Female")*101+Existing_Cohort!$B109+Existing_Cohort!AY$4-1,MATCH(AY$5, Mortality_Projection!$D$8:$BJ$8, 0)-1))</f>
        <v>6910.4703332743647</v>
      </c>
      <c r="AZ109" s="67">
        <f ca="1">AY109*(1-OFFSET(Mortality_Projection!$D$9,N($A109="Female")*101+Existing_Cohort!$B109+Existing_Cohort!AZ$4-1,MATCH(AZ$5, Mortality_Projection!$D$8:$BJ$8, 0)-1))</f>
        <v>6903.1817351408617</v>
      </c>
      <c r="BA109" s="179">
        <f ca="1">AZ109*(1-OFFSET(Mortality_Projection!$D$9,N($A109="Female")*101+Existing_Cohort!$B109+Existing_Cohort!BA$4-1,MATCH(BA$5, Mortality_Projection!$D$8:$BJ$8, 0)-1))</f>
        <v>6895.2954219849717</v>
      </c>
      <c r="BC109" s="67">
        <f t="shared" ca="1" si="24"/>
        <v>2.3375577686529141</v>
      </c>
    </row>
    <row r="110" spans="1:55" x14ac:dyDescent="0.35">
      <c r="A110" s="159" t="s">
        <v>32</v>
      </c>
      <c r="B110">
        <f t="shared" si="26"/>
        <v>3</v>
      </c>
      <c r="C110" s="67">
        <f ca="1">OFFSET(HIST_CHN_Population_Females!$L$17,MATCH(Input!$D$4,HIST_CHN_Population_Females!$K$18:$K$89,0), $B9)</f>
        <v>7872.0775000000003</v>
      </c>
      <c r="D110" s="67">
        <f ca="1">C110*(1-OFFSET(Mortality_Projection!$D$9,N($A110="Female")*101+Existing_Cohort!$B110+Existing_Cohort!D$4-1,MATCH(D$5, Mortality_Projection!$D$8:$BJ$8, 0)-1))</f>
        <v>7870.0854235561601</v>
      </c>
      <c r="E110" s="67">
        <f ca="1">D110*(1-OFFSET(Mortality_Projection!$D$9,N($A110="Female")*101+Existing_Cohort!$B110+Existing_Cohort!E$4-1,MATCH(E$5, Mortality_Projection!$D$8:$BJ$8, 0)-1))</f>
        <v>7868.5243303578045</v>
      </c>
      <c r="F110" s="67">
        <f ca="1">E110*(1-OFFSET(Mortality_Projection!$D$9,N($A110="Female")*101+Existing_Cohort!$B110+Existing_Cohort!F$4-1,MATCH(F$5, Mortality_Projection!$D$8:$BJ$8, 0)-1))</f>
        <v>7867.2323014389431</v>
      </c>
      <c r="G110" s="67">
        <f ca="1">F110*(1-OFFSET(Mortality_Projection!$D$9,N($A110="Female")*101+Existing_Cohort!$B110+Existing_Cohort!G$4-1,MATCH(G$5, Mortality_Projection!$D$8:$BJ$8, 0)-1))</f>
        <v>7866.1130827922307</v>
      </c>
      <c r="H110" s="67">
        <f ca="1">G110*(1-OFFSET(Mortality_Projection!$D$9,N($A110="Female")*101+Existing_Cohort!$B110+Existing_Cohort!H$4-1,MATCH(H$5, Mortality_Projection!$D$8:$BJ$8, 0)-1))</f>
        <v>7865.0959816994637</v>
      </c>
      <c r="I110" s="67">
        <f ca="1">H110*(1-OFFSET(Mortality_Projection!$D$9,N($A110="Female")*101+Existing_Cohort!$B110+Existing_Cohort!I$4-1,MATCH(I$5, Mortality_Projection!$D$8:$BJ$8, 0)-1))</f>
        <v>7864.1200583479176</v>
      </c>
      <c r="J110" s="67">
        <f ca="1">I110*(1-OFFSET(Mortality_Projection!$D$9,N($A110="Female")*101+Existing_Cohort!$B110+Existing_Cohort!J$4-1,MATCH(J$5, Mortality_Projection!$D$8:$BJ$8, 0)-1))</f>
        <v>7863.1337203620769</v>
      </c>
      <c r="K110" s="67">
        <f ca="1">J110*(1-OFFSET(Mortality_Projection!$D$9,N($A110="Female")*101+Existing_Cohort!$B110+Existing_Cohort!K$4-1,MATCH(K$5, Mortality_Projection!$D$8:$BJ$8, 0)-1))</f>
        <v>7862.0943339074311</v>
      </c>
      <c r="L110" s="67">
        <f ca="1">K110*(1-OFFSET(Mortality_Projection!$D$9,N($A110="Female")*101+Existing_Cohort!$B110+Existing_Cohort!L$4-1,MATCH(L$5, Mortality_Projection!$D$8:$BJ$8, 0)-1))</f>
        <v>7860.9820184674309</v>
      </c>
      <c r="M110" s="67">
        <f ca="1">L110*(1-OFFSET(Mortality_Projection!$D$9,N($A110="Female")*101+Existing_Cohort!$B110+Existing_Cohort!M$4-1,MATCH(M$5, Mortality_Projection!$D$8:$BJ$8, 0)-1))</f>
        <v>7859.7776150302316</v>
      </c>
      <c r="N110" s="67">
        <f ca="1">M110*(1-OFFSET(Mortality_Projection!$D$9,N($A110="Female")*101+Existing_Cohort!$B110+Existing_Cohort!N$4-1,MATCH(N$5, Mortality_Projection!$D$8:$BJ$8, 0)-1))</f>
        <v>7858.4695917531908</v>
      </c>
      <c r="O110" s="67">
        <f ca="1">N110*(1-OFFSET(Mortality_Projection!$D$9,N($A110="Female")*101+Existing_Cohort!$B110+Existing_Cohort!O$4-1,MATCH(O$5, Mortality_Projection!$D$8:$BJ$8, 0)-1))</f>
        <v>7857.0605453970493</v>
      </c>
      <c r="P110" s="67">
        <f ca="1">O110*(1-OFFSET(Mortality_Projection!$D$9,N($A110="Female")*101+Existing_Cohort!$B110+Existing_Cohort!P$4-1,MATCH(P$5, Mortality_Projection!$D$8:$BJ$8, 0)-1))</f>
        <v>7855.5665504421622</v>
      </c>
      <c r="Q110" s="67">
        <f ca="1">P110*(1-OFFSET(Mortality_Projection!$D$9,N($A110="Female")*101+Existing_Cohort!$B110+Existing_Cohort!Q$4-1,MATCH(Q$5, Mortality_Projection!$D$8:$BJ$8, 0)-1))</f>
        <v>7854.0031623465193</v>
      </c>
      <c r="R110" s="67">
        <f ca="1">Q110*(1-OFFSET(Mortality_Projection!$D$9,N($A110="Female")*101+Existing_Cohort!$B110+Existing_Cohort!R$4-1,MATCH(R$5, Mortality_Projection!$D$8:$BJ$8, 0)-1))</f>
        <v>7852.3854277962282</v>
      </c>
      <c r="S110" s="67">
        <f ca="1">R110*(1-OFFSET(Mortality_Projection!$D$9,N($A110="Female")*101+Existing_Cohort!$B110+Existing_Cohort!S$4-1,MATCH(S$5, Mortality_Projection!$D$8:$BJ$8, 0)-1))</f>
        <v>7850.7213693827807</v>
      </c>
      <c r="T110" s="67">
        <f ca="1">S110*(1-OFFSET(Mortality_Projection!$D$9,N($A110="Female")*101+Existing_Cohort!$B110+Existing_Cohort!T$4-1,MATCH(T$5, Mortality_Projection!$D$8:$BJ$8, 0)-1))</f>
        <v>7849.0316510834991</v>
      </c>
      <c r="U110" s="67">
        <f ca="1">T110*(1-OFFSET(Mortality_Projection!$D$9,N($A110="Female")*101+Existing_Cohort!$B110+Existing_Cohort!U$4-1,MATCH(U$5, Mortality_Projection!$D$8:$BJ$8, 0)-1))</f>
        <v>7847.3171076706985</v>
      </c>
      <c r="V110" s="67">
        <f ca="1">U110*(1-OFFSET(Mortality_Projection!$D$9,N($A110="Female")*101+Existing_Cohort!$B110+Existing_Cohort!V$4-1,MATCH(V$5, Mortality_Projection!$D$8:$BJ$8, 0)-1))</f>
        <v>7845.5911562615038</v>
      </c>
      <c r="W110" s="67">
        <f ca="1">V110*(1-OFFSET(Mortality_Projection!$D$9,N($A110="Female")*101+Existing_Cohort!$B110+Existing_Cohort!W$4-1,MATCH(W$5, Mortality_Projection!$D$8:$BJ$8, 0)-1))</f>
        <v>7843.8543021181767</v>
      </c>
      <c r="X110" s="67">
        <f ca="1">W110*(1-OFFSET(Mortality_Projection!$D$9,N($A110="Female")*101+Existing_Cohort!$B110+Existing_Cohort!X$4-1,MATCH(X$5, Mortality_Projection!$D$8:$BJ$8, 0)-1))</f>
        <v>7842.1070402268278</v>
      </c>
      <c r="Y110" s="67">
        <f ca="1">X110*(1-OFFSET(Mortality_Projection!$D$9,N($A110="Female")*101+Existing_Cohort!$B110+Existing_Cohort!Y$4-1,MATCH(Y$5, Mortality_Projection!$D$8:$BJ$8, 0)-1))</f>
        <v>7840.3498554630505</v>
      </c>
      <c r="Z110" s="67">
        <f ca="1">Y110*(1-OFFSET(Mortality_Projection!$D$9,N($A110="Female")*101+Existing_Cohort!$B110+Existing_Cohort!Z$4-1,MATCH(Z$5, Mortality_Projection!$D$8:$BJ$8, 0)-1))</f>
        <v>7838.5832227554347</v>
      </c>
      <c r="AA110" s="67">
        <f ca="1">Z110*(1-OFFSET(Mortality_Projection!$D$9,N($A110="Female")*101+Existing_Cohort!$B110+Existing_Cohort!AA$4-1,MATCH(AA$5, Mortality_Projection!$D$8:$BJ$8, 0)-1))</f>
        <v>7836.8016687335785</v>
      </c>
      <c r="AB110" s="67">
        <f ca="1">AA110*(1-OFFSET(Mortality_Projection!$D$9,N($A110="Female")*101+Existing_Cohort!$B110+Existing_Cohort!AB$4-1,MATCH(AB$5, Mortality_Projection!$D$8:$BJ$8, 0)-1))</f>
        <v>7834.9999206340499</v>
      </c>
      <c r="AC110" s="67">
        <f ca="1">AB110*(1-OFFSET(Mortality_Projection!$D$9,N($A110="Female")*101+Existing_Cohort!$B110+Existing_Cohort!AC$4-1,MATCH(AC$5, Mortality_Projection!$D$8:$BJ$8, 0)-1))</f>
        <v>7833.1671015683078</v>
      </c>
      <c r="AD110" s="67">
        <f ca="1">AC110*(1-OFFSET(Mortality_Projection!$D$9,N($A110="Female")*101+Existing_Cohort!$B110+Existing_Cohort!AD$4-1,MATCH(AD$5, Mortality_Projection!$D$8:$BJ$8, 0)-1))</f>
        <v>7831.2927315343741</v>
      </c>
      <c r="AE110" s="67">
        <f ca="1">AD110*(1-OFFSET(Mortality_Projection!$D$9,N($A110="Female")*101+Existing_Cohort!$B110+Existing_Cohort!AE$4-1,MATCH(AE$5, Mortality_Projection!$D$8:$BJ$8, 0)-1))</f>
        <v>7829.3667184316755</v>
      </c>
      <c r="AF110" s="67">
        <f ca="1">AE110*(1-OFFSET(Mortality_Projection!$D$9,N($A110="Female")*101+Existing_Cohort!$B110+Existing_Cohort!AF$4-1,MATCH(AF$5, Mortality_Projection!$D$8:$BJ$8, 0)-1))</f>
        <v>7827.3737511490399</v>
      </c>
      <c r="AG110" s="67">
        <f ca="1">AF110*(1-OFFSET(Mortality_Projection!$D$9,N($A110="Female")*101+Existing_Cohort!$B110+Existing_Cohort!AG$4-1,MATCH(AG$5, Mortality_Projection!$D$8:$BJ$8, 0)-1))</f>
        <v>7825.304620645381</v>
      </c>
      <c r="AH110" s="67">
        <f ca="1">AG110*(1-OFFSET(Mortality_Projection!$D$9,N($A110="Female")*101+Existing_Cohort!$B110+Existing_Cohort!AH$4-1,MATCH(AH$5, Mortality_Projection!$D$8:$BJ$8, 0)-1))</f>
        <v>7823.134076403072</v>
      </c>
      <c r="AI110" s="67">
        <f ca="1">AH110*(1-OFFSET(Mortality_Projection!$D$9,N($A110="Female")*101+Existing_Cohort!$B110+Existing_Cohort!AI$4-1,MATCH(AI$5, Mortality_Projection!$D$8:$BJ$8, 0)-1))</f>
        <v>7820.8486107568751</v>
      </c>
      <c r="AJ110" s="67">
        <f ca="1">AI110*(1-OFFSET(Mortality_Projection!$D$9,N($A110="Female")*101+Existing_Cohort!$B110+Existing_Cohort!AJ$4-1,MATCH(AJ$5, Mortality_Projection!$D$8:$BJ$8, 0)-1))</f>
        <v>7818.4245697490824</v>
      </c>
      <c r="AK110" s="67">
        <f ca="1">AJ110*(1-OFFSET(Mortality_Projection!$D$9,N($A110="Female")*101+Existing_Cohort!$B110+Existing_Cohort!AK$4-1,MATCH(AK$5, Mortality_Projection!$D$8:$BJ$8, 0)-1))</f>
        <v>7815.8444788088746</v>
      </c>
      <c r="AL110" s="67">
        <f ca="1">AK110*(1-OFFSET(Mortality_Projection!$D$9,N($A110="Female")*101+Existing_Cohort!$B110+Existing_Cohort!AL$4-1,MATCH(AL$5, Mortality_Projection!$D$8:$BJ$8, 0)-1))</f>
        <v>7813.0811322368554</v>
      </c>
      <c r="AM110" s="67">
        <f ca="1">AL110*(1-OFFSET(Mortality_Projection!$D$9,N($A110="Female")*101+Existing_Cohort!$B110+Existing_Cohort!AM$4-1,MATCH(AM$5, Mortality_Projection!$D$8:$BJ$8, 0)-1))</f>
        <v>7810.1083821624179</v>
      </c>
      <c r="AN110" s="67">
        <f ca="1">AM110*(1-OFFSET(Mortality_Projection!$D$9,N($A110="Female")*101+Existing_Cohort!$B110+Existing_Cohort!AN$4-1,MATCH(AN$5, Mortality_Projection!$D$8:$BJ$8, 0)-1))</f>
        <v>7806.8960285568628</v>
      </c>
      <c r="AO110" s="67">
        <f ca="1">AN110*(1-OFFSET(Mortality_Projection!$D$9,N($A110="Female")*101+Existing_Cohort!$B110+Existing_Cohort!AO$4-1,MATCH(AO$5, Mortality_Projection!$D$8:$BJ$8, 0)-1))</f>
        <v>7803.4150761243345</v>
      </c>
      <c r="AP110" s="67">
        <f ca="1">AO110*(1-OFFSET(Mortality_Projection!$D$9,N($A110="Female")*101+Existing_Cohort!$B110+Existing_Cohort!AP$4-1,MATCH(AP$5, Mortality_Projection!$D$8:$BJ$8, 0)-1))</f>
        <v>7799.6277739950956</v>
      </c>
      <c r="AQ110" s="67">
        <f ca="1">AP110*(1-OFFSET(Mortality_Projection!$D$9,N($A110="Female")*101+Existing_Cohort!$B110+Existing_Cohort!AQ$4-1,MATCH(AQ$5, Mortality_Projection!$D$8:$BJ$8, 0)-1))</f>
        <v>7795.4978998324887</v>
      </c>
      <c r="AR110" s="67">
        <f ca="1">AQ110*(1-OFFSET(Mortality_Projection!$D$9,N($A110="Female")*101+Existing_Cohort!$B110+Existing_Cohort!AR$4-1,MATCH(AR$5, Mortality_Projection!$D$8:$BJ$8, 0)-1))</f>
        <v>7790.9907375792818</v>
      </c>
      <c r="AS110" s="67">
        <f ca="1">AR110*(1-OFFSET(Mortality_Projection!$D$9,N($A110="Female")*101+Existing_Cohort!$B110+Existing_Cohort!AS$4-1,MATCH(AS$5, Mortality_Projection!$D$8:$BJ$8, 0)-1))</f>
        <v>7786.0634705860175</v>
      </c>
      <c r="AT110" s="67">
        <f ca="1">AS110*(1-OFFSET(Mortality_Projection!$D$9,N($A110="Female")*101+Existing_Cohort!$B110+Existing_Cohort!AT$4-1,MATCH(AT$5, Mortality_Projection!$D$8:$BJ$8, 0)-1))</f>
        <v>7780.6798385187285</v>
      </c>
      <c r="AU110" s="67">
        <f ca="1">AT110*(1-OFFSET(Mortality_Projection!$D$9,N($A110="Female")*101+Existing_Cohort!$B110+Existing_Cohort!AU$4-1,MATCH(AU$5, Mortality_Projection!$D$8:$BJ$8, 0)-1))</f>
        <v>7774.7911726041712</v>
      </c>
      <c r="AV110" s="67">
        <f ca="1">AU110*(1-OFFSET(Mortality_Projection!$D$9,N($A110="Female")*101+Existing_Cohort!$B110+Existing_Cohort!AV$4-1,MATCH(AV$5, Mortality_Projection!$D$8:$BJ$8, 0)-1))</f>
        <v>7768.3601759681032</v>
      </c>
      <c r="AW110" s="67">
        <f ca="1">AV110*(1-OFFSET(Mortality_Projection!$D$9,N($A110="Female")*101+Existing_Cohort!$B110+Existing_Cohort!AW$4-1,MATCH(AW$5, Mortality_Projection!$D$8:$BJ$8, 0)-1))</f>
        <v>7761.3467501366395</v>
      </c>
      <c r="AX110" s="67">
        <f ca="1">AW110*(1-OFFSET(Mortality_Projection!$D$9,N($A110="Female")*101+Existing_Cohort!$B110+Existing_Cohort!AX$4-1,MATCH(AX$5, Mortality_Projection!$D$8:$BJ$8, 0)-1))</f>
        <v>7753.7217280344466</v>
      </c>
      <c r="AY110" s="67">
        <f ca="1">AX110*(1-OFFSET(Mortality_Projection!$D$9,N($A110="Female")*101+Existing_Cohort!$B110+Existing_Cohort!AY$4-1,MATCH(AY$5, Mortality_Projection!$D$8:$BJ$8, 0)-1))</f>
        <v>7745.4485963787947</v>
      </c>
      <c r="AZ110" s="67">
        <f ca="1">AY110*(1-OFFSET(Mortality_Projection!$D$9,N($A110="Female")*101+Existing_Cohort!$B110+Existing_Cohort!AZ$4-1,MATCH(AZ$5, Mortality_Projection!$D$8:$BJ$8, 0)-1))</f>
        <v>7736.4971211565389</v>
      </c>
      <c r="BA110" s="179">
        <f ca="1">AZ110*(1-OFFSET(Mortality_Projection!$D$9,N($A110="Female")*101+Existing_Cohort!$B110+Existing_Cohort!BA$4-1,MATCH(BA$5, Mortality_Projection!$D$8:$BJ$8, 0)-1))</f>
        <v>7726.8387651207067</v>
      </c>
      <c r="BC110" s="67">
        <f t="shared" ca="1" si="24"/>
        <v>1.992076443840233</v>
      </c>
    </row>
    <row r="111" spans="1:55" x14ac:dyDescent="0.35">
      <c r="A111" s="159" t="s">
        <v>32</v>
      </c>
      <c r="B111">
        <f t="shared" si="26"/>
        <v>4</v>
      </c>
      <c r="C111" s="67">
        <f ca="1">OFFSET(HIST_CHN_Population_Females!$L$17,MATCH(Input!$D$4,HIST_CHN_Population_Females!$K$18:$K$89,0), $B10)</f>
        <v>8488.7620000000006</v>
      </c>
      <c r="D111" s="67">
        <f ca="1">C111*(1-OFFSET(Mortality_Projection!$D$9,N($A111="Female")*101+Existing_Cohort!$B111+Existing_Cohort!D$4-1,MATCH(D$5, Mortality_Projection!$D$8:$BJ$8, 0)-1))</f>
        <v>8487.0585983288893</v>
      </c>
      <c r="E111" s="67">
        <f ca="1">D111*(1-OFFSET(Mortality_Projection!$D$9,N($A111="Female")*101+Existing_Cohort!$B111+Existing_Cohort!E$4-1,MATCH(E$5, Mortality_Projection!$D$8:$BJ$8, 0)-1))</f>
        <v>8485.6487919559986</v>
      </c>
      <c r="F111" s="67">
        <f ca="1">E111*(1-OFFSET(Mortality_Projection!$D$9,N($A111="Female")*101+Existing_Cohort!$B111+Existing_Cohort!F$4-1,MATCH(F$5, Mortality_Projection!$D$8:$BJ$8, 0)-1))</f>
        <v>8484.4275510510561</v>
      </c>
      <c r="G111" s="67">
        <f ca="1">F111*(1-OFFSET(Mortality_Projection!$D$9,N($A111="Female")*101+Existing_Cohort!$B111+Existing_Cohort!G$4-1,MATCH(G$5, Mortality_Projection!$D$8:$BJ$8, 0)-1))</f>
        <v>8483.3177380520392</v>
      </c>
      <c r="H111" s="67">
        <f ca="1">G111*(1-OFFSET(Mortality_Projection!$D$9,N($A111="Female")*101+Existing_Cohort!$B111+Existing_Cohort!H$4-1,MATCH(H$5, Mortality_Projection!$D$8:$BJ$8, 0)-1))</f>
        <v>8482.2528578746205</v>
      </c>
      <c r="I111" s="67">
        <f ca="1">H111*(1-OFFSET(Mortality_Projection!$D$9,N($A111="Female")*101+Existing_Cohort!$B111+Existing_Cohort!I$4-1,MATCH(I$5, Mortality_Projection!$D$8:$BJ$8, 0)-1))</f>
        <v>8481.1766153077278</v>
      </c>
      <c r="J111" s="67">
        <f ca="1">I111*(1-OFFSET(Mortality_Projection!$D$9,N($A111="Female")*101+Existing_Cohort!$B111+Existing_Cohort!J$4-1,MATCH(J$5, Mortality_Projection!$D$8:$BJ$8, 0)-1))</f>
        <v>8480.0424905659511</v>
      </c>
      <c r="K111" s="67">
        <f ca="1">J111*(1-OFFSET(Mortality_Projection!$D$9,N($A111="Female")*101+Existing_Cohort!$B111+Existing_Cohort!K$4-1,MATCH(K$5, Mortality_Projection!$D$8:$BJ$8, 0)-1))</f>
        <v>8478.8287913539625</v>
      </c>
      <c r="L111" s="67">
        <f ca="1">K111*(1-OFFSET(Mortality_Projection!$D$9,N($A111="Female")*101+Existing_Cohort!$B111+Existing_Cohort!L$4-1,MATCH(L$5, Mortality_Projection!$D$8:$BJ$8, 0)-1))</f>
        <v>8477.5146128001579</v>
      </c>
      <c r="M111" s="67">
        <f ca="1">L111*(1-OFFSET(Mortality_Projection!$D$9,N($A111="Female")*101+Existing_Cohort!$B111+Existing_Cohort!M$4-1,MATCH(M$5, Mortality_Projection!$D$8:$BJ$8, 0)-1))</f>
        <v>8476.0873725407746</v>
      </c>
      <c r="N111" s="67">
        <f ca="1">M111*(1-OFFSET(Mortality_Projection!$D$9,N($A111="Female")*101+Existing_Cohort!$B111+Existing_Cohort!N$4-1,MATCH(N$5, Mortality_Projection!$D$8:$BJ$8, 0)-1))</f>
        <v>8474.5499046471232</v>
      </c>
      <c r="O111" s="67">
        <f ca="1">N111*(1-OFFSET(Mortality_Projection!$D$9,N($A111="Female")*101+Existing_Cohort!$B111+Existing_Cohort!O$4-1,MATCH(O$5, Mortality_Projection!$D$8:$BJ$8, 0)-1))</f>
        <v>8472.9197492770527</v>
      </c>
      <c r="P111" s="67">
        <f ca="1">O111*(1-OFFSET(Mortality_Projection!$D$9,N($A111="Female")*101+Existing_Cohort!$B111+Existing_Cohort!P$4-1,MATCH(P$5, Mortality_Projection!$D$8:$BJ$8, 0)-1))</f>
        <v>8471.2138801558376</v>
      </c>
      <c r="Q111" s="67">
        <f ca="1">P111*(1-OFFSET(Mortality_Projection!$D$9,N($A111="Female")*101+Existing_Cohort!$B111+Existing_Cohort!Q$4-1,MATCH(Q$5, Mortality_Projection!$D$8:$BJ$8, 0)-1))</f>
        <v>8469.4487157461608</v>
      </c>
      <c r="R111" s="67">
        <f ca="1">Q111*(1-OFFSET(Mortality_Projection!$D$9,N($A111="Female")*101+Existing_Cohort!$B111+Existing_Cohort!R$4-1,MATCH(R$5, Mortality_Projection!$D$8:$BJ$8, 0)-1))</f>
        <v>8467.6330101680196</v>
      </c>
      <c r="S111" s="67">
        <f ca="1">R111*(1-OFFSET(Mortality_Projection!$D$9,N($A111="Female")*101+Existing_Cohort!$B111+Existing_Cohort!S$4-1,MATCH(S$5, Mortality_Projection!$D$8:$BJ$8, 0)-1))</f>
        <v>8465.7893108416265</v>
      </c>
      <c r="T111" s="67">
        <f ca="1">S111*(1-OFFSET(Mortality_Projection!$D$9,N($A111="Female")*101+Existing_Cohort!$B111+Existing_Cohort!T$4-1,MATCH(T$5, Mortality_Projection!$D$8:$BJ$8, 0)-1))</f>
        <v>8463.9185288185836</v>
      </c>
      <c r="U111" s="67">
        <f ca="1">T111*(1-OFFSET(Mortality_Projection!$D$9,N($A111="Female")*101+Existing_Cohort!$B111+Existing_Cohort!U$4-1,MATCH(U$5, Mortality_Projection!$D$8:$BJ$8, 0)-1))</f>
        <v>8462.0353040267455</v>
      </c>
      <c r="V111" s="67">
        <f ca="1">U111*(1-OFFSET(Mortality_Projection!$D$9,N($A111="Female")*101+Existing_Cohort!$B111+Existing_Cohort!V$4-1,MATCH(V$5, Mortality_Projection!$D$8:$BJ$8, 0)-1))</f>
        <v>8460.1401878642282</v>
      </c>
      <c r="W111" s="67">
        <f ca="1">V111*(1-OFFSET(Mortality_Projection!$D$9,N($A111="Female")*101+Existing_Cohort!$B111+Existing_Cohort!W$4-1,MATCH(W$5, Mortality_Projection!$D$8:$BJ$8, 0)-1))</f>
        <v>8458.2337205116455</v>
      </c>
      <c r="X111" s="67">
        <f ca="1">W111*(1-OFFSET(Mortality_Projection!$D$9,N($A111="Female")*101+Existing_Cohort!$B111+Existing_Cohort!X$4-1,MATCH(X$5, Mortality_Projection!$D$8:$BJ$8, 0)-1))</f>
        <v>8456.316431112893</v>
      </c>
      <c r="Y111" s="67">
        <f ca="1">X111*(1-OFFSET(Mortality_Projection!$D$9,N($A111="Female")*101+Existing_Cohort!$B111+Existing_Cohort!Y$4-1,MATCH(Y$5, Mortality_Projection!$D$8:$BJ$8, 0)-1))</f>
        <v>8454.3888379536129</v>
      </c>
      <c r="Z111" s="67">
        <f ca="1">Y111*(1-OFFSET(Mortality_Projection!$D$9,N($A111="Female")*101+Existing_Cohort!$B111+Existing_Cohort!Z$4-1,MATCH(Z$5, Mortality_Projection!$D$8:$BJ$8, 0)-1))</f>
        <v>8452.444969074455</v>
      </c>
      <c r="AA111" s="67">
        <f ca="1">Z111*(1-OFFSET(Mortality_Projection!$D$9,N($A111="Female")*101+Existing_Cohort!$B111+Existing_Cohort!AA$4-1,MATCH(AA$5, Mortality_Projection!$D$8:$BJ$8, 0)-1))</f>
        <v>8450.4790714631636</v>
      </c>
      <c r="AB111" s="67">
        <f ca="1">AA111*(1-OFFSET(Mortality_Projection!$D$9,N($A111="Female")*101+Existing_Cohort!$B111+Existing_Cohort!AB$4-1,MATCH(AB$5, Mortality_Projection!$D$8:$BJ$8, 0)-1))</f>
        <v>8448.4792774938142</v>
      </c>
      <c r="AC111" s="67">
        <f ca="1">AB111*(1-OFFSET(Mortality_Projection!$D$9,N($A111="Female")*101+Existing_Cohort!$B111+Existing_Cohort!AC$4-1,MATCH(AC$5, Mortality_Projection!$D$8:$BJ$8, 0)-1))</f>
        <v>8446.4341527147935</v>
      </c>
      <c r="AD111" s="67">
        <f ca="1">AC111*(1-OFFSET(Mortality_Projection!$D$9,N($A111="Female")*101+Existing_Cohort!$B111+Existing_Cohort!AD$4-1,MATCH(AD$5, Mortality_Projection!$D$8:$BJ$8, 0)-1))</f>
        <v>8444.3326860449943</v>
      </c>
      <c r="AE111" s="67">
        <f ca="1">AD111*(1-OFFSET(Mortality_Projection!$D$9,N($A111="Female")*101+Existing_Cohort!$B111+Existing_Cohort!AE$4-1,MATCH(AE$5, Mortality_Projection!$D$8:$BJ$8, 0)-1))</f>
        <v>8442.1581721091698</v>
      </c>
      <c r="AF111" s="67">
        <f ca="1">AE111*(1-OFFSET(Mortality_Projection!$D$9,N($A111="Female")*101+Existing_Cohort!$B111+Existing_Cohort!AF$4-1,MATCH(AF$5, Mortality_Projection!$D$8:$BJ$8, 0)-1))</f>
        <v>8439.9005636543079</v>
      </c>
      <c r="AG111" s="67">
        <f ca="1">AF111*(1-OFFSET(Mortality_Projection!$D$9,N($A111="Female")*101+Existing_Cohort!$B111+Existing_Cohort!AG$4-1,MATCH(AG$5, Mortality_Projection!$D$8:$BJ$8, 0)-1))</f>
        <v>8437.5323109266301</v>
      </c>
      <c r="AH111" s="67">
        <f ca="1">AG111*(1-OFFSET(Mortality_Projection!$D$9,N($A111="Female")*101+Existing_Cohort!$B111+Existing_Cohort!AH$4-1,MATCH(AH$5, Mortality_Projection!$D$8:$BJ$8, 0)-1))</f>
        <v>8435.038676991715</v>
      </c>
      <c r="AI111" s="67">
        <f ca="1">AH111*(1-OFFSET(Mortality_Projection!$D$9,N($A111="Female")*101+Existing_Cohort!$B111+Existing_Cohort!AI$4-1,MATCH(AI$5, Mortality_Projection!$D$8:$BJ$8, 0)-1))</f>
        <v>8432.3938547531561</v>
      </c>
      <c r="AJ111" s="67">
        <f ca="1">AI111*(1-OFFSET(Mortality_Projection!$D$9,N($A111="Female")*101+Existing_Cohort!$B111+Existing_Cohort!AJ$4-1,MATCH(AJ$5, Mortality_Projection!$D$8:$BJ$8, 0)-1))</f>
        <v>8429.578779735557</v>
      </c>
      <c r="AK111" s="67">
        <f ca="1">AJ111*(1-OFFSET(Mortality_Projection!$D$9,N($A111="Female")*101+Existing_Cohort!$B111+Existing_Cohort!AK$4-1,MATCH(AK$5, Mortality_Projection!$D$8:$BJ$8, 0)-1))</f>
        <v>8426.5637704954606</v>
      </c>
      <c r="AL111" s="67">
        <f ca="1">AK111*(1-OFFSET(Mortality_Projection!$D$9,N($A111="Female")*101+Existing_Cohort!$B111+Existing_Cohort!AL$4-1,MATCH(AL$5, Mortality_Projection!$D$8:$BJ$8, 0)-1))</f>
        <v>8423.3203003659801</v>
      </c>
      <c r="AM111" s="67">
        <f ca="1">AL111*(1-OFFSET(Mortality_Projection!$D$9,N($A111="Female")*101+Existing_Cohort!$B111+Existing_Cohort!AM$4-1,MATCH(AM$5, Mortality_Projection!$D$8:$BJ$8, 0)-1))</f>
        <v>8419.8154222005196</v>
      </c>
      <c r="AN111" s="67">
        <f ca="1">AM111*(1-OFFSET(Mortality_Projection!$D$9,N($A111="Female")*101+Existing_Cohort!$B111+Existing_Cohort!AN$4-1,MATCH(AN$5, Mortality_Projection!$D$8:$BJ$8, 0)-1))</f>
        <v>8416.0175041408729</v>
      </c>
      <c r="AO111" s="67">
        <f ca="1">AN111*(1-OFFSET(Mortality_Projection!$D$9,N($A111="Female")*101+Existing_Cohort!$B111+Existing_Cohort!AO$4-1,MATCH(AO$5, Mortality_Projection!$D$8:$BJ$8, 0)-1))</f>
        <v>8411.885362496836</v>
      </c>
      <c r="AP111" s="67">
        <f ca="1">AO111*(1-OFFSET(Mortality_Projection!$D$9,N($A111="Female")*101+Existing_Cohort!$B111+Existing_Cohort!AP$4-1,MATCH(AP$5, Mortality_Projection!$D$8:$BJ$8, 0)-1))</f>
        <v>8407.379482578388</v>
      </c>
      <c r="AQ111" s="67">
        <f ca="1">AP111*(1-OFFSET(Mortality_Projection!$D$9,N($A111="Female")*101+Existing_Cohort!$B111+Existing_Cohort!AQ$4-1,MATCH(AQ$5, Mortality_Projection!$D$8:$BJ$8, 0)-1))</f>
        <v>8402.4619945588383</v>
      </c>
      <c r="AR111" s="67">
        <f ca="1">AQ111*(1-OFFSET(Mortality_Projection!$D$9,N($A111="Female")*101+Existing_Cohort!$B111+Existing_Cohort!AR$4-1,MATCH(AR$5, Mortality_Projection!$D$8:$BJ$8, 0)-1))</f>
        <v>8397.0861922303066</v>
      </c>
      <c r="AS111" s="67">
        <f ca="1">AR111*(1-OFFSET(Mortality_Projection!$D$9,N($A111="Female")*101+Existing_Cohort!$B111+Existing_Cohort!AS$4-1,MATCH(AS$5, Mortality_Projection!$D$8:$BJ$8, 0)-1))</f>
        <v>8391.2125245824864</v>
      </c>
      <c r="AT111" s="67">
        <f ca="1">AS111*(1-OFFSET(Mortality_Projection!$D$9,N($A111="Female")*101+Existing_Cohort!$B111+Existing_Cohort!AT$4-1,MATCH(AT$5, Mortality_Projection!$D$8:$BJ$8, 0)-1))</f>
        <v>8384.787904991892</v>
      </c>
      <c r="AU111" s="67">
        <f ca="1">AT111*(1-OFFSET(Mortality_Projection!$D$9,N($A111="Female")*101+Existing_Cohort!$B111+Existing_Cohort!AU$4-1,MATCH(AU$5, Mortality_Projection!$D$8:$BJ$8, 0)-1))</f>
        <v>8377.7716565728333</v>
      </c>
      <c r="AV111" s="67">
        <f ca="1">AU111*(1-OFFSET(Mortality_Projection!$D$9,N($A111="Female")*101+Existing_Cohort!$B111+Existing_Cohort!AV$4-1,MATCH(AV$5, Mortality_Projection!$D$8:$BJ$8, 0)-1))</f>
        <v>8370.1200487791102</v>
      </c>
      <c r="AW111" s="67">
        <f ca="1">AV111*(1-OFFSET(Mortality_Projection!$D$9,N($A111="Female")*101+Existing_Cohort!$B111+Existing_Cohort!AW$4-1,MATCH(AW$5, Mortality_Projection!$D$8:$BJ$8, 0)-1))</f>
        <v>8361.8012803773563</v>
      </c>
      <c r="AX111" s="67">
        <f ca="1">AW111*(1-OFFSET(Mortality_Projection!$D$9,N($A111="Female")*101+Existing_Cohort!$B111+Existing_Cohort!AX$4-1,MATCH(AX$5, Mortality_Projection!$D$8:$BJ$8, 0)-1))</f>
        <v>8352.7755388248333</v>
      </c>
      <c r="AY111" s="67">
        <f ca="1">AX111*(1-OFFSET(Mortality_Projection!$D$9,N($A111="Female")*101+Existing_Cohort!$B111+Existing_Cohort!AY$4-1,MATCH(AY$5, Mortality_Projection!$D$8:$BJ$8, 0)-1))</f>
        <v>8343.0098658898805</v>
      </c>
      <c r="AZ111" s="67">
        <f ca="1">AY111*(1-OFFSET(Mortality_Projection!$D$9,N($A111="Female")*101+Existing_Cohort!$B111+Existing_Cohort!AZ$4-1,MATCH(AZ$5, Mortality_Projection!$D$8:$BJ$8, 0)-1))</f>
        <v>8332.4731583456469</v>
      </c>
      <c r="BA111" s="179">
        <f ca="1">AZ111*(1-OFFSET(Mortality_Projection!$D$9,N($A111="Female")*101+Existing_Cohort!$B111+Existing_Cohort!BA$4-1,MATCH(BA$5, Mortality_Projection!$D$8:$BJ$8, 0)-1))</f>
        <v>8321.1454979250393</v>
      </c>
      <c r="BC111" s="67">
        <f t="shared" ca="1" si="24"/>
        <v>1.7034016711113509</v>
      </c>
    </row>
    <row r="112" spans="1:55" x14ac:dyDescent="0.35">
      <c r="A112" s="159" t="s">
        <v>32</v>
      </c>
      <c r="B112">
        <f t="shared" si="26"/>
        <v>5</v>
      </c>
      <c r="C112" s="67">
        <f ca="1">OFFSET(HIST_CHN_Population_Females!$L$17,MATCH(Input!$D$4,HIST_CHN_Population_Females!$K$18:$K$89,0), $B11)</f>
        <v>8233.8924999999999</v>
      </c>
      <c r="D112" s="67">
        <f ca="1">C112*(1-OFFSET(Mortality_Projection!$D$9,N($A112="Female")*101+Existing_Cohort!$B112+Existing_Cohort!D$4-1,MATCH(D$5, Mortality_Projection!$D$8:$BJ$8, 0)-1))</f>
        <v>8232.508835534838</v>
      </c>
      <c r="E112" s="67">
        <f ca="1">D112*(1-OFFSET(Mortality_Projection!$D$9,N($A112="Female")*101+Existing_Cohort!$B112+Existing_Cohort!E$4-1,MATCH(E$5, Mortality_Projection!$D$8:$BJ$8, 0)-1))</f>
        <v>8231.3102423024775</v>
      </c>
      <c r="F112" s="67">
        <f ca="1">E112*(1-OFFSET(Mortality_Projection!$D$9,N($A112="Female")*101+Existing_Cohort!$B112+Existing_Cohort!F$4-1,MATCH(F$5, Mortality_Projection!$D$8:$BJ$8, 0)-1))</f>
        <v>8230.2210123914065</v>
      </c>
      <c r="G112" s="67">
        <f ca="1">F112*(1-OFFSET(Mortality_Projection!$D$9,N($A112="Female")*101+Existing_Cohort!$B112+Existing_Cohort!G$4-1,MATCH(G$5, Mortality_Projection!$D$8:$BJ$8, 0)-1))</f>
        <v>8229.1758835483943</v>
      </c>
      <c r="H112" s="67">
        <f ca="1">G112*(1-OFFSET(Mortality_Projection!$D$9,N($A112="Female")*101+Existing_Cohort!$B112+Existing_Cohort!H$4-1,MATCH(H$5, Mortality_Projection!$D$8:$BJ$8, 0)-1))</f>
        <v>8228.1196046075656</v>
      </c>
      <c r="I112" s="67">
        <f ca="1">H112*(1-OFFSET(Mortality_Projection!$D$9,N($A112="Female")*101+Existing_Cohort!$B112+Existing_Cohort!I$4-1,MATCH(I$5, Mortality_Projection!$D$8:$BJ$8, 0)-1))</f>
        <v>8227.0065188132248</v>
      </c>
      <c r="J112" s="67">
        <f ca="1">I112*(1-OFFSET(Mortality_Projection!$D$9,N($A112="Female")*101+Existing_Cohort!$B112+Existing_Cohort!J$4-1,MATCH(J$5, Mortality_Projection!$D$8:$BJ$8, 0)-1))</f>
        <v>8225.8153365739636</v>
      </c>
      <c r="K112" s="67">
        <f ca="1">J112*(1-OFFSET(Mortality_Projection!$D$9,N($A112="Female")*101+Existing_Cohort!$B112+Existing_Cohort!K$4-1,MATCH(K$5, Mortality_Projection!$D$8:$BJ$8, 0)-1))</f>
        <v>8224.5255412687366</v>
      </c>
      <c r="L112" s="67">
        <f ca="1">K112*(1-OFFSET(Mortality_Projection!$D$9,N($A112="Female")*101+Existing_Cohort!$B112+Existing_Cohort!L$4-1,MATCH(L$5, Mortality_Projection!$D$8:$BJ$8, 0)-1))</f>
        <v>8223.1247845292819</v>
      </c>
      <c r="M112" s="67">
        <f ca="1">L112*(1-OFFSET(Mortality_Projection!$D$9,N($A112="Female")*101+Existing_Cohort!$B112+Existing_Cohort!M$4-1,MATCH(M$5, Mortality_Projection!$D$8:$BJ$8, 0)-1))</f>
        <v>8221.6158484684183</v>
      </c>
      <c r="N112" s="67">
        <f ca="1">M112*(1-OFFSET(Mortality_Projection!$D$9,N($A112="Female")*101+Existing_Cohort!$B112+Existing_Cohort!N$4-1,MATCH(N$5, Mortality_Projection!$D$8:$BJ$8, 0)-1))</f>
        <v>8220.0159483721909</v>
      </c>
      <c r="O112" s="67">
        <f ca="1">N112*(1-OFFSET(Mortality_Projection!$D$9,N($A112="Female")*101+Existing_Cohort!$B112+Existing_Cohort!O$4-1,MATCH(O$5, Mortality_Projection!$D$8:$BJ$8, 0)-1))</f>
        <v>8218.3417435003757</v>
      </c>
      <c r="P112" s="67">
        <f ca="1">O112*(1-OFFSET(Mortality_Projection!$D$9,N($A112="Female")*101+Existing_Cohort!$B112+Existing_Cohort!P$4-1,MATCH(P$5, Mortality_Projection!$D$8:$BJ$8, 0)-1))</f>
        <v>8216.6093480345371</v>
      </c>
      <c r="Q112" s="67">
        <f ca="1">P112*(1-OFFSET(Mortality_Projection!$D$9,N($A112="Female")*101+Existing_Cohort!$B112+Existing_Cohort!Q$4-1,MATCH(Q$5, Mortality_Projection!$D$8:$BJ$8, 0)-1))</f>
        <v>8214.8273539795919</v>
      </c>
      <c r="R112" s="67">
        <f ca="1">Q112*(1-OFFSET(Mortality_Projection!$D$9,N($A112="Female")*101+Existing_Cohort!$B112+Existing_Cohort!R$4-1,MATCH(R$5, Mortality_Projection!$D$8:$BJ$8, 0)-1))</f>
        <v>8213.0178904397362</v>
      </c>
      <c r="S112" s="67">
        <f ca="1">R112*(1-OFFSET(Mortality_Projection!$D$9,N($A112="Female")*101+Existing_Cohort!$B112+Existing_Cohort!S$4-1,MATCH(S$5, Mortality_Projection!$D$8:$BJ$8, 0)-1))</f>
        <v>8211.1818517556512</v>
      </c>
      <c r="T112" s="67">
        <f ca="1">S112*(1-OFFSET(Mortality_Projection!$D$9,N($A112="Female")*101+Existing_Cohort!$B112+Existing_Cohort!T$4-1,MATCH(T$5, Mortality_Projection!$D$8:$BJ$8, 0)-1))</f>
        <v>8209.3336061370137</v>
      </c>
      <c r="U112" s="67">
        <f ca="1">T112*(1-OFFSET(Mortality_Projection!$D$9,N($A112="Female")*101+Existing_Cohort!$B112+Existing_Cohort!U$4-1,MATCH(U$5, Mortality_Projection!$D$8:$BJ$8, 0)-1))</f>
        <v>8207.4736948345053</v>
      </c>
      <c r="V112" s="67">
        <f ca="1">U112*(1-OFFSET(Mortality_Projection!$D$9,N($A112="Female")*101+Existing_Cohort!$B112+Existing_Cohort!V$4-1,MATCH(V$5, Mortality_Projection!$D$8:$BJ$8, 0)-1))</f>
        <v>8205.6026480847377</v>
      </c>
      <c r="W112" s="67">
        <f ca="1">V112*(1-OFFSET(Mortality_Projection!$D$9,N($A112="Female")*101+Existing_Cohort!$B112+Existing_Cohort!W$4-1,MATCH(W$5, Mortality_Projection!$D$8:$BJ$8, 0)-1))</f>
        <v>8203.720985287724</v>
      </c>
      <c r="X112" s="67">
        <f ca="1">W112*(1-OFFSET(Mortality_Projection!$D$9,N($A112="Female")*101+Existing_Cohort!$B112+Existing_Cohort!X$4-1,MATCH(X$5, Mortality_Projection!$D$8:$BJ$8, 0)-1))</f>
        <v>8201.829215182097</v>
      </c>
      <c r="Y112" s="67">
        <f ca="1">X112*(1-OFFSET(Mortality_Projection!$D$9,N($A112="Female")*101+Existing_Cohort!$B112+Existing_Cohort!Y$4-1,MATCH(Y$5, Mortality_Projection!$D$8:$BJ$8, 0)-1))</f>
        <v>8199.9214768904385</v>
      </c>
      <c r="Z112" s="67">
        <f ca="1">Y112*(1-OFFSET(Mortality_Projection!$D$9,N($A112="Female")*101+Existing_Cohort!$B112+Existing_Cohort!Z$4-1,MATCH(Z$5, Mortality_Projection!$D$8:$BJ$8, 0)-1))</f>
        <v>8197.992124475526</v>
      </c>
      <c r="AA112" s="67">
        <f ca="1">Z112*(1-OFFSET(Mortality_Projection!$D$9,N($A112="Female")*101+Existing_Cohort!$B112+Existing_Cohort!AA$4-1,MATCH(AA$5, Mortality_Projection!$D$8:$BJ$8, 0)-1))</f>
        <v>8196.0295111331034</v>
      </c>
      <c r="AB112" s="67">
        <f ca="1">AA112*(1-OFFSET(Mortality_Projection!$D$9,N($A112="Female")*101+Existing_Cohort!$B112+Existing_Cohort!AB$4-1,MATCH(AB$5, Mortality_Projection!$D$8:$BJ$8, 0)-1))</f>
        <v>8194.0224153088893</v>
      </c>
      <c r="AC112" s="67">
        <f ca="1">AB112*(1-OFFSET(Mortality_Projection!$D$9,N($A112="Female")*101+Existing_Cohort!$B112+Existing_Cohort!AC$4-1,MATCH(AC$5, Mortality_Projection!$D$8:$BJ$8, 0)-1))</f>
        <v>8191.9600310769829</v>
      </c>
      <c r="AD112" s="67">
        <f ca="1">AC112*(1-OFFSET(Mortality_Projection!$D$9,N($A112="Female")*101+Existing_Cohort!$B112+Existing_Cohort!AD$4-1,MATCH(AD$5, Mortality_Projection!$D$8:$BJ$8, 0)-1))</f>
        <v>8189.8259642684479</v>
      </c>
      <c r="AE112" s="67">
        <f ca="1">AD112*(1-OFFSET(Mortality_Projection!$D$9,N($A112="Female")*101+Existing_Cohort!$B112+Existing_Cohort!AE$4-1,MATCH(AE$5, Mortality_Projection!$D$8:$BJ$8, 0)-1))</f>
        <v>8187.6103551828965</v>
      </c>
      <c r="AF112" s="67">
        <f ca="1">AE112*(1-OFFSET(Mortality_Projection!$D$9,N($A112="Female")*101+Existing_Cohort!$B112+Existing_Cohort!AF$4-1,MATCH(AF$5, Mortality_Projection!$D$8:$BJ$8, 0)-1))</f>
        <v>8185.2861674256064</v>
      </c>
      <c r="AG112" s="67">
        <f ca="1">AF112*(1-OFFSET(Mortality_Projection!$D$9,N($A112="Female")*101+Existing_Cohort!$B112+Existing_Cohort!AG$4-1,MATCH(AG$5, Mortality_Projection!$D$8:$BJ$8, 0)-1))</f>
        <v>8182.8389393616908</v>
      </c>
      <c r="AH112" s="67">
        <f ca="1">AG112*(1-OFFSET(Mortality_Projection!$D$9,N($A112="Female")*101+Existing_Cohort!$B112+Existing_Cohort!AH$4-1,MATCH(AH$5, Mortality_Projection!$D$8:$BJ$8, 0)-1))</f>
        <v>8180.2433454956463</v>
      </c>
      <c r="AI112" s="67">
        <f ca="1">AH112*(1-OFFSET(Mortality_Projection!$D$9,N($A112="Female")*101+Existing_Cohort!$B112+Existing_Cohort!AI$4-1,MATCH(AI$5, Mortality_Projection!$D$8:$BJ$8, 0)-1))</f>
        <v>8177.480677865452</v>
      </c>
      <c r="AJ112" s="67">
        <f ca="1">AI112*(1-OFFSET(Mortality_Projection!$D$9,N($A112="Female")*101+Existing_Cohort!$B112+Existing_Cohort!AJ$4-1,MATCH(AJ$5, Mortality_Projection!$D$8:$BJ$8, 0)-1))</f>
        <v>8174.5218096224271</v>
      </c>
      <c r="AK112" s="67">
        <f ca="1">AJ112*(1-OFFSET(Mortality_Projection!$D$9,N($A112="Female")*101+Existing_Cohort!$B112+Existing_Cohort!AK$4-1,MATCH(AK$5, Mortality_Projection!$D$8:$BJ$8, 0)-1))</f>
        <v>8171.33874779704</v>
      </c>
      <c r="AL112" s="67">
        <f ca="1">AK112*(1-OFFSET(Mortality_Projection!$D$9,N($A112="Female")*101+Existing_Cohort!$B112+Existing_Cohort!AL$4-1,MATCH(AL$5, Mortality_Projection!$D$8:$BJ$8, 0)-1))</f>
        <v>8167.8991619617282</v>
      </c>
      <c r="AM112" s="67">
        <f ca="1">AL112*(1-OFFSET(Mortality_Projection!$D$9,N($A112="Female")*101+Existing_Cohort!$B112+Existing_Cohort!AM$4-1,MATCH(AM$5, Mortality_Projection!$D$8:$BJ$8, 0)-1))</f>
        <v>8164.1720133183544</v>
      </c>
      <c r="AN112" s="67">
        <f ca="1">AM112*(1-OFFSET(Mortality_Projection!$D$9,N($A112="Female")*101+Existing_Cohort!$B112+Existing_Cohort!AN$4-1,MATCH(AN$5, Mortality_Projection!$D$8:$BJ$8, 0)-1))</f>
        <v>8160.1168902153886</v>
      </c>
      <c r="AO112" s="67">
        <f ca="1">AN112*(1-OFFSET(Mortality_Projection!$D$9,N($A112="Female")*101+Existing_Cohort!$B112+Existing_Cohort!AO$4-1,MATCH(AO$5, Mortality_Projection!$D$8:$BJ$8, 0)-1))</f>
        <v>8155.6950201756408</v>
      </c>
      <c r="AP112" s="67">
        <f ca="1">AO112*(1-OFFSET(Mortality_Projection!$D$9,N($A112="Female")*101+Existing_Cohort!$B112+Existing_Cohort!AP$4-1,MATCH(AP$5, Mortality_Projection!$D$8:$BJ$8, 0)-1))</f>
        <v>8150.8692463512252</v>
      </c>
      <c r="AQ112" s="67">
        <f ca="1">AP112*(1-OFFSET(Mortality_Projection!$D$9,N($A112="Female")*101+Existing_Cohort!$B112+Existing_Cohort!AQ$4-1,MATCH(AQ$5, Mortality_Projection!$D$8:$BJ$8, 0)-1))</f>
        <v>8145.593741982404</v>
      </c>
      <c r="AR112" s="67">
        <f ca="1">AQ112*(1-OFFSET(Mortality_Projection!$D$9,N($A112="Female")*101+Existing_Cohort!$B112+Existing_Cohort!AR$4-1,MATCH(AR$5, Mortality_Projection!$D$8:$BJ$8, 0)-1))</f>
        <v>8139.8297040476837</v>
      </c>
      <c r="AS112" s="67">
        <f ca="1">AR112*(1-OFFSET(Mortality_Projection!$D$9,N($A112="Female")*101+Existing_Cohort!$B112+Existing_Cohort!AS$4-1,MATCH(AS$5, Mortality_Projection!$D$8:$BJ$8, 0)-1))</f>
        <v>8133.5250488148195</v>
      </c>
      <c r="AT112" s="67">
        <f ca="1">AS112*(1-OFFSET(Mortality_Projection!$D$9,N($A112="Female")*101+Existing_Cohort!$B112+Existing_Cohort!AT$4-1,MATCH(AT$5, Mortality_Projection!$D$8:$BJ$8, 0)-1))</f>
        <v>8126.6398733780516</v>
      </c>
      <c r="AU112" s="67">
        <f ca="1">AT112*(1-OFFSET(Mortality_Projection!$D$9,N($A112="Female")*101+Existing_Cohort!$B112+Existing_Cohort!AU$4-1,MATCH(AU$5, Mortality_Projection!$D$8:$BJ$8, 0)-1))</f>
        <v>8119.1312810943091</v>
      </c>
      <c r="AV112" s="67">
        <f ca="1">AU112*(1-OFFSET(Mortality_Projection!$D$9,N($A112="Female")*101+Existing_Cohort!$B112+Existing_Cohort!AV$4-1,MATCH(AV$5, Mortality_Projection!$D$8:$BJ$8, 0)-1))</f>
        <v>8110.9680848586368</v>
      </c>
      <c r="AW112" s="67">
        <f ca="1">AV112*(1-OFFSET(Mortality_Projection!$D$9,N($A112="Female")*101+Existing_Cohort!$B112+Existing_Cohort!AW$4-1,MATCH(AW$5, Mortality_Projection!$D$8:$BJ$8, 0)-1))</f>
        <v>8102.1112393312742</v>
      </c>
      <c r="AX112" s="67">
        <f ca="1">AW112*(1-OFFSET(Mortality_Projection!$D$9,N($A112="Female")*101+Existing_Cohort!$B112+Existing_Cohort!AX$4-1,MATCH(AX$5, Mortality_Projection!$D$8:$BJ$8, 0)-1))</f>
        <v>8092.5284290059926</v>
      </c>
      <c r="AY112" s="67">
        <f ca="1">AX112*(1-OFFSET(Mortality_Projection!$D$9,N($A112="Female")*101+Existing_Cohort!$B112+Existing_Cohort!AY$4-1,MATCH(AY$5, Mortality_Projection!$D$8:$BJ$8, 0)-1))</f>
        <v>8082.1891625227208</v>
      </c>
      <c r="AZ112" s="67">
        <f ca="1">AY112*(1-OFFSET(Mortality_Projection!$D$9,N($A112="Female")*101+Existing_Cohort!$B112+Existing_Cohort!AZ$4-1,MATCH(AZ$5, Mortality_Projection!$D$8:$BJ$8, 0)-1))</f>
        <v>8071.0739278783549</v>
      </c>
      <c r="BA112" s="179">
        <f ca="1">AZ112*(1-OFFSET(Mortality_Projection!$D$9,N($A112="Female")*101+Existing_Cohort!$B112+Existing_Cohort!BA$4-1,MATCH(BA$5, Mortality_Projection!$D$8:$BJ$8, 0)-1))</f>
        <v>8059.15105870971</v>
      </c>
      <c r="BC112" s="67">
        <f t="shared" ca="1" si="24"/>
        <v>1.3836644651619281</v>
      </c>
    </row>
    <row r="113" spans="1:55" x14ac:dyDescent="0.35">
      <c r="A113" s="159" t="s">
        <v>32</v>
      </c>
      <c r="B113">
        <f t="shared" si="26"/>
        <v>6</v>
      </c>
      <c r="C113" s="67">
        <f ca="1">OFFSET(HIST_CHN_Population_Females!$L$17,MATCH(Input!$D$4,HIST_CHN_Population_Females!$K$18:$K$89,0), $B12)</f>
        <v>8303.7355000000007</v>
      </c>
      <c r="D113" s="67">
        <f ca="1">C113*(1-OFFSET(Mortality_Projection!$D$9,N($A113="Female")*101+Existing_Cohort!$B113+Existing_Cohort!D$4-1,MATCH(D$5, Mortality_Projection!$D$8:$BJ$8, 0)-1))</f>
        <v>8302.5124718612806</v>
      </c>
      <c r="E113" s="67">
        <f ca="1">D113*(1-OFFSET(Mortality_Projection!$D$9,N($A113="Female")*101+Existing_Cohort!$B113+Existing_Cohort!E$4-1,MATCH(E$5, Mortality_Projection!$D$8:$BJ$8, 0)-1))</f>
        <v>8301.4010384424382</v>
      </c>
      <c r="F113" s="67">
        <f ca="1">E113*(1-OFFSET(Mortality_Projection!$D$9,N($A113="Female")*101+Existing_Cohort!$B113+Existing_Cohort!F$4-1,MATCH(F$5, Mortality_Projection!$D$8:$BJ$8, 0)-1))</f>
        <v>8300.3346067159127</v>
      </c>
      <c r="G113" s="67">
        <f ca="1">F113*(1-OFFSET(Mortality_Projection!$D$9,N($A113="Female")*101+Existing_Cohort!$B113+Existing_Cohort!G$4-1,MATCH(G$5, Mortality_Projection!$D$8:$BJ$8, 0)-1))</f>
        <v>8299.2567992113763</v>
      </c>
      <c r="H113" s="67">
        <f ca="1">G113*(1-OFFSET(Mortality_Projection!$D$9,N($A113="Female")*101+Existing_Cohort!$B113+Existing_Cohort!H$4-1,MATCH(H$5, Mortality_Projection!$D$8:$BJ$8, 0)-1))</f>
        <v>8298.121028739919</v>
      </c>
      <c r="I113" s="67">
        <f ca="1">H113*(1-OFFSET(Mortality_Projection!$D$9,N($A113="Female")*101+Existing_Cohort!$B113+Existing_Cohort!I$4-1,MATCH(I$5, Mortality_Projection!$D$8:$BJ$8, 0)-1))</f>
        <v>8296.9055721319382</v>
      </c>
      <c r="J113" s="67">
        <f ca="1">I113*(1-OFFSET(Mortality_Projection!$D$9,N($A113="Female")*101+Existing_Cohort!$B113+Existing_Cohort!J$4-1,MATCH(J$5, Mortality_Projection!$D$8:$BJ$8, 0)-1))</f>
        <v>8295.5894951002829</v>
      </c>
      <c r="K113" s="67">
        <f ca="1">J113*(1-OFFSET(Mortality_Projection!$D$9,N($A113="Female")*101+Existing_Cohort!$B113+Existing_Cohort!K$4-1,MATCH(K$5, Mortality_Projection!$D$8:$BJ$8, 0)-1))</f>
        <v>8294.1601982181437</v>
      </c>
      <c r="L113" s="67">
        <f ca="1">K113*(1-OFFSET(Mortality_Projection!$D$9,N($A113="Female")*101+Existing_Cohort!$B113+Existing_Cohort!L$4-1,MATCH(L$5, Mortality_Projection!$D$8:$BJ$8, 0)-1))</f>
        <v>8292.6205209334767</v>
      </c>
      <c r="M113" s="67">
        <f ca="1">L113*(1-OFFSET(Mortality_Projection!$D$9,N($A113="Female")*101+Existing_Cohort!$B113+Existing_Cohort!M$4-1,MATCH(M$5, Mortality_Projection!$D$8:$BJ$8, 0)-1))</f>
        <v>8290.9880299087527</v>
      </c>
      <c r="N113" s="67">
        <f ca="1">M113*(1-OFFSET(Mortality_Projection!$D$9,N($A113="Female")*101+Existing_Cohort!$B113+Existing_Cohort!N$4-1,MATCH(N$5, Mortality_Projection!$D$8:$BJ$8, 0)-1))</f>
        <v>8289.2797243436034</v>
      </c>
      <c r="O113" s="67">
        <f ca="1">N113*(1-OFFSET(Mortality_Projection!$D$9,N($A113="Female")*101+Existing_Cohort!$B113+Existing_Cohort!O$4-1,MATCH(O$5, Mortality_Projection!$D$8:$BJ$8, 0)-1))</f>
        <v>8287.512047130811</v>
      </c>
      <c r="P113" s="67">
        <f ca="1">O113*(1-OFFSET(Mortality_Projection!$D$9,N($A113="Female")*101+Existing_Cohort!$B113+Existing_Cohort!P$4-1,MATCH(P$5, Mortality_Projection!$D$8:$BJ$8, 0)-1))</f>
        <v>8285.6937656703467</v>
      </c>
      <c r="Q113" s="67">
        <f ca="1">P113*(1-OFFSET(Mortality_Projection!$D$9,N($A113="Female")*101+Existing_Cohort!$B113+Existing_Cohort!Q$4-1,MATCH(Q$5, Mortality_Projection!$D$8:$BJ$8, 0)-1))</f>
        <v>8283.8474600131085</v>
      </c>
      <c r="R113" s="67">
        <f ca="1">Q113*(1-OFFSET(Mortality_Projection!$D$9,N($A113="Female")*101+Existing_Cohort!$B113+Existing_Cohort!R$4-1,MATCH(R$5, Mortality_Projection!$D$8:$BJ$8, 0)-1))</f>
        <v>8281.9740429223566</v>
      </c>
      <c r="S113" s="67">
        <f ca="1">R113*(1-OFFSET(Mortality_Projection!$D$9,N($A113="Female")*101+Existing_Cohort!$B113+Existing_Cohort!S$4-1,MATCH(S$5, Mortality_Projection!$D$8:$BJ$8, 0)-1))</f>
        <v>8280.0881752918758</v>
      </c>
      <c r="T113" s="67">
        <f ca="1">S113*(1-OFFSET(Mortality_Projection!$D$9,N($A113="Female")*101+Existing_Cohort!$B113+Existing_Cohort!T$4-1,MATCH(T$5, Mortality_Projection!$D$8:$BJ$8, 0)-1))</f>
        <v>8278.1904094870824</v>
      </c>
      <c r="U113" s="67">
        <f ca="1">T113*(1-OFFSET(Mortality_Projection!$D$9,N($A113="Female")*101+Existing_Cohort!$B113+Existing_Cohort!U$4-1,MATCH(U$5, Mortality_Projection!$D$8:$BJ$8, 0)-1))</f>
        <v>8276.281286630041</v>
      </c>
      <c r="V113" s="67">
        <f ca="1">U113*(1-OFFSET(Mortality_Projection!$D$9,N($A113="Female")*101+Existing_Cohort!$B113+Existing_Cohort!V$4-1,MATCH(V$5, Mortality_Projection!$D$8:$BJ$8, 0)-1))</f>
        <v>8274.3613367806065</v>
      </c>
      <c r="W113" s="67">
        <f ca="1">V113*(1-OFFSET(Mortality_Projection!$D$9,N($A113="Female")*101+Existing_Cohort!$B113+Existing_Cohort!W$4-1,MATCH(W$5, Mortality_Projection!$D$8:$BJ$8, 0)-1))</f>
        <v>8272.4310791152602</v>
      </c>
      <c r="X113" s="67">
        <f ca="1">W113*(1-OFFSET(Mortality_Projection!$D$9,N($A113="Female")*101+Existing_Cohort!$B113+Existing_Cohort!X$4-1,MATCH(X$5, Mortality_Projection!$D$8:$BJ$8, 0)-1))</f>
        <v>8270.4845336186809</v>
      </c>
      <c r="Y113" s="67">
        <f ca="1">X113*(1-OFFSET(Mortality_Projection!$D$9,N($A113="Female")*101+Existing_Cohort!$B113+Existing_Cohort!Y$4-1,MATCH(Y$5, Mortality_Projection!$D$8:$BJ$8, 0)-1))</f>
        <v>8268.5159396527215</v>
      </c>
      <c r="Z113" s="67">
        <f ca="1">Y113*(1-OFFSET(Mortality_Projection!$D$9,N($A113="Female")*101+Existing_Cohort!$B113+Existing_Cohort!Z$4-1,MATCH(Z$5, Mortality_Projection!$D$8:$BJ$8, 0)-1))</f>
        <v>8266.5134137402765</v>
      </c>
      <c r="AA113" s="67">
        <f ca="1">Z113*(1-OFFSET(Mortality_Projection!$D$9,N($A113="Female")*101+Existing_Cohort!$B113+Existing_Cohort!AA$4-1,MATCH(AA$5, Mortality_Projection!$D$8:$BJ$8, 0)-1))</f>
        <v>8264.4655064357921</v>
      </c>
      <c r="AB113" s="67">
        <f ca="1">AA113*(1-OFFSET(Mortality_Projection!$D$9,N($A113="Female")*101+Existing_Cohort!$B113+Existing_Cohort!AB$4-1,MATCH(AB$5, Mortality_Projection!$D$8:$BJ$8, 0)-1))</f>
        <v>8262.3611925079258</v>
      </c>
      <c r="AC113" s="67">
        <f ca="1">AB113*(1-OFFSET(Mortality_Projection!$D$9,N($A113="Female")*101+Existing_Cohort!$B113+Existing_Cohort!AC$4-1,MATCH(AC$5, Mortality_Projection!$D$8:$BJ$8, 0)-1))</f>
        <v>8260.1837450246567</v>
      </c>
      <c r="AD113" s="67">
        <f ca="1">AC113*(1-OFFSET(Mortality_Projection!$D$9,N($A113="Female")*101+Existing_Cohort!$B113+Existing_Cohort!AD$4-1,MATCH(AD$5, Mortality_Projection!$D$8:$BJ$8, 0)-1))</f>
        <v>8257.9231045503439</v>
      </c>
      <c r="AE113" s="67">
        <f ca="1">AD113*(1-OFFSET(Mortality_Projection!$D$9,N($A113="Female")*101+Existing_Cohort!$B113+Existing_Cohort!AE$4-1,MATCH(AE$5, Mortality_Projection!$D$8:$BJ$8, 0)-1))</f>
        <v>8255.5516860508578</v>
      </c>
      <c r="AF113" s="67">
        <f ca="1">AE113*(1-OFFSET(Mortality_Projection!$D$9,N($A113="Female")*101+Existing_Cohort!$B113+Existing_Cohort!AF$4-1,MATCH(AF$5, Mortality_Projection!$D$8:$BJ$8, 0)-1))</f>
        <v>8253.0547351422283</v>
      </c>
      <c r="AG113" s="67">
        <f ca="1">AF113*(1-OFFSET(Mortality_Projection!$D$9,N($A113="Female")*101+Existing_Cohort!$B113+Existing_Cohort!AG$4-1,MATCH(AG$5, Mortality_Projection!$D$8:$BJ$8, 0)-1))</f>
        <v>8250.4064131455016</v>
      </c>
      <c r="AH113" s="67">
        <f ca="1">AG113*(1-OFFSET(Mortality_Projection!$D$9,N($A113="Female")*101+Existing_Cohort!$B113+Existing_Cohort!AH$4-1,MATCH(AH$5, Mortality_Projection!$D$8:$BJ$8, 0)-1))</f>
        <v>8247.5876337738573</v>
      </c>
      <c r="AI113" s="67">
        <f ca="1">AH113*(1-OFFSET(Mortality_Projection!$D$9,N($A113="Female")*101+Existing_Cohort!$B113+Existing_Cohort!AI$4-1,MATCH(AI$5, Mortality_Projection!$D$8:$BJ$8, 0)-1))</f>
        <v>8244.5686806811682</v>
      </c>
      <c r="AJ113" s="67">
        <f ca="1">AI113*(1-OFFSET(Mortality_Projection!$D$9,N($A113="Female")*101+Existing_Cohort!$B113+Existing_Cohort!AJ$4-1,MATCH(AJ$5, Mortality_Projection!$D$8:$BJ$8, 0)-1))</f>
        <v>8241.3209950503424</v>
      </c>
      <c r="AK113" s="67">
        <f ca="1">AJ113*(1-OFFSET(Mortality_Projection!$D$9,N($A113="Female")*101+Existing_Cohort!$B113+Existing_Cohort!AK$4-1,MATCH(AK$5, Mortality_Projection!$D$8:$BJ$8, 0)-1))</f>
        <v>8237.8115932597066</v>
      </c>
      <c r="AL113" s="67">
        <f ca="1">AK113*(1-OFFSET(Mortality_Projection!$D$9,N($A113="Female")*101+Existing_Cohort!$B113+Existing_Cohort!AL$4-1,MATCH(AL$5, Mortality_Projection!$D$8:$BJ$8, 0)-1))</f>
        <v>8234.0088104048318</v>
      </c>
      <c r="AM113" s="67">
        <f ca="1">AL113*(1-OFFSET(Mortality_Projection!$D$9,N($A113="Female")*101+Existing_Cohort!$B113+Existing_Cohort!AM$4-1,MATCH(AM$5, Mortality_Projection!$D$8:$BJ$8, 0)-1))</f>
        <v>8229.8714195507291</v>
      </c>
      <c r="AN113" s="67">
        <f ca="1">AM113*(1-OFFSET(Mortality_Projection!$D$9,N($A113="Female")*101+Existing_Cohort!$B113+Existing_Cohort!AN$4-1,MATCH(AN$5, Mortality_Projection!$D$8:$BJ$8, 0)-1))</f>
        <v>8225.3598675148914</v>
      </c>
      <c r="AO113" s="67">
        <f ca="1">AN113*(1-OFFSET(Mortality_Projection!$D$9,N($A113="Female")*101+Existing_Cohort!$B113+Existing_Cohort!AO$4-1,MATCH(AO$5, Mortality_Projection!$D$8:$BJ$8, 0)-1))</f>
        <v>8220.436250991037</v>
      </c>
      <c r="AP113" s="67">
        <f ca="1">AO113*(1-OFFSET(Mortality_Projection!$D$9,N($A113="Female")*101+Existing_Cohort!$B113+Existing_Cohort!AP$4-1,MATCH(AP$5, Mortality_Projection!$D$8:$BJ$8, 0)-1))</f>
        <v>8215.053822697053</v>
      </c>
      <c r="AQ113" s="67">
        <f ca="1">AP113*(1-OFFSET(Mortality_Projection!$D$9,N($A113="Female")*101+Existing_Cohort!$B113+Existing_Cohort!AQ$4-1,MATCH(AQ$5, Mortality_Projection!$D$8:$BJ$8, 0)-1))</f>
        <v>8209.1730035487944</v>
      </c>
      <c r="AR113" s="67">
        <f ca="1">AQ113*(1-OFFSET(Mortality_Projection!$D$9,N($A113="Female")*101+Existing_Cohort!$B113+Existing_Cohort!AR$4-1,MATCH(AR$5, Mortality_Projection!$D$8:$BJ$8, 0)-1))</f>
        <v>8202.7406670179935</v>
      </c>
      <c r="AS113" s="67">
        <f ca="1">AR113*(1-OFFSET(Mortality_Projection!$D$9,N($A113="Female")*101+Existing_Cohort!$B113+Existing_Cohort!AS$4-1,MATCH(AS$5, Mortality_Projection!$D$8:$BJ$8, 0)-1))</f>
        <v>8195.7161169885203</v>
      </c>
      <c r="AT113" s="67">
        <f ca="1">AS113*(1-OFFSET(Mortality_Projection!$D$9,N($A113="Female")*101+Existing_Cohort!$B113+Existing_Cohort!AT$4-1,MATCH(AT$5, Mortality_Projection!$D$8:$BJ$8, 0)-1))</f>
        <v>8188.0556059741602</v>
      </c>
      <c r="AU113" s="67">
        <f ca="1">AT113*(1-OFFSET(Mortality_Projection!$D$9,N($A113="Female")*101+Existing_Cohort!$B113+Existing_Cohort!AU$4-1,MATCH(AU$5, Mortality_Projection!$D$8:$BJ$8, 0)-1))</f>
        <v>8179.7273362387177</v>
      </c>
      <c r="AV113" s="67">
        <f ca="1">AU113*(1-OFFSET(Mortality_Projection!$D$9,N($A113="Female")*101+Existing_Cohort!$B113+Existing_Cohort!AV$4-1,MATCH(AV$5, Mortality_Projection!$D$8:$BJ$8, 0)-1))</f>
        <v>8170.691496260356</v>
      </c>
      <c r="AW113" s="67">
        <f ca="1">AV113*(1-OFFSET(Mortality_Projection!$D$9,N($A113="Female")*101+Existing_Cohort!$B113+Existing_Cohort!AW$4-1,MATCH(AW$5, Mortality_Projection!$D$8:$BJ$8, 0)-1))</f>
        <v>8160.9151442644134</v>
      </c>
      <c r="AX113" s="67">
        <f ca="1">AW113*(1-OFFSET(Mortality_Projection!$D$9,N($A113="Female")*101+Existing_Cohort!$B113+Existing_Cohort!AX$4-1,MATCH(AX$5, Mortality_Projection!$D$8:$BJ$8, 0)-1))</f>
        <v>8150.3672034635947</v>
      </c>
      <c r="AY113" s="67">
        <f ca="1">AX113*(1-OFFSET(Mortality_Projection!$D$9,N($A113="Female")*101+Existing_Cohort!$B113+Existing_Cohort!AY$4-1,MATCH(AY$5, Mortality_Projection!$D$8:$BJ$8, 0)-1))</f>
        <v>8139.0278021322656</v>
      </c>
      <c r="AZ113" s="67">
        <f ca="1">AY113*(1-OFFSET(Mortality_Projection!$D$9,N($A113="Female")*101+Existing_Cohort!$B113+Existing_Cohort!AZ$4-1,MATCH(AZ$5, Mortality_Projection!$D$8:$BJ$8, 0)-1))</f>
        <v>8126.8646731704912</v>
      </c>
      <c r="BA113" s="179">
        <f ca="1">AZ113*(1-OFFSET(Mortality_Projection!$D$9,N($A113="Female")*101+Existing_Cohort!$B113+Existing_Cohort!BA$4-1,MATCH(BA$5, Mortality_Projection!$D$8:$BJ$8, 0)-1))</f>
        <v>8113.8612264615222</v>
      </c>
      <c r="BC113" s="67">
        <f t="shared" ca="1" si="24"/>
        <v>1.2230281387201103</v>
      </c>
    </row>
    <row r="114" spans="1:55" x14ac:dyDescent="0.35">
      <c r="A114" s="159" t="s">
        <v>32</v>
      </c>
      <c r="B114">
        <f t="shared" si="26"/>
        <v>7</v>
      </c>
      <c r="C114" s="67">
        <f ca="1">OFFSET(HIST_CHN_Population_Females!$L$17,MATCH(Input!$D$4,HIST_CHN_Population_Females!$K$18:$K$89,0), $B13)</f>
        <v>8461.6494999999995</v>
      </c>
      <c r="D114" s="67">
        <f ca="1">C114*(1-OFFSET(Mortality_Projection!$D$9,N($A114="Female")*101+Existing_Cohort!$B114+Existing_Cohort!D$4-1,MATCH(D$5, Mortality_Projection!$D$8:$BJ$8, 0)-1))</f>
        <v>8460.5035853472873</v>
      </c>
      <c r="E114" s="67">
        <f ca="1">D114*(1-OFFSET(Mortality_Projection!$D$9,N($A114="Female")*101+Existing_Cohort!$B114+Existing_Cohort!E$4-1,MATCH(E$5, Mortality_Projection!$D$8:$BJ$8, 0)-1))</f>
        <v>8459.4040702369912</v>
      </c>
      <c r="F114" s="67">
        <f ca="1">E114*(1-OFFSET(Mortality_Projection!$D$9,N($A114="Female")*101+Existing_Cohort!$B114+Existing_Cohort!F$4-1,MATCH(F$5, Mortality_Projection!$D$8:$BJ$8, 0)-1))</f>
        <v>8458.2928281045461</v>
      </c>
      <c r="G114" s="67">
        <f ca="1">F114*(1-OFFSET(Mortality_Projection!$D$9,N($A114="Female")*101+Existing_Cohort!$B114+Existing_Cohort!G$4-1,MATCH(G$5, Mortality_Projection!$D$8:$BJ$8, 0)-1))</f>
        <v>8457.12182670728</v>
      </c>
      <c r="H114" s="67">
        <f ca="1">G114*(1-OFFSET(Mortality_Projection!$D$9,N($A114="Female")*101+Existing_Cohort!$B114+Existing_Cohort!H$4-1,MATCH(H$5, Mortality_Projection!$D$8:$BJ$8, 0)-1))</f>
        <v>8455.8686693522777</v>
      </c>
      <c r="I114" s="67">
        <f ca="1">H114*(1-OFFSET(Mortality_Projection!$D$9,N($A114="Female")*101+Existing_Cohort!$B114+Existing_Cohort!I$4-1,MATCH(I$5, Mortality_Projection!$D$8:$BJ$8, 0)-1))</f>
        <v>8454.5117728655314</v>
      </c>
      <c r="J114" s="67">
        <f ca="1">I114*(1-OFFSET(Mortality_Projection!$D$9,N($A114="Female")*101+Existing_Cohort!$B114+Existing_Cohort!J$4-1,MATCH(J$5, Mortality_Projection!$D$8:$BJ$8, 0)-1))</f>
        <v>8453.0381476204093</v>
      </c>
      <c r="K114" s="67">
        <f ca="1">J114*(1-OFFSET(Mortality_Projection!$D$9,N($A114="Female")*101+Existing_Cohort!$B114+Existing_Cohort!K$4-1,MATCH(K$5, Mortality_Projection!$D$8:$BJ$8, 0)-1))</f>
        <v>8451.4507218058898</v>
      </c>
      <c r="L114" s="67">
        <f ca="1">K114*(1-OFFSET(Mortality_Projection!$D$9,N($A114="Female")*101+Existing_Cohort!$B114+Existing_Cohort!L$4-1,MATCH(L$5, Mortality_Projection!$D$8:$BJ$8, 0)-1))</f>
        <v>8449.7676075436939</v>
      </c>
      <c r="M114" s="67">
        <f ca="1">L114*(1-OFFSET(Mortality_Projection!$D$9,N($A114="Female")*101+Existing_Cohort!$B114+Existing_Cohort!M$4-1,MATCH(M$5, Mortality_Projection!$D$8:$BJ$8, 0)-1))</f>
        <v>8448.0063317810764</v>
      </c>
      <c r="N114" s="67">
        <f ca="1">M114*(1-OFFSET(Mortality_Projection!$D$9,N($A114="Female")*101+Existing_Cohort!$B114+Existing_Cohort!N$4-1,MATCH(N$5, Mortality_Projection!$D$8:$BJ$8, 0)-1))</f>
        <v>8446.1838477770161</v>
      </c>
      <c r="O114" s="67">
        <f ca="1">N114*(1-OFFSET(Mortality_Projection!$D$9,N($A114="Female")*101+Existing_Cohort!$B114+Existing_Cohort!O$4-1,MATCH(O$5, Mortality_Projection!$D$8:$BJ$8, 0)-1))</f>
        <v>8444.3091951935603</v>
      </c>
      <c r="P114" s="67">
        <f ca="1">O114*(1-OFFSET(Mortality_Projection!$D$9,N($A114="Female")*101+Existing_Cohort!$B114+Existing_Cohort!P$4-1,MATCH(P$5, Mortality_Projection!$D$8:$BJ$8, 0)-1))</f>
        <v>8442.4056544552313</v>
      </c>
      <c r="Q114" s="67">
        <f ca="1">P114*(1-OFFSET(Mortality_Projection!$D$9,N($A114="Female")*101+Existing_Cohort!$B114+Existing_Cohort!Q$4-1,MATCH(Q$5, Mortality_Projection!$D$8:$BJ$8, 0)-1))</f>
        <v>8440.474166842987</v>
      </c>
      <c r="R114" s="67">
        <f ca="1">Q114*(1-OFFSET(Mortality_Projection!$D$9,N($A114="Female")*101+Existing_Cohort!$B114+Existing_Cohort!R$4-1,MATCH(R$5, Mortality_Projection!$D$8:$BJ$8, 0)-1))</f>
        <v>8438.5298478769291</v>
      </c>
      <c r="S114" s="67">
        <f ca="1">R114*(1-OFFSET(Mortality_Projection!$D$9,N($A114="Female")*101+Existing_Cohort!$B114+Existing_Cohort!S$4-1,MATCH(S$5, Mortality_Projection!$D$8:$BJ$8, 0)-1))</f>
        <v>8436.5732671441601</v>
      </c>
      <c r="T114" s="67">
        <f ca="1">S114*(1-OFFSET(Mortality_Projection!$D$9,N($A114="Female")*101+Existing_Cohort!$B114+Existing_Cohort!T$4-1,MATCH(T$5, Mortality_Projection!$D$8:$BJ$8, 0)-1))</f>
        <v>8434.6049826346425</v>
      </c>
      <c r="U114" s="67">
        <f ca="1">T114*(1-OFFSET(Mortality_Projection!$D$9,N($A114="Female")*101+Existing_Cohort!$B114+Existing_Cohort!U$4-1,MATCH(U$5, Mortality_Projection!$D$8:$BJ$8, 0)-1))</f>
        <v>8432.6255409280147</v>
      </c>
      <c r="V114" s="67">
        <f ca="1">U114*(1-OFFSET(Mortality_Projection!$D$9,N($A114="Female")*101+Existing_Cohort!$B114+Existing_Cohort!V$4-1,MATCH(V$5, Mortality_Projection!$D$8:$BJ$8, 0)-1))</f>
        <v>8430.6354773780367</v>
      </c>
      <c r="W114" s="67">
        <f ca="1">V114*(1-OFFSET(Mortality_Projection!$D$9,N($A114="Female")*101+Existing_Cohort!$B114+Existing_Cohort!W$4-1,MATCH(W$5, Mortality_Projection!$D$8:$BJ$8, 0)-1))</f>
        <v>8428.6286267927262</v>
      </c>
      <c r="X114" s="67">
        <f ca="1">W114*(1-OFFSET(Mortality_Projection!$D$9,N($A114="Female")*101+Existing_Cohort!$B114+Existing_Cohort!X$4-1,MATCH(X$5, Mortality_Projection!$D$8:$BJ$8, 0)-1))</f>
        <v>8426.5990502211607</v>
      </c>
      <c r="Y114" s="67">
        <f ca="1">X114*(1-OFFSET(Mortality_Projection!$D$9,N($A114="Female")*101+Existing_Cohort!$B114+Existing_Cohort!Y$4-1,MATCH(Y$5, Mortality_Projection!$D$8:$BJ$8, 0)-1))</f>
        <v>8424.5344962862946</v>
      </c>
      <c r="Z114" s="67">
        <f ca="1">Y114*(1-OFFSET(Mortality_Projection!$D$9,N($A114="Female")*101+Existing_Cohort!$B114+Existing_Cohort!Z$4-1,MATCH(Z$5, Mortality_Projection!$D$8:$BJ$8, 0)-1))</f>
        <v>8422.4231612259555</v>
      </c>
      <c r="AA114" s="67">
        <f ca="1">Z114*(1-OFFSET(Mortality_Projection!$D$9,N($A114="Female")*101+Existing_Cohort!$B114+Existing_Cohort!AA$4-1,MATCH(AA$5, Mortality_Projection!$D$8:$BJ$8, 0)-1))</f>
        <v>8420.2536787713325</v>
      </c>
      <c r="AB114" s="67">
        <f ca="1">AA114*(1-OFFSET(Mortality_Projection!$D$9,N($A114="Female")*101+Existing_Cohort!$B114+Existing_Cohort!AB$4-1,MATCH(AB$5, Mortality_Projection!$D$8:$BJ$8, 0)-1))</f>
        <v>8418.0088045387492</v>
      </c>
      <c r="AC114" s="67">
        <f ca="1">AB114*(1-OFFSET(Mortality_Projection!$D$9,N($A114="Female")*101+Existing_Cohort!$B114+Existing_Cohort!AC$4-1,MATCH(AC$5, Mortality_Projection!$D$8:$BJ$8, 0)-1))</f>
        <v>8415.6781683118934</v>
      </c>
      <c r="AD114" s="67">
        <f ca="1">AC114*(1-OFFSET(Mortality_Projection!$D$9,N($A114="Female")*101+Existing_Cohort!$B114+Existing_Cohort!AD$4-1,MATCH(AD$5, Mortality_Projection!$D$8:$BJ$8, 0)-1))</f>
        <v>8413.2333318486708</v>
      </c>
      <c r="AE114" s="67">
        <f ca="1">AD114*(1-OFFSET(Mortality_Projection!$D$9,N($A114="Female")*101+Existing_Cohort!$B114+Existing_Cohort!AE$4-1,MATCH(AE$5, Mortality_Projection!$D$8:$BJ$8, 0)-1))</f>
        <v>8410.6590851566561</v>
      </c>
      <c r="AF114" s="67">
        <f ca="1">AE114*(1-OFFSET(Mortality_Projection!$D$9,N($A114="Female")*101+Existing_Cohort!$B114+Existing_Cohort!AF$4-1,MATCH(AF$5, Mortality_Projection!$D$8:$BJ$8, 0)-1))</f>
        <v>8407.9287911328574</v>
      </c>
      <c r="AG114" s="67">
        <f ca="1">AF114*(1-OFFSET(Mortality_Projection!$D$9,N($A114="Female")*101+Existing_Cohort!$B114+Existing_Cohort!AG$4-1,MATCH(AG$5, Mortality_Projection!$D$8:$BJ$8, 0)-1))</f>
        <v>8405.0227745146767</v>
      </c>
      <c r="AH114" s="67">
        <f ca="1">AG114*(1-OFFSET(Mortality_Projection!$D$9,N($A114="Female")*101+Existing_Cohort!$B114+Existing_Cohort!AH$4-1,MATCH(AH$5, Mortality_Projection!$D$8:$BJ$8, 0)-1))</f>
        <v>8401.9104014561672</v>
      </c>
      <c r="AI114" s="67">
        <f ca="1">AH114*(1-OFFSET(Mortality_Projection!$D$9,N($A114="Female")*101+Existing_Cohort!$B114+Existing_Cohort!AI$4-1,MATCH(AI$5, Mortality_Projection!$D$8:$BJ$8, 0)-1))</f>
        <v>8398.5622321108876</v>
      </c>
      <c r="AJ114" s="67">
        <f ca="1">AI114*(1-OFFSET(Mortality_Projection!$D$9,N($A114="Female")*101+Existing_Cohort!$B114+Existing_Cohort!AJ$4-1,MATCH(AJ$5, Mortality_Projection!$D$8:$BJ$8, 0)-1))</f>
        <v>8394.9442656688279</v>
      </c>
      <c r="AK114" s="67">
        <f ca="1">AJ114*(1-OFFSET(Mortality_Projection!$D$9,N($A114="Female")*101+Existing_Cohort!$B114+Existing_Cohort!AK$4-1,MATCH(AK$5, Mortality_Projection!$D$8:$BJ$8, 0)-1))</f>
        <v>8391.0238617401574</v>
      </c>
      <c r="AL114" s="67">
        <f ca="1">AK114*(1-OFFSET(Mortality_Projection!$D$9,N($A114="Female")*101+Existing_Cohort!$B114+Existing_Cohort!AL$4-1,MATCH(AL$5, Mortality_Projection!$D$8:$BJ$8, 0)-1))</f>
        <v>8386.7585232163437</v>
      </c>
      <c r="AM114" s="67">
        <f ca="1">AL114*(1-OFFSET(Mortality_Projection!$D$9,N($A114="Female")*101+Existing_Cohort!$B114+Existing_Cohort!AM$4-1,MATCH(AM$5, Mortality_Projection!$D$8:$BJ$8, 0)-1))</f>
        <v>8382.1074798819882</v>
      </c>
      <c r="AN114" s="67">
        <f ca="1">AM114*(1-OFFSET(Mortality_Projection!$D$9,N($A114="Female")*101+Existing_Cohort!$B114+Existing_Cohort!AN$4-1,MATCH(AN$5, Mortality_Projection!$D$8:$BJ$8, 0)-1))</f>
        <v>8377.031663952901</v>
      </c>
      <c r="AO114" s="67">
        <f ca="1">AN114*(1-OFFSET(Mortality_Projection!$D$9,N($A114="Female")*101+Existing_Cohort!$B114+Existing_Cohort!AO$4-1,MATCH(AO$5, Mortality_Projection!$D$8:$BJ$8, 0)-1))</f>
        <v>8371.4828920753371</v>
      </c>
      <c r="AP114" s="67">
        <f ca="1">AO114*(1-OFFSET(Mortality_Projection!$D$9,N($A114="Female")*101+Existing_Cohort!$B114+Existing_Cohort!AP$4-1,MATCH(AP$5, Mortality_Projection!$D$8:$BJ$8, 0)-1))</f>
        <v>8365.4203728187531</v>
      </c>
      <c r="AQ114" s="67">
        <f ca="1">AP114*(1-OFFSET(Mortality_Projection!$D$9,N($A114="Female")*101+Existing_Cohort!$B114+Existing_Cohort!AQ$4-1,MATCH(AQ$5, Mortality_Projection!$D$8:$BJ$8, 0)-1))</f>
        <v>8358.7893511700477</v>
      </c>
      <c r="AR114" s="67">
        <f ca="1">AQ114*(1-OFFSET(Mortality_Projection!$D$9,N($A114="Female")*101+Existing_Cohort!$B114+Existing_Cohort!AR$4-1,MATCH(AR$5, Mortality_Projection!$D$8:$BJ$8, 0)-1))</f>
        <v>8351.5478895094875</v>
      </c>
      <c r="AS114" s="67">
        <f ca="1">AR114*(1-OFFSET(Mortality_Projection!$D$9,N($A114="Female")*101+Existing_Cohort!$B114+Existing_Cohort!AS$4-1,MATCH(AS$5, Mortality_Projection!$D$8:$BJ$8, 0)-1))</f>
        <v>8343.6509077190694</v>
      </c>
      <c r="AT114" s="67">
        <f ca="1">AS114*(1-OFFSET(Mortality_Projection!$D$9,N($A114="Female")*101+Existing_Cohort!$B114+Existing_Cohort!AT$4-1,MATCH(AT$5, Mortality_Projection!$D$8:$BJ$8, 0)-1))</f>
        <v>8335.0656477427619</v>
      </c>
      <c r="AU114" s="67">
        <f ca="1">AT114*(1-OFFSET(Mortality_Projection!$D$9,N($A114="Female")*101+Existing_Cohort!$B114+Existing_Cohort!AU$4-1,MATCH(AU$5, Mortality_Projection!$D$8:$BJ$8, 0)-1))</f>
        <v>8325.7510939516233</v>
      </c>
      <c r="AV114" s="67">
        <f ca="1">AU114*(1-OFFSET(Mortality_Projection!$D$9,N($A114="Female")*101+Existing_Cohort!$B114+Existing_Cohort!AV$4-1,MATCH(AV$5, Mortality_Projection!$D$8:$BJ$8, 0)-1))</f>
        <v>8315.673316435501</v>
      </c>
      <c r="AW114" s="67">
        <f ca="1">AV114*(1-OFFSET(Mortality_Projection!$D$9,N($A114="Female")*101+Existing_Cohort!$B114+Existing_Cohort!AW$4-1,MATCH(AW$5, Mortality_Projection!$D$8:$BJ$8, 0)-1))</f>
        <v>8304.8003119423793</v>
      </c>
      <c r="AX114" s="67">
        <f ca="1">AW114*(1-OFFSET(Mortality_Projection!$D$9,N($A114="Female")*101+Existing_Cohort!$B114+Existing_Cohort!AX$4-1,MATCH(AX$5, Mortality_Projection!$D$8:$BJ$8, 0)-1))</f>
        <v>8293.1116318825152</v>
      </c>
      <c r="AY114" s="67">
        <f ca="1">AX114*(1-OFFSET(Mortality_Projection!$D$9,N($A114="Female")*101+Existing_Cohort!$B114+Existing_Cohort!AY$4-1,MATCH(AY$5, Mortality_Projection!$D$8:$BJ$8, 0)-1))</f>
        <v>8280.574054769655</v>
      </c>
      <c r="AZ114" s="67">
        <f ca="1">AY114*(1-OFFSET(Mortality_Projection!$D$9,N($A114="Female")*101+Existing_Cohort!$B114+Existing_Cohort!AZ$4-1,MATCH(AZ$5, Mortality_Projection!$D$8:$BJ$8, 0)-1))</f>
        <v>8267.1705236811631</v>
      </c>
      <c r="BA114" s="179">
        <f ca="1">AZ114*(1-OFFSET(Mortality_Projection!$D$9,N($A114="Female")*101+Existing_Cohort!$B114+Existing_Cohort!BA$4-1,MATCH(BA$5, Mortality_Projection!$D$8:$BJ$8, 0)-1))</f>
        <v>8252.8669108359463</v>
      </c>
      <c r="BC114" s="67">
        <f t="shared" ca="1" si="24"/>
        <v>1.1459146527122357</v>
      </c>
    </row>
    <row r="115" spans="1:55" x14ac:dyDescent="0.35">
      <c r="A115" s="159" t="s">
        <v>32</v>
      </c>
      <c r="B115">
        <f t="shared" si="26"/>
        <v>8</v>
      </c>
      <c r="C115" s="67">
        <f ca="1">OFFSET(HIST_CHN_Population_Females!$L$17,MATCH(Input!$D$4,HIST_CHN_Population_Females!$K$18:$K$89,0), $B14)</f>
        <v>8553.4210000000003</v>
      </c>
      <c r="D115" s="67">
        <f ca="1">C115*(1-OFFSET(Mortality_Projection!$D$9,N($A115="Female")*101+Existing_Cohort!$B115+Existing_Cohort!D$4-1,MATCH(D$5, Mortality_Projection!$D$8:$BJ$8, 0)-1))</f>
        <v>8552.2964774644206</v>
      </c>
      <c r="E115" s="67">
        <f ca="1">D115*(1-OFFSET(Mortality_Projection!$D$9,N($A115="Female")*101+Existing_Cohort!$B115+Existing_Cohort!E$4-1,MATCH(E$5, Mortality_Projection!$D$8:$BJ$8, 0)-1))</f>
        <v>8551.1599629052616</v>
      </c>
      <c r="F115" s="67">
        <f ca="1">E115*(1-OFFSET(Mortality_Projection!$D$9,N($A115="Female")*101+Existing_Cohort!$B115+Existing_Cohort!F$4-1,MATCH(F$5, Mortality_Projection!$D$8:$BJ$8, 0)-1))</f>
        <v>8549.962331836572</v>
      </c>
      <c r="G115" s="67">
        <f ca="1">F115*(1-OFFSET(Mortality_Projection!$D$9,N($A115="Female")*101+Existing_Cohort!$B115+Existing_Cohort!G$4-1,MATCH(G$5, Mortality_Projection!$D$8:$BJ$8, 0)-1))</f>
        <v>8548.6806785710742</v>
      </c>
      <c r="H115" s="67">
        <f ca="1">G115*(1-OFFSET(Mortality_Projection!$D$9,N($A115="Female")*101+Existing_Cohort!$B115+Existing_Cohort!H$4-1,MATCH(H$5, Mortality_Projection!$D$8:$BJ$8, 0)-1))</f>
        <v>8547.2929296121238</v>
      </c>
      <c r="I115" s="67">
        <f ca="1">H115*(1-OFFSET(Mortality_Projection!$D$9,N($A115="Female")*101+Existing_Cohort!$B115+Existing_Cohort!I$4-1,MATCH(I$5, Mortality_Projection!$D$8:$BJ$8, 0)-1))</f>
        <v>8545.7858005853977</v>
      </c>
      <c r="J115" s="67">
        <f ca="1">I115*(1-OFFSET(Mortality_Projection!$D$9,N($A115="Female")*101+Existing_Cohort!$B115+Existing_Cohort!J$4-1,MATCH(J$5, Mortality_Projection!$D$8:$BJ$8, 0)-1))</f>
        <v>8544.1622869556268</v>
      </c>
      <c r="K115" s="67">
        <f ca="1">J115*(1-OFFSET(Mortality_Projection!$D$9,N($A115="Female")*101+Existing_Cohort!$B115+Existing_Cohort!K$4-1,MATCH(K$5, Mortality_Projection!$D$8:$BJ$8, 0)-1))</f>
        <v>8542.4409133020927</v>
      </c>
      <c r="L115" s="67">
        <f ca="1">K115*(1-OFFSET(Mortality_Projection!$D$9,N($A115="Female")*101+Existing_Cohort!$B115+Existing_Cohort!L$4-1,MATCH(L$5, Mortality_Projection!$D$8:$BJ$8, 0)-1))</f>
        <v>8540.6396056091271</v>
      </c>
      <c r="M115" s="67">
        <f ca="1">L115*(1-OFFSET(Mortality_Projection!$D$9,N($A115="Female")*101+Existing_Cohort!$B115+Existing_Cohort!M$4-1,MATCH(M$5, Mortality_Projection!$D$8:$BJ$8, 0)-1))</f>
        <v>8538.7757029971326</v>
      </c>
      <c r="N115" s="67">
        <f ca="1">M115*(1-OFFSET(Mortality_Projection!$D$9,N($A115="Female")*101+Existing_Cohort!$B115+Existing_Cohort!N$4-1,MATCH(N$5, Mortality_Projection!$D$8:$BJ$8, 0)-1))</f>
        <v>8536.8584510115397</v>
      </c>
      <c r="O115" s="67">
        <f ca="1">N115*(1-OFFSET(Mortality_Projection!$D$9,N($A115="Female")*101+Existing_Cohort!$B115+Existing_Cohort!O$4-1,MATCH(O$5, Mortality_Projection!$D$8:$BJ$8, 0)-1))</f>
        <v>8534.9116594478091</v>
      </c>
      <c r="P115" s="67">
        <f ca="1">O115*(1-OFFSET(Mortality_Projection!$D$9,N($A115="Female")*101+Existing_Cohort!$B115+Existing_Cohort!P$4-1,MATCH(P$5, Mortality_Projection!$D$8:$BJ$8, 0)-1))</f>
        <v>8532.9362912038778</v>
      </c>
      <c r="Q115" s="67">
        <f ca="1">P115*(1-OFFSET(Mortality_Projection!$D$9,N($A115="Female")*101+Existing_Cohort!$B115+Existing_Cohort!Q$4-1,MATCH(Q$5, Mortality_Projection!$D$8:$BJ$8, 0)-1))</f>
        <v>8530.9478053899838</v>
      </c>
      <c r="R115" s="67">
        <f ca="1">Q115*(1-OFFSET(Mortality_Projection!$D$9,N($A115="Female")*101+Existing_Cohort!$B115+Existing_Cohort!R$4-1,MATCH(R$5, Mortality_Projection!$D$8:$BJ$8, 0)-1))</f>
        <v>8528.9467846368152</v>
      </c>
      <c r="S115" s="67">
        <f ca="1">R115*(1-OFFSET(Mortality_Projection!$D$9,N($A115="Female")*101+Existing_Cohort!$B115+Existing_Cohort!S$4-1,MATCH(S$5, Mortality_Projection!$D$8:$BJ$8, 0)-1))</f>
        <v>8526.9337997089933</v>
      </c>
      <c r="T115" s="67">
        <f ca="1">S115*(1-OFFSET(Mortality_Projection!$D$9,N($A115="Female")*101+Existing_Cohort!$B115+Existing_Cohort!T$4-1,MATCH(T$5, Mortality_Projection!$D$8:$BJ$8, 0)-1))</f>
        <v>8524.9094096961871</v>
      </c>
      <c r="U115" s="67">
        <f ca="1">T115*(1-OFFSET(Mortality_Projection!$D$9,N($A115="Female")*101+Existing_Cohort!$B115+Existing_Cohort!U$4-1,MATCH(U$5, Mortality_Projection!$D$8:$BJ$8, 0)-1))</f>
        <v>8522.8741622018169</v>
      </c>
      <c r="V115" s="67">
        <f ca="1">U115*(1-OFFSET(Mortality_Projection!$D$9,N($A115="Female")*101+Existing_Cohort!$B115+Existing_Cohort!V$4-1,MATCH(V$5, Mortality_Projection!$D$8:$BJ$8, 0)-1))</f>
        <v>8520.8217521625484</v>
      </c>
      <c r="W115" s="67">
        <f ca="1">V115*(1-OFFSET(Mortality_Projection!$D$9,N($A115="Female")*101+Existing_Cohort!$B115+Existing_Cohort!W$4-1,MATCH(W$5, Mortality_Projection!$D$8:$BJ$8, 0)-1))</f>
        <v>8518.7461059620036</v>
      </c>
      <c r="X115" s="67">
        <f ca="1">W115*(1-OFFSET(Mortality_Projection!$D$9,N($A115="Female")*101+Existing_Cohort!$B115+Existing_Cohort!X$4-1,MATCH(X$5, Mortality_Projection!$D$8:$BJ$8, 0)-1))</f>
        <v>8516.634694358605</v>
      </c>
      <c r="Y115" s="67">
        <f ca="1">X115*(1-OFFSET(Mortality_Projection!$D$9,N($A115="Female")*101+Existing_Cohort!$B115+Existing_Cohort!Y$4-1,MATCH(Y$5, Mortality_Projection!$D$8:$BJ$8, 0)-1))</f>
        <v>8514.4754460288877</v>
      </c>
      <c r="Z115" s="67">
        <f ca="1">Y115*(1-OFFSET(Mortality_Projection!$D$9,N($A115="Female")*101+Existing_Cohort!$B115+Existing_Cohort!Z$4-1,MATCH(Z$5, Mortality_Projection!$D$8:$BJ$8, 0)-1))</f>
        <v>8512.256737216183</v>
      </c>
      <c r="AA115" s="67">
        <f ca="1">Z115*(1-OFFSET(Mortality_Projection!$D$9,N($A115="Female")*101+Existing_Cohort!$B115+Existing_Cohort!AA$4-1,MATCH(AA$5, Mortality_Projection!$D$8:$BJ$8, 0)-1))</f>
        <v>8509.9609328398165</v>
      </c>
      <c r="AB115" s="67">
        <f ca="1">AA115*(1-OFFSET(Mortality_Projection!$D$9,N($A115="Female")*101+Existing_Cohort!$B115+Existing_Cohort!AB$4-1,MATCH(AB$5, Mortality_Projection!$D$8:$BJ$8, 0)-1))</f>
        <v>8507.5774281554659</v>
      </c>
      <c r="AC115" s="67">
        <f ca="1">AB115*(1-OFFSET(Mortality_Projection!$D$9,N($A115="Female")*101+Existing_Cohort!$B115+Existing_Cohort!AC$4-1,MATCH(AC$5, Mortality_Projection!$D$8:$BJ$8, 0)-1))</f>
        <v>8505.0771407572265</v>
      </c>
      <c r="AD115" s="67">
        <f ca="1">AC115*(1-OFFSET(Mortality_Projection!$D$9,N($A115="Female")*101+Existing_Cohort!$B115+Existing_Cohort!AD$4-1,MATCH(AD$5, Mortality_Projection!$D$8:$BJ$8, 0)-1))</f>
        <v>8502.4445168981802</v>
      </c>
      <c r="AE115" s="67">
        <f ca="1">AD115*(1-OFFSET(Mortality_Projection!$D$9,N($A115="Female")*101+Existing_Cohort!$B115+Existing_Cohort!AE$4-1,MATCH(AE$5, Mortality_Projection!$D$8:$BJ$8, 0)-1))</f>
        <v>8499.6523169052743</v>
      </c>
      <c r="AF115" s="67">
        <f ca="1">AE115*(1-OFFSET(Mortality_Projection!$D$9,N($A115="Female")*101+Existing_Cohort!$B115+Existing_Cohort!AF$4-1,MATCH(AF$5, Mortality_Projection!$D$8:$BJ$8, 0)-1))</f>
        <v>8496.6804212574025</v>
      </c>
      <c r="AG115" s="67">
        <f ca="1">AF115*(1-OFFSET(Mortality_Projection!$D$9,N($A115="Female")*101+Existing_Cohort!$B115+Existing_Cohort!AG$4-1,MATCH(AG$5, Mortality_Projection!$D$8:$BJ$8, 0)-1))</f>
        <v>8493.497503897639</v>
      </c>
      <c r="AH115" s="67">
        <f ca="1">AG115*(1-OFFSET(Mortality_Projection!$D$9,N($A115="Female")*101+Existing_Cohort!$B115+Existing_Cohort!AH$4-1,MATCH(AH$5, Mortality_Projection!$D$8:$BJ$8, 0)-1))</f>
        <v>8490.0734605052712</v>
      </c>
      <c r="AI115" s="67">
        <f ca="1">AH115*(1-OFFSET(Mortality_Projection!$D$9,N($A115="Female")*101+Existing_Cohort!$B115+Existing_Cohort!AI$4-1,MATCH(AI$5, Mortality_Projection!$D$8:$BJ$8, 0)-1))</f>
        <v>8486.3735232090112</v>
      </c>
      <c r="AJ115" s="67">
        <f ca="1">AI115*(1-OFFSET(Mortality_Projection!$D$9,N($A115="Female")*101+Existing_Cohort!$B115+Existing_Cohort!AJ$4-1,MATCH(AJ$5, Mortality_Projection!$D$8:$BJ$8, 0)-1))</f>
        <v>8482.3643163194974</v>
      </c>
      <c r="AK115" s="67">
        <f ca="1">AJ115*(1-OFFSET(Mortality_Projection!$D$9,N($A115="Female")*101+Existing_Cohort!$B115+Existing_Cohort!AK$4-1,MATCH(AK$5, Mortality_Projection!$D$8:$BJ$8, 0)-1))</f>
        <v>8478.0023852641789</v>
      </c>
      <c r="AL115" s="67">
        <f ca="1">AK115*(1-OFFSET(Mortality_Projection!$D$9,N($A115="Female")*101+Existing_Cohort!$B115+Existing_Cohort!AL$4-1,MATCH(AL$5, Mortality_Projection!$D$8:$BJ$8, 0)-1))</f>
        <v>8473.2460428986215</v>
      </c>
      <c r="AM115" s="67">
        <f ca="1">AL115*(1-OFFSET(Mortality_Projection!$D$9,N($A115="Female")*101+Existing_Cohort!$B115+Existing_Cohort!AM$4-1,MATCH(AM$5, Mortality_Projection!$D$8:$BJ$8, 0)-1))</f>
        <v>8468.0553446485374</v>
      </c>
      <c r="AN115" s="67">
        <f ca="1">AM115*(1-OFFSET(Mortality_Projection!$D$9,N($A115="Female")*101+Existing_Cohort!$B115+Existing_Cohort!AN$4-1,MATCH(AN$5, Mortality_Projection!$D$8:$BJ$8, 0)-1))</f>
        <v>8462.3810259089132</v>
      </c>
      <c r="AO115" s="67">
        <f ca="1">AN115*(1-OFFSET(Mortality_Projection!$D$9,N($A115="Female")*101+Existing_Cohort!$B115+Existing_Cohort!AO$4-1,MATCH(AO$5, Mortality_Projection!$D$8:$BJ$8, 0)-1))</f>
        <v>8456.181383516061</v>
      </c>
      <c r="AP115" s="67">
        <f ca="1">AO115*(1-OFFSET(Mortality_Projection!$D$9,N($A115="Female")*101+Existing_Cohort!$B115+Existing_Cohort!AP$4-1,MATCH(AP$5, Mortality_Projection!$D$8:$BJ$8, 0)-1))</f>
        <v>8449.4004374147262</v>
      </c>
      <c r="AQ115" s="67">
        <f ca="1">AP115*(1-OFFSET(Mortality_Projection!$D$9,N($A115="Female")*101+Existing_Cohort!$B115+Existing_Cohort!AQ$4-1,MATCH(AQ$5, Mortality_Projection!$D$8:$BJ$8, 0)-1))</f>
        <v>8441.9953178671931</v>
      </c>
      <c r="AR115" s="67">
        <f ca="1">AQ115*(1-OFFSET(Mortality_Projection!$D$9,N($A115="Female")*101+Existing_Cohort!$B115+Existing_Cohort!AR$4-1,MATCH(AR$5, Mortality_Projection!$D$8:$BJ$8, 0)-1))</f>
        <v>8433.9199448181716</v>
      </c>
      <c r="AS115" s="67">
        <f ca="1">AR115*(1-OFFSET(Mortality_Projection!$D$9,N($A115="Female")*101+Existing_Cohort!$B115+Existing_Cohort!AS$4-1,MATCH(AS$5, Mortality_Projection!$D$8:$BJ$8, 0)-1))</f>
        <v>8425.1408421826436</v>
      </c>
      <c r="AT115" s="67">
        <f ca="1">AS115*(1-OFFSET(Mortality_Projection!$D$9,N($A115="Female")*101+Existing_Cohort!$B115+Existing_Cohort!AT$4-1,MATCH(AT$5, Mortality_Projection!$D$8:$BJ$8, 0)-1))</f>
        <v>8415.6160934771633</v>
      </c>
      <c r="AU115" s="67">
        <f ca="1">AT115*(1-OFFSET(Mortality_Projection!$D$9,N($A115="Female")*101+Existing_Cohort!$B115+Existing_Cohort!AU$4-1,MATCH(AU$5, Mortality_Projection!$D$8:$BJ$8, 0)-1))</f>
        <v>8405.3110320463675</v>
      </c>
      <c r="AV115" s="67">
        <f ca="1">AU115*(1-OFFSET(Mortality_Projection!$D$9,N($A115="Female")*101+Existing_Cohort!$B115+Existing_Cohort!AV$4-1,MATCH(AV$5, Mortality_Projection!$D$8:$BJ$8, 0)-1))</f>
        <v>8394.1929656563716</v>
      </c>
      <c r="AW115" s="67">
        <f ca="1">AV115*(1-OFFSET(Mortality_Projection!$D$9,N($A115="Female")*101+Existing_Cohort!$B115+Existing_Cohort!AW$4-1,MATCH(AW$5, Mortality_Projection!$D$8:$BJ$8, 0)-1))</f>
        <v>8382.2410215928121</v>
      </c>
      <c r="AX115" s="67">
        <f ca="1">AW115*(1-OFFSET(Mortality_Projection!$D$9,N($A115="Female")*101+Existing_Cohort!$B115+Existing_Cohort!AX$4-1,MATCH(AX$5, Mortality_Projection!$D$8:$BJ$8, 0)-1))</f>
        <v>8369.421270989089</v>
      </c>
      <c r="AY115" s="67">
        <f ca="1">AX115*(1-OFFSET(Mortality_Projection!$D$9,N($A115="Female")*101+Existing_Cohort!$B115+Existing_Cohort!AY$4-1,MATCH(AY$5, Mortality_Projection!$D$8:$BJ$8, 0)-1))</f>
        <v>8355.7163184698948</v>
      </c>
      <c r="AZ115" s="67">
        <f ca="1">AY115*(1-OFFSET(Mortality_Projection!$D$9,N($A115="Female")*101+Existing_Cohort!$B115+Existing_Cohort!AZ$4-1,MATCH(AZ$5, Mortality_Projection!$D$8:$BJ$8, 0)-1))</f>
        <v>8341.0913188250706</v>
      </c>
      <c r="BA115" s="179">
        <f ca="1">AZ115*(1-OFFSET(Mortality_Projection!$D$9,N($A115="Female")*101+Existing_Cohort!$B115+Existing_Cohort!BA$4-1,MATCH(BA$5, Mortality_Projection!$D$8:$BJ$8, 0)-1))</f>
        <v>8325.4575745453785</v>
      </c>
      <c r="BC115" s="67">
        <f t="shared" ca="1" si="24"/>
        <v>1.124522535579672</v>
      </c>
    </row>
    <row r="116" spans="1:55" x14ac:dyDescent="0.35">
      <c r="A116" s="159" t="s">
        <v>32</v>
      </c>
      <c r="B116">
        <f t="shared" si="26"/>
        <v>9</v>
      </c>
      <c r="C116" s="67">
        <f ca="1">OFFSET(HIST_CHN_Population_Females!$L$17,MATCH(Input!$D$4,HIST_CHN_Population_Females!$K$18:$K$89,0), $B15)</f>
        <v>8430.3084999999992</v>
      </c>
      <c r="D116" s="67">
        <f ca="1">C116*(1-OFFSET(Mortality_Projection!$D$9,N($A116="Female")*101+Existing_Cohort!$B116+Existing_Cohort!D$4-1,MATCH(D$5, Mortality_Projection!$D$8:$BJ$8, 0)-1))</f>
        <v>8429.1751630464933</v>
      </c>
      <c r="E116" s="67">
        <f ca="1">D116*(1-OFFSET(Mortality_Projection!$D$9,N($A116="Female")*101+Existing_Cohort!$B116+Existing_Cohort!E$4-1,MATCH(E$5, Mortality_Projection!$D$8:$BJ$8, 0)-1))</f>
        <v>8427.9808823070489</v>
      </c>
      <c r="F116" s="67">
        <f ca="1">E116*(1-OFFSET(Mortality_Projection!$D$9,N($A116="Female")*101+Existing_Cohort!$B116+Existing_Cohort!F$4-1,MATCH(F$5, Mortality_Projection!$D$8:$BJ$8, 0)-1))</f>
        <v>8426.7028165025658</v>
      </c>
      <c r="G116" s="67">
        <f ca="1">F116*(1-OFFSET(Mortality_Projection!$D$9,N($A116="Female")*101+Existing_Cohort!$B116+Existing_Cohort!G$4-1,MATCH(G$5, Mortality_Projection!$D$8:$BJ$8, 0)-1))</f>
        <v>8425.3189543895896</v>
      </c>
      <c r="H116" s="67">
        <f ca="1">G116*(1-OFFSET(Mortality_Projection!$D$9,N($A116="Female")*101+Existing_Cohort!$B116+Existing_Cohort!H$4-1,MATCH(H$5, Mortality_Projection!$D$8:$BJ$8, 0)-1))</f>
        <v>8423.8160494106669</v>
      </c>
      <c r="I116" s="67">
        <f ca="1">H116*(1-OFFSET(Mortality_Projection!$D$9,N($A116="Female")*101+Existing_Cohort!$B116+Existing_Cohort!I$4-1,MATCH(I$5, Mortality_Projection!$D$8:$BJ$8, 0)-1))</f>
        <v>8422.1970893428315</v>
      </c>
      <c r="J116" s="67">
        <f ca="1">I116*(1-OFFSET(Mortality_Projection!$D$9,N($A116="Female")*101+Existing_Cohort!$B116+Existing_Cohort!J$4-1,MATCH(J$5, Mortality_Projection!$D$8:$BJ$8, 0)-1))</f>
        <v>8420.4805475194353</v>
      </c>
      <c r="K116" s="67">
        <f ca="1">J116*(1-OFFSET(Mortality_Projection!$D$9,N($A116="Female")*101+Existing_Cohort!$B116+Existing_Cohort!K$4-1,MATCH(K$5, Mortality_Projection!$D$8:$BJ$8, 0)-1))</f>
        <v>8418.6843002393671</v>
      </c>
      <c r="L116" s="67">
        <f ca="1">K116*(1-OFFSET(Mortality_Projection!$D$9,N($A116="Female")*101+Existing_Cohort!$B116+Existing_Cohort!L$4-1,MATCH(L$5, Mortality_Projection!$D$8:$BJ$8, 0)-1))</f>
        <v>8416.8256384487304</v>
      </c>
      <c r="M116" s="67">
        <f ca="1">L116*(1-OFFSET(Mortality_Projection!$D$9,N($A116="Female")*101+Existing_Cohort!$B116+Existing_Cohort!M$4-1,MATCH(M$5, Mortality_Projection!$D$8:$BJ$8, 0)-1))</f>
        <v>8414.9137821445784</v>
      </c>
      <c r="N116" s="67">
        <f ca="1">M116*(1-OFFSET(Mortality_Projection!$D$9,N($A116="Female")*101+Existing_Cohort!$B116+Existing_Cohort!N$4-1,MATCH(N$5, Mortality_Projection!$D$8:$BJ$8, 0)-1))</f>
        <v>8412.9724744671112</v>
      </c>
      <c r="O116" s="67">
        <f ca="1">N116*(1-OFFSET(Mortality_Projection!$D$9,N($A116="Female")*101+Existing_Cohort!$B116+Existing_Cohort!O$4-1,MATCH(O$5, Mortality_Projection!$D$8:$BJ$8, 0)-1))</f>
        <v>8411.0026758337845</v>
      </c>
      <c r="P116" s="67">
        <f ca="1">O116*(1-OFFSET(Mortality_Projection!$D$9,N($A116="Female")*101+Existing_Cohort!$B116+Existing_Cohort!P$4-1,MATCH(P$5, Mortality_Projection!$D$8:$BJ$8, 0)-1))</f>
        <v>8409.0198019561994</v>
      </c>
      <c r="Q116" s="67">
        <f ca="1">P116*(1-OFFSET(Mortality_Projection!$D$9,N($A116="Female")*101+Existing_Cohort!$B116+Existing_Cohort!Q$4-1,MATCH(Q$5, Mortality_Projection!$D$8:$BJ$8, 0)-1))</f>
        <v>8407.0244339265573</v>
      </c>
      <c r="R116" s="67">
        <f ca="1">Q116*(1-OFFSET(Mortality_Projection!$D$9,N($A116="Female")*101+Existing_Cohort!$B116+Existing_Cohort!R$4-1,MATCH(R$5, Mortality_Projection!$D$8:$BJ$8, 0)-1))</f>
        <v>8405.0171409989453</v>
      </c>
      <c r="S116" s="67">
        <f ca="1">R116*(1-OFFSET(Mortality_Projection!$D$9,N($A116="Female")*101+Existing_Cohort!$B116+Existing_Cohort!S$4-1,MATCH(S$5, Mortality_Projection!$D$8:$BJ$8, 0)-1))</f>
        <v>8402.9984807799719</v>
      </c>
      <c r="T116" s="67">
        <f ca="1">S116*(1-OFFSET(Mortality_Projection!$D$9,N($A116="Female")*101+Existing_Cohort!$B116+Existing_Cohort!T$4-1,MATCH(T$5, Mortality_Projection!$D$8:$BJ$8, 0)-1))</f>
        <v>8400.9689994169967</v>
      </c>
      <c r="U116" s="67">
        <f ca="1">T116*(1-OFFSET(Mortality_Projection!$D$9,N($A116="Female")*101+Existing_Cohort!$B116+Existing_Cohort!U$4-1,MATCH(U$5, Mortality_Projection!$D$8:$BJ$8, 0)-1))</f>
        <v>8398.9224098186369</v>
      </c>
      <c r="V116" s="67">
        <f ca="1">U116*(1-OFFSET(Mortality_Projection!$D$9,N($A116="Female")*101+Existing_Cohort!$B116+Existing_Cohort!V$4-1,MATCH(V$5, Mortality_Projection!$D$8:$BJ$8, 0)-1))</f>
        <v>8396.8526557545028</v>
      </c>
      <c r="W116" s="67">
        <f ca="1">V116*(1-OFFSET(Mortality_Projection!$D$9,N($A116="Female")*101+Existing_Cohort!$B116+Existing_Cohort!W$4-1,MATCH(W$5, Mortality_Projection!$D$8:$BJ$8, 0)-1))</f>
        <v>8394.747243782871</v>
      </c>
      <c r="X116" s="67">
        <f ca="1">W116*(1-OFFSET(Mortality_Projection!$D$9,N($A116="Female")*101+Existing_Cohort!$B116+Existing_Cohort!X$4-1,MATCH(X$5, Mortality_Projection!$D$8:$BJ$8, 0)-1))</f>
        <v>8392.5941372242578</v>
      </c>
      <c r="Y116" s="67">
        <f ca="1">X116*(1-OFFSET(Mortality_Projection!$D$9,N($A116="Female")*101+Existing_Cohort!$B116+Existing_Cohort!Y$4-1,MATCH(Y$5, Mortality_Projection!$D$8:$BJ$8, 0)-1))</f>
        <v>8390.3817458394296</v>
      </c>
      <c r="Z116" s="67">
        <f ca="1">Y116*(1-OFFSET(Mortality_Projection!$D$9,N($A116="Female")*101+Existing_Cohort!$B116+Existing_Cohort!Z$4-1,MATCH(Z$5, Mortality_Projection!$D$8:$BJ$8, 0)-1))</f>
        <v>8388.092485350373</v>
      </c>
      <c r="AA116" s="67">
        <f ca="1">Z116*(1-OFFSET(Mortality_Projection!$D$9,N($A116="Female")*101+Existing_Cohort!$B116+Existing_Cohort!AA$4-1,MATCH(AA$5, Mortality_Projection!$D$8:$BJ$8, 0)-1))</f>
        <v>8385.7157819908989</v>
      </c>
      <c r="AB116" s="67">
        <f ca="1">AA116*(1-OFFSET(Mortality_Projection!$D$9,N($A116="Female")*101+Existing_Cohort!$B116+Existing_Cohort!AB$4-1,MATCH(AB$5, Mortality_Projection!$D$8:$BJ$8, 0)-1))</f>
        <v>8383.2226372827899</v>
      </c>
      <c r="AC116" s="67">
        <f ca="1">AB116*(1-OFFSET(Mortality_Projection!$D$9,N($A116="Female")*101+Existing_Cohort!$B116+Existing_Cohort!AC$4-1,MATCH(AC$5, Mortality_Projection!$D$8:$BJ$8, 0)-1))</f>
        <v>8380.5975431437382</v>
      </c>
      <c r="AD116" s="67">
        <f ca="1">AC116*(1-OFFSET(Mortality_Projection!$D$9,N($A116="Female")*101+Existing_Cohort!$B116+Existing_Cohort!AD$4-1,MATCH(AD$5, Mortality_Projection!$D$8:$BJ$8, 0)-1))</f>
        <v>8377.8133393130283</v>
      </c>
      <c r="AE116" s="67">
        <f ca="1">AD116*(1-OFFSET(Mortality_Projection!$D$9,N($A116="Female")*101+Existing_Cohort!$B116+Existing_Cohort!AE$4-1,MATCH(AE$5, Mortality_Projection!$D$8:$BJ$8, 0)-1))</f>
        <v>8374.8499657561788</v>
      </c>
      <c r="AF116" s="67">
        <f ca="1">AE116*(1-OFFSET(Mortality_Projection!$D$9,N($A116="Female")*101+Existing_Cohort!$B116+Existing_Cohort!AF$4-1,MATCH(AF$5, Mortality_Projection!$D$8:$BJ$8, 0)-1))</f>
        <v>8371.676188519672</v>
      </c>
      <c r="AG116" s="67">
        <f ca="1">AF116*(1-OFFSET(Mortality_Projection!$D$9,N($A116="Female")*101+Existing_Cohort!$B116+Existing_Cohort!AG$4-1,MATCH(AG$5, Mortality_Projection!$D$8:$BJ$8, 0)-1))</f>
        <v>8368.2619925575036</v>
      </c>
      <c r="AH116" s="67">
        <f ca="1">AG116*(1-OFFSET(Mortality_Projection!$D$9,N($A116="Female")*101+Existing_Cohort!$B116+Existing_Cohort!AH$4-1,MATCH(AH$5, Mortality_Projection!$D$8:$BJ$8, 0)-1))</f>
        <v>8364.572713462574</v>
      </c>
      <c r="AI116" s="67">
        <f ca="1">AH116*(1-OFFSET(Mortality_Projection!$D$9,N($A116="Female")*101+Existing_Cohort!$B116+Existing_Cohort!AI$4-1,MATCH(AI$5, Mortality_Projection!$D$8:$BJ$8, 0)-1))</f>
        <v>8360.5750759466991</v>
      </c>
      <c r="AJ116" s="67">
        <f ca="1">AI116*(1-OFFSET(Mortality_Projection!$D$9,N($A116="Female")*101+Existing_Cohort!$B116+Existing_Cohort!AJ$4-1,MATCH(AJ$5, Mortality_Projection!$D$8:$BJ$8, 0)-1))</f>
        <v>8356.2257560374965</v>
      </c>
      <c r="AK116" s="67">
        <f ca="1">AJ116*(1-OFFSET(Mortality_Projection!$D$9,N($A116="Female")*101+Existing_Cohort!$B116+Existing_Cohort!AK$4-1,MATCH(AK$5, Mortality_Projection!$D$8:$BJ$8, 0)-1))</f>
        <v>8351.4831935209713</v>
      </c>
      <c r="AL116" s="67">
        <f ca="1">AK116*(1-OFFSET(Mortality_Projection!$D$9,N($A116="Female")*101+Existing_Cohort!$B116+Existing_Cohort!AL$4-1,MATCH(AL$5, Mortality_Projection!$D$8:$BJ$8, 0)-1))</f>
        <v>8346.3075673146377</v>
      </c>
      <c r="AM116" s="67">
        <f ca="1">AL116*(1-OFFSET(Mortality_Projection!$D$9,N($A116="Female")*101+Existing_Cohort!$B116+Existing_Cohort!AM$4-1,MATCH(AM$5, Mortality_Projection!$D$8:$BJ$8, 0)-1))</f>
        <v>8340.6497652374437</v>
      </c>
      <c r="AN116" s="67">
        <f ca="1">AM116*(1-OFFSET(Mortality_Projection!$D$9,N($A116="Female")*101+Existing_Cohort!$B116+Existing_Cohort!AN$4-1,MATCH(AN$5, Mortality_Projection!$D$8:$BJ$8, 0)-1))</f>
        <v>8334.4682168274794</v>
      </c>
      <c r="AO116" s="67">
        <f ca="1">AN116*(1-OFFSET(Mortality_Projection!$D$9,N($A116="Female")*101+Existing_Cohort!$B116+Existing_Cohort!AO$4-1,MATCH(AO$5, Mortality_Projection!$D$8:$BJ$8, 0)-1))</f>
        <v>8327.7071189424678</v>
      </c>
      <c r="AP116" s="67">
        <f ca="1">AO116*(1-OFFSET(Mortality_Projection!$D$9,N($A116="Female")*101+Existing_Cohort!$B116+Existing_Cohort!AP$4-1,MATCH(AP$5, Mortality_Projection!$D$8:$BJ$8, 0)-1))</f>
        <v>8320.3237435383253</v>
      </c>
      <c r="AQ116" s="67">
        <f ca="1">AP116*(1-OFFSET(Mortality_Projection!$D$9,N($A116="Female")*101+Existing_Cohort!$B116+Existing_Cohort!AQ$4-1,MATCH(AQ$5, Mortality_Projection!$D$8:$BJ$8, 0)-1))</f>
        <v>8312.2721649087562</v>
      </c>
      <c r="AR116" s="67">
        <f ca="1">AQ116*(1-OFFSET(Mortality_Projection!$D$9,N($A116="Female")*101+Existing_Cohort!$B116+Existing_Cohort!AR$4-1,MATCH(AR$5, Mortality_Projection!$D$8:$BJ$8, 0)-1))</f>
        <v>8303.5190277650017</v>
      </c>
      <c r="AS116" s="67">
        <f ca="1">AR116*(1-OFFSET(Mortality_Projection!$D$9,N($A116="Female")*101+Existing_Cohort!$B116+Existing_Cohort!AS$4-1,MATCH(AS$5, Mortality_Projection!$D$8:$BJ$8, 0)-1))</f>
        <v>8294.0225650323737</v>
      </c>
      <c r="AT116" s="67">
        <f ca="1">AS116*(1-OFFSET(Mortality_Projection!$D$9,N($A116="Female")*101+Existing_Cohort!$B116+Existing_Cohort!AT$4-1,MATCH(AT$5, Mortality_Projection!$D$8:$BJ$8, 0)-1))</f>
        <v>8283.7482421802852</v>
      </c>
      <c r="AU116" s="67">
        <f ca="1">AT116*(1-OFFSET(Mortality_Projection!$D$9,N($A116="Female")*101+Existing_Cohort!$B116+Existing_Cohort!AU$4-1,MATCH(AU$5, Mortality_Projection!$D$8:$BJ$8, 0)-1))</f>
        <v>8272.6634975573434</v>
      </c>
      <c r="AV116" s="67">
        <f ca="1">AU116*(1-OFFSET(Mortality_Projection!$D$9,N($A116="Female")*101+Existing_Cohort!$B116+Existing_Cohort!AV$4-1,MATCH(AV$5, Mortality_Projection!$D$8:$BJ$8, 0)-1))</f>
        <v>8260.7475580756654</v>
      </c>
      <c r="AW116" s="67">
        <f ca="1">AV116*(1-OFFSET(Mortality_Projection!$D$9,N($A116="Female")*101+Existing_Cohort!$B116+Existing_Cohort!AW$4-1,MATCH(AW$5, Mortality_Projection!$D$8:$BJ$8, 0)-1))</f>
        <v>8247.9666382899813</v>
      </c>
      <c r="AX116" s="67">
        <f ca="1">AW116*(1-OFFSET(Mortality_Projection!$D$9,N($A116="Female")*101+Existing_Cohort!$B116+Existing_Cohort!AX$4-1,MATCH(AX$5, Mortality_Projection!$D$8:$BJ$8, 0)-1))</f>
        <v>8234.3034413323403</v>
      </c>
      <c r="AY116" s="67">
        <f ca="1">AX116*(1-OFFSET(Mortality_Projection!$D$9,N($A116="Female")*101+Existing_Cohort!$B116+Existing_Cohort!AY$4-1,MATCH(AY$5, Mortality_Projection!$D$8:$BJ$8, 0)-1))</f>
        <v>8219.7232786207642</v>
      </c>
      <c r="AZ116" s="67">
        <f ca="1">AY116*(1-OFFSET(Mortality_Projection!$D$9,N($A116="Female")*101+Existing_Cohort!$B116+Existing_Cohort!AZ$4-1,MATCH(AZ$5, Mortality_Projection!$D$8:$BJ$8, 0)-1))</f>
        <v>8204.1377817809334</v>
      </c>
      <c r="BA116" s="179">
        <f ca="1">AZ116*(1-OFFSET(Mortality_Projection!$D$9,N($A116="Female")*101+Existing_Cohort!$B116+Existing_Cohort!BA$4-1,MATCH(BA$5, Mortality_Projection!$D$8:$BJ$8, 0)-1))</f>
        <v>8187.3987889797891</v>
      </c>
      <c r="BC116" s="67">
        <f t="shared" ca="1" si="24"/>
        <v>1.1333369535059319</v>
      </c>
    </row>
    <row r="117" spans="1:55" x14ac:dyDescent="0.35">
      <c r="A117" s="159" t="s">
        <v>32</v>
      </c>
      <c r="B117">
        <f t="shared" si="26"/>
        <v>10</v>
      </c>
      <c r="C117" s="67">
        <f ca="1">OFFSET(HIST_CHN_Population_Females!$L$17,MATCH(Input!$D$4,HIST_CHN_Population_Females!$K$18:$K$89,0), $B16)</f>
        <v>8111.5195000000003</v>
      </c>
      <c r="D117" s="67">
        <f ca="1">C117*(1-OFFSET(Mortality_Projection!$D$9,N($A117="Female")*101+Existing_Cohort!$B117+Existing_Cohort!D$4-1,MATCH(D$5, Mortality_Projection!$D$8:$BJ$8, 0)-1))</f>
        <v>8110.3568556312666</v>
      </c>
      <c r="E117" s="67">
        <f ca="1">D117*(1-OFFSET(Mortality_Projection!$D$9,N($A117="Female")*101+Existing_Cohort!$B117+Existing_Cohort!E$4-1,MATCH(E$5, Mortality_Projection!$D$8:$BJ$8, 0)-1))</f>
        <v>8109.1126477061716</v>
      </c>
      <c r="F117" s="67">
        <f ca="1">E117*(1-OFFSET(Mortality_Projection!$D$9,N($A117="Female")*101+Existing_Cohort!$B117+Existing_Cohort!F$4-1,MATCH(F$5, Mortality_Projection!$D$8:$BJ$8, 0)-1))</f>
        <v>8107.7654485525291</v>
      </c>
      <c r="G117" s="67">
        <f ca="1">F117*(1-OFFSET(Mortality_Projection!$D$9,N($A117="Female")*101+Existing_Cohort!$B117+Existing_Cohort!G$4-1,MATCH(G$5, Mortality_Projection!$D$8:$BJ$8, 0)-1))</f>
        <v>8106.3023631571732</v>
      </c>
      <c r="H117" s="67">
        <f ca="1">G117*(1-OFFSET(Mortality_Projection!$D$9,N($A117="Female")*101+Existing_Cohort!$B117+Existing_Cohort!H$4-1,MATCH(H$5, Mortality_Projection!$D$8:$BJ$8, 0)-1))</f>
        <v>8104.7263008327382</v>
      </c>
      <c r="I117" s="67">
        <f ca="1">H117*(1-OFFSET(Mortality_Projection!$D$9,N($A117="Female")*101+Existing_Cohort!$B117+Existing_Cohort!I$4-1,MATCH(I$5, Mortality_Projection!$D$8:$BJ$8, 0)-1))</f>
        <v>8103.0552461230764</v>
      </c>
      <c r="J117" s="67">
        <f ca="1">I117*(1-OFFSET(Mortality_Projection!$D$9,N($A117="Female")*101+Existing_Cohort!$B117+Existing_Cohort!J$4-1,MATCH(J$5, Mortality_Projection!$D$8:$BJ$8, 0)-1))</f>
        <v>8101.3066022406219</v>
      </c>
      <c r="K117" s="67">
        <f ca="1">J117*(1-OFFSET(Mortality_Projection!$D$9,N($A117="Female")*101+Existing_Cohort!$B117+Existing_Cohort!K$4-1,MATCH(K$5, Mortality_Projection!$D$8:$BJ$8, 0)-1))</f>
        <v>8099.4972024223407</v>
      </c>
      <c r="L117" s="67">
        <f ca="1">K117*(1-OFFSET(Mortality_Projection!$D$9,N($A117="Female")*101+Existing_Cohort!$B117+Existing_Cohort!L$4-1,MATCH(L$5, Mortality_Projection!$D$8:$BJ$8, 0)-1))</f>
        <v>8097.6360227394216</v>
      </c>
      <c r="M117" s="67">
        <f ca="1">L117*(1-OFFSET(Mortality_Projection!$D$9,N($A117="Female")*101+Existing_Cohort!$B117+Existing_Cohort!M$4-1,MATCH(M$5, Mortality_Projection!$D$8:$BJ$8, 0)-1))</f>
        <v>8095.7461773312616</v>
      </c>
      <c r="N117" s="67">
        <f ca="1">M117*(1-OFFSET(Mortality_Projection!$D$9,N($A117="Female")*101+Existing_Cohort!$B117+Existing_Cohort!N$4-1,MATCH(N$5, Mortality_Projection!$D$8:$BJ$8, 0)-1))</f>
        <v>8093.8286013838842</v>
      </c>
      <c r="O117" s="67">
        <f ca="1">N117*(1-OFFSET(Mortality_Projection!$D$9,N($A117="Female")*101+Existing_Cohort!$B117+Existing_Cohort!O$4-1,MATCH(O$5, Mortality_Projection!$D$8:$BJ$8, 0)-1))</f>
        <v>8091.898302098255</v>
      </c>
      <c r="P117" s="67">
        <f ca="1">O117*(1-OFFSET(Mortality_Projection!$D$9,N($A117="Female")*101+Existing_Cohort!$B117+Existing_Cohort!P$4-1,MATCH(P$5, Mortality_Projection!$D$8:$BJ$8, 0)-1))</f>
        <v>8089.9558452634901</v>
      </c>
      <c r="Q117" s="67">
        <f ca="1">P117*(1-OFFSET(Mortality_Projection!$D$9,N($A117="Female")*101+Existing_Cohort!$B117+Existing_Cohort!Q$4-1,MATCH(Q$5, Mortality_Projection!$D$8:$BJ$8, 0)-1))</f>
        <v>8088.0017851390148</v>
      </c>
      <c r="R117" s="67">
        <f ca="1">Q117*(1-OFFSET(Mortality_Projection!$D$9,N($A117="Female")*101+Existing_Cohort!$B117+Existing_Cohort!R$4-1,MATCH(R$5, Mortality_Projection!$D$8:$BJ$8, 0)-1))</f>
        <v>8086.0366646402044</v>
      </c>
      <c r="S117" s="67">
        <f ca="1">R117*(1-OFFSET(Mortality_Projection!$D$9,N($A117="Female")*101+Existing_Cohort!$B117+Existing_Cohort!S$4-1,MATCH(S$5, Mortality_Projection!$D$8:$BJ$8, 0)-1))</f>
        <v>8084.0610155216873</v>
      </c>
      <c r="T117" s="67">
        <f ca="1">S117*(1-OFFSET(Mortality_Projection!$D$9,N($A117="Female")*101+Existing_Cohort!$B117+Existing_Cohort!T$4-1,MATCH(T$5, Mortality_Projection!$D$8:$BJ$8, 0)-1))</f>
        <v>8082.0687175651301</v>
      </c>
      <c r="U117" s="67">
        <f ca="1">T117*(1-OFFSET(Mortality_Projection!$D$9,N($A117="Female")*101+Existing_Cohort!$B117+Existing_Cohort!U$4-1,MATCH(U$5, Mortality_Projection!$D$8:$BJ$8, 0)-1))</f>
        <v>8080.0538753582669</v>
      </c>
      <c r="V117" s="67">
        <f ca="1">U117*(1-OFFSET(Mortality_Projection!$D$9,N($A117="Female")*101+Existing_Cohort!$B117+Existing_Cohort!V$4-1,MATCH(V$5, Mortality_Projection!$D$8:$BJ$8, 0)-1))</f>
        <v>8078.0043271476443</v>
      </c>
      <c r="W117" s="67">
        <f ca="1">V117*(1-OFFSET(Mortality_Projection!$D$9,N($A117="Female")*101+Existing_Cohort!$B117+Existing_Cohort!W$4-1,MATCH(W$5, Mortality_Projection!$D$8:$BJ$8, 0)-1))</f>
        <v>8075.9083559656883</v>
      </c>
      <c r="X117" s="67">
        <f ca="1">W117*(1-OFFSET(Mortality_Projection!$D$9,N($A117="Female")*101+Existing_Cohort!$B117+Existing_Cohort!X$4-1,MATCH(X$5, Mortality_Projection!$D$8:$BJ$8, 0)-1))</f>
        <v>8073.7546795825074</v>
      </c>
      <c r="Y117" s="67">
        <f ca="1">X117*(1-OFFSET(Mortality_Projection!$D$9,N($A117="Female")*101+Existing_Cohort!$B117+Existing_Cohort!Y$4-1,MATCH(Y$5, Mortality_Projection!$D$8:$BJ$8, 0)-1))</f>
        <v>8071.5261809725071</v>
      </c>
      <c r="Z117" s="67">
        <f ca="1">Y117*(1-OFFSET(Mortality_Projection!$D$9,N($A117="Female")*101+Existing_Cohort!$B117+Existing_Cohort!Z$4-1,MATCH(Z$5, Mortality_Projection!$D$8:$BJ$8, 0)-1))</f>
        <v>8069.2125677591566</v>
      </c>
      <c r="AA117" s="67">
        <f ca="1">Z117*(1-OFFSET(Mortality_Projection!$D$9,N($A117="Female")*101+Existing_Cohort!$B117+Existing_Cohort!AA$4-1,MATCH(AA$5, Mortality_Projection!$D$8:$BJ$8, 0)-1))</f>
        <v>8066.7856121623663</v>
      </c>
      <c r="AB117" s="67">
        <f ca="1">AA117*(1-OFFSET(Mortality_Projection!$D$9,N($A117="Female")*101+Existing_Cohort!$B117+Existing_Cohort!AB$4-1,MATCH(AB$5, Mortality_Projection!$D$8:$BJ$8, 0)-1))</f>
        <v>8064.2302190279561</v>
      </c>
      <c r="AC117" s="67">
        <f ca="1">AB117*(1-OFFSET(Mortality_Projection!$D$9,N($A117="Female")*101+Existing_Cohort!$B117+Existing_Cohort!AC$4-1,MATCH(AC$5, Mortality_Projection!$D$8:$BJ$8, 0)-1))</f>
        <v>8061.5199507289644</v>
      </c>
      <c r="AD117" s="67">
        <f ca="1">AC117*(1-OFFSET(Mortality_Projection!$D$9,N($A117="Female")*101+Existing_Cohort!$B117+Existing_Cohort!AD$4-1,MATCH(AD$5, Mortality_Projection!$D$8:$BJ$8, 0)-1))</f>
        <v>8058.6352817731322</v>
      </c>
      <c r="AE117" s="67">
        <f ca="1">AD117*(1-OFFSET(Mortality_Projection!$D$9,N($A117="Female")*101+Existing_Cohort!$B117+Existing_Cohort!AE$4-1,MATCH(AE$5, Mortality_Projection!$D$8:$BJ$8, 0)-1))</f>
        <v>8055.54580999266</v>
      </c>
      <c r="AF117" s="67">
        <f ca="1">AE117*(1-OFFSET(Mortality_Projection!$D$9,N($A117="Female")*101+Existing_Cohort!$B117+Existing_Cohort!AF$4-1,MATCH(AF$5, Mortality_Projection!$D$8:$BJ$8, 0)-1))</f>
        <v>8052.2223204185175</v>
      </c>
      <c r="AG117" s="67">
        <f ca="1">AF117*(1-OFFSET(Mortality_Projection!$D$9,N($A117="Female")*101+Existing_Cohort!$B117+Existing_Cohort!AG$4-1,MATCH(AG$5, Mortality_Projection!$D$8:$BJ$8, 0)-1))</f>
        <v>8048.6310730075074</v>
      </c>
      <c r="AH117" s="67">
        <f ca="1">AG117*(1-OFFSET(Mortality_Projection!$D$9,N($A117="Female")*101+Existing_Cohort!$B117+Existing_Cohort!AH$4-1,MATCH(AH$5, Mortality_Projection!$D$8:$BJ$8, 0)-1))</f>
        <v>8044.7396808564836</v>
      </c>
      <c r="AI117" s="67">
        <f ca="1">AH117*(1-OFFSET(Mortality_Projection!$D$9,N($A117="Female")*101+Existing_Cohort!$B117+Existing_Cohort!AI$4-1,MATCH(AI$5, Mortality_Projection!$D$8:$BJ$8, 0)-1))</f>
        <v>8040.5059765396327</v>
      </c>
      <c r="AJ117" s="67">
        <f ca="1">AI117*(1-OFFSET(Mortality_Projection!$D$9,N($A117="Female")*101+Existing_Cohort!$B117+Existing_Cohort!AJ$4-1,MATCH(AJ$5, Mortality_Projection!$D$8:$BJ$8, 0)-1))</f>
        <v>8035.8895109226514</v>
      </c>
      <c r="AK117" s="67">
        <f ca="1">AJ117*(1-OFFSET(Mortality_Projection!$D$9,N($A117="Female")*101+Existing_Cohort!$B117+Existing_Cohort!AK$4-1,MATCH(AK$5, Mortality_Projection!$D$8:$BJ$8, 0)-1))</f>
        <v>8030.8515293472556</v>
      </c>
      <c r="AL117" s="67">
        <f ca="1">AK117*(1-OFFSET(Mortality_Projection!$D$9,N($A117="Female")*101+Existing_Cohort!$B117+Existing_Cohort!AL$4-1,MATCH(AL$5, Mortality_Projection!$D$8:$BJ$8, 0)-1))</f>
        <v>8025.3442349924799</v>
      </c>
      <c r="AM117" s="67">
        <f ca="1">AL117*(1-OFFSET(Mortality_Projection!$D$9,N($A117="Female")*101+Existing_Cohort!$B117+Existing_Cohort!AM$4-1,MATCH(AM$5, Mortality_Projection!$D$8:$BJ$8, 0)-1))</f>
        <v>8019.3271743854621</v>
      </c>
      <c r="AN117" s="67">
        <f ca="1">AM117*(1-OFFSET(Mortality_Projection!$D$9,N($A117="Female")*101+Existing_Cohort!$B117+Existing_Cohort!AN$4-1,MATCH(AN$5, Mortality_Projection!$D$8:$BJ$8, 0)-1))</f>
        <v>8012.7460426013613</v>
      </c>
      <c r="AO117" s="67">
        <f ca="1">AN117*(1-OFFSET(Mortality_Projection!$D$9,N($A117="Female")*101+Existing_Cohort!$B117+Existing_Cohort!AO$4-1,MATCH(AO$5, Mortality_Projection!$D$8:$BJ$8, 0)-1))</f>
        <v>8005.5592648887396</v>
      </c>
      <c r="AP117" s="67">
        <f ca="1">AO117*(1-OFFSET(Mortality_Projection!$D$9,N($A117="Female")*101+Existing_Cohort!$B117+Existing_Cohort!AP$4-1,MATCH(AP$5, Mortality_Projection!$D$8:$BJ$8, 0)-1))</f>
        <v>7997.7221571570499</v>
      </c>
      <c r="AQ117" s="67">
        <f ca="1">AP117*(1-OFFSET(Mortality_Projection!$D$9,N($A117="Female")*101+Existing_Cohort!$B117+Existing_Cohort!AQ$4-1,MATCH(AQ$5, Mortality_Projection!$D$8:$BJ$8, 0)-1))</f>
        <v>7989.2022744232627</v>
      </c>
      <c r="AR117" s="67">
        <f ca="1">AQ117*(1-OFFSET(Mortality_Projection!$D$9,N($A117="Female")*101+Existing_Cohort!$B117+Existing_Cohort!AR$4-1,MATCH(AR$5, Mortality_Projection!$D$8:$BJ$8, 0)-1))</f>
        <v>7979.958987668394</v>
      </c>
      <c r="AS117" s="67">
        <f ca="1">AR117*(1-OFFSET(Mortality_Projection!$D$9,N($A117="Female")*101+Existing_Cohort!$B117+Existing_Cohort!AS$4-1,MATCH(AS$5, Mortality_Projection!$D$8:$BJ$8, 0)-1))</f>
        <v>7969.9587117775109</v>
      </c>
      <c r="AT117" s="67">
        <f ca="1">AS117*(1-OFFSET(Mortality_Projection!$D$9,N($A117="Female")*101+Existing_Cohort!$B117+Existing_Cohort!AT$4-1,MATCH(AT$5, Mortality_Projection!$D$8:$BJ$8, 0)-1))</f>
        <v>7959.1697861712364</v>
      </c>
      <c r="AU117" s="67">
        <f ca="1">AT117*(1-OFFSET(Mortality_Projection!$D$9,N($A117="Female")*101+Existing_Cohort!$B117+Existing_Cohort!AU$4-1,MATCH(AU$5, Mortality_Projection!$D$8:$BJ$8, 0)-1))</f>
        <v>7947.5720286294672</v>
      </c>
      <c r="AV117" s="67">
        <f ca="1">AU117*(1-OFFSET(Mortality_Projection!$D$9,N($A117="Female")*101+Existing_Cohort!$B117+Existing_Cohort!AV$4-1,MATCH(AV$5, Mortality_Projection!$D$8:$BJ$8, 0)-1))</f>
        <v>7935.1325964264897</v>
      </c>
      <c r="AW117" s="67">
        <f ca="1">AV117*(1-OFFSET(Mortality_Projection!$D$9,N($A117="Female")*101+Existing_Cohort!$B117+Existing_Cohort!AW$4-1,MATCH(AW$5, Mortality_Projection!$D$8:$BJ$8, 0)-1))</f>
        <v>7921.8346999466667</v>
      </c>
      <c r="AX117" s="67">
        <f ca="1">AW117*(1-OFFSET(Mortality_Projection!$D$9,N($A117="Female")*101+Existing_Cohort!$B117+Existing_Cohort!AX$4-1,MATCH(AX$5, Mortality_Projection!$D$8:$BJ$8, 0)-1))</f>
        <v>7907.6446277228051</v>
      </c>
      <c r="AY117" s="67">
        <f ca="1">AX117*(1-OFFSET(Mortality_Projection!$D$9,N($A117="Female")*101+Existing_Cohort!$B117+Existing_Cohort!AY$4-1,MATCH(AY$5, Mortality_Projection!$D$8:$BJ$8, 0)-1))</f>
        <v>7892.476431981484</v>
      </c>
      <c r="AZ117" s="67">
        <f ca="1">AY117*(1-OFFSET(Mortality_Projection!$D$9,N($A117="Female")*101+Existing_Cohort!$B117+Existing_Cohort!AZ$4-1,MATCH(AZ$5, Mortality_Projection!$D$8:$BJ$8, 0)-1))</f>
        <v>7876.1859851309255</v>
      </c>
      <c r="BA117" s="179">
        <f ca="1">AZ117*(1-OFFSET(Mortality_Projection!$D$9,N($A117="Female")*101+Existing_Cohort!$B117+Existing_Cohort!BA$4-1,MATCH(BA$5, Mortality_Projection!$D$8:$BJ$8, 0)-1))</f>
        <v>7858.5612523540549</v>
      </c>
      <c r="BC117" s="67">
        <f t="shared" ca="1" si="24"/>
        <v>1.1626443687337087</v>
      </c>
    </row>
    <row r="118" spans="1:55" x14ac:dyDescent="0.35">
      <c r="A118" s="159" t="s">
        <v>32</v>
      </c>
      <c r="B118">
        <f t="shared" si="26"/>
        <v>11</v>
      </c>
      <c r="C118" s="67">
        <f ca="1">OFFSET(HIST_CHN_Population_Females!$L$17,MATCH(Input!$D$4,HIST_CHN_Population_Females!$K$18:$K$89,0), $B17)</f>
        <v>8147.0230000000001</v>
      </c>
      <c r="D118" s="67">
        <f ca="1">C118*(1-OFFSET(Mortality_Projection!$D$9,N($A118="Female")*101+Existing_Cohort!$B118+Existing_Cohort!D$4-1,MATCH(D$5, Mortality_Projection!$D$8:$BJ$8, 0)-1))</f>
        <v>8145.7586268390269</v>
      </c>
      <c r="E118" s="67">
        <f ca="1">D118*(1-OFFSET(Mortality_Projection!$D$9,N($A118="Female")*101+Existing_Cohort!$B118+Existing_Cohort!E$4-1,MATCH(E$5, Mortality_Projection!$D$8:$BJ$8, 0)-1))</f>
        <v>8144.3895956847673</v>
      </c>
      <c r="F118" s="67">
        <f ca="1">E118*(1-OFFSET(Mortality_Projection!$D$9,N($A118="Female")*101+Existing_Cohort!$B118+Existing_Cohort!F$4-1,MATCH(F$5, Mortality_Projection!$D$8:$BJ$8, 0)-1))</f>
        <v>8142.902803171447</v>
      </c>
      <c r="G118" s="67">
        <f ca="1">F118*(1-OFFSET(Mortality_Projection!$D$9,N($A118="Female")*101+Existing_Cohort!$B118+Existing_Cohort!G$4-1,MATCH(G$5, Mortality_Projection!$D$8:$BJ$8, 0)-1))</f>
        <v>8141.3012064692775</v>
      </c>
      <c r="H118" s="67">
        <f ca="1">G118*(1-OFFSET(Mortality_Projection!$D$9,N($A118="Female")*101+Existing_Cohort!$B118+Existing_Cohort!H$4-1,MATCH(H$5, Mortality_Projection!$D$8:$BJ$8, 0)-1))</f>
        <v>8139.6030822162938</v>
      </c>
      <c r="I118" s="67">
        <f ca="1">H118*(1-OFFSET(Mortality_Projection!$D$9,N($A118="Female")*101+Existing_Cohort!$B118+Existing_Cohort!I$4-1,MATCH(I$5, Mortality_Projection!$D$8:$BJ$8, 0)-1))</f>
        <v>8137.8261161808341</v>
      </c>
      <c r="J118" s="67">
        <f ca="1">I118*(1-OFFSET(Mortality_Projection!$D$9,N($A118="Female")*101+Existing_Cohort!$B118+Existing_Cohort!J$4-1,MATCH(J$5, Mortality_Projection!$D$8:$BJ$8, 0)-1))</f>
        <v>8135.9874147848232</v>
      </c>
      <c r="K118" s="67">
        <f ca="1">J118*(1-OFFSET(Mortality_Projection!$D$9,N($A118="Female")*101+Existing_Cohort!$B118+Existing_Cohort!K$4-1,MATCH(K$5, Mortality_Projection!$D$8:$BJ$8, 0)-1))</f>
        <v>8134.0960999119934</v>
      </c>
      <c r="L118" s="67">
        <f ca="1">K118*(1-OFFSET(Mortality_Projection!$D$9,N($A118="Female")*101+Existing_Cohort!$B118+Existing_Cohort!L$4-1,MATCH(L$5, Mortality_Projection!$D$8:$BJ$8, 0)-1))</f>
        <v>8132.1756603095364</v>
      </c>
      <c r="M118" s="67">
        <f ca="1">L118*(1-OFFSET(Mortality_Projection!$D$9,N($A118="Female")*101+Existing_Cohort!$B118+Existing_Cohort!M$4-1,MATCH(M$5, Mortality_Projection!$D$8:$BJ$8, 0)-1))</f>
        <v>8130.2270465376623</v>
      </c>
      <c r="N118" s="67">
        <f ca="1">M118*(1-OFFSET(Mortality_Projection!$D$9,N($A118="Female")*101+Existing_Cohort!$B118+Existing_Cohort!N$4-1,MATCH(N$5, Mortality_Projection!$D$8:$BJ$8, 0)-1))</f>
        <v>8128.2655088944966</v>
      </c>
      <c r="O118" s="67">
        <f ca="1">N118*(1-OFFSET(Mortality_Projection!$D$9,N($A118="Female")*101+Existing_Cohort!$B118+Existing_Cohort!O$4-1,MATCH(O$5, Mortality_Projection!$D$8:$BJ$8, 0)-1))</f>
        <v>8126.2916224324945</v>
      </c>
      <c r="P118" s="67">
        <f ca="1">O118*(1-OFFSET(Mortality_Projection!$D$9,N($A118="Female")*101+Existing_Cohort!$B118+Existing_Cohort!P$4-1,MATCH(P$5, Mortality_Projection!$D$8:$BJ$8, 0)-1))</f>
        <v>8124.305950482224</v>
      </c>
      <c r="Q118" s="67">
        <f ca="1">P118*(1-OFFSET(Mortality_Projection!$D$9,N($A118="Female")*101+Existing_Cohort!$B118+Existing_Cohort!Q$4-1,MATCH(Q$5, Mortality_Projection!$D$8:$BJ$8, 0)-1))</f>
        <v>8122.3090448410721</v>
      </c>
      <c r="R118" s="67">
        <f ca="1">Q118*(1-OFFSET(Mortality_Projection!$D$9,N($A118="Female")*101+Existing_Cohort!$B118+Existing_Cohort!R$4-1,MATCH(R$5, Mortality_Projection!$D$8:$BJ$8, 0)-1))</f>
        <v>8120.3014459595788</v>
      </c>
      <c r="S118" s="67">
        <f ca="1">R118*(1-OFFSET(Mortality_Projection!$D$9,N($A118="Female")*101+Existing_Cohort!$B118+Existing_Cohort!S$4-1,MATCH(S$5, Mortality_Projection!$D$8:$BJ$8, 0)-1))</f>
        <v>8118.2769347547264</v>
      </c>
      <c r="T118" s="67">
        <f ca="1">S118*(1-OFFSET(Mortality_Projection!$D$9,N($A118="Female")*101+Existing_Cohort!$B118+Existing_Cohort!T$4-1,MATCH(T$5, Mortality_Projection!$D$8:$BJ$8, 0)-1))</f>
        <v>8116.2295206556901</v>
      </c>
      <c r="U118" s="67">
        <f ca="1">T118*(1-OFFSET(Mortality_Projection!$D$9,N($A118="Female")*101+Existing_Cohort!$B118+Existing_Cohort!U$4-1,MATCH(U$5, Mortality_Projection!$D$8:$BJ$8, 0)-1))</f>
        <v>8114.1468455383056</v>
      </c>
      <c r="V118" s="67">
        <f ca="1">U118*(1-OFFSET(Mortality_Projection!$D$9,N($A118="Female")*101+Existing_Cohort!$B118+Existing_Cohort!V$4-1,MATCH(V$5, Mortality_Projection!$D$8:$BJ$8, 0)-1))</f>
        <v>8112.0170034004832</v>
      </c>
      <c r="W118" s="67">
        <f ca="1">V118*(1-OFFSET(Mortality_Projection!$D$9,N($A118="Female")*101+Existing_Cohort!$B118+Existing_Cohort!W$4-1,MATCH(W$5, Mortality_Projection!$D$8:$BJ$8, 0)-1))</f>
        <v>8109.8285301515007</v>
      </c>
      <c r="X118" s="67">
        <f ca="1">W118*(1-OFFSET(Mortality_Projection!$D$9,N($A118="Female")*101+Existing_Cohort!$B118+Existing_Cohort!X$4-1,MATCH(X$5, Mortality_Projection!$D$8:$BJ$8, 0)-1))</f>
        <v>8107.5640328033551</v>
      </c>
      <c r="Y118" s="67">
        <f ca="1">X118*(1-OFFSET(Mortality_Projection!$D$9,N($A118="Female")*101+Existing_Cohort!$B118+Existing_Cohort!Y$4-1,MATCH(Y$5, Mortality_Projection!$D$8:$BJ$8, 0)-1))</f>
        <v>8105.21305347833</v>
      </c>
      <c r="Z118" s="67">
        <f ca="1">Y118*(1-OFFSET(Mortality_Projection!$D$9,N($A118="Female")*101+Existing_Cohort!$B118+Existing_Cohort!Z$4-1,MATCH(Z$5, Mortality_Projection!$D$8:$BJ$8, 0)-1))</f>
        <v>8102.746909454956</v>
      </c>
      <c r="AA118" s="67">
        <f ca="1">Z118*(1-OFFSET(Mortality_Projection!$D$9,N($A118="Female")*101+Existing_Cohort!$B118+Existing_Cohort!AA$4-1,MATCH(AA$5, Mortality_Projection!$D$8:$BJ$8, 0)-1))</f>
        <v>8100.1502630818168</v>
      </c>
      <c r="AB118" s="67">
        <f ca="1">AA118*(1-OFFSET(Mortality_Projection!$D$9,N($A118="Female")*101+Existing_Cohort!$B118+Existing_Cohort!AB$4-1,MATCH(AB$5, Mortality_Projection!$D$8:$BJ$8, 0)-1))</f>
        <v>8097.3962514544864</v>
      </c>
      <c r="AC118" s="67">
        <f ca="1">AB118*(1-OFFSET(Mortality_Projection!$D$9,N($A118="Female")*101+Existing_Cohort!$B118+Existing_Cohort!AC$4-1,MATCH(AC$5, Mortality_Projection!$D$8:$BJ$8, 0)-1))</f>
        <v>8094.4650358343688</v>
      </c>
      <c r="AD118" s="67">
        <f ca="1">AC118*(1-OFFSET(Mortality_Projection!$D$9,N($A118="Female")*101+Existing_Cohort!$B118+Existing_Cohort!AD$4-1,MATCH(AD$5, Mortality_Projection!$D$8:$BJ$8, 0)-1))</f>
        <v>8091.3257257898595</v>
      </c>
      <c r="AE118" s="67">
        <f ca="1">AD118*(1-OFFSET(Mortality_Projection!$D$9,N($A118="Female")*101+Existing_Cohort!$B118+Existing_Cohort!AE$4-1,MATCH(AE$5, Mortality_Projection!$D$8:$BJ$8, 0)-1))</f>
        <v>8087.9486379275231</v>
      </c>
      <c r="AF118" s="67">
        <f ca="1">AE118*(1-OFFSET(Mortality_Projection!$D$9,N($A118="Female")*101+Existing_Cohort!$B118+Existing_Cohort!AF$4-1,MATCH(AF$5, Mortality_Projection!$D$8:$BJ$8, 0)-1))</f>
        <v>8084.2994915901072</v>
      </c>
      <c r="AG118" s="67">
        <f ca="1">AF118*(1-OFFSET(Mortality_Projection!$D$9,N($A118="Female")*101+Existing_Cohort!$B118+Existing_Cohort!AG$4-1,MATCH(AG$5, Mortality_Projection!$D$8:$BJ$8, 0)-1))</f>
        <v>8080.3453820349187</v>
      </c>
      <c r="AH118" s="67">
        <f ca="1">AG118*(1-OFFSET(Mortality_Projection!$D$9,N($A118="Female")*101+Existing_Cohort!$B118+Existing_Cohort!AH$4-1,MATCH(AH$5, Mortality_Projection!$D$8:$BJ$8, 0)-1))</f>
        <v>8076.0434674921626</v>
      </c>
      <c r="AI118" s="67">
        <f ca="1">AH118*(1-OFFSET(Mortality_Projection!$D$9,N($A118="Female")*101+Existing_Cohort!$B118+Existing_Cohort!AI$4-1,MATCH(AI$5, Mortality_Projection!$D$8:$BJ$8, 0)-1))</f>
        <v>8071.352653625012</v>
      </c>
      <c r="AJ118" s="67">
        <f ca="1">AI118*(1-OFFSET(Mortality_Projection!$D$9,N($A118="Female")*101+Existing_Cohort!$B118+Existing_Cohort!AJ$4-1,MATCH(AJ$5, Mortality_Projection!$D$8:$BJ$8, 0)-1))</f>
        <v>8066.2335694914818</v>
      </c>
      <c r="AK118" s="67">
        <f ca="1">AJ118*(1-OFFSET(Mortality_Projection!$D$9,N($A118="Female")*101+Existing_Cohort!$B118+Existing_Cohort!AK$4-1,MATCH(AK$5, Mortality_Projection!$D$8:$BJ$8, 0)-1))</f>
        <v>8060.6376583165293</v>
      </c>
      <c r="AL118" s="67">
        <f ca="1">AK118*(1-OFFSET(Mortality_Projection!$D$9,N($A118="Female")*101+Existing_Cohort!$B118+Existing_Cohort!AL$4-1,MATCH(AL$5, Mortality_Projection!$D$8:$BJ$8, 0)-1))</f>
        <v>8054.5238271485005</v>
      </c>
      <c r="AM118" s="67">
        <f ca="1">AL118*(1-OFFSET(Mortality_Projection!$D$9,N($A118="Female")*101+Existing_Cohort!$B118+Existing_Cohort!AM$4-1,MATCH(AM$5, Mortality_Projection!$D$8:$BJ$8, 0)-1))</f>
        <v>8047.8369113887247</v>
      </c>
      <c r="AN118" s="67">
        <f ca="1">AM118*(1-OFFSET(Mortality_Projection!$D$9,N($A118="Female")*101+Existing_Cohort!$B118+Existing_Cohort!AN$4-1,MATCH(AN$5, Mortality_Projection!$D$8:$BJ$8, 0)-1))</f>
        <v>8040.5346844273754</v>
      </c>
      <c r="AO118" s="67">
        <f ca="1">AN118*(1-OFFSET(Mortality_Projection!$D$9,N($A118="Female")*101+Existing_Cohort!$B118+Existing_Cohort!AO$4-1,MATCH(AO$5, Mortality_Projection!$D$8:$BJ$8, 0)-1))</f>
        <v>8032.5717636334821</v>
      </c>
      <c r="AP118" s="67">
        <f ca="1">AO118*(1-OFFSET(Mortality_Projection!$D$9,N($A118="Female")*101+Existing_Cohort!$B118+Existing_Cohort!AP$4-1,MATCH(AP$5, Mortality_Projection!$D$8:$BJ$8, 0)-1))</f>
        <v>8023.9152055915674</v>
      </c>
      <c r="AQ118" s="67">
        <f ca="1">AP118*(1-OFFSET(Mortality_Projection!$D$9,N($A118="Female")*101+Existing_Cohort!$B118+Existing_Cohort!AQ$4-1,MATCH(AQ$5, Mortality_Projection!$D$8:$BJ$8, 0)-1))</f>
        <v>8014.5237552535482</v>
      </c>
      <c r="AR118" s="67">
        <f ca="1">AQ118*(1-OFFSET(Mortality_Projection!$D$9,N($A118="Female")*101+Existing_Cohort!$B118+Existing_Cohort!AR$4-1,MATCH(AR$5, Mortality_Projection!$D$8:$BJ$8, 0)-1))</f>
        <v>8004.3633186793522</v>
      </c>
      <c r="AS118" s="67">
        <f ca="1">AR118*(1-OFFSET(Mortality_Projection!$D$9,N($A118="Female")*101+Existing_Cohort!$B118+Existing_Cohort!AS$4-1,MATCH(AS$5, Mortality_Projection!$D$8:$BJ$8, 0)-1))</f>
        <v>7993.4017616836481</v>
      </c>
      <c r="AT118" s="67">
        <f ca="1">AS118*(1-OFFSET(Mortality_Projection!$D$9,N($A118="Female")*101+Existing_Cohort!$B118+Existing_Cohort!AT$4-1,MATCH(AT$5, Mortality_Projection!$D$8:$BJ$8, 0)-1))</f>
        <v>7981.6186166213574</v>
      </c>
      <c r="AU118" s="67">
        <f ca="1">AT118*(1-OFFSET(Mortality_Projection!$D$9,N($A118="Female")*101+Existing_Cohort!$B118+Existing_Cohort!AU$4-1,MATCH(AU$5, Mortality_Projection!$D$8:$BJ$8, 0)-1))</f>
        <v>7968.9805574793972</v>
      </c>
      <c r="AV118" s="67">
        <f ca="1">AU118*(1-OFFSET(Mortality_Projection!$D$9,N($A118="Female")*101+Existing_Cohort!$B118+Existing_Cohort!AV$4-1,MATCH(AV$5, Mortality_Projection!$D$8:$BJ$8, 0)-1))</f>
        <v>7955.4705729052848</v>
      </c>
      <c r="AW118" s="67">
        <f ca="1">AV118*(1-OFFSET(Mortality_Projection!$D$9,N($A118="Female")*101+Existing_Cohort!$B118+Existing_Cohort!AW$4-1,MATCH(AW$5, Mortality_Projection!$D$8:$BJ$8, 0)-1))</f>
        <v>7941.0544648165869</v>
      </c>
      <c r="AX118" s="67">
        <f ca="1">AW118*(1-OFFSET(Mortality_Projection!$D$9,N($A118="Female")*101+Existing_Cohort!$B118+Existing_Cohort!AX$4-1,MATCH(AX$5, Mortality_Projection!$D$8:$BJ$8, 0)-1))</f>
        <v>7925.6449742326131</v>
      </c>
      <c r="AY118" s="67">
        <f ca="1">AX118*(1-OFFSET(Mortality_Projection!$D$9,N($A118="Female")*101+Existing_Cohort!$B118+Existing_Cohort!AY$4-1,MATCH(AY$5, Mortality_Projection!$D$8:$BJ$8, 0)-1))</f>
        <v>7909.0957498524394</v>
      </c>
      <c r="AZ118" s="67">
        <f ca="1">AY118*(1-OFFSET(Mortality_Projection!$D$9,N($A118="Female")*101+Existing_Cohort!$B118+Existing_Cohort!AZ$4-1,MATCH(AZ$5, Mortality_Projection!$D$8:$BJ$8, 0)-1))</f>
        <v>7891.1914749337511</v>
      </c>
      <c r="BA118" s="179">
        <f ca="1">AZ118*(1-OFFSET(Mortality_Projection!$D$9,N($A118="Female")*101+Existing_Cohort!$B118+Existing_Cohort!BA$4-1,MATCH(BA$5, Mortality_Projection!$D$8:$BJ$8, 0)-1))</f>
        <v>7871.6566918691951</v>
      </c>
      <c r="BC118" s="67">
        <f t="shared" ca="1" si="24"/>
        <v>1.264373160973264</v>
      </c>
    </row>
    <row r="119" spans="1:55" x14ac:dyDescent="0.35">
      <c r="A119" s="159" t="s">
        <v>32</v>
      </c>
      <c r="B119">
        <f t="shared" si="26"/>
        <v>12</v>
      </c>
      <c r="C119" s="67">
        <f ca="1">OFFSET(HIST_CHN_Population_Females!$L$17,MATCH(Input!$D$4,HIST_CHN_Population_Females!$K$18:$K$89,0), $B18)</f>
        <v>8088.9155000000001</v>
      </c>
      <c r="D119" s="67">
        <f ca="1">C119*(1-OFFSET(Mortality_Projection!$D$9,N($A119="Female")*101+Existing_Cohort!$B119+Existing_Cohort!D$4-1,MATCH(D$5, Mortality_Projection!$D$8:$BJ$8, 0)-1))</f>
        <v>8087.5402064088585</v>
      </c>
      <c r="E119" s="67">
        <f ca="1">D119*(1-OFFSET(Mortality_Projection!$D$9,N($A119="Female")*101+Existing_Cohort!$B119+Existing_Cohort!E$4-1,MATCH(E$5, Mortality_Projection!$D$8:$BJ$8, 0)-1))</f>
        <v>8086.0466156970351</v>
      </c>
      <c r="F119" s="67">
        <f ca="1">E119*(1-OFFSET(Mortality_Projection!$D$9,N($A119="Female")*101+Existing_Cohort!$B119+Existing_Cohort!F$4-1,MATCH(F$5, Mortality_Projection!$D$8:$BJ$8, 0)-1))</f>
        <v>8084.4376992842272</v>
      </c>
      <c r="G119" s="67">
        <f ca="1">F119*(1-OFFSET(Mortality_Projection!$D$9,N($A119="Female")*101+Existing_Cohort!$B119+Existing_Cohort!G$4-1,MATCH(G$5, Mortality_Projection!$D$8:$BJ$8, 0)-1))</f>
        <v>8082.7318180689472</v>
      </c>
      <c r="H119" s="67">
        <f ca="1">G119*(1-OFFSET(Mortality_Projection!$D$9,N($A119="Female")*101+Existing_Cohort!$B119+Existing_Cohort!H$4-1,MATCH(H$5, Mortality_Projection!$D$8:$BJ$8, 0)-1))</f>
        <v>8080.9467392577199</v>
      </c>
      <c r="I119" s="67">
        <f ca="1">H119*(1-OFFSET(Mortality_Projection!$D$9,N($A119="Female")*101+Existing_Cohort!$B119+Existing_Cohort!I$4-1,MATCH(I$5, Mortality_Projection!$D$8:$BJ$8, 0)-1))</f>
        <v>8079.0996479241085</v>
      </c>
      <c r="J119" s="67">
        <f ca="1">I119*(1-OFFSET(Mortality_Projection!$D$9,N($A119="Female")*101+Existing_Cohort!$B119+Existing_Cohort!J$4-1,MATCH(J$5, Mortality_Projection!$D$8:$BJ$8, 0)-1))</f>
        <v>8077.1997080353285</v>
      </c>
      <c r="K119" s="67">
        <f ca="1">J119*(1-OFFSET(Mortality_Projection!$D$9,N($A119="Female")*101+Existing_Cohort!$B119+Existing_Cohort!K$4-1,MATCH(K$5, Mortality_Projection!$D$8:$BJ$8, 0)-1))</f>
        <v>8075.2705158171848</v>
      </c>
      <c r="L119" s="67">
        <f ca="1">K119*(1-OFFSET(Mortality_Projection!$D$9,N($A119="Female")*101+Existing_Cohort!$B119+Existing_Cohort!L$4-1,MATCH(L$5, Mortality_Projection!$D$8:$BJ$8, 0)-1))</f>
        <v>8073.3130264006695</v>
      </c>
      <c r="M119" s="67">
        <f ca="1">L119*(1-OFFSET(Mortality_Projection!$D$9,N($A119="Female")*101+Existing_Cohort!$B119+Existing_Cohort!M$4-1,MATCH(M$5, Mortality_Projection!$D$8:$BJ$8, 0)-1))</f>
        <v>8071.3425597408877</v>
      </c>
      <c r="N119" s="67">
        <f ca="1">M119*(1-OFFSET(Mortality_Projection!$D$9,N($A119="Female")*101+Existing_Cohort!$B119+Existing_Cohort!N$4-1,MATCH(N$5, Mortality_Projection!$D$8:$BJ$8, 0)-1))</f>
        <v>8069.3596936167487</v>
      </c>
      <c r="O119" s="67">
        <f ca="1">N119*(1-OFFSET(Mortality_Projection!$D$9,N($A119="Female")*101+Existing_Cohort!$B119+Existing_Cohort!O$4-1,MATCH(O$5, Mortality_Projection!$D$8:$BJ$8, 0)-1))</f>
        <v>8067.364994026213</v>
      </c>
      <c r="P119" s="67">
        <f ca="1">O119*(1-OFFSET(Mortality_Projection!$D$9,N($A119="Female")*101+Existing_Cohort!$B119+Existing_Cohort!P$4-1,MATCH(P$5, Mortality_Projection!$D$8:$BJ$8, 0)-1))</f>
        <v>8065.3590153759242</v>
      </c>
      <c r="Q119" s="67">
        <f ca="1">P119*(1-OFFSET(Mortality_Projection!$D$9,N($A119="Female")*101+Existing_Cohort!$B119+Existing_Cohort!Q$4-1,MATCH(Q$5, Mortality_Projection!$D$8:$BJ$8, 0)-1))</f>
        <v>8063.3423006684516</v>
      </c>
      <c r="R119" s="67">
        <f ca="1">Q119*(1-OFFSET(Mortality_Projection!$D$9,N($A119="Female")*101+Existing_Cohort!$B119+Existing_Cohort!R$4-1,MATCH(R$5, Mortality_Projection!$D$8:$BJ$8, 0)-1))</f>
        <v>8061.3086026939245</v>
      </c>
      <c r="S119" s="67">
        <f ca="1">R119*(1-OFFSET(Mortality_Projection!$D$9,N($A119="Female")*101+Existing_Cohort!$B119+Existing_Cohort!S$4-1,MATCH(S$5, Mortality_Projection!$D$8:$BJ$8, 0)-1))</f>
        <v>8059.2519038640166</v>
      </c>
      <c r="T119" s="67">
        <f ca="1">S119*(1-OFFSET(Mortality_Projection!$D$9,N($A119="Female")*101+Existing_Cohort!$B119+Existing_Cohort!T$4-1,MATCH(T$5, Mortality_Projection!$D$8:$BJ$8, 0)-1))</f>
        <v>8057.1597902519425</v>
      </c>
      <c r="U119" s="67">
        <f ca="1">T119*(1-OFFSET(Mortality_Projection!$D$9,N($A119="Female")*101+Existing_Cohort!$B119+Existing_Cohort!U$4-1,MATCH(U$5, Mortality_Projection!$D$8:$BJ$8, 0)-1))</f>
        <v>8055.0203022514497</v>
      </c>
      <c r="V119" s="67">
        <f ca="1">U119*(1-OFFSET(Mortality_Projection!$D$9,N($A119="Female")*101+Existing_Cohort!$B119+Existing_Cohort!V$4-1,MATCH(V$5, Mortality_Projection!$D$8:$BJ$8, 0)-1))</f>
        <v>8052.82192431975</v>
      </c>
      <c r="W119" s="67">
        <f ca="1">V119*(1-OFFSET(Mortality_Projection!$D$9,N($A119="Female")*101+Existing_Cohort!$B119+Existing_Cohort!W$4-1,MATCH(W$5, Mortality_Projection!$D$8:$BJ$8, 0)-1))</f>
        <v>8050.5471853572799</v>
      </c>
      <c r="X119" s="67">
        <f ca="1">W119*(1-OFFSET(Mortality_Projection!$D$9,N($A119="Female")*101+Existing_Cohort!$B119+Existing_Cohort!X$4-1,MATCH(X$5, Mortality_Projection!$D$8:$BJ$8, 0)-1))</f>
        <v>8048.1855809607696</v>
      </c>
      <c r="Y119" s="67">
        <f ca="1">X119*(1-OFFSET(Mortality_Projection!$D$9,N($A119="Female")*101+Existing_Cohort!$B119+Existing_Cohort!Y$4-1,MATCH(Y$5, Mortality_Projection!$D$8:$BJ$8, 0)-1))</f>
        <v>8045.7082997473908</v>
      </c>
      <c r="Z119" s="67">
        <f ca="1">Y119*(1-OFFSET(Mortality_Projection!$D$9,N($A119="Female")*101+Existing_Cohort!$B119+Existing_Cohort!Z$4-1,MATCH(Z$5, Mortality_Projection!$D$8:$BJ$8, 0)-1))</f>
        <v>8043.0999360670648</v>
      </c>
      <c r="AA119" s="67">
        <f ca="1">Z119*(1-OFFSET(Mortality_Projection!$D$9,N($A119="Female")*101+Existing_Cohort!$B119+Existing_Cohort!AA$4-1,MATCH(AA$5, Mortality_Projection!$D$8:$BJ$8, 0)-1))</f>
        <v>8040.3335073426524</v>
      </c>
      <c r="AB119" s="67">
        <f ca="1">AA119*(1-OFFSET(Mortality_Projection!$D$9,N($A119="Female")*101+Existing_Cohort!$B119+Existing_Cohort!AB$4-1,MATCH(AB$5, Mortality_Projection!$D$8:$BJ$8, 0)-1))</f>
        <v>8037.3890873108094</v>
      </c>
      <c r="AC119" s="67">
        <f ca="1">AB119*(1-OFFSET(Mortality_Projection!$D$9,N($A119="Female")*101+Existing_Cohort!$B119+Existing_Cohort!AC$4-1,MATCH(AC$5, Mortality_Projection!$D$8:$BJ$8, 0)-1))</f>
        <v>8034.2356487250927</v>
      </c>
      <c r="AD119" s="67">
        <f ca="1">AC119*(1-OFFSET(Mortality_Projection!$D$9,N($A119="Female")*101+Existing_Cohort!$B119+Existing_Cohort!AD$4-1,MATCH(AD$5, Mortality_Projection!$D$8:$BJ$8, 0)-1))</f>
        <v>8030.8433775085668</v>
      </c>
      <c r="AE119" s="67">
        <f ca="1">AD119*(1-OFFSET(Mortality_Projection!$D$9,N($A119="Female")*101+Existing_Cohort!$B119+Existing_Cohort!AE$4-1,MATCH(AE$5, Mortality_Projection!$D$8:$BJ$8, 0)-1))</f>
        <v>8027.1778424506319</v>
      </c>
      <c r="AF119" s="67">
        <f ca="1">AE119*(1-OFFSET(Mortality_Projection!$D$9,N($A119="Female")*101+Existing_Cohort!$B119+Existing_Cohort!AF$4-1,MATCH(AF$5, Mortality_Projection!$D$8:$BJ$8, 0)-1))</f>
        <v>8023.2059954089473</v>
      </c>
      <c r="AG119" s="67">
        <f ca="1">AF119*(1-OFFSET(Mortality_Projection!$D$9,N($A119="Female")*101+Existing_Cohort!$B119+Existing_Cohort!AG$4-1,MATCH(AG$5, Mortality_Projection!$D$8:$BJ$8, 0)-1))</f>
        <v>8018.8848077841958</v>
      </c>
      <c r="AH119" s="67">
        <f ca="1">AG119*(1-OFFSET(Mortality_Projection!$D$9,N($A119="Female")*101+Existing_Cohort!$B119+Existing_Cohort!AH$4-1,MATCH(AH$5, Mortality_Projection!$D$8:$BJ$8, 0)-1))</f>
        <v>8014.1730077198326</v>
      </c>
      <c r="AI119" s="67">
        <f ca="1">AH119*(1-OFFSET(Mortality_Projection!$D$9,N($A119="Female")*101+Existing_Cohort!$B119+Existing_Cohort!AI$4-1,MATCH(AI$5, Mortality_Projection!$D$8:$BJ$8, 0)-1))</f>
        <v>8009.0310561198739</v>
      </c>
      <c r="AJ119" s="67">
        <f ca="1">AI119*(1-OFFSET(Mortality_Projection!$D$9,N($A119="Female")*101+Existing_Cohort!$B119+Existing_Cohort!AJ$4-1,MATCH(AJ$5, Mortality_Projection!$D$8:$BJ$8, 0)-1))</f>
        <v>8003.4101889439889</v>
      </c>
      <c r="AK119" s="67">
        <f ca="1">AJ119*(1-OFFSET(Mortality_Projection!$D$9,N($A119="Female")*101+Existing_Cohort!$B119+Existing_Cohort!AK$4-1,MATCH(AK$5, Mortality_Projection!$D$8:$BJ$8, 0)-1))</f>
        <v>7997.2691416135203</v>
      </c>
      <c r="AL119" s="67">
        <f ca="1">AK119*(1-OFFSET(Mortality_Projection!$D$9,N($A119="Female")*101+Existing_Cohort!$B119+Existing_Cohort!AL$4-1,MATCH(AL$5, Mortality_Projection!$D$8:$BJ$8, 0)-1))</f>
        <v>7990.5525178766802</v>
      </c>
      <c r="AM119" s="67">
        <f ca="1">AL119*(1-OFFSET(Mortality_Projection!$D$9,N($A119="Female")*101+Existing_Cohort!$B119+Existing_Cohort!AM$4-1,MATCH(AM$5, Mortality_Projection!$D$8:$BJ$8, 0)-1))</f>
        <v>7983.2179201940244</v>
      </c>
      <c r="AN119" s="67">
        <f ca="1">AM119*(1-OFFSET(Mortality_Projection!$D$9,N($A119="Female")*101+Existing_Cohort!$B119+Existing_Cohort!AN$4-1,MATCH(AN$5, Mortality_Projection!$D$8:$BJ$8, 0)-1))</f>
        <v>7975.2197843331542</v>
      </c>
      <c r="AO119" s="67">
        <f ca="1">AN119*(1-OFFSET(Mortality_Projection!$D$9,N($A119="Female")*101+Existing_Cohort!$B119+Existing_Cohort!AO$4-1,MATCH(AO$5, Mortality_Projection!$D$8:$BJ$8, 0)-1))</f>
        <v>7966.5250439731308</v>
      </c>
      <c r="AP119" s="67">
        <f ca="1">AO119*(1-OFFSET(Mortality_Projection!$D$9,N($A119="Female")*101+Existing_Cohort!$B119+Existing_Cohort!AP$4-1,MATCH(AP$5, Mortality_Projection!$D$8:$BJ$8, 0)-1))</f>
        <v>7957.0922882489294</v>
      </c>
      <c r="AQ119" s="67">
        <f ca="1">AP119*(1-OFFSET(Mortality_Projection!$D$9,N($A119="Female")*101+Existing_Cohort!$B119+Existing_Cohort!AQ$4-1,MATCH(AQ$5, Mortality_Projection!$D$8:$BJ$8, 0)-1))</f>
        <v>7946.8873032622623</v>
      </c>
      <c r="AR119" s="67">
        <f ca="1">AQ119*(1-OFFSET(Mortality_Projection!$D$9,N($A119="Female")*101+Existing_Cohort!$B119+Existing_Cohort!AR$4-1,MATCH(AR$5, Mortality_Projection!$D$8:$BJ$8, 0)-1))</f>
        <v>7935.8778479277526</v>
      </c>
      <c r="AS119" s="67">
        <f ca="1">AR119*(1-OFFSET(Mortality_Projection!$D$9,N($A119="Female")*101+Existing_Cohort!$B119+Existing_Cohort!AS$4-1,MATCH(AS$5, Mortality_Projection!$D$8:$BJ$8, 0)-1))</f>
        <v>7924.0434032678668</v>
      </c>
      <c r="AT119" s="67">
        <f ca="1">AS119*(1-OFFSET(Mortality_Projection!$D$9,N($A119="Female")*101+Existing_Cohort!$B119+Existing_Cohort!AT$4-1,MATCH(AT$5, Mortality_Projection!$D$8:$BJ$8, 0)-1))</f>
        <v>7911.3505405392852</v>
      </c>
      <c r="AU119" s="67">
        <f ca="1">AT119*(1-OFFSET(Mortality_Projection!$D$9,N($A119="Female")*101+Existing_Cohort!$B119+Existing_Cohort!AU$4-1,MATCH(AU$5, Mortality_Projection!$D$8:$BJ$8, 0)-1))</f>
        <v>7897.7822217090188</v>
      </c>
      <c r="AV119" s="67">
        <f ca="1">AU119*(1-OFFSET(Mortality_Projection!$D$9,N($A119="Female")*101+Existing_Cohort!$B119+Existing_Cohort!AV$4-1,MATCH(AV$5, Mortality_Projection!$D$8:$BJ$8, 0)-1))</f>
        <v>7883.3041528891054</v>
      </c>
      <c r="AW119" s="67">
        <f ca="1">AV119*(1-OFFSET(Mortality_Projection!$D$9,N($A119="Female")*101+Existing_Cohort!$B119+Existing_Cohort!AW$4-1,MATCH(AW$5, Mortality_Projection!$D$8:$BJ$8, 0)-1))</f>
        <v>7867.828758840421</v>
      </c>
      <c r="AX119" s="67">
        <f ca="1">AW119*(1-OFFSET(Mortality_Projection!$D$9,N($A119="Female")*101+Existing_Cohort!$B119+Existing_Cohort!AX$4-1,MATCH(AX$5, Mortality_Projection!$D$8:$BJ$8, 0)-1))</f>
        <v>7851.2091324996154</v>
      </c>
      <c r="AY119" s="67">
        <f ca="1">AX119*(1-OFFSET(Mortality_Projection!$D$9,N($A119="Female")*101+Existing_Cohort!$B119+Existing_Cohort!AY$4-1,MATCH(AY$5, Mortality_Projection!$D$8:$BJ$8, 0)-1))</f>
        <v>7833.2291288033102</v>
      </c>
      <c r="AZ119" s="67">
        <f ca="1">AY119*(1-OFFSET(Mortality_Projection!$D$9,N($A119="Female")*101+Existing_Cohort!$B119+Existing_Cohort!AZ$4-1,MATCH(AZ$5, Mortality_Projection!$D$8:$BJ$8, 0)-1))</f>
        <v>7813.6122383036654</v>
      </c>
      <c r="BA119" s="179">
        <f ca="1">AZ119*(1-OFFSET(Mortality_Projection!$D$9,N($A119="Female")*101+Existing_Cohort!$B119+Existing_Cohort!BA$4-1,MATCH(BA$5, Mortality_Projection!$D$8:$BJ$8, 0)-1))</f>
        <v>7792.0389983923087</v>
      </c>
      <c r="BC119" s="67">
        <f t="shared" ca="1" si="24"/>
        <v>1.3752935911415989</v>
      </c>
    </row>
    <row r="120" spans="1:55" x14ac:dyDescent="0.35">
      <c r="A120" s="159" t="s">
        <v>32</v>
      </c>
      <c r="B120">
        <f t="shared" si="26"/>
        <v>13</v>
      </c>
      <c r="C120" s="67">
        <f ca="1">OFFSET(HIST_CHN_Population_Females!$L$17,MATCH(Input!$D$4,HIST_CHN_Population_Females!$K$18:$K$89,0), $B19)</f>
        <v>7886.7330000000002</v>
      </c>
      <c r="D120" s="67">
        <f ca="1">C120*(1-OFFSET(Mortality_Projection!$D$9,N($A120="Female")*101+Existing_Cohort!$B120+Existing_Cohort!D$4-1,MATCH(D$5, Mortality_Projection!$D$8:$BJ$8, 0)-1))</f>
        <v>7885.2595492771752</v>
      </c>
      <c r="E120" s="67">
        <f ca="1">D120*(1-OFFSET(Mortality_Projection!$D$9,N($A120="Female")*101+Existing_Cohort!$B120+Existing_Cohort!E$4-1,MATCH(E$5, Mortality_Projection!$D$8:$BJ$8, 0)-1))</f>
        <v>7883.6723313476996</v>
      </c>
      <c r="F120" s="67">
        <f ca="1">E120*(1-OFFSET(Mortality_Projection!$D$9,N($A120="Female")*101+Existing_Cohort!$B120+Existing_Cohort!F$4-1,MATCH(F$5, Mortality_Projection!$D$8:$BJ$8, 0)-1))</f>
        <v>7881.9894602177837</v>
      </c>
      <c r="G120" s="67">
        <f ca="1">F120*(1-OFFSET(Mortality_Projection!$D$9,N($A120="Female")*101+Existing_Cohort!$B120+Existing_Cohort!G$4-1,MATCH(G$5, Mortality_Projection!$D$8:$BJ$8, 0)-1))</f>
        <v>7880.2284640867829</v>
      </c>
      <c r="H120" s="67">
        <f ca="1">G120*(1-OFFSET(Mortality_Projection!$D$9,N($A120="Female")*101+Existing_Cohort!$B120+Existing_Cohort!H$4-1,MATCH(H$5, Mortality_Projection!$D$8:$BJ$8, 0)-1))</f>
        <v>7878.4062967334603</v>
      </c>
      <c r="I120" s="67">
        <f ca="1">H120*(1-OFFSET(Mortality_Projection!$D$9,N($A120="Female")*101+Existing_Cohort!$B120+Existing_Cohort!I$4-1,MATCH(I$5, Mortality_Projection!$D$8:$BJ$8, 0)-1))</f>
        <v>7876.5319989294403</v>
      </c>
      <c r="J120" s="67">
        <f ca="1">I120*(1-OFFSET(Mortality_Projection!$D$9,N($A120="Female")*101+Existing_Cohort!$B120+Existing_Cohort!J$4-1,MATCH(J$5, Mortality_Projection!$D$8:$BJ$8, 0)-1))</f>
        <v>7874.6288488011724</v>
      </c>
      <c r="K120" s="67">
        <f ca="1">J120*(1-OFFSET(Mortality_Projection!$D$9,N($A120="Female")*101+Existing_Cohort!$B120+Existing_Cohort!K$4-1,MATCH(K$5, Mortality_Projection!$D$8:$BJ$8, 0)-1))</f>
        <v>7872.6977888243628</v>
      </c>
      <c r="L120" s="67">
        <f ca="1">K120*(1-OFFSET(Mortality_Projection!$D$9,N($A120="Female")*101+Existing_Cohort!$B120+Existing_Cohort!L$4-1,MATCH(L$5, Mortality_Projection!$D$8:$BJ$8, 0)-1))</f>
        <v>7870.7539323023657</v>
      </c>
      <c r="M120" s="67">
        <f ca="1">L120*(1-OFFSET(Mortality_Projection!$D$9,N($A120="Female")*101+Existing_Cohort!$B120+Existing_Cohort!M$4-1,MATCH(M$5, Mortality_Projection!$D$8:$BJ$8, 0)-1))</f>
        <v>7868.7978493200198</v>
      </c>
      <c r="N120" s="67">
        <f ca="1">M120*(1-OFFSET(Mortality_Projection!$D$9,N($A120="Female")*101+Existing_Cohort!$B120+Existing_Cohort!N$4-1,MATCH(N$5, Mortality_Projection!$D$8:$BJ$8, 0)-1))</f>
        <v>7866.8300983346198</v>
      </c>
      <c r="O120" s="67">
        <f ca="1">N120*(1-OFFSET(Mortality_Projection!$D$9,N($A120="Female")*101+Existing_Cohort!$B120+Existing_Cohort!O$4-1,MATCH(O$5, Mortality_Projection!$D$8:$BJ$8, 0)-1))</f>
        <v>7864.8512263630473</v>
      </c>
      <c r="P120" s="67">
        <f ca="1">O120*(1-OFFSET(Mortality_Projection!$D$9,N($A120="Female")*101+Existing_Cohort!$B120+Existing_Cohort!P$4-1,MATCH(P$5, Mortality_Projection!$D$8:$BJ$8, 0)-1))</f>
        <v>7862.861769166554</v>
      </c>
      <c r="Q120" s="67">
        <f ca="1">P120*(1-OFFSET(Mortality_Projection!$D$9,N($A120="Female")*101+Existing_Cohort!$B120+Existing_Cohort!Q$4-1,MATCH(Q$5, Mortality_Projection!$D$8:$BJ$8, 0)-1))</f>
        <v>7860.8555640829345</v>
      </c>
      <c r="R120" s="67">
        <f ca="1">Q120*(1-OFFSET(Mortality_Projection!$D$9,N($A120="Female")*101+Existing_Cohort!$B120+Existing_Cohort!R$4-1,MATCH(R$5, Mortality_Projection!$D$8:$BJ$8, 0)-1))</f>
        <v>7858.8266750396224</v>
      </c>
      <c r="S120" s="67">
        <f ca="1">R120*(1-OFFSET(Mortality_Projection!$D$9,N($A120="Female")*101+Existing_Cohort!$B120+Existing_Cohort!S$4-1,MATCH(S$5, Mortality_Projection!$D$8:$BJ$8, 0)-1))</f>
        <v>7856.7628562047294</v>
      </c>
      <c r="T120" s="67">
        <f ca="1">S120*(1-OFFSET(Mortality_Projection!$D$9,N($A120="Female")*101+Existing_Cohort!$B120+Existing_Cohort!T$4-1,MATCH(T$5, Mortality_Projection!$D$8:$BJ$8, 0)-1))</f>
        <v>7854.6523100716249</v>
      </c>
      <c r="U120" s="67">
        <f ca="1">T120*(1-OFFSET(Mortality_Projection!$D$9,N($A120="Female")*101+Existing_Cohort!$B120+Existing_Cohort!U$4-1,MATCH(U$5, Mortality_Projection!$D$8:$BJ$8, 0)-1))</f>
        <v>7852.4836773404886</v>
      </c>
      <c r="V120" s="67">
        <f ca="1">U120*(1-OFFSET(Mortality_Projection!$D$9,N($A120="Female")*101+Existing_Cohort!$B120+Existing_Cohort!V$4-1,MATCH(V$5, Mortality_Projection!$D$8:$BJ$8, 0)-1))</f>
        <v>7850.2397239099109</v>
      </c>
      <c r="W120" s="67">
        <f ca="1">V120*(1-OFFSET(Mortality_Projection!$D$9,N($A120="Female")*101+Existing_Cohort!$B120+Existing_Cohort!W$4-1,MATCH(W$5, Mortality_Projection!$D$8:$BJ$8, 0)-1))</f>
        <v>7847.9100883101155</v>
      </c>
      <c r="X120" s="67">
        <f ca="1">W120*(1-OFFSET(Mortality_Projection!$D$9,N($A120="Female")*101+Existing_Cohort!$B120+Existing_Cohort!X$4-1,MATCH(X$5, Mortality_Projection!$D$8:$BJ$8, 0)-1))</f>
        <v>7845.4663501409832</v>
      </c>
      <c r="Y120" s="67">
        <f ca="1">X120*(1-OFFSET(Mortality_Projection!$D$9,N($A120="Female")*101+Existing_Cohort!$B120+Existing_Cohort!Y$4-1,MATCH(Y$5, Mortality_Projection!$D$8:$BJ$8, 0)-1))</f>
        <v>7842.893313613039</v>
      </c>
      <c r="Z120" s="67">
        <f ca="1">Y120*(1-OFFSET(Mortality_Projection!$D$9,N($A120="Female")*101+Existing_Cohort!$B120+Existing_Cohort!Z$4-1,MATCH(Z$5, Mortality_Projection!$D$8:$BJ$8, 0)-1))</f>
        <v>7840.1643631380039</v>
      </c>
      <c r="AA120" s="67">
        <f ca="1">Z120*(1-OFFSET(Mortality_Projection!$D$9,N($A120="Female")*101+Existing_Cohort!$B120+Existing_Cohort!AA$4-1,MATCH(AA$5, Mortality_Projection!$D$8:$BJ$8, 0)-1))</f>
        <v>7837.2598443227207</v>
      </c>
      <c r="AB120" s="67">
        <f ca="1">AA120*(1-OFFSET(Mortality_Projection!$D$9,N($A120="Female")*101+Existing_Cohort!$B120+Existing_Cohort!AB$4-1,MATCH(AB$5, Mortality_Projection!$D$8:$BJ$8, 0)-1))</f>
        <v>7834.1491527195958</v>
      </c>
      <c r="AC120" s="67">
        <f ca="1">AB120*(1-OFFSET(Mortality_Projection!$D$9,N($A120="Female")*101+Existing_Cohort!$B120+Existing_Cohort!AC$4-1,MATCH(AC$5, Mortality_Projection!$D$8:$BJ$8, 0)-1))</f>
        <v>7830.8028813027568</v>
      </c>
      <c r="AD120" s="67">
        <f ca="1">AC120*(1-OFFSET(Mortality_Projection!$D$9,N($A120="Female")*101+Existing_Cohort!$B120+Existing_Cohort!AD$4-1,MATCH(AD$5, Mortality_Projection!$D$8:$BJ$8, 0)-1))</f>
        <v>7827.1870693195106</v>
      </c>
      <c r="AE120" s="67">
        <f ca="1">AD120*(1-OFFSET(Mortality_Projection!$D$9,N($A120="Female")*101+Existing_Cohort!$B120+Existing_Cohort!AE$4-1,MATCH(AE$5, Mortality_Projection!$D$8:$BJ$8, 0)-1))</f>
        <v>7823.2691212962836</v>
      </c>
      <c r="AF120" s="67">
        <f ca="1">AE120*(1-OFFSET(Mortality_Projection!$D$9,N($A120="Female")*101+Existing_Cohort!$B120+Existing_Cohort!AF$4-1,MATCH(AF$5, Mortality_Projection!$D$8:$BJ$8, 0)-1))</f>
        <v>7819.0065978834828</v>
      </c>
      <c r="AG120" s="67">
        <f ca="1">AF120*(1-OFFSET(Mortality_Projection!$D$9,N($A120="Female")*101+Existing_Cohort!$B120+Existing_Cohort!AG$4-1,MATCH(AG$5, Mortality_Projection!$D$8:$BJ$8, 0)-1))</f>
        <v>7814.358794102719</v>
      </c>
      <c r="AH120" s="67">
        <f ca="1">AG120*(1-OFFSET(Mortality_Projection!$D$9,N($A120="Female")*101+Existing_Cohort!$B120+Existing_Cohort!AH$4-1,MATCH(AH$5, Mortality_Projection!$D$8:$BJ$8, 0)-1))</f>
        <v>7809.2867158533827</v>
      </c>
      <c r="AI120" s="67">
        <f ca="1">AH120*(1-OFFSET(Mortality_Projection!$D$9,N($A120="Female")*101+Existing_Cohort!$B120+Existing_Cohort!AI$4-1,MATCH(AI$5, Mortality_Projection!$D$8:$BJ$8, 0)-1))</f>
        <v>7803.7422713656397</v>
      </c>
      <c r="AJ120" s="67">
        <f ca="1">AI120*(1-OFFSET(Mortality_Projection!$D$9,N($A120="Female")*101+Existing_Cohort!$B120+Existing_Cohort!AJ$4-1,MATCH(AJ$5, Mortality_Projection!$D$8:$BJ$8, 0)-1))</f>
        <v>7797.6847687135414</v>
      </c>
      <c r="AK120" s="67">
        <f ca="1">AJ120*(1-OFFSET(Mortality_Projection!$D$9,N($A120="Female")*101+Existing_Cohort!$B120+Existing_Cohort!AK$4-1,MATCH(AK$5, Mortality_Projection!$D$8:$BJ$8, 0)-1))</f>
        <v>7791.059579158512</v>
      </c>
      <c r="AL120" s="67">
        <f ca="1">AK120*(1-OFFSET(Mortality_Projection!$D$9,N($A120="Female")*101+Existing_Cohort!$B120+Existing_Cohort!AL$4-1,MATCH(AL$5, Mortality_Projection!$D$8:$BJ$8, 0)-1))</f>
        <v>7783.8248989578024</v>
      </c>
      <c r="AM120" s="67">
        <f ca="1">AL120*(1-OFFSET(Mortality_Projection!$D$9,N($A120="Female")*101+Existing_Cohort!$B120+Existing_Cohort!AM$4-1,MATCH(AM$5, Mortality_Projection!$D$8:$BJ$8, 0)-1))</f>
        <v>7775.9358041258802</v>
      </c>
      <c r="AN120" s="67">
        <f ca="1">AM120*(1-OFFSET(Mortality_Projection!$D$9,N($A120="Female")*101+Existing_Cohort!$B120+Existing_Cohort!AN$4-1,MATCH(AN$5, Mortality_Projection!$D$8:$BJ$8, 0)-1))</f>
        <v>7767.3597018771115</v>
      </c>
      <c r="AO120" s="67">
        <f ca="1">AN120*(1-OFFSET(Mortality_Projection!$D$9,N($A120="Female")*101+Existing_Cohort!$B120+Existing_Cohort!AO$4-1,MATCH(AO$5, Mortality_Projection!$D$8:$BJ$8, 0)-1))</f>
        <v>7758.0557724818182</v>
      </c>
      <c r="AP120" s="67">
        <f ca="1">AO120*(1-OFFSET(Mortality_Projection!$D$9,N($A120="Female")*101+Existing_Cohort!$B120+Existing_Cohort!AP$4-1,MATCH(AP$5, Mortality_Projection!$D$8:$BJ$8, 0)-1))</f>
        <v>7747.9902992376828</v>
      </c>
      <c r="AQ120" s="67">
        <f ca="1">AP120*(1-OFFSET(Mortality_Projection!$D$9,N($A120="Female")*101+Existing_Cohort!$B120+Existing_Cohort!AQ$4-1,MATCH(AQ$5, Mortality_Projection!$D$8:$BJ$8, 0)-1))</f>
        <v>7737.1315157393392</v>
      </c>
      <c r="AR120" s="67">
        <f ca="1">AQ120*(1-OFFSET(Mortality_Projection!$D$9,N($A120="Female")*101+Existing_Cohort!$B120+Existing_Cohort!AR$4-1,MATCH(AR$5, Mortality_Projection!$D$8:$BJ$8, 0)-1))</f>
        <v>7725.4592218409189</v>
      </c>
      <c r="AS120" s="67">
        <f ca="1">AR120*(1-OFFSET(Mortality_Projection!$D$9,N($A120="Female")*101+Existing_Cohort!$B120+Existing_Cohort!AS$4-1,MATCH(AS$5, Mortality_Projection!$D$8:$BJ$8, 0)-1))</f>
        <v>7712.9404890855167</v>
      </c>
      <c r="AT120" s="67">
        <f ca="1">AS120*(1-OFFSET(Mortality_Projection!$D$9,N($A120="Female")*101+Existing_Cohort!$B120+Existing_Cohort!AT$4-1,MATCH(AT$5, Mortality_Projection!$D$8:$BJ$8, 0)-1))</f>
        <v>7699.558560155042</v>
      </c>
      <c r="AU120" s="67">
        <f ca="1">AT120*(1-OFFSET(Mortality_Projection!$D$9,N($A120="Female")*101+Existing_Cohort!$B120+Existing_Cohort!AU$4-1,MATCH(AU$5, Mortality_Projection!$D$8:$BJ$8, 0)-1))</f>
        <v>7685.2796639925382</v>
      </c>
      <c r="AV120" s="67">
        <f ca="1">AU120*(1-OFFSET(Mortality_Projection!$D$9,N($A120="Female")*101+Existing_Cohort!$B120+Existing_Cohort!AV$4-1,MATCH(AV$5, Mortality_Projection!$D$8:$BJ$8, 0)-1))</f>
        <v>7670.0174887561689</v>
      </c>
      <c r="AW120" s="67">
        <f ca="1">AV120*(1-OFFSET(Mortality_Projection!$D$9,N($A120="Female")*101+Existing_Cohort!$B120+Existing_Cohort!AW$4-1,MATCH(AW$5, Mortality_Projection!$D$8:$BJ$8, 0)-1))</f>
        <v>7653.6272214366927</v>
      </c>
      <c r="AX120" s="67">
        <f ca="1">AW120*(1-OFFSET(Mortality_Projection!$D$9,N($A120="Female")*101+Existing_Cohort!$B120+Existing_Cohort!AX$4-1,MATCH(AX$5, Mortality_Projection!$D$8:$BJ$8, 0)-1))</f>
        <v>7635.8957873157242</v>
      </c>
      <c r="AY120" s="67">
        <f ca="1">AX120*(1-OFFSET(Mortality_Projection!$D$9,N($A120="Female")*101+Existing_Cohort!$B120+Existing_Cohort!AY$4-1,MATCH(AY$5, Mortality_Projection!$D$8:$BJ$8, 0)-1))</f>
        <v>7616.5506125894817</v>
      </c>
      <c r="AZ120" s="67">
        <f ca="1">AY120*(1-OFFSET(Mortality_Projection!$D$9,N($A120="Female")*101+Existing_Cohort!$B120+Existing_Cohort!AZ$4-1,MATCH(AZ$5, Mortality_Projection!$D$8:$BJ$8, 0)-1))</f>
        <v>7595.2768074490332</v>
      </c>
      <c r="BA120" s="179">
        <f ca="1">AZ120*(1-OFFSET(Mortality_Projection!$D$9,N($A120="Female")*101+Existing_Cohort!$B120+Existing_Cohort!BA$4-1,MATCH(BA$5, Mortality_Projection!$D$8:$BJ$8, 0)-1))</f>
        <v>7571.7250197074136</v>
      </c>
      <c r="BC120" s="67">
        <f t="shared" ca="1" si="24"/>
        <v>1.473450722824964</v>
      </c>
    </row>
    <row r="121" spans="1:55" x14ac:dyDescent="0.35">
      <c r="A121" s="159" t="s">
        <v>32</v>
      </c>
      <c r="B121">
        <f t="shared" si="26"/>
        <v>14</v>
      </c>
      <c r="C121" s="67">
        <f ca="1">OFFSET(HIST_CHN_Population_Females!$L$17,MATCH(Input!$D$4,HIST_CHN_Population_Females!$K$18:$K$89,0), $B20)</f>
        <v>7672.7719999999999</v>
      </c>
      <c r="D121" s="67">
        <f ca="1">C121*(1-OFFSET(Mortality_Projection!$D$9,N($A121="Female")*101+Existing_Cohort!$B121+Existing_Cohort!D$4-1,MATCH(D$5, Mortality_Projection!$D$8:$BJ$8, 0)-1))</f>
        <v>7671.2095857648683</v>
      </c>
      <c r="E121" s="67">
        <f ca="1">D121*(1-OFFSET(Mortality_Projection!$D$9,N($A121="Female")*101+Existing_Cohort!$B121+Existing_Cohort!E$4-1,MATCH(E$5, Mortality_Projection!$D$8:$BJ$8, 0)-1))</f>
        <v>7669.5530169963786</v>
      </c>
      <c r="F121" s="67">
        <f ca="1">E121*(1-OFFSET(Mortality_Projection!$D$9,N($A121="Female")*101+Existing_Cohort!$B121+Existing_Cohort!F$4-1,MATCH(F$5, Mortality_Projection!$D$8:$BJ$8, 0)-1))</f>
        <v>7667.8195485839178</v>
      </c>
      <c r="G121" s="67">
        <f ca="1">F121*(1-OFFSET(Mortality_Projection!$D$9,N($A121="Female")*101+Existing_Cohort!$B121+Existing_Cohort!G$4-1,MATCH(G$5, Mortality_Projection!$D$8:$BJ$8, 0)-1))</f>
        <v>7666.0258698349007</v>
      </c>
      <c r="H121" s="67">
        <f ca="1">G121*(1-OFFSET(Mortality_Projection!$D$9,N($A121="Female")*101+Existing_Cohort!$B121+Existing_Cohort!H$4-1,MATCH(H$5, Mortality_Projection!$D$8:$BJ$8, 0)-1))</f>
        <v>7664.1808806310737</v>
      </c>
      <c r="I121" s="67">
        <f ca="1">H121*(1-OFFSET(Mortality_Projection!$D$9,N($A121="Female")*101+Existing_Cohort!$B121+Existing_Cohort!I$4-1,MATCH(I$5, Mortality_Projection!$D$8:$BJ$8, 0)-1))</f>
        <v>7662.3074954561989</v>
      </c>
      <c r="J121" s="67">
        <f ca="1">I121*(1-OFFSET(Mortality_Projection!$D$9,N($A121="Female")*101+Existing_Cohort!$B121+Existing_Cohort!J$4-1,MATCH(J$5, Mortality_Projection!$D$8:$BJ$8, 0)-1))</f>
        <v>7660.4066422827846</v>
      </c>
      <c r="K121" s="67">
        <f ca="1">J121*(1-OFFSET(Mortality_Projection!$D$9,N($A121="Female")*101+Existing_Cohort!$B121+Existing_Cohort!K$4-1,MATCH(K$5, Mortality_Projection!$D$8:$BJ$8, 0)-1))</f>
        <v>7658.4931981956743</v>
      </c>
      <c r="L121" s="67">
        <f ca="1">K121*(1-OFFSET(Mortality_Projection!$D$9,N($A121="Female")*101+Existing_Cohort!$B121+Existing_Cohort!L$4-1,MATCH(L$5, Mortality_Projection!$D$8:$BJ$8, 0)-1))</f>
        <v>7656.567724468543</v>
      </c>
      <c r="M121" s="67">
        <f ca="1">L121*(1-OFFSET(Mortality_Projection!$D$9,N($A121="Female")*101+Existing_Cohort!$B121+Existing_Cohort!M$4-1,MATCH(M$5, Mortality_Projection!$D$8:$BJ$8, 0)-1))</f>
        <v>7654.6307709237744</v>
      </c>
      <c r="N121" s="67">
        <f ca="1">M121*(1-OFFSET(Mortality_Projection!$D$9,N($A121="Female")*101+Existing_Cohort!$B121+Existing_Cohort!N$4-1,MATCH(N$5, Mortality_Projection!$D$8:$BJ$8, 0)-1))</f>
        <v>7652.6828761167199</v>
      </c>
      <c r="O121" s="67">
        <f ca="1">N121*(1-OFFSET(Mortality_Projection!$D$9,N($A121="Female")*101+Existing_Cohort!$B121+Existing_Cohort!O$4-1,MATCH(O$5, Mortality_Projection!$D$8:$BJ$8, 0)-1))</f>
        <v>7650.7245675176582</v>
      </c>
      <c r="P121" s="67">
        <f ca="1">O121*(1-OFFSET(Mortality_Projection!$D$9,N($A121="Female")*101+Existing_Cohort!$B121+Existing_Cohort!P$4-1,MATCH(P$5, Mortality_Projection!$D$8:$BJ$8, 0)-1))</f>
        <v>7648.7497790632851</v>
      </c>
      <c r="Q121" s="67">
        <f ca="1">P121*(1-OFFSET(Mortality_Projection!$D$9,N($A121="Female")*101+Existing_Cohort!$B121+Existing_Cohort!Q$4-1,MATCH(Q$5, Mortality_Projection!$D$8:$BJ$8, 0)-1))</f>
        <v>7646.7526678035611</v>
      </c>
      <c r="R121" s="67">
        <f ca="1">Q121*(1-OFFSET(Mortality_Projection!$D$9,N($A121="Female")*101+Existing_Cohort!$B121+Existing_Cohort!R$4-1,MATCH(R$5, Mortality_Projection!$D$8:$BJ$8, 0)-1))</f>
        <v>7644.7211799469451</v>
      </c>
      <c r="S121" s="67">
        <f ca="1">R121*(1-OFFSET(Mortality_Projection!$D$9,N($A121="Female")*101+Existing_Cohort!$B121+Existing_Cohort!S$4-1,MATCH(S$5, Mortality_Projection!$D$8:$BJ$8, 0)-1))</f>
        <v>7642.6437031524129</v>
      </c>
      <c r="T121" s="67">
        <f ca="1">S121*(1-OFFSET(Mortality_Projection!$D$9,N($A121="Female")*101+Existing_Cohort!$B121+Existing_Cohort!T$4-1,MATCH(T$5, Mortality_Projection!$D$8:$BJ$8, 0)-1))</f>
        <v>7640.5090565694218</v>
      </c>
      <c r="U121" s="67">
        <f ca="1">T121*(1-OFFSET(Mortality_Projection!$D$9,N($A121="Female")*101+Existing_Cohort!$B121+Existing_Cohort!U$4-1,MATCH(U$5, Mortality_Projection!$D$8:$BJ$8, 0)-1))</f>
        <v>7638.3002767865873</v>
      </c>
      <c r="V121" s="67">
        <f ca="1">U121*(1-OFFSET(Mortality_Projection!$D$9,N($A121="Female")*101+Existing_Cohort!$B121+Existing_Cohort!V$4-1,MATCH(V$5, Mortality_Projection!$D$8:$BJ$8, 0)-1))</f>
        <v>7636.0071655159136</v>
      </c>
      <c r="W121" s="67">
        <f ca="1">V121*(1-OFFSET(Mortality_Projection!$D$9,N($A121="Female")*101+Existing_Cohort!$B121+Existing_Cohort!W$4-1,MATCH(W$5, Mortality_Projection!$D$8:$BJ$8, 0)-1))</f>
        <v>7633.6017488978368</v>
      </c>
      <c r="X121" s="67">
        <f ca="1">W121*(1-OFFSET(Mortality_Projection!$D$9,N($A121="Female")*101+Existing_Cohort!$B121+Existing_Cohort!X$4-1,MATCH(X$5, Mortality_Projection!$D$8:$BJ$8, 0)-1))</f>
        <v>7631.069070694718</v>
      </c>
      <c r="Y121" s="67">
        <f ca="1">X121*(1-OFFSET(Mortality_Projection!$D$9,N($A121="Female")*101+Existing_Cohort!$B121+Existing_Cohort!Y$4-1,MATCH(Y$5, Mortality_Projection!$D$8:$BJ$8, 0)-1))</f>
        <v>7628.3829343220104</v>
      </c>
      <c r="Z121" s="67">
        <f ca="1">Y121*(1-OFFSET(Mortality_Projection!$D$9,N($A121="Female")*101+Existing_Cohort!$B121+Existing_Cohort!Z$4-1,MATCH(Z$5, Mortality_Projection!$D$8:$BJ$8, 0)-1))</f>
        <v>7625.5239956519627</v>
      </c>
      <c r="AA121" s="67">
        <f ca="1">Z121*(1-OFFSET(Mortality_Projection!$D$9,N($A121="Female")*101+Existing_Cohort!$B121+Existing_Cohort!AA$4-1,MATCH(AA$5, Mortality_Projection!$D$8:$BJ$8, 0)-1))</f>
        <v>7622.4621328317353</v>
      </c>
      <c r="AB121" s="67">
        <f ca="1">AA121*(1-OFFSET(Mortality_Projection!$D$9,N($A121="Female")*101+Existing_Cohort!$B121+Existing_Cohort!AB$4-1,MATCH(AB$5, Mortality_Projection!$D$8:$BJ$8, 0)-1))</f>
        <v>7619.1684033287274</v>
      </c>
      <c r="AC121" s="67">
        <f ca="1">AB121*(1-OFFSET(Mortality_Projection!$D$9,N($A121="Female")*101+Existing_Cohort!$B121+Existing_Cohort!AC$4-1,MATCH(AC$5, Mortality_Projection!$D$8:$BJ$8, 0)-1))</f>
        <v>7615.6093831786993</v>
      </c>
      <c r="AD121" s="67">
        <f ca="1">AC121*(1-OFFSET(Mortality_Projection!$D$9,N($A121="Female")*101+Existing_Cohort!$B121+Existing_Cohort!AD$4-1,MATCH(AD$5, Mortality_Projection!$D$8:$BJ$8, 0)-1))</f>
        <v>7611.752993220759</v>
      </c>
      <c r="AE121" s="67">
        <f ca="1">AD121*(1-OFFSET(Mortality_Projection!$D$9,N($A121="Female")*101+Existing_Cohort!$B121+Existing_Cohort!AE$4-1,MATCH(AE$5, Mortality_Projection!$D$8:$BJ$8, 0)-1))</f>
        <v>7607.5574662216768</v>
      </c>
      <c r="AF121" s="67">
        <f ca="1">AE121*(1-OFFSET(Mortality_Projection!$D$9,N($A121="Female")*101+Existing_Cohort!$B121+Existing_Cohort!AF$4-1,MATCH(AF$5, Mortality_Projection!$D$8:$BJ$8, 0)-1))</f>
        <v>7602.9827435308243</v>
      </c>
      <c r="AG121" s="67">
        <f ca="1">AF121*(1-OFFSET(Mortality_Projection!$D$9,N($A121="Female")*101+Existing_Cohort!$B121+Existing_Cohort!AG$4-1,MATCH(AG$5, Mortality_Projection!$D$8:$BJ$8, 0)-1))</f>
        <v>7597.9904521184508</v>
      </c>
      <c r="AH121" s="67">
        <f ca="1">AG121*(1-OFFSET(Mortality_Projection!$D$9,N($A121="Female")*101+Existing_Cohort!$B121+Existing_Cohort!AH$4-1,MATCH(AH$5, Mortality_Projection!$D$8:$BJ$8, 0)-1))</f>
        <v>7592.5332663074541</v>
      </c>
      <c r="AI121" s="67">
        <f ca="1">AH121*(1-OFFSET(Mortality_Projection!$D$9,N($A121="Female")*101+Existing_Cohort!$B121+Existing_Cohort!AI$4-1,MATCH(AI$5, Mortality_Projection!$D$8:$BJ$8, 0)-1))</f>
        <v>7586.5711461419942</v>
      </c>
      <c r="AJ121" s="67">
        <f ca="1">AI121*(1-OFFSET(Mortality_Projection!$D$9,N($A121="Female")*101+Existing_Cohort!$B121+Existing_Cohort!AJ$4-1,MATCH(AJ$5, Mortality_Projection!$D$8:$BJ$8, 0)-1))</f>
        <v>7580.0503369024209</v>
      </c>
      <c r="AK121" s="67">
        <f ca="1">AJ121*(1-OFFSET(Mortality_Projection!$D$9,N($A121="Female")*101+Existing_Cohort!$B121+Existing_Cohort!AK$4-1,MATCH(AK$5, Mortality_Projection!$D$8:$BJ$8, 0)-1))</f>
        <v>7572.9297100282956</v>
      </c>
      <c r="AL121" s="67">
        <f ca="1">AK121*(1-OFFSET(Mortality_Projection!$D$9,N($A121="Female")*101+Existing_Cohort!$B121+Existing_Cohort!AL$4-1,MATCH(AL$5, Mortality_Projection!$D$8:$BJ$8, 0)-1))</f>
        <v>7565.1650692025778</v>
      </c>
      <c r="AM121" s="67">
        <f ca="1">AL121*(1-OFFSET(Mortality_Projection!$D$9,N($A121="Female")*101+Existing_Cohort!$B121+Existing_Cohort!AM$4-1,MATCH(AM$5, Mortality_Projection!$D$8:$BJ$8, 0)-1))</f>
        <v>7556.7243584375083</v>
      </c>
      <c r="AN121" s="67">
        <f ca="1">AM121*(1-OFFSET(Mortality_Projection!$D$9,N($A121="Female")*101+Existing_Cohort!$B121+Existing_Cohort!AN$4-1,MATCH(AN$5, Mortality_Projection!$D$8:$BJ$8, 0)-1))</f>
        <v>7547.5674284036395</v>
      </c>
      <c r="AO121" s="67">
        <f ca="1">AN121*(1-OFFSET(Mortality_Projection!$D$9,N($A121="Female")*101+Existing_Cohort!$B121+Existing_Cohort!AO$4-1,MATCH(AO$5, Mortality_Projection!$D$8:$BJ$8, 0)-1))</f>
        <v>7537.6611249049602</v>
      </c>
      <c r="AP121" s="67">
        <f ca="1">AO121*(1-OFFSET(Mortality_Projection!$D$9,N($A121="Female")*101+Existing_Cohort!$B121+Existing_Cohort!AP$4-1,MATCH(AP$5, Mortality_Projection!$D$8:$BJ$8, 0)-1))</f>
        <v>7526.9742176347299</v>
      </c>
      <c r="AQ121" s="67">
        <f ca="1">AP121*(1-OFFSET(Mortality_Projection!$D$9,N($A121="Female")*101+Existing_Cohort!$B121+Existing_Cohort!AQ$4-1,MATCH(AQ$5, Mortality_Projection!$D$8:$BJ$8, 0)-1))</f>
        <v>7515.4868640259519</v>
      </c>
      <c r="AR121" s="67">
        <f ca="1">AQ121*(1-OFFSET(Mortality_Projection!$D$9,N($A121="Female")*101+Existing_Cohort!$B121+Existing_Cohort!AR$4-1,MATCH(AR$5, Mortality_Projection!$D$8:$BJ$8, 0)-1))</f>
        <v>7503.1666994207289</v>
      </c>
      <c r="AS121" s="67">
        <f ca="1">AR121*(1-OFFSET(Mortality_Projection!$D$9,N($A121="Female")*101+Existing_Cohort!$B121+Existing_Cohort!AS$4-1,MATCH(AS$5, Mortality_Projection!$D$8:$BJ$8, 0)-1))</f>
        <v>7489.9972790605825</v>
      </c>
      <c r="AT121" s="67">
        <f ca="1">AS121*(1-OFFSET(Mortality_Projection!$D$9,N($A121="Female")*101+Existing_Cohort!$B121+Existing_Cohort!AT$4-1,MATCH(AT$5, Mortality_Projection!$D$8:$BJ$8, 0)-1))</f>
        <v>7475.9454196749612</v>
      </c>
      <c r="AU121" s="67">
        <f ca="1">AT121*(1-OFFSET(Mortality_Projection!$D$9,N($A121="Female")*101+Existing_Cohort!$B121+Existing_Cohort!AU$4-1,MATCH(AU$5, Mortality_Projection!$D$8:$BJ$8, 0)-1))</f>
        <v>7460.9262401602991</v>
      </c>
      <c r="AV121" s="67">
        <f ca="1">AU121*(1-OFFSET(Mortality_Projection!$D$9,N($A121="Female")*101+Existing_Cohort!$B121+Existing_Cohort!AV$4-1,MATCH(AV$5, Mortality_Projection!$D$8:$BJ$8, 0)-1))</f>
        <v>7444.7973027917824</v>
      </c>
      <c r="AW121" s="67">
        <f ca="1">AV121*(1-OFFSET(Mortality_Projection!$D$9,N($A121="Female")*101+Existing_Cohort!$B121+Existing_Cohort!AW$4-1,MATCH(AW$5, Mortality_Projection!$D$8:$BJ$8, 0)-1))</f>
        <v>7427.349017187862</v>
      </c>
      <c r="AX121" s="67">
        <f ca="1">AW121*(1-OFFSET(Mortality_Projection!$D$9,N($A121="Female")*101+Existing_Cohort!$B121+Existing_Cohort!AX$4-1,MATCH(AX$5, Mortality_Projection!$D$8:$BJ$8, 0)-1))</f>
        <v>7408.3132746342453</v>
      </c>
      <c r="AY121" s="67">
        <f ca="1">AX121*(1-OFFSET(Mortality_Projection!$D$9,N($A121="Female")*101+Existing_Cohort!$B121+Existing_Cohort!AY$4-1,MATCH(AY$5, Mortality_Projection!$D$8:$BJ$8, 0)-1))</f>
        <v>7387.3803692726351</v>
      </c>
      <c r="AZ121" s="67">
        <f ca="1">AY121*(1-OFFSET(Mortality_Projection!$D$9,N($A121="Female")*101+Existing_Cohort!$B121+Existing_Cohort!AZ$4-1,MATCH(AZ$5, Mortality_Projection!$D$8:$BJ$8, 0)-1))</f>
        <v>7364.2067397405581</v>
      </c>
      <c r="BA121" s="179">
        <f ca="1">AZ121*(1-OFFSET(Mortality_Projection!$D$9,N($A121="Female")*101+Existing_Cohort!$B121+Existing_Cohort!BA$4-1,MATCH(BA$5, Mortality_Projection!$D$8:$BJ$8, 0)-1))</f>
        <v>7338.4184495210529</v>
      </c>
      <c r="BC121" s="67">
        <f t="shared" ca="1" si="24"/>
        <v>1.562414235131655</v>
      </c>
    </row>
    <row r="122" spans="1:55" x14ac:dyDescent="0.35">
      <c r="A122" s="159" t="s">
        <v>32</v>
      </c>
      <c r="B122">
        <f t="shared" si="26"/>
        <v>15</v>
      </c>
      <c r="C122" s="67">
        <f ca="1">OFFSET(HIST_CHN_Population_Females!$L$17,MATCH(Input!$D$4,HIST_CHN_Population_Females!$K$18:$K$89,0), $B21)</f>
        <v>7511.2674999999999</v>
      </c>
      <c r="D122" s="67">
        <f ca="1">C122*(1-OFFSET(Mortality_Projection!$D$9,N($A122="Female")*101+Existing_Cohort!$B122+Existing_Cohort!D$4-1,MATCH(D$5, Mortality_Projection!$D$8:$BJ$8, 0)-1))</f>
        <v>7509.6265997688506</v>
      </c>
      <c r="E122" s="67">
        <f ca="1">D122*(1-OFFSET(Mortality_Projection!$D$9,N($A122="Female")*101+Existing_Cohort!$B122+Existing_Cohort!E$4-1,MATCH(E$5, Mortality_Projection!$D$8:$BJ$8, 0)-1))</f>
        <v>7507.9095315582053</v>
      </c>
      <c r="F122" s="67">
        <f ca="1">E122*(1-OFFSET(Mortality_Projection!$D$9,N($A122="Female")*101+Existing_Cohort!$B122+Existing_Cohort!F$4-1,MATCH(F$5, Mortality_Projection!$D$8:$BJ$8, 0)-1))</f>
        <v>7506.1328273288836</v>
      </c>
      <c r="G122" s="67">
        <f ca="1">F122*(1-OFFSET(Mortality_Projection!$D$9,N($A122="Female")*101+Existing_Cohort!$B122+Existing_Cohort!G$4-1,MATCH(G$5, Mortality_Projection!$D$8:$BJ$8, 0)-1))</f>
        <v>7504.3053031970285</v>
      </c>
      <c r="H122" s="67">
        <f ca="1">G122*(1-OFFSET(Mortality_Projection!$D$9,N($A122="Female")*101+Existing_Cohort!$B122+Existing_Cohort!H$4-1,MATCH(H$5, Mortality_Projection!$D$8:$BJ$8, 0)-1))</f>
        <v>7502.4496570935235</v>
      </c>
      <c r="I122" s="67">
        <f ca="1">H122*(1-OFFSET(Mortality_Projection!$D$9,N($A122="Female")*101+Existing_Cohort!$B122+Existing_Cohort!I$4-1,MATCH(I$5, Mortality_Projection!$D$8:$BJ$8, 0)-1))</f>
        <v>7500.5668084413328</v>
      </c>
      <c r="J122" s="67">
        <f ca="1">I122*(1-OFFSET(Mortality_Projection!$D$9,N($A122="Female")*101+Existing_Cohort!$B122+Existing_Cohort!J$4-1,MATCH(J$5, Mortality_Projection!$D$8:$BJ$8, 0)-1))</f>
        <v>7498.6714936056223</v>
      </c>
      <c r="K122" s="67">
        <f ca="1">J122*(1-OFFSET(Mortality_Projection!$D$9,N($A122="Female")*101+Existing_Cohort!$B122+Existing_Cohort!K$4-1,MATCH(K$5, Mortality_Projection!$D$8:$BJ$8, 0)-1))</f>
        <v>7496.7642686504241</v>
      </c>
      <c r="L122" s="67">
        <f ca="1">K122*(1-OFFSET(Mortality_Projection!$D$9,N($A122="Female")*101+Existing_Cohort!$B122+Existing_Cohort!L$4-1,MATCH(L$5, Mortality_Projection!$D$8:$BJ$8, 0)-1))</f>
        <v>7494.8456782912936</v>
      </c>
      <c r="M122" s="67">
        <f ca="1">L122*(1-OFFSET(Mortality_Projection!$D$9,N($A122="Female")*101+Existing_Cohort!$B122+Existing_Cohort!M$4-1,MATCH(M$5, Mortality_Projection!$D$8:$BJ$8, 0)-1))</f>
        <v>7492.9162560778877</v>
      </c>
      <c r="N122" s="67">
        <f ca="1">M122*(1-OFFSET(Mortality_Projection!$D$9,N($A122="Female")*101+Existing_Cohort!$B122+Existing_Cohort!N$4-1,MATCH(N$5, Mortality_Projection!$D$8:$BJ$8, 0)-1))</f>
        <v>7490.9765245742647</v>
      </c>
      <c r="O122" s="67">
        <f ca="1">N122*(1-OFFSET(Mortality_Projection!$D$9,N($A122="Female")*101+Existing_Cohort!$B122+Existing_Cohort!O$4-1,MATCH(O$5, Mortality_Projection!$D$8:$BJ$8, 0)-1))</f>
        <v>7489.0204753729158</v>
      </c>
      <c r="P122" s="67">
        <f ca="1">O122*(1-OFFSET(Mortality_Projection!$D$9,N($A122="Female")*101+Existing_Cohort!$B122+Existing_Cohort!P$4-1,MATCH(P$5, Mortality_Projection!$D$8:$BJ$8, 0)-1))</f>
        <v>7487.0423211345314</v>
      </c>
      <c r="Q122" s="67">
        <f ca="1">P122*(1-OFFSET(Mortality_Projection!$D$9,N($A122="Female")*101+Existing_Cohort!$B122+Existing_Cohort!Q$4-1,MATCH(Q$5, Mortality_Projection!$D$8:$BJ$8, 0)-1))</f>
        <v>7485.0301227234104</v>
      </c>
      <c r="R122" s="67">
        <f ca="1">Q122*(1-OFFSET(Mortality_Projection!$D$9,N($A122="Female")*101+Existing_Cohort!$B122+Existing_Cohort!R$4-1,MATCH(R$5, Mortality_Projection!$D$8:$BJ$8, 0)-1))</f>
        <v>7482.9723784115422</v>
      </c>
      <c r="S122" s="67">
        <f ca="1">R122*(1-OFFSET(Mortality_Projection!$D$9,N($A122="Female")*101+Existing_Cohort!$B122+Existing_Cohort!S$4-1,MATCH(S$5, Mortality_Projection!$D$8:$BJ$8, 0)-1))</f>
        <v>7480.8580140130389</v>
      </c>
      <c r="T122" s="67">
        <f ca="1">S122*(1-OFFSET(Mortality_Projection!$D$9,N($A122="Female")*101+Existing_Cohort!$B122+Existing_Cohort!T$4-1,MATCH(T$5, Mortality_Projection!$D$8:$BJ$8, 0)-1))</f>
        <v>7478.6702278967405</v>
      </c>
      <c r="U122" s="67">
        <f ca="1">T122*(1-OFFSET(Mortality_Projection!$D$9,N($A122="Female")*101+Existing_Cohort!$B122+Existing_Cohort!U$4-1,MATCH(U$5, Mortality_Projection!$D$8:$BJ$8, 0)-1))</f>
        <v>7476.3989194744863</v>
      </c>
      <c r="V122" s="67">
        <f ca="1">U122*(1-OFFSET(Mortality_Projection!$D$9,N($A122="Female")*101+Existing_Cohort!$B122+Existing_Cohort!V$4-1,MATCH(V$5, Mortality_Projection!$D$8:$BJ$8, 0)-1))</f>
        <v>7474.0163818252422</v>
      </c>
      <c r="W122" s="67">
        <f ca="1">V122*(1-OFFSET(Mortality_Projection!$D$9,N($A122="Female")*101+Existing_Cohort!$B122+Existing_Cohort!W$4-1,MATCH(W$5, Mortality_Projection!$D$8:$BJ$8, 0)-1))</f>
        <v>7471.5078022277812</v>
      </c>
      <c r="X122" s="67">
        <f ca="1">W122*(1-OFFSET(Mortality_Projection!$D$9,N($A122="Female")*101+Existing_Cohort!$B122+Existing_Cohort!X$4-1,MATCH(X$5, Mortality_Projection!$D$8:$BJ$8, 0)-1))</f>
        <v>7468.8472348985388</v>
      </c>
      <c r="Y122" s="67">
        <f ca="1">X122*(1-OFFSET(Mortality_Projection!$D$9,N($A122="Female")*101+Existing_Cohort!$B122+Existing_Cohort!Y$4-1,MATCH(Y$5, Mortality_Projection!$D$8:$BJ$8, 0)-1))</f>
        <v>7466.0155217587153</v>
      </c>
      <c r="Z122" s="67">
        <f ca="1">Y122*(1-OFFSET(Mortality_Projection!$D$9,N($A122="Female")*101+Existing_Cohort!$B122+Existing_Cohort!Z$4-1,MATCH(Z$5, Mortality_Projection!$D$8:$BJ$8, 0)-1))</f>
        <v>7462.9828301330281</v>
      </c>
      <c r="AA122" s="67">
        <f ca="1">Z122*(1-OFFSET(Mortality_Projection!$D$9,N($A122="Female")*101+Existing_Cohort!$B122+Existing_Cohort!AA$4-1,MATCH(AA$5, Mortality_Projection!$D$8:$BJ$8, 0)-1))</f>
        <v>7459.7204961266225</v>
      </c>
      <c r="AB122" s="67">
        <f ca="1">AA122*(1-OFFSET(Mortality_Projection!$D$9,N($A122="Female")*101+Existing_Cohort!$B122+Existing_Cohort!AB$4-1,MATCH(AB$5, Mortality_Projection!$D$8:$BJ$8, 0)-1))</f>
        <v>7456.1954179253398</v>
      </c>
      <c r="AC122" s="67">
        <f ca="1">AB122*(1-OFFSET(Mortality_Projection!$D$9,N($A122="Female")*101+Existing_Cohort!$B122+Existing_Cohort!AC$4-1,MATCH(AC$5, Mortality_Projection!$D$8:$BJ$8, 0)-1))</f>
        <v>7452.375826663013</v>
      </c>
      <c r="AD122" s="67">
        <f ca="1">AC122*(1-OFFSET(Mortality_Projection!$D$9,N($A122="Female")*101+Existing_Cohort!$B122+Existing_Cohort!AD$4-1,MATCH(AD$5, Mortality_Projection!$D$8:$BJ$8, 0)-1))</f>
        <v>7448.2203589880046</v>
      </c>
      <c r="AE122" s="67">
        <f ca="1">AD122*(1-OFFSET(Mortality_Projection!$D$9,N($A122="Female")*101+Existing_Cohort!$B122+Existing_Cohort!AE$4-1,MATCH(AE$5, Mortality_Projection!$D$8:$BJ$8, 0)-1))</f>
        <v>7443.689345291803</v>
      </c>
      <c r="AF122" s="67">
        <f ca="1">AE122*(1-OFFSET(Mortality_Projection!$D$9,N($A122="Female")*101+Existing_Cohort!$B122+Existing_Cohort!AF$4-1,MATCH(AF$5, Mortality_Projection!$D$8:$BJ$8, 0)-1))</f>
        <v>7438.744787129247</v>
      </c>
      <c r="AG122" s="67">
        <f ca="1">AF122*(1-OFFSET(Mortality_Projection!$D$9,N($A122="Female")*101+Existing_Cohort!$B122+Existing_Cohort!AG$4-1,MATCH(AG$5, Mortality_Projection!$D$8:$BJ$8, 0)-1))</f>
        <v>7433.33982092119</v>
      </c>
      <c r="AH122" s="67">
        <f ca="1">AG122*(1-OFFSET(Mortality_Projection!$D$9,N($A122="Female")*101+Existing_Cohort!$B122+Existing_Cohort!AH$4-1,MATCH(AH$5, Mortality_Projection!$D$8:$BJ$8, 0)-1))</f>
        <v>7427.4348014336492</v>
      </c>
      <c r="AI122" s="67">
        <f ca="1">AH122*(1-OFFSET(Mortality_Projection!$D$9,N($A122="Female")*101+Existing_Cohort!$B122+Existing_Cohort!AI$4-1,MATCH(AI$5, Mortality_Projection!$D$8:$BJ$8, 0)-1))</f>
        <v>7420.9765026205059</v>
      </c>
      <c r="AJ122" s="67">
        <f ca="1">AI122*(1-OFFSET(Mortality_Projection!$D$9,N($A122="Female")*101+Existing_Cohort!$B122+Existing_Cohort!AJ$4-1,MATCH(AJ$5, Mortality_Projection!$D$8:$BJ$8, 0)-1))</f>
        <v>7413.9242067845571</v>
      </c>
      <c r="AK122" s="67">
        <f ca="1">AJ122*(1-OFFSET(Mortality_Projection!$D$9,N($A122="Female")*101+Existing_Cohort!$B122+Existing_Cohort!AK$4-1,MATCH(AK$5, Mortality_Projection!$D$8:$BJ$8, 0)-1))</f>
        <v>7406.2341612127157</v>
      </c>
      <c r="AL122" s="67">
        <f ca="1">AK122*(1-OFFSET(Mortality_Projection!$D$9,N($A122="Female")*101+Existing_Cohort!$B122+Existing_Cohort!AL$4-1,MATCH(AL$5, Mortality_Projection!$D$8:$BJ$8, 0)-1))</f>
        <v>7397.874640554277</v>
      </c>
      <c r="AM122" s="67">
        <f ca="1">AL122*(1-OFFSET(Mortality_Projection!$D$9,N($A122="Female")*101+Existing_Cohort!$B122+Existing_Cohort!AM$4-1,MATCH(AM$5, Mortality_Projection!$D$8:$BJ$8, 0)-1))</f>
        <v>7388.8059076947648</v>
      </c>
      <c r="AN122" s="67">
        <f ca="1">AM122*(1-OFFSET(Mortality_Projection!$D$9,N($A122="Female")*101+Existing_Cohort!$B122+Existing_Cohort!AN$4-1,MATCH(AN$5, Mortality_Projection!$D$8:$BJ$8, 0)-1))</f>
        <v>7378.9951576165622</v>
      </c>
      <c r="AO122" s="67">
        <f ca="1">AN122*(1-OFFSET(Mortality_Projection!$D$9,N($A122="Female")*101+Existing_Cohort!$B122+Existing_Cohort!AO$4-1,MATCH(AO$5, Mortality_Projection!$D$8:$BJ$8, 0)-1))</f>
        <v>7368.4114950739513</v>
      </c>
      <c r="AP122" s="67">
        <f ca="1">AO122*(1-OFFSET(Mortality_Projection!$D$9,N($A122="Female")*101+Existing_Cohort!$B122+Existing_Cohort!AP$4-1,MATCH(AP$5, Mortality_Projection!$D$8:$BJ$8, 0)-1))</f>
        <v>7357.0353071067047</v>
      </c>
      <c r="AQ122" s="67">
        <f ca="1">AP122*(1-OFFSET(Mortality_Projection!$D$9,N($A122="Female")*101+Existing_Cohort!$B122+Existing_Cohort!AQ$4-1,MATCH(AQ$5, Mortality_Projection!$D$8:$BJ$8, 0)-1))</f>
        <v>7344.8345843965917</v>
      </c>
      <c r="AR122" s="67">
        <f ca="1">AQ122*(1-OFFSET(Mortality_Projection!$D$9,N($A122="Female")*101+Existing_Cohort!$B122+Existing_Cohort!AR$4-1,MATCH(AR$5, Mortality_Projection!$D$8:$BJ$8, 0)-1))</f>
        <v>7331.7930884528741</v>
      </c>
      <c r="AS122" s="67">
        <f ca="1">AR122*(1-OFFSET(Mortality_Projection!$D$9,N($A122="Female")*101+Existing_Cohort!$B122+Existing_Cohort!AS$4-1,MATCH(AS$5, Mortality_Projection!$D$8:$BJ$8, 0)-1))</f>
        <v>7317.8780099161804</v>
      </c>
      <c r="AT122" s="67">
        <f ca="1">AS122*(1-OFFSET(Mortality_Projection!$D$9,N($A122="Female")*101+Existing_Cohort!$B122+Existing_Cohort!AT$4-1,MATCH(AT$5, Mortality_Projection!$D$8:$BJ$8, 0)-1))</f>
        <v>7303.0053523752413</v>
      </c>
      <c r="AU122" s="67">
        <f ca="1">AT122*(1-OFFSET(Mortality_Projection!$D$9,N($A122="Female")*101+Existing_Cohort!$B122+Existing_Cohort!AU$4-1,MATCH(AU$5, Mortality_Projection!$D$8:$BJ$8, 0)-1))</f>
        <v>7287.0341374422123</v>
      </c>
      <c r="AV122" s="67">
        <f ca="1">AU122*(1-OFFSET(Mortality_Projection!$D$9,N($A122="Female")*101+Existing_Cohort!$B122+Existing_Cohort!AV$4-1,MATCH(AV$5, Mortality_Projection!$D$8:$BJ$8, 0)-1))</f>
        <v>7269.7569114510961</v>
      </c>
      <c r="AW122" s="67">
        <f ca="1">AV122*(1-OFFSET(Mortality_Projection!$D$9,N($A122="Female")*101+Existing_Cohort!$B122+Existing_Cohort!AW$4-1,MATCH(AW$5, Mortality_Projection!$D$8:$BJ$8, 0)-1))</f>
        <v>7250.9083067777683</v>
      </c>
      <c r="AX122" s="67">
        <f ca="1">AW122*(1-OFFSET(Mortality_Projection!$D$9,N($A122="Female")*101+Existing_Cohort!$B122+Existing_Cohort!AX$4-1,MATCH(AX$5, Mortality_Projection!$D$8:$BJ$8, 0)-1))</f>
        <v>7230.1818096531442</v>
      </c>
      <c r="AY122" s="67">
        <f ca="1">AX122*(1-OFFSET(Mortality_Projection!$D$9,N($A122="Female")*101+Existing_Cohort!$B122+Existing_Cohort!AY$4-1,MATCH(AY$5, Mortality_Projection!$D$8:$BJ$8, 0)-1))</f>
        <v>7207.2374393448681</v>
      </c>
      <c r="AZ122" s="67">
        <f ca="1">AY122*(1-OFFSET(Mortality_Projection!$D$9,N($A122="Female")*101+Existing_Cohort!$B122+Existing_Cohort!AZ$4-1,MATCH(AZ$5, Mortality_Projection!$D$8:$BJ$8, 0)-1))</f>
        <v>7181.7052102167754</v>
      </c>
      <c r="BA122" s="179">
        <f ca="1">AZ122*(1-OFFSET(Mortality_Projection!$D$9,N($A122="Female")*101+Existing_Cohort!$B122+Existing_Cohort!BA$4-1,MATCH(BA$5, Mortality_Projection!$D$8:$BJ$8, 0)-1))</f>
        <v>7153.1968777251113</v>
      </c>
      <c r="BC122" s="67">
        <f t="shared" ca="1" si="24"/>
        <v>1.6409002311493168</v>
      </c>
    </row>
    <row r="123" spans="1:55" x14ac:dyDescent="0.35">
      <c r="A123" s="159" t="s">
        <v>32</v>
      </c>
      <c r="B123">
        <f t="shared" si="26"/>
        <v>16</v>
      </c>
      <c r="C123" s="67">
        <f ca="1">OFFSET(HIST_CHN_Population_Females!$L$17,MATCH(Input!$D$4,HIST_CHN_Population_Females!$K$18:$K$89,0), $B22)</f>
        <v>7388.7134999999998</v>
      </c>
      <c r="D123" s="67">
        <f ca="1">C123*(1-OFFSET(Mortality_Projection!$D$9,N($A123="Female")*101+Existing_Cohort!$B123+Existing_Cohort!D$4-1,MATCH(D$5, Mortality_Projection!$D$8:$BJ$8, 0)-1))</f>
        <v>7387.0044240690286</v>
      </c>
      <c r="E123" s="67">
        <f ca="1">D123*(1-OFFSET(Mortality_Projection!$D$9,N($A123="Female")*101+Existing_Cohort!$B123+Existing_Cohort!E$4-1,MATCH(E$5, Mortality_Projection!$D$8:$BJ$8, 0)-1))</f>
        <v>7385.2359944068839</v>
      </c>
      <c r="F123" s="67">
        <f ca="1">E123*(1-OFFSET(Mortality_Projection!$D$9,N($A123="Female")*101+Existing_Cohort!$B123+Existing_Cohort!F$4-1,MATCH(F$5, Mortality_Projection!$D$8:$BJ$8, 0)-1))</f>
        <v>7383.4169865325794</v>
      </c>
      <c r="G123" s="67">
        <f ca="1">F123*(1-OFFSET(Mortality_Projection!$D$9,N($A123="Female")*101+Existing_Cohort!$B123+Existing_Cohort!G$4-1,MATCH(G$5, Mortality_Projection!$D$8:$BJ$8, 0)-1))</f>
        <v>7381.5699929678131</v>
      </c>
      <c r="H123" s="67">
        <f ca="1">G123*(1-OFFSET(Mortality_Projection!$D$9,N($A123="Female")*101+Existing_Cohort!$B123+Existing_Cohort!H$4-1,MATCH(H$5, Mortality_Projection!$D$8:$BJ$8, 0)-1))</f>
        <v>7379.6959290874838</v>
      </c>
      <c r="I123" s="67">
        <f ca="1">H123*(1-OFFSET(Mortality_Projection!$D$9,N($A123="Female")*101+Existing_Cohort!$B123+Existing_Cohort!I$4-1,MATCH(I$5, Mortality_Projection!$D$8:$BJ$8, 0)-1))</f>
        <v>7377.8094626961292</v>
      </c>
      <c r="J123" s="67">
        <f ca="1">I123*(1-OFFSET(Mortality_Projection!$D$9,N($A123="Female")*101+Existing_Cohort!$B123+Existing_Cohort!J$4-1,MATCH(J$5, Mortality_Projection!$D$8:$BJ$8, 0)-1))</f>
        <v>7375.9111473707044</v>
      </c>
      <c r="K123" s="67">
        <f ca="1">J123*(1-OFFSET(Mortality_Projection!$D$9,N($A123="Female")*101+Existing_Cohort!$B123+Existing_Cohort!K$4-1,MATCH(K$5, Mortality_Projection!$D$8:$BJ$8, 0)-1))</f>
        <v>7374.001525386946</v>
      </c>
      <c r="L123" s="67">
        <f ca="1">K123*(1-OFFSET(Mortality_Projection!$D$9,N($A123="Female")*101+Existing_Cohort!$B123+Existing_Cohort!L$4-1,MATCH(L$5, Mortality_Projection!$D$8:$BJ$8, 0)-1))</f>
        <v>7372.0811279011623</v>
      </c>
      <c r="M123" s="67">
        <f ca="1">L123*(1-OFFSET(Mortality_Projection!$D$9,N($A123="Female")*101+Existing_Cohort!$B123+Existing_Cohort!M$4-1,MATCH(M$5, Mortality_Projection!$D$8:$BJ$8, 0)-1))</f>
        <v>7370.1504751297553</v>
      </c>
      <c r="N123" s="67">
        <f ca="1">M123*(1-OFFSET(Mortality_Projection!$D$9,N($A123="Female")*101+Existing_Cohort!$B123+Existing_Cohort!N$4-1,MATCH(N$5, Mortality_Projection!$D$8:$BJ$8, 0)-1))</f>
        <v>7368.2035868990661</v>
      </c>
      <c r="O123" s="67">
        <f ca="1">N123*(1-OFFSET(Mortality_Projection!$D$9,N($A123="Female")*101+Existing_Cohort!$B123+Existing_Cohort!O$4-1,MATCH(O$5, Mortality_Projection!$D$8:$BJ$8, 0)-1))</f>
        <v>7366.2347031408826</v>
      </c>
      <c r="P123" s="67">
        <f ca="1">O123*(1-OFFSET(Mortality_Projection!$D$9,N($A123="Female")*101+Existing_Cohort!$B123+Existing_Cohort!P$4-1,MATCH(P$5, Mortality_Projection!$D$8:$BJ$8, 0)-1))</f>
        <v>7364.2319409116208</v>
      </c>
      <c r="Q123" s="67">
        <f ca="1">P123*(1-OFFSET(Mortality_Projection!$D$9,N($A123="Female")*101+Existing_Cohort!$B123+Existing_Cohort!Q$4-1,MATCH(Q$5, Mortality_Projection!$D$8:$BJ$8, 0)-1))</f>
        <v>7362.1838527740338</v>
      </c>
      <c r="R123" s="67">
        <f ca="1">Q123*(1-OFFSET(Mortality_Projection!$D$9,N($A123="Female")*101+Existing_Cohort!$B123+Existing_Cohort!R$4-1,MATCH(R$5, Mortality_Projection!$D$8:$BJ$8, 0)-1))</f>
        <v>7360.0794169778083</v>
      </c>
      <c r="S123" s="67">
        <f ca="1">R123*(1-OFFSET(Mortality_Projection!$D$9,N($A123="Female")*101+Existing_Cohort!$B123+Existing_Cohort!S$4-1,MATCH(S$5, Mortality_Projection!$D$8:$BJ$8, 0)-1))</f>
        <v>7357.9019113964014</v>
      </c>
      <c r="T123" s="67">
        <f ca="1">S123*(1-OFFSET(Mortality_Projection!$D$9,N($A123="Female")*101+Existing_Cohort!$B123+Existing_Cohort!T$4-1,MATCH(T$5, Mortality_Projection!$D$8:$BJ$8, 0)-1))</f>
        <v>7355.6412836788832</v>
      </c>
      <c r="U123" s="67">
        <f ca="1">T123*(1-OFFSET(Mortality_Projection!$D$9,N($A123="Female")*101+Existing_Cohort!$B123+Existing_Cohort!U$4-1,MATCH(U$5, Mortality_Projection!$D$8:$BJ$8, 0)-1))</f>
        <v>7353.2699581648185</v>
      </c>
      <c r="V123" s="67">
        <f ca="1">U123*(1-OFFSET(Mortality_Projection!$D$9,N($A123="Female")*101+Existing_Cohort!$B123+Existing_Cohort!V$4-1,MATCH(V$5, Mortality_Projection!$D$8:$BJ$8, 0)-1))</f>
        <v>7350.7731931108137</v>
      </c>
      <c r="W123" s="67">
        <f ca="1">V123*(1-OFFSET(Mortality_Projection!$D$9,N($A123="Female")*101+Existing_Cohort!$B123+Existing_Cohort!W$4-1,MATCH(W$5, Mortality_Projection!$D$8:$BJ$8, 0)-1))</f>
        <v>7348.1251664781848</v>
      </c>
      <c r="X123" s="67">
        <f ca="1">W123*(1-OFFSET(Mortality_Projection!$D$9,N($A123="Female")*101+Existing_Cohort!$B123+Existing_Cohort!X$4-1,MATCH(X$5, Mortality_Projection!$D$8:$BJ$8, 0)-1))</f>
        <v>7345.3068124178917</v>
      </c>
      <c r="Y123" s="67">
        <f ca="1">X123*(1-OFFSET(Mortality_Projection!$D$9,N($A123="Female")*101+Existing_Cohort!$B123+Existing_Cohort!Y$4-1,MATCH(Y$5, Mortality_Projection!$D$8:$BJ$8, 0)-1))</f>
        <v>7342.2884413398224</v>
      </c>
      <c r="Z123" s="67">
        <f ca="1">Y123*(1-OFFSET(Mortality_Projection!$D$9,N($A123="Female")*101+Existing_Cohort!$B123+Existing_Cohort!Z$4-1,MATCH(Z$5, Mortality_Projection!$D$8:$BJ$8, 0)-1))</f>
        <v>7339.0415276158656</v>
      </c>
      <c r="AA123" s="67">
        <f ca="1">Z123*(1-OFFSET(Mortality_Projection!$D$9,N($A123="Female")*101+Existing_Cohort!$B123+Existing_Cohort!AA$4-1,MATCH(AA$5, Mortality_Projection!$D$8:$BJ$8, 0)-1))</f>
        <v>7335.5331294767911</v>
      </c>
      <c r="AB123" s="67">
        <f ca="1">AA123*(1-OFFSET(Mortality_Projection!$D$9,N($A123="Female")*101+Existing_Cohort!$B123+Existing_Cohort!AB$4-1,MATCH(AB$5, Mortality_Projection!$D$8:$BJ$8, 0)-1))</f>
        <v>7331.7316327705175</v>
      </c>
      <c r="AC123" s="67">
        <f ca="1">AB123*(1-OFFSET(Mortality_Projection!$D$9,N($A123="Female")*101+Existing_Cohort!$B123+Existing_Cohort!AC$4-1,MATCH(AC$5, Mortality_Projection!$D$8:$BJ$8, 0)-1))</f>
        <v>7327.5958754598996</v>
      </c>
      <c r="AD123" s="67">
        <f ca="1">AC123*(1-OFFSET(Mortality_Projection!$D$9,N($A123="Female")*101+Existing_Cohort!$B123+Existing_Cohort!AD$4-1,MATCH(AD$5, Mortality_Projection!$D$8:$BJ$8, 0)-1))</f>
        <v>7323.0863827012972</v>
      </c>
      <c r="AE123" s="67">
        <f ca="1">AD123*(1-OFFSET(Mortality_Projection!$D$9,N($A123="Female")*101+Existing_Cohort!$B123+Existing_Cohort!AE$4-1,MATCH(AE$5, Mortality_Projection!$D$8:$BJ$8, 0)-1))</f>
        <v>7318.1653445356587</v>
      </c>
      <c r="AF123" s="67">
        <f ca="1">AE123*(1-OFFSET(Mortality_Projection!$D$9,N($A123="Female")*101+Existing_Cohort!$B123+Existing_Cohort!AF$4-1,MATCH(AF$5, Mortality_Projection!$D$8:$BJ$8, 0)-1))</f>
        <v>7312.7861299655669</v>
      </c>
      <c r="AG123" s="67">
        <f ca="1">AF123*(1-OFFSET(Mortality_Projection!$D$9,N($A123="Female")*101+Existing_Cohort!$B123+Existing_Cohort!AG$4-1,MATCH(AG$5, Mortality_Projection!$D$8:$BJ$8, 0)-1))</f>
        <v>7306.9092943037567</v>
      </c>
      <c r="AH123" s="67">
        <f ca="1">AG123*(1-OFFSET(Mortality_Projection!$D$9,N($A123="Female")*101+Existing_Cohort!$B123+Existing_Cohort!AH$4-1,MATCH(AH$5, Mortality_Projection!$D$8:$BJ$8, 0)-1))</f>
        <v>7300.4818794895073</v>
      </c>
      <c r="AI123" s="67">
        <f ca="1">AH123*(1-OFFSET(Mortality_Projection!$D$9,N($A123="Female")*101+Existing_Cohort!$B123+Existing_Cohort!AI$4-1,MATCH(AI$5, Mortality_Projection!$D$8:$BJ$8, 0)-1))</f>
        <v>7293.4633792445775</v>
      </c>
      <c r="AJ123" s="67">
        <f ca="1">AI123*(1-OFFSET(Mortality_Projection!$D$9,N($A123="Female")*101+Existing_Cohort!$B123+Existing_Cohort!AJ$4-1,MATCH(AJ$5, Mortality_Projection!$D$8:$BJ$8, 0)-1))</f>
        <v>7285.8102701427142</v>
      </c>
      <c r="AK123" s="67">
        <f ca="1">AJ123*(1-OFFSET(Mortality_Projection!$D$9,N($A123="Female")*101+Existing_Cohort!$B123+Existing_Cohort!AK$4-1,MATCH(AK$5, Mortality_Projection!$D$8:$BJ$8, 0)-1))</f>
        <v>7277.4910020405832</v>
      </c>
      <c r="AL123" s="67">
        <f ca="1">AK123*(1-OFFSET(Mortality_Projection!$D$9,N($A123="Female")*101+Existing_Cohort!$B123+Existing_Cohort!AL$4-1,MATCH(AL$5, Mortality_Projection!$D$8:$BJ$8, 0)-1))</f>
        <v>7268.4660553624008</v>
      </c>
      <c r="AM123" s="67">
        <f ca="1">AL123*(1-OFFSET(Mortality_Projection!$D$9,N($A123="Female")*101+Existing_Cohort!$B123+Existing_Cohort!AM$4-1,MATCH(AM$5, Mortality_Projection!$D$8:$BJ$8, 0)-1))</f>
        <v>7258.7028135259943</v>
      </c>
      <c r="AN123" s="67">
        <f ca="1">AM123*(1-OFFSET(Mortality_Projection!$D$9,N($A123="Female")*101+Existing_Cohort!$B123+Existing_Cohort!AN$4-1,MATCH(AN$5, Mortality_Projection!$D$8:$BJ$8, 0)-1))</f>
        <v>7248.1705649412734</v>
      </c>
      <c r="AO123" s="67">
        <f ca="1">AN123*(1-OFFSET(Mortality_Projection!$D$9,N($A123="Female")*101+Existing_Cohort!$B123+Existing_Cohort!AO$4-1,MATCH(AO$5, Mortality_Projection!$D$8:$BJ$8, 0)-1))</f>
        <v>7236.8498300856136</v>
      </c>
      <c r="AP123" s="67">
        <f ca="1">AO123*(1-OFFSET(Mortality_Projection!$D$9,N($A123="Female")*101+Existing_Cohort!$B123+Existing_Cohort!AP$4-1,MATCH(AP$5, Mortality_Projection!$D$8:$BJ$8, 0)-1))</f>
        <v>7224.7087980862452</v>
      </c>
      <c r="AQ123" s="67">
        <f ca="1">AP123*(1-OFFSET(Mortality_Projection!$D$9,N($A123="Female")*101+Existing_Cohort!$B123+Existing_Cohort!AQ$4-1,MATCH(AQ$5, Mortality_Projection!$D$8:$BJ$8, 0)-1))</f>
        <v>7211.7313570419001</v>
      </c>
      <c r="AR123" s="67">
        <f ca="1">AQ123*(1-OFFSET(Mortality_Projection!$D$9,N($A123="Female")*101+Existing_Cohort!$B123+Existing_Cohort!AR$4-1,MATCH(AR$5, Mortality_Projection!$D$8:$BJ$8, 0)-1))</f>
        <v>7197.884910652414</v>
      </c>
      <c r="AS123" s="67">
        <f ca="1">AR123*(1-OFFSET(Mortality_Projection!$D$9,N($A123="Female")*101+Existing_Cohort!$B123+Existing_Cohort!AS$4-1,MATCH(AS$5, Mortality_Projection!$D$8:$BJ$8, 0)-1))</f>
        <v>7183.0859356315077</v>
      </c>
      <c r="AT123" s="67">
        <f ca="1">AS123*(1-OFFSET(Mortality_Projection!$D$9,N($A123="Female")*101+Existing_Cohort!$B123+Existing_Cohort!AT$4-1,MATCH(AT$5, Mortality_Projection!$D$8:$BJ$8, 0)-1))</f>
        <v>7167.1942222420366</v>
      </c>
      <c r="AU123" s="67">
        <f ca="1">AT123*(1-OFFSET(Mortality_Projection!$D$9,N($A123="Female")*101+Existing_Cohort!$B123+Existing_Cohort!AU$4-1,MATCH(AU$5, Mortality_Projection!$D$8:$BJ$8, 0)-1))</f>
        <v>7150.0034372028013</v>
      </c>
      <c r="AV123" s="67">
        <f ca="1">AU123*(1-OFFSET(Mortality_Projection!$D$9,N($A123="Female")*101+Existing_Cohort!$B123+Existing_Cohort!AV$4-1,MATCH(AV$5, Mortality_Projection!$D$8:$BJ$8, 0)-1))</f>
        <v>7131.2496538936175</v>
      </c>
      <c r="AW123" s="67">
        <f ca="1">AV123*(1-OFFSET(Mortality_Projection!$D$9,N($A123="Female")*101+Existing_Cohort!$B123+Existing_Cohort!AW$4-1,MATCH(AW$5, Mortality_Projection!$D$8:$BJ$8, 0)-1))</f>
        <v>7110.6280488694474</v>
      </c>
      <c r="AX123" s="67">
        <f ca="1">AW123*(1-OFFSET(Mortality_Projection!$D$9,N($A123="Female")*101+Existing_Cohort!$B123+Existing_Cohort!AX$4-1,MATCH(AX$5, Mortality_Projection!$D$8:$BJ$8, 0)-1))</f>
        <v>7087.8005561405325</v>
      </c>
      <c r="AY123" s="67">
        <f ca="1">AX123*(1-OFFSET(Mortality_Projection!$D$9,N($A123="Female")*101+Existing_Cohort!$B123+Existing_Cohort!AY$4-1,MATCH(AY$5, Mortality_Projection!$D$8:$BJ$8, 0)-1))</f>
        <v>7062.3993278312673</v>
      </c>
      <c r="AZ123" s="67">
        <f ca="1">AY123*(1-OFFSET(Mortality_Projection!$D$9,N($A123="Female")*101+Existing_Cohort!$B123+Existing_Cohort!AZ$4-1,MATCH(AZ$5, Mortality_Projection!$D$8:$BJ$8, 0)-1))</f>
        <v>7034.0384390160134</v>
      </c>
      <c r="BA123" s="179">
        <f ca="1">AZ123*(1-OFFSET(Mortality_Projection!$D$9,N($A123="Female")*101+Existing_Cohort!$B123+Existing_Cohort!BA$4-1,MATCH(BA$5, Mortality_Projection!$D$8:$BJ$8, 0)-1))</f>
        <v>7002.301541590462</v>
      </c>
      <c r="BC123" s="67">
        <f t="shared" ca="1" si="24"/>
        <v>1.7090759309712666</v>
      </c>
    </row>
    <row r="124" spans="1:55" x14ac:dyDescent="0.35">
      <c r="A124" s="159" t="s">
        <v>32</v>
      </c>
      <c r="B124">
        <f t="shared" si="26"/>
        <v>17</v>
      </c>
      <c r="C124" s="67">
        <f ca="1">OFFSET(HIST_CHN_Population_Females!$L$17,MATCH(Input!$D$4,HIST_CHN_Population_Females!$K$18:$K$89,0), $B23)</f>
        <v>7265.15</v>
      </c>
      <c r="D124" s="67">
        <f ca="1">C124*(1-OFFSET(Mortality_Projection!$D$9,N($A124="Female")*101+Existing_Cohort!$B124+Existing_Cohort!D$4-1,MATCH(D$5, Mortality_Projection!$D$8:$BJ$8, 0)-1))</f>
        <v>7263.3905078101252</v>
      </c>
      <c r="E124" s="67">
        <f ca="1">D124*(1-OFFSET(Mortality_Projection!$D$9,N($A124="Female")*101+Existing_Cohort!$B124+Existing_Cohort!E$4-1,MATCH(E$5, Mortality_Projection!$D$8:$BJ$8, 0)-1))</f>
        <v>7261.580698067196</v>
      </c>
      <c r="F124" s="67">
        <f ca="1">E124*(1-OFFSET(Mortality_Projection!$D$9,N($A124="Female")*101+Existing_Cohort!$B124+Existing_Cohort!F$4-1,MATCH(F$5, Mortality_Projection!$D$8:$BJ$8, 0)-1))</f>
        <v>7259.7430494153277</v>
      </c>
      <c r="G124" s="67">
        <f ca="1">F124*(1-OFFSET(Mortality_Projection!$D$9,N($A124="Female")*101+Existing_Cohort!$B124+Existing_Cohort!G$4-1,MATCH(G$5, Mortality_Projection!$D$8:$BJ$8, 0)-1))</f>
        <v>7257.878472838619</v>
      </c>
      <c r="H124" s="67">
        <f ca="1">G124*(1-OFFSET(Mortality_Projection!$D$9,N($A124="Female")*101+Existing_Cohort!$B124+Existing_Cohort!H$4-1,MATCH(H$5, Mortality_Projection!$D$8:$BJ$8, 0)-1))</f>
        <v>7256.0015620827717</v>
      </c>
      <c r="I124" s="67">
        <f ca="1">H124*(1-OFFSET(Mortality_Projection!$D$9,N($A124="Female")*101+Existing_Cohort!$B124+Existing_Cohort!I$4-1,MATCH(I$5, Mortality_Projection!$D$8:$BJ$8, 0)-1))</f>
        <v>7254.1128680303063</v>
      </c>
      <c r="J124" s="67">
        <f ca="1">I124*(1-OFFSET(Mortality_Projection!$D$9,N($A124="Female")*101+Existing_Cohort!$B124+Existing_Cohort!J$4-1,MATCH(J$5, Mortality_Projection!$D$8:$BJ$8, 0)-1))</f>
        <v>7252.2129303140109</v>
      </c>
      <c r="K124" s="67">
        <f ca="1">J124*(1-OFFSET(Mortality_Projection!$D$9,N($A124="Female")*101+Existing_Cohort!$B124+Existing_Cohort!K$4-1,MATCH(K$5, Mortality_Projection!$D$8:$BJ$8, 0)-1))</f>
        <v>7250.3022774978672</v>
      </c>
      <c r="L124" s="67">
        <f ca="1">K124*(1-OFFSET(Mortality_Projection!$D$9,N($A124="Female")*101+Existing_Cohort!$B124+Existing_Cohort!L$4-1,MATCH(L$5, Mortality_Projection!$D$8:$BJ$8, 0)-1))</f>
        <v>7248.3814272557402</v>
      </c>
      <c r="M124" s="67">
        <f ca="1">L124*(1-OFFSET(Mortality_Projection!$D$9,N($A124="Female")*101+Existing_Cohort!$B124+Existing_Cohort!M$4-1,MATCH(M$5, Mortality_Projection!$D$8:$BJ$8, 0)-1))</f>
        <v>7246.4444298899343</v>
      </c>
      <c r="N124" s="67">
        <f ca="1">M124*(1-OFFSET(Mortality_Projection!$D$9,N($A124="Female")*101+Existing_Cohort!$B124+Existing_Cohort!N$4-1,MATCH(N$5, Mortality_Projection!$D$8:$BJ$8, 0)-1))</f>
        <v>7244.4855547630696</v>
      </c>
      <c r="O124" s="67">
        <f ca="1">N124*(1-OFFSET(Mortality_Projection!$D$9,N($A124="Female")*101+Existing_Cohort!$B124+Existing_Cohort!O$4-1,MATCH(O$5, Mortality_Projection!$D$8:$BJ$8, 0)-1))</f>
        <v>7242.4929795790822</v>
      </c>
      <c r="P124" s="67">
        <f ca="1">O124*(1-OFFSET(Mortality_Projection!$D$9,N($A124="Female")*101+Existing_Cohort!$B124+Existing_Cohort!P$4-1,MATCH(P$5, Mortality_Projection!$D$8:$BJ$8, 0)-1))</f>
        <v>7240.455315483885</v>
      </c>
      <c r="Q124" s="67">
        <f ca="1">P124*(1-OFFSET(Mortality_Projection!$D$9,N($A124="Female")*101+Existing_Cohort!$B124+Existing_Cohort!Q$4-1,MATCH(Q$5, Mortality_Projection!$D$8:$BJ$8, 0)-1))</f>
        <v>7238.3615972957969</v>
      </c>
      <c r="R124" s="67">
        <f ca="1">Q124*(1-OFFSET(Mortality_Projection!$D$9,N($A124="Female")*101+Existing_Cohort!$B124+Existing_Cohort!R$4-1,MATCH(R$5, Mortality_Projection!$D$8:$BJ$8, 0)-1))</f>
        <v>7236.1951886634679</v>
      </c>
      <c r="S124" s="67">
        <f ca="1">R124*(1-OFFSET(Mortality_Projection!$D$9,N($A124="Female")*101+Existing_Cohort!$B124+Existing_Cohort!S$4-1,MATCH(S$5, Mortality_Projection!$D$8:$BJ$8, 0)-1))</f>
        <v>7233.9460892434508</v>
      </c>
      <c r="T124" s="67">
        <f ca="1">S124*(1-OFFSET(Mortality_Projection!$D$9,N($A124="Female")*101+Existing_Cohort!$B124+Existing_Cohort!T$4-1,MATCH(T$5, Mortality_Projection!$D$8:$BJ$8, 0)-1))</f>
        <v>7231.586864976689</v>
      </c>
      <c r="U124" s="67">
        <f ca="1">T124*(1-OFFSET(Mortality_Projection!$D$9,N($A124="Female")*101+Existing_Cohort!$B124+Existing_Cohort!U$4-1,MATCH(U$5, Mortality_Projection!$D$8:$BJ$8, 0)-1))</f>
        <v>7229.1028506270923</v>
      </c>
      <c r="V124" s="67">
        <f ca="1">U124*(1-OFFSET(Mortality_Projection!$D$9,N($A124="Female")*101+Existing_Cohort!$B124+Existing_Cohort!V$4-1,MATCH(V$5, Mortality_Projection!$D$8:$BJ$8, 0)-1))</f>
        <v>7226.4683575854424</v>
      </c>
      <c r="W124" s="67">
        <f ca="1">V124*(1-OFFSET(Mortality_Projection!$D$9,N($A124="Female")*101+Existing_Cohort!$B124+Existing_Cohort!W$4-1,MATCH(W$5, Mortality_Projection!$D$8:$BJ$8, 0)-1))</f>
        <v>7223.6644193845723</v>
      </c>
      <c r="X124" s="67">
        <f ca="1">W124*(1-OFFSET(Mortality_Projection!$D$9,N($A124="Female")*101+Existing_Cohort!$B124+Existing_Cohort!X$4-1,MATCH(X$5, Mortality_Projection!$D$8:$BJ$8, 0)-1))</f>
        <v>7220.6615006559914</v>
      </c>
      <c r="Y124" s="67">
        <f ca="1">X124*(1-OFFSET(Mortality_Projection!$D$9,N($A124="Female")*101+Existing_Cohort!$B124+Existing_Cohort!Y$4-1,MATCH(Y$5, Mortality_Projection!$D$8:$BJ$8, 0)-1))</f>
        <v>7217.4312247394919</v>
      </c>
      <c r="Z124" s="67">
        <f ca="1">Y124*(1-OFFSET(Mortality_Projection!$D$9,N($A124="Female")*101+Existing_Cohort!$B124+Existing_Cohort!Z$4-1,MATCH(Z$5, Mortality_Projection!$D$8:$BJ$8, 0)-1))</f>
        <v>7213.9408222692</v>
      </c>
      <c r="AA124" s="67">
        <f ca="1">Z124*(1-OFFSET(Mortality_Projection!$D$9,N($A124="Female")*101+Existing_Cohort!$B124+Existing_Cohort!AA$4-1,MATCH(AA$5, Mortality_Projection!$D$8:$BJ$8, 0)-1))</f>
        <v>7210.1588456692953</v>
      </c>
      <c r="AB124" s="67">
        <f ca="1">AA124*(1-OFFSET(Mortality_Projection!$D$9,N($A124="Female")*101+Existing_Cohort!$B124+Existing_Cohort!AB$4-1,MATCH(AB$5, Mortality_Projection!$D$8:$BJ$8, 0)-1))</f>
        <v>7206.0443496615599</v>
      </c>
      <c r="AC124" s="67">
        <f ca="1">AB124*(1-OFFSET(Mortality_Projection!$D$9,N($A124="Female")*101+Existing_Cohort!$B124+Existing_Cohort!AC$4-1,MATCH(AC$5, Mortality_Projection!$D$8:$BJ$8, 0)-1))</f>
        <v>7201.5580689813078</v>
      </c>
      <c r="AD124" s="67">
        <f ca="1">AC124*(1-OFFSET(Mortality_Projection!$D$9,N($A124="Female")*101+Existing_Cohort!$B124+Existing_Cohort!AD$4-1,MATCH(AD$5, Mortality_Projection!$D$8:$BJ$8, 0)-1))</f>
        <v>7196.6623963478996</v>
      </c>
      <c r="AE124" s="67">
        <f ca="1">AD124*(1-OFFSET(Mortality_Projection!$D$9,N($A124="Female")*101+Existing_Cohort!$B124+Existing_Cohort!AE$4-1,MATCH(AE$5, Mortality_Projection!$D$8:$BJ$8, 0)-1))</f>
        <v>7191.3109508490452</v>
      </c>
      <c r="AF124" s="67">
        <f ca="1">AE124*(1-OFFSET(Mortality_Projection!$D$9,N($A124="Female")*101+Existing_Cohort!$B124+Existing_Cohort!AF$4-1,MATCH(AF$5, Mortality_Projection!$D$8:$BJ$8, 0)-1))</f>
        <v>7185.4645031559667</v>
      </c>
      <c r="AG124" s="67">
        <f ca="1">AF124*(1-OFFSET(Mortality_Projection!$D$9,N($A124="Female")*101+Existing_Cohort!$B124+Existing_Cohort!AG$4-1,MATCH(AG$5, Mortality_Projection!$D$8:$BJ$8, 0)-1))</f>
        <v>7179.0703830772163</v>
      </c>
      <c r="AH124" s="67">
        <f ca="1">AG124*(1-OFFSET(Mortality_Projection!$D$9,N($A124="Female")*101+Existing_Cohort!$B124+Existing_Cohort!AH$4-1,MATCH(AH$5, Mortality_Projection!$D$8:$BJ$8, 0)-1))</f>
        <v>7172.088310971757</v>
      </c>
      <c r="AI124" s="67">
        <f ca="1">AH124*(1-OFFSET(Mortality_Projection!$D$9,N($A124="Female")*101+Existing_Cohort!$B124+Existing_Cohort!AI$4-1,MATCH(AI$5, Mortality_Projection!$D$8:$BJ$8, 0)-1))</f>
        <v>7164.4750090546668</v>
      </c>
      <c r="AJ124" s="67">
        <f ca="1">AI124*(1-OFFSET(Mortality_Projection!$D$9,N($A124="Female")*101+Existing_Cohort!$B124+Existing_Cohort!AJ$4-1,MATCH(AJ$5, Mortality_Projection!$D$8:$BJ$8, 0)-1))</f>
        <v>7156.1991142581164</v>
      </c>
      <c r="AK124" s="67">
        <f ca="1">AJ124*(1-OFFSET(Mortality_Projection!$D$9,N($A124="Female")*101+Existing_Cohort!$B124+Existing_Cohort!AK$4-1,MATCH(AK$5, Mortality_Projection!$D$8:$BJ$8, 0)-1))</f>
        <v>7147.2213394073042</v>
      </c>
      <c r="AL124" s="67">
        <f ca="1">AK124*(1-OFFSET(Mortality_Projection!$D$9,N($A124="Female")*101+Existing_Cohort!$B124+Existing_Cohort!AL$4-1,MATCH(AL$5, Mortality_Projection!$D$8:$BJ$8, 0)-1))</f>
        <v>7137.5092686333792</v>
      </c>
      <c r="AM124" s="67">
        <f ca="1">AL124*(1-OFFSET(Mortality_Projection!$D$9,N($A124="Female")*101+Existing_Cohort!$B124+Existing_Cohort!AM$4-1,MATCH(AM$5, Mortality_Projection!$D$8:$BJ$8, 0)-1))</f>
        <v>7127.0323855699426</v>
      </c>
      <c r="AN124" s="67">
        <f ca="1">AM124*(1-OFFSET(Mortality_Projection!$D$9,N($A124="Female")*101+Existing_Cohort!$B124+Existing_Cohort!AN$4-1,MATCH(AN$5, Mortality_Projection!$D$8:$BJ$8, 0)-1))</f>
        <v>7115.7713514904453</v>
      </c>
      <c r="AO124" s="67">
        <f ca="1">AN124*(1-OFFSET(Mortality_Projection!$D$9,N($A124="Female")*101+Existing_Cohort!$B124+Existing_Cohort!AO$4-1,MATCH(AO$5, Mortality_Projection!$D$8:$BJ$8, 0)-1))</f>
        <v>7103.6945659568182</v>
      </c>
      <c r="AP124" s="67">
        <f ca="1">AO124*(1-OFFSET(Mortality_Projection!$D$9,N($A124="Female")*101+Existing_Cohort!$B124+Existing_Cohort!AP$4-1,MATCH(AP$5, Mortality_Projection!$D$8:$BJ$8, 0)-1))</f>
        <v>7090.7860497599258</v>
      </c>
      <c r="AQ124" s="67">
        <f ca="1">AP124*(1-OFFSET(Mortality_Projection!$D$9,N($A124="Female")*101+Existing_Cohort!$B124+Existing_Cohort!AQ$4-1,MATCH(AQ$5, Mortality_Projection!$D$8:$BJ$8, 0)-1))</f>
        <v>7077.0134319505905</v>
      </c>
      <c r="AR124" s="67">
        <f ca="1">AQ124*(1-OFFSET(Mortality_Projection!$D$9,N($A124="Female")*101+Existing_Cohort!$B124+Existing_Cohort!AR$4-1,MATCH(AR$5, Mortality_Projection!$D$8:$BJ$8, 0)-1))</f>
        <v>7062.2936937772211</v>
      </c>
      <c r="AS124" s="67">
        <f ca="1">AR124*(1-OFFSET(Mortality_Projection!$D$9,N($A124="Female")*101+Existing_Cohort!$B124+Existing_Cohort!AS$4-1,MATCH(AS$5, Mortality_Projection!$D$8:$BJ$8, 0)-1))</f>
        <v>7046.4874468498992</v>
      </c>
      <c r="AT124" s="67">
        <f ca="1">AS124*(1-OFFSET(Mortality_Projection!$D$9,N($A124="Female")*101+Existing_Cohort!$B124+Existing_Cohort!AT$4-1,MATCH(AT$5, Mortality_Projection!$D$8:$BJ$8, 0)-1))</f>
        <v>7029.389555806566</v>
      </c>
      <c r="AU124" s="67">
        <f ca="1">AT124*(1-OFFSET(Mortality_Projection!$D$9,N($A124="Female")*101+Existing_Cohort!$B124+Existing_Cohort!AU$4-1,MATCH(AU$5, Mortality_Projection!$D$8:$BJ$8, 0)-1))</f>
        <v>7010.7376342114012</v>
      </c>
      <c r="AV124" s="67">
        <f ca="1">AU124*(1-OFFSET(Mortality_Projection!$D$9,N($A124="Female")*101+Existing_Cohort!$B124+Existing_Cohort!AV$4-1,MATCH(AV$5, Mortality_Projection!$D$8:$BJ$8, 0)-1))</f>
        <v>6990.2286635111077</v>
      </c>
      <c r="AW124" s="67">
        <f ca="1">AV124*(1-OFFSET(Mortality_Projection!$D$9,N($A124="Female")*101+Existing_Cohort!$B124+Existing_Cohort!AW$4-1,MATCH(AW$5, Mortality_Projection!$D$8:$BJ$8, 0)-1))</f>
        <v>6967.5266195464956</v>
      </c>
      <c r="AX124" s="67">
        <f ca="1">AW124*(1-OFFSET(Mortality_Projection!$D$9,N($A124="Female")*101+Existing_Cohort!$B124+Existing_Cohort!AX$4-1,MATCH(AX$5, Mortality_Projection!$D$8:$BJ$8, 0)-1))</f>
        <v>6942.2659305158049</v>
      </c>
      <c r="AY124" s="67">
        <f ca="1">AX124*(1-OFFSET(Mortality_Projection!$D$9,N($A124="Female")*101+Existing_Cohort!$B124+Existing_Cohort!AY$4-1,MATCH(AY$5, Mortality_Projection!$D$8:$BJ$8, 0)-1))</f>
        <v>6914.0631362555787</v>
      </c>
      <c r="AZ124" s="67">
        <f ca="1">AY124*(1-OFFSET(Mortality_Projection!$D$9,N($A124="Female")*101+Existing_Cohort!$B124+Existing_Cohort!AZ$4-1,MATCH(AZ$5, Mortality_Projection!$D$8:$BJ$8, 0)-1))</f>
        <v>6882.5046329412035</v>
      </c>
      <c r="BA124" s="179">
        <f ca="1">AZ124*(1-OFFSET(Mortality_Projection!$D$9,N($A124="Female")*101+Existing_Cohort!$B124+Existing_Cohort!BA$4-1,MATCH(BA$5, Mortality_Projection!$D$8:$BJ$8, 0)-1))</f>
        <v>6847.1283120870094</v>
      </c>
      <c r="BC124" s="67">
        <f t="shared" ca="1" si="24"/>
        <v>1.759492189874436</v>
      </c>
    </row>
    <row r="125" spans="1:55" x14ac:dyDescent="0.35">
      <c r="A125" s="159" t="s">
        <v>32</v>
      </c>
      <c r="B125">
        <f t="shared" si="26"/>
        <v>18</v>
      </c>
      <c r="C125" s="67">
        <f ca="1">OFFSET(HIST_CHN_Population_Females!$L$17,MATCH(Input!$D$4,HIST_CHN_Population_Females!$K$18:$K$89,0), $B24)</f>
        <v>7204.9435000000003</v>
      </c>
      <c r="D125" s="67">
        <f ca="1">C125*(1-OFFSET(Mortality_Projection!$D$9,N($A125="Female")*101+Existing_Cohort!$B125+Existing_Cohort!D$4-1,MATCH(D$5, Mortality_Projection!$D$8:$BJ$8, 0)-1))</f>
        <v>7203.1273679043143</v>
      </c>
      <c r="E125" s="67">
        <f ca="1">D125*(1-OFFSET(Mortality_Projection!$D$9,N($A125="Female")*101+Existing_Cohort!$B125+Existing_Cohort!E$4-1,MATCH(E$5, Mortality_Projection!$D$8:$BJ$8, 0)-1))</f>
        <v>7201.2833049946803</v>
      </c>
      <c r="F125" s="67">
        <f ca="1">E125*(1-OFFSET(Mortality_Projection!$D$9,N($A125="Female")*101+Existing_Cohort!$B125+Existing_Cohort!F$4-1,MATCH(F$5, Mortality_Projection!$D$8:$BJ$8, 0)-1))</f>
        <v>7199.4122256791425</v>
      </c>
      <c r="G125" s="67">
        <f ca="1">F125*(1-OFFSET(Mortality_Projection!$D$9,N($A125="Female")*101+Existing_Cohort!$B125+Existing_Cohort!G$4-1,MATCH(G$5, Mortality_Projection!$D$8:$BJ$8, 0)-1))</f>
        <v>7197.5287747980392</v>
      </c>
      <c r="H125" s="67">
        <f ca="1">G125*(1-OFFSET(Mortality_Projection!$D$9,N($A125="Female")*101+Existing_Cohort!$B125+Existing_Cohort!H$4-1,MATCH(H$5, Mortality_Projection!$D$8:$BJ$8, 0)-1))</f>
        <v>7195.6335052647119</v>
      </c>
      <c r="I125" s="67">
        <f ca="1">H125*(1-OFFSET(Mortality_Projection!$D$9,N($A125="Female")*101+Existing_Cohort!$B125+Existing_Cohort!I$4-1,MATCH(I$5, Mortality_Projection!$D$8:$BJ$8, 0)-1))</f>
        <v>7193.7269586977181</v>
      </c>
      <c r="J125" s="67">
        <f ca="1">I125*(1-OFFSET(Mortality_Projection!$D$9,N($A125="Female")*101+Existing_Cohort!$B125+Existing_Cohort!J$4-1,MATCH(J$5, Mortality_Projection!$D$8:$BJ$8, 0)-1))</f>
        <v>7191.80966560246</v>
      </c>
      <c r="K125" s="67">
        <f ca="1">J125*(1-OFFSET(Mortality_Projection!$D$9,N($A125="Female")*101+Existing_Cohort!$B125+Existing_Cohort!K$4-1,MATCH(K$5, Mortality_Projection!$D$8:$BJ$8, 0)-1))</f>
        <v>7189.8821455505531</v>
      </c>
      <c r="L125" s="67">
        <f ca="1">K125*(1-OFFSET(Mortality_Projection!$D$9,N($A125="Female")*101+Existing_Cohort!$B125+Existing_Cohort!L$4-1,MATCH(L$5, Mortality_Projection!$D$8:$BJ$8, 0)-1))</f>
        <v>7187.9384282994624</v>
      </c>
      <c r="M125" s="67">
        <f ca="1">L125*(1-OFFSET(Mortality_Projection!$D$9,N($A125="Female")*101+Existing_Cohort!$B125+Existing_Cohort!M$4-1,MATCH(M$5, Mortality_Projection!$D$8:$BJ$8, 0)-1))</f>
        <v>7185.9727635011159</v>
      </c>
      <c r="N125" s="67">
        <f ca="1">M125*(1-OFFSET(Mortality_Projection!$D$9,N($A125="Female")*101+Existing_Cohort!$B125+Existing_Cohort!N$4-1,MATCH(N$5, Mortality_Projection!$D$8:$BJ$8, 0)-1))</f>
        <v>7183.9732881274431</v>
      </c>
      <c r="O125" s="67">
        <f ca="1">N125*(1-OFFSET(Mortality_Projection!$D$9,N($A125="Female")*101+Existing_Cohort!$B125+Existing_Cohort!O$4-1,MATCH(O$5, Mortality_Projection!$D$8:$BJ$8, 0)-1))</f>
        <v>7181.9285742464617</v>
      </c>
      <c r="P125" s="67">
        <f ca="1">O125*(1-OFFSET(Mortality_Projection!$D$9,N($A125="Female")*101+Existing_Cohort!$B125+Existing_Cohort!P$4-1,MATCH(P$5, Mortality_Projection!$D$8:$BJ$8, 0)-1))</f>
        <v>7179.8276192187586</v>
      </c>
      <c r="Q125" s="67">
        <f ca="1">P125*(1-OFFSET(Mortality_Projection!$D$9,N($A125="Female")*101+Existing_Cohort!$B125+Existing_Cohort!Q$4-1,MATCH(Q$5, Mortality_Projection!$D$8:$BJ$8, 0)-1))</f>
        <v>7177.6537298110716</v>
      </c>
      <c r="R125" s="67">
        <f ca="1">Q125*(1-OFFSET(Mortality_Projection!$D$9,N($A125="Female")*101+Existing_Cohort!$B125+Existing_Cohort!R$4-1,MATCH(R$5, Mortality_Projection!$D$8:$BJ$8, 0)-1))</f>
        <v>7175.3968719386803</v>
      </c>
      <c r="S125" s="67">
        <f ca="1">R125*(1-OFFSET(Mortality_Projection!$D$9,N($A125="Female")*101+Existing_Cohort!$B125+Existing_Cohort!S$4-1,MATCH(S$5, Mortality_Projection!$D$8:$BJ$8, 0)-1))</f>
        <v>7173.0295178977494</v>
      </c>
      <c r="T125" s="67">
        <f ca="1">S125*(1-OFFSET(Mortality_Projection!$D$9,N($A125="Female")*101+Existing_Cohort!$B125+Existing_Cohort!T$4-1,MATCH(T$5, Mortality_Projection!$D$8:$BJ$8, 0)-1))</f>
        <v>7170.5369532136165</v>
      </c>
      <c r="U125" s="67">
        <f ca="1">T125*(1-OFFSET(Mortality_Projection!$D$9,N($A125="Female")*101+Existing_Cohort!$B125+Existing_Cohort!U$4-1,MATCH(U$5, Mortality_Projection!$D$8:$BJ$8, 0)-1))</f>
        <v>7167.8934024358314</v>
      </c>
      <c r="V125" s="67">
        <f ca="1">U125*(1-OFFSET(Mortality_Projection!$D$9,N($A125="Female")*101+Existing_Cohort!$B125+Existing_Cohort!V$4-1,MATCH(V$5, Mortality_Projection!$D$8:$BJ$8, 0)-1))</f>
        <v>7165.07983585696</v>
      </c>
      <c r="W125" s="67">
        <f ca="1">V125*(1-OFFSET(Mortality_Projection!$D$9,N($A125="Female")*101+Existing_Cohort!$B125+Existing_Cohort!W$4-1,MATCH(W$5, Mortality_Projection!$D$8:$BJ$8, 0)-1))</f>
        <v>7162.0666190828451</v>
      </c>
      <c r="X125" s="67">
        <f ca="1">W125*(1-OFFSET(Mortality_Projection!$D$9,N($A125="Female")*101+Existing_Cohort!$B125+Existing_Cohort!X$4-1,MATCH(X$5, Mortality_Projection!$D$8:$BJ$8, 0)-1))</f>
        <v>7158.8252811169459</v>
      </c>
      <c r="Y125" s="67">
        <f ca="1">X125*(1-OFFSET(Mortality_Projection!$D$9,N($A125="Female")*101+Existing_Cohort!$B125+Existing_Cohort!Y$4-1,MATCH(Y$5, Mortality_Projection!$D$8:$BJ$8, 0)-1))</f>
        <v>7155.3229440326913</v>
      </c>
      <c r="Z125" s="67">
        <f ca="1">Y125*(1-OFFSET(Mortality_Projection!$D$9,N($A125="Female")*101+Existing_Cohort!$B125+Existing_Cohort!Z$4-1,MATCH(Z$5, Mortality_Projection!$D$8:$BJ$8, 0)-1))</f>
        <v>7151.5280572105476</v>
      </c>
      <c r="AA125" s="67">
        <f ca="1">Z125*(1-OFFSET(Mortality_Projection!$D$9,N($A125="Female")*101+Existing_Cohort!$B125+Existing_Cohort!AA$4-1,MATCH(AA$5, Mortality_Projection!$D$8:$BJ$8, 0)-1))</f>
        <v>7147.3995410801299</v>
      </c>
      <c r="AB125" s="67">
        <f ca="1">AA125*(1-OFFSET(Mortality_Projection!$D$9,N($A125="Female")*101+Existing_Cohort!$B125+Existing_Cohort!AB$4-1,MATCH(AB$5, Mortality_Projection!$D$8:$BJ$8, 0)-1))</f>
        <v>7142.8980033252592</v>
      </c>
      <c r="AC125" s="67">
        <f ca="1">AB125*(1-OFFSET(Mortality_Projection!$D$9,N($A125="Female")*101+Existing_Cohort!$B125+Existing_Cohort!AC$4-1,MATCH(AC$5, Mortality_Projection!$D$8:$BJ$8, 0)-1))</f>
        <v>7137.9857169465704</v>
      </c>
      <c r="AD125" s="67">
        <f ca="1">AC125*(1-OFFSET(Mortality_Projection!$D$9,N($A125="Female")*101+Existing_Cohort!$B125+Existing_Cohort!AD$4-1,MATCH(AD$5, Mortality_Projection!$D$8:$BJ$8, 0)-1))</f>
        <v>7132.616153506815</v>
      </c>
      <c r="AE125" s="67">
        <f ca="1">AD125*(1-OFFSET(Mortality_Projection!$D$9,N($A125="Female")*101+Existing_Cohort!$B125+Existing_Cohort!AE$4-1,MATCH(AE$5, Mortality_Projection!$D$8:$BJ$8, 0)-1))</f>
        <v>7126.7499627713723</v>
      </c>
      <c r="AF125" s="67">
        <f ca="1">AE125*(1-OFFSET(Mortality_Projection!$D$9,N($A125="Female")*101+Existing_Cohort!$B125+Existing_Cohort!AF$4-1,MATCH(AF$5, Mortality_Projection!$D$8:$BJ$8, 0)-1))</f>
        <v>7120.33431092916</v>
      </c>
      <c r="AG125" s="67">
        <f ca="1">AF125*(1-OFFSET(Mortality_Projection!$D$9,N($A125="Female")*101+Existing_Cohort!$B125+Existing_Cohort!AG$4-1,MATCH(AG$5, Mortality_Projection!$D$8:$BJ$8, 0)-1))</f>
        <v>7113.3287997620837</v>
      </c>
      <c r="AH125" s="67">
        <f ca="1">AG125*(1-OFFSET(Mortality_Projection!$D$9,N($A125="Female")*101+Existing_Cohort!$B125+Existing_Cohort!AH$4-1,MATCH(AH$5, Mortality_Projection!$D$8:$BJ$8, 0)-1))</f>
        <v>7105.6900262371037</v>
      </c>
      <c r="AI125" s="67">
        <f ca="1">AH125*(1-OFFSET(Mortality_Projection!$D$9,N($A125="Female")*101+Existing_Cohort!$B125+Existing_Cohort!AI$4-1,MATCH(AI$5, Mortality_Projection!$D$8:$BJ$8, 0)-1))</f>
        <v>7097.3865456683789</v>
      </c>
      <c r="AJ125" s="67">
        <f ca="1">AI125*(1-OFFSET(Mortality_Projection!$D$9,N($A125="Female")*101+Existing_Cohort!$B125+Existing_Cohort!AJ$4-1,MATCH(AJ$5, Mortality_Projection!$D$8:$BJ$8, 0)-1))</f>
        <v>7088.3789666815701</v>
      </c>
      <c r="AK125" s="67">
        <f ca="1">AJ125*(1-OFFSET(Mortality_Projection!$D$9,N($A125="Female")*101+Existing_Cohort!$B125+Existing_Cohort!AK$4-1,MATCH(AK$5, Mortality_Projection!$D$8:$BJ$8, 0)-1))</f>
        <v>7078.6347964770093</v>
      </c>
      <c r="AL125" s="67">
        <f ca="1">AK125*(1-OFFSET(Mortality_Projection!$D$9,N($A125="Female")*101+Existing_Cohort!$B125+Existing_Cohort!AL$4-1,MATCH(AL$5, Mortality_Projection!$D$8:$BJ$8, 0)-1))</f>
        <v>7068.123452595958</v>
      </c>
      <c r="AM125" s="67">
        <f ca="1">AL125*(1-OFFSET(Mortality_Projection!$D$9,N($A125="Female")*101+Existing_Cohort!$B125+Existing_Cohort!AM$4-1,MATCH(AM$5, Mortality_Projection!$D$8:$BJ$8, 0)-1))</f>
        <v>7056.8255716689346</v>
      </c>
      <c r="AN125" s="67">
        <f ca="1">AM125*(1-OFFSET(Mortality_Projection!$D$9,N($A125="Female")*101+Existing_Cohort!$B125+Existing_Cohort!AN$4-1,MATCH(AN$5, Mortality_Projection!$D$8:$BJ$8, 0)-1))</f>
        <v>7044.7094931683941</v>
      </c>
      <c r="AO125" s="67">
        <f ca="1">AN125*(1-OFFSET(Mortality_Projection!$D$9,N($A125="Female")*101+Existing_Cohort!$B125+Existing_Cohort!AO$4-1,MATCH(AO$5, Mortality_Projection!$D$8:$BJ$8, 0)-1))</f>
        <v>7031.7592340287583</v>
      </c>
      <c r="AP125" s="67">
        <f ca="1">AO125*(1-OFFSET(Mortality_Projection!$D$9,N($A125="Female")*101+Existing_Cohort!$B125+Existing_Cohort!AP$4-1,MATCH(AP$5, Mortality_Projection!$D$8:$BJ$8, 0)-1))</f>
        <v>7017.9423716181318</v>
      </c>
      <c r="AQ125" s="67">
        <f ca="1">AP125*(1-OFFSET(Mortality_Projection!$D$9,N($A125="Female")*101+Existing_Cohort!$B125+Existing_Cohort!AQ$4-1,MATCH(AQ$5, Mortality_Projection!$D$8:$BJ$8, 0)-1))</f>
        <v>7003.1756805488158</v>
      </c>
      <c r="AR125" s="67">
        <f ca="1">AQ125*(1-OFFSET(Mortality_Projection!$D$9,N($A125="Female")*101+Existing_Cohort!$B125+Existing_Cohort!AR$4-1,MATCH(AR$5, Mortality_Projection!$D$8:$BJ$8, 0)-1))</f>
        <v>6987.3193994811745</v>
      </c>
      <c r="AS125" s="67">
        <f ca="1">AR125*(1-OFFSET(Mortality_Projection!$D$9,N($A125="Female")*101+Existing_Cohort!$B125+Existing_Cohort!AS$4-1,MATCH(AS$5, Mortality_Projection!$D$8:$BJ$8, 0)-1))</f>
        <v>6970.1678332440933</v>
      </c>
      <c r="AT125" s="67">
        <f ca="1">AS125*(1-OFFSET(Mortality_Projection!$D$9,N($A125="Female")*101+Existing_Cohort!$B125+Existing_Cohort!AT$4-1,MATCH(AT$5, Mortality_Projection!$D$8:$BJ$8, 0)-1))</f>
        <v>6951.4578873639412</v>
      </c>
      <c r="AU125" s="67">
        <f ca="1">AT125*(1-OFFSET(Mortality_Projection!$D$9,N($A125="Female")*101+Existing_Cohort!$B125+Existing_Cohort!AU$4-1,MATCH(AU$5, Mortality_Projection!$D$8:$BJ$8, 0)-1))</f>
        <v>6930.885752039575</v>
      </c>
      <c r="AV125" s="67">
        <f ca="1">AU125*(1-OFFSET(Mortality_Projection!$D$9,N($A125="Female")*101+Existing_Cohort!$B125+Existing_Cohort!AV$4-1,MATCH(AV$5, Mortality_Projection!$D$8:$BJ$8, 0)-1))</f>
        <v>6908.1145663805992</v>
      </c>
      <c r="AW125" s="67">
        <f ca="1">AV125*(1-OFFSET(Mortality_Projection!$D$9,N($A125="Female")*101+Existing_Cohort!$B125+Existing_Cohort!AW$4-1,MATCH(AW$5, Mortality_Projection!$D$8:$BJ$8, 0)-1))</f>
        <v>6882.7779034536843</v>
      </c>
      <c r="AX125" s="67">
        <f ca="1">AW125*(1-OFFSET(Mortality_Projection!$D$9,N($A125="Female")*101+Existing_Cohort!$B125+Existing_Cohort!AX$4-1,MATCH(AX$5, Mortality_Projection!$D$8:$BJ$8, 0)-1))</f>
        <v>6854.4914841005266</v>
      </c>
      <c r="AY125" s="67">
        <f ca="1">AX125*(1-OFFSET(Mortality_Projection!$D$9,N($A125="Female")*101+Existing_Cohort!$B125+Existing_Cohort!AY$4-1,MATCH(AY$5, Mortality_Projection!$D$8:$BJ$8, 0)-1))</f>
        <v>6822.8409076052103</v>
      </c>
      <c r="AZ125" s="67">
        <f ca="1">AY125*(1-OFFSET(Mortality_Projection!$D$9,N($A125="Female")*101+Existing_Cohort!$B125+Existing_Cohort!AZ$4-1,MATCH(AZ$5, Mortality_Projection!$D$8:$BJ$8, 0)-1))</f>
        <v>6787.3632675805311</v>
      </c>
      <c r="BA125" s="179">
        <f ca="1">AZ125*(1-OFFSET(Mortality_Projection!$D$9,N($A125="Female")*101+Existing_Cohort!$B125+Existing_Cohort!BA$4-1,MATCH(BA$5, Mortality_Projection!$D$8:$BJ$8, 0)-1))</f>
        <v>6747.5464577616449</v>
      </c>
      <c r="BC125" s="67">
        <f t="shared" ca="1" si="24"/>
        <v>1.8161320956860436</v>
      </c>
    </row>
    <row r="126" spans="1:55" x14ac:dyDescent="0.35">
      <c r="A126" s="159" t="s">
        <v>32</v>
      </c>
      <c r="B126">
        <f t="shared" si="26"/>
        <v>19</v>
      </c>
      <c r="C126" s="67">
        <f ca="1">OFFSET(HIST_CHN_Population_Females!$L$17,MATCH(Input!$D$4,HIST_CHN_Population_Females!$K$18:$K$89,0), $B25)</f>
        <v>7240.3795</v>
      </c>
      <c r="D126" s="67">
        <f ca="1">C126*(1-OFFSET(Mortality_Projection!$D$9,N($A126="Female")*101+Existing_Cohort!$B126+Existing_Cohort!D$4-1,MATCH(D$5, Mortality_Projection!$D$8:$BJ$8, 0)-1))</f>
        <v>7238.5043358344328</v>
      </c>
      <c r="E126" s="67">
        <f ca="1">D126*(1-OFFSET(Mortality_Projection!$D$9,N($A126="Female")*101+Existing_Cohort!$B126+Existing_Cohort!E$4-1,MATCH(E$5, Mortality_Projection!$D$8:$BJ$8, 0)-1))</f>
        <v>7236.6017052828174</v>
      </c>
      <c r="F126" s="67">
        <f ca="1">E126*(1-OFFSET(Mortality_Projection!$D$9,N($A126="Female")*101+Existing_Cohort!$B126+Existing_Cohort!F$4-1,MATCH(F$5, Mortality_Projection!$D$8:$BJ$8, 0)-1))</f>
        <v>7234.6865003397716</v>
      </c>
      <c r="G126" s="67">
        <f ca="1">F126*(1-OFFSET(Mortality_Projection!$D$9,N($A126="Female")*101+Existing_Cohort!$B126+Existing_Cohort!G$4-1,MATCH(G$5, Mortality_Projection!$D$8:$BJ$8, 0)-1))</f>
        <v>7232.7592833549043</v>
      </c>
      <c r="H126" s="67">
        <f ca="1">G126*(1-OFFSET(Mortality_Projection!$D$9,N($A126="Female")*101+Existing_Cohort!$B126+Existing_Cohort!H$4-1,MATCH(H$5, Mortality_Projection!$D$8:$BJ$8, 0)-1))</f>
        <v>7230.8206051865991</v>
      </c>
      <c r="I126" s="67">
        <f ca="1">H126*(1-OFFSET(Mortality_Projection!$D$9,N($A126="Female")*101+Existing_Cohort!$B126+Existing_Cohort!I$4-1,MATCH(I$5, Mortality_Projection!$D$8:$BJ$8, 0)-1))</f>
        <v>7228.8710053867671</v>
      </c>
      <c r="J126" s="67">
        <f ca="1">I126*(1-OFFSET(Mortality_Projection!$D$9,N($A126="Female")*101+Existing_Cohort!$B126+Existing_Cohort!J$4-1,MATCH(J$5, Mortality_Projection!$D$8:$BJ$8, 0)-1))</f>
        <v>7226.9110123833161</v>
      </c>
      <c r="K126" s="67">
        <f ca="1">J126*(1-OFFSET(Mortality_Projection!$D$9,N($A126="Female")*101+Existing_Cohort!$B126+Existing_Cohort!K$4-1,MATCH(K$5, Mortality_Projection!$D$8:$BJ$8, 0)-1))</f>
        <v>7224.9345554706333</v>
      </c>
      <c r="L126" s="67">
        <f ca="1">K126*(1-OFFSET(Mortality_Projection!$D$9,N($A126="Female")*101+Existing_Cohort!$B126+Existing_Cohort!L$4-1,MATCH(L$5, Mortality_Projection!$D$8:$BJ$8, 0)-1))</f>
        <v>7222.9357876177446</v>
      </c>
      <c r="M126" s="67">
        <f ca="1">L126*(1-OFFSET(Mortality_Projection!$D$9,N($A126="Female")*101+Existing_Cohort!$B126+Existing_Cohort!M$4-1,MATCH(M$5, Mortality_Projection!$D$8:$BJ$8, 0)-1))</f>
        <v>7220.9026462679267</v>
      </c>
      <c r="N126" s="67">
        <f ca="1">M126*(1-OFFSET(Mortality_Projection!$D$9,N($A126="Female")*101+Existing_Cohort!$B126+Existing_Cohort!N$4-1,MATCH(N$5, Mortality_Projection!$D$8:$BJ$8, 0)-1))</f>
        <v>7218.8235114439349</v>
      </c>
      <c r="O126" s="67">
        <f ca="1">N126*(1-OFFSET(Mortality_Projection!$D$9,N($A126="Female")*101+Existing_Cohort!$B126+Existing_Cohort!O$4-1,MATCH(O$5, Mortality_Projection!$D$8:$BJ$8, 0)-1))</f>
        <v>7216.6871957793082</v>
      </c>
      <c r="P126" s="67">
        <f ca="1">O126*(1-OFFSET(Mortality_Projection!$D$9,N($A126="Female")*101+Existing_Cohort!$B126+Existing_Cohort!P$4-1,MATCH(P$5, Mortality_Projection!$D$8:$BJ$8, 0)-1))</f>
        <v>7214.4767257198555</v>
      </c>
      <c r="Q126" s="67">
        <f ca="1">P126*(1-OFFSET(Mortality_Projection!$D$9,N($A126="Female")*101+Existing_Cohort!$B126+Existing_Cohort!Q$4-1,MATCH(Q$5, Mortality_Projection!$D$8:$BJ$8, 0)-1))</f>
        <v>7212.1818991477667</v>
      </c>
      <c r="R126" s="67">
        <f ca="1">Q126*(1-OFFSET(Mortality_Projection!$D$9,N($A126="Female")*101+Existing_Cohort!$B126+Existing_Cohort!R$4-1,MATCH(R$5, Mortality_Projection!$D$8:$BJ$8, 0)-1))</f>
        <v>7209.7747262609746</v>
      </c>
      <c r="S126" s="67">
        <f ca="1">R126*(1-OFFSET(Mortality_Projection!$D$9,N($A126="Female")*101+Existing_Cohort!$B126+Existing_Cohort!S$4-1,MATCH(S$5, Mortality_Projection!$D$8:$BJ$8, 0)-1))</f>
        <v>7207.2402464218912</v>
      </c>
      <c r="T126" s="67">
        <f ca="1">S126*(1-OFFSET(Mortality_Projection!$D$9,N($A126="Female")*101+Existing_Cohort!$B126+Existing_Cohort!T$4-1,MATCH(T$5, Mortality_Projection!$D$8:$BJ$8, 0)-1))</f>
        <v>7204.5522523660748</v>
      </c>
      <c r="U126" s="67">
        <f ca="1">T126*(1-OFFSET(Mortality_Projection!$D$9,N($A126="Female")*101+Existing_Cohort!$B126+Existing_Cohort!U$4-1,MATCH(U$5, Mortality_Projection!$D$8:$BJ$8, 0)-1))</f>
        <v>7201.6913964846244</v>
      </c>
      <c r="V126" s="67">
        <f ca="1">U126*(1-OFFSET(Mortality_Projection!$D$9,N($A126="Female")*101+Existing_Cohort!$B126+Existing_Cohort!V$4-1,MATCH(V$5, Mortality_Projection!$D$8:$BJ$8, 0)-1))</f>
        <v>7198.6275487639696</v>
      </c>
      <c r="W126" s="67">
        <f ca="1">V126*(1-OFFSET(Mortality_Projection!$D$9,N($A126="Female")*101+Existing_Cohort!$B126+Existing_Cohort!W$4-1,MATCH(W$5, Mortality_Projection!$D$8:$BJ$8, 0)-1))</f>
        <v>7195.331762872841</v>
      </c>
      <c r="X126" s="67">
        <f ca="1">W126*(1-OFFSET(Mortality_Projection!$D$9,N($A126="Female")*101+Existing_Cohort!$B126+Existing_Cohort!X$4-1,MATCH(X$5, Mortality_Projection!$D$8:$BJ$8, 0)-1))</f>
        <v>7191.7706123642201</v>
      </c>
      <c r="Y126" s="67">
        <f ca="1">X126*(1-OFFSET(Mortality_Projection!$D$9,N($A126="Female")*101+Existing_Cohort!$B126+Existing_Cohort!Y$4-1,MATCH(Y$5, Mortality_Projection!$D$8:$BJ$8, 0)-1))</f>
        <v>7187.9120214129944</v>
      </c>
      <c r="Z126" s="67">
        <f ca="1">Y126*(1-OFFSET(Mortality_Projection!$D$9,N($A126="Female")*101+Existing_Cohort!$B126+Existing_Cohort!Z$4-1,MATCH(Z$5, Mortality_Projection!$D$8:$BJ$8, 0)-1))</f>
        <v>7183.7142264888444</v>
      </c>
      <c r="AA126" s="67">
        <f ca="1">Z126*(1-OFFSET(Mortality_Projection!$D$9,N($A126="Female")*101+Existing_Cohort!$B126+Existing_Cohort!AA$4-1,MATCH(AA$5, Mortality_Projection!$D$8:$BJ$8, 0)-1))</f>
        <v>7179.1371811879953</v>
      </c>
      <c r="AB126" s="67">
        <f ca="1">AA126*(1-OFFSET(Mortality_Projection!$D$9,N($A126="Female")*101+Existing_Cohort!$B126+Existing_Cohort!AB$4-1,MATCH(AB$5, Mortality_Projection!$D$8:$BJ$8, 0)-1))</f>
        <v>7174.1425340995866</v>
      </c>
      <c r="AC126" s="67">
        <f ca="1">AB126*(1-OFFSET(Mortality_Projection!$D$9,N($A126="Female")*101+Existing_Cohort!$B126+Existing_Cohort!AC$4-1,MATCH(AC$5, Mortality_Projection!$D$8:$BJ$8, 0)-1))</f>
        <v>7168.6829868312252</v>
      </c>
      <c r="AD126" s="67">
        <f ca="1">AC126*(1-OFFSET(Mortality_Projection!$D$9,N($A126="Female")*101+Existing_Cohort!$B126+Existing_Cohort!AD$4-1,MATCH(AD$5, Mortality_Projection!$D$8:$BJ$8, 0)-1))</f>
        <v>7162.7185419614789</v>
      </c>
      <c r="AE126" s="67">
        <f ca="1">AD126*(1-OFFSET(Mortality_Projection!$D$9,N($A126="Female")*101+Existing_Cohort!$B126+Existing_Cohort!AE$4-1,MATCH(AE$5, Mortality_Projection!$D$8:$BJ$8, 0)-1))</f>
        <v>7156.195495404123</v>
      </c>
      <c r="AF126" s="67">
        <f ca="1">AE126*(1-OFFSET(Mortality_Projection!$D$9,N($A126="Female")*101+Existing_Cohort!$B126+Existing_Cohort!AF$4-1,MATCH(AF$5, Mortality_Projection!$D$8:$BJ$8, 0)-1))</f>
        <v>7149.0727902438766</v>
      </c>
      <c r="AG126" s="67">
        <f ca="1">AF126*(1-OFFSET(Mortality_Projection!$D$9,N($A126="Female")*101+Existing_Cohort!$B126+Existing_Cohort!AG$4-1,MATCH(AG$5, Mortality_Projection!$D$8:$BJ$8, 0)-1))</f>
        <v>7141.3063179735145</v>
      </c>
      <c r="AH126" s="67">
        <f ca="1">AG126*(1-OFFSET(Mortality_Projection!$D$9,N($A126="Female")*101+Existing_Cohort!$B126+Existing_Cohort!AH$4-1,MATCH(AH$5, Mortality_Projection!$D$8:$BJ$8, 0)-1))</f>
        <v>7132.8641322168733</v>
      </c>
      <c r="AI126" s="67">
        <f ca="1">AH126*(1-OFFSET(Mortality_Projection!$D$9,N($A126="Female")*101+Existing_Cohort!$B126+Existing_Cohort!AI$4-1,MATCH(AI$5, Mortality_Projection!$D$8:$BJ$8, 0)-1))</f>
        <v>7123.706211103944</v>
      </c>
      <c r="AJ126" s="67">
        <f ca="1">AI126*(1-OFFSET(Mortality_Projection!$D$9,N($A126="Female")*101+Existing_Cohort!$B126+Existing_Cohort!AJ$4-1,MATCH(AJ$5, Mortality_Projection!$D$8:$BJ$8, 0)-1))</f>
        <v>7113.799551064194</v>
      </c>
      <c r="AK126" s="67">
        <f ca="1">AJ126*(1-OFFSET(Mortality_Projection!$D$9,N($A126="Female")*101+Existing_Cohort!$B126+Existing_Cohort!AK$4-1,MATCH(AK$5, Mortality_Projection!$D$8:$BJ$8, 0)-1))</f>
        <v>7103.1130954127111</v>
      </c>
      <c r="AL126" s="67">
        <f ca="1">AK126*(1-OFFSET(Mortality_Projection!$D$9,N($A126="Female")*101+Existing_Cohort!$B126+Existing_Cohort!AL$4-1,MATCH(AL$5, Mortality_Projection!$D$8:$BJ$8, 0)-1))</f>
        <v>7091.6271982710314</v>
      </c>
      <c r="AM126" s="67">
        <f ca="1">AL126*(1-OFFSET(Mortality_Projection!$D$9,N($A126="Female")*101+Existing_Cohort!$B126+Existing_Cohort!AM$4-1,MATCH(AM$5, Mortality_Projection!$D$8:$BJ$8, 0)-1))</f>
        <v>7079.3097167617161</v>
      </c>
      <c r="AN126" s="67">
        <f ca="1">AM126*(1-OFFSET(Mortality_Projection!$D$9,N($A126="Female")*101+Existing_Cohort!$B126+Existing_Cohort!AN$4-1,MATCH(AN$5, Mortality_Projection!$D$8:$BJ$8, 0)-1))</f>
        <v>7066.1444516309703</v>
      </c>
      <c r="AO126" s="67">
        <f ca="1">AN126*(1-OFFSET(Mortality_Projection!$D$9,N($A126="Female")*101+Existing_Cohort!$B126+Existing_Cohort!AO$4-1,MATCH(AO$5, Mortality_Projection!$D$8:$BJ$8, 0)-1))</f>
        <v>7052.0984964456447</v>
      </c>
      <c r="AP126" s="67">
        <f ca="1">AO126*(1-OFFSET(Mortality_Projection!$D$9,N($A126="Female")*101+Existing_Cohort!$B126+Existing_Cohort!AP$4-1,MATCH(AP$5, Mortality_Projection!$D$8:$BJ$8, 0)-1))</f>
        <v>7037.0873076419412</v>
      </c>
      <c r="AQ126" s="67">
        <f ca="1">AP126*(1-OFFSET(Mortality_Projection!$D$9,N($A126="Female")*101+Existing_Cohort!$B126+Existing_Cohort!AQ$4-1,MATCH(AQ$5, Mortality_Projection!$D$8:$BJ$8, 0)-1))</f>
        <v>7020.9688834882381</v>
      </c>
      <c r="AR126" s="67">
        <f ca="1">AQ126*(1-OFFSET(Mortality_Projection!$D$9,N($A126="Female")*101+Existing_Cohort!$B126+Existing_Cohort!AR$4-1,MATCH(AR$5, Mortality_Projection!$D$8:$BJ$8, 0)-1))</f>
        <v>7003.5342202306929</v>
      </c>
      <c r="AS126" s="67">
        <f ca="1">AR126*(1-OFFSET(Mortality_Projection!$D$9,N($A126="Female")*101+Existing_Cohort!$B126+Existing_Cohort!AS$4-1,MATCH(AS$5, Mortality_Projection!$D$8:$BJ$8, 0)-1))</f>
        <v>6984.5159997848914</v>
      </c>
      <c r="AT126" s="67">
        <f ca="1">AS126*(1-OFFSET(Mortality_Projection!$D$9,N($A126="Female")*101+Existing_Cohort!$B126+Existing_Cohort!AT$4-1,MATCH(AT$5, Mortality_Projection!$D$8:$BJ$8, 0)-1))</f>
        <v>6963.6055622949943</v>
      </c>
      <c r="AU126" s="67">
        <f ca="1">AT126*(1-OFFSET(Mortality_Projection!$D$9,N($A126="Female")*101+Existing_Cohort!$B126+Existing_Cohort!AU$4-1,MATCH(AU$5, Mortality_Projection!$D$8:$BJ$8, 0)-1))</f>
        <v>6940.4607110405495</v>
      </c>
      <c r="AV126" s="67">
        <f ca="1">AU126*(1-OFFSET(Mortality_Projection!$D$9,N($A126="Female")*101+Existing_Cohort!$B126+Existing_Cohort!AV$4-1,MATCH(AV$5, Mortality_Projection!$D$8:$BJ$8, 0)-1))</f>
        <v>6914.7092716778334</v>
      </c>
      <c r="AW126" s="67">
        <f ca="1">AV126*(1-OFFSET(Mortality_Projection!$D$9,N($A126="Female")*101+Existing_Cohort!$B126+Existing_Cohort!AW$4-1,MATCH(AW$5, Mortality_Projection!$D$8:$BJ$8, 0)-1))</f>
        <v>6885.9610178226376</v>
      </c>
      <c r="AX126" s="67">
        <f ca="1">AW126*(1-OFFSET(Mortality_Projection!$D$9,N($A126="Female")*101+Existing_Cohort!$B126+Existing_Cohort!AX$4-1,MATCH(AX$5, Mortality_Projection!$D$8:$BJ$8, 0)-1))</f>
        <v>6853.7952243040481</v>
      </c>
      <c r="AY126" s="67">
        <f ca="1">AX126*(1-OFFSET(Mortality_Projection!$D$9,N($A126="Female")*101+Existing_Cohort!$B126+Existing_Cohort!AY$4-1,MATCH(AY$5, Mortality_Projection!$D$8:$BJ$8, 0)-1))</f>
        <v>6817.7420150651733</v>
      </c>
      <c r="AZ126" s="67">
        <f ca="1">AY126*(1-OFFSET(Mortality_Projection!$D$9,N($A126="Female")*101+Existing_Cohort!$B126+Existing_Cohort!AZ$4-1,MATCH(AZ$5, Mortality_Projection!$D$8:$BJ$8, 0)-1))</f>
        <v>6777.2817003298296</v>
      </c>
      <c r="BA126" s="179">
        <f ca="1">AZ126*(1-OFFSET(Mortality_Projection!$D$9,N($A126="Female")*101+Existing_Cohort!$B126+Existing_Cohort!BA$4-1,MATCH(BA$5, Mortality_Projection!$D$8:$BJ$8, 0)-1))</f>
        <v>6731.8416503308999</v>
      </c>
      <c r="BC126" s="67">
        <f t="shared" ca="1" si="24"/>
        <v>1.8751641655671847</v>
      </c>
    </row>
    <row r="127" spans="1:55" x14ac:dyDescent="0.35">
      <c r="A127" s="159" t="s">
        <v>32</v>
      </c>
      <c r="B127">
        <f t="shared" si="26"/>
        <v>20</v>
      </c>
      <c r="C127" s="67">
        <f ca="1">OFFSET(HIST_CHN_Population_Females!$L$17,MATCH(Input!$D$4,HIST_CHN_Population_Females!$K$18:$K$89,0), $B26)</f>
        <v>7457.7275</v>
      </c>
      <c r="D127" s="67">
        <f ca="1">C127*(1-OFFSET(Mortality_Projection!$D$9,N($A127="Female")*101+Existing_Cohort!$B127+Existing_Cohort!D$4-1,MATCH(D$5, Mortality_Projection!$D$8:$BJ$8, 0)-1))</f>
        <v>7455.7444417825209</v>
      </c>
      <c r="E127" s="67">
        <f ca="1">D127*(1-OFFSET(Mortality_Projection!$D$9,N($A127="Female")*101+Existing_Cohort!$B127+Existing_Cohort!E$4-1,MATCH(E$5, Mortality_Projection!$D$8:$BJ$8, 0)-1))</f>
        <v>7453.7482837368616</v>
      </c>
      <c r="F127" s="67">
        <f ca="1">E127*(1-OFFSET(Mortality_Projection!$D$9,N($A127="Female")*101+Existing_Cohort!$B127+Existing_Cohort!F$4-1,MATCH(F$5, Mortality_Projection!$D$8:$BJ$8, 0)-1))</f>
        <v>7451.7396121029869</v>
      </c>
      <c r="G127" s="67">
        <f ca="1">F127*(1-OFFSET(Mortality_Projection!$D$9,N($A127="Female")*101+Existing_Cohort!$B127+Existing_Cohort!G$4-1,MATCH(G$5, Mortality_Projection!$D$8:$BJ$8, 0)-1))</f>
        <v>7449.7190011375751</v>
      </c>
      <c r="H127" s="67">
        <f ca="1">G127*(1-OFFSET(Mortality_Projection!$D$9,N($A127="Female")*101+Existing_Cohort!$B127+Existing_Cohort!H$4-1,MATCH(H$5, Mortality_Projection!$D$8:$BJ$8, 0)-1))</f>
        <v>7447.6870133066413</v>
      </c>
      <c r="I127" s="67">
        <f ca="1">H127*(1-OFFSET(Mortality_Projection!$D$9,N($A127="Female")*101+Existing_Cohort!$B127+Existing_Cohort!I$4-1,MATCH(I$5, Mortality_Projection!$D$8:$BJ$8, 0)-1))</f>
        <v>7445.6441994757961</v>
      </c>
      <c r="J127" s="67">
        <f ca="1">I127*(1-OFFSET(Mortality_Projection!$D$9,N($A127="Female")*101+Existing_Cohort!$B127+Existing_Cohort!J$4-1,MATCH(J$5, Mortality_Projection!$D$8:$BJ$8, 0)-1))</f>
        <v>7443.5842325416916</v>
      </c>
      <c r="K127" s="67">
        <f ca="1">J127*(1-OFFSET(Mortality_Projection!$D$9,N($A127="Female")*101+Existing_Cohort!$B127+Existing_Cohort!K$4-1,MATCH(K$5, Mortality_Projection!$D$8:$BJ$8, 0)-1))</f>
        <v>7441.5010186068557</v>
      </c>
      <c r="L127" s="67">
        <f ca="1">K127*(1-OFFSET(Mortality_Projection!$D$9,N($A127="Female")*101+Existing_Cohort!$B127+Existing_Cohort!L$4-1,MATCH(L$5, Mortality_Projection!$D$8:$BJ$8, 0)-1))</f>
        <v>7439.3819857487842</v>
      </c>
      <c r="M127" s="67">
        <f ca="1">L127*(1-OFFSET(Mortality_Projection!$D$9,N($A127="Female")*101+Existing_Cohort!$B127+Existing_Cohort!M$4-1,MATCH(M$5, Mortality_Projection!$D$8:$BJ$8, 0)-1))</f>
        <v>7437.2150234876071</v>
      </c>
      <c r="N127" s="67">
        <f ca="1">M127*(1-OFFSET(Mortality_Projection!$D$9,N($A127="Female")*101+Existing_Cohort!$B127+Existing_Cohort!N$4-1,MATCH(N$5, Mortality_Projection!$D$8:$BJ$8, 0)-1))</f>
        <v>7434.9884723961268</v>
      </c>
      <c r="O127" s="67">
        <f ca="1">N127*(1-OFFSET(Mortality_Projection!$D$9,N($A127="Female")*101+Existing_Cohort!$B127+Existing_Cohort!O$4-1,MATCH(O$5, Mortality_Projection!$D$8:$BJ$8, 0)-1))</f>
        <v>7432.6846426507391</v>
      </c>
      <c r="P127" s="67">
        <f ca="1">O127*(1-OFFSET(Mortality_Projection!$D$9,N($A127="Female")*101+Existing_Cohort!$B127+Existing_Cohort!P$4-1,MATCH(P$5, Mortality_Projection!$D$8:$BJ$8, 0)-1))</f>
        <v>7430.2929021024083</v>
      </c>
      <c r="Q127" s="67">
        <f ca="1">P127*(1-OFFSET(Mortality_Projection!$D$9,N($A127="Female")*101+Existing_Cohort!$B127+Existing_Cohort!Q$4-1,MATCH(Q$5, Mortality_Projection!$D$8:$BJ$8, 0)-1))</f>
        <v>7427.7840799726091</v>
      </c>
      <c r="R127" s="67">
        <f ca="1">Q127*(1-OFFSET(Mortality_Projection!$D$9,N($A127="Female")*101+Existing_Cohort!$B127+Existing_Cohort!R$4-1,MATCH(R$5, Mortality_Projection!$D$8:$BJ$8, 0)-1))</f>
        <v>7425.1425852779394</v>
      </c>
      <c r="S127" s="67">
        <f ca="1">R127*(1-OFFSET(Mortality_Projection!$D$9,N($A127="Female")*101+Existing_Cohort!$B127+Existing_Cohort!S$4-1,MATCH(S$5, Mortality_Projection!$D$8:$BJ$8, 0)-1))</f>
        <v>7422.3411059053042</v>
      </c>
      <c r="T127" s="67">
        <f ca="1">S127*(1-OFFSET(Mortality_Projection!$D$9,N($A127="Female")*101+Existing_Cohort!$B127+Existing_Cohort!T$4-1,MATCH(T$5, Mortality_Projection!$D$8:$BJ$8, 0)-1))</f>
        <v>7419.3594795378976</v>
      </c>
      <c r="U127" s="67">
        <f ca="1">T127*(1-OFFSET(Mortality_Projection!$D$9,N($A127="Female")*101+Existing_Cohort!$B127+Existing_Cohort!U$4-1,MATCH(U$5, Mortality_Projection!$D$8:$BJ$8, 0)-1))</f>
        <v>7416.1663068267762</v>
      </c>
      <c r="V127" s="67">
        <f ca="1">U127*(1-OFFSET(Mortality_Projection!$D$9,N($A127="Female")*101+Existing_Cohort!$B127+Existing_Cohort!V$4-1,MATCH(V$5, Mortality_Projection!$D$8:$BJ$8, 0)-1))</f>
        <v>7412.7314228446421</v>
      </c>
      <c r="W127" s="67">
        <f ca="1">V127*(1-OFFSET(Mortality_Projection!$D$9,N($A127="Female")*101+Existing_Cohort!$B127+Existing_Cohort!W$4-1,MATCH(W$5, Mortality_Projection!$D$8:$BJ$8, 0)-1))</f>
        <v>7409.0199943533844</v>
      </c>
      <c r="X127" s="67">
        <f ca="1">W127*(1-OFFSET(Mortality_Projection!$D$9,N($A127="Female")*101+Existing_Cohort!$B127+Existing_Cohort!X$4-1,MATCH(X$5, Mortality_Projection!$D$8:$BJ$8, 0)-1))</f>
        <v>7404.9985968136216</v>
      </c>
      <c r="Y127" s="67">
        <f ca="1">X127*(1-OFFSET(Mortality_Projection!$D$9,N($A127="Female")*101+Existing_Cohort!$B127+Existing_Cohort!Y$4-1,MATCH(Y$5, Mortality_Projection!$D$8:$BJ$8, 0)-1))</f>
        <v>7400.6237104967358</v>
      </c>
      <c r="Z127" s="67">
        <f ca="1">Y127*(1-OFFSET(Mortality_Projection!$D$9,N($A127="Female")*101+Existing_Cohort!$B127+Existing_Cohort!Z$4-1,MATCH(Z$5, Mortality_Projection!$D$8:$BJ$8, 0)-1))</f>
        <v>7395.8536068844978</v>
      </c>
      <c r="AA127" s="67">
        <f ca="1">Z127*(1-OFFSET(Mortality_Projection!$D$9,N($A127="Female")*101+Existing_Cohort!$B127+Existing_Cohort!AA$4-1,MATCH(AA$5, Mortality_Projection!$D$8:$BJ$8, 0)-1))</f>
        <v>7390.6483257828295</v>
      </c>
      <c r="AB127" s="67">
        <f ca="1">AA127*(1-OFFSET(Mortality_Projection!$D$9,N($A127="Female")*101+Existing_Cohort!$B127+Existing_Cohort!AB$4-1,MATCH(AB$5, Mortality_Projection!$D$8:$BJ$8, 0)-1))</f>
        <v>7384.9585848377001</v>
      </c>
      <c r="AC127" s="67">
        <f ca="1">AB127*(1-OFFSET(Mortality_Projection!$D$9,N($A127="Female")*101+Existing_Cohort!$B127+Existing_Cohort!AC$4-1,MATCH(AC$5, Mortality_Projection!$D$8:$BJ$8, 0)-1))</f>
        <v>7378.7427131097438</v>
      </c>
      <c r="AD127" s="67">
        <f ca="1">AC127*(1-OFFSET(Mortality_Projection!$D$9,N($A127="Female")*101+Existing_Cohort!$B127+Existing_Cohort!AD$4-1,MATCH(AD$5, Mortality_Projection!$D$8:$BJ$8, 0)-1))</f>
        <v>7371.9447581002532</v>
      </c>
      <c r="AE127" s="67">
        <f ca="1">AD127*(1-OFFSET(Mortality_Projection!$D$9,N($A127="Female")*101+Existing_Cohort!$B127+Existing_Cohort!AE$4-1,MATCH(AE$5, Mortality_Projection!$D$8:$BJ$8, 0)-1))</f>
        <v>7364.521951083274</v>
      </c>
      <c r="AF127" s="67">
        <f ca="1">AE127*(1-OFFSET(Mortality_Projection!$D$9,N($A127="Female")*101+Existing_Cohort!$B127+Existing_Cohort!AF$4-1,MATCH(AF$5, Mortality_Projection!$D$8:$BJ$8, 0)-1))</f>
        <v>7356.4283468464419</v>
      </c>
      <c r="AG127" s="67">
        <f ca="1">AF127*(1-OFFSET(Mortality_Projection!$D$9,N($A127="Female")*101+Existing_Cohort!$B127+Existing_Cohort!AG$4-1,MATCH(AG$5, Mortality_Projection!$D$8:$BJ$8, 0)-1))</f>
        <v>7347.6306786734058</v>
      </c>
      <c r="AH127" s="67">
        <f ca="1">AG127*(1-OFFSET(Mortality_Projection!$D$9,N($A127="Female")*101+Existing_Cohort!$B127+Existing_Cohort!AH$4-1,MATCH(AH$5, Mortality_Projection!$D$8:$BJ$8, 0)-1))</f>
        <v>7338.0872684644382</v>
      </c>
      <c r="AI127" s="67">
        <f ca="1">AH127*(1-OFFSET(Mortality_Projection!$D$9,N($A127="Female")*101+Existing_Cohort!$B127+Existing_Cohort!AI$4-1,MATCH(AI$5, Mortality_Projection!$D$8:$BJ$8, 0)-1))</f>
        <v>7327.7637566744324</v>
      </c>
      <c r="AJ127" s="67">
        <f ca="1">AI127*(1-OFFSET(Mortality_Projection!$D$9,N($A127="Female")*101+Existing_Cohort!$B127+Existing_Cohort!AJ$4-1,MATCH(AJ$5, Mortality_Projection!$D$8:$BJ$8, 0)-1))</f>
        <v>7316.6278175056686</v>
      </c>
      <c r="AK127" s="67">
        <f ca="1">AJ127*(1-OFFSET(Mortality_Projection!$D$9,N($A127="Female")*101+Existing_Cohort!$B127+Existing_Cohort!AK$4-1,MATCH(AK$5, Mortality_Projection!$D$8:$BJ$8, 0)-1))</f>
        <v>7304.6590209907672</v>
      </c>
      <c r="AL127" s="67">
        <f ca="1">AK127*(1-OFFSET(Mortality_Projection!$D$9,N($A127="Female")*101+Existing_Cohort!$B127+Existing_Cohort!AL$4-1,MATCH(AL$5, Mortality_Projection!$D$8:$BJ$8, 0)-1))</f>
        <v>7291.823919816844</v>
      </c>
      <c r="AM127" s="67">
        <f ca="1">AL127*(1-OFFSET(Mortality_Projection!$D$9,N($A127="Female")*101+Existing_Cohort!$B127+Existing_Cohort!AM$4-1,MATCH(AM$5, Mortality_Projection!$D$8:$BJ$8, 0)-1))</f>
        <v>7278.1056861524448</v>
      </c>
      <c r="AN127" s="67">
        <f ca="1">AM127*(1-OFFSET(Mortality_Projection!$D$9,N($A127="Female")*101+Existing_Cohort!$B127+Existing_Cohort!AN$4-1,MATCH(AN$5, Mortality_Projection!$D$8:$BJ$8, 0)-1))</f>
        <v>7263.470088858513</v>
      </c>
      <c r="AO127" s="67">
        <f ca="1">AN127*(1-OFFSET(Mortality_Projection!$D$9,N($A127="Female")*101+Existing_Cohort!$B127+Existing_Cohort!AO$4-1,MATCH(AO$5, Mortality_Projection!$D$8:$BJ$8, 0)-1))</f>
        <v>7247.8291003596323</v>
      </c>
      <c r="AP127" s="67">
        <f ca="1">AO127*(1-OFFSET(Mortality_Projection!$D$9,N($A127="Female")*101+Existing_Cohort!$B127+Existing_Cohort!AP$4-1,MATCH(AP$5, Mortality_Projection!$D$8:$BJ$8, 0)-1))</f>
        <v>7231.03483885081</v>
      </c>
      <c r="AQ127" s="67">
        <f ca="1">AP127*(1-OFFSET(Mortality_Projection!$D$9,N($A127="Female")*101+Existing_Cohort!$B127+Existing_Cohort!AQ$4-1,MATCH(AQ$5, Mortality_Projection!$D$8:$BJ$8, 0)-1))</f>
        <v>7212.8696341748591</v>
      </c>
      <c r="AR127" s="67">
        <f ca="1">AQ127*(1-OFFSET(Mortality_Projection!$D$9,N($A127="Female")*101+Existing_Cohort!$B127+Existing_Cohort!AR$4-1,MATCH(AR$5, Mortality_Projection!$D$8:$BJ$8, 0)-1))</f>
        <v>7193.0550924986574</v>
      </c>
      <c r="AS127" s="67">
        <f ca="1">AR127*(1-OFFSET(Mortality_Projection!$D$9,N($A127="Female")*101+Existing_Cohort!$B127+Existing_Cohort!AS$4-1,MATCH(AS$5, Mortality_Projection!$D$8:$BJ$8, 0)-1))</f>
        <v>7171.2697939627415</v>
      </c>
      <c r="AT127" s="67">
        <f ca="1">AS127*(1-OFFSET(Mortality_Projection!$D$9,N($A127="Female")*101+Existing_Cohort!$B127+Existing_Cohort!AT$4-1,MATCH(AT$5, Mortality_Projection!$D$8:$BJ$8, 0)-1))</f>
        <v>7147.1574395472089</v>
      </c>
      <c r="AU127" s="67">
        <f ca="1">AT127*(1-OFFSET(Mortality_Projection!$D$9,N($A127="Female")*101+Existing_Cohort!$B127+Existing_Cohort!AU$4-1,MATCH(AU$5, Mortality_Projection!$D$8:$BJ$8, 0)-1))</f>
        <v>7120.3305770081251</v>
      </c>
      <c r="AV127" s="67">
        <f ca="1">AU127*(1-OFFSET(Mortality_Projection!$D$9,N($A127="Female")*101+Existing_Cohort!$B127+Existing_Cohort!AV$4-1,MATCH(AV$5, Mortality_Projection!$D$8:$BJ$8, 0)-1))</f>
        <v>7090.3830455546949</v>
      </c>
      <c r="AW127" s="67">
        <f ca="1">AV127*(1-OFFSET(Mortality_Projection!$D$9,N($A127="Female")*101+Existing_Cohort!$B127+Existing_Cohort!AW$4-1,MATCH(AW$5, Mortality_Projection!$D$8:$BJ$8, 0)-1))</f>
        <v>7056.8770339836774</v>
      </c>
      <c r="AX127" s="67">
        <f ca="1">AW127*(1-OFFSET(Mortality_Projection!$D$9,N($A127="Female")*101+Existing_Cohort!$B127+Existing_Cohort!AX$4-1,MATCH(AX$5, Mortality_Projection!$D$8:$BJ$8, 0)-1))</f>
        <v>7019.32368434415</v>
      </c>
      <c r="AY127" s="67">
        <f ca="1">AX127*(1-OFFSET(Mortality_Projection!$D$9,N($A127="Female")*101+Existing_Cohort!$B127+Existing_Cohort!AY$4-1,MATCH(AY$5, Mortality_Projection!$D$8:$BJ$8, 0)-1))</f>
        <v>6977.1824463974981</v>
      </c>
      <c r="AZ127" s="67">
        <f ca="1">AY127*(1-OFFSET(Mortality_Projection!$D$9,N($A127="Female")*101+Existing_Cohort!$B127+Existing_Cohort!AZ$4-1,MATCH(AZ$5, Mortality_Projection!$D$8:$BJ$8, 0)-1))</f>
        <v>6929.8578772461333</v>
      </c>
      <c r="BA127" s="179">
        <f ca="1">AZ127*(1-OFFSET(Mortality_Projection!$D$9,N($A127="Female")*101+Existing_Cohort!$B127+Existing_Cohort!BA$4-1,MATCH(BA$5, Mortality_Projection!$D$8:$BJ$8, 0)-1))</f>
        <v>6876.7139572164733</v>
      </c>
      <c r="BC127" s="67">
        <f t="shared" ca="1" si="24"/>
        <v>1.9830582174790834</v>
      </c>
    </row>
    <row r="128" spans="1:55" x14ac:dyDescent="0.35">
      <c r="A128" s="159" t="s">
        <v>32</v>
      </c>
      <c r="B128">
        <f t="shared" si="26"/>
        <v>21</v>
      </c>
      <c r="C128" s="67">
        <f ca="1">OFFSET(HIST_CHN_Population_Females!$L$17,MATCH(Input!$D$4,HIST_CHN_Population_Females!$K$18:$K$89,0), $B27)</f>
        <v>7486.6019999999999</v>
      </c>
      <c r="D128" s="67">
        <f ca="1">C128*(1-OFFSET(Mortality_Projection!$D$9,N($A128="Female")*101+Existing_Cohort!$B128+Existing_Cohort!D$4-1,MATCH(D$5, Mortality_Projection!$D$8:$BJ$8, 0)-1))</f>
        <v>7484.5742613349021</v>
      </c>
      <c r="E128" s="67">
        <f ca="1">D128*(1-OFFSET(Mortality_Projection!$D$9,N($A128="Female")*101+Existing_Cohort!$B128+Existing_Cohort!E$4-1,MATCH(E$5, Mortality_Projection!$D$8:$BJ$8, 0)-1))</f>
        <v>7482.5338174650751</v>
      </c>
      <c r="F128" s="67">
        <f ca="1">E128*(1-OFFSET(Mortality_Projection!$D$9,N($A128="Female")*101+Existing_Cohort!$B128+Existing_Cohort!F$4-1,MATCH(F$5, Mortality_Projection!$D$8:$BJ$8, 0)-1))</f>
        <v>7480.4812518497147</v>
      </c>
      <c r="G128" s="67">
        <f ca="1">F128*(1-OFFSET(Mortality_Projection!$D$9,N($A128="Female")*101+Existing_Cohort!$B128+Existing_Cohort!G$4-1,MATCH(G$5, Mortality_Projection!$D$8:$BJ$8, 0)-1))</f>
        <v>7478.4171359643697</v>
      </c>
      <c r="H128" s="67">
        <f ca="1">G128*(1-OFFSET(Mortality_Projection!$D$9,N($A128="Female")*101+Existing_Cohort!$B128+Existing_Cohort!H$4-1,MATCH(H$5, Mortality_Projection!$D$8:$BJ$8, 0)-1))</f>
        <v>7476.3420294942789</v>
      </c>
      <c r="I128" s="67">
        <f ca="1">H128*(1-OFFSET(Mortality_Projection!$D$9,N($A128="Female")*101+Existing_Cohort!$B128+Existing_Cohort!I$4-1,MATCH(I$5, Mortality_Projection!$D$8:$BJ$8, 0)-1))</f>
        <v>7474.2495054451547</v>
      </c>
      <c r="J128" s="67">
        <f ca="1">I128*(1-OFFSET(Mortality_Projection!$D$9,N($A128="Female")*101+Existing_Cohort!$B128+Existing_Cohort!J$4-1,MATCH(J$5, Mortality_Projection!$D$8:$BJ$8, 0)-1))</f>
        <v>7472.1333737970062</v>
      </c>
      <c r="K128" s="67">
        <f ca="1">J128*(1-OFFSET(Mortality_Projection!$D$9,N($A128="Female")*101+Existing_Cohort!$B128+Existing_Cohort!K$4-1,MATCH(K$5, Mortality_Projection!$D$8:$BJ$8, 0)-1))</f>
        <v>7469.9808642465732</v>
      </c>
      <c r="L128" s="67">
        <f ca="1">K128*(1-OFFSET(Mortality_Projection!$D$9,N($A128="Female")*101+Existing_Cohort!$B128+Existing_Cohort!L$4-1,MATCH(L$5, Mortality_Projection!$D$8:$BJ$8, 0)-1))</f>
        <v>7467.7796753937973</v>
      </c>
      <c r="M128" s="67">
        <f ca="1">L128*(1-OFFSET(Mortality_Projection!$D$9,N($A128="Female")*101+Existing_Cohort!$B128+Existing_Cohort!M$4-1,MATCH(M$5, Mortality_Projection!$D$8:$BJ$8, 0)-1))</f>
        <v>7465.5179641875829</v>
      </c>
      <c r="N128" s="67">
        <f ca="1">M128*(1-OFFSET(Mortality_Projection!$D$9,N($A128="Female")*101+Existing_Cohort!$B128+Existing_Cohort!N$4-1,MATCH(N$5, Mortality_Projection!$D$8:$BJ$8, 0)-1))</f>
        <v>7463.1777621510073</v>
      </c>
      <c r="O128" s="67">
        <f ca="1">N128*(1-OFFSET(Mortality_Projection!$D$9,N($A128="Female")*101+Existing_Cohort!$B128+Existing_Cohort!O$4-1,MATCH(O$5, Mortality_Projection!$D$8:$BJ$8, 0)-1))</f>
        <v>7460.7482701583731</v>
      </c>
      <c r="P128" s="67">
        <f ca="1">O128*(1-OFFSET(Mortality_Projection!$D$9,N($A128="Female")*101+Existing_Cohort!$B128+Existing_Cohort!P$4-1,MATCH(P$5, Mortality_Projection!$D$8:$BJ$8, 0)-1))</f>
        <v>7458.1998581015787</v>
      </c>
      <c r="Q128" s="67">
        <f ca="1">P128*(1-OFFSET(Mortality_Projection!$D$9,N($A128="Female")*101+Existing_Cohort!$B128+Existing_Cohort!Q$4-1,MATCH(Q$5, Mortality_Projection!$D$8:$BJ$8, 0)-1))</f>
        <v>7455.5166904125081</v>
      </c>
      <c r="R128" s="67">
        <f ca="1">Q128*(1-OFFSET(Mortality_Projection!$D$9,N($A128="Female")*101+Existing_Cohort!$B128+Existing_Cohort!R$4-1,MATCH(R$5, Mortality_Projection!$D$8:$BJ$8, 0)-1))</f>
        <v>7452.6710258577677</v>
      </c>
      <c r="S128" s="67">
        <f ca="1">R128*(1-OFFSET(Mortality_Projection!$D$9,N($A128="Female")*101+Existing_Cohort!$B128+Existing_Cohort!S$4-1,MATCH(S$5, Mortality_Projection!$D$8:$BJ$8, 0)-1))</f>
        <v>7449.6423863127593</v>
      </c>
      <c r="T128" s="67">
        <f ca="1">S128*(1-OFFSET(Mortality_Projection!$D$9,N($A128="Female")*101+Existing_Cohort!$B128+Existing_Cohort!T$4-1,MATCH(T$5, Mortality_Projection!$D$8:$BJ$8, 0)-1))</f>
        <v>7446.3988800042098</v>
      </c>
      <c r="U128" s="67">
        <f ca="1">T128*(1-OFFSET(Mortality_Projection!$D$9,N($A128="Female")*101+Existing_Cohort!$B128+Existing_Cohort!U$4-1,MATCH(U$5, Mortality_Projection!$D$8:$BJ$8, 0)-1))</f>
        <v>7442.9098698360176</v>
      </c>
      <c r="V128" s="67">
        <f ca="1">U128*(1-OFFSET(Mortality_Projection!$D$9,N($A128="Female")*101+Existing_Cohort!$B128+Existing_Cohort!V$4-1,MATCH(V$5, Mortality_Projection!$D$8:$BJ$8, 0)-1))</f>
        <v>7439.1399777508768</v>
      </c>
      <c r="W128" s="67">
        <f ca="1">V128*(1-OFFSET(Mortality_Projection!$D$9,N($A128="Female")*101+Existing_Cohort!$B128+Existing_Cohort!W$4-1,MATCH(W$5, Mortality_Projection!$D$8:$BJ$8, 0)-1))</f>
        <v>7435.0552576917698</v>
      </c>
      <c r="X128" s="67">
        <f ca="1">W128*(1-OFFSET(Mortality_Projection!$D$9,N($A128="Female")*101+Existing_Cohort!$B128+Existing_Cohort!X$4-1,MATCH(X$5, Mortality_Projection!$D$8:$BJ$8, 0)-1))</f>
        <v>7430.6115107565229</v>
      </c>
      <c r="Y128" s="67">
        <f ca="1">X128*(1-OFFSET(Mortality_Projection!$D$9,N($A128="Female")*101+Existing_Cohort!$B128+Existing_Cohort!Y$4-1,MATCH(Y$5, Mortality_Projection!$D$8:$BJ$8, 0)-1))</f>
        <v>7425.766359135946</v>
      </c>
      <c r="Z128" s="67">
        <f ca="1">Y128*(1-OFFSET(Mortality_Projection!$D$9,N($A128="Female")*101+Existing_Cohort!$B128+Existing_Cohort!Z$4-1,MATCH(Z$5, Mortality_Projection!$D$8:$BJ$8, 0)-1))</f>
        <v>7420.4792230534285</v>
      </c>
      <c r="AA128" s="67">
        <f ca="1">Z128*(1-OFFSET(Mortality_Projection!$D$9,N($A128="Female")*101+Existing_Cohort!$B128+Existing_Cohort!AA$4-1,MATCH(AA$5, Mortality_Projection!$D$8:$BJ$8, 0)-1))</f>
        <v>7414.7000561697205</v>
      </c>
      <c r="AB128" s="67">
        <f ca="1">AA128*(1-OFFSET(Mortality_Projection!$D$9,N($A128="Female")*101+Existing_Cohort!$B128+Existing_Cohort!AB$4-1,MATCH(AB$5, Mortality_Projection!$D$8:$BJ$8, 0)-1))</f>
        <v>7408.3865458698556</v>
      </c>
      <c r="AC128" s="67">
        <f ca="1">AB128*(1-OFFSET(Mortality_Projection!$D$9,N($A128="Female")*101+Existing_Cohort!$B128+Existing_Cohort!AC$4-1,MATCH(AC$5, Mortality_Projection!$D$8:$BJ$8, 0)-1))</f>
        <v>7401.4818766249437</v>
      </c>
      <c r="AD128" s="67">
        <f ca="1">AC128*(1-OFFSET(Mortality_Projection!$D$9,N($A128="Female")*101+Existing_Cohort!$B128+Existing_Cohort!AD$4-1,MATCH(AD$5, Mortality_Projection!$D$8:$BJ$8, 0)-1))</f>
        <v>7393.9426273331337</v>
      </c>
      <c r="AE128" s="67">
        <f ca="1">AD128*(1-OFFSET(Mortality_Projection!$D$9,N($A128="Female")*101+Existing_Cohort!$B128+Existing_Cohort!AE$4-1,MATCH(AE$5, Mortality_Projection!$D$8:$BJ$8, 0)-1))</f>
        <v>7385.7221543553815</v>
      </c>
      <c r="AF128" s="67">
        <f ca="1">AE128*(1-OFFSET(Mortality_Projection!$D$9,N($A128="Female")*101+Existing_Cohort!$B128+Existing_Cohort!AF$4-1,MATCH(AF$5, Mortality_Projection!$D$8:$BJ$8, 0)-1))</f>
        <v>7376.7866954809087</v>
      </c>
      <c r="AG128" s="67">
        <f ca="1">AF128*(1-OFFSET(Mortality_Projection!$D$9,N($A128="Female")*101+Existing_Cohort!$B128+Existing_Cohort!AG$4-1,MATCH(AG$5, Mortality_Projection!$D$8:$BJ$8, 0)-1))</f>
        <v>7367.0939496400206</v>
      </c>
      <c r="AH128" s="67">
        <f ca="1">AG128*(1-OFFSET(Mortality_Projection!$D$9,N($A128="Female")*101+Existing_Cohort!$B128+Existing_Cohort!AH$4-1,MATCH(AH$5, Mortality_Projection!$D$8:$BJ$8, 0)-1))</f>
        <v>7356.6090537999835</v>
      </c>
      <c r="AI128" s="67">
        <f ca="1">AH128*(1-OFFSET(Mortality_Projection!$D$9,N($A128="Female")*101+Existing_Cohort!$B128+Existing_Cohort!AI$4-1,MATCH(AI$5, Mortality_Projection!$D$8:$BJ$8, 0)-1))</f>
        <v>7345.2992155428392</v>
      </c>
      <c r="AJ128" s="67">
        <f ca="1">AI128*(1-OFFSET(Mortality_Projection!$D$9,N($A128="Female")*101+Existing_Cohort!$B128+Existing_Cohort!AJ$4-1,MATCH(AJ$5, Mortality_Projection!$D$8:$BJ$8, 0)-1))</f>
        <v>7333.1437292566952</v>
      </c>
      <c r="AK128" s="67">
        <f ca="1">AJ128*(1-OFFSET(Mortality_Projection!$D$9,N($A128="Female")*101+Existing_Cohort!$B128+Existing_Cohort!AK$4-1,MATCH(AK$5, Mortality_Projection!$D$8:$BJ$8, 0)-1))</f>
        <v>7320.1086741372947</v>
      </c>
      <c r="AL128" s="67">
        <f ca="1">AK128*(1-OFFSET(Mortality_Projection!$D$9,N($A128="Female")*101+Existing_Cohort!$B128+Existing_Cohort!AL$4-1,MATCH(AL$5, Mortality_Projection!$D$8:$BJ$8, 0)-1))</f>
        <v>7306.1770137844069</v>
      </c>
      <c r="AM128" s="67">
        <f ca="1">AL128*(1-OFFSET(Mortality_Projection!$D$9,N($A128="Female")*101+Existing_Cohort!$B128+Existing_Cohort!AM$4-1,MATCH(AM$5, Mortality_Projection!$D$8:$BJ$8, 0)-1))</f>
        <v>7291.3140434888683</v>
      </c>
      <c r="AN128" s="67">
        <f ca="1">AM128*(1-OFFSET(Mortality_Projection!$D$9,N($A128="Female")*101+Existing_Cohort!$B128+Existing_Cohort!AN$4-1,MATCH(AN$5, Mortality_Projection!$D$8:$BJ$8, 0)-1))</f>
        <v>7275.4304349640288</v>
      </c>
      <c r="AO128" s="67">
        <f ca="1">AN128*(1-OFFSET(Mortality_Projection!$D$9,N($A128="Female")*101+Existing_Cohort!$B128+Existing_Cohort!AO$4-1,MATCH(AO$5, Mortality_Projection!$D$8:$BJ$8, 0)-1))</f>
        <v>7258.3760922555821</v>
      </c>
      <c r="AP128" s="67">
        <f ca="1">AO128*(1-OFFSET(Mortality_Projection!$D$9,N($A128="Female")*101+Existing_Cohort!$B128+Existing_Cohort!AP$4-1,MATCH(AP$5, Mortality_Projection!$D$8:$BJ$8, 0)-1))</f>
        <v>7239.930073944869</v>
      </c>
      <c r="AQ128" s="67">
        <f ca="1">AP128*(1-OFFSET(Mortality_Projection!$D$9,N($A128="Female")*101+Existing_Cohort!$B128+Existing_Cohort!AQ$4-1,MATCH(AQ$5, Mortality_Projection!$D$8:$BJ$8, 0)-1))</f>
        <v>7219.8098112604494</v>
      </c>
      <c r="AR128" s="67">
        <f ca="1">AQ128*(1-OFFSET(Mortality_Projection!$D$9,N($A128="Female")*101+Existing_Cohort!$B128+Existing_Cohort!AR$4-1,MATCH(AR$5, Mortality_Projection!$D$8:$BJ$8, 0)-1))</f>
        <v>7197.6890935981692</v>
      </c>
      <c r="AS128" s="67">
        <f ca="1">AR128*(1-OFFSET(Mortality_Projection!$D$9,N($A128="Female")*101+Existing_Cohort!$B128+Existing_Cohort!AS$4-1,MATCH(AS$5, Mortality_Projection!$D$8:$BJ$8, 0)-1))</f>
        <v>7173.2063566450424</v>
      </c>
      <c r="AT128" s="67">
        <f ca="1">AS128*(1-OFFSET(Mortality_Projection!$D$9,N($A128="Female")*101+Existing_Cohort!$B128+Existing_Cohort!AT$4-1,MATCH(AT$5, Mortality_Projection!$D$8:$BJ$8, 0)-1))</f>
        <v>7145.9684839336114</v>
      </c>
      <c r="AU128" s="67">
        <f ca="1">AT128*(1-OFFSET(Mortality_Projection!$D$9,N($A128="Female")*101+Existing_Cohort!$B128+Existing_Cohort!AU$4-1,MATCH(AU$5, Mortality_Projection!$D$8:$BJ$8, 0)-1))</f>
        <v>7115.5634637966932</v>
      </c>
      <c r="AV128" s="67">
        <f ca="1">AU128*(1-OFFSET(Mortality_Projection!$D$9,N($A128="Female")*101+Existing_Cohort!$B128+Existing_Cohort!AV$4-1,MATCH(AV$5, Mortality_Projection!$D$8:$BJ$8, 0)-1))</f>
        <v>7081.5472745392271</v>
      </c>
      <c r="AW128" s="67">
        <f ca="1">AV128*(1-OFFSET(Mortality_Projection!$D$9,N($A128="Female")*101+Existing_Cohort!$B128+Existing_Cohort!AW$4-1,MATCH(AW$5, Mortality_Projection!$D$8:$BJ$8, 0)-1))</f>
        <v>7043.4242265385437</v>
      </c>
      <c r="AX128" s="67">
        <f ca="1">AW128*(1-OFFSET(Mortality_Projection!$D$9,N($A128="Female")*101+Existing_Cohort!$B128+Existing_Cohort!AX$4-1,MATCH(AX$5, Mortality_Projection!$D$8:$BJ$8, 0)-1))</f>
        <v>7000.6463529401772</v>
      </c>
      <c r="AY128" s="67">
        <f ca="1">AX128*(1-OFFSET(Mortality_Projection!$D$9,N($A128="Female")*101+Existing_Cohort!$B128+Existing_Cohort!AY$4-1,MATCH(AY$5, Mortality_Projection!$D$8:$BJ$8, 0)-1))</f>
        <v>6952.6102181409606</v>
      </c>
      <c r="AZ128" s="67">
        <f ca="1">AY128*(1-OFFSET(Mortality_Projection!$D$9,N($A128="Female")*101+Existing_Cohort!$B128+Existing_Cohort!AZ$4-1,MATCH(AZ$5, Mortality_Projection!$D$8:$BJ$8, 0)-1))</f>
        <v>6898.6715191795738</v>
      </c>
      <c r="BA128" s="179">
        <f ca="1">AZ128*(1-OFFSET(Mortality_Projection!$D$9,N($A128="Female")*101+Existing_Cohort!$B128+Existing_Cohort!BA$4-1,MATCH(BA$5, Mortality_Projection!$D$8:$BJ$8, 0)-1))</f>
        <v>6838.1486937555637</v>
      </c>
      <c r="BC128" s="67">
        <f t="shared" ca="1" si="24"/>
        <v>2.027738665097786</v>
      </c>
    </row>
    <row r="129" spans="1:55" x14ac:dyDescent="0.35">
      <c r="A129" s="159" t="s">
        <v>32</v>
      </c>
      <c r="B129">
        <f t="shared" si="26"/>
        <v>22</v>
      </c>
      <c r="C129" s="67">
        <f ca="1">OFFSET(HIST_CHN_Population_Females!$L$17,MATCH(Input!$D$4,HIST_CHN_Population_Females!$K$18:$K$89,0), $B28)</f>
        <v>7377.8509999999997</v>
      </c>
      <c r="D129" s="67">
        <f ca="1">C129*(1-OFFSET(Mortality_Projection!$D$9,N($A129="Female")*101+Existing_Cohort!$B129+Existing_Cohort!D$4-1,MATCH(D$5, Mortality_Projection!$D$8:$BJ$8, 0)-1))</f>
        <v>7375.8162514059331</v>
      </c>
      <c r="E129" s="67">
        <f ca="1">D129*(1-OFFSET(Mortality_Projection!$D$9,N($A129="Female")*101+Existing_Cohort!$B129+Existing_Cohort!E$4-1,MATCH(E$5, Mortality_Projection!$D$8:$BJ$8, 0)-1))</f>
        <v>7373.7694213940058</v>
      </c>
      <c r="F129" s="67">
        <f ca="1">E129*(1-OFFSET(Mortality_Projection!$D$9,N($A129="Female")*101+Existing_Cohort!$B129+Existing_Cohort!F$4-1,MATCH(F$5, Mortality_Projection!$D$8:$BJ$8, 0)-1))</f>
        <v>7371.7110799583206</v>
      </c>
      <c r="G129" s="67">
        <f ca="1">F129*(1-OFFSET(Mortality_Projection!$D$9,N($A129="Female")*101+Existing_Cohort!$B129+Existing_Cohort!G$4-1,MATCH(G$5, Mortality_Projection!$D$8:$BJ$8, 0)-1))</f>
        <v>7369.6417853291132</v>
      </c>
      <c r="H129" s="67">
        <f ca="1">G129*(1-OFFSET(Mortality_Projection!$D$9,N($A129="Female")*101+Existing_Cohort!$B129+Existing_Cohort!H$4-1,MATCH(H$5, Mortality_Projection!$D$8:$BJ$8, 0)-1))</f>
        <v>7367.5551286409464</v>
      </c>
      <c r="I129" s="67">
        <f ca="1">H129*(1-OFFSET(Mortality_Projection!$D$9,N($A129="Female")*101+Existing_Cohort!$B129+Existing_Cohort!I$4-1,MATCH(I$5, Mortality_Projection!$D$8:$BJ$8, 0)-1))</f>
        <v>7365.4449374216147</v>
      </c>
      <c r="J129" s="67">
        <f ca="1">I129*(1-OFFSET(Mortality_Projection!$D$9,N($A129="Female")*101+Existing_Cohort!$B129+Existing_Cohort!J$4-1,MATCH(J$5, Mortality_Projection!$D$8:$BJ$8, 0)-1))</f>
        <v>7363.2984774924789</v>
      </c>
      <c r="K129" s="67">
        <f ca="1">J129*(1-OFFSET(Mortality_Projection!$D$9,N($A129="Female")*101+Existing_Cohort!$B129+Existing_Cohort!K$4-1,MATCH(K$5, Mortality_Projection!$D$8:$BJ$8, 0)-1))</f>
        <v>7361.1034824323979</v>
      </c>
      <c r="L129" s="67">
        <f ca="1">K129*(1-OFFSET(Mortality_Projection!$D$9,N($A129="Female")*101+Existing_Cohort!$B129+Existing_Cohort!L$4-1,MATCH(L$5, Mortality_Projection!$D$8:$BJ$8, 0)-1))</f>
        <v>7358.8481430530146</v>
      </c>
      <c r="M129" s="67">
        <f ca="1">L129*(1-OFFSET(Mortality_Projection!$D$9,N($A129="Female")*101+Existing_Cohort!$B129+Existing_Cohort!M$4-1,MATCH(M$5, Mortality_Projection!$D$8:$BJ$8, 0)-1))</f>
        <v>7356.5145421971101</v>
      </c>
      <c r="N129" s="67">
        <f ca="1">M129*(1-OFFSET(Mortality_Projection!$D$9,N($A129="Female")*101+Existing_Cohort!$B129+Existing_Cohort!N$4-1,MATCH(N$5, Mortality_Projection!$D$8:$BJ$8, 0)-1))</f>
        <v>7354.0919120896215</v>
      </c>
      <c r="O129" s="67">
        <f ca="1">N129*(1-OFFSET(Mortality_Projection!$D$9,N($A129="Female")*101+Existing_Cohort!$B129+Existing_Cohort!O$4-1,MATCH(O$5, Mortality_Projection!$D$8:$BJ$8, 0)-1))</f>
        <v>7351.5507074242714</v>
      </c>
      <c r="P129" s="67">
        <f ca="1">O129*(1-OFFSET(Mortality_Projection!$D$9,N($A129="Female")*101+Existing_Cohort!$B129+Existing_Cohort!P$4-1,MATCH(P$5, Mortality_Projection!$D$8:$BJ$8, 0)-1))</f>
        <v>7348.8751388769788</v>
      </c>
      <c r="Q129" s="67">
        <f ca="1">P129*(1-OFFSET(Mortality_Projection!$D$9,N($A129="Female")*101+Existing_Cohort!$B129+Existing_Cohort!Q$4-1,MATCH(Q$5, Mortality_Projection!$D$8:$BJ$8, 0)-1))</f>
        <v>7346.0375455607555</v>
      </c>
      <c r="R129" s="67">
        <f ca="1">Q129*(1-OFFSET(Mortality_Projection!$D$9,N($A129="Female")*101+Existing_Cohort!$B129+Existing_Cohort!R$4-1,MATCH(R$5, Mortality_Projection!$D$8:$BJ$8, 0)-1))</f>
        <v>7343.0175096468847</v>
      </c>
      <c r="S129" s="67">
        <f ca="1">R129*(1-OFFSET(Mortality_Projection!$D$9,N($A129="Female")*101+Existing_Cohort!$B129+Existing_Cohort!S$4-1,MATCH(S$5, Mortality_Projection!$D$8:$BJ$8, 0)-1))</f>
        <v>7339.7832326511107</v>
      </c>
      <c r="T129" s="67">
        <f ca="1">S129*(1-OFFSET(Mortality_Projection!$D$9,N($A129="Female")*101+Existing_Cohort!$B129+Existing_Cohort!T$4-1,MATCH(T$5, Mortality_Projection!$D$8:$BJ$8, 0)-1))</f>
        <v>7336.3041680006181</v>
      </c>
      <c r="U129" s="67">
        <f ca="1">T129*(1-OFFSET(Mortality_Projection!$D$9,N($A129="Female")*101+Existing_Cohort!$B129+Existing_Cohort!U$4-1,MATCH(U$5, Mortality_Projection!$D$8:$BJ$8, 0)-1))</f>
        <v>7332.5450425954195</v>
      </c>
      <c r="V129" s="67">
        <f ca="1">U129*(1-OFFSET(Mortality_Projection!$D$9,N($A129="Female")*101+Existing_Cohort!$B129+Existing_Cohort!V$4-1,MATCH(V$5, Mortality_Projection!$D$8:$BJ$8, 0)-1))</f>
        <v>7328.4720123669995</v>
      </c>
      <c r="W129" s="67">
        <f ca="1">V129*(1-OFFSET(Mortality_Projection!$D$9,N($A129="Female")*101+Existing_Cohort!$B129+Existing_Cohort!W$4-1,MATCH(W$5, Mortality_Projection!$D$8:$BJ$8, 0)-1))</f>
        <v>7324.0410110619669</v>
      </c>
      <c r="X129" s="67">
        <f ca="1">W129*(1-OFFSET(Mortality_Projection!$D$9,N($A129="Female")*101+Existing_Cohort!$B129+Existing_Cohort!X$4-1,MATCH(X$5, Mortality_Projection!$D$8:$BJ$8, 0)-1))</f>
        <v>7319.2097900002109</v>
      </c>
      <c r="Y129" s="67">
        <f ca="1">X129*(1-OFFSET(Mortality_Projection!$D$9,N($A129="Female")*101+Existing_Cohort!$B129+Existing_Cohort!Y$4-1,MATCH(Y$5, Mortality_Projection!$D$8:$BJ$8, 0)-1))</f>
        <v>7313.9378952682446</v>
      </c>
      <c r="Z129" s="67">
        <f ca="1">Y129*(1-OFFSET(Mortality_Projection!$D$9,N($A129="Female")*101+Existing_Cohort!$B129+Existing_Cohort!Z$4-1,MATCH(Z$5, Mortality_Projection!$D$8:$BJ$8, 0)-1))</f>
        <v>7308.1754358900116</v>
      </c>
      <c r="AA129" s="67">
        <f ca="1">Z129*(1-OFFSET(Mortality_Projection!$D$9,N($A129="Female")*101+Existing_Cohort!$B129+Existing_Cohort!AA$4-1,MATCH(AA$5, Mortality_Projection!$D$8:$BJ$8, 0)-1))</f>
        <v>7301.8802349592788</v>
      </c>
      <c r="AB129" s="67">
        <f ca="1">AA129*(1-OFFSET(Mortality_Projection!$D$9,N($A129="Female")*101+Existing_Cohort!$B129+Existing_Cohort!AB$4-1,MATCH(AB$5, Mortality_Projection!$D$8:$BJ$8, 0)-1))</f>
        <v>7294.9956577196035</v>
      </c>
      <c r="AC129" s="67">
        <f ca="1">AB129*(1-OFFSET(Mortality_Projection!$D$9,N($A129="Female")*101+Existing_Cohort!$B129+Existing_Cohort!AC$4-1,MATCH(AC$5, Mortality_Projection!$D$8:$BJ$8, 0)-1))</f>
        <v>7287.4784285919932</v>
      </c>
      <c r="AD129" s="67">
        <f ca="1">AC129*(1-OFFSET(Mortality_Projection!$D$9,N($A129="Female")*101+Existing_Cohort!$B129+Existing_Cohort!AD$4-1,MATCH(AD$5, Mortality_Projection!$D$8:$BJ$8, 0)-1))</f>
        <v>7279.2820626835146</v>
      </c>
      <c r="AE129" s="67">
        <f ca="1">AD129*(1-OFFSET(Mortality_Projection!$D$9,N($A129="Female")*101+Existing_Cohort!$B129+Existing_Cohort!AE$4-1,MATCH(AE$5, Mortality_Projection!$D$8:$BJ$8, 0)-1))</f>
        <v>7270.3729229837154</v>
      </c>
      <c r="AF129" s="67">
        <f ca="1">AE129*(1-OFFSET(Mortality_Projection!$D$9,N($A129="Female")*101+Existing_Cohort!$B129+Existing_Cohort!AF$4-1,MATCH(AF$5, Mortality_Projection!$D$8:$BJ$8, 0)-1))</f>
        <v>7260.7088630749395</v>
      </c>
      <c r="AG129" s="67">
        <f ca="1">AF129*(1-OFFSET(Mortality_Projection!$D$9,N($A129="Female")*101+Existing_Cohort!$B129+Existing_Cohort!AG$4-1,MATCH(AG$5, Mortality_Projection!$D$8:$BJ$8, 0)-1))</f>
        <v>7250.2551575660109</v>
      </c>
      <c r="AH129" s="67">
        <f ca="1">AG129*(1-OFFSET(Mortality_Projection!$D$9,N($A129="Female")*101+Existing_Cohort!$B129+Existing_Cohort!AH$4-1,MATCH(AH$5, Mortality_Projection!$D$8:$BJ$8, 0)-1))</f>
        <v>7238.9791506371284</v>
      </c>
      <c r="AI129" s="67">
        <f ca="1">AH129*(1-OFFSET(Mortality_Projection!$D$9,N($A129="Female")*101+Existing_Cohort!$B129+Existing_Cohort!AI$4-1,MATCH(AI$5, Mortality_Projection!$D$8:$BJ$8, 0)-1))</f>
        <v>7226.8602423715929</v>
      </c>
      <c r="AJ129" s="67">
        <f ca="1">AI129*(1-OFFSET(Mortality_Projection!$D$9,N($A129="Female")*101+Existing_Cohort!$B129+Existing_Cohort!AJ$4-1,MATCH(AJ$5, Mortality_Projection!$D$8:$BJ$8, 0)-1))</f>
        <v>7213.8646626670488</v>
      </c>
      <c r="AK129" s="67">
        <f ca="1">AJ129*(1-OFFSET(Mortality_Projection!$D$9,N($A129="Female")*101+Existing_Cohort!$B129+Existing_Cohort!AK$4-1,MATCH(AK$5, Mortality_Projection!$D$8:$BJ$8, 0)-1))</f>
        <v>7199.9754807532972</v>
      </c>
      <c r="AL129" s="67">
        <f ca="1">AK129*(1-OFFSET(Mortality_Projection!$D$9,N($A129="Female")*101+Existing_Cohort!$B129+Existing_Cohort!AL$4-1,MATCH(AL$5, Mortality_Projection!$D$8:$BJ$8, 0)-1))</f>
        <v>7185.1581572250925</v>
      </c>
      <c r="AM129" s="67">
        <f ca="1">AL129*(1-OFFSET(Mortality_Projection!$D$9,N($A129="Female")*101+Existing_Cohort!$B129+Existing_Cohort!AM$4-1,MATCH(AM$5, Mortality_Projection!$D$8:$BJ$8, 0)-1))</f>
        <v>7169.3237055462032</v>
      </c>
      <c r="AN129" s="67">
        <f ca="1">AM129*(1-OFFSET(Mortality_Projection!$D$9,N($A129="Female")*101+Existing_Cohort!$B129+Existing_Cohort!AN$4-1,MATCH(AN$5, Mortality_Projection!$D$8:$BJ$8, 0)-1))</f>
        <v>7152.3225747083488</v>
      </c>
      <c r="AO129" s="67">
        <f ca="1">AN129*(1-OFFSET(Mortality_Projection!$D$9,N($A129="Female")*101+Existing_Cohort!$B129+Existing_Cohort!AO$4-1,MATCH(AO$5, Mortality_Projection!$D$8:$BJ$8, 0)-1))</f>
        <v>7133.9346131314342</v>
      </c>
      <c r="AP129" s="67">
        <f ca="1">AO129*(1-OFFSET(Mortality_Projection!$D$9,N($A129="Female")*101+Existing_Cohort!$B129+Existing_Cohort!AP$4-1,MATCH(AP$5, Mortality_Projection!$D$8:$BJ$8, 0)-1))</f>
        <v>7113.8782711765416</v>
      </c>
      <c r="AQ129" s="67">
        <f ca="1">AP129*(1-OFFSET(Mortality_Projection!$D$9,N($A129="Female")*101+Existing_Cohort!$B129+Existing_Cohort!AQ$4-1,MATCH(AQ$5, Mortality_Projection!$D$8:$BJ$8, 0)-1))</f>
        <v>7091.8285444572548</v>
      </c>
      <c r="AR129" s="67">
        <f ca="1">AQ129*(1-OFFSET(Mortality_Projection!$D$9,N($A129="Female")*101+Existing_Cohort!$B129+Existing_Cohort!AR$4-1,MATCH(AR$5, Mortality_Projection!$D$8:$BJ$8, 0)-1))</f>
        <v>7067.4252513126021</v>
      </c>
      <c r="AS129" s="67">
        <f ca="1">AR129*(1-OFFSET(Mortality_Projection!$D$9,N($A129="Female")*101+Existing_Cohort!$B129+Existing_Cohort!AS$4-1,MATCH(AS$5, Mortality_Projection!$D$8:$BJ$8, 0)-1))</f>
        <v>7040.2768405509541</v>
      </c>
      <c r="AT129" s="67">
        <f ca="1">AS129*(1-OFFSET(Mortality_Projection!$D$9,N($A129="Female")*101+Existing_Cohort!$B129+Existing_Cohort!AT$4-1,MATCH(AT$5, Mortality_Projection!$D$8:$BJ$8, 0)-1))</f>
        <v>7009.9730286083504</v>
      </c>
      <c r="AU129" s="67">
        <f ca="1">AT129*(1-OFFSET(Mortality_Projection!$D$9,N($A129="Female")*101+Existing_Cohort!$B129+Existing_Cohort!AU$4-1,MATCH(AU$5, Mortality_Projection!$D$8:$BJ$8, 0)-1))</f>
        <v>6976.0717532937151</v>
      </c>
      <c r="AV129" s="67">
        <f ca="1">AU129*(1-OFFSET(Mortality_Projection!$D$9,N($A129="Female")*101+Existing_Cohort!$B129+Existing_Cohort!AV$4-1,MATCH(AV$5, Mortality_Projection!$D$8:$BJ$8, 0)-1))</f>
        <v>6938.0796163088071</v>
      </c>
      <c r="AW129" s="67">
        <f ca="1">AV129*(1-OFFSET(Mortality_Projection!$D$9,N($A129="Female")*101+Existing_Cohort!$B129+Existing_Cohort!AW$4-1,MATCH(AW$5, Mortality_Projection!$D$8:$BJ$8, 0)-1))</f>
        <v>6895.4513223847489</v>
      </c>
      <c r="AX129" s="67">
        <f ca="1">AW129*(1-OFFSET(Mortality_Projection!$D$9,N($A129="Female")*101+Existing_Cohort!$B129+Existing_Cohort!AX$4-1,MATCH(AX$5, Mortality_Projection!$D$8:$BJ$8, 0)-1))</f>
        <v>6847.5865565096174</v>
      </c>
      <c r="AY129" s="67">
        <f ca="1">AX129*(1-OFFSET(Mortality_Projection!$D$9,N($A129="Female")*101+Existing_Cohort!$B129+Existing_Cohort!AY$4-1,MATCH(AY$5, Mortality_Projection!$D$8:$BJ$8, 0)-1))</f>
        <v>6793.8446039307028</v>
      </c>
      <c r="AZ129" s="67">
        <f ca="1">AY129*(1-OFFSET(Mortality_Projection!$D$9,N($A129="Female")*101+Existing_Cohort!$B129+Existing_Cohort!AZ$4-1,MATCH(AZ$5, Mortality_Projection!$D$8:$BJ$8, 0)-1))</f>
        <v>6733.5480262459068</v>
      </c>
      <c r="BA129" s="179">
        <f ca="1">AZ129*(1-OFFSET(Mortality_Projection!$D$9,N($A129="Female")*101+Existing_Cohort!$B129+Existing_Cohort!BA$4-1,MATCH(BA$5, Mortality_Projection!$D$8:$BJ$8, 0)-1))</f>
        <v>6665.9996130207865</v>
      </c>
      <c r="BC129" s="67">
        <f t="shared" ca="1" si="24"/>
        <v>2.0347485940665138</v>
      </c>
    </row>
    <row r="130" spans="1:55" x14ac:dyDescent="0.35">
      <c r="A130" s="159" t="s">
        <v>32</v>
      </c>
      <c r="B130">
        <f t="shared" si="26"/>
        <v>23</v>
      </c>
      <c r="C130" s="67">
        <f ca="1">OFFSET(HIST_CHN_Population_Females!$L$17,MATCH(Input!$D$4,HIST_CHN_Population_Females!$K$18:$K$89,0), $B29)</f>
        <v>7538.5505000000003</v>
      </c>
      <c r="D130" s="67">
        <f ca="1">C130*(1-OFFSET(Mortality_Projection!$D$9,N($A130="Female")*101+Existing_Cohort!$B130+Existing_Cohort!D$4-1,MATCH(D$5, Mortality_Projection!$D$8:$BJ$8, 0)-1))</f>
        <v>7536.4341725639333</v>
      </c>
      <c r="E130" s="67">
        <f ca="1">D130*(1-OFFSET(Mortality_Projection!$D$9,N($A130="Female")*101+Existing_Cohort!$B130+Existing_Cohort!E$4-1,MATCH(E$5, Mortality_Projection!$D$8:$BJ$8, 0)-1))</f>
        <v>7534.3059497216091</v>
      </c>
      <c r="F130" s="67">
        <f ca="1">E130*(1-OFFSET(Mortality_Projection!$D$9,N($A130="Female")*101+Existing_Cohort!$B130+Existing_Cohort!F$4-1,MATCH(F$5, Mortality_Projection!$D$8:$BJ$8, 0)-1))</f>
        <v>7532.1664087711579</v>
      </c>
      <c r="G130" s="67">
        <f ca="1">F130*(1-OFFSET(Mortality_Projection!$D$9,N($A130="Female")*101+Existing_Cohort!$B130+Existing_Cohort!G$4-1,MATCH(G$5, Mortality_Projection!$D$8:$BJ$8, 0)-1))</f>
        <v>7530.0089234198131</v>
      </c>
      <c r="H130" s="67">
        <f ca="1">G130*(1-OFFSET(Mortality_Projection!$D$9,N($A130="Female")*101+Existing_Cohort!$B130+Existing_Cohort!H$4-1,MATCH(H$5, Mortality_Projection!$D$8:$BJ$8, 0)-1))</f>
        <v>7527.8271118793118</v>
      </c>
      <c r="I130" s="67">
        <f ca="1">H130*(1-OFFSET(Mortality_Projection!$D$9,N($A130="Female")*101+Existing_Cohort!$B130+Existing_Cohort!I$4-1,MATCH(I$5, Mortality_Projection!$D$8:$BJ$8, 0)-1))</f>
        <v>7525.6078080586967</v>
      </c>
      <c r="J130" s="67">
        <f ca="1">I130*(1-OFFSET(Mortality_Projection!$D$9,N($A130="Female")*101+Existing_Cohort!$B130+Existing_Cohort!J$4-1,MATCH(J$5, Mortality_Projection!$D$8:$BJ$8, 0)-1))</f>
        <v>7523.3383296787388</v>
      </c>
      <c r="K130" s="67">
        <f ca="1">J130*(1-OFFSET(Mortality_Projection!$D$9,N($A130="Female")*101+Existing_Cohort!$B130+Existing_Cohort!K$4-1,MATCH(K$5, Mortality_Projection!$D$8:$BJ$8, 0)-1))</f>
        <v>7521.0064673899005</v>
      </c>
      <c r="L130" s="67">
        <f ca="1">K130*(1-OFFSET(Mortality_Projection!$D$9,N($A130="Female")*101+Existing_Cohort!$B130+Existing_Cohort!L$4-1,MATCH(L$5, Mortality_Projection!$D$8:$BJ$8, 0)-1))</f>
        <v>7518.5936968416845</v>
      </c>
      <c r="M130" s="67">
        <f ca="1">L130*(1-OFFSET(Mortality_Projection!$D$9,N($A130="Female")*101+Existing_Cohort!$B130+Existing_Cohort!M$4-1,MATCH(M$5, Mortality_Projection!$D$8:$BJ$8, 0)-1))</f>
        <v>7516.0888858812505</v>
      </c>
      <c r="N130" s="67">
        <f ca="1">M130*(1-OFFSET(Mortality_Projection!$D$9,N($A130="Female")*101+Existing_Cohort!$B130+Existing_Cohort!N$4-1,MATCH(N$5, Mortality_Projection!$D$8:$BJ$8, 0)-1))</f>
        <v>7513.4614881269708</v>
      </c>
      <c r="O130" s="67">
        <f ca="1">N130*(1-OFFSET(Mortality_Projection!$D$9,N($A130="Female")*101+Existing_Cohort!$B130+Existing_Cohort!O$4-1,MATCH(O$5, Mortality_Projection!$D$8:$BJ$8, 0)-1))</f>
        <v>7510.6951802342746</v>
      </c>
      <c r="P130" s="67">
        <f ca="1">O130*(1-OFFSET(Mortality_Projection!$D$9,N($A130="Female")*101+Existing_Cohort!$B130+Existing_Cohort!P$4-1,MATCH(P$5, Mortality_Projection!$D$8:$BJ$8, 0)-1))</f>
        <v>7507.7613650843105</v>
      </c>
      <c r="Q130" s="67">
        <f ca="1">P130*(1-OFFSET(Mortality_Projection!$D$9,N($A130="Female")*101+Existing_Cohort!$B130+Existing_Cohort!Q$4-1,MATCH(Q$5, Mortality_Projection!$D$8:$BJ$8, 0)-1))</f>
        <v>7504.6389348014382</v>
      </c>
      <c r="R130" s="67">
        <f ca="1">Q130*(1-OFFSET(Mortality_Projection!$D$9,N($A130="Female")*101+Existing_Cohort!$B130+Existing_Cohort!R$4-1,MATCH(R$5, Mortality_Projection!$D$8:$BJ$8, 0)-1))</f>
        <v>7501.295015589013</v>
      </c>
      <c r="S130" s="67">
        <f ca="1">R130*(1-OFFSET(Mortality_Projection!$D$9,N($A130="Female")*101+Existing_Cohort!$B130+Existing_Cohort!S$4-1,MATCH(S$5, Mortality_Projection!$D$8:$BJ$8, 0)-1))</f>
        <v>7497.6980288430304</v>
      </c>
      <c r="T130" s="67">
        <f ca="1">S130*(1-OFFSET(Mortality_Projection!$D$9,N($A130="Female")*101+Existing_Cohort!$B130+Existing_Cohort!T$4-1,MATCH(T$5, Mortality_Projection!$D$8:$BJ$8, 0)-1))</f>
        <v>7493.8115101897365</v>
      </c>
      <c r="U130" s="67">
        <f ca="1">T130*(1-OFFSET(Mortality_Projection!$D$9,N($A130="Female")*101+Existing_Cohort!$B130+Existing_Cohort!U$4-1,MATCH(U$5, Mortality_Projection!$D$8:$BJ$8, 0)-1))</f>
        <v>7489.6004738876936</v>
      </c>
      <c r="V130" s="67">
        <f ca="1">U130*(1-OFFSET(Mortality_Projection!$D$9,N($A130="Female")*101+Existing_Cohort!$B130+Existing_Cohort!V$4-1,MATCH(V$5, Mortality_Projection!$D$8:$BJ$8, 0)-1))</f>
        <v>7485.0193670319723</v>
      </c>
      <c r="W130" s="67">
        <f ca="1">V130*(1-OFFSET(Mortality_Projection!$D$9,N($A130="Female")*101+Existing_Cohort!$B130+Existing_Cohort!W$4-1,MATCH(W$5, Mortality_Projection!$D$8:$BJ$8, 0)-1))</f>
        <v>7480.0245176450599</v>
      </c>
      <c r="X130" s="67">
        <f ca="1">W130*(1-OFFSET(Mortality_Projection!$D$9,N($A130="Female")*101+Existing_Cohort!$B130+Existing_Cohort!X$4-1,MATCH(X$5, Mortality_Projection!$D$8:$BJ$8, 0)-1))</f>
        <v>7474.5741112937349</v>
      </c>
      <c r="Y130" s="67">
        <f ca="1">X130*(1-OFFSET(Mortality_Projection!$D$9,N($A130="Female")*101+Existing_Cohort!$B130+Existing_Cohort!Y$4-1,MATCH(Y$5, Mortality_Projection!$D$8:$BJ$8, 0)-1))</f>
        <v>7468.6165792456004</v>
      </c>
      <c r="Z130" s="67">
        <f ca="1">Y130*(1-OFFSET(Mortality_Projection!$D$9,N($A130="Female")*101+Existing_Cohort!$B130+Existing_Cohort!Z$4-1,MATCH(Z$5, Mortality_Projection!$D$8:$BJ$8, 0)-1))</f>
        <v>7462.1083308046391</v>
      </c>
      <c r="AA130" s="67">
        <f ca="1">Z130*(1-OFFSET(Mortality_Projection!$D$9,N($A130="Female")*101+Existing_Cohort!$B130+Existing_Cohort!AA$4-1,MATCH(AA$5, Mortality_Projection!$D$8:$BJ$8, 0)-1))</f>
        <v>7454.9908312720172</v>
      </c>
      <c r="AB130" s="67">
        <f ca="1">AA130*(1-OFFSET(Mortality_Projection!$D$9,N($A130="Female")*101+Existing_Cohort!$B130+Existing_Cohort!AB$4-1,MATCH(AB$5, Mortality_Projection!$D$8:$BJ$8, 0)-1))</f>
        <v>7447.2193609977576</v>
      </c>
      <c r="AC130" s="67">
        <f ca="1">AB130*(1-OFFSET(Mortality_Projection!$D$9,N($A130="Female")*101+Existing_Cohort!$B130+Existing_Cohort!AC$4-1,MATCH(AC$5, Mortality_Projection!$D$8:$BJ$8, 0)-1))</f>
        <v>7438.7458864603113</v>
      </c>
      <c r="AD130" s="67">
        <f ca="1">AC130*(1-OFFSET(Mortality_Projection!$D$9,N($A130="Female")*101+Existing_Cohort!$B130+Existing_Cohort!AD$4-1,MATCH(AD$5, Mortality_Projection!$D$8:$BJ$8, 0)-1))</f>
        <v>7429.5356608136899</v>
      </c>
      <c r="AE130" s="67">
        <f ca="1">AD130*(1-OFFSET(Mortality_Projection!$D$9,N($A130="Female")*101+Existing_Cohort!$B130+Existing_Cohort!AE$4-1,MATCH(AE$5, Mortality_Projection!$D$8:$BJ$8, 0)-1))</f>
        <v>7419.5451447242049</v>
      </c>
      <c r="AF130" s="67">
        <f ca="1">AE130*(1-OFFSET(Mortality_Projection!$D$9,N($A130="Female")*101+Existing_Cohort!$B130+Existing_Cohort!AF$4-1,MATCH(AF$5, Mortality_Projection!$D$8:$BJ$8, 0)-1))</f>
        <v>7408.7384758002099</v>
      </c>
      <c r="AG130" s="67">
        <f ca="1">AF130*(1-OFFSET(Mortality_Projection!$D$9,N($A130="Female")*101+Existing_Cohort!$B130+Existing_Cohort!AG$4-1,MATCH(AG$5, Mortality_Projection!$D$8:$BJ$8, 0)-1))</f>
        <v>7397.0819364477084</v>
      </c>
      <c r="AH130" s="67">
        <f ca="1">AG130*(1-OFFSET(Mortality_Projection!$D$9,N($A130="Female")*101+Existing_Cohort!$B130+Existing_Cohort!AH$4-1,MATCH(AH$5, Mortality_Projection!$D$8:$BJ$8, 0)-1))</f>
        <v>7384.554277317784</v>
      </c>
      <c r="AI130" s="67">
        <f ca="1">AH130*(1-OFFSET(Mortality_Projection!$D$9,N($A130="Female")*101+Existing_Cohort!$B130+Existing_Cohort!AI$4-1,MATCH(AI$5, Mortality_Projection!$D$8:$BJ$8, 0)-1))</f>
        <v>7371.1206401435284</v>
      </c>
      <c r="AJ130" s="67">
        <f ca="1">AI130*(1-OFFSET(Mortality_Projection!$D$9,N($A130="Female")*101+Existing_Cohort!$B130+Existing_Cohort!AJ$4-1,MATCH(AJ$5, Mortality_Projection!$D$8:$BJ$8, 0)-1))</f>
        <v>7356.7635799479021</v>
      </c>
      <c r="AK130" s="67">
        <f ca="1">AJ130*(1-OFFSET(Mortality_Projection!$D$9,N($A130="Female")*101+Existing_Cohort!$B130+Existing_Cohort!AK$4-1,MATCH(AK$5, Mortality_Projection!$D$8:$BJ$8, 0)-1))</f>
        <v>7341.4474560079107</v>
      </c>
      <c r="AL130" s="67">
        <f ca="1">AK130*(1-OFFSET(Mortality_Projection!$D$9,N($A130="Female")*101+Existing_Cohort!$B130+Existing_Cohort!AL$4-1,MATCH(AL$5, Mortality_Projection!$D$8:$BJ$8, 0)-1))</f>
        <v>7325.0803566775294</v>
      </c>
      <c r="AM130" s="67">
        <f ca="1">AL130*(1-OFFSET(Mortality_Projection!$D$9,N($A130="Female")*101+Existing_Cohort!$B130+Existing_Cohort!AM$4-1,MATCH(AM$5, Mortality_Projection!$D$8:$BJ$8, 0)-1))</f>
        <v>7307.507784354364</v>
      </c>
      <c r="AN130" s="67">
        <f ca="1">AM130*(1-OFFSET(Mortality_Projection!$D$9,N($A130="Female")*101+Existing_Cohort!$B130+Existing_Cohort!AN$4-1,MATCH(AN$5, Mortality_Projection!$D$8:$BJ$8, 0)-1))</f>
        <v>7288.5022927651607</v>
      </c>
      <c r="AO130" s="67">
        <f ca="1">AN130*(1-OFFSET(Mortality_Projection!$D$9,N($A130="Female")*101+Existing_Cohort!$B130+Existing_Cohort!AO$4-1,MATCH(AO$5, Mortality_Projection!$D$8:$BJ$8, 0)-1))</f>
        <v>7267.7730125526587</v>
      </c>
      <c r="AP130" s="67">
        <f ca="1">AO130*(1-OFFSET(Mortality_Projection!$D$9,N($A130="Female")*101+Existing_Cohort!$B130+Existing_Cohort!AP$4-1,MATCH(AP$5, Mortality_Projection!$D$8:$BJ$8, 0)-1))</f>
        <v>7244.9842122321852</v>
      </c>
      <c r="AQ130" s="67">
        <f ca="1">AP130*(1-OFFSET(Mortality_Projection!$D$9,N($A130="Female")*101+Existing_Cohort!$B130+Existing_Cohort!AQ$4-1,MATCH(AQ$5, Mortality_Projection!$D$8:$BJ$8, 0)-1))</f>
        <v>7219.7638697774501</v>
      </c>
      <c r="AR130" s="67">
        <f ca="1">AQ130*(1-OFFSET(Mortality_Projection!$D$9,N($A130="Female")*101+Existing_Cohort!$B130+Existing_Cohort!AR$4-1,MATCH(AR$5, Mortality_Projection!$D$8:$BJ$8, 0)-1))</f>
        <v>7191.7076272059603</v>
      </c>
      <c r="AS130" s="67">
        <f ca="1">AR130*(1-OFFSET(Mortality_Projection!$D$9,N($A130="Female")*101+Existing_Cohort!$B130+Existing_Cohort!AS$4-1,MATCH(AS$5, Mortality_Projection!$D$8:$BJ$8, 0)-1))</f>
        <v>7160.3918730632449</v>
      </c>
      <c r="AT130" s="67">
        <f ca="1">AS130*(1-OFFSET(Mortality_Projection!$D$9,N($A130="Female")*101+Existing_Cohort!$B130+Existing_Cohort!AT$4-1,MATCH(AT$5, Mortality_Projection!$D$8:$BJ$8, 0)-1))</f>
        <v>7125.3602865322255</v>
      </c>
      <c r="AU130" s="67">
        <f ca="1">AT130*(1-OFFSET(Mortality_Projection!$D$9,N($A130="Female")*101+Existing_Cohort!$B130+Existing_Cohort!AU$4-1,MATCH(AU$5, Mortality_Projection!$D$8:$BJ$8, 0)-1))</f>
        <v>7086.103663394545</v>
      </c>
      <c r="AV130" s="67">
        <f ca="1">AU130*(1-OFFSET(Mortality_Projection!$D$9,N($A130="Female")*101+Existing_Cohort!$B130+Existing_Cohort!AV$4-1,MATCH(AV$5, Mortality_Projection!$D$8:$BJ$8, 0)-1))</f>
        <v>7042.0593848888993</v>
      </c>
      <c r="AW130" s="67">
        <f ca="1">AV130*(1-OFFSET(Mortality_Projection!$D$9,N($A130="Female")*101+Existing_Cohort!$B130+Existing_Cohort!AW$4-1,MATCH(AW$5, Mortality_Projection!$D$8:$BJ$8, 0)-1))</f>
        <v>6992.6082513133179</v>
      </c>
      <c r="AX130" s="67">
        <f ca="1">AW130*(1-OFFSET(Mortality_Projection!$D$9,N($A130="Female")*101+Existing_Cohort!$B130+Existing_Cohort!AX$4-1,MATCH(AX$5, Mortality_Projection!$D$8:$BJ$8, 0)-1))</f>
        <v>6937.0896603448182</v>
      </c>
      <c r="AY130" s="67">
        <f ca="1">AX130*(1-OFFSET(Mortality_Projection!$D$9,N($A130="Female")*101+Existing_Cohort!$B130+Existing_Cohort!AY$4-1,MATCH(AY$5, Mortality_Projection!$D$8:$BJ$8, 0)-1))</f>
        <v>6874.8054893728267</v>
      </c>
      <c r="AZ130" s="67">
        <f ca="1">AY130*(1-OFFSET(Mortality_Projection!$D$9,N($A130="Female")*101+Existing_Cohort!$B130+Existing_Cohort!AZ$4-1,MATCH(AZ$5, Mortality_Projection!$D$8:$BJ$8, 0)-1))</f>
        <v>6805.0377050545339</v>
      </c>
      <c r="BA130" s="179">
        <f ca="1">AZ130*(1-OFFSET(Mortality_Projection!$D$9,N($A130="Female")*101+Existing_Cohort!$B130+Existing_Cohort!BA$4-1,MATCH(BA$5, Mortality_Projection!$D$8:$BJ$8, 0)-1))</f>
        <v>6727.0591652914263</v>
      </c>
      <c r="BC130" s="67">
        <f t="shared" ca="1" si="24"/>
        <v>2.1163274360669675</v>
      </c>
    </row>
    <row r="131" spans="1:55" x14ac:dyDescent="0.35">
      <c r="A131" s="159" t="s">
        <v>32</v>
      </c>
      <c r="B131">
        <f t="shared" si="26"/>
        <v>24</v>
      </c>
      <c r="C131" s="67">
        <f ca="1">OFFSET(HIST_CHN_Population_Females!$L$17,MATCH(Input!$D$4,HIST_CHN_Population_Females!$K$18:$K$89,0), $B30)</f>
        <v>7771.5010000000002</v>
      </c>
      <c r="D131" s="67">
        <f ca="1">C131*(1-OFFSET(Mortality_Projection!$D$9,N($A131="Female")*101+Existing_Cohort!$B131+Existing_Cohort!D$4-1,MATCH(D$5, Mortality_Projection!$D$8:$BJ$8, 0)-1))</f>
        <v>7769.280864794574</v>
      </c>
      <c r="E131" s="67">
        <f ca="1">D131*(1-OFFSET(Mortality_Projection!$D$9,N($A131="Female")*101+Existing_Cohort!$B131+Existing_Cohort!E$4-1,MATCH(E$5, Mortality_Projection!$D$8:$BJ$8, 0)-1))</f>
        <v>7767.048930016238</v>
      </c>
      <c r="F131" s="67">
        <f ca="1">E131*(1-OFFSET(Mortality_Projection!$D$9,N($A131="Female")*101+Existing_Cohort!$B131+Existing_Cohort!F$4-1,MATCH(F$5, Mortality_Projection!$D$8:$BJ$8, 0)-1))</f>
        <v>7764.7982833644728</v>
      </c>
      <c r="G131" s="67">
        <f ca="1">F131*(1-OFFSET(Mortality_Projection!$D$9,N($A131="Female")*101+Existing_Cohort!$B131+Existing_Cohort!G$4-1,MATCH(G$5, Mortality_Projection!$D$8:$BJ$8, 0)-1))</f>
        <v>7762.5222676931462</v>
      </c>
      <c r="H131" s="67">
        <f ca="1">G131*(1-OFFSET(Mortality_Projection!$D$9,N($A131="Female")*101+Existing_Cohort!$B131+Existing_Cohort!H$4-1,MATCH(H$5, Mortality_Projection!$D$8:$BJ$8, 0)-1))</f>
        <v>7760.2071487428702</v>
      </c>
      <c r="I131" s="67">
        <f ca="1">H131*(1-OFFSET(Mortality_Projection!$D$9,N($A131="Female")*101+Existing_Cohort!$B131+Existing_Cohort!I$4-1,MATCH(I$5, Mortality_Projection!$D$8:$BJ$8, 0)-1))</f>
        <v>7757.8396971438469</v>
      </c>
      <c r="J131" s="67">
        <f ca="1">I131*(1-OFFSET(Mortality_Projection!$D$9,N($A131="Female")*101+Existing_Cohort!$B131+Existing_Cohort!J$4-1,MATCH(J$5, Mortality_Projection!$D$8:$BJ$8, 0)-1))</f>
        <v>7755.4071770638557</v>
      </c>
      <c r="K131" s="67">
        <f ca="1">J131*(1-OFFSET(Mortality_Projection!$D$9,N($A131="Female")*101+Existing_Cohort!$B131+Existing_Cohort!K$4-1,MATCH(K$5, Mortality_Projection!$D$8:$BJ$8, 0)-1))</f>
        <v>7752.8902652955003</v>
      </c>
      <c r="L131" s="67">
        <f ca="1">K131*(1-OFFSET(Mortality_Projection!$D$9,N($A131="Female")*101+Existing_Cohort!$B131+Existing_Cohort!L$4-1,MATCH(L$5, Mortality_Projection!$D$8:$BJ$8, 0)-1))</f>
        <v>7750.2773501752072</v>
      </c>
      <c r="M131" s="67">
        <f ca="1">L131*(1-OFFSET(Mortality_Projection!$D$9,N($A131="Female")*101+Existing_Cohort!$B131+Existing_Cohort!M$4-1,MATCH(M$5, Mortality_Projection!$D$8:$BJ$8, 0)-1))</f>
        <v>7747.5365682116753</v>
      </c>
      <c r="N131" s="67">
        <f ca="1">M131*(1-OFFSET(Mortality_Projection!$D$9,N($A131="Female")*101+Existing_Cohort!$B131+Existing_Cohort!N$4-1,MATCH(N$5, Mortality_Projection!$D$8:$BJ$8, 0)-1))</f>
        <v>7744.650893242695</v>
      </c>
      <c r="O131" s="67">
        <f ca="1">N131*(1-OFFSET(Mortality_Projection!$D$9,N($A131="Female")*101+Existing_Cohort!$B131+Existing_Cohort!O$4-1,MATCH(O$5, Mortality_Projection!$D$8:$BJ$8, 0)-1))</f>
        <v>7741.5904961379392</v>
      </c>
      <c r="P131" s="67">
        <f ca="1">O131*(1-OFFSET(Mortality_Projection!$D$9,N($A131="Female")*101+Existing_Cohort!$B131+Existing_Cohort!P$4-1,MATCH(P$5, Mortality_Projection!$D$8:$BJ$8, 0)-1))</f>
        <v>7738.3333607471131</v>
      </c>
      <c r="Q131" s="67">
        <f ca="1">P131*(1-OFFSET(Mortality_Projection!$D$9,N($A131="Female")*101+Existing_Cohort!$B131+Existing_Cohort!Q$4-1,MATCH(Q$5, Mortality_Projection!$D$8:$BJ$8, 0)-1))</f>
        <v>7734.8451980327809</v>
      </c>
      <c r="R131" s="67">
        <f ca="1">Q131*(1-OFFSET(Mortality_Projection!$D$9,N($A131="Female")*101+Existing_Cohort!$B131+Existing_Cohort!R$4-1,MATCH(R$5, Mortality_Projection!$D$8:$BJ$8, 0)-1))</f>
        <v>7731.0930709074191</v>
      </c>
      <c r="S131" s="67">
        <f ca="1">R131*(1-OFFSET(Mortality_Projection!$D$9,N($A131="Female")*101+Existing_Cohort!$B131+Existing_Cohort!S$4-1,MATCH(S$5, Mortality_Projection!$D$8:$BJ$8, 0)-1))</f>
        <v>7727.0389468023832</v>
      </c>
      <c r="T131" s="67">
        <f ca="1">S131*(1-OFFSET(Mortality_Projection!$D$9,N($A131="Female")*101+Existing_Cohort!$B131+Existing_Cohort!T$4-1,MATCH(T$5, Mortality_Projection!$D$8:$BJ$8, 0)-1))</f>
        <v>7722.6463367841116</v>
      </c>
      <c r="U131" s="67">
        <f ca="1">T131*(1-OFFSET(Mortality_Projection!$D$9,N($A131="Female")*101+Existing_Cohort!$B131+Existing_Cohort!U$4-1,MATCH(U$5, Mortality_Projection!$D$8:$BJ$8, 0)-1))</f>
        <v>7717.8677305696319</v>
      </c>
      <c r="V131" s="67">
        <f ca="1">U131*(1-OFFSET(Mortality_Projection!$D$9,N($A131="Female")*101+Existing_Cohort!$B131+Existing_Cohort!V$4-1,MATCH(V$5, Mortality_Projection!$D$8:$BJ$8, 0)-1))</f>
        <v>7712.657581773291</v>
      </c>
      <c r="W131" s="67">
        <f ca="1">V131*(1-OFFSET(Mortality_Projection!$D$9,N($A131="Female")*101+Existing_Cohort!$B131+Existing_Cohort!W$4-1,MATCH(W$5, Mortality_Projection!$D$8:$BJ$8, 0)-1))</f>
        <v>7706.9722837224217</v>
      </c>
      <c r="X131" s="67">
        <f ca="1">W131*(1-OFFSET(Mortality_Projection!$D$9,N($A131="Female")*101+Existing_Cohort!$B131+Existing_Cohort!X$4-1,MATCH(X$5, Mortality_Projection!$D$8:$BJ$8, 0)-1))</f>
        <v>7700.7580575112834</v>
      </c>
      <c r="Y131" s="67">
        <f ca="1">X131*(1-OFFSET(Mortality_Projection!$D$9,N($A131="Female")*101+Existing_Cohort!$B131+Existing_Cohort!Y$4-1,MATCH(Y$5, Mortality_Projection!$D$8:$BJ$8, 0)-1))</f>
        <v>7693.9694490058891</v>
      </c>
      <c r="Z131" s="67">
        <f ca="1">Y131*(1-OFFSET(Mortality_Projection!$D$9,N($A131="Female")*101+Existing_Cohort!$B131+Existing_Cohort!Z$4-1,MATCH(Z$5, Mortality_Projection!$D$8:$BJ$8, 0)-1))</f>
        <v>7686.5454196320243</v>
      </c>
      <c r="AA131" s="67">
        <f ca="1">Z131*(1-OFFSET(Mortality_Projection!$D$9,N($A131="Female")*101+Existing_Cohort!$B131+Existing_Cohort!AA$4-1,MATCH(AA$5, Mortality_Projection!$D$8:$BJ$8, 0)-1))</f>
        <v>7678.4393449498257</v>
      </c>
      <c r="AB131" s="67">
        <f ca="1">AA131*(1-OFFSET(Mortality_Projection!$D$9,N($A131="Female")*101+Existing_Cohort!$B131+Existing_Cohort!AB$4-1,MATCH(AB$5, Mortality_Projection!$D$8:$BJ$8, 0)-1))</f>
        <v>7669.6011481715286</v>
      </c>
      <c r="AC131" s="67">
        <f ca="1">AB131*(1-OFFSET(Mortality_Projection!$D$9,N($A131="Female")*101+Existing_Cohort!$B131+Existing_Cohort!AC$4-1,MATCH(AC$5, Mortality_Projection!$D$8:$BJ$8, 0)-1))</f>
        <v>7659.994615746451</v>
      </c>
      <c r="AD131" s="67">
        <f ca="1">AC131*(1-OFFSET(Mortality_Projection!$D$9,N($A131="Female")*101+Existing_Cohort!$B131+Existing_Cohort!AD$4-1,MATCH(AD$5, Mortality_Projection!$D$8:$BJ$8, 0)-1))</f>
        <v>7649.5743680472733</v>
      </c>
      <c r="AE131" s="67">
        <f ca="1">AD131*(1-OFFSET(Mortality_Projection!$D$9,N($A131="Female")*101+Existing_Cohort!$B131+Existing_Cohort!AE$4-1,MATCH(AE$5, Mortality_Projection!$D$8:$BJ$8, 0)-1))</f>
        <v>7638.3030381209956</v>
      </c>
      <c r="AF131" s="67">
        <f ca="1">AE131*(1-OFFSET(Mortality_Projection!$D$9,N($A131="Female")*101+Existing_Cohort!$B131+Existing_Cohort!AF$4-1,MATCH(AF$5, Mortality_Projection!$D$8:$BJ$8, 0)-1))</f>
        <v>7626.1455016744221</v>
      </c>
      <c r="AG131" s="67">
        <f ca="1">AF131*(1-OFFSET(Mortality_Projection!$D$9,N($A131="Female")*101+Existing_Cohort!$B131+Existing_Cohort!AG$4-1,MATCH(AG$5, Mortality_Projection!$D$8:$BJ$8, 0)-1))</f>
        <v>7613.0796443336867</v>
      </c>
      <c r="AH131" s="67">
        <f ca="1">AG131*(1-OFFSET(Mortality_Projection!$D$9,N($A131="Female")*101+Existing_Cohort!$B131+Existing_Cohort!AH$4-1,MATCH(AH$5, Mortality_Projection!$D$8:$BJ$8, 0)-1))</f>
        <v>7599.0691639316738</v>
      </c>
      <c r="AI131" s="67">
        <f ca="1">AH131*(1-OFFSET(Mortality_Projection!$D$9,N($A131="Female")*101+Existing_Cohort!$B131+Existing_Cohort!AI$4-1,MATCH(AI$5, Mortality_Projection!$D$8:$BJ$8, 0)-1))</f>
        <v>7584.0959260005775</v>
      </c>
      <c r="AJ131" s="67">
        <f ca="1">AI131*(1-OFFSET(Mortality_Projection!$D$9,N($A131="Female")*101+Existing_Cohort!$B131+Existing_Cohort!AJ$4-1,MATCH(AJ$5, Mortality_Projection!$D$8:$BJ$8, 0)-1))</f>
        <v>7568.1228257915</v>
      </c>
      <c r="AK131" s="67">
        <f ca="1">AJ131*(1-OFFSET(Mortality_Projection!$D$9,N($A131="Female")*101+Existing_Cohort!$B131+Existing_Cohort!AK$4-1,MATCH(AK$5, Mortality_Projection!$D$8:$BJ$8, 0)-1))</f>
        <v>7551.0540834972708</v>
      </c>
      <c r="AL131" s="67">
        <f ca="1">AK131*(1-OFFSET(Mortality_Projection!$D$9,N($A131="Female")*101+Existing_Cohort!$B131+Existing_Cohort!AL$4-1,MATCH(AL$5, Mortality_Projection!$D$8:$BJ$8, 0)-1))</f>
        <v>7532.728667028583</v>
      </c>
      <c r="AM131" s="67">
        <f ca="1">AL131*(1-OFFSET(Mortality_Projection!$D$9,N($A131="Female")*101+Existing_Cohort!$B131+Existing_Cohort!AM$4-1,MATCH(AM$5, Mortality_Projection!$D$8:$BJ$8, 0)-1))</f>
        <v>7512.9094966451594</v>
      </c>
      <c r="AN131" s="67">
        <f ca="1">AM131*(1-OFFSET(Mortality_Projection!$D$9,N($A131="Female")*101+Existing_Cohort!$B131+Existing_Cohort!AN$4-1,MATCH(AN$5, Mortality_Projection!$D$8:$BJ$8, 0)-1))</f>
        <v>7491.2933931485168</v>
      </c>
      <c r="AO131" s="67">
        <f ca="1">AN131*(1-OFFSET(Mortality_Projection!$D$9,N($A131="Female")*101+Existing_Cohort!$B131+Existing_Cohort!AO$4-1,MATCH(AO$5, Mortality_Projection!$D$8:$BJ$8, 0)-1))</f>
        <v>7467.5304493528238</v>
      </c>
      <c r="AP131" s="67">
        <f ca="1">AO131*(1-OFFSET(Mortality_Projection!$D$9,N($A131="Female")*101+Existing_Cohort!$B131+Existing_Cohort!AP$4-1,MATCH(AP$5, Mortality_Projection!$D$8:$BJ$8, 0)-1))</f>
        <v>7441.2329856454426</v>
      </c>
      <c r="AQ131" s="67">
        <f ca="1">AP131*(1-OFFSET(Mortality_Projection!$D$9,N($A131="Female")*101+Existing_Cohort!$B131+Existing_Cohort!AQ$4-1,MATCH(AQ$5, Mortality_Projection!$D$8:$BJ$8, 0)-1))</f>
        <v>7411.9796938668178</v>
      </c>
      <c r="AR131" s="67">
        <f ca="1">AQ131*(1-OFFSET(Mortality_Projection!$D$9,N($A131="Female")*101+Existing_Cohort!$B131+Existing_Cohort!AR$4-1,MATCH(AR$5, Mortality_Projection!$D$8:$BJ$8, 0)-1))</f>
        <v>7379.3293019416788</v>
      </c>
      <c r="AS131" s="67">
        <f ca="1">AR131*(1-OFFSET(Mortality_Projection!$D$9,N($A131="Female")*101+Existing_Cohort!$B131+Existing_Cohort!AS$4-1,MATCH(AS$5, Mortality_Projection!$D$8:$BJ$8, 0)-1))</f>
        <v>7342.80657192937</v>
      </c>
      <c r="AT131" s="67">
        <f ca="1">AS131*(1-OFFSET(Mortality_Projection!$D$9,N($A131="Female")*101+Existing_Cohort!$B131+Existing_Cohort!AT$4-1,MATCH(AT$5, Mortality_Projection!$D$8:$BJ$8, 0)-1))</f>
        <v>7301.8813046738333</v>
      </c>
      <c r="AU131" s="67">
        <f ca="1">AT131*(1-OFFSET(Mortality_Projection!$D$9,N($A131="Female")*101+Existing_Cohort!$B131+Existing_Cohort!AU$4-1,MATCH(AU$5, Mortality_Projection!$D$8:$BJ$8, 0)-1))</f>
        <v>7255.9678370545962</v>
      </c>
      <c r="AV131" s="67">
        <f ca="1">AU131*(1-OFFSET(Mortality_Projection!$D$9,N($A131="Female")*101+Existing_Cohort!$B131+Existing_Cohort!AV$4-1,MATCH(AV$5, Mortality_Projection!$D$8:$BJ$8, 0)-1))</f>
        <v>7204.4218045025955</v>
      </c>
      <c r="AW131" s="67">
        <f ca="1">AV131*(1-OFFSET(Mortality_Projection!$D$9,N($A131="Female")*101+Existing_Cohort!$B131+Existing_Cohort!AW$4-1,MATCH(AW$5, Mortality_Projection!$D$8:$BJ$8, 0)-1))</f>
        <v>7146.5560399774158</v>
      </c>
      <c r="AX131" s="67">
        <f ca="1">AW131*(1-OFFSET(Mortality_Projection!$D$9,N($A131="Female")*101+Existing_Cohort!$B131+Existing_Cohort!AX$4-1,MATCH(AX$5, Mortality_Projection!$D$8:$BJ$8, 0)-1))</f>
        <v>7081.6447095678186</v>
      </c>
      <c r="AY131" s="67">
        <f ca="1">AX131*(1-OFFSET(Mortality_Projection!$D$9,N($A131="Female")*101+Existing_Cohort!$B131+Existing_Cohort!AY$4-1,MATCH(AY$5, Mortality_Projection!$D$8:$BJ$8, 0)-1))</f>
        <v>7008.9417690856162</v>
      </c>
      <c r="AZ131" s="67">
        <f ca="1">AY131*(1-OFFSET(Mortality_Projection!$D$9,N($A131="Female")*101+Existing_Cohort!$B131+Existing_Cohort!AZ$4-1,MATCH(AZ$5, Mortality_Projection!$D$8:$BJ$8, 0)-1))</f>
        <v>6927.6923357746109</v>
      </c>
      <c r="BA131" s="179">
        <f ca="1">AZ131*(1-OFFSET(Mortality_Projection!$D$9,N($A131="Female")*101+Existing_Cohort!$B131+Existing_Cohort!BA$4-1,MATCH(BA$5, Mortality_Projection!$D$8:$BJ$8, 0)-1))</f>
        <v>6837.1536659302956</v>
      </c>
      <c r="BC131" s="67">
        <f t="shared" ca="1" si="24"/>
        <v>2.2201352054262316</v>
      </c>
    </row>
    <row r="132" spans="1:55" x14ac:dyDescent="0.35">
      <c r="A132" s="159" t="s">
        <v>32</v>
      </c>
      <c r="B132">
        <f t="shared" si="26"/>
        <v>25</v>
      </c>
      <c r="C132" s="67">
        <f ca="1">OFFSET(HIST_CHN_Population_Females!$L$17,MATCH(Input!$D$4,HIST_CHN_Population_Females!$K$18:$K$89,0), $B31)</f>
        <v>8058.7044999999998</v>
      </c>
      <c r="D132" s="67">
        <f ca="1">C132*(1-OFFSET(Mortality_Projection!$D$9,N($A132="Female")*101+Existing_Cohort!$B132+Existing_Cohort!D$4-1,MATCH(D$5, Mortality_Projection!$D$8:$BJ$8, 0)-1))</f>
        <v>8056.3624873569142</v>
      </c>
      <c r="E132" s="67">
        <f ca="1">D132*(1-OFFSET(Mortality_Projection!$D$9,N($A132="Female")*101+Existing_Cohort!$B132+Existing_Cohort!E$4-1,MATCH(E$5, Mortality_Projection!$D$8:$BJ$8, 0)-1))</f>
        <v>8054.0008478756881</v>
      </c>
      <c r="F132" s="67">
        <f ca="1">E132*(1-OFFSET(Mortality_Projection!$D$9,N($A132="Female")*101+Existing_Cohort!$B132+Existing_Cohort!F$4-1,MATCH(F$5, Mortality_Projection!$D$8:$BJ$8, 0)-1))</f>
        <v>8051.6125963304285</v>
      </c>
      <c r="G132" s="67">
        <f ca="1">F132*(1-OFFSET(Mortality_Projection!$D$9,N($A132="Female")*101+Existing_Cohort!$B132+Existing_Cohort!G$4-1,MATCH(G$5, Mortality_Projection!$D$8:$BJ$8, 0)-1))</f>
        <v>8049.1833215148436</v>
      </c>
      <c r="H132" s="67">
        <f ca="1">G132*(1-OFFSET(Mortality_Projection!$D$9,N($A132="Female")*101+Existing_Cohort!$B132+Existing_Cohort!H$4-1,MATCH(H$5, Mortality_Projection!$D$8:$BJ$8, 0)-1))</f>
        <v>8046.6991422094598</v>
      </c>
      <c r="I132" s="67">
        <f ca="1">H132*(1-OFFSET(Mortality_Projection!$D$9,N($A132="Female")*101+Existing_Cohort!$B132+Existing_Cohort!I$4-1,MATCH(I$5, Mortality_Projection!$D$8:$BJ$8, 0)-1))</f>
        <v>8044.1466952696765</v>
      </c>
      <c r="J132" s="67">
        <f ca="1">I132*(1-OFFSET(Mortality_Projection!$D$9,N($A132="Female")*101+Existing_Cohort!$B132+Existing_Cohort!J$4-1,MATCH(J$5, Mortality_Projection!$D$8:$BJ$8, 0)-1))</f>
        <v>8041.5057056426958</v>
      </c>
      <c r="K132" s="67">
        <f ca="1">J132*(1-OFFSET(Mortality_Projection!$D$9,N($A132="Female")*101+Existing_Cohort!$B132+Existing_Cohort!K$4-1,MATCH(K$5, Mortality_Projection!$D$8:$BJ$8, 0)-1))</f>
        <v>8038.7639902782357</v>
      </c>
      <c r="L132" s="67">
        <f ca="1">K132*(1-OFFSET(Mortality_Projection!$D$9,N($A132="Female")*101+Existing_Cohort!$B132+Existing_Cohort!L$4-1,MATCH(L$5, Mortality_Projection!$D$8:$BJ$8, 0)-1))</f>
        <v>8035.8881163209953</v>
      </c>
      <c r="M132" s="67">
        <f ca="1">L132*(1-OFFSET(Mortality_Projection!$D$9,N($A132="Female")*101+Existing_Cohort!$B132+Existing_Cohort!M$4-1,MATCH(M$5, Mortality_Projection!$D$8:$BJ$8, 0)-1))</f>
        <v>8032.8602201044532</v>
      </c>
      <c r="N132" s="67">
        <f ca="1">M132*(1-OFFSET(Mortality_Projection!$D$9,N($A132="Female")*101+Existing_Cohort!$B132+Existing_Cohort!N$4-1,MATCH(N$5, Mortality_Projection!$D$8:$BJ$8, 0)-1))</f>
        <v>8029.6490044458196</v>
      </c>
      <c r="O132" s="67">
        <f ca="1">N132*(1-OFFSET(Mortality_Projection!$D$9,N($A132="Female")*101+Existing_Cohort!$B132+Existing_Cohort!O$4-1,MATCH(O$5, Mortality_Projection!$D$8:$BJ$8, 0)-1))</f>
        <v>8026.2313708159063</v>
      </c>
      <c r="P132" s="67">
        <f ca="1">O132*(1-OFFSET(Mortality_Projection!$D$9,N($A132="Female")*101+Existing_Cohort!$B132+Existing_Cohort!P$4-1,MATCH(P$5, Mortality_Projection!$D$8:$BJ$8, 0)-1))</f>
        <v>8022.571343708335</v>
      </c>
      <c r="Q132" s="67">
        <f ca="1">P132*(1-OFFSET(Mortality_Projection!$D$9,N($A132="Female")*101+Existing_Cohort!$B132+Existing_Cohort!Q$4-1,MATCH(Q$5, Mortality_Projection!$D$8:$BJ$8, 0)-1))</f>
        <v>8018.6343671205095</v>
      </c>
      <c r="R132" s="67">
        <f ca="1">Q132*(1-OFFSET(Mortality_Projection!$D$9,N($A132="Female")*101+Existing_Cohort!$B132+Existing_Cohort!R$4-1,MATCH(R$5, Mortality_Projection!$D$8:$BJ$8, 0)-1))</f>
        <v>8014.3805396159696</v>
      </c>
      <c r="S132" s="67">
        <f ca="1">R132*(1-OFFSET(Mortality_Projection!$D$9,N($A132="Female")*101+Existing_Cohort!$B132+Existing_Cohort!S$4-1,MATCH(S$5, Mortality_Projection!$D$8:$BJ$8, 0)-1))</f>
        <v>8009.771580744683</v>
      </c>
      <c r="T132" s="67">
        <f ca="1">S132*(1-OFFSET(Mortality_Projection!$D$9,N($A132="Female")*101+Existing_Cohort!$B132+Existing_Cohort!T$4-1,MATCH(T$5, Mortality_Projection!$D$8:$BJ$8, 0)-1))</f>
        <v>8004.757647417573</v>
      </c>
      <c r="U132" s="67">
        <f ca="1">T132*(1-OFFSET(Mortality_Projection!$D$9,N($A132="Female")*101+Existing_Cohort!$B132+Existing_Cohort!U$4-1,MATCH(U$5, Mortality_Projection!$D$8:$BJ$8, 0)-1))</f>
        <v>7999.290959152162</v>
      </c>
      <c r="V132" s="67">
        <f ca="1">U132*(1-OFFSET(Mortality_Projection!$D$9,N($A132="Female")*101+Existing_Cohort!$B132+Existing_Cohort!V$4-1,MATCH(V$5, Mortality_Projection!$D$8:$BJ$8, 0)-1))</f>
        <v>7993.3257729167653</v>
      </c>
      <c r="W132" s="67">
        <f ca="1">V132*(1-OFFSET(Mortality_Projection!$D$9,N($A132="Female")*101+Existing_Cohort!$B132+Existing_Cohort!W$4-1,MATCH(W$5, Mortality_Projection!$D$8:$BJ$8, 0)-1))</f>
        <v>7986.8056752545472</v>
      </c>
      <c r="X132" s="67">
        <f ca="1">W132*(1-OFFSET(Mortality_Projection!$D$9,N($A132="Female")*101+Existing_Cohort!$B132+Existing_Cohort!X$4-1,MATCH(X$5, Mortality_Projection!$D$8:$BJ$8, 0)-1))</f>
        <v>7979.6829904012839</v>
      </c>
      <c r="Y132" s="67">
        <f ca="1">X132*(1-OFFSET(Mortality_Projection!$D$9,N($A132="Female")*101+Existing_Cohort!$B132+Existing_Cohort!Y$4-1,MATCH(Y$5, Mortality_Projection!$D$8:$BJ$8, 0)-1))</f>
        <v>7971.8936947399452</v>
      </c>
      <c r="Z132" s="67">
        <f ca="1">Y132*(1-OFFSET(Mortality_Projection!$D$9,N($A132="Female")*101+Existing_Cohort!$B132+Existing_Cohort!Z$4-1,MATCH(Z$5, Mortality_Projection!$D$8:$BJ$8, 0)-1))</f>
        <v>7963.3888923347149</v>
      </c>
      <c r="AA132" s="67">
        <f ca="1">Z132*(1-OFFSET(Mortality_Projection!$D$9,N($A132="Female")*101+Existing_Cohort!$B132+Existing_Cohort!AA$4-1,MATCH(AA$5, Mortality_Projection!$D$8:$BJ$8, 0)-1))</f>
        <v>7954.1160695463486</v>
      </c>
      <c r="AB132" s="67">
        <f ca="1">AA132*(1-OFFSET(Mortality_Projection!$D$9,N($A132="Female")*101+Existing_Cohort!$B132+Existing_Cohort!AB$4-1,MATCH(AB$5, Mortality_Projection!$D$8:$BJ$8, 0)-1))</f>
        <v>7944.0372626601093</v>
      </c>
      <c r="AC132" s="67">
        <f ca="1">AB132*(1-OFFSET(Mortality_Projection!$D$9,N($A132="Female")*101+Existing_Cohort!$B132+Existing_Cohort!AC$4-1,MATCH(AC$5, Mortality_Projection!$D$8:$BJ$8, 0)-1))</f>
        <v>7933.1048962962559</v>
      </c>
      <c r="AD132" s="67">
        <f ca="1">AC132*(1-OFFSET(Mortality_Projection!$D$9,N($A132="Female")*101+Existing_Cohort!$B132+Existing_Cohort!AD$4-1,MATCH(AD$5, Mortality_Projection!$D$8:$BJ$8, 0)-1))</f>
        <v>7921.2798073973772</v>
      </c>
      <c r="AE132" s="67">
        <f ca="1">AD132*(1-OFFSET(Mortality_Projection!$D$9,N($A132="Female")*101+Existing_Cohort!$B132+Existing_Cohort!AE$4-1,MATCH(AE$5, Mortality_Projection!$D$8:$BJ$8, 0)-1))</f>
        <v>7908.5251917319638</v>
      </c>
      <c r="AF132" s="67">
        <f ca="1">AE132*(1-OFFSET(Mortality_Projection!$D$9,N($A132="Female")*101+Existing_Cohort!$B132+Existing_Cohort!AF$4-1,MATCH(AF$5, Mortality_Projection!$D$8:$BJ$8, 0)-1))</f>
        <v>7894.8179000712989</v>
      </c>
      <c r="AG132" s="67">
        <f ca="1">AF132*(1-OFFSET(Mortality_Projection!$D$9,N($A132="Female")*101+Existing_Cohort!$B132+Existing_Cohort!AG$4-1,MATCH(AG$5, Mortality_Projection!$D$8:$BJ$8, 0)-1))</f>
        <v>7880.1199050055657</v>
      </c>
      <c r="AH132" s="67">
        <f ca="1">AG132*(1-OFFSET(Mortality_Projection!$D$9,N($A132="Female")*101+Existing_Cohort!$B132+Existing_Cohort!AH$4-1,MATCH(AH$5, Mortality_Projection!$D$8:$BJ$8, 0)-1))</f>
        <v>7864.4122454236822</v>
      </c>
      <c r="AI132" s="67">
        <f ca="1">AH132*(1-OFFSET(Mortality_Projection!$D$9,N($A132="Female")*101+Existing_Cohort!$B132+Existing_Cohort!AI$4-1,MATCH(AI$5, Mortality_Projection!$D$8:$BJ$8, 0)-1))</f>
        <v>7847.6560662389875</v>
      </c>
      <c r="AJ132" s="67">
        <f ca="1">AI132*(1-OFFSET(Mortality_Projection!$D$9,N($A132="Female")*101+Existing_Cohort!$B132+Existing_Cohort!AJ$4-1,MATCH(AJ$5, Mortality_Projection!$D$8:$BJ$8, 0)-1))</f>
        <v>7829.7509709235474</v>
      </c>
      <c r="AK132" s="67">
        <f ca="1">AJ132*(1-OFFSET(Mortality_Projection!$D$9,N($A132="Female")*101+Existing_Cohort!$B132+Existing_Cohort!AK$4-1,MATCH(AK$5, Mortality_Projection!$D$8:$BJ$8, 0)-1))</f>
        <v>7810.5281310559958</v>
      </c>
      <c r="AL132" s="67">
        <f ca="1">AK132*(1-OFFSET(Mortality_Projection!$D$9,N($A132="Female")*101+Existing_Cohort!$B132+Existing_Cohort!AL$4-1,MATCH(AL$5, Mortality_Projection!$D$8:$BJ$8, 0)-1))</f>
        <v>7789.7389742810828</v>
      </c>
      <c r="AM132" s="67">
        <f ca="1">AL132*(1-OFFSET(Mortality_Projection!$D$9,N($A132="Female")*101+Existing_Cohort!$B132+Existing_Cohort!AM$4-1,MATCH(AM$5, Mortality_Projection!$D$8:$BJ$8, 0)-1))</f>
        <v>7767.0656350735953</v>
      </c>
      <c r="AN132" s="67">
        <f ca="1">AM132*(1-OFFSET(Mortality_Projection!$D$9,N($A132="Female")*101+Existing_Cohort!$B132+Existing_Cohort!AN$4-1,MATCH(AN$5, Mortality_Projection!$D$8:$BJ$8, 0)-1))</f>
        <v>7742.1412911136204</v>
      </c>
      <c r="AO132" s="67">
        <f ca="1">AN132*(1-OFFSET(Mortality_Projection!$D$9,N($A132="Female")*101+Existing_Cohort!$B132+Existing_Cohort!AO$4-1,MATCH(AO$5, Mortality_Projection!$D$8:$BJ$8, 0)-1))</f>
        <v>7714.5595751756737</v>
      </c>
      <c r="AP132" s="67">
        <f ca="1">AO132*(1-OFFSET(Mortality_Projection!$D$9,N($A132="Female")*101+Existing_Cohort!$B132+Existing_Cohort!AP$4-1,MATCH(AP$5, Mortality_Projection!$D$8:$BJ$8, 0)-1))</f>
        <v>7683.8789430067927</v>
      </c>
      <c r="AQ132" s="67">
        <f ca="1">AP132*(1-OFFSET(Mortality_Projection!$D$9,N($A132="Female")*101+Existing_Cohort!$B132+Existing_Cohort!AQ$4-1,MATCH(AQ$5, Mortality_Projection!$D$8:$BJ$8, 0)-1))</f>
        <v>7649.6370300964036</v>
      </c>
      <c r="AR132" s="67">
        <f ca="1">AQ132*(1-OFFSET(Mortality_Projection!$D$9,N($A132="Female")*101+Existing_Cohort!$B132+Existing_Cohort!AR$4-1,MATCH(AR$5, Mortality_Projection!$D$8:$BJ$8, 0)-1))</f>
        <v>7611.3359962622608</v>
      </c>
      <c r="AS132" s="67">
        <f ca="1">AR132*(1-OFFSET(Mortality_Projection!$D$9,N($A132="Female")*101+Existing_Cohort!$B132+Existing_Cohort!AS$4-1,MATCH(AS$5, Mortality_Projection!$D$8:$BJ$8, 0)-1))</f>
        <v>7568.4205476707284</v>
      </c>
      <c r="AT132" s="67">
        <f ca="1">AS132*(1-OFFSET(Mortality_Projection!$D$9,N($A132="Female")*101+Existing_Cohort!$B132+Existing_Cohort!AT$4-1,MATCH(AT$5, Mortality_Projection!$D$8:$BJ$8, 0)-1))</f>
        <v>7520.2774636412314</v>
      </c>
      <c r="AU132" s="67">
        <f ca="1">AT132*(1-OFFSET(Mortality_Projection!$D$9,N($A132="Female")*101+Existing_Cohort!$B132+Existing_Cohort!AU$4-1,MATCH(AU$5, Mortality_Projection!$D$8:$BJ$8, 0)-1))</f>
        <v>7466.2322689848679</v>
      </c>
      <c r="AV132" s="67">
        <f ca="1">AU132*(1-OFFSET(Mortality_Projection!$D$9,N($A132="Female")*101+Existing_Cohort!$B132+Existing_Cohort!AV$4-1,MATCH(AV$5, Mortality_Projection!$D$8:$BJ$8, 0)-1))</f>
        <v>7405.5659860575279</v>
      </c>
      <c r="AW132" s="67">
        <f ca="1">AV132*(1-OFFSET(Mortality_Projection!$D$9,N($A132="Female")*101+Existing_Cohort!$B132+Existing_Cohort!AW$4-1,MATCH(AW$5, Mortality_Projection!$D$8:$BJ$8, 0)-1))</f>
        <v>7337.5195648386671</v>
      </c>
      <c r="AX132" s="67">
        <f ca="1">AW132*(1-OFFSET(Mortality_Projection!$D$9,N($A132="Female")*101+Existing_Cohort!$B132+Existing_Cohort!AX$4-1,MATCH(AX$5, Mortality_Projection!$D$8:$BJ$8, 0)-1))</f>
        <v>7261.3133412217239</v>
      </c>
      <c r="AY132" s="67">
        <f ca="1">AX132*(1-OFFSET(Mortality_Projection!$D$9,N($A132="Female")*101+Existing_Cohort!$B132+Existing_Cohort!AY$4-1,MATCH(AY$5, Mortality_Projection!$D$8:$BJ$8, 0)-1))</f>
        <v>7176.1590785211893</v>
      </c>
      <c r="AZ132" s="67">
        <f ca="1">AY132*(1-OFFSET(Mortality_Projection!$D$9,N($A132="Female")*101+Existing_Cohort!$B132+Existing_Cohort!AZ$4-1,MATCH(AZ$5, Mortality_Projection!$D$8:$BJ$8, 0)-1))</f>
        <v>7081.282087797551</v>
      </c>
      <c r="BA132" s="179">
        <f ca="1">AZ132*(1-OFFSET(Mortality_Projection!$D$9,N($A132="Female")*101+Existing_Cohort!$B132+Existing_Cohort!BA$4-1,MATCH(BA$5, Mortality_Projection!$D$8:$BJ$8, 0)-1))</f>
        <v>6975.9283164857497</v>
      </c>
      <c r="BC132" s="67">
        <f t="shared" ca="1" si="24"/>
        <v>2.3420126430855817</v>
      </c>
    </row>
    <row r="133" spans="1:55" x14ac:dyDescent="0.35">
      <c r="A133" s="159" t="s">
        <v>32</v>
      </c>
      <c r="B133">
        <f t="shared" si="26"/>
        <v>26</v>
      </c>
      <c r="C133" s="67">
        <f ca="1">OFFSET(HIST_CHN_Population_Females!$L$17,MATCH(Input!$D$4,HIST_CHN_Population_Females!$K$18:$K$89,0), $B32)</f>
        <v>8339.44</v>
      </c>
      <c r="D133" s="67">
        <f ca="1">C133*(1-OFFSET(Mortality_Projection!$D$9,N($A133="Female")*101+Existing_Cohort!$B133+Existing_Cohort!D$4-1,MATCH(D$5, Mortality_Projection!$D$8:$BJ$8, 0)-1))</f>
        <v>8336.966939068001</v>
      </c>
      <c r="E133" s="67">
        <f ca="1">D133*(1-OFFSET(Mortality_Projection!$D$9,N($A133="Female")*101+Existing_Cohort!$B133+Existing_Cohort!E$4-1,MATCH(E$5, Mortality_Projection!$D$8:$BJ$8, 0)-1))</f>
        <v>8334.4660190541526</v>
      </c>
      <c r="F133" s="67">
        <f ca="1">E133*(1-OFFSET(Mortality_Projection!$D$9,N($A133="Female")*101+Existing_Cohort!$B133+Existing_Cohort!F$4-1,MATCH(F$5, Mortality_Projection!$D$8:$BJ$8, 0)-1))</f>
        <v>8331.9221492291781</v>
      </c>
      <c r="G133" s="67">
        <f ca="1">F133*(1-OFFSET(Mortality_Projection!$D$9,N($A133="Female")*101+Existing_Cohort!$B133+Existing_Cohort!G$4-1,MATCH(G$5, Mortality_Projection!$D$8:$BJ$8, 0)-1))</f>
        <v>8329.3207940650937</v>
      </c>
      <c r="H133" s="67">
        <f ca="1">G133*(1-OFFSET(Mortality_Projection!$D$9,N($A133="Female")*101+Existing_Cohort!$B133+Existing_Cohort!H$4-1,MATCH(H$5, Mortality_Projection!$D$8:$BJ$8, 0)-1))</f>
        <v>8326.6479607611618</v>
      </c>
      <c r="I133" s="67">
        <f ca="1">H133*(1-OFFSET(Mortality_Projection!$D$9,N($A133="Female")*101+Existing_Cohort!$B133+Existing_Cohort!I$4-1,MATCH(I$5, Mortality_Projection!$D$8:$BJ$8, 0)-1))</f>
        <v>8323.8824188560266</v>
      </c>
      <c r="J133" s="67">
        <f ca="1">I133*(1-OFFSET(Mortality_Projection!$D$9,N($A133="Female")*101+Existing_Cohort!$B133+Existing_Cohort!J$4-1,MATCH(J$5, Mortality_Projection!$D$8:$BJ$8, 0)-1))</f>
        <v>8321.0114118347956</v>
      </c>
      <c r="K133" s="67">
        <f ca="1">J133*(1-OFFSET(Mortality_Projection!$D$9,N($A133="Female")*101+Existing_Cohort!$B133+Existing_Cohort!K$4-1,MATCH(K$5, Mortality_Projection!$D$8:$BJ$8, 0)-1))</f>
        <v>8317.9999316245048</v>
      </c>
      <c r="L133" s="67">
        <f ca="1">K133*(1-OFFSET(Mortality_Projection!$D$9,N($A133="Female")*101+Existing_Cohort!$B133+Existing_Cohort!L$4-1,MATCH(L$5, Mortality_Projection!$D$8:$BJ$8, 0)-1))</f>
        <v>8314.8292740414654</v>
      </c>
      <c r="M133" s="67">
        <f ca="1">L133*(1-OFFSET(Mortality_Projection!$D$9,N($A133="Female")*101+Existing_Cohort!$B133+Existing_Cohort!M$4-1,MATCH(M$5, Mortality_Projection!$D$8:$BJ$8, 0)-1))</f>
        <v>8311.4666684890344</v>
      </c>
      <c r="N133" s="67">
        <f ca="1">M133*(1-OFFSET(Mortality_Projection!$D$9,N($A133="Female")*101+Existing_Cohort!$B133+Existing_Cohort!N$4-1,MATCH(N$5, Mortality_Projection!$D$8:$BJ$8, 0)-1))</f>
        <v>8307.8879302249061</v>
      </c>
      <c r="O133" s="67">
        <f ca="1">N133*(1-OFFSET(Mortality_Projection!$D$9,N($A133="Female")*101+Existing_Cohort!$B133+Existing_Cohort!O$4-1,MATCH(O$5, Mortality_Projection!$D$8:$BJ$8, 0)-1))</f>
        <v>8304.0553912256291</v>
      </c>
      <c r="P133" s="67">
        <f ca="1">O133*(1-OFFSET(Mortality_Projection!$D$9,N($A133="Female")*101+Existing_Cohort!$B133+Existing_Cohort!P$4-1,MATCH(P$5, Mortality_Projection!$D$8:$BJ$8, 0)-1))</f>
        <v>8299.9328708766152</v>
      </c>
      <c r="Q133" s="67">
        <f ca="1">P133*(1-OFFSET(Mortality_Projection!$D$9,N($A133="Female")*101+Existing_Cohort!$B133+Existing_Cohort!Q$4-1,MATCH(Q$5, Mortality_Projection!$D$8:$BJ$8, 0)-1))</f>
        <v>8295.4785923483869</v>
      </c>
      <c r="R133" s="67">
        <f ca="1">Q133*(1-OFFSET(Mortality_Projection!$D$9,N($A133="Female")*101+Existing_Cohort!$B133+Existing_Cohort!R$4-1,MATCH(R$5, Mortality_Projection!$D$8:$BJ$8, 0)-1))</f>
        <v>8290.6524775735252</v>
      </c>
      <c r="S133" s="67">
        <f ca="1">R133*(1-OFFSET(Mortality_Projection!$D$9,N($A133="Female")*101+Existing_Cohort!$B133+Existing_Cohort!S$4-1,MATCH(S$5, Mortality_Projection!$D$8:$BJ$8, 0)-1))</f>
        <v>8285.4023426951426</v>
      </c>
      <c r="T133" s="67">
        <f ca="1">S133*(1-OFFSET(Mortality_Projection!$D$9,N($A133="Female")*101+Existing_Cohort!$B133+Existing_Cohort!T$4-1,MATCH(T$5, Mortality_Projection!$D$8:$BJ$8, 0)-1))</f>
        <v>8279.6781657437132</v>
      </c>
      <c r="U133" s="67">
        <f ca="1">T133*(1-OFFSET(Mortality_Projection!$D$9,N($A133="Female")*101+Existing_Cohort!$B133+Existing_Cohort!U$4-1,MATCH(U$5, Mortality_Projection!$D$8:$BJ$8, 0)-1))</f>
        <v>8273.4320605286157</v>
      </c>
      <c r="V133" s="67">
        <f ca="1">U133*(1-OFFSET(Mortality_Projection!$D$9,N($A133="Female")*101+Existing_Cohort!$B133+Existing_Cohort!V$4-1,MATCH(V$5, Mortality_Projection!$D$8:$BJ$8, 0)-1))</f>
        <v>8266.604970672699</v>
      </c>
      <c r="W133" s="67">
        <f ca="1">V133*(1-OFFSET(Mortality_Projection!$D$9,N($A133="Female")*101+Existing_Cohort!$B133+Existing_Cohort!W$4-1,MATCH(W$5, Mortality_Projection!$D$8:$BJ$8, 0)-1))</f>
        <v>8259.1469922499127</v>
      </c>
      <c r="X133" s="67">
        <f ca="1">W133*(1-OFFSET(Mortality_Projection!$D$9,N($A133="Female")*101+Existing_Cohort!$B133+Existing_Cohort!X$4-1,MATCH(X$5, Mortality_Projection!$D$8:$BJ$8, 0)-1))</f>
        <v>8250.9911076479657</v>
      </c>
      <c r="Y133" s="67">
        <f ca="1">X133*(1-OFFSET(Mortality_Projection!$D$9,N($A133="Female")*101+Existing_Cohort!$B133+Existing_Cohort!Y$4-1,MATCH(Y$5, Mortality_Projection!$D$8:$BJ$8, 0)-1))</f>
        <v>8242.0861435137631</v>
      </c>
      <c r="Z133" s="67">
        <f ca="1">Y133*(1-OFFSET(Mortality_Projection!$D$9,N($A133="Female")*101+Existing_Cohort!$B133+Existing_Cohort!Z$4-1,MATCH(Z$5, Mortality_Projection!$D$8:$BJ$8, 0)-1))</f>
        <v>8232.3771432976428</v>
      </c>
      <c r="AA133" s="67">
        <f ca="1">Z133*(1-OFFSET(Mortality_Projection!$D$9,N($A133="Female")*101+Existing_Cohort!$B133+Existing_Cohort!AA$4-1,MATCH(AA$5, Mortality_Projection!$D$8:$BJ$8, 0)-1))</f>
        <v>8221.8243900201014</v>
      </c>
      <c r="AB133" s="67">
        <f ca="1">AA133*(1-OFFSET(Mortality_Projection!$D$9,N($A133="Female")*101+Existing_Cohort!$B133+Existing_Cohort!AB$4-1,MATCH(AB$5, Mortality_Projection!$D$8:$BJ$8, 0)-1))</f>
        <v>8210.3781083859121</v>
      </c>
      <c r="AC133" s="67">
        <f ca="1">AB133*(1-OFFSET(Mortality_Projection!$D$9,N($A133="Female")*101+Existing_Cohort!$B133+Existing_Cohort!AC$4-1,MATCH(AC$5, Mortality_Projection!$D$8:$BJ$8, 0)-1))</f>
        <v>8197.9973370711905</v>
      </c>
      <c r="AD133" s="67">
        <f ca="1">AC133*(1-OFFSET(Mortality_Projection!$D$9,N($A133="Female")*101+Existing_Cohort!$B133+Existing_Cohort!AD$4-1,MATCH(AD$5, Mortality_Projection!$D$8:$BJ$8, 0)-1))</f>
        <v>8184.6435907594787</v>
      </c>
      <c r="AE133" s="67">
        <f ca="1">AD133*(1-OFFSET(Mortality_Projection!$D$9,N($A133="Female")*101+Existing_Cohort!$B133+Existing_Cohort!AE$4-1,MATCH(AE$5, Mortality_Projection!$D$8:$BJ$8, 0)-1))</f>
        <v>8170.2926870644578</v>
      </c>
      <c r="AF133" s="67">
        <f ca="1">AE133*(1-OFFSET(Mortality_Projection!$D$9,N($A133="Female")*101+Existing_Cohort!$B133+Existing_Cohort!AF$4-1,MATCH(AF$5, Mortality_Projection!$D$8:$BJ$8, 0)-1))</f>
        <v>8154.9048733120062</v>
      </c>
      <c r="AG133" s="67">
        <f ca="1">AF133*(1-OFFSET(Mortality_Projection!$D$9,N($A133="Female")*101+Existing_Cohort!$B133+Existing_Cohort!AG$4-1,MATCH(AG$5, Mortality_Projection!$D$8:$BJ$8, 0)-1))</f>
        <v>8138.4603654603825</v>
      </c>
      <c r="AH133" s="67">
        <f ca="1">AG133*(1-OFFSET(Mortality_Projection!$D$9,N($A133="Female")*101+Existing_Cohort!$B133+Existing_Cohort!AH$4-1,MATCH(AH$5, Mortality_Projection!$D$8:$BJ$8, 0)-1))</f>
        <v>8120.9185594362052</v>
      </c>
      <c r="AI133" s="67">
        <f ca="1">AH133*(1-OFFSET(Mortality_Projection!$D$9,N($A133="Female")*101+Existing_Cohort!$B133+Existing_Cohort!AI$4-1,MATCH(AI$5, Mortality_Projection!$D$8:$BJ$8, 0)-1))</f>
        <v>8102.1744350517374</v>
      </c>
      <c r="AJ133" s="67">
        <f ca="1">AI133*(1-OFFSET(Mortality_Projection!$D$9,N($A133="Female")*101+Existing_Cohort!$B133+Existing_Cohort!AJ$4-1,MATCH(AJ$5, Mortality_Projection!$D$8:$BJ$8, 0)-1))</f>
        <v>8082.0513522498968</v>
      </c>
      <c r="AK133" s="67">
        <f ca="1">AJ133*(1-OFFSET(Mortality_Projection!$D$9,N($A133="Female")*101+Existing_Cohort!$B133+Existing_Cohort!AK$4-1,MATCH(AK$5, Mortality_Projection!$D$8:$BJ$8, 0)-1))</f>
        <v>8060.2892219977794</v>
      </c>
      <c r="AL133" s="67">
        <f ca="1">AK133*(1-OFFSET(Mortality_Projection!$D$9,N($A133="Female")*101+Existing_Cohort!$B133+Existing_Cohort!AL$4-1,MATCH(AL$5, Mortality_Projection!$D$8:$BJ$8, 0)-1))</f>
        <v>8036.5554627759093</v>
      </c>
      <c r="AM133" s="67">
        <f ca="1">AL133*(1-OFFSET(Mortality_Projection!$D$9,N($A133="Female")*101+Existing_Cohort!$B133+Existing_Cohort!AM$4-1,MATCH(AM$5, Mortality_Projection!$D$8:$BJ$8, 0)-1))</f>
        <v>8010.4663065489349</v>
      </c>
      <c r="AN133" s="67">
        <f ca="1">AM133*(1-OFFSET(Mortality_Projection!$D$9,N($A133="Female")*101+Existing_Cohort!$B133+Existing_Cohort!AN$4-1,MATCH(AN$5, Mortality_Projection!$D$8:$BJ$8, 0)-1))</f>
        <v>7981.5966702257383</v>
      </c>
      <c r="AO133" s="67">
        <f ca="1">AN133*(1-OFFSET(Mortality_Projection!$D$9,N($A133="Female")*101+Existing_Cohort!$B133+Existing_Cohort!AO$4-1,MATCH(AO$5, Mortality_Projection!$D$8:$BJ$8, 0)-1))</f>
        <v>7949.4847503797819</v>
      </c>
      <c r="AP133" s="67">
        <f ca="1">AO133*(1-OFFSET(Mortality_Projection!$D$9,N($A133="Female")*101+Existing_Cohort!$B133+Existing_Cohort!AP$4-1,MATCH(AP$5, Mortality_Projection!$D$8:$BJ$8, 0)-1))</f>
        <v>7913.6470766563789</v>
      </c>
      <c r="AQ133" s="67">
        <f ca="1">AP133*(1-OFFSET(Mortality_Projection!$D$9,N($A133="Female")*101+Existing_Cohort!$B133+Existing_Cohort!AQ$4-1,MATCH(AQ$5, Mortality_Projection!$D$8:$BJ$8, 0)-1))</f>
        <v>7873.5632041013969</v>
      </c>
      <c r="AR133" s="67">
        <f ca="1">AQ133*(1-OFFSET(Mortality_Projection!$D$9,N($A133="Female")*101+Existing_Cohort!$B133+Existing_Cohort!AR$4-1,MATCH(AR$5, Mortality_Projection!$D$8:$BJ$8, 0)-1))</f>
        <v>7828.6527540670468</v>
      </c>
      <c r="AS133" s="67">
        <f ca="1">AR133*(1-OFFSET(Mortality_Projection!$D$9,N($A133="Female")*101+Existing_Cohort!$B133+Existing_Cohort!AS$4-1,MATCH(AS$5, Mortality_Projection!$D$8:$BJ$8, 0)-1))</f>
        <v>7778.2749761161731</v>
      </c>
      <c r="AT133" s="67">
        <f ca="1">AS133*(1-OFFSET(Mortality_Projection!$D$9,N($A133="Female")*101+Existing_Cohort!$B133+Existing_Cohort!AT$4-1,MATCH(AT$5, Mortality_Projection!$D$8:$BJ$8, 0)-1))</f>
        <v>7721.7253367600588</v>
      </c>
      <c r="AU133" s="67">
        <f ca="1">AT133*(1-OFFSET(Mortality_Projection!$D$9,N($A133="Female")*101+Existing_Cohort!$B133+Existing_Cohort!AU$4-1,MATCH(AU$5, Mortality_Projection!$D$8:$BJ$8, 0)-1))</f>
        <v>7658.2531346865044</v>
      </c>
      <c r="AV133" s="67">
        <f ca="1">AU133*(1-OFFSET(Mortality_Projection!$D$9,N($A133="Female")*101+Existing_Cohort!$B133+Existing_Cohort!AV$4-1,MATCH(AV$5, Mortality_Projection!$D$8:$BJ$8, 0)-1))</f>
        <v>7587.0662353570233</v>
      </c>
      <c r="AW133" s="67">
        <f ca="1">AV133*(1-OFFSET(Mortality_Projection!$D$9,N($A133="Female")*101+Existing_Cohort!$B133+Existing_Cohort!AW$4-1,MATCH(AW$5, Mortality_Projection!$D$8:$BJ$8, 0)-1))</f>
        <v>7507.3515437343949</v>
      </c>
      <c r="AX133" s="67">
        <f ca="1">AW133*(1-OFFSET(Mortality_Projection!$D$9,N($A133="Female")*101+Existing_Cohort!$B133+Existing_Cohort!AX$4-1,MATCH(AX$5, Mortality_Projection!$D$8:$BJ$8, 0)-1))</f>
        <v>7418.2877286586427</v>
      </c>
      <c r="AY133" s="67">
        <f ca="1">AX133*(1-OFFSET(Mortality_Projection!$D$9,N($A133="Female")*101+Existing_Cohort!$B133+Existing_Cohort!AY$4-1,MATCH(AY$5, Mortality_Projection!$D$8:$BJ$8, 0)-1))</f>
        <v>7319.0685004719135</v>
      </c>
      <c r="AZ133" s="67">
        <f ca="1">AY133*(1-OFFSET(Mortality_Projection!$D$9,N($A133="Female")*101+Existing_Cohort!$B133+Existing_Cohort!AZ$4-1,MATCH(AZ$5, Mortality_Projection!$D$8:$BJ$8, 0)-1))</f>
        <v>7208.9101739909165</v>
      </c>
      <c r="BA133" s="179">
        <f ca="1">AZ133*(1-OFFSET(Mortality_Projection!$D$9,N($A133="Female")*101+Existing_Cohort!$B133+Existing_Cohort!BA$4-1,MATCH(BA$5, Mortality_Projection!$D$8:$BJ$8, 0)-1))</f>
        <v>7087.0664077768306</v>
      </c>
      <c r="BC133" s="67">
        <f t="shared" ca="1" si="24"/>
        <v>2.4730609319994983</v>
      </c>
    </row>
    <row r="134" spans="1:55" x14ac:dyDescent="0.35">
      <c r="A134" s="159" t="s">
        <v>32</v>
      </c>
      <c r="B134">
        <f t="shared" si="26"/>
        <v>27</v>
      </c>
      <c r="C134" s="67">
        <f ca="1">OFFSET(HIST_CHN_Population_Females!$L$17,MATCH(Input!$D$4,HIST_CHN_Population_Females!$K$18:$K$89,0), $B33)</f>
        <v>8617.9164999999994</v>
      </c>
      <c r="D134" s="67">
        <f ca="1">C134*(1-OFFSET(Mortality_Projection!$D$9,N($A134="Female")*101+Existing_Cohort!$B134+Existing_Cohort!D$4-1,MATCH(D$5, Mortality_Projection!$D$8:$BJ$8, 0)-1))</f>
        <v>8615.301225188703</v>
      </c>
      <c r="E134" s="67">
        <f ca="1">D134*(1-OFFSET(Mortality_Projection!$D$9,N($A134="Female")*101+Existing_Cohort!$B134+Existing_Cohort!E$4-1,MATCH(E$5, Mortality_Projection!$D$8:$BJ$8, 0)-1))</f>
        <v>8612.6410459687941</v>
      </c>
      <c r="F134" s="67">
        <f ca="1">E134*(1-OFFSET(Mortality_Projection!$D$9,N($A134="Female")*101+Existing_Cohort!$B134+Existing_Cohort!F$4-1,MATCH(F$5, Mortality_Projection!$D$8:$BJ$8, 0)-1))</f>
        <v>8609.9207627596497</v>
      </c>
      <c r="G134" s="67">
        <f ca="1">F134*(1-OFFSET(Mortality_Projection!$D$9,N($A134="Female")*101+Existing_Cohort!$B134+Existing_Cohort!G$4-1,MATCH(G$5, Mortality_Projection!$D$8:$BJ$8, 0)-1))</f>
        <v>8607.1257437479926</v>
      </c>
      <c r="H134" s="67">
        <f ca="1">G134*(1-OFFSET(Mortality_Projection!$D$9,N($A134="Female")*101+Existing_Cohort!$B134+Existing_Cohort!H$4-1,MATCH(H$5, Mortality_Projection!$D$8:$BJ$8, 0)-1))</f>
        <v>8604.2337888606689</v>
      </c>
      <c r="I134" s="67">
        <f ca="1">H134*(1-OFFSET(Mortality_Projection!$D$9,N($A134="Female")*101+Existing_Cohort!$B134+Existing_Cohort!I$4-1,MATCH(I$5, Mortality_Projection!$D$8:$BJ$8, 0)-1))</f>
        <v>8601.2315596487933</v>
      </c>
      <c r="J134" s="67">
        <f ca="1">I134*(1-OFFSET(Mortality_Projection!$D$9,N($A134="Female")*101+Existing_Cohort!$B134+Existing_Cohort!J$4-1,MATCH(J$5, Mortality_Projection!$D$8:$BJ$8, 0)-1))</f>
        <v>8598.0824494236676</v>
      </c>
      <c r="K134" s="67">
        <f ca="1">J134*(1-OFFSET(Mortality_Projection!$D$9,N($A134="Female")*101+Existing_Cohort!$B134+Existing_Cohort!K$4-1,MATCH(K$5, Mortality_Projection!$D$8:$BJ$8, 0)-1))</f>
        <v>8594.7669011010094</v>
      </c>
      <c r="L134" s="67">
        <f ca="1">K134*(1-OFFSET(Mortality_Projection!$D$9,N($A134="Female")*101+Existing_Cohort!$B134+Existing_Cohort!L$4-1,MATCH(L$5, Mortality_Projection!$D$8:$BJ$8, 0)-1))</f>
        <v>8591.2506488890394</v>
      </c>
      <c r="M134" s="67">
        <f ca="1">L134*(1-OFFSET(Mortality_Projection!$D$9,N($A134="Female")*101+Existing_Cohort!$B134+Existing_Cohort!M$4-1,MATCH(M$5, Mortality_Projection!$D$8:$BJ$8, 0)-1))</f>
        <v>8587.5084058834946</v>
      </c>
      <c r="N134" s="67">
        <f ca="1">M134*(1-OFFSET(Mortality_Projection!$D$9,N($A134="Female")*101+Existing_Cohort!$B134+Existing_Cohort!N$4-1,MATCH(N$5, Mortality_Projection!$D$8:$BJ$8, 0)-1))</f>
        <v>8583.5007866250307</v>
      </c>
      <c r="O134" s="67">
        <f ca="1">N134*(1-OFFSET(Mortality_Projection!$D$9,N($A134="Female")*101+Existing_Cohort!$B134+Existing_Cohort!O$4-1,MATCH(O$5, Mortality_Projection!$D$8:$BJ$8, 0)-1))</f>
        <v>8579.1899620676249</v>
      </c>
      <c r="P134" s="67">
        <f ca="1">O134*(1-OFFSET(Mortality_Projection!$D$9,N($A134="Female")*101+Existing_Cohort!$B134+Existing_Cohort!P$4-1,MATCH(P$5, Mortality_Projection!$D$8:$BJ$8, 0)-1))</f>
        <v>8574.5322525393876</v>
      </c>
      <c r="Q134" s="67">
        <f ca="1">P134*(1-OFFSET(Mortality_Projection!$D$9,N($A134="Female")*101+Existing_Cohort!$B134+Existing_Cohort!Q$4-1,MATCH(Q$5, Mortality_Projection!$D$8:$BJ$8, 0)-1))</f>
        <v>8569.4857561855151</v>
      </c>
      <c r="R134" s="67">
        <f ca="1">Q134*(1-OFFSET(Mortality_Projection!$D$9,N($A134="Female")*101+Existing_Cohort!$B134+Existing_Cohort!R$4-1,MATCH(R$5, Mortality_Projection!$D$8:$BJ$8, 0)-1))</f>
        <v>8563.995914288058</v>
      </c>
      <c r="S134" s="67">
        <f ca="1">R134*(1-OFFSET(Mortality_Projection!$D$9,N($A134="Female")*101+Existing_Cohort!$B134+Existing_Cohort!S$4-1,MATCH(S$5, Mortality_Projection!$D$8:$BJ$8, 0)-1))</f>
        <v>8558.0104309577382</v>
      </c>
      <c r="T134" s="67">
        <f ca="1">S134*(1-OFFSET(Mortality_Projection!$D$9,N($A134="Female")*101+Existing_Cohort!$B134+Existing_Cohort!T$4-1,MATCH(T$5, Mortality_Projection!$D$8:$BJ$8, 0)-1))</f>
        <v>8551.4792460791996</v>
      </c>
      <c r="U134" s="67">
        <f ca="1">T134*(1-OFFSET(Mortality_Projection!$D$9,N($A134="Female")*101+Existing_Cohort!$B134+Existing_Cohort!U$4-1,MATCH(U$5, Mortality_Projection!$D$8:$BJ$8, 0)-1))</f>
        <v>8544.3406224298797</v>
      </c>
      <c r="V134" s="67">
        <f ca="1">U134*(1-OFFSET(Mortality_Projection!$D$9,N($A134="Female")*101+Existing_Cohort!$B134+Existing_Cohort!V$4-1,MATCH(V$5, Mortality_Projection!$D$8:$BJ$8, 0)-1))</f>
        <v>8536.5423964294077</v>
      </c>
      <c r="W134" s="67">
        <f ca="1">V134*(1-OFFSET(Mortality_Projection!$D$9,N($A134="Female")*101+Existing_Cohort!$B134+Existing_Cohort!W$4-1,MATCH(W$5, Mortality_Projection!$D$8:$BJ$8, 0)-1))</f>
        <v>8528.0145139920678</v>
      </c>
      <c r="X134" s="67">
        <f ca="1">W134*(1-OFFSET(Mortality_Projection!$D$9,N($A134="Female")*101+Existing_Cohort!$B134+Existing_Cohort!X$4-1,MATCH(X$5, Mortality_Projection!$D$8:$BJ$8, 0)-1))</f>
        <v>8518.7034928509602</v>
      </c>
      <c r="Y134" s="67">
        <f ca="1">X134*(1-OFFSET(Mortality_Projection!$D$9,N($A134="Female")*101+Existing_Cohort!$B134+Existing_Cohort!Y$4-1,MATCH(Y$5, Mortality_Projection!$D$8:$BJ$8, 0)-1))</f>
        <v>8508.5519000290242</v>
      </c>
      <c r="Z134" s="67">
        <f ca="1">Y134*(1-OFFSET(Mortality_Projection!$D$9,N($A134="Female")*101+Existing_Cohort!$B134+Existing_Cohort!Z$4-1,MATCH(Z$5, Mortality_Projection!$D$8:$BJ$8, 0)-1))</f>
        <v>8497.5182423713632</v>
      </c>
      <c r="AA134" s="67">
        <f ca="1">Z134*(1-OFFSET(Mortality_Projection!$D$9,N($A134="Female")*101+Existing_Cohort!$B134+Existing_Cohort!AA$4-1,MATCH(AA$5, Mortality_Projection!$D$8:$BJ$8, 0)-1))</f>
        <v>8485.5505156698437</v>
      </c>
      <c r="AB134" s="67">
        <f ca="1">AA134*(1-OFFSET(Mortality_Projection!$D$9,N($A134="Female")*101+Existing_Cohort!$B134+Existing_Cohort!AB$4-1,MATCH(AB$5, Mortality_Projection!$D$8:$BJ$8, 0)-1))</f>
        <v>8472.6059377685851</v>
      </c>
      <c r="AC134" s="67">
        <f ca="1">AB134*(1-OFFSET(Mortality_Projection!$D$9,N($A134="Female")*101+Existing_Cohort!$B134+Existing_Cohort!AC$4-1,MATCH(AC$5, Mortality_Projection!$D$8:$BJ$8, 0)-1))</f>
        <v>8458.6443219725734</v>
      </c>
      <c r="AD134" s="67">
        <f ca="1">AC134*(1-OFFSET(Mortality_Projection!$D$9,N($A134="Female")*101+Existing_Cohort!$B134+Existing_Cohort!AD$4-1,MATCH(AD$5, Mortality_Projection!$D$8:$BJ$8, 0)-1))</f>
        <v>8443.6404424676293</v>
      </c>
      <c r="AE134" s="67">
        <f ca="1">AD134*(1-OFFSET(Mortality_Projection!$D$9,N($A134="Female")*101+Existing_Cohort!$B134+Existing_Cohort!AE$4-1,MATCH(AE$5, Mortality_Projection!$D$8:$BJ$8, 0)-1))</f>
        <v>8427.5528015460677</v>
      </c>
      <c r="AF134" s="67">
        <f ca="1">AE134*(1-OFFSET(Mortality_Projection!$D$9,N($A134="Female")*101+Existing_Cohort!$B134+Existing_Cohort!AF$4-1,MATCH(AF$5, Mortality_Projection!$D$8:$BJ$8, 0)-1))</f>
        <v>8410.3607862174704</v>
      </c>
      <c r="AG134" s="67">
        <f ca="1">AF134*(1-OFFSET(Mortality_Projection!$D$9,N($A134="Female")*101+Existing_Cohort!$B134+Existing_Cohort!AG$4-1,MATCH(AG$5, Mortality_Projection!$D$8:$BJ$8, 0)-1))</f>
        <v>8392.0220246369954</v>
      </c>
      <c r="AH134" s="67">
        <f ca="1">AG134*(1-OFFSET(Mortality_Projection!$D$9,N($A134="Female")*101+Existing_Cohort!$B134+Existing_Cohort!AH$4-1,MATCH(AH$5, Mortality_Projection!$D$8:$BJ$8, 0)-1))</f>
        <v>8372.4268136647879</v>
      </c>
      <c r="AI134" s="67">
        <f ca="1">AH134*(1-OFFSET(Mortality_Projection!$D$9,N($A134="Female")*101+Existing_Cohort!$B134+Existing_Cohort!AI$4-1,MATCH(AI$5, Mortality_Projection!$D$8:$BJ$8, 0)-1))</f>
        <v>8351.3905981529406</v>
      </c>
      <c r="AJ134" s="67">
        <f ca="1">AI134*(1-OFFSET(Mortality_Projection!$D$9,N($A134="Female")*101+Existing_Cohort!$B134+Existing_Cohort!AJ$4-1,MATCH(AJ$5, Mortality_Projection!$D$8:$BJ$8, 0)-1))</f>
        <v>8328.6416184915797</v>
      </c>
      <c r="AK134" s="67">
        <f ca="1">AJ134*(1-OFFSET(Mortality_Projection!$D$9,N($A134="Female")*101+Existing_Cohort!$B134+Existing_Cohort!AK$4-1,MATCH(AK$5, Mortality_Projection!$D$8:$BJ$8, 0)-1))</f>
        <v>8303.8323815021467</v>
      </c>
      <c r="AL134" s="67">
        <f ca="1">AK134*(1-OFFSET(Mortality_Projection!$D$9,N($A134="Female")*101+Existing_Cohort!$B134+Existing_Cohort!AL$4-1,MATCH(AL$5, Mortality_Projection!$D$8:$BJ$8, 0)-1))</f>
        <v>8276.5619513999918</v>
      </c>
      <c r="AM134" s="67">
        <f ca="1">AL134*(1-OFFSET(Mortality_Projection!$D$9,N($A134="Female")*101+Existing_Cohort!$B134+Existing_Cohort!AM$4-1,MATCH(AM$5, Mortality_Projection!$D$8:$BJ$8, 0)-1))</f>
        <v>8246.3862890542878</v>
      </c>
      <c r="AN134" s="67">
        <f ca="1">AM134*(1-OFFSET(Mortality_Projection!$D$9,N($A134="Female")*101+Existing_Cohort!$B134+Existing_Cohort!AN$4-1,MATCH(AN$5, Mortality_Projection!$D$8:$BJ$8, 0)-1))</f>
        <v>8212.8230787482771</v>
      </c>
      <c r="AO134" s="67">
        <f ca="1">AN134*(1-OFFSET(Mortality_Projection!$D$9,N($A134="Female")*101+Existing_Cohort!$B134+Existing_Cohort!AO$4-1,MATCH(AO$5, Mortality_Projection!$D$8:$BJ$8, 0)-1))</f>
        <v>8175.3674903135188</v>
      </c>
      <c r="AP134" s="67">
        <f ca="1">AO134*(1-OFFSET(Mortality_Projection!$D$9,N($A134="Female")*101+Existing_Cohort!$B134+Existing_Cohort!AP$4-1,MATCH(AP$5, Mortality_Projection!$D$8:$BJ$8, 0)-1))</f>
        <v>8133.4762128285483</v>
      </c>
      <c r="AQ134" s="67">
        <f ca="1">AP134*(1-OFFSET(Mortality_Projection!$D$9,N($A134="Female")*101+Existing_Cohort!$B134+Existing_Cohort!AQ$4-1,MATCH(AQ$5, Mortality_Projection!$D$8:$BJ$8, 0)-1))</f>
        <v>8086.5435045489503</v>
      </c>
      <c r="AR134" s="67">
        <f ca="1">AQ134*(1-OFFSET(Mortality_Projection!$D$9,N($A134="Female")*101+Existing_Cohort!$B134+Existing_Cohort!AR$4-1,MATCH(AR$5, Mortality_Projection!$D$8:$BJ$8, 0)-1))</f>
        <v>8033.9007953694627</v>
      </c>
      <c r="AS134" s="67">
        <f ca="1">AR134*(1-OFFSET(Mortality_Projection!$D$9,N($A134="Female")*101+Existing_Cohort!$B134+Existing_Cohort!AS$4-1,MATCH(AS$5, Mortality_Projection!$D$8:$BJ$8, 0)-1))</f>
        <v>7974.8131969915976</v>
      </c>
      <c r="AT134" s="67">
        <f ca="1">AS134*(1-OFFSET(Mortality_Projection!$D$9,N($A134="Female")*101+Existing_Cohort!$B134+Existing_Cohort!AT$4-1,MATCH(AT$5, Mortality_Projection!$D$8:$BJ$8, 0)-1))</f>
        <v>7908.4980004075096</v>
      </c>
      <c r="AU134" s="67">
        <f ca="1">AT134*(1-OFFSET(Mortality_Projection!$D$9,N($A134="Female")*101+Existing_Cohort!$B134+Existing_Cohort!AU$4-1,MATCH(AU$5, Mortality_Projection!$D$8:$BJ$8, 0)-1))</f>
        <v>7834.1297276232362</v>
      </c>
      <c r="AV134" s="67">
        <f ca="1">AU134*(1-OFFSET(Mortality_Projection!$D$9,N($A134="Female")*101+Existing_Cohort!$B134+Existing_Cohort!AV$4-1,MATCH(AV$5, Mortality_Projection!$D$8:$BJ$8, 0)-1))</f>
        <v>7750.8616420020271</v>
      </c>
      <c r="AW134" s="67">
        <f ca="1">AV134*(1-OFFSET(Mortality_Projection!$D$9,N($A134="Female")*101+Existing_Cohort!$B134+Existing_Cohort!AW$4-1,MATCH(AW$5, Mortality_Projection!$D$8:$BJ$8, 0)-1))</f>
        <v>7657.8391751528461</v>
      </c>
      <c r="AX134" s="67">
        <f ca="1">AW134*(1-OFFSET(Mortality_Projection!$D$9,N($A134="Female")*101+Existing_Cohort!$B134+Existing_Cohort!AX$4-1,MATCH(AX$5, Mortality_Projection!$D$8:$BJ$8, 0)-1))</f>
        <v>7554.2243882741413</v>
      </c>
      <c r="AY134" s="67">
        <f ca="1">AX134*(1-OFFSET(Mortality_Projection!$D$9,N($A134="Female")*101+Existing_Cohort!$B134+Existing_Cohort!AY$4-1,MATCH(AY$5, Mortality_Projection!$D$8:$BJ$8, 0)-1))</f>
        <v>7439.2040276571524</v>
      </c>
      <c r="AZ134" s="67">
        <f ca="1">AY134*(1-OFFSET(Mortality_Projection!$D$9,N($A134="Female")*101+Existing_Cohort!$B134+Existing_Cohort!AZ$4-1,MATCH(AZ$5, Mortality_Projection!$D$8:$BJ$8, 0)-1))</f>
        <v>7312.005086309443</v>
      </c>
      <c r="BA134" s="179">
        <f ca="1">AZ134*(1-OFFSET(Mortality_Projection!$D$9,N($A134="Female")*101+Existing_Cohort!$B134+Existing_Cohort!BA$4-1,MATCH(BA$5, Mortality_Projection!$D$8:$BJ$8, 0)-1))</f>
        <v>7171.9007450924655</v>
      </c>
      <c r="BC134" s="67">
        <f t="shared" ca="1" si="24"/>
        <v>2.6152748112963309</v>
      </c>
    </row>
    <row r="135" spans="1:55" x14ac:dyDescent="0.35">
      <c r="A135" s="159" t="s">
        <v>32</v>
      </c>
      <c r="B135">
        <f t="shared" si="26"/>
        <v>28</v>
      </c>
      <c r="C135" s="67">
        <f ca="1">OFFSET(HIST_CHN_Population_Females!$L$17,MATCH(Input!$D$4,HIST_CHN_Population_Females!$K$18:$K$89,0), $B34)</f>
        <v>8980.2914999999994</v>
      </c>
      <c r="D135" s="67">
        <f ca="1">C135*(1-OFFSET(Mortality_Projection!$D$9,N($A135="Female")*101+Existing_Cohort!$B135+Existing_Cohort!D$4-1,MATCH(D$5, Mortality_Projection!$D$8:$BJ$8, 0)-1))</f>
        <v>8977.4863622653102</v>
      </c>
      <c r="E135" s="67">
        <f ca="1">D135*(1-OFFSET(Mortality_Projection!$D$9,N($A135="Female")*101+Existing_Cohort!$B135+Existing_Cohort!E$4-1,MATCH(E$5, Mortality_Projection!$D$8:$BJ$8, 0)-1))</f>
        <v>8974.6178556616487</v>
      </c>
      <c r="F135" s="67">
        <f ca="1">E135*(1-OFFSET(Mortality_Projection!$D$9,N($A135="Female")*101+Existing_Cohort!$B135+Existing_Cohort!F$4-1,MATCH(F$5, Mortality_Projection!$D$8:$BJ$8, 0)-1))</f>
        <v>8971.6705518678482</v>
      </c>
      <c r="G135" s="67">
        <f ca="1">F135*(1-OFFSET(Mortality_Projection!$D$9,N($A135="Female")*101+Existing_Cohort!$B135+Existing_Cohort!G$4-1,MATCH(G$5, Mortality_Projection!$D$8:$BJ$8, 0)-1))</f>
        <v>8968.6210422313325</v>
      </c>
      <c r="H135" s="67">
        <f ca="1">G135*(1-OFFSET(Mortality_Projection!$D$9,N($A135="Female")*101+Existing_Cohort!$B135+Existing_Cohort!H$4-1,MATCH(H$5, Mortality_Projection!$D$8:$BJ$8, 0)-1))</f>
        <v>8965.4552628640631</v>
      </c>
      <c r="I135" s="67">
        <f ca="1">H135*(1-OFFSET(Mortality_Projection!$D$9,N($A135="Female")*101+Existing_Cohort!$B135+Existing_Cohort!I$4-1,MATCH(I$5, Mortality_Projection!$D$8:$BJ$8, 0)-1))</f>
        <v>8962.1346144427152</v>
      </c>
      <c r="J135" s="67">
        <f ca="1">I135*(1-OFFSET(Mortality_Projection!$D$9,N($A135="Female")*101+Existing_Cohort!$B135+Existing_Cohort!J$4-1,MATCH(J$5, Mortality_Projection!$D$8:$BJ$8, 0)-1))</f>
        <v>8958.638476611939</v>
      </c>
      <c r="K135" s="67">
        <f ca="1">J135*(1-OFFSET(Mortality_Projection!$D$9,N($A135="Female")*101+Existing_Cohort!$B135+Existing_Cohort!K$4-1,MATCH(K$5, Mortality_Projection!$D$8:$BJ$8, 0)-1))</f>
        <v>8954.9307197001199</v>
      </c>
      <c r="L135" s="67">
        <f ca="1">K135*(1-OFFSET(Mortality_Projection!$D$9,N($A135="Female")*101+Existing_Cohort!$B135+Existing_Cohort!L$4-1,MATCH(L$5, Mortality_Projection!$D$8:$BJ$8, 0)-1))</f>
        <v>8950.9846827080182</v>
      </c>
      <c r="M135" s="67">
        <f ca="1">L135*(1-OFFSET(Mortality_Projection!$D$9,N($A135="Female")*101+Existing_Cohort!$B135+Existing_Cohort!M$4-1,MATCH(M$5, Mortality_Projection!$D$8:$BJ$8, 0)-1))</f>
        <v>8946.7588391038698</v>
      </c>
      <c r="N135" s="67">
        <f ca="1">M135*(1-OFFSET(Mortality_Projection!$D$9,N($A135="Female")*101+Existing_Cohort!$B135+Existing_Cohort!N$4-1,MATCH(N$5, Mortality_Projection!$D$8:$BJ$8, 0)-1))</f>
        <v>8942.2133046457784</v>
      </c>
      <c r="O135" s="67">
        <f ca="1">N135*(1-OFFSET(Mortality_Projection!$D$9,N($A135="Female")*101+Existing_Cohort!$B135+Existing_Cohort!O$4-1,MATCH(O$5, Mortality_Projection!$D$8:$BJ$8, 0)-1))</f>
        <v>8937.3020272066369</v>
      </c>
      <c r="P135" s="67">
        <f ca="1">O135*(1-OFFSET(Mortality_Projection!$D$9,N($A135="Female")*101+Existing_Cohort!$B135+Existing_Cohort!P$4-1,MATCH(P$5, Mortality_Projection!$D$8:$BJ$8, 0)-1))</f>
        <v>8931.980830830631</v>
      </c>
      <c r="Q135" s="67">
        <f ca="1">P135*(1-OFFSET(Mortality_Projection!$D$9,N($A135="Female")*101+Existing_Cohort!$B135+Existing_Cohort!Q$4-1,MATCH(Q$5, Mortality_Projection!$D$8:$BJ$8, 0)-1))</f>
        <v>8926.1921955825255</v>
      </c>
      <c r="R135" s="67">
        <f ca="1">Q135*(1-OFFSET(Mortality_Projection!$D$9,N($A135="Female")*101+Existing_Cohort!$B135+Existing_Cohort!R$4-1,MATCH(R$5, Mortality_Projection!$D$8:$BJ$8, 0)-1))</f>
        <v>8919.8809898980144</v>
      </c>
      <c r="S135" s="67">
        <f ca="1">R135*(1-OFFSET(Mortality_Projection!$D$9,N($A135="Female")*101+Existing_Cohort!$B135+Existing_Cohort!S$4-1,MATCH(S$5, Mortality_Projection!$D$8:$BJ$8, 0)-1))</f>
        <v>8912.994442318497</v>
      </c>
      <c r="T135" s="67">
        <f ca="1">S135*(1-OFFSET(Mortality_Projection!$D$9,N($A135="Female")*101+Existing_Cohort!$B135+Existing_Cohort!T$4-1,MATCH(T$5, Mortality_Projection!$D$8:$BJ$8, 0)-1))</f>
        <v>8905.4674720179773</v>
      </c>
      <c r="U135" s="67">
        <f ca="1">T135*(1-OFFSET(Mortality_Projection!$D$9,N($A135="Female")*101+Existing_Cohort!$B135+Existing_Cohort!U$4-1,MATCH(U$5, Mortality_Projection!$D$8:$BJ$8, 0)-1))</f>
        <v>8897.2450964085074</v>
      </c>
      <c r="V135" s="67">
        <f ca="1">U135*(1-OFFSET(Mortality_Projection!$D$9,N($A135="Female")*101+Existing_Cohort!$B135+Existing_Cohort!V$4-1,MATCH(V$5, Mortality_Projection!$D$8:$BJ$8, 0)-1))</f>
        <v>8888.2534735255795</v>
      </c>
      <c r="W135" s="67">
        <f ca="1">V135*(1-OFFSET(Mortality_Projection!$D$9,N($A135="Female")*101+Existing_Cohort!$B135+Existing_Cohort!W$4-1,MATCH(W$5, Mortality_Projection!$D$8:$BJ$8, 0)-1))</f>
        <v>8878.4362396001088</v>
      </c>
      <c r="X135" s="67">
        <f ca="1">W135*(1-OFFSET(Mortality_Projection!$D$9,N($A135="Female")*101+Existing_Cohort!$B135+Existing_Cohort!X$4-1,MATCH(X$5, Mortality_Projection!$D$8:$BJ$8, 0)-1))</f>
        <v>8867.7328706923145</v>
      </c>
      <c r="Y135" s="67">
        <f ca="1">X135*(1-OFFSET(Mortality_Projection!$D$9,N($A135="Female")*101+Existing_Cohort!$B135+Existing_Cohort!Y$4-1,MATCH(Y$5, Mortality_Projection!$D$8:$BJ$8, 0)-1))</f>
        <v>8856.0996549837637</v>
      </c>
      <c r="Z135" s="67">
        <f ca="1">Y135*(1-OFFSET(Mortality_Projection!$D$9,N($A135="Female")*101+Existing_Cohort!$B135+Existing_Cohort!Z$4-1,MATCH(Z$5, Mortality_Projection!$D$8:$BJ$8, 0)-1))</f>
        <v>8843.4818044505191</v>
      </c>
      <c r="AA135" s="67">
        <f ca="1">Z135*(1-OFFSET(Mortality_Projection!$D$9,N($A135="Female")*101+Existing_Cohort!$B135+Existing_Cohort!AA$4-1,MATCH(AA$5, Mortality_Projection!$D$8:$BJ$8, 0)-1))</f>
        <v>8829.8342610781383</v>
      </c>
      <c r="AB135" s="67">
        <f ca="1">AA135*(1-OFFSET(Mortality_Projection!$D$9,N($A135="Female")*101+Existing_Cohort!$B135+Existing_Cohort!AB$4-1,MATCH(AB$5, Mortality_Projection!$D$8:$BJ$8, 0)-1))</f>
        <v>8815.1147104033153</v>
      </c>
      <c r="AC135" s="67">
        <f ca="1">AB135*(1-OFFSET(Mortality_Projection!$D$9,N($A135="Female")*101+Existing_Cohort!$B135+Existing_Cohort!AC$4-1,MATCH(AC$5, Mortality_Projection!$D$8:$BJ$8, 0)-1))</f>
        <v>8799.2966183532244</v>
      </c>
      <c r="AD135" s="67">
        <f ca="1">AC135*(1-OFFSET(Mortality_Projection!$D$9,N($A135="Female")*101+Existing_Cohort!$B135+Existing_Cohort!AD$4-1,MATCH(AD$5, Mortality_Projection!$D$8:$BJ$8, 0)-1))</f>
        <v>8782.3363032422349</v>
      </c>
      <c r="AE135" s="67">
        <f ca="1">AD135*(1-OFFSET(Mortality_Projection!$D$9,N($A135="Female")*101+Existing_Cohort!$B135+Existing_Cohort!AE$4-1,MATCH(AE$5, Mortality_Projection!$D$8:$BJ$8, 0)-1))</f>
        <v>8764.2121094405575</v>
      </c>
      <c r="AF135" s="67">
        <f ca="1">AE135*(1-OFFSET(Mortality_Projection!$D$9,N($A135="Female")*101+Existing_Cohort!$B135+Existing_Cohort!AF$4-1,MATCH(AF$5, Mortality_Projection!$D$8:$BJ$8, 0)-1))</f>
        <v>8744.879450741746</v>
      </c>
      <c r="AG135" s="67">
        <f ca="1">AF135*(1-OFFSET(Mortality_Projection!$D$9,N($A135="Female")*101+Existing_Cohort!$B135+Existing_Cohort!AG$4-1,MATCH(AG$5, Mortality_Projection!$D$8:$BJ$8, 0)-1))</f>
        <v>8724.2227726279016</v>
      </c>
      <c r="AH135" s="67">
        <f ca="1">AG135*(1-OFFSET(Mortality_Projection!$D$9,N($A135="Female")*101+Existing_Cohort!$B135+Existing_Cohort!AH$4-1,MATCH(AH$5, Mortality_Projection!$D$8:$BJ$8, 0)-1))</f>
        <v>8702.047634964978</v>
      </c>
      <c r="AI135" s="67">
        <f ca="1">AH135*(1-OFFSET(Mortality_Projection!$D$9,N($A135="Female")*101+Existing_Cohort!$B135+Existing_Cohort!AI$4-1,MATCH(AI$5, Mortality_Projection!$D$8:$BJ$8, 0)-1))</f>
        <v>8678.0677050890154</v>
      </c>
      <c r="AJ135" s="67">
        <f ca="1">AI135*(1-OFFSET(Mortality_Projection!$D$9,N($A135="Female")*101+Existing_Cohort!$B135+Existing_Cohort!AJ$4-1,MATCH(AJ$5, Mortality_Projection!$D$8:$BJ$8, 0)-1))</f>
        <v>8651.9168681099836</v>
      </c>
      <c r="AK135" s="67">
        <f ca="1">AJ135*(1-OFFSET(Mortality_Projection!$D$9,N($A135="Female")*101+Existing_Cohort!$B135+Existing_Cohort!AK$4-1,MATCH(AK$5, Mortality_Projection!$D$8:$BJ$8, 0)-1))</f>
        <v>8623.1727441087278</v>
      </c>
      <c r="AL135" s="67">
        <f ca="1">AK135*(1-OFFSET(Mortality_Projection!$D$9,N($A135="Female")*101+Existing_Cohort!$B135+Existing_Cohort!AL$4-1,MATCH(AL$5, Mortality_Projection!$D$8:$BJ$8, 0)-1))</f>
        <v>8591.3676083347673</v>
      </c>
      <c r="AM135" s="67">
        <f ca="1">AL135*(1-OFFSET(Mortality_Projection!$D$9,N($A135="Female")*101+Existing_Cohort!$B135+Existing_Cohort!AM$4-1,MATCH(AM$5, Mortality_Projection!$D$8:$BJ$8, 0)-1))</f>
        <v>8555.9935043724217</v>
      </c>
      <c r="AN135" s="67">
        <f ca="1">AM135*(1-OFFSET(Mortality_Projection!$D$9,N($A135="Female")*101+Existing_Cohort!$B135+Existing_Cohort!AN$4-1,MATCH(AN$5, Mortality_Projection!$D$8:$BJ$8, 0)-1))</f>
        <v>8516.5188869596059</v>
      </c>
      <c r="AO135" s="67">
        <f ca="1">AN135*(1-OFFSET(Mortality_Projection!$D$9,N($A135="Female")*101+Existing_Cohort!$B135+Existing_Cohort!AO$4-1,MATCH(AO$5, Mortality_Projection!$D$8:$BJ$8, 0)-1))</f>
        <v>8472.3718295789022</v>
      </c>
      <c r="AP135" s="67">
        <f ca="1">AO135*(1-OFFSET(Mortality_Projection!$D$9,N($A135="Female")*101+Existing_Cohort!$B135+Existing_Cohort!AP$4-1,MATCH(AP$5, Mortality_Projection!$D$8:$BJ$8, 0)-1))</f>
        <v>8422.9148318443149</v>
      </c>
      <c r="AQ135" s="67">
        <f ca="1">AP135*(1-OFFSET(Mortality_Projection!$D$9,N($A135="Female")*101+Existing_Cohort!$B135+Existing_Cohort!AQ$4-1,MATCH(AQ$5, Mortality_Projection!$D$8:$BJ$8, 0)-1))</f>
        <v>8367.4444647641121</v>
      </c>
      <c r="AR135" s="67">
        <f ca="1">AQ135*(1-OFFSET(Mortality_Projection!$D$9,N($A135="Female")*101+Existing_Cohort!$B135+Existing_Cohort!AR$4-1,MATCH(AR$5, Mortality_Projection!$D$8:$BJ$8, 0)-1))</f>
        <v>8305.1877730648084</v>
      </c>
      <c r="AS135" s="67">
        <f ca="1">AR135*(1-OFFSET(Mortality_Projection!$D$9,N($A135="Female")*101+Existing_Cohort!$B135+Existing_Cohort!AS$4-1,MATCH(AS$5, Mortality_Projection!$D$8:$BJ$8, 0)-1))</f>
        <v>8235.3218623121556</v>
      </c>
      <c r="AT135" s="67">
        <f ca="1">AS135*(1-OFFSET(Mortality_Projection!$D$9,N($A135="Female")*101+Existing_Cohort!$B135+Existing_Cohort!AT$4-1,MATCH(AT$5, Mortality_Projection!$D$8:$BJ$8, 0)-1))</f>
        <v>8156.9793328363412</v>
      </c>
      <c r="AU135" s="67">
        <f ca="1">AT135*(1-OFFSET(Mortality_Projection!$D$9,N($A135="Female")*101+Existing_Cohort!$B135+Existing_Cohort!AU$4-1,MATCH(AU$5, Mortality_Projection!$D$8:$BJ$8, 0)-1))</f>
        <v>8069.2710699730133</v>
      </c>
      <c r="AV135" s="67">
        <f ca="1">AU135*(1-OFFSET(Mortality_Projection!$D$9,N($A135="Female")*101+Existing_Cohort!$B135+Existing_Cohort!AV$4-1,MATCH(AV$5, Mortality_Projection!$D$8:$BJ$8, 0)-1))</f>
        <v>7971.3005305959123</v>
      </c>
      <c r="AW135" s="67">
        <f ca="1">AV135*(1-OFFSET(Mortality_Projection!$D$9,N($A135="Female")*101+Existing_Cohort!$B135+Existing_Cohort!AW$4-1,MATCH(AW$5, Mortality_Projection!$D$8:$BJ$8, 0)-1))</f>
        <v>7862.1896637542504</v>
      </c>
      <c r="AX135" s="67">
        <f ca="1">AW135*(1-OFFSET(Mortality_Projection!$D$9,N($A135="Female")*101+Existing_Cohort!$B135+Existing_Cohort!AX$4-1,MATCH(AX$5, Mortality_Projection!$D$8:$BJ$8, 0)-1))</f>
        <v>7741.0875602587921</v>
      </c>
      <c r="AY135" s="67">
        <f ca="1">AX135*(1-OFFSET(Mortality_Projection!$D$9,N($A135="Female")*101+Existing_Cohort!$B135+Existing_Cohort!AY$4-1,MATCH(AY$5, Mortality_Projection!$D$8:$BJ$8, 0)-1))</f>
        <v>7607.1870188185812</v>
      </c>
      <c r="AZ135" s="67">
        <f ca="1">AY135*(1-OFFSET(Mortality_Projection!$D$9,N($A135="Female")*101+Existing_Cohort!$B135+Existing_Cohort!AZ$4-1,MATCH(AZ$5, Mortality_Projection!$D$8:$BJ$8, 0)-1))</f>
        <v>7459.7309921812866</v>
      </c>
      <c r="BA135" s="179">
        <f ca="1">AZ135*(1-OFFSET(Mortality_Projection!$D$9,N($A135="Female")*101+Existing_Cohort!$B135+Existing_Cohort!BA$4-1,MATCH(BA$5, Mortality_Projection!$D$8:$BJ$8, 0)-1))</f>
        <v>7298.0198086121054</v>
      </c>
      <c r="BC135" s="67">
        <f t="shared" ref="BC135:BC198" ca="1" si="27">C135-D135</f>
        <v>2.8051377346891968</v>
      </c>
    </row>
    <row r="136" spans="1:55" x14ac:dyDescent="0.35">
      <c r="A136" s="159" t="s">
        <v>32</v>
      </c>
      <c r="B136">
        <f t="shared" si="26"/>
        <v>29</v>
      </c>
      <c r="C136" s="67">
        <f ca="1">OFFSET(HIST_CHN_Population_Females!$L$17,MATCH(Input!$D$4,HIST_CHN_Population_Females!$K$18:$K$89,0), $B35)</f>
        <v>9549.0689999999995</v>
      </c>
      <c r="D136" s="67">
        <f ca="1">C136*(1-OFFSET(Mortality_Projection!$D$9,N($A136="Female")*101+Existing_Cohort!$B136+Existing_Cohort!D$4-1,MATCH(D$5, Mortality_Projection!$D$8:$BJ$8, 0)-1))</f>
        <v>9545.982363710973</v>
      </c>
      <c r="E136" s="67">
        <f ca="1">D136*(1-OFFSET(Mortality_Projection!$D$9,N($A136="Female")*101+Existing_Cohort!$B136+Existing_Cohort!E$4-1,MATCH(E$5, Mortality_Projection!$D$8:$BJ$8, 0)-1))</f>
        <v>9542.8109500542996</v>
      </c>
      <c r="F136" s="67">
        <f ca="1">E136*(1-OFFSET(Mortality_Projection!$D$9,N($A136="Female")*101+Existing_Cohort!$B136+Existing_Cohort!F$4-1,MATCH(F$5, Mortality_Projection!$D$8:$BJ$8, 0)-1))</f>
        <v>9539.5295714716995</v>
      </c>
      <c r="G136" s="67">
        <f ca="1">F136*(1-OFFSET(Mortality_Projection!$D$9,N($A136="Female")*101+Existing_Cohort!$B136+Existing_Cohort!G$4-1,MATCH(G$5, Mortality_Projection!$D$8:$BJ$8, 0)-1))</f>
        <v>9536.1230960842786</v>
      </c>
      <c r="H136" s="67">
        <f ca="1">G136*(1-OFFSET(Mortality_Projection!$D$9,N($A136="Female")*101+Existing_Cohort!$B136+Existing_Cohort!H$4-1,MATCH(H$5, Mortality_Projection!$D$8:$BJ$8, 0)-1))</f>
        <v>9532.5499915381552</v>
      </c>
      <c r="I136" s="67">
        <f ca="1">H136*(1-OFFSET(Mortality_Projection!$D$9,N($A136="Female")*101+Existing_Cohort!$B136+Existing_Cohort!I$4-1,MATCH(I$5, Mortality_Projection!$D$8:$BJ$8, 0)-1))</f>
        <v>9528.7880720139292</v>
      </c>
      <c r="J136" s="67">
        <f ca="1">I136*(1-OFFSET(Mortality_Projection!$D$9,N($A136="Female")*101+Existing_Cohort!$B136+Existing_Cohort!J$4-1,MATCH(J$5, Mortality_Projection!$D$8:$BJ$8, 0)-1))</f>
        <v>9524.7984639189817</v>
      </c>
      <c r="K136" s="67">
        <f ca="1">J136*(1-OFFSET(Mortality_Projection!$D$9,N($A136="Female")*101+Existing_Cohort!$B136+Existing_Cohort!K$4-1,MATCH(K$5, Mortality_Projection!$D$8:$BJ$8, 0)-1))</f>
        <v>9520.5524829478763</v>
      </c>
      <c r="L136" s="67">
        <f ca="1">K136*(1-OFFSET(Mortality_Projection!$D$9,N($A136="Female")*101+Existing_Cohort!$B136+Existing_Cohort!L$4-1,MATCH(L$5, Mortality_Projection!$D$8:$BJ$8, 0)-1))</f>
        <v>9516.0054501801642</v>
      </c>
      <c r="M136" s="67">
        <f ca="1">L136*(1-OFFSET(Mortality_Projection!$D$9,N($A136="Female")*101+Existing_Cohort!$B136+Existing_Cohort!M$4-1,MATCH(M$5, Mortality_Projection!$D$8:$BJ$8, 0)-1))</f>
        <v>9511.1144550348054</v>
      </c>
      <c r="N136" s="67">
        <f ca="1">M136*(1-OFFSET(Mortality_Projection!$D$9,N($A136="Female")*101+Existing_Cohort!$B136+Existing_Cohort!N$4-1,MATCH(N$5, Mortality_Projection!$D$8:$BJ$8, 0)-1))</f>
        <v>9505.8299516876141</v>
      </c>
      <c r="O136" s="67">
        <f ca="1">N136*(1-OFFSET(Mortality_Projection!$D$9,N($A136="Female")*101+Existing_Cohort!$B136+Existing_Cohort!O$4-1,MATCH(O$5, Mortality_Projection!$D$8:$BJ$8, 0)-1))</f>
        <v>9500.1044147705361</v>
      </c>
      <c r="P136" s="67">
        <f ca="1">O136*(1-OFFSET(Mortality_Projection!$D$9,N($A136="Female")*101+Existing_Cohort!$B136+Existing_Cohort!P$4-1,MATCH(P$5, Mortality_Projection!$D$8:$BJ$8, 0)-1))</f>
        <v>9493.875962978278</v>
      </c>
      <c r="Q136" s="67">
        <f ca="1">P136*(1-OFFSET(Mortality_Projection!$D$9,N($A136="Female")*101+Existing_Cohort!$B136+Existing_Cohort!Q$4-1,MATCH(Q$5, Mortality_Projection!$D$8:$BJ$8, 0)-1))</f>
        <v>9487.0852874382435</v>
      </c>
      <c r="R136" s="67">
        <f ca="1">Q136*(1-OFFSET(Mortality_Projection!$D$9,N($A136="Female")*101+Existing_Cohort!$B136+Existing_Cohort!R$4-1,MATCH(R$5, Mortality_Projection!$D$8:$BJ$8, 0)-1))</f>
        <v>9479.6756215828136</v>
      </c>
      <c r="S136" s="67">
        <f ca="1">R136*(1-OFFSET(Mortality_Projection!$D$9,N($A136="Female")*101+Existing_Cohort!$B136+Existing_Cohort!S$4-1,MATCH(S$5, Mortality_Projection!$D$8:$BJ$8, 0)-1))</f>
        <v>9471.5769577947121</v>
      </c>
      <c r="T136" s="67">
        <f ca="1">S136*(1-OFFSET(Mortality_Projection!$D$9,N($A136="Female")*101+Existing_Cohort!$B136+Existing_Cohort!T$4-1,MATCH(T$5, Mortality_Projection!$D$8:$BJ$8, 0)-1))</f>
        <v>9462.7301577992221</v>
      </c>
      <c r="U136" s="67">
        <f ca="1">T136*(1-OFFSET(Mortality_Projection!$D$9,N($A136="Female")*101+Existing_Cohort!$B136+Existing_Cohort!U$4-1,MATCH(U$5, Mortality_Projection!$D$8:$BJ$8, 0)-1))</f>
        <v>9453.0557962983839</v>
      </c>
      <c r="V136" s="67">
        <f ca="1">U136*(1-OFFSET(Mortality_Projection!$D$9,N($A136="Female")*101+Existing_Cohort!$B136+Existing_Cohort!V$4-1,MATCH(V$5, Mortality_Projection!$D$8:$BJ$8, 0)-1))</f>
        <v>9442.493258990582</v>
      </c>
      <c r="W136" s="67">
        <f ca="1">V136*(1-OFFSET(Mortality_Projection!$D$9,N($A136="Female")*101+Existing_Cohort!$B136+Existing_Cohort!W$4-1,MATCH(W$5, Mortality_Projection!$D$8:$BJ$8, 0)-1))</f>
        <v>9430.9774613700592</v>
      </c>
      <c r="X136" s="67">
        <f ca="1">W136*(1-OFFSET(Mortality_Projection!$D$9,N($A136="Female")*101+Existing_Cohort!$B136+Existing_Cohort!X$4-1,MATCH(X$5, Mortality_Projection!$D$8:$BJ$8, 0)-1))</f>
        <v>9418.4614135927623</v>
      </c>
      <c r="Y136" s="67">
        <f ca="1">X136*(1-OFFSET(Mortality_Projection!$D$9,N($A136="Female")*101+Existing_Cohort!$B136+Existing_Cohort!Y$4-1,MATCH(Y$5, Mortality_Projection!$D$8:$BJ$8, 0)-1))</f>
        <v>9404.8862155849438</v>
      </c>
      <c r="Z136" s="67">
        <f ca="1">Y136*(1-OFFSET(Mortality_Projection!$D$9,N($A136="Female")*101+Existing_Cohort!$B136+Existing_Cohort!Z$4-1,MATCH(Z$5, Mortality_Projection!$D$8:$BJ$8, 0)-1))</f>
        <v>9390.2034431240136</v>
      </c>
      <c r="AA136" s="67">
        <f ca="1">Z136*(1-OFFSET(Mortality_Projection!$D$9,N($A136="Female")*101+Existing_Cohort!$B136+Existing_Cohort!AA$4-1,MATCH(AA$5, Mortality_Projection!$D$8:$BJ$8, 0)-1))</f>
        <v>9374.3676314190434</v>
      </c>
      <c r="AB136" s="67">
        <f ca="1">AA136*(1-OFFSET(Mortality_Projection!$D$9,N($A136="Female")*101+Existing_Cohort!$B136+Existing_Cohort!AB$4-1,MATCH(AB$5, Mortality_Projection!$D$8:$BJ$8, 0)-1))</f>
        <v>9357.3503007506097</v>
      </c>
      <c r="AC136" s="67">
        <f ca="1">AB136*(1-OFFSET(Mortality_Projection!$D$9,N($A136="Female")*101+Existing_Cohort!$B136+Existing_Cohort!AC$4-1,MATCH(AC$5, Mortality_Projection!$D$8:$BJ$8, 0)-1))</f>
        <v>9339.1045316955988</v>
      </c>
      <c r="AD136" s="67">
        <f ca="1">AC136*(1-OFFSET(Mortality_Projection!$D$9,N($A136="Female")*101+Existing_Cohort!$B136+Existing_Cohort!AD$4-1,MATCH(AD$5, Mortality_Projection!$D$8:$BJ$8, 0)-1))</f>
        <v>9319.6071094695471</v>
      </c>
      <c r="AE136" s="67">
        <f ca="1">AD136*(1-OFFSET(Mortality_Projection!$D$9,N($A136="Female")*101+Existing_Cohort!$B136+Existing_Cohort!AE$4-1,MATCH(AE$5, Mortality_Projection!$D$8:$BJ$8, 0)-1))</f>
        <v>9298.8101600978443</v>
      </c>
      <c r="AF136" s="67">
        <f ca="1">AE136*(1-OFFSET(Mortality_Projection!$D$9,N($A136="Female")*101+Existing_Cohort!$B136+Existing_Cohort!AF$4-1,MATCH(AF$5, Mortality_Projection!$D$8:$BJ$8, 0)-1))</f>
        <v>9276.589479191307</v>
      </c>
      <c r="AG136" s="67">
        <f ca="1">AF136*(1-OFFSET(Mortality_Projection!$D$9,N($A136="Female")*101+Existing_Cohort!$B136+Existing_Cohort!AG$4-1,MATCH(AG$5, Mortality_Projection!$D$8:$BJ$8, 0)-1))</f>
        <v>9252.7360269437995</v>
      </c>
      <c r="AH136" s="67">
        <f ca="1">AG136*(1-OFFSET(Mortality_Projection!$D$9,N($A136="Female")*101+Existing_Cohort!$B136+Existing_Cohort!AH$4-1,MATCH(AH$5, Mortality_Projection!$D$8:$BJ$8, 0)-1))</f>
        <v>9226.9419523699144</v>
      </c>
      <c r="AI136" s="67">
        <f ca="1">AH136*(1-OFFSET(Mortality_Projection!$D$9,N($A136="Female")*101+Existing_Cohort!$B136+Existing_Cohort!AI$4-1,MATCH(AI$5, Mortality_Projection!$D$8:$BJ$8, 0)-1))</f>
        <v>9198.8136401485244</v>
      </c>
      <c r="AJ136" s="67">
        <f ca="1">AI136*(1-OFFSET(Mortality_Projection!$D$9,N($A136="Female")*101+Existing_Cohort!$B136+Existing_Cohort!AJ$4-1,MATCH(AJ$5, Mortality_Projection!$D$8:$BJ$8, 0)-1))</f>
        <v>9167.8970287830543</v>
      </c>
      <c r="AK136" s="67">
        <f ca="1">AJ136*(1-OFFSET(Mortality_Projection!$D$9,N($A136="Female")*101+Existing_Cohort!$B136+Existing_Cohort!AK$4-1,MATCH(AK$5, Mortality_Projection!$D$8:$BJ$8, 0)-1))</f>
        <v>9133.6893802957238</v>
      </c>
      <c r="AL136" s="67">
        <f ca="1">AK136*(1-OFFSET(Mortality_Projection!$D$9,N($A136="Female")*101+Existing_Cohort!$B136+Existing_Cohort!AL$4-1,MATCH(AL$5, Mortality_Projection!$D$8:$BJ$8, 0)-1))</f>
        <v>9095.6448076439228</v>
      </c>
      <c r="AM136" s="67">
        <f ca="1">AL136*(1-OFFSET(Mortality_Projection!$D$9,N($A136="Female")*101+Existing_Cohort!$B136+Existing_Cohort!AM$4-1,MATCH(AM$5, Mortality_Projection!$D$8:$BJ$8, 0)-1))</f>
        <v>9053.1922068145977</v>
      </c>
      <c r="AN136" s="67">
        <f ca="1">AM136*(1-OFFSET(Mortality_Projection!$D$9,N($A136="Female")*101+Existing_Cohort!$B136+Existing_Cohort!AN$4-1,MATCH(AN$5, Mortality_Projection!$D$8:$BJ$8, 0)-1))</f>
        <v>9005.7172351308745</v>
      </c>
      <c r="AO136" s="67">
        <f ca="1">AN136*(1-OFFSET(Mortality_Projection!$D$9,N($A136="Female")*101+Existing_Cohort!$B136+Existing_Cohort!AO$4-1,MATCH(AO$5, Mortality_Projection!$D$8:$BJ$8, 0)-1))</f>
        <v>8952.5352707657712</v>
      </c>
      <c r="AP136" s="67">
        <f ca="1">AO136*(1-OFFSET(Mortality_Projection!$D$9,N($A136="Female")*101+Existing_Cohort!$B136+Existing_Cohort!AP$4-1,MATCH(AP$5, Mortality_Projection!$D$8:$BJ$8, 0)-1))</f>
        <v>8892.8911010144802</v>
      </c>
      <c r="AQ136" s="67">
        <f ca="1">AP136*(1-OFFSET(Mortality_Projection!$D$9,N($A136="Female")*101+Existing_Cohort!$B136+Existing_Cohort!AQ$4-1,MATCH(AQ$5, Mortality_Projection!$D$8:$BJ$8, 0)-1))</f>
        <v>8825.9551403776186</v>
      </c>
      <c r="AR136" s="67">
        <f ca="1">AQ136*(1-OFFSET(Mortality_Projection!$D$9,N($A136="Female")*101+Existing_Cohort!$B136+Existing_Cohort!AR$4-1,MATCH(AR$5, Mortality_Projection!$D$8:$BJ$8, 0)-1))</f>
        <v>8750.8445957732656</v>
      </c>
      <c r="AS136" s="67">
        <f ca="1">AR136*(1-OFFSET(Mortality_Projection!$D$9,N($A136="Female")*101+Existing_Cohort!$B136+Existing_Cohort!AS$4-1,MATCH(AS$5, Mortality_Projection!$D$8:$BJ$8, 0)-1))</f>
        <v>8666.6294295941498</v>
      </c>
      <c r="AT136" s="67">
        <f ca="1">AS136*(1-OFFSET(Mortality_Projection!$D$9,N($A136="Female")*101+Existing_Cohort!$B136+Existing_Cohort!AT$4-1,MATCH(AT$5, Mortality_Projection!$D$8:$BJ$8, 0)-1))</f>
        <v>8572.3569997169234</v>
      </c>
      <c r="AU136" s="67">
        <f ca="1">AT136*(1-OFFSET(Mortality_Projection!$D$9,N($A136="Female")*101+Existing_Cohort!$B136+Existing_Cohort!AU$4-1,MATCH(AU$5, Mortality_Projection!$D$8:$BJ$8, 0)-1))</f>
        <v>8467.0675709123989</v>
      </c>
      <c r="AV136" s="67">
        <f ca="1">AU136*(1-OFFSET(Mortality_Projection!$D$9,N($A136="Female")*101+Existing_Cohort!$B136+Existing_Cohort!AV$4-1,MATCH(AV$5, Mortality_Projection!$D$8:$BJ$8, 0)-1))</f>
        <v>8349.8223430384405</v>
      </c>
      <c r="AW136" s="67">
        <f ca="1">AV136*(1-OFFSET(Mortality_Projection!$D$9,N($A136="Female")*101+Existing_Cohort!$B136+Existing_Cohort!AW$4-1,MATCH(AW$5, Mortality_Projection!$D$8:$BJ$8, 0)-1))</f>
        <v>8219.7129257082688</v>
      </c>
      <c r="AX136" s="67">
        <f ca="1">AW136*(1-OFFSET(Mortality_Projection!$D$9,N($A136="Female")*101+Existing_Cohort!$B136+Existing_Cohort!AX$4-1,MATCH(AX$5, Mortality_Projection!$D$8:$BJ$8, 0)-1))</f>
        <v>8075.8793326106106</v>
      </c>
      <c r="AY136" s="67">
        <f ca="1">AX136*(1-OFFSET(Mortality_Projection!$D$9,N($A136="Female")*101+Existing_Cohort!$B136+Existing_Cohort!AY$4-1,MATCH(AY$5, Mortality_Projection!$D$8:$BJ$8, 0)-1))</f>
        <v>7917.5171125424367</v>
      </c>
      <c r="AZ136" s="67">
        <f ca="1">AY136*(1-OFFSET(Mortality_Projection!$D$9,N($A136="Female")*101+Existing_Cohort!$B136+Existing_Cohort!AZ$4-1,MATCH(AZ$5, Mortality_Projection!$D$8:$BJ$8, 0)-1))</f>
        <v>7743.88532902118</v>
      </c>
      <c r="BA136" s="179">
        <f ca="1">AZ136*(1-OFFSET(Mortality_Projection!$D$9,N($A136="Female")*101+Existing_Cohort!$B136+Existing_Cohort!BA$4-1,MATCH(BA$5, Mortality_Projection!$D$8:$BJ$8, 0)-1))</f>
        <v>7554.3208574956816</v>
      </c>
      <c r="BC136" s="67">
        <f t="shared" ca="1" si="27"/>
        <v>3.0866362890265009</v>
      </c>
    </row>
    <row r="137" spans="1:55" x14ac:dyDescent="0.35">
      <c r="A137" s="159" t="s">
        <v>32</v>
      </c>
      <c r="B137">
        <f t="shared" si="26"/>
        <v>30</v>
      </c>
      <c r="C137" s="67">
        <f ca="1">OFFSET(HIST_CHN_Population_Females!$L$17,MATCH(Input!$D$4,HIST_CHN_Population_Females!$K$18:$K$89,0), $B36)</f>
        <v>11121.566500000001</v>
      </c>
      <c r="D137" s="67">
        <f ca="1">C137*(1-OFFSET(Mortality_Projection!$D$9,N($A137="Female")*101+Existing_Cohort!$B137+Existing_Cohort!D$4-1,MATCH(D$5, Mortality_Projection!$D$8:$BJ$8, 0)-1))</f>
        <v>11117.828652715016</v>
      </c>
      <c r="E137" s="67">
        <f ca="1">D137*(1-OFFSET(Mortality_Projection!$D$9,N($A137="Female")*101+Existing_Cohort!$B137+Existing_Cohort!E$4-1,MATCH(E$5, Mortality_Projection!$D$8:$BJ$8, 0)-1))</f>
        <v>11113.961215057167</v>
      </c>
      <c r="F137" s="67">
        <f ca="1">E137*(1-OFFSET(Mortality_Projection!$D$9,N($A137="Female")*101+Existing_Cohort!$B137+Existing_Cohort!F$4-1,MATCH(F$5, Mortality_Projection!$D$8:$BJ$8, 0)-1))</f>
        <v>11109.946354186417</v>
      </c>
      <c r="G137" s="67">
        <f ca="1">F137*(1-OFFSET(Mortality_Projection!$D$9,N($A137="Female")*101+Existing_Cohort!$B137+Existing_Cohort!G$4-1,MATCH(G$5, Mortality_Projection!$D$8:$BJ$8, 0)-1))</f>
        <v>11105.735122229418</v>
      </c>
      <c r="H137" s="67">
        <f ca="1">G137*(1-OFFSET(Mortality_Projection!$D$9,N($A137="Female")*101+Existing_Cohort!$B137+Existing_Cohort!H$4-1,MATCH(H$5, Mortality_Projection!$D$8:$BJ$8, 0)-1))</f>
        <v>11101.301373809316</v>
      </c>
      <c r="I137" s="67">
        <f ca="1">H137*(1-OFFSET(Mortality_Projection!$D$9,N($A137="Female")*101+Existing_Cohort!$B137+Existing_Cohort!I$4-1,MATCH(I$5, Mortality_Projection!$D$8:$BJ$8, 0)-1))</f>
        <v>11096.599296258391</v>
      </c>
      <c r="J137" s="67">
        <f ca="1">I137*(1-OFFSET(Mortality_Projection!$D$9,N($A137="Female")*101+Existing_Cohort!$B137+Existing_Cohort!J$4-1,MATCH(J$5, Mortality_Projection!$D$8:$BJ$8, 0)-1))</f>
        <v>11091.595086811794</v>
      </c>
      <c r="K137" s="67">
        <f ca="1">J137*(1-OFFSET(Mortality_Projection!$D$9,N($A137="Female")*101+Existing_Cohort!$B137+Existing_Cohort!K$4-1,MATCH(K$5, Mortality_Projection!$D$8:$BJ$8, 0)-1))</f>
        <v>11086.236092877154</v>
      </c>
      <c r="L137" s="67">
        <f ca="1">K137*(1-OFFSET(Mortality_Projection!$D$9,N($A137="Female")*101+Existing_Cohort!$B137+Existing_Cohort!L$4-1,MATCH(L$5, Mortality_Projection!$D$8:$BJ$8, 0)-1))</f>
        <v>11080.471747434287</v>
      </c>
      <c r="M137" s="67">
        <f ca="1">L137*(1-OFFSET(Mortality_Projection!$D$9,N($A137="Female")*101+Existing_Cohort!$B137+Existing_Cohort!M$4-1,MATCH(M$5, Mortality_Projection!$D$8:$BJ$8, 0)-1))</f>
        <v>11074.243665082338</v>
      </c>
      <c r="N137" s="67">
        <f ca="1">M137*(1-OFFSET(Mortality_Projection!$D$9,N($A137="Female")*101+Existing_Cohort!$B137+Existing_Cohort!N$4-1,MATCH(N$5, Mortality_Projection!$D$8:$BJ$8, 0)-1))</f>
        <v>11067.495843676774</v>
      </c>
      <c r="O137" s="67">
        <f ca="1">N137*(1-OFFSET(Mortality_Projection!$D$9,N($A137="Female")*101+Existing_Cohort!$B137+Existing_Cohort!O$4-1,MATCH(O$5, Mortality_Projection!$D$8:$BJ$8, 0)-1))</f>
        <v>11060.155364302593</v>
      </c>
      <c r="P137" s="67">
        <f ca="1">O137*(1-OFFSET(Mortality_Projection!$D$9,N($A137="Female")*101+Existing_Cohort!$B137+Existing_Cohort!P$4-1,MATCH(P$5, Mortality_Projection!$D$8:$BJ$8, 0)-1))</f>
        <v>11052.152342853102</v>
      </c>
      <c r="Q137" s="67">
        <f ca="1">P137*(1-OFFSET(Mortality_Projection!$D$9,N($A137="Female")*101+Existing_Cohort!$B137+Existing_Cohort!Q$4-1,MATCH(Q$5, Mortality_Projection!$D$8:$BJ$8, 0)-1))</f>
        <v>11043.419894862955</v>
      </c>
      <c r="R137" s="67">
        <f ca="1">Q137*(1-OFFSET(Mortality_Projection!$D$9,N($A137="Female")*101+Existing_Cohort!$B137+Existing_Cohort!R$4-1,MATCH(R$5, Mortality_Projection!$D$8:$BJ$8, 0)-1))</f>
        <v>11033.875535022271</v>
      </c>
      <c r="S137" s="67">
        <f ca="1">R137*(1-OFFSET(Mortality_Projection!$D$9,N($A137="Female")*101+Existing_Cohort!$B137+Existing_Cohort!S$4-1,MATCH(S$5, Mortality_Projection!$D$8:$BJ$8, 0)-1))</f>
        <v>11023.449592561814</v>
      </c>
      <c r="T137" s="67">
        <f ca="1">S137*(1-OFFSET(Mortality_Projection!$D$9,N($A137="Female")*101+Existing_Cohort!$B137+Existing_Cohort!T$4-1,MATCH(T$5, Mortality_Projection!$D$8:$BJ$8, 0)-1))</f>
        <v>11012.048493933447</v>
      </c>
      <c r="U137" s="67">
        <f ca="1">T137*(1-OFFSET(Mortality_Projection!$D$9,N($A137="Female")*101+Existing_Cohort!$B137+Existing_Cohort!U$4-1,MATCH(U$5, Mortality_Projection!$D$8:$BJ$8, 0)-1))</f>
        <v>10999.600840844467</v>
      </c>
      <c r="V137" s="67">
        <f ca="1">U137*(1-OFFSET(Mortality_Projection!$D$9,N($A137="Female")*101+Existing_Cohort!$B137+Existing_Cohort!V$4-1,MATCH(V$5, Mortality_Projection!$D$8:$BJ$8, 0)-1))</f>
        <v>10986.029973902809</v>
      </c>
      <c r="W137" s="67">
        <f ca="1">V137*(1-OFFSET(Mortality_Projection!$D$9,N($A137="Female")*101+Existing_Cohort!$B137+Existing_Cohort!W$4-1,MATCH(W$5, Mortality_Projection!$D$8:$BJ$8, 0)-1))</f>
        <v>10971.280565155648</v>
      </c>
      <c r="X137" s="67">
        <f ca="1">W137*(1-OFFSET(Mortality_Projection!$D$9,N($A137="Female")*101+Existing_Cohort!$B137+Existing_Cohort!X$4-1,MATCH(X$5, Mortality_Projection!$D$8:$BJ$8, 0)-1))</f>
        <v>10955.28325895204</v>
      </c>
      <c r="Y137" s="67">
        <f ca="1">X137*(1-OFFSET(Mortality_Projection!$D$9,N($A137="Female")*101+Existing_Cohort!$B137+Existing_Cohort!Y$4-1,MATCH(Y$5, Mortality_Projection!$D$8:$BJ$8, 0)-1))</f>
        <v>10937.981053669198</v>
      </c>
      <c r="Z137" s="67">
        <f ca="1">Y137*(1-OFFSET(Mortality_Projection!$D$9,N($A137="Female")*101+Existing_Cohort!$B137+Existing_Cohort!Z$4-1,MATCH(Z$5, Mortality_Projection!$D$8:$BJ$8, 0)-1))</f>
        <v>10919.320444342016</v>
      </c>
      <c r="AA137" s="67">
        <f ca="1">Z137*(1-OFFSET(Mortality_Projection!$D$9,N($A137="Female")*101+Existing_Cohort!$B137+Existing_Cohort!AA$4-1,MATCH(AA$5, Mortality_Projection!$D$8:$BJ$8, 0)-1))</f>
        <v>10899.267950376981</v>
      </c>
      <c r="AB137" s="67">
        <f ca="1">AA137*(1-OFFSET(Mortality_Projection!$D$9,N($A137="Female")*101+Existing_Cohort!$B137+Existing_Cohort!AB$4-1,MATCH(AB$5, Mortality_Projection!$D$8:$BJ$8, 0)-1))</f>
        <v>10877.768372087505</v>
      </c>
      <c r="AC137" s="67">
        <f ca="1">AB137*(1-OFFSET(Mortality_Projection!$D$9,N($A137="Female")*101+Existing_Cohort!$B137+Existing_Cohort!AC$4-1,MATCH(AC$5, Mortality_Projection!$D$8:$BJ$8, 0)-1))</f>
        <v>10854.794452671431</v>
      </c>
      <c r="AD137" s="67">
        <f ca="1">AC137*(1-OFFSET(Mortality_Projection!$D$9,N($A137="Female")*101+Existing_Cohort!$B137+Existing_Cohort!AD$4-1,MATCH(AD$5, Mortality_Projection!$D$8:$BJ$8, 0)-1))</f>
        <v>10830.289889729176</v>
      </c>
      <c r="AE137" s="67">
        <f ca="1">AD137*(1-OFFSET(Mortality_Projection!$D$9,N($A137="Female")*101+Existing_Cohort!$B137+Existing_Cohort!AE$4-1,MATCH(AE$5, Mortality_Projection!$D$8:$BJ$8, 0)-1))</f>
        <v>10804.108458187717</v>
      </c>
      <c r="AF137" s="67">
        <f ca="1">AE137*(1-OFFSET(Mortality_Projection!$D$9,N($A137="Female")*101+Existing_Cohort!$B137+Existing_Cohort!AF$4-1,MATCH(AF$5, Mortality_Projection!$D$8:$BJ$8, 0)-1))</f>
        <v>10776.004003322296</v>
      </c>
      <c r="AG137" s="67">
        <f ca="1">AF137*(1-OFFSET(Mortality_Projection!$D$9,N($A137="Female")*101+Existing_Cohort!$B137+Existing_Cohort!AG$4-1,MATCH(AG$5, Mortality_Projection!$D$8:$BJ$8, 0)-1))</f>
        <v>10745.613992885133</v>
      </c>
      <c r="AH137" s="67">
        <f ca="1">AG137*(1-OFFSET(Mortality_Projection!$D$9,N($A137="Female")*101+Existing_Cohort!$B137+Existing_Cohort!AH$4-1,MATCH(AH$5, Mortality_Projection!$D$8:$BJ$8, 0)-1))</f>
        <v>10712.474912872645</v>
      </c>
      <c r="AI137" s="67">
        <f ca="1">AH137*(1-OFFSET(Mortality_Projection!$D$9,N($A137="Female")*101+Existing_Cohort!$B137+Existing_Cohort!AI$4-1,MATCH(AI$5, Mortality_Projection!$D$8:$BJ$8, 0)-1))</f>
        <v>10676.052122824234</v>
      </c>
      <c r="AJ137" s="67">
        <f ca="1">AI137*(1-OFFSET(Mortality_Projection!$D$9,N($A137="Female")*101+Existing_Cohort!$B137+Existing_Cohort!AJ$4-1,MATCH(AJ$5, Mortality_Projection!$D$8:$BJ$8, 0)-1))</f>
        <v>10635.753750431073</v>
      </c>
      <c r="AK137" s="67">
        <f ca="1">AJ137*(1-OFFSET(Mortality_Projection!$D$9,N($A137="Female")*101+Existing_Cohort!$B137+Existing_Cohort!AK$4-1,MATCH(AK$5, Mortality_Projection!$D$8:$BJ$8, 0)-1))</f>
        <v>10590.93723647116</v>
      </c>
      <c r="AL137" s="67">
        <f ca="1">AK137*(1-OFFSET(Mortality_Projection!$D$9,N($A137="Female")*101+Existing_Cohort!$B137+Existing_Cohort!AL$4-1,MATCH(AL$5, Mortality_Projection!$D$8:$BJ$8, 0)-1))</f>
        <v>10540.930497956195</v>
      </c>
      <c r="AM137" s="67">
        <f ca="1">AL137*(1-OFFSET(Mortality_Projection!$D$9,N($A137="Female")*101+Existing_Cohort!$B137+Existing_Cohort!AM$4-1,MATCH(AM$5, Mortality_Projection!$D$8:$BJ$8, 0)-1))</f>
        <v>10485.010744288782</v>
      </c>
      <c r="AN137" s="67">
        <f ca="1">AM137*(1-OFFSET(Mortality_Projection!$D$9,N($A137="Female")*101+Existing_Cohort!$B137+Existing_Cohort!AN$4-1,MATCH(AN$5, Mortality_Projection!$D$8:$BJ$8, 0)-1))</f>
        <v>10422.372687793184</v>
      </c>
      <c r="AO137" s="67">
        <f ca="1">AN137*(1-OFFSET(Mortality_Projection!$D$9,N($A137="Female")*101+Existing_Cohort!$B137+Existing_Cohort!AO$4-1,MATCH(AO$5, Mortality_Projection!$D$8:$BJ$8, 0)-1))</f>
        <v>10352.128259530064</v>
      </c>
      <c r="AP137" s="67">
        <f ca="1">AO137*(1-OFFSET(Mortality_Projection!$D$9,N($A137="Female")*101+Existing_Cohort!$B137+Existing_Cohort!AP$4-1,MATCH(AP$5, Mortality_Projection!$D$8:$BJ$8, 0)-1))</f>
        <v>10273.302258091115</v>
      </c>
      <c r="AQ137" s="67">
        <f ca="1">AP137*(1-OFFSET(Mortality_Projection!$D$9,N($A137="Female")*101+Existing_Cohort!$B137+Existing_Cohort!AQ$4-1,MATCH(AQ$5, Mortality_Projection!$D$8:$BJ$8, 0)-1))</f>
        <v>10184.857400389128</v>
      </c>
      <c r="AR137" s="67">
        <f ca="1">AQ137*(1-OFFSET(Mortality_Projection!$D$9,N($A137="Female")*101+Existing_Cohort!$B137+Existing_Cohort!AR$4-1,MATCH(AR$5, Mortality_Projection!$D$8:$BJ$8, 0)-1))</f>
        <v>10085.7014874005</v>
      </c>
      <c r="AS137" s="67">
        <f ca="1">AR137*(1-OFFSET(Mortality_Projection!$D$9,N($A137="Female")*101+Existing_Cohort!$B137+Existing_Cohort!AS$4-1,MATCH(AS$5, Mortality_Projection!$D$8:$BJ$8, 0)-1))</f>
        <v>9974.7165835298511</v>
      </c>
      <c r="AT137" s="67">
        <f ca="1">AS137*(1-OFFSET(Mortality_Projection!$D$9,N($A137="Female")*101+Existing_Cohort!$B137+Existing_Cohort!AT$4-1,MATCH(AT$5, Mortality_Projection!$D$8:$BJ$8, 0)-1))</f>
        <v>9850.7774625740622</v>
      </c>
      <c r="AU137" s="67">
        <f ca="1">AT137*(1-OFFSET(Mortality_Projection!$D$9,N($A137="Female")*101+Existing_Cohort!$B137+Existing_Cohort!AU$4-1,MATCH(AU$5, Mortality_Projection!$D$8:$BJ$8, 0)-1))</f>
        <v>9712.7848033679893</v>
      </c>
      <c r="AV137" s="67">
        <f ca="1">AU137*(1-OFFSET(Mortality_Projection!$D$9,N($A137="Female")*101+Existing_Cohort!$B137+Existing_Cohort!AV$4-1,MATCH(AV$5, Mortality_Projection!$D$8:$BJ$8, 0)-1))</f>
        <v>9559.6765543901001</v>
      </c>
      <c r="AW137" s="67">
        <f ca="1">AV137*(1-OFFSET(Mortality_Projection!$D$9,N($A137="Female")*101+Existing_Cohort!$B137+Existing_Cohort!AW$4-1,MATCH(AW$5, Mortality_Projection!$D$8:$BJ$8, 0)-1))</f>
        <v>9390.4493404845725</v>
      </c>
      <c r="AX137" s="67">
        <f ca="1">AW137*(1-OFFSET(Mortality_Projection!$D$9,N($A137="Female")*101+Existing_Cohort!$B137+Existing_Cohort!AX$4-1,MATCH(AX$5, Mortality_Projection!$D$8:$BJ$8, 0)-1))</f>
        <v>9204.1670965753929</v>
      </c>
      <c r="AY137" s="67">
        <f ca="1">AX137*(1-OFFSET(Mortality_Projection!$D$9,N($A137="Female")*101+Existing_Cohort!$B137+Existing_Cohort!AY$4-1,MATCH(AY$5, Mortality_Projection!$D$8:$BJ$8, 0)-1))</f>
        <v>8999.9707176402444</v>
      </c>
      <c r="AZ137" s="67">
        <f ca="1">AY137*(1-OFFSET(Mortality_Projection!$D$9,N($A137="Female")*101+Existing_Cohort!$B137+Existing_Cohort!AZ$4-1,MATCH(AZ$5, Mortality_Projection!$D$8:$BJ$8, 0)-1))</f>
        <v>8777.0951543070823</v>
      </c>
      <c r="BA137" s="179">
        <f ca="1">AZ137*(1-OFFSET(Mortality_Projection!$D$9,N($A137="Female")*101+Existing_Cohort!$B137+Existing_Cohort!BA$4-1,MATCH(BA$5, Mortality_Projection!$D$8:$BJ$8, 0)-1))</f>
        <v>8534.8842309534793</v>
      </c>
      <c r="BC137" s="67">
        <f t="shared" ca="1" si="27"/>
        <v>3.7378472849850368</v>
      </c>
    </row>
    <row r="138" spans="1:55" x14ac:dyDescent="0.35">
      <c r="A138" s="159" t="s">
        <v>32</v>
      </c>
      <c r="B138">
        <f t="shared" si="26"/>
        <v>31</v>
      </c>
      <c r="C138" s="67">
        <f ca="1">OFFSET(HIST_CHN_Population_Females!$L$17,MATCH(Input!$D$4,HIST_CHN_Population_Females!$K$18:$K$89,0), $B37)</f>
        <v>12114.581</v>
      </c>
      <c r="D138" s="67">
        <f ca="1">C138*(1-OFFSET(Mortality_Projection!$D$9,N($A138="Female")*101+Existing_Cohort!$B138+Existing_Cohort!D$4-1,MATCH(D$5, Mortality_Projection!$D$8:$BJ$8, 0)-1))</f>
        <v>12110.317806258614</v>
      </c>
      <c r="E138" s="67">
        <f ca="1">D138*(1-OFFSET(Mortality_Projection!$D$9,N($A138="Female")*101+Existing_Cohort!$B138+Existing_Cohort!E$4-1,MATCH(E$5, Mortality_Projection!$D$8:$BJ$8, 0)-1))</f>
        <v>12105.892121358358</v>
      </c>
      <c r="F138" s="67">
        <f ca="1">E138*(1-OFFSET(Mortality_Projection!$D$9,N($A138="Female")*101+Existing_Cohort!$B138+Existing_Cohort!F$4-1,MATCH(F$5, Mortality_Projection!$D$8:$BJ$8, 0)-1))</f>
        <v>12101.249991050963</v>
      </c>
      <c r="G138" s="67">
        <f ca="1">F138*(1-OFFSET(Mortality_Projection!$D$9,N($A138="Female")*101+Existing_Cohort!$B138+Existing_Cohort!G$4-1,MATCH(G$5, Mortality_Projection!$D$8:$BJ$8, 0)-1))</f>
        <v>12096.36259768733</v>
      </c>
      <c r="H138" s="67">
        <f ca="1">G138*(1-OFFSET(Mortality_Projection!$D$9,N($A138="Female")*101+Existing_Cohort!$B138+Existing_Cohort!H$4-1,MATCH(H$5, Mortality_Projection!$D$8:$BJ$8, 0)-1))</f>
        <v>12091.179444819523</v>
      </c>
      <c r="I138" s="67">
        <f ca="1">H138*(1-OFFSET(Mortality_Projection!$D$9,N($A138="Female")*101+Existing_Cohort!$B138+Existing_Cohort!I$4-1,MATCH(I$5, Mortality_Projection!$D$8:$BJ$8, 0)-1))</f>
        <v>12085.663275764748</v>
      </c>
      <c r="J138" s="67">
        <f ca="1">I138*(1-OFFSET(Mortality_Projection!$D$9,N($A138="Female")*101+Existing_Cohort!$B138+Existing_Cohort!J$4-1,MATCH(J$5, Mortality_Projection!$D$8:$BJ$8, 0)-1))</f>
        <v>12079.756056720234</v>
      </c>
      <c r="K138" s="67">
        <f ca="1">J138*(1-OFFSET(Mortality_Projection!$D$9,N($A138="Female")*101+Existing_Cohort!$B138+Existing_Cohort!K$4-1,MATCH(K$5, Mortality_Projection!$D$8:$BJ$8, 0)-1))</f>
        <v>12073.40205443896</v>
      </c>
      <c r="L138" s="67">
        <f ca="1">K138*(1-OFFSET(Mortality_Projection!$D$9,N($A138="Female")*101+Existing_Cohort!$B138+Existing_Cohort!L$4-1,MATCH(L$5, Mortality_Projection!$D$8:$BJ$8, 0)-1))</f>
        <v>12066.536919384262</v>
      </c>
      <c r="M138" s="67">
        <f ca="1">L138*(1-OFFSET(Mortality_Projection!$D$9,N($A138="Female")*101+Existing_Cohort!$B138+Existing_Cohort!M$4-1,MATCH(M$5, Mortality_Projection!$D$8:$BJ$8, 0)-1))</f>
        <v>12059.098931322342</v>
      </c>
      <c r="N138" s="67">
        <f ca="1">M138*(1-OFFSET(Mortality_Projection!$D$9,N($A138="Female")*101+Existing_Cohort!$B138+Existing_Cohort!N$4-1,MATCH(N$5, Mortality_Projection!$D$8:$BJ$8, 0)-1))</f>
        <v>12051.007725672227</v>
      </c>
      <c r="O138" s="67">
        <f ca="1">N138*(1-OFFSET(Mortality_Projection!$D$9,N($A138="Female")*101+Existing_Cohort!$B138+Existing_Cohort!O$4-1,MATCH(O$5, Mortality_Projection!$D$8:$BJ$8, 0)-1))</f>
        <v>12042.186286486787</v>
      </c>
      <c r="P138" s="67">
        <f ca="1">O138*(1-OFFSET(Mortality_Projection!$D$9,N($A138="Female")*101+Existing_Cohort!$B138+Existing_Cohort!P$4-1,MATCH(P$5, Mortality_Projection!$D$8:$BJ$8, 0)-1))</f>
        <v>12032.560908067841</v>
      </c>
      <c r="Q138" s="67">
        <f ca="1">P138*(1-OFFSET(Mortality_Projection!$D$9,N($A138="Female")*101+Existing_Cohort!$B138+Existing_Cohort!Q$4-1,MATCH(Q$5, Mortality_Projection!$D$8:$BJ$8, 0)-1))</f>
        <v>12022.040693092935</v>
      </c>
      <c r="R138" s="67">
        <f ca="1">Q138*(1-OFFSET(Mortality_Projection!$D$9,N($A138="Female")*101+Existing_Cohort!$B138+Existing_Cohort!R$4-1,MATCH(R$5, Mortality_Projection!$D$8:$BJ$8, 0)-1))</f>
        <v>12010.54887446312</v>
      </c>
      <c r="S138" s="67">
        <f ca="1">R138*(1-OFFSET(Mortality_Projection!$D$9,N($A138="Female")*101+Existing_Cohort!$B138+Existing_Cohort!S$4-1,MATCH(S$5, Mortality_Projection!$D$8:$BJ$8, 0)-1))</f>
        <v>11997.982344724187</v>
      </c>
      <c r="T138" s="67">
        <f ca="1">S138*(1-OFFSET(Mortality_Projection!$D$9,N($A138="Female")*101+Existing_Cohort!$B138+Existing_Cohort!T$4-1,MATCH(T$5, Mortality_Projection!$D$8:$BJ$8, 0)-1))</f>
        <v>11984.26244599098</v>
      </c>
      <c r="U138" s="67">
        <f ca="1">T138*(1-OFFSET(Mortality_Projection!$D$9,N($A138="Female")*101+Existing_Cohort!$B138+Existing_Cohort!U$4-1,MATCH(U$5, Mortality_Projection!$D$8:$BJ$8, 0)-1))</f>
        <v>11969.304729257899</v>
      </c>
      <c r="V138" s="67">
        <f ca="1">U138*(1-OFFSET(Mortality_Projection!$D$9,N($A138="Female")*101+Existing_Cohort!$B138+Existing_Cohort!V$4-1,MATCH(V$5, Mortality_Projection!$D$8:$BJ$8, 0)-1))</f>
        <v>11953.048265432271</v>
      </c>
      <c r="W138" s="67">
        <f ca="1">V138*(1-OFFSET(Mortality_Projection!$D$9,N($A138="Female")*101+Existing_Cohort!$B138+Existing_Cohort!W$4-1,MATCH(W$5, Mortality_Projection!$D$8:$BJ$8, 0)-1))</f>
        <v>11935.416673094178</v>
      </c>
      <c r="X138" s="67">
        <f ca="1">W138*(1-OFFSET(Mortality_Projection!$D$9,N($A138="Female")*101+Existing_Cohort!$B138+Existing_Cohort!X$4-1,MATCH(X$5, Mortality_Projection!$D$8:$BJ$8, 0)-1))</f>
        <v>11916.347197037579</v>
      </c>
      <c r="Y138" s="67">
        <f ca="1">X138*(1-OFFSET(Mortality_Projection!$D$9,N($A138="Female")*101+Existing_Cohort!$B138+Existing_Cohort!Y$4-1,MATCH(Y$5, Mortality_Projection!$D$8:$BJ$8, 0)-1))</f>
        <v>11895.780946185423</v>
      </c>
      <c r="Z138" s="67">
        <f ca="1">Y138*(1-OFFSET(Mortality_Projection!$D$9,N($A138="Female")*101+Existing_Cohort!$B138+Existing_Cohort!Z$4-1,MATCH(Z$5, Mortality_Projection!$D$8:$BJ$8, 0)-1))</f>
        <v>11873.681109325809</v>
      </c>
      <c r="AA138" s="67">
        <f ca="1">Z138*(1-OFFSET(Mortality_Projection!$D$9,N($A138="Female")*101+Existing_Cohort!$B138+Existing_Cohort!AA$4-1,MATCH(AA$5, Mortality_Projection!$D$8:$BJ$8, 0)-1))</f>
        <v>11849.986949197708</v>
      </c>
      <c r="AB138" s="67">
        <f ca="1">AA138*(1-OFFSET(Mortality_Projection!$D$9,N($A138="Female")*101+Existing_Cohort!$B138+Existing_Cohort!AB$4-1,MATCH(AB$5, Mortality_Projection!$D$8:$BJ$8, 0)-1))</f>
        <v>11824.668535903882</v>
      </c>
      <c r="AC138" s="67">
        <f ca="1">AB138*(1-OFFSET(Mortality_Projection!$D$9,N($A138="Female")*101+Existing_Cohort!$B138+Existing_Cohort!AC$4-1,MATCH(AC$5, Mortality_Projection!$D$8:$BJ$8, 0)-1))</f>
        <v>11797.663941493005</v>
      </c>
      <c r="AD138" s="67">
        <f ca="1">AC138*(1-OFFSET(Mortality_Projection!$D$9,N($A138="Female")*101+Existing_Cohort!$B138+Existing_Cohort!AD$4-1,MATCH(AD$5, Mortality_Projection!$D$8:$BJ$8, 0)-1))</f>
        <v>11768.81215862325</v>
      </c>
      <c r="AE138" s="67">
        <f ca="1">AD138*(1-OFFSET(Mortality_Projection!$D$9,N($A138="Female")*101+Existing_Cohort!$B138+Existing_Cohort!AE$4-1,MATCH(AE$5, Mortality_Projection!$D$8:$BJ$8, 0)-1))</f>
        <v>11737.84208854467</v>
      </c>
      <c r="AF138" s="67">
        <f ca="1">AE138*(1-OFFSET(Mortality_Projection!$D$9,N($A138="Female")*101+Existing_Cohort!$B138+Existing_Cohort!AF$4-1,MATCH(AF$5, Mortality_Projection!$D$8:$BJ$8, 0)-1))</f>
        <v>11704.354436836167</v>
      </c>
      <c r="AG138" s="67">
        <f ca="1">AF138*(1-OFFSET(Mortality_Projection!$D$9,N($A138="Female")*101+Existing_Cohort!$B138+Existing_Cohort!AG$4-1,MATCH(AG$5, Mortality_Projection!$D$8:$BJ$8, 0)-1))</f>
        <v>11667.838705496521</v>
      </c>
      <c r="AH138" s="67">
        <f ca="1">AG138*(1-OFFSET(Mortality_Projection!$D$9,N($A138="Female")*101+Existing_Cohort!$B138+Existing_Cohort!AH$4-1,MATCH(AH$5, Mortality_Projection!$D$8:$BJ$8, 0)-1))</f>
        <v>11627.706120349882</v>
      </c>
      <c r="AI138" s="67">
        <f ca="1">AH138*(1-OFFSET(Mortality_Projection!$D$9,N($A138="Female")*101+Existing_Cohort!$B138+Existing_Cohort!AI$4-1,MATCH(AI$5, Mortality_Projection!$D$8:$BJ$8, 0)-1))</f>
        <v>11583.304972907619</v>
      </c>
      <c r="AJ138" s="67">
        <f ca="1">AI138*(1-OFFSET(Mortality_Projection!$D$9,N($A138="Female")*101+Existing_Cohort!$B138+Existing_Cohort!AJ$4-1,MATCH(AJ$5, Mortality_Projection!$D$8:$BJ$8, 0)-1))</f>
        <v>11533.927868790061</v>
      </c>
      <c r="AK138" s="67">
        <f ca="1">AJ138*(1-OFFSET(Mortality_Projection!$D$9,N($A138="Female")*101+Existing_Cohort!$B138+Existing_Cohort!AK$4-1,MATCH(AK$5, Mortality_Projection!$D$8:$BJ$8, 0)-1))</f>
        <v>11478.835088041509</v>
      </c>
      <c r="AL138" s="67">
        <f ca="1">AK138*(1-OFFSET(Mortality_Projection!$D$9,N($A138="Female")*101+Existing_Cohort!$B138+Existing_Cohort!AL$4-1,MATCH(AL$5, Mortality_Projection!$D$8:$BJ$8, 0)-1))</f>
        <v>11417.231296476912</v>
      </c>
      <c r="AM138" s="67">
        <f ca="1">AL138*(1-OFFSET(Mortality_Projection!$D$9,N($A138="Female")*101+Existing_Cohort!$B138+Existing_Cohort!AM$4-1,MATCH(AM$5, Mortality_Projection!$D$8:$BJ$8, 0)-1))</f>
        <v>11348.230592758569</v>
      </c>
      <c r="AN138" s="67">
        <f ca="1">AM138*(1-OFFSET(Mortality_Projection!$D$9,N($A138="Female")*101+Existing_Cohort!$B138+Existing_Cohort!AN$4-1,MATCH(AN$5, Mortality_Projection!$D$8:$BJ$8, 0)-1))</f>
        <v>11270.856287679575</v>
      </c>
      <c r="AO138" s="67">
        <f ca="1">AN138*(1-OFFSET(Mortality_Projection!$D$9,N($A138="Female")*101+Existing_Cohort!$B138+Existing_Cohort!AO$4-1,MATCH(AO$5, Mortality_Projection!$D$8:$BJ$8, 0)-1))</f>
        <v>11184.036225735697</v>
      </c>
      <c r="AP138" s="67">
        <f ca="1">AO138*(1-OFFSET(Mortality_Projection!$D$9,N($A138="Female")*101+Existing_Cohort!$B138+Existing_Cohort!AP$4-1,MATCH(AP$5, Mortality_Projection!$D$8:$BJ$8, 0)-1))</f>
        <v>11086.630516476132</v>
      </c>
      <c r="AQ138" s="67">
        <f ca="1">AP138*(1-OFFSET(Mortality_Projection!$D$9,N($A138="Female")*101+Existing_Cohort!$B138+Existing_Cohort!AQ$4-1,MATCH(AQ$5, Mortality_Projection!$D$8:$BJ$8, 0)-1))</f>
        <v>10977.439586381299</v>
      </c>
      <c r="AR138" s="67">
        <f ca="1">AQ138*(1-OFFSET(Mortality_Projection!$D$9,N($A138="Female")*101+Existing_Cohort!$B138+Existing_Cohort!AR$4-1,MATCH(AR$5, Mortality_Projection!$D$8:$BJ$8, 0)-1))</f>
        <v>10855.236497849937</v>
      </c>
      <c r="AS138" s="67">
        <f ca="1">AR138*(1-OFFSET(Mortality_Projection!$D$9,N($A138="Female")*101+Existing_Cohort!$B138+Existing_Cohort!AS$4-1,MATCH(AS$5, Mortality_Projection!$D$8:$BJ$8, 0)-1))</f>
        <v>10718.78746464607</v>
      </c>
      <c r="AT138" s="67">
        <f ca="1">AS138*(1-OFFSET(Mortality_Projection!$D$9,N($A138="Female")*101+Existing_Cohort!$B138+Existing_Cohort!AT$4-1,MATCH(AT$5, Mortality_Projection!$D$8:$BJ$8, 0)-1))</f>
        <v>10566.888623080038</v>
      </c>
      <c r="AU138" s="67">
        <f ca="1">AT138*(1-OFFSET(Mortality_Projection!$D$9,N($A138="Female")*101+Existing_Cohort!$B138+Existing_Cohort!AU$4-1,MATCH(AU$5, Mortality_Projection!$D$8:$BJ$8, 0)-1))</f>
        <v>10398.378777986276</v>
      </c>
      <c r="AV138" s="67">
        <f ca="1">AU138*(1-OFFSET(Mortality_Projection!$D$9,N($A138="Female")*101+Existing_Cohort!$B138+Existing_Cohort!AV$4-1,MATCH(AV$5, Mortality_Projection!$D$8:$BJ$8, 0)-1))</f>
        <v>10212.163218753198</v>
      </c>
      <c r="AW138" s="67">
        <f ca="1">AV138*(1-OFFSET(Mortality_Projection!$D$9,N($A138="Female")*101+Existing_Cohort!$B138+Existing_Cohort!AW$4-1,MATCH(AW$5, Mortality_Projection!$D$8:$BJ$8, 0)-1))</f>
        <v>10007.223488441712</v>
      </c>
      <c r="AX138" s="67">
        <f ca="1">AW138*(1-OFFSET(Mortality_Projection!$D$9,N($A138="Female")*101+Existing_Cohort!$B138+Existing_Cohort!AX$4-1,MATCH(AX$5, Mortality_Projection!$D$8:$BJ$8, 0)-1))</f>
        <v>9782.6282901156992</v>
      </c>
      <c r="AY138" s="67">
        <f ca="1">AX138*(1-OFFSET(Mortality_Projection!$D$9,N($A138="Female")*101+Existing_Cohort!$B138+Existing_Cohort!AY$4-1,MATCH(AY$5, Mortality_Projection!$D$8:$BJ$8, 0)-1))</f>
        <v>9537.5525991243576</v>
      </c>
      <c r="AZ138" s="67">
        <f ca="1">AY138*(1-OFFSET(Mortality_Projection!$D$9,N($A138="Female")*101+Existing_Cohort!$B138+Existing_Cohort!AZ$4-1,MATCH(AZ$5, Mortality_Projection!$D$8:$BJ$8, 0)-1))</f>
        <v>9271.2942768976136</v>
      </c>
      <c r="BA138" s="179">
        <f ca="1">AZ138*(1-OFFSET(Mortality_Projection!$D$9,N($A138="Female")*101+Existing_Cohort!$B138+Existing_Cohort!BA$4-1,MATCH(BA$5, Mortality_Projection!$D$8:$BJ$8, 0)-1))</f>
        <v>8983.3117032396349</v>
      </c>
      <c r="BC138" s="67">
        <f t="shared" ca="1" si="27"/>
        <v>4.2631937413862033</v>
      </c>
    </row>
    <row r="139" spans="1:55" x14ac:dyDescent="0.35">
      <c r="A139" s="159" t="s">
        <v>32</v>
      </c>
      <c r="B139">
        <f t="shared" si="26"/>
        <v>32</v>
      </c>
      <c r="C139" s="67">
        <f ca="1">OFFSET(HIST_CHN_Population_Females!$L$17,MATCH(Input!$D$4,HIST_CHN_Population_Females!$K$18:$K$89,0), $B38)</f>
        <v>11730.3475</v>
      </c>
      <c r="D139" s="67">
        <f ca="1">C139*(1-OFFSET(Mortality_Projection!$D$9,N($A139="Female")*101+Existing_Cohort!$B139+Existing_Cohort!D$4-1,MATCH(D$5, Mortality_Projection!$D$8:$BJ$8, 0)-1))</f>
        <v>11726.010802259598</v>
      </c>
      <c r="E139" s="67">
        <f ca="1">D139*(1-OFFSET(Mortality_Projection!$D$9,N($A139="Female")*101+Existing_Cohort!$B139+Existing_Cohort!E$4-1,MATCH(E$5, Mortality_Projection!$D$8:$BJ$8, 0)-1))</f>
        <v>11721.46203052206</v>
      </c>
      <c r="F139" s="67">
        <f ca="1">E139*(1-OFFSET(Mortality_Projection!$D$9,N($A139="Female")*101+Existing_Cohort!$B139+Existing_Cohort!F$4-1,MATCH(F$5, Mortality_Projection!$D$8:$BJ$8, 0)-1))</f>
        <v>11716.672949622765</v>
      </c>
      <c r="G139" s="67">
        <f ca="1">F139*(1-OFFSET(Mortality_Projection!$D$9,N($A139="Female")*101+Existing_Cohort!$B139+Existing_Cohort!G$4-1,MATCH(G$5, Mortality_Projection!$D$8:$BJ$8, 0)-1))</f>
        <v>11711.594082449152</v>
      </c>
      <c r="H139" s="67">
        <f ca="1">G139*(1-OFFSET(Mortality_Projection!$D$9,N($A139="Female")*101+Existing_Cohort!$B139+Existing_Cohort!H$4-1,MATCH(H$5, Mortality_Projection!$D$8:$BJ$8, 0)-1))</f>
        <v>11706.18892637265</v>
      </c>
      <c r="I139" s="67">
        <f ca="1">H139*(1-OFFSET(Mortality_Projection!$D$9,N($A139="Female")*101+Existing_Cohort!$B139+Existing_Cohort!I$4-1,MATCH(I$5, Mortality_Projection!$D$8:$BJ$8, 0)-1))</f>
        <v>11700.400620928465</v>
      </c>
      <c r="J139" s="67">
        <f ca="1">I139*(1-OFFSET(Mortality_Projection!$D$9,N($A139="Female")*101+Existing_Cohort!$B139+Existing_Cohort!J$4-1,MATCH(J$5, Mortality_Projection!$D$8:$BJ$8, 0)-1))</f>
        <v>11694.17456151204</v>
      </c>
      <c r="K139" s="67">
        <f ca="1">J139*(1-OFFSET(Mortality_Projection!$D$9,N($A139="Female")*101+Existing_Cohort!$B139+Existing_Cohort!K$4-1,MATCH(K$5, Mortality_Projection!$D$8:$BJ$8, 0)-1))</f>
        <v>11687.447702571524</v>
      </c>
      <c r="L139" s="67">
        <f ca="1">K139*(1-OFFSET(Mortality_Projection!$D$9,N($A139="Female")*101+Existing_Cohort!$B139+Existing_Cohort!L$4-1,MATCH(L$5, Mortality_Projection!$D$8:$BJ$8, 0)-1))</f>
        <v>11680.159577149116</v>
      </c>
      <c r="M139" s="67">
        <f ca="1">L139*(1-OFFSET(Mortality_Projection!$D$9,N($A139="Female")*101+Existing_Cohort!$B139+Existing_Cohort!M$4-1,MATCH(M$5, Mortality_Projection!$D$8:$BJ$8, 0)-1))</f>
        <v>11672.231452236972</v>
      </c>
      <c r="N139" s="67">
        <f ca="1">M139*(1-OFFSET(Mortality_Projection!$D$9,N($A139="Female")*101+Existing_Cohort!$B139+Existing_Cohort!N$4-1,MATCH(N$5, Mortality_Projection!$D$8:$BJ$8, 0)-1))</f>
        <v>11663.587879387122</v>
      </c>
      <c r="O139" s="67">
        <f ca="1">N139*(1-OFFSET(Mortality_Projection!$D$9,N($A139="Female")*101+Existing_Cohort!$B139+Existing_Cohort!O$4-1,MATCH(O$5, Mortality_Projection!$D$8:$BJ$8, 0)-1))</f>
        <v>11654.156657475396</v>
      </c>
      <c r="P139" s="67">
        <f ca="1">O139*(1-OFFSET(Mortality_Projection!$D$9,N($A139="Female")*101+Existing_Cohort!$B139+Existing_Cohort!P$4-1,MATCH(P$5, Mortality_Projection!$D$8:$BJ$8, 0)-1))</f>
        <v>11643.848744964975</v>
      </c>
      <c r="Q139" s="67">
        <f ca="1">P139*(1-OFFSET(Mortality_Projection!$D$9,N($A139="Female")*101+Existing_Cohort!$B139+Existing_Cohort!Q$4-1,MATCH(Q$5, Mortality_Projection!$D$8:$BJ$8, 0)-1))</f>
        <v>11632.588950810527</v>
      </c>
      <c r="R139" s="67">
        <f ca="1">Q139*(1-OFFSET(Mortality_Projection!$D$9,N($A139="Female")*101+Existing_Cohort!$B139+Existing_Cohort!R$4-1,MATCH(R$5, Mortality_Projection!$D$8:$BJ$8, 0)-1))</f>
        <v>11620.276281457713</v>
      </c>
      <c r="S139" s="67">
        <f ca="1">R139*(1-OFFSET(Mortality_Projection!$D$9,N($A139="Female")*101+Existing_Cohort!$B139+Existing_Cohort!S$4-1,MATCH(S$5, Mortality_Projection!$D$8:$BJ$8, 0)-1))</f>
        <v>11606.833706478175</v>
      </c>
      <c r="T139" s="67">
        <f ca="1">S139*(1-OFFSET(Mortality_Projection!$D$9,N($A139="Female")*101+Existing_Cohort!$B139+Existing_Cohort!T$4-1,MATCH(T$5, Mortality_Projection!$D$8:$BJ$8, 0)-1))</f>
        <v>11592.178529014434</v>
      </c>
      <c r="U139" s="67">
        <f ca="1">T139*(1-OFFSET(Mortality_Projection!$D$9,N($A139="Female")*101+Existing_Cohort!$B139+Existing_Cohort!U$4-1,MATCH(U$5, Mortality_Projection!$D$8:$BJ$8, 0)-1))</f>
        <v>11576.251104869887</v>
      </c>
      <c r="V139" s="67">
        <f ca="1">U139*(1-OFFSET(Mortality_Projection!$D$9,N($A139="Female")*101+Existing_Cohort!$B139+Existing_Cohort!V$4-1,MATCH(V$5, Mortality_Projection!$D$8:$BJ$8, 0)-1))</f>
        <v>11558.976658887996</v>
      </c>
      <c r="W139" s="67">
        <f ca="1">V139*(1-OFFSET(Mortality_Projection!$D$9,N($A139="Female")*101+Existing_Cohort!$B139+Existing_Cohort!W$4-1,MATCH(W$5, Mortality_Projection!$D$8:$BJ$8, 0)-1))</f>
        <v>11540.293776116992</v>
      </c>
      <c r="X139" s="67">
        <f ca="1">W139*(1-OFFSET(Mortality_Projection!$D$9,N($A139="Female")*101+Existing_Cohort!$B139+Existing_Cohort!X$4-1,MATCH(X$5, Mortality_Projection!$D$8:$BJ$8, 0)-1))</f>
        <v>11520.144837618873</v>
      </c>
      <c r="Y139" s="67">
        <f ca="1">X139*(1-OFFSET(Mortality_Projection!$D$9,N($A139="Female")*101+Existing_Cohort!$B139+Existing_Cohort!Y$4-1,MATCH(Y$5, Mortality_Projection!$D$8:$BJ$8, 0)-1))</f>
        <v>11498.493866778956</v>
      </c>
      <c r="Z139" s="67">
        <f ca="1">Y139*(1-OFFSET(Mortality_Projection!$D$9,N($A139="Female")*101+Existing_Cohort!$B139+Existing_Cohort!Z$4-1,MATCH(Z$5, Mortality_Projection!$D$8:$BJ$8, 0)-1))</f>
        <v>11475.281457335743</v>
      </c>
      <c r="AA139" s="67">
        <f ca="1">Z139*(1-OFFSET(Mortality_Projection!$D$9,N($A139="Female")*101+Existing_Cohort!$B139+Existing_Cohort!AA$4-1,MATCH(AA$5, Mortality_Projection!$D$8:$BJ$8, 0)-1))</f>
        <v>11450.478396091168</v>
      </c>
      <c r="AB139" s="67">
        <f ca="1">AA139*(1-OFFSET(Mortality_Projection!$D$9,N($A139="Female")*101+Existing_Cohort!$B139+Existing_Cohort!AB$4-1,MATCH(AB$5, Mortality_Projection!$D$8:$BJ$8, 0)-1))</f>
        <v>11424.024134647314</v>
      </c>
      <c r="AC139" s="67">
        <f ca="1">AB139*(1-OFFSET(Mortality_Projection!$D$9,N($A139="Female")*101+Existing_Cohort!$B139+Existing_Cohort!AC$4-1,MATCH(AC$5, Mortality_Projection!$D$8:$BJ$8, 0)-1))</f>
        <v>11395.761081682342</v>
      </c>
      <c r="AD139" s="67">
        <f ca="1">AC139*(1-OFFSET(Mortality_Projection!$D$9,N($A139="Female")*101+Existing_Cohort!$B139+Existing_Cohort!AD$4-1,MATCH(AD$5, Mortality_Projection!$D$8:$BJ$8, 0)-1))</f>
        <v>11365.423831106345</v>
      </c>
      <c r="AE139" s="67">
        <f ca="1">AD139*(1-OFFSET(Mortality_Projection!$D$9,N($A139="Female")*101+Existing_Cohort!$B139+Existing_Cohort!AE$4-1,MATCH(AE$5, Mortality_Projection!$D$8:$BJ$8, 0)-1))</f>
        <v>11332.621448218461</v>
      </c>
      <c r="AF139" s="67">
        <f ca="1">AE139*(1-OFFSET(Mortality_Projection!$D$9,N($A139="Female")*101+Existing_Cohort!$B139+Existing_Cohort!AF$4-1,MATCH(AF$5, Mortality_Projection!$D$8:$BJ$8, 0)-1))</f>
        <v>11296.854140869336</v>
      </c>
      <c r="AG139" s="67">
        <f ca="1">AF139*(1-OFFSET(Mortality_Projection!$D$9,N($A139="Female")*101+Existing_Cohort!$B139+Existing_Cohort!AG$4-1,MATCH(AG$5, Mortality_Projection!$D$8:$BJ$8, 0)-1))</f>
        <v>11257.545541752757</v>
      </c>
      <c r="AH139" s="67">
        <f ca="1">AG139*(1-OFFSET(Mortality_Projection!$D$9,N($A139="Female")*101+Existing_Cohort!$B139+Existing_Cohort!AH$4-1,MATCH(AH$5, Mortality_Projection!$D$8:$BJ$8, 0)-1))</f>
        <v>11214.057766997581</v>
      </c>
      <c r="AI139" s="67">
        <f ca="1">AH139*(1-OFFSET(Mortality_Projection!$D$9,N($A139="Female")*101+Existing_Cohort!$B139+Existing_Cohort!AI$4-1,MATCH(AI$5, Mortality_Projection!$D$8:$BJ$8, 0)-1))</f>
        <v>11165.698552259126</v>
      </c>
      <c r="AJ139" s="67">
        <f ca="1">AI139*(1-OFFSET(Mortality_Projection!$D$9,N($A139="Female")*101+Existing_Cohort!$B139+Existing_Cohort!AJ$4-1,MATCH(AJ$5, Mortality_Projection!$D$8:$BJ$8, 0)-1))</f>
        <v>11111.74417460266</v>
      </c>
      <c r="AK139" s="67">
        <f ca="1">AJ139*(1-OFFSET(Mortality_Projection!$D$9,N($A139="Female")*101+Existing_Cohort!$B139+Existing_Cohort!AK$4-1,MATCH(AK$5, Mortality_Projection!$D$8:$BJ$8, 0)-1))</f>
        <v>11051.416694286492</v>
      </c>
      <c r="AL139" s="67">
        <f ca="1">AK139*(1-OFFSET(Mortality_Projection!$D$9,N($A139="Female")*101+Existing_Cohort!$B139+Existing_Cohort!AL$4-1,MATCH(AL$5, Mortality_Projection!$D$8:$BJ$8, 0)-1))</f>
        <v>10983.849793104022</v>
      </c>
      <c r="AM139" s="67">
        <f ca="1">AL139*(1-OFFSET(Mortality_Projection!$D$9,N($A139="Female")*101+Existing_Cohort!$B139+Existing_Cohort!AM$4-1,MATCH(AM$5, Mortality_Projection!$D$8:$BJ$8, 0)-1))</f>
        <v>10908.088649597059</v>
      </c>
      <c r="AN139" s="67">
        <f ca="1">AM139*(1-OFFSET(Mortality_Projection!$D$9,N($A139="Female")*101+Existing_Cohort!$B139+Existing_Cohort!AN$4-1,MATCH(AN$5, Mortality_Projection!$D$8:$BJ$8, 0)-1))</f>
        <v>10823.085471332233</v>
      </c>
      <c r="AO139" s="67">
        <f ca="1">AN139*(1-OFFSET(Mortality_Projection!$D$9,N($A139="Female")*101+Existing_Cohort!$B139+Existing_Cohort!AO$4-1,MATCH(AO$5, Mortality_Projection!$D$8:$BJ$8, 0)-1))</f>
        <v>10727.726784379389</v>
      </c>
      <c r="AP139" s="67">
        <f ca="1">AO139*(1-OFFSET(Mortality_Projection!$D$9,N($A139="Female")*101+Existing_Cohort!$B139+Existing_Cohort!AP$4-1,MATCH(AP$5, Mortality_Projection!$D$8:$BJ$8, 0)-1))</f>
        <v>10620.841474189032</v>
      </c>
      <c r="AQ139" s="67">
        <f ca="1">AP139*(1-OFFSET(Mortality_Projection!$D$9,N($A139="Female")*101+Existing_Cohort!$B139+Existing_Cohort!AQ$4-1,MATCH(AQ$5, Mortality_Projection!$D$8:$BJ$8, 0)-1))</f>
        <v>10501.232606337331</v>
      </c>
      <c r="AR139" s="67">
        <f ca="1">AQ139*(1-OFFSET(Mortality_Projection!$D$9,N($A139="Female")*101+Existing_Cohort!$B139+Existing_Cohort!AR$4-1,MATCH(AR$5, Mortality_Projection!$D$8:$BJ$8, 0)-1))</f>
        <v>10367.697708671874</v>
      </c>
      <c r="AS139" s="67">
        <f ca="1">AR139*(1-OFFSET(Mortality_Projection!$D$9,N($A139="Female")*101+Existing_Cohort!$B139+Existing_Cohort!AS$4-1,MATCH(AS$5, Mortality_Projection!$D$8:$BJ$8, 0)-1))</f>
        <v>10219.064978776611</v>
      </c>
      <c r="AT139" s="67">
        <f ca="1">AS139*(1-OFFSET(Mortality_Projection!$D$9,N($A139="Female")*101+Existing_Cohort!$B139+Existing_Cohort!AT$4-1,MATCH(AT$5, Mortality_Projection!$D$8:$BJ$8, 0)-1))</f>
        <v>10054.205988157153</v>
      </c>
      <c r="AU139" s="67">
        <f ca="1">AT139*(1-OFFSET(Mortality_Projection!$D$9,N($A139="Female")*101+Existing_Cohort!$B139+Existing_Cohort!AU$4-1,MATCH(AU$5, Mortality_Projection!$D$8:$BJ$8, 0)-1))</f>
        <v>9872.0592336433583</v>
      </c>
      <c r="AV139" s="67">
        <f ca="1">AU139*(1-OFFSET(Mortality_Projection!$D$9,N($A139="Female")*101+Existing_Cohort!$B139+Existing_Cohort!AV$4-1,MATCH(AV$5, Mortality_Projection!$D$8:$BJ$8, 0)-1))</f>
        <v>9671.6399563168707</v>
      </c>
      <c r="AW139" s="67">
        <f ca="1">AV139*(1-OFFSET(Mortality_Projection!$D$9,N($A139="Female")*101+Existing_Cohort!$B139+Existing_Cohort!AW$4-1,MATCH(AW$5, Mortality_Projection!$D$8:$BJ$8, 0)-1))</f>
        <v>9452.0510905843457</v>
      </c>
      <c r="AX139" s="67">
        <f ca="1">AW139*(1-OFFSET(Mortality_Projection!$D$9,N($A139="Female")*101+Existing_Cohort!$B139+Existing_Cohort!AX$4-1,MATCH(AX$5, Mortality_Projection!$D$8:$BJ$8, 0)-1))</f>
        <v>9212.5022514384109</v>
      </c>
      <c r="AY139" s="67">
        <f ca="1">AX139*(1-OFFSET(Mortality_Projection!$D$9,N($A139="Female")*101+Existing_Cohort!$B139+Existing_Cohort!AY$4-1,MATCH(AY$5, Mortality_Projection!$D$8:$BJ$8, 0)-1))</f>
        <v>8952.3262838713817</v>
      </c>
      <c r="AZ139" s="67">
        <f ca="1">AY139*(1-OFFSET(Mortality_Projection!$D$9,N($A139="Female")*101+Existing_Cohort!$B139+Existing_Cohort!AZ$4-1,MATCH(AZ$5, Mortality_Projection!$D$8:$BJ$8, 0)-1))</f>
        <v>8671.0163482445278</v>
      </c>
      <c r="BA139" s="179">
        <f ca="1">AZ139*(1-OFFSET(Mortality_Projection!$D$9,N($A139="Female")*101+Existing_Cohort!$B139+Existing_Cohort!BA$4-1,MATCH(BA$5, Mortality_Projection!$D$8:$BJ$8, 0)-1))</f>
        <v>8368.2755519805778</v>
      </c>
      <c r="BC139" s="67">
        <f t="shared" ca="1" si="27"/>
        <v>4.3366977404020872</v>
      </c>
    </row>
    <row r="140" spans="1:55" x14ac:dyDescent="0.35">
      <c r="A140" s="159" t="s">
        <v>32</v>
      </c>
      <c r="B140">
        <f t="shared" si="26"/>
        <v>33</v>
      </c>
      <c r="C140" s="67">
        <f ca="1">OFFSET(HIST_CHN_Population_Females!$L$17,MATCH(Input!$D$4,HIST_CHN_Population_Females!$K$18:$K$89,0), $B39)</f>
        <v>11847.458500000001</v>
      </c>
      <c r="D140" s="67">
        <f ca="1">C140*(1-OFFSET(Mortality_Projection!$D$9,N($A140="Female")*101+Existing_Cohort!$B140+Existing_Cohort!D$4-1,MATCH(D$5, Mortality_Projection!$D$8:$BJ$8, 0)-1))</f>
        <v>11842.809148547281</v>
      </c>
      <c r="E140" s="67">
        <f ca="1">D140*(1-OFFSET(Mortality_Projection!$D$9,N($A140="Female")*101+Existing_Cohort!$B140+Existing_Cohort!E$4-1,MATCH(E$5, Mortality_Projection!$D$8:$BJ$8, 0)-1))</f>
        <v>11837.914196460184</v>
      </c>
      <c r="F140" s="67">
        <f ca="1">E140*(1-OFFSET(Mortality_Projection!$D$9,N($A140="Female")*101+Existing_Cohort!$B140+Existing_Cohort!F$4-1,MATCH(F$5, Mortality_Projection!$D$8:$BJ$8, 0)-1))</f>
        <v>11832.723076540486</v>
      </c>
      <c r="G140" s="67">
        <f ca="1">F140*(1-OFFSET(Mortality_Projection!$D$9,N($A140="Female")*101+Existing_Cohort!$B140+Existing_Cohort!G$4-1,MATCH(G$5, Mortality_Projection!$D$8:$BJ$8, 0)-1))</f>
        <v>11827.198483977139</v>
      </c>
      <c r="H140" s="67">
        <f ca="1">G140*(1-OFFSET(Mortality_Projection!$D$9,N($A140="Female")*101+Existing_Cohort!$B140+Existing_Cohort!H$4-1,MATCH(H$5, Mortality_Projection!$D$8:$BJ$8, 0)-1))</f>
        <v>11821.282307463178</v>
      </c>
      <c r="I140" s="67">
        <f ca="1">H140*(1-OFFSET(Mortality_Projection!$D$9,N($A140="Female")*101+Existing_Cohort!$B140+Existing_Cohort!I$4-1,MATCH(I$5, Mortality_Projection!$D$8:$BJ$8, 0)-1))</f>
        <v>11814.91874305666</v>
      </c>
      <c r="J140" s="67">
        <f ca="1">I140*(1-OFFSET(Mortality_Projection!$D$9,N($A140="Female")*101+Existing_Cohort!$B140+Existing_Cohort!J$4-1,MATCH(J$5, Mortality_Projection!$D$8:$BJ$8, 0)-1))</f>
        <v>11808.043361355811</v>
      </c>
      <c r="K140" s="67">
        <f ca="1">J140*(1-OFFSET(Mortality_Projection!$D$9,N($A140="Female")*101+Existing_Cohort!$B140+Existing_Cohort!K$4-1,MATCH(K$5, Mortality_Projection!$D$8:$BJ$8, 0)-1))</f>
        <v>11800.594370812141</v>
      </c>
      <c r="L140" s="67">
        <f ca="1">K140*(1-OFFSET(Mortality_Projection!$D$9,N($A140="Female")*101+Existing_Cohort!$B140+Existing_Cohort!L$4-1,MATCH(L$5, Mortality_Projection!$D$8:$BJ$8, 0)-1))</f>
        <v>11792.491313390079</v>
      </c>
      <c r="M140" s="67">
        <f ca="1">L140*(1-OFFSET(Mortality_Projection!$D$9,N($A140="Female")*101+Existing_Cohort!$B140+Existing_Cohort!M$4-1,MATCH(M$5, Mortality_Projection!$D$8:$BJ$8, 0)-1))</f>
        <v>11783.657091621597</v>
      </c>
      <c r="N140" s="67">
        <f ca="1">M140*(1-OFFSET(Mortality_Projection!$D$9,N($A140="Female")*101+Existing_Cohort!$B140+Existing_Cohort!N$4-1,MATCH(N$5, Mortality_Projection!$D$8:$BJ$8, 0)-1))</f>
        <v>11774.017930936279</v>
      </c>
      <c r="O140" s="67">
        <f ca="1">N140*(1-OFFSET(Mortality_Projection!$D$9,N($A140="Female")*101+Existing_Cohort!$B140+Existing_Cohort!O$4-1,MATCH(O$5, Mortality_Projection!$D$8:$BJ$8, 0)-1))</f>
        <v>11763.482849638944</v>
      </c>
      <c r="P140" s="67">
        <f ca="1">O140*(1-OFFSET(Mortality_Projection!$D$9,N($A140="Female")*101+Existing_Cohort!$B140+Existing_Cohort!P$4-1,MATCH(P$5, Mortality_Projection!$D$8:$BJ$8, 0)-1))</f>
        <v>11751.975027372218</v>
      </c>
      <c r="Q140" s="67">
        <f ca="1">P140*(1-OFFSET(Mortality_Projection!$D$9,N($A140="Female")*101+Existing_Cohort!$B140+Existing_Cohort!Q$4-1,MATCH(Q$5, Mortality_Projection!$D$8:$BJ$8, 0)-1))</f>
        <v>11739.39127912512</v>
      </c>
      <c r="R140" s="67">
        <f ca="1">Q140*(1-OFFSET(Mortality_Projection!$D$9,N($A140="Female")*101+Existing_Cohort!$B140+Existing_Cohort!R$4-1,MATCH(R$5, Mortality_Projection!$D$8:$BJ$8, 0)-1))</f>
        <v>11725.652918313182</v>
      </c>
      <c r="S140" s="67">
        <f ca="1">R140*(1-OFFSET(Mortality_Projection!$D$9,N($A140="Female")*101+Existing_Cohort!$B140+Existing_Cohort!S$4-1,MATCH(S$5, Mortality_Projection!$D$8:$BJ$8, 0)-1))</f>
        <v>11710.675475131482</v>
      </c>
      <c r="T140" s="67">
        <f ca="1">S140*(1-OFFSET(Mortality_Projection!$D$9,N($A140="Female")*101+Existing_Cohort!$B140+Existing_Cohort!T$4-1,MATCH(T$5, Mortality_Projection!$D$8:$BJ$8, 0)-1))</f>
        <v>11694.398048114725</v>
      </c>
      <c r="U140" s="67">
        <f ca="1">T140*(1-OFFSET(Mortality_Projection!$D$9,N($A140="Female")*101+Existing_Cohort!$B140+Existing_Cohort!U$4-1,MATCH(U$5, Mortality_Projection!$D$8:$BJ$8, 0)-1))</f>
        <v>11676.744281229116</v>
      </c>
      <c r="V140" s="67">
        <f ca="1">U140*(1-OFFSET(Mortality_Projection!$D$9,N($A140="Female")*101+Existing_Cohort!$B140+Existing_Cohort!V$4-1,MATCH(V$5, Mortality_Projection!$D$8:$BJ$8, 0)-1))</f>
        <v>11657.651482354595</v>
      </c>
      <c r="W140" s="67">
        <f ca="1">V140*(1-OFFSET(Mortality_Projection!$D$9,N($A140="Female")*101+Existing_Cohort!$B140+Existing_Cohort!W$4-1,MATCH(W$5, Mortality_Projection!$D$8:$BJ$8, 0)-1))</f>
        <v>11637.060849235058</v>
      </c>
      <c r="X140" s="67">
        <f ca="1">W140*(1-OFFSET(Mortality_Projection!$D$9,N($A140="Female")*101+Existing_Cohort!$B140+Existing_Cohort!X$4-1,MATCH(X$5, Mortality_Projection!$D$8:$BJ$8, 0)-1))</f>
        <v>11614.935707201623</v>
      </c>
      <c r="Y140" s="67">
        <f ca="1">X140*(1-OFFSET(Mortality_Projection!$D$9,N($A140="Female")*101+Existing_Cohort!$B140+Existing_Cohort!Y$4-1,MATCH(Y$5, Mortality_Projection!$D$8:$BJ$8, 0)-1))</f>
        <v>11591.21544960336</v>
      </c>
      <c r="Z140" s="67">
        <f ca="1">Y140*(1-OFFSET(Mortality_Projection!$D$9,N($A140="Female")*101+Existing_Cohort!$B140+Existing_Cohort!Z$4-1,MATCH(Z$5, Mortality_Projection!$D$8:$BJ$8, 0)-1))</f>
        <v>11565.870335901371</v>
      </c>
      <c r="AA140" s="67">
        <f ca="1">Z140*(1-OFFSET(Mortality_Projection!$D$9,N($A140="Female")*101+Existing_Cohort!$B140+Existing_Cohort!AA$4-1,MATCH(AA$5, Mortality_Projection!$D$8:$BJ$8, 0)-1))</f>
        <v>11538.838617467794</v>
      </c>
      <c r="AB140" s="67">
        <f ca="1">AA140*(1-OFFSET(Mortality_Projection!$D$9,N($A140="Female")*101+Existing_Cohort!$B140+Existing_Cohort!AB$4-1,MATCH(AB$5, Mortality_Projection!$D$8:$BJ$8, 0)-1))</f>
        <v>11509.959402324754</v>
      </c>
      <c r="AC140" s="67">
        <f ca="1">AB140*(1-OFFSET(Mortality_Projection!$D$9,N($A140="Female")*101+Existing_Cohort!$B140+Existing_Cohort!AC$4-1,MATCH(AC$5, Mortality_Projection!$D$8:$BJ$8, 0)-1))</f>
        <v>11478.961664451257</v>
      </c>
      <c r="AD140" s="67">
        <f ca="1">AC140*(1-OFFSET(Mortality_Projection!$D$9,N($A140="Female")*101+Existing_Cohort!$B140+Existing_Cohort!AD$4-1,MATCH(AD$5, Mortality_Projection!$D$8:$BJ$8, 0)-1))</f>
        <v>11445.446165458941</v>
      </c>
      <c r="AE140" s="67">
        <f ca="1">AD140*(1-OFFSET(Mortality_Projection!$D$9,N($A140="Female")*101+Existing_Cohort!$B140+Existing_Cohort!AE$4-1,MATCH(AE$5, Mortality_Projection!$D$8:$BJ$8, 0)-1))</f>
        <v>11408.902515860003</v>
      </c>
      <c r="AF140" s="67">
        <f ca="1">AE140*(1-OFFSET(Mortality_Projection!$D$9,N($A140="Female")*101+Existing_Cohort!$B140+Existing_Cohort!AF$4-1,MATCH(AF$5, Mortality_Projection!$D$8:$BJ$8, 0)-1))</f>
        <v>11368.742188807553</v>
      </c>
      <c r="AG140" s="67">
        <f ca="1">AF140*(1-OFFSET(Mortality_Projection!$D$9,N($A140="Female")*101+Existing_Cohort!$B140+Existing_Cohort!AG$4-1,MATCH(AG$5, Mortality_Projection!$D$8:$BJ$8, 0)-1))</f>
        <v>11324.313937739094</v>
      </c>
      <c r="AH140" s="67">
        <f ca="1">AG140*(1-OFFSET(Mortality_Projection!$D$9,N($A140="Female")*101+Existing_Cohort!$B140+Existing_Cohort!AH$4-1,MATCH(AH$5, Mortality_Projection!$D$8:$BJ$8, 0)-1))</f>
        <v>11274.911124772183</v>
      </c>
      <c r="AI140" s="67">
        <f ca="1">AH140*(1-OFFSET(Mortality_Projection!$D$9,N($A140="Female")*101+Existing_Cohort!$B140+Existing_Cohort!AI$4-1,MATCH(AI$5, Mortality_Projection!$D$8:$BJ$8, 0)-1))</f>
        <v>11219.795181775391</v>
      </c>
      <c r="AJ140" s="67">
        <f ca="1">AI140*(1-OFFSET(Mortality_Projection!$D$9,N($A140="Female")*101+Existing_Cohort!$B140+Existing_Cohort!AJ$4-1,MATCH(AJ$5, Mortality_Projection!$D$8:$BJ$8, 0)-1))</f>
        <v>11158.17241299092</v>
      </c>
      <c r="AK140" s="67">
        <f ca="1">AJ140*(1-OFFSET(Mortality_Projection!$D$9,N($A140="Female")*101+Existing_Cohort!$B140+Existing_Cohort!AK$4-1,MATCH(AK$5, Mortality_Projection!$D$8:$BJ$8, 0)-1))</f>
        <v>11089.159169148272</v>
      </c>
      <c r="AL140" s="67">
        <f ca="1">AK140*(1-OFFSET(Mortality_Projection!$D$9,N($A140="Female")*101+Existing_Cohort!$B140+Existing_Cohort!AL$4-1,MATCH(AL$5, Mortality_Projection!$D$8:$BJ$8, 0)-1))</f>
        <v>11011.781814259544</v>
      </c>
      <c r="AM140" s="67">
        <f ca="1">AL140*(1-OFFSET(Mortality_Projection!$D$9,N($A140="Female")*101+Existing_Cohort!$B140+Existing_Cohort!AM$4-1,MATCH(AM$5, Mortality_Projection!$D$8:$BJ$8, 0)-1))</f>
        <v>10924.972279319847</v>
      </c>
      <c r="AN140" s="67">
        <f ca="1">AM140*(1-OFFSET(Mortality_Projection!$D$9,N($A140="Female")*101+Existing_Cohort!$B140+Existing_Cohort!AN$4-1,MATCH(AN$5, Mortality_Projection!$D$8:$BJ$8, 0)-1))</f>
        <v>10827.596074474684</v>
      </c>
      <c r="AO140" s="67">
        <f ca="1">AN140*(1-OFFSET(Mortality_Projection!$D$9,N($A140="Female")*101+Existing_Cohort!$B140+Existing_Cohort!AO$4-1,MATCH(AO$5, Mortality_Projection!$D$8:$BJ$8, 0)-1))</f>
        <v>10718.460663064305</v>
      </c>
      <c r="AP140" s="67">
        <f ca="1">AO140*(1-OFFSET(Mortality_Projection!$D$9,N($A140="Female")*101+Existing_Cohort!$B140+Existing_Cohort!AP$4-1,MATCH(AP$5, Mortality_Projection!$D$8:$BJ$8, 0)-1))</f>
        <v>10596.348141937202</v>
      </c>
      <c r="AQ140" s="67">
        <f ca="1">AP140*(1-OFFSET(Mortality_Projection!$D$9,N($A140="Female")*101+Existing_Cohort!$B140+Existing_Cohort!AQ$4-1,MATCH(AQ$5, Mortality_Projection!$D$8:$BJ$8, 0)-1))</f>
        <v>10460.036156200049</v>
      </c>
      <c r="AR140" s="67">
        <f ca="1">AQ140*(1-OFFSET(Mortality_Projection!$D$9,N($A140="Female")*101+Existing_Cohort!$B140+Existing_Cohort!AR$4-1,MATCH(AR$5, Mortality_Projection!$D$8:$BJ$8, 0)-1))</f>
        <v>10308.33508742274</v>
      </c>
      <c r="AS140" s="67">
        <f ca="1">AR140*(1-OFFSET(Mortality_Projection!$D$9,N($A140="Female")*101+Existing_Cohort!$B140+Existing_Cohort!AS$4-1,MATCH(AS$5, Mortality_Projection!$D$8:$BJ$8, 0)-1))</f>
        <v>10140.101258398256</v>
      </c>
      <c r="AT140" s="67">
        <f ca="1">AS140*(1-OFFSET(Mortality_Projection!$D$9,N($A140="Female")*101+Existing_Cohort!$B140+Existing_Cohort!AT$4-1,MATCH(AT$5, Mortality_Projection!$D$8:$BJ$8, 0)-1))</f>
        <v>9954.2612241188181</v>
      </c>
      <c r="AU140" s="67">
        <f ca="1">AT140*(1-OFFSET(Mortality_Projection!$D$9,N($A140="Female")*101+Existing_Cohort!$B140+Existing_Cohort!AU$4-1,MATCH(AU$5, Mortality_Projection!$D$8:$BJ$8, 0)-1))</f>
        <v>9749.8220588026034</v>
      </c>
      <c r="AV140" s="67">
        <f ca="1">AU140*(1-OFFSET(Mortality_Projection!$D$9,N($A140="Female")*101+Existing_Cohort!$B140+Existing_Cohort!AV$4-1,MATCH(AV$5, Mortality_Projection!$D$8:$BJ$8, 0)-1))</f>
        <v>9525.8828133445822</v>
      </c>
      <c r="AW140" s="67">
        <f ca="1">AV140*(1-OFFSET(Mortality_Projection!$D$9,N($A140="Female")*101+Existing_Cohort!$B140+Existing_Cohort!AW$4-1,MATCH(AW$5, Mortality_Projection!$D$8:$BJ$8, 0)-1))</f>
        <v>9281.6541845912725</v>
      </c>
      <c r="AX140" s="67">
        <f ca="1">AW140*(1-OFFSET(Mortality_Projection!$D$9,N($A140="Female")*101+Existing_Cohort!$B140+Existing_Cohort!AX$4-1,MATCH(AX$5, Mortality_Projection!$D$8:$BJ$8, 0)-1))</f>
        <v>9016.4757020083016</v>
      </c>
      <c r="AY140" s="67">
        <f ca="1">AX140*(1-OFFSET(Mortality_Projection!$D$9,N($A140="Female")*101+Existing_Cohort!$B140+Existing_Cohort!AY$4-1,MATCH(AY$5, Mortality_Projection!$D$8:$BJ$8, 0)-1))</f>
        <v>8729.8538407395954</v>
      </c>
      <c r="AZ140" s="67">
        <f ca="1">AY140*(1-OFFSET(Mortality_Projection!$D$9,N($A140="Female")*101+Existing_Cohort!$B140+Existing_Cohort!AZ$4-1,MATCH(AZ$5, Mortality_Projection!$D$8:$BJ$8, 0)-1))</f>
        <v>8421.5128647178226</v>
      </c>
      <c r="BA140" s="179">
        <f ca="1">AZ140*(1-OFFSET(Mortality_Projection!$D$9,N($A140="Female")*101+Existing_Cohort!$B140+Existing_Cohort!BA$4-1,MATCH(BA$5, Mortality_Projection!$D$8:$BJ$8, 0)-1))</f>
        <v>8091.465176440317</v>
      </c>
      <c r="BC140" s="67">
        <f t="shared" ca="1" si="27"/>
        <v>4.6493514527192019</v>
      </c>
    </row>
    <row r="141" spans="1:55" x14ac:dyDescent="0.35">
      <c r="A141" s="159" t="s">
        <v>32</v>
      </c>
      <c r="B141">
        <f t="shared" si="26"/>
        <v>34</v>
      </c>
      <c r="C141" s="67">
        <f ca="1">OFFSET(HIST_CHN_Population_Females!$L$17,MATCH(Input!$D$4,HIST_CHN_Population_Females!$K$18:$K$89,0), $B40)</f>
        <v>11810.6855</v>
      </c>
      <c r="D141" s="67">
        <f ca="1">C141*(1-OFFSET(Mortality_Projection!$D$9,N($A141="Female")*101+Existing_Cohort!$B141+Existing_Cohort!D$4-1,MATCH(D$5, Mortality_Projection!$D$8:$BJ$8, 0)-1))</f>
        <v>11805.747033113114</v>
      </c>
      <c r="E141" s="67">
        <f ca="1">D141*(1-OFFSET(Mortality_Projection!$D$9,N($A141="Female")*101+Existing_Cohort!$B141+Existing_Cohort!E$4-1,MATCH(E$5, Mortality_Projection!$D$8:$BJ$8, 0)-1))</f>
        <v>11800.509790735839</v>
      </c>
      <c r="F141" s="67">
        <f ca="1">E141*(1-OFFSET(Mortality_Projection!$D$9,N($A141="Female")*101+Existing_Cohort!$B141+Existing_Cohort!F$4-1,MATCH(F$5, Mortality_Projection!$D$8:$BJ$8, 0)-1))</f>
        <v>11794.936141298971</v>
      </c>
      <c r="G141" s="67">
        <f ca="1">F141*(1-OFFSET(Mortality_Projection!$D$9,N($A141="Female")*101+Existing_Cohort!$B141+Existing_Cohort!G$4-1,MATCH(G$5, Mortality_Projection!$D$8:$BJ$8, 0)-1))</f>
        <v>11788.967463188384</v>
      </c>
      <c r="H141" s="67">
        <f ca="1">G141*(1-OFFSET(Mortality_Projection!$D$9,N($A141="Female")*101+Existing_Cohort!$B141+Existing_Cohort!H$4-1,MATCH(H$5, Mortality_Projection!$D$8:$BJ$8, 0)-1))</f>
        <v>11782.547464335361</v>
      </c>
      <c r="I141" s="67">
        <f ca="1">H141*(1-OFFSET(Mortality_Projection!$D$9,N($A141="Female")*101+Existing_Cohort!$B141+Existing_Cohort!I$4-1,MATCH(I$5, Mortality_Projection!$D$8:$BJ$8, 0)-1))</f>
        <v>11775.611152665891</v>
      </c>
      <c r="J141" s="67">
        <f ca="1">I141*(1-OFFSET(Mortality_Projection!$D$9,N($A141="Female")*101+Existing_Cohort!$B141+Existing_Cohort!J$4-1,MATCH(J$5, Mortality_Projection!$D$8:$BJ$8, 0)-1))</f>
        <v>11768.096199710037</v>
      </c>
      <c r="K141" s="67">
        <f ca="1">J141*(1-OFFSET(Mortality_Projection!$D$9,N($A141="Female")*101+Existing_Cohort!$B141+Existing_Cohort!K$4-1,MATCH(K$5, Mortality_Projection!$D$8:$BJ$8, 0)-1))</f>
        <v>11759.921448006346</v>
      </c>
      <c r="L141" s="67">
        <f ca="1">K141*(1-OFFSET(Mortality_Projection!$D$9,N($A141="Female")*101+Existing_Cohort!$B141+Existing_Cohort!L$4-1,MATCH(L$5, Mortality_Projection!$D$8:$BJ$8, 0)-1))</f>
        <v>11751.00913400147</v>
      </c>
      <c r="M141" s="67">
        <f ca="1">L141*(1-OFFSET(Mortality_Projection!$D$9,N($A141="Female")*101+Existing_Cohort!$B141+Existing_Cohort!M$4-1,MATCH(M$5, Mortality_Projection!$D$8:$BJ$8, 0)-1))</f>
        <v>11741.284850442476</v>
      </c>
      <c r="N141" s="67">
        <f ca="1">M141*(1-OFFSET(Mortality_Projection!$D$9,N($A141="Female")*101+Existing_Cohort!$B141+Existing_Cohort!N$4-1,MATCH(N$5, Mortality_Projection!$D$8:$BJ$8, 0)-1))</f>
        <v>11730.656835674043</v>
      </c>
      <c r="O141" s="67">
        <f ca="1">N141*(1-OFFSET(Mortality_Projection!$D$9,N($A141="Female")*101+Existing_Cohort!$B141+Existing_Cohort!O$4-1,MATCH(O$5, Mortality_Projection!$D$8:$BJ$8, 0)-1))</f>
        <v>11719.047620020079</v>
      </c>
      <c r="P141" s="67">
        <f ca="1">O141*(1-OFFSET(Mortality_Projection!$D$9,N($A141="Female")*101+Existing_Cohort!$B141+Existing_Cohort!P$4-1,MATCH(P$5, Mortality_Projection!$D$8:$BJ$8, 0)-1))</f>
        <v>11706.353143210452</v>
      </c>
      <c r="Q141" s="67">
        <f ca="1">P141*(1-OFFSET(Mortality_Projection!$D$9,N($A141="Female")*101+Existing_Cohort!$B141+Existing_Cohort!Q$4-1,MATCH(Q$5, Mortality_Projection!$D$8:$BJ$8, 0)-1))</f>
        <v>11692.494066850633</v>
      </c>
      <c r="R141" s="67">
        <f ca="1">Q141*(1-OFFSET(Mortality_Projection!$D$9,N($A141="Female")*101+Existing_Cohort!$B141+Existing_Cohort!R$4-1,MATCH(R$5, Mortality_Projection!$D$8:$BJ$8, 0)-1))</f>
        <v>11677.385226560795</v>
      </c>
      <c r="S141" s="67">
        <f ca="1">R141*(1-OFFSET(Mortality_Projection!$D$9,N($A141="Female")*101+Existing_Cohort!$B141+Existing_Cohort!S$4-1,MATCH(S$5, Mortality_Projection!$D$8:$BJ$8, 0)-1))</f>
        <v>11660.965241996157</v>
      </c>
      <c r="T141" s="67">
        <f ca="1">S141*(1-OFFSET(Mortality_Projection!$D$9,N($A141="Female")*101+Existing_Cohort!$B141+Existing_Cohort!T$4-1,MATCH(T$5, Mortality_Projection!$D$8:$BJ$8, 0)-1))</f>
        <v>11643.157151963673</v>
      </c>
      <c r="U141" s="67">
        <f ca="1">T141*(1-OFFSET(Mortality_Projection!$D$9,N($A141="Female")*101+Existing_Cohort!$B141+Existing_Cohort!U$4-1,MATCH(U$5, Mortality_Projection!$D$8:$BJ$8, 0)-1))</f>
        <v>11623.897789175986</v>
      </c>
      <c r="V141" s="67">
        <f ca="1">U141*(1-OFFSET(Mortality_Projection!$D$9,N($A141="Female")*101+Existing_Cohort!$B141+Existing_Cohort!V$4-1,MATCH(V$5, Mortality_Projection!$D$8:$BJ$8, 0)-1))</f>
        <v>11603.127920918609</v>
      </c>
      <c r="W141" s="67">
        <f ca="1">V141*(1-OFFSET(Mortality_Projection!$D$9,N($A141="Female")*101+Existing_Cohort!$B141+Existing_Cohort!W$4-1,MATCH(W$5, Mortality_Projection!$D$8:$BJ$8, 0)-1))</f>
        <v>11580.810645725556</v>
      </c>
      <c r="X141" s="67">
        <f ca="1">W141*(1-OFFSET(Mortality_Projection!$D$9,N($A141="Female")*101+Existing_Cohort!$B141+Existing_Cohort!X$4-1,MATCH(X$5, Mortality_Projection!$D$8:$BJ$8, 0)-1))</f>
        <v>11556.884933328345</v>
      </c>
      <c r="Y141" s="67">
        <f ca="1">X141*(1-OFFSET(Mortality_Projection!$D$9,N($A141="Female")*101+Existing_Cohort!$B141+Existing_Cohort!Y$4-1,MATCH(Y$5, Mortality_Projection!$D$8:$BJ$8, 0)-1))</f>
        <v>11531.320899640936</v>
      </c>
      <c r="Z141" s="67">
        <f ca="1">Y141*(1-OFFSET(Mortality_Projection!$D$9,N($A141="Female")*101+Existing_Cohort!$B141+Existing_Cohort!Z$4-1,MATCH(Z$5, Mortality_Projection!$D$8:$BJ$8, 0)-1))</f>
        <v>11504.056388167126</v>
      </c>
      <c r="AA141" s="67">
        <f ca="1">Z141*(1-OFFSET(Mortality_Projection!$D$9,N($A141="Female")*101+Existing_Cohort!$B141+Existing_Cohort!AA$4-1,MATCH(AA$5, Mortality_Projection!$D$8:$BJ$8, 0)-1))</f>
        <v>11474.929263480504</v>
      </c>
      <c r="AB141" s="67">
        <f ca="1">AA141*(1-OFFSET(Mortality_Projection!$D$9,N($A141="Female")*101+Existing_Cohort!$B141+Existing_Cohort!AB$4-1,MATCH(AB$5, Mortality_Projection!$D$8:$BJ$8, 0)-1))</f>
        <v>11443.666342492763</v>
      </c>
      <c r="AC141" s="67">
        <f ca="1">AB141*(1-OFFSET(Mortality_Projection!$D$9,N($A141="Female")*101+Existing_Cohort!$B141+Existing_Cohort!AC$4-1,MATCH(AC$5, Mortality_Projection!$D$8:$BJ$8, 0)-1))</f>
        <v>11409.865183070489</v>
      </c>
      <c r="AD141" s="67">
        <f ca="1">AC141*(1-OFFSET(Mortality_Projection!$D$9,N($A141="Female")*101+Existing_Cohort!$B141+Existing_Cohort!AD$4-1,MATCH(AD$5, Mortality_Projection!$D$8:$BJ$8, 0)-1))</f>
        <v>11373.011318950395</v>
      </c>
      <c r="AE141" s="67">
        <f ca="1">AD141*(1-OFFSET(Mortality_Projection!$D$9,N($A141="Female")*101+Existing_Cohort!$B141+Existing_Cohort!AE$4-1,MATCH(AE$5, Mortality_Projection!$D$8:$BJ$8, 0)-1))</f>
        <v>11332.51158508669</v>
      </c>
      <c r="AF141" s="67">
        <f ca="1">AE141*(1-OFFSET(Mortality_Projection!$D$9,N($A141="Female")*101+Existing_Cohort!$B141+Existing_Cohort!AF$4-1,MATCH(AF$5, Mortality_Projection!$D$8:$BJ$8, 0)-1))</f>
        <v>11287.709698999091</v>
      </c>
      <c r="AG141" s="67">
        <f ca="1">AF141*(1-OFFSET(Mortality_Projection!$D$9,N($A141="Female")*101+Existing_Cohort!$B141+Existing_Cohort!AG$4-1,MATCH(AG$5, Mortality_Projection!$D$8:$BJ$8, 0)-1))</f>
        <v>11237.893689509441</v>
      </c>
      <c r="AH141" s="67">
        <f ca="1">AG141*(1-OFFSET(Mortality_Projection!$D$9,N($A141="Female")*101+Existing_Cohort!$B141+Existing_Cohort!AH$4-1,MATCH(AH$5, Mortality_Projection!$D$8:$BJ$8, 0)-1))</f>
        <v>11182.319599415301</v>
      </c>
      <c r="AI141" s="67">
        <f ca="1">AH141*(1-OFFSET(Mortality_Projection!$D$9,N($A141="Female")*101+Existing_Cohort!$B141+Existing_Cohort!AI$4-1,MATCH(AI$5, Mortality_Projection!$D$8:$BJ$8, 0)-1))</f>
        <v>11120.188147030382</v>
      </c>
      <c r="AJ141" s="67">
        <f ca="1">AI141*(1-OFFSET(Mortality_Projection!$D$9,N($A141="Female")*101+Existing_Cohort!$B141+Existing_Cohort!AJ$4-1,MATCH(AJ$5, Mortality_Projection!$D$8:$BJ$8, 0)-1))</f>
        <v>11050.609683361683</v>
      </c>
      <c r="AK141" s="67">
        <f ca="1">AJ141*(1-OFFSET(Mortality_Projection!$D$9,N($A141="Female")*101+Existing_Cohort!$B141+Existing_Cohort!AK$4-1,MATCH(AK$5, Mortality_Projection!$D$8:$BJ$8, 0)-1))</f>
        <v>10972.60425462831</v>
      </c>
      <c r="AL141" s="67">
        <f ca="1">AK141*(1-OFFSET(Mortality_Projection!$D$9,N($A141="Female")*101+Existing_Cohort!$B141+Existing_Cohort!AL$4-1,MATCH(AL$5, Mortality_Projection!$D$8:$BJ$8, 0)-1))</f>
        <v>10885.097238725883</v>
      </c>
      <c r="AM141" s="67">
        <f ca="1">AL141*(1-OFFSET(Mortality_Projection!$D$9,N($A141="Female")*101+Existing_Cohort!$B141+Existing_Cohort!AM$4-1,MATCH(AM$5, Mortality_Projection!$D$8:$BJ$8, 0)-1))</f>
        <v>10786.947727774656</v>
      </c>
      <c r="AN141" s="67">
        <f ca="1">AM141*(1-OFFSET(Mortality_Projection!$D$9,N($A141="Female")*101+Existing_Cohort!$B141+Existing_Cohort!AN$4-1,MATCH(AN$5, Mortality_Projection!$D$8:$BJ$8, 0)-1))</f>
        <v>10676.957134509643</v>
      </c>
      <c r="AO141" s="67">
        <f ca="1">AN141*(1-OFFSET(Mortality_Projection!$D$9,N($A141="Female")*101+Existing_Cohort!$B141+Existing_Cohort!AO$4-1,MATCH(AO$5, Mortality_Projection!$D$8:$BJ$8, 0)-1))</f>
        <v>10553.902321499829</v>
      </c>
      <c r="AP141" s="67">
        <f ca="1">AO141*(1-OFFSET(Mortality_Projection!$D$9,N($A141="Female")*101+Existing_Cohort!$B141+Existing_Cohort!AP$4-1,MATCH(AP$5, Mortality_Projection!$D$8:$BJ$8, 0)-1))</f>
        <v>10416.556888574307</v>
      </c>
      <c r="AQ141" s="67">
        <f ca="1">AP141*(1-OFFSET(Mortality_Projection!$D$9,N($A141="Female")*101+Existing_Cohort!$B141+Existing_Cohort!AQ$4-1,MATCH(AQ$5, Mortality_Projection!$D$8:$BJ$8, 0)-1))</f>
        <v>10263.728873974147</v>
      </c>
      <c r="AR141" s="67">
        <f ca="1">AQ141*(1-OFFSET(Mortality_Projection!$D$9,N($A141="Female")*101+Existing_Cohort!$B141+Existing_Cohort!AR$4-1,MATCH(AR$5, Mortality_Projection!$D$8:$BJ$8, 0)-1))</f>
        <v>10094.274298526172</v>
      </c>
      <c r="AS141" s="67">
        <f ca="1">AR141*(1-OFFSET(Mortality_Projection!$D$9,N($A141="Female")*101+Existing_Cohort!$B141+Existing_Cohort!AS$4-1,MATCH(AS$5, Mortality_Projection!$D$8:$BJ$8, 0)-1))</f>
        <v>9907.121893117921</v>
      </c>
      <c r="AT141" s="67">
        <f ca="1">AS141*(1-OFFSET(Mortality_Projection!$D$9,N($A141="Female")*101+Existing_Cohort!$B141+Existing_Cohort!AT$4-1,MATCH(AT$5, Mortality_Projection!$D$8:$BJ$8, 0)-1))</f>
        <v>9701.2837296269736</v>
      </c>
      <c r="AU141" s="67">
        <f ca="1">AT141*(1-OFFSET(Mortality_Projection!$D$9,N($A141="Female")*101+Existing_Cohort!$B141+Existing_Cohort!AU$4-1,MATCH(AU$5, Mortality_Projection!$D$8:$BJ$8, 0)-1))</f>
        <v>9475.8670472124668</v>
      </c>
      <c r="AV141" s="67">
        <f ca="1">AU141*(1-OFFSET(Mortality_Projection!$D$9,N($A141="Female")*101+Existing_Cohort!$B141+Existing_Cohort!AV$4-1,MATCH(AV$5, Mortality_Projection!$D$8:$BJ$8, 0)-1))</f>
        <v>9230.0943579844206</v>
      </c>
      <c r="AW141" s="67">
        <f ca="1">AV141*(1-OFFSET(Mortality_Projection!$D$9,N($A141="Female")*101+Existing_Cohort!$B141+Existing_Cohort!AW$4-1,MATCH(AW$5, Mortality_Projection!$D$8:$BJ$8, 0)-1))</f>
        <v>8963.3210556843496</v>
      </c>
      <c r="AX141" s="67">
        <f ca="1">AW141*(1-OFFSET(Mortality_Projection!$D$9,N($A141="Female")*101+Existing_Cohort!$B141+Existing_Cohort!AX$4-1,MATCH(AX$5, Mortality_Projection!$D$8:$BJ$8, 0)-1))</f>
        <v>8675.0740701268896</v>
      </c>
      <c r="AY141" s="67">
        <f ca="1">AX141*(1-OFFSET(Mortality_Projection!$D$9,N($A141="Female")*101+Existing_Cohort!$B141+Existing_Cohort!AY$4-1,MATCH(AY$5, Mortality_Projection!$D$8:$BJ$8, 0)-1))</f>
        <v>8365.1032672988676</v>
      </c>
      <c r="AZ141" s="67">
        <f ca="1">AY141*(1-OFFSET(Mortality_Projection!$D$9,N($A141="Female")*101+Existing_Cohort!$B141+Existing_Cohort!AZ$4-1,MATCH(AZ$5, Mortality_Projection!$D$8:$BJ$8, 0)-1))</f>
        <v>8033.4523431152857</v>
      </c>
      <c r="BA141" s="179">
        <f ca="1">AZ141*(1-OFFSET(Mortality_Projection!$D$9,N($A141="Female")*101+Existing_Cohort!$B141+Existing_Cohort!BA$4-1,MATCH(BA$5, Mortality_Projection!$D$8:$BJ$8, 0)-1))</f>
        <v>7680.5873437016935</v>
      </c>
      <c r="BC141" s="67">
        <f t="shared" ca="1" si="27"/>
        <v>4.9384668868860899</v>
      </c>
    </row>
    <row r="142" spans="1:55" x14ac:dyDescent="0.35">
      <c r="A142" s="159" t="s">
        <v>32</v>
      </c>
      <c r="B142">
        <f t="shared" si="26"/>
        <v>35</v>
      </c>
      <c r="C142" s="67">
        <f ca="1">OFFSET(HIST_CHN_Population_Females!$L$17,MATCH(Input!$D$4,HIST_CHN_Population_Females!$K$18:$K$89,0), $B41)</f>
        <v>11065.4655</v>
      </c>
      <c r="D142" s="67">
        <f ca="1">C142*(1-OFFSET(Mortality_Projection!$D$9,N($A142="Female")*101+Existing_Cohort!$B142+Existing_Cohort!D$4-1,MATCH(D$5, Mortality_Projection!$D$8:$BJ$8, 0)-1))</f>
        <v>11060.499551458377</v>
      </c>
      <c r="E142" s="67">
        <f ca="1">D142*(1-OFFSET(Mortality_Projection!$D$9,N($A142="Female")*101+Existing_Cohort!$B142+Existing_Cohort!E$4-1,MATCH(E$5, Mortality_Projection!$D$8:$BJ$8, 0)-1))</f>
        <v>11055.214649330897</v>
      </c>
      <c r="F142" s="67">
        <f ca="1">E142*(1-OFFSET(Mortality_Projection!$D$9,N($A142="Female")*101+Existing_Cohort!$B142+Existing_Cohort!F$4-1,MATCH(F$5, Mortality_Projection!$D$8:$BJ$8, 0)-1))</f>
        <v>11049.555214414924</v>
      </c>
      <c r="G142" s="67">
        <f ca="1">F142*(1-OFFSET(Mortality_Projection!$D$9,N($A142="Female")*101+Existing_Cohort!$B142+Existing_Cohort!G$4-1,MATCH(G$5, Mortality_Projection!$D$8:$BJ$8, 0)-1))</f>
        <v>11043.46787799179</v>
      </c>
      <c r="H142" s="67">
        <f ca="1">G142*(1-OFFSET(Mortality_Projection!$D$9,N($A142="Female")*101+Existing_Cohort!$B142+Existing_Cohort!H$4-1,MATCH(H$5, Mortality_Projection!$D$8:$BJ$8, 0)-1))</f>
        <v>11036.89102401082</v>
      </c>
      <c r="I142" s="67">
        <f ca="1">H142*(1-OFFSET(Mortality_Projection!$D$9,N($A142="Female")*101+Existing_Cohort!$B142+Existing_Cohort!I$4-1,MATCH(I$5, Mortality_Projection!$D$8:$BJ$8, 0)-1))</f>
        <v>11029.765564267493</v>
      </c>
      <c r="J142" s="67">
        <f ca="1">I142*(1-OFFSET(Mortality_Projection!$D$9,N($A142="Female")*101+Existing_Cohort!$B142+Existing_Cohort!J$4-1,MATCH(J$5, Mortality_Projection!$D$8:$BJ$8, 0)-1))</f>
        <v>11022.014560132553</v>
      </c>
      <c r="K142" s="67">
        <f ca="1">J142*(1-OFFSET(Mortality_Projection!$D$9,N($A142="Female")*101+Existing_Cohort!$B142+Existing_Cohort!K$4-1,MATCH(K$5, Mortality_Projection!$D$8:$BJ$8, 0)-1))</f>
        <v>11013.56429441714</v>
      </c>
      <c r="L142" s="67">
        <f ca="1">K142*(1-OFFSET(Mortality_Projection!$D$9,N($A142="Female")*101+Existing_Cohort!$B142+Existing_Cohort!L$4-1,MATCH(L$5, Mortality_Projection!$D$8:$BJ$8, 0)-1))</f>
        <v>11004.344236093746</v>
      </c>
      <c r="M142" s="67">
        <f ca="1">L142*(1-OFFSET(Mortality_Projection!$D$9,N($A142="Female")*101+Existing_Cohort!$B142+Existing_Cohort!M$4-1,MATCH(M$5, Mortality_Projection!$D$8:$BJ$8, 0)-1))</f>
        <v>10994.267404081902</v>
      </c>
      <c r="N142" s="67">
        <f ca="1">M142*(1-OFFSET(Mortality_Projection!$D$9,N($A142="Female")*101+Existing_Cohort!$B142+Existing_Cohort!N$4-1,MATCH(N$5, Mortality_Projection!$D$8:$BJ$8, 0)-1))</f>
        <v>10983.260373564814</v>
      </c>
      <c r="O142" s="67">
        <f ca="1">N142*(1-OFFSET(Mortality_Projection!$D$9,N($A142="Female")*101+Existing_Cohort!$B142+Existing_Cohort!O$4-1,MATCH(O$5, Mortality_Projection!$D$8:$BJ$8, 0)-1))</f>
        <v>10971.224514513682</v>
      </c>
      <c r="P142" s="67">
        <f ca="1">O142*(1-OFFSET(Mortality_Projection!$D$9,N($A142="Female")*101+Existing_Cohort!$B142+Existing_Cohort!P$4-1,MATCH(P$5, Mortality_Projection!$D$8:$BJ$8, 0)-1))</f>
        <v>10958.084643705337</v>
      </c>
      <c r="Q142" s="67">
        <f ca="1">P142*(1-OFFSET(Mortality_Projection!$D$9,N($A142="Female")*101+Existing_Cohort!$B142+Existing_Cohort!Q$4-1,MATCH(Q$5, Mortality_Projection!$D$8:$BJ$8, 0)-1))</f>
        <v>10943.760061986122</v>
      </c>
      <c r="R142" s="67">
        <f ca="1">Q142*(1-OFFSET(Mortality_Projection!$D$9,N($A142="Female")*101+Existing_Cohort!$B142+Existing_Cohort!R$4-1,MATCH(R$5, Mortality_Projection!$D$8:$BJ$8, 0)-1))</f>
        <v>10928.192628236175</v>
      </c>
      <c r="S142" s="67">
        <f ca="1">R142*(1-OFFSET(Mortality_Projection!$D$9,N($A142="Female")*101+Existing_Cohort!$B142+Existing_Cohort!S$4-1,MATCH(S$5, Mortality_Projection!$D$8:$BJ$8, 0)-1))</f>
        <v>10911.309438166145</v>
      </c>
      <c r="T142" s="67">
        <f ca="1">S142*(1-OFFSET(Mortality_Projection!$D$9,N($A142="Female")*101+Existing_Cohort!$B142+Existing_Cohort!T$4-1,MATCH(T$5, Mortality_Projection!$D$8:$BJ$8, 0)-1))</f>
        <v>10893.050675088862</v>
      </c>
      <c r="U142" s="67">
        <f ca="1">T142*(1-OFFSET(Mortality_Projection!$D$9,N($A142="Female")*101+Existing_Cohort!$B142+Existing_Cohort!U$4-1,MATCH(U$5, Mortality_Projection!$D$8:$BJ$8, 0)-1))</f>
        <v>10873.360262801862</v>
      </c>
      <c r="V142" s="67">
        <f ca="1">U142*(1-OFFSET(Mortality_Projection!$D$9,N($A142="Female")*101+Existing_Cohort!$B142+Existing_Cohort!V$4-1,MATCH(V$5, Mortality_Projection!$D$8:$BJ$8, 0)-1))</f>
        <v>10852.203306336105</v>
      </c>
      <c r="W142" s="67">
        <f ca="1">V142*(1-OFFSET(Mortality_Projection!$D$9,N($A142="Female")*101+Existing_Cohort!$B142+Existing_Cohort!W$4-1,MATCH(W$5, Mortality_Projection!$D$8:$BJ$8, 0)-1))</f>
        <v>10829.522046968939</v>
      </c>
      <c r="X142" s="67">
        <f ca="1">W142*(1-OFFSET(Mortality_Projection!$D$9,N($A142="Female")*101+Existing_Cohort!$B142+Existing_Cohort!X$4-1,MATCH(X$5, Mortality_Projection!$D$8:$BJ$8, 0)-1))</f>
        <v>10805.288264338709</v>
      </c>
      <c r="Y142" s="67">
        <f ca="1">X142*(1-OFFSET(Mortality_Projection!$D$9,N($A142="Female")*101+Existing_Cohort!$B142+Existing_Cohort!Y$4-1,MATCH(Y$5, Mortality_Projection!$D$8:$BJ$8, 0)-1))</f>
        <v>10779.443156644147</v>
      </c>
      <c r="Z142" s="67">
        <f ca="1">Y142*(1-OFFSET(Mortality_Projection!$D$9,N($A142="Female")*101+Existing_Cohort!$B142+Existing_Cohort!Z$4-1,MATCH(Z$5, Mortality_Projection!$D$8:$BJ$8, 0)-1))</f>
        <v>10751.833165573045</v>
      </c>
      <c r="AA142" s="67">
        <f ca="1">Z142*(1-OFFSET(Mortality_Projection!$D$9,N($A142="Female")*101+Existing_Cohort!$B142+Existing_Cohort!AA$4-1,MATCH(AA$5, Mortality_Projection!$D$8:$BJ$8, 0)-1))</f>
        <v>10722.199499740153</v>
      </c>
      <c r="AB142" s="67">
        <f ca="1">AA142*(1-OFFSET(Mortality_Projection!$D$9,N($A142="Female")*101+Existing_Cohort!$B142+Existing_Cohort!AB$4-1,MATCH(AB$5, Mortality_Projection!$D$8:$BJ$8, 0)-1))</f>
        <v>10690.160893090166</v>
      </c>
      <c r="AC142" s="67">
        <f ca="1">AB142*(1-OFFSET(Mortality_Projection!$D$9,N($A142="Female")*101+Existing_Cohort!$B142+Existing_Cohort!AC$4-1,MATCH(AC$5, Mortality_Projection!$D$8:$BJ$8, 0)-1))</f>
        <v>10655.229968163481</v>
      </c>
      <c r="AD142" s="67">
        <f ca="1">AC142*(1-OFFSET(Mortality_Projection!$D$9,N($A142="Female")*101+Existing_Cohort!$B142+Existing_Cohort!AD$4-1,MATCH(AD$5, Mortality_Projection!$D$8:$BJ$8, 0)-1))</f>
        <v>10616.844852666445</v>
      </c>
      <c r="AE142" s="67">
        <f ca="1">AD142*(1-OFFSET(Mortality_Projection!$D$9,N($A142="Female")*101+Existing_Cohort!$B142+Existing_Cohort!AE$4-1,MATCH(AE$5, Mortality_Projection!$D$8:$BJ$8, 0)-1))</f>
        <v>10574.383979276512</v>
      </c>
      <c r="AF142" s="67">
        <f ca="1">AE142*(1-OFFSET(Mortality_Projection!$D$9,N($A142="Female")*101+Existing_Cohort!$B142+Existing_Cohort!AF$4-1,MATCH(AF$5, Mortality_Projection!$D$8:$BJ$8, 0)-1))</f>
        <v>10527.173163291471</v>
      </c>
      <c r="AG142" s="67">
        <f ca="1">AF142*(1-OFFSET(Mortality_Projection!$D$9,N($A142="Female")*101+Existing_Cohort!$B142+Existing_Cohort!AG$4-1,MATCH(AG$5, Mortality_Projection!$D$8:$BJ$8, 0)-1))</f>
        <v>10474.508109200897</v>
      </c>
      <c r="AH142" s="67">
        <f ca="1">AG142*(1-OFFSET(Mortality_Projection!$D$9,N($A142="Female")*101+Existing_Cohort!$B142+Existing_Cohort!AH$4-1,MATCH(AH$5, Mortality_Projection!$D$8:$BJ$8, 0)-1))</f>
        <v>10415.632343423564</v>
      </c>
      <c r="AI142" s="67">
        <f ca="1">AH142*(1-OFFSET(Mortality_Projection!$D$9,N($A142="Female")*101+Existing_Cohort!$B142+Existing_Cohort!AI$4-1,MATCH(AI$5, Mortality_Projection!$D$8:$BJ$8, 0)-1))</f>
        <v>10349.704075261105</v>
      </c>
      <c r="AJ142" s="67">
        <f ca="1">AI142*(1-OFFSET(Mortality_Projection!$D$9,N($A142="Female")*101+Existing_Cohort!$B142+Existing_Cohort!AJ$4-1,MATCH(AJ$5, Mortality_Projection!$D$8:$BJ$8, 0)-1))</f>
        <v>10275.79634802355</v>
      </c>
      <c r="AK142" s="67">
        <f ca="1">AJ142*(1-OFFSET(Mortality_Projection!$D$9,N($A142="Female")*101+Existing_Cohort!$B142+Existing_Cohort!AK$4-1,MATCH(AK$5, Mortality_Projection!$D$8:$BJ$8, 0)-1))</f>
        <v>10192.893018446015</v>
      </c>
      <c r="AL142" s="67">
        <f ca="1">AK142*(1-OFFSET(Mortality_Projection!$D$9,N($A142="Female")*101+Existing_Cohort!$B142+Existing_Cohort!AL$4-1,MATCH(AL$5, Mortality_Projection!$D$8:$BJ$8, 0)-1))</f>
        <v>10099.915785046273</v>
      </c>
      <c r="AM142" s="67">
        <f ca="1">AL142*(1-OFFSET(Mortality_Projection!$D$9,N($A142="Female")*101+Existing_Cohort!$B142+Existing_Cohort!AM$4-1,MATCH(AM$5, Mortality_Projection!$D$8:$BJ$8, 0)-1))</f>
        <v>9995.7324995127219</v>
      </c>
      <c r="AN142" s="67">
        <f ca="1">AM142*(1-OFFSET(Mortality_Projection!$D$9,N($A142="Female")*101+Existing_Cohort!$B142+Existing_Cohort!AN$4-1,MATCH(AN$5, Mortality_Projection!$D$8:$BJ$8, 0)-1))</f>
        <v>9879.1887309661561</v>
      </c>
      <c r="AO142" s="67">
        <f ca="1">AN142*(1-OFFSET(Mortality_Projection!$D$9,N($A142="Female")*101+Existing_Cohort!$B142+Existing_Cohort!AO$4-1,MATCH(AO$5, Mortality_Projection!$D$8:$BJ$8, 0)-1))</f>
        <v>9749.1281286736157</v>
      </c>
      <c r="AP142" s="67">
        <f ca="1">AO142*(1-OFFSET(Mortality_Projection!$D$9,N($A142="Female")*101+Existing_Cohort!$B142+Existing_Cohort!AP$4-1,MATCH(AP$5, Mortality_Projection!$D$8:$BJ$8, 0)-1))</f>
        <v>9604.4283437215636</v>
      </c>
      <c r="AQ142" s="67">
        <f ca="1">AP142*(1-OFFSET(Mortality_Projection!$D$9,N($A142="Female")*101+Existing_Cohort!$B142+Existing_Cohort!AQ$4-1,MATCH(AQ$5, Mortality_Projection!$D$8:$BJ$8, 0)-1))</f>
        <v>9444.0140824721202</v>
      </c>
      <c r="AR142" s="67">
        <f ca="1">AQ142*(1-OFFSET(Mortality_Projection!$D$9,N($A142="Female")*101+Existing_Cohort!$B142+Existing_Cohort!AR$4-1,MATCH(AR$5, Mortality_Projection!$D$8:$BJ$8, 0)-1))</f>
        <v>9266.880762028195</v>
      </c>
      <c r="AS142" s="67">
        <f ca="1">AR142*(1-OFFSET(Mortality_Projection!$D$9,N($A142="Female")*101+Existing_Cohort!$B142+Existing_Cohort!AS$4-1,MATCH(AS$5, Mortality_Projection!$D$8:$BJ$8, 0)-1))</f>
        <v>9072.1048290552972</v>
      </c>
      <c r="AT142" s="67">
        <f ca="1">AS142*(1-OFFSET(Mortality_Projection!$D$9,N($A142="Female")*101+Existing_Cohort!$B142+Existing_Cohort!AT$4-1,MATCH(AT$5, Mortality_Projection!$D$8:$BJ$8, 0)-1))</f>
        <v>8858.855224955767</v>
      </c>
      <c r="AU142" s="67">
        <f ca="1">AT142*(1-OFFSET(Mortality_Projection!$D$9,N($A142="Female")*101+Existing_Cohort!$B142+Existing_Cohort!AU$4-1,MATCH(AU$5, Mortality_Projection!$D$8:$BJ$8, 0)-1))</f>
        <v>8626.4126951061717</v>
      </c>
      <c r="AV142" s="67">
        <f ca="1">AU142*(1-OFFSET(Mortality_Projection!$D$9,N($A142="Female")*101+Existing_Cohort!$B142+Existing_Cohort!AV$4-1,MATCH(AV$5, Mortality_Projection!$D$8:$BJ$8, 0)-1))</f>
        <v>8374.1867362501544</v>
      </c>
      <c r="AW142" s="67">
        <f ca="1">AV142*(1-OFFSET(Mortality_Projection!$D$9,N($A142="Female")*101+Existing_Cohort!$B142+Existing_Cohort!AW$4-1,MATCH(AW$5, Mortality_Projection!$D$8:$BJ$8, 0)-1))</f>
        <v>8101.7524338958428</v>
      </c>
      <c r="AX142" s="67">
        <f ca="1">AW142*(1-OFFSET(Mortality_Projection!$D$9,N($A142="Female")*101+Existing_Cohort!$B142+Existing_Cohort!AX$4-1,MATCH(AX$5, Mortality_Projection!$D$8:$BJ$8, 0)-1))</f>
        <v>7808.8992897079161</v>
      </c>
      <c r="AY142" s="67">
        <f ca="1">AX142*(1-OFFSET(Mortality_Projection!$D$9,N($A142="Female")*101+Existing_Cohort!$B142+Existing_Cohort!AY$4-1,MATCH(AY$5, Mortality_Projection!$D$8:$BJ$8, 0)-1))</f>
        <v>7495.6983522296532</v>
      </c>
      <c r="AZ142" s="67">
        <f ca="1">AY142*(1-OFFSET(Mortality_Projection!$D$9,N($A142="Female")*101+Existing_Cohort!$B142+Existing_Cohort!AZ$4-1,MATCH(AZ$5, Mortality_Projection!$D$8:$BJ$8, 0)-1))</f>
        <v>7162.6235423701492</v>
      </c>
      <c r="BA142" s="179">
        <f ca="1">AZ142*(1-OFFSET(Mortality_Projection!$D$9,N($A142="Female")*101+Existing_Cohort!$B142+Existing_Cohort!BA$4-1,MATCH(BA$5, Mortality_Projection!$D$8:$BJ$8, 0)-1))</f>
        <v>6810.6869328984058</v>
      </c>
      <c r="BC142" s="67">
        <f t="shared" ca="1" si="27"/>
        <v>4.9659485416232201</v>
      </c>
    </row>
    <row r="143" spans="1:55" x14ac:dyDescent="0.35">
      <c r="A143" s="159" t="s">
        <v>32</v>
      </c>
      <c r="B143">
        <f t="shared" si="26"/>
        <v>36</v>
      </c>
      <c r="C143" s="67">
        <f ca="1">OFFSET(HIST_CHN_Population_Females!$L$17,MATCH(Input!$D$4,HIST_CHN_Population_Females!$K$18:$K$89,0), $B42)</f>
        <v>10375.314</v>
      </c>
      <c r="D143" s="67">
        <f ca="1">C143*(1-OFFSET(Mortality_Projection!$D$9,N($A143="Female")*101+Existing_Cohort!$B143+Existing_Cohort!D$4-1,MATCH(D$5, Mortality_Projection!$D$8:$BJ$8, 0)-1))</f>
        <v>10370.298817032281</v>
      </c>
      <c r="E143" s="67">
        <f ca="1">D143*(1-OFFSET(Mortality_Projection!$D$9,N($A143="Female")*101+Existing_Cohort!$B143+Existing_Cohort!E$4-1,MATCH(E$5, Mortality_Projection!$D$8:$BJ$8, 0)-1))</f>
        <v>10364.928245721663</v>
      </c>
      <c r="F143" s="67">
        <f ca="1">E143*(1-OFFSET(Mortality_Projection!$D$9,N($A143="Female")*101+Existing_Cohort!$B143+Existing_Cohort!F$4-1,MATCH(F$5, Mortality_Projection!$D$8:$BJ$8, 0)-1))</f>
        <v>10359.151647875087</v>
      </c>
      <c r="G143" s="67">
        <f ca="1">F143*(1-OFFSET(Mortality_Projection!$D$9,N($A143="Female")*101+Existing_Cohort!$B143+Existing_Cohort!G$4-1,MATCH(G$5, Mortality_Projection!$D$8:$BJ$8, 0)-1))</f>
        <v>10352.910560760549</v>
      </c>
      <c r="H143" s="67">
        <f ca="1">G143*(1-OFFSET(Mortality_Projection!$D$9,N($A143="Female")*101+Existing_Cohort!$B143+Existing_Cohort!H$4-1,MATCH(H$5, Mortality_Projection!$D$8:$BJ$8, 0)-1))</f>
        <v>10346.148922624227</v>
      </c>
      <c r="I143" s="67">
        <f ca="1">H143*(1-OFFSET(Mortality_Projection!$D$9,N($A143="Female")*101+Existing_Cohort!$B143+Existing_Cohort!I$4-1,MATCH(I$5, Mortality_Projection!$D$8:$BJ$8, 0)-1))</f>
        <v>10338.793735289091</v>
      </c>
      <c r="J143" s="67">
        <f ca="1">I143*(1-OFFSET(Mortality_Projection!$D$9,N($A143="Female")*101+Existing_Cohort!$B143+Existing_Cohort!J$4-1,MATCH(J$5, Mortality_Projection!$D$8:$BJ$8, 0)-1))</f>
        <v>10330.775060831345</v>
      </c>
      <c r="K143" s="67">
        <f ca="1">J143*(1-OFFSET(Mortality_Projection!$D$9,N($A143="Female")*101+Existing_Cohort!$B143+Existing_Cohort!K$4-1,MATCH(K$5, Mortality_Projection!$D$8:$BJ$8, 0)-1))</f>
        <v>10322.025988466818</v>
      </c>
      <c r="L143" s="67">
        <f ca="1">K143*(1-OFFSET(Mortality_Projection!$D$9,N($A143="Female")*101+Existing_Cohort!$B143+Existing_Cohort!L$4-1,MATCH(L$5, Mortality_Projection!$D$8:$BJ$8, 0)-1))</f>
        <v>10312.464001978071</v>
      </c>
      <c r="M143" s="67">
        <f ca="1">L143*(1-OFFSET(Mortality_Projection!$D$9,N($A143="Female")*101+Existing_Cohort!$B143+Existing_Cohort!M$4-1,MATCH(M$5, Mortality_Projection!$D$8:$BJ$8, 0)-1))</f>
        <v>10302.019454059404</v>
      </c>
      <c r="N143" s="67">
        <f ca="1">M143*(1-OFFSET(Mortality_Projection!$D$9,N($A143="Female")*101+Existing_Cohort!$B143+Existing_Cohort!N$4-1,MATCH(N$5, Mortality_Projection!$D$8:$BJ$8, 0)-1))</f>
        <v>10290.598786081022</v>
      </c>
      <c r="O143" s="67">
        <f ca="1">N143*(1-OFFSET(Mortality_Projection!$D$9,N($A143="Female")*101+Existing_Cohort!$B143+Existing_Cohort!O$4-1,MATCH(O$5, Mortality_Projection!$D$8:$BJ$8, 0)-1))</f>
        <v>10278.130695029757</v>
      </c>
      <c r="P143" s="67">
        <f ca="1">O143*(1-OFFSET(Mortality_Projection!$D$9,N($A143="Female")*101+Existing_Cohort!$B143+Existing_Cohort!P$4-1,MATCH(P$5, Mortality_Projection!$D$8:$BJ$8, 0)-1))</f>
        <v>10264.538651374287</v>
      </c>
      <c r="Q143" s="67">
        <f ca="1">P143*(1-OFFSET(Mortality_Projection!$D$9,N($A143="Female")*101+Existing_Cohort!$B143+Existing_Cohort!Q$4-1,MATCH(Q$5, Mortality_Projection!$D$8:$BJ$8, 0)-1))</f>
        <v>10249.767538249627</v>
      </c>
      <c r="R143" s="67">
        <f ca="1">Q143*(1-OFFSET(Mortality_Projection!$D$9,N($A143="Female")*101+Existing_Cohort!$B143+Existing_Cohort!R$4-1,MATCH(R$5, Mortality_Projection!$D$8:$BJ$8, 0)-1))</f>
        <v>10233.748239146793</v>
      </c>
      <c r="S143" s="67">
        <f ca="1">R143*(1-OFFSET(Mortality_Projection!$D$9,N($A143="Female")*101+Existing_Cohort!$B143+Existing_Cohort!S$4-1,MATCH(S$5, Mortality_Projection!$D$8:$BJ$8, 0)-1))</f>
        <v>10216.424065185345</v>
      </c>
      <c r="T143" s="67">
        <f ca="1">S143*(1-OFFSET(Mortality_Projection!$D$9,N($A143="Female")*101+Existing_Cohort!$B143+Existing_Cohort!T$4-1,MATCH(T$5, Mortality_Projection!$D$8:$BJ$8, 0)-1))</f>
        <v>10197.741886419028</v>
      </c>
      <c r="U143" s="67">
        <f ca="1">T143*(1-OFFSET(Mortality_Projection!$D$9,N($A143="Female")*101+Existing_Cohort!$B143+Existing_Cohort!U$4-1,MATCH(U$5, Mortality_Projection!$D$8:$BJ$8, 0)-1))</f>
        <v>10177.668679723298</v>
      </c>
      <c r="V143" s="67">
        <f ca="1">U143*(1-OFFSET(Mortality_Projection!$D$9,N($A143="Female")*101+Existing_Cohort!$B143+Existing_Cohort!V$4-1,MATCH(V$5, Mortality_Projection!$D$8:$BJ$8, 0)-1))</f>
        <v>10156.149739513839</v>
      </c>
      <c r="W143" s="67">
        <f ca="1">V143*(1-OFFSET(Mortality_Projection!$D$9,N($A143="Female")*101+Existing_Cohort!$B143+Existing_Cohort!W$4-1,MATCH(W$5, Mortality_Projection!$D$8:$BJ$8, 0)-1))</f>
        <v>10133.158396543502</v>
      </c>
      <c r="X143" s="67">
        <f ca="1">W143*(1-OFFSET(Mortality_Projection!$D$9,N($A143="Female")*101+Existing_Cohort!$B143+Existing_Cohort!X$4-1,MATCH(X$5, Mortality_Projection!$D$8:$BJ$8, 0)-1))</f>
        <v>10108.638979166486</v>
      </c>
      <c r="Y143" s="67">
        <f ca="1">X143*(1-OFFSET(Mortality_Projection!$D$9,N($A143="Female")*101+Existing_Cohort!$B143+Existing_Cohort!Y$4-1,MATCH(Y$5, Mortality_Projection!$D$8:$BJ$8, 0)-1))</f>
        <v>10082.445936387398</v>
      </c>
      <c r="Z143" s="67">
        <f ca="1">Y143*(1-OFFSET(Mortality_Projection!$D$9,N($A143="Female")*101+Existing_Cohort!$B143+Existing_Cohort!Z$4-1,MATCH(Z$5, Mortality_Projection!$D$8:$BJ$8, 0)-1))</f>
        <v>10054.333913961469</v>
      </c>
      <c r="AA143" s="67">
        <f ca="1">Z143*(1-OFFSET(Mortality_Projection!$D$9,N($A143="Female")*101+Existing_Cohort!$B143+Existing_Cohort!AA$4-1,MATCH(AA$5, Mortality_Projection!$D$8:$BJ$8, 0)-1))</f>
        <v>10023.941417994287</v>
      </c>
      <c r="AB143" s="67">
        <f ca="1">AA143*(1-OFFSET(Mortality_Projection!$D$9,N($A143="Female")*101+Existing_Cohort!$B143+Existing_Cohort!AB$4-1,MATCH(AB$5, Mortality_Projection!$D$8:$BJ$8, 0)-1))</f>
        <v>9990.8063634404516</v>
      </c>
      <c r="AC143" s="67">
        <f ca="1">AB143*(1-OFFSET(Mortality_Projection!$D$9,N($A143="Female")*101+Existing_Cohort!$B143+Existing_Cohort!AC$4-1,MATCH(AC$5, Mortality_Projection!$D$8:$BJ$8, 0)-1))</f>
        <v>9954.3960940274919</v>
      </c>
      <c r="AD143" s="67">
        <f ca="1">AC143*(1-OFFSET(Mortality_Projection!$D$9,N($A143="Female")*101+Existing_Cohort!$B143+Existing_Cohort!AD$4-1,MATCH(AD$5, Mortality_Projection!$D$8:$BJ$8, 0)-1))</f>
        <v>9914.1214513313735</v>
      </c>
      <c r="AE143" s="67">
        <f ca="1">AD143*(1-OFFSET(Mortality_Projection!$D$9,N($A143="Female")*101+Existing_Cohort!$B143+Existing_Cohort!AE$4-1,MATCH(AE$5, Mortality_Projection!$D$8:$BJ$8, 0)-1))</f>
        <v>9869.3435235633551</v>
      </c>
      <c r="AF143" s="67">
        <f ca="1">AE143*(1-OFFSET(Mortality_Projection!$D$9,N($A143="Female")*101+Existing_Cohort!$B143+Existing_Cohort!AF$4-1,MATCH(AF$5, Mortality_Projection!$D$8:$BJ$8, 0)-1))</f>
        <v>9819.39503397927</v>
      </c>
      <c r="AG143" s="67">
        <f ca="1">AF143*(1-OFFSET(Mortality_Projection!$D$9,N($A143="Female")*101+Existing_Cohort!$B143+Existing_Cohort!AG$4-1,MATCH(AG$5, Mortality_Projection!$D$8:$BJ$8, 0)-1))</f>
        <v>9763.559459357657</v>
      </c>
      <c r="AH143" s="67">
        <f ca="1">AG143*(1-OFFSET(Mortality_Projection!$D$9,N($A143="Female")*101+Existing_Cohort!$B143+Existing_Cohort!AH$4-1,MATCH(AH$5, Mortality_Projection!$D$8:$BJ$8, 0)-1))</f>
        <v>9701.0396668695557</v>
      </c>
      <c r="AI143" s="67">
        <f ca="1">AH143*(1-OFFSET(Mortality_Projection!$D$9,N($A143="Female")*101+Existing_Cohort!$B143+Existing_Cohort!AI$4-1,MATCH(AI$5, Mortality_Projection!$D$8:$BJ$8, 0)-1))</f>
        <v>9630.9581454135077</v>
      </c>
      <c r="AJ143" s="67">
        <f ca="1">AI143*(1-OFFSET(Mortality_Projection!$D$9,N($A143="Female")*101+Existing_Cohort!$B143+Existing_Cohort!AJ$4-1,MATCH(AJ$5, Mortality_Projection!$D$8:$BJ$8, 0)-1))</f>
        <v>9552.3533020921113</v>
      </c>
      <c r="AK143" s="67">
        <f ca="1">AJ143*(1-OFFSET(Mortality_Projection!$D$9,N($A143="Female")*101+Existing_Cohort!$B143+Existing_Cohort!AK$4-1,MATCH(AK$5, Mortality_Projection!$D$8:$BJ$8, 0)-1))</f>
        <v>9464.2052222231159</v>
      </c>
      <c r="AL143" s="67">
        <f ca="1">AK143*(1-OFFSET(Mortality_Projection!$D$9,N($A143="Female")*101+Existing_Cohort!$B143+Existing_Cohort!AL$4-1,MATCH(AL$5, Mortality_Projection!$D$8:$BJ$8, 0)-1))</f>
        <v>9365.4437007094512</v>
      </c>
      <c r="AM143" s="67">
        <f ca="1">AL143*(1-OFFSET(Mortality_Projection!$D$9,N($A143="Female")*101+Existing_Cohort!$B143+Existing_Cohort!AM$4-1,MATCH(AM$5, Mortality_Projection!$D$8:$BJ$8, 0)-1))</f>
        <v>9254.978339784142</v>
      </c>
      <c r="AN143" s="67">
        <f ca="1">AM143*(1-OFFSET(Mortality_Projection!$D$9,N($A143="Female")*101+Existing_Cohort!$B143+Existing_Cohort!AN$4-1,MATCH(AN$5, Mortality_Projection!$D$8:$BJ$8, 0)-1))</f>
        <v>9131.7180422767051</v>
      </c>
      <c r="AO143" s="67">
        <f ca="1">AN143*(1-OFFSET(Mortality_Projection!$D$9,N($A143="Female")*101+Existing_Cohort!$B143+Existing_Cohort!AO$4-1,MATCH(AO$5, Mortality_Projection!$D$8:$BJ$8, 0)-1))</f>
        <v>8994.6052651453301</v>
      </c>
      <c r="AP143" s="67">
        <f ca="1">AO143*(1-OFFSET(Mortality_Projection!$D$9,N($A143="Female")*101+Existing_Cohort!$B143+Existing_Cohort!AP$4-1,MATCH(AP$5, Mortality_Projection!$D$8:$BJ$8, 0)-1))</f>
        <v>8842.6286071707491</v>
      </c>
      <c r="AQ143" s="67">
        <f ca="1">AP143*(1-OFFSET(Mortality_Projection!$D$9,N($A143="Female")*101+Existing_Cohort!$B143+Existing_Cohort!AQ$4-1,MATCH(AQ$5, Mortality_Projection!$D$8:$BJ$8, 0)-1))</f>
        <v>8674.8454551140458</v>
      </c>
      <c r="AR143" s="67">
        <f ca="1">AQ143*(1-OFFSET(Mortality_Projection!$D$9,N($A143="Female")*101+Existing_Cohort!$B143+Existing_Cohort!AR$4-1,MATCH(AR$5, Mortality_Projection!$D$8:$BJ$8, 0)-1))</f>
        <v>8490.3920015023014</v>
      </c>
      <c r="AS143" s="67">
        <f ca="1">AR143*(1-OFFSET(Mortality_Projection!$D$9,N($A143="Female")*101+Existing_Cohort!$B143+Existing_Cohort!AS$4-1,MATCH(AS$5, Mortality_Projection!$D$8:$BJ$8, 0)-1))</f>
        <v>8288.4943616660275</v>
      </c>
      <c r="AT143" s="67">
        <f ca="1">AS143*(1-OFFSET(Mortality_Projection!$D$9,N($A143="Female")*101+Existing_Cohort!$B143+Existing_Cohort!AT$4-1,MATCH(AT$5, Mortality_Projection!$D$8:$BJ$8, 0)-1))</f>
        <v>8068.4871271730544</v>
      </c>
      <c r="AU143" s="67">
        <f ca="1">AT143*(1-OFFSET(Mortality_Projection!$D$9,N($A143="Female")*101+Existing_Cohort!$B143+Existing_Cohort!AU$4-1,MATCH(AU$5, Mortality_Projection!$D$8:$BJ$8, 0)-1))</f>
        <v>7829.8296820097712</v>
      </c>
      <c r="AV143" s="67">
        <f ca="1">AU143*(1-OFFSET(Mortality_Projection!$D$9,N($A143="Female")*101+Existing_Cohort!$B143+Existing_Cohort!AV$4-1,MATCH(AV$5, Mortality_Projection!$D$8:$BJ$8, 0)-1))</f>
        <v>7572.1413291726003</v>
      </c>
      <c r="AW143" s="67">
        <f ca="1">AV143*(1-OFFSET(Mortality_Projection!$D$9,N($A143="Female")*101+Existing_Cohort!$B143+Existing_Cohort!AW$4-1,MATCH(AW$5, Mortality_Projection!$D$8:$BJ$8, 0)-1))</f>
        <v>7295.2477019733715</v>
      </c>
      <c r="AX143" s="67">
        <f ca="1">AW143*(1-OFFSET(Mortality_Projection!$D$9,N($A143="Female")*101+Existing_Cohort!$B143+Existing_Cohort!AX$4-1,MATCH(AX$5, Mortality_Projection!$D$8:$BJ$8, 0)-1))</f>
        <v>6999.2443696116979</v>
      </c>
      <c r="AY143" s="67">
        <f ca="1">AX143*(1-OFFSET(Mortality_Projection!$D$9,N($A143="Female")*101+Existing_Cohort!$B143+Existing_Cohort!AY$4-1,MATCH(AY$5, Mortality_Projection!$D$8:$BJ$8, 0)-1))</f>
        <v>6684.6114425454389</v>
      </c>
      <c r="AZ143" s="67">
        <f ca="1">AY143*(1-OFFSET(Mortality_Projection!$D$9,N($A143="Female")*101+Existing_Cohort!$B143+Existing_Cohort!AZ$4-1,MATCH(AZ$5, Mortality_Projection!$D$8:$BJ$8, 0)-1))</f>
        <v>6352.3409201159711</v>
      </c>
      <c r="BA143" s="179">
        <f ca="1">AZ143*(1-OFFSET(Mortality_Projection!$D$9,N($A143="Female")*101+Existing_Cohort!$B143+Existing_Cohort!BA$4-1,MATCH(BA$5, Mortality_Projection!$D$8:$BJ$8, 0)-1))</f>
        <v>6004.0821854372143</v>
      </c>
      <c r="BC143" s="67">
        <f t="shared" ca="1" si="27"/>
        <v>5.0151829677197384</v>
      </c>
    </row>
    <row r="144" spans="1:55" x14ac:dyDescent="0.35">
      <c r="A144" s="159" t="s">
        <v>32</v>
      </c>
      <c r="B144">
        <f t="shared" si="26"/>
        <v>37</v>
      </c>
      <c r="C144" s="67">
        <f ca="1">OFFSET(HIST_CHN_Population_Females!$L$17,MATCH(Input!$D$4,HIST_CHN_Population_Females!$K$18:$K$89,0), $B43)</f>
        <v>9846.7909999999993</v>
      </c>
      <c r="D144" s="67">
        <f ca="1">C144*(1-OFFSET(Mortality_Projection!$D$9,N($A144="Female")*101+Existing_Cohort!$B144+Existing_Cohort!D$4-1,MATCH(D$5, Mortality_Projection!$D$8:$BJ$8, 0)-1))</f>
        <v>9841.6322169611449</v>
      </c>
      <c r="E144" s="67">
        <f ca="1">D144*(1-OFFSET(Mortality_Projection!$D$9,N($A144="Female")*101+Existing_Cohort!$B144+Existing_Cohort!E$4-1,MATCH(E$5, Mortality_Projection!$D$8:$BJ$8, 0)-1))</f>
        <v>9836.0834524753791</v>
      </c>
      <c r="F144" s="67">
        <f ca="1">E144*(1-OFFSET(Mortality_Projection!$D$9,N($A144="Female")*101+Existing_Cohort!$B144+Existing_Cohort!F$4-1,MATCH(F$5, Mortality_Projection!$D$8:$BJ$8, 0)-1))</f>
        <v>9830.0885574188869</v>
      </c>
      <c r="G144" s="67">
        <f ca="1">F144*(1-OFFSET(Mortality_Projection!$D$9,N($A144="Female")*101+Existing_Cohort!$B144+Existing_Cohort!G$4-1,MATCH(G$5, Mortality_Projection!$D$8:$BJ$8, 0)-1))</f>
        <v>9823.5936910583805</v>
      </c>
      <c r="H144" s="67">
        <f ca="1">G144*(1-OFFSET(Mortality_Projection!$D$9,N($A144="Female")*101+Existing_Cohort!$B144+Existing_Cohort!H$4-1,MATCH(H$5, Mortality_Projection!$D$8:$BJ$8, 0)-1))</f>
        <v>9816.5287469391242</v>
      </c>
      <c r="I144" s="67">
        <f ca="1">H144*(1-OFFSET(Mortality_Projection!$D$9,N($A144="Female")*101+Existing_Cohort!$B144+Existing_Cohort!I$4-1,MATCH(I$5, Mortality_Projection!$D$8:$BJ$8, 0)-1))</f>
        <v>9808.826561325217</v>
      </c>
      <c r="J144" s="67">
        <f ca="1">I144*(1-OFFSET(Mortality_Projection!$D$9,N($A144="Female")*101+Existing_Cohort!$B144+Existing_Cohort!J$4-1,MATCH(J$5, Mortality_Projection!$D$8:$BJ$8, 0)-1))</f>
        <v>9800.4228817460753</v>
      </c>
      <c r="K144" s="67">
        <f ca="1">J144*(1-OFFSET(Mortality_Projection!$D$9,N($A144="Female")*101+Existing_Cohort!$B144+Existing_Cohort!K$4-1,MATCH(K$5, Mortality_Projection!$D$8:$BJ$8, 0)-1))</f>
        <v>9791.2384705468903</v>
      </c>
      <c r="L144" s="67">
        <f ca="1">K144*(1-OFFSET(Mortality_Projection!$D$9,N($A144="Female")*101+Existing_Cohort!$B144+Existing_Cohort!L$4-1,MATCH(L$5, Mortality_Projection!$D$8:$BJ$8, 0)-1))</f>
        <v>9781.2064559432274</v>
      </c>
      <c r="M144" s="67">
        <f ca="1">L144*(1-OFFSET(Mortality_Projection!$D$9,N($A144="Female")*101+Existing_Cohort!$B144+Existing_Cohort!M$4-1,MATCH(M$5, Mortality_Projection!$D$8:$BJ$8, 0)-1))</f>
        <v>9770.2370049450528</v>
      </c>
      <c r="N144" s="67">
        <f ca="1">M144*(1-OFFSET(Mortality_Projection!$D$9,N($A144="Female")*101+Existing_Cohort!$B144+Existing_Cohort!N$4-1,MATCH(N$5, Mortality_Projection!$D$8:$BJ$8, 0)-1))</f>
        <v>9758.2616679311413</v>
      </c>
      <c r="O144" s="67">
        <f ca="1">N144*(1-OFFSET(Mortality_Projection!$D$9,N($A144="Female")*101+Existing_Cohort!$B144+Existing_Cohort!O$4-1,MATCH(O$5, Mortality_Projection!$D$8:$BJ$8, 0)-1))</f>
        <v>9745.2069825173967</v>
      </c>
      <c r="P144" s="67">
        <f ca="1">O144*(1-OFFSET(Mortality_Projection!$D$9,N($A144="Female")*101+Existing_Cohort!$B144+Existing_Cohort!P$4-1,MATCH(P$5, Mortality_Projection!$D$8:$BJ$8, 0)-1))</f>
        <v>9731.020060423285</v>
      </c>
      <c r="Q144" s="67">
        <f ca="1">P144*(1-OFFSET(Mortality_Projection!$D$9,N($A144="Female")*101+Existing_Cohort!$B144+Existing_Cohort!Q$4-1,MATCH(Q$5, Mortality_Projection!$D$8:$BJ$8, 0)-1))</f>
        <v>9715.63457550969</v>
      </c>
      <c r="R144" s="67">
        <f ca="1">Q144*(1-OFFSET(Mortality_Projection!$D$9,N($A144="Female")*101+Existing_Cohort!$B144+Existing_Cohort!R$4-1,MATCH(R$5, Mortality_Projection!$D$8:$BJ$8, 0)-1))</f>
        <v>9698.9961469816026</v>
      </c>
      <c r="S144" s="67">
        <f ca="1">R144*(1-OFFSET(Mortality_Projection!$D$9,N($A144="Female")*101+Existing_Cohort!$B144+Existing_Cohort!S$4-1,MATCH(S$5, Mortality_Projection!$D$8:$BJ$8, 0)-1))</f>
        <v>9681.0538217274279</v>
      </c>
      <c r="T144" s="67">
        <f ca="1">S144*(1-OFFSET(Mortality_Projection!$D$9,N($A144="Female")*101+Existing_Cohort!$B144+Existing_Cohort!T$4-1,MATCH(T$5, Mortality_Projection!$D$8:$BJ$8, 0)-1))</f>
        <v>9661.775967048794</v>
      </c>
      <c r="U144" s="67">
        <f ca="1">T144*(1-OFFSET(Mortality_Projection!$D$9,N($A144="Female")*101+Existing_Cohort!$B144+Existing_Cohort!U$4-1,MATCH(U$5, Mortality_Projection!$D$8:$BJ$8, 0)-1))</f>
        <v>9641.110136722371</v>
      </c>
      <c r="V144" s="67">
        <f ca="1">U144*(1-OFFSET(Mortality_Projection!$D$9,N($A144="Female")*101+Existing_Cohort!$B144+Existing_Cohort!V$4-1,MATCH(V$5, Mortality_Projection!$D$8:$BJ$8, 0)-1))</f>
        <v>9619.0308207243925</v>
      </c>
      <c r="W144" s="67">
        <f ca="1">V144*(1-OFFSET(Mortality_Projection!$D$9,N($A144="Female")*101+Existing_Cohort!$B144+Existing_Cohort!W$4-1,MATCH(W$5, Mortality_Projection!$D$8:$BJ$8, 0)-1))</f>
        <v>9595.484667943605</v>
      </c>
      <c r="X144" s="67">
        <f ca="1">W144*(1-OFFSET(Mortality_Projection!$D$9,N($A144="Female")*101+Existing_Cohort!$B144+Existing_Cohort!X$4-1,MATCH(X$5, Mortality_Projection!$D$8:$BJ$8, 0)-1))</f>
        <v>9570.3320318197912</v>
      </c>
      <c r="Y144" s="67">
        <f ca="1">X144*(1-OFFSET(Mortality_Projection!$D$9,N($A144="Female")*101+Existing_Cohort!$B144+Existing_Cohort!Y$4-1,MATCH(Y$5, Mortality_Projection!$D$8:$BJ$8, 0)-1))</f>
        <v>9543.3374552010173</v>
      </c>
      <c r="Z144" s="67">
        <f ca="1">Y144*(1-OFFSET(Mortality_Projection!$D$9,N($A144="Female")*101+Existing_Cohort!$B144+Existing_Cohort!Z$4-1,MATCH(Z$5, Mortality_Projection!$D$8:$BJ$8, 0)-1))</f>
        <v>9514.1540026054627</v>
      </c>
      <c r="AA144" s="67">
        <f ca="1">Z144*(1-OFFSET(Mortality_Projection!$D$9,N($A144="Female")*101+Existing_Cohort!$B144+Existing_Cohort!AA$4-1,MATCH(AA$5, Mortality_Projection!$D$8:$BJ$8, 0)-1))</f>
        <v>9482.3382153952753</v>
      </c>
      <c r="AB144" s="67">
        <f ca="1">AA144*(1-OFFSET(Mortality_Projection!$D$9,N($A144="Female")*101+Existing_Cohort!$B144+Existing_Cohort!AB$4-1,MATCH(AB$5, Mortality_Projection!$D$8:$BJ$8, 0)-1))</f>
        <v>9447.3789644489443</v>
      </c>
      <c r="AC144" s="67">
        <f ca="1">AB144*(1-OFFSET(Mortality_Projection!$D$9,N($A144="Female")*101+Existing_Cohort!$B144+Existing_Cohort!AC$4-1,MATCH(AC$5, Mortality_Projection!$D$8:$BJ$8, 0)-1))</f>
        <v>9408.7109883507601</v>
      </c>
      <c r="AD144" s="67">
        <f ca="1">AC144*(1-OFFSET(Mortality_Projection!$D$9,N($A144="Female")*101+Existing_Cohort!$B144+Existing_Cohort!AD$4-1,MATCH(AD$5, Mortality_Projection!$D$8:$BJ$8, 0)-1))</f>
        <v>9365.7214074514523</v>
      </c>
      <c r="AE144" s="67">
        <f ca="1">AD144*(1-OFFSET(Mortality_Projection!$D$9,N($A144="Female")*101+Existing_Cohort!$B144+Existing_Cohort!AE$4-1,MATCH(AE$5, Mortality_Projection!$D$8:$BJ$8, 0)-1))</f>
        <v>9317.7702984789375</v>
      </c>
      <c r="AF144" s="67">
        <f ca="1">AE144*(1-OFFSET(Mortality_Projection!$D$9,N($A144="Female")*101+Existing_Cohort!$B144+Existing_Cohort!AF$4-1,MATCH(AF$5, Mortality_Projection!$D$8:$BJ$8, 0)-1))</f>
        <v>9264.1706940824679</v>
      </c>
      <c r="AG144" s="67">
        <f ca="1">AF144*(1-OFFSET(Mortality_Projection!$D$9,N($A144="Female")*101+Existing_Cohort!$B144+Existing_Cohort!AG$4-1,MATCH(AG$5, Mortality_Projection!$D$8:$BJ$8, 0)-1))</f>
        <v>9204.1585384044847</v>
      </c>
      <c r="AH144" s="67">
        <f ca="1">AG144*(1-OFFSET(Mortality_Projection!$D$9,N($A144="Female")*101+Existing_Cohort!$B144+Existing_Cohort!AH$4-1,MATCH(AH$5, Mortality_Projection!$D$8:$BJ$8, 0)-1))</f>
        <v>9136.8929944870852</v>
      </c>
      <c r="AI144" s="67">
        <f ca="1">AH144*(1-OFFSET(Mortality_Projection!$D$9,N($A144="Female")*101+Existing_Cohort!$B144+Existing_Cohort!AI$4-1,MATCH(AI$5, Mortality_Projection!$D$8:$BJ$8, 0)-1))</f>
        <v>9061.4529951346904</v>
      </c>
      <c r="AJ144" s="67">
        <f ca="1">AI144*(1-OFFSET(Mortality_Projection!$D$9,N($A144="Female")*101+Existing_Cohort!$B144+Existing_Cohort!AJ$4-1,MATCH(AJ$5, Mortality_Projection!$D$8:$BJ$8, 0)-1))</f>
        <v>8976.8620946818264</v>
      </c>
      <c r="AK144" s="67">
        <f ca="1">AJ144*(1-OFFSET(Mortality_Projection!$D$9,N($A144="Female")*101+Existing_Cohort!$B144+Existing_Cohort!AK$4-1,MATCH(AK$5, Mortality_Projection!$D$8:$BJ$8, 0)-1))</f>
        <v>8882.0963231251462</v>
      </c>
      <c r="AL144" s="67">
        <f ca="1">AK144*(1-OFFSET(Mortality_Projection!$D$9,N($A144="Female")*101+Existing_Cohort!$B144+Existing_Cohort!AL$4-1,MATCH(AL$5, Mortality_Projection!$D$8:$BJ$8, 0)-1))</f>
        <v>8776.1132365703379</v>
      </c>
      <c r="AM144" s="67">
        <f ca="1">AL144*(1-OFFSET(Mortality_Projection!$D$9,N($A144="Female")*101+Existing_Cohort!$B144+Existing_Cohort!AM$4-1,MATCH(AM$5, Mortality_Projection!$D$8:$BJ$8, 0)-1))</f>
        <v>8657.8708056977575</v>
      </c>
      <c r="AN144" s="67">
        <f ca="1">AM144*(1-OFFSET(Mortality_Projection!$D$9,N($A144="Female")*101+Existing_Cohort!$B144+Existing_Cohort!AN$4-1,MATCH(AN$5, Mortality_Projection!$D$8:$BJ$8, 0)-1))</f>
        <v>8526.3604776454249</v>
      </c>
      <c r="AO144" s="67">
        <f ca="1">AN144*(1-OFFSET(Mortality_Projection!$D$9,N($A144="Female")*101+Existing_Cohort!$B144+Existing_Cohort!AO$4-1,MATCH(AO$5, Mortality_Projection!$D$8:$BJ$8, 0)-1))</f>
        <v>8380.6194601066745</v>
      </c>
      <c r="AP144" s="67">
        <f ca="1">AO144*(1-OFFSET(Mortality_Projection!$D$9,N($A144="Female")*101+Existing_Cohort!$B144+Existing_Cohort!AP$4-1,MATCH(AP$5, Mortality_Projection!$D$8:$BJ$8, 0)-1))</f>
        <v>8219.7526643043802</v>
      </c>
      <c r="AQ144" s="67">
        <f ca="1">AP144*(1-OFFSET(Mortality_Projection!$D$9,N($A144="Female")*101+Existing_Cohort!$B144+Existing_Cohort!AQ$4-1,MATCH(AQ$5, Mortality_Projection!$D$8:$BJ$8, 0)-1))</f>
        <v>8042.9425435786779</v>
      </c>
      <c r="AR144" s="67">
        <f ca="1">AQ144*(1-OFFSET(Mortality_Projection!$D$9,N($A144="Female")*101+Existing_Cohort!$B144+Existing_Cohort!AR$4-1,MATCH(AR$5, Mortality_Projection!$D$8:$BJ$8, 0)-1))</f>
        <v>7849.4599979957102</v>
      </c>
      <c r="AS144" s="67">
        <f ca="1">AR144*(1-OFFSET(Mortality_Projection!$D$9,N($A144="Female")*101+Existing_Cohort!$B144+Existing_Cohort!AS$4-1,MATCH(AS$5, Mortality_Projection!$D$8:$BJ$8, 0)-1))</f>
        <v>7638.6824138415595</v>
      </c>
      <c r="AT144" s="67">
        <f ca="1">AS144*(1-OFFSET(Mortality_Projection!$D$9,N($A144="Female")*101+Existing_Cohort!$B144+Existing_Cohort!AT$4-1,MATCH(AT$5, Mortality_Projection!$D$8:$BJ$8, 0)-1))</f>
        <v>7410.1095565594269</v>
      </c>
      <c r="AU144" s="67">
        <f ca="1">AT144*(1-OFFSET(Mortality_Projection!$D$9,N($A144="Female")*101+Existing_Cohort!$B144+Existing_Cohort!AU$4-1,MATCH(AU$5, Mortality_Projection!$D$8:$BJ$8, 0)-1))</f>
        <v>7163.3974681486407</v>
      </c>
      <c r="AV144" s="67">
        <f ca="1">AU144*(1-OFFSET(Mortality_Projection!$D$9,N($A144="Female")*101+Existing_Cohort!$B144+Existing_Cohort!AV$4-1,MATCH(AV$5, Mortality_Projection!$D$8:$BJ$8, 0)-1))</f>
        <v>6898.4031118569101</v>
      </c>
      <c r="AW144" s="67">
        <f ca="1">AV144*(1-OFFSET(Mortality_Projection!$D$9,N($A144="Female")*101+Existing_Cohort!$B144+Existing_Cohort!AW$4-1,MATCH(AW$5, Mortality_Projection!$D$8:$BJ$8, 0)-1))</f>
        <v>6615.2453615466147</v>
      </c>
      <c r="AX144" s="67">
        <f ca="1">AW144*(1-OFFSET(Mortality_Projection!$D$9,N($A144="Female")*101+Existing_Cohort!$B144+Existing_Cohort!AX$4-1,MATCH(AX$5, Mortality_Projection!$D$8:$BJ$8, 0)-1))</f>
        <v>6314.4145624839457</v>
      </c>
      <c r="AY144" s="67">
        <f ca="1">AX144*(1-OFFSET(Mortality_Projection!$D$9,N($A144="Female")*101+Existing_Cohort!$B144+Existing_Cohort!AY$4-1,MATCH(AY$5, Mortality_Projection!$D$8:$BJ$8, 0)-1))</f>
        <v>5996.8938473730132</v>
      </c>
      <c r="AZ144" s="67">
        <f ca="1">AY144*(1-OFFSET(Mortality_Projection!$D$9,N($A144="Female")*101+Existing_Cohort!$B144+Existing_Cohort!AZ$4-1,MATCH(AZ$5, Mortality_Projection!$D$8:$BJ$8, 0)-1))</f>
        <v>5664.2971690797031</v>
      </c>
      <c r="BA144" s="179">
        <f ca="1">AZ144*(1-OFFSET(Mortality_Projection!$D$9,N($A144="Female")*101+Existing_Cohort!$B144+Existing_Cohort!BA$4-1,MATCH(BA$5, Mortality_Projection!$D$8:$BJ$8, 0)-1))</f>
        <v>5318.9743818715951</v>
      </c>
      <c r="BC144" s="67">
        <f t="shared" ca="1" si="27"/>
        <v>5.1587830388543807</v>
      </c>
    </row>
    <row r="145" spans="1:55" x14ac:dyDescent="0.35">
      <c r="A145" s="159" t="s">
        <v>32</v>
      </c>
      <c r="B145">
        <f t="shared" si="26"/>
        <v>38</v>
      </c>
      <c r="C145" s="67">
        <f ca="1">OFFSET(HIST_CHN_Population_Females!$L$17,MATCH(Input!$D$4,HIST_CHN_Population_Females!$K$18:$K$89,0), $B44)</f>
        <v>10199.736999999999</v>
      </c>
      <c r="D145" s="67">
        <f ca="1">C145*(1-OFFSET(Mortality_Projection!$D$9,N($A145="Female")*101+Existing_Cohort!$B145+Existing_Cohort!D$4-1,MATCH(D$5, Mortality_Projection!$D$8:$BJ$8, 0)-1))</f>
        <v>10193.919432105862</v>
      </c>
      <c r="E145" s="67">
        <f ca="1">D145*(1-OFFSET(Mortality_Projection!$D$9,N($A145="Female")*101+Existing_Cohort!$B145+Existing_Cohort!E$4-1,MATCH(E$5, Mortality_Projection!$D$8:$BJ$8, 0)-1))</f>
        <v>10187.634162616892</v>
      </c>
      <c r="F145" s="67">
        <f ca="1">E145*(1-OFFSET(Mortality_Projection!$D$9,N($A145="Female")*101+Existing_Cohort!$B145+Existing_Cohort!F$4-1,MATCH(F$5, Mortality_Projection!$D$8:$BJ$8, 0)-1))</f>
        <v>10180.824753051143</v>
      </c>
      <c r="G145" s="67">
        <f ca="1">F145*(1-OFFSET(Mortality_Projection!$D$9,N($A145="Female")*101+Existing_Cohort!$B145+Existing_Cohort!G$4-1,MATCH(G$5, Mortality_Projection!$D$8:$BJ$8, 0)-1))</f>
        <v>10173.41771411224</v>
      </c>
      <c r="H145" s="67">
        <f ca="1">G145*(1-OFFSET(Mortality_Projection!$D$9,N($A145="Female")*101+Existing_Cohort!$B145+Existing_Cohort!H$4-1,MATCH(H$5, Mortality_Projection!$D$8:$BJ$8, 0)-1))</f>
        <v>10165.342645134904</v>
      </c>
      <c r="I145" s="67">
        <f ca="1">H145*(1-OFFSET(Mortality_Projection!$D$9,N($A145="Female")*101+Existing_Cohort!$B145+Existing_Cohort!I$4-1,MATCH(I$5, Mortality_Projection!$D$8:$BJ$8, 0)-1))</f>
        <v>10156.532201483029</v>
      </c>
      <c r="J145" s="67">
        <f ca="1">I145*(1-OFFSET(Mortality_Projection!$D$9,N($A145="Female")*101+Existing_Cohort!$B145+Existing_Cohort!J$4-1,MATCH(J$5, Mortality_Projection!$D$8:$BJ$8, 0)-1))</f>
        <v>10146.903332443175</v>
      </c>
      <c r="K145" s="67">
        <f ca="1">J145*(1-OFFSET(Mortality_Projection!$D$9,N($A145="Female")*101+Existing_Cohort!$B145+Existing_Cohort!K$4-1,MATCH(K$5, Mortality_Projection!$D$8:$BJ$8, 0)-1))</f>
        <v>10136.385957013257</v>
      </c>
      <c r="L145" s="67">
        <f ca="1">K145*(1-OFFSET(Mortality_Projection!$D$9,N($A145="Female")*101+Existing_Cohort!$B145+Existing_Cohort!L$4-1,MATCH(L$5, Mortality_Projection!$D$8:$BJ$8, 0)-1))</f>
        <v>10124.885928119627</v>
      </c>
      <c r="M145" s="67">
        <f ca="1">L145*(1-OFFSET(Mortality_Projection!$D$9,N($A145="Female")*101+Existing_Cohort!$B145+Existing_Cohort!M$4-1,MATCH(M$5, Mortality_Projection!$D$8:$BJ$8, 0)-1))</f>
        <v>10112.331523813144</v>
      </c>
      <c r="N145" s="67">
        <f ca="1">M145*(1-OFFSET(Mortality_Projection!$D$9,N($A145="Female")*101+Existing_Cohort!$B145+Existing_Cohort!N$4-1,MATCH(N$5, Mortality_Projection!$D$8:$BJ$8, 0)-1))</f>
        <v>10098.64577462056</v>
      </c>
      <c r="O145" s="67">
        <f ca="1">N145*(1-OFFSET(Mortality_Projection!$D$9,N($A145="Female")*101+Existing_Cohort!$B145+Existing_Cohort!O$4-1,MATCH(O$5, Mortality_Projection!$D$8:$BJ$8, 0)-1))</f>
        <v>10083.773288187498</v>
      </c>
      <c r="P145" s="67">
        <f ca="1">O145*(1-OFFSET(Mortality_Projection!$D$9,N($A145="Female")*101+Existing_Cohort!$B145+Existing_Cohort!P$4-1,MATCH(P$5, Mortality_Projection!$D$8:$BJ$8, 0)-1))</f>
        <v>10067.644593527248</v>
      </c>
      <c r="Q145" s="67">
        <f ca="1">P145*(1-OFFSET(Mortality_Projection!$D$9,N($A145="Female")*101+Existing_Cohort!$B145+Existing_Cohort!Q$4-1,MATCH(Q$5, Mortality_Projection!$D$8:$BJ$8, 0)-1))</f>
        <v>10050.20275201699</v>
      </c>
      <c r="R145" s="67">
        <f ca="1">Q145*(1-OFFSET(Mortality_Projection!$D$9,N($A145="Female")*101+Existing_Cohort!$B145+Existing_Cohort!R$4-1,MATCH(R$5, Mortality_Projection!$D$8:$BJ$8, 0)-1))</f>
        <v>10031.394428428675</v>
      </c>
      <c r="S145" s="67">
        <f ca="1">R145*(1-OFFSET(Mortality_Projection!$D$9,N($A145="Female")*101+Existing_Cohort!$B145+Existing_Cohort!S$4-1,MATCH(S$5, Mortality_Projection!$D$8:$BJ$8, 0)-1))</f>
        <v>10011.186550914414</v>
      </c>
      <c r="T145" s="67">
        <f ca="1">S145*(1-OFFSET(Mortality_Projection!$D$9,N($A145="Female")*101+Existing_Cohort!$B145+Existing_Cohort!T$4-1,MATCH(T$5, Mortality_Projection!$D$8:$BJ$8, 0)-1))</f>
        <v>9989.5242403993379</v>
      </c>
      <c r="U145" s="67">
        <f ca="1">T145*(1-OFFSET(Mortality_Projection!$D$9,N($A145="Female")*101+Existing_Cohort!$B145+Existing_Cohort!U$4-1,MATCH(U$5, Mortality_Projection!$D$8:$BJ$8, 0)-1))</f>
        <v>9966.3808648666272</v>
      </c>
      <c r="V145" s="67">
        <f ca="1">U145*(1-OFFSET(Mortality_Projection!$D$9,N($A145="Female")*101+Existing_Cohort!$B145+Existing_Cohort!V$4-1,MATCH(V$5, Mortality_Projection!$D$8:$BJ$8, 0)-1))</f>
        <v>9941.7006209575775</v>
      </c>
      <c r="W145" s="67">
        <f ca="1">V145*(1-OFFSET(Mortality_Projection!$D$9,N($A145="Female")*101+Existing_Cohort!$B145+Existing_Cohort!W$4-1,MATCH(W$5, Mortality_Projection!$D$8:$BJ$8, 0)-1))</f>
        <v>9915.3372707110357</v>
      </c>
      <c r="X145" s="67">
        <f ca="1">W145*(1-OFFSET(Mortality_Projection!$D$9,N($A145="Female")*101+Existing_Cohort!$B145+Existing_Cohort!X$4-1,MATCH(X$5, Mortality_Projection!$D$8:$BJ$8, 0)-1))</f>
        <v>9887.0441838608021</v>
      </c>
      <c r="Y145" s="67">
        <f ca="1">X145*(1-OFFSET(Mortality_Projection!$D$9,N($A145="Female")*101+Existing_Cohort!$B145+Existing_Cohort!Y$4-1,MATCH(Y$5, Mortality_Projection!$D$8:$BJ$8, 0)-1))</f>
        <v>9856.4579368903014</v>
      </c>
      <c r="Z145" s="67">
        <f ca="1">Y145*(1-OFFSET(Mortality_Projection!$D$9,N($A145="Female")*101+Existing_Cohort!$B145+Existing_Cohort!Z$4-1,MATCH(Z$5, Mortality_Projection!$D$8:$BJ$8, 0)-1))</f>
        <v>9823.1140137940001</v>
      </c>
      <c r="AA145" s="67">
        <f ca="1">Z145*(1-OFFSET(Mortality_Projection!$D$9,N($A145="Female")*101+Existing_Cohort!$B145+Existing_Cohort!AA$4-1,MATCH(AA$5, Mortality_Projection!$D$8:$BJ$8, 0)-1))</f>
        <v>9786.4770742236833</v>
      </c>
      <c r="AB145" s="67">
        <f ca="1">AA145*(1-OFFSET(Mortality_Projection!$D$9,N($A145="Female")*101+Existing_Cohort!$B145+Existing_Cohort!AB$4-1,MATCH(AB$5, Mortality_Projection!$D$8:$BJ$8, 0)-1))</f>
        <v>9745.9551729379546</v>
      </c>
      <c r="AC145" s="67">
        <f ca="1">AB145*(1-OFFSET(Mortality_Projection!$D$9,N($A145="Female")*101+Existing_Cohort!$B145+Existing_Cohort!AC$4-1,MATCH(AC$5, Mortality_Projection!$D$8:$BJ$8, 0)-1))</f>
        <v>9700.9066227219664</v>
      </c>
      <c r="AD145" s="67">
        <f ca="1">AC145*(1-OFFSET(Mortality_Projection!$D$9,N($A145="Female")*101+Existing_Cohort!$B145+Existing_Cohort!AD$4-1,MATCH(AD$5, Mortality_Projection!$D$8:$BJ$8, 0)-1))</f>
        <v>9650.6615972078307</v>
      </c>
      <c r="AE145" s="67">
        <f ca="1">AD145*(1-OFFSET(Mortality_Projection!$D$9,N($A145="Female")*101+Existing_Cohort!$B145+Existing_Cohort!AE$4-1,MATCH(AE$5, Mortality_Projection!$D$8:$BJ$8, 0)-1))</f>
        <v>9594.5012223597678</v>
      </c>
      <c r="AF145" s="67">
        <f ca="1">AE145*(1-OFFSET(Mortality_Projection!$D$9,N($A145="Female")*101+Existing_Cohort!$B145+Existing_Cohort!AF$4-1,MATCH(AF$5, Mortality_Projection!$D$8:$BJ$8, 0)-1))</f>
        <v>9531.6261630605004</v>
      </c>
      <c r="AG145" s="67">
        <f ca="1">AF145*(1-OFFSET(Mortality_Projection!$D$9,N($A145="Female")*101+Existing_Cohort!$B145+Existing_Cohort!AG$4-1,MATCH(AG$5, Mortality_Projection!$D$8:$BJ$8, 0)-1))</f>
        <v>9461.1570355109707</v>
      </c>
      <c r="AH145" s="67">
        <f ca="1">AG145*(1-OFFSET(Mortality_Projection!$D$9,N($A145="Female")*101+Existing_Cohort!$B145+Existing_Cohort!AH$4-1,MATCH(AH$5, Mortality_Projection!$D$8:$BJ$8, 0)-1))</f>
        <v>9382.1309055187685</v>
      </c>
      <c r="AI145" s="67">
        <f ca="1">AH145*(1-OFFSET(Mortality_Projection!$D$9,N($A145="Female")*101+Existing_Cohort!$B145+Existing_Cohort!AI$4-1,MATCH(AI$5, Mortality_Projection!$D$8:$BJ$8, 0)-1))</f>
        <v>9293.5274579690085</v>
      </c>
      <c r="AJ145" s="67">
        <f ca="1">AI145*(1-OFFSET(Mortality_Projection!$D$9,N($A145="Female")*101+Existing_Cohort!$B145+Existing_Cohort!AJ$4-1,MATCH(AJ$5, Mortality_Projection!$D$8:$BJ$8, 0)-1))</f>
        <v>9194.2773787326732</v>
      </c>
      <c r="AK145" s="67">
        <f ca="1">AJ145*(1-OFFSET(Mortality_Projection!$D$9,N($A145="Female")*101+Existing_Cohort!$B145+Existing_Cohort!AK$4-1,MATCH(AK$5, Mortality_Projection!$D$8:$BJ$8, 0)-1))</f>
        <v>9083.2929597595321</v>
      </c>
      <c r="AL145" s="67">
        <f ca="1">AK145*(1-OFFSET(Mortality_Projection!$D$9,N($A145="Female")*101+Existing_Cohort!$B145+Existing_Cohort!AL$4-1,MATCH(AL$5, Mortality_Projection!$D$8:$BJ$8, 0)-1))</f>
        <v>8959.4880752985155</v>
      </c>
      <c r="AM145" s="67">
        <f ca="1">AL145*(1-OFFSET(Mortality_Projection!$D$9,N($A145="Female")*101+Existing_Cohort!$B145+Existing_Cohort!AM$4-1,MATCH(AM$5, Mortality_Projection!$D$8:$BJ$8, 0)-1))</f>
        <v>8821.8130127901659</v>
      </c>
      <c r="AN145" s="67">
        <f ca="1">AM145*(1-OFFSET(Mortality_Projection!$D$9,N($A145="Female")*101+Existing_Cohort!$B145+Existing_Cohort!AN$4-1,MATCH(AN$5, Mortality_Projection!$D$8:$BJ$8, 0)-1))</f>
        <v>8669.2675544493322</v>
      </c>
      <c r="AO145" s="67">
        <f ca="1">AN145*(1-OFFSET(Mortality_Projection!$D$9,N($A145="Female")*101+Existing_Cohort!$B145+Existing_Cohort!AO$4-1,MATCH(AO$5, Mortality_Projection!$D$8:$BJ$8, 0)-1))</f>
        <v>8500.9241819572471</v>
      </c>
      <c r="AP145" s="67">
        <f ca="1">AO145*(1-OFFSET(Mortality_Projection!$D$9,N($A145="Female")*101+Existing_Cohort!$B145+Existing_Cohort!AP$4-1,MATCH(AP$5, Mortality_Projection!$D$8:$BJ$8, 0)-1))</f>
        <v>8315.938617028738</v>
      </c>
      <c r="AQ145" s="67">
        <f ca="1">AP145*(1-OFFSET(Mortality_Projection!$D$9,N($A145="Female")*101+Existing_Cohort!$B145+Existing_Cohort!AQ$4-1,MATCH(AQ$5, Mortality_Projection!$D$8:$BJ$8, 0)-1))</f>
        <v>8113.561489350569</v>
      </c>
      <c r="AR145" s="67">
        <f ca="1">AQ145*(1-OFFSET(Mortality_Projection!$D$9,N($A145="Female")*101+Existing_Cohort!$B145+Existing_Cohort!AR$4-1,MATCH(AR$5, Mortality_Projection!$D$8:$BJ$8, 0)-1))</f>
        <v>7893.1574750965965</v>
      </c>
      <c r="AS145" s="67">
        <f ca="1">AR145*(1-OFFSET(Mortality_Projection!$D$9,N($A145="Female")*101+Existing_Cohort!$B145+Existing_Cohort!AS$4-1,MATCH(AS$5, Mortality_Projection!$D$8:$BJ$8, 0)-1))</f>
        <v>7654.2221859619494</v>
      </c>
      <c r="AT145" s="67">
        <f ca="1">AS145*(1-OFFSET(Mortality_Projection!$D$9,N($A145="Female")*101+Existing_Cohort!$B145+Existing_Cohort!AT$4-1,MATCH(AT$5, Mortality_Projection!$D$8:$BJ$8, 0)-1))</f>
        <v>7396.4178652464279</v>
      </c>
      <c r="AU145" s="67">
        <f ca="1">AT145*(1-OFFSET(Mortality_Projection!$D$9,N($A145="Female")*101+Existing_Cohort!$B145+Existing_Cohort!AU$4-1,MATCH(AU$5, Mortality_Projection!$D$8:$BJ$8, 0)-1))</f>
        <v>7119.6202520919851</v>
      </c>
      <c r="AV145" s="67">
        <f ca="1">AU145*(1-OFFSET(Mortality_Projection!$D$9,N($A145="Female")*101+Existing_Cohort!$B145+Existing_Cohort!AV$4-1,MATCH(AV$5, Mortality_Projection!$D$8:$BJ$8, 0)-1))</f>
        <v>6823.9823986510255</v>
      </c>
      <c r="AW145" s="67">
        <f ca="1">AV145*(1-OFFSET(Mortality_Projection!$D$9,N($A145="Female")*101+Existing_Cohort!$B145+Existing_Cohort!AW$4-1,MATCH(AW$5, Mortality_Projection!$D$8:$BJ$8, 0)-1))</f>
        <v>6510.048968987423</v>
      </c>
      <c r="AX145" s="67">
        <f ca="1">AW145*(1-OFFSET(Mortality_Projection!$D$9,N($A145="Female")*101+Existing_Cohort!$B145+Existing_Cohort!AX$4-1,MATCH(AX$5, Mortality_Projection!$D$8:$BJ$8, 0)-1))</f>
        <v>6178.8823498886441</v>
      </c>
      <c r="AY145" s="67">
        <f ca="1">AX145*(1-OFFSET(Mortality_Projection!$D$9,N($A145="Female")*101+Existing_Cohort!$B145+Existing_Cohort!AY$4-1,MATCH(AY$5, Mortality_Projection!$D$8:$BJ$8, 0)-1))</f>
        <v>5832.2055343968859</v>
      </c>
      <c r="AZ145" s="67">
        <f ca="1">AY145*(1-OFFSET(Mortality_Projection!$D$9,N($A145="Female")*101+Existing_Cohort!$B145+Existing_Cohort!AZ$4-1,MATCH(AZ$5, Mortality_Projection!$D$8:$BJ$8, 0)-1))</f>
        <v>5472.5097444148523</v>
      </c>
      <c r="BA145" s="179">
        <f ca="1">AZ145*(1-OFFSET(Mortality_Projection!$D$9,N($A145="Female")*101+Existing_Cohort!$B145+Existing_Cohort!BA$4-1,MATCH(BA$5, Mortality_Projection!$D$8:$BJ$8, 0)-1))</f>
        <v>5103.0712935017091</v>
      </c>
      <c r="BC145" s="67">
        <f t="shared" ca="1" si="27"/>
        <v>5.8175678941370279</v>
      </c>
    </row>
    <row r="146" spans="1:55" x14ac:dyDescent="0.35">
      <c r="A146" s="159" t="s">
        <v>32</v>
      </c>
      <c r="B146">
        <f t="shared" si="26"/>
        <v>39</v>
      </c>
      <c r="C146" s="67">
        <f ca="1">OFFSET(HIST_CHN_Population_Females!$L$17,MATCH(Input!$D$4,HIST_CHN_Population_Females!$K$18:$K$89,0), $B45)</f>
        <v>10396.697</v>
      </c>
      <c r="D146" s="67">
        <f ca="1">C146*(1-OFFSET(Mortality_Projection!$D$9,N($A146="Female")*101+Existing_Cohort!$B146+Existing_Cohort!D$4-1,MATCH(D$5, Mortality_Projection!$D$8:$BJ$8, 0)-1))</f>
        <v>10390.21212782478</v>
      </c>
      <c r="E146" s="67">
        <f ca="1">D146*(1-OFFSET(Mortality_Projection!$D$9,N($A146="Female")*101+Existing_Cohort!$B146+Existing_Cohort!E$4-1,MATCH(E$5, Mortality_Projection!$D$8:$BJ$8, 0)-1))</f>
        <v>10383.186520767507</v>
      </c>
      <c r="F146" s="67">
        <f ca="1">E146*(1-OFFSET(Mortality_Projection!$D$9,N($A146="Female")*101+Existing_Cohort!$B146+Existing_Cohort!F$4-1,MATCH(F$5, Mortality_Projection!$D$8:$BJ$8, 0)-1))</f>
        <v>10375.544369180981</v>
      </c>
      <c r="G146" s="67">
        <f ca="1">F146*(1-OFFSET(Mortality_Projection!$D$9,N($A146="Female")*101+Existing_Cohort!$B146+Existing_Cohort!G$4-1,MATCH(G$5, Mortality_Projection!$D$8:$BJ$8, 0)-1))</f>
        <v>10367.213053658616</v>
      </c>
      <c r="H146" s="67">
        <f ca="1">G146*(1-OFFSET(Mortality_Projection!$D$9,N($A146="Female")*101+Existing_Cohort!$B146+Existing_Cohort!H$4-1,MATCH(H$5, Mortality_Projection!$D$8:$BJ$8, 0)-1))</f>
        <v>10358.123111788491</v>
      </c>
      <c r="I146" s="67">
        <f ca="1">H146*(1-OFFSET(Mortality_Projection!$D$9,N($A146="Female")*101+Existing_Cohort!$B146+Existing_Cohort!I$4-1,MATCH(I$5, Mortality_Projection!$D$8:$BJ$8, 0)-1))</f>
        <v>10348.18888145886</v>
      </c>
      <c r="J146" s="67">
        <f ca="1">I146*(1-OFFSET(Mortality_Projection!$D$9,N($A146="Female")*101+Existing_Cohort!$B146+Existing_Cohort!J$4-1,MATCH(J$5, Mortality_Projection!$D$8:$BJ$8, 0)-1))</f>
        <v>10337.338087239279</v>
      </c>
      <c r="K146" s="67">
        <f ca="1">J146*(1-OFFSET(Mortality_Projection!$D$9,N($A146="Female")*101+Existing_Cohort!$B146+Existing_Cohort!K$4-1,MATCH(K$5, Mortality_Projection!$D$8:$BJ$8, 0)-1))</f>
        <v>10325.473630978784</v>
      </c>
      <c r="L146" s="67">
        <f ca="1">K146*(1-OFFSET(Mortality_Projection!$D$9,N($A146="Female")*101+Existing_Cohort!$B146+Existing_Cohort!L$4-1,MATCH(L$5, Mortality_Projection!$D$8:$BJ$8, 0)-1))</f>
        <v>10312.521558081635</v>
      </c>
      <c r="M146" s="67">
        <f ca="1">L146*(1-OFFSET(Mortality_Projection!$D$9,N($A146="Female")*101+Existing_Cohort!$B146+Existing_Cohort!M$4-1,MATCH(M$5, Mortality_Projection!$D$8:$BJ$8, 0)-1))</f>
        <v>10298.402508171535</v>
      </c>
      <c r="N146" s="67">
        <f ca="1">M146*(1-OFFSET(Mortality_Projection!$D$9,N($A146="Female")*101+Existing_Cohort!$B146+Existing_Cohort!N$4-1,MATCH(N$5, Mortality_Projection!$D$8:$BJ$8, 0)-1))</f>
        <v>10283.059389967875</v>
      </c>
      <c r="O146" s="67">
        <f ca="1">N146*(1-OFFSET(Mortality_Projection!$D$9,N($A146="Female")*101+Existing_Cohort!$B146+Existing_Cohort!O$4-1,MATCH(O$5, Mortality_Projection!$D$8:$BJ$8, 0)-1))</f>
        <v>10266.420597011862</v>
      </c>
      <c r="P146" s="67">
        <f ca="1">O146*(1-OFFSET(Mortality_Projection!$D$9,N($A146="Female")*101+Existing_Cohort!$B146+Existing_Cohort!P$4-1,MATCH(P$5, Mortality_Projection!$D$8:$BJ$8, 0)-1))</f>
        <v>10248.42746198746</v>
      </c>
      <c r="Q146" s="67">
        <f ca="1">P146*(1-OFFSET(Mortality_Projection!$D$9,N($A146="Female")*101+Existing_Cohort!$B146+Existing_Cohort!Q$4-1,MATCH(Q$5, Mortality_Projection!$D$8:$BJ$8, 0)-1))</f>
        <v>10229.025045507697</v>
      </c>
      <c r="R146" s="67">
        <f ca="1">Q146*(1-OFFSET(Mortality_Projection!$D$9,N($A146="Female")*101+Existing_Cohort!$B146+Existing_Cohort!R$4-1,MATCH(R$5, Mortality_Projection!$D$8:$BJ$8, 0)-1))</f>
        <v>10208.179322522714</v>
      </c>
      <c r="S146" s="67">
        <f ca="1">R146*(1-OFFSET(Mortality_Projection!$D$9,N($A146="Female")*101+Existing_Cohort!$B146+Existing_Cohort!S$4-1,MATCH(S$5, Mortality_Projection!$D$8:$BJ$8, 0)-1))</f>
        <v>10185.833783279921</v>
      </c>
      <c r="T146" s="67">
        <f ca="1">S146*(1-OFFSET(Mortality_Projection!$D$9,N($A146="Female")*101+Existing_Cohort!$B146+Existing_Cohort!T$4-1,MATCH(T$5, Mortality_Projection!$D$8:$BJ$8, 0)-1))</f>
        <v>10161.961068539869</v>
      </c>
      <c r="U146" s="67">
        <f ca="1">T146*(1-OFFSET(Mortality_Projection!$D$9,N($A146="Female")*101+Existing_Cohort!$B146+Existing_Cohort!U$4-1,MATCH(U$5, Mortality_Projection!$D$8:$BJ$8, 0)-1))</f>
        <v>10136.503740385331</v>
      </c>
      <c r="V146" s="67">
        <f ca="1">U146*(1-OFFSET(Mortality_Projection!$D$9,N($A146="Female")*101+Existing_Cohort!$B146+Existing_Cohort!V$4-1,MATCH(V$5, Mortality_Projection!$D$8:$BJ$8, 0)-1))</f>
        <v>10109.31109683419</v>
      </c>
      <c r="W146" s="67">
        <f ca="1">V146*(1-OFFSET(Mortality_Projection!$D$9,N($A146="Female")*101+Existing_Cohort!$B146+Existing_Cohort!W$4-1,MATCH(W$5, Mortality_Projection!$D$8:$BJ$8, 0)-1))</f>
        <v>10080.12891702094</v>
      </c>
      <c r="X146" s="67">
        <f ca="1">W146*(1-OFFSET(Mortality_Projection!$D$9,N($A146="Female")*101+Existing_Cohort!$B146+Existing_Cohort!X$4-1,MATCH(X$5, Mortality_Projection!$D$8:$BJ$8, 0)-1))</f>
        <v>10048.582566196423</v>
      </c>
      <c r="Y146" s="67">
        <f ca="1">X146*(1-OFFSET(Mortality_Projection!$D$9,N($A146="Female")*101+Existing_Cohort!$B146+Existing_Cohort!Y$4-1,MATCH(Y$5, Mortality_Projection!$D$8:$BJ$8, 0)-1))</f>
        <v>10014.193217207165</v>
      </c>
      <c r="Z146" s="67">
        <f ca="1">Y146*(1-OFFSET(Mortality_Projection!$D$9,N($A146="Female")*101+Existing_Cohort!$B146+Existing_Cohort!Z$4-1,MATCH(Z$5, Mortality_Projection!$D$8:$BJ$8, 0)-1))</f>
        <v>9976.409098562639</v>
      </c>
      <c r="AA146" s="67">
        <f ca="1">Z146*(1-OFFSET(Mortality_Projection!$D$9,N($A146="Female")*101+Existing_Cohort!$B146+Existing_Cohort!AA$4-1,MATCH(AA$5, Mortality_Projection!$D$8:$BJ$8, 0)-1))</f>
        <v>9934.6201920340882</v>
      </c>
      <c r="AB146" s="67">
        <f ca="1">AA146*(1-OFFSET(Mortality_Projection!$D$9,N($A146="Female")*101+Existing_Cohort!$B146+Existing_Cohort!AB$4-1,MATCH(AB$5, Mortality_Projection!$D$8:$BJ$8, 0)-1))</f>
        <v>9888.1653482499423</v>
      </c>
      <c r="AC146" s="67">
        <f ca="1">AB146*(1-OFFSET(Mortality_Projection!$D$9,N($A146="Female")*101+Existing_Cohort!$B146+Existing_Cohort!AC$4-1,MATCH(AC$5, Mortality_Projection!$D$8:$BJ$8, 0)-1))</f>
        <v>9836.3546084949194</v>
      </c>
      <c r="AD146" s="67">
        <f ca="1">AC146*(1-OFFSET(Mortality_Projection!$D$9,N($A146="Female")*101+Existing_Cohort!$B146+Existing_Cohort!AD$4-1,MATCH(AD$5, Mortality_Projection!$D$8:$BJ$8, 0)-1))</f>
        <v>9778.4476954218717</v>
      </c>
      <c r="AE146" s="67">
        <f ca="1">AD146*(1-OFFSET(Mortality_Projection!$D$9,N($A146="Female")*101+Existing_Cohort!$B146+Existing_Cohort!AE$4-1,MATCH(AE$5, Mortality_Projection!$D$8:$BJ$8, 0)-1))</f>
        <v>9713.621691886452</v>
      </c>
      <c r="AF146" s="67">
        <f ca="1">AE146*(1-OFFSET(Mortality_Projection!$D$9,N($A146="Female")*101+Existing_Cohort!$B146+Existing_Cohort!AF$4-1,MATCH(AF$5, Mortality_Projection!$D$8:$BJ$8, 0)-1))</f>
        <v>9640.971560216527</v>
      </c>
      <c r="AG146" s="67">
        <f ca="1">AF146*(1-OFFSET(Mortality_Projection!$D$9,N($A146="Female")*101+Existing_Cohort!$B146+Existing_Cohort!AG$4-1,MATCH(AG$5, Mortality_Projection!$D$8:$BJ$8, 0)-1))</f>
        <v>9559.5066484096496</v>
      </c>
      <c r="AH146" s="67">
        <f ca="1">AG146*(1-OFFSET(Mortality_Projection!$D$9,N($A146="Female")*101+Existing_Cohort!$B146+Existing_Cohort!AH$4-1,MATCH(AH$5, Mortality_Projection!$D$8:$BJ$8, 0)-1))</f>
        <v>9468.1778090979478</v>
      </c>
      <c r="AI146" s="67">
        <f ca="1">AH146*(1-OFFSET(Mortality_Projection!$D$9,N($A146="Female")*101+Existing_Cohort!$B146+Existing_Cohort!AI$4-1,MATCH(AI$5, Mortality_Projection!$D$8:$BJ$8, 0)-1))</f>
        <v>9365.886200707484</v>
      </c>
      <c r="AJ146" s="67">
        <f ca="1">AI146*(1-OFFSET(Mortality_Projection!$D$9,N($A146="Female")*101+Existing_Cohort!$B146+Existing_Cohort!AJ$4-1,MATCH(AJ$5, Mortality_Projection!$D$8:$BJ$8, 0)-1))</f>
        <v>9251.5150174989139</v>
      </c>
      <c r="AK146" s="67">
        <f ca="1">AJ146*(1-OFFSET(Mortality_Projection!$D$9,N($A146="Female")*101+Existing_Cohort!$B146+Existing_Cohort!AK$4-1,MATCH(AK$5, Mortality_Projection!$D$8:$BJ$8, 0)-1))</f>
        <v>9123.9502792831172</v>
      </c>
      <c r="AL146" s="67">
        <f ca="1">AK146*(1-OFFSET(Mortality_Projection!$D$9,N($A146="Female")*101+Existing_Cohort!$B146+Existing_Cohort!AL$4-1,MATCH(AL$5, Mortality_Projection!$D$8:$BJ$8, 0)-1))</f>
        <v>8982.1169416570574</v>
      </c>
      <c r="AM146" s="67">
        <f ca="1">AL146*(1-OFFSET(Mortality_Projection!$D$9,N($A146="Female")*101+Existing_Cohort!$B146+Existing_Cohort!AM$4-1,MATCH(AM$5, Mortality_Projection!$D$8:$BJ$8, 0)-1))</f>
        <v>8824.9926020823568</v>
      </c>
      <c r="AN146" s="67">
        <f ca="1">AM146*(1-OFFSET(Mortality_Projection!$D$9,N($A146="Female")*101+Existing_Cohort!$B146+Existing_Cohort!AN$4-1,MATCH(AN$5, Mortality_Projection!$D$8:$BJ$8, 0)-1))</f>
        <v>8651.6316461208298</v>
      </c>
      <c r="AO146" s="67">
        <f ca="1">AN146*(1-OFFSET(Mortality_Projection!$D$9,N($A146="Female")*101+Existing_Cohort!$B146+Existing_Cohort!AO$4-1,MATCH(AO$5, Mortality_Projection!$D$8:$BJ$8, 0)-1))</f>
        <v>8461.1763542117515</v>
      </c>
      <c r="AP146" s="67">
        <f ca="1">AO146*(1-OFFSET(Mortality_Projection!$D$9,N($A146="Female")*101+Existing_Cohort!$B146+Existing_Cohort!AP$4-1,MATCH(AP$5, Mortality_Projection!$D$8:$BJ$8, 0)-1))</f>
        <v>8252.8691806853949</v>
      </c>
      <c r="AQ146" s="67">
        <f ca="1">AP146*(1-OFFSET(Mortality_Projection!$D$9,N($A146="Female")*101+Existing_Cohort!$B146+Existing_Cohort!AQ$4-1,MATCH(AQ$5, Mortality_Projection!$D$8:$BJ$8, 0)-1))</f>
        <v>8026.0727289728666</v>
      </c>
      <c r="AR146" s="67">
        <f ca="1">AQ146*(1-OFFSET(Mortality_Projection!$D$9,N($A146="Female")*101+Existing_Cohort!$B146+Existing_Cohort!AR$4-1,MATCH(AR$5, Mortality_Projection!$D$8:$BJ$8, 0)-1))</f>
        <v>7780.2874053844971</v>
      </c>
      <c r="AS146" s="67">
        <f ca="1">AR146*(1-OFFSET(Mortality_Projection!$D$9,N($A146="Female")*101+Existing_Cohort!$B146+Existing_Cohort!AS$4-1,MATCH(AS$5, Mortality_Projection!$D$8:$BJ$8, 0)-1))</f>
        <v>7515.1884029150897</v>
      </c>
      <c r="AT146" s="67">
        <f ca="1">AS146*(1-OFFSET(Mortality_Projection!$D$9,N($A146="Female")*101+Existing_Cohort!$B146+Existing_Cohort!AT$4-1,MATCH(AT$5, Mortality_Projection!$D$8:$BJ$8, 0)-1))</f>
        <v>7230.6741019048395</v>
      </c>
      <c r="AU146" s="67">
        <f ca="1">AT146*(1-OFFSET(Mortality_Projection!$D$9,N($A146="Female")*101+Existing_Cohort!$B146+Existing_Cohort!AU$4-1,MATCH(AU$5, Mortality_Projection!$D$8:$BJ$8, 0)-1))</f>
        <v>6926.9317688016199</v>
      </c>
      <c r="AV146" s="67">
        <f ca="1">AU146*(1-OFFSET(Mortality_Projection!$D$9,N($A146="Female")*101+Existing_Cohort!$B146+Existing_Cohort!AV$4-1,MATCH(AV$5, Mortality_Projection!$D$8:$BJ$8, 0)-1))</f>
        <v>6604.5548776602145</v>
      </c>
      <c r="AW146" s="67">
        <f ca="1">AV146*(1-OFFSET(Mortality_Projection!$D$9,N($A146="Female")*101+Existing_Cohort!$B146+Existing_Cohort!AW$4-1,MATCH(AW$5, Mortality_Projection!$D$8:$BJ$8, 0)-1))</f>
        <v>6264.6720846537573</v>
      </c>
      <c r="AX146" s="67">
        <f ca="1">AW146*(1-OFFSET(Mortality_Projection!$D$9,N($A146="Female")*101+Existing_Cohort!$B146+Existing_Cohort!AX$4-1,MATCH(AX$5, Mortality_Projection!$D$8:$BJ$8, 0)-1))</f>
        <v>5909.0927259993596</v>
      </c>
      <c r="AY146" s="67">
        <f ca="1">AX146*(1-OFFSET(Mortality_Projection!$D$9,N($A146="Female")*101+Existing_Cohort!$B146+Existing_Cohort!AY$4-1,MATCH(AY$5, Mortality_Projection!$D$8:$BJ$8, 0)-1))</f>
        <v>5540.4151992453017</v>
      </c>
      <c r="AZ146" s="67">
        <f ca="1">AY146*(1-OFFSET(Mortality_Projection!$D$9,N($A146="Female")*101+Existing_Cohort!$B146+Existing_Cohort!AZ$4-1,MATCH(AZ$5, Mortality_Projection!$D$8:$BJ$8, 0)-1))</f>
        <v>5162.0412835929546</v>
      </c>
      <c r="BA146" s="179">
        <f ca="1">AZ146*(1-OFFSET(Mortality_Projection!$D$9,N($A146="Female")*101+Existing_Cohort!$B146+Existing_Cohort!BA$4-1,MATCH(BA$5, Mortality_Projection!$D$8:$BJ$8, 0)-1))</f>
        <v>4778.0484487489557</v>
      </c>
      <c r="BC146" s="67">
        <f t="shared" ca="1" si="27"/>
        <v>6.4848721752205165</v>
      </c>
    </row>
    <row r="147" spans="1:55" x14ac:dyDescent="0.35">
      <c r="A147" s="159" t="s">
        <v>32</v>
      </c>
      <c r="B147">
        <f t="shared" si="26"/>
        <v>40</v>
      </c>
      <c r="C147" s="67">
        <f ca="1">OFFSET(HIST_CHN_Population_Females!$L$17,MATCH(Input!$D$4,HIST_CHN_Population_Females!$K$18:$K$89,0), $B46)</f>
        <v>9761.2464999999993</v>
      </c>
      <c r="D147" s="67">
        <f ca="1">C147*(1-OFFSET(Mortality_Projection!$D$9,N($A147="Female")*101+Existing_Cohort!$B147+Existing_Cohort!D$4-1,MATCH(D$5, Mortality_Projection!$D$8:$BJ$8, 0)-1))</f>
        <v>9754.5693974216465</v>
      </c>
      <c r="E147" s="67">
        <f ca="1">D147*(1-OFFSET(Mortality_Projection!$D$9,N($A147="Female")*101+Existing_Cohort!$B147+Existing_Cohort!E$4-1,MATCH(E$5, Mortality_Projection!$D$8:$BJ$8, 0)-1))</f>
        <v>9747.3063911122172</v>
      </c>
      <c r="F147" s="67">
        <f ca="1">E147*(1-OFFSET(Mortality_Projection!$D$9,N($A147="Female")*101+Existing_Cohort!$B147+Existing_Cohort!F$4-1,MATCH(F$5, Mortality_Projection!$D$8:$BJ$8, 0)-1))</f>
        <v>9739.388479773881</v>
      </c>
      <c r="G147" s="67">
        <f ca="1">F147*(1-OFFSET(Mortality_Projection!$D$9,N($A147="Female")*101+Existing_Cohort!$B147+Existing_Cohort!G$4-1,MATCH(G$5, Mortality_Projection!$D$8:$BJ$8, 0)-1))</f>
        <v>9730.7496662858484</v>
      </c>
      <c r="H147" s="67">
        <f ca="1">G147*(1-OFFSET(Mortality_Projection!$D$9,N($A147="Female")*101+Existing_Cohort!$B147+Existing_Cohort!H$4-1,MATCH(H$5, Mortality_Projection!$D$8:$BJ$8, 0)-1))</f>
        <v>9721.3085622591461</v>
      </c>
      <c r="I147" s="67">
        <f ca="1">H147*(1-OFFSET(Mortality_Projection!$D$9,N($A147="Female")*101+Existing_Cohort!$B147+Existing_Cohort!I$4-1,MATCH(I$5, Mortality_Projection!$D$8:$BJ$8, 0)-1))</f>
        <v>9710.9965069241807</v>
      </c>
      <c r="J147" s="67">
        <f ca="1">I147*(1-OFFSET(Mortality_Projection!$D$9,N($A147="Female")*101+Existing_Cohort!$B147+Existing_Cohort!J$4-1,MATCH(J$5, Mortality_Projection!$D$8:$BJ$8, 0)-1))</f>
        <v>9699.721255274846</v>
      </c>
      <c r="K147" s="67">
        <f ca="1">J147*(1-OFFSET(Mortality_Projection!$D$9,N($A147="Female")*101+Existing_Cohort!$B147+Existing_Cohort!K$4-1,MATCH(K$5, Mortality_Projection!$D$8:$BJ$8, 0)-1))</f>
        <v>9687.4125640134462</v>
      </c>
      <c r="L147" s="67">
        <f ca="1">K147*(1-OFFSET(Mortality_Projection!$D$9,N($A147="Female")*101+Existing_Cohort!$B147+Existing_Cohort!L$4-1,MATCH(L$5, Mortality_Projection!$D$8:$BJ$8, 0)-1))</f>
        <v>9673.9950602413446</v>
      </c>
      <c r="M147" s="67">
        <f ca="1">L147*(1-OFFSET(Mortality_Projection!$D$9,N($A147="Female")*101+Existing_Cohort!$B147+Existing_Cohort!M$4-1,MATCH(M$5, Mortality_Projection!$D$8:$BJ$8, 0)-1))</f>
        <v>9659.4145421366884</v>
      </c>
      <c r="N147" s="67">
        <f ca="1">M147*(1-OFFSET(Mortality_Projection!$D$9,N($A147="Female")*101+Existing_Cohort!$B147+Existing_Cohort!N$4-1,MATCH(N$5, Mortality_Projection!$D$8:$BJ$8, 0)-1))</f>
        <v>9643.6030227635456</v>
      </c>
      <c r="O147" s="67">
        <f ca="1">N147*(1-OFFSET(Mortality_Projection!$D$9,N($A147="Female")*101+Existing_Cohort!$B147+Existing_Cohort!O$4-1,MATCH(O$5, Mortality_Projection!$D$8:$BJ$8, 0)-1))</f>
        <v>9626.5048210141013</v>
      </c>
      <c r="P147" s="67">
        <f ca="1">O147*(1-OFFSET(Mortality_Projection!$D$9,N($A147="Female")*101+Existing_Cohort!$B147+Existing_Cohort!P$4-1,MATCH(P$5, Mortality_Projection!$D$8:$BJ$8, 0)-1))</f>
        <v>9608.0678085151067</v>
      </c>
      <c r="Q147" s="67">
        <f ca="1">P147*(1-OFFSET(Mortality_Projection!$D$9,N($A147="Female")*101+Existing_Cohort!$B147+Existing_Cohort!Q$4-1,MATCH(Q$5, Mortality_Projection!$D$8:$BJ$8, 0)-1))</f>
        <v>9588.2597410734488</v>
      </c>
      <c r="R147" s="67">
        <f ca="1">Q147*(1-OFFSET(Mortality_Projection!$D$9,N($A147="Female")*101+Existing_Cohort!$B147+Existing_Cohort!R$4-1,MATCH(R$5, Mortality_Projection!$D$8:$BJ$8, 0)-1))</f>
        <v>9567.0270194579261</v>
      </c>
      <c r="S147" s="67">
        <f ca="1">R147*(1-OFFSET(Mortality_Projection!$D$9,N($A147="Female")*101+Existing_Cohort!$B147+Existing_Cohort!S$4-1,MATCH(S$5, Mortality_Projection!$D$8:$BJ$8, 0)-1))</f>
        <v>9544.3437552908308</v>
      </c>
      <c r="T147" s="67">
        <f ca="1">S147*(1-OFFSET(Mortality_Projection!$D$9,N($A147="Female")*101+Existing_Cohort!$B147+Existing_Cohort!T$4-1,MATCH(T$5, Mortality_Projection!$D$8:$BJ$8, 0)-1))</f>
        <v>9520.1554916710102</v>
      </c>
      <c r="U147" s="67">
        <f ca="1">T147*(1-OFFSET(Mortality_Projection!$D$9,N($A147="Female")*101+Existing_Cohort!$B147+Existing_Cohort!U$4-1,MATCH(U$5, Mortality_Projection!$D$8:$BJ$8, 0)-1))</f>
        <v>9494.3191741667033</v>
      </c>
      <c r="V147" s="67">
        <f ca="1">U147*(1-OFFSET(Mortality_Projection!$D$9,N($A147="Female")*101+Existing_Cohort!$B147+Existing_Cohort!V$4-1,MATCH(V$5, Mortality_Projection!$D$8:$BJ$8, 0)-1))</f>
        <v>9466.593422978729</v>
      </c>
      <c r="W147" s="67">
        <f ca="1">V147*(1-OFFSET(Mortality_Projection!$D$9,N($A147="Female")*101+Existing_Cohort!$B147+Existing_Cohort!W$4-1,MATCH(W$5, Mortality_Projection!$D$8:$BJ$8, 0)-1))</f>
        <v>9436.6225016387034</v>
      </c>
      <c r="X147" s="67">
        <f ca="1">W147*(1-OFFSET(Mortality_Projection!$D$9,N($A147="Female")*101+Existing_Cohort!$B147+Existing_Cohort!X$4-1,MATCH(X$5, Mortality_Projection!$D$8:$BJ$8, 0)-1))</f>
        <v>9403.9517551626814</v>
      </c>
      <c r="Y147" s="67">
        <f ca="1">X147*(1-OFFSET(Mortality_Projection!$D$9,N($A147="Female")*101+Existing_Cohort!$B147+Existing_Cohort!Y$4-1,MATCH(Y$5, Mortality_Projection!$D$8:$BJ$8, 0)-1))</f>
        <v>9368.0573262119233</v>
      </c>
      <c r="Z147" s="67">
        <f ca="1">Y147*(1-OFFSET(Mortality_Projection!$D$9,N($A147="Female")*101+Existing_Cohort!$B147+Existing_Cohort!Z$4-1,MATCH(Z$5, Mortality_Projection!$D$8:$BJ$8, 0)-1))</f>
        <v>9328.3601492277485</v>
      </c>
      <c r="AA147" s="67">
        <f ca="1">Z147*(1-OFFSET(Mortality_Projection!$D$9,N($A147="Female")*101+Existing_Cohort!$B147+Existing_Cohort!AA$4-1,MATCH(AA$5, Mortality_Projection!$D$8:$BJ$8, 0)-1))</f>
        <v>9284.2327464313294</v>
      </c>
      <c r="AB147" s="67">
        <f ca="1">AA147*(1-OFFSET(Mortality_Projection!$D$9,N($A147="Female")*101+Existing_Cohort!$B147+Existing_Cohort!AB$4-1,MATCH(AB$5, Mortality_Projection!$D$8:$BJ$8, 0)-1))</f>
        <v>9235.0204740832378</v>
      </c>
      <c r="AC147" s="67">
        <f ca="1">AB147*(1-OFFSET(Mortality_Projection!$D$9,N($A147="Female")*101+Existing_Cohort!$B147+Existing_Cohort!AC$4-1,MATCH(AC$5, Mortality_Projection!$D$8:$BJ$8, 0)-1))</f>
        <v>9180.0211406675335</v>
      </c>
      <c r="AD147" s="67">
        <f ca="1">AC147*(1-OFFSET(Mortality_Projection!$D$9,N($A147="Female")*101+Existing_Cohort!$B147+Existing_Cohort!AD$4-1,MATCH(AD$5, Mortality_Projection!$D$8:$BJ$8, 0)-1))</f>
        <v>9118.4543749855966</v>
      </c>
      <c r="AE147" s="67">
        <f ca="1">AD147*(1-OFFSET(Mortality_Projection!$D$9,N($A147="Female")*101+Existing_Cohort!$B147+Existing_Cohort!AE$4-1,MATCH(AE$5, Mortality_Projection!$D$8:$BJ$8, 0)-1))</f>
        <v>9049.4622095642644</v>
      </c>
      <c r="AF147" s="67">
        <f ca="1">AE147*(1-OFFSET(Mortality_Projection!$D$9,N($A147="Female")*101+Existing_Cohort!$B147+Existing_Cohort!AF$4-1,MATCH(AF$5, Mortality_Projection!$D$8:$BJ$8, 0)-1))</f>
        <v>8972.1058742851255</v>
      </c>
      <c r="AG147" s="67">
        <f ca="1">AF147*(1-OFFSET(Mortality_Projection!$D$9,N($A147="Female")*101+Existing_Cohort!$B147+Existing_Cohort!AG$4-1,MATCH(AG$5, Mortality_Projection!$D$8:$BJ$8, 0)-1))</f>
        <v>8885.3916836569915</v>
      </c>
      <c r="AH147" s="67">
        <f ca="1">AG147*(1-OFFSET(Mortality_Projection!$D$9,N($A147="Female")*101+Existing_Cohort!$B147+Existing_Cohort!AH$4-1,MATCH(AH$5, Mortality_Projection!$D$8:$BJ$8, 0)-1))</f>
        <v>8788.2795479135784</v>
      </c>
      <c r="AI147" s="67">
        <f ca="1">AH147*(1-OFFSET(Mortality_Projection!$D$9,N($A147="Female")*101+Existing_Cohort!$B147+Existing_Cohort!AI$4-1,MATCH(AI$5, Mortality_Projection!$D$8:$BJ$8, 0)-1))</f>
        <v>8679.71327548298</v>
      </c>
      <c r="AJ147" s="67">
        <f ca="1">AI147*(1-OFFSET(Mortality_Projection!$D$9,N($A147="Female")*101+Existing_Cohort!$B147+Existing_Cohort!AJ$4-1,MATCH(AJ$5, Mortality_Projection!$D$8:$BJ$8, 0)-1))</f>
        <v>8558.6405025050626</v>
      </c>
      <c r="AK147" s="67">
        <f ca="1">AJ147*(1-OFFSET(Mortality_Projection!$D$9,N($A147="Female")*101+Existing_Cohort!$B147+Existing_Cohort!AK$4-1,MATCH(AK$5, Mortality_Projection!$D$8:$BJ$8, 0)-1))</f>
        <v>8424.0471769452961</v>
      </c>
      <c r="AL147" s="67">
        <f ca="1">AK147*(1-OFFSET(Mortality_Projection!$D$9,N($A147="Female")*101+Existing_Cohort!$B147+Existing_Cohort!AL$4-1,MATCH(AL$5, Mortality_Projection!$D$8:$BJ$8, 0)-1))</f>
        <v>8274.9707836748075</v>
      </c>
      <c r="AM147" s="67">
        <f ca="1">AL147*(1-OFFSET(Mortality_Projection!$D$9,N($A147="Female")*101+Existing_Cohort!$B147+Existing_Cohort!AM$4-1,MATCH(AM$5, Mortality_Projection!$D$8:$BJ$8, 0)-1))</f>
        <v>8110.5234869937276</v>
      </c>
      <c r="AN147" s="67">
        <f ca="1">AM147*(1-OFFSET(Mortality_Projection!$D$9,N($A147="Female")*101+Existing_Cohort!$B147+Existing_Cohort!AN$4-1,MATCH(AN$5, Mortality_Projection!$D$8:$BJ$8, 0)-1))</f>
        <v>7929.9029053883269</v>
      </c>
      <c r="AO147" s="67">
        <f ca="1">AN147*(1-OFFSET(Mortality_Projection!$D$9,N($A147="Female")*101+Existing_Cohort!$B147+Existing_Cohort!AO$4-1,MATCH(AO$5, Mortality_Projection!$D$8:$BJ$8, 0)-1))</f>
        <v>7732.404008059616</v>
      </c>
      <c r="AP147" s="67">
        <f ca="1">AO147*(1-OFFSET(Mortality_Projection!$D$9,N($A147="Female")*101+Existing_Cohort!$B147+Existing_Cohort!AP$4-1,MATCH(AP$5, Mortality_Projection!$D$8:$BJ$8, 0)-1))</f>
        <v>7517.4383135136522</v>
      </c>
      <c r="AQ147" s="67">
        <f ca="1">AP147*(1-OFFSET(Mortality_Projection!$D$9,N($A147="Female")*101+Existing_Cohort!$B147+Existing_Cohort!AQ$4-1,MATCH(AQ$5, Mortality_Projection!$D$8:$BJ$8, 0)-1))</f>
        <v>7284.5508798226365</v>
      </c>
      <c r="AR147" s="67">
        <f ca="1">AQ147*(1-OFFSET(Mortality_Projection!$D$9,N($A147="Female")*101+Existing_Cohort!$B147+Existing_Cohort!AR$4-1,MATCH(AR$5, Mortality_Projection!$D$8:$BJ$8, 0)-1))</f>
        <v>7033.4555930931419</v>
      </c>
      <c r="AS147" s="67">
        <f ca="1">AR147*(1-OFFSET(Mortality_Projection!$D$9,N($A147="Female")*101+Existing_Cohort!$B147+Existing_Cohort!AS$4-1,MATCH(AS$5, Mortality_Projection!$D$8:$BJ$8, 0)-1))</f>
        <v>6764.0812028453802</v>
      </c>
      <c r="AT147" s="67">
        <f ca="1">AS147*(1-OFFSET(Mortality_Projection!$D$9,N($A147="Female")*101+Existing_Cohort!$B147+Existing_Cohort!AT$4-1,MATCH(AT$5, Mortality_Projection!$D$8:$BJ$8, 0)-1))</f>
        <v>6476.6336101314864</v>
      </c>
      <c r="AU147" s="67">
        <f ca="1">AT147*(1-OFFSET(Mortality_Projection!$D$9,N($A147="Female")*101+Existing_Cohort!$B147+Existing_Cohort!AU$4-1,MATCH(AU$5, Mortality_Projection!$D$8:$BJ$8, 0)-1))</f>
        <v>6171.7067732839632</v>
      </c>
      <c r="AV147" s="67">
        <f ca="1">AU147*(1-OFFSET(Mortality_Projection!$D$9,N($A147="Female")*101+Existing_Cohort!$B147+Existing_Cohort!AV$4-1,MATCH(AV$5, Mortality_Projection!$D$8:$BJ$8, 0)-1))</f>
        <v>5850.4041764688536</v>
      </c>
      <c r="AW147" s="67">
        <f ca="1">AV147*(1-OFFSET(Mortality_Projection!$D$9,N($A147="Female")*101+Existing_Cohort!$B147+Existing_Cohort!AW$4-1,MATCH(AW$5, Mortality_Projection!$D$8:$BJ$8, 0)-1))</f>
        <v>5514.4752549423984</v>
      </c>
      <c r="AX147" s="67">
        <f ca="1">AW147*(1-OFFSET(Mortality_Projection!$D$9,N($A147="Female")*101+Existing_Cohort!$B147+Existing_Cohort!AX$4-1,MATCH(AX$5, Mortality_Projection!$D$8:$BJ$8, 0)-1))</f>
        <v>5166.4158454967046</v>
      </c>
      <c r="AY147" s="67">
        <f ca="1">AX147*(1-OFFSET(Mortality_Projection!$D$9,N($A147="Female")*101+Existing_Cohort!$B147+Existing_Cohort!AY$4-1,MATCH(AY$5, Mortality_Projection!$D$8:$BJ$8, 0)-1))</f>
        <v>4809.4788502540232</v>
      </c>
      <c r="AZ147" s="67">
        <f ca="1">AY147*(1-OFFSET(Mortality_Projection!$D$9,N($A147="Female")*101+Existing_Cohort!$B147+Existing_Cohort!AZ$4-1,MATCH(AZ$5, Mortality_Projection!$D$8:$BJ$8, 0)-1))</f>
        <v>4447.5501753463359</v>
      </c>
      <c r="BA147" s="179">
        <f ca="1">AZ147*(1-OFFSET(Mortality_Projection!$D$9,N($A147="Female")*101+Existing_Cohort!$B147+Existing_Cohort!BA$4-1,MATCH(BA$5, Mortality_Projection!$D$8:$BJ$8, 0)-1))</f>
        <v>4084.8865400226418</v>
      </c>
      <c r="BC147" s="67">
        <f t="shared" ca="1" si="27"/>
        <v>6.6771025783527875</v>
      </c>
    </row>
    <row r="148" spans="1:55" x14ac:dyDescent="0.35">
      <c r="A148" s="159" t="s">
        <v>32</v>
      </c>
      <c r="B148">
        <f t="shared" si="26"/>
        <v>41</v>
      </c>
      <c r="C148" s="67">
        <f ca="1">OFFSET(HIST_CHN_Population_Females!$L$17,MATCH(Input!$D$4,HIST_CHN_Population_Females!$K$18:$K$89,0), $B47)</f>
        <v>9366.2634999999991</v>
      </c>
      <c r="D148" s="67">
        <f ca="1">C148*(1-OFFSET(Mortality_Projection!$D$9,N($A148="Female")*101+Existing_Cohort!$B148+Existing_Cohort!D$4-1,MATCH(D$5, Mortality_Projection!$D$8:$BJ$8, 0)-1))</f>
        <v>9359.2084837800503</v>
      </c>
      <c r="E148" s="67">
        <f ca="1">D148*(1-OFFSET(Mortality_Projection!$D$9,N($A148="Female")*101+Existing_Cohort!$B148+Existing_Cohort!E$4-1,MATCH(E$5, Mortality_Projection!$D$8:$BJ$8, 0)-1))</f>
        <v>9351.5173836626673</v>
      </c>
      <c r="F148" s="67">
        <f ca="1">E148*(1-OFFSET(Mortality_Projection!$D$9,N($A148="Female")*101+Existing_Cohort!$B148+Existing_Cohort!F$4-1,MATCH(F$5, Mortality_Projection!$D$8:$BJ$8, 0)-1))</f>
        <v>9343.1261112445518</v>
      </c>
      <c r="G148" s="67">
        <f ca="1">F148*(1-OFFSET(Mortality_Projection!$D$9,N($A148="Female")*101+Existing_Cohort!$B148+Existing_Cohort!G$4-1,MATCH(G$5, Mortality_Projection!$D$8:$BJ$8, 0)-1))</f>
        <v>9333.9556322560056</v>
      </c>
      <c r="H148" s="67">
        <f ca="1">G148*(1-OFFSET(Mortality_Projection!$D$9,N($A148="Female")*101+Existing_Cohort!$B148+Existing_Cohort!H$4-1,MATCH(H$5, Mortality_Projection!$D$8:$BJ$8, 0)-1))</f>
        <v>9323.939280560804</v>
      </c>
      <c r="I148" s="67">
        <f ca="1">H148*(1-OFFSET(Mortality_Projection!$D$9,N($A148="Female")*101+Existing_Cohort!$B148+Existing_Cohort!I$4-1,MATCH(I$5, Mortality_Projection!$D$8:$BJ$8, 0)-1))</f>
        <v>9312.9874880134503</v>
      </c>
      <c r="J148" s="67">
        <f ca="1">I148*(1-OFFSET(Mortality_Projection!$D$9,N($A148="Female")*101+Existing_Cohort!$B148+Existing_Cohort!J$4-1,MATCH(J$5, Mortality_Projection!$D$8:$BJ$8, 0)-1))</f>
        <v>9301.032064363264</v>
      </c>
      <c r="K148" s="67">
        <f ca="1">J148*(1-OFFSET(Mortality_Projection!$D$9,N($A148="Female")*101+Existing_Cohort!$B148+Existing_Cohort!K$4-1,MATCH(K$5, Mortality_Projection!$D$8:$BJ$8, 0)-1))</f>
        <v>9287.9998444991925</v>
      </c>
      <c r="L148" s="67">
        <f ca="1">K148*(1-OFFSET(Mortality_Projection!$D$9,N($A148="Female")*101+Existing_Cohort!$B148+Existing_Cohort!L$4-1,MATCH(L$5, Mortality_Projection!$D$8:$BJ$8, 0)-1))</f>
        <v>9273.8382347947845</v>
      </c>
      <c r="M148" s="67">
        <f ca="1">L148*(1-OFFSET(Mortality_Projection!$D$9,N($A148="Female")*101+Existing_Cohort!$B148+Existing_Cohort!M$4-1,MATCH(M$5, Mortality_Projection!$D$8:$BJ$8, 0)-1))</f>
        <v>9258.4812610272038</v>
      </c>
      <c r="N148" s="67">
        <f ca="1">M148*(1-OFFSET(Mortality_Projection!$D$9,N($A148="Female")*101+Existing_Cohort!$B148+Existing_Cohort!N$4-1,MATCH(N$5, Mortality_Projection!$D$8:$BJ$8, 0)-1))</f>
        <v>9241.8749108720967</v>
      </c>
      <c r="O148" s="67">
        <f ca="1">N148*(1-OFFSET(Mortality_Projection!$D$9,N($A148="Female")*101+Existing_Cohort!$B148+Existing_Cohort!O$4-1,MATCH(O$5, Mortality_Projection!$D$8:$BJ$8, 0)-1))</f>
        <v>9223.9686325805142</v>
      </c>
      <c r="P148" s="67">
        <f ca="1">O148*(1-OFFSET(Mortality_Projection!$D$9,N($A148="Female")*101+Existing_Cohort!$B148+Existing_Cohort!P$4-1,MATCH(P$5, Mortality_Projection!$D$8:$BJ$8, 0)-1))</f>
        <v>9204.731196476936</v>
      </c>
      <c r="Q148" s="67">
        <f ca="1">P148*(1-OFFSET(Mortality_Projection!$D$9,N($A148="Female")*101+Existing_Cohort!$B148+Existing_Cohort!Q$4-1,MATCH(Q$5, Mortality_Projection!$D$8:$BJ$8, 0)-1))</f>
        <v>9184.1106432784909</v>
      </c>
      <c r="R148" s="67">
        <f ca="1">Q148*(1-OFFSET(Mortality_Projection!$D$9,N($A148="Female")*101+Existing_Cohort!$B148+Existing_Cohort!R$4-1,MATCH(R$5, Mortality_Projection!$D$8:$BJ$8, 0)-1))</f>
        <v>9162.0819374425027</v>
      </c>
      <c r="S148" s="67">
        <f ca="1">R148*(1-OFFSET(Mortality_Projection!$D$9,N($A148="Female")*101+Existing_Cohort!$B148+Existing_Cohort!S$4-1,MATCH(S$5, Mortality_Projection!$D$8:$BJ$8, 0)-1))</f>
        <v>9138.592310569953</v>
      </c>
      <c r="T148" s="67">
        <f ca="1">S148*(1-OFFSET(Mortality_Projection!$D$9,N($A148="Female")*101+Existing_Cohort!$B148+Existing_Cohort!T$4-1,MATCH(T$5, Mortality_Projection!$D$8:$BJ$8, 0)-1))</f>
        <v>9113.5029726631401</v>
      </c>
      <c r="U148" s="67">
        <f ca="1">T148*(1-OFFSET(Mortality_Projection!$D$9,N($A148="Female")*101+Existing_Cohort!$B148+Existing_Cohort!U$4-1,MATCH(U$5, Mortality_Projection!$D$8:$BJ$8, 0)-1))</f>
        <v>9086.579680751629</v>
      </c>
      <c r="V148" s="67">
        <f ca="1">U148*(1-OFFSET(Mortality_Projection!$D$9,N($A148="Female")*101+Existing_Cohort!$B148+Existing_Cohort!V$4-1,MATCH(V$5, Mortality_Projection!$D$8:$BJ$8, 0)-1))</f>
        <v>9057.4771917133712</v>
      </c>
      <c r="W148" s="67">
        <f ca="1">V148*(1-OFFSET(Mortality_Projection!$D$9,N($A148="Female")*101+Existing_Cohort!$B148+Existing_Cohort!W$4-1,MATCH(W$5, Mortality_Projection!$D$8:$BJ$8, 0)-1))</f>
        <v>9025.7542793900611</v>
      </c>
      <c r="X148" s="67">
        <f ca="1">W148*(1-OFFSET(Mortality_Projection!$D$9,N($A148="Female")*101+Existing_Cohort!$B148+Existing_Cohort!X$4-1,MATCH(X$5, Mortality_Projection!$D$8:$BJ$8, 0)-1))</f>
        <v>8990.9026178014574</v>
      </c>
      <c r="Y148" s="67">
        <f ca="1">X148*(1-OFFSET(Mortality_Projection!$D$9,N($A148="Female")*101+Existing_Cohort!$B148+Existing_Cohort!Y$4-1,MATCH(Y$5, Mortality_Projection!$D$8:$BJ$8, 0)-1))</f>
        <v>8952.3603997580922</v>
      </c>
      <c r="Z148" s="67">
        <f ca="1">Y148*(1-OFFSET(Mortality_Projection!$D$9,N($A148="Female")*101+Existing_Cohort!$B148+Existing_Cohort!Z$4-1,MATCH(Z$5, Mortality_Projection!$D$8:$BJ$8, 0)-1))</f>
        <v>8909.5189710261748</v>
      </c>
      <c r="AA148" s="67">
        <f ca="1">Z148*(1-OFFSET(Mortality_Projection!$D$9,N($A148="Female")*101+Existing_Cohort!$B148+Existing_Cohort!AA$4-1,MATCH(AA$5, Mortality_Projection!$D$8:$BJ$8, 0)-1))</f>
        <v>8861.7434994192427</v>
      </c>
      <c r="AB148" s="67">
        <f ca="1">AA148*(1-OFFSET(Mortality_Projection!$D$9,N($A148="Female")*101+Existing_Cohort!$B148+Existing_Cohort!AB$4-1,MATCH(AB$5, Mortality_Projection!$D$8:$BJ$8, 0)-1))</f>
        <v>8808.3532358250359</v>
      </c>
      <c r="AC148" s="67">
        <f ca="1">AB148*(1-OFFSET(Mortality_Projection!$D$9,N($A148="Female")*101+Existing_Cohort!$B148+Existing_Cohort!AC$4-1,MATCH(AC$5, Mortality_Projection!$D$8:$BJ$8, 0)-1))</f>
        <v>8748.5918435560907</v>
      </c>
      <c r="AD148" s="67">
        <f ca="1">AC148*(1-OFFSET(Mortality_Projection!$D$9,N($A148="Female")*101+Existing_Cohort!$B148+Existing_Cohort!AD$4-1,MATCH(AD$5, Mortality_Projection!$D$8:$BJ$8, 0)-1))</f>
        <v>8681.6280531325101</v>
      </c>
      <c r="AE148" s="67">
        <f ca="1">AD148*(1-OFFSET(Mortality_Projection!$D$9,N($A148="Female")*101+Existing_Cohort!$B148+Existing_Cohort!AE$4-1,MATCH(AE$5, Mortality_Projection!$D$8:$BJ$8, 0)-1))</f>
        <v>8606.5526594795301</v>
      </c>
      <c r="AF148" s="67">
        <f ca="1">AE148*(1-OFFSET(Mortality_Projection!$D$9,N($A148="Female")*101+Existing_Cohort!$B148+Existing_Cohort!AF$4-1,MATCH(AF$5, Mortality_Projection!$D$8:$BJ$8, 0)-1))</f>
        <v>8522.4037791413684</v>
      </c>
      <c r="AG148" s="67">
        <f ca="1">AF148*(1-OFFSET(Mortality_Projection!$D$9,N($A148="Female")*101+Existing_Cohort!$B148+Existing_Cohort!AG$4-1,MATCH(AG$5, Mortality_Projection!$D$8:$BJ$8, 0)-1))</f>
        <v>8428.1752609937084</v>
      </c>
      <c r="AH148" s="67">
        <f ca="1">AG148*(1-OFFSET(Mortality_Projection!$D$9,N($A148="Female")*101+Existing_Cohort!$B148+Existing_Cohort!AH$4-1,MATCH(AH$5, Mortality_Projection!$D$8:$BJ$8, 0)-1))</f>
        <v>8322.8462641033984</v>
      </c>
      <c r="AI148" s="67">
        <f ca="1">AH148*(1-OFFSET(Mortality_Projection!$D$9,N($A148="Female")*101+Existing_Cohort!$B148+Existing_Cohort!AI$4-1,MATCH(AI$5, Mortality_Projection!$D$8:$BJ$8, 0)-1))</f>
        <v>8205.4007835300472</v>
      </c>
      <c r="AJ148" s="67">
        <f ca="1">AI148*(1-OFFSET(Mortality_Projection!$D$9,N($A148="Female")*101+Existing_Cohort!$B148+Existing_Cohort!AJ$4-1,MATCH(AJ$5, Mortality_Projection!$D$8:$BJ$8, 0)-1))</f>
        <v>8074.8613078053304</v>
      </c>
      <c r="AK148" s="67">
        <f ca="1">AJ148*(1-OFFSET(Mortality_Projection!$D$9,N($A148="Female")*101+Existing_Cohort!$B148+Existing_Cohort!AK$4-1,MATCH(AK$5, Mortality_Projection!$D$8:$BJ$8, 0)-1))</f>
        <v>7930.3018586506923</v>
      </c>
      <c r="AL148" s="67">
        <f ca="1">AK148*(1-OFFSET(Mortality_Projection!$D$9,N($A148="Female")*101+Existing_Cohort!$B148+Existing_Cohort!AL$4-1,MATCH(AL$5, Mortality_Projection!$D$8:$BJ$8, 0)-1))</f>
        <v>7770.8706588320038</v>
      </c>
      <c r="AM148" s="67">
        <f ca="1">AL148*(1-OFFSET(Mortality_Projection!$D$9,N($A148="Female")*101+Existing_Cohort!$B148+Existing_Cohort!AM$4-1,MATCH(AM$5, Mortality_Projection!$D$8:$BJ$8, 0)-1))</f>
        <v>7595.8008099312028</v>
      </c>
      <c r="AN148" s="67">
        <f ca="1">AM148*(1-OFFSET(Mortality_Projection!$D$9,N($A148="Female")*101+Existing_Cohort!$B148+Existing_Cohort!AN$4-1,MATCH(AN$5, Mortality_Projection!$D$8:$BJ$8, 0)-1))</f>
        <v>7404.4220663033766</v>
      </c>
      <c r="AO148" s="67">
        <f ca="1">AN148*(1-OFFSET(Mortality_Projection!$D$9,N($A148="Female")*101+Existing_Cohort!$B148+Existing_Cohort!AO$4-1,MATCH(AO$5, Mortality_Projection!$D$8:$BJ$8, 0)-1))</f>
        <v>7196.1796886723587</v>
      </c>
      <c r="AP148" s="67">
        <f ca="1">AO148*(1-OFFSET(Mortality_Projection!$D$9,N($A148="Female")*101+Existing_Cohort!$B148+Existing_Cohort!AP$4-1,MATCH(AP$5, Mortality_Projection!$D$8:$BJ$8, 0)-1))</f>
        <v>6970.6511490905441</v>
      </c>
      <c r="AQ148" s="67">
        <f ca="1">AP148*(1-OFFSET(Mortality_Projection!$D$9,N($A148="Female")*101+Existing_Cohort!$B148+Existing_Cohort!AQ$4-1,MATCH(AQ$5, Mortality_Projection!$D$8:$BJ$8, 0)-1))</f>
        <v>6727.5805369191266</v>
      </c>
      <c r="AR148" s="67">
        <f ca="1">AQ148*(1-OFFSET(Mortality_Projection!$D$9,N($A148="Female")*101+Existing_Cohort!$B148+Existing_Cohort!AR$4-1,MATCH(AR$5, Mortality_Projection!$D$8:$BJ$8, 0)-1))</f>
        <v>6466.9233004679581</v>
      </c>
      <c r="AS148" s="67">
        <f ca="1">AR148*(1-OFFSET(Mortality_Projection!$D$9,N($A148="Female")*101+Existing_Cohort!$B148+Existing_Cohort!AS$4-1,MATCH(AS$5, Mortality_Projection!$D$8:$BJ$8, 0)-1))</f>
        <v>6188.9065904347344</v>
      </c>
      <c r="AT148" s="67">
        <f ca="1">AS148*(1-OFFSET(Mortality_Projection!$D$9,N($A148="Female")*101+Existing_Cohort!$B148+Existing_Cohort!AT$4-1,MATCH(AT$5, Mortality_Projection!$D$8:$BJ$8, 0)-1))</f>
        <v>5894.1363921054854</v>
      </c>
      <c r="AU148" s="67">
        <f ca="1">AT148*(1-OFFSET(Mortality_Projection!$D$9,N($A148="Female")*101+Existing_Cohort!$B148+Existing_Cohort!AU$4-1,MATCH(AU$5, Mortality_Projection!$D$8:$BJ$8, 0)-1))</f>
        <v>5583.7144159174959</v>
      </c>
      <c r="AV148" s="67">
        <f ca="1">AU148*(1-OFFSET(Mortality_Projection!$D$9,N($A148="Female")*101+Existing_Cohort!$B148+Existing_Cohort!AV$4-1,MATCH(AV$5, Mortality_Projection!$D$8:$BJ$8, 0)-1))</f>
        <v>5259.3687870750482</v>
      </c>
      <c r="AW148" s="67">
        <f ca="1">AV148*(1-OFFSET(Mortality_Projection!$D$9,N($A148="Female")*101+Existing_Cohort!$B148+Existing_Cohort!AW$4-1,MATCH(AW$5, Mortality_Projection!$D$8:$BJ$8, 0)-1))</f>
        <v>4923.5491115270579</v>
      </c>
      <c r="AX148" s="67">
        <f ca="1">AW148*(1-OFFSET(Mortality_Projection!$D$9,N($A148="Female")*101+Existing_Cohort!$B148+Existing_Cohort!AX$4-1,MATCH(AX$5, Mortality_Projection!$D$8:$BJ$8, 0)-1))</f>
        <v>4579.4339527656412</v>
      </c>
      <c r="AY148" s="67">
        <f ca="1">AX148*(1-OFFSET(Mortality_Projection!$D$9,N($A148="Female")*101+Existing_Cohort!$B148+Existing_Cohort!AY$4-1,MATCH(AY$5, Mortality_Projection!$D$8:$BJ$8, 0)-1))</f>
        <v>4230.8076905747466</v>
      </c>
      <c r="AZ148" s="67">
        <f ca="1">AY148*(1-OFFSET(Mortality_Projection!$D$9,N($A148="Female")*101+Existing_Cohort!$B148+Existing_Cohort!AZ$4-1,MATCH(AZ$5, Mortality_Projection!$D$8:$BJ$8, 0)-1))</f>
        <v>3881.8042038946255</v>
      </c>
      <c r="BA148" s="179">
        <f ca="1">AZ148*(1-OFFSET(Mortality_Projection!$D$9,N($A148="Female")*101+Existing_Cohort!$B148+Existing_Cohort!BA$4-1,MATCH(BA$5, Mortality_Projection!$D$8:$BJ$8, 0)-1))</f>
        <v>3536.5859017252692</v>
      </c>
      <c r="BC148" s="67">
        <f t="shared" ca="1" si="27"/>
        <v>7.0550162199488113</v>
      </c>
    </row>
    <row r="149" spans="1:55" x14ac:dyDescent="0.35">
      <c r="A149" s="159" t="s">
        <v>32</v>
      </c>
      <c r="B149">
        <f t="shared" si="26"/>
        <v>42</v>
      </c>
      <c r="C149" s="67">
        <f ca="1">OFFSET(HIST_CHN_Population_Females!$L$17,MATCH(Input!$D$4,HIST_CHN_Population_Females!$K$18:$K$89,0), $B48)</f>
        <v>8932.8070000000007</v>
      </c>
      <c r="D149" s="67">
        <f ca="1">C149*(1-OFFSET(Mortality_Projection!$D$9,N($A149="Female")*101+Existing_Cohort!$B149+Existing_Cohort!D$4-1,MATCH(D$5, Mortality_Projection!$D$8:$BJ$8, 0)-1))</f>
        <v>8925.3809029559015</v>
      </c>
      <c r="E149" s="67">
        <f ca="1">D149*(1-OFFSET(Mortality_Projection!$D$9,N($A149="Female")*101+Existing_Cohort!$B149+Existing_Cohort!E$4-1,MATCH(E$5, Mortality_Projection!$D$8:$BJ$8, 0)-1))</f>
        <v>8917.27883613628</v>
      </c>
      <c r="F149" s="67">
        <f ca="1">E149*(1-OFFSET(Mortality_Projection!$D$9,N($A149="Female")*101+Existing_Cohort!$B149+Existing_Cohort!F$4-1,MATCH(F$5, Mortality_Projection!$D$8:$BJ$8, 0)-1))</f>
        <v>8908.424510653309</v>
      </c>
      <c r="G149" s="67">
        <f ca="1">F149*(1-OFFSET(Mortality_Projection!$D$9,N($A149="Female")*101+Existing_Cohort!$B149+Existing_Cohort!G$4-1,MATCH(G$5, Mortality_Projection!$D$8:$BJ$8, 0)-1))</f>
        <v>8898.7535845801067</v>
      </c>
      <c r="H149" s="67">
        <f ca="1">G149*(1-OFFSET(Mortality_Projection!$D$9,N($A149="Female")*101+Existing_Cohort!$B149+Existing_Cohort!H$4-1,MATCH(H$5, Mortality_Projection!$D$8:$BJ$8, 0)-1))</f>
        <v>8888.1796095807586</v>
      </c>
      <c r="I149" s="67">
        <f ca="1">H149*(1-OFFSET(Mortality_Projection!$D$9,N($A149="Female")*101+Existing_Cohort!$B149+Existing_Cohort!I$4-1,MATCH(I$5, Mortality_Projection!$D$8:$BJ$8, 0)-1))</f>
        <v>8876.6367849027938</v>
      </c>
      <c r="J149" s="67">
        <f ca="1">I149*(1-OFFSET(Mortality_Projection!$D$9,N($A149="Female")*101+Existing_Cohort!$B149+Existing_Cohort!J$4-1,MATCH(J$5, Mortality_Projection!$D$8:$BJ$8, 0)-1))</f>
        <v>8864.0545139637034</v>
      </c>
      <c r="K149" s="67">
        <f ca="1">J149*(1-OFFSET(Mortality_Projection!$D$9,N($A149="Female")*101+Existing_Cohort!$B149+Existing_Cohort!K$4-1,MATCH(K$5, Mortality_Projection!$D$8:$BJ$8, 0)-1))</f>
        <v>8850.382069555968</v>
      </c>
      <c r="L149" s="67">
        <f ca="1">K149*(1-OFFSET(Mortality_Projection!$D$9,N($A149="Female")*101+Existing_Cohort!$B149+Existing_Cohort!L$4-1,MATCH(L$5, Mortality_Projection!$D$8:$BJ$8, 0)-1))</f>
        <v>8835.5558143249109</v>
      </c>
      <c r="M149" s="67">
        <f ca="1">L149*(1-OFFSET(Mortality_Projection!$D$9,N($A149="Female")*101+Existing_Cohort!$B149+Existing_Cohort!M$4-1,MATCH(M$5, Mortality_Projection!$D$8:$BJ$8, 0)-1))</f>
        <v>8819.5236690274069</v>
      </c>
      <c r="N149" s="67">
        <f ca="1">M149*(1-OFFSET(Mortality_Projection!$D$9,N($A149="Female")*101+Existing_Cohort!$B149+Existing_Cohort!N$4-1,MATCH(N$5, Mortality_Projection!$D$8:$BJ$8, 0)-1))</f>
        <v>8802.2369051384212</v>
      </c>
      <c r="O149" s="67">
        <f ca="1">N149*(1-OFFSET(Mortality_Projection!$D$9,N($A149="Female")*101+Existing_Cohort!$B149+Existing_Cohort!O$4-1,MATCH(O$5, Mortality_Projection!$D$8:$BJ$8, 0)-1))</f>
        <v>8783.6654577486042</v>
      </c>
      <c r="P149" s="67">
        <f ca="1">O149*(1-OFFSET(Mortality_Projection!$D$9,N($A149="Female")*101+Existing_Cohort!$B149+Existing_Cohort!P$4-1,MATCH(P$5, Mortality_Projection!$D$8:$BJ$8, 0)-1))</f>
        <v>8763.7592599755608</v>
      </c>
      <c r="Q149" s="67">
        <f ca="1">P149*(1-OFFSET(Mortality_Projection!$D$9,N($A149="Female")*101+Existing_Cohort!$B149+Existing_Cohort!Q$4-1,MATCH(Q$5, Mortality_Projection!$D$8:$BJ$8, 0)-1))</f>
        <v>8742.4942475039279</v>
      </c>
      <c r="R149" s="67">
        <f ca="1">Q149*(1-OFFSET(Mortality_Projection!$D$9,N($A149="Female")*101+Existing_Cohort!$B149+Existing_Cohort!R$4-1,MATCH(R$5, Mortality_Projection!$D$8:$BJ$8, 0)-1))</f>
        <v>8719.8195956135878</v>
      </c>
      <c r="S149" s="67">
        <f ca="1">R149*(1-OFFSET(Mortality_Projection!$D$9,N($A149="Female")*101+Existing_Cohort!$B149+Existing_Cohort!S$4-1,MATCH(S$5, Mortality_Projection!$D$8:$BJ$8, 0)-1))</f>
        <v>8695.6014590472223</v>
      </c>
      <c r="T149" s="67">
        <f ca="1">S149*(1-OFFSET(Mortality_Projection!$D$9,N($A149="Female")*101+Existing_Cohort!$B149+Existing_Cohort!T$4-1,MATCH(T$5, Mortality_Projection!$D$8:$BJ$8, 0)-1))</f>
        <v>8669.6138829819793</v>
      </c>
      <c r="U149" s="67">
        <f ca="1">T149*(1-OFFSET(Mortality_Projection!$D$9,N($A149="Female")*101+Existing_Cohort!$B149+Existing_Cohort!U$4-1,MATCH(U$5, Mortality_Projection!$D$8:$BJ$8, 0)-1))</f>
        <v>8641.5238158449683</v>
      </c>
      <c r="V149" s="67">
        <f ca="1">U149*(1-OFFSET(Mortality_Projection!$D$9,N($A149="Female")*101+Existing_Cohort!$B149+Existing_Cohort!V$4-1,MATCH(V$5, Mortality_Projection!$D$8:$BJ$8, 0)-1))</f>
        <v>8610.905629677578</v>
      </c>
      <c r="W149" s="67">
        <f ca="1">V149*(1-OFFSET(Mortality_Projection!$D$9,N($A149="Female")*101+Existing_Cohort!$B149+Existing_Cohort!W$4-1,MATCH(W$5, Mortality_Projection!$D$8:$BJ$8, 0)-1))</f>
        <v>8577.2690259814917</v>
      </c>
      <c r="X149" s="67">
        <f ca="1">W149*(1-OFFSET(Mortality_Projection!$D$9,N($A149="Female")*101+Existing_Cohort!$B149+Existing_Cohort!X$4-1,MATCH(X$5, Mortality_Projection!$D$8:$BJ$8, 0)-1))</f>
        <v>8540.0722098018341</v>
      </c>
      <c r="Y149" s="67">
        <f ca="1">X149*(1-OFFSET(Mortality_Projection!$D$9,N($A149="Female")*101+Existing_Cohort!$B149+Existing_Cohort!Y$4-1,MATCH(Y$5, Mortality_Projection!$D$8:$BJ$8, 0)-1))</f>
        <v>8498.7283273192643</v>
      </c>
      <c r="Z149" s="67">
        <f ca="1">Y149*(1-OFFSET(Mortality_Projection!$D$9,N($A149="Female")*101+Existing_Cohort!$B149+Existing_Cohort!Z$4-1,MATCH(Z$5, Mortality_Projection!$D$8:$BJ$8, 0)-1))</f>
        <v>8452.625453395789</v>
      </c>
      <c r="AA149" s="67">
        <f ca="1">Z149*(1-OFFSET(Mortality_Projection!$D$9,N($A149="Female")*101+Existing_Cohort!$B149+Existing_Cohort!AA$4-1,MATCH(AA$5, Mortality_Projection!$D$8:$BJ$8, 0)-1))</f>
        <v>8401.1075902265566</v>
      </c>
      <c r="AB149" s="67">
        <f ca="1">AA149*(1-OFFSET(Mortality_Projection!$D$9,N($A149="Female")*101+Existing_Cohort!$B149+Existing_Cohort!AB$4-1,MATCH(AB$5, Mortality_Projection!$D$8:$BJ$8, 0)-1))</f>
        <v>8343.4461006805068</v>
      </c>
      <c r="AC149" s="67">
        <f ca="1">AB149*(1-OFFSET(Mortality_Projection!$D$9,N($A149="Female")*101+Existing_Cohort!$B149+Existing_Cohort!AC$4-1,MATCH(AC$5, Mortality_Projection!$D$8:$BJ$8, 0)-1))</f>
        <v>8278.8404263072989</v>
      </c>
      <c r="AD149" s="67">
        <f ca="1">AC149*(1-OFFSET(Mortality_Projection!$D$9,N($A149="Female")*101+Existing_Cohort!$B149+Existing_Cohort!AD$4-1,MATCH(AD$5, Mortality_Projection!$D$8:$BJ$8, 0)-1))</f>
        <v>8206.4152967617974</v>
      </c>
      <c r="AE149" s="67">
        <f ca="1">AD149*(1-OFFSET(Mortality_Projection!$D$9,N($A149="Female")*101+Existing_Cohort!$B149+Existing_Cohort!AE$4-1,MATCH(AE$5, Mortality_Projection!$D$8:$BJ$8, 0)-1))</f>
        <v>8125.2452251720551</v>
      </c>
      <c r="AF149" s="67">
        <f ca="1">AE149*(1-OFFSET(Mortality_Projection!$D$9,N($A149="Female")*101+Existing_Cohort!$B149+Existing_Cohort!AF$4-1,MATCH(AF$5, Mortality_Projection!$D$8:$BJ$8, 0)-1))</f>
        <v>8034.36276845667</v>
      </c>
      <c r="AG149" s="67">
        <f ca="1">AF149*(1-OFFSET(Mortality_Projection!$D$9,N($A149="Female")*101+Existing_Cohort!$B149+Existing_Cohort!AG$4-1,MATCH(AG$5, Mortality_Projection!$D$8:$BJ$8, 0)-1))</f>
        <v>7932.7872252257212</v>
      </c>
      <c r="AH149" s="67">
        <f ca="1">AG149*(1-OFFSET(Mortality_Projection!$D$9,N($A149="Female")*101+Existing_Cohort!$B149+Existing_Cohort!AH$4-1,MATCH(AH$5, Mortality_Projection!$D$8:$BJ$8, 0)-1))</f>
        <v>7819.5436508603007</v>
      </c>
      <c r="AI149" s="67">
        <f ca="1">AH149*(1-OFFSET(Mortality_Projection!$D$9,N($A149="Female")*101+Existing_Cohort!$B149+Existing_Cohort!AI$4-1,MATCH(AI$5, Mortality_Projection!$D$8:$BJ$8, 0)-1))</f>
        <v>7693.6955111150764</v>
      </c>
      <c r="AJ149" s="67">
        <f ca="1">AI149*(1-OFFSET(Mortality_Projection!$D$9,N($A149="Female")*101+Existing_Cohort!$B149+Existing_Cohort!AJ$4-1,MATCH(AJ$5, Mortality_Projection!$D$8:$BJ$8, 0)-1))</f>
        <v>7554.3574593824605</v>
      </c>
      <c r="AK149" s="67">
        <f ca="1">AJ149*(1-OFFSET(Mortality_Projection!$D$9,N($A149="Female")*101+Existing_Cohort!$B149+Existing_Cohort!AK$4-1,MATCH(AK$5, Mortality_Projection!$D$8:$BJ$8, 0)-1))</f>
        <v>7400.7174046328973</v>
      </c>
      <c r="AL149" s="67">
        <f ca="1">AK149*(1-OFFSET(Mortality_Projection!$D$9,N($A149="Female")*101+Existing_Cohort!$B149+Existing_Cohort!AL$4-1,MATCH(AL$5, Mortality_Projection!$D$8:$BJ$8, 0)-1))</f>
        <v>7232.0470244427579</v>
      </c>
      <c r="AM149" s="67">
        <f ca="1">AL149*(1-OFFSET(Mortality_Projection!$D$9,N($A149="Female")*101+Existing_Cohort!$B149+Existing_Cohort!AM$4-1,MATCH(AM$5, Mortality_Projection!$D$8:$BJ$8, 0)-1))</f>
        <v>7047.7133418342573</v>
      </c>
      <c r="AN149" s="67">
        <f ca="1">AM149*(1-OFFSET(Mortality_Projection!$D$9,N($A149="Female")*101+Existing_Cohort!$B149+Existing_Cohort!AN$4-1,MATCH(AN$5, Mortality_Projection!$D$8:$BJ$8, 0)-1))</f>
        <v>6847.197123682543</v>
      </c>
      <c r="AO149" s="67">
        <f ca="1">AN149*(1-OFFSET(Mortality_Projection!$D$9,N($A149="Female")*101+Existing_Cohort!$B149+Existing_Cohort!AO$4-1,MATCH(AO$5, Mortality_Projection!$D$8:$BJ$8, 0)-1))</f>
        <v>6630.1091995636771</v>
      </c>
      <c r="AP149" s="67">
        <f ca="1">AO149*(1-OFFSET(Mortality_Projection!$D$9,N($A149="Female")*101+Existing_Cohort!$B149+Existing_Cohort!AP$4-1,MATCH(AP$5, Mortality_Projection!$D$8:$BJ$8, 0)-1))</f>
        <v>6396.2237988007646</v>
      </c>
      <c r="AQ149" s="67">
        <f ca="1">AP149*(1-OFFSET(Mortality_Projection!$D$9,N($A149="Female")*101+Existing_Cohort!$B149+Existing_Cohort!AQ$4-1,MATCH(AQ$5, Mortality_Projection!$D$8:$BJ$8, 0)-1))</f>
        <v>6145.5217643427395</v>
      </c>
      <c r="AR149" s="67">
        <f ca="1">AQ149*(1-OFFSET(Mortality_Projection!$D$9,N($A149="Female")*101+Existing_Cohort!$B149+Existing_Cohort!AR$4-1,MATCH(AR$5, Mortality_Projection!$D$8:$BJ$8, 0)-1))</f>
        <v>5878.2486482742643</v>
      </c>
      <c r="AS149" s="67">
        <f ca="1">AR149*(1-OFFSET(Mortality_Projection!$D$9,N($A149="Female")*101+Existing_Cohort!$B149+Existing_Cohort!AS$4-1,MATCH(AS$5, Mortality_Projection!$D$8:$BJ$8, 0)-1))</f>
        <v>5595.0175576044285</v>
      </c>
      <c r="AT149" s="67">
        <f ca="1">AS149*(1-OFFSET(Mortality_Projection!$D$9,N($A149="Female")*101+Existing_Cohort!$B149+Existing_Cohort!AT$4-1,MATCH(AT$5, Mortality_Projection!$D$8:$BJ$8, 0)-1))</f>
        <v>5296.9209332621003</v>
      </c>
      <c r="AU149" s="67">
        <f ca="1">AT149*(1-OFFSET(Mortality_Projection!$D$9,N($A149="Female")*101+Existing_Cohort!$B149+Existing_Cohort!AU$4-1,MATCH(AU$5, Mortality_Projection!$D$8:$BJ$8, 0)-1))</f>
        <v>4985.654945068678</v>
      </c>
      <c r="AV149" s="67">
        <f ca="1">AU149*(1-OFFSET(Mortality_Projection!$D$9,N($A149="Female")*101+Existing_Cohort!$B149+Existing_Cohort!AV$4-1,MATCH(AV$5, Mortality_Projection!$D$8:$BJ$8, 0)-1))</f>
        <v>4663.6088353395071</v>
      </c>
      <c r="AW149" s="67">
        <f ca="1">AV149*(1-OFFSET(Mortality_Projection!$D$9,N($A149="Female")*101+Existing_Cohort!$B149+Existing_Cohort!AW$4-1,MATCH(AW$5, Mortality_Projection!$D$8:$BJ$8, 0)-1))</f>
        <v>4333.8693370511373</v>
      </c>
      <c r="AX149" s="67">
        <f ca="1">AW149*(1-OFFSET(Mortality_Projection!$D$9,N($A149="Female")*101+Existing_Cohort!$B149+Existing_Cohort!AX$4-1,MATCH(AX$5, Mortality_Projection!$D$8:$BJ$8, 0)-1))</f>
        <v>4000.099228674746</v>
      </c>
      <c r="AY149" s="67">
        <f ca="1">AX149*(1-OFFSET(Mortality_Projection!$D$9,N($A149="Female")*101+Existing_Cohort!$B149+Existing_Cohort!AY$4-1,MATCH(AY$5, Mortality_Projection!$D$8:$BJ$8, 0)-1))</f>
        <v>3666.2882840159764</v>
      </c>
      <c r="AZ149" s="67">
        <f ca="1">AY149*(1-OFFSET(Mortality_Projection!$D$9,N($A149="Female")*101+Existing_Cohort!$B149+Existing_Cohort!AZ$4-1,MATCH(AZ$5, Mortality_Projection!$D$8:$BJ$8, 0)-1))</f>
        <v>3336.4431180924839</v>
      </c>
      <c r="BA149" s="179">
        <f ca="1">AZ149*(1-OFFSET(Mortality_Projection!$D$9,N($A149="Female")*101+Existing_Cohort!$B149+Existing_Cohort!BA$4-1,MATCH(BA$5, Mortality_Projection!$D$8:$BJ$8, 0)-1))</f>
        <v>3014.2769496778023</v>
      </c>
      <c r="BC149" s="67">
        <f t="shared" ca="1" si="27"/>
        <v>7.4260970440991514</v>
      </c>
    </row>
    <row r="150" spans="1:55" x14ac:dyDescent="0.35">
      <c r="A150" s="159" t="s">
        <v>32</v>
      </c>
      <c r="B150">
        <f t="shared" si="26"/>
        <v>43</v>
      </c>
      <c r="C150" s="67">
        <f ca="1">OFFSET(HIST_CHN_Population_Females!$L$17,MATCH(Input!$D$4,HIST_CHN_Population_Females!$K$18:$K$89,0), $B49)</f>
        <v>8659.6934999999994</v>
      </c>
      <c r="D150" s="67">
        <f ca="1">C150*(1-OFFSET(Mortality_Projection!$D$9,N($A150="Female")*101+Existing_Cohort!$B150+Existing_Cohort!D$4-1,MATCH(D$5, Mortality_Projection!$D$8:$BJ$8, 0)-1))</f>
        <v>8651.7411605740072</v>
      </c>
      <c r="E150" s="67">
        <f ca="1">D150*(1-OFFSET(Mortality_Projection!$D$9,N($A150="Female")*101+Existing_Cohort!$B150+Existing_Cohort!E$4-1,MATCH(E$5, Mortality_Projection!$D$8:$BJ$8, 0)-1))</f>
        <v>8643.050556198772</v>
      </c>
      <c r="F150" s="67">
        <f ca="1">E150*(1-OFFSET(Mortality_Projection!$D$9,N($A150="Female")*101+Existing_Cohort!$B150+Existing_Cohort!F$4-1,MATCH(F$5, Mortality_Projection!$D$8:$BJ$8, 0)-1))</f>
        <v>8633.558560363721</v>
      </c>
      <c r="G150" s="67">
        <f ca="1">F150*(1-OFFSET(Mortality_Projection!$D$9,N($A150="Female")*101+Existing_Cohort!$B150+Existing_Cohort!G$4-1,MATCH(G$5, Mortality_Projection!$D$8:$BJ$8, 0)-1))</f>
        <v>8623.1803549146389</v>
      </c>
      <c r="H150" s="67">
        <f ca="1">G150*(1-OFFSET(Mortality_Projection!$D$9,N($A150="Female")*101+Existing_Cohort!$B150+Existing_Cohort!H$4-1,MATCH(H$5, Mortality_Projection!$D$8:$BJ$8, 0)-1))</f>
        <v>8611.8513941414622</v>
      </c>
      <c r="I150" s="67">
        <f ca="1">H150*(1-OFFSET(Mortality_Projection!$D$9,N($A150="Female")*101+Existing_Cohort!$B150+Existing_Cohort!I$4-1,MATCH(I$5, Mortality_Projection!$D$8:$BJ$8, 0)-1))</f>
        <v>8599.5024326471666</v>
      </c>
      <c r="J150" s="67">
        <f ca="1">I150*(1-OFFSET(Mortality_Projection!$D$9,N($A150="Female")*101+Existing_Cohort!$B150+Existing_Cohort!J$4-1,MATCH(J$5, Mortality_Projection!$D$8:$BJ$8, 0)-1))</f>
        <v>8586.0837340562375</v>
      </c>
      <c r="K150" s="67">
        <f ca="1">J150*(1-OFFSET(Mortality_Projection!$D$9,N($A150="Female")*101+Existing_Cohort!$B150+Existing_Cohort!K$4-1,MATCH(K$5, Mortality_Projection!$D$8:$BJ$8, 0)-1))</f>
        <v>8571.5328996436619</v>
      </c>
      <c r="L150" s="67">
        <f ca="1">K150*(1-OFFSET(Mortality_Projection!$D$9,N($A150="Female")*101+Existing_Cohort!$B150+Existing_Cohort!L$4-1,MATCH(L$5, Mortality_Projection!$D$8:$BJ$8, 0)-1))</f>
        <v>8555.7988836152363</v>
      </c>
      <c r="M150" s="67">
        <f ca="1">L150*(1-OFFSET(Mortality_Projection!$D$9,N($A150="Female")*101+Existing_Cohort!$B150+Existing_Cohort!M$4-1,MATCH(M$5, Mortality_Projection!$D$8:$BJ$8, 0)-1))</f>
        <v>8538.8339383110269</v>
      </c>
      <c r="N150" s="67">
        <f ca="1">M150*(1-OFFSET(Mortality_Projection!$D$9,N($A150="Female")*101+Existing_Cohort!$B150+Existing_Cohort!N$4-1,MATCH(N$5, Mortality_Projection!$D$8:$BJ$8, 0)-1))</f>
        <v>8520.6086421975197</v>
      </c>
      <c r="O150" s="67">
        <f ca="1">N150*(1-OFFSET(Mortality_Projection!$D$9,N($A150="Female")*101+Existing_Cohort!$B150+Existing_Cohort!O$4-1,MATCH(O$5, Mortality_Projection!$D$8:$BJ$8, 0)-1))</f>
        <v>8501.0739544908356</v>
      </c>
      <c r="P150" s="67">
        <f ca="1">O150*(1-OFFSET(Mortality_Projection!$D$9,N($A150="Female")*101+Existing_Cohort!$B150+Existing_Cohort!P$4-1,MATCH(P$5, Mortality_Projection!$D$8:$BJ$8, 0)-1))</f>
        <v>8480.2063631376914</v>
      </c>
      <c r="Q150" s="67">
        <f ca="1">P150*(1-OFFSET(Mortality_Projection!$D$9,N($A150="Female")*101+Existing_Cohort!$B150+Existing_Cohort!Q$4-1,MATCH(Q$5, Mortality_Projection!$D$8:$BJ$8, 0)-1))</f>
        <v>8457.9561067199174</v>
      </c>
      <c r="R150" s="67">
        <f ca="1">Q150*(1-OFFSET(Mortality_Projection!$D$9,N($A150="Female")*101+Existing_Cohort!$B150+Existing_Cohort!R$4-1,MATCH(R$5, Mortality_Projection!$D$8:$BJ$8, 0)-1))</f>
        <v>8434.1919735559095</v>
      </c>
      <c r="S150" s="67">
        <f ca="1">R150*(1-OFFSET(Mortality_Projection!$D$9,N($A150="Female")*101+Existing_Cohort!$B150+Existing_Cohort!S$4-1,MATCH(S$5, Mortality_Projection!$D$8:$BJ$8, 0)-1))</f>
        <v>8408.6923977980023</v>
      </c>
      <c r="T150" s="67">
        <f ca="1">S150*(1-OFFSET(Mortality_Projection!$D$9,N($A150="Female")*101+Existing_Cohort!$B150+Existing_Cohort!T$4-1,MATCH(T$5, Mortality_Projection!$D$8:$BJ$8, 0)-1))</f>
        <v>8381.1307731844063</v>
      </c>
      <c r="U150" s="67">
        <f ca="1">T150*(1-OFFSET(Mortality_Projection!$D$9,N($A150="Female")*101+Existing_Cohort!$B150+Existing_Cohort!U$4-1,MATCH(U$5, Mortality_Projection!$D$8:$BJ$8, 0)-1))</f>
        <v>8351.0897257080778</v>
      </c>
      <c r="V150" s="67">
        <f ca="1">U150*(1-OFFSET(Mortality_Projection!$D$9,N($A150="Female")*101+Existing_Cohort!$B150+Existing_Cohort!V$4-1,MATCH(V$5, Mortality_Projection!$D$8:$BJ$8, 0)-1))</f>
        <v>8318.0885216919323</v>
      </c>
      <c r="W150" s="67">
        <f ca="1">V150*(1-OFFSET(Mortality_Projection!$D$9,N($A150="Female")*101+Existing_Cohort!$B150+Existing_Cohort!W$4-1,MATCH(W$5, Mortality_Projection!$D$8:$BJ$8, 0)-1))</f>
        <v>8281.5960230292858</v>
      </c>
      <c r="X150" s="67">
        <f ca="1">W150*(1-OFFSET(Mortality_Projection!$D$9,N($A150="Female")*101+Existing_Cohort!$B150+Existing_Cohort!X$4-1,MATCH(X$5, Mortality_Projection!$D$8:$BJ$8, 0)-1))</f>
        <v>8241.0370375927087</v>
      </c>
      <c r="Y150" s="67">
        <f ca="1">X150*(1-OFFSET(Mortality_Projection!$D$9,N($A150="Female")*101+Existing_Cohort!$B150+Existing_Cohort!Y$4-1,MATCH(Y$5, Mortality_Projection!$D$8:$BJ$8, 0)-1))</f>
        <v>8195.8119679213323</v>
      </c>
      <c r="Z150" s="67">
        <f ca="1">Y150*(1-OFFSET(Mortality_Projection!$D$9,N($A150="Female")*101+Existing_Cohort!$B150+Existing_Cohort!Z$4-1,MATCH(Z$5, Mortality_Projection!$D$8:$BJ$8, 0)-1))</f>
        <v>8145.2782178105172</v>
      </c>
      <c r="AA150" s="67">
        <f ca="1">Z150*(1-OFFSET(Mortality_Projection!$D$9,N($A150="Female")*101+Existing_Cohort!$B150+Existing_Cohort!AA$4-1,MATCH(AA$5, Mortality_Projection!$D$8:$BJ$8, 0)-1))</f>
        <v>8088.7222341988545</v>
      </c>
      <c r="AB150" s="67">
        <f ca="1">AA150*(1-OFFSET(Mortality_Projection!$D$9,N($A150="Female")*101+Existing_Cohort!$B150+Existing_Cohort!AB$4-1,MATCH(AB$5, Mortality_Projection!$D$8:$BJ$8, 0)-1))</f>
        <v>8025.360296836926</v>
      </c>
      <c r="AC150" s="67">
        <f ca="1">AB150*(1-OFFSET(Mortality_Projection!$D$9,N($A150="Female")*101+Existing_Cohort!$B150+Existing_Cohort!AC$4-1,MATCH(AC$5, Mortality_Projection!$D$8:$BJ$8, 0)-1))</f>
        <v>7954.3358868872847</v>
      </c>
      <c r="AD150" s="67">
        <f ca="1">AC150*(1-OFFSET(Mortality_Projection!$D$9,N($A150="Female")*101+Existing_Cohort!$B150+Existing_Cohort!AD$4-1,MATCH(AD$5, Mortality_Projection!$D$8:$BJ$8, 0)-1))</f>
        <v>7874.7438370034079</v>
      </c>
      <c r="AE150" s="67">
        <f ca="1">AD150*(1-OFFSET(Mortality_Projection!$D$9,N($A150="Female")*101+Existing_Cohort!$B150+Existing_Cohort!AE$4-1,MATCH(AE$5, Mortality_Projection!$D$8:$BJ$8, 0)-1))</f>
        <v>7785.6385768073669</v>
      </c>
      <c r="AF150" s="67">
        <f ca="1">AE150*(1-OFFSET(Mortality_Projection!$D$9,N($A150="Female")*101+Existing_Cohort!$B150+Existing_Cohort!AF$4-1,MATCH(AF$5, Mortality_Projection!$D$8:$BJ$8, 0)-1))</f>
        <v>7686.0624379956616</v>
      </c>
      <c r="AG150" s="67">
        <f ca="1">AF150*(1-OFFSET(Mortality_Projection!$D$9,N($A150="Female")*101+Existing_Cohort!$B150+Existing_Cohort!AG$4-1,MATCH(AG$5, Mortality_Projection!$D$8:$BJ$8, 0)-1))</f>
        <v>7575.0644778744963</v>
      </c>
      <c r="AH150" s="67">
        <f ca="1">AG150*(1-OFFSET(Mortality_Projection!$D$9,N($A150="Female")*101+Existing_Cohort!$B150+Existing_Cohort!AH$4-1,MATCH(AH$5, Mortality_Projection!$D$8:$BJ$8, 0)-1))</f>
        <v>7451.7326829357662</v>
      </c>
      <c r="AI150" s="67">
        <f ca="1">AH150*(1-OFFSET(Mortality_Projection!$D$9,N($A150="Female")*101+Existing_Cohort!$B150+Existing_Cohort!AI$4-1,MATCH(AI$5, Mortality_Projection!$D$8:$BJ$8, 0)-1))</f>
        <v>7315.2066934988352</v>
      </c>
      <c r="AJ150" s="67">
        <f ca="1">AI150*(1-OFFSET(Mortality_Projection!$D$9,N($A150="Female")*101+Existing_Cohort!$B150+Existing_Cohort!AJ$4-1,MATCH(AJ$5, Mortality_Projection!$D$8:$BJ$8, 0)-1))</f>
        <v>7164.6996411314058</v>
      </c>
      <c r="AK150" s="67">
        <f ca="1">AJ150*(1-OFFSET(Mortality_Projection!$D$9,N($A150="Female")*101+Existing_Cohort!$B150+Existing_Cohort!AK$4-1,MATCH(AK$5, Mortality_Projection!$D$8:$BJ$8, 0)-1))</f>
        <v>6999.5086656570265</v>
      </c>
      <c r="AL150" s="67">
        <f ca="1">AK150*(1-OFFSET(Mortality_Projection!$D$9,N($A150="Female")*101+Existing_Cohort!$B150+Existing_Cohort!AL$4-1,MATCH(AL$5, Mortality_Projection!$D$8:$BJ$8, 0)-1))</f>
        <v>6819.0264806906089</v>
      </c>
      <c r="AM150" s="67">
        <f ca="1">AL150*(1-OFFSET(Mortality_Projection!$D$9,N($A150="Female")*101+Existing_Cohort!$B150+Existing_Cohort!AM$4-1,MATCH(AM$5, Mortality_Projection!$D$8:$BJ$8, 0)-1))</f>
        <v>6622.7596195233282</v>
      </c>
      <c r="AN150" s="67">
        <f ca="1">AM150*(1-OFFSET(Mortality_Projection!$D$9,N($A150="Female")*101+Existing_Cohort!$B150+Existing_Cohort!AN$4-1,MATCH(AN$5, Mortality_Projection!$D$8:$BJ$8, 0)-1))</f>
        <v>6410.3446334778655</v>
      </c>
      <c r="AO150" s="67">
        <f ca="1">AN150*(1-OFFSET(Mortality_Projection!$D$9,N($A150="Female")*101+Existing_Cohort!$B150+Existing_Cohort!AO$4-1,MATCH(AO$5, Mortality_Projection!$D$8:$BJ$8, 0)-1))</f>
        <v>6181.5809201544353</v>
      </c>
      <c r="AP150" s="67">
        <f ca="1">AO150*(1-OFFSET(Mortality_Projection!$D$9,N($A150="Female")*101+Existing_Cohort!$B150+Existing_Cohort!AP$4-1,MATCH(AP$5, Mortality_Projection!$D$8:$BJ$8, 0)-1))</f>
        <v>5936.4731424283109</v>
      </c>
      <c r="AQ150" s="67">
        <f ca="1">AP150*(1-OFFSET(Mortality_Projection!$D$9,N($A150="Female")*101+Existing_Cohort!$B150+Existing_Cohort!AQ$4-1,MATCH(AQ$5, Mortality_Projection!$D$8:$BJ$8, 0)-1))</f>
        <v>5675.2880714163321</v>
      </c>
      <c r="AR150" s="67">
        <f ca="1">AQ150*(1-OFFSET(Mortality_Projection!$D$9,N($A150="Female")*101+Existing_Cohort!$B150+Existing_Cohort!AR$4-1,MATCH(AR$5, Mortality_Projection!$D$8:$BJ$8, 0)-1))</f>
        <v>5398.6549296188514</v>
      </c>
      <c r="AS150" s="67">
        <f ca="1">AR150*(1-OFFSET(Mortality_Projection!$D$9,N($A150="Female")*101+Existing_Cohort!$B150+Existing_Cohort!AS$4-1,MATCH(AS$5, Mortality_Projection!$D$8:$BJ$8, 0)-1))</f>
        <v>5107.6740181569903</v>
      </c>
      <c r="AT150" s="67">
        <f ca="1">AS150*(1-OFFSET(Mortality_Projection!$D$9,N($A150="Female")*101+Existing_Cohort!$B150+Existing_Cohort!AT$4-1,MATCH(AT$5, Mortality_Projection!$D$8:$BJ$8, 0)-1))</f>
        <v>4804.0370290804212</v>
      </c>
      <c r="AU150" s="67">
        <f ca="1">AT150*(1-OFFSET(Mortality_Projection!$D$9,N($A150="Female")*101+Existing_Cohort!$B150+Existing_Cohort!AU$4-1,MATCH(AU$5, Mortality_Projection!$D$8:$BJ$8, 0)-1))</f>
        <v>4490.1123116394319</v>
      </c>
      <c r="AV150" s="67">
        <f ca="1">AU150*(1-OFFSET(Mortality_Projection!$D$9,N($A150="Female")*101+Existing_Cohort!$B150+Existing_Cohort!AV$4-1,MATCH(AV$5, Mortality_Projection!$D$8:$BJ$8, 0)-1))</f>
        <v>4168.9464416763631</v>
      </c>
      <c r="AW150" s="67">
        <f ca="1">AV150*(1-OFFSET(Mortality_Projection!$D$9,N($A150="Female")*101+Existing_Cohort!$B150+Existing_Cohort!AW$4-1,MATCH(AW$5, Mortality_Projection!$D$8:$BJ$8, 0)-1))</f>
        <v>3844.1425169307699</v>
      </c>
      <c r="AX150" s="67">
        <f ca="1">AW150*(1-OFFSET(Mortality_Projection!$D$9,N($A150="Female")*101+Existing_Cohort!$B150+Existing_Cohort!AX$4-1,MATCH(AX$5, Mortality_Projection!$D$8:$BJ$8, 0)-1))</f>
        <v>3519.6141879493503</v>
      </c>
      <c r="AY150" s="67">
        <f ca="1">AX150*(1-OFFSET(Mortality_Projection!$D$9,N($A150="Female")*101+Existing_Cohort!$B150+Existing_Cohort!AY$4-1,MATCH(AY$5, Mortality_Projection!$D$8:$BJ$8, 0)-1))</f>
        <v>3199.2810273966238</v>
      </c>
      <c r="AZ150" s="67">
        <f ca="1">AY150*(1-OFFSET(Mortality_Projection!$D$9,N($A150="Female")*101+Existing_Cohort!$B150+Existing_Cohort!AZ$4-1,MATCH(AZ$5, Mortality_Projection!$D$8:$BJ$8, 0)-1))</f>
        <v>2886.7652671894393</v>
      </c>
      <c r="BA150" s="179">
        <f ca="1">AZ150*(1-OFFSET(Mortality_Projection!$D$9,N($A150="Female")*101+Existing_Cohort!$B150+Existing_Cohort!BA$4-1,MATCH(BA$5, Mortality_Projection!$D$8:$BJ$8, 0)-1))</f>
        <v>2585.1564582867386</v>
      </c>
      <c r="BC150" s="67">
        <f t="shared" ca="1" si="27"/>
        <v>7.9523394259922497</v>
      </c>
    </row>
    <row r="151" spans="1:55" x14ac:dyDescent="0.35">
      <c r="A151" s="159" t="s">
        <v>32</v>
      </c>
      <c r="B151">
        <f t="shared" si="26"/>
        <v>44</v>
      </c>
      <c r="C151" s="67">
        <f ca="1">OFFSET(HIST_CHN_Population_Females!$L$17,MATCH(Input!$D$4,HIST_CHN_Population_Females!$K$18:$K$89,0), $B50)</f>
        <v>8972.5040000000008</v>
      </c>
      <c r="D151" s="67">
        <f ca="1">C151*(1-OFFSET(Mortality_Projection!$D$9,N($A151="Female")*101+Existing_Cohort!$B151+Existing_Cohort!D$4-1,MATCH(D$5, Mortality_Projection!$D$8:$BJ$8, 0)-1))</f>
        <v>8963.3863388302889</v>
      </c>
      <c r="E151" s="67">
        <f ca="1">D151*(1-OFFSET(Mortality_Projection!$D$9,N($A151="Female")*101+Existing_Cohort!$B151+Existing_Cohort!E$4-1,MATCH(E$5, Mortality_Projection!$D$8:$BJ$8, 0)-1))</f>
        <v>8953.4280222704674</v>
      </c>
      <c r="F151" s="67">
        <f ca="1">E151*(1-OFFSET(Mortality_Projection!$D$9,N($A151="Female")*101+Existing_Cohort!$B151+Existing_Cohort!F$4-1,MATCH(F$5, Mortality_Projection!$D$8:$BJ$8, 0)-1))</f>
        <v>8942.5400978459875</v>
      </c>
      <c r="G151" s="67">
        <f ca="1">F151*(1-OFFSET(Mortality_Projection!$D$9,N($A151="Female")*101+Existing_Cohort!$B151+Existing_Cohort!G$4-1,MATCH(G$5, Mortality_Projection!$D$8:$BJ$8, 0)-1))</f>
        <v>8930.6548887665685</v>
      </c>
      <c r="H151" s="67">
        <f ca="1">G151*(1-OFFSET(Mortality_Projection!$D$9,N($A151="Female")*101+Existing_Cohort!$B151+Existing_Cohort!H$4-1,MATCH(H$5, Mortality_Projection!$D$8:$BJ$8, 0)-1))</f>
        <v>8917.6997955330789</v>
      </c>
      <c r="I151" s="67">
        <f ca="1">H151*(1-OFFSET(Mortality_Projection!$D$9,N($A151="Female")*101+Existing_Cohort!$B151+Existing_Cohort!I$4-1,MATCH(I$5, Mortality_Projection!$D$8:$BJ$8, 0)-1))</f>
        <v>8903.6226938124346</v>
      </c>
      <c r="J151" s="67">
        <f ca="1">I151*(1-OFFSET(Mortality_Projection!$D$9,N($A151="Female")*101+Existing_Cohort!$B151+Existing_Cohort!J$4-1,MATCH(J$5, Mortality_Projection!$D$8:$BJ$8, 0)-1))</f>
        <v>8888.3581843282482</v>
      </c>
      <c r="K151" s="67">
        <f ca="1">J151*(1-OFFSET(Mortality_Projection!$D$9,N($A151="Female")*101+Existing_Cohort!$B151+Existing_Cohort!K$4-1,MATCH(K$5, Mortality_Projection!$D$8:$BJ$8, 0)-1))</f>
        <v>8871.8527876710305</v>
      </c>
      <c r="L151" s="67">
        <f ca="1">K151*(1-OFFSET(Mortality_Projection!$D$9,N($A151="Female")*101+Existing_Cohort!$B151+Existing_Cohort!L$4-1,MATCH(L$5, Mortality_Projection!$D$8:$BJ$8, 0)-1))</f>
        <v>8854.0564945762708</v>
      </c>
      <c r="M151" s="67">
        <f ca="1">L151*(1-OFFSET(Mortality_Projection!$D$9,N($A151="Female")*101+Existing_Cohort!$B151+Existing_Cohort!M$4-1,MATCH(M$5, Mortality_Projection!$D$8:$BJ$8, 0)-1))</f>
        <v>8834.9385305214328</v>
      </c>
      <c r="N151" s="67">
        <f ca="1">M151*(1-OFFSET(Mortality_Projection!$D$9,N($A151="Female")*101+Existing_Cohort!$B151+Existing_Cohort!N$4-1,MATCH(N$5, Mortality_Projection!$D$8:$BJ$8, 0)-1))</f>
        <v>8814.4475512966001</v>
      </c>
      <c r="O151" s="67">
        <f ca="1">N151*(1-OFFSET(Mortality_Projection!$D$9,N($A151="Female")*101+Existing_Cohort!$B151+Existing_Cohort!O$4-1,MATCH(O$5, Mortality_Projection!$D$8:$BJ$8, 0)-1))</f>
        <v>8792.5590032846103</v>
      </c>
      <c r="P151" s="67">
        <f ca="1">O151*(1-OFFSET(Mortality_Projection!$D$9,N($A151="Female")*101+Existing_Cohort!$B151+Existing_Cohort!P$4-1,MATCH(P$5, Mortality_Projection!$D$8:$BJ$8, 0)-1))</f>
        <v>8769.2208108123923</v>
      </c>
      <c r="Q151" s="67">
        <f ca="1">P151*(1-OFFSET(Mortality_Projection!$D$9,N($A151="Female")*101+Existing_Cohort!$B151+Existing_Cohort!Q$4-1,MATCH(Q$5, Mortality_Projection!$D$8:$BJ$8, 0)-1))</f>
        <v>8744.2954827860685</v>
      </c>
      <c r="R151" s="67">
        <f ca="1">Q151*(1-OFFSET(Mortality_Projection!$D$9,N($A151="Female")*101+Existing_Cohort!$B151+Existing_Cohort!R$4-1,MATCH(R$5, Mortality_Projection!$D$8:$BJ$8, 0)-1))</f>
        <v>8717.5507893494796</v>
      </c>
      <c r="S151" s="67">
        <f ca="1">R151*(1-OFFSET(Mortality_Projection!$D$9,N($A151="Female")*101+Existing_Cohort!$B151+Existing_Cohort!S$4-1,MATCH(S$5, Mortality_Projection!$D$8:$BJ$8, 0)-1))</f>
        <v>8688.6443792103382</v>
      </c>
      <c r="T151" s="67">
        <f ca="1">S151*(1-OFFSET(Mortality_Projection!$D$9,N($A151="Female")*101+Existing_Cohort!$B151+Existing_Cohort!T$4-1,MATCH(T$5, Mortality_Projection!$D$8:$BJ$8, 0)-1))</f>
        <v>8657.1387757122757</v>
      </c>
      <c r="U151" s="67">
        <f ca="1">T151*(1-OFFSET(Mortality_Projection!$D$9,N($A151="Female")*101+Existing_Cohort!$B151+Existing_Cohort!U$4-1,MATCH(U$5, Mortality_Projection!$D$8:$BJ$8, 0)-1))</f>
        <v>8622.5301510513964</v>
      </c>
      <c r="V151" s="67">
        <f ca="1">U151*(1-OFFSET(Mortality_Projection!$D$9,N($A151="Female")*101+Existing_Cohort!$B151+Existing_Cohort!V$4-1,MATCH(V$5, Mortality_Projection!$D$8:$BJ$8, 0)-1))</f>
        <v>8584.261944361835</v>
      </c>
      <c r="W151" s="67">
        <f ca="1">V151*(1-OFFSET(Mortality_Projection!$D$9,N($A151="Female")*101+Existing_Cohort!$B151+Existing_Cohort!W$4-1,MATCH(W$5, Mortality_Projection!$D$8:$BJ$8, 0)-1))</f>
        <v>8541.7315579222613</v>
      </c>
      <c r="X151" s="67">
        <f ca="1">W151*(1-OFFSET(Mortality_Projection!$D$9,N($A151="Female")*101+Existing_Cohort!$B151+Existing_Cohort!X$4-1,MATCH(X$5, Mortality_Projection!$D$8:$BJ$8, 0)-1))</f>
        <v>8494.3110038982722</v>
      </c>
      <c r="Y151" s="67">
        <f ca="1">X151*(1-OFFSET(Mortality_Projection!$D$9,N($A151="Female")*101+Existing_Cohort!$B151+Existing_Cohort!Y$4-1,MATCH(Y$5, Mortality_Projection!$D$8:$BJ$8, 0)-1))</f>
        <v>8441.3274571824168</v>
      </c>
      <c r="Z151" s="67">
        <f ca="1">Y151*(1-OFFSET(Mortality_Projection!$D$9,N($A151="Female")*101+Existing_Cohort!$B151+Existing_Cohort!Z$4-1,MATCH(Z$5, Mortality_Projection!$D$8:$BJ$8, 0)-1))</f>
        <v>8382.0340084836716</v>
      </c>
      <c r="AA151" s="67">
        <f ca="1">Z151*(1-OFFSET(Mortality_Projection!$D$9,N($A151="Female")*101+Existing_Cohort!$B151+Existing_Cohort!AA$4-1,MATCH(AA$5, Mortality_Projection!$D$8:$BJ$8, 0)-1))</f>
        <v>8315.6105826781568</v>
      </c>
      <c r="AB151" s="67">
        <f ca="1">AA151*(1-OFFSET(Mortality_Projection!$D$9,N($A151="Female")*101+Existing_Cohort!$B151+Existing_Cohort!AB$4-1,MATCH(AB$5, Mortality_Projection!$D$8:$BJ$8, 0)-1))</f>
        <v>8241.1612918919418</v>
      </c>
      <c r="AC151" s="67">
        <f ca="1">AB151*(1-OFFSET(Mortality_Projection!$D$9,N($A151="Female")*101+Existing_Cohort!$B151+Existing_Cohort!AC$4-1,MATCH(AC$5, Mortality_Projection!$D$8:$BJ$8, 0)-1))</f>
        <v>8157.7398860413823</v>
      </c>
      <c r="AD151" s="67">
        <f ca="1">AC151*(1-OFFSET(Mortality_Projection!$D$9,N($A151="Female")*101+Existing_Cohort!$B151+Existing_Cohort!AD$4-1,MATCH(AD$5, Mortality_Projection!$D$8:$BJ$8, 0)-1))</f>
        <v>8064.3585491225967</v>
      </c>
      <c r="AE151" s="67">
        <f ca="1">AD151*(1-OFFSET(Mortality_Projection!$D$9,N($A151="Female")*101+Existing_Cohort!$B151+Existing_Cohort!AE$4-1,MATCH(AE$5, Mortality_Projection!$D$8:$BJ$8, 0)-1))</f>
        <v>7960.017740558209</v>
      </c>
      <c r="AF151" s="67">
        <f ca="1">AE151*(1-OFFSET(Mortality_Projection!$D$9,N($A151="Female")*101+Existing_Cohort!$B151+Existing_Cohort!AF$4-1,MATCH(AF$5, Mortality_Projection!$D$8:$BJ$8, 0)-1))</f>
        <v>7843.7261122798263</v>
      </c>
      <c r="AG151" s="67">
        <f ca="1">AF151*(1-OFFSET(Mortality_Projection!$D$9,N($A151="Female")*101+Existing_Cohort!$B151+Existing_Cohort!AG$4-1,MATCH(AG$5, Mortality_Projection!$D$8:$BJ$8, 0)-1))</f>
        <v>7714.5344562584305</v>
      </c>
      <c r="AH151" s="67">
        <f ca="1">AG151*(1-OFFSET(Mortality_Projection!$D$9,N($A151="Female")*101+Existing_Cohort!$B151+Existing_Cohort!AH$4-1,MATCH(AH$5, Mortality_Projection!$D$8:$BJ$8, 0)-1))</f>
        <v>7571.5492470564604</v>
      </c>
      <c r="AI151" s="67">
        <f ca="1">AH151*(1-OFFSET(Mortality_Projection!$D$9,N($A151="Female")*101+Existing_Cohort!$B151+Existing_Cohort!AI$4-1,MATCH(AI$5, Mortality_Projection!$D$8:$BJ$8, 0)-1))</f>
        <v>7413.9557378217442</v>
      </c>
      <c r="AJ151" s="67">
        <f ca="1">AI151*(1-OFFSET(Mortality_Projection!$D$9,N($A151="Female")*101+Existing_Cohort!$B151+Existing_Cohort!AJ$4-1,MATCH(AJ$5, Mortality_Projection!$D$8:$BJ$8, 0)-1))</f>
        <v>7241.0292008371498</v>
      </c>
      <c r="AK151" s="67">
        <f ca="1">AJ151*(1-OFFSET(Mortality_Projection!$D$9,N($A151="Female")*101+Existing_Cohort!$B151+Existing_Cohort!AK$4-1,MATCH(AK$5, Mortality_Projection!$D$8:$BJ$8, 0)-1))</f>
        <v>7052.14727172331</v>
      </c>
      <c r="AL151" s="67">
        <f ca="1">AK151*(1-OFFSET(Mortality_Projection!$D$9,N($A151="Female")*101+Existing_Cohort!$B151+Existing_Cohort!AL$4-1,MATCH(AL$5, Mortality_Projection!$D$8:$BJ$8, 0)-1))</f>
        <v>6846.8092850006524</v>
      </c>
      <c r="AM151" s="67">
        <f ca="1">AL151*(1-OFFSET(Mortality_Projection!$D$9,N($A151="Female")*101+Existing_Cohort!$B151+Existing_Cohort!AM$4-1,MATCH(AM$5, Mortality_Projection!$D$8:$BJ$8, 0)-1))</f>
        <v>6624.6534531438756</v>
      </c>
      <c r="AN151" s="67">
        <f ca="1">AM151*(1-OFFSET(Mortality_Projection!$D$9,N($A151="Female")*101+Existing_Cohort!$B151+Existing_Cohort!AN$4-1,MATCH(AN$5, Mortality_Projection!$D$8:$BJ$8, 0)-1))</f>
        <v>6385.4914129194058</v>
      </c>
      <c r="AO151" s="67">
        <f ca="1">AN151*(1-OFFSET(Mortality_Projection!$D$9,N($A151="Female")*101+Existing_Cohort!$B151+Existing_Cohort!AO$4-1,MATCH(AO$5, Mortality_Projection!$D$8:$BJ$8, 0)-1))</f>
        <v>6129.3527222089442</v>
      </c>
      <c r="AP151" s="67">
        <f ca="1">AO151*(1-OFFSET(Mortality_Projection!$D$9,N($A151="Female")*101+Existing_Cohort!$B151+Existing_Cohort!AP$4-1,MATCH(AP$5, Mortality_Projection!$D$8:$BJ$8, 0)-1))</f>
        <v>5856.5442943666076</v>
      </c>
      <c r="AQ151" s="67">
        <f ca="1">AP151*(1-OFFSET(Mortality_Projection!$D$9,N($A151="Female")*101+Existing_Cohort!$B151+Existing_Cohort!AQ$4-1,MATCH(AQ$5, Mortality_Projection!$D$8:$BJ$8, 0)-1))</f>
        <v>5567.7550216066657</v>
      </c>
      <c r="AR151" s="67">
        <f ca="1">AQ151*(1-OFFSET(Mortality_Projection!$D$9,N($A151="Female")*101+Existing_Cohort!$B151+Existing_Cohort!AR$4-1,MATCH(AR$5, Mortality_Projection!$D$8:$BJ$8, 0)-1))</f>
        <v>5264.1685774716043</v>
      </c>
      <c r="AS151" s="67">
        <f ca="1">AR151*(1-OFFSET(Mortality_Projection!$D$9,N($A151="Female")*101+Existing_Cohort!$B151+Existing_Cohort!AS$4-1,MATCH(AS$5, Mortality_Projection!$D$8:$BJ$8, 0)-1))</f>
        <v>4947.5877432850139</v>
      </c>
      <c r="AT151" s="67">
        <f ca="1">AS151*(1-OFFSET(Mortality_Projection!$D$9,N($A151="Female")*101+Existing_Cohort!$B151+Existing_Cohort!AT$4-1,MATCH(AT$5, Mortality_Projection!$D$8:$BJ$8, 0)-1))</f>
        <v>4620.5212933001285</v>
      </c>
      <c r="AU151" s="67">
        <f ca="1">AT151*(1-OFFSET(Mortality_Projection!$D$9,N($A151="Female")*101+Existing_Cohort!$B151+Existing_Cohort!AU$4-1,MATCH(AU$5, Mortality_Projection!$D$8:$BJ$8, 0)-1))</f>
        <v>4286.1827198482806</v>
      </c>
      <c r="AV151" s="67">
        <f ca="1">AU151*(1-OFFSET(Mortality_Projection!$D$9,N($A151="Female")*101+Existing_Cohort!$B151+Existing_Cohort!AV$4-1,MATCH(AV$5, Mortality_Projection!$D$8:$BJ$8, 0)-1))</f>
        <v>3948.3599176774369</v>
      </c>
      <c r="AW151" s="67">
        <f ca="1">AV151*(1-OFFSET(Mortality_Projection!$D$9,N($A151="Female")*101+Existing_Cohort!$B151+Existing_Cohort!AW$4-1,MATCH(AW$5, Mortality_Projection!$D$8:$BJ$8, 0)-1))</f>
        <v>3611.1555477488182</v>
      </c>
      <c r="AX151" s="67">
        <f ca="1">AW151*(1-OFFSET(Mortality_Projection!$D$9,N($A151="Female")*101+Existing_Cohort!$B151+Existing_Cohort!AX$4-1,MATCH(AX$5, Mortality_Projection!$D$8:$BJ$8, 0)-1))</f>
        <v>3278.6672526242169</v>
      </c>
      <c r="AY151" s="67">
        <f ca="1">AX151*(1-OFFSET(Mortality_Projection!$D$9,N($A151="Female")*101+Existing_Cohort!$B151+Existing_Cohort!AY$4-1,MATCH(AY$5, Mortality_Projection!$D$8:$BJ$8, 0)-1))</f>
        <v>2954.6708393077147</v>
      </c>
      <c r="AZ151" s="67">
        <f ca="1">AY151*(1-OFFSET(Mortality_Projection!$D$9,N($A151="Female")*101+Existing_Cohort!$B151+Existing_Cohort!AZ$4-1,MATCH(AZ$5, Mortality_Projection!$D$8:$BJ$8, 0)-1))</f>
        <v>2642.3758741567026</v>
      </c>
      <c r="BA151" s="179">
        <f ca="1">AZ151*(1-OFFSET(Mortality_Projection!$D$9,N($A151="Female")*101+Existing_Cohort!$B151+Existing_Cohort!BA$4-1,MATCH(BA$5, Mortality_Projection!$D$8:$BJ$8, 0)-1))</f>
        <v>2344.3163716404415</v>
      </c>
      <c r="BC151" s="67">
        <f t="shared" ca="1" si="27"/>
        <v>9.117661169711937</v>
      </c>
    </row>
    <row r="152" spans="1:55" x14ac:dyDescent="0.35">
      <c r="A152" s="159" t="s">
        <v>32</v>
      </c>
      <c r="B152">
        <f t="shared" si="26"/>
        <v>45</v>
      </c>
      <c r="C152" s="67">
        <f ca="1">OFFSET(HIST_CHN_Population_Females!$L$17,MATCH(Input!$D$4,HIST_CHN_Population_Females!$K$18:$K$89,0), $B51)</f>
        <v>9492.9704999999994</v>
      </c>
      <c r="D152" s="67">
        <f ca="1">C152*(1-OFFSET(Mortality_Projection!$D$9,N($A152="Female")*101+Existing_Cohort!$B152+Existing_Cohort!D$4-1,MATCH(D$5, Mortality_Projection!$D$8:$BJ$8, 0)-1))</f>
        <v>9482.3011178772722</v>
      </c>
      <c r="E152" s="67">
        <f ca="1">D152*(1-OFFSET(Mortality_Projection!$D$9,N($A152="Female")*101+Existing_Cohort!$B152+Existing_Cohort!E$4-1,MATCH(E$5, Mortality_Projection!$D$8:$BJ$8, 0)-1))</f>
        <v>9470.6359009341231</v>
      </c>
      <c r="F152" s="67">
        <f ca="1">E152*(1-OFFSET(Mortality_Projection!$D$9,N($A152="Female")*101+Existing_Cohort!$B152+Existing_Cohort!F$4-1,MATCH(F$5, Mortality_Projection!$D$8:$BJ$8, 0)-1))</f>
        <v>9457.9023832235016</v>
      </c>
      <c r="G152" s="67">
        <f ca="1">F152*(1-OFFSET(Mortality_Projection!$D$9,N($A152="Female")*101+Existing_Cohort!$B152+Existing_Cohort!G$4-1,MATCH(G$5, Mortality_Projection!$D$8:$BJ$8, 0)-1))</f>
        <v>9444.0228331075377</v>
      </c>
      <c r="H152" s="67">
        <f ca="1">G152*(1-OFFSET(Mortality_Projection!$D$9,N($A152="Female")*101+Existing_Cohort!$B152+Existing_Cohort!H$4-1,MATCH(H$5, Mortality_Projection!$D$8:$BJ$8, 0)-1))</f>
        <v>9428.9414644795761</v>
      </c>
      <c r="I152" s="67">
        <f ca="1">H152*(1-OFFSET(Mortality_Projection!$D$9,N($A152="Female")*101+Existing_Cohort!$B152+Existing_Cohort!I$4-1,MATCH(I$5, Mortality_Projection!$D$8:$BJ$8, 0)-1))</f>
        <v>9412.5882786725633</v>
      </c>
      <c r="J152" s="67">
        <f ca="1">I152*(1-OFFSET(Mortality_Projection!$D$9,N($A152="Female")*101+Existing_Cohort!$B152+Existing_Cohort!J$4-1,MATCH(J$5, Mortality_Projection!$D$8:$BJ$8, 0)-1))</f>
        <v>9394.9060579711986</v>
      </c>
      <c r="K152" s="67">
        <f ca="1">J152*(1-OFFSET(Mortality_Projection!$D$9,N($A152="Female")*101+Existing_Cohort!$B152+Existing_Cohort!K$4-1,MATCH(K$5, Mortality_Projection!$D$8:$BJ$8, 0)-1))</f>
        <v>9375.8413133978574</v>
      </c>
      <c r="L152" s="67">
        <f ca="1">K152*(1-OFFSET(Mortality_Projection!$D$9,N($A152="Female")*101+Existing_Cohort!$B152+Existing_Cohort!L$4-1,MATCH(L$5, Mortality_Projection!$D$8:$BJ$8, 0)-1))</f>
        <v>9355.3611731376732</v>
      </c>
      <c r="M152" s="67">
        <f ca="1">L152*(1-OFFSET(Mortality_Projection!$D$9,N($A152="Female")*101+Existing_Cohort!$B152+Existing_Cohort!M$4-1,MATCH(M$5, Mortality_Projection!$D$8:$BJ$8, 0)-1))</f>
        <v>9333.4107414523623</v>
      </c>
      <c r="N152" s="67">
        <f ca="1">M152*(1-OFFSET(Mortality_Projection!$D$9,N($A152="Female")*101+Existing_Cohort!$B152+Existing_Cohort!N$4-1,MATCH(N$5, Mortality_Projection!$D$8:$BJ$8, 0)-1))</f>
        <v>9309.9638344803443</v>
      </c>
      <c r="O152" s="67">
        <f ca="1">N152*(1-OFFSET(Mortality_Projection!$D$9,N($A152="Female")*101+Existing_Cohort!$B152+Existing_Cohort!O$4-1,MATCH(O$5, Mortality_Projection!$D$8:$BJ$8, 0)-1))</f>
        <v>9284.9647993936123</v>
      </c>
      <c r="P152" s="67">
        <f ca="1">O152*(1-OFFSET(Mortality_Projection!$D$9,N($A152="Female")*101+Existing_Cohort!$B152+Existing_Cohort!P$4-1,MATCH(P$5, Mortality_Projection!$D$8:$BJ$8, 0)-1))</f>
        <v>9258.2665082561562</v>
      </c>
      <c r="Q152" s="67">
        <f ca="1">P152*(1-OFFSET(Mortality_Projection!$D$9,N($A152="Female")*101+Existing_Cohort!$B152+Existing_Cohort!Q$4-1,MATCH(Q$5, Mortality_Projection!$D$8:$BJ$8, 0)-1))</f>
        <v>9229.6203884428887</v>
      </c>
      <c r="R152" s="67">
        <f ca="1">Q152*(1-OFFSET(Mortality_Projection!$D$9,N($A152="Female")*101+Existing_Cohort!$B152+Existing_Cohort!R$4-1,MATCH(R$5, Mortality_Projection!$D$8:$BJ$8, 0)-1))</f>
        <v>9198.6599687380931</v>
      </c>
      <c r="S152" s="67">
        <f ca="1">R152*(1-OFFSET(Mortality_Projection!$D$9,N($A152="Female")*101+Existing_Cohort!$B152+Existing_Cohort!S$4-1,MATCH(S$5, Mortality_Projection!$D$8:$BJ$8, 0)-1))</f>
        <v>9164.9169702441741</v>
      </c>
      <c r="T152" s="67">
        <f ca="1">S152*(1-OFFSET(Mortality_Projection!$D$9,N($A152="Female")*101+Existing_Cohort!$B152+Existing_Cohort!T$4-1,MATCH(T$5, Mortality_Projection!$D$8:$BJ$8, 0)-1))</f>
        <v>9127.8521564521725</v>
      </c>
      <c r="U152" s="67">
        <f ca="1">T152*(1-OFFSET(Mortality_Projection!$D$9,N($A152="Female")*101+Existing_Cohort!$B152+Existing_Cohort!U$4-1,MATCH(U$5, Mortality_Projection!$D$8:$BJ$8, 0)-1))</f>
        <v>9086.8699522598454</v>
      </c>
      <c r="V152" s="67">
        <f ca="1">U152*(1-OFFSET(Mortality_Projection!$D$9,N($A152="Female")*101+Existing_Cohort!$B152+Existing_Cohort!V$4-1,MATCH(V$5, Mortality_Projection!$D$8:$BJ$8, 0)-1))</f>
        <v>9041.325654895174</v>
      </c>
      <c r="W152" s="67">
        <f ca="1">V152*(1-OFFSET(Mortality_Projection!$D$9,N($A152="Female")*101+Existing_Cohort!$B152+Existing_Cohort!W$4-1,MATCH(W$5, Mortality_Projection!$D$8:$BJ$8, 0)-1))</f>
        <v>8990.5475903323495</v>
      </c>
      <c r="X152" s="67">
        <f ca="1">W152*(1-OFFSET(Mortality_Projection!$D$9,N($A152="Female")*101+Existing_Cohort!$B152+Existing_Cohort!X$4-1,MATCH(X$5, Mortality_Projection!$D$8:$BJ$8, 0)-1))</f>
        <v>8933.8163420894016</v>
      </c>
      <c r="Y152" s="67">
        <f ca="1">X152*(1-OFFSET(Mortality_Projection!$D$9,N($A152="Female")*101+Existing_Cohort!$B152+Existing_Cohort!Y$4-1,MATCH(Y$5, Mortality_Projection!$D$8:$BJ$8, 0)-1))</f>
        <v>8870.3335075811083</v>
      </c>
      <c r="Z152" s="67">
        <f ca="1">Y152*(1-OFFSET(Mortality_Projection!$D$9,N($A152="Female")*101+Existing_Cohort!$B152+Existing_Cohort!Z$4-1,MATCH(Z$5, Mortality_Projection!$D$8:$BJ$8, 0)-1))</f>
        <v>8799.2227791753121</v>
      </c>
      <c r="AA152" s="67">
        <f ca="1">Z152*(1-OFFSET(Mortality_Projection!$D$9,N($A152="Female")*101+Existing_Cohort!$B152+Existing_Cohort!AA$4-1,MATCH(AA$5, Mortality_Projection!$D$8:$BJ$8, 0)-1))</f>
        <v>8719.5272311539866</v>
      </c>
      <c r="AB152" s="67">
        <f ca="1">AA152*(1-OFFSET(Mortality_Projection!$D$9,N($A152="Female")*101+Existing_Cohort!$B152+Existing_Cohort!AB$4-1,MATCH(AB$5, Mortality_Projection!$D$8:$BJ$8, 0)-1))</f>
        <v>8630.2367105456797</v>
      </c>
      <c r="AC152" s="67">
        <f ca="1">AB152*(1-OFFSET(Mortality_Projection!$D$9,N($A152="Female")*101+Existing_Cohort!$B152+Existing_Cohort!AC$4-1,MATCH(AC$5, Mortality_Projection!$D$8:$BJ$8, 0)-1))</f>
        <v>8530.2974186655592</v>
      </c>
      <c r="AD152" s="67">
        <f ca="1">AC152*(1-OFFSET(Mortality_Projection!$D$9,N($A152="Female")*101+Existing_Cohort!$B152+Existing_Cohort!AD$4-1,MATCH(AD$5, Mortality_Projection!$D$8:$BJ$8, 0)-1))</f>
        <v>8418.6440400897918</v>
      </c>
      <c r="AE152" s="67">
        <f ca="1">AD152*(1-OFFSET(Mortality_Projection!$D$9,N($A152="Female")*101+Existing_Cohort!$B152+Existing_Cohort!AE$4-1,MATCH(AE$5, Mortality_Projection!$D$8:$BJ$8, 0)-1))</f>
        <v>8294.2212634126627</v>
      </c>
      <c r="AF152" s="67">
        <f ca="1">AE152*(1-OFFSET(Mortality_Projection!$D$9,N($A152="Female")*101+Existing_Cohort!$B152+Existing_Cohort!AF$4-1,MATCH(AF$5, Mortality_Projection!$D$8:$BJ$8, 0)-1))</f>
        <v>8156.0203263391431</v>
      </c>
      <c r="AG152" s="67">
        <f ca="1">AF152*(1-OFFSET(Mortality_Projection!$D$9,N($A152="Female")*101+Existing_Cohort!$B152+Existing_Cohort!AG$4-1,MATCH(AG$5, Mortality_Projection!$D$8:$BJ$8, 0)-1))</f>
        <v>8003.0937316925465</v>
      </c>
      <c r="AH152" s="67">
        <f ca="1">AG152*(1-OFFSET(Mortality_Projection!$D$9,N($A152="Female")*101+Existing_Cohort!$B152+Existing_Cohort!AH$4-1,MATCH(AH$5, Mortality_Projection!$D$8:$BJ$8, 0)-1))</f>
        <v>7834.5801906870802</v>
      </c>
      <c r="AI152" s="67">
        <f ca="1">AH152*(1-OFFSET(Mortality_Projection!$D$9,N($A152="Female")*101+Existing_Cohort!$B152+Existing_Cohort!AI$4-1,MATCH(AI$5, Mortality_Projection!$D$8:$BJ$8, 0)-1))</f>
        <v>7649.7168861734453</v>
      </c>
      <c r="AJ152" s="67">
        <f ca="1">AI152*(1-OFFSET(Mortality_Projection!$D$9,N($A152="Female")*101+Existing_Cohort!$B152+Existing_Cohort!AJ$4-1,MATCH(AJ$5, Mortality_Projection!$D$8:$BJ$8, 0)-1))</f>
        <v>7447.8529211143841</v>
      </c>
      <c r="AK152" s="67">
        <f ca="1">AJ152*(1-OFFSET(Mortality_Projection!$D$9,N($A152="Female")*101+Existing_Cohort!$B152+Existing_Cohort!AK$4-1,MATCH(AK$5, Mortality_Projection!$D$8:$BJ$8, 0)-1))</f>
        <v>7228.4702376518726</v>
      </c>
      <c r="AL152" s="67">
        <f ca="1">AK152*(1-OFFSET(Mortality_Projection!$D$9,N($A152="Female")*101+Existing_Cohort!$B152+Existing_Cohort!AL$4-1,MATCH(AL$5, Mortality_Projection!$D$8:$BJ$8, 0)-1))</f>
        <v>6991.2022149221375</v>
      </c>
      <c r="AM152" s="67">
        <f ca="1">AL152*(1-OFFSET(Mortality_Projection!$D$9,N($A152="Female")*101+Existing_Cohort!$B152+Existing_Cohort!AM$4-1,MATCH(AM$5, Mortality_Projection!$D$8:$BJ$8, 0)-1))</f>
        <v>6735.870786197157</v>
      </c>
      <c r="AN152" s="67">
        <f ca="1">AM152*(1-OFFSET(Mortality_Projection!$D$9,N($A152="Female")*101+Existing_Cohort!$B152+Existing_Cohort!AN$4-1,MATCH(AN$5, Mortality_Projection!$D$8:$BJ$8, 0)-1))</f>
        <v>6462.5340943532055</v>
      </c>
      <c r="AO152" s="67">
        <f ca="1">AN152*(1-OFFSET(Mortality_Projection!$D$9,N($A152="Female")*101+Existing_Cohort!$B152+Existing_Cohort!AO$4-1,MATCH(AO$5, Mortality_Projection!$D$8:$BJ$8, 0)-1))</f>
        <v>6171.5499384291679</v>
      </c>
      <c r="AP152" s="67">
        <f ca="1">AO152*(1-OFFSET(Mortality_Projection!$D$9,N($A152="Female")*101+Existing_Cohort!$B152+Existing_Cohort!AP$4-1,MATCH(AP$5, Mortality_Projection!$D$8:$BJ$8, 0)-1))</f>
        <v>5863.6871499734434</v>
      </c>
      <c r="AQ152" s="67">
        <f ca="1">AP152*(1-OFFSET(Mortality_Projection!$D$9,N($A152="Female")*101+Existing_Cohort!$B152+Existing_Cohort!AQ$4-1,MATCH(AQ$5, Mortality_Projection!$D$8:$BJ$8, 0)-1))</f>
        <v>5540.2451792974107</v>
      </c>
      <c r="AR152" s="67">
        <f ca="1">AQ152*(1-OFFSET(Mortality_Projection!$D$9,N($A152="Female")*101+Existing_Cohort!$B152+Existing_Cohort!AR$4-1,MATCH(AR$5, Mortality_Projection!$D$8:$BJ$8, 0)-1))</f>
        <v>5203.1852374614273</v>
      </c>
      <c r="AS152" s="67">
        <f ca="1">AR152*(1-OFFSET(Mortality_Projection!$D$9,N($A152="Female")*101+Existing_Cohort!$B152+Existing_Cohort!AS$4-1,MATCH(AS$5, Mortality_Projection!$D$8:$BJ$8, 0)-1))</f>
        <v>4855.2206034869087</v>
      </c>
      <c r="AT152" s="67">
        <f ca="1">AS152*(1-OFFSET(Mortality_Projection!$D$9,N($A152="Female")*101+Existing_Cohort!$B152+Existing_Cohort!AT$4-1,MATCH(AT$5, Mortality_Projection!$D$8:$BJ$8, 0)-1))</f>
        <v>4499.8121095017768</v>
      </c>
      <c r="AU152" s="67">
        <f ca="1">AT152*(1-OFFSET(Mortality_Projection!$D$9,N($A152="Female")*101+Existing_Cohort!$B152+Existing_Cohort!AU$4-1,MATCH(AU$5, Mortality_Projection!$D$8:$BJ$8, 0)-1))</f>
        <v>4141.0256988672654</v>
      </c>
      <c r="AV152" s="67">
        <f ca="1">AU152*(1-OFFSET(Mortality_Projection!$D$9,N($A152="Female")*101+Existing_Cohort!$B152+Existing_Cohort!AV$4-1,MATCH(AV$5, Mortality_Projection!$D$8:$BJ$8, 0)-1))</f>
        <v>3783.2525760359217</v>
      </c>
      <c r="AW152" s="67">
        <f ca="1">AV152*(1-OFFSET(Mortality_Projection!$D$9,N($A152="Female")*101+Existing_Cohort!$B152+Existing_Cohort!AW$4-1,MATCH(AW$5, Mortality_Projection!$D$8:$BJ$8, 0)-1))</f>
        <v>3430.8664281886395</v>
      </c>
      <c r="AX152" s="67">
        <f ca="1">AW152*(1-OFFSET(Mortality_Projection!$D$9,N($A152="Female")*101+Existing_Cohort!$B152+Existing_Cohort!AX$4-1,MATCH(AX$5, Mortality_Projection!$D$8:$BJ$8, 0)-1))</f>
        <v>3087.8854803589447</v>
      </c>
      <c r="AY152" s="67">
        <f ca="1">AX152*(1-OFFSET(Mortality_Projection!$D$9,N($A152="Female")*101+Existing_Cohort!$B152+Existing_Cohort!AY$4-1,MATCH(AY$5, Mortality_Projection!$D$8:$BJ$8, 0)-1))</f>
        <v>2757.7133679550407</v>
      </c>
      <c r="AZ152" s="67">
        <f ca="1">AY152*(1-OFFSET(Mortality_Projection!$D$9,N($A152="Female")*101+Existing_Cohort!$B152+Existing_Cohort!AZ$4-1,MATCH(AZ$5, Mortality_Projection!$D$8:$BJ$8, 0)-1))</f>
        <v>2443.0249004154743</v>
      </c>
      <c r="BA152" s="179">
        <f ca="1">AZ152*(1-OFFSET(Mortality_Projection!$D$9,N($A152="Female")*101+Existing_Cohort!$B152+Existing_Cohort!BA$4-1,MATCH(BA$5, Mortality_Projection!$D$8:$BJ$8, 0)-1))</f>
        <v>2145.7890348376818</v>
      </c>
      <c r="BC152" s="67">
        <f t="shared" ca="1" si="27"/>
        <v>10.669382122727257</v>
      </c>
    </row>
    <row r="153" spans="1:55" x14ac:dyDescent="0.35">
      <c r="A153" s="159" t="s">
        <v>32</v>
      </c>
      <c r="B153">
        <f t="shared" si="26"/>
        <v>46</v>
      </c>
      <c r="C153" s="67">
        <f ca="1">OFFSET(HIST_CHN_Population_Females!$L$17,MATCH(Input!$D$4,HIST_CHN_Population_Females!$K$18:$K$89,0), $B52)</f>
        <v>10213.585499999999</v>
      </c>
      <c r="D153" s="67">
        <f ca="1">C153*(1-OFFSET(Mortality_Projection!$D$9,N($A153="Female")*101+Existing_Cohort!$B153+Existing_Cohort!D$4-1,MATCH(D$5, Mortality_Projection!$D$8:$BJ$8, 0)-1))</f>
        <v>10200.874473253161</v>
      </c>
      <c r="E153" s="67">
        <f ca="1">D153*(1-OFFSET(Mortality_Projection!$D$9,N($A153="Female")*101+Existing_Cohort!$B153+Existing_Cohort!E$4-1,MATCH(E$5, Mortality_Projection!$D$8:$BJ$8, 0)-1))</f>
        <v>10186.999569284146</v>
      </c>
      <c r="F153" s="67">
        <f ca="1">E153*(1-OFFSET(Mortality_Projection!$D$9,N($A153="Female")*101+Existing_Cohort!$B153+Existing_Cohort!F$4-1,MATCH(F$5, Mortality_Projection!$D$8:$BJ$8, 0)-1))</f>
        <v>10171.876143611067</v>
      </c>
      <c r="G153" s="67">
        <f ca="1">F153*(1-OFFSET(Mortality_Projection!$D$9,N($A153="Female")*101+Existing_Cohort!$B153+Existing_Cohort!G$4-1,MATCH(G$5, Mortality_Projection!$D$8:$BJ$8, 0)-1))</f>
        <v>10155.443474259804</v>
      </c>
      <c r="H153" s="67">
        <f ca="1">G153*(1-OFFSET(Mortality_Projection!$D$9,N($A153="Female")*101+Existing_Cohort!$B153+Existing_Cohort!H$4-1,MATCH(H$5, Mortality_Projection!$D$8:$BJ$8, 0)-1))</f>
        <v>10137.625363624024</v>
      </c>
      <c r="I153" s="67">
        <f ca="1">H153*(1-OFFSET(Mortality_Projection!$D$9,N($A153="Female")*101+Existing_Cohort!$B153+Existing_Cohort!I$4-1,MATCH(I$5, Mortality_Projection!$D$8:$BJ$8, 0)-1))</f>
        <v>10118.359552037437</v>
      </c>
      <c r="J153" s="67">
        <f ca="1">I153*(1-OFFSET(Mortality_Projection!$D$9,N($A153="Female")*101+Existing_Cohort!$B153+Existing_Cohort!J$4-1,MATCH(J$5, Mortality_Projection!$D$8:$BJ$8, 0)-1))</f>
        <v>10097.587854820578</v>
      </c>
      <c r="K153" s="67">
        <f ca="1">J153*(1-OFFSET(Mortality_Projection!$D$9,N($A153="Female")*101+Existing_Cohort!$B153+Existing_Cohort!K$4-1,MATCH(K$5, Mortality_Projection!$D$8:$BJ$8, 0)-1))</f>
        <v>10075.274563008112</v>
      </c>
      <c r="L153" s="67">
        <f ca="1">K153*(1-OFFSET(Mortality_Projection!$D$9,N($A153="Female")*101+Existing_Cohort!$B153+Existing_Cohort!L$4-1,MATCH(L$5, Mortality_Projection!$D$8:$BJ$8, 0)-1))</f>
        <v>10051.359984907594</v>
      </c>
      <c r="M153" s="67">
        <f ca="1">L153*(1-OFFSET(Mortality_Projection!$D$9,N($A153="Female")*101+Existing_Cohort!$B153+Existing_Cohort!M$4-1,MATCH(M$5, Mortality_Projection!$D$8:$BJ$8, 0)-1))</f>
        <v>10025.815724348895</v>
      </c>
      <c r="N153" s="67">
        <f ca="1">M153*(1-OFFSET(Mortality_Projection!$D$9,N($A153="Female")*101+Existing_Cohort!$B153+Existing_Cohort!N$4-1,MATCH(N$5, Mortality_Projection!$D$8:$BJ$8, 0)-1))</f>
        <v>9998.5812939539665</v>
      </c>
      <c r="O153" s="67">
        <f ca="1">N153*(1-OFFSET(Mortality_Projection!$D$9,N($A153="Female")*101+Existing_Cohort!$B153+Existing_Cohort!O$4-1,MATCH(O$5, Mortality_Projection!$D$8:$BJ$8, 0)-1))</f>
        <v>9969.4965723345413</v>
      </c>
      <c r="P153" s="67">
        <f ca="1">O153*(1-OFFSET(Mortality_Projection!$D$9,N($A153="Female")*101+Existing_Cohort!$B153+Existing_Cohort!P$4-1,MATCH(P$5, Mortality_Projection!$D$8:$BJ$8, 0)-1))</f>
        <v>9938.290962042076</v>
      </c>
      <c r="Q153" s="67">
        <f ca="1">P153*(1-OFFSET(Mortality_Projection!$D$9,N($A153="Female")*101+Existing_Cohort!$B153+Existing_Cohort!Q$4-1,MATCH(Q$5, Mortality_Projection!$D$8:$BJ$8, 0)-1))</f>
        <v>9904.5654902231563</v>
      </c>
      <c r="R153" s="67">
        <f ca="1">Q153*(1-OFFSET(Mortality_Projection!$D$9,N($A153="Female")*101+Existing_Cohort!$B153+Existing_Cohort!R$4-1,MATCH(R$5, Mortality_Projection!$D$8:$BJ$8, 0)-1))</f>
        <v>9867.8103688247265</v>
      </c>
      <c r="S153" s="67">
        <f ca="1">R153*(1-OFFSET(Mortality_Projection!$D$9,N($A153="Female")*101+Existing_Cohort!$B153+Existing_Cohort!S$4-1,MATCH(S$5, Mortality_Projection!$D$8:$BJ$8, 0)-1))</f>
        <v>9827.438634263317</v>
      </c>
      <c r="T153" s="67">
        <f ca="1">S153*(1-OFFSET(Mortality_Projection!$D$9,N($A153="Female")*101+Existing_Cohort!$B153+Existing_Cohort!T$4-1,MATCH(T$5, Mortality_Projection!$D$8:$BJ$8, 0)-1))</f>
        <v>9782.8021086836343</v>
      </c>
      <c r="U153" s="67">
        <f ca="1">T153*(1-OFFSET(Mortality_Projection!$D$9,N($A153="Female")*101+Existing_Cohort!$B153+Existing_Cohort!U$4-1,MATCH(U$5, Mortality_Projection!$D$8:$BJ$8, 0)-1))</f>
        <v>9733.1992977012724</v>
      </c>
      <c r="V153" s="67">
        <f ca="1">U153*(1-OFFSET(Mortality_Projection!$D$9,N($A153="Female")*101+Existing_Cohort!$B153+Existing_Cohort!V$4-1,MATCH(V$5, Mortality_Projection!$D$8:$BJ$8, 0)-1))</f>
        <v>9677.8995724274318</v>
      </c>
      <c r="W153" s="67">
        <f ca="1">V153*(1-OFFSET(Mortality_Projection!$D$9,N($A153="Female")*101+Existing_Cohort!$B153+Existing_Cohort!W$4-1,MATCH(W$5, Mortality_Projection!$D$8:$BJ$8, 0)-1))</f>
        <v>9616.120606804483</v>
      </c>
      <c r="X153" s="67">
        <f ca="1">W153*(1-OFFSET(Mortality_Projection!$D$9,N($A153="Female")*101+Existing_Cohort!$B153+Existing_Cohort!X$4-1,MATCH(X$5, Mortality_Projection!$D$8:$BJ$8, 0)-1))</f>
        <v>9546.9944332132509</v>
      </c>
      <c r="Y153" s="67">
        <f ca="1">X153*(1-OFFSET(Mortality_Projection!$D$9,N($A153="Female")*101+Existing_Cohort!$B153+Existing_Cohort!Y$4-1,MATCH(Y$5, Mortality_Projection!$D$8:$BJ$8, 0)-1))</f>
        <v>9469.5687272079849</v>
      </c>
      <c r="Z153" s="67">
        <f ca="1">Y153*(1-OFFSET(Mortality_Projection!$D$9,N($A153="Female")*101+Existing_Cohort!$B153+Existing_Cohort!Z$4-1,MATCH(Z$5, Mortality_Projection!$D$8:$BJ$8, 0)-1))</f>
        <v>9382.8039861980378</v>
      </c>
      <c r="AA153" s="67">
        <f ca="1">Z153*(1-OFFSET(Mortality_Projection!$D$9,N($A153="Female")*101+Existing_Cohort!$B153+Existing_Cohort!AA$4-1,MATCH(AA$5, Mortality_Projection!$D$8:$BJ$8, 0)-1))</f>
        <v>9285.6035112886348</v>
      </c>
      <c r="AB153" s="67">
        <f ca="1">AA153*(1-OFFSET(Mortality_Projection!$D$9,N($A153="Female")*101+Existing_Cohort!$B153+Existing_Cohort!AB$4-1,MATCH(AB$5, Mortality_Projection!$D$8:$BJ$8, 0)-1))</f>
        <v>9176.8240203219502</v>
      </c>
      <c r="AC153" s="67">
        <f ca="1">AB153*(1-OFFSET(Mortality_Projection!$D$9,N($A153="Female")*101+Existing_Cohort!$B153+Existing_Cohort!AC$4-1,MATCH(AC$5, Mortality_Projection!$D$8:$BJ$8, 0)-1))</f>
        <v>9055.3108294372705</v>
      </c>
      <c r="AD153" s="67">
        <f ca="1">AC153*(1-OFFSET(Mortality_Projection!$D$9,N($A153="Female")*101+Existing_Cohort!$B153+Existing_Cohort!AD$4-1,MATCH(AD$5, Mortality_Projection!$D$8:$BJ$8, 0)-1))</f>
        <v>8919.9215020085903</v>
      </c>
      <c r="AE153" s="67">
        <f ca="1">AD153*(1-OFFSET(Mortality_Projection!$D$9,N($A153="Female")*101+Existing_Cohort!$B153+Existing_Cohort!AE$4-1,MATCH(AE$5, Mortality_Projection!$D$8:$BJ$8, 0)-1))</f>
        <v>8769.5658598471909</v>
      </c>
      <c r="AF153" s="67">
        <f ca="1">AE153*(1-OFFSET(Mortality_Projection!$D$9,N($A153="Female")*101+Existing_Cohort!$B153+Existing_Cohort!AF$4-1,MATCH(AF$5, Mortality_Projection!$D$8:$BJ$8, 0)-1))</f>
        <v>8603.2222435711956</v>
      </c>
      <c r="AG153" s="67">
        <f ca="1">AF153*(1-OFFSET(Mortality_Projection!$D$9,N($A153="Female")*101+Existing_Cohort!$B153+Existing_Cohort!AG$4-1,MATCH(AG$5, Mortality_Projection!$D$8:$BJ$8, 0)-1))</f>
        <v>8419.9649073033779</v>
      </c>
      <c r="AH153" s="67">
        <f ca="1">AG153*(1-OFFSET(Mortality_Projection!$D$9,N($A153="Female")*101+Existing_Cohort!$B153+Existing_Cohort!AH$4-1,MATCH(AH$5, Mortality_Projection!$D$8:$BJ$8, 0)-1))</f>
        <v>8218.9776195232262</v>
      </c>
      <c r="AI153" s="67">
        <f ca="1">AH153*(1-OFFSET(Mortality_Projection!$D$9,N($A153="Female")*101+Existing_Cohort!$B153+Existing_Cohort!AI$4-1,MATCH(AI$5, Mortality_Projection!$D$8:$BJ$8, 0)-1))</f>
        <v>7999.5685572159937</v>
      </c>
      <c r="AJ153" s="67">
        <f ca="1">AI153*(1-OFFSET(Mortality_Projection!$D$9,N($A153="Female")*101+Existing_Cohort!$B153+Existing_Cohort!AJ$4-1,MATCH(AJ$5, Mortality_Projection!$D$8:$BJ$8, 0)-1))</f>
        <v>7761.1933169530384</v>
      </c>
      <c r="AK153" s="67">
        <f ca="1">AJ153*(1-OFFSET(Mortality_Projection!$D$9,N($A153="Female")*101+Existing_Cohort!$B153+Existing_Cohort!AK$4-1,MATCH(AK$5, Mortality_Projection!$D$8:$BJ$8, 0)-1))</f>
        <v>7503.4753828847033</v>
      </c>
      <c r="AL153" s="67">
        <f ca="1">AK153*(1-OFFSET(Mortality_Projection!$D$9,N($A153="Female")*101+Existing_Cohort!$B153+Existing_Cohort!AL$4-1,MATCH(AL$5, Mortality_Projection!$D$8:$BJ$8, 0)-1))</f>
        <v>7226.2466756059966</v>
      </c>
      <c r="AM153" s="67">
        <f ca="1">AL153*(1-OFFSET(Mortality_Projection!$D$9,N($A153="Female")*101+Existing_Cohort!$B153+Existing_Cohort!AM$4-1,MATCH(AM$5, Mortality_Projection!$D$8:$BJ$8, 0)-1))</f>
        <v>6929.5994470155874</v>
      </c>
      <c r="AN153" s="67">
        <f ca="1">AM153*(1-OFFSET(Mortality_Projection!$D$9,N($A153="Female")*101+Existing_Cohort!$B153+Existing_Cohort!AN$4-1,MATCH(AN$5, Mortality_Projection!$D$8:$BJ$8, 0)-1))</f>
        <v>6613.9551455874425</v>
      </c>
      <c r="AO153" s="67">
        <f ca="1">AN153*(1-OFFSET(Mortality_Projection!$D$9,N($A153="Female")*101+Existing_Cohort!$B153+Existing_Cohort!AO$4-1,MATCH(AO$5, Mortality_Projection!$D$8:$BJ$8, 0)-1))</f>
        <v>6280.1849733978224</v>
      </c>
      <c r="AP153" s="67">
        <f ca="1">AO153*(1-OFFSET(Mortality_Projection!$D$9,N($A153="Female")*101+Existing_Cohort!$B153+Existing_Cohort!AP$4-1,MATCH(AP$5, Mortality_Projection!$D$8:$BJ$8, 0)-1))</f>
        <v>5929.7387814331332</v>
      </c>
      <c r="AQ153" s="67">
        <f ca="1">AP153*(1-OFFSET(Mortality_Projection!$D$9,N($A153="Female")*101+Existing_Cohort!$B153+Existing_Cohort!AQ$4-1,MATCH(AQ$5, Mortality_Projection!$D$8:$BJ$8, 0)-1))</f>
        <v>5564.7856911406188</v>
      </c>
      <c r="AR153" s="67">
        <f ca="1">AQ153*(1-OFFSET(Mortality_Projection!$D$9,N($A153="Female")*101+Existing_Cohort!$B153+Existing_Cohort!AR$4-1,MATCH(AR$5, Mortality_Projection!$D$8:$BJ$8, 0)-1))</f>
        <v>5188.3094372382047</v>
      </c>
      <c r="AS153" s="67">
        <f ca="1">AR153*(1-OFFSET(Mortality_Projection!$D$9,N($A153="Female")*101+Existing_Cohort!$B153+Existing_Cohort!AS$4-1,MATCH(AS$5, Mortality_Projection!$D$8:$BJ$8, 0)-1))</f>
        <v>4804.0999967067528</v>
      </c>
      <c r="AT153" s="67">
        <f ca="1">AS153*(1-OFFSET(Mortality_Projection!$D$9,N($A153="Female")*101+Existing_Cohort!$B153+Existing_Cohort!AT$4-1,MATCH(AT$5, Mortality_Projection!$D$8:$BJ$8, 0)-1))</f>
        <v>4416.5953004102421</v>
      </c>
      <c r="AU153" s="67">
        <f ca="1">AT153*(1-OFFSET(Mortality_Projection!$D$9,N($A153="Female")*101+Existing_Cohort!$B153+Existing_Cohort!AU$4-1,MATCH(AU$5, Mortality_Projection!$D$8:$BJ$8, 0)-1))</f>
        <v>4030.5744898021203</v>
      </c>
      <c r="AV153" s="67">
        <f ca="1">AU153*(1-OFFSET(Mortality_Projection!$D$9,N($A153="Female")*101+Existing_Cohort!$B153+Existing_Cohort!AV$4-1,MATCH(AV$5, Mortality_Projection!$D$8:$BJ$8, 0)-1))</f>
        <v>3650.7842760382191</v>
      </c>
      <c r="AW153" s="67">
        <f ca="1">AV153*(1-OFFSET(Mortality_Projection!$D$9,N($A153="Female")*101+Existing_Cohort!$B153+Existing_Cohort!AW$4-1,MATCH(AW$5, Mortality_Projection!$D$8:$BJ$8, 0)-1))</f>
        <v>3281.5723816658269</v>
      </c>
      <c r="AX153" s="67">
        <f ca="1">AW153*(1-OFFSET(Mortality_Projection!$D$9,N($A153="Female")*101+Existing_Cohort!$B153+Existing_Cohort!AX$4-1,MATCH(AX$5, Mortality_Projection!$D$8:$BJ$8, 0)-1))</f>
        <v>2926.6082120602587</v>
      </c>
      <c r="AY153" s="67">
        <f ca="1">AX153*(1-OFFSET(Mortality_Projection!$D$9,N($A153="Female")*101+Existing_Cohort!$B153+Existing_Cohort!AY$4-1,MATCH(AY$5, Mortality_Projection!$D$8:$BJ$8, 0)-1))</f>
        <v>2588.7615624700538</v>
      </c>
      <c r="AZ153" s="67">
        <f ca="1">AY153*(1-OFFSET(Mortality_Projection!$D$9,N($A153="Female")*101+Existing_Cohort!$B153+Existing_Cohort!AZ$4-1,MATCH(AZ$5, Mortality_Projection!$D$8:$BJ$8, 0)-1))</f>
        <v>2270.1300711009562</v>
      </c>
      <c r="BA153" s="179">
        <f ca="1">AZ153*(1-OFFSET(Mortality_Projection!$D$9,N($A153="Female")*101+Existing_Cohort!$B153+Existing_Cohort!BA$4-1,MATCH(BA$5, Mortality_Projection!$D$8:$BJ$8, 0)-1))</f>
        <v>1972.176542033219</v>
      </c>
      <c r="BC153" s="67">
        <f t="shared" ca="1" si="27"/>
        <v>12.711026746837888</v>
      </c>
    </row>
    <row r="154" spans="1:55" x14ac:dyDescent="0.35">
      <c r="A154" s="159" t="s">
        <v>32</v>
      </c>
      <c r="B154">
        <f t="shared" si="26"/>
        <v>47</v>
      </c>
      <c r="C154" s="67">
        <f ca="1">OFFSET(HIST_CHN_Population_Females!$L$17,MATCH(Input!$D$4,HIST_CHN_Population_Females!$K$18:$K$89,0), $B53)</f>
        <v>11102.799499999999</v>
      </c>
      <c r="D154" s="67">
        <f ca="1">C154*(1-OFFSET(Mortality_Projection!$D$9,N($A154="Female")*101+Existing_Cohort!$B154+Existing_Cohort!D$4-1,MATCH(D$5, Mortality_Projection!$D$8:$BJ$8, 0)-1))</f>
        <v>11087.522136710395</v>
      </c>
      <c r="E154" s="67">
        <f ca="1">D154*(1-OFFSET(Mortality_Projection!$D$9,N($A154="Female")*101+Existing_Cohort!$B154+Existing_Cohort!E$4-1,MATCH(E$5, Mortality_Projection!$D$8:$BJ$8, 0)-1))</f>
        <v>11070.870316440105</v>
      </c>
      <c r="F154" s="67">
        <f ca="1">E154*(1-OFFSET(Mortality_Projection!$D$9,N($A154="Female")*101+Existing_Cohort!$B154+Existing_Cohort!F$4-1,MATCH(F$5, Mortality_Projection!$D$8:$BJ$8, 0)-1))</f>
        <v>11052.777251451123</v>
      </c>
      <c r="G154" s="67">
        <f ca="1">F154*(1-OFFSET(Mortality_Projection!$D$9,N($A154="Female")*101+Existing_Cohort!$B154+Existing_Cohort!G$4-1,MATCH(G$5, Mortality_Projection!$D$8:$BJ$8, 0)-1))</f>
        <v>11033.159126239452</v>
      </c>
      <c r="H154" s="67">
        <f ca="1">G154*(1-OFFSET(Mortality_Projection!$D$9,N($A154="Female")*101+Existing_Cohort!$B154+Existing_Cohort!H$4-1,MATCH(H$5, Mortality_Projection!$D$8:$BJ$8, 0)-1))</f>
        <v>11011.947484707767</v>
      </c>
      <c r="I154" s="67">
        <f ca="1">H154*(1-OFFSET(Mortality_Projection!$D$9,N($A154="Female")*101+Existing_Cohort!$B154+Existing_Cohort!I$4-1,MATCH(I$5, Mortality_Projection!$D$8:$BJ$8, 0)-1))</f>
        <v>10989.078371018726</v>
      </c>
      <c r="J154" s="67">
        <f ca="1">I154*(1-OFFSET(Mortality_Projection!$D$9,N($A154="Female")*101+Existing_Cohort!$B154+Existing_Cohort!J$4-1,MATCH(J$5, Mortality_Projection!$D$8:$BJ$8, 0)-1))</f>
        <v>10964.512588557085</v>
      </c>
      <c r="K154" s="67">
        <f ca="1">J154*(1-OFFSET(Mortality_Projection!$D$9,N($A154="Female")*101+Existing_Cohort!$B154+Existing_Cohort!K$4-1,MATCH(K$5, Mortality_Projection!$D$8:$BJ$8, 0)-1))</f>
        <v>10938.184550907434</v>
      </c>
      <c r="L154" s="67">
        <f ca="1">K154*(1-OFFSET(Mortality_Projection!$D$9,N($A154="Female")*101+Existing_Cohort!$B154+Existing_Cohort!L$4-1,MATCH(L$5, Mortality_Projection!$D$8:$BJ$8, 0)-1))</f>
        <v>10910.063141633191</v>
      </c>
      <c r="M154" s="67">
        <f ca="1">L154*(1-OFFSET(Mortality_Projection!$D$9,N($A154="Female")*101+Existing_Cohort!$B154+Existing_Cohort!M$4-1,MATCH(M$5, Mortality_Projection!$D$8:$BJ$8, 0)-1))</f>
        <v>10880.081930767588</v>
      </c>
      <c r="N154" s="67">
        <f ca="1">M154*(1-OFFSET(Mortality_Projection!$D$9,N($A154="Female")*101+Existing_Cohort!$B154+Existing_Cohort!N$4-1,MATCH(N$5, Mortality_Projection!$D$8:$BJ$8, 0)-1))</f>
        <v>10848.064828628343</v>
      </c>
      <c r="O154" s="67">
        <f ca="1">N154*(1-OFFSET(Mortality_Projection!$D$9,N($A154="Female")*101+Existing_Cohort!$B154+Existing_Cohort!O$4-1,MATCH(O$5, Mortality_Projection!$D$8:$BJ$8, 0)-1))</f>
        <v>10813.714171429594</v>
      </c>
      <c r="P154" s="67">
        <f ca="1">O154*(1-OFFSET(Mortality_Projection!$D$9,N($A154="Female")*101+Existing_Cohort!$B154+Existing_Cohort!P$4-1,MATCH(P$5, Mortality_Projection!$D$8:$BJ$8, 0)-1))</f>
        <v>10776.591045444316</v>
      </c>
      <c r="Q154" s="67">
        <f ca="1">P154*(1-OFFSET(Mortality_Projection!$D$9,N($A154="Female")*101+Existing_Cohort!$B154+Existing_Cohort!Q$4-1,MATCH(Q$5, Mortality_Projection!$D$8:$BJ$8, 0)-1))</f>
        <v>10736.134652178713</v>
      </c>
      <c r="R154" s="67">
        <f ca="1">Q154*(1-OFFSET(Mortality_Projection!$D$9,N($A154="Female")*101+Existing_Cohort!$B154+Existing_Cohort!R$4-1,MATCH(R$5, Mortality_Projection!$D$8:$BJ$8, 0)-1))</f>
        <v>10691.699375335256</v>
      </c>
      <c r="S154" s="67">
        <f ca="1">R154*(1-OFFSET(Mortality_Projection!$D$9,N($A154="Female")*101+Existing_Cohort!$B154+Existing_Cohort!S$4-1,MATCH(S$5, Mortality_Projection!$D$8:$BJ$8, 0)-1))</f>
        <v>10642.572390825984</v>
      </c>
      <c r="T154" s="67">
        <f ca="1">S154*(1-OFFSET(Mortality_Projection!$D$9,N($A154="Female")*101+Existing_Cohort!$B154+Existing_Cohort!T$4-1,MATCH(T$5, Mortality_Projection!$D$8:$BJ$8, 0)-1))</f>
        <v>10587.982407787506</v>
      </c>
      <c r="U154" s="67">
        <f ca="1">T154*(1-OFFSET(Mortality_Projection!$D$9,N($A154="Female")*101+Existing_Cohort!$B154+Existing_Cohort!U$4-1,MATCH(U$5, Mortality_Projection!$D$8:$BJ$8, 0)-1))</f>
        <v>10527.126338875245</v>
      </c>
      <c r="V154" s="67">
        <f ca="1">U154*(1-OFFSET(Mortality_Projection!$D$9,N($A154="Female")*101+Existing_Cohort!$B154+Existing_Cohort!V$4-1,MATCH(V$5, Mortality_Projection!$D$8:$BJ$8, 0)-1))</f>
        <v>10459.144535224397</v>
      </c>
      <c r="W154" s="67">
        <f ca="1">V154*(1-OFFSET(Mortality_Projection!$D$9,N($A154="Female")*101+Existing_Cohort!$B154+Existing_Cohort!W$4-1,MATCH(W$5, Mortality_Projection!$D$8:$BJ$8, 0)-1))</f>
        <v>10383.083521926619</v>
      </c>
      <c r="X154" s="67">
        <f ca="1">W154*(1-OFFSET(Mortality_Projection!$D$9,N($A154="Female")*101+Existing_Cohort!$B154+Existing_Cohort!X$4-1,MATCH(X$5, Mortality_Projection!$D$8:$BJ$8, 0)-1))</f>
        <v>10297.897531199635</v>
      </c>
      <c r="Y154" s="67">
        <f ca="1">X154*(1-OFFSET(Mortality_Projection!$D$9,N($A154="Female")*101+Existing_Cohort!$B154+Existing_Cohort!Y$4-1,MATCH(Y$5, Mortality_Projection!$D$8:$BJ$8, 0)-1))</f>
        <v>10202.445545648949</v>
      </c>
      <c r="Z154" s="67">
        <f ca="1">Y154*(1-OFFSET(Mortality_Projection!$D$9,N($A154="Female")*101+Existing_Cohort!$B154+Existing_Cohort!Z$4-1,MATCH(Z$5, Mortality_Projection!$D$8:$BJ$8, 0)-1))</f>
        <v>10095.524461195902</v>
      </c>
      <c r="AA154" s="67">
        <f ca="1">Z154*(1-OFFSET(Mortality_Projection!$D$9,N($A154="Female")*101+Existing_Cohort!$B154+Existing_Cohort!AA$4-1,MATCH(AA$5, Mortality_Projection!$D$8:$BJ$8, 0)-1))</f>
        <v>9975.8809642006127</v>
      </c>
      <c r="AB154" s="67">
        <f ca="1">AA154*(1-OFFSET(Mortality_Projection!$D$9,N($A154="Female")*101+Existing_Cohort!$B154+Existing_Cohort!AB$4-1,MATCH(AB$5, Mortality_Projection!$D$8:$BJ$8, 0)-1))</f>
        <v>9842.2504601445235</v>
      </c>
      <c r="AC154" s="67">
        <f ca="1">AB154*(1-OFFSET(Mortality_Projection!$D$9,N($A154="Female")*101+Existing_Cohort!$B154+Existing_Cohort!AC$4-1,MATCH(AC$5, Mortality_Projection!$D$8:$BJ$8, 0)-1))</f>
        <v>9693.383333016398</v>
      </c>
      <c r="AD154" s="67">
        <f ca="1">AC154*(1-OFFSET(Mortality_Projection!$D$9,N($A154="Female")*101+Existing_Cohort!$B154+Existing_Cohort!AD$4-1,MATCH(AD$5, Mortality_Projection!$D$8:$BJ$8, 0)-1))</f>
        <v>9528.0892104960403</v>
      </c>
      <c r="AE154" s="67">
        <f ca="1">AD154*(1-OFFSET(Mortality_Projection!$D$9,N($A154="Female")*101+Existing_Cohort!$B154+Existing_Cohort!AE$4-1,MATCH(AE$5, Mortality_Projection!$D$8:$BJ$8, 0)-1))</f>
        <v>9345.2551157523958</v>
      </c>
      <c r="AF154" s="67">
        <f ca="1">AE154*(1-OFFSET(Mortality_Projection!$D$9,N($A154="Female")*101+Existing_Cohort!$B154+Existing_Cohort!AF$4-1,MATCH(AF$5, Mortality_Projection!$D$8:$BJ$8, 0)-1))</f>
        <v>9143.8758673566772</v>
      </c>
      <c r="AG154" s="67">
        <f ca="1">AF154*(1-OFFSET(Mortality_Projection!$D$9,N($A154="Female")*101+Existing_Cohort!$B154+Existing_Cohort!AG$4-1,MATCH(AG$5, Mortality_Projection!$D$8:$BJ$8, 0)-1))</f>
        <v>8923.0693152898893</v>
      </c>
      <c r="AH154" s="67">
        <f ca="1">AG154*(1-OFFSET(Mortality_Projection!$D$9,N($A154="Female")*101+Existing_Cohort!$B154+Existing_Cohort!AH$4-1,MATCH(AH$5, Mortality_Projection!$D$8:$BJ$8, 0)-1))</f>
        <v>8682.0930015997674</v>
      </c>
      <c r="AI154" s="67">
        <f ca="1">AH154*(1-OFFSET(Mortality_Projection!$D$9,N($A154="Female")*101+Existing_Cohort!$B154+Existing_Cohort!AI$4-1,MATCH(AI$5, Mortality_Projection!$D$8:$BJ$8, 0)-1))</f>
        <v>8420.3697308240771</v>
      </c>
      <c r="AJ154" s="67">
        <f ca="1">AI154*(1-OFFSET(Mortality_Projection!$D$9,N($A154="Female")*101+Existing_Cohort!$B154+Existing_Cohort!AJ$4-1,MATCH(AJ$5, Mortality_Projection!$D$8:$BJ$8, 0)-1))</f>
        <v>8137.5103229018659</v>
      </c>
      <c r="AK154" s="67">
        <f ca="1">AJ154*(1-OFFSET(Mortality_Projection!$D$9,N($A154="Female")*101+Existing_Cohort!$B154+Existing_Cohort!AK$4-1,MATCH(AK$5, Mortality_Projection!$D$8:$BJ$8, 0)-1))</f>
        <v>7833.3583648795684</v>
      </c>
      <c r="AL154" s="67">
        <f ca="1">AK154*(1-OFFSET(Mortality_Projection!$D$9,N($A154="Female")*101+Existing_Cohort!$B154+Existing_Cohort!AL$4-1,MATCH(AL$5, Mortality_Projection!$D$8:$BJ$8, 0)-1))</f>
        <v>7508.0473006459179</v>
      </c>
      <c r="AM154" s="67">
        <f ca="1">AL154*(1-OFFSET(Mortality_Projection!$D$9,N($A154="Female")*101+Existing_Cohort!$B154+Existing_Cohort!AM$4-1,MATCH(AM$5, Mortality_Projection!$D$8:$BJ$8, 0)-1))</f>
        <v>7162.0759414883496</v>
      </c>
      <c r="AN154" s="67">
        <f ca="1">AM154*(1-OFFSET(Mortality_Projection!$D$9,N($A154="Female")*101+Existing_Cohort!$B154+Existing_Cohort!AN$4-1,MATCH(AN$5, Mortality_Projection!$D$8:$BJ$8, 0)-1))</f>
        <v>6796.4402982078891</v>
      </c>
      <c r="AO154" s="67">
        <f ca="1">AN154*(1-OFFSET(Mortality_Projection!$D$9,N($A154="Female")*101+Existing_Cohort!$B154+Existing_Cohort!AO$4-1,MATCH(AO$5, Mortality_Projection!$D$8:$BJ$8, 0)-1))</f>
        <v>6412.7739199725875</v>
      </c>
      <c r="AP154" s="67">
        <f ca="1">AO154*(1-OFFSET(Mortality_Projection!$D$9,N($A154="Female")*101+Existing_Cohort!$B154+Existing_Cohort!AP$4-1,MATCH(AP$5, Mortality_Projection!$D$8:$BJ$8, 0)-1))</f>
        <v>6013.5001881221469</v>
      </c>
      <c r="AQ154" s="67">
        <f ca="1">AP154*(1-OFFSET(Mortality_Projection!$D$9,N($A154="Female")*101+Existing_Cohort!$B154+Existing_Cohort!AQ$4-1,MATCH(AQ$5, Mortality_Projection!$D$8:$BJ$8, 0)-1))</f>
        <v>5601.9338942253144</v>
      </c>
      <c r="AR154" s="67">
        <f ca="1">AQ154*(1-OFFSET(Mortality_Projection!$D$9,N($A154="Female")*101+Existing_Cohort!$B154+Existing_Cohort!AR$4-1,MATCH(AR$5, Mortality_Projection!$D$8:$BJ$8, 0)-1))</f>
        <v>5182.2682012476471</v>
      </c>
      <c r="AS154" s="67">
        <f ca="1">AR154*(1-OFFSET(Mortality_Projection!$D$9,N($A154="Female")*101+Existing_Cohort!$B154+Existing_Cohort!AS$4-1,MATCH(AS$5, Mortality_Projection!$D$8:$BJ$8, 0)-1))</f>
        <v>4759.3969668129685</v>
      </c>
      <c r="AT154" s="67">
        <f ca="1">AS154*(1-OFFSET(Mortality_Projection!$D$9,N($A154="Female")*101+Existing_Cohort!$B154+Existing_Cohort!AT$4-1,MATCH(AT$5, Mortality_Projection!$D$8:$BJ$8, 0)-1))</f>
        <v>4338.5750325506597</v>
      </c>
      <c r="AU154" s="67">
        <f ca="1">AT154*(1-OFFSET(Mortality_Projection!$D$9,N($A154="Female")*101+Existing_Cohort!$B154+Existing_Cohort!AU$4-1,MATCH(AU$5, Mortality_Projection!$D$8:$BJ$8, 0)-1))</f>
        <v>3925.0067188893572</v>
      </c>
      <c r="AV154" s="67">
        <f ca="1">AU154*(1-OFFSET(Mortality_Projection!$D$9,N($A154="Female")*101+Existing_Cohort!$B154+Existing_Cohort!AV$4-1,MATCH(AV$5, Mortality_Projection!$D$8:$BJ$8, 0)-1))</f>
        <v>3523.4441321683903</v>
      </c>
      <c r="AW154" s="67">
        <f ca="1">AV154*(1-OFFSET(Mortality_Projection!$D$9,N($A154="Female")*101+Existing_Cohort!$B154+Existing_Cohort!AW$4-1,MATCH(AW$5, Mortality_Projection!$D$8:$BJ$8, 0)-1))</f>
        <v>3137.8830013776924</v>
      </c>
      <c r="AX154" s="67">
        <f ca="1">AW154*(1-OFFSET(Mortality_Projection!$D$9,N($A154="Female")*101+Existing_Cohort!$B154+Existing_Cohort!AX$4-1,MATCH(AX$5, Mortality_Projection!$D$8:$BJ$8, 0)-1))</f>
        <v>2771.432683821778</v>
      </c>
      <c r="AY154" s="67">
        <f ca="1">AX154*(1-OFFSET(Mortality_Projection!$D$9,N($A154="Female")*101+Existing_Cohort!$B154+Existing_Cohort!AY$4-1,MATCH(AY$5, Mortality_Projection!$D$8:$BJ$8, 0)-1))</f>
        <v>2426.3490955096399</v>
      </c>
      <c r="AZ154" s="67">
        <f ca="1">AY154*(1-OFFSET(Mortality_Projection!$D$9,N($A154="Female")*101+Existing_Cohort!$B154+Existing_Cohort!AZ$4-1,MATCH(AZ$5, Mortality_Projection!$D$8:$BJ$8, 0)-1))</f>
        <v>2104.1870274635667</v>
      </c>
      <c r="BA154" s="179">
        <f ca="1">AZ154*(1-OFFSET(Mortality_Projection!$D$9,N($A154="Female")*101+Existing_Cohort!$B154+Existing_Cohort!BA$4-1,MATCH(BA$5, Mortality_Projection!$D$8:$BJ$8, 0)-1))</f>
        <v>1806.0081619305938</v>
      </c>
      <c r="BC154" s="67">
        <f t="shared" ca="1" si="27"/>
        <v>15.277363289604182</v>
      </c>
    </row>
    <row r="155" spans="1:55" x14ac:dyDescent="0.35">
      <c r="A155" s="159" t="s">
        <v>32</v>
      </c>
      <c r="B155">
        <f t="shared" si="26"/>
        <v>48</v>
      </c>
      <c r="C155" s="67">
        <f ca="1">OFFSET(HIST_CHN_Population_Females!$L$17,MATCH(Input!$D$4,HIST_CHN_Population_Females!$K$18:$K$89,0), $B54)</f>
        <v>11602.958000000001</v>
      </c>
      <c r="D155" s="67">
        <f ca="1">C155*(1-OFFSET(Mortality_Projection!$D$9,N($A155="Female")*101+Existing_Cohort!$B155+Existing_Cohort!D$4-1,MATCH(D$5, Mortality_Projection!$D$8:$BJ$8, 0)-1))</f>
        <v>11585.329341638129</v>
      </c>
      <c r="E155" s="67">
        <f ca="1">D155*(1-OFFSET(Mortality_Projection!$D$9,N($A155="Female")*101+Existing_Cohort!$B155+Existing_Cohort!E$4-1,MATCH(E$5, Mortality_Projection!$D$8:$BJ$8, 0)-1))</f>
        <v>11566.175226654346</v>
      </c>
      <c r="F155" s="67">
        <f ca="1">E155*(1-OFFSET(Mortality_Projection!$D$9,N($A155="Female")*101+Existing_Cohort!$B155+Existing_Cohort!F$4-1,MATCH(F$5, Mortality_Projection!$D$8:$BJ$8, 0)-1))</f>
        <v>11545.407011312409</v>
      </c>
      <c r="G155" s="67">
        <f ca="1">F155*(1-OFFSET(Mortality_Projection!$D$9,N($A155="Female")*101+Existing_Cohort!$B155+Existing_Cohort!G$4-1,MATCH(G$5, Mortality_Projection!$D$8:$BJ$8, 0)-1))</f>
        <v>11522.952326090221</v>
      </c>
      <c r="H155" s="67">
        <f ca="1">G155*(1-OFFSET(Mortality_Projection!$D$9,N($A155="Female")*101+Existing_Cohort!$B155+Existing_Cohort!H$4-1,MATCH(H$5, Mortality_Projection!$D$8:$BJ$8, 0)-1))</f>
        <v>11498.743580116699</v>
      </c>
      <c r="I155" s="67">
        <f ca="1">H155*(1-OFFSET(Mortality_Projection!$D$9,N($A155="Female")*101+Existing_Cohort!$B155+Existing_Cohort!I$4-1,MATCH(I$5, Mortality_Projection!$D$8:$BJ$8, 0)-1))</f>
        <v>11472.739407108034</v>
      </c>
      <c r="J155" s="67">
        <f ca="1">I155*(1-OFFSET(Mortality_Projection!$D$9,N($A155="Female")*101+Existing_Cohort!$B155+Existing_Cohort!J$4-1,MATCH(J$5, Mortality_Projection!$D$8:$BJ$8, 0)-1))</f>
        <v>11444.870520709477</v>
      </c>
      <c r="K155" s="67">
        <f ca="1">J155*(1-OFFSET(Mortality_Projection!$D$9,N($A155="Female")*101+Existing_Cohort!$B155+Existing_Cohort!K$4-1,MATCH(K$5, Mortality_Projection!$D$8:$BJ$8, 0)-1))</f>
        <v>11415.104139140309</v>
      </c>
      <c r="L155" s="67">
        <f ca="1">K155*(1-OFFSET(Mortality_Projection!$D$9,N($A155="Female")*101+Existing_Cohort!$B155+Existing_Cohort!L$4-1,MATCH(L$5, Mortality_Projection!$D$8:$BJ$8, 0)-1))</f>
        <v>11383.370117826136</v>
      </c>
      <c r="M155" s="67">
        <f ca="1">L155*(1-OFFSET(Mortality_Projection!$D$9,N($A155="Female")*101+Existing_Cohort!$B155+Existing_Cohort!M$4-1,MATCH(M$5, Mortality_Projection!$D$8:$BJ$8, 0)-1))</f>
        <v>11349.482266058118</v>
      </c>
      <c r="N155" s="67">
        <f ca="1">M155*(1-OFFSET(Mortality_Projection!$D$9,N($A155="Female")*101+Existing_Cohort!$B155+Existing_Cohort!N$4-1,MATCH(N$5, Mortality_Projection!$D$8:$BJ$8, 0)-1))</f>
        <v>11313.125758695145</v>
      </c>
      <c r="O155" s="67">
        <f ca="1">N155*(1-OFFSET(Mortality_Projection!$D$9,N($A155="Female")*101+Existing_Cohort!$B155+Existing_Cohort!O$4-1,MATCH(O$5, Mortality_Projection!$D$8:$BJ$8, 0)-1))</f>
        <v>11273.836340809281</v>
      </c>
      <c r="P155" s="67">
        <f ca="1">O155*(1-OFFSET(Mortality_Projection!$D$9,N($A155="Female")*101+Existing_Cohort!$B155+Existing_Cohort!P$4-1,MATCH(P$5, Mortality_Projection!$D$8:$BJ$8, 0)-1))</f>
        <v>11231.020861297166</v>
      </c>
      <c r="Q155" s="67">
        <f ca="1">P155*(1-OFFSET(Mortality_Projection!$D$9,N($A155="Female")*101+Existing_Cohort!$B155+Existing_Cohort!Q$4-1,MATCH(Q$5, Mortality_Projection!$D$8:$BJ$8, 0)-1))</f>
        <v>11183.996543820482</v>
      </c>
      <c r="R155" s="67">
        <f ca="1">Q155*(1-OFFSET(Mortality_Projection!$D$9,N($A155="Female")*101+Existing_Cohort!$B155+Existing_Cohort!R$4-1,MATCH(R$5, Mortality_Projection!$D$8:$BJ$8, 0)-1))</f>
        <v>11132.009668021432</v>
      </c>
      <c r="S155" s="67">
        <f ca="1">R155*(1-OFFSET(Mortality_Projection!$D$9,N($A155="Female")*101+Existing_Cohort!$B155+Existing_Cohort!S$4-1,MATCH(S$5, Mortality_Projection!$D$8:$BJ$8, 0)-1))</f>
        <v>11074.244871531375</v>
      </c>
      <c r="T155" s="67">
        <f ca="1">S155*(1-OFFSET(Mortality_Projection!$D$9,N($A155="Female")*101+Existing_Cohort!$B155+Existing_Cohort!T$4-1,MATCH(T$5, Mortality_Projection!$D$8:$BJ$8, 0)-1))</f>
        <v>11009.853432237334</v>
      </c>
      <c r="U155" s="67">
        <f ca="1">T155*(1-OFFSET(Mortality_Projection!$D$9,N($A155="Female")*101+Existing_Cohort!$B155+Existing_Cohort!U$4-1,MATCH(U$5, Mortality_Projection!$D$8:$BJ$8, 0)-1))</f>
        <v>10937.927133639421</v>
      </c>
      <c r="V155" s="67">
        <f ca="1">U155*(1-OFFSET(Mortality_Projection!$D$9,N($A155="Female")*101+Existing_Cohort!$B155+Existing_Cohort!V$4-1,MATCH(V$5, Mortality_Projection!$D$8:$BJ$8, 0)-1))</f>
        <v>10857.458932186953</v>
      </c>
      <c r="W155" s="67">
        <f ca="1">V155*(1-OFFSET(Mortality_Projection!$D$9,N($A155="Female")*101+Existing_Cohort!$B155+Existing_Cohort!W$4-1,MATCH(W$5, Mortality_Projection!$D$8:$BJ$8, 0)-1))</f>
        <v>10767.344707015365</v>
      </c>
      <c r="X155" s="67">
        <f ca="1">W155*(1-OFFSET(Mortality_Projection!$D$9,N($A155="Female")*101+Existing_Cohort!$B155+Existing_Cohort!X$4-1,MATCH(X$5, Mortality_Projection!$D$8:$BJ$8, 0)-1))</f>
        <v>10666.380289537299</v>
      </c>
      <c r="Y155" s="67">
        <f ca="1">X155*(1-OFFSET(Mortality_Projection!$D$9,N($A155="Female")*101+Existing_Cohort!$B155+Existing_Cohort!Y$4-1,MATCH(Y$5, Mortality_Projection!$D$8:$BJ$8, 0)-1))</f>
        <v>10553.296732842922</v>
      </c>
      <c r="Z155" s="67">
        <f ca="1">Y155*(1-OFFSET(Mortality_Projection!$D$9,N($A155="Female")*101+Existing_Cohort!$B155+Existing_Cohort!Z$4-1,MATCH(Z$5, Mortality_Projection!$D$8:$BJ$8, 0)-1))</f>
        <v>10426.773089617691</v>
      </c>
      <c r="AA155" s="67">
        <f ca="1">Z155*(1-OFFSET(Mortality_Projection!$D$9,N($A155="Female")*101+Existing_Cohort!$B155+Existing_Cohort!AA$4-1,MATCH(AA$5, Mortality_Projection!$D$8:$BJ$8, 0)-1))</f>
        <v>10285.477828292715</v>
      </c>
      <c r="AB155" s="67">
        <f ca="1">AA155*(1-OFFSET(Mortality_Projection!$D$9,N($A155="Female")*101+Existing_Cohort!$B155+Existing_Cohort!AB$4-1,MATCH(AB$5, Mortality_Projection!$D$8:$BJ$8, 0)-1))</f>
        <v>10128.096867063539</v>
      </c>
      <c r="AC155" s="67">
        <f ca="1">AB155*(1-OFFSET(Mortality_Projection!$D$9,N($A155="Female")*101+Existing_Cohort!$B155+Existing_Cohort!AC$4-1,MATCH(AC$5, Mortality_Projection!$D$8:$BJ$8, 0)-1))</f>
        <v>9953.3806586083356</v>
      </c>
      <c r="AD155" s="67">
        <f ca="1">AC155*(1-OFFSET(Mortality_Projection!$D$9,N($A155="Female")*101+Existing_Cohort!$B155+Existing_Cohort!AD$4-1,MATCH(AD$5, Mortality_Projection!$D$8:$BJ$8, 0)-1))</f>
        <v>9760.1636691492258</v>
      </c>
      <c r="AE155" s="67">
        <f ca="1">AD155*(1-OFFSET(Mortality_Projection!$D$9,N($A155="Female")*101+Existing_Cohort!$B155+Existing_Cohort!AE$4-1,MATCH(AE$5, Mortality_Projection!$D$8:$BJ$8, 0)-1))</f>
        <v>9547.3968109046273</v>
      </c>
      <c r="AF155" s="67">
        <f ca="1">AE155*(1-OFFSET(Mortality_Projection!$D$9,N($A155="Female")*101+Existing_Cohort!$B155+Existing_Cohort!AF$4-1,MATCH(AF$5, Mortality_Projection!$D$8:$BJ$8, 0)-1))</f>
        <v>9314.1638455046468</v>
      </c>
      <c r="AG155" s="67">
        <f ca="1">AF155*(1-OFFSET(Mortality_Projection!$D$9,N($A155="Female")*101+Existing_Cohort!$B155+Existing_Cohort!AG$4-1,MATCH(AG$5, Mortality_Projection!$D$8:$BJ$8, 0)-1))</f>
        <v>9059.6992948167335</v>
      </c>
      <c r="AH155" s="67">
        <f ca="1">AG155*(1-OFFSET(Mortality_Projection!$D$9,N($A155="Female")*101+Existing_Cohort!$B155+Existing_Cohort!AH$4-1,MATCH(AH$5, Mortality_Projection!$D$8:$BJ$8, 0)-1))</f>
        <v>8783.4157530028751</v>
      </c>
      <c r="AI155" s="67">
        <f ca="1">AH155*(1-OFFSET(Mortality_Projection!$D$9,N($A155="Female")*101+Existing_Cohort!$B155+Existing_Cohort!AI$4-1,MATCH(AI$5, Mortality_Projection!$D$8:$BJ$8, 0)-1))</f>
        <v>8484.9281949548258</v>
      </c>
      <c r="AJ155" s="67">
        <f ca="1">AI155*(1-OFFSET(Mortality_Projection!$D$9,N($A155="Female")*101+Existing_Cohort!$B155+Existing_Cohort!AJ$4-1,MATCH(AJ$5, Mortality_Projection!$D$8:$BJ$8, 0)-1))</f>
        <v>8164.101452342893</v>
      </c>
      <c r="AK155" s="67">
        <f ca="1">AJ155*(1-OFFSET(Mortality_Projection!$D$9,N($A155="Female")*101+Existing_Cohort!$B155+Existing_Cohort!AK$4-1,MATCH(AK$5, Mortality_Projection!$D$8:$BJ$8, 0)-1))</f>
        <v>7821.1105835067228</v>
      </c>
      <c r="AL155" s="67">
        <f ca="1">AK155*(1-OFFSET(Mortality_Projection!$D$9,N($A155="Female")*101+Existing_Cohort!$B155+Existing_Cohort!AL$4-1,MATCH(AL$5, Mortality_Projection!$D$8:$BJ$8, 0)-1))</f>
        <v>7456.5204593497483</v>
      </c>
      <c r="AM155" s="67">
        <f ca="1">AL155*(1-OFFSET(Mortality_Projection!$D$9,N($A155="Female")*101+Existing_Cohort!$B155+Existing_Cohort!AM$4-1,MATCH(AM$5, Mortality_Projection!$D$8:$BJ$8, 0)-1))</f>
        <v>7071.424338414372</v>
      </c>
      <c r="AN155" s="67">
        <f ca="1">AM155*(1-OFFSET(Mortality_Projection!$D$9,N($A155="Female")*101+Existing_Cohort!$B155+Existing_Cohort!AN$4-1,MATCH(AN$5, Mortality_Projection!$D$8:$BJ$8, 0)-1))</f>
        <v>6667.590728288068</v>
      </c>
      <c r="AO155" s="67">
        <f ca="1">AN155*(1-OFFSET(Mortality_Projection!$D$9,N($A155="Female")*101+Existing_Cohort!$B155+Existing_Cohort!AO$4-1,MATCH(AO$5, Mortality_Projection!$D$8:$BJ$8, 0)-1))</f>
        <v>6247.6218869847307</v>
      </c>
      <c r="AP155" s="67">
        <f ca="1">AO155*(1-OFFSET(Mortality_Projection!$D$9,N($A155="Female")*101+Existing_Cohort!$B155+Existing_Cohort!AP$4-1,MATCH(AP$5, Mortality_Projection!$D$8:$BJ$8, 0)-1))</f>
        <v>5815.0577250128072</v>
      </c>
      <c r="AQ155" s="67">
        <f ca="1">AP155*(1-OFFSET(Mortality_Projection!$D$9,N($A155="Female")*101+Existing_Cohort!$B155+Existing_Cohort!AQ$4-1,MATCH(AQ$5, Mortality_Projection!$D$8:$BJ$8, 0)-1))</f>
        <v>5374.3579338141435</v>
      </c>
      <c r="AR155" s="67">
        <f ca="1">AQ155*(1-OFFSET(Mortality_Projection!$D$9,N($A155="Female")*101+Existing_Cohort!$B155+Existing_Cohort!AR$4-1,MATCH(AR$5, Mortality_Projection!$D$8:$BJ$8, 0)-1))</f>
        <v>4930.7102979927186</v>
      </c>
      <c r="AS155" s="67">
        <f ca="1">AR155*(1-OFFSET(Mortality_Projection!$D$9,N($A155="Female")*101+Existing_Cohort!$B155+Existing_Cohort!AS$4-1,MATCH(AS$5, Mortality_Projection!$D$8:$BJ$8, 0)-1))</f>
        <v>4489.669006150174</v>
      </c>
      <c r="AT155" s="67">
        <f ca="1">AS155*(1-OFFSET(Mortality_Projection!$D$9,N($A155="Female")*101+Existing_Cohort!$B155+Existing_Cohort!AT$4-1,MATCH(AT$5, Mortality_Projection!$D$8:$BJ$8, 0)-1))</f>
        <v>4056.7189550570629</v>
      </c>
      <c r="AU155" s="67">
        <f ca="1">AT155*(1-OFFSET(Mortality_Projection!$D$9,N($A155="Female")*101+Existing_Cohort!$B155+Existing_Cohort!AU$4-1,MATCH(AU$5, Mortality_Projection!$D$8:$BJ$8, 0)-1))</f>
        <v>3636.8525890198789</v>
      </c>
      <c r="AV155" s="67">
        <f ca="1">AU155*(1-OFFSET(Mortality_Projection!$D$9,N($A155="Female")*101+Existing_Cohort!$B155+Existing_Cohort!AV$4-1,MATCH(AV$5, Mortality_Projection!$D$8:$BJ$8, 0)-1))</f>
        <v>3234.2515602527928</v>
      </c>
      <c r="AW155" s="67">
        <f ca="1">AV155*(1-OFFSET(Mortality_Projection!$D$9,N($A155="Female")*101+Existing_Cohort!$B155+Existing_Cohort!AW$4-1,MATCH(AW$5, Mortality_Projection!$D$8:$BJ$8, 0)-1))</f>
        <v>2852.1529320140944</v>
      </c>
      <c r="AX155" s="67">
        <f ca="1">AW155*(1-OFFSET(Mortality_Projection!$D$9,N($A155="Female")*101+Existing_Cohort!$B155+Existing_Cohort!AX$4-1,MATCH(AX$5, Mortality_Projection!$D$8:$BJ$8, 0)-1))</f>
        <v>2492.8869425062007</v>
      </c>
      <c r="AY155" s="67">
        <f ca="1">AX155*(1-OFFSET(Mortality_Projection!$D$9,N($A155="Female")*101+Existing_Cohort!$B155+Existing_Cohort!AY$4-1,MATCH(AY$5, Mortality_Projection!$D$8:$BJ$8, 0)-1))</f>
        <v>2158.0394680540294</v>
      </c>
      <c r="AZ155" s="67">
        <f ca="1">AY155*(1-OFFSET(Mortality_Projection!$D$9,N($A155="Female")*101+Existing_Cohort!$B155+Existing_Cohort!AZ$4-1,MATCH(AZ$5, Mortality_Projection!$D$8:$BJ$8, 0)-1))</f>
        <v>1848.6715826849434</v>
      </c>
      <c r="BA155" s="179">
        <f ca="1">AZ155*(1-OFFSET(Mortality_Projection!$D$9,N($A155="Female")*101+Existing_Cohort!$B155+Existing_Cohort!BA$4-1,MATCH(BA$5, Mortality_Projection!$D$8:$BJ$8, 0)-1))</f>
        <v>1565.5100655861997</v>
      </c>
      <c r="BC155" s="67">
        <f t="shared" ca="1" si="27"/>
        <v>17.628658361871203</v>
      </c>
    </row>
    <row r="156" spans="1:55" x14ac:dyDescent="0.35">
      <c r="A156" s="159" t="s">
        <v>32</v>
      </c>
      <c r="B156">
        <f t="shared" si="26"/>
        <v>49</v>
      </c>
      <c r="C156" s="67">
        <f ca="1">OFFSET(HIST_CHN_Population_Females!$L$17,MATCH(Input!$D$4,HIST_CHN_Population_Females!$K$18:$K$89,0), $B55)</f>
        <v>11936.487499999999</v>
      </c>
      <c r="D156" s="67">
        <f ca="1">C156*(1-OFFSET(Mortality_Projection!$D$9,N($A156="Female")*101+Existing_Cohort!$B156+Existing_Cohort!D$4-1,MATCH(D$5, Mortality_Projection!$D$8:$BJ$8, 0)-1))</f>
        <v>11916.523223323775</v>
      </c>
      <c r="E156" s="67">
        <f ca="1">D156*(1-OFFSET(Mortality_Projection!$D$9,N($A156="Female")*101+Existing_Cohort!$B156+Existing_Cohort!E$4-1,MATCH(E$5, Mortality_Projection!$D$8:$BJ$8, 0)-1))</f>
        <v>11894.87699172507</v>
      </c>
      <c r="F156" s="67">
        <f ca="1">E156*(1-OFFSET(Mortality_Projection!$D$9,N($A156="Female")*101+Existing_Cohort!$B156+Existing_Cohort!F$4-1,MATCH(F$5, Mortality_Projection!$D$8:$BJ$8, 0)-1))</f>
        <v>11871.473481267716</v>
      </c>
      <c r="G156" s="67">
        <f ca="1">F156*(1-OFFSET(Mortality_Projection!$D$9,N($A156="Female")*101+Existing_Cohort!$B156+Existing_Cohort!G$4-1,MATCH(G$5, Mortality_Projection!$D$8:$BJ$8, 0)-1))</f>
        <v>11846.242364045147</v>
      </c>
      <c r="H156" s="67">
        <f ca="1">G156*(1-OFFSET(Mortality_Projection!$D$9,N($A156="Female")*101+Existing_Cohort!$B156+Existing_Cohort!H$4-1,MATCH(H$5, Mortality_Projection!$D$8:$BJ$8, 0)-1))</f>
        <v>11819.14066006071</v>
      </c>
      <c r="I156" s="67">
        <f ca="1">H156*(1-OFFSET(Mortality_Projection!$D$9,N($A156="Female")*101+Existing_Cohort!$B156+Existing_Cohort!I$4-1,MATCH(I$5, Mortality_Projection!$D$8:$BJ$8, 0)-1))</f>
        <v>11790.096306572317</v>
      </c>
      <c r="J156" s="67">
        <f ca="1">I156*(1-OFFSET(Mortality_Projection!$D$9,N($A156="Female")*101+Existing_Cohort!$B156+Existing_Cohort!J$4-1,MATCH(J$5, Mortality_Projection!$D$8:$BJ$8, 0)-1))</f>
        <v>11759.075303279489</v>
      </c>
      <c r="K156" s="67">
        <f ca="1">J156*(1-OFFSET(Mortality_Projection!$D$9,N($A156="Female")*101+Existing_Cohort!$B156+Existing_Cohort!K$4-1,MATCH(K$5, Mortality_Projection!$D$8:$BJ$8, 0)-1))</f>
        <v>11726.004729572933</v>
      </c>
      <c r="L156" s="67">
        <f ca="1">K156*(1-OFFSET(Mortality_Projection!$D$9,N($A156="Female")*101+Existing_Cohort!$B156+Existing_Cohort!L$4-1,MATCH(L$5, Mortality_Projection!$D$8:$BJ$8, 0)-1))</f>
        <v>11690.690757159087</v>
      </c>
      <c r="M156" s="67">
        <f ca="1">L156*(1-OFFSET(Mortality_Projection!$D$9,N($A156="Female")*101+Existing_Cohort!$B156+Existing_Cohort!M$4-1,MATCH(M$5, Mortality_Projection!$D$8:$BJ$8, 0)-1))</f>
        <v>11652.805555446932</v>
      </c>
      <c r="N156" s="67">
        <f ca="1">M156*(1-OFFSET(Mortality_Projection!$D$9,N($A156="Female")*101+Existing_Cohort!$B156+Existing_Cohort!N$4-1,MATCH(N$5, Mortality_Projection!$D$8:$BJ$8, 0)-1))</f>
        <v>11611.865652809844</v>
      </c>
      <c r="O156" s="67">
        <f ca="1">N156*(1-OFFSET(Mortality_Projection!$D$9,N($A156="Female")*101+Existing_Cohort!$B156+Existing_Cohort!O$4-1,MATCH(O$5, Mortality_Projection!$D$8:$BJ$8, 0)-1))</f>
        <v>11567.253373240981</v>
      </c>
      <c r="P156" s="67">
        <f ca="1">O156*(1-OFFSET(Mortality_Projection!$D$9,N($A156="Female")*101+Existing_Cohort!$B156+Existing_Cohort!P$4-1,MATCH(P$5, Mortality_Projection!$D$8:$BJ$8, 0)-1))</f>
        <v>11518.257800154439</v>
      </c>
      <c r="Q156" s="67">
        <f ca="1">P156*(1-OFFSET(Mortality_Projection!$D$9,N($A156="Female")*101+Existing_Cohort!$B156+Existing_Cohort!Q$4-1,MATCH(Q$5, Mortality_Projection!$D$8:$BJ$8, 0)-1))</f>
        <v>11464.0942882652</v>
      </c>
      <c r="R156" s="67">
        <f ca="1">Q156*(1-OFFSET(Mortality_Projection!$D$9,N($A156="Female")*101+Existing_Cohort!$B156+Existing_Cohort!R$4-1,MATCH(R$5, Mortality_Projection!$D$8:$BJ$8, 0)-1))</f>
        <v>11403.914209965076</v>
      </c>
      <c r="S156" s="67">
        <f ca="1">R156*(1-OFFSET(Mortality_Projection!$D$9,N($A156="Female")*101+Existing_Cohort!$B156+Existing_Cohort!S$4-1,MATCH(S$5, Mortality_Projection!$D$8:$BJ$8, 0)-1))</f>
        <v>11336.83448423821</v>
      </c>
      <c r="T156" s="67">
        <f ca="1">S156*(1-OFFSET(Mortality_Projection!$D$9,N($A156="Female")*101+Existing_Cohort!$B156+Existing_Cohort!T$4-1,MATCH(T$5, Mortality_Projection!$D$8:$BJ$8, 0)-1))</f>
        <v>11261.91042362346</v>
      </c>
      <c r="U156" s="67">
        <f ca="1">T156*(1-OFFSET(Mortality_Projection!$D$9,N($A156="Female")*101+Existing_Cohort!$B156+Existing_Cohort!U$4-1,MATCH(U$5, Mortality_Projection!$D$8:$BJ$8, 0)-1))</f>
        <v>11178.094861184169</v>
      </c>
      <c r="V156" s="67">
        <f ca="1">U156*(1-OFFSET(Mortality_Projection!$D$9,N($A156="Female")*101+Existing_Cohort!$B156+Existing_Cohort!V$4-1,MATCH(V$5, Mortality_Projection!$D$8:$BJ$8, 0)-1))</f>
        <v>11084.240107394575</v>
      </c>
      <c r="W156" s="67">
        <f ca="1">V156*(1-OFFSET(Mortality_Projection!$D$9,N($A156="Female")*101+Existing_Cohort!$B156+Existing_Cohort!W$4-1,MATCH(W$5, Mortality_Projection!$D$8:$BJ$8, 0)-1))</f>
        <v>10979.095021925483</v>
      </c>
      <c r="X156" s="67">
        <f ca="1">W156*(1-OFFSET(Mortality_Projection!$D$9,N($A156="Female")*101+Existing_Cohort!$B156+Existing_Cohort!X$4-1,MATCH(X$5, Mortality_Projection!$D$8:$BJ$8, 0)-1))</f>
        <v>10861.341944502059</v>
      </c>
      <c r="Y156" s="67">
        <f ca="1">X156*(1-OFFSET(Mortality_Projection!$D$9,N($A156="Female")*101+Existing_Cohort!$B156+Existing_Cohort!Y$4-1,MATCH(Y$5, Mortality_Projection!$D$8:$BJ$8, 0)-1))</f>
        <v>10729.61022756535</v>
      </c>
      <c r="Z156" s="67">
        <f ca="1">Y156*(1-OFFSET(Mortality_Projection!$D$9,N($A156="Female")*101+Existing_Cohort!$B156+Existing_Cohort!Z$4-1,MATCH(Z$5, Mortality_Projection!$D$8:$BJ$8, 0)-1))</f>
        <v>10582.519618370881</v>
      </c>
      <c r="AA156" s="67">
        <f ca="1">Z156*(1-OFFSET(Mortality_Projection!$D$9,N($A156="Female")*101+Existing_Cohort!$B156+Existing_Cohort!AA$4-1,MATCH(AA$5, Mortality_Projection!$D$8:$BJ$8, 0)-1))</f>
        <v>10418.70972418883</v>
      </c>
      <c r="AB156" s="67">
        <f ca="1">AA156*(1-OFFSET(Mortality_Projection!$D$9,N($A156="Female")*101+Existing_Cohort!$B156+Existing_Cohort!AB$4-1,MATCH(AB$5, Mortality_Projection!$D$8:$BJ$8, 0)-1))</f>
        <v>10236.889321734792</v>
      </c>
      <c r="AC156" s="67">
        <f ca="1">AB156*(1-OFFSET(Mortality_Projection!$D$9,N($A156="Female")*101+Existing_Cohort!$B156+Existing_Cohort!AC$4-1,MATCH(AC$5, Mortality_Projection!$D$8:$BJ$8, 0)-1))</f>
        <v>10035.856933699513</v>
      </c>
      <c r="AD156" s="67">
        <f ca="1">AC156*(1-OFFSET(Mortality_Projection!$D$9,N($A156="Female")*101+Existing_Cohort!$B156+Existing_Cohort!AD$4-1,MATCH(AD$5, Mortality_Projection!$D$8:$BJ$8, 0)-1))</f>
        <v>9814.5348918414547</v>
      </c>
      <c r="AE156" s="67">
        <f ca="1">AD156*(1-OFFSET(Mortality_Projection!$D$9,N($A156="Female")*101+Existing_Cohort!$B156+Existing_Cohort!AE$4-1,MATCH(AE$5, Mortality_Projection!$D$8:$BJ$8, 0)-1))</f>
        <v>9571.9867172023933</v>
      </c>
      <c r="AF156" s="67">
        <f ca="1">AE156*(1-OFFSET(Mortality_Projection!$D$9,N($A156="Female")*101+Existing_Cohort!$B156+Existing_Cohort!AF$4-1,MATCH(AF$5, Mortality_Projection!$D$8:$BJ$8, 0)-1))</f>
        <v>9307.4360690712347</v>
      </c>
      <c r="AG156" s="67">
        <f ca="1">AF156*(1-OFFSET(Mortality_Projection!$D$9,N($A156="Female")*101+Existing_Cohort!$B156+Existing_Cohort!AG$4-1,MATCH(AG$5, Mortality_Projection!$D$8:$BJ$8, 0)-1))</f>
        <v>9020.2954582191323</v>
      </c>
      <c r="AH156" s="67">
        <f ca="1">AG156*(1-OFFSET(Mortality_Projection!$D$9,N($A156="Female")*101+Existing_Cohort!$B156+Existing_Cohort!AH$4-1,MATCH(AH$5, Mortality_Projection!$D$8:$BJ$8, 0)-1))</f>
        <v>8710.1918051677312</v>
      </c>
      <c r="AI156" s="67">
        <f ca="1">AH156*(1-OFFSET(Mortality_Projection!$D$9,N($A156="Female")*101+Existing_Cohort!$B156+Existing_Cohort!AI$4-1,MATCH(AI$5, Mortality_Projection!$D$8:$BJ$8, 0)-1))</f>
        <v>8377.0160157095088</v>
      </c>
      <c r="AJ156" s="67">
        <f ca="1">AI156*(1-OFFSET(Mortality_Projection!$D$9,N($A156="Female")*101+Existing_Cohort!$B156+Existing_Cohort!AJ$4-1,MATCH(AJ$5, Mortality_Projection!$D$8:$BJ$8, 0)-1))</f>
        <v>8020.9858162890341</v>
      </c>
      <c r="AK156" s="67">
        <f ca="1">AJ156*(1-OFFSET(Mortality_Projection!$D$9,N($A156="Female")*101+Existing_Cohort!$B156+Existing_Cohort!AK$4-1,MATCH(AK$5, Mortality_Projection!$D$8:$BJ$8, 0)-1))</f>
        <v>7642.7283155062842</v>
      </c>
      <c r="AL156" s="67">
        <f ca="1">AK156*(1-OFFSET(Mortality_Projection!$D$9,N($A156="Female")*101+Existing_Cohort!$B156+Existing_Cohort!AL$4-1,MATCH(AL$5, Mortality_Projection!$D$8:$BJ$8, 0)-1))</f>
        <v>7243.4233801512191</v>
      </c>
      <c r="AM156" s="67">
        <f ca="1">AL156*(1-OFFSET(Mortality_Projection!$D$9,N($A156="Female")*101+Existing_Cohort!$B156+Existing_Cohort!AM$4-1,MATCH(AM$5, Mortality_Projection!$D$8:$BJ$8, 0)-1))</f>
        <v>6824.9548925428489</v>
      </c>
      <c r="AN156" s="67">
        <f ca="1">AM156*(1-OFFSET(Mortality_Projection!$D$9,N($A156="Female")*101+Existing_Cohort!$B156+Existing_Cohort!AN$4-1,MATCH(AN$5, Mortality_Projection!$D$8:$BJ$8, 0)-1))</f>
        <v>6390.0730773780724</v>
      </c>
      <c r="AO156" s="67">
        <f ca="1">AN156*(1-OFFSET(Mortality_Projection!$D$9,N($A156="Female")*101+Existing_Cohort!$B156+Existing_Cohort!AO$4-1,MATCH(AO$5, Mortality_Projection!$D$8:$BJ$8, 0)-1))</f>
        <v>5942.4989756787245</v>
      </c>
      <c r="AP156" s="67">
        <f ca="1">AO156*(1-OFFSET(Mortality_Projection!$D$9,N($A156="Female")*101+Existing_Cohort!$B156+Existing_Cohort!AP$4-1,MATCH(AP$5, Mortality_Projection!$D$8:$BJ$8, 0)-1))</f>
        <v>5486.9015553264999</v>
      </c>
      <c r="AQ156" s="67">
        <f ca="1">AP156*(1-OFFSET(Mortality_Projection!$D$9,N($A156="Female")*101+Existing_Cohort!$B156+Existing_Cohort!AQ$4-1,MATCH(AQ$5, Mortality_Projection!$D$8:$BJ$8, 0)-1))</f>
        <v>5028.6941762012739</v>
      </c>
      <c r="AR156" s="67">
        <f ca="1">AQ156*(1-OFFSET(Mortality_Projection!$D$9,N($A156="Female")*101+Existing_Cohort!$B156+Existing_Cohort!AR$4-1,MATCH(AR$5, Mortality_Projection!$D$8:$BJ$8, 0)-1))</f>
        <v>4573.6554951334301</v>
      </c>
      <c r="AS156" s="67">
        <f ca="1">AR156*(1-OFFSET(Mortality_Projection!$D$9,N($A156="Female")*101+Existing_Cohort!$B156+Existing_Cohort!AS$4-1,MATCH(AS$5, Mortality_Projection!$D$8:$BJ$8, 0)-1))</f>
        <v>4127.4753443722975</v>
      </c>
      <c r="AT156" s="67">
        <f ca="1">AS156*(1-OFFSET(Mortality_Projection!$D$9,N($A156="Female")*101+Existing_Cohort!$B156+Existing_Cohort!AT$4-1,MATCH(AT$5, Mortality_Projection!$D$8:$BJ$8, 0)-1))</f>
        <v>3695.3159293341878</v>
      </c>
      <c r="AU156" s="67">
        <f ca="1">AT156*(1-OFFSET(Mortality_Projection!$D$9,N($A156="Female")*101+Existing_Cohort!$B156+Existing_Cohort!AU$4-1,MATCH(AU$5, Mortality_Projection!$D$8:$BJ$8, 0)-1))</f>
        <v>3281.4839173934788</v>
      </c>
      <c r="AV156" s="67">
        <f ca="1">AU156*(1-OFFSET(Mortality_Projection!$D$9,N($A156="Female")*101+Existing_Cohort!$B156+Existing_Cohort!AV$4-1,MATCH(AV$5, Mortality_Projection!$D$8:$BJ$8, 0)-1))</f>
        <v>2889.2950256371305</v>
      </c>
      <c r="AW156" s="67">
        <f ca="1">AV156*(1-OFFSET(Mortality_Projection!$D$9,N($A156="Female")*101+Existing_Cohort!$B156+Existing_Cohort!AW$4-1,MATCH(AW$5, Mortality_Projection!$D$8:$BJ$8, 0)-1))</f>
        <v>2521.1164497149562</v>
      </c>
      <c r="AX156" s="67">
        <f ca="1">AW156*(1-OFFSET(Mortality_Projection!$D$9,N($A156="Female")*101+Existing_Cohort!$B156+Existing_Cohort!AX$4-1,MATCH(AX$5, Mortality_Projection!$D$8:$BJ$8, 0)-1))</f>
        <v>2178.5374970554658</v>
      </c>
      <c r="AY156" s="67">
        <f ca="1">AX156*(1-OFFSET(Mortality_Projection!$D$9,N($A156="Female")*101+Existing_Cohort!$B156+Existing_Cohort!AY$4-1,MATCH(AY$5, Mortality_Projection!$D$8:$BJ$8, 0)-1))</f>
        <v>1862.5977898032436</v>
      </c>
      <c r="AZ156" s="67">
        <f ca="1">AY156*(1-OFFSET(Mortality_Projection!$D$9,N($A156="Female")*101+Existing_Cohort!$B156+Existing_Cohort!AZ$4-1,MATCH(AZ$5, Mortality_Projection!$D$8:$BJ$8, 0)-1))</f>
        <v>1573.9841348309274</v>
      </c>
      <c r="BA156" s="179">
        <f ca="1">AZ156*(1-OFFSET(Mortality_Projection!$D$9,N($A156="Female")*101+Existing_Cohort!$B156+Existing_Cohort!BA$4-1,MATCH(BA$5, Mortality_Projection!$D$8:$BJ$8, 0)-1))</f>
        <v>1313.153148441364</v>
      </c>
      <c r="BC156" s="67">
        <f t="shared" ca="1" si="27"/>
        <v>19.964276676224472</v>
      </c>
    </row>
    <row r="157" spans="1:55" x14ac:dyDescent="0.35">
      <c r="A157" s="159" t="s">
        <v>32</v>
      </c>
      <c r="B157">
        <f t="shared" si="26"/>
        <v>50</v>
      </c>
      <c r="C157" s="67">
        <f ca="1">OFFSET(HIST_CHN_Population_Females!$L$17,MATCH(Input!$D$4,HIST_CHN_Population_Females!$K$18:$K$89,0), $B56)</f>
        <v>12434.835999999999</v>
      </c>
      <c r="D157" s="67">
        <f ca="1">C157*(1-OFFSET(Mortality_Projection!$D$9,N($A157="Female")*101+Existing_Cohort!$B157+Existing_Cohort!D$4-1,MATCH(D$5, Mortality_Projection!$D$8:$BJ$8, 0)-1))</f>
        <v>12411.985478017425</v>
      </c>
      <c r="E157" s="67">
        <f ca="1">D157*(1-OFFSET(Mortality_Projection!$D$9,N($A157="Female")*101+Existing_Cohort!$B157+Existing_Cohort!E$4-1,MATCH(E$5, Mortality_Projection!$D$8:$BJ$8, 0)-1))</f>
        <v>12387.280433825226</v>
      </c>
      <c r="F157" s="67">
        <f ca="1">E157*(1-OFFSET(Mortality_Projection!$D$9,N($A157="Female")*101+Existing_Cohort!$B157+Existing_Cohort!F$4-1,MATCH(F$5, Mortality_Projection!$D$8:$BJ$8, 0)-1))</f>
        <v>12360.646755473028</v>
      </c>
      <c r="G157" s="67">
        <f ca="1">F157*(1-OFFSET(Mortality_Projection!$D$9,N($A157="Female")*101+Existing_Cohort!$B157+Existing_Cohort!G$4-1,MATCH(G$5, Mortality_Projection!$D$8:$BJ$8, 0)-1))</f>
        <v>12332.039216032796</v>
      </c>
      <c r="H157" s="67">
        <f ca="1">G157*(1-OFFSET(Mortality_Projection!$D$9,N($A157="Female")*101+Existing_Cohort!$B157+Existing_Cohort!H$4-1,MATCH(H$5, Mortality_Projection!$D$8:$BJ$8, 0)-1))</f>
        <v>12301.381906695773</v>
      </c>
      <c r="I157" s="67">
        <f ca="1">H157*(1-OFFSET(Mortality_Projection!$D$9,N($A157="Female")*101+Existing_Cohort!$B157+Existing_Cohort!I$4-1,MATCH(I$5, Mortality_Projection!$D$8:$BJ$8, 0)-1))</f>
        <v>12268.639114238895</v>
      </c>
      <c r="J157" s="67">
        <f ca="1">I157*(1-OFFSET(Mortality_Projection!$D$9,N($A157="Female")*101+Existing_Cohort!$B157+Existing_Cohort!J$4-1,MATCH(J$5, Mortality_Projection!$D$8:$BJ$8, 0)-1))</f>
        <v>12233.734063337894</v>
      </c>
      <c r="K157" s="67">
        <f ca="1">J157*(1-OFFSET(Mortality_Projection!$D$9,N($A157="Female")*101+Existing_Cohort!$B157+Existing_Cohort!K$4-1,MATCH(K$5, Mortality_Projection!$D$8:$BJ$8, 0)-1))</f>
        <v>12196.462391786108</v>
      </c>
      <c r="L157" s="67">
        <f ca="1">K157*(1-OFFSET(Mortality_Projection!$D$9,N($A157="Female")*101+Existing_Cohort!$B157+Existing_Cohort!L$4-1,MATCH(L$5, Mortality_Projection!$D$8:$BJ$8, 0)-1))</f>
        <v>12156.478354982251</v>
      </c>
      <c r="M157" s="67">
        <f ca="1">L157*(1-OFFSET(Mortality_Projection!$D$9,N($A157="Female")*101+Existing_Cohort!$B157+Existing_Cohort!M$4-1,MATCH(M$5, Mortality_Projection!$D$8:$BJ$8, 0)-1))</f>
        <v>12113.272021503219</v>
      </c>
      <c r="N157" s="67">
        <f ca="1">M157*(1-OFFSET(Mortality_Projection!$D$9,N($A157="Female")*101+Existing_Cohort!$B157+Existing_Cohort!N$4-1,MATCH(N$5, Mortality_Projection!$D$8:$BJ$8, 0)-1))</f>
        <v>12066.191939672106</v>
      </c>
      <c r="O157" s="67">
        <f ca="1">N157*(1-OFFSET(Mortality_Projection!$D$9,N($A157="Female")*101+Existing_Cohort!$B157+Existing_Cohort!O$4-1,MATCH(O$5, Mortality_Projection!$D$8:$BJ$8, 0)-1))</f>
        <v>12014.488415153788</v>
      </c>
      <c r="P157" s="67">
        <f ca="1">O157*(1-OFFSET(Mortality_Projection!$D$9,N($A157="Female")*101+Existing_Cohort!$B157+Existing_Cohort!P$4-1,MATCH(P$5, Mortality_Projection!$D$8:$BJ$8, 0)-1))</f>
        <v>11957.334151963636</v>
      </c>
      <c r="Q157" s="67">
        <f ca="1">P157*(1-OFFSET(Mortality_Projection!$D$9,N($A157="Female")*101+Existing_Cohort!$B157+Existing_Cohort!Q$4-1,MATCH(Q$5, Mortality_Projection!$D$8:$BJ$8, 0)-1))</f>
        <v>11893.834595557955</v>
      </c>
      <c r="R157" s="67">
        <f ca="1">Q157*(1-OFFSET(Mortality_Projection!$D$9,N($A157="Female")*101+Existing_Cohort!$B157+Existing_Cohort!R$4-1,MATCH(R$5, Mortality_Projection!$D$8:$BJ$8, 0)-1))</f>
        <v>11823.059158875114</v>
      </c>
      <c r="S157" s="67">
        <f ca="1">R157*(1-OFFSET(Mortality_Projection!$D$9,N($A157="Female")*101+Existing_Cohort!$B157+Existing_Cohort!S$4-1,MATCH(S$5, Mortality_Projection!$D$8:$BJ$8, 0)-1))</f>
        <v>11744.012650798149</v>
      </c>
      <c r="T157" s="67">
        <f ca="1">S157*(1-OFFSET(Mortality_Projection!$D$9,N($A157="Female")*101+Existing_Cohort!$B157+Existing_Cohort!T$4-1,MATCH(T$5, Mortality_Projection!$D$8:$BJ$8, 0)-1))</f>
        <v>11655.592259656914</v>
      </c>
      <c r="U157" s="67">
        <f ca="1">T157*(1-OFFSET(Mortality_Projection!$D$9,N($A157="Female")*101+Existing_Cohort!$B157+Existing_Cohort!U$4-1,MATCH(U$5, Mortality_Projection!$D$8:$BJ$8, 0)-1))</f>
        <v>11556.589760772136</v>
      </c>
      <c r="V157" s="67">
        <f ca="1">U157*(1-OFFSET(Mortality_Projection!$D$9,N($A157="Female")*101+Existing_Cohort!$B157+Existing_Cohort!V$4-1,MATCH(V$5, Mortality_Projection!$D$8:$BJ$8, 0)-1))</f>
        <v>11445.688603876722</v>
      </c>
      <c r="W157" s="67">
        <f ca="1">V157*(1-OFFSET(Mortality_Projection!$D$9,N($A157="Female")*101+Existing_Cohort!$B157+Existing_Cohort!W$4-1,MATCH(W$5, Mortality_Projection!$D$8:$BJ$8, 0)-1))</f>
        <v>11321.503079722012</v>
      </c>
      <c r="X157" s="67">
        <f ca="1">W157*(1-OFFSET(Mortality_Projection!$D$9,N($A157="Female")*101+Existing_Cohort!$B157+Existing_Cohort!X$4-1,MATCH(X$5, Mortality_Projection!$D$8:$BJ$8, 0)-1))</f>
        <v>11182.592833542134</v>
      </c>
      <c r="Y157" s="67">
        <f ca="1">X157*(1-OFFSET(Mortality_Projection!$D$9,N($A157="Female")*101+Existing_Cohort!$B157+Existing_Cohort!Y$4-1,MATCH(Y$5, Mortality_Projection!$D$8:$BJ$8, 0)-1))</f>
        <v>11027.508888720909</v>
      </c>
      <c r="Z157" s="67">
        <f ca="1">Y157*(1-OFFSET(Mortality_Projection!$D$9,N($A157="Female")*101+Existing_Cohort!$B157+Existing_Cohort!Z$4-1,MATCH(Z$5, Mortality_Projection!$D$8:$BJ$8, 0)-1))</f>
        <v>10854.825011820363</v>
      </c>
      <c r="AA157" s="67">
        <f ca="1">Z157*(1-OFFSET(Mortality_Projection!$D$9,N($A157="Female")*101+Existing_Cohort!$B157+Existing_Cohort!AA$4-1,MATCH(AA$5, Mortality_Projection!$D$8:$BJ$8, 0)-1))</f>
        <v>10663.190012523417</v>
      </c>
      <c r="AB157" s="67">
        <f ca="1">AA157*(1-OFFSET(Mortality_Projection!$D$9,N($A157="Female")*101+Existing_Cohort!$B157+Existing_Cohort!AB$4-1,MATCH(AB$5, Mortality_Projection!$D$8:$BJ$8, 0)-1))</f>
        <v>10451.34975374068</v>
      </c>
      <c r="AC157" s="67">
        <f ca="1">AB157*(1-OFFSET(Mortality_Projection!$D$9,N($A157="Female")*101+Existing_Cohort!$B157+Existing_Cohort!AC$4-1,MATCH(AC$5, Mortality_Projection!$D$8:$BJ$8, 0)-1))</f>
        <v>10218.183382086736</v>
      </c>
      <c r="AD157" s="67">
        <f ca="1">AC157*(1-OFFSET(Mortality_Projection!$D$9,N($A157="Female")*101+Existing_Cohort!$B157+Existing_Cohort!AD$4-1,MATCH(AD$5, Mortality_Projection!$D$8:$BJ$8, 0)-1))</f>
        <v>9962.7219713558407</v>
      </c>
      <c r="AE157" s="67">
        <f ca="1">AD157*(1-OFFSET(Mortality_Projection!$D$9,N($A157="Female")*101+Existing_Cohort!$B157+Existing_Cohort!AE$4-1,MATCH(AE$5, Mortality_Projection!$D$8:$BJ$8, 0)-1))</f>
        <v>9684.1688177694687</v>
      </c>
      <c r="AF157" s="67">
        <f ca="1">AE157*(1-OFFSET(Mortality_Projection!$D$9,N($A157="Female")*101+Existing_Cohort!$B157+Existing_Cohort!AF$4-1,MATCH(AF$5, Mortality_Projection!$D$8:$BJ$8, 0)-1))</f>
        <v>9381.9300039781974</v>
      </c>
      <c r="AG157" s="67">
        <f ca="1">AF157*(1-OFFSET(Mortality_Projection!$D$9,N($A157="Female")*101+Existing_Cohort!$B157+Existing_Cohort!AG$4-1,MATCH(AG$5, Mortality_Projection!$D$8:$BJ$8, 0)-1))</f>
        <v>9055.641604123839</v>
      </c>
      <c r="AH157" s="67">
        <f ca="1">AG157*(1-OFFSET(Mortality_Projection!$D$9,N($A157="Female")*101+Existing_Cohort!$B157+Existing_Cohort!AH$4-1,MATCH(AH$5, Mortality_Projection!$D$8:$BJ$8, 0)-1))</f>
        <v>8705.2221011746824</v>
      </c>
      <c r="AI157" s="67">
        <f ca="1">AH157*(1-OFFSET(Mortality_Projection!$D$9,N($A157="Female")*101+Existing_Cohort!$B157+Existing_Cohort!AI$4-1,MATCH(AI$5, Mortality_Projection!$D$8:$BJ$8, 0)-1))</f>
        <v>8330.9386079597571</v>
      </c>
      <c r="AJ157" s="67">
        <f ca="1">AI157*(1-OFFSET(Mortality_Projection!$D$9,N($A157="Female")*101+Existing_Cohort!$B157+Existing_Cohort!AJ$4-1,MATCH(AJ$5, Mortality_Projection!$D$8:$BJ$8, 0)-1))</f>
        <v>7933.4935868460016</v>
      </c>
      <c r="AK157" s="67">
        <f ca="1">AJ157*(1-OFFSET(Mortality_Projection!$D$9,N($A157="Female")*101+Existing_Cohort!$B157+Existing_Cohort!AK$4-1,MATCH(AK$5, Mortality_Projection!$D$8:$BJ$8, 0)-1))</f>
        <v>7514.1750536935788</v>
      </c>
      <c r="AL157" s="67">
        <f ca="1">AK157*(1-OFFSET(Mortality_Projection!$D$9,N($A157="Female")*101+Existing_Cohort!$B157+Existing_Cohort!AL$4-1,MATCH(AL$5, Mortality_Projection!$D$8:$BJ$8, 0)-1))</f>
        <v>7075.014298182894</v>
      </c>
      <c r="AM157" s="67">
        <f ca="1">AL157*(1-OFFSET(Mortality_Projection!$D$9,N($A157="Female")*101+Existing_Cohort!$B157+Existing_Cohort!AM$4-1,MATCH(AM$5, Mortality_Projection!$D$8:$BJ$8, 0)-1))</f>
        <v>6618.9541640841608</v>
      </c>
      <c r="AN157" s="67">
        <f ca="1">AM157*(1-OFFSET(Mortality_Projection!$D$9,N($A157="Female")*101+Existing_Cohort!$B157+Existing_Cohort!AN$4-1,MATCH(AN$5, Mortality_Projection!$D$8:$BJ$8, 0)-1))</f>
        <v>6149.9552643568386</v>
      </c>
      <c r="AO157" s="67">
        <f ca="1">AN157*(1-OFFSET(Mortality_Projection!$D$9,N($A157="Female")*101+Existing_Cohort!$B157+Existing_Cohort!AO$4-1,MATCH(AO$5, Mortality_Projection!$D$8:$BJ$8, 0)-1))</f>
        <v>5672.967296637582</v>
      </c>
      <c r="AP157" s="67">
        <f ca="1">AO157*(1-OFFSET(Mortality_Projection!$D$9,N($A157="Female")*101+Existing_Cohort!$B157+Existing_Cohort!AP$4-1,MATCH(AP$5, Mortality_Projection!$D$8:$BJ$8, 0)-1))</f>
        <v>5193.7102391300687</v>
      </c>
      <c r="AQ157" s="67">
        <f ca="1">AP157*(1-OFFSET(Mortality_Projection!$D$9,N($A157="Female")*101+Existing_Cohort!$B157+Existing_Cohort!AQ$4-1,MATCH(AQ$5, Mortality_Projection!$D$8:$BJ$8, 0)-1))</f>
        <v>4718.2719722172069</v>
      </c>
      <c r="AR157" s="67">
        <f ca="1">AQ157*(1-OFFSET(Mortality_Projection!$D$9,N($A157="Female")*101+Existing_Cohort!$B157+Existing_Cohort!AR$4-1,MATCH(AR$5, Mortality_Projection!$D$8:$BJ$8, 0)-1))</f>
        <v>4252.6289552231174</v>
      </c>
      <c r="AS157" s="67">
        <f ca="1">AR157*(1-OFFSET(Mortality_Projection!$D$9,N($A157="Female")*101+Existing_Cohort!$B157+Existing_Cohort!AS$4-1,MATCH(AS$5, Mortality_Projection!$D$8:$BJ$8, 0)-1))</f>
        <v>3802.1854705554747</v>
      </c>
      <c r="AT157" s="67">
        <f ca="1">AS157*(1-OFFSET(Mortality_Projection!$D$9,N($A157="Female")*101+Existing_Cohort!$B157+Existing_Cohort!AT$4-1,MATCH(AT$5, Mortality_Projection!$D$8:$BJ$8, 0)-1))</f>
        <v>3371.431655458583</v>
      </c>
      <c r="AU157" s="67">
        <f ca="1">AT157*(1-OFFSET(Mortality_Projection!$D$9,N($A157="Female")*101+Existing_Cohort!$B157+Existing_Cohort!AU$4-1,MATCH(AU$5, Mortality_Projection!$D$8:$BJ$8, 0)-1))</f>
        <v>2963.804887780545</v>
      </c>
      <c r="AV157" s="67">
        <f ca="1">AU157*(1-OFFSET(Mortality_Projection!$D$9,N($A157="Female")*101+Existing_Cohort!$B157+Existing_Cohort!AV$4-1,MATCH(AV$5, Mortality_Projection!$D$8:$BJ$8, 0)-1))</f>
        <v>2581.7378599158178</v>
      </c>
      <c r="AW157" s="67">
        <f ca="1">AV157*(1-OFFSET(Mortality_Projection!$D$9,N($A157="Female")*101+Existing_Cohort!$B157+Existing_Cohort!AW$4-1,MATCH(AW$5, Mortality_Projection!$D$8:$BJ$8, 0)-1))</f>
        <v>2226.8401139334173</v>
      </c>
      <c r="AX157" s="67">
        <f ca="1">AW157*(1-OFFSET(Mortality_Projection!$D$9,N($A157="Female")*101+Existing_Cohort!$B157+Existing_Cohort!AX$4-1,MATCH(AX$5, Mortality_Projection!$D$8:$BJ$8, 0)-1))</f>
        <v>1900.1383086224187</v>
      </c>
      <c r="AY157" s="67">
        <f ca="1">AX157*(1-OFFSET(Mortality_Projection!$D$9,N($A157="Female")*101+Existing_Cohort!$B157+Existing_Cohort!AY$4-1,MATCH(AY$5, Mortality_Projection!$D$8:$BJ$8, 0)-1))</f>
        <v>1602.2823232388703</v>
      </c>
      <c r="AZ157" s="67">
        <f ca="1">AY157*(1-OFFSET(Mortality_Projection!$D$9,N($A157="Female")*101+Existing_Cohort!$B157+Existing_Cohort!AZ$4-1,MATCH(AZ$5, Mortality_Projection!$D$8:$BJ$8, 0)-1))</f>
        <v>1333.6729267608146</v>
      </c>
      <c r="BA157" s="179">
        <f ca="1">AZ157*(1-OFFSET(Mortality_Projection!$D$9,N($A157="Female")*101+Existing_Cohort!$B157+Existing_Cohort!BA$4-1,MATCH(BA$5, Mortality_Projection!$D$8:$BJ$8, 0)-1))</f>
        <v>1094.4772483622562</v>
      </c>
      <c r="BC157" s="67">
        <f t="shared" ca="1" si="27"/>
        <v>22.850521982574719</v>
      </c>
    </row>
    <row r="158" spans="1:55" x14ac:dyDescent="0.35">
      <c r="A158" s="159" t="s">
        <v>32</v>
      </c>
      <c r="B158">
        <f t="shared" si="26"/>
        <v>51</v>
      </c>
      <c r="C158" s="67">
        <f ca="1">OFFSET(HIST_CHN_Population_Females!$L$17,MATCH(Input!$D$4,HIST_CHN_Population_Females!$K$18:$K$89,0), $B57)</f>
        <v>12542.47</v>
      </c>
      <c r="D158" s="67">
        <f ca="1">C158*(1-OFFSET(Mortality_Projection!$D$9,N($A158="Female")*101+Existing_Cohort!$B158+Existing_Cohort!D$4-1,MATCH(D$5, Mortality_Projection!$D$8:$BJ$8, 0)-1))</f>
        <v>12517.214802240986</v>
      </c>
      <c r="E158" s="67">
        <f ca="1">D158*(1-OFFSET(Mortality_Projection!$D$9,N($A158="Female")*101+Existing_Cohort!$B158+Existing_Cohort!E$4-1,MATCH(E$5, Mortality_Projection!$D$8:$BJ$8, 0)-1))</f>
        <v>12489.988653530552</v>
      </c>
      <c r="F158" s="67">
        <f ca="1">E158*(1-OFFSET(Mortality_Projection!$D$9,N($A158="Female")*101+Existing_Cohort!$B158+Existing_Cohort!F$4-1,MATCH(F$5, Mortality_Projection!$D$8:$BJ$8, 0)-1))</f>
        <v>12460.745467954248</v>
      </c>
      <c r="G158" s="67">
        <f ca="1">F158*(1-OFFSET(Mortality_Projection!$D$9,N($A158="Female")*101+Existing_Cohort!$B158+Existing_Cohort!G$4-1,MATCH(G$5, Mortality_Projection!$D$8:$BJ$8, 0)-1))</f>
        <v>12429.407813309283</v>
      </c>
      <c r="H158" s="67">
        <f ca="1">G158*(1-OFFSET(Mortality_Projection!$D$9,N($A158="Female")*101+Existing_Cohort!$B158+Existing_Cohort!H$4-1,MATCH(H$5, Mortality_Projection!$D$8:$BJ$8, 0)-1))</f>
        <v>12395.939365015825</v>
      </c>
      <c r="I158" s="67">
        <f ca="1">H158*(1-OFFSET(Mortality_Projection!$D$9,N($A158="Female")*101+Existing_Cohort!$B158+Existing_Cohort!I$4-1,MATCH(I$5, Mortality_Projection!$D$8:$BJ$8, 0)-1))</f>
        <v>12360.261845409119</v>
      </c>
      <c r="J158" s="67">
        <f ca="1">I158*(1-OFFSET(Mortality_Projection!$D$9,N($A158="Female")*101+Existing_Cohort!$B158+Existing_Cohort!J$4-1,MATCH(J$5, Mortality_Projection!$D$8:$BJ$8, 0)-1))</f>
        <v>12322.166595034365</v>
      </c>
      <c r="K158" s="67">
        <f ca="1">J158*(1-OFFSET(Mortality_Projection!$D$9,N($A158="Female")*101+Existing_Cohort!$B158+Existing_Cohort!K$4-1,MATCH(K$5, Mortality_Projection!$D$8:$BJ$8, 0)-1))</f>
        <v>12281.300498170905</v>
      </c>
      <c r="L158" s="67">
        <f ca="1">K158*(1-OFFSET(Mortality_Projection!$D$9,N($A158="Female")*101+Existing_Cohort!$B158+Existing_Cohort!L$4-1,MATCH(L$5, Mortality_Projection!$D$8:$BJ$8, 0)-1))</f>
        <v>12237.14270953965</v>
      </c>
      <c r="M158" s="67">
        <f ca="1">L158*(1-OFFSET(Mortality_Projection!$D$9,N($A158="Female")*101+Existing_Cohort!$B158+Existing_Cohort!M$4-1,MATCH(M$5, Mortality_Projection!$D$8:$BJ$8, 0)-1))</f>
        <v>12189.027864643802</v>
      </c>
      <c r="N158" s="67">
        <f ca="1">M158*(1-OFFSET(Mortality_Projection!$D$9,N($A158="Female")*101+Existing_Cohort!$B158+Existing_Cohort!N$4-1,MATCH(N$5, Mortality_Projection!$D$8:$BJ$8, 0)-1))</f>
        <v>12136.190357958985</v>
      </c>
      <c r="O158" s="67">
        <f ca="1">N158*(1-OFFSET(Mortality_Projection!$D$9,N($A158="Female")*101+Existing_Cohort!$B158+Existing_Cohort!O$4-1,MATCH(O$5, Mortality_Projection!$D$8:$BJ$8, 0)-1))</f>
        <v>12077.785489042482</v>
      </c>
      <c r="P158" s="67">
        <f ca="1">O158*(1-OFFSET(Mortality_Projection!$D$9,N($A158="Female")*101+Existing_Cohort!$B158+Existing_Cohort!P$4-1,MATCH(P$5, Mortality_Projection!$D$8:$BJ$8, 0)-1))</f>
        <v>12012.900092406217</v>
      </c>
      <c r="Q158" s="67">
        <f ca="1">P158*(1-OFFSET(Mortality_Projection!$D$9,N($A158="Female")*101+Existing_Cohort!$B158+Existing_Cohort!Q$4-1,MATCH(Q$5, Mortality_Projection!$D$8:$BJ$8, 0)-1))</f>
        <v>11940.58451559933</v>
      </c>
      <c r="R158" s="67">
        <f ca="1">Q158*(1-OFFSET(Mortality_Projection!$D$9,N($A158="Female")*101+Existing_Cohort!$B158+Existing_Cohort!R$4-1,MATCH(R$5, Mortality_Projection!$D$8:$BJ$8, 0)-1))</f>
        <v>11859.823505883101</v>
      </c>
      <c r="S158" s="67">
        <f ca="1">R158*(1-OFFSET(Mortality_Projection!$D$9,N($A158="Female")*101+Existing_Cohort!$B158+Existing_Cohort!S$4-1,MATCH(S$5, Mortality_Projection!$D$8:$BJ$8, 0)-1))</f>
        <v>11769.492369507823</v>
      </c>
      <c r="T158" s="67">
        <f ca="1">S158*(1-OFFSET(Mortality_Projection!$D$9,N($A158="Female")*101+Existing_Cohort!$B158+Existing_Cohort!T$4-1,MATCH(T$5, Mortality_Projection!$D$8:$BJ$8, 0)-1))</f>
        <v>11668.359374643531</v>
      </c>
      <c r="U158" s="67">
        <f ca="1">T158*(1-OFFSET(Mortality_Projection!$D$9,N($A158="Female")*101+Existing_Cohort!$B158+Existing_Cohort!U$4-1,MATCH(U$5, Mortality_Projection!$D$8:$BJ$8, 0)-1))</f>
        <v>11555.082957879014</v>
      </c>
      <c r="V158" s="67">
        <f ca="1">U158*(1-OFFSET(Mortality_Projection!$D$9,N($A158="Female")*101+Existing_Cohort!$B158+Existing_Cohort!V$4-1,MATCH(V$5, Mortality_Projection!$D$8:$BJ$8, 0)-1))</f>
        <v>11428.25195028075</v>
      </c>
      <c r="W158" s="67">
        <f ca="1">V158*(1-OFFSET(Mortality_Projection!$D$9,N($A158="Female")*101+Existing_Cohort!$B158+Existing_Cohort!W$4-1,MATCH(W$5, Mortality_Projection!$D$8:$BJ$8, 0)-1))</f>
        <v>11286.400648833249</v>
      </c>
      <c r="X158" s="67">
        <f ca="1">W158*(1-OFFSET(Mortality_Projection!$D$9,N($A158="Female")*101+Existing_Cohort!$B158+Existing_Cohort!X$4-1,MATCH(X$5, Mortality_Projection!$D$8:$BJ$8, 0)-1))</f>
        <v>11128.056100132406</v>
      </c>
      <c r="Y158" s="67">
        <f ca="1">X158*(1-OFFSET(Mortality_Projection!$D$9,N($A158="Female")*101+Existing_Cohort!$B158+Existing_Cohort!Y$4-1,MATCH(Y$5, Mortality_Projection!$D$8:$BJ$8, 0)-1))</f>
        <v>10951.770431739953</v>
      </c>
      <c r="Z158" s="67">
        <f ca="1">Y158*(1-OFFSET(Mortality_Projection!$D$9,N($A158="Female")*101+Existing_Cohort!$B158+Existing_Cohort!Z$4-1,MATCH(Z$5, Mortality_Projection!$D$8:$BJ$8, 0)-1))</f>
        <v>10756.174570599816</v>
      </c>
      <c r="AA158" s="67">
        <f ca="1">Z158*(1-OFFSET(Mortality_Projection!$D$9,N($A158="Female")*101+Existing_Cohort!$B158+Existing_Cohort!AA$4-1,MATCH(AA$5, Mortality_Projection!$D$8:$BJ$8, 0)-1))</f>
        <v>10540.001038524024</v>
      </c>
      <c r="AB158" s="67">
        <f ca="1">AA158*(1-OFFSET(Mortality_Projection!$D$9,N($A158="Female")*101+Existing_Cohort!$B158+Existing_Cohort!AB$4-1,MATCH(AB$5, Mortality_Projection!$D$8:$BJ$8, 0)-1))</f>
        <v>10302.121266826094</v>
      </c>
      <c r="AC158" s="67">
        <f ca="1">AB158*(1-OFFSET(Mortality_Projection!$D$9,N($A158="Female")*101+Existing_Cohort!$B158+Existing_Cohort!AC$4-1,MATCH(AC$5, Mortality_Projection!$D$8:$BJ$8, 0)-1))</f>
        <v>10041.564955320342</v>
      </c>
      <c r="AD158" s="67">
        <f ca="1">AC158*(1-OFFSET(Mortality_Projection!$D$9,N($A158="Female")*101+Existing_Cohort!$B158+Existing_Cohort!AD$4-1,MATCH(AD$5, Mortality_Projection!$D$8:$BJ$8, 0)-1))</f>
        <v>9757.5411137537194</v>
      </c>
      <c r="AE158" s="67">
        <f ca="1">AD158*(1-OFFSET(Mortality_Projection!$D$9,N($A158="Female")*101+Existing_Cohort!$B158+Existing_Cohort!AE$4-1,MATCH(AE$5, Mortality_Projection!$D$8:$BJ$8, 0)-1))</f>
        <v>9449.4695587481492</v>
      </c>
      <c r="AF158" s="67">
        <f ca="1">AE158*(1-OFFSET(Mortality_Projection!$D$9,N($A158="Female")*101+Existing_Cohort!$B158+Existing_Cohort!AF$4-1,MATCH(AF$5, Mortality_Projection!$D$8:$BJ$8, 0)-1))</f>
        <v>9117.0089450091473</v>
      </c>
      <c r="AG158" s="67">
        <f ca="1">AF158*(1-OFFSET(Mortality_Projection!$D$9,N($A158="Female")*101+Existing_Cohort!$B158+Existing_Cohort!AG$4-1,MATCH(AG$5, Mortality_Projection!$D$8:$BJ$8, 0)-1))</f>
        <v>8760.1104221915448</v>
      </c>
      <c r="AH158" s="67">
        <f ca="1">AG158*(1-OFFSET(Mortality_Projection!$D$9,N($A158="Female")*101+Existing_Cohort!$B158+Existing_Cohort!AH$4-1,MATCH(AH$5, Mortality_Projection!$D$8:$BJ$8, 0)-1))</f>
        <v>8379.0851999917759</v>
      </c>
      <c r="AI158" s="67">
        <f ca="1">AH158*(1-OFFSET(Mortality_Projection!$D$9,N($A158="Female")*101+Existing_Cohort!$B158+Existing_Cohort!AI$4-1,MATCH(AI$5, Mortality_Projection!$D$8:$BJ$8, 0)-1))</f>
        <v>7974.6927306224852</v>
      </c>
      <c r="AJ158" s="67">
        <f ca="1">AI158*(1-OFFSET(Mortality_Projection!$D$9,N($A158="Female")*101+Existing_Cohort!$B158+Existing_Cohort!AJ$4-1,MATCH(AJ$5, Mortality_Projection!$D$8:$BJ$8, 0)-1))</f>
        <v>7548.2930529955356</v>
      </c>
      <c r="AK158" s="67">
        <f ca="1">AJ158*(1-OFFSET(Mortality_Projection!$D$9,N($A158="Female")*101+Existing_Cohort!$B158+Existing_Cohort!AK$4-1,MATCH(AK$5, Mortality_Projection!$D$8:$BJ$8, 0)-1))</f>
        <v>7102.0059934665705</v>
      </c>
      <c r="AL158" s="67">
        <f ca="1">AK158*(1-OFFSET(Mortality_Projection!$D$9,N($A158="Female")*101+Existing_Cohort!$B158+Existing_Cohort!AL$4-1,MATCH(AL$5, Mortality_Projection!$D$8:$BJ$8, 0)-1))</f>
        <v>6638.8800078772811</v>
      </c>
      <c r="AM158" s="67">
        <f ca="1">AL158*(1-OFFSET(Mortality_Projection!$D$9,N($A158="Female")*101+Existing_Cohort!$B158+Existing_Cohort!AM$4-1,MATCH(AM$5, Mortality_Projection!$D$8:$BJ$8, 0)-1))</f>
        <v>6162.9965640421333</v>
      </c>
      <c r="AN158" s="67">
        <f ca="1">AM158*(1-OFFSET(Mortality_Projection!$D$9,N($A158="Female")*101+Existing_Cohort!$B158+Existing_Cohort!AN$4-1,MATCH(AN$5, Mortality_Projection!$D$8:$BJ$8, 0)-1))</f>
        <v>5679.4361740686836</v>
      </c>
      <c r="AO158" s="67">
        <f ca="1">AN158*(1-OFFSET(Mortality_Projection!$D$9,N($A158="Female")*101+Existing_Cohort!$B158+Existing_Cohort!AO$4-1,MATCH(AO$5, Mortality_Projection!$D$8:$BJ$8, 0)-1))</f>
        <v>5194.0506872463793</v>
      </c>
      <c r="AP158" s="67">
        <f ca="1">AO158*(1-OFFSET(Mortality_Projection!$D$9,N($A158="Female")*101+Existing_Cohort!$B158+Existing_Cohort!AP$4-1,MATCH(AP$5, Mortality_Projection!$D$8:$BJ$8, 0)-1))</f>
        <v>4713.0497444757148</v>
      </c>
      <c r="AQ158" s="67">
        <f ca="1">AP158*(1-OFFSET(Mortality_Projection!$D$9,N($A158="Female")*101+Existing_Cohort!$B158+Existing_Cohort!AQ$4-1,MATCH(AQ$5, Mortality_Projection!$D$8:$BJ$8, 0)-1))</f>
        <v>4242.5109089383259</v>
      </c>
      <c r="AR158" s="67">
        <f ca="1">AQ158*(1-OFFSET(Mortality_Projection!$D$9,N($A158="Female")*101+Existing_Cohort!$B158+Existing_Cohort!AR$4-1,MATCH(AR$5, Mortality_Projection!$D$8:$BJ$8, 0)-1))</f>
        <v>3787.9112435385146</v>
      </c>
      <c r="AS158" s="67">
        <f ca="1">AR158*(1-OFFSET(Mortality_Projection!$D$9,N($A158="Female")*101+Existing_Cohort!$B158+Existing_Cohort!AS$4-1,MATCH(AS$5, Mortality_Projection!$D$8:$BJ$8, 0)-1))</f>
        <v>3353.7820861651535</v>
      </c>
      <c r="AT158" s="67">
        <f ca="1">AS158*(1-OFFSET(Mortality_Projection!$D$9,N($A158="Female")*101+Existing_Cohort!$B158+Existing_Cohort!AT$4-1,MATCH(AT$5, Mortality_Projection!$D$8:$BJ$8, 0)-1))</f>
        <v>2943.5718418686365</v>
      </c>
      <c r="AU158" s="67">
        <f ca="1">AT158*(1-OFFSET(Mortality_Projection!$D$9,N($A158="Female")*101+Existing_Cohort!$B158+Existing_Cohort!AU$4-1,MATCH(AU$5, Mortality_Projection!$D$8:$BJ$8, 0)-1))</f>
        <v>2559.6985329691101</v>
      </c>
      <c r="AV158" s="67">
        <f ca="1">AU158*(1-OFFSET(Mortality_Projection!$D$9,N($A158="Female")*101+Existing_Cohort!$B158+Existing_Cohort!AV$4-1,MATCH(AV$5, Mortality_Projection!$D$8:$BJ$8, 0)-1))</f>
        <v>2203.7368565394936</v>
      </c>
      <c r="AW158" s="67">
        <f ca="1">AV158*(1-OFFSET(Mortality_Projection!$D$9,N($A158="Female")*101+Existing_Cohort!$B158+Existing_Cohort!AW$4-1,MATCH(AW$5, Mortality_Projection!$D$8:$BJ$8, 0)-1))</f>
        <v>1876.663204832462</v>
      </c>
      <c r="AX158" s="67">
        <f ca="1">AW158*(1-OFFSET(Mortality_Projection!$D$9,N($A158="Female")*101+Existing_Cohort!$B158+Existing_Cohort!AX$4-1,MATCH(AX$5, Mortality_Projection!$D$8:$BJ$8, 0)-1))</f>
        <v>1579.0646738255368</v>
      </c>
      <c r="AY158" s="67">
        <f ca="1">AX158*(1-OFFSET(Mortality_Projection!$D$9,N($A158="Female")*101+Existing_Cohort!$B158+Existing_Cohort!AY$4-1,MATCH(AY$5, Mortality_Projection!$D$8:$BJ$8, 0)-1))</f>
        <v>1311.267861145692</v>
      </c>
      <c r="AZ158" s="67">
        <f ca="1">AY158*(1-OFFSET(Mortality_Projection!$D$9,N($A158="Female")*101+Existing_Cohort!$B158+Existing_Cohort!AZ$4-1,MATCH(AZ$5, Mortality_Projection!$D$8:$BJ$8, 0)-1))</f>
        <v>1073.3545523887424</v>
      </c>
      <c r="BA158" s="179">
        <f ca="1">AZ158*(1-OFFSET(Mortality_Projection!$D$9,N($A158="Female")*101+Existing_Cohort!$B158+Existing_Cohort!BA$4-1,MATCH(BA$5, Mortality_Projection!$D$8:$BJ$8, 0)-1))</f>
        <v>865.08700481876758</v>
      </c>
      <c r="BC158" s="67">
        <f t="shared" ca="1" si="27"/>
        <v>25.255197759013754</v>
      </c>
    </row>
    <row r="159" spans="1:55" x14ac:dyDescent="0.35">
      <c r="A159" s="159" t="s">
        <v>32</v>
      </c>
      <c r="B159">
        <f t="shared" si="26"/>
        <v>52</v>
      </c>
      <c r="C159" s="67">
        <f ca="1">OFFSET(HIST_CHN_Population_Females!$L$17,MATCH(Input!$D$4,HIST_CHN_Population_Females!$K$18:$K$89,0), $B58)</f>
        <v>12430.0375</v>
      </c>
      <c r="D159" s="67">
        <f ca="1">C159*(1-OFFSET(Mortality_Projection!$D$9,N($A159="Female")*101+Existing_Cohort!$B159+Existing_Cohort!D$4-1,MATCH(D$5, Mortality_Projection!$D$8:$BJ$8, 0)-1))</f>
        <v>12402.686433054963</v>
      </c>
      <c r="E159" s="67">
        <f ca="1">D159*(1-OFFSET(Mortality_Projection!$D$9,N($A159="Female")*101+Existing_Cohort!$B159+Existing_Cohort!E$4-1,MATCH(E$5, Mortality_Projection!$D$8:$BJ$8, 0)-1))</f>
        <v>12373.309819736452</v>
      </c>
      <c r="F159" s="67">
        <f ca="1">E159*(1-OFFSET(Mortality_Projection!$D$9,N($A159="Female")*101+Existing_Cohort!$B159+Existing_Cohort!F$4-1,MATCH(F$5, Mortality_Projection!$D$8:$BJ$8, 0)-1))</f>
        <v>12341.8300404243</v>
      </c>
      <c r="G159" s="67">
        <f ca="1">F159*(1-OFFSET(Mortality_Projection!$D$9,N($A159="Female")*101+Existing_Cohort!$B159+Existing_Cohort!G$4-1,MATCH(G$5, Mortality_Projection!$D$8:$BJ$8, 0)-1))</f>
        <v>12308.210789881736</v>
      </c>
      <c r="H159" s="67">
        <f ca="1">G159*(1-OFFSET(Mortality_Projection!$D$9,N($A159="Female")*101+Existing_Cohort!$B159+Existing_Cohort!H$4-1,MATCH(H$5, Mortality_Projection!$D$8:$BJ$8, 0)-1))</f>
        <v>12272.373640089327</v>
      </c>
      <c r="I159" s="67">
        <f ca="1">H159*(1-OFFSET(Mortality_Projection!$D$9,N($A159="Female")*101+Existing_Cohort!$B159+Existing_Cohort!I$4-1,MATCH(I$5, Mortality_Projection!$D$8:$BJ$8, 0)-1))</f>
        <v>12234.109226978235</v>
      </c>
      <c r="J159" s="67">
        <f ca="1">I159*(1-OFFSET(Mortality_Projection!$D$9,N($A159="Female")*101+Existing_Cohort!$B159+Existing_Cohort!J$4-1,MATCH(J$5, Mortality_Projection!$D$8:$BJ$8, 0)-1))</f>
        <v>12193.063139738211</v>
      </c>
      <c r="K159" s="67">
        <f ca="1">J159*(1-OFFSET(Mortality_Projection!$D$9,N($A159="Female")*101+Existing_Cohort!$B159+Existing_Cohort!K$4-1,MATCH(K$5, Mortality_Projection!$D$8:$BJ$8, 0)-1))</f>
        <v>12148.712579767196</v>
      </c>
      <c r="L159" s="67">
        <f ca="1">K159*(1-OFFSET(Mortality_Projection!$D$9,N($A159="Female")*101+Existing_Cohort!$B159+Existing_Cohort!L$4-1,MATCH(L$5, Mortality_Projection!$D$8:$BJ$8, 0)-1))</f>
        <v>12100.389717663507</v>
      </c>
      <c r="M159" s="67">
        <f ca="1">L159*(1-OFFSET(Mortality_Projection!$D$9,N($A159="Female")*101+Existing_Cohort!$B159+Existing_Cohort!M$4-1,MATCH(M$5, Mortality_Projection!$D$8:$BJ$8, 0)-1))</f>
        <v>12047.326213013979</v>
      </c>
      <c r="N159" s="67">
        <f ca="1">M159*(1-OFFSET(Mortality_Projection!$D$9,N($A159="Female")*101+Existing_Cohort!$B159+Existing_Cohort!N$4-1,MATCH(N$5, Mortality_Projection!$D$8:$BJ$8, 0)-1))</f>
        <v>11988.674504136337</v>
      </c>
      <c r="O159" s="67">
        <f ca="1">N159*(1-OFFSET(Mortality_Projection!$D$9,N($A159="Female")*101+Existing_Cohort!$B159+Existing_Cohort!O$4-1,MATCH(O$5, Mortality_Projection!$D$8:$BJ$8, 0)-1))</f>
        <v>11923.518544238877</v>
      </c>
      <c r="P159" s="67">
        <f ca="1">O159*(1-OFFSET(Mortality_Projection!$D$9,N($A159="Female")*101+Existing_Cohort!$B159+Existing_Cohort!P$4-1,MATCH(P$5, Mortality_Projection!$D$8:$BJ$8, 0)-1))</f>
        <v>11850.905984424919</v>
      </c>
      <c r="Q159" s="67">
        <f ca="1">P159*(1-OFFSET(Mortality_Projection!$D$9,N($A159="Female")*101+Existing_Cohort!$B159+Existing_Cohort!Q$4-1,MATCH(Q$5, Mortality_Projection!$D$8:$BJ$8, 0)-1))</f>
        <v>11769.819021891752</v>
      </c>
      <c r="R159" s="67">
        <f ca="1">Q159*(1-OFFSET(Mortality_Projection!$D$9,N($A159="Female")*101+Existing_Cohort!$B159+Existing_Cohort!R$4-1,MATCH(R$5, Mortality_Projection!$D$8:$BJ$8, 0)-1))</f>
        <v>11679.130492581939</v>
      </c>
      <c r="S159" s="67">
        <f ca="1">R159*(1-OFFSET(Mortality_Projection!$D$9,N($A159="Female")*101+Existing_Cohort!$B159+Existing_Cohort!S$4-1,MATCH(S$5, Mortality_Projection!$D$8:$BJ$8, 0)-1))</f>
        <v>11577.606433346637</v>
      </c>
      <c r="T159" s="67">
        <f ca="1">S159*(1-OFFSET(Mortality_Projection!$D$9,N($A159="Female")*101+Existing_Cohort!$B159+Existing_Cohort!T$4-1,MATCH(T$5, Mortality_Projection!$D$8:$BJ$8, 0)-1))</f>
        <v>11463.903461839105</v>
      </c>
      <c r="U159" s="67">
        <f ca="1">T159*(1-OFFSET(Mortality_Projection!$D$9,N($A159="Female")*101+Existing_Cohort!$B159+Existing_Cohort!U$4-1,MATCH(U$5, Mortality_Projection!$D$8:$BJ$8, 0)-1))</f>
        <v>11336.609377491997</v>
      </c>
      <c r="V159" s="67">
        <f ca="1">U159*(1-OFFSET(Mortality_Projection!$D$9,N($A159="Female")*101+Existing_Cohort!$B159+Existing_Cohort!V$4-1,MATCH(V$5, Mortality_Projection!$D$8:$BJ$8, 0)-1))</f>
        <v>11194.258539803186</v>
      </c>
      <c r="W159" s="67">
        <f ca="1">V159*(1-OFFSET(Mortality_Projection!$D$9,N($A159="Female")*101+Existing_Cohort!$B159+Existing_Cohort!W$4-1,MATCH(W$5, Mortality_Projection!$D$8:$BJ$8, 0)-1))</f>
        <v>11035.37960735064</v>
      </c>
      <c r="X159" s="67">
        <f ca="1">W159*(1-OFFSET(Mortality_Projection!$D$9,N($A159="Female")*101+Existing_Cohort!$B159+Existing_Cohort!X$4-1,MATCH(X$5, Mortality_Projection!$D$8:$BJ$8, 0)-1))</f>
        <v>10858.528288175839</v>
      </c>
      <c r="Y159" s="67">
        <f ca="1">X159*(1-OFFSET(Mortality_Projection!$D$9,N($A159="Female")*101+Existing_Cohort!$B159+Existing_Cohort!Y$4-1,MATCH(Y$5, Mortality_Projection!$D$8:$BJ$8, 0)-1))</f>
        <v>10662.341560867852</v>
      </c>
      <c r="Z159" s="67">
        <f ca="1">Y159*(1-OFFSET(Mortality_Projection!$D$9,N($A159="Female")*101+Existing_Cohort!$B159+Existing_Cohort!Z$4-1,MATCH(Z$5, Mortality_Projection!$D$8:$BJ$8, 0)-1))</f>
        <v>10445.560871234113</v>
      </c>
      <c r="AA159" s="67">
        <f ca="1">Z159*(1-OFFSET(Mortality_Projection!$D$9,N($A159="Female")*101+Existing_Cohort!$B159+Existing_Cohort!AA$4-1,MATCH(AA$5, Mortality_Projection!$D$8:$BJ$8, 0)-1))</f>
        <v>10207.069895748889</v>
      </c>
      <c r="AB159" s="67">
        <f ca="1">AA159*(1-OFFSET(Mortality_Projection!$D$9,N($A159="Female")*101+Existing_Cohort!$B159+Existing_Cohort!AB$4-1,MATCH(AB$5, Mortality_Projection!$D$8:$BJ$8, 0)-1))</f>
        <v>9945.9142884621888</v>
      </c>
      <c r="AC159" s="67">
        <f ca="1">AB159*(1-OFFSET(Mortality_Projection!$D$9,N($A159="Female")*101+Existing_Cohort!$B159+Existing_Cohort!AC$4-1,MATCH(AC$5, Mortality_Projection!$D$8:$BJ$8, 0)-1))</f>
        <v>9661.3231100895719</v>
      </c>
      <c r="AD159" s="67">
        <f ca="1">AC159*(1-OFFSET(Mortality_Projection!$D$9,N($A159="Female")*101+Existing_Cohort!$B159+Existing_Cohort!AD$4-1,MATCH(AD$5, Mortality_Projection!$D$8:$BJ$8, 0)-1))</f>
        <v>9352.7407161351912</v>
      </c>
      <c r="AE159" s="67">
        <f ca="1">AD159*(1-OFFSET(Mortality_Projection!$D$9,N($A159="Female")*101+Existing_Cohort!$B159+Existing_Cohort!AE$4-1,MATCH(AE$5, Mortality_Projection!$D$8:$BJ$8, 0)-1))</f>
        <v>9019.8551282502631</v>
      </c>
      <c r="AF159" s="67">
        <f ca="1">AE159*(1-OFFSET(Mortality_Projection!$D$9,N($A159="Female")*101+Existing_Cohort!$B159+Existing_Cohort!AF$4-1,MATCH(AF$5, Mortality_Projection!$D$8:$BJ$8, 0)-1))</f>
        <v>8662.6519963176452</v>
      </c>
      <c r="AG159" s="67">
        <f ca="1">AF159*(1-OFFSET(Mortality_Projection!$D$9,N($A159="Female")*101+Existing_Cohort!$B159+Existing_Cohort!AG$4-1,MATCH(AG$5, Mortality_Projection!$D$8:$BJ$8, 0)-1))</f>
        <v>8281.4823240620572</v>
      </c>
      <c r="AH159" s="67">
        <f ca="1">AG159*(1-OFFSET(Mortality_Projection!$D$9,N($A159="Female")*101+Existing_Cohort!$B159+Existing_Cohort!AH$4-1,MATCH(AH$5, Mortality_Projection!$D$8:$BJ$8, 0)-1))</f>
        <v>7877.150561765332</v>
      </c>
      <c r="AI159" s="67">
        <f ca="1">AH159*(1-OFFSET(Mortality_Projection!$D$9,N($A159="Female")*101+Existing_Cohort!$B159+Existing_Cohort!AI$4-1,MATCH(AI$5, Mortality_Projection!$D$8:$BJ$8, 0)-1))</f>
        <v>7451.0664087824434</v>
      </c>
      <c r="AJ159" s="67">
        <f ca="1">AI159*(1-OFFSET(Mortality_Projection!$D$9,N($A159="Female")*101+Existing_Cohort!$B159+Existing_Cohort!AJ$4-1,MATCH(AJ$5, Mortality_Projection!$D$8:$BJ$8, 0)-1))</f>
        <v>7005.4026672798464</v>
      </c>
      <c r="AK159" s="67">
        <f ca="1">AJ159*(1-OFFSET(Mortality_Projection!$D$9,N($A159="Female")*101+Existing_Cohort!$B159+Existing_Cohort!AK$4-1,MATCH(AK$5, Mortality_Projection!$D$8:$BJ$8, 0)-1))</f>
        <v>6543.2616193258254</v>
      </c>
      <c r="AL159" s="67">
        <f ca="1">AK159*(1-OFFSET(Mortality_Projection!$D$9,N($A159="Female")*101+Existing_Cohort!$B159+Existing_Cohort!AL$4-1,MATCH(AL$5, Mortality_Projection!$D$8:$BJ$8, 0)-1))</f>
        <v>6068.7756355505417</v>
      </c>
      <c r="AM159" s="67">
        <f ca="1">AL159*(1-OFFSET(Mortality_Projection!$D$9,N($A159="Female")*101+Existing_Cohort!$B159+Existing_Cohort!AM$4-1,MATCH(AM$5, Mortality_Projection!$D$8:$BJ$8, 0)-1))</f>
        <v>5587.0683645693171</v>
      </c>
      <c r="AN159" s="67">
        <f ca="1">AM159*(1-OFFSET(Mortality_Projection!$D$9,N($A159="Female")*101+Existing_Cohort!$B159+Existing_Cohort!AN$4-1,MATCH(AN$5, Mortality_Projection!$D$8:$BJ$8, 0)-1))</f>
        <v>5104.0219362642119</v>
      </c>
      <c r="AO159" s="67">
        <f ca="1">AN159*(1-OFFSET(Mortality_Projection!$D$9,N($A159="Female")*101+Existing_Cohort!$B159+Existing_Cohort!AO$4-1,MATCH(AO$5, Mortality_Projection!$D$8:$BJ$8, 0)-1))</f>
        <v>4625.8593379970807</v>
      </c>
      <c r="AP159" s="67">
        <f ca="1">AO159*(1-OFFSET(Mortality_Projection!$D$9,N($A159="Female")*101+Existing_Cohort!$B159+Existing_Cohort!AP$4-1,MATCH(AP$5, Mortality_Projection!$D$8:$BJ$8, 0)-1))</f>
        <v>4158.6524909616073</v>
      </c>
      <c r="AQ159" s="67">
        <f ca="1">AP159*(1-OFFSET(Mortality_Projection!$D$9,N($A159="Female")*101+Existing_Cohort!$B159+Existing_Cohort!AQ$4-1,MATCH(AQ$5, Mortality_Projection!$D$8:$BJ$8, 0)-1))</f>
        <v>3707.8543656185298</v>
      </c>
      <c r="AR159" s="67">
        <f ca="1">AQ159*(1-OFFSET(Mortality_Projection!$D$9,N($A159="Female")*101+Existing_Cohort!$B159+Existing_Cohort!AR$4-1,MATCH(AR$5, Mortality_Projection!$D$8:$BJ$8, 0)-1))</f>
        <v>3277.9566322832725</v>
      </c>
      <c r="AS159" s="67">
        <f ca="1">AR159*(1-OFFSET(Mortality_Projection!$D$9,N($A159="Female")*101+Existing_Cohort!$B159+Existing_Cohort!AS$4-1,MATCH(AS$5, Mortality_Projection!$D$8:$BJ$8, 0)-1))</f>
        <v>2872.3564036595621</v>
      </c>
      <c r="AT159" s="67">
        <f ca="1">AS159*(1-OFFSET(Mortality_Projection!$D$9,N($A159="Female")*101+Existing_Cohort!$B159+Existing_Cohort!AT$4-1,MATCH(AT$5, Mortality_Projection!$D$8:$BJ$8, 0)-1))</f>
        <v>2493.4124960467811</v>
      </c>
      <c r="AU159" s="67">
        <f ca="1">AT159*(1-OFFSET(Mortality_Projection!$D$9,N($A159="Female")*101+Existing_Cohort!$B159+Existing_Cohort!AU$4-1,MATCH(AU$5, Mortality_Projection!$D$8:$BJ$8, 0)-1))</f>
        <v>2142.6348721566451</v>
      </c>
      <c r="AV159" s="67">
        <f ca="1">AU159*(1-OFFSET(Mortality_Projection!$D$9,N($A159="Female")*101+Existing_Cohort!$B159+Existing_Cohort!AV$4-1,MATCH(AV$5, Mortality_Projection!$D$8:$BJ$8, 0)-1))</f>
        <v>1820.930235782095</v>
      </c>
      <c r="AW159" s="67">
        <f ca="1">AV159*(1-OFFSET(Mortality_Projection!$D$9,N($A159="Female")*101+Existing_Cohort!$B159+Existing_Cohort!AW$4-1,MATCH(AW$5, Mortality_Projection!$D$8:$BJ$8, 0)-1))</f>
        <v>1528.8103798856032</v>
      </c>
      <c r="AX159" s="67">
        <f ca="1">AW159*(1-OFFSET(Mortality_Projection!$D$9,N($A159="Female")*101+Existing_Cohort!$B159+Existing_Cohort!AX$4-1,MATCH(AX$5, Mortality_Projection!$D$8:$BJ$8, 0)-1))</f>
        <v>1266.5199559839125</v>
      </c>
      <c r="AY159" s="67">
        <f ca="1">AX159*(1-OFFSET(Mortality_Projection!$D$9,N($A159="Female")*101+Existing_Cohort!$B159+Existing_Cohort!AY$4-1,MATCH(AY$5, Mortality_Projection!$D$8:$BJ$8, 0)-1))</f>
        <v>1034.0522213101908</v>
      </c>
      <c r="AZ159" s="67">
        <f ca="1">AY159*(1-OFFSET(Mortality_Projection!$D$9,N($A159="Female")*101+Existing_Cohort!$B159+Existing_Cohort!AZ$4-1,MATCH(AZ$5, Mortality_Projection!$D$8:$BJ$8, 0)-1))</f>
        <v>831.07645078699147</v>
      </c>
      <c r="BA159" s="179">
        <f ca="1">AZ159*(1-OFFSET(Mortality_Projection!$D$9,N($A159="Female")*101+Existing_Cohort!$B159+Existing_Cohort!BA$4-1,MATCH(BA$5, Mortality_Projection!$D$8:$BJ$8, 0)-1))</f>
        <v>831.07645078699147</v>
      </c>
      <c r="BC159" s="67">
        <f t="shared" ca="1" si="27"/>
        <v>27.351066945037019</v>
      </c>
    </row>
    <row r="160" spans="1:55" x14ac:dyDescent="0.35">
      <c r="A160" s="159" t="s">
        <v>32</v>
      </c>
      <c r="B160">
        <f t="shared" si="26"/>
        <v>53</v>
      </c>
      <c r="C160" s="67">
        <f ca="1">OFFSET(HIST_CHN_Population_Females!$L$17,MATCH(Input!$D$4,HIST_CHN_Population_Females!$K$18:$K$89,0), $B59)</f>
        <v>11633.111500000001</v>
      </c>
      <c r="D160" s="67">
        <f ca="1">C160*(1-OFFSET(Mortality_Projection!$D$9,N($A160="Female")*101+Existing_Cohort!$B160+Existing_Cohort!D$4-1,MATCH(D$5, Mortality_Projection!$D$8:$BJ$8, 0)-1))</f>
        <v>11605.237122340175</v>
      </c>
      <c r="E160" s="67">
        <f ca="1">D160*(1-OFFSET(Mortality_Projection!$D$9,N($A160="Female")*101+Existing_Cohort!$B160+Existing_Cohort!E$4-1,MATCH(E$5, Mortality_Projection!$D$8:$BJ$8, 0)-1))</f>
        <v>11575.367953591543</v>
      </c>
      <c r="F160" s="67">
        <f ca="1">E160*(1-OFFSET(Mortality_Projection!$D$9,N($A160="Female")*101+Existing_Cohort!$B160+Existing_Cohort!F$4-1,MATCH(F$5, Mortality_Projection!$D$8:$BJ$8, 0)-1))</f>
        <v>11543.469722670538</v>
      </c>
      <c r="G160" s="67">
        <f ca="1">F160*(1-OFFSET(Mortality_Projection!$D$9,N($A160="Female")*101+Existing_Cohort!$B160+Existing_Cohort!G$4-1,MATCH(G$5, Mortality_Projection!$D$8:$BJ$8, 0)-1))</f>
        <v>11509.468210576939</v>
      </c>
      <c r="H160" s="67">
        <f ca="1">G160*(1-OFFSET(Mortality_Projection!$D$9,N($A160="Female")*101+Existing_Cohort!$B160+Existing_Cohort!H$4-1,MATCH(H$5, Mortality_Projection!$D$8:$BJ$8, 0)-1))</f>
        <v>11473.164996928954</v>
      </c>
      <c r="I160" s="67">
        <f ca="1">H160*(1-OFFSET(Mortality_Projection!$D$9,N($A160="Female")*101+Existing_Cohort!$B160+Existing_Cohort!I$4-1,MATCH(I$5, Mortality_Projection!$D$8:$BJ$8, 0)-1))</f>
        <v>11434.224097717626</v>
      </c>
      <c r="J160" s="67">
        <f ca="1">I160*(1-OFFSET(Mortality_Projection!$D$9,N($A160="Female")*101+Existing_Cohort!$B160+Existing_Cohort!J$4-1,MATCH(J$5, Mortality_Projection!$D$8:$BJ$8, 0)-1))</f>
        <v>11392.149854719377</v>
      </c>
      <c r="K160" s="67">
        <f ca="1">J160*(1-OFFSET(Mortality_Projection!$D$9,N($A160="Female")*101+Existing_Cohort!$B160+Existing_Cohort!K$4-1,MATCH(K$5, Mortality_Projection!$D$8:$BJ$8, 0)-1))</f>
        <v>11346.309137160923</v>
      </c>
      <c r="L160" s="67">
        <f ca="1">K160*(1-OFFSET(Mortality_Projection!$D$9,N($A160="Female")*101+Existing_Cohort!$B160+Existing_Cohort!L$4-1,MATCH(L$5, Mortality_Projection!$D$8:$BJ$8, 0)-1))</f>
        <v>11295.973622828158</v>
      </c>
      <c r="M160" s="67">
        <f ca="1">L160*(1-OFFSET(Mortality_Projection!$D$9,N($A160="Female")*101+Existing_Cohort!$B160+Existing_Cohort!M$4-1,MATCH(M$5, Mortality_Projection!$D$8:$BJ$8, 0)-1))</f>
        <v>11240.340044301493</v>
      </c>
      <c r="N160" s="67">
        <f ca="1">M160*(1-OFFSET(Mortality_Projection!$D$9,N($A160="Female")*101+Existing_Cohort!$B160+Existing_Cohort!N$4-1,MATCH(N$5, Mortality_Projection!$D$8:$BJ$8, 0)-1))</f>
        <v>11178.540431467201</v>
      </c>
      <c r="O160" s="67">
        <f ca="1">N160*(1-OFFSET(Mortality_Projection!$D$9,N($A160="Female")*101+Existing_Cohort!$B160+Existing_Cohort!O$4-1,MATCH(O$5, Mortality_Projection!$D$8:$BJ$8, 0)-1))</f>
        <v>11109.672705285227</v>
      </c>
      <c r="P160" s="67">
        <f ca="1">O160*(1-OFFSET(Mortality_Projection!$D$9,N($A160="Female")*101+Existing_Cohort!$B160+Existing_Cohort!P$4-1,MATCH(P$5, Mortality_Projection!$D$8:$BJ$8, 0)-1))</f>
        <v>11032.773107098135</v>
      </c>
      <c r="Q160" s="67">
        <f ca="1">P160*(1-OFFSET(Mortality_Projection!$D$9,N($A160="Female")*101+Existing_Cohort!$B160+Existing_Cohort!Q$4-1,MATCH(Q$5, Mortality_Projection!$D$8:$BJ$8, 0)-1))</f>
        <v>10946.774664331469</v>
      </c>
      <c r="R160" s="67">
        <f ca="1">Q160*(1-OFFSET(Mortality_Projection!$D$9,N($A160="Female")*101+Existing_Cohort!$B160+Existing_Cohort!R$4-1,MATCH(R$5, Mortality_Projection!$D$8:$BJ$8, 0)-1))</f>
        <v>10850.509763527238</v>
      </c>
      <c r="S160" s="67">
        <f ca="1">R160*(1-OFFSET(Mortality_Projection!$D$9,N($A160="Female")*101+Existing_Cohort!$B160+Existing_Cohort!S$4-1,MATCH(S$5, Mortality_Projection!$D$8:$BJ$8, 0)-1))</f>
        <v>10742.707842278216</v>
      </c>
      <c r="T160" s="67">
        <f ca="1">S160*(1-OFFSET(Mortality_Projection!$D$9,N($A160="Female")*101+Existing_Cohort!$B160+Existing_Cohort!T$4-1,MATCH(T$5, Mortality_Projection!$D$8:$BJ$8, 0)-1))</f>
        <v>10622.034096836296</v>
      </c>
      <c r="U160" s="67">
        <f ca="1">T160*(1-OFFSET(Mortality_Projection!$D$9,N($A160="Female")*101+Existing_Cohort!$B160+Existing_Cohort!U$4-1,MATCH(U$5, Mortality_Projection!$D$8:$BJ$8, 0)-1))</f>
        <v>10487.104301327146</v>
      </c>
      <c r="V160" s="67">
        <f ca="1">U160*(1-OFFSET(Mortality_Projection!$D$9,N($A160="Female")*101+Existing_Cohort!$B160+Existing_Cohort!V$4-1,MATCH(V$5, Mortality_Projection!$D$8:$BJ$8, 0)-1))</f>
        <v>10336.530333876637</v>
      </c>
      <c r="W160" s="67">
        <f ca="1">V160*(1-OFFSET(Mortality_Projection!$D$9,N($A160="Female")*101+Existing_Cohort!$B160+Existing_Cohort!W$4-1,MATCH(W$5, Mortality_Projection!$D$8:$BJ$8, 0)-1))</f>
        <v>10168.951510654157</v>
      </c>
      <c r="X160" s="67">
        <f ca="1">W160*(1-OFFSET(Mortality_Projection!$D$9,N($A160="Female")*101+Existing_Cohort!$B160+Existing_Cohort!X$4-1,MATCH(X$5, Mortality_Projection!$D$8:$BJ$8, 0)-1))</f>
        <v>9983.0862785905902</v>
      </c>
      <c r="Y160" s="67">
        <f ca="1">X160*(1-OFFSET(Mortality_Projection!$D$9,N($A160="Female")*101+Existing_Cohort!$B160+Existing_Cohort!Y$4-1,MATCH(Y$5, Mortality_Projection!$D$8:$BJ$8, 0)-1))</f>
        <v>9777.7545072664216</v>
      </c>
      <c r="Z160" s="67">
        <f ca="1">Y160*(1-OFFSET(Mortality_Projection!$D$9,N($A160="Female")*101+Existing_Cohort!$B160+Existing_Cohort!Z$4-1,MATCH(Z$5, Mortality_Projection!$D$8:$BJ$8, 0)-1))</f>
        <v>9551.9135837020331</v>
      </c>
      <c r="AA160" s="67">
        <f ca="1">Z160*(1-OFFSET(Mortality_Projection!$D$9,N($A160="Female")*101+Existing_Cohort!$B160+Existing_Cohort!AA$4-1,MATCH(AA$5, Mortality_Projection!$D$8:$BJ$8, 0)-1))</f>
        <v>9304.6774306762018</v>
      </c>
      <c r="AB160" s="67">
        <f ca="1">AA160*(1-OFFSET(Mortality_Projection!$D$9,N($A160="Female")*101+Existing_Cohort!$B160+Existing_Cohort!AB$4-1,MATCH(AB$5, Mortality_Projection!$D$8:$BJ$8, 0)-1))</f>
        <v>9035.3371118760697</v>
      </c>
      <c r="AC160" s="67">
        <f ca="1">AB160*(1-OFFSET(Mortality_Projection!$D$9,N($A160="Female")*101+Existing_Cohort!$B160+Existing_Cohort!AC$4-1,MATCH(AC$5, Mortality_Projection!$D$8:$BJ$8, 0)-1))</f>
        <v>8743.3913168147028</v>
      </c>
      <c r="AD160" s="67">
        <f ca="1">AC160*(1-OFFSET(Mortality_Projection!$D$9,N($A160="Female")*101+Existing_Cohort!$B160+Existing_Cohort!AD$4-1,MATCH(AD$5, Mortality_Projection!$D$8:$BJ$8, 0)-1))</f>
        <v>8428.5734725940256</v>
      </c>
      <c r="AE160" s="67">
        <f ca="1">AD160*(1-OFFSET(Mortality_Projection!$D$9,N($A160="Female")*101+Existing_Cohort!$B160+Existing_Cohort!AE$4-1,MATCH(AE$5, Mortality_Projection!$D$8:$BJ$8, 0)-1))</f>
        <v>8090.9029894793384</v>
      </c>
      <c r="AF160" s="67">
        <f ca="1">AE160*(1-OFFSET(Mortality_Projection!$D$9,N($A160="Female")*101+Existing_Cohort!$B160+Existing_Cohort!AF$4-1,MATCH(AF$5, Mortality_Projection!$D$8:$BJ$8, 0)-1))</f>
        <v>7730.7493638220876</v>
      </c>
      <c r="AG160" s="67">
        <f ca="1">AF160*(1-OFFSET(Mortality_Projection!$D$9,N($A160="Female")*101+Existing_Cohort!$B160+Existing_Cohort!AG$4-1,MATCH(AG$5, Mortality_Projection!$D$8:$BJ$8, 0)-1))</f>
        <v>7348.9152740468144</v>
      </c>
      <c r="AH160" s="67">
        <f ca="1">AG160*(1-OFFSET(Mortality_Projection!$D$9,N($A160="Female")*101+Existing_Cohort!$B160+Existing_Cohort!AH$4-1,MATCH(AH$5, Mortality_Projection!$D$8:$BJ$8, 0)-1))</f>
        <v>6946.7794142255107</v>
      </c>
      <c r="AI160" s="67">
        <f ca="1">AH160*(1-OFFSET(Mortality_Projection!$D$9,N($A160="Female")*101+Existing_Cohort!$B160+Existing_Cohort!AI$4-1,MATCH(AI$5, Mortality_Projection!$D$8:$BJ$8, 0)-1))</f>
        <v>6526.4442700117315</v>
      </c>
      <c r="AJ160" s="67">
        <f ca="1">AI160*(1-OFFSET(Mortality_Projection!$D$9,N($A160="Female")*101+Existing_Cohort!$B160+Existing_Cohort!AJ$4-1,MATCH(AJ$5, Mortality_Projection!$D$8:$BJ$8, 0)-1))</f>
        <v>6090.8908766284749</v>
      </c>
      <c r="AK160" s="67">
        <f ca="1">AJ160*(1-OFFSET(Mortality_Projection!$D$9,N($A160="Female")*101+Existing_Cohort!$B160+Existing_Cohort!AK$4-1,MATCH(AK$5, Mortality_Projection!$D$8:$BJ$8, 0)-1))</f>
        <v>5644.0702141808806</v>
      </c>
      <c r="AL160" s="67">
        <f ca="1">AK160*(1-OFFSET(Mortality_Projection!$D$9,N($A160="Female")*101+Existing_Cohort!$B160+Existing_Cohort!AL$4-1,MATCH(AL$5, Mortality_Projection!$D$8:$BJ$8, 0)-1))</f>
        <v>5190.8619149556444</v>
      </c>
      <c r="AM160" s="67">
        <f ca="1">AL160*(1-OFFSET(Mortality_Projection!$D$9,N($A160="Female")*101+Existing_Cohort!$B160+Existing_Cohort!AM$4-1,MATCH(AM$5, Mortality_Projection!$D$8:$BJ$8, 0)-1))</f>
        <v>4736.8495382536285</v>
      </c>
      <c r="AN160" s="67">
        <f ca="1">AM160*(1-OFFSET(Mortality_Projection!$D$9,N($A160="Female")*101+Existing_Cohort!$B160+Existing_Cohort!AN$4-1,MATCH(AN$5, Mortality_Projection!$D$8:$BJ$8, 0)-1))</f>
        <v>4287.9222688018426</v>
      </c>
      <c r="AO160" s="67">
        <f ca="1">AN160*(1-OFFSET(Mortality_Projection!$D$9,N($A160="Female")*101+Existing_Cohort!$B160+Existing_Cohort!AO$4-1,MATCH(AO$5, Mortality_Projection!$D$8:$BJ$8, 0)-1))</f>
        <v>3849.8083948728431</v>
      </c>
      <c r="AP160" s="67">
        <f ca="1">AO160*(1-OFFSET(Mortality_Projection!$D$9,N($A160="Female")*101+Existing_Cohort!$B160+Existing_Cohort!AP$4-1,MATCH(AP$5, Mortality_Projection!$D$8:$BJ$8, 0)-1))</f>
        <v>3427.6339782604791</v>
      </c>
      <c r="AQ160" s="67">
        <f ca="1">AP160*(1-OFFSET(Mortality_Projection!$D$9,N($A160="Female")*101+Existing_Cohort!$B160+Existing_Cohort!AQ$4-1,MATCH(AQ$5, Mortality_Projection!$D$8:$BJ$8, 0)-1))</f>
        <v>3025.6023201610024</v>
      </c>
      <c r="AR160" s="67">
        <f ca="1">AQ160*(1-OFFSET(Mortality_Projection!$D$9,N($A160="Female")*101+Existing_Cohort!$B160+Existing_Cohort!AR$4-1,MATCH(AR$5, Mortality_Projection!$D$8:$BJ$8, 0)-1))</f>
        <v>2646.8719271791119</v>
      </c>
      <c r="AS160" s="67">
        <f ca="1">AR160*(1-OFFSET(Mortality_Projection!$D$9,N($A160="Female")*101+Existing_Cohort!$B160+Existing_Cohort!AS$4-1,MATCH(AS$5, Mortality_Projection!$D$8:$BJ$8, 0)-1))</f>
        <v>2293.613234868636</v>
      </c>
      <c r="AT160" s="67">
        <f ca="1">AS160*(1-OFFSET(Mortality_Projection!$D$9,N($A160="Female")*101+Existing_Cohort!$B160+Existing_Cohort!AT$4-1,MATCH(AT$5, Mortality_Projection!$D$8:$BJ$8, 0)-1))</f>
        <v>1967.1898510121046</v>
      </c>
      <c r="AU160" s="67">
        <f ca="1">AT160*(1-OFFSET(Mortality_Projection!$D$9,N($A160="Female")*101+Existing_Cohort!$B160+Existing_Cohort!AU$4-1,MATCH(AU$5, Mortality_Projection!$D$8:$BJ$8, 0)-1))</f>
        <v>1668.3911173766091</v>
      </c>
      <c r="AV160" s="67">
        <f ca="1">AU160*(1-OFFSET(Mortality_Projection!$D$9,N($A160="Female")*101+Existing_Cohort!$B160+Existing_Cohort!AV$4-1,MATCH(AV$5, Mortality_Projection!$D$8:$BJ$8, 0)-1))</f>
        <v>1397.6283365498653</v>
      </c>
      <c r="AW160" s="67">
        <f ca="1">AV160*(1-OFFSET(Mortality_Projection!$D$9,N($A160="Female")*101+Existing_Cohort!$B160+Existing_Cohort!AW$4-1,MATCH(AW$5, Mortality_Projection!$D$8:$BJ$8, 0)-1))</f>
        <v>1155.0545676697934</v>
      </c>
      <c r="AX160" s="67">
        <f ca="1">AW160*(1-OFFSET(Mortality_Projection!$D$9,N($A160="Female")*101+Existing_Cohort!$B160+Existing_Cohort!AX$4-1,MATCH(AX$5, Mortality_Projection!$D$8:$BJ$8, 0)-1))</f>
        <v>940.57966736345975</v>
      </c>
      <c r="AY160" s="67">
        <f ca="1">AX160*(1-OFFSET(Mortality_Projection!$D$9,N($A160="Female")*101+Existing_Cohort!$B160+Existing_Cohort!AY$4-1,MATCH(AY$5, Mortality_Projection!$D$8:$BJ$8, 0)-1))</f>
        <v>753.80385264008862</v>
      </c>
      <c r="AZ160" s="67">
        <f ca="1">AY160*(1-OFFSET(Mortality_Projection!$D$9,N($A160="Female")*101+Existing_Cohort!$B160+Existing_Cohort!AZ$4-1,MATCH(AZ$5, Mortality_Projection!$D$8:$BJ$8, 0)-1))</f>
        <v>753.80385264008862</v>
      </c>
      <c r="BA160" s="179">
        <f ca="1">AZ160*(1-OFFSET(Mortality_Projection!$D$9,N($A160="Female")*101+Existing_Cohort!$B160+Existing_Cohort!BA$4-1,MATCH(BA$5, Mortality_Projection!$D$8:$BJ$8, 0)-1))</f>
        <v>753.80385264008862</v>
      </c>
      <c r="BC160" s="67">
        <f t="shared" ca="1" si="27"/>
        <v>27.874377659825768</v>
      </c>
    </row>
    <row r="161" spans="1:55" x14ac:dyDescent="0.35">
      <c r="A161" s="159" t="s">
        <v>32</v>
      </c>
      <c r="B161">
        <f t="shared" si="26"/>
        <v>54</v>
      </c>
      <c r="C161" s="67">
        <f ca="1">OFFSET(HIST_CHN_Population_Females!$L$17,MATCH(Input!$D$4,HIST_CHN_Population_Females!$K$18:$K$89,0), $B60)</f>
        <v>11050.275</v>
      </c>
      <c r="D161" s="67">
        <f ca="1">C161*(1-OFFSET(Mortality_Projection!$D$9,N($A161="Female")*101+Existing_Cohort!$B161+Existing_Cohort!D$4-1,MATCH(D$5, Mortality_Projection!$D$8:$BJ$8, 0)-1))</f>
        <v>11021.503299530024</v>
      </c>
      <c r="E161" s="67">
        <f ca="1">D161*(1-OFFSET(Mortality_Projection!$D$9,N($A161="Female")*101+Existing_Cohort!$B161+Existing_Cohort!E$4-1,MATCH(E$5, Mortality_Projection!$D$8:$BJ$8, 0)-1))</f>
        <v>10990.778012126333</v>
      </c>
      <c r="F161" s="67">
        <f ca="1">E161*(1-OFFSET(Mortality_Projection!$D$9,N($A161="Female")*101+Existing_Cohort!$B161+Existing_Cohort!F$4-1,MATCH(F$5, Mortality_Projection!$D$8:$BJ$8, 0)-1))</f>
        <v>10958.027837083544</v>
      </c>
      <c r="G161" s="67">
        <f ca="1">F161*(1-OFFSET(Mortality_Projection!$D$9,N($A161="Female")*101+Existing_Cohort!$B161+Existing_Cohort!G$4-1,MATCH(G$5, Mortality_Projection!$D$8:$BJ$8, 0)-1))</f>
        <v>10923.061870393247</v>
      </c>
      <c r="H161" s="67">
        <f ca="1">G161*(1-OFFSET(Mortality_Projection!$D$9,N($A161="Female")*101+Existing_Cohort!$B161+Existing_Cohort!H$4-1,MATCH(H$5, Mortality_Projection!$D$8:$BJ$8, 0)-1))</f>
        <v>10885.556759269773</v>
      </c>
      <c r="I161" s="67">
        <f ca="1">H161*(1-OFFSET(Mortality_Projection!$D$9,N($A161="Female")*101+Existing_Cohort!$B161+Existing_Cohort!I$4-1,MATCH(I$5, Mortality_Projection!$D$8:$BJ$8, 0)-1))</f>
        <v>10845.035439273137</v>
      </c>
      <c r="J161" s="67">
        <f ca="1">I161*(1-OFFSET(Mortality_Projection!$D$9,N($A161="Female")*101+Existing_Cohort!$B161+Existing_Cohort!J$4-1,MATCH(J$5, Mortality_Projection!$D$8:$BJ$8, 0)-1))</f>
        <v>10800.888558878907</v>
      </c>
      <c r="K161" s="67">
        <f ca="1">J161*(1-OFFSET(Mortality_Projection!$D$9,N($A161="Female")*101+Existing_Cohort!$B161+Existing_Cohort!K$4-1,MATCH(K$5, Mortality_Projection!$D$8:$BJ$8, 0)-1))</f>
        <v>10752.415245130413</v>
      </c>
      <c r="L161" s="67">
        <f ca="1">K161*(1-OFFSET(Mortality_Projection!$D$9,N($A161="Female")*101+Existing_Cohort!$B161+Existing_Cohort!L$4-1,MATCH(L$5, Mortality_Projection!$D$8:$BJ$8, 0)-1))</f>
        <v>10698.842650489076</v>
      </c>
      <c r="M161" s="67">
        <f ca="1">L161*(1-OFFSET(Mortality_Projection!$D$9,N($A161="Female")*101+Existing_Cohort!$B161+Existing_Cohort!M$4-1,MATCH(M$5, Mortality_Projection!$D$8:$BJ$8, 0)-1))</f>
        <v>10639.335873142427</v>
      </c>
      <c r="N161" s="67">
        <f ca="1">M161*(1-OFFSET(Mortality_Projection!$D$9,N($A161="Female")*101+Existing_Cohort!$B161+Existing_Cohort!N$4-1,MATCH(N$5, Mortality_Projection!$D$8:$BJ$8, 0)-1))</f>
        <v>10573.0274824345</v>
      </c>
      <c r="O161" s="67">
        <f ca="1">N161*(1-OFFSET(Mortality_Projection!$D$9,N($A161="Female")*101+Existing_Cohort!$B161+Existing_Cohort!O$4-1,MATCH(O$5, Mortality_Projection!$D$8:$BJ$8, 0)-1))</f>
        <v>10498.991048312579</v>
      </c>
      <c r="P161" s="67">
        <f ca="1">O161*(1-OFFSET(Mortality_Projection!$D$9,N($A161="Female")*101+Existing_Cohort!$B161+Existing_Cohort!P$4-1,MATCH(P$5, Mortality_Projection!$D$8:$BJ$8, 0)-1))</f>
        <v>10416.201256179671</v>
      </c>
      <c r="Q161" s="67">
        <f ca="1">P161*(1-OFFSET(Mortality_Projection!$D$9,N($A161="Female")*101+Existing_Cohort!$B161+Existing_Cohort!Q$4-1,MATCH(Q$5, Mortality_Projection!$D$8:$BJ$8, 0)-1))</f>
        <v>10323.536523305016</v>
      </c>
      <c r="R161" s="67">
        <f ca="1">Q161*(1-OFFSET(Mortality_Projection!$D$9,N($A161="Female")*101+Existing_Cohort!$B161+Existing_Cohort!R$4-1,MATCH(R$5, Mortality_Projection!$D$8:$BJ$8, 0)-1))</f>
        <v>10219.776948404016</v>
      </c>
      <c r="S161" s="67">
        <f ca="1">R161*(1-OFFSET(Mortality_Projection!$D$9,N($A161="Female")*101+Existing_Cohort!$B161+Existing_Cohort!S$4-1,MATCH(S$5, Mortality_Projection!$D$8:$BJ$8, 0)-1))</f>
        <v>10103.641775415164</v>
      </c>
      <c r="T161" s="67">
        <f ca="1">S161*(1-OFFSET(Mortality_Projection!$D$9,N($A161="Female")*101+Existing_Cohort!$B161+Existing_Cohort!T$4-1,MATCH(T$5, Mortality_Projection!$D$8:$BJ$8, 0)-1))</f>
        <v>9973.8038889674372</v>
      </c>
      <c r="U161" s="67">
        <f ca="1">T161*(1-OFFSET(Mortality_Projection!$D$9,N($A161="Female")*101+Existing_Cohort!$B161+Existing_Cohort!U$4-1,MATCH(U$5, Mortality_Projection!$D$8:$BJ$8, 0)-1))</f>
        <v>9828.9338899124596</v>
      </c>
      <c r="V161" s="67">
        <f ca="1">U161*(1-OFFSET(Mortality_Projection!$D$9,N($A161="Female")*101+Existing_Cohort!$B161+Existing_Cohort!V$4-1,MATCH(V$5, Mortality_Projection!$D$8:$BJ$8, 0)-1))</f>
        <v>9667.7305285837101</v>
      </c>
      <c r="W161" s="67">
        <f ca="1">V161*(1-OFFSET(Mortality_Projection!$D$9,N($A161="Female")*101+Existing_Cohort!$B161+Existing_Cohort!W$4-1,MATCH(W$5, Mortality_Projection!$D$8:$BJ$8, 0)-1))</f>
        <v>9488.9707348552001</v>
      </c>
      <c r="X161" s="67">
        <f ca="1">W161*(1-OFFSET(Mortality_Projection!$D$9,N($A161="Female")*101+Existing_Cohort!$B161+Existing_Cohort!X$4-1,MATCH(X$5, Mortality_Projection!$D$8:$BJ$8, 0)-1))</f>
        <v>9291.5313620600118</v>
      </c>
      <c r="Y161" s="67">
        <f ca="1">X161*(1-OFFSET(Mortality_Projection!$D$9,N($A161="Female")*101+Existing_Cohort!$B161+Existing_Cohort!Y$4-1,MATCH(Y$5, Mortality_Projection!$D$8:$BJ$8, 0)-1))</f>
        <v>9074.4242074632348</v>
      </c>
      <c r="Z161" s="67">
        <f ca="1">Y161*(1-OFFSET(Mortality_Projection!$D$9,N($A161="Female")*101+Existing_Cohort!$B161+Existing_Cohort!Z$4-1,MATCH(Z$5, Mortality_Projection!$D$8:$BJ$8, 0)-1))</f>
        <v>8836.8146001208752</v>
      </c>
      <c r="AA161" s="67">
        <f ca="1">Z161*(1-OFFSET(Mortality_Projection!$D$9,N($A161="Female")*101+Existing_Cohort!$B161+Existing_Cohort!AA$4-1,MATCH(AA$5, Mortality_Projection!$D$8:$BJ$8, 0)-1))</f>
        <v>8578.0415065458346</v>
      </c>
      <c r="AB161" s="67">
        <f ca="1">AA161*(1-OFFSET(Mortality_Projection!$D$9,N($A161="Female")*101+Existing_Cohort!$B161+Existing_Cohort!AB$4-1,MATCH(AB$5, Mortality_Projection!$D$8:$BJ$8, 0)-1))</f>
        <v>8297.6471081591317</v>
      </c>
      <c r="AC161" s="67">
        <f ca="1">AB161*(1-OFFSET(Mortality_Projection!$D$9,N($A161="Female")*101+Existing_Cohort!$B161+Existing_Cohort!AC$4-1,MATCH(AC$5, Mortality_Projection!$D$8:$BJ$8, 0)-1))</f>
        <v>7995.4030917832015</v>
      </c>
      <c r="AD161" s="67">
        <f ca="1">AC161*(1-OFFSET(Mortality_Projection!$D$9,N($A161="Female")*101+Existing_Cohort!$B161+Existing_Cohort!AD$4-1,MATCH(AD$5, Mortality_Projection!$D$8:$BJ$8, 0)-1))</f>
        <v>7671.3600409399669</v>
      </c>
      <c r="AE161" s="67">
        <f ca="1">AD161*(1-OFFSET(Mortality_Projection!$D$9,N($A161="Female")*101+Existing_Cohort!$B161+Existing_Cohort!AE$4-1,MATCH(AE$5, Mortality_Projection!$D$8:$BJ$8, 0)-1))</f>
        <v>7325.9090128165381</v>
      </c>
      <c r="AF161" s="67">
        <f ca="1">AE161*(1-OFFSET(Mortality_Projection!$D$9,N($A161="Female")*101+Existing_Cohort!$B161+Existing_Cohort!AF$4-1,MATCH(AF$5, Mortality_Projection!$D$8:$BJ$8, 0)-1))</f>
        <v>6959.8610850500163</v>
      </c>
      <c r="AG161" s="67">
        <f ca="1">AF161*(1-OFFSET(Mortality_Projection!$D$9,N($A161="Female")*101+Existing_Cohort!$B161+Existing_Cohort!AG$4-1,MATCH(AG$5, Mortality_Projection!$D$8:$BJ$8, 0)-1))</f>
        <v>6574.5837513708384</v>
      </c>
      <c r="AH161" s="67">
        <f ca="1">AG161*(1-OFFSET(Mortality_Projection!$D$9,N($A161="Female")*101+Existing_Cohort!$B161+Existing_Cohort!AH$4-1,MATCH(AH$5, Mortality_Projection!$D$8:$BJ$8, 0)-1))</f>
        <v>6172.1413028461993</v>
      </c>
      <c r="AI161" s="67">
        <f ca="1">AH161*(1-OFFSET(Mortality_Projection!$D$9,N($A161="Female")*101+Existing_Cohort!$B161+Existing_Cohort!AI$4-1,MATCH(AI$5, Mortality_Projection!$D$8:$BJ$8, 0)-1))</f>
        <v>5755.4408674600627</v>
      </c>
      <c r="AJ161" s="67">
        <f ca="1">AI161*(1-OFFSET(Mortality_Projection!$D$9,N($A161="Female")*101+Existing_Cohort!$B161+Existing_Cohort!AJ$4-1,MATCH(AJ$5, Mortality_Projection!$D$8:$BJ$8, 0)-1))</f>
        <v>5328.3164968231767</v>
      </c>
      <c r="AK161" s="67">
        <f ca="1">AJ161*(1-OFFSET(Mortality_Projection!$D$9,N($A161="Female")*101+Existing_Cohort!$B161+Existing_Cohort!AK$4-1,MATCH(AK$5, Mortality_Projection!$D$8:$BJ$8, 0)-1))</f>
        <v>4895.4850700986381</v>
      </c>
      <c r="AL161" s="67">
        <f ca="1">AK161*(1-OFFSET(Mortality_Projection!$D$9,N($A161="Female")*101+Existing_Cohort!$B161+Existing_Cohort!AL$4-1,MATCH(AL$5, Mortality_Projection!$D$8:$BJ$8, 0)-1))</f>
        <v>4462.3261394861711</v>
      </c>
      <c r="AM161" s="67">
        <f ca="1">AL161*(1-OFFSET(Mortality_Projection!$D$9,N($A161="Female")*101+Existing_Cohort!$B161+Existing_Cohort!AM$4-1,MATCH(AM$5, Mortality_Projection!$D$8:$BJ$8, 0)-1))</f>
        <v>4034.4963393551698</v>
      </c>
      <c r="AN161" s="67">
        <f ca="1">AM161*(1-OFFSET(Mortality_Projection!$D$9,N($A161="Female")*101+Existing_Cohort!$B161+Existing_Cohort!AN$4-1,MATCH(AN$5, Mortality_Projection!$D$8:$BJ$8, 0)-1))</f>
        <v>3617.480304447904</v>
      </c>
      <c r="AO161" s="67">
        <f ca="1">AN161*(1-OFFSET(Mortality_Projection!$D$9,N($A161="Female")*101+Existing_Cohort!$B161+Existing_Cohort!AO$4-1,MATCH(AO$5, Mortality_Projection!$D$8:$BJ$8, 0)-1))</f>
        <v>3216.1681638371374</v>
      </c>
      <c r="AP161" s="67">
        <f ca="1">AO161*(1-OFFSET(Mortality_Projection!$D$9,N($A161="Female")*101+Existing_Cohort!$B161+Existing_Cohort!AP$4-1,MATCH(AP$5, Mortality_Projection!$D$8:$BJ$8, 0)-1))</f>
        <v>2834.5510095361788</v>
      </c>
      <c r="AQ161" s="67">
        <f ca="1">AP161*(1-OFFSET(Mortality_Projection!$D$9,N($A161="Female")*101+Existing_Cohort!$B161+Existing_Cohort!AQ$4-1,MATCH(AQ$5, Mortality_Projection!$D$8:$BJ$8, 0)-1))</f>
        <v>2475.6076550969096</v>
      </c>
      <c r="AR161" s="67">
        <f ca="1">AQ161*(1-OFFSET(Mortality_Projection!$D$9,N($A161="Female")*101+Existing_Cohort!$B161+Existing_Cohort!AR$4-1,MATCH(AR$5, Mortality_Projection!$D$8:$BJ$8, 0)-1))</f>
        <v>2141.3625372848669</v>
      </c>
      <c r="AS161" s="67">
        <f ca="1">AR161*(1-OFFSET(Mortality_Projection!$D$9,N($A161="Female")*101+Existing_Cohort!$B161+Existing_Cohort!AS$4-1,MATCH(AS$5, Mortality_Projection!$D$8:$BJ$8, 0)-1))</f>
        <v>1833.0617714990485</v>
      </c>
      <c r="AT161" s="67">
        <f ca="1">AS161*(1-OFFSET(Mortality_Projection!$D$9,N($A161="Female")*101+Existing_Cohort!$B161+Existing_Cohort!AT$4-1,MATCH(AT$5, Mortality_Projection!$D$8:$BJ$8, 0)-1))</f>
        <v>1551.3967587958823</v>
      </c>
      <c r="AU161" s="67">
        <f ca="1">AT161*(1-OFFSET(Mortality_Projection!$D$9,N($A161="Female")*101+Existing_Cohort!$B161+Existing_Cohort!AU$4-1,MATCH(AU$5, Mortality_Projection!$D$8:$BJ$8, 0)-1))</f>
        <v>1296.6918570489408</v>
      </c>
      <c r="AV161" s="67">
        <f ca="1">AU161*(1-OFFSET(Mortality_Projection!$D$9,N($A161="Female")*101+Existing_Cohort!$B161+Existing_Cohort!AV$4-1,MATCH(AV$5, Mortality_Projection!$D$8:$BJ$8, 0)-1))</f>
        <v>1069.018480451565</v>
      </c>
      <c r="AW161" s="67">
        <f ca="1">AV161*(1-OFFSET(Mortality_Projection!$D$9,N($A161="Female")*101+Existing_Cohort!$B161+Existing_Cohort!AW$4-1,MATCH(AW$5, Mortality_Projection!$D$8:$BJ$8, 0)-1))</f>
        <v>868.20978620708024</v>
      </c>
      <c r="AX161" s="67">
        <f ca="1">AW161*(1-OFFSET(Mortality_Projection!$D$9,N($A161="Female")*101+Existing_Cohort!$B161+Existing_Cohort!AX$4-1,MATCH(AX$5, Mortality_Projection!$D$8:$BJ$8, 0)-1))</f>
        <v>693.79911385047387</v>
      </c>
      <c r="AY161" s="67">
        <f ca="1">AX161*(1-OFFSET(Mortality_Projection!$D$9,N($A161="Female")*101+Existing_Cohort!$B161+Existing_Cohort!AY$4-1,MATCH(AY$5, Mortality_Projection!$D$8:$BJ$8, 0)-1))</f>
        <v>693.79911385047387</v>
      </c>
      <c r="AZ161" s="67">
        <f ca="1">AY161*(1-OFFSET(Mortality_Projection!$D$9,N($A161="Female")*101+Existing_Cohort!$B161+Existing_Cohort!AZ$4-1,MATCH(AZ$5, Mortality_Projection!$D$8:$BJ$8, 0)-1))</f>
        <v>693.79911385047387</v>
      </c>
      <c r="BA161" s="179">
        <f ca="1">AZ161*(1-OFFSET(Mortality_Projection!$D$9,N($A161="Female")*101+Existing_Cohort!$B161+Existing_Cohort!BA$4-1,MATCH(BA$5, Mortality_Projection!$D$8:$BJ$8, 0)-1))</f>
        <v>693.79911385047387</v>
      </c>
      <c r="BC161" s="67">
        <f t="shared" ca="1" si="27"/>
        <v>28.771700469975258</v>
      </c>
    </row>
    <row r="162" spans="1:55" x14ac:dyDescent="0.35">
      <c r="A162" s="159" t="s">
        <v>32</v>
      </c>
      <c r="B162">
        <f t="shared" si="26"/>
        <v>55</v>
      </c>
      <c r="C162" s="67">
        <f ca="1">OFFSET(HIST_CHN_Population_Females!$L$17,MATCH(Input!$D$4,HIST_CHN_Population_Females!$K$18:$K$89,0), $B61)</f>
        <v>11453.753000000001</v>
      </c>
      <c r="D162" s="67">
        <f ca="1">C162*(1-OFFSET(Mortality_Projection!$D$9,N($A162="Female")*101+Existing_Cohort!$B162+Existing_Cohort!D$4-1,MATCH(D$5, Mortality_Projection!$D$8:$BJ$8, 0)-1))</f>
        <v>11421.451234600054</v>
      </c>
      <c r="E162" s="67">
        <f ca="1">D162*(1-OFFSET(Mortality_Projection!$D$9,N($A162="Female")*101+Existing_Cohort!$B162+Existing_Cohort!E$4-1,MATCH(E$5, Mortality_Projection!$D$8:$BJ$8, 0)-1))</f>
        <v>11387.021806761497</v>
      </c>
      <c r="F162" s="67">
        <f ca="1">E162*(1-OFFSET(Mortality_Projection!$D$9,N($A162="Female")*101+Existing_Cohort!$B162+Existing_Cohort!F$4-1,MATCH(F$5, Mortality_Projection!$D$8:$BJ$8, 0)-1))</f>
        <v>11350.26425149753</v>
      </c>
      <c r="G162" s="67">
        <f ca="1">F162*(1-OFFSET(Mortality_Projection!$D$9,N($A162="Female")*101+Existing_Cohort!$B162+Existing_Cohort!G$4-1,MATCH(G$5, Mortality_Projection!$D$8:$BJ$8, 0)-1))</f>
        <v>11310.838919242431</v>
      </c>
      <c r="H162" s="67">
        <f ca="1">G162*(1-OFFSET(Mortality_Projection!$D$9,N($A162="Female")*101+Existing_Cohort!$B162+Existing_Cohort!H$4-1,MATCH(H$5, Mortality_Projection!$D$8:$BJ$8, 0)-1))</f>
        <v>11268.244658858734</v>
      </c>
      <c r="I162" s="67">
        <f ca="1">H162*(1-OFFSET(Mortality_Projection!$D$9,N($A162="Female")*101+Existing_Cohort!$B162+Existing_Cohort!I$4-1,MATCH(I$5, Mortality_Projection!$D$8:$BJ$8, 0)-1))</f>
        <v>11221.841383234148</v>
      </c>
      <c r="J162" s="67">
        <f ca="1">I162*(1-OFFSET(Mortality_Projection!$D$9,N($A162="Female")*101+Existing_Cohort!$B162+Existing_Cohort!J$4-1,MATCH(J$5, Mortality_Projection!$D$8:$BJ$8, 0)-1))</f>
        <v>11170.892968300226</v>
      </c>
      <c r="K162" s="67">
        <f ca="1">J162*(1-OFFSET(Mortality_Projection!$D$9,N($A162="Female")*101+Existing_Cohort!$B162+Existing_Cohort!K$4-1,MATCH(K$5, Mortality_Projection!$D$8:$BJ$8, 0)-1))</f>
        <v>11114.587850703303</v>
      </c>
      <c r="L162" s="67">
        <f ca="1">K162*(1-OFFSET(Mortality_Projection!$D$9,N($A162="Female")*101+Existing_Cohort!$B162+Existing_Cohort!L$4-1,MATCH(L$5, Mortality_Projection!$D$8:$BJ$8, 0)-1))</f>
        <v>11052.049514898677</v>
      </c>
      <c r="M162" s="67">
        <f ca="1">L162*(1-OFFSET(Mortality_Projection!$D$9,N($A162="Female")*101+Existing_Cohort!$B162+Existing_Cohort!M$4-1,MATCH(M$5, Mortality_Projection!$D$8:$BJ$8, 0)-1))</f>
        <v>10982.367593593151</v>
      </c>
      <c r="N162" s="67">
        <f ca="1">M162*(1-OFFSET(Mortality_Projection!$D$9,N($A162="Female")*101+Existing_Cohort!$B162+Existing_Cohort!N$4-1,MATCH(N$5, Mortality_Projection!$D$8:$BJ$8, 0)-1))</f>
        <v>10904.570130622022</v>
      </c>
      <c r="O162" s="67">
        <f ca="1">N162*(1-OFFSET(Mortality_Projection!$D$9,N($A162="Female")*101+Existing_Cohort!$B162+Existing_Cohort!O$4-1,MATCH(O$5, Mortality_Projection!$D$8:$BJ$8, 0)-1))</f>
        <v>10817.581778656668</v>
      </c>
      <c r="P162" s="67">
        <f ca="1">O162*(1-OFFSET(Mortality_Projection!$D$9,N($A162="Female")*101+Existing_Cohort!$B162+Existing_Cohort!P$4-1,MATCH(P$5, Mortality_Projection!$D$8:$BJ$8, 0)-1))</f>
        <v>10720.22669617976</v>
      </c>
      <c r="Q162" s="67">
        <f ca="1">P162*(1-OFFSET(Mortality_Projection!$D$9,N($A162="Female")*101+Existing_Cohort!$B162+Existing_Cohort!Q$4-1,MATCH(Q$5, Mortality_Projection!$D$8:$BJ$8, 0)-1))</f>
        <v>10611.226574979171</v>
      </c>
      <c r="R162" s="67">
        <f ca="1">Q162*(1-OFFSET(Mortality_Projection!$D$9,N($A162="Female")*101+Existing_Cohort!$B162+Existing_Cohort!R$4-1,MATCH(R$5, Mortality_Projection!$D$8:$BJ$8, 0)-1))</f>
        <v>10489.240216172391</v>
      </c>
      <c r="S162" s="67">
        <f ca="1">R162*(1-OFFSET(Mortality_Projection!$D$9,N($A162="Female")*101+Existing_Cohort!$B162+Existing_Cohort!S$4-1,MATCH(S$5, Mortality_Projection!$D$8:$BJ$8, 0)-1))</f>
        <v>10352.879003407517</v>
      </c>
      <c r="T162" s="67">
        <f ca="1">S162*(1-OFFSET(Mortality_Projection!$D$9,N($A162="Female")*101+Existing_Cohort!$B162+Existing_Cohort!T$4-1,MATCH(T$5, Mortality_Projection!$D$8:$BJ$8, 0)-1))</f>
        <v>10200.753475837144</v>
      </c>
      <c r="U162" s="67">
        <f ca="1">T162*(1-OFFSET(Mortality_Projection!$D$9,N($A162="Female")*101+Existing_Cohort!$B162+Existing_Cohort!U$4-1,MATCH(U$5, Mortality_Projection!$D$8:$BJ$8, 0)-1))</f>
        <v>10031.505587970287</v>
      </c>
      <c r="V162" s="67">
        <f ca="1">U162*(1-OFFSET(Mortality_Projection!$D$9,N($A162="Female")*101+Existing_Cohort!$B162+Existing_Cohort!V$4-1,MATCH(V$5, Mortality_Projection!$D$8:$BJ$8, 0)-1))</f>
        <v>9843.861556986265</v>
      </c>
      <c r="W162" s="67">
        <f ca="1">V162*(1-OFFSET(Mortality_Projection!$D$9,N($A162="Female")*101+Existing_Cohort!$B162+Existing_Cohort!W$4-1,MATCH(W$5, Mortality_Projection!$D$8:$BJ$8, 0)-1))</f>
        <v>9636.6550073170329</v>
      </c>
      <c r="X162" s="67">
        <f ca="1">W162*(1-OFFSET(Mortality_Projection!$D$9,N($A162="Female")*101+Existing_Cohort!$B162+Existing_Cohort!X$4-1,MATCH(X$5, Mortality_Projection!$D$8:$BJ$8, 0)-1))</f>
        <v>9408.8640518466182</v>
      </c>
      <c r="Y162" s="67">
        <f ca="1">X162*(1-OFFSET(Mortality_Projection!$D$9,N($A162="Female")*101+Existing_Cohort!$B162+Existing_Cohort!Y$4-1,MATCH(Y$5, Mortality_Projection!$D$8:$BJ$8, 0)-1))</f>
        <v>9159.6311128231919</v>
      </c>
      <c r="Z162" s="67">
        <f ca="1">Y162*(1-OFFSET(Mortality_Projection!$D$9,N($A162="Female")*101+Existing_Cohort!$B162+Existing_Cohort!Z$4-1,MATCH(Z$5, Mortality_Projection!$D$8:$BJ$8, 0)-1))</f>
        <v>8888.2843253219871</v>
      </c>
      <c r="AA162" s="67">
        <f ca="1">Z162*(1-OFFSET(Mortality_Projection!$D$9,N($A162="Female")*101+Existing_Cohort!$B162+Existing_Cohort!AA$4-1,MATCH(AA$5, Mortality_Projection!$D$8:$BJ$8, 0)-1))</f>
        <v>8594.3688488739936</v>
      </c>
      <c r="AB162" s="67">
        <f ca="1">AA162*(1-OFFSET(Mortality_Projection!$D$9,N($A162="Female")*101+Existing_Cohort!$B162+Existing_Cohort!AB$4-1,MATCH(AB$5, Mortality_Projection!$D$8:$BJ$8, 0)-1))</f>
        <v>8277.6746807560412</v>
      </c>
      <c r="AC162" s="67">
        <f ca="1">AB162*(1-OFFSET(Mortality_Projection!$D$9,N($A162="Female")*101+Existing_Cohort!$B162+Existing_Cohort!AC$4-1,MATCH(AC$5, Mortality_Projection!$D$8:$BJ$8, 0)-1))</f>
        <v>7938.2885979720422</v>
      </c>
      <c r="AD162" s="67">
        <f ca="1">AC162*(1-OFFSET(Mortality_Projection!$D$9,N($A162="Female")*101+Existing_Cohort!$B162+Existing_Cohort!AD$4-1,MATCH(AD$5, Mortality_Projection!$D$8:$BJ$8, 0)-1))</f>
        <v>7576.6586960424702</v>
      </c>
      <c r="AE162" s="67">
        <f ca="1">AD162*(1-OFFSET(Mortality_Projection!$D$9,N($A162="Female")*101+Existing_Cohort!$B162+Existing_Cohort!AE$4-1,MATCH(AE$5, Mortality_Projection!$D$8:$BJ$8, 0)-1))</f>
        <v>7193.6774722017144</v>
      </c>
      <c r="AF162" s="67">
        <f ca="1">AE162*(1-OFFSET(Mortality_Projection!$D$9,N($A162="Female")*101+Existing_Cohort!$B162+Existing_Cohort!AF$4-1,MATCH(AF$5, Mortality_Projection!$D$8:$BJ$8, 0)-1))</f>
        <v>6790.8239389473183</v>
      </c>
      <c r="AG162" s="67">
        <f ca="1">AF162*(1-OFFSET(Mortality_Projection!$D$9,N($A162="Female")*101+Existing_Cohort!$B162+Existing_Cohort!AG$4-1,MATCH(AG$5, Mortality_Projection!$D$8:$BJ$8, 0)-1))</f>
        <v>6370.3091074702706</v>
      </c>
      <c r="AH162" s="67">
        <f ca="1">AG162*(1-OFFSET(Mortality_Projection!$D$9,N($A162="Female")*101+Existing_Cohort!$B162+Existing_Cohort!AH$4-1,MATCH(AH$5, Mortality_Projection!$D$8:$BJ$8, 0)-1))</f>
        <v>5935.2262955758806</v>
      </c>
      <c r="AI162" s="67">
        <f ca="1">AH162*(1-OFFSET(Mortality_Projection!$D$9,N($A162="Female")*101+Existing_Cohort!$B162+Existing_Cohort!AI$4-1,MATCH(AI$5, Mortality_Projection!$D$8:$BJ$8, 0)-1))</f>
        <v>5489.635343032719</v>
      </c>
      <c r="AJ162" s="67">
        <f ca="1">AI162*(1-OFFSET(Mortality_Projection!$D$9,N($A162="Female")*101+Existing_Cohort!$B162+Existing_Cohort!AJ$4-1,MATCH(AJ$5, Mortality_Projection!$D$8:$BJ$8, 0)-1))</f>
        <v>5038.5116927358076</v>
      </c>
      <c r="AK162" s="67">
        <f ca="1">AJ162*(1-OFFSET(Mortality_Projection!$D$9,N($A162="Female")*101+Existing_Cohort!$B162+Existing_Cohort!AK$4-1,MATCH(AK$5, Mortality_Projection!$D$8:$BJ$8, 0)-1))</f>
        <v>4587.5110720932416</v>
      </c>
      <c r="AL162" s="67">
        <f ca="1">AK162*(1-OFFSET(Mortality_Projection!$D$9,N($A162="Female")*101+Existing_Cohort!$B162+Existing_Cohort!AL$4-1,MATCH(AL$5, Mortality_Projection!$D$8:$BJ$8, 0)-1))</f>
        <v>4142.5621336440709</v>
      </c>
      <c r="AM162" s="67">
        <f ca="1">AL162*(1-OFFSET(Mortality_Projection!$D$9,N($A162="Female")*101+Existing_Cohort!$B162+Existing_Cohort!AM$4-1,MATCH(AM$5, Mortality_Projection!$D$8:$BJ$8, 0)-1))</f>
        <v>3709.3947118211559</v>
      </c>
      <c r="AN162" s="67">
        <f ca="1">AM162*(1-OFFSET(Mortality_Projection!$D$9,N($A162="Female")*101+Existing_Cohort!$B162+Existing_Cohort!AN$4-1,MATCH(AN$5, Mortality_Projection!$D$8:$BJ$8, 0)-1))</f>
        <v>3293.098462643226</v>
      </c>
      <c r="AO162" s="67">
        <f ca="1">AN162*(1-OFFSET(Mortality_Projection!$D$9,N($A162="Female")*101+Existing_Cohort!$B162+Existing_Cohort!AO$4-1,MATCH(AO$5, Mortality_Projection!$D$8:$BJ$8, 0)-1))</f>
        <v>2897.8072294743288</v>
      </c>
      <c r="AP162" s="67">
        <f ca="1">AO162*(1-OFFSET(Mortality_Projection!$D$9,N($A162="Female")*101+Existing_Cohort!$B162+Existing_Cohort!AP$4-1,MATCH(AP$5, Mortality_Projection!$D$8:$BJ$8, 0)-1))</f>
        <v>2526.5845866747095</v>
      </c>
      <c r="AQ162" s="67">
        <f ca="1">AP162*(1-OFFSET(Mortality_Projection!$D$9,N($A162="Female")*101+Existing_Cohort!$B162+Existing_Cohort!AQ$4-1,MATCH(AQ$5, Mortality_Projection!$D$8:$BJ$8, 0)-1))</f>
        <v>2181.4881903201767</v>
      </c>
      <c r="AR162" s="67">
        <f ca="1">AQ162*(1-OFFSET(Mortality_Projection!$D$9,N($A162="Female")*101+Existing_Cohort!$B162+Existing_Cohort!AR$4-1,MATCH(AR$5, Mortality_Projection!$D$8:$BJ$8, 0)-1))</f>
        <v>1863.7564543816495</v>
      </c>
      <c r="AS162" s="67">
        <f ca="1">AR162*(1-OFFSET(Mortality_Projection!$D$9,N($A162="Female")*101+Existing_Cohort!$B162+Existing_Cohort!AS$4-1,MATCH(AS$5, Mortality_Projection!$D$8:$BJ$8, 0)-1))</f>
        <v>1574.0432494235572</v>
      </c>
      <c r="AT162" s="67">
        <f ca="1">AS162*(1-OFFSET(Mortality_Projection!$D$9,N($A162="Female")*101+Existing_Cohort!$B162+Existing_Cohort!AT$4-1,MATCH(AT$5, Mortality_Projection!$D$8:$BJ$8, 0)-1))</f>
        <v>1312.6138587484406</v>
      </c>
      <c r="AU162" s="67">
        <f ca="1">AT162*(1-OFFSET(Mortality_Projection!$D$9,N($A162="Female")*101+Existing_Cohort!$B162+Existing_Cohort!AU$4-1,MATCH(AU$5, Mortality_Projection!$D$8:$BJ$8, 0)-1))</f>
        <v>1079.4636671841763</v>
      </c>
      <c r="AV162" s="67">
        <f ca="1">AU162*(1-OFFSET(Mortality_Projection!$D$9,N($A162="Female")*101+Existing_Cohort!$B162+Existing_Cohort!AV$4-1,MATCH(AV$5, Mortality_Projection!$D$8:$BJ$8, 0)-1))</f>
        <v>874.33391526497019</v>
      </c>
      <c r="AW162" s="67">
        <f ca="1">AV162*(1-OFFSET(Mortality_Projection!$D$9,N($A162="Female")*101+Existing_Cohort!$B162+Existing_Cohort!AW$4-1,MATCH(AW$5, Mortality_Projection!$D$8:$BJ$8, 0)-1))</f>
        <v>696.6496254446746</v>
      </c>
      <c r="AX162" s="67">
        <f ca="1">AW162*(1-OFFSET(Mortality_Projection!$D$9,N($A162="Female")*101+Existing_Cohort!$B162+Existing_Cohort!AX$4-1,MATCH(AX$5, Mortality_Projection!$D$8:$BJ$8, 0)-1))</f>
        <v>696.6496254446746</v>
      </c>
      <c r="AY162" s="67">
        <f ca="1">AX162*(1-OFFSET(Mortality_Projection!$D$9,N($A162="Female")*101+Existing_Cohort!$B162+Existing_Cohort!AY$4-1,MATCH(AY$5, Mortality_Projection!$D$8:$BJ$8, 0)-1))</f>
        <v>696.6496254446746</v>
      </c>
      <c r="AZ162" s="67">
        <f ca="1">AY162*(1-OFFSET(Mortality_Projection!$D$9,N($A162="Female")*101+Existing_Cohort!$B162+Existing_Cohort!AZ$4-1,MATCH(AZ$5, Mortality_Projection!$D$8:$BJ$8, 0)-1))</f>
        <v>696.6496254446746</v>
      </c>
      <c r="BA162" s="179">
        <f ca="1">AZ162*(1-OFFSET(Mortality_Projection!$D$9,N($A162="Female")*101+Existing_Cohort!$B162+Existing_Cohort!BA$4-1,MATCH(BA$5, Mortality_Projection!$D$8:$BJ$8, 0)-1))</f>
        <v>696.6496254446746</v>
      </c>
      <c r="BC162" s="67">
        <f t="shared" ca="1" si="27"/>
        <v>32.301765399946817</v>
      </c>
    </row>
    <row r="163" spans="1:55" x14ac:dyDescent="0.35">
      <c r="A163" s="159" t="s">
        <v>32</v>
      </c>
      <c r="B163">
        <f t="shared" si="26"/>
        <v>56</v>
      </c>
      <c r="C163" s="67">
        <f ca="1">OFFSET(HIST_CHN_Population_Females!$L$17,MATCH(Input!$D$4,HIST_CHN_Population_Females!$K$18:$K$89,0), $B62)</f>
        <v>11482.132</v>
      </c>
      <c r="D163" s="67">
        <f ca="1">C163*(1-OFFSET(Mortality_Projection!$D$9,N($A163="Female")*101+Existing_Cohort!$B163+Existing_Cohort!D$4-1,MATCH(D$5, Mortality_Projection!$D$8:$BJ$8, 0)-1))</f>
        <v>11447.116980118029</v>
      </c>
      <c r="E163" s="67">
        <f ca="1">D163*(1-OFFSET(Mortality_Projection!$D$9,N($A163="Female")*101+Existing_Cohort!$B163+Existing_Cohort!E$4-1,MATCH(E$5, Mortality_Projection!$D$8:$BJ$8, 0)-1))</f>
        <v>11409.73554987323</v>
      </c>
      <c r="F163" s="67">
        <f ca="1">E163*(1-OFFSET(Mortality_Projection!$D$9,N($A163="Female")*101+Existing_Cohort!$B163+Existing_Cohort!F$4-1,MATCH(F$5, Mortality_Projection!$D$8:$BJ$8, 0)-1))</f>
        <v>11369.642573846646</v>
      </c>
      <c r="G163" s="67">
        <f ca="1">F163*(1-OFFSET(Mortality_Projection!$D$9,N($A163="Female")*101+Existing_Cohort!$B163+Existing_Cohort!G$4-1,MATCH(G$5, Mortality_Projection!$D$8:$BJ$8, 0)-1))</f>
        <v>11326.328762331361</v>
      </c>
      <c r="H163" s="67">
        <f ca="1">G163*(1-OFFSET(Mortality_Projection!$D$9,N($A163="Female")*101+Existing_Cohort!$B163+Existing_Cohort!H$4-1,MATCH(H$5, Mortality_Projection!$D$8:$BJ$8, 0)-1))</f>
        <v>11279.1436644225</v>
      </c>
      <c r="I163" s="67">
        <f ca="1">H163*(1-OFFSET(Mortality_Projection!$D$9,N($A163="Female")*101+Existing_Cohort!$B163+Existing_Cohort!I$4-1,MATCH(I$5, Mortality_Projection!$D$8:$BJ$8, 0)-1))</f>
        <v>11227.339341003966</v>
      </c>
      <c r="J163" s="67">
        <f ca="1">I163*(1-OFFSET(Mortality_Projection!$D$9,N($A163="Female")*101+Existing_Cohort!$B163+Existing_Cohort!J$4-1,MATCH(J$5, Mortality_Projection!$D$8:$BJ$8, 0)-1))</f>
        <v>11170.091362650111</v>
      </c>
      <c r="K163" s="67">
        <f ca="1">J163*(1-OFFSET(Mortality_Projection!$D$9,N($A163="Female")*101+Existing_Cohort!$B163+Existing_Cohort!K$4-1,MATCH(K$5, Mortality_Projection!$D$8:$BJ$8, 0)-1))</f>
        <v>11106.509534791998</v>
      </c>
      <c r="L163" s="67">
        <f ca="1">K163*(1-OFFSET(Mortality_Projection!$D$9,N($A163="Female")*101+Existing_Cohort!$B163+Existing_Cohort!L$4-1,MATCH(L$5, Mortality_Projection!$D$8:$BJ$8, 0)-1))</f>
        <v>11035.669589858162</v>
      </c>
      <c r="M163" s="67">
        <f ca="1">L163*(1-OFFSET(Mortality_Projection!$D$9,N($A163="Female")*101+Existing_Cohort!$B163+Existing_Cohort!M$4-1,MATCH(M$5, Mortality_Projection!$D$8:$BJ$8, 0)-1))</f>
        <v>10956.585071490779</v>
      </c>
      <c r="N163" s="67">
        <f ca="1">M163*(1-OFFSET(Mortality_Projection!$D$9,N($A163="Female")*101+Existing_Cohort!$B163+Existing_Cohort!N$4-1,MATCH(N$5, Mortality_Projection!$D$8:$BJ$8, 0)-1))</f>
        <v>10868.164952591664</v>
      </c>
      <c r="O163" s="67">
        <f ca="1">N163*(1-OFFSET(Mortality_Projection!$D$9,N($A163="Female")*101+Existing_Cohort!$B163+Existing_Cohort!O$4-1,MATCH(O$5, Mortality_Projection!$D$8:$BJ$8, 0)-1))</f>
        <v>10769.216731755683</v>
      </c>
      <c r="P163" s="67">
        <f ca="1">O163*(1-OFFSET(Mortality_Projection!$D$9,N($A163="Female")*101+Existing_Cohort!$B163+Existing_Cohort!P$4-1,MATCH(P$5, Mortality_Projection!$D$8:$BJ$8, 0)-1))</f>
        <v>10658.444614896443</v>
      </c>
      <c r="Q163" s="67">
        <f ca="1">P163*(1-OFFSET(Mortality_Projection!$D$9,N($A163="Female")*101+Existing_Cohort!$B163+Existing_Cohort!Q$4-1,MATCH(Q$5, Mortality_Projection!$D$8:$BJ$8, 0)-1))</f>
        <v>10534.489960318524</v>
      </c>
      <c r="R163" s="67">
        <f ca="1">Q163*(1-OFFSET(Mortality_Projection!$D$9,N($A163="Female")*101+Existing_Cohort!$B163+Existing_Cohort!R$4-1,MATCH(R$5, Mortality_Projection!$D$8:$BJ$8, 0)-1))</f>
        <v>10395.947255067385</v>
      </c>
      <c r="S163" s="67">
        <f ca="1">R163*(1-OFFSET(Mortality_Projection!$D$9,N($A163="Female")*101+Existing_Cohort!$B163+Existing_Cohort!S$4-1,MATCH(S$5, Mortality_Projection!$D$8:$BJ$8, 0)-1))</f>
        <v>10241.411722638444</v>
      </c>
      <c r="T163" s="67">
        <f ca="1">S163*(1-OFFSET(Mortality_Projection!$D$9,N($A163="Female")*101+Existing_Cohort!$B163+Existing_Cohort!T$4-1,MATCH(T$5, Mortality_Projection!$D$8:$BJ$8, 0)-1))</f>
        <v>10069.512402976998</v>
      </c>
      <c r="U163" s="67">
        <f ca="1">T163*(1-OFFSET(Mortality_Projection!$D$9,N($A163="Female")*101+Existing_Cohort!$B163+Existing_Cohort!U$4-1,MATCH(U$5, Mortality_Projection!$D$8:$BJ$8, 0)-1))</f>
        <v>9878.9661547851283</v>
      </c>
      <c r="V163" s="67">
        <f ca="1">U163*(1-OFFSET(Mortality_Projection!$D$9,N($A163="Female")*101+Existing_Cohort!$B163+Existing_Cohort!V$4-1,MATCH(V$5, Mortality_Projection!$D$8:$BJ$8, 0)-1))</f>
        <v>9668.6014836359136</v>
      </c>
      <c r="W163" s="67">
        <f ca="1">V163*(1-OFFSET(Mortality_Projection!$D$9,N($A163="Female")*101+Existing_Cohort!$B163+Existing_Cohort!W$4-1,MATCH(W$5, Mortality_Projection!$D$8:$BJ$8, 0)-1))</f>
        <v>9437.3965212709954</v>
      </c>
      <c r="X163" s="67">
        <f ca="1">W163*(1-OFFSET(Mortality_Projection!$D$9,N($A163="Female")*101+Existing_Cohort!$B163+Existing_Cohort!X$4-1,MATCH(X$5, Mortality_Projection!$D$8:$BJ$8, 0)-1))</f>
        <v>9184.4994648486299</v>
      </c>
      <c r="Y163" s="67">
        <f ca="1">X163*(1-OFFSET(Mortality_Projection!$D$9,N($A163="Female")*101+Existing_Cohort!$B163+Existing_Cohort!Y$4-1,MATCH(Y$5, Mortality_Projection!$D$8:$BJ$8, 0)-1))</f>
        <v>8909.2506103687629</v>
      </c>
      <c r="Z163" s="67">
        <f ca="1">Y163*(1-OFFSET(Mortality_Projection!$D$9,N($A163="Female")*101+Existing_Cohort!$B163+Existing_Cohort!Z$4-1,MATCH(Z$5, Mortality_Projection!$D$8:$BJ$8, 0)-1))</f>
        <v>8611.2144099501202</v>
      </c>
      <c r="AA163" s="67">
        <f ca="1">Z163*(1-OFFSET(Mortality_Projection!$D$9,N($A163="Female")*101+Existing_Cohort!$B163+Existing_Cohort!AA$4-1,MATCH(AA$5, Mortality_Projection!$D$8:$BJ$8, 0)-1))</f>
        <v>8290.2079246410049</v>
      </c>
      <c r="AB163" s="67">
        <f ca="1">AA163*(1-OFFSET(Mortality_Projection!$D$9,N($A163="Female")*101+Existing_Cohort!$B163+Existing_Cohort!AB$4-1,MATCH(AB$5, Mortality_Projection!$D$8:$BJ$8, 0)-1))</f>
        <v>7946.3536525776462</v>
      </c>
      <c r="AC163" s="67">
        <f ca="1">AB163*(1-OFFSET(Mortality_Projection!$D$9,N($A163="Female")*101+Existing_Cohort!$B163+Existing_Cohort!AC$4-1,MATCH(AC$5, Mortality_Projection!$D$8:$BJ$8, 0)-1))</f>
        <v>7580.1449457738227</v>
      </c>
      <c r="AD163" s="67">
        <f ca="1">AC163*(1-OFFSET(Mortality_Projection!$D$9,N($A163="Female")*101+Existing_Cohort!$B163+Existing_Cohort!AD$4-1,MATCH(AD$5, Mortality_Projection!$D$8:$BJ$8, 0)-1))</f>
        <v>7192.5299279887695</v>
      </c>
      <c r="AE163" s="67">
        <f ca="1">AD163*(1-OFFSET(Mortality_Projection!$D$9,N($A163="Female")*101+Existing_Cohort!$B163+Existing_Cohort!AE$4-1,MATCH(AE$5, Mortality_Projection!$D$8:$BJ$8, 0)-1))</f>
        <v>6785.0546932220141</v>
      </c>
      <c r="AF163" s="67">
        <f ca="1">AE163*(1-OFFSET(Mortality_Projection!$D$9,N($A163="Female")*101+Existing_Cohort!$B163+Existing_Cohort!AF$4-1,MATCH(AF$5, Mortality_Projection!$D$8:$BJ$8, 0)-1))</f>
        <v>6360.0090919753884</v>
      </c>
      <c r="AG163" s="67">
        <f ca="1">AF163*(1-OFFSET(Mortality_Projection!$D$9,N($A163="Female")*101+Existing_Cohort!$B163+Existing_Cohort!AG$4-1,MATCH(AG$5, Mortality_Projection!$D$8:$BJ$8, 0)-1))</f>
        <v>5920.5762787500007</v>
      </c>
      <c r="AH163" s="67">
        <f ca="1">AG163*(1-OFFSET(Mortality_Projection!$D$9,N($A163="Female")*101+Existing_Cohort!$B163+Existing_Cohort!AH$4-1,MATCH(AH$5, Mortality_Projection!$D$8:$BJ$8, 0)-1))</f>
        <v>5470.9140702972272</v>
      </c>
      <c r="AI163" s="67">
        <f ca="1">AH163*(1-OFFSET(Mortality_Projection!$D$9,N($A163="Female")*101+Existing_Cohort!$B163+Existing_Cohort!AI$4-1,MATCH(AI$5, Mortality_Projection!$D$8:$BJ$8, 0)-1))</f>
        <v>5016.0985054686171</v>
      </c>
      <c r="AJ163" s="67">
        <f ca="1">AI163*(1-OFFSET(Mortality_Projection!$D$9,N($A163="Female")*101+Existing_Cohort!$B163+Existing_Cohort!AJ$4-1,MATCH(AJ$5, Mortality_Projection!$D$8:$BJ$8, 0)-1))</f>
        <v>4561.8805985872759</v>
      </c>
      <c r="AK163" s="67">
        <f ca="1">AJ163*(1-OFFSET(Mortality_Projection!$D$9,N($A163="Female")*101+Existing_Cohort!$B163+Existing_Cohort!AK$4-1,MATCH(AK$5, Mortality_Projection!$D$8:$BJ$8, 0)-1))</f>
        <v>4114.2700735864664</v>
      </c>
      <c r="AL163" s="67">
        <f ca="1">AK163*(1-OFFSET(Mortality_Projection!$D$9,N($A163="Female")*101+Existing_Cohort!$B163+Existing_Cohort!AL$4-1,MATCH(AL$5, Mortality_Projection!$D$8:$BJ$8, 0)-1))</f>
        <v>3679.0560525980804</v>
      </c>
      <c r="AM163" s="67">
        <f ca="1">AL163*(1-OFFSET(Mortality_Projection!$D$9,N($A163="Female")*101+Existing_Cohort!$B163+Existing_Cohort!AM$4-1,MATCH(AM$5, Mortality_Projection!$D$8:$BJ$8, 0)-1))</f>
        <v>3261.3611451229754</v>
      </c>
      <c r="AN163" s="67">
        <f ca="1">AM163*(1-OFFSET(Mortality_Projection!$D$9,N($A163="Female")*101+Existing_Cohort!$B163+Existing_Cohort!AN$4-1,MATCH(AN$5, Mortality_Projection!$D$8:$BJ$8, 0)-1))</f>
        <v>2865.3251267356122</v>
      </c>
      <c r="AO163" s="67">
        <f ca="1">AN163*(1-OFFSET(Mortality_Projection!$D$9,N($A163="Female")*101+Existing_Cohort!$B163+Existing_Cohort!AO$4-1,MATCH(AO$5, Mortality_Projection!$D$8:$BJ$8, 0)-1))</f>
        <v>2493.9932767577079</v>
      </c>
      <c r="AP163" s="67">
        <f ca="1">AO163*(1-OFFSET(Mortality_Projection!$D$9,N($A163="Female")*101+Existing_Cohort!$B163+Existing_Cohort!AP$4-1,MATCH(AP$5, Mortality_Projection!$D$8:$BJ$8, 0)-1))</f>
        <v>2149.3854106496401</v>
      </c>
      <c r="AQ163" s="67">
        <f ca="1">AP163*(1-OFFSET(Mortality_Projection!$D$9,N($A163="Female")*101+Existing_Cohort!$B163+Existing_Cohort!AQ$4-1,MATCH(AQ$5, Mortality_Projection!$D$8:$BJ$8, 0)-1))</f>
        <v>1832.6873875936494</v>
      </c>
      <c r="AR163" s="67">
        <f ca="1">AQ163*(1-OFFSET(Mortality_Projection!$D$9,N($A163="Female")*101+Existing_Cohort!$B163+Existing_Cohort!AR$4-1,MATCH(AR$5, Mortality_Projection!$D$8:$BJ$8, 0)-1))</f>
        <v>1544.4894639882202</v>
      </c>
      <c r="AS163" s="67">
        <f ca="1">AR163*(1-OFFSET(Mortality_Projection!$D$9,N($A163="Female")*101+Existing_Cohort!$B163+Existing_Cohort!AS$4-1,MATCH(AS$5, Mortality_Projection!$D$8:$BJ$8, 0)-1))</f>
        <v>1284.9842871772976</v>
      </c>
      <c r="AT163" s="67">
        <f ca="1">AS163*(1-OFFSET(Mortality_Projection!$D$9,N($A163="Female")*101+Existing_Cohort!$B163+Existing_Cohort!AT$4-1,MATCH(AT$5, Mortality_Projection!$D$8:$BJ$8, 0)-1))</f>
        <v>1054.0864128210508</v>
      </c>
      <c r="AU163" s="67">
        <f ca="1">AT163*(1-OFFSET(Mortality_Projection!$D$9,N($A163="Female")*101+Existing_Cohort!$B163+Existing_Cohort!AU$4-1,MATCH(AU$5, Mortality_Projection!$D$8:$BJ$8, 0)-1))</f>
        <v>851.44875029702632</v>
      </c>
      <c r="AV163" s="67">
        <f ca="1">AU163*(1-OFFSET(Mortality_Projection!$D$9,N($A163="Female")*101+Existing_Cohort!$B163+Existing_Cohort!AV$4-1,MATCH(AV$5, Mortality_Projection!$D$8:$BJ$8, 0)-1))</f>
        <v>676.40220474344437</v>
      </c>
      <c r="AW163" s="67">
        <f ca="1">AV163*(1-OFFSET(Mortality_Projection!$D$9,N($A163="Female")*101+Existing_Cohort!$B163+Existing_Cohort!AW$4-1,MATCH(AW$5, Mortality_Projection!$D$8:$BJ$8, 0)-1))</f>
        <v>676.40220474344437</v>
      </c>
      <c r="AX163" s="67">
        <f ca="1">AW163*(1-OFFSET(Mortality_Projection!$D$9,N($A163="Female")*101+Existing_Cohort!$B163+Existing_Cohort!AX$4-1,MATCH(AX$5, Mortality_Projection!$D$8:$BJ$8, 0)-1))</f>
        <v>676.40220474344437</v>
      </c>
      <c r="AY163" s="67">
        <f ca="1">AX163*(1-OFFSET(Mortality_Projection!$D$9,N($A163="Female")*101+Existing_Cohort!$B163+Existing_Cohort!AY$4-1,MATCH(AY$5, Mortality_Projection!$D$8:$BJ$8, 0)-1))</f>
        <v>676.40220474344437</v>
      </c>
      <c r="AZ163" s="67">
        <f ca="1">AY163*(1-OFFSET(Mortality_Projection!$D$9,N($A163="Female")*101+Existing_Cohort!$B163+Existing_Cohort!AZ$4-1,MATCH(AZ$5, Mortality_Projection!$D$8:$BJ$8, 0)-1))</f>
        <v>676.40220474344437</v>
      </c>
      <c r="BA163" s="179">
        <f ca="1">AZ163*(1-OFFSET(Mortality_Projection!$D$9,N($A163="Female")*101+Existing_Cohort!$B163+Existing_Cohort!BA$4-1,MATCH(BA$5, Mortality_Projection!$D$8:$BJ$8, 0)-1))</f>
        <v>676.40220474344437</v>
      </c>
      <c r="BC163" s="67">
        <f t="shared" ca="1" si="27"/>
        <v>35.015019881970147</v>
      </c>
    </row>
    <row r="164" spans="1:55" x14ac:dyDescent="0.35">
      <c r="A164" s="159" t="s">
        <v>32</v>
      </c>
      <c r="B164">
        <f t="shared" si="26"/>
        <v>57</v>
      </c>
      <c r="C164" s="67">
        <f ca="1">OFFSET(HIST_CHN_Population_Females!$L$17,MATCH(Input!$D$4,HIST_CHN_Population_Females!$K$18:$K$89,0), $B63)</f>
        <v>11967.165499999999</v>
      </c>
      <c r="D164" s="67">
        <f ca="1">C164*(1-OFFSET(Mortality_Projection!$D$9,N($A164="Female")*101+Existing_Cohort!$B164+Existing_Cohort!D$4-1,MATCH(D$5, Mortality_Projection!$D$8:$BJ$8, 0)-1))</f>
        <v>11927.631166970661</v>
      </c>
      <c r="E164" s="67">
        <f ca="1">D164*(1-OFFSET(Mortality_Projection!$D$9,N($A164="Female")*101+Existing_Cohort!$B164+Existing_Cohort!E$4-1,MATCH(E$5, Mortality_Projection!$D$8:$BJ$8, 0)-1))</f>
        <v>11885.230738707978</v>
      </c>
      <c r="F164" s="67">
        <f ca="1">E164*(1-OFFSET(Mortality_Projection!$D$9,N($A164="Female")*101+Existing_Cohort!$B164+Existing_Cohort!F$4-1,MATCH(F$5, Mortality_Projection!$D$8:$BJ$8, 0)-1))</f>
        <v>11839.425986914383</v>
      </c>
      <c r="G164" s="67">
        <f ca="1">F164*(1-OFFSET(Mortality_Projection!$D$9,N($A164="Female")*101+Existing_Cohort!$B164+Existing_Cohort!G$4-1,MATCH(G$5, Mortality_Projection!$D$8:$BJ$8, 0)-1))</f>
        <v>11789.529534327141</v>
      </c>
      <c r="H164" s="67">
        <f ca="1">G164*(1-OFFSET(Mortality_Projection!$D$9,N($A164="Female")*101+Existing_Cohort!$B164+Existing_Cohort!H$4-1,MATCH(H$5, Mortality_Projection!$D$8:$BJ$8, 0)-1))</f>
        <v>11734.751091971673</v>
      </c>
      <c r="I164" s="67">
        <f ca="1">H164*(1-OFFSET(Mortality_Projection!$D$9,N($A164="Female")*101+Existing_Cohort!$B164+Existing_Cohort!I$4-1,MATCH(I$5, Mortality_Projection!$D$8:$BJ$8, 0)-1))</f>
        <v>11674.219720493913</v>
      </c>
      <c r="J164" s="67">
        <f ca="1">I164*(1-OFFSET(Mortality_Projection!$D$9,N($A164="Female")*101+Existing_Cohort!$B164+Existing_Cohort!J$4-1,MATCH(J$5, Mortality_Projection!$D$8:$BJ$8, 0)-1))</f>
        <v>11606.995237192883</v>
      </c>
      <c r="K164" s="67">
        <f ca="1">J164*(1-OFFSET(Mortality_Projection!$D$9,N($A164="Female")*101+Existing_Cohort!$B164+Existing_Cohort!K$4-1,MATCH(K$5, Mortality_Projection!$D$8:$BJ$8, 0)-1))</f>
        <v>11532.101801554989</v>
      </c>
      <c r="L164" s="67">
        <f ca="1">K164*(1-OFFSET(Mortality_Projection!$D$9,N($A164="Female")*101+Existing_Cohort!$B164+Existing_Cohort!L$4-1,MATCH(L$5, Mortality_Projection!$D$8:$BJ$8, 0)-1))</f>
        <v>11448.498278535571</v>
      </c>
      <c r="M164" s="67">
        <f ca="1">L164*(1-OFFSET(Mortality_Projection!$D$9,N($A164="Female")*101+Existing_Cohort!$B164+Existing_Cohort!M$4-1,MATCH(M$5, Mortality_Projection!$D$8:$BJ$8, 0)-1))</f>
        <v>11355.033554294452</v>
      </c>
      <c r="N164" s="67">
        <f ca="1">M164*(1-OFFSET(Mortality_Projection!$D$9,N($A164="Female")*101+Existing_Cohort!$B164+Existing_Cohort!N$4-1,MATCH(N$5, Mortality_Projection!$D$8:$BJ$8, 0)-1))</f>
        <v>11250.449971283835</v>
      </c>
      <c r="O164" s="67">
        <f ca="1">N164*(1-OFFSET(Mortality_Projection!$D$9,N($A164="Female")*101+Existing_Cohort!$B164+Existing_Cohort!O$4-1,MATCH(O$5, Mortality_Projection!$D$8:$BJ$8, 0)-1))</f>
        <v>11133.381605188086</v>
      </c>
      <c r="P164" s="67">
        <f ca="1">O164*(1-OFFSET(Mortality_Projection!$D$9,N($A164="Female")*101+Existing_Cohort!$B164+Existing_Cohort!P$4-1,MATCH(P$5, Mortality_Projection!$D$8:$BJ$8, 0)-1))</f>
        <v>11002.397249510264</v>
      </c>
      <c r="Q164" s="67">
        <f ca="1">P164*(1-OFFSET(Mortality_Projection!$D$9,N($A164="Female")*101+Existing_Cohort!$B164+Existing_Cohort!Q$4-1,MATCH(Q$5, Mortality_Projection!$D$8:$BJ$8, 0)-1))</f>
        <v>10856.017568027764</v>
      </c>
      <c r="R164" s="67">
        <f ca="1">Q164*(1-OFFSET(Mortality_Projection!$D$9,N($A164="Female")*101+Existing_Cohort!$B164+Existing_Cohort!R$4-1,MATCH(R$5, Mortality_Projection!$D$8:$BJ$8, 0)-1))</f>
        <v>10692.765703850349</v>
      </c>
      <c r="S164" s="67">
        <f ca="1">R164*(1-OFFSET(Mortality_Projection!$D$9,N($A164="Female")*101+Existing_Cohort!$B164+Existing_Cohort!S$4-1,MATCH(S$5, Mortality_Projection!$D$8:$BJ$8, 0)-1))</f>
        <v>10511.202553734851</v>
      </c>
      <c r="T164" s="67">
        <f ca="1">S164*(1-OFFSET(Mortality_Projection!$D$9,N($A164="Female")*101+Existing_Cohort!$B164+Existing_Cohort!T$4-1,MATCH(T$5, Mortality_Projection!$D$8:$BJ$8, 0)-1))</f>
        <v>10309.984153272851</v>
      </c>
      <c r="U164" s="67">
        <f ca="1">T164*(1-OFFSET(Mortality_Projection!$D$9,N($A164="Female")*101+Existing_Cohort!$B164+Existing_Cohort!U$4-1,MATCH(U$5, Mortality_Projection!$D$8:$BJ$8, 0)-1))</f>
        <v>10087.887183946848</v>
      </c>
      <c r="V164" s="67">
        <f ca="1">U164*(1-OFFSET(Mortality_Projection!$D$9,N($A164="Female")*101+Existing_Cohort!$B164+Existing_Cohort!V$4-1,MATCH(V$5, Mortality_Projection!$D$8:$BJ$8, 0)-1))</f>
        <v>9843.8494215860228</v>
      </c>
      <c r="W164" s="67">
        <f ca="1">V164*(1-OFFSET(Mortality_Projection!$D$9,N($A164="Female")*101+Existing_Cohort!$B164+Existing_Cohort!W$4-1,MATCH(W$5, Mortality_Projection!$D$8:$BJ$8, 0)-1))</f>
        <v>9576.9916470731387</v>
      </c>
      <c r="X164" s="67">
        <f ca="1">W164*(1-OFFSET(Mortality_Projection!$D$9,N($A164="Female")*101+Existing_Cohort!$B164+Existing_Cohort!X$4-1,MATCH(X$5, Mortality_Projection!$D$8:$BJ$8, 0)-1))</f>
        <v>9286.6412247822936</v>
      </c>
      <c r="Y164" s="67">
        <f ca="1">X164*(1-OFFSET(Mortality_Projection!$D$9,N($A164="Female")*101+Existing_Cohort!$B164+Existing_Cohort!Y$4-1,MATCH(Y$5, Mortality_Projection!$D$8:$BJ$8, 0)-1))</f>
        <v>8972.3662237409735</v>
      </c>
      <c r="Z164" s="67">
        <f ca="1">Y164*(1-OFFSET(Mortality_Projection!$D$9,N($A164="Female")*101+Existing_Cohort!$B164+Existing_Cohort!Z$4-1,MATCH(Z$5, Mortality_Projection!$D$8:$BJ$8, 0)-1))</f>
        <v>8634.0056740022774</v>
      </c>
      <c r="AA164" s="67">
        <f ca="1">Z164*(1-OFFSET(Mortality_Projection!$D$9,N($A164="Female")*101+Existing_Cohort!$B164+Existing_Cohort!AA$4-1,MATCH(AA$5, Mortality_Projection!$D$8:$BJ$8, 0)-1))</f>
        <v>8271.7254251703034</v>
      </c>
      <c r="AB164" s="67">
        <f ca="1">AA164*(1-OFFSET(Mortality_Projection!$D$9,N($A164="Female")*101+Existing_Cohort!$B164+Existing_Cohort!AB$4-1,MATCH(AB$5, Mortality_Projection!$D$8:$BJ$8, 0)-1))</f>
        <v>7886.0870783442142</v>
      </c>
      <c r="AC164" s="67">
        <f ca="1">AB164*(1-OFFSET(Mortality_Projection!$D$9,N($A164="Female")*101+Existing_Cohort!$B164+Existing_Cohort!AC$4-1,MATCH(AC$5, Mortality_Projection!$D$8:$BJ$8, 0)-1))</f>
        <v>7478.13609956044</v>
      </c>
      <c r="AD164" s="67">
        <f ca="1">AC164*(1-OFFSET(Mortality_Projection!$D$9,N($A164="Female")*101+Existing_Cohort!$B164+Existing_Cohort!AD$4-1,MATCH(AD$5, Mortality_Projection!$D$8:$BJ$8, 0)-1))</f>
        <v>7049.5518248042999</v>
      </c>
      <c r="AE164" s="67">
        <f ca="1">AD164*(1-OFFSET(Mortality_Projection!$D$9,N($A164="Female")*101+Existing_Cohort!$B164+Existing_Cohort!AE$4-1,MATCH(AE$5, Mortality_Projection!$D$8:$BJ$8, 0)-1))</f>
        <v>6602.7993085902426</v>
      </c>
      <c r="AF164" s="67">
        <f ca="1">AE164*(1-OFFSET(Mortality_Projection!$D$9,N($A164="Female")*101+Existing_Cohort!$B164+Existing_Cohort!AF$4-1,MATCH(AF$5, Mortality_Projection!$D$8:$BJ$8, 0)-1))</f>
        <v>6141.2839372434892</v>
      </c>
      <c r="AG164" s="67">
        <f ca="1">AF164*(1-OFFSET(Mortality_Projection!$D$9,N($A164="Female")*101+Existing_Cohort!$B164+Existing_Cohort!AG$4-1,MATCH(AG$5, Mortality_Projection!$D$8:$BJ$8, 0)-1))</f>
        <v>5669.4329024915123</v>
      </c>
      <c r="AH164" s="67">
        <f ca="1">AG164*(1-OFFSET(Mortality_Projection!$D$9,N($A164="Female")*101+Existing_Cohort!$B164+Existing_Cohort!AH$4-1,MATCH(AH$5, Mortality_Projection!$D$8:$BJ$8, 0)-1))</f>
        <v>5192.6305698139076</v>
      </c>
      <c r="AI164" s="67">
        <f ca="1">AH164*(1-OFFSET(Mortality_Projection!$D$9,N($A164="Female")*101+Existing_Cohort!$B164+Existing_Cohort!AI$4-1,MATCH(AI$5, Mortality_Projection!$D$8:$BJ$8, 0)-1))</f>
        <v>4716.9570808636154</v>
      </c>
      <c r="AJ164" s="67">
        <f ca="1">AI164*(1-OFFSET(Mortality_Projection!$D$9,N($A164="Female")*101+Existing_Cohort!$B164+Existing_Cohort!AJ$4-1,MATCH(AJ$5, Mortality_Projection!$D$8:$BJ$8, 0)-1))</f>
        <v>4248.7460655154364</v>
      </c>
      <c r="AK164" s="67">
        <f ca="1">AJ164*(1-OFFSET(Mortality_Projection!$D$9,N($A164="Female")*101+Existing_Cohort!$B164+Existing_Cohort!AK$4-1,MATCH(AK$5, Mortality_Projection!$D$8:$BJ$8, 0)-1))</f>
        <v>3794.0782810596811</v>
      </c>
      <c r="AL164" s="67">
        <f ca="1">AK164*(1-OFFSET(Mortality_Projection!$D$9,N($A164="Female")*101+Existing_Cohort!$B164+Existing_Cohort!AL$4-1,MATCH(AL$5, Mortality_Projection!$D$8:$BJ$8, 0)-1))</f>
        <v>3358.3132370096346</v>
      </c>
      <c r="AM164" s="67">
        <f ca="1">AL164*(1-OFFSET(Mortality_Projection!$D$9,N($A164="Female")*101+Existing_Cohort!$B164+Existing_Cohort!AM$4-1,MATCH(AM$5, Mortality_Projection!$D$8:$BJ$8, 0)-1))</f>
        <v>2945.759694767356</v>
      </c>
      <c r="AN164" s="67">
        <f ca="1">AM164*(1-OFFSET(Mortality_Projection!$D$9,N($A164="Female")*101+Existing_Cohort!$B164+Existing_Cohort!AN$4-1,MATCH(AN$5, Mortality_Projection!$D$8:$BJ$8, 0)-1))</f>
        <v>2559.5626599167131</v>
      </c>
      <c r="AO164" s="67">
        <f ca="1">AN164*(1-OFFSET(Mortality_Projection!$D$9,N($A164="Female")*101+Existing_Cohort!$B164+Existing_Cohort!AO$4-1,MATCH(AO$5, Mortality_Projection!$D$8:$BJ$8, 0)-1))</f>
        <v>2201.7802373584404</v>
      </c>
      <c r="AP164" s="67">
        <f ca="1">AO164*(1-OFFSET(Mortality_Projection!$D$9,N($A164="Female")*101+Existing_Cohort!$B164+Existing_Cohort!AP$4-1,MATCH(AP$5, Mortality_Projection!$D$8:$BJ$8, 0)-1))</f>
        <v>1873.5879647062707</v>
      </c>
      <c r="AQ164" s="67">
        <f ca="1">AP164*(1-OFFSET(Mortality_Projection!$D$9,N($A164="Female")*101+Existing_Cohort!$B164+Existing_Cohort!AQ$4-1,MATCH(AQ$5, Mortality_Projection!$D$8:$BJ$8, 0)-1))</f>
        <v>1575.5305907627726</v>
      </c>
      <c r="AR164" s="67">
        <f ca="1">AQ164*(1-OFFSET(Mortality_Projection!$D$9,N($A164="Female")*101+Existing_Cohort!$B164+Existing_Cohort!AR$4-1,MATCH(AR$5, Mortality_Projection!$D$8:$BJ$8, 0)-1))</f>
        <v>1307.7301779366649</v>
      </c>
      <c r="AS164" s="67">
        <f ca="1">AR164*(1-OFFSET(Mortality_Projection!$D$9,N($A164="Female")*101+Existing_Cohort!$B164+Existing_Cohort!AS$4-1,MATCH(AS$5, Mortality_Projection!$D$8:$BJ$8, 0)-1))</f>
        <v>1070.0113447434396</v>
      </c>
      <c r="AT164" s="67">
        <f ca="1">AS164*(1-OFFSET(Mortality_Projection!$D$9,N($A164="Female")*101+Existing_Cohort!$B164+Existing_Cohort!AT$4-1,MATCH(AT$5, Mortality_Projection!$D$8:$BJ$8, 0)-1))</f>
        <v>861.91921241729608</v>
      </c>
      <c r="AU164" s="67">
        <f ca="1">AT164*(1-OFFSET(Mortality_Projection!$D$9,N($A164="Female")*101+Existing_Cohort!$B164+Existing_Cohort!AU$4-1,MATCH(AU$5, Mortality_Projection!$D$8:$BJ$8, 0)-1))</f>
        <v>682.6585817733876</v>
      </c>
      <c r="AV164" s="67">
        <f ca="1">AU164*(1-OFFSET(Mortality_Projection!$D$9,N($A164="Female")*101+Existing_Cohort!$B164+Existing_Cohort!AV$4-1,MATCH(AV$5, Mortality_Projection!$D$8:$BJ$8, 0)-1))</f>
        <v>682.6585817733876</v>
      </c>
      <c r="AW164" s="67">
        <f ca="1">AV164*(1-OFFSET(Mortality_Projection!$D$9,N($A164="Female")*101+Existing_Cohort!$B164+Existing_Cohort!AW$4-1,MATCH(AW$5, Mortality_Projection!$D$8:$BJ$8, 0)-1))</f>
        <v>682.6585817733876</v>
      </c>
      <c r="AX164" s="67">
        <f ca="1">AW164*(1-OFFSET(Mortality_Projection!$D$9,N($A164="Female")*101+Existing_Cohort!$B164+Existing_Cohort!AX$4-1,MATCH(AX$5, Mortality_Projection!$D$8:$BJ$8, 0)-1))</f>
        <v>682.6585817733876</v>
      </c>
      <c r="AY164" s="67">
        <f ca="1">AX164*(1-OFFSET(Mortality_Projection!$D$9,N($A164="Female")*101+Existing_Cohort!$B164+Existing_Cohort!AY$4-1,MATCH(AY$5, Mortality_Projection!$D$8:$BJ$8, 0)-1))</f>
        <v>682.6585817733876</v>
      </c>
      <c r="AZ164" s="67">
        <f ca="1">AY164*(1-OFFSET(Mortality_Projection!$D$9,N($A164="Female")*101+Existing_Cohort!$B164+Existing_Cohort!AZ$4-1,MATCH(AZ$5, Mortality_Projection!$D$8:$BJ$8, 0)-1))</f>
        <v>682.6585817733876</v>
      </c>
      <c r="BA164" s="179">
        <f ca="1">AZ164*(1-OFFSET(Mortality_Projection!$D$9,N($A164="Female")*101+Existing_Cohort!$B164+Existing_Cohort!BA$4-1,MATCH(BA$5, Mortality_Projection!$D$8:$BJ$8, 0)-1))</f>
        <v>682.6585817733876</v>
      </c>
      <c r="BC164" s="67">
        <f t="shared" ca="1" si="27"/>
        <v>39.534333029338086</v>
      </c>
    </row>
    <row r="165" spans="1:55" x14ac:dyDescent="0.35">
      <c r="A165" s="159" t="s">
        <v>32</v>
      </c>
      <c r="B165">
        <f t="shared" si="26"/>
        <v>58</v>
      </c>
      <c r="C165" s="67">
        <f ca="1">OFFSET(HIST_CHN_Population_Females!$L$17,MATCH(Input!$D$4,HIST_CHN_Population_Females!$K$18:$K$89,0), $B64)</f>
        <v>11215.037</v>
      </c>
      <c r="D165" s="67">
        <f ca="1">C165*(1-OFFSET(Mortality_Projection!$D$9,N($A165="Female")*101+Existing_Cohort!$B165+Existing_Cohort!D$4-1,MATCH(D$5, Mortality_Projection!$D$8:$BJ$8, 0)-1))</f>
        <v>11174.705898896969</v>
      </c>
      <c r="E165" s="67">
        <f ca="1">D165*(1-OFFSET(Mortality_Projection!$D$9,N($A165="Female")*101+Existing_Cohort!$B165+Existing_Cohort!E$4-1,MATCH(E$5, Mortality_Projection!$D$8:$BJ$8, 0)-1))</f>
        <v>11131.138428479841</v>
      </c>
      <c r="F165" s="67">
        <f ca="1">E165*(1-OFFSET(Mortality_Projection!$D$9,N($A165="Female")*101+Existing_Cohort!$B165+Existing_Cohort!F$4-1,MATCH(F$5, Mortality_Projection!$D$8:$BJ$8, 0)-1))</f>
        <v>11083.681247878489</v>
      </c>
      <c r="G165" s="67">
        <f ca="1">F165*(1-OFFSET(Mortality_Projection!$D$9,N($A165="Female")*101+Existing_Cohort!$B165+Existing_Cohort!G$4-1,MATCH(G$5, Mortality_Projection!$D$8:$BJ$8, 0)-1))</f>
        <v>11031.583307076853</v>
      </c>
      <c r="H165" s="67">
        <f ca="1">G165*(1-OFFSET(Mortality_Projection!$D$9,N($A165="Female")*101+Existing_Cohort!$B165+Existing_Cohort!H$4-1,MATCH(H$5, Mortality_Projection!$D$8:$BJ$8, 0)-1))</f>
        <v>10974.017074605312</v>
      </c>
      <c r="I165" s="67">
        <f ca="1">H165*(1-OFFSET(Mortality_Projection!$D$9,N($A165="Female")*101+Existing_Cohort!$B165+Existing_Cohort!I$4-1,MATCH(I$5, Mortality_Projection!$D$8:$BJ$8, 0)-1))</f>
        <v>10910.089449931746</v>
      </c>
      <c r="J165" s="67">
        <f ca="1">I165*(1-OFFSET(Mortality_Projection!$D$9,N($A165="Female")*101+Existing_Cohort!$B165+Existing_Cohort!J$4-1,MATCH(J$5, Mortality_Projection!$D$8:$BJ$8, 0)-1))</f>
        <v>10838.873776545041</v>
      </c>
      <c r="K165" s="67">
        <f ca="1">J165*(1-OFFSET(Mortality_Projection!$D$9,N($A165="Female")*101+Existing_Cohort!$B165+Existing_Cohort!K$4-1,MATCH(K$5, Mortality_Projection!$D$8:$BJ$8, 0)-1))</f>
        <v>10759.381744965411</v>
      </c>
      <c r="L165" s="67">
        <f ca="1">K165*(1-OFFSET(Mortality_Projection!$D$9,N($A165="Female")*101+Existing_Cohort!$B165+Existing_Cohort!L$4-1,MATCH(L$5, Mortality_Projection!$D$8:$BJ$8, 0)-1))</f>
        <v>10670.521020675511</v>
      </c>
      <c r="M165" s="67">
        <f ca="1">L165*(1-OFFSET(Mortality_Projection!$D$9,N($A165="Female")*101+Existing_Cohort!$B165+Existing_Cohort!M$4-1,MATCH(M$5, Mortality_Projection!$D$8:$BJ$8, 0)-1))</f>
        <v>10571.098665506532</v>
      </c>
      <c r="N165" s="67">
        <f ca="1">M165*(1-OFFSET(Mortality_Projection!$D$9,N($A165="Female")*101+Existing_Cohort!$B165+Existing_Cohort!N$4-1,MATCH(N$5, Mortality_Projection!$D$8:$BJ$8, 0)-1))</f>
        <v>10459.81969044025</v>
      </c>
      <c r="O165" s="67">
        <f ca="1">N165*(1-OFFSET(Mortality_Projection!$D$9,N($A165="Female")*101+Existing_Cohort!$B165+Existing_Cohort!O$4-1,MATCH(O$5, Mortality_Projection!$D$8:$BJ$8, 0)-1))</f>
        <v>10335.32814524573</v>
      </c>
      <c r="P165" s="67">
        <f ca="1">O165*(1-OFFSET(Mortality_Projection!$D$9,N($A165="Female")*101+Existing_Cohort!$B165+Existing_Cohort!P$4-1,MATCH(P$5, Mortality_Projection!$D$8:$BJ$8, 0)-1))</f>
        <v>10196.223679462955</v>
      </c>
      <c r="Q165" s="67">
        <f ca="1">P165*(1-OFFSET(Mortality_Projection!$D$9,N($A165="Female")*101+Existing_Cohort!$B165+Existing_Cohort!Q$4-1,MATCH(Q$5, Mortality_Projection!$D$8:$BJ$8, 0)-1))</f>
        <v>10041.109931276127</v>
      </c>
      <c r="R165" s="67">
        <f ca="1">Q165*(1-OFFSET(Mortality_Projection!$D$9,N($A165="Female")*101+Existing_Cohort!$B165+Existing_Cohort!R$4-1,MATCH(R$5, Mortality_Projection!$D$8:$BJ$8, 0)-1))</f>
        <v>9868.6283573760502</v>
      </c>
      <c r="S165" s="67">
        <f ca="1">R165*(1-OFFSET(Mortality_Projection!$D$9,N($A165="Female")*101+Existing_Cohort!$B165+Existing_Cohort!S$4-1,MATCH(S$5, Mortality_Projection!$D$8:$BJ$8, 0)-1))</f>
        <v>9677.5130788243096</v>
      </c>
      <c r="T165" s="67">
        <f ca="1">S165*(1-OFFSET(Mortality_Projection!$D$9,N($A165="Female")*101+Existing_Cohort!$B165+Existing_Cohort!T$4-1,MATCH(T$5, Mortality_Projection!$D$8:$BJ$8, 0)-1))</f>
        <v>9466.6154349671269</v>
      </c>
      <c r="U165" s="67">
        <f ca="1">T165*(1-OFFSET(Mortality_Projection!$D$9,N($A165="Female")*101+Existing_Cohort!$B165+Existing_Cohort!U$4-1,MATCH(U$5, Mortality_Projection!$D$8:$BJ$8, 0)-1))</f>
        <v>9234.942725000772</v>
      </c>
      <c r="V165" s="67">
        <f ca="1">U165*(1-OFFSET(Mortality_Projection!$D$9,N($A165="Female")*101+Existing_Cohort!$B165+Existing_Cohort!V$4-1,MATCH(V$5, Mortality_Projection!$D$8:$BJ$8, 0)-1))</f>
        <v>8981.6793262704578</v>
      </c>
      <c r="W165" s="67">
        <f ca="1">V165*(1-OFFSET(Mortality_Projection!$D$9,N($A165="Female")*101+Existing_Cohort!$B165+Existing_Cohort!W$4-1,MATCH(W$5, Mortality_Projection!$D$8:$BJ$8, 0)-1))</f>
        <v>8706.2093795122018</v>
      </c>
      <c r="X165" s="67">
        <f ca="1">W165*(1-OFFSET(Mortality_Projection!$D$9,N($A165="Female")*101+Existing_Cohort!$B165+Existing_Cohort!X$4-1,MATCH(X$5, Mortality_Projection!$D$8:$BJ$8, 0)-1))</f>
        <v>8408.1494442613021</v>
      </c>
      <c r="Y165" s="67">
        <f ca="1">X165*(1-OFFSET(Mortality_Projection!$D$9,N($A165="Female")*101+Existing_Cohort!$B165+Existing_Cohort!Y$4-1,MATCH(Y$5, Mortality_Projection!$D$8:$BJ$8, 0)-1))</f>
        <v>8087.3774246096382</v>
      </c>
      <c r="Z165" s="67">
        <f ca="1">Y165*(1-OFFSET(Mortality_Projection!$D$9,N($A165="Female")*101+Existing_Cohort!$B165+Existing_Cohort!Z$4-1,MATCH(Z$5, Mortality_Projection!$D$8:$BJ$8, 0)-1))</f>
        <v>7744.0856755473515</v>
      </c>
      <c r="AA165" s="67">
        <f ca="1">Z165*(1-OFFSET(Mortality_Projection!$D$9,N($A165="Female")*101+Existing_Cohort!$B165+Existing_Cohort!AA$4-1,MATCH(AA$5, Mortality_Projection!$D$8:$BJ$8, 0)-1))</f>
        <v>7378.8463114176184</v>
      </c>
      <c r="AB165" s="67">
        <f ca="1">AA165*(1-OFFSET(Mortality_Projection!$D$9,N($A165="Female")*101+Existing_Cohort!$B165+Existing_Cohort!AB$4-1,MATCH(AB$5, Mortality_Projection!$D$8:$BJ$8, 0)-1))</f>
        <v>6992.6943880035742</v>
      </c>
      <c r="AC165" s="67">
        <f ca="1">AB165*(1-OFFSET(Mortality_Projection!$D$9,N($A165="Female")*101+Existing_Cohort!$B165+Existing_Cohort!AC$4-1,MATCH(AC$5, Mortality_Projection!$D$8:$BJ$8, 0)-1))</f>
        <v>6587.2691860344639</v>
      </c>
      <c r="AD165" s="67">
        <f ca="1">AC165*(1-OFFSET(Mortality_Projection!$D$9,N($A165="Female")*101+Existing_Cohort!$B165+Existing_Cohort!AD$4-1,MATCH(AD$5, Mortality_Projection!$D$8:$BJ$8, 0)-1))</f>
        <v>6164.9563935517963</v>
      </c>
      <c r="AE165" s="67">
        <f ca="1">AD165*(1-OFFSET(Mortality_Projection!$D$9,N($A165="Female")*101+Existing_Cohort!$B165+Existing_Cohort!AE$4-1,MATCH(AE$5, Mortality_Projection!$D$8:$BJ$8, 0)-1))</f>
        <v>5729.0317625606476</v>
      </c>
      <c r="AF165" s="67">
        <f ca="1">AE165*(1-OFFSET(Mortality_Projection!$D$9,N($A165="Female")*101+Existing_Cohort!$B165+Existing_Cohort!AF$4-1,MATCH(AF$5, Mortality_Projection!$D$8:$BJ$8, 0)-1))</f>
        <v>5283.7342275293595</v>
      </c>
      <c r="AG165" s="67">
        <f ca="1">AF165*(1-OFFSET(Mortality_Projection!$D$9,N($A165="Female")*101+Existing_Cohort!$B165+Existing_Cohort!AG$4-1,MATCH(AG$5, Mortality_Projection!$D$8:$BJ$8, 0)-1))</f>
        <v>4834.1997123251176</v>
      </c>
      <c r="AH165" s="67">
        <f ca="1">AG165*(1-OFFSET(Mortality_Projection!$D$9,N($A165="Female")*101+Existing_Cohort!$B165+Existing_Cohort!AH$4-1,MATCH(AH$5, Mortality_Projection!$D$8:$BJ$8, 0)-1))</f>
        <v>4386.2085609294572</v>
      </c>
      <c r="AI165" s="67">
        <f ca="1">AH165*(1-OFFSET(Mortality_Projection!$D$9,N($A165="Female")*101+Existing_Cohort!$B165+Existing_Cohort!AI$4-1,MATCH(AI$5, Mortality_Projection!$D$8:$BJ$8, 0)-1))</f>
        <v>3945.7629294905723</v>
      </c>
      <c r="AJ165" s="67">
        <f ca="1">AI165*(1-OFFSET(Mortality_Projection!$D$9,N($A165="Female")*101+Existing_Cohort!$B165+Existing_Cohort!AJ$4-1,MATCH(AJ$5, Mortality_Projection!$D$8:$BJ$8, 0)-1))</f>
        <v>3518.6057378907085</v>
      </c>
      <c r="AK165" s="67">
        <f ca="1">AJ165*(1-OFFSET(Mortality_Projection!$D$9,N($A165="Female")*101+Existing_Cohort!$B165+Existing_Cohort!AK$4-1,MATCH(AK$5, Mortality_Projection!$D$8:$BJ$8, 0)-1))</f>
        <v>3109.7783001209168</v>
      </c>
      <c r="AL165" s="67">
        <f ca="1">AK165*(1-OFFSET(Mortality_Projection!$D$9,N($A165="Female")*101+Existing_Cohort!$B165+Existing_Cohort!AL$4-1,MATCH(AL$5, Mortality_Projection!$D$8:$BJ$8, 0)-1))</f>
        <v>2723.3117821486817</v>
      </c>
      <c r="AM165" s="67">
        <f ca="1">AL165*(1-OFFSET(Mortality_Projection!$D$9,N($A165="Female")*101+Existing_Cohort!$B165+Existing_Cohort!AM$4-1,MATCH(AM$5, Mortality_Projection!$D$8:$BJ$8, 0)-1))</f>
        <v>2362.1246157289875</v>
      </c>
      <c r="AN165" s="67">
        <f ca="1">AM165*(1-OFFSET(Mortality_Projection!$D$9,N($A165="Female")*101+Existing_Cohort!$B165+Existing_Cohort!AN$4-1,MATCH(AN$5, Mortality_Projection!$D$8:$BJ$8, 0)-1))</f>
        <v>2028.0993129883891</v>
      </c>
      <c r="AO165" s="67">
        <f ca="1">AN165*(1-OFFSET(Mortality_Projection!$D$9,N($A165="Female")*101+Existing_Cohort!$B165+Existing_Cohort!AO$4-1,MATCH(AO$5, Mortality_Projection!$D$8:$BJ$8, 0)-1))</f>
        <v>1722.2785790096573</v>
      </c>
      <c r="AP165" s="67">
        <f ca="1">AO165*(1-OFFSET(Mortality_Projection!$D$9,N($A165="Female")*101+Existing_Cohort!$B165+Existing_Cohort!AP$4-1,MATCH(AP$5, Mortality_Projection!$D$8:$BJ$8, 0)-1))</f>
        <v>1445.1045663531652</v>
      </c>
      <c r="AQ165" s="67">
        <f ca="1">AP165*(1-OFFSET(Mortality_Projection!$D$9,N($A165="Female")*101+Existing_Cohort!$B165+Existing_Cohort!AQ$4-1,MATCH(AQ$5, Mortality_Projection!$D$8:$BJ$8, 0)-1))</f>
        <v>1196.6156615628129</v>
      </c>
      <c r="AR165" s="67">
        <f ca="1">AQ165*(1-OFFSET(Mortality_Projection!$D$9,N($A165="Female")*101+Existing_Cohort!$B165+Existing_Cohort!AR$4-1,MATCH(AR$5, Mortality_Projection!$D$8:$BJ$8, 0)-1))</f>
        <v>976.5646075698445</v>
      </c>
      <c r="AS165" s="67">
        <f ca="1">AR165*(1-OFFSET(Mortality_Projection!$D$9,N($A165="Female")*101+Existing_Cohort!$B165+Existing_Cohort!AS$4-1,MATCH(AS$5, Mortality_Projection!$D$8:$BJ$8, 0)-1))</f>
        <v>784.43619913272641</v>
      </c>
      <c r="AT165" s="67">
        <f ca="1">AS165*(1-OFFSET(Mortality_Projection!$D$9,N($A165="Female")*101+Existing_Cohort!$B165+Existing_Cohort!AT$4-1,MATCH(AT$5, Mortality_Projection!$D$8:$BJ$8, 0)-1))</f>
        <v>619.39236216078939</v>
      </c>
      <c r="AU165" s="67">
        <f ca="1">AT165*(1-OFFSET(Mortality_Projection!$D$9,N($A165="Female")*101+Existing_Cohort!$B165+Existing_Cohort!AU$4-1,MATCH(AU$5, Mortality_Projection!$D$8:$BJ$8, 0)-1))</f>
        <v>619.39236216078939</v>
      </c>
      <c r="AV165" s="67">
        <f ca="1">AU165*(1-OFFSET(Mortality_Projection!$D$9,N($A165="Female")*101+Existing_Cohort!$B165+Existing_Cohort!AV$4-1,MATCH(AV$5, Mortality_Projection!$D$8:$BJ$8, 0)-1))</f>
        <v>619.39236216078939</v>
      </c>
      <c r="AW165" s="67">
        <f ca="1">AV165*(1-OFFSET(Mortality_Projection!$D$9,N($A165="Female")*101+Existing_Cohort!$B165+Existing_Cohort!AW$4-1,MATCH(AW$5, Mortality_Projection!$D$8:$BJ$8, 0)-1))</f>
        <v>619.39236216078939</v>
      </c>
      <c r="AX165" s="67">
        <f ca="1">AW165*(1-OFFSET(Mortality_Projection!$D$9,N($A165="Female")*101+Existing_Cohort!$B165+Existing_Cohort!AX$4-1,MATCH(AX$5, Mortality_Projection!$D$8:$BJ$8, 0)-1))</f>
        <v>619.39236216078939</v>
      </c>
      <c r="AY165" s="67">
        <f ca="1">AX165*(1-OFFSET(Mortality_Projection!$D$9,N($A165="Female")*101+Existing_Cohort!$B165+Existing_Cohort!AY$4-1,MATCH(AY$5, Mortality_Projection!$D$8:$BJ$8, 0)-1))</f>
        <v>619.39236216078939</v>
      </c>
      <c r="AZ165" s="67">
        <f ca="1">AY165*(1-OFFSET(Mortality_Projection!$D$9,N($A165="Female")*101+Existing_Cohort!$B165+Existing_Cohort!AZ$4-1,MATCH(AZ$5, Mortality_Projection!$D$8:$BJ$8, 0)-1))</f>
        <v>619.39236216078939</v>
      </c>
      <c r="BA165" s="179">
        <f ca="1">AZ165*(1-OFFSET(Mortality_Projection!$D$9,N($A165="Female")*101+Existing_Cohort!$B165+Existing_Cohort!BA$4-1,MATCH(BA$5, Mortality_Projection!$D$8:$BJ$8, 0)-1))</f>
        <v>619.39236216078939</v>
      </c>
      <c r="BC165" s="67">
        <f t="shared" ca="1" si="27"/>
        <v>40.33110110303096</v>
      </c>
    </row>
    <row r="166" spans="1:55" x14ac:dyDescent="0.35">
      <c r="A166" s="159" t="s">
        <v>32</v>
      </c>
      <c r="B166">
        <f t="shared" si="26"/>
        <v>59</v>
      </c>
      <c r="C166" s="67">
        <f ca="1">OFFSET(HIST_CHN_Population_Females!$L$17,MATCH(Input!$D$4,HIST_CHN_Population_Females!$K$18:$K$89,0), $B65)</f>
        <v>7920.5135</v>
      </c>
      <c r="D166" s="67">
        <f ca="1">C166*(1-OFFSET(Mortality_Projection!$D$9,N($A166="Female")*101+Existing_Cohort!$B166+Existing_Cohort!D$4-1,MATCH(D$5, Mortality_Projection!$D$8:$BJ$8, 0)-1))</f>
        <v>7889.2740838969476</v>
      </c>
      <c r="E166" s="67">
        <f ca="1">D166*(1-OFFSET(Mortality_Projection!$D$9,N($A166="Female")*101+Existing_Cohort!$B166+Existing_Cohort!E$4-1,MATCH(E$5, Mortality_Projection!$D$8:$BJ$8, 0)-1))</f>
        <v>7855.247157598591</v>
      </c>
      <c r="F166" s="67">
        <f ca="1">E166*(1-OFFSET(Mortality_Projection!$D$9,N($A166="Female")*101+Existing_Cohort!$B166+Existing_Cohort!F$4-1,MATCH(F$5, Mortality_Projection!$D$8:$BJ$8, 0)-1))</f>
        <v>7817.8946544559703</v>
      </c>
      <c r="G166" s="67">
        <f ca="1">F166*(1-OFFSET(Mortality_Projection!$D$9,N($A166="Female")*101+Existing_Cohort!$B166+Existing_Cohort!G$4-1,MATCH(G$5, Mortality_Projection!$D$8:$BJ$8, 0)-1))</f>
        <v>7776.623834386427</v>
      </c>
      <c r="H166" s="67">
        <f ca="1">G166*(1-OFFSET(Mortality_Projection!$D$9,N($A166="Female")*101+Existing_Cohort!$B166+Existing_Cohort!H$4-1,MATCH(H$5, Mortality_Projection!$D$8:$BJ$8, 0)-1))</f>
        <v>7730.7951537292392</v>
      </c>
      <c r="I166" s="67">
        <f ca="1">H166*(1-OFFSET(Mortality_Projection!$D$9,N($A166="Female")*101+Existing_Cohort!$B166+Existing_Cohort!I$4-1,MATCH(I$5, Mortality_Projection!$D$8:$BJ$8, 0)-1))</f>
        <v>7679.7452689829333</v>
      </c>
      <c r="J166" s="67">
        <f ca="1">I166*(1-OFFSET(Mortality_Projection!$D$9,N($A166="Female")*101+Existing_Cohort!$B166+Existing_Cohort!J$4-1,MATCH(J$5, Mortality_Projection!$D$8:$BJ$8, 0)-1))</f>
        <v>7622.7669569743248</v>
      </c>
      <c r="K166" s="67">
        <f ca="1">J166*(1-OFFSET(Mortality_Projection!$D$9,N($A166="Female")*101+Existing_Cohort!$B166+Existing_Cohort!K$4-1,MATCH(K$5, Mortality_Projection!$D$8:$BJ$8, 0)-1))</f>
        <v>7559.078826411619</v>
      </c>
      <c r="L166" s="67">
        <f ca="1">K166*(1-OFFSET(Mortality_Projection!$D$9,N($A166="Female")*101+Existing_Cohort!$B166+Existing_Cohort!L$4-1,MATCH(L$5, Mortality_Projection!$D$8:$BJ$8, 0)-1))</f>
        <v>7487.8278825884026</v>
      </c>
      <c r="M166" s="67">
        <f ca="1">L166*(1-OFFSET(Mortality_Projection!$D$9,N($A166="Female")*101+Existing_Cohort!$B166+Existing_Cohort!M$4-1,MATCH(M$5, Mortality_Projection!$D$8:$BJ$8, 0)-1))</f>
        <v>7408.0886282824486</v>
      </c>
      <c r="N166" s="67">
        <f ca="1">M166*(1-OFFSET(Mortality_Projection!$D$9,N($A166="Female")*101+Existing_Cohort!$B166+Existing_Cohort!N$4-1,MATCH(N$5, Mortality_Projection!$D$8:$BJ$8, 0)-1))</f>
        <v>7318.8926742176936</v>
      </c>
      <c r="O166" s="67">
        <f ca="1">N166*(1-OFFSET(Mortality_Projection!$D$9,N($A166="Female")*101+Existing_Cohort!$B166+Existing_Cohort!O$4-1,MATCH(O$5, Mortality_Projection!$D$8:$BJ$8, 0)-1))</f>
        <v>7219.2407916141619</v>
      </c>
      <c r="P166" s="67">
        <f ca="1">O166*(1-OFFSET(Mortality_Projection!$D$9,N($A166="Female")*101+Existing_Cohort!$B166+Existing_Cohort!P$4-1,MATCH(P$5, Mortality_Projection!$D$8:$BJ$8, 0)-1))</f>
        <v>7108.1377900520047</v>
      </c>
      <c r="Q166" s="67">
        <f ca="1">P166*(1-OFFSET(Mortality_Projection!$D$9,N($A166="Female")*101+Existing_Cohort!$B166+Existing_Cohort!Q$4-1,MATCH(Q$5, Mortality_Projection!$D$8:$BJ$8, 0)-1))</f>
        <v>6984.6169749254186</v>
      </c>
      <c r="R166" s="67">
        <f ca="1">Q166*(1-OFFSET(Mortality_Projection!$D$9,N($A166="Female")*101+Existing_Cohort!$B166+Existing_Cohort!R$4-1,MATCH(R$5, Mortality_Projection!$D$8:$BJ$8, 0)-1))</f>
        <v>6847.7796627376611</v>
      </c>
      <c r="S166" s="67">
        <f ca="1">R166*(1-OFFSET(Mortality_Projection!$D$9,N($A166="Female")*101+Existing_Cohort!$B166+Existing_Cohort!S$4-1,MATCH(S$5, Mortality_Projection!$D$8:$BJ$8, 0)-1))</f>
        <v>6696.8129963700294</v>
      </c>
      <c r="T166" s="67">
        <f ca="1">S166*(1-OFFSET(Mortality_Projection!$D$9,N($A166="Female")*101+Existing_Cohort!$B166+Existing_Cohort!T$4-1,MATCH(T$5, Mortality_Projection!$D$8:$BJ$8, 0)-1))</f>
        <v>6531.0179151233524</v>
      </c>
      <c r="U166" s="67">
        <f ca="1">T166*(1-OFFSET(Mortality_Projection!$D$9,N($A166="Female")*101+Existing_Cohort!$B166+Existing_Cohort!U$4-1,MATCH(U$5, Mortality_Projection!$D$8:$BJ$8, 0)-1))</f>
        <v>6349.8244936611636</v>
      </c>
      <c r="V166" s="67">
        <f ca="1">U166*(1-OFFSET(Mortality_Projection!$D$9,N($A166="Female")*101+Existing_Cohort!$B166+Existing_Cohort!V$4-1,MATCH(V$5, Mortality_Projection!$D$8:$BJ$8, 0)-1))</f>
        <v>6152.8083891161641</v>
      </c>
      <c r="W166" s="67">
        <f ca="1">V166*(1-OFFSET(Mortality_Projection!$D$9,N($A166="Female")*101+Existing_Cohort!$B166+Existing_Cohort!W$4-1,MATCH(W$5, Mortality_Projection!$D$8:$BJ$8, 0)-1))</f>
        <v>5939.7143937825294</v>
      </c>
      <c r="X166" s="67">
        <f ca="1">W166*(1-OFFSET(Mortality_Projection!$D$9,N($A166="Female")*101+Existing_Cohort!$B166+Existing_Cohort!X$4-1,MATCH(X$5, Mortality_Projection!$D$8:$BJ$8, 0)-1))</f>
        <v>5710.4772727367881</v>
      </c>
      <c r="Y166" s="67">
        <f ca="1">X166*(1-OFFSET(Mortality_Projection!$D$9,N($A166="Female")*101+Existing_Cohort!$B166+Existing_Cohort!Y$4-1,MATCH(Y$5, Mortality_Projection!$D$8:$BJ$8, 0)-1))</f>
        <v>5465.2598137949626</v>
      </c>
      <c r="Z166" s="67">
        <f ca="1">Y166*(1-OFFSET(Mortality_Projection!$D$9,N($A166="Female")*101+Existing_Cohort!$B166+Existing_Cohort!Z$4-1,MATCH(Z$5, Mortality_Projection!$D$8:$BJ$8, 0)-1))</f>
        <v>5204.4994561323947</v>
      </c>
      <c r="AA166" s="67">
        <f ca="1">Z166*(1-OFFSET(Mortality_Projection!$D$9,N($A166="Female")*101+Existing_Cohort!$B166+Existing_Cohort!AA$4-1,MATCH(AA$5, Mortality_Projection!$D$8:$BJ$8, 0)-1))</f>
        <v>4928.9674645287678</v>
      </c>
      <c r="AB166" s="67">
        <f ca="1">AA166*(1-OFFSET(Mortality_Projection!$D$9,N($A166="Female")*101+Existing_Cohort!$B166+Existing_Cohort!AB$4-1,MATCH(AB$5, Mortality_Projection!$D$8:$BJ$8, 0)-1))</f>
        <v>4639.8692087248646</v>
      </c>
      <c r="AC166" s="67">
        <f ca="1">AB166*(1-OFFSET(Mortality_Projection!$D$9,N($A166="Female")*101+Existing_Cohort!$B166+Existing_Cohort!AC$4-1,MATCH(AC$5, Mortality_Projection!$D$8:$BJ$8, 0)-1))</f>
        <v>4338.9444708372203</v>
      </c>
      <c r="AD166" s="67">
        <f ca="1">AC166*(1-OFFSET(Mortality_Projection!$D$9,N($A166="Female")*101+Existing_Cohort!$B166+Existing_Cohort!AD$4-1,MATCH(AD$5, Mortality_Projection!$D$8:$BJ$8, 0)-1))</f>
        <v>4028.567980433364</v>
      </c>
      <c r="AE166" s="67">
        <f ca="1">AD166*(1-OFFSET(Mortality_Projection!$D$9,N($A166="Female")*101+Existing_Cohort!$B166+Existing_Cohort!AE$4-1,MATCH(AE$5, Mortality_Projection!$D$8:$BJ$8, 0)-1))</f>
        <v>3711.7986811093929</v>
      </c>
      <c r="AF166" s="67">
        <f ca="1">AE166*(1-OFFSET(Mortality_Projection!$D$9,N($A166="Female")*101+Existing_Cohort!$B166+Existing_Cohort!AF$4-1,MATCH(AF$5, Mortality_Projection!$D$8:$BJ$8, 0)-1))</f>
        <v>3392.328875524277</v>
      </c>
      <c r="AG166" s="67">
        <f ca="1">AF166*(1-OFFSET(Mortality_Projection!$D$9,N($A166="Female")*101+Existing_Cohort!$B166+Existing_Cohort!AG$4-1,MATCH(AG$5, Mortality_Projection!$D$8:$BJ$8, 0)-1))</f>
        <v>3074.3003151709895</v>
      </c>
      <c r="AH166" s="67">
        <f ca="1">AG166*(1-OFFSET(Mortality_Projection!$D$9,N($A166="Female")*101+Existing_Cohort!$B166+Existing_Cohort!AH$4-1,MATCH(AH$5, Mortality_Projection!$D$8:$BJ$8, 0)-1))</f>
        <v>2761.9998403516433</v>
      </c>
      <c r="AI166" s="67">
        <f ca="1">AH166*(1-OFFSET(Mortality_Projection!$D$9,N($A166="Female")*101+Existing_Cohort!$B166+Existing_Cohort!AI$4-1,MATCH(AI$5, Mortality_Projection!$D$8:$BJ$8, 0)-1))</f>
        <v>2459.5149333106874</v>
      </c>
      <c r="AJ166" s="67">
        <f ca="1">AI166*(1-OFFSET(Mortality_Projection!$D$9,N($A166="Female")*101+Existing_Cohort!$B166+Existing_Cohort!AJ$4-1,MATCH(AJ$5, Mortality_Projection!$D$8:$BJ$8, 0)-1))</f>
        <v>2170.4188428453381</v>
      </c>
      <c r="AK166" s="67">
        <f ca="1">AJ166*(1-OFFSET(Mortality_Projection!$D$9,N($A166="Female")*101+Existing_Cohort!$B166+Existing_Cohort!AK$4-1,MATCH(AK$5, Mortality_Projection!$D$8:$BJ$8, 0)-1))</f>
        <v>1897.5529066381646</v>
      </c>
      <c r="AL166" s="67">
        <f ca="1">AK166*(1-OFFSET(Mortality_Projection!$D$9,N($A166="Female")*101+Existing_Cohort!$B166+Existing_Cohort!AL$4-1,MATCH(AL$5, Mortality_Projection!$D$8:$BJ$8, 0)-1))</f>
        <v>1642.9565610627724</v>
      </c>
      <c r="AM166" s="67">
        <f ca="1">AL166*(1-OFFSET(Mortality_Projection!$D$9,N($A166="Female")*101+Existing_Cohort!$B166+Existing_Cohort!AM$4-1,MATCH(AM$5, Mortality_Projection!$D$8:$BJ$8, 0)-1))</f>
        <v>1407.9251173675498</v>
      </c>
      <c r="AN166" s="67">
        <f ca="1">AM166*(1-OFFSET(Mortality_Projection!$D$9,N($A166="Female")*101+Existing_Cohort!$B166+Existing_Cohort!AN$4-1,MATCH(AN$5, Mortality_Projection!$D$8:$BJ$8, 0)-1))</f>
        <v>1193.1516683248578</v>
      </c>
      <c r="AO166" s="67">
        <f ca="1">AN166*(1-OFFSET(Mortality_Projection!$D$9,N($A166="Female")*101+Existing_Cohort!$B166+Existing_Cohort!AO$4-1,MATCH(AO$5, Mortality_Projection!$D$8:$BJ$8, 0)-1))</f>
        <v>998.89851015000227</v>
      </c>
      <c r="AP166" s="67">
        <f ca="1">AO166*(1-OFFSET(Mortality_Projection!$D$9,N($A166="Female")*101+Existing_Cohort!$B166+Existing_Cohort!AP$4-1,MATCH(AP$5, Mortality_Projection!$D$8:$BJ$8, 0)-1))</f>
        <v>825.13746492927589</v>
      </c>
      <c r="AQ166" s="67">
        <f ca="1">AP166*(1-OFFSET(Mortality_Projection!$D$9,N($A166="Female")*101+Existing_Cohort!$B166+Existing_Cohort!AQ$4-1,MATCH(AQ$5, Mortality_Projection!$D$8:$BJ$8, 0)-1))</f>
        <v>671.63392214935971</v>
      </c>
      <c r="AR166" s="67">
        <f ca="1">AQ166*(1-OFFSET(Mortality_Projection!$D$9,N($A166="Female")*101+Existing_Cohort!$B166+Existing_Cohort!AR$4-1,MATCH(AR$5, Mortality_Projection!$D$8:$BJ$8, 0)-1))</f>
        <v>537.96004222986085</v>
      </c>
      <c r="AS166" s="67">
        <f ca="1">AR166*(1-OFFSET(Mortality_Projection!$D$9,N($A166="Female")*101+Existing_Cohort!$B166+Existing_Cohort!AS$4-1,MATCH(AS$5, Mortality_Projection!$D$8:$BJ$8, 0)-1))</f>
        <v>423.45752606593271</v>
      </c>
      <c r="AT166" s="67">
        <f ca="1">AS166*(1-OFFSET(Mortality_Projection!$D$9,N($A166="Female")*101+Existing_Cohort!$B166+Existing_Cohort!AT$4-1,MATCH(AT$5, Mortality_Projection!$D$8:$BJ$8, 0)-1))</f>
        <v>423.45752606593271</v>
      </c>
      <c r="AU166" s="67">
        <f ca="1">AT166*(1-OFFSET(Mortality_Projection!$D$9,N($A166="Female")*101+Existing_Cohort!$B166+Existing_Cohort!AU$4-1,MATCH(AU$5, Mortality_Projection!$D$8:$BJ$8, 0)-1))</f>
        <v>423.45752606593271</v>
      </c>
      <c r="AV166" s="67">
        <f ca="1">AU166*(1-OFFSET(Mortality_Projection!$D$9,N($A166="Female")*101+Existing_Cohort!$B166+Existing_Cohort!AV$4-1,MATCH(AV$5, Mortality_Projection!$D$8:$BJ$8, 0)-1))</f>
        <v>423.45752606593271</v>
      </c>
      <c r="AW166" s="67">
        <f ca="1">AV166*(1-OFFSET(Mortality_Projection!$D$9,N($A166="Female")*101+Existing_Cohort!$B166+Existing_Cohort!AW$4-1,MATCH(AW$5, Mortality_Projection!$D$8:$BJ$8, 0)-1))</f>
        <v>423.45752606593271</v>
      </c>
      <c r="AX166" s="67">
        <f ca="1">AW166*(1-OFFSET(Mortality_Projection!$D$9,N($A166="Female")*101+Existing_Cohort!$B166+Existing_Cohort!AX$4-1,MATCH(AX$5, Mortality_Projection!$D$8:$BJ$8, 0)-1))</f>
        <v>423.45752606593271</v>
      </c>
      <c r="AY166" s="67">
        <f ca="1">AX166*(1-OFFSET(Mortality_Projection!$D$9,N($A166="Female")*101+Existing_Cohort!$B166+Existing_Cohort!AY$4-1,MATCH(AY$5, Mortality_Projection!$D$8:$BJ$8, 0)-1))</f>
        <v>423.45752606593271</v>
      </c>
      <c r="AZ166" s="67">
        <f ca="1">AY166*(1-OFFSET(Mortality_Projection!$D$9,N($A166="Female")*101+Existing_Cohort!$B166+Existing_Cohort!AZ$4-1,MATCH(AZ$5, Mortality_Projection!$D$8:$BJ$8, 0)-1))</f>
        <v>423.45752606593271</v>
      </c>
      <c r="BA166" s="179">
        <f ca="1">AZ166*(1-OFFSET(Mortality_Projection!$D$9,N($A166="Female")*101+Existing_Cohort!$B166+Existing_Cohort!BA$4-1,MATCH(BA$5, Mortality_Projection!$D$8:$BJ$8, 0)-1))</f>
        <v>423.45752606593271</v>
      </c>
      <c r="BC166" s="67">
        <f t="shared" ca="1" si="27"/>
        <v>31.239416103052463</v>
      </c>
    </row>
    <row r="167" spans="1:55" x14ac:dyDescent="0.35">
      <c r="A167" s="159" t="s">
        <v>32</v>
      </c>
      <c r="B167">
        <f t="shared" si="26"/>
        <v>60</v>
      </c>
      <c r="C167" s="67">
        <f ca="1">OFFSET(HIST_CHN_Population_Females!$L$17,MATCH(Input!$D$4,HIST_CHN_Population_Females!$K$18:$K$89,0), $B66)</f>
        <v>6084.8684999999996</v>
      </c>
      <c r="D167" s="67">
        <f ca="1">C167*(1-OFFSET(Mortality_Projection!$D$9,N($A167="Female")*101+Existing_Cohort!$B167+Existing_Cohort!D$4-1,MATCH(D$5, Mortality_Projection!$D$8:$BJ$8, 0)-1))</f>
        <v>6058.318764450928</v>
      </c>
      <c r="E167" s="67">
        <f ca="1">D167*(1-OFFSET(Mortality_Projection!$D$9,N($A167="Female")*101+Existing_Cohort!$B167+Existing_Cohort!E$4-1,MATCH(E$5, Mortality_Projection!$D$8:$BJ$8, 0)-1))</f>
        <v>6029.1756941790081</v>
      </c>
      <c r="F167" s="67">
        <f ca="1">E167*(1-OFFSET(Mortality_Projection!$D$9,N($A167="Female")*101+Existing_Cohort!$B167+Existing_Cohort!F$4-1,MATCH(F$5, Mortality_Projection!$D$8:$BJ$8, 0)-1))</f>
        <v>5996.9772749577887</v>
      </c>
      <c r="G167" s="67">
        <f ca="1">F167*(1-OFFSET(Mortality_Projection!$D$9,N($A167="Female")*101+Existing_Cohort!$B167+Existing_Cohort!G$4-1,MATCH(G$5, Mortality_Projection!$D$8:$BJ$8, 0)-1))</f>
        <v>5961.2251390887177</v>
      </c>
      <c r="H167" s="67">
        <f ca="1">G167*(1-OFFSET(Mortality_Projection!$D$9,N($A167="Female")*101+Existing_Cohort!$B167+Existing_Cohort!H$4-1,MATCH(H$5, Mortality_Projection!$D$8:$BJ$8, 0)-1))</f>
        <v>5921.4025538254</v>
      </c>
      <c r="I167" s="67">
        <f ca="1">H167*(1-OFFSET(Mortality_Projection!$D$9,N($A167="Female")*101+Existing_Cohort!$B167+Existing_Cohort!I$4-1,MATCH(I$5, Mortality_Projection!$D$8:$BJ$8, 0)-1))</f>
        <v>5876.9588057686105</v>
      </c>
      <c r="J167" s="67">
        <f ca="1">I167*(1-OFFSET(Mortality_Projection!$D$9,N($A167="Female")*101+Existing_Cohort!$B167+Existing_Cohort!J$4-1,MATCH(J$5, Mortality_Projection!$D$8:$BJ$8, 0)-1))</f>
        <v>5827.2856409049828</v>
      </c>
      <c r="K167" s="67">
        <f ca="1">J167*(1-OFFSET(Mortality_Projection!$D$9,N($A167="Female")*101+Existing_Cohort!$B167+Existing_Cohort!K$4-1,MATCH(K$5, Mortality_Projection!$D$8:$BJ$8, 0)-1))</f>
        <v>5771.71935354786</v>
      </c>
      <c r="L167" s="67">
        <f ca="1">K167*(1-OFFSET(Mortality_Projection!$D$9,N($A167="Female")*101+Existing_Cohort!$B167+Existing_Cohort!L$4-1,MATCH(L$5, Mortality_Projection!$D$8:$BJ$8, 0)-1))</f>
        <v>5709.5401938041778</v>
      </c>
      <c r="M167" s="67">
        <f ca="1">L167*(1-OFFSET(Mortality_Projection!$D$9,N($A167="Female")*101+Existing_Cohort!$B167+Existing_Cohort!M$4-1,MATCH(M$5, Mortality_Projection!$D$8:$BJ$8, 0)-1))</f>
        <v>5639.9955884942847</v>
      </c>
      <c r="N167" s="67">
        <f ca="1">M167*(1-OFFSET(Mortality_Projection!$D$9,N($A167="Female")*101+Existing_Cohort!$B167+Existing_Cohort!N$4-1,MATCH(N$5, Mortality_Projection!$D$8:$BJ$8, 0)-1))</f>
        <v>5562.3096852239933</v>
      </c>
      <c r="O167" s="67">
        <f ca="1">N167*(1-OFFSET(Mortality_Projection!$D$9,N($A167="Female")*101+Existing_Cohort!$B167+Existing_Cohort!O$4-1,MATCH(O$5, Mortality_Projection!$D$8:$BJ$8, 0)-1))</f>
        <v>5475.7107094361481</v>
      </c>
      <c r="P167" s="67">
        <f ca="1">O167*(1-OFFSET(Mortality_Projection!$D$9,N($A167="Female")*101+Existing_Cohort!$B167+Existing_Cohort!P$4-1,MATCH(P$5, Mortality_Projection!$D$8:$BJ$8, 0)-1))</f>
        <v>5379.4502050510218</v>
      </c>
      <c r="Q167" s="67">
        <f ca="1">P167*(1-OFFSET(Mortality_Projection!$D$9,N($A167="Female")*101+Existing_Cohort!$B167+Existing_Cohort!Q$4-1,MATCH(Q$5, Mortality_Projection!$D$8:$BJ$8, 0)-1))</f>
        <v>5272.8340151941702</v>
      </c>
      <c r="R167" s="67">
        <f ca="1">Q167*(1-OFFSET(Mortality_Projection!$D$9,N($A167="Female")*101+Existing_Cohort!$B167+Existing_Cohort!R$4-1,MATCH(R$5, Mortality_Projection!$D$8:$BJ$8, 0)-1))</f>
        <v>5155.2363460359429</v>
      </c>
      <c r="S167" s="67">
        <f ca="1">R167*(1-OFFSET(Mortality_Projection!$D$9,N($A167="Female")*101+Existing_Cohort!$B167+Existing_Cohort!S$4-1,MATCH(S$5, Mortality_Projection!$D$8:$BJ$8, 0)-1))</f>
        <v>5026.1217391859327</v>
      </c>
      <c r="T167" s="67">
        <f ca="1">S167*(1-OFFSET(Mortality_Projection!$D$9,N($A167="Female")*101+Existing_Cohort!$B167+Existing_Cohort!T$4-1,MATCH(T$5, Mortality_Projection!$D$8:$BJ$8, 0)-1))</f>
        <v>4885.057191500553</v>
      </c>
      <c r="U167" s="67">
        <f ca="1">T167*(1-OFFSET(Mortality_Projection!$D$9,N($A167="Female")*101+Existing_Cohort!$B167+Existing_Cohort!U$4-1,MATCH(U$5, Mortality_Projection!$D$8:$BJ$8, 0)-1))</f>
        <v>4731.7251263537692</v>
      </c>
      <c r="V167" s="67">
        <f ca="1">U167*(1-OFFSET(Mortality_Projection!$D$9,N($A167="Female")*101+Existing_Cohort!$B167+Existing_Cohort!V$4-1,MATCH(V$5, Mortality_Projection!$D$8:$BJ$8, 0)-1))</f>
        <v>4565.9418738560689</v>
      </c>
      <c r="W167" s="67">
        <f ca="1">V167*(1-OFFSET(Mortality_Projection!$D$9,N($A167="Female")*101+Existing_Cohort!$B167+Existing_Cohort!W$4-1,MATCH(W$5, Mortality_Projection!$D$8:$BJ$8, 0)-1))</f>
        <v>4387.6739988622112</v>
      </c>
      <c r="X167" s="67">
        <f ca="1">W167*(1-OFFSET(Mortality_Projection!$D$9,N($A167="Female")*101+Existing_Cohort!$B167+Existing_Cohort!X$4-1,MATCH(X$5, Mortality_Projection!$D$8:$BJ$8, 0)-1))</f>
        <v>4197.0679586879596</v>
      </c>
      <c r="Y167" s="67">
        <f ca="1">X167*(1-OFFSET(Mortality_Projection!$D$9,N($A167="Female")*101+Existing_Cohort!$B167+Existing_Cohort!Y$4-1,MATCH(Y$5, Mortality_Projection!$D$8:$BJ$8, 0)-1))</f>
        <v>3994.4863185320846</v>
      </c>
      <c r="Z167" s="67">
        <f ca="1">Y167*(1-OFFSET(Mortality_Projection!$D$9,N($A167="Female")*101+Existing_Cohort!$B167+Existing_Cohort!Z$4-1,MATCH(Z$5, Mortality_Projection!$D$8:$BJ$8, 0)-1))</f>
        <v>3780.5535417301612</v>
      </c>
      <c r="AA167" s="67">
        <f ca="1">Z167*(1-OFFSET(Mortality_Projection!$D$9,N($A167="Female")*101+Existing_Cohort!$B167+Existing_Cohort!AA$4-1,MATCH(AA$5, Mortality_Projection!$D$8:$BJ$8, 0)-1))</f>
        <v>3556.233416114902</v>
      </c>
      <c r="AB167" s="67">
        <f ca="1">AA167*(1-OFFSET(Mortality_Projection!$D$9,N($A167="Female")*101+Existing_Cohort!$B167+Existing_Cohort!AB$4-1,MATCH(AB$5, Mortality_Projection!$D$8:$BJ$8, 0)-1))</f>
        <v>3322.9060185315184</v>
      </c>
      <c r="AC167" s="67">
        <f ca="1">AB167*(1-OFFSET(Mortality_Projection!$D$9,N($A167="Female")*101+Existing_Cohort!$B167+Existing_Cohort!AC$4-1,MATCH(AC$5, Mortality_Projection!$D$8:$BJ$8, 0)-1))</f>
        <v>3082.4442092082322</v>
      </c>
      <c r="AD167" s="67">
        <f ca="1">AC167*(1-OFFSET(Mortality_Projection!$D$9,N($A167="Female")*101+Existing_Cohort!$B167+Existing_Cohort!AD$4-1,MATCH(AD$5, Mortality_Projection!$D$8:$BJ$8, 0)-1))</f>
        <v>2837.2495882054491</v>
      </c>
      <c r="AE167" s="67">
        <f ca="1">AD167*(1-OFFSET(Mortality_Projection!$D$9,N($A167="Female")*101+Existing_Cohort!$B167+Existing_Cohort!AE$4-1,MATCH(AE$5, Mortality_Projection!$D$8:$BJ$8, 0)-1))</f>
        <v>2590.2101606216538</v>
      </c>
      <c r="AF167" s="67">
        <f ca="1">AE167*(1-OFFSET(Mortality_Projection!$D$9,N($A167="Female")*101+Existing_Cohort!$B167+Existing_Cohort!AF$4-1,MATCH(AF$5, Mortality_Projection!$D$8:$BJ$8, 0)-1))</f>
        <v>2344.5546543163919</v>
      </c>
      <c r="AG167" s="67">
        <f ca="1">AF167*(1-OFFSET(Mortality_Projection!$D$9,N($A167="Female")*101+Existing_Cohort!$B167+Existing_Cohort!AG$4-1,MATCH(AG$5, Mortality_Projection!$D$8:$BJ$8, 0)-1))</f>
        <v>2103.6140238668922</v>
      </c>
      <c r="AH167" s="67">
        <f ca="1">AG167*(1-OFFSET(Mortality_Projection!$D$9,N($A167="Female")*101+Existing_Cohort!$B167+Existing_Cohort!AH$4-1,MATCH(AH$5, Mortality_Projection!$D$8:$BJ$8, 0)-1))</f>
        <v>1870.5531103860003</v>
      </c>
      <c r="AI167" s="67">
        <f ca="1">AH167*(1-OFFSET(Mortality_Projection!$D$9,N($A167="Female")*101+Existing_Cohort!$B167+Existing_Cohort!AI$4-1,MATCH(AI$5, Mortality_Projection!$D$8:$BJ$8, 0)-1))</f>
        <v>1648.1268169328598</v>
      </c>
      <c r="AJ167" s="67">
        <f ca="1">AI167*(1-OFFSET(Mortality_Projection!$D$9,N($A167="Female")*101+Existing_Cohort!$B167+Existing_Cohort!AJ$4-1,MATCH(AJ$5, Mortality_Projection!$D$8:$BJ$8, 0)-1))</f>
        <v>1438.5130879319393</v>
      </c>
      <c r="AK167" s="67">
        <f ca="1">AJ167*(1-OFFSET(Mortality_Projection!$D$9,N($A167="Female")*101+Existing_Cohort!$B167+Existing_Cohort!AK$4-1,MATCH(AK$5, Mortality_Projection!$D$8:$BJ$8, 0)-1))</f>
        <v>1243.2611217190915</v>
      </c>
      <c r="AL167" s="67">
        <f ca="1">AK167*(1-OFFSET(Mortality_Projection!$D$9,N($A167="Female")*101+Existing_Cohort!$B167+Existing_Cohort!AL$4-1,MATCH(AL$5, Mortality_Projection!$D$8:$BJ$8, 0)-1))</f>
        <v>1063.338584610713</v>
      </c>
      <c r="AM167" s="67">
        <f ca="1">AL167*(1-OFFSET(Mortality_Projection!$D$9,N($A167="Female")*101+Existing_Cohort!$B167+Existing_Cohort!AM$4-1,MATCH(AM$5, Mortality_Projection!$D$8:$BJ$8, 0)-1))</f>
        <v>899.24336322347972</v>
      </c>
      <c r="AN167" s="67">
        <f ca="1">AM167*(1-OFFSET(Mortality_Projection!$D$9,N($A167="Female")*101+Existing_Cohort!$B167+Existing_Cohort!AN$4-1,MATCH(AN$5, Mortality_Projection!$D$8:$BJ$8, 0)-1))</f>
        <v>751.13724377905305</v>
      </c>
      <c r="AO167" s="67">
        <f ca="1">AN167*(1-OFFSET(Mortality_Projection!$D$9,N($A167="Female")*101+Existing_Cohort!$B167+Existing_Cohort!AO$4-1,MATCH(AO$5, Mortality_Projection!$D$8:$BJ$8, 0)-1))</f>
        <v>618.95483022529243</v>
      </c>
      <c r="AP167" s="67">
        <f ca="1">AO167*(1-OFFSET(Mortality_Projection!$D$9,N($A167="Female")*101+Existing_Cohort!$B167+Existing_Cohort!AP$4-1,MATCH(AP$5, Mortality_Projection!$D$8:$BJ$8, 0)-1))</f>
        <v>502.46865663078495</v>
      </c>
      <c r="AQ167" s="67">
        <f ca="1">AP167*(1-OFFSET(Mortality_Projection!$D$9,N($A167="Female")*101+Existing_Cohort!$B167+Existing_Cohort!AQ$4-1,MATCH(AQ$5, Mortality_Projection!$D$8:$BJ$8, 0)-1))</f>
        <v>401.29994172817965</v>
      </c>
      <c r="AR167" s="67">
        <f ca="1">AQ167*(1-OFFSET(Mortality_Projection!$D$9,N($A167="Female")*101+Existing_Cohort!$B167+Existing_Cohort!AR$4-1,MATCH(AR$5, Mortality_Projection!$D$8:$BJ$8, 0)-1))</f>
        <v>314.89124909193742</v>
      </c>
      <c r="AS167" s="67">
        <f ca="1">AR167*(1-OFFSET(Mortality_Projection!$D$9,N($A167="Female")*101+Existing_Cohort!$B167+Existing_Cohort!AS$4-1,MATCH(AS$5, Mortality_Projection!$D$8:$BJ$8, 0)-1))</f>
        <v>314.89124909193742</v>
      </c>
      <c r="AT167" s="67">
        <f ca="1">AS167*(1-OFFSET(Mortality_Projection!$D$9,N($A167="Female")*101+Existing_Cohort!$B167+Existing_Cohort!AT$4-1,MATCH(AT$5, Mortality_Projection!$D$8:$BJ$8, 0)-1))</f>
        <v>314.89124909193742</v>
      </c>
      <c r="AU167" s="67">
        <f ca="1">AT167*(1-OFFSET(Mortality_Projection!$D$9,N($A167="Female")*101+Existing_Cohort!$B167+Existing_Cohort!AU$4-1,MATCH(AU$5, Mortality_Projection!$D$8:$BJ$8, 0)-1))</f>
        <v>314.89124909193742</v>
      </c>
      <c r="AV167" s="67">
        <f ca="1">AU167*(1-OFFSET(Mortality_Projection!$D$9,N($A167="Female")*101+Existing_Cohort!$B167+Existing_Cohort!AV$4-1,MATCH(AV$5, Mortality_Projection!$D$8:$BJ$8, 0)-1))</f>
        <v>314.89124909193742</v>
      </c>
      <c r="AW167" s="67">
        <f ca="1">AV167*(1-OFFSET(Mortality_Projection!$D$9,N($A167="Female")*101+Existing_Cohort!$B167+Existing_Cohort!AW$4-1,MATCH(AW$5, Mortality_Projection!$D$8:$BJ$8, 0)-1))</f>
        <v>314.89124909193742</v>
      </c>
      <c r="AX167" s="67">
        <f ca="1">AW167*(1-OFFSET(Mortality_Projection!$D$9,N($A167="Female")*101+Existing_Cohort!$B167+Existing_Cohort!AX$4-1,MATCH(AX$5, Mortality_Projection!$D$8:$BJ$8, 0)-1))</f>
        <v>314.89124909193742</v>
      </c>
      <c r="AY167" s="67">
        <f ca="1">AX167*(1-OFFSET(Mortality_Projection!$D$9,N($A167="Female")*101+Existing_Cohort!$B167+Existing_Cohort!AY$4-1,MATCH(AY$5, Mortality_Projection!$D$8:$BJ$8, 0)-1))</f>
        <v>314.89124909193742</v>
      </c>
      <c r="AZ167" s="67">
        <f ca="1">AY167*(1-OFFSET(Mortality_Projection!$D$9,N($A167="Female")*101+Existing_Cohort!$B167+Existing_Cohort!AZ$4-1,MATCH(AZ$5, Mortality_Projection!$D$8:$BJ$8, 0)-1))</f>
        <v>314.89124909193742</v>
      </c>
      <c r="BA167" s="179">
        <f ca="1">AZ167*(1-OFFSET(Mortality_Projection!$D$9,N($A167="Female")*101+Existing_Cohort!$B167+Existing_Cohort!BA$4-1,MATCH(BA$5, Mortality_Projection!$D$8:$BJ$8, 0)-1))</f>
        <v>314.89124909193742</v>
      </c>
      <c r="BC167" s="67">
        <f t="shared" ca="1" si="27"/>
        <v>26.549735549071556</v>
      </c>
    </row>
    <row r="168" spans="1:55" x14ac:dyDescent="0.35">
      <c r="A168" s="159" t="s">
        <v>32</v>
      </c>
      <c r="B168">
        <f t="shared" si="26"/>
        <v>61</v>
      </c>
      <c r="C168" s="67">
        <f ca="1">OFFSET(HIST_CHN_Population_Females!$L$17,MATCH(Input!$D$4,HIST_CHN_Population_Females!$K$18:$K$89,0), $B67)</f>
        <v>6254.5159999999996</v>
      </c>
      <c r="D168" s="67">
        <f ca="1">C168*(1-OFFSET(Mortality_Projection!$D$9,N($A168="Female")*101+Existing_Cohort!$B168+Existing_Cohort!D$4-1,MATCH(D$5, Mortality_Projection!$D$8:$BJ$8, 0)-1))</f>
        <v>6224.0791140280817</v>
      </c>
      <c r="E168" s="67">
        <f ca="1">D168*(1-OFFSET(Mortality_Projection!$D$9,N($A168="Female")*101+Existing_Cohort!$B168+Existing_Cohort!E$4-1,MATCH(E$5, Mortality_Projection!$D$8:$BJ$8, 0)-1))</f>
        <v>6190.4531269648687</v>
      </c>
      <c r="F168" s="67">
        <f ca="1">E168*(1-OFFSET(Mortality_Projection!$D$9,N($A168="Female")*101+Existing_Cohort!$B168+Existing_Cohort!F$4-1,MATCH(F$5, Mortality_Projection!$D$8:$BJ$8, 0)-1))</f>
        <v>6153.1181958056095</v>
      </c>
      <c r="G168" s="67">
        <f ca="1">F168*(1-OFFSET(Mortality_Projection!$D$9,N($A168="Female")*101+Existing_Cohort!$B168+Existing_Cohort!G$4-1,MATCH(G$5, Mortality_Projection!$D$8:$BJ$8, 0)-1))</f>
        <v>6111.5355125183441</v>
      </c>
      <c r="H168" s="67">
        <f ca="1">G168*(1-OFFSET(Mortality_Projection!$D$9,N($A168="Female")*101+Existing_Cohort!$B168+Existing_Cohort!H$4-1,MATCH(H$5, Mortality_Projection!$D$8:$BJ$8, 0)-1))</f>
        <v>6065.1310489789676</v>
      </c>
      <c r="I168" s="67">
        <f ca="1">H168*(1-OFFSET(Mortality_Projection!$D$9,N($A168="Female")*101+Existing_Cohort!$B168+Existing_Cohort!I$4-1,MATCH(I$5, Mortality_Projection!$D$8:$BJ$8, 0)-1))</f>
        <v>6013.2710265479009</v>
      </c>
      <c r="J168" s="67">
        <f ca="1">I168*(1-OFFSET(Mortality_Projection!$D$9,N($A168="Female")*101+Existing_Cohort!$B168+Existing_Cohort!J$4-1,MATCH(J$5, Mortality_Projection!$D$8:$BJ$8, 0)-1))</f>
        <v>5955.2641903831509</v>
      </c>
      <c r="K168" s="67">
        <f ca="1">J168*(1-OFFSET(Mortality_Projection!$D$9,N($A168="Female")*101+Existing_Cohort!$B168+Existing_Cohort!K$4-1,MATCH(K$5, Mortality_Projection!$D$8:$BJ$8, 0)-1))</f>
        <v>5890.3613053507579</v>
      </c>
      <c r="L168" s="67">
        <f ca="1">K168*(1-OFFSET(Mortality_Projection!$D$9,N($A168="Female")*101+Existing_Cohort!$B168+Existing_Cohort!L$4-1,MATCH(L$5, Mortality_Projection!$D$8:$BJ$8, 0)-1))</f>
        <v>5817.7795323223299</v>
      </c>
      <c r="M168" s="67">
        <f ca="1">L168*(1-OFFSET(Mortality_Projection!$D$9,N($A168="Female")*101+Existing_Cohort!$B168+Existing_Cohort!M$4-1,MATCH(M$5, Mortality_Projection!$D$8:$BJ$8, 0)-1))</f>
        <v>5736.7125435990611</v>
      </c>
      <c r="N168" s="67">
        <f ca="1">M168*(1-OFFSET(Mortality_Projection!$D$9,N($A168="Female")*101+Existing_Cohort!$B168+Existing_Cohort!N$4-1,MATCH(N$5, Mortality_Projection!$D$8:$BJ$8, 0)-1))</f>
        <v>5646.3592463465511</v>
      </c>
      <c r="O168" s="67">
        <f ca="1">N168*(1-OFFSET(Mortality_Projection!$D$9,N($A168="Female")*101+Existing_Cohort!$B168+Existing_Cohort!O$4-1,MATCH(O$5, Mortality_Projection!$D$8:$BJ$8, 0)-1))</f>
        <v>5545.9440434455955</v>
      </c>
      <c r="P168" s="67">
        <f ca="1">O168*(1-OFFSET(Mortality_Projection!$D$9,N($A168="Female")*101+Existing_Cohort!$B168+Existing_Cohort!P$4-1,MATCH(P$5, Mortality_Projection!$D$8:$BJ$8, 0)-1))</f>
        <v>5434.7493463791416</v>
      </c>
      <c r="Q168" s="67">
        <f ca="1">P168*(1-OFFSET(Mortality_Projection!$D$9,N($A168="Female")*101+Existing_Cohort!$B168+Existing_Cohort!Q$4-1,MATCH(Q$5, Mortality_Projection!$D$8:$BJ$8, 0)-1))</f>
        <v>5312.1304341969089</v>
      </c>
      <c r="R168" s="67">
        <f ca="1">Q168*(1-OFFSET(Mortality_Projection!$D$9,N($A168="Female")*101+Existing_Cohort!$B168+Existing_Cohort!R$4-1,MATCH(R$5, Mortality_Projection!$D$8:$BJ$8, 0)-1))</f>
        <v>5177.5385561918147</v>
      </c>
      <c r="S168" s="67">
        <f ca="1">R168*(1-OFFSET(Mortality_Projection!$D$9,N($A168="Female")*101+Existing_Cohort!$B168+Existing_Cohort!S$4-1,MATCH(S$5, Mortality_Projection!$D$8:$BJ$8, 0)-1))</f>
        <v>5030.533746178342</v>
      </c>
      <c r="T168" s="67">
        <f ca="1">S168*(1-OFFSET(Mortality_Projection!$D$9,N($A168="Female")*101+Existing_Cohort!$B168+Existing_Cohort!T$4-1,MATCH(T$5, Mortality_Projection!$D$8:$BJ$8, 0)-1))</f>
        <v>4870.7985110040227</v>
      </c>
      <c r="U168" s="67">
        <f ca="1">T168*(1-OFFSET(Mortality_Projection!$D$9,N($A168="Female")*101+Existing_Cohort!$B168+Existing_Cohort!U$4-1,MATCH(U$5, Mortality_Projection!$D$8:$BJ$8, 0)-1))</f>
        <v>4698.1572343304697</v>
      </c>
      <c r="V168" s="67">
        <f ca="1">U168*(1-OFFSET(Mortality_Projection!$D$9,N($A168="Female")*101+Existing_Cohort!$B168+Existing_Cohort!V$4-1,MATCH(V$5, Mortality_Projection!$D$8:$BJ$8, 0)-1))</f>
        <v>4512.5932953247202</v>
      </c>
      <c r="W168" s="67">
        <f ca="1">V168*(1-OFFSET(Mortality_Projection!$D$9,N($A168="Female")*101+Existing_Cohort!$B168+Existing_Cohort!W$4-1,MATCH(W$5, Mortality_Projection!$D$8:$BJ$8, 0)-1))</f>
        <v>4314.2800019728556</v>
      </c>
      <c r="X168" s="67">
        <f ca="1">W168*(1-OFFSET(Mortality_Projection!$D$9,N($A168="Female")*101+Existing_Cohort!$B168+Existing_Cohort!X$4-1,MATCH(X$5, Mortality_Projection!$D$8:$BJ$8, 0)-1))</f>
        <v>4103.6182285498871</v>
      </c>
      <c r="Y168" s="67">
        <f ca="1">X168*(1-OFFSET(Mortality_Projection!$D$9,N($A168="Female")*101+Existing_Cohort!$B168+Existing_Cohort!Y$4-1,MATCH(Y$5, Mortality_Projection!$D$8:$BJ$8, 0)-1))</f>
        <v>3881.2838264231755</v>
      </c>
      <c r="Z168" s="67">
        <f ca="1">Y168*(1-OFFSET(Mortality_Projection!$D$9,N($A168="Female")*101+Existing_Cohort!$B168+Existing_Cohort!Z$4-1,MATCH(Z$5, Mortality_Projection!$D$8:$BJ$8, 0)-1))</f>
        <v>3648.3076168112657</v>
      </c>
      <c r="AA168" s="67">
        <f ca="1">Z168*(1-OFFSET(Mortality_Projection!$D$9,N($A168="Female")*101+Existing_Cohort!$B168+Existing_Cohort!AA$4-1,MATCH(AA$5, Mortality_Projection!$D$8:$BJ$8, 0)-1))</f>
        <v>3406.1543931651286</v>
      </c>
      <c r="AB168" s="67">
        <f ca="1">AA168*(1-OFFSET(Mortality_Projection!$D$9,N($A168="Female")*101+Existing_Cohort!$B168+Existing_Cohort!AB$4-1,MATCH(AB$5, Mortality_Projection!$D$8:$BJ$8, 0)-1))</f>
        <v>3156.8007555112108</v>
      </c>
      <c r="AC168" s="67">
        <f ca="1">AB168*(1-OFFSET(Mortality_Projection!$D$9,N($A168="Female")*101+Existing_Cohort!$B168+Existing_Cohort!AC$4-1,MATCH(AC$5, Mortality_Projection!$D$8:$BJ$8, 0)-1))</f>
        <v>2902.7700514269318</v>
      </c>
      <c r="AD168" s="67">
        <f ca="1">AC168*(1-OFFSET(Mortality_Projection!$D$9,N($A168="Female")*101+Existing_Cohort!$B168+Existing_Cohort!AD$4-1,MATCH(AD$5, Mortality_Projection!$D$8:$BJ$8, 0)-1))</f>
        <v>2647.0853809535602</v>
      </c>
      <c r="AE168" s="67">
        <f ca="1">AD168*(1-OFFSET(Mortality_Projection!$D$9,N($A168="Female")*101+Existing_Cohort!$B168+Existing_Cohort!AE$4-1,MATCH(AE$5, Mortality_Projection!$D$8:$BJ$8, 0)-1))</f>
        <v>2393.1151719040995</v>
      </c>
      <c r="AF168" s="67">
        <f ca="1">AE168*(1-OFFSET(Mortality_Projection!$D$9,N($A168="Female")*101+Existing_Cohort!$B168+Existing_Cohort!AF$4-1,MATCH(AF$5, Mortality_Projection!$D$8:$BJ$8, 0)-1))</f>
        <v>2144.3230593829899</v>
      </c>
      <c r="AG168" s="67">
        <f ca="1">AF168*(1-OFFSET(Mortality_Projection!$D$9,N($A168="Female")*101+Existing_Cohort!$B168+Existing_Cohort!AG$4-1,MATCH(AG$5, Mortality_Projection!$D$8:$BJ$8, 0)-1))</f>
        <v>1903.9881106131807</v>
      </c>
      <c r="AH168" s="67">
        <f ca="1">AG168*(1-OFFSET(Mortality_Projection!$D$9,N($A168="Female")*101+Existing_Cohort!$B168+Existing_Cohort!AH$4-1,MATCH(AH$5, Mortality_Projection!$D$8:$BJ$8, 0)-1))</f>
        <v>1674.952168990792</v>
      </c>
      <c r="AI168" s="67">
        <f ca="1">AH168*(1-OFFSET(Mortality_Projection!$D$9,N($A168="Female")*101+Existing_Cohort!$B168+Existing_Cohort!AI$4-1,MATCH(AI$5, Mortality_Projection!$D$8:$BJ$8, 0)-1))</f>
        <v>1459.4484178397306</v>
      </c>
      <c r="AJ168" s="67">
        <f ca="1">AI168*(1-OFFSET(Mortality_Projection!$D$9,N($A168="Female")*101+Existing_Cohort!$B168+Existing_Cohort!AJ$4-1,MATCH(AJ$5, Mortality_Projection!$D$8:$BJ$8, 0)-1))</f>
        <v>1259.0502831317733</v>
      </c>
      <c r="AK168" s="67">
        <f ca="1">AJ168*(1-OFFSET(Mortality_Projection!$D$9,N($A168="Female")*101+Existing_Cohort!$B168+Existing_Cohort!AK$4-1,MATCH(AK$5, Mortality_Projection!$D$8:$BJ$8, 0)-1))</f>
        <v>1074.7230029591331</v>
      </c>
      <c r="AL168" s="67">
        <f ca="1">AK168*(1-OFFSET(Mortality_Projection!$D$9,N($A168="Female")*101+Existing_Cohort!$B168+Existing_Cohort!AL$4-1,MATCH(AL$5, Mortality_Projection!$D$8:$BJ$8, 0)-1))</f>
        <v>906.94144149259159</v>
      </c>
      <c r="AM168" s="67">
        <f ca="1">AL168*(1-OFFSET(Mortality_Projection!$D$9,N($A168="Female")*101+Existing_Cohort!$B168+Existing_Cohort!AM$4-1,MATCH(AM$5, Mortality_Projection!$D$8:$BJ$8, 0)-1))</f>
        <v>755.82965671870295</v>
      </c>
      <c r="AN168" s="67">
        <f ca="1">AM168*(1-OFFSET(Mortality_Projection!$D$9,N($A168="Female")*101+Existing_Cohort!$B168+Existing_Cohort!AN$4-1,MATCH(AN$5, Mortality_Projection!$D$8:$BJ$8, 0)-1))</f>
        <v>621.2741004217545</v>
      </c>
      <c r="AO168" s="67">
        <f ca="1">AN168*(1-OFFSET(Mortality_Projection!$D$9,N($A168="Female")*101+Existing_Cohort!$B168+Existing_Cohort!AO$4-1,MATCH(AO$5, Mortality_Projection!$D$8:$BJ$8, 0)-1))</f>
        <v>502.99119093432768</v>
      </c>
      <c r="AP168" s="67">
        <f ca="1">AO168*(1-OFFSET(Mortality_Projection!$D$9,N($A168="Female")*101+Existing_Cohort!$B168+Existing_Cohort!AP$4-1,MATCH(AP$5, Mortality_Projection!$D$8:$BJ$8, 0)-1))</f>
        <v>400.53906781670514</v>
      </c>
      <c r="AQ168" s="67">
        <f ca="1">AP168*(1-OFFSET(Mortality_Projection!$D$9,N($A168="Female")*101+Existing_Cohort!$B168+Existing_Cohort!AQ$4-1,MATCH(AQ$5, Mortality_Projection!$D$8:$BJ$8, 0)-1))</f>
        <v>313.29085358371191</v>
      </c>
      <c r="AR168" s="67">
        <f ca="1">AQ168*(1-OFFSET(Mortality_Projection!$D$9,N($A168="Female")*101+Existing_Cohort!$B168+Existing_Cohort!AR$4-1,MATCH(AR$5, Mortality_Projection!$D$8:$BJ$8, 0)-1))</f>
        <v>313.29085358371191</v>
      </c>
      <c r="AS168" s="67">
        <f ca="1">AR168*(1-OFFSET(Mortality_Projection!$D$9,N($A168="Female")*101+Existing_Cohort!$B168+Existing_Cohort!AS$4-1,MATCH(AS$5, Mortality_Projection!$D$8:$BJ$8, 0)-1))</f>
        <v>313.29085358371191</v>
      </c>
      <c r="AT168" s="67">
        <f ca="1">AS168*(1-OFFSET(Mortality_Projection!$D$9,N($A168="Female")*101+Existing_Cohort!$B168+Existing_Cohort!AT$4-1,MATCH(AT$5, Mortality_Projection!$D$8:$BJ$8, 0)-1))</f>
        <v>313.29085358371191</v>
      </c>
      <c r="AU168" s="67">
        <f ca="1">AT168*(1-OFFSET(Mortality_Projection!$D$9,N($A168="Female")*101+Existing_Cohort!$B168+Existing_Cohort!AU$4-1,MATCH(AU$5, Mortality_Projection!$D$8:$BJ$8, 0)-1))</f>
        <v>313.29085358371191</v>
      </c>
      <c r="AV168" s="67">
        <f ca="1">AU168*(1-OFFSET(Mortality_Projection!$D$9,N($A168="Female")*101+Existing_Cohort!$B168+Existing_Cohort!AV$4-1,MATCH(AV$5, Mortality_Projection!$D$8:$BJ$8, 0)-1))</f>
        <v>313.29085358371191</v>
      </c>
      <c r="AW168" s="67">
        <f ca="1">AV168*(1-OFFSET(Mortality_Projection!$D$9,N($A168="Female")*101+Existing_Cohort!$B168+Existing_Cohort!AW$4-1,MATCH(AW$5, Mortality_Projection!$D$8:$BJ$8, 0)-1))</f>
        <v>313.29085358371191</v>
      </c>
      <c r="AX168" s="67">
        <f ca="1">AW168*(1-OFFSET(Mortality_Projection!$D$9,N($A168="Female")*101+Existing_Cohort!$B168+Existing_Cohort!AX$4-1,MATCH(AX$5, Mortality_Projection!$D$8:$BJ$8, 0)-1))</f>
        <v>313.29085358371191</v>
      </c>
      <c r="AY168" s="67">
        <f ca="1">AX168*(1-OFFSET(Mortality_Projection!$D$9,N($A168="Female")*101+Existing_Cohort!$B168+Existing_Cohort!AY$4-1,MATCH(AY$5, Mortality_Projection!$D$8:$BJ$8, 0)-1))</f>
        <v>313.29085358371191</v>
      </c>
      <c r="AZ168" s="67">
        <f ca="1">AY168*(1-OFFSET(Mortality_Projection!$D$9,N($A168="Female")*101+Existing_Cohort!$B168+Existing_Cohort!AZ$4-1,MATCH(AZ$5, Mortality_Projection!$D$8:$BJ$8, 0)-1))</f>
        <v>313.29085358371191</v>
      </c>
      <c r="BA168" s="179">
        <f ca="1">AZ168*(1-OFFSET(Mortality_Projection!$D$9,N($A168="Female")*101+Existing_Cohort!$B168+Existing_Cohort!BA$4-1,MATCH(BA$5, Mortality_Projection!$D$8:$BJ$8, 0)-1))</f>
        <v>313.29085358371191</v>
      </c>
      <c r="BC168" s="67">
        <f t="shared" ca="1" si="27"/>
        <v>30.436885971917945</v>
      </c>
    </row>
    <row r="169" spans="1:55" x14ac:dyDescent="0.35">
      <c r="A169" s="159" t="s">
        <v>32</v>
      </c>
      <c r="B169">
        <f t="shared" si="26"/>
        <v>62</v>
      </c>
      <c r="C169" s="67">
        <f ca="1">OFFSET(HIST_CHN_Population_Females!$L$17,MATCH(Input!$D$4,HIST_CHN_Population_Females!$K$18:$K$89,0), $B68)</f>
        <v>6971.2165000000005</v>
      </c>
      <c r="D169" s="67">
        <f ca="1">C169*(1-OFFSET(Mortality_Projection!$D$9,N($A169="Female")*101+Existing_Cohort!$B169+Existing_Cohort!D$4-1,MATCH(D$5, Mortality_Projection!$D$8:$BJ$8, 0)-1))</f>
        <v>6933.1158983158284</v>
      </c>
      <c r="E169" s="67">
        <f ca="1">D169*(1-OFFSET(Mortality_Projection!$D$9,N($A169="Female")*101+Existing_Cohort!$B169+Existing_Cohort!E$4-1,MATCH(E$5, Mortality_Projection!$D$8:$BJ$8, 0)-1))</f>
        <v>6890.8154761349515</v>
      </c>
      <c r="F169" s="67">
        <f ca="1">E169*(1-OFFSET(Mortality_Projection!$D$9,N($A169="Female")*101+Existing_Cohort!$B169+Existing_Cohort!F$4-1,MATCH(F$5, Mortality_Projection!$D$8:$BJ$8, 0)-1))</f>
        <v>6843.705682730827</v>
      </c>
      <c r="G169" s="67">
        <f ca="1">F169*(1-OFFSET(Mortality_Projection!$D$9,N($A169="Female")*101+Existing_Cohort!$B169+Existing_Cohort!G$4-1,MATCH(G$5, Mortality_Projection!$D$8:$BJ$8, 0)-1))</f>
        <v>6791.1373664399944</v>
      </c>
      <c r="H169" s="67">
        <f ca="1">G169*(1-OFFSET(Mortality_Projection!$D$9,N($A169="Female")*101+Existing_Cohort!$B169+Existing_Cohort!H$4-1,MATCH(H$5, Mortality_Projection!$D$8:$BJ$8, 0)-1))</f>
        <v>6732.3940647298168</v>
      </c>
      <c r="I169" s="67">
        <f ca="1">H169*(1-OFFSET(Mortality_Projection!$D$9,N($A169="Female")*101+Existing_Cohort!$B169+Existing_Cohort!I$4-1,MATCH(I$5, Mortality_Projection!$D$8:$BJ$8, 0)-1))</f>
        <v>6666.6946871956752</v>
      </c>
      <c r="J169" s="67">
        <f ca="1">I169*(1-OFFSET(Mortality_Projection!$D$9,N($A169="Female")*101+Existing_Cohort!$B169+Existing_Cohort!J$4-1,MATCH(J$5, Mortality_Projection!$D$8:$BJ$8, 0)-1))</f>
        <v>6593.1930754665027</v>
      </c>
      <c r="K169" s="67">
        <f ca="1">J169*(1-OFFSET(Mortality_Projection!$D$9,N($A169="Female")*101+Existing_Cohort!$B169+Existing_Cohort!K$4-1,MATCH(K$5, Mortality_Projection!$D$8:$BJ$8, 0)-1))</f>
        <v>6511.0057668999953</v>
      </c>
      <c r="L169" s="67">
        <f ca="1">K169*(1-OFFSET(Mortality_Projection!$D$9,N($A169="Female")*101+Existing_Cohort!$B169+Existing_Cohort!L$4-1,MATCH(L$5, Mortality_Projection!$D$8:$BJ$8, 0)-1))</f>
        <v>6419.2236250748447</v>
      </c>
      <c r="M169" s="67">
        <f ca="1">L169*(1-OFFSET(Mortality_Projection!$D$9,N($A169="Female")*101+Existing_Cohort!$B169+Existing_Cohort!M$4-1,MATCH(M$5, Mortality_Projection!$D$8:$BJ$8, 0)-1))</f>
        <v>6316.9445601563739</v>
      </c>
      <c r="N169" s="67">
        <f ca="1">M169*(1-OFFSET(Mortality_Projection!$D$9,N($A169="Female")*101+Existing_Cohort!$B169+Existing_Cohort!N$4-1,MATCH(N$5, Mortality_Projection!$D$8:$BJ$8, 0)-1))</f>
        <v>6203.2966757893428</v>
      </c>
      <c r="O169" s="67">
        <f ca="1">N169*(1-OFFSET(Mortality_Projection!$D$9,N($A169="Female")*101+Existing_Cohort!$B169+Existing_Cohort!O$4-1,MATCH(O$5, Mortality_Projection!$D$8:$BJ$8, 0)-1))</f>
        <v>6077.475288026435</v>
      </c>
      <c r="P169" s="67">
        <f ca="1">O169*(1-OFFSET(Mortality_Projection!$D$9,N($A169="Female")*101+Existing_Cohort!$B169+Existing_Cohort!P$4-1,MATCH(P$5, Mortality_Projection!$D$8:$BJ$8, 0)-1))</f>
        <v>5938.7599553002001</v>
      </c>
      <c r="Q169" s="67">
        <f ca="1">P169*(1-OFFSET(Mortality_Projection!$D$9,N($A169="Female")*101+Existing_Cohort!$B169+Existing_Cohort!Q$4-1,MATCH(Q$5, Mortality_Projection!$D$8:$BJ$8, 0)-1))</f>
        <v>5786.5408304788989</v>
      </c>
      <c r="R169" s="67">
        <f ca="1">Q169*(1-OFFSET(Mortality_Projection!$D$9,N($A169="Female")*101+Existing_Cohort!$B169+Existing_Cohort!R$4-1,MATCH(R$5, Mortality_Projection!$D$8:$BJ$8, 0)-1))</f>
        <v>5620.3333555186473</v>
      </c>
      <c r="S169" s="67">
        <f ca="1">R169*(1-OFFSET(Mortality_Projection!$D$9,N($A169="Female")*101+Existing_Cohort!$B169+Existing_Cohort!S$4-1,MATCH(S$5, Mortality_Projection!$D$8:$BJ$8, 0)-1))</f>
        <v>5439.793928200289</v>
      </c>
      <c r="T169" s="67">
        <f ca="1">S169*(1-OFFSET(Mortality_Projection!$D$9,N($A169="Female")*101+Existing_Cohort!$B169+Existing_Cohort!T$4-1,MATCH(T$5, Mortality_Projection!$D$8:$BJ$8, 0)-1))</f>
        <v>5244.7419996810358</v>
      </c>
      <c r="U169" s="67">
        <f ca="1">T169*(1-OFFSET(Mortality_Projection!$D$9,N($A169="Female")*101+Existing_Cohort!$B169+Existing_Cohort!U$4-1,MATCH(U$5, Mortality_Projection!$D$8:$BJ$8, 0)-1))</f>
        <v>5035.1795381753091</v>
      </c>
      <c r="V169" s="67">
        <f ca="1">U169*(1-OFFSET(Mortality_Projection!$D$9,N($A169="Female")*101+Existing_Cohort!$B169+Existing_Cohort!V$4-1,MATCH(V$5, Mortality_Projection!$D$8:$BJ$8, 0)-1))</f>
        <v>4811.3260221832625</v>
      </c>
      <c r="W169" s="67">
        <f ca="1">V169*(1-OFFSET(Mortality_Projection!$D$9,N($A169="Female")*101+Existing_Cohort!$B169+Existing_Cohort!W$4-1,MATCH(W$5, Mortality_Projection!$D$8:$BJ$8, 0)-1))</f>
        <v>4573.6608629018438</v>
      </c>
      <c r="X169" s="67">
        <f ca="1">W169*(1-OFFSET(Mortality_Projection!$D$9,N($A169="Female")*101+Existing_Cohort!$B169+Existing_Cohort!X$4-1,MATCH(X$5, Mortality_Projection!$D$8:$BJ$8, 0)-1))</f>
        <v>4322.9766403054618</v>
      </c>
      <c r="Y169" s="67">
        <f ca="1">X169*(1-OFFSET(Mortality_Projection!$D$9,N($A169="Female")*101+Existing_Cohort!$B169+Existing_Cohort!Y$4-1,MATCH(Y$5, Mortality_Projection!$D$8:$BJ$8, 0)-1))</f>
        <v>4060.4687341838353</v>
      </c>
      <c r="Z169" s="67">
        <f ca="1">Y169*(1-OFFSET(Mortality_Projection!$D$9,N($A169="Female")*101+Existing_Cohort!$B169+Existing_Cohort!Z$4-1,MATCH(Z$5, Mortality_Projection!$D$8:$BJ$8, 0)-1))</f>
        <v>3787.8232542366327</v>
      </c>
      <c r="AA169" s="67">
        <f ca="1">Z169*(1-OFFSET(Mortality_Projection!$D$9,N($A169="Female")*101+Existing_Cohort!$B169+Existing_Cohort!AA$4-1,MATCH(AA$5, Mortality_Projection!$D$8:$BJ$8, 0)-1))</f>
        <v>3507.3028791790944</v>
      </c>
      <c r="AB169" s="67">
        <f ca="1">AA169*(1-OFFSET(Mortality_Projection!$D$9,N($A169="Female")*101+Existing_Cohort!$B169+Existing_Cohort!AB$4-1,MATCH(AB$5, Mortality_Projection!$D$8:$BJ$8, 0)-1))</f>
        <v>3221.7834687434643</v>
      </c>
      <c r="AC169" s="67">
        <f ca="1">AB169*(1-OFFSET(Mortality_Projection!$D$9,N($A169="Female")*101+Existing_Cohort!$B169+Existing_Cohort!AC$4-1,MATCH(AC$5, Mortality_Projection!$D$8:$BJ$8, 0)-1))</f>
        <v>2934.6976552108817</v>
      </c>
      <c r="AD169" s="67">
        <f ca="1">AC169*(1-OFFSET(Mortality_Projection!$D$9,N($A169="Female")*101+Existing_Cohort!$B169+Existing_Cohort!AD$4-1,MATCH(AD$5, Mortality_Projection!$D$8:$BJ$8, 0)-1))</f>
        <v>2649.8573002603925</v>
      </c>
      <c r="AE169" s="67">
        <f ca="1">AD169*(1-OFFSET(Mortality_Projection!$D$9,N($A169="Female")*101+Existing_Cohort!$B169+Existing_Cohort!AE$4-1,MATCH(AE$5, Mortality_Projection!$D$8:$BJ$8, 0)-1))</f>
        <v>2371.1689459665649</v>
      </c>
      <c r="AF169" s="67">
        <f ca="1">AE169*(1-OFFSET(Mortality_Projection!$D$9,N($A169="Female")*101+Existing_Cohort!$B169+Existing_Cohort!AF$4-1,MATCH(AF$5, Mortality_Projection!$D$8:$BJ$8, 0)-1))</f>
        <v>2102.3173999355627</v>
      </c>
      <c r="AG169" s="67">
        <f ca="1">AF169*(1-OFFSET(Mortality_Projection!$D$9,N($A169="Female")*101+Existing_Cohort!$B169+Existing_Cohort!AG$4-1,MATCH(AG$5, Mortality_Projection!$D$8:$BJ$8, 0)-1))</f>
        <v>1846.4817755321321</v>
      </c>
      <c r="AH169" s="67">
        <f ca="1">AG169*(1-OFFSET(Mortality_Projection!$D$9,N($A169="Female")*101+Existing_Cohort!$B169+Existing_Cohort!AH$4-1,MATCH(AH$5, Mortality_Projection!$D$8:$BJ$8, 0)-1))</f>
        <v>1606.1446976890365</v>
      </c>
      <c r="AI169" s="67">
        <f ca="1">AH169*(1-OFFSET(Mortality_Projection!$D$9,N($A169="Female")*101+Existing_Cohort!$B169+Existing_Cohort!AI$4-1,MATCH(AI$5, Mortality_Projection!$D$8:$BJ$8, 0)-1))</f>
        <v>1383.0378400313098</v>
      </c>
      <c r="AJ169" s="67">
        <f ca="1">AI169*(1-OFFSET(Mortality_Projection!$D$9,N($A169="Female")*101+Existing_Cohort!$B169+Existing_Cohort!AJ$4-1,MATCH(AJ$5, Mortality_Projection!$D$8:$BJ$8, 0)-1))</f>
        <v>1178.2029519750145</v>
      </c>
      <c r="AK169" s="67">
        <f ca="1">AJ169*(1-OFFSET(Mortality_Projection!$D$9,N($A169="Female")*101+Existing_Cohort!$B169+Existing_Cohort!AK$4-1,MATCH(AK$5, Mortality_Projection!$D$8:$BJ$8, 0)-1))</f>
        <v>992.12662692675576</v>
      </c>
      <c r="AL169" s="67">
        <f ca="1">AK169*(1-OFFSET(Mortality_Projection!$D$9,N($A169="Female")*101+Existing_Cohort!$B169+Existing_Cohort!AL$4-1,MATCH(AL$5, Mortality_Projection!$D$8:$BJ$8, 0)-1))</f>
        <v>824.8984250581799</v>
      </c>
      <c r="AM169" s="67">
        <f ca="1">AL169*(1-OFFSET(Mortality_Projection!$D$9,N($A169="Female")*101+Existing_Cohort!$B169+Existing_Cohort!AM$4-1,MATCH(AM$5, Mortality_Projection!$D$8:$BJ$8, 0)-1))</f>
        <v>676.33855583894092</v>
      </c>
      <c r="AN169" s="67">
        <f ca="1">AM169*(1-OFFSET(Mortality_Projection!$D$9,N($A169="Female")*101+Existing_Cohort!$B169+Existing_Cohort!AN$4-1,MATCH(AN$5, Mortality_Projection!$D$8:$BJ$8, 0)-1))</f>
        <v>546.07401241260732</v>
      </c>
      <c r="AO169" s="67">
        <f ca="1">AN169*(1-OFFSET(Mortality_Projection!$D$9,N($A169="Female")*101+Existing_Cohort!$B169+Existing_Cohort!AO$4-1,MATCH(AO$5, Mortality_Projection!$D$8:$BJ$8, 0)-1))</f>
        <v>433.55253679248978</v>
      </c>
      <c r="AP169" s="67">
        <f ca="1">AO169*(1-OFFSET(Mortality_Projection!$D$9,N($A169="Female")*101+Existing_Cohort!$B169+Existing_Cohort!AP$4-1,MATCH(AP$5, Mortality_Projection!$D$8:$BJ$8, 0)-1))</f>
        <v>338.01440996023416</v>
      </c>
      <c r="AQ169" s="67">
        <f ca="1">AP169*(1-OFFSET(Mortality_Projection!$D$9,N($A169="Female")*101+Existing_Cohort!$B169+Existing_Cohort!AQ$4-1,MATCH(AQ$5, Mortality_Projection!$D$8:$BJ$8, 0)-1))</f>
        <v>338.01440996023416</v>
      </c>
      <c r="AR169" s="67">
        <f ca="1">AQ169*(1-OFFSET(Mortality_Projection!$D$9,N($A169="Female")*101+Existing_Cohort!$B169+Existing_Cohort!AR$4-1,MATCH(AR$5, Mortality_Projection!$D$8:$BJ$8, 0)-1))</f>
        <v>338.01440996023416</v>
      </c>
      <c r="AS169" s="67">
        <f ca="1">AR169*(1-OFFSET(Mortality_Projection!$D$9,N($A169="Female")*101+Existing_Cohort!$B169+Existing_Cohort!AS$4-1,MATCH(AS$5, Mortality_Projection!$D$8:$BJ$8, 0)-1))</f>
        <v>338.01440996023416</v>
      </c>
      <c r="AT169" s="67">
        <f ca="1">AS169*(1-OFFSET(Mortality_Projection!$D$9,N($A169="Female")*101+Existing_Cohort!$B169+Existing_Cohort!AT$4-1,MATCH(AT$5, Mortality_Projection!$D$8:$BJ$8, 0)-1))</f>
        <v>338.01440996023416</v>
      </c>
      <c r="AU169" s="67">
        <f ca="1">AT169*(1-OFFSET(Mortality_Projection!$D$9,N($A169="Female")*101+Existing_Cohort!$B169+Existing_Cohort!AU$4-1,MATCH(AU$5, Mortality_Projection!$D$8:$BJ$8, 0)-1))</f>
        <v>338.01440996023416</v>
      </c>
      <c r="AV169" s="67">
        <f ca="1">AU169*(1-OFFSET(Mortality_Projection!$D$9,N($A169="Female")*101+Existing_Cohort!$B169+Existing_Cohort!AV$4-1,MATCH(AV$5, Mortality_Projection!$D$8:$BJ$8, 0)-1))</f>
        <v>338.01440996023416</v>
      </c>
      <c r="AW169" s="67">
        <f ca="1">AV169*(1-OFFSET(Mortality_Projection!$D$9,N($A169="Female")*101+Existing_Cohort!$B169+Existing_Cohort!AW$4-1,MATCH(AW$5, Mortality_Projection!$D$8:$BJ$8, 0)-1))</f>
        <v>338.01440996023416</v>
      </c>
      <c r="AX169" s="67">
        <f ca="1">AW169*(1-OFFSET(Mortality_Projection!$D$9,N($A169="Female")*101+Existing_Cohort!$B169+Existing_Cohort!AX$4-1,MATCH(AX$5, Mortality_Projection!$D$8:$BJ$8, 0)-1))</f>
        <v>338.01440996023416</v>
      </c>
      <c r="AY169" s="67">
        <f ca="1">AX169*(1-OFFSET(Mortality_Projection!$D$9,N($A169="Female")*101+Existing_Cohort!$B169+Existing_Cohort!AY$4-1,MATCH(AY$5, Mortality_Projection!$D$8:$BJ$8, 0)-1))</f>
        <v>338.01440996023416</v>
      </c>
      <c r="AZ169" s="67">
        <f ca="1">AY169*(1-OFFSET(Mortality_Projection!$D$9,N($A169="Female")*101+Existing_Cohort!$B169+Existing_Cohort!AZ$4-1,MATCH(AZ$5, Mortality_Projection!$D$8:$BJ$8, 0)-1))</f>
        <v>338.01440996023416</v>
      </c>
      <c r="BA169" s="179">
        <f ca="1">AZ169*(1-OFFSET(Mortality_Projection!$D$9,N($A169="Female")*101+Existing_Cohort!$B169+Existing_Cohort!BA$4-1,MATCH(BA$5, Mortality_Projection!$D$8:$BJ$8, 0)-1))</f>
        <v>338.01440996023416</v>
      </c>
      <c r="BC169" s="67">
        <f t="shared" ca="1" si="27"/>
        <v>38.100601684172034</v>
      </c>
    </row>
    <row r="170" spans="1:55" x14ac:dyDescent="0.35">
      <c r="A170" s="159" t="s">
        <v>32</v>
      </c>
      <c r="B170">
        <f t="shared" si="26"/>
        <v>63</v>
      </c>
      <c r="C170" s="67">
        <f ca="1">OFFSET(HIST_CHN_Population_Females!$L$17,MATCH(Input!$D$4,HIST_CHN_Population_Females!$K$18:$K$89,0), $B69)</f>
        <v>8194.5400000000009</v>
      </c>
      <c r="D170" s="67">
        <f ca="1">C170*(1-OFFSET(Mortality_Projection!$D$9,N($A170="Female")*101+Existing_Cohort!$B170+Existing_Cohort!D$4-1,MATCH(D$5, Mortality_Projection!$D$8:$BJ$8, 0)-1))</f>
        <v>8143.9617093792403</v>
      </c>
      <c r="E170" s="67">
        <f ca="1">D170*(1-OFFSET(Mortality_Projection!$D$9,N($A170="Female")*101+Existing_Cohort!$B170+Existing_Cohort!E$4-1,MATCH(E$5, Mortality_Projection!$D$8:$BJ$8, 0)-1))</f>
        <v>8087.6369132211821</v>
      </c>
      <c r="F170" s="67">
        <f ca="1">E170*(1-OFFSET(Mortality_Projection!$D$9,N($A170="Female")*101+Existing_Cohort!$B170+Existing_Cohort!F$4-1,MATCH(F$5, Mortality_Projection!$D$8:$BJ$8, 0)-1))</f>
        <v>8024.7909025002555</v>
      </c>
      <c r="G170" s="67">
        <f ca="1">F170*(1-OFFSET(Mortality_Projection!$D$9,N($A170="Female")*101+Existing_Cohort!$B170+Existing_Cohort!G$4-1,MATCH(G$5, Mortality_Projection!$D$8:$BJ$8, 0)-1))</f>
        <v>7954.5689519034831</v>
      </c>
      <c r="H170" s="67">
        <f ca="1">G170*(1-OFFSET(Mortality_Projection!$D$9,N($A170="Female")*101+Existing_Cohort!$B170+Existing_Cohort!H$4-1,MATCH(H$5, Mortality_Projection!$D$8:$BJ$8, 0)-1))</f>
        <v>7876.0396560076033</v>
      </c>
      <c r="I170" s="67">
        <f ca="1">H170*(1-OFFSET(Mortality_Projection!$D$9,N($A170="Female")*101+Existing_Cohort!$B170+Existing_Cohort!I$4-1,MATCH(I$5, Mortality_Projection!$D$8:$BJ$8, 0)-1))</f>
        <v>7788.1945610758485</v>
      </c>
      <c r="J170" s="67">
        <f ca="1">I170*(1-OFFSET(Mortality_Projection!$D$9,N($A170="Female")*101+Existing_Cohort!$B170+Existing_Cohort!J$4-1,MATCH(J$5, Mortality_Projection!$D$8:$BJ$8, 0)-1))</f>
        <v>7689.9815370371944</v>
      </c>
      <c r="K170" s="67">
        <f ca="1">J170*(1-OFFSET(Mortality_Projection!$D$9,N($A170="Female")*101+Existing_Cohort!$B170+Existing_Cohort!K$4-1,MATCH(K$5, Mortality_Projection!$D$8:$BJ$8, 0)-1))</f>
        <v>7580.3188882511104</v>
      </c>
      <c r="L170" s="67">
        <f ca="1">K170*(1-OFFSET(Mortality_Projection!$D$9,N($A170="Female")*101+Existing_Cohort!$B170+Existing_Cohort!L$4-1,MATCH(L$5, Mortality_Projection!$D$8:$BJ$8, 0)-1))</f>
        <v>7458.1346893525915</v>
      </c>
      <c r="M170" s="67">
        <f ca="1">L170*(1-OFFSET(Mortality_Projection!$D$9,N($A170="Female")*101+Existing_Cohort!$B170+Existing_Cohort!M$4-1,MATCH(M$5, Mortality_Projection!$D$8:$BJ$8, 0)-1))</f>
        <v>7322.3946913061318</v>
      </c>
      <c r="N170" s="67">
        <f ca="1">M170*(1-OFFSET(Mortality_Projection!$D$9,N($A170="Female")*101+Existing_Cohort!$B170+Existing_Cohort!N$4-1,MATCH(N$5, Mortality_Projection!$D$8:$BJ$8, 0)-1))</f>
        <v>7172.146801967061</v>
      </c>
      <c r="O170" s="67">
        <f ca="1">N170*(1-OFFSET(Mortality_Projection!$D$9,N($A170="Female")*101+Existing_Cohort!$B170+Existing_Cohort!O$4-1,MATCH(O$5, Mortality_Projection!$D$8:$BJ$8, 0)-1))</f>
        <v>7006.5416807343081</v>
      </c>
      <c r="P170" s="67">
        <f ca="1">O170*(1-OFFSET(Mortality_Projection!$D$9,N($A170="Female")*101+Existing_Cohort!$B170+Existing_Cohort!P$4-1,MATCH(P$5, Mortality_Projection!$D$8:$BJ$8, 0)-1))</f>
        <v>6824.8644566755602</v>
      </c>
      <c r="Q170" s="67">
        <f ca="1">P170*(1-OFFSET(Mortality_Projection!$D$9,N($A170="Female")*101+Existing_Cohort!$B170+Existing_Cohort!Q$4-1,MATCH(Q$5, Mortality_Projection!$D$8:$BJ$8, 0)-1))</f>
        <v>6626.5525058546918</v>
      </c>
      <c r="R170" s="67">
        <f ca="1">Q170*(1-OFFSET(Mortality_Projection!$D$9,N($A170="Female")*101+Existing_Cohort!$B170+Existing_Cohort!R$4-1,MATCH(R$5, Mortality_Projection!$D$8:$BJ$8, 0)-1))</f>
        <v>6411.2143671055328</v>
      </c>
      <c r="S170" s="67">
        <f ca="1">R170*(1-OFFSET(Mortality_Projection!$D$9,N($A170="Female")*101+Existing_Cohort!$B170+Existing_Cohort!S$4-1,MATCH(S$5, Mortality_Projection!$D$8:$BJ$8, 0)-1))</f>
        <v>6178.656291330929</v>
      </c>
      <c r="T170" s="67">
        <f ca="1">S170*(1-OFFSET(Mortality_Projection!$D$9,N($A170="Female")*101+Existing_Cohort!$B170+Existing_Cohort!T$4-1,MATCH(T$5, Mortality_Projection!$D$8:$BJ$8, 0)-1))</f>
        <v>5928.9055850996874</v>
      </c>
      <c r="U170" s="67">
        <f ca="1">T170*(1-OFFSET(Mortality_Projection!$D$9,N($A170="Female")*101+Existing_Cohort!$B170+Existing_Cohort!U$4-1,MATCH(U$5, Mortality_Projection!$D$8:$BJ$8, 0)-1))</f>
        <v>5662.2523725929623</v>
      </c>
      <c r="V170" s="67">
        <f ca="1">U170*(1-OFFSET(Mortality_Projection!$D$9,N($A170="Female")*101+Existing_Cohort!$B170+Existing_Cohort!V$4-1,MATCH(V$5, Mortality_Projection!$D$8:$BJ$8, 0)-1))</f>
        <v>5379.3000369992396</v>
      </c>
      <c r="W170" s="67">
        <f ca="1">V170*(1-OFFSET(Mortality_Projection!$D$9,N($A170="Female")*101+Existing_Cohort!$B170+Existing_Cohort!W$4-1,MATCH(W$5, Mortality_Projection!$D$8:$BJ$8, 0)-1))</f>
        <v>5081.0282765055435</v>
      </c>
      <c r="X170" s="67">
        <f ca="1">W170*(1-OFFSET(Mortality_Projection!$D$9,N($A170="Female")*101+Existing_Cohort!$B170+Existing_Cohort!X$4-1,MATCH(X$5, Mortality_Projection!$D$8:$BJ$8, 0)-1))</f>
        <v>4768.8990491921904</v>
      </c>
      <c r="Y170" s="67">
        <f ca="1">X170*(1-OFFSET(Mortality_Projection!$D$9,N($A170="Female")*101+Existing_Cohort!$B170+Existing_Cohort!Y$4-1,MATCH(Y$5, Mortality_Projection!$D$8:$BJ$8, 0)-1))</f>
        <v>4444.9597883681108</v>
      </c>
      <c r="Z170" s="67">
        <f ca="1">Y170*(1-OFFSET(Mortality_Projection!$D$9,N($A170="Female")*101+Existing_Cohort!$B170+Existing_Cohort!Z$4-1,MATCH(Z$5, Mortality_Projection!$D$8:$BJ$8, 0)-1))</f>
        <v>4111.9431996735557</v>
      </c>
      <c r="AA170" s="67">
        <f ca="1">Z170*(1-OFFSET(Mortality_Projection!$D$9,N($A170="Female")*101+Existing_Cohort!$B170+Existing_Cohort!AA$4-1,MATCH(AA$5, Mortality_Projection!$D$8:$BJ$8, 0)-1))</f>
        <v>3773.3074537783655</v>
      </c>
      <c r="AB170" s="67">
        <f ca="1">AA170*(1-OFFSET(Mortality_Projection!$D$9,N($A170="Female")*101+Existing_Cohort!$B170+Existing_Cohort!AB$4-1,MATCH(AB$5, Mortality_Projection!$D$8:$BJ$8, 0)-1))</f>
        <v>3433.1649507577381</v>
      </c>
      <c r="AC170" s="67">
        <f ca="1">AB170*(1-OFFSET(Mortality_Projection!$D$9,N($A170="Female")*101+Existing_Cohort!$B170+Existing_Cohort!AC$4-1,MATCH(AC$5, Mortality_Projection!$D$8:$BJ$8, 0)-1))</f>
        <v>3096.0669710379448</v>
      </c>
      <c r="AD170" s="67">
        <f ca="1">AC170*(1-OFFSET(Mortality_Projection!$D$9,N($A170="Female")*101+Existing_Cohort!$B170+Existing_Cohort!AD$4-1,MATCH(AD$5, Mortality_Projection!$D$8:$BJ$8, 0)-1))</f>
        <v>2766.6621078045782</v>
      </c>
      <c r="AE170" s="67">
        <f ca="1">AD170*(1-OFFSET(Mortality_Projection!$D$9,N($A170="Female")*101+Existing_Cohort!$B170+Existing_Cohort!AE$4-1,MATCH(AE$5, Mortality_Projection!$D$8:$BJ$8, 0)-1))</f>
        <v>2449.3186949554788</v>
      </c>
      <c r="AF170" s="67">
        <f ca="1">AE170*(1-OFFSET(Mortality_Projection!$D$9,N($A170="Female")*101+Existing_Cohort!$B170+Existing_Cohort!AF$4-1,MATCH(AF$5, Mortality_Projection!$D$8:$BJ$8, 0)-1))</f>
        <v>2147.7881187727589</v>
      </c>
      <c r="AG170" s="67">
        <f ca="1">AF170*(1-OFFSET(Mortality_Projection!$D$9,N($A170="Female")*101+Existing_Cohort!$B170+Existing_Cohort!AG$4-1,MATCH(AG$5, Mortality_Projection!$D$8:$BJ$8, 0)-1))</f>
        <v>1864.9808856694244</v>
      </c>
      <c r="AH170" s="67">
        <f ca="1">AG170*(1-OFFSET(Mortality_Projection!$D$9,N($A170="Female")*101+Existing_Cohort!$B170+Existing_Cohort!AH$4-1,MATCH(AH$5, Mortality_Projection!$D$8:$BJ$8, 0)-1))</f>
        <v>1602.9056635706143</v>
      </c>
      <c r="AI170" s="67">
        <f ca="1">AH170*(1-OFFSET(Mortality_Projection!$D$9,N($A170="Female")*101+Existing_Cohort!$B170+Existing_Cohort!AI$4-1,MATCH(AI$5, Mortality_Projection!$D$8:$BJ$8, 0)-1))</f>
        <v>1362.7453975185867</v>
      </c>
      <c r="AJ170" s="67">
        <f ca="1">AI170*(1-OFFSET(Mortality_Projection!$D$9,N($A170="Female")*101+Existing_Cohort!$B170+Existing_Cohort!AJ$4-1,MATCH(AJ$5, Mortality_Projection!$D$8:$BJ$8, 0)-1))</f>
        <v>1145.0200140898264</v>
      </c>
      <c r="AK170" s="67">
        <f ca="1">AJ170*(1-OFFSET(Mortality_Projection!$D$9,N($A170="Female")*101+Existing_Cohort!$B170+Existing_Cohort!AK$4-1,MATCH(AK$5, Mortality_Projection!$D$8:$BJ$8, 0)-1))</f>
        <v>949.77550958118843</v>
      </c>
      <c r="AL170" s="67">
        <f ca="1">AK170*(1-OFFSET(Mortality_Projection!$D$9,N($A170="Female")*101+Existing_Cohort!$B170+Existing_Cohort!AL$4-1,MATCH(AL$5, Mortality_Projection!$D$8:$BJ$8, 0)-1))</f>
        <v>776.73597941861738</v>
      </c>
      <c r="AM170" s="67">
        <f ca="1">AL170*(1-OFFSET(Mortality_Projection!$D$9,N($A170="Female")*101+Existing_Cohort!$B170+Existing_Cohort!AM$4-1,MATCH(AM$5, Mortality_Projection!$D$8:$BJ$8, 0)-1))</f>
        <v>625.39420386234974</v>
      </c>
      <c r="AN170" s="67">
        <f ca="1">AM170*(1-OFFSET(Mortality_Projection!$D$9,N($A170="Female")*101+Existing_Cohort!$B170+Existing_Cohort!AN$4-1,MATCH(AN$5, Mortality_Projection!$D$8:$BJ$8, 0)-1))</f>
        <v>495.02918009604116</v>
      </c>
      <c r="AO170" s="67">
        <f ca="1">AN170*(1-OFFSET(Mortality_Projection!$D$9,N($A170="Female")*101+Existing_Cohort!$B170+Existing_Cohort!AO$4-1,MATCH(AO$5, Mortality_Projection!$D$8:$BJ$8, 0)-1))</f>
        <v>384.67491666001354</v>
      </c>
      <c r="AP170" s="67">
        <f ca="1">AO170*(1-OFFSET(Mortality_Projection!$D$9,N($A170="Female")*101+Existing_Cohort!$B170+Existing_Cohort!AP$4-1,MATCH(AP$5, Mortality_Projection!$D$8:$BJ$8, 0)-1))</f>
        <v>384.67491666001354</v>
      </c>
      <c r="AQ170" s="67">
        <f ca="1">AP170*(1-OFFSET(Mortality_Projection!$D$9,N($A170="Female")*101+Existing_Cohort!$B170+Existing_Cohort!AQ$4-1,MATCH(AQ$5, Mortality_Projection!$D$8:$BJ$8, 0)-1))</f>
        <v>384.67491666001354</v>
      </c>
      <c r="AR170" s="67">
        <f ca="1">AQ170*(1-OFFSET(Mortality_Projection!$D$9,N($A170="Female")*101+Existing_Cohort!$B170+Existing_Cohort!AR$4-1,MATCH(AR$5, Mortality_Projection!$D$8:$BJ$8, 0)-1))</f>
        <v>384.67491666001354</v>
      </c>
      <c r="AS170" s="67">
        <f ca="1">AR170*(1-OFFSET(Mortality_Projection!$D$9,N($A170="Female")*101+Existing_Cohort!$B170+Existing_Cohort!AS$4-1,MATCH(AS$5, Mortality_Projection!$D$8:$BJ$8, 0)-1))</f>
        <v>384.67491666001354</v>
      </c>
      <c r="AT170" s="67">
        <f ca="1">AS170*(1-OFFSET(Mortality_Projection!$D$9,N($A170="Female")*101+Existing_Cohort!$B170+Existing_Cohort!AT$4-1,MATCH(AT$5, Mortality_Projection!$D$8:$BJ$8, 0)-1))</f>
        <v>384.67491666001354</v>
      </c>
      <c r="AU170" s="67">
        <f ca="1">AT170*(1-OFFSET(Mortality_Projection!$D$9,N($A170="Female")*101+Existing_Cohort!$B170+Existing_Cohort!AU$4-1,MATCH(AU$5, Mortality_Projection!$D$8:$BJ$8, 0)-1))</f>
        <v>384.67491666001354</v>
      </c>
      <c r="AV170" s="67">
        <f ca="1">AU170*(1-OFFSET(Mortality_Projection!$D$9,N($A170="Female")*101+Existing_Cohort!$B170+Existing_Cohort!AV$4-1,MATCH(AV$5, Mortality_Projection!$D$8:$BJ$8, 0)-1))</f>
        <v>384.67491666001354</v>
      </c>
      <c r="AW170" s="67">
        <f ca="1">AV170*(1-OFFSET(Mortality_Projection!$D$9,N($A170="Female")*101+Existing_Cohort!$B170+Existing_Cohort!AW$4-1,MATCH(AW$5, Mortality_Projection!$D$8:$BJ$8, 0)-1))</f>
        <v>384.67491666001354</v>
      </c>
      <c r="AX170" s="67">
        <f ca="1">AW170*(1-OFFSET(Mortality_Projection!$D$9,N($A170="Female")*101+Existing_Cohort!$B170+Existing_Cohort!AX$4-1,MATCH(AX$5, Mortality_Projection!$D$8:$BJ$8, 0)-1))</f>
        <v>384.67491666001354</v>
      </c>
      <c r="AY170" s="67">
        <f ca="1">AX170*(1-OFFSET(Mortality_Projection!$D$9,N($A170="Female")*101+Existing_Cohort!$B170+Existing_Cohort!AY$4-1,MATCH(AY$5, Mortality_Projection!$D$8:$BJ$8, 0)-1))</f>
        <v>384.67491666001354</v>
      </c>
      <c r="AZ170" s="67">
        <f ca="1">AY170*(1-OFFSET(Mortality_Projection!$D$9,N($A170="Female")*101+Existing_Cohort!$B170+Existing_Cohort!AZ$4-1,MATCH(AZ$5, Mortality_Projection!$D$8:$BJ$8, 0)-1))</f>
        <v>384.67491666001354</v>
      </c>
      <c r="BA170" s="179">
        <f ca="1">AZ170*(1-OFFSET(Mortality_Projection!$D$9,N($A170="Female")*101+Existing_Cohort!$B170+Existing_Cohort!BA$4-1,MATCH(BA$5, Mortality_Projection!$D$8:$BJ$8, 0)-1))</f>
        <v>384.67491666001354</v>
      </c>
      <c r="BC170" s="67">
        <f t="shared" ca="1" si="27"/>
        <v>50.578290620760527</v>
      </c>
    </row>
    <row r="171" spans="1:55" x14ac:dyDescent="0.35">
      <c r="A171" s="159" t="s">
        <v>32</v>
      </c>
      <c r="B171">
        <f t="shared" si="26"/>
        <v>64</v>
      </c>
      <c r="C171" s="67">
        <f ca="1">OFFSET(HIST_CHN_Population_Females!$L$17,MATCH(Input!$D$4,HIST_CHN_Population_Females!$K$18:$K$89,0), $B70)</f>
        <v>8324.2029999999995</v>
      </c>
      <c r="D171" s="67">
        <f ca="1">C171*(1-OFFSET(Mortality_Projection!$D$9,N($A171="Female")*101+Existing_Cohort!$B171+Existing_Cohort!D$4-1,MATCH(D$5, Mortality_Projection!$D$8:$BJ$8, 0)-1))</f>
        <v>8265.96185631759</v>
      </c>
      <c r="E171" s="67">
        <f ca="1">D171*(1-OFFSET(Mortality_Projection!$D$9,N($A171="Female")*101+Existing_Cohort!$B171+Existing_Cohort!E$4-1,MATCH(E$5, Mortality_Projection!$D$8:$BJ$8, 0)-1))</f>
        <v>8200.9828908551499</v>
      </c>
      <c r="F171" s="67">
        <f ca="1">E171*(1-OFFSET(Mortality_Projection!$D$9,N($A171="Female")*101+Existing_Cohort!$B171+Existing_Cohort!F$4-1,MATCH(F$5, Mortality_Projection!$D$8:$BJ$8, 0)-1))</f>
        <v>8128.3842657284476</v>
      </c>
      <c r="G171" s="67">
        <f ca="1">F171*(1-OFFSET(Mortality_Projection!$D$9,N($A171="Female")*101+Existing_Cohort!$B171+Existing_Cohort!G$4-1,MATCH(G$5, Mortality_Projection!$D$8:$BJ$8, 0)-1))</f>
        <v>8047.2054697612894</v>
      </c>
      <c r="H171" s="67">
        <f ca="1">G171*(1-OFFSET(Mortality_Projection!$D$9,N($A171="Female")*101+Existing_Cohort!$B171+Existing_Cohort!H$4-1,MATCH(H$5, Mortality_Projection!$D$8:$BJ$8, 0)-1))</f>
        <v>7956.4071025128133</v>
      </c>
      <c r="I171" s="67">
        <f ca="1">H171*(1-OFFSET(Mortality_Projection!$D$9,N($A171="Female")*101+Existing_Cohort!$B171+Existing_Cohort!I$4-1,MATCH(I$5, Mortality_Projection!$D$8:$BJ$8, 0)-1))</f>
        <v>7854.9055666327758</v>
      </c>
      <c r="J171" s="67">
        <f ca="1">I171*(1-OFFSET(Mortality_Projection!$D$9,N($A171="Female")*101+Existing_Cohort!$B171+Existing_Cohort!J$4-1,MATCH(J$5, Mortality_Projection!$D$8:$BJ$8, 0)-1))</f>
        <v>7741.5878723787891</v>
      </c>
      <c r="K171" s="67">
        <f ca="1">J171*(1-OFFSET(Mortality_Projection!$D$9,N($A171="Female")*101+Existing_Cohort!$B171+Existing_Cohort!K$4-1,MATCH(K$5, Mortality_Projection!$D$8:$BJ$8, 0)-1))</f>
        <v>7615.3525353492087</v>
      </c>
      <c r="L171" s="67">
        <f ca="1">K171*(1-OFFSET(Mortality_Projection!$D$9,N($A171="Female")*101+Existing_Cohort!$B171+Existing_Cohort!L$4-1,MATCH(L$5, Mortality_Projection!$D$8:$BJ$8, 0)-1))</f>
        <v>7475.1386720410292</v>
      </c>
      <c r="M171" s="67">
        <f ca="1">L171*(1-OFFSET(Mortality_Projection!$D$9,N($A171="Female")*101+Existing_Cohort!$B171+Existing_Cohort!M$4-1,MATCH(M$5, Mortality_Projection!$D$8:$BJ$8, 0)-1))</f>
        <v>7319.9722216093851</v>
      </c>
      <c r="N171" s="67">
        <f ca="1">M171*(1-OFFSET(Mortality_Projection!$D$9,N($A171="Female")*101+Existing_Cohort!$B171+Existing_Cohort!N$4-1,MATCH(N$5, Mortality_Projection!$D$8:$BJ$8, 0)-1))</f>
        <v>7148.987481743402</v>
      </c>
      <c r="O171" s="67">
        <f ca="1">N171*(1-OFFSET(Mortality_Projection!$D$9,N($A171="Female")*101+Existing_Cohort!$B171+Existing_Cohort!O$4-1,MATCH(O$5, Mortality_Projection!$D$8:$BJ$8, 0)-1))</f>
        <v>6961.460122258396</v>
      </c>
      <c r="P171" s="67">
        <f ca="1">O171*(1-OFFSET(Mortality_Projection!$D$9,N($A171="Female")*101+Existing_Cohort!$B171+Existing_Cohort!P$4-1,MATCH(P$5, Mortality_Projection!$D$8:$BJ$8, 0)-1))</f>
        <v>6756.8257789213731</v>
      </c>
      <c r="Q171" s="67">
        <f ca="1">P171*(1-OFFSET(Mortality_Projection!$D$9,N($A171="Female")*101+Existing_Cohort!$B171+Existing_Cohort!Q$4-1,MATCH(Q$5, Mortality_Projection!$D$8:$BJ$8, 0)-1))</f>
        <v>6534.6997979139833</v>
      </c>
      <c r="R171" s="67">
        <f ca="1">Q171*(1-OFFSET(Mortality_Projection!$D$9,N($A171="Female")*101+Existing_Cohort!$B171+Existing_Cohort!R$4-1,MATCH(R$5, Mortality_Projection!$D$8:$BJ$8, 0)-1))</f>
        <v>6294.9048138788585</v>
      </c>
      <c r="S171" s="67">
        <f ca="1">R171*(1-OFFSET(Mortality_Projection!$D$9,N($A171="Female")*101+Existing_Cohort!$B171+Existing_Cohort!S$4-1,MATCH(S$5, Mortality_Projection!$D$8:$BJ$8, 0)-1))</f>
        <v>6037.4949517387577</v>
      </c>
      <c r="T171" s="67">
        <f ca="1">S171*(1-OFFSET(Mortality_Projection!$D$9,N($A171="Female")*101+Existing_Cohort!$B171+Existing_Cohort!T$4-1,MATCH(T$5, Mortality_Projection!$D$8:$BJ$8, 0)-1))</f>
        <v>5762.7989155267278</v>
      </c>
      <c r="U171" s="67">
        <f ca="1">T171*(1-OFFSET(Mortality_Projection!$D$9,N($A171="Female")*101+Existing_Cohort!$B171+Existing_Cohort!U$4-1,MATCH(U$5, Mortality_Projection!$D$8:$BJ$8, 0)-1))</f>
        <v>5471.4718375904822</v>
      </c>
      <c r="V171" s="67">
        <f ca="1">U171*(1-OFFSET(Mortality_Projection!$D$9,N($A171="Female")*101+Existing_Cohort!$B171+Existing_Cohort!V$4-1,MATCH(V$5, Mortality_Projection!$D$8:$BJ$8, 0)-1))</f>
        <v>5164.5598414526303</v>
      </c>
      <c r="W171" s="67">
        <f ca="1">V171*(1-OFFSET(Mortality_Projection!$D$9,N($A171="Female")*101+Existing_Cohort!$B171+Existing_Cohort!W$4-1,MATCH(W$5, Mortality_Projection!$D$8:$BJ$8, 0)-1))</f>
        <v>4843.6083000838853</v>
      </c>
      <c r="X171" s="67">
        <f ca="1">W171*(1-OFFSET(Mortality_Projection!$D$9,N($A171="Female")*101+Existing_Cohort!$B171+Existing_Cohort!X$4-1,MATCH(X$5, Mortality_Projection!$D$8:$BJ$8, 0)-1))</f>
        <v>4510.7665485029102</v>
      </c>
      <c r="Y171" s="67">
        <f ca="1">X171*(1-OFFSET(Mortality_Projection!$D$9,N($A171="Female")*101+Existing_Cohort!$B171+Existing_Cohort!Y$4-1,MATCH(Y$5, Mortality_Projection!$D$8:$BJ$8, 0)-1))</f>
        <v>4168.8881123422607</v>
      </c>
      <c r="Z171" s="67">
        <f ca="1">Y171*(1-OFFSET(Mortality_Projection!$D$9,N($A171="Female")*101+Existing_Cohort!$B171+Existing_Cohort!Z$4-1,MATCH(Z$5, Mortality_Projection!$D$8:$BJ$8, 0)-1))</f>
        <v>3821.5685392774794</v>
      </c>
      <c r="AA171" s="67">
        <f ca="1">Z171*(1-OFFSET(Mortality_Projection!$D$9,N($A171="Female")*101+Existing_Cohort!$B171+Existing_Cohort!AA$4-1,MATCH(AA$5, Mortality_Projection!$D$8:$BJ$8, 0)-1))</f>
        <v>3473.0678117216858</v>
      </c>
      <c r="AB171" s="67">
        <f ca="1">AA171*(1-OFFSET(Mortality_Projection!$D$9,N($A171="Female")*101+Existing_Cohort!$B171+Existing_Cohort!AB$4-1,MATCH(AB$5, Mortality_Projection!$D$8:$BJ$8, 0)-1))</f>
        <v>3128.0845143125921</v>
      </c>
      <c r="AC171" s="67">
        <f ca="1">AB171*(1-OFFSET(Mortality_Projection!$D$9,N($A171="Female")*101+Existing_Cohort!$B171+Existing_Cohort!AC$4-1,MATCH(AC$5, Mortality_Projection!$D$8:$BJ$8, 0)-1))</f>
        <v>2791.4012998209059</v>
      </c>
      <c r="AD171" s="67">
        <f ca="1">AC171*(1-OFFSET(Mortality_Projection!$D$9,N($A171="Female")*101+Existing_Cohort!$B171+Existing_Cohort!AD$4-1,MATCH(AD$5, Mortality_Projection!$D$8:$BJ$8, 0)-1))</f>
        <v>2467.4953178555738</v>
      </c>
      <c r="AE171" s="67">
        <f ca="1">AD171*(1-OFFSET(Mortality_Projection!$D$9,N($A171="Female")*101+Existing_Cohort!$B171+Existing_Cohort!AE$4-1,MATCH(AE$5, Mortality_Projection!$D$8:$BJ$8, 0)-1))</f>
        <v>2160.1930793490997</v>
      </c>
      <c r="AF171" s="67">
        <f ca="1">AE171*(1-OFFSET(Mortality_Projection!$D$9,N($A171="Female")*101+Existing_Cohort!$B171+Existing_Cohort!AF$4-1,MATCH(AF$5, Mortality_Projection!$D$8:$BJ$8, 0)-1))</f>
        <v>1872.443316776142</v>
      </c>
      <c r="AG171" s="67">
        <f ca="1">AF171*(1-OFFSET(Mortality_Projection!$D$9,N($A171="Female")*101+Existing_Cohort!$B171+Existing_Cohort!AG$4-1,MATCH(AG$5, Mortality_Projection!$D$8:$BJ$8, 0)-1))</f>
        <v>1606.2583138818516</v>
      </c>
      <c r="AH171" s="67">
        <f ca="1">AG171*(1-OFFSET(Mortality_Projection!$D$9,N($A171="Female")*101+Existing_Cohort!$B171+Existing_Cohort!AH$4-1,MATCH(AH$5, Mortality_Projection!$D$8:$BJ$8, 0)-1))</f>
        <v>1362.7959090400773</v>
      </c>
      <c r="AI171" s="67">
        <f ca="1">AH171*(1-OFFSET(Mortality_Projection!$D$9,N($A171="Female")*101+Existing_Cohort!$B171+Existing_Cohort!AI$4-1,MATCH(AI$5, Mortality_Projection!$D$8:$BJ$8, 0)-1))</f>
        <v>1142.5293904382402</v>
      </c>
      <c r="AJ171" s="67">
        <f ca="1">AI171*(1-OFFSET(Mortality_Projection!$D$9,N($A171="Female")*101+Existing_Cohort!$B171+Existing_Cohort!AJ$4-1,MATCH(AJ$5, Mortality_Projection!$D$8:$BJ$8, 0)-1))</f>
        <v>945.44308519303968</v>
      </c>
      <c r="AK171" s="67">
        <f ca="1">AJ171*(1-OFFSET(Mortality_Projection!$D$9,N($A171="Female")*101+Existing_Cohort!$B171+Existing_Cohort!AK$4-1,MATCH(AK$5, Mortality_Projection!$D$8:$BJ$8, 0)-1))</f>
        <v>771.18895663231865</v>
      </c>
      <c r="AL171" s="67">
        <f ca="1">AK171*(1-OFFSET(Mortality_Projection!$D$9,N($A171="Female")*101+Existing_Cohort!$B171+Existing_Cohort!AL$4-1,MATCH(AL$5, Mortality_Projection!$D$8:$BJ$8, 0)-1))</f>
        <v>619.17987669666798</v>
      </c>
      <c r="AM171" s="67">
        <f ca="1">AL171*(1-OFFSET(Mortality_Projection!$D$9,N($A171="Female")*101+Existing_Cohort!$B171+Existing_Cohort!AM$4-1,MATCH(AM$5, Mortality_Projection!$D$8:$BJ$8, 0)-1))</f>
        <v>488.60867654453318</v>
      </c>
      <c r="AN171" s="67">
        <f ca="1">AM171*(1-OFFSET(Mortality_Projection!$D$9,N($A171="Female")*101+Existing_Cohort!$B171+Existing_Cohort!AN$4-1,MATCH(AN$5, Mortality_Projection!$D$8:$BJ$8, 0)-1))</f>
        <v>378.41851549922694</v>
      </c>
      <c r="AO171" s="67">
        <f ca="1">AN171*(1-OFFSET(Mortality_Projection!$D$9,N($A171="Female")*101+Existing_Cohort!$B171+Existing_Cohort!AO$4-1,MATCH(AO$5, Mortality_Projection!$D$8:$BJ$8, 0)-1))</f>
        <v>378.41851549922694</v>
      </c>
      <c r="AP171" s="67">
        <f ca="1">AO171*(1-OFFSET(Mortality_Projection!$D$9,N($A171="Female")*101+Existing_Cohort!$B171+Existing_Cohort!AP$4-1,MATCH(AP$5, Mortality_Projection!$D$8:$BJ$8, 0)-1))</f>
        <v>378.41851549922694</v>
      </c>
      <c r="AQ171" s="67">
        <f ca="1">AP171*(1-OFFSET(Mortality_Projection!$D$9,N($A171="Female")*101+Existing_Cohort!$B171+Existing_Cohort!AQ$4-1,MATCH(AQ$5, Mortality_Projection!$D$8:$BJ$8, 0)-1))</f>
        <v>378.41851549922694</v>
      </c>
      <c r="AR171" s="67">
        <f ca="1">AQ171*(1-OFFSET(Mortality_Projection!$D$9,N($A171="Female")*101+Existing_Cohort!$B171+Existing_Cohort!AR$4-1,MATCH(AR$5, Mortality_Projection!$D$8:$BJ$8, 0)-1))</f>
        <v>378.41851549922694</v>
      </c>
      <c r="AS171" s="67">
        <f ca="1">AR171*(1-OFFSET(Mortality_Projection!$D$9,N($A171="Female")*101+Existing_Cohort!$B171+Existing_Cohort!AS$4-1,MATCH(AS$5, Mortality_Projection!$D$8:$BJ$8, 0)-1))</f>
        <v>378.41851549922694</v>
      </c>
      <c r="AT171" s="67">
        <f ca="1">AS171*(1-OFFSET(Mortality_Projection!$D$9,N($A171="Female")*101+Existing_Cohort!$B171+Existing_Cohort!AT$4-1,MATCH(AT$5, Mortality_Projection!$D$8:$BJ$8, 0)-1))</f>
        <v>378.41851549922694</v>
      </c>
      <c r="AU171" s="67">
        <f ca="1">AT171*(1-OFFSET(Mortality_Projection!$D$9,N($A171="Female")*101+Existing_Cohort!$B171+Existing_Cohort!AU$4-1,MATCH(AU$5, Mortality_Projection!$D$8:$BJ$8, 0)-1))</f>
        <v>378.41851549922694</v>
      </c>
      <c r="AV171" s="67">
        <f ca="1">AU171*(1-OFFSET(Mortality_Projection!$D$9,N($A171="Female")*101+Existing_Cohort!$B171+Existing_Cohort!AV$4-1,MATCH(AV$5, Mortality_Projection!$D$8:$BJ$8, 0)-1))</f>
        <v>378.41851549922694</v>
      </c>
      <c r="AW171" s="67">
        <f ca="1">AV171*(1-OFFSET(Mortality_Projection!$D$9,N($A171="Female")*101+Existing_Cohort!$B171+Existing_Cohort!AW$4-1,MATCH(AW$5, Mortality_Projection!$D$8:$BJ$8, 0)-1))</f>
        <v>378.41851549922694</v>
      </c>
      <c r="AX171" s="67">
        <f ca="1">AW171*(1-OFFSET(Mortality_Projection!$D$9,N($A171="Female")*101+Existing_Cohort!$B171+Existing_Cohort!AX$4-1,MATCH(AX$5, Mortality_Projection!$D$8:$BJ$8, 0)-1))</f>
        <v>378.41851549922694</v>
      </c>
      <c r="AY171" s="67">
        <f ca="1">AX171*(1-OFFSET(Mortality_Projection!$D$9,N($A171="Female")*101+Existing_Cohort!$B171+Existing_Cohort!AY$4-1,MATCH(AY$5, Mortality_Projection!$D$8:$BJ$8, 0)-1))</f>
        <v>378.41851549922694</v>
      </c>
      <c r="AZ171" s="67">
        <f ca="1">AY171*(1-OFFSET(Mortality_Projection!$D$9,N($A171="Female")*101+Existing_Cohort!$B171+Existing_Cohort!AZ$4-1,MATCH(AZ$5, Mortality_Projection!$D$8:$BJ$8, 0)-1))</f>
        <v>378.41851549922694</v>
      </c>
      <c r="BA171" s="179">
        <f ca="1">AZ171*(1-OFFSET(Mortality_Projection!$D$9,N($A171="Female")*101+Existing_Cohort!$B171+Existing_Cohort!BA$4-1,MATCH(BA$5, Mortality_Projection!$D$8:$BJ$8, 0)-1))</f>
        <v>378.41851549922694</v>
      </c>
      <c r="BC171" s="67">
        <f t="shared" ca="1" si="27"/>
        <v>58.241143682409529</v>
      </c>
    </row>
    <row r="172" spans="1:55" x14ac:dyDescent="0.35">
      <c r="A172" s="159" t="s">
        <v>32</v>
      </c>
      <c r="B172">
        <f t="shared" si="26"/>
        <v>65</v>
      </c>
      <c r="C172" s="67">
        <f ca="1">OFFSET(HIST_CHN_Population_Females!$L$17,MATCH(Input!$D$4,HIST_CHN_Population_Females!$K$18:$K$89,0), $B71)</f>
        <v>8101.3665000000001</v>
      </c>
      <c r="D172" s="67">
        <f ca="1">C172*(1-OFFSET(Mortality_Projection!$D$9,N($A172="Female")*101+Existing_Cohort!$B172+Existing_Cohort!D$4-1,MATCH(D$5, Mortality_Projection!$D$8:$BJ$8, 0)-1))</f>
        <v>8036.9405246826636</v>
      </c>
      <c r="E172" s="67">
        <f ca="1">D172*(1-OFFSET(Mortality_Projection!$D$9,N($A172="Female")*101+Existing_Cohort!$B172+Existing_Cohort!E$4-1,MATCH(E$5, Mortality_Projection!$D$8:$BJ$8, 0)-1))</f>
        <v>7964.9663703072993</v>
      </c>
      <c r="F172" s="67">
        <f ca="1">E172*(1-OFFSET(Mortality_Projection!$D$9,N($A172="Female")*101+Existing_Cohort!$B172+Existing_Cohort!F$4-1,MATCH(F$5, Mortality_Projection!$D$8:$BJ$8, 0)-1))</f>
        <v>7884.4942115471686</v>
      </c>
      <c r="G172" s="67">
        <f ca="1">F172*(1-OFFSET(Mortality_Projection!$D$9,N($A172="Female")*101+Existing_Cohort!$B172+Existing_Cohort!G$4-1,MATCH(G$5, Mortality_Projection!$D$8:$BJ$8, 0)-1))</f>
        <v>7794.4967803083819</v>
      </c>
      <c r="H172" s="67">
        <f ca="1">G172*(1-OFFSET(Mortality_Projection!$D$9,N($A172="Female")*101+Existing_Cohort!$B172+Existing_Cohort!H$4-1,MATCH(H$5, Mortality_Projection!$D$8:$BJ$8, 0)-1))</f>
        <v>7693.9039504519578</v>
      </c>
      <c r="I172" s="67">
        <f ca="1">H172*(1-OFFSET(Mortality_Projection!$D$9,N($A172="Female")*101+Existing_Cohort!$B172+Existing_Cohort!I$4-1,MATCH(I$5, Mortality_Projection!$D$8:$BJ$8, 0)-1))</f>
        <v>7581.6176307723317</v>
      </c>
      <c r="J172" s="67">
        <f ca="1">I172*(1-OFFSET(Mortality_Projection!$D$9,N($A172="Female")*101+Existing_Cohort!$B172+Existing_Cohort!J$4-1,MATCH(J$5, Mortality_Projection!$D$8:$BJ$8, 0)-1))</f>
        <v>7456.5525407378318</v>
      </c>
      <c r="K172" s="67">
        <f ca="1">J172*(1-OFFSET(Mortality_Projection!$D$9,N($A172="Female")*101+Existing_Cohort!$B172+Existing_Cohort!K$4-1,MATCH(K$5, Mortality_Projection!$D$8:$BJ$8, 0)-1))</f>
        <v>7317.6652994982724</v>
      </c>
      <c r="L172" s="67">
        <f ca="1">K172*(1-OFFSET(Mortality_Projection!$D$9,N($A172="Female")*101+Existing_Cohort!$B172+Existing_Cohort!L$4-1,MATCH(L$5, Mortality_Projection!$D$8:$BJ$8, 0)-1))</f>
        <v>7164.0004837479146</v>
      </c>
      <c r="M172" s="67">
        <f ca="1">L172*(1-OFFSET(Mortality_Projection!$D$9,N($A172="Female")*101+Existing_Cohort!$B172+Existing_Cohort!M$4-1,MATCH(M$5, Mortality_Projection!$D$8:$BJ$8, 0)-1))</f>
        <v>6994.7122195857937</v>
      </c>
      <c r="N172" s="67">
        <f ca="1">M172*(1-OFFSET(Mortality_Projection!$D$9,N($A172="Female")*101+Existing_Cohort!$B172+Existing_Cohort!N$4-1,MATCH(N$5, Mortality_Projection!$D$8:$BJ$8, 0)-1))</f>
        <v>6809.0971299332887</v>
      </c>
      <c r="O172" s="67">
        <f ca="1">N172*(1-OFFSET(Mortality_Projection!$D$9,N($A172="Female")*101+Existing_Cohort!$B172+Existing_Cohort!O$4-1,MATCH(O$5, Mortality_Projection!$D$8:$BJ$8, 0)-1))</f>
        <v>6606.6129776594662</v>
      </c>
      <c r="P172" s="67">
        <f ca="1">O172*(1-OFFSET(Mortality_Projection!$D$9,N($A172="Female")*101+Existing_Cohort!$B172+Existing_Cohort!P$4-1,MATCH(P$5, Mortality_Projection!$D$8:$BJ$8, 0)-1))</f>
        <v>6386.8984213544072</v>
      </c>
      <c r="Q172" s="67">
        <f ca="1">P172*(1-OFFSET(Mortality_Projection!$D$9,N($A172="Female")*101+Existing_Cohort!$B172+Existing_Cohort!Q$4-1,MATCH(Q$5, Mortality_Projection!$D$8:$BJ$8, 0)-1))</f>
        <v>6149.8004768996443</v>
      </c>
      <c r="R172" s="67">
        <f ca="1">Q172*(1-OFFSET(Mortality_Projection!$D$9,N($A172="Female")*101+Existing_Cohort!$B172+Existing_Cohort!R$4-1,MATCH(R$5, Mortality_Projection!$D$8:$BJ$8, 0)-1))</f>
        <v>5895.3985674106989</v>
      </c>
      <c r="S172" s="67">
        <f ca="1">R172*(1-OFFSET(Mortality_Projection!$D$9,N($A172="Female")*101+Existing_Cohort!$B172+Existing_Cohort!S$4-1,MATCH(S$5, Mortality_Projection!$D$8:$BJ$8, 0)-1))</f>
        <v>5624.0471402916028</v>
      </c>
      <c r="T172" s="67">
        <f ca="1">S172*(1-OFFSET(Mortality_Projection!$D$9,N($A172="Female")*101+Existing_Cohort!$B172+Existing_Cohort!T$4-1,MATCH(T$5, Mortality_Projection!$D$8:$BJ$8, 0)-1))</f>
        <v>5336.426753731489</v>
      </c>
      <c r="U172" s="67">
        <f ca="1">T172*(1-OFFSET(Mortality_Projection!$D$9,N($A172="Female")*101+Existing_Cohort!$B172+Existing_Cohort!U$4-1,MATCH(U$5, Mortality_Projection!$D$8:$BJ$8, 0)-1))</f>
        <v>5033.6074372708217</v>
      </c>
      <c r="V172" s="67">
        <f ca="1">U172*(1-OFFSET(Mortality_Projection!$D$9,N($A172="Female")*101+Existing_Cohort!$B172+Existing_Cohort!V$4-1,MATCH(V$5, Mortality_Projection!$D$8:$BJ$8, 0)-1))</f>
        <v>4717.1547261216101</v>
      </c>
      <c r="W172" s="67">
        <f ca="1">V172*(1-OFFSET(Mortality_Projection!$D$9,N($A172="Female")*101+Existing_Cohort!$B172+Existing_Cohort!W$4-1,MATCH(W$5, Mortality_Projection!$D$8:$BJ$8, 0)-1))</f>
        <v>4389.2314591103241</v>
      </c>
      <c r="X172" s="67">
        <f ca="1">W172*(1-OFFSET(Mortality_Projection!$D$9,N($A172="Female")*101+Existing_Cohort!$B172+Existing_Cohort!X$4-1,MATCH(X$5, Mortality_Projection!$D$8:$BJ$8, 0)-1))</f>
        <v>4052.6941892145123</v>
      </c>
      <c r="Y172" s="67">
        <f ca="1">X172*(1-OFFSET(Mortality_Projection!$D$9,N($A172="Female")*101+Existing_Cohort!$B172+Existing_Cohort!Y$4-1,MATCH(Y$5, Mortality_Projection!$D$8:$BJ$8, 0)-1))</f>
        <v>3711.126973812708</v>
      </c>
      <c r="Z172" s="67">
        <f ca="1">Y172*(1-OFFSET(Mortality_Projection!$D$9,N($A172="Female")*101+Existing_Cohort!$B172+Existing_Cohort!Z$4-1,MATCH(Z$5, Mortality_Projection!$D$8:$BJ$8, 0)-1))</f>
        <v>3368.7605423362415</v>
      </c>
      <c r="AA172" s="67">
        <f ca="1">Z172*(1-OFFSET(Mortality_Projection!$D$9,N($A172="Female")*101+Existing_Cohort!$B172+Existing_Cohort!AA$4-1,MATCH(AA$5, Mortality_Projection!$D$8:$BJ$8, 0)-1))</f>
        <v>3030.2452645661601</v>
      </c>
      <c r="AB172" s="67">
        <f ca="1">AA172*(1-OFFSET(Mortality_Projection!$D$9,N($A172="Female")*101+Existing_Cohort!$B172+Existing_Cohort!AB$4-1,MATCH(AB$5, Mortality_Projection!$D$8:$BJ$8, 0)-1))</f>
        <v>2700.2983327096422</v>
      </c>
      <c r="AC172" s="67">
        <f ca="1">AB172*(1-OFFSET(Mortality_Projection!$D$9,N($A172="Female")*101+Existing_Cohort!$B172+Existing_Cohort!AC$4-1,MATCH(AC$5, Mortality_Projection!$D$8:$BJ$8, 0)-1))</f>
        <v>2383.3184014029171</v>
      </c>
      <c r="AD172" s="67">
        <f ca="1">AC172*(1-OFFSET(Mortality_Projection!$D$9,N($A172="Female")*101+Existing_Cohort!$B172+Existing_Cohort!AD$4-1,MATCH(AD$5, Mortality_Projection!$D$8:$BJ$8, 0)-1))</f>
        <v>2083.046441206789</v>
      </c>
      <c r="AE172" s="67">
        <f ca="1">AD172*(1-OFFSET(Mortality_Projection!$D$9,N($A172="Female")*101+Existing_Cohort!$B172+Existing_Cohort!AE$4-1,MATCH(AE$5, Mortality_Projection!$D$8:$BJ$8, 0)-1))</f>
        <v>1802.3449741025961</v>
      </c>
      <c r="AF172" s="67">
        <f ca="1">AE172*(1-OFFSET(Mortality_Projection!$D$9,N($A172="Female")*101+Existing_Cohort!$B172+Existing_Cohort!AF$4-1,MATCH(AF$5, Mortality_Projection!$D$8:$BJ$8, 0)-1))</f>
        <v>1543.1442860744751</v>
      </c>
      <c r="AG172" s="67">
        <f ca="1">AF172*(1-OFFSET(Mortality_Projection!$D$9,N($A172="Female")*101+Existing_Cohort!$B172+Existing_Cohort!AG$4-1,MATCH(AG$5, Mortality_Projection!$D$8:$BJ$8, 0)-1))</f>
        <v>1306.5270481838447</v>
      </c>
      <c r="AH172" s="67">
        <f ca="1">AG172*(1-OFFSET(Mortality_Projection!$D$9,N($A172="Female")*101+Existing_Cohort!$B172+Existing_Cohort!AH$4-1,MATCH(AH$5, Mortality_Projection!$D$8:$BJ$8, 0)-1))</f>
        <v>1092.8984464593027</v>
      </c>
      <c r="AI172" s="67">
        <f ca="1">AH172*(1-OFFSET(Mortality_Projection!$D$9,N($A172="Female")*101+Existing_Cohort!$B172+Existing_Cohort!AI$4-1,MATCH(AI$5, Mortality_Projection!$D$8:$BJ$8, 0)-1))</f>
        <v>902.18021879791127</v>
      </c>
      <c r="AJ172" s="67">
        <f ca="1">AI172*(1-OFFSET(Mortality_Projection!$D$9,N($A172="Female")*101+Existing_Cohort!$B172+Existing_Cohort!AJ$4-1,MATCH(AJ$5, Mortality_Projection!$D$8:$BJ$8, 0)-1))</f>
        <v>733.96537619189814</v>
      </c>
      <c r="AK172" s="67">
        <f ca="1">AJ172*(1-OFFSET(Mortality_Projection!$D$9,N($A172="Female")*101+Existing_Cohort!$B172+Existing_Cohort!AK$4-1,MATCH(AK$5, Mortality_Projection!$D$8:$BJ$8, 0)-1))</f>
        <v>587.61035464094027</v>
      </c>
      <c r="AL172" s="67">
        <f ca="1">AK172*(1-OFFSET(Mortality_Projection!$D$9,N($A172="Female")*101+Existing_Cohort!$B172+Existing_Cohort!AL$4-1,MATCH(AL$5, Mortality_Projection!$D$8:$BJ$8, 0)-1))</f>
        <v>462.25487321933224</v>
      </c>
      <c r="AM172" s="67">
        <f ca="1">AL172*(1-OFFSET(Mortality_Projection!$D$9,N($A172="Female")*101+Existing_Cohort!$B172+Existing_Cohort!AM$4-1,MATCH(AM$5, Mortality_Projection!$D$8:$BJ$8, 0)-1))</f>
        <v>356.79518872823758</v>
      </c>
      <c r="AN172" s="67">
        <f ca="1">AM172*(1-OFFSET(Mortality_Projection!$D$9,N($A172="Female")*101+Existing_Cohort!$B172+Existing_Cohort!AN$4-1,MATCH(AN$5, Mortality_Projection!$D$8:$BJ$8, 0)-1))</f>
        <v>356.79518872823758</v>
      </c>
      <c r="AO172" s="67">
        <f ca="1">AN172*(1-OFFSET(Mortality_Projection!$D$9,N($A172="Female")*101+Existing_Cohort!$B172+Existing_Cohort!AO$4-1,MATCH(AO$5, Mortality_Projection!$D$8:$BJ$8, 0)-1))</f>
        <v>356.79518872823758</v>
      </c>
      <c r="AP172" s="67">
        <f ca="1">AO172*(1-OFFSET(Mortality_Projection!$D$9,N($A172="Female")*101+Existing_Cohort!$B172+Existing_Cohort!AP$4-1,MATCH(AP$5, Mortality_Projection!$D$8:$BJ$8, 0)-1))</f>
        <v>356.79518872823758</v>
      </c>
      <c r="AQ172" s="67">
        <f ca="1">AP172*(1-OFFSET(Mortality_Projection!$D$9,N($A172="Female")*101+Existing_Cohort!$B172+Existing_Cohort!AQ$4-1,MATCH(AQ$5, Mortality_Projection!$D$8:$BJ$8, 0)-1))</f>
        <v>356.79518872823758</v>
      </c>
      <c r="AR172" s="67">
        <f ca="1">AQ172*(1-OFFSET(Mortality_Projection!$D$9,N($A172="Female")*101+Existing_Cohort!$B172+Existing_Cohort!AR$4-1,MATCH(AR$5, Mortality_Projection!$D$8:$BJ$8, 0)-1))</f>
        <v>356.79518872823758</v>
      </c>
      <c r="AS172" s="67">
        <f ca="1">AR172*(1-OFFSET(Mortality_Projection!$D$9,N($A172="Female")*101+Existing_Cohort!$B172+Existing_Cohort!AS$4-1,MATCH(AS$5, Mortality_Projection!$D$8:$BJ$8, 0)-1))</f>
        <v>356.79518872823758</v>
      </c>
      <c r="AT172" s="67">
        <f ca="1">AS172*(1-OFFSET(Mortality_Projection!$D$9,N($A172="Female")*101+Existing_Cohort!$B172+Existing_Cohort!AT$4-1,MATCH(AT$5, Mortality_Projection!$D$8:$BJ$8, 0)-1))</f>
        <v>356.79518872823758</v>
      </c>
      <c r="AU172" s="67">
        <f ca="1">AT172*(1-OFFSET(Mortality_Projection!$D$9,N($A172="Female")*101+Existing_Cohort!$B172+Existing_Cohort!AU$4-1,MATCH(AU$5, Mortality_Projection!$D$8:$BJ$8, 0)-1))</f>
        <v>356.79518872823758</v>
      </c>
      <c r="AV172" s="67">
        <f ca="1">AU172*(1-OFFSET(Mortality_Projection!$D$9,N($A172="Female")*101+Existing_Cohort!$B172+Existing_Cohort!AV$4-1,MATCH(AV$5, Mortality_Projection!$D$8:$BJ$8, 0)-1))</f>
        <v>356.79518872823758</v>
      </c>
      <c r="AW172" s="67">
        <f ca="1">AV172*(1-OFFSET(Mortality_Projection!$D$9,N($A172="Female")*101+Existing_Cohort!$B172+Existing_Cohort!AW$4-1,MATCH(AW$5, Mortality_Projection!$D$8:$BJ$8, 0)-1))</f>
        <v>356.79518872823758</v>
      </c>
      <c r="AX172" s="67">
        <f ca="1">AW172*(1-OFFSET(Mortality_Projection!$D$9,N($A172="Female")*101+Existing_Cohort!$B172+Existing_Cohort!AX$4-1,MATCH(AX$5, Mortality_Projection!$D$8:$BJ$8, 0)-1))</f>
        <v>356.79518872823758</v>
      </c>
      <c r="AY172" s="67">
        <f ca="1">AX172*(1-OFFSET(Mortality_Projection!$D$9,N($A172="Female")*101+Existing_Cohort!$B172+Existing_Cohort!AY$4-1,MATCH(AY$5, Mortality_Projection!$D$8:$BJ$8, 0)-1))</f>
        <v>356.79518872823758</v>
      </c>
      <c r="AZ172" s="67">
        <f ca="1">AY172*(1-OFFSET(Mortality_Projection!$D$9,N($A172="Female")*101+Existing_Cohort!$B172+Existing_Cohort!AZ$4-1,MATCH(AZ$5, Mortality_Projection!$D$8:$BJ$8, 0)-1))</f>
        <v>356.79518872823758</v>
      </c>
      <c r="BA172" s="179">
        <f ca="1">AZ172*(1-OFFSET(Mortality_Projection!$D$9,N($A172="Female")*101+Existing_Cohort!$B172+Existing_Cohort!BA$4-1,MATCH(BA$5, Mortality_Projection!$D$8:$BJ$8, 0)-1))</f>
        <v>356.79518872823758</v>
      </c>
      <c r="BC172" s="67">
        <f t="shared" ca="1" si="27"/>
        <v>64.425975317336452</v>
      </c>
    </row>
    <row r="173" spans="1:55" x14ac:dyDescent="0.35">
      <c r="A173" s="159" t="s">
        <v>32</v>
      </c>
      <c r="B173">
        <f t="shared" ref="B173:B206" si="28">B172+1</f>
        <v>66</v>
      </c>
      <c r="C173" s="67">
        <f ca="1">OFFSET(HIST_CHN_Population_Females!$L$17,MATCH(Input!$D$4,HIST_CHN_Population_Females!$K$18:$K$89,0), $B72)</f>
        <v>8175.0434999999998</v>
      </c>
      <c r="D173" s="67">
        <f ca="1">C173*(1-OFFSET(Mortality_Projection!$D$9,N($A173="Female")*101+Existing_Cohort!$B173+Existing_Cohort!D$4-1,MATCH(D$5, Mortality_Projection!$D$8:$BJ$8, 0)-1))</f>
        <v>8100.9808554697911</v>
      </c>
      <c r="E173" s="67">
        <f ca="1">D173*(1-OFFSET(Mortality_Projection!$D$9,N($A173="Female")*101+Existing_Cohort!$B173+Existing_Cohort!E$4-1,MATCH(E$5, Mortality_Projection!$D$8:$BJ$8, 0)-1))</f>
        <v>8018.1823233254345</v>
      </c>
      <c r="F173" s="67">
        <f ca="1">E173*(1-OFFSET(Mortality_Projection!$D$9,N($A173="Female")*101+Existing_Cohort!$B173+Existing_Cohort!F$4-1,MATCH(F$5, Mortality_Projection!$D$8:$BJ$8, 0)-1))</f>
        <v>7925.5941472795366</v>
      </c>
      <c r="G173" s="67">
        <f ca="1">F173*(1-OFFSET(Mortality_Projection!$D$9,N($A173="Female")*101+Existing_Cohort!$B173+Existing_Cohort!G$4-1,MATCH(G$5, Mortality_Projection!$D$8:$BJ$8, 0)-1))</f>
        <v>7822.119465507134</v>
      </c>
      <c r="H173" s="67">
        <f ca="1">G173*(1-OFFSET(Mortality_Projection!$D$9,N($A173="Female")*101+Existing_Cohort!$B173+Existing_Cohort!H$4-1,MATCH(H$5, Mortality_Projection!$D$8:$BJ$8, 0)-1))</f>
        <v>7706.6338593763076</v>
      </c>
      <c r="I173" s="67">
        <f ca="1">H173*(1-OFFSET(Mortality_Projection!$D$9,N($A173="Female")*101+Existing_Cohort!$B173+Existing_Cohort!I$4-1,MATCH(I$5, Mortality_Projection!$D$8:$BJ$8, 0)-1))</f>
        <v>7578.027550092108</v>
      </c>
      <c r="J173" s="67">
        <f ca="1">I173*(1-OFFSET(Mortality_Projection!$D$9,N($A173="Female")*101+Existing_Cohort!$B173+Existing_Cohort!J$4-1,MATCH(J$5, Mortality_Projection!$D$8:$BJ$8, 0)-1))</f>
        <v>7435.2355833785532</v>
      </c>
      <c r="K173" s="67">
        <f ca="1">J173*(1-OFFSET(Mortality_Projection!$D$9,N($A173="Female")*101+Existing_Cohort!$B173+Existing_Cohort!K$4-1,MATCH(K$5, Mortality_Projection!$D$8:$BJ$8, 0)-1))</f>
        <v>7277.2854641949198</v>
      </c>
      <c r="L173" s="67">
        <f ca="1">K173*(1-OFFSET(Mortality_Projection!$D$9,N($A173="Female")*101+Existing_Cohort!$B173+Existing_Cohort!L$4-1,MATCH(L$5, Mortality_Projection!$D$8:$BJ$8, 0)-1))</f>
        <v>7103.3196223885225</v>
      </c>
      <c r="M173" s="67">
        <f ca="1">L173*(1-OFFSET(Mortality_Projection!$D$9,N($A173="Female")*101+Existing_Cohort!$B173+Existing_Cohort!M$4-1,MATCH(M$5, Mortality_Projection!$D$8:$BJ$8, 0)-1))</f>
        <v>6912.6295378346613</v>
      </c>
      <c r="N173" s="67">
        <f ca="1">M173*(1-OFFSET(Mortality_Projection!$D$9,N($A173="Female")*101+Existing_Cohort!$B173+Existing_Cohort!N$4-1,MATCH(N$5, Mortality_Projection!$D$8:$BJ$8, 0)-1))</f>
        <v>6704.6751358440042</v>
      </c>
      <c r="O173" s="67">
        <f ca="1">N173*(1-OFFSET(Mortality_Projection!$D$9,N($A173="Female")*101+Existing_Cohort!$B173+Existing_Cohort!O$4-1,MATCH(O$5, Mortality_Projection!$D$8:$BJ$8, 0)-1))</f>
        <v>6479.1052965176668</v>
      </c>
      <c r="P173" s="67">
        <f ca="1">O173*(1-OFFSET(Mortality_Projection!$D$9,N($A173="Female")*101+Existing_Cohort!$B173+Existing_Cohort!P$4-1,MATCH(P$5, Mortality_Projection!$D$8:$BJ$8, 0)-1))</f>
        <v>6235.7862286149875</v>
      </c>
      <c r="Q173" s="67">
        <f ca="1">P173*(1-OFFSET(Mortality_Projection!$D$9,N($A173="Female")*101+Existing_Cohort!$B173+Existing_Cohort!Q$4-1,MATCH(Q$5, Mortality_Projection!$D$8:$BJ$8, 0)-1))</f>
        <v>5974.8262634071098</v>
      </c>
      <c r="R173" s="67">
        <f ca="1">Q173*(1-OFFSET(Mortality_Projection!$D$9,N($A173="Female")*101+Existing_Cohort!$B173+Existing_Cohort!R$4-1,MATCH(R$5, Mortality_Projection!$D$8:$BJ$8, 0)-1))</f>
        <v>5696.6195881827744</v>
      </c>
      <c r="S173" s="67">
        <f ca="1">R173*(1-OFFSET(Mortality_Projection!$D$9,N($A173="Female")*101+Existing_Cohort!$B173+Existing_Cohort!S$4-1,MATCH(S$5, Mortality_Projection!$D$8:$BJ$8, 0)-1))</f>
        <v>5401.8984683898343</v>
      </c>
      <c r="T173" s="67">
        <f ca="1">S173*(1-OFFSET(Mortality_Projection!$D$9,N($A173="Female")*101+Existing_Cohort!$B173+Existing_Cohort!T$4-1,MATCH(T$5, Mortality_Projection!$D$8:$BJ$8, 0)-1))</f>
        <v>5091.7977548955887</v>
      </c>
      <c r="U173" s="67">
        <f ca="1">T173*(1-OFFSET(Mortality_Projection!$D$9,N($A173="Female")*101+Existing_Cohort!$B173+Existing_Cohort!U$4-1,MATCH(U$5, Mortality_Projection!$D$8:$BJ$8, 0)-1))</f>
        <v>4767.9626323499824</v>
      </c>
      <c r="V173" s="67">
        <f ca="1">U173*(1-OFFSET(Mortality_Projection!$D$9,N($A173="Female")*101+Existing_Cohort!$B173+Existing_Cohort!V$4-1,MATCH(V$5, Mortality_Projection!$D$8:$BJ$8, 0)-1))</f>
        <v>4432.6512625155701</v>
      </c>
      <c r="W173" s="67">
        <f ca="1">V173*(1-OFFSET(Mortality_Projection!$D$9,N($A173="Female")*101+Existing_Cohort!$B173+Existing_Cohort!W$4-1,MATCH(W$5, Mortality_Projection!$D$8:$BJ$8, 0)-1))</f>
        <v>4088.8309149598963</v>
      </c>
      <c r="X173" s="67">
        <f ca="1">W173*(1-OFFSET(Mortality_Projection!$D$9,N($A173="Female")*101+Existing_Cohort!$B173+Existing_Cohort!X$4-1,MATCH(X$5, Mortality_Projection!$D$8:$BJ$8, 0)-1))</f>
        <v>3740.208888174142</v>
      </c>
      <c r="Y173" s="67">
        <f ca="1">X173*(1-OFFSET(Mortality_Projection!$D$9,N($A173="Female")*101+Existing_Cohort!$B173+Existing_Cohort!Y$4-1,MATCH(Y$5, Mortality_Projection!$D$8:$BJ$8, 0)-1))</f>
        <v>3391.1453015552088</v>
      </c>
      <c r="Z173" s="67">
        <f ca="1">Y173*(1-OFFSET(Mortality_Projection!$D$9,N($A173="Female")*101+Existing_Cohort!$B173+Existing_Cohort!Z$4-1,MATCH(Z$5, Mortality_Projection!$D$8:$BJ$8, 0)-1))</f>
        <v>3046.4162716979909</v>
      </c>
      <c r="AA173" s="67">
        <f ca="1">Z173*(1-OFFSET(Mortality_Projection!$D$9,N($A173="Female")*101+Existing_Cohort!$B173+Existing_Cohort!AA$4-1,MATCH(AA$5, Mortality_Projection!$D$8:$BJ$8, 0)-1))</f>
        <v>2710.8495494888934</v>
      </c>
      <c r="AB173" s="67">
        <f ca="1">AA173*(1-OFFSET(Mortality_Projection!$D$9,N($A173="Female")*101+Existing_Cohort!$B173+Existing_Cohort!AB$4-1,MATCH(AB$5, Mortality_Projection!$D$8:$BJ$8, 0)-1))</f>
        <v>2388.9289556259905</v>
      </c>
      <c r="AC173" s="67">
        <f ca="1">AB173*(1-OFFSET(Mortality_Projection!$D$9,N($A173="Female")*101+Existing_Cohort!$B173+Existing_Cohort!AC$4-1,MATCH(AC$5, Mortality_Projection!$D$8:$BJ$8, 0)-1))</f>
        <v>2084.4486031232464</v>
      </c>
      <c r="AD173" s="67">
        <f ca="1">AC173*(1-OFFSET(Mortality_Projection!$D$9,N($A173="Female")*101+Existing_Cohort!$B173+Existing_Cohort!AD$4-1,MATCH(AD$5, Mortality_Projection!$D$8:$BJ$8, 0)-1))</f>
        <v>1800.290367615534</v>
      </c>
      <c r="AE173" s="67">
        <f ca="1">AD173*(1-OFFSET(Mortality_Projection!$D$9,N($A173="Female")*101+Existing_Cohort!$B173+Existing_Cohort!AE$4-1,MATCH(AE$5, Mortality_Projection!$D$8:$BJ$8, 0)-1))</f>
        <v>1538.3731103084081</v>
      </c>
      <c r="AF173" s="67">
        <f ca="1">AE173*(1-OFFSET(Mortality_Projection!$D$9,N($A173="Female")*101+Existing_Cohort!$B173+Existing_Cohort!AF$4-1,MATCH(AF$5, Mortality_Projection!$D$8:$BJ$8, 0)-1))</f>
        <v>1299.7432144046552</v>
      </c>
      <c r="AG173" s="67">
        <f ca="1">AF173*(1-OFFSET(Mortality_Projection!$D$9,N($A173="Female")*101+Existing_Cohort!$B173+Existing_Cohort!AG$4-1,MATCH(AG$5, Mortality_Projection!$D$8:$BJ$8, 0)-1))</f>
        <v>1084.7514232489075</v>
      </c>
      <c r="AH173" s="67">
        <f ca="1">AG173*(1-OFFSET(Mortality_Projection!$D$9,N($A173="Female")*101+Existing_Cohort!$B173+Existing_Cohort!AH$4-1,MATCH(AH$5, Mortality_Projection!$D$8:$BJ$8, 0)-1))</f>
        <v>893.25267101384543</v>
      </c>
      <c r="AI173" s="67">
        <f ca="1">AH173*(1-OFFSET(Mortality_Projection!$D$9,N($A173="Female")*101+Existing_Cohort!$B173+Existing_Cohort!AI$4-1,MATCH(AI$5, Mortality_Projection!$D$8:$BJ$8, 0)-1))</f>
        <v>724.76479214425456</v>
      </c>
      <c r="AJ173" s="67">
        <f ca="1">AI173*(1-OFFSET(Mortality_Projection!$D$9,N($A173="Female")*101+Existing_Cohort!$B173+Existing_Cohort!AJ$4-1,MATCH(AJ$5, Mortality_Projection!$D$8:$BJ$8, 0)-1))</f>
        <v>578.56307647384915</v>
      </c>
      <c r="AK173" s="67">
        <f ca="1">AJ173*(1-OFFSET(Mortality_Projection!$D$9,N($A173="Female")*101+Existing_Cohort!$B173+Existing_Cohort!AK$4-1,MATCH(AK$5, Mortality_Projection!$D$8:$BJ$8, 0)-1))</f>
        <v>453.70175439060091</v>
      </c>
      <c r="AL173" s="67">
        <f ca="1">AK173*(1-OFFSET(Mortality_Projection!$D$9,N($A173="Female")*101+Existing_Cohort!$B173+Existing_Cohort!AL$4-1,MATCH(AL$5, Mortality_Projection!$D$8:$BJ$8, 0)-1))</f>
        <v>348.98919992304508</v>
      </c>
      <c r="AM173" s="67">
        <f ca="1">AL173*(1-OFFSET(Mortality_Projection!$D$9,N($A173="Female")*101+Existing_Cohort!$B173+Existing_Cohort!AM$4-1,MATCH(AM$5, Mortality_Projection!$D$8:$BJ$8, 0)-1))</f>
        <v>348.98919992304508</v>
      </c>
      <c r="AN173" s="67">
        <f ca="1">AM173*(1-OFFSET(Mortality_Projection!$D$9,N($A173="Female")*101+Existing_Cohort!$B173+Existing_Cohort!AN$4-1,MATCH(AN$5, Mortality_Projection!$D$8:$BJ$8, 0)-1))</f>
        <v>348.98919992304508</v>
      </c>
      <c r="AO173" s="67">
        <f ca="1">AN173*(1-OFFSET(Mortality_Projection!$D$9,N($A173="Female")*101+Existing_Cohort!$B173+Existing_Cohort!AO$4-1,MATCH(AO$5, Mortality_Projection!$D$8:$BJ$8, 0)-1))</f>
        <v>348.98919992304508</v>
      </c>
      <c r="AP173" s="67">
        <f ca="1">AO173*(1-OFFSET(Mortality_Projection!$D$9,N($A173="Female")*101+Existing_Cohort!$B173+Existing_Cohort!AP$4-1,MATCH(AP$5, Mortality_Projection!$D$8:$BJ$8, 0)-1))</f>
        <v>348.98919992304508</v>
      </c>
      <c r="AQ173" s="67">
        <f ca="1">AP173*(1-OFFSET(Mortality_Projection!$D$9,N($A173="Female")*101+Existing_Cohort!$B173+Existing_Cohort!AQ$4-1,MATCH(AQ$5, Mortality_Projection!$D$8:$BJ$8, 0)-1))</f>
        <v>348.98919992304508</v>
      </c>
      <c r="AR173" s="67">
        <f ca="1">AQ173*(1-OFFSET(Mortality_Projection!$D$9,N($A173="Female")*101+Existing_Cohort!$B173+Existing_Cohort!AR$4-1,MATCH(AR$5, Mortality_Projection!$D$8:$BJ$8, 0)-1))</f>
        <v>348.98919992304508</v>
      </c>
      <c r="AS173" s="67">
        <f ca="1">AR173*(1-OFFSET(Mortality_Projection!$D$9,N($A173="Female")*101+Existing_Cohort!$B173+Existing_Cohort!AS$4-1,MATCH(AS$5, Mortality_Projection!$D$8:$BJ$8, 0)-1))</f>
        <v>348.98919992304508</v>
      </c>
      <c r="AT173" s="67">
        <f ca="1">AS173*(1-OFFSET(Mortality_Projection!$D$9,N($A173="Female")*101+Existing_Cohort!$B173+Existing_Cohort!AT$4-1,MATCH(AT$5, Mortality_Projection!$D$8:$BJ$8, 0)-1))</f>
        <v>348.98919992304508</v>
      </c>
      <c r="AU173" s="67">
        <f ca="1">AT173*(1-OFFSET(Mortality_Projection!$D$9,N($A173="Female")*101+Existing_Cohort!$B173+Existing_Cohort!AU$4-1,MATCH(AU$5, Mortality_Projection!$D$8:$BJ$8, 0)-1))</f>
        <v>348.98919992304508</v>
      </c>
      <c r="AV173" s="67">
        <f ca="1">AU173*(1-OFFSET(Mortality_Projection!$D$9,N($A173="Female")*101+Existing_Cohort!$B173+Existing_Cohort!AV$4-1,MATCH(AV$5, Mortality_Projection!$D$8:$BJ$8, 0)-1))</f>
        <v>348.98919992304508</v>
      </c>
      <c r="AW173" s="67">
        <f ca="1">AV173*(1-OFFSET(Mortality_Projection!$D$9,N($A173="Female")*101+Existing_Cohort!$B173+Existing_Cohort!AW$4-1,MATCH(AW$5, Mortality_Projection!$D$8:$BJ$8, 0)-1))</f>
        <v>348.98919992304508</v>
      </c>
      <c r="AX173" s="67">
        <f ca="1">AW173*(1-OFFSET(Mortality_Projection!$D$9,N($A173="Female")*101+Existing_Cohort!$B173+Existing_Cohort!AX$4-1,MATCH(AX$5, Mortality_Projection!$D$8:$BJ$8, 0)-1))</f>
        <v>348.98919992304508</v>
      </c>
      <c r="AY173" s="67">
        <f ca="1">AX173*(1-OFFSET(Mortality_Projection!$D$9,N($A173="Female")*101+Existing_Cohort!$B173+Existing_Cohort!AY$4-1,MATCH(AY$5, Mortality_Projection!$D$8:$BJ$8, 0)-1))</f>
        <v>348.98919992304508</v>
      </c>
      <c r="AZ173" s="67">
        <f ca="1">AY173*(1-OFFSET(Mortality_Projection!$D$9,N($A173="Female")*101+Existing_Cohort!$B173+Existing_Cohort!AZ$4-1,MATCH(AZ$5, Mortality_Projection!$D$8:$BJ$8, 0)-1))</f>
        <v>348.98919992304508</v>
      </c>
      <c r="BA173" s="179">
        <f ca="1">AZ173*(1-OFFSET(Mortality_Projection!$D$9,N($A173="Female")*101+Existing_Cohort!$B173+Existing_Cohort!BA$4-1,MATCH(BA$5, Mortality_Projection!$D$8:$BJ$8, 0)-1))</f>
        <v>348.98919992304508</v>
      </c>
      <c r="BC173" s="67">
        <f t="shared" ca="1" si="27"/>
        <v>74.062644530208672</v>
      </c>
    </row>
    <row r="174" spans="1:55" x14ac:dyDescent="0.35">
      <c r="A174" s="159" t="s">
        <v>32</v>
      </c>
      <c r="B174">
        <f t="shared" si="28"/>
        <v>67</v>
      </c>
      <c r="C174" s="67">
        <f ca="1">OFFSET(HIST_CHN_Population_Females!$L$17,MATCH(Input!$D$4,HIST_CHN_Population_Females!$K$18:$K$89,0), $B73)</f>
        <v>7803.3860000000004</v>
      </c>
      <c r="D174" s="67">
        <f ca="1">C174*(1-OFFSET(Mortality_Projection!$D$9,N($A174="Female")*101+Existing_Cohort!$B174+Existing_Cohort!D$4-1,MATCH(D$5, Mortality_Projection!$D$8:$BJ$8, 0)-1))</f>
        <v>7722.7012517419407</v>
      </c>
      <c r="E174" s="67">
        <f ca="1">D174*(1-OFFSET(Mortality_Projection!$D$9,N($A174="Female")*101+Existing_Cohort!$B174+Existing_Cohort!E$4-1,MATCH(E$5, Mortality_Projection!$D$8:$BJ$8, 0)-1))</f>
        <v>7632.4876208598907</v>
      </c>
      <c r="F174" s="67">
        <f ca="1">E174*(1-OFFSET(Mortality_Projection!$D$9,N($A174="Female")*101+Existing_Cohort!$B174+Existing_Cohort!F$4-1,MATCH(F$5, Mortality_Projection!$D$8:$BJ$8, 0)-1))</f>
        <v>7531.6803853307383</v>
      </c>
      <c r="G174" s="67">
        <f ca="1">F174*(1-OFFSET(Mortality_Projection!$D$9,N($A174="Female")*101+Existing_Cohort!$B174+Existing_Cohort!G$4-1,MATCH(G$5, Mortality_Projection!$D$8:$BJ$8, 0)-1))</f>
        <v>7419.1891666134279</v>
      </c>
      <c r="H174" s="67">
        <f ca="1">G174*(1-OFFSET(Mortality_Projection!$D$9,N($A174="Female")*101+Existing_Cohort!$B174+Existing_Cohort!H$4-1,MATCH(H$5, Mortality_Projection!$D$8:$BJ$8, 0)-1))</f>
        <v>7293.9392862696777</v>
      </c>
      <c r="I174" s="67">
        <f ca="1">H174*(1-OFFSET(Mortality_Projection!$D$9,N($A174="Female")*101+Existing_Cohort!$B174+Existing_Cohort!I$4-1,MATCH(I$5, Mortality_Projection!$D$8:$BJ$8, 0)-1))</f>
        <v>7154.9014291230005</v>
      </c>
      <c r="J174" s="67">
        <f ca="1">I174*(1-OFFSET(Mortality_Projection!$D$9,N($A174="Female")*101+Existing_Cohort!$B174+Existing_Cohort!J$4-1,MATCH(J$5, Mortality_Projection!$D$8:$BJ$8, 0)-1))</f>
        <v>7001.1383009613373</v>
      </c>
      <c r="K174" s="67">
        <f ca="1">J174*(1-OFFSET(Mortality_Projection!$D$9,N($A174="Female")*101+Existing_Cohort!$B174+Existing_Cohort!K$4-1,MATCH(K$5, Mortality_Projection!$D$8:$BJ$8, 0)-1))</f>
        <v>6831.8267629255342</v>
      </c>
      <c r="L174" s="67">
        <f ca="1">K174*(1-OFFSET(Mortality_Projection!$D$9,N($A174="Female")*101+Existing_Cohort!$B174+Existing_Cohort!L$4-1,MATCH(L$5, Mortality_Projection!$D$8:$BJ$8, 0)-1))</f>
        <v>6646.2913025467205</v>
      </c>
      <c r="M174" s="67">
        <f ca="1">L174*(1-OFFSET(Mortality_Projection!$D$9,N($A174="Female")*101+Existing_Cohort!$B174+Existing_Cohort!M$4-1,MATCH(M$5, Mortality_Projection!$D$8:$BJ$8, 0)-1))</f>
        <v>6444.0231378991894</v>
      </c>
      <c r="N174" s="67">
        <f ca="1">M174*(1-OFFSET(Mortality_Projection!$D$9,N($A174="Female")*101+Existing_Cohort!$B174+Existing_Cohort!N$4-1,MATCH(N$5, Mortality_Projection!$D$8:$BJ$8, 0)-1))</f>
        <v>6224.700375111599</v>
      </c>
      <c r="O174" s="67">
        <f ca="1">N174*(1-OFFSET(Mortality_Projection!$D$9,N($A174="Female")*101+Existing_Cohort!$B174+Existing_Cohort!O$4-1,MATCH(O$5, Mortality_Projection!$D$8:$BJ$8, 0)-1))</f>
        <v>5988.2157644908812</v>
      </c>
      <c r="P174" s="67">
        <f ca="1">O174*(1-OFFSET(Mortality_Projection!$D$9,N($A174="Female")*101+Existing_Cohort!$B174+Existing_Cohort!P$4-1,MATCH(P$5, Mortality_Projection!$D$8:$BJ$8, 0)-1))</f>
        <v>5734.7008969864255</v>
      </c>
      <c r="Q174" s="67">
        <f ca="1">P174*(1-OFFSET(Mortality_Projection!$D$9,N($A174="Female")*101+Existing_Cohort!$B174+Existing_Cohort!Q$4-1,MATCH(Q$5, Mortality_Projection!$D$8:$BJ$8, 0)-1))</f>
        <v>5464.5686926043727</v>
      </c>
      <c r="R174" s="67">
        <f ca="1">Q174*(1-OFFSET(Mortality_Projection!$D$9,N($A174="Female")*101+Existing_Cohort!$B174+Existing_Cohort!R$4-1,MATCH(R$5, Mortality_Projection!$D$8:$BJ$8, 0)-1))</f>
        <v>5178.5639361918047</v>
      </c>
      <c r="S174" s="67">
        <f ca="1">R174*(1-OFFSET(Mortality_Projection!$D$9,N($A174="Female")*101+Existing_Cohort!$B174+Existing_Cohort!S$4-1,MATCH(S$5, Mortality_Projection!$D$8:$BJ$8, 0)-1))</f>
        <v>4877.8254444989025</v>
      </c>
      <c r="T174" s="67">
        <f ca="1">S174*(1-OFFSET(Mortality_Projection!$D$9,N($A174="Female")*101+Existing_Cohort!$B174+Existing_Cohort!T$4-1,MATCH(T$5, Mortality_Projection!$D$8:$BJ$8, 0)-1))</f>
        <v>4563.9897149146009</v>
      </c>
      <c r="U174" s="67">
        <f ca="1">T174*(1-OFFSET(Mortality_Projection!$D$9,N($A174="Female")*101+Existing_Cohort!$B174+Existing_Cohort!U$4-1,MATCH(U$5, Mortality_Projection!$D$8:$BJ$8, 0)-1))</f>
        <v>4239.2888689034426</v>
      </c>
      <c r="V174" s="67">
        <f ca="1">U174*(1-OFFSET(Mortality_Projection!$D$9,N($A174="Female")*101+Existing_Cohort!$B174+Existing_Cohort!V$4-1,MATCH(V$5, Mortality_Projection!$D$8:$BJ$8, 0)-1))</f>
        <v>3906.6413048646145</v>
      </c>
      <c r="W174" s="67">
        <f ca="1">V174*(1-OFFSET(Mortality_Projection!$D$9,N($A174="Female")*101+Existing_Cohort!$B174+Existing_Cohort!W$4-1,MATCH(W$5, Mortality_Projection!$D$8:$BJ$8, 0)-1))</f>
        <v>3569.6780568463391</v>
      </c>
      <c r="X174" s="67">
        <f ca="1">W174*(1-OFFSET(Mortality_Projection!$D$9,N($A174="Female")*101+Existing_Cohort!$B174+Existing_Cohort!X$4-1,MATCH(X$5, Mortality_Projection!$D$8:$BJ$8, 0)-1))</f>
        <v>3232.6538737039336</v>
      </c>
      <c r="Y174" s="67">
        <f ca="1">X174*(1-OFFSET(Mortality_Projection!$D$9,N($A174="Female")*101+Existing_Cohort!$B174+Existing_Cohort!Y$4-1,MATCH(Y$5, Mortality_Projection!$D$8:$BJ$8, 0)-1))</f>
        <v>2900.2133243086914</v>
      </c>
      <c r="Z174" s="67">
        <f ca="1">Y174*(1-OFFSET(Mortality_Projection!$D$9,N($A174="Female")*101+Existing_Cohort!$B174+Existing_Cohort!Z$4-1,MATCH(Z$5, Mortality_Projection!$D$8:$BJ$8, 0)-1))</f>
        <v>2577.0344906895989</v>
      </c>
      <c r="AA174" s="67">
        <f ca="1">Z174*(1-OFFSET(Mortality_Projection!$D$9,N($A174="Female")*101+Existing_Cohort!$B174+Existing_Cohort!AA$4-1,MATCH(AA$5, Mortality_Projection!$D$8:$BJ$8, 0)-1))</f>
        <v>2267.4445061354977</v>
      </c>
      <c r="AB174" s="67">
        <f ca="1">AA174*(1-OFFSET(Mortality_Projection!$D$9,N($A174="Female")*101+Existing_Cohort!$B174+Existing_Cohort!AB$4-1,MATCH(AB$5, Mortality_Projection!$D$8:$BJ$8, 0)-1))</f>
        <v>1975.0857991339894</v>
      </c>
      <c r="AC174" s="67">
        <f ca="1">AB174*(1-OFFSET(Mortality_Projection!$D$9,N($A174="Female")*101+Existing_Cohort!$B174+Existing_Cohort!AC$4-1,MATCH(AC$5, Mortality_Projection!$D$8:$BJ$8, 0)-1))</f>
        <v>1702.7038338562227</v>
      </c>
      <c r="AD174" s="67">
        <f ca="1">AC174*(1-OFFSET(Mortality_Projection!$D$9,N($A174="Female")*101+Existing_Cohort!$B174+Existing_Cohort!AD$4-1,MATCH(AD$5, Mortality_Projection!$D$8:$BJ$8, 0)-1))</f>
        <v>1452.1021430954561</v>
      </c>
      <c r="AE174" s="67">
        <f ca="1">AD174*(1-OFFSET(Mortality_Projection!$D$9,N($A174="Female")*101+Existing_Cohort!$B174+Existing_Cohort!AE$4-1,MATCH(AE$5, Mortality_Projection!$D$8:$BJ$8, 0)-1))</f>
        <v>1224.2339731759023</v>
      </c>
      <c r="AF174" s="67">
        <f ca="1">AE174*(1-OFFSET(Mortality_Projection!$D$9,N($A174="Female")*101+Existing_Cohort!$B174+Existing_Cohort!AF$4-1,MATCH(AF$5, Mortality_Projection!$D$8:$BJ$8, 0)-1))</f>
        <v>1019.3763768060089</v>
      </c>
      <c r="AG174" s="67">
        <f ca="1">AF174*(1-OFFSET(Mortality_Projection!$D$9,N($A174="Female")*101+Existing_Cohort!$B174+Existing_Cohort!AG$4-1,MATCH(AG$5, Mortality_Projection!$D$8:$BJ$8, 0)-1))</f>
        <v>837.32514944126865</v>
      </c>
      <c r="AH174" s="67">
        <f ca="1">AG174*(1-OFFSET(Mortality_Projection!$D$9,N($A174="Female")*101+Existing_Cohort!$B174+Existing_Cohort!AH$4-1,MATCH(AH$5, Mortality_Projection!$D$8:$BJ$8, 0)-1))</f>
        <v>677.54905489170437</v>
      </c>
      <c r="AI174" s="67">
        <f ca="1">AH174*(1-OFFSET(Mortality_Projection!$D$9,N($A174="Female")*101+Existing_Cohort!$B174+Existing_Cohort!AI$4-1,MATCH(AI$5, Mortality_Projection!$D$8:$BJ$8, 0)-1))</f>
        <v>539.28176473628469</v>
      </c>
      <c r="AJ174" s="67">
        <f ca="1">AI174*(1-OFFSET(Mortality_Projection!$D$9,N($A174="Female")*101+Existing_Cohort!$B174+Existing_Cohort!AJ$4-1,MATCH(AJ$5, Mortality_Projection!$D$8:$BJ$8, 0)-1))</f>
        <v>421.54386701344981</v>
      </c>
      <c r="AK174" s="67">
        <f ca="1">AJ174*(1-OFFSET(Mortality_Projection!$D$9,N($A174="Female")*101+Existing_Cohort!$B174+Existing_Cohort!AK$4-1,MATCH(AK$5, Mortality_Projection!$D$8:$BJ$8, 0)-1))</f>
        <v>323.12136586692463</v>
      </c>
      <c r="AL174" s="67">
        <f ca="1">AK174*(1-OFFSET(Mortality_Projection!$D$9,N($A174="Female")*101+Existing_Cohort!$B174+Existing_Cohort!AL$4-1,MATCH(AL$5, Mortality_Projection!$D$8:$BJ$8, 0)-1))</f>
        <v>323.12136586692463</v>
      </c>
      <c r="AM174" s="67">
        <f ca="1">AL174*(1-OFFSET(Mortality_Projection!$D$9,N($A174="Female")*101+Existing_Cohort!$B174+Existing_Cohort!AM$4-1,MATCH(AM$5, Mortality_Projection!$D$8:$BJ$8, 0)-1))</f>
        <v>323.12136586692463</v>
      </c>
      <c r="AN174" s="67">
        <f ca="1">AM174*(1-OFFSET(Mortality_Projection!$D$9,N($A174="Female")*101+Existing_Cohort!$B174+Existing_Cohort!AN$4-1,MATCH(AN$5, Mortality_Projection!$D$8:$BJ$8, 0)-1))</f>
        <v>323.12136586692463</v>
      </c>
      <c r="AO174" s="67">
        <f ca="1">AN174*(1-OFFSET(Mortality_Projection!$D$9,N($A174="Female")*101+Existing_Cohort!$B174+Existing_Cohort!AO$4-1,MATCH(AO$5, Mortality_Projection!$D$8:$BJ$8, 0)-1))</f>
        <v>323.12136586692463</v>
      </c>
      <c r="AP174" s="67">
        <f ca="1">AO174*(1-OFFSET(Mortality_Projection!$D$9,N($A174="Female")*101+Existing_Cohort!$B174+Existing_Cohort!AP$4-1,MATCH(AP$5, Mortality_Projection!$D$8:$BJ$8, 0)-1))</f>
        <v>323.12136586692463</v>
      </c>
      <c r="AQ174" s="67">
        <f ca="1">AP174*(1-OFFSET(Mortality_Projection!$D$9,N($A174="Female")*101+Existing_Cohort!$B174+Existing_Cohort!AQ$4-1,MATCH(AQ$5, Mortality_Projection!$D$8:$BJ$8, 0)-1))</f>
        <v>323.12136586692463</v>
      </c>
      <c r="AR174" s="67">
        <f ca="1">AQ174*(1-OFFSET(Mortality_Projection!$D$9,N($A174="Female")*101+Existing_Cohort!$B174+Existing_Cohort!AR$4-1,MATCH(AR$5, Mortality_Projection!$D$8:$BJ$8, 0)-1))</f>
        <v>323.12136586692463</v>
      </c>
      <c r="AS174" s="67">
        <f ca="1">AR174*(1-OFFSET(Mortality_Projection!$D$9,N($A174="Female")*101+Existing_Cohort!$B174+Existing_Cohort!AS$4-1,MATCH(AS$5, Mortality_Projection!$D$8:$BJ$8, 0)-1))</f>
        <v>323.12136586692463</v>
      </c>
      <c r="AT174" s="67">
        <f ca="1">AS174*(1-OFFSET(Mortality_Projection!$D$9,N($A174="Female")*101+Existing_Cohort!$B174+Existing_Cohort!AT$4-1,MATCH(AT$5, Mortality_Projection!$D$8:$BJ$8, 0)-1))</f>
        <v>323.12136586692463</v>
      </c>
      <c r="AU174" s="67">
        <f ca="1">AT174*(1-OFFSET(Mortality_Projection!$D$9,N($A174="Female")*101+Existing_Cohort!$B174+Existing_Cohort!AU$4-1,MATCH(AU$5, Mortality_Projection!$D$8:$BJ$8, 0)-1))</f>
        <v>323.12136586692463</v>
      </c>
      <c r="AV174" s="67">
        <f ca="1">AU174*(1-OFFSET(Mortality_Projection!$D$9,N($A174="Female")*101+Existing_Cohort!$B174+Existing_Cohort!AV$4-1,MATCH(AV$5, Mortality_Projection!$D$8:$BJ$8, 0)-1))</f>
        <v>323.12136586692463</v>
      </c>
      <c r="AW174" s="67">
        <f ca="1">AV174*(1-OFFSET(Mortality_Projection!$D$9,N($A174="Female")*101+Existing_Cohort!$B174+Existing_Cohort!AW$4-1,MATCH(AW$5, Mortality_Projection!$D$8:$BJ$8, 0)-1))</f>
        <v>323.12136586692463</v>
      </c>
      <c r="AX174" s="67">
        <f ca="1">AW174*(1-OFFSET(Mortality_Projection!$D$9,N($A174="Female")*101+Existing_Cohort!$B174+Existing_Cohort!AX$4-1,MATCH(AX$5, Mortality_Projection!$D$8:$BJ$8, 0)-1))</f>
        <v>323.12136586692463</v>
      </c>
      <c r="AY174" s="67">
        <f ca="1">AX174*(1-OFFSET(Mortality_Projection!$D$9,N($A174="Female")*101+Existing_Cohort!$B174+Existing_Cohort!AY$4-1,MATCH(AY$5, Mortality_Projection!$D$8:$BJ$8, 0)-1))</f>
        <v>323.12136586692463</v>
      </c>
      <c r="AZ174" s="67">
        <f ca="1">AY174*(1-OFFSET(Mortality_Projection!$D$9,N($A174="Female")*101+Existing_Cohort!$B174+Existing_Cohort!AZ$4-1,MATCH(AZ$5, Mortality_Projection!$D$8:$BJ$8, 0)-1))</f>
        <v>323.12136586692463</v>
      </c>
      <c r="BA174" s="179">
        <f ca="1">AZ174*(1-OFFSET(Mortality_Projection!$D$9,N($A174="Female")*101+Existing_Cohort!$B174+Existing_Cohort!BA$4-1,MATCH(BA$5, Mortality_Projection!$D$8:$BJ$8, 0)-1))</f>
        <v>323.12136586692463</v>
      </c>
      <c r="BC174" s="67">
        <f t="shared" ca="1" si="27"/>
        <v>80.684748258059699</v>
      </c>
    </row>
    <row r="175" spans="1:55" x14ac:dyDescent="0.35">
      <c r="A175" s="159" t="s">
        <v>32</v>
      </c>
      <c r="B175">
        <f t="shared" si="28"/>
        <v>68</v>
      </c>
      <c r="C175" s="67">
        <f ca="1">OFFSET(HIST_CHN_Population_Females!$L$17,MATCH(Input!$D$4,HIST_CHN_Population_Females!$K$18:$K$89,0), $B74)</f>
        <v>7680.0065000000004</v>
      </c>
      <c r="D175" s="67">
        <f ca="1">C175*(1-OFFSET(Mortality_Projection!$D$9,N($A175="Female")*101+Existing_Cohort!$B175+Existing_Cohort!D$4-1,MATCH(D$5, Mortality_Projection!$D$8:$BJ$8, 0)-1))</f>
        <v>7589.2478887861362</v>
      </c>
      <c r="E175" s="67">
        <f ca="1">D175*(1-OFFSET(Mortality_Projection!$D$9,N($A175="Female")*101+Existing_Cohort!$B175+Existing_Cohort!E$4-1,MATCH(E$5, Mortality_Projection!$D$8:$BJ$8, 0)-1))</f>
        <v>7487.8456225009659</v>
      </c>
      <c r="F175" s="67">
        <f ca="1">E175*(1-OFFSET(Mortality_Projection!$D$9,N($A175="Female")*101+Existing_Cohort!$B175+Existing_Cohort!F$4-1,MATCH(F$5, Mortality_Projection!$D$8:$BJ$8, 0)-1))</f>
        <v>7374.7080260374569</v>
      </c>
      <c r="G175" s="67">
        <f ca="1">F175*(1-OFFSET(Mortality_Projection!$D$9,N($A175="Female")*101+Existing_Cohort!$B175+Existing_Cohort!G$4-1,MATCH(G$5, Mortality_Projection!$D$8:$BJ$8, 0)-1))</f>
        <v>7248.7606765669889</v>
      </c>
      <c r="H175" s="67">
        <f ca="1">G175*(1-OFFSET(Mortality_Projection!$D$9,N($A175="Female")*101+Existing_Cohort!$B175+Existing_Cohort!H$4-1,MATCH(H$5, Mortality_Projection!$D$8:$BJ$8, 0)-1))</f>
        <v>7108.9765009300409</v>
      </c>
      <c r="I175" s="67">
        <f ca="1">H175*(1-OFFSET(Mortality_Projection!$D$9,N($A175="Female")*101+Existing_Cohort!$B175+Existing_Cohort!I$4-1,MATCH(I$5, Mortality_Projection!$D$8:$BJ$8, 0)-1))</f>
        <v>6954.4229613475254</v>
      </c>
      <c r="J175" s="67">
        <f ca="1">I175*(1-OFFSET(Mortality_Projection!$D$9,N($A175="Female")*101+Existing_Cohort!$B175+Existing_Cohort!J$4-1,MATCH(J$5, Mortality_Projection!$D$8:$BJ$8, 0)-1))</f>
        <v>6784.2845689446613</v>
      </c>
      <c r="K175" s="67">
        <f ca="1">J175*(1-OFFSET(Mortality_Projection!$D$9,N($A175="Female")*101+Existing_Cohort!$B175+Existing_Cohort!K$4-1,MATCH(K$5, Mortality_Projection!$D$8:$BJ$8, 0)-1))</f>
        <v>6597.8967769613919</v>
      </c>
      <c r="L175" s="67">
        <f ca="1">K175*(1-OFFSET(Mortality_Projection!$D$9,N($A175="Female")*101+Existing_Cohort!$B175+Existing_Cohort!L$4-1,MATCH(L$5, Mortality_Projection!$D$8:$BJ$8, 0)-1))</f>
        <v>6394.7654036328495</v>
      </c>
      <c r="M175" s="67">
        <f ca="1">L175*(1-OFFSET(Mortality_Projection!$D$9,N($A175="Female")*101+Existing_Cohort!$B175+Existing_Cohort!M$4-1,MATCH(M$5, Mortality_Projection!$D$8:$BJ$8, 0)-1))</f>
        <v>6174.5870804416409</v>
      </c>
      <c r="N175" s="67">
        <f ca="1">M175*(1-OFFSET(Mortality_Projection!$D$9,N($A175="Female")*101+Existing_Cohort!$B175+Existing_Cohort!N$4-1,MATCH(N$5, Mortality_Projection!$D$8:$BJ$8, 0)-1))</f>
        <v>5937.2772775168314</v>
      </c>
      <c r="O175" s="67">
        <f ca="1">N175*(1-OFFSET(Mortality_Projection!$D$9,N($A175="Female")*101+Existing_Cohort!$B175+Existing_Cohort!O$4-1,MATCH(O$5, Mortality_Projection!$D$8:$BJ$8, 0)-1))</f>
        <v>5682.9946728302266</v>
      </c>
      <c r="P175" s="67">
        <f ca="1">O175*(1-OFFSET(Mortality_Projection!$D$9,N($A175="Female")*101+Existing_Cohort!$B175+Existing_Cohort!P$4-1,MATCH(P$5, Mortality_Projection!$D$8:$BJ$8, 0)-1))</f>
        <v>5412.1837566542599</v>
      </c>
      <c r="Q175" s="67">
        <f ca="1">P175*(1-OFFSET(Mortality_Projection!$D$9,N($A175="Female")*101+Existing_Cohort!$B175+Existing_Cohort!Q$4-1,MATCH(Q$5, Mortality_Projection!$D$8:$BJ$8, 0)-1))</f>
        <v>5125.6253023302452</v>
      </c>
      <c r="R175" s="67">
        <f ca="1">Q175*(1-OFFSET(Mortality_Projection!$D$9,N($A175="Female")*101+Existing_Cohort!$B175+Existing_Cohort!R$4-1,MATCH(R$5, Mortality_Projection!$D$8:$BJ$8, 0)-1))</f>
        <v>4824.4981924750482</v>
      </c>
      <c r="S175" s="67">
        <f ca="1">R175*(1-OFFSET(Mortality_Projection!$D$9,N($A175="Female")*101+Existing_Cohort!$B175+Existing_Cohort!S$4-1,MATCH(S$5, Mortality_Projection!$D$8:$BJ$8, 0)-1))</f>
        <v>4510.4823168010043</v>
      </c>
      <c r="T175" s="67">
        <f ca="1">S175*(1-OFFSET(Mortality_Projection!$D$9,N($A175="Female")*101+Existing_Cohort!$B175+Existing_Cohort!T$4-1,MATCH(T$5, Mortality_Projection!$D$8:$BJ$8, 0)-1))</f>
        <v>4185.8549911167665</v>
      </c>
      <c r="U175" s="67">
        <f ca="1">T175*(1-OFFSET(Mortality_Projection!$D$9,N($A175="Female")*101+Existing_Cohort!$B175+Existing_Cohort!U$4-1,MATCH(U$5, Mortality_Projection!$D$8:$BJ$8, 0)-1))</f>
        <v>3853.5790917207346</v>
      </c>
      <c r="V175" s="67">
        <f ca="1">U175*(1-OFFSET(Mortality_Projection!$D$9,N($A175="Female")*101+Existing_Cohort!$B175+Existing_Cohort!V$4-1,MATCH(V$5, Mortality_Projection!$D$8:$BJ$8, 0)-1))</f>
        <v>3517.325755877258</v>
      </c>
      <c r="W175" s="67">
        <f ca="1">V175*(1-OFFSET(Mortality_Projection!$D$9,N($A175="Female")*101+Existing_Cohort!$B175+Existing_Cohort!W$4-1,MATCH(W$5, Mortality_Projection!$D$8:$BJ$8, 0)-1))</f>
        <v>3181.3809477073182</v>
      </c>
      <c r="X175" s="67">
        <f ca="1">W175*(1-OFFSET(Mortality_Projection!$D$9,N($A175="Female")*101+Existing_Cohort!$B175+Existing_Cohort!X$4-1,MATCH(X$5, Mortality_Projection!$D$8:$BJ$8, 0)-1))</f>
        <v>2850.4070173986565</v>
      </c>
      <c r="Y175" s="67">
        <f ca="1">X175*(1-OFFSET(Mortality_Projection!$D$9,N($A175="Female")*101+Existing_Cohort!$B175+Existing_Cohort!Y$4-1,MATCH(Y$5, Mortality_Projection!$D$8:$BJ$8, 0)-1))</f>
        <v>2529.0830129743258</v>
      </c>
      <c r="Z175" s="67">
        <f ca="1">Y175*(1-OFFSET(Mortality_Projection!$D$9,N($A175="Female")*101+Existing_Cohort!$B175+Existing_Cohort!Z$4-1,MATCH(Z$5, Mortality_Projection!$D$8:$BJ$8, 0)-1))</f>
        <v>2221.7189543018426</v>
      </c>
      <c r="AA175" s="67">
        <f ca="1">Z175*(1-OFFSET(Mortality_Projection!$D$9,N($A175="Female")*101+Existing_Cohort!$B175+Existing_Cohort!AA$4-1,MATCH(AA$5, Mortality_Projection!$D$8:$BJ$8, 0)-1))</f>
        <v>1931.9233376820462</v>
      </c>
      <c r="AB175" s="67">
        <f ca="1">AA175*(1-OFFSET(Mortality_Projection!$D$9,N($A175="Female")*101+Existing_Cohort!$B175+Existing_Cohort!AB$4-1,MATCH(AB$5, Mortality_Projection!$D$8:$BJ$8, 0)-1))</f>
        <v>1662.3942769953051</v>
      </c>
      <c r="AC175" s="67">
        <f ca="1">AB175*(1-OFFSET(Mortality_Projection!$D$9,N($A175="Female")*101+Existing_Cohort!$B175+Existing_Cohort!AC$4-1,MATCH(AC$5, Mortality_Projection!$D$8:$BJ$8, 0)-1))</f>
        <v>1414.8788660967825</v>
      </c>
      <c r="AD175" s="67">
        <f ca="1">AC175*(1-OFFSET(Mortality_Projection!$D$9,N($A175="Female")*101+Existing_Cohort!$B175+Existing_Cohort!AD$4-1,MATCH(AD$5, Mortality_Projection!$D$8:$BJ$8, 0)-1))</f>
        <v>1190.2688680949639</v>
      </c>
      <c r="AE175" s="67">
        <f ca="1">AD175*(1-OFFSET(Mortality_Projection!$D$9,N($A175="Female")*101+Existing_Cohort!$B175+Existing_Cohort!AE$4-1,MATCH(AE$5, Mortality_Projection!$D$8:$BJ$8, 0)-1))</f>
        <v>988.77768520208144</v>
      </c>
      <c r="AF175" s="67">
        <f ca="1">AE175*(1-OFFSET(Mortality_Projection!$D$9,N($A175="Female")*101+Existing_Cohort!$B175+Existing_Cohort!AF$4-1,MATCH(AF$5, Mortality_Projection!$D$8:$BJ$8, 0)-1))</f>
        <v>810.13673122068872</v>
      </c>
      <c r="AG175" s="67">
        <f ca="1">AF175*(1-OFFSET(Mortality_Projection!$D$9,N($A175="Female")*101+Existing_Cohort!$B175+Existing_Cohort!AG$4-1,MATCH(AG$5, Mortality_Projection!$D$8:$BJ$8, 0)-1))</f>
        <v>653.75021128395815</v>
      </c>
      <c r="AH175" s="67">
        <f ca="1">AG175*(1-OFFSET(Mortality_Projection!$D$9,N($A175="Female")*101+Existing_Cohort!$B175+Existing_Cohort!AH$4-1,MATCH(AH$5, Mortality_Projection!$D$8:$BJ$8, 0)-1))</f>
        <v>518.78747456142025</v>
      </c>
      <c r="AI175" s="67">
        <f ca="1">AH175*(1-OFFSET(Mortality_Projection!$D$9,N($A175="Female")*101+Existing_Cohort!$B175+Existing_Cohort!AI$4-1,MATCH(AI$5, Mortality_Projection!$D$8:$BJ$8, 0)-1))</f>
        <v>404.20627883239712</v>
      </c>
      <c r="AJ175" s="67">
        <f ca="1">AI175*(1-OFFSET(Mortality_Projection!$D$9,N($A175="Female")*101+Existing_Cohort!$B175+Existing_Cohort!AJ$4-1,MATCH(AJ$5, Mortality_Projection!$D$8:$BJ$8, 0)-1))</f>
        <v>308.73384281890173</v>
      </c>
      <c r="AK175" s="67">
        <f ca="1">AJ175*(1-OFFSET(Mortality_Projection!$D$9,N($A175="Female")*101+Existing_Cohort!$B175+Existing_Cohort!AK$4-1,MATCH(AK$5, Mortality_Projection!$D$8:$BJ$8, 0)-1))</f>
        <v>308.73384281890173</v>
      </c>
      <c r="AL175" s="67">
        <f ca="1">AK175*(1-OFFSET(Mortality_Projection!$D$9,N($A175="Female")*101+Existing_Cohort!$B175+Existing_Cohort!AL$4-1,MATCH(AL$5, Mortality_Projection!$D$8:$BJ$8, 0)-1))</f>
        <v>308.73384281890173</v>
      </c>
      <c r="AM175" s="67">
        <f ca="1">AL175*(1-OFFSET(Mortality_Projection!$D$9,N($A175="Female")*101+Existing_Cohort!$B175+Existing_Cohort!AM$4-1,MATCH(AM$5, Mortality_Projection!$D$8:$BJ$8, 0)-1))</f>
        <v>308.73384281890173</v>
      </c>
      <c r="AN175" s="67">
        <f ca="1">AM175*(1-OFFSET(Mortality_Projection!$D$9,N($A175="Female")*101+Existing_Cohort!$B175+Existing_Cohort!AN$4-1,MATCH(AN$5, Mortality_Projection!$D$8:$BJ$8, 0)-1))</f>
        <v>308.73384281890173</v>
      </c>
      <c r="AO175" s="67">
        <f ca="1">AN175*(1-OFFSET(Mortality_Projection!$D$9,N($A175="Female")*101+Existing_Cohort!$B175+Existing_Cohort!AO$4-1,MATCH(AO$5, Mortality_Projection!$D$8:$BJ$8, 0)-1))</f>
        <v>308.73384281890173</v>
      </c>
      <c r="AP175" s="67">
        <f ca="1">AO175*(1-OFFSET(Mortality_Projection!$D$9,N($A175="Female")*101+Existing_Cohort!$B175+Existing_Cohort!AP$4-1,MATCH(AP$5, Mortality_Projection!$D$8:$BJ$8, 0)-1))</f>
        <v>308.73384281890173</v>
      </c>
      <c r="AQ175" s="67">
        <f ca="1">AP175*(1-OFFSET(Mortality_Projection!$D$9,N($A175="Female")*101+Existing_Cohort!$B175+Existing_Cohort!AQ$4-1,MATCH(AQ$5, Mortality_Projection!$D$8:$BJ$8, 0)-1))</f>
        <v>308.73384281890173</v>
      </c>
      <c r="AR175" s="67">
        <f ca="1">AQ175*(1-OFFSET(Mortality_Projection!$D$9,N($A175="Female")*101+Existing_Cohort!$B175+Existing_Cohort!AR$4-1,MATCH(AR$5, Mortality_Projection!$D$8:$BJ$8, 0)-1))</f>
        <v>308.73384281890173</v>
      </c>
      <c r="AS175" s="67">
        <f ca="1">AR175*(1-OFFSET(Mortality_Projection!$D$9,N($A175="Female")*101+Existing_Cohort!$B175+Existing_Cohort!AS$4-1,MATCH(AS$5, Mortality_Projection!$D$8:$BJ$8, 0)-1))</f>
        <v>308.73384281890173</v>
      </c>
      <c r="AT175" s="67">
        <f ca="1">AS175*(1-OFFSET(Mortality_Projection!$D$9,N($A175="Female")*101+Existing_Cohort!$B175+Existing_Cohort!AT$4-1,MATCH(AT$5, Mortality_Projection!$D$8:$BJ$8, 0)-1))</f>
        <v>308.73384281890173</v>
      </c>
      <c r="AU175" s="67">
        <f ca="1">AT175*(1-OFFSET(Mortality_Projection!$D$9,N($A175="Female")*101+Existing_Cohort!$B175+Existing_Cohort!AU$4-1,MATCH(AU$5, Mortality_Projection!$D$8:$BJ$8, 0)-1))</f>
        <v>308.73384281890173</v>
      </c>
      <c r="AV175" s="67">
        <f ca="1">AU175*(1-OFFSET(Mortality_Projection!$D$9,N($A175="Female")*101+Existing_Cohort!$B175+Existing_Cohort!AV$4-1,MATCH(AV$5, Mortality_Projection!$D$8:$BJ$8, 0)-1))</f>
        <v>308.73384281890173</v>
      </c>
      <c r="AW175" s="67">
        <f ca="1">AV175*(1-OFFSET(Mortality_Projection!$D$9,N($A175="Female")*101+Existing_Cohort!$B175+Existing_Cohort!AW$4-1,MATCH(AW$5, Mortality_Projection!$D$8:$BJ$8, 0)-1))</f>
        <v>308.73384281890173</v>
      </c>
      <c r="AX175" s="67">
        <f ca="1">AW175*(1-OFFSET(Mortality_Projection!$D$9,N($A175="Female")*101+Existing_Cohort!$B175+Existing_Cohort!AX$4-1,MATCH(AX$5, Mortality_Projection!$D$8:$BJ$8, 0)-1))</f>
        <v>308.73384281890173</v>
      </c>
      <c r="AY175" s="67">
        <f ca="1">AX175*(1-OFFSET(Mortality_Projection!$D$9,N($A175="Female")*101+Existing_Cohort!$B175+Existing_Cohort!AY$4-1,MATCH(AY$5, Mortality_Projection!$D$8:$BJ$8, 0)-1))</f>
        <v>308.73384281890173</v>
      </c>
      <c r="AZ175" s="67">
        <f ca="1">AY175*(1-OFFSET(Mortality_Projection!$D$9,N($A175="Female")*101+Existing_Cohort!$B175+Existing_Cohort!AZ$4-1,MATCH(AZ$5, Mortality_Projection!$D$8:$BJ$8, 0)-1))</f>
        <v>308.73384281890173</v>
      </c>
      <c r="BA175" s="179">
        <f ca="1">AZ175*(1-OFFSET(Mortality_Projection!$D$9,N($A175="Female")*101+Existing_Cohort!$B175+Existing_Cohort!BA$4-1,MATCH(BA$5, Mortality_Projection!$D$8:$BJ$8, 0)-1))</f>
        <v>308.73384281890173</v>
      </c>
      <c r="BC175" s="67">
        <f t="shared" ca="1" si="27"/>
        <v>90.758611213864242</v>
      </c>
    </row>
    <row r="176" spans="1:55" x14ac:dyDescent="0.35">
      <c r="A176" s="159" t="s">
        <v>32</v>
      </c>
      <c r="B176">
        <f t="shared" si="28"/>
        <v>69</v>
      </c>
      <c r="C176" s="67">
        <f ca="1">OFFSET(HIST_CHN_Population_Females!$L$17,MATCH(Input!$D$4,HIST_CHN_Population_Females!$K$18:$K$89,0), $B75)</f>
        <v>7233.4740000000002</v>
      </c>
      <c r="D176" s="67">
        <f ca="1">C176*(1-OFFSET(Mortality_Projection!$D$9,N($A176="Female")*101+Existing_Cohort!$B176+Existing_Cohort!D$4-1,MATCH(D$5, Mortality_Projection!$D$8:$BJ$8, 0)-1))</f>
        <v>7135.7009475439745</v>
      </c>
      <c r="E176" s="67">
        <f ca="1">D176*(1-OFFSET(Mortality_Projection!$D$9,N($A176="Female")*101+Existing_Cohort!$B176+Existing_Cohort!E$4-1,MATCH(E$5, Mortality_Projection!$D$8:$BJ$8, 0)-1))</f>
        <v>7026.6297620861878</v>
      </c>
      <c r="F176" s="67">
        <f ca="1">E176*(1-OFFSET(Mortality_Projection!$D$9,N($A176="Female")*101+Existing_Cohort!$B176+Existing_Cohort!F$4-1,MATCH(F$5, Mortality_Projection!$D$8:$BJ$8, 0)-1))</f>
        <v>6905.2309047962408</v>
      </c>
      <c r="G176" s="67">
        <f ca="1">F176*(1-OFFSET(Mortality_Projection!$D$9,N($A176="Female")*101+Existing_Cohort!$B176+Existing_Cohort!G$4-1,MATCH(G$5, Mortality_Projection!$D$8:$BJ$8, 0)-1))</f>
        <v>6770.5221628972804</v>
      </c>
      <c r="H176" s="67">
        <f ca="1">G176*(1-OFFSET(Mortality_Projection!$D$9,N($A176="Female")*101+Existing_Cohort!$B176+Existing_Cohort!H$4-1,MATCH(H$5, Mortality_Projection!$D$8:$BJ$8, 0)-1))</f>
        <v>6621.614390265272</v>
      </c>
      <c r="I176" s="67">
        <f ca="1">H176*(1-OFFSET(Mortality_Projection!$D$9,N($A176="Female")*101+Existing_Cohort!$B176+Existing_Cohort!I$4-1,MATCH(I$5, Mortality_Projection!$D$8:$BJ$8, 0)-1))</f>
        <v>6457.7334538747382</v>
      </c>
      <c r="J176" s="67">
        <f ca="1">I176*(1-OFFSET(Mortality_Projection!$D$9,N($A176="Female")*101+Existing_Cohort!$B176+Existing_Cohort!J$4-1,MATCH(J$5, Mortality_Projection!$D$8:$BJ$8, 0)-1))</f>
        <v>6278.253128166476</v>
      </c>
      <c r="K176" s="67">
        <f ca="1">J176*(1-OFFSET(Mortality_Projection!$D$9,N($A176="Female")*101+Existing_Cohort!$B176+Existing_Cohort!K$4-1,MATCH(K$5, Mortality_Projection!$D$8:$BJ$8, 0)-1))</f>
        <v>6082.7140173505295</v>
      </c>
      <c r="L176" s="67">
        <f ca="1">K176*(1-OFFSET(Mortality_Projection!$D$9,N($A176="Female")*101+Existing_Cohort!$B176+Existing_Cohort!L$4-1,MATCH(L$5, Mortality_Projection!$D$8:$BJ$8, 0)-1))</f>
        <v>5870.8434312926629</v>
      </c>
      <c r="M176" s="67">
        <f ca="1">L176*(1-OFFSET(Mortality_Projection!$D$9,N($A176="Female")*101+Existing_Cohort!$B176+Existing_Cohort!M$4-1,MATCH(M$5, Mortality_Projection!$D$8:$BJ$8, 0)-1))</f>
        <v>5642.5825006844334</v>
      </c>
      <c r="N176" s="67">
        <f ca="1">M176*(1-OFFSET(Mortality_Projection!$D$9,N($A176="Female")*101+Existing_Cohort!$B176+Existing_Cohort!N$4-1,MATCH(N$5, Mortality_Projection!$D$8:$BJ$8, 0)-1))</f>
        <v>5398.1096909337239</v>
      </c>
      <c r="O176" s="67">
        <f ca="1">N176*(1-OFFSET(Mortality_Projection!$D$9,N($A176="Female")*101+Existing_Cohort!$B176+Existing_Cohort!O$4-1,MATCH(O$5, Mortality_Projection!$D$8:$BJ$8, 0)-1))</f>
        <v>5137.8817357599019</v>
      </c>
      <c r="P176" s="67">
        <f ca="1">O176*(1-OFFSET(Mortality_Projection!$D$9,N($A176="Female")*101+Existing_Cohort!$B176+Existing_Cohort!P$4-1,MATCH(P$5, Mortality_Projection!$D$8:$BJ$8, 0)-1))</f>
        <v>4862.6819305244308</v>
      </c>
      <c r="Q176" s="67">
        <f ca="1">P176*(1-OFFSET(Mortality_Projection!$D$9,N($A176="Female")*101+Existing_Cohort!$B176+Existing_Cohort!Q$4-1,MATCH(Q$5, Mortality_Projection!$D$8:$BJ$8, 0)-1))</f>
        <v>4573.6790372686901</v>
      </c>
      <c r="R176" s="67">
        <f ca="1">Q176*(1-OFFSET(Mortality_Projection!$D$9,N($A176="Female")*101+Existing_Cohort!$B176+Existing_Cohort!R$4-1,MATCH(R$5, Mortality_Projection!$D$8:$BJ$8, 0)-1))</f>
        <v>4272.5251538623597</v>
      </c>
      <c r="S176" s="67">
        <f ca="1">R176*(1-OFFSET(Mortality_Projection!$D$9,N($A176="Female")*101+Existing_Cohort!$B176+Existing_Cohort!S$4-1,MATCH(S$5, Mortality_Projection!$D$8:$BJ$8, 0)-1))</f>
        <v>3961.4466195301616</v>
      </c>
      <c r="T176" s="67">
        <f ca="1">S176*(1-OFFSET(Mortality_Projection!$D$9,N($A176="Female")*101+Existing_Cohort!$B176+Existing_Cohort!T$4-1,MATCH(T$5, Mortality_Projection!$D$8:$BJ$8, 0)-1))</f>
        <v>3643.3260161003736</v>
      </c>
      <c r="U176" s="67">
        <f ca="1">T176*(1-OFFSET(Mortality_Projection!$D$9,N($A176="Female")*101+Existing_Cohort!$B176+Existing_Cohort!U$4-1,MATCH(U$5, Mortality_Projection!$D$8:$BJ$8, 0)-1))</f>
        <v>3321.7203542453403</v>
      </c>
      <c r="V176" s="67">
        <f ca="1">U176*(1-OFFSET(Mortality_Projection!$D$9,N($A176="Female")*101+Existing_Cohort!$B176+Existing_Cohort!V$4-1,MATCH(V$5, Mortality_Projection!$D$8:$BJ$8, 0)-1))</f>
        <v>3000.7671354316121</v>
      </c>
      <c r="W176" s="67">
        <f ca="1">V176*(1-OFFSET(Mortality_Projection!$D$9,N($A176="Female")*101+Existing_Cohort!$B176+Existing_Cohort!W$4-1,MATCH(W$5, Mortality_Projection!$D$8:$BJ$8, 0)-1))</f>
        <v>2684.9514235471706</v>
      </c>
      <c r="X176" s="67">
        <f ca="1">W176*(1-OFFSET(Mortality_Projection!$D$9,N($A176="Female")*101+Existing_Cohort!$B176+Existing_Cohort!X$4-1,MATCH(X$5, Mortality_Projection!$D$8:$BJ$8, 0)-1))</f>
        <v>2378.7578642137137</v>
      </c>
      <c r="Y176" s="67">
        <f ca="1">X176*(1-OFFSET(Mortality_Projection!$D$9,N($A176="Female")*101+Existing_Cohort!$B176+Existing_Cohort!Y$4-1,MATCH(Y$5, Mortality_Projection!$D$8:$BJ$8, 0)-1))</f>
        <v>2086.2998268644255</v>
      </c>
      <c r="Z176" s="67">
        <f ca="1">Y176*(1-OFFSET(Mortality_Projection!$D$9,N($A176="Female")*101+Existing_Cohort!$B176+Existing_Cohort!Z$4-1,MATCH(Z$5, Mortality_Projection!$D$8:$BJ$8, 0)-1))</f>
        <v>1811.0020271575561</v>
      </c>
      <c r="AA176" s="67">
        <f ca="1">Z176*(1-OFFSET(Mortality_Projection!$D$9,N($A176="Female")*101+Existing_Cohort!$B176+Existing_Cohort!AA$4-1,MATCH(AA$5, Mortality_Projection!$D$8:$BJ$8, 0)-1))</f>
        <v>1555.4037208061159</v>
      </c>
      <c r="AB176" s="67">
        <f ca="1">AA176*(1-OFFSET(Mortality_Projection!$D$9,N($A176="Female")*101+Existing_Cohort!$B176+Existing_Cohort!AB$4-1,MATCH(AB$5, Mortality_Projection!$D$8:$BJ$8, 0)-1))</f>
        <v>1321.1240154838561</v>
      </c>
      <c r="AC176" s="67">
        <f ca="1">AB176*(1-OFFSET(Mortality_Projection!$D$9,N($A176="Female")*101+Existing_Cohort!$B176+Existing_Cohort!AC$4-1,MATCH(AC$5, Mortality_Projection!$D$8:$BJ$8, 0)-1))</f>
        <v>1108.9575516990753</v>
      </c>
      <c r="AD176" s="67">
        <f ca="1">AC176*(1-OFFSET(Mortality_Projection!$D$9,N($A176="Female")*101+Existing_Cohort!$B176+Existing_Cohort!AD$4-1,MATCH(AD$5, Mortality_Projection!$D$8:$BJ$8, 0)-1))</f>
        <v>919.04694512921594</v>
      </c>
      <c r="AE176" s="67">
        <f ca="1">AD176*(1-OFFSET(Mortality_Projection!$D$9,N($A176="Female")*101+Existing_Cohort!$B176+Existing_Cohort!AE$4-1,MATCH(AE$5, Mortality_Projection!$D$8:$BJ$8, 0)-1))</f>
        <v>751.07243052184276</v>
      </c>
      <c r="AF176" s="67">
        <f ca="1">AE176*(1-OFFSET(Mortality_Projection!$D$9,N($A176="Female")*101+Existing_Cohort!$B176+Existing_Cohort!AF$4-1,MATCH(AF$5, Mortality_Projection!$D$8:$BJ$8, 0)-1))</f>
        <v>604.40079352905036</v>
      </c>
      <c r="AG176" s="67">
        <f ca="1">AF176*(1-OFFSET(Mortality_Projection!$D$9,N($A176="Female")*101+Existing_Cohort!$B176+Existing_Cohort!AG$4-1,MATCH(AG$5, Mortality_Projection!$D$8:$BJ$8, 0)-1))</f>
        <v>478.17433834370411</v>
      </c>
      <c r="AH176" s="67">
        <f ca="1">AG176*(1-OFFSET(Mortality_Projection!$D$9,N($A176="Female")*101+Existing_Cohort!$B176+Existing_Cohort!AH$4-1,MATCH(AH$5, Mortality_Projection!$D$8:$BJ$8, 0)-1))</f>
        <v>371.33444151664014</v>
      </c>
      <c r="AI176" s="67">
        <f ca="1">AH176*(1-OFFSET(Mortality_Projection!$D$9,N($A176="Female")*101+Existing_Cohort!$B176+Existing_Cohort!AI$4-1,MATCH(AI$5, Mortality_Projection!$D$8:$BJ$8, 0)-1))</f>
        <v>282.60586646054821</v>
      </c>
      <c r="AJ176" s="67">
        <f ca="1">AI176*(1-OFFSET(Mortality_Projection!$D$9,N($A176="Female")*101+Existing_Cohort!$B176+Existing_Cohort!AJ$4-1,MATCH(AJ$5, Mortality_Projection!$D$8:$BJ$8, 0)-1))</f>
        <v>282.60586646054821</v>
      </c>
      <c r="AK176" s="67">
        <f ca="1">AJ176*(1-OFFSET(Mortality_Projection!$D$9,N($A176="Female")*101+Existing_Cohort!$B176+Existing_Cohort!AK$4-1,MATCH(AK$5, Mortality_Projection!$D$8:$BJ$8, 0)-1))</f>
        <v>282.60586646054821</v>
      </c>
      <c r="AL176" s="67">
        <f ca="1">AK176*(1-OFFSET(Mortality_Projection!$D$9,N($A176="Female")*101+Existing_Cohort!$B176+Existing_Cohort!AL$4-1,MATCH(AL$5, Mortality_Projection!$D$8:$BJ$8, 0)-1))</f>
        <v>282.60586646054821</v>
      </c>
      <c r="AM176" s="67">
        <f ca="1">AL176*(1-OFFSET(Mortality_Projection!$D$9,N($A176="Female")*101+Existing_Cohort!$B176+Existing_Cohort!AM$4-1,MATCH(AM$5, Mortality_Projection!$D$8:$BJ$8, 0)-1))</f>
        <v>282.60586646054821</v>
      </c>
      <c r="AN176" s="67">
        <f ca="1">AM176*(1-OFFSET(Mortality_Projection!$D$9,N($A176="Female")*101+Existing_Cohort!$B176+Existing_Cohort!AN$4-1,MATCH(AN$5, Mortality_Projection!$D$8:$BJ$8, 0)-1))</f>
        <v>282.60586646054821</v>
      </c>
      <c r="AO176" s="67">
        <f ca="1">AN176*(1-OFFSET(Mortality_Projection!$D$9,N($A176="Female")*101+Existing_Cohort!$B176+Existing_Cohort!AO$4-1,MATCH(AO$5, Mortality_Projection!$D$8:$BJ$8, 0)-1))</f>
        <v>282.60586646054821</v>
      </c>
      <c r="AP176" s="67">
        <f ca="1">AO176*(1-OFFSET(Mortality_Projection!$D$9,N($A176="Female")*101+Existing_Cohort!$B176+Existing_Cohort!AP$4-1,MATCH(AP$5, Mortality_Projection!$D$8:$BJ$8, 0)-1))</f>
        <v>282.60586646054821</v>
      </c>
      <c r="AQ176" s="67">
        <f ca="1">AP176*(1-OFFSET(Mortality_Projection!$D$9,N($A176="Female")*101+Existing_Cohort!$B176+Existing_Cohort!AQ$4-1,MATCH(AQ$5, Mortality_Projection!$D$8:$BJ$8, 0)-1))</f>
        <v>282.60586646054821</v>
      </c>
      <c r="AR176" s="67">
        <f ca="1">AQ176*(1-OFFSET(Mortality_Projection!$D$9,N($A176="Female")*101+Existing_Cohort!$B176+Existing_Cohort!AR$4-1,MATCH(AR$5, Mortality_Projection!$D$8:$BJ$8, 0)-1))</f>
        <v>282.60586646054821</v>
      </c>
      <c r="AS176" s="67">
        <f ca="1">AR176*(1-OFFSET(Mortality_Projection!$D$9,N($A176="Female")*101+Existing_Cohort!$B176+Existing_Cohort!AS$4-1,MATCH(AS$5, Mortality_Projection!$D$8:$BJ$8, 0)-1))</f>
        <v>282.60586646054821</v>
      </c>
      <c r="AT176" s="67">
        <f ca="1">AS176*(1-OFFSET(Mortality_Projection!$D$9,N($A176="Female")*101+Existing_Cohort!$B176+Existing_Cohort!AT$4-1,MATCH(AT$5, Mortality_Projection!$D$8:$BJ$8, 0)-1))</f>
        <v>282.60586646054821</v>
      </c>
      <c r="AU176" s="67">
        <f ca="1">AT176*(1-OFFSET(Mortality_Projection!$D$9,N($A176="Female")*101+Existing_Cohort!$B176+Existing_Cohort!AU$4-1,MATCH(AU$5, Mortality_Projection!$D$8:$BJ$8, 0)-1))</f>
        <v>282.60586646054821</v>
      </c>
      <c r="AV176" s="67">
        <f ca="1">AU176*(1-OFFSET(Mortality_Projection!$D$9,N($A176="Female")*101+Existing_Cohort!$B176+Existing_Cohort!AV$4-1,MATCH(AV$5, Mortality_Projection!$D$8:$BJ$8, 0)-1))</f>
        <v>282.60586646054821</v>
      </c>
      <c r="AW176" s="67">
        <f ca="1">AV176*(1-OFFSET(Mortality_Projection!$D$9,N($A176="Female")*101+Existing_Cohort!$B176+Existing_Cohort!AW$4-1,MATCH(AW$5, Mortality_Projection!$D$8:$BJ$8, 0)-1))</f>
        <v>282.60586646054821</v>
      </c>
      <c r="AX176" s="67">
        <f ca="1">AW176*(1-OFFSET(Mortality_Projection!$D$9,N($A176="Female")*101+Existing_Cohort!$B176+Existing_Cohort!AX$4-1,MATCH(AX$5, Mortality_Projection!$D$8:$BJ$8, 0)-1))</f>
        <v>282.60586646054821</v>
      </c>
      <c r="AY176" s="67">
        <f ca="1">AX176*(1-OFFSET(Mortality_Projection!$D$9,N($A176="Female")*101+Existing_Cohort!$B176+Existing_Cohort!AY$4-1,MATCH(AY$5, Mortality_Projection!$D$8:$BJ$8, 0)-1))</f>
        <v>282.60586646054821</v>
      </c>
      <c r="AZ176" s="67">
        <f ca="1">AY176*(1-OFFSET(Mortality_Projection!$D$9,N($A176="Female")*101+Existing_Cohort!$B176+Existing_Cohort!AZ$4-1,MATCH(AZ$5, Mortality_Projection!$D$8:$BJ$8, 0)-1))</f>
        <v>282.60586646054821</v>
      </c>
      <c r="BA176" s="179">
        <f ca="1">AZ176*(1-OFFSET(Mortality_Projection!$D$9,N($A176="Female")*101+Existing_Cohort!$B176+Existing_Cohort!BA$4-1,MATCH(BA$5, Mortality_Projection!$D$8:$BJ$8, 0)-1))</f>
        <v>282.60586646054821</v>
      </c>
      <c r="BC176" s="67">
        <f t="shared" ca="1" si="27"/>
        <v>97.773052456025653</v>
      </c>
    </row>
    <row r="177" spans="1:55" x14ac:dyDescent="0.35">
      <c r="A177" s="159" t="s">
        <v>32</v>
      </c>
      <c r="B177">
        <f t="shared" si="28"/>
        <v>70</v>
      </c>
      <c r="C177" s="67">
        <f ca="1">OFFSET(HIST_CHN_Population_Females!$L$17,MATCH(Input!$D$4,HIST_CHN_Population_Females!$K$18:$K$89,0), $B76)</f>
        <v>6595.6419999999998</v>
      </c>
      <c r="D177" s="67">
        <f ca="1">C177*(1-OFFSET(Mortality_Projection!$D$9,N($A177="Female")*101+Existing_Cohort!$B177+Existing_Cohort!D$4-1,MATCH(D$5, Mortality_Projection!$D$8:$BJ$8, 0)-1))</f>
        <v>6493.6528919137691</v>
      </c>
      <c r="E177" s="67">
        <f ca="1">D177*(1-OFFSET(Mortality_Projection!$D$9,N($A177="Female")*101+Existing_Cohort!$B177+Existing_Cohort!E$4-1,MATCH(E$5, Mortality_Projection!$D$8:$BJ$8, 0)-1))</f>
        <v>6380.1570568315565</v>
      </c>
      <c r="F177" s="67">
        <f ca="1">E177*(1-OFFSET(Mortality_Projection!$D$9,N($A177="Female")*101+Existing_Cohort!$B177+Existing_Cohort!F$4-1,MATCH(F$5, Mortality_Projection!$D$8:$BJ$8, 0)-1))</f>
        <v>6254.2435642570235</v>
      </c>
      <c r="G177" s="67">
        <f ca="1">F177*(1-OFFSET(Mortality_Projection!$D$9,N($A177="Female")*101+Existing_Cohort!$B177+Existing_Cohort!G$4-1,MATCH(G$5, Mortality_Projection!$D$8:$BJ$8, 0)-1))</f>
        <v>6115.0903251101372</v>
      </c>
      <c r="H177" s="67">
        <f ca="1">G177*(1-OFFSET(Mortality_Projection!$D$9,N($A177="Female")*101+Existing_Cohort!$B177+Existing_Cohort!H$4-1,MATCH(H$5, Mortality_Projection!$D$8:$BJ$8, 0)-1))</f>
        <v>5961.9848387445654</v>
      </c>
      <c r="I177" s="67">
        <f ca="1">H177*(1-OFFSET(Mortality_Projection!$D$9,N($A177="Female")*101+Existing_Cohort!$B177+Existing_Cohort!I$4-1,MATCH(I$5, Mortality_Projection!$D$8:$BJ$8, 0)-1))</f>
        <v>5794.3551543676576</v>
      </c>
      <c r="J177" s="67">
        <f ca="1">I177*(1-OFFSET(Mortality_Projection!$D$9,N($A177="Female")*101+Existing_Cohort!$B177+Existing_Cohort!J$4-1,MATCH(J$5, Mortality_Projection!$D$8:$BJ$8, 0)-1))</f>
        <v>5611.7877455839161</v>
      </c>
      <c r="K177" s="67">
        <f ca="1">J177*(1-OFFSET(Mortality_Projection!$D$9,N($A177="Female")*101+Existing_Cohort!$B177+Existing_Cohort!K$4-1,MATCH(K$5, Mortality_Projection!$D$8:$BJ$8, 0)-1))</f>
        <v>5414.0462419156011</v>
      </c>
      <c r="L177" s="67">
        <f ca="1">K177*(1-OFFSET(Mortality_Projection!$D$9,N($A177="Female")*101+Existing_Cohort!$B177+Existing_Cohort!L$4-1,MATCH(L$5, Mortality_Projection!$D$8:$BJ$8, 0)-1))</f>
        <v>5201.0968656797058</v>
      </c>
      <c r="M177" s="67">
        <f ca="1">L177*(1-OFFSET(Mortality_Projection!$D$9,N($A177="Female")*101+Existing_Cohort!$B177+Existing_Cohort!M$4-1,MATCH(M$5, Mortality_Projection!$D$8:$BJ$8, 0)-1))</f>
        <v>4973.1304269222437</v>
      </c>
      <c r="N177" s="67">
        <f ca="1">M177*(1-OFFSET(Mortality_Projection!$D$9,N($A177="Female")*101+Existing_Cohort!$B177+Existing_Cohort!N$4-1,MATCH(N$5, Mortality_Projection!$D$8:$BJ$8, 0)-1))</f>
        <v>4730.6004533057148</v>
      </c>
      <c r="O177" s="67">
        <f ca="1">N177*(1-OFFSET(Mortality_Projection!$D$9,N($A177="Female")*101+Existing_Cohort!$B177+Existing_Cohort!O$4-1,MATCH(O$5, Mortality_Projection!$D$8:$BJ$8, 0)-1))</f>
        <v>4474.2679881229706</v>
      </c>
      <c r="P177" s="67">
        <f ca="1">O177*(1-OFFSET(Mortality_Projection!$D$9,N($A177="Female")*101+Existing_Cohort!$B177+Existing_Cohort!P$4-1,MATCH(P$5, Mortality_Projection!$D$8:$BJ$8, 0)-1))</f>
        <v>4205.2559923093604</v>
      </c>
      <c r="Q177" s="67">
        <f ca="1">P177*(1-OFFSET(Mortality_Projection!$D$9,N($A177="Female")*101+Existing_Cohort!$B177+Existing_Cohort!Q$4-1,MATCH(Q$5, Mortality_Projection!$D$8:$BJ$8, 0)-1))</f>
        <v>3925.1395845781803</v>
      </c>
      <c r="R177" s="67">
        <f ca="1">Q177*(1-OFFSET(Mortality_Projection!$D$9,N($A177="Female")*101+Existing_Cohort!$B177+Existing_Cohort!R$4-1,MATCH(R$5, Mortality_Projection!$D$8:$BJ$8, 0)-1))</f>
        <v>3636.0290958998053</v>
      </c>
      <c r="S177" s="67">
        <f ca="1">R177*(1-OFFSET(Mortality_Projection!$D$9,N($A177="Female")*101+Existing_Cohort!$B177+Existing_Cohort!S$4-1,MATCH(S$5, Mortality_Projection!$D$8:$BJ$8, 0)-1))</f>
        <v>3340.6439408066685</v>
      </c>
      <c r="T177" s="67">
        <f ca="1">S177*(1-OFFSET(Mortality_Projection!$D$9,N($A177="Female")*101+Existing_Cohort!$B177+Existing_Cohort!T$4-1,MATCH(T$5, Mortality_Projection!$D$8:$BJ$8, 0)-1))</f>
        <v>3042.3261415507973</v>
      </c>
      <c r="U177" s="67">
        <f ca="1">T177*(1-OFFSET(Mortality_Projection!$D$9,N($A177="Female")*101+Existing_Cohort!$B177+Existing_Cohort!U$4-1,MATCH(U$5, Mortality_Projection!$D$8:$BJ$8, 0)-1))</f>
        <v>2744.9488762209589</v>
      </c>
      <c r="V177" s="67">
        <f ca="1">U177*(1-OFFSET(Mortality_Projection!$D$9,N($A177="Female")*101+Existing_Cohort!$B177+Existing_Cohort!V$4-1,MATCH(V$5, Mortality_Projection!$D$8:$BJ$8, 0)-1))</f>
        <v>2452.6958450127581</v>
      </c>
      <c r="W177" s="67">
        <f ca="1">V177*(1-OFFSET(Mortality_Projection!$D$9,N($A177="Female")*101+Existing_Cohort!$B177+Existing_Cohort!W$4-1,MATCH(W$5, Mortality_Projection!$D$8:$BJ$8, 0)-1))</f>
        <v>2169.7348068843157</v>
      </c>
      <c r="X177" s="67">
        <f ca="1">W177*(1-OFFSET(Mortality_Projection!$D$9,N($A177="Female")*101+Existing_Cohort!$B177+Existing_Cohort!X$4-1,MATCH(X$5, Mortality_Projection!$D$8:$BJ$8, 0)-1))</f>
        <v>1899.8718302257562</v>
      </c>
      <c r="Y177" s="67">
        <f ca="1">X177*(1-OFFSET(Mortality_Projection!$D$9,N($A177="Female")*101+Existing_Cohort!$B177+Existing_Cohort!Y$4-1,MATCH(Y$5, Mortality_Projection!$D$8:$BJ$8, 0)-1))</f>
        <v>1646.2575824425383</v>
      </c>
      <c r="Z177" s="67">
        <f ca="1">Y177*(1-OFFSET(Mortality_Projection!$D$9,N($A177="Female")*101+Existing_Cohort!$B177+Existing_Cohort!Z$4-1,MATCH(Z$5, Mortality_Projection!$D$8:$BJ$8, 0)-1))</f>
        <v>1411.2076395812351</v>
      </c>
      <c r="AA177" s="67">
        <f ca="1">Z177*(1-OFFSET(Mortality_Projection!$D$9,N($A177="Female")*101+Existing_Cohort!$B177+Existing_Cohort!AA$4-1,MATCH(AA$5, Mortality_Projection!$D$8:$BJ$8, 0)-1))</f>
        <v>1196.1743094196456</v>
      </c>
      <c r="AB177" s="67">
        <f ca="1">AA177*(1-OFFSET(Mortality_Projection!$D$9,N($A177="Female")*101+Existing_Cohort!$B177+Existing_Cohort!AB$4-1,MATCH(AB$5, Mortality_Projection!$D$8:$BJ$8, 0)-1))</f>
        <v>1001.8393438322369</v>
      </c>
      <c r="AC177" s="67">
        <f ca="1">AB177*(1-OFFSET(Mortality_Projection!$D$9,N($A177="Female")*101+Existing_Cohort!$B177+Existing_Cohort!AC$4-1,MATCH(AC$5, Mortality_Projection!$D$8:$BJ$8, 0)-1))</f>
        <v>828.27691952593261</v>
      </c>
      <c r="AD177" s="67">
        <f ca="1">AC177*(1-OFFSET(Mortality_Projection!$D$9,N($A177="Female")*101+Existing_Cohort!$B177+Existing_Cohort!AD$4-1,MATCH(AD$5, Mortality_Projection!$D$8:$BJ$8, 0)-1))</f>
        <v>675.13129791832102</v>
      </c>
      <c r="AE177" s="67">
        <f ca="1">AD177*(1-OFFSET(Mortality_Projection!$D$9,N($A177="Female")*101+Existing_Cohort!$B177+Existing_Cohort!AE$4-1,MATCH(AE$5, Mortality_Projection!$D$8:$BJ$8, 0)-1))</f>
        <v>541.75585139816201</v>
      </c>
      <c r="AF177" s="67">
        <f ca="1">AE177*(1-OFFSET(Mortality_Projection!$D$9,N($A177="Female")*101+Existing_Cohort!$B177+Existing_Cohort!AF$4-1,MATCH(AF$5, Mortality_Projection!$D$8:$BJ$8, 0)-1))</f>
        <v>427.29623203058537</v>
      </c>
      <c r="AG177" s="67">
        <f ca="1">AF177*(1-OFFSET(Mortality_Projection!$D$9,N($A177="Female")*101+Existing_Cohort!$B177+Existing_Cohort!AG$4-1,MATCH(AG$5, Mortality_Projection!$D$8:$BJ$8, 0)-1))</f>
        <v>330.71347825905963</v>
      </c>
      <c r="AH177" s="67">
        <f ca="1">AG177*(1-OFFSET(Mortality_Projection!$D$9,N($A177="Female")*101+Existing_Cohort!$B177+Existing_Cohort!AH$4-1,MATCH(AH$5, Mortality_Projection!$D$8:$BJ$8, 0)-1))</f>
        <v>250.77175679305813</v>
      </c>
      <c r="AI177" s="67">
        <f ca="1">AH177*(1-OFFSET(Mortality_Projection!$D$9,N($A177="Female")*101+Existing_Cohort!$B177+Existing_Cohort!AI$4-1,MATCH(AI$5, Mortality_Projection!$D$8:$BJ$8, 0)-1))</f>
        <v>250.77175679305813</v>
      </c>
      <c r="AJ177" s="67">
        <f ca="1">AI177*(1-OFFSET(Mortality_Projection!$D$9,N($A177="Female")*101+Existing_Cohort!$B177+Existing_Cohort!AJ$4-1,MATCH(AJ$5, Mortality_Projection!$D$8:$BJ$8, 0)-1))</f>
        <v>250.77175679305813</v>
      </c>
      <c r="AK177" s="67">
        <f ca="1">AJ177*(1-OFFSET(Mortality_Projection!$D$9,N($A177="Female")*101+Existing_Cohort!$B177+Existing_Cohort!AK$4-1,MATCH(AK$5, Mortality_Projection!$D$8:$BJ$8, 0)-1))</f>
        <v>250.77175679305813</v>
      </c>
      <c r="AL177" s="67">
        <f ca="1">AK177*(1-OFFSET(Mortality_Projection!$D$9,N($A177="Female")*101+Existing_Cohort!$B177+Existing_Cohort!AL$4-1,MATCH(AL$5, Mortality_Projection!$D$8:$BJ$8, 0)-1))</f>
        <v>250.77175679305813</v>
      </c>
      <c r="AM177" s="67">
        <f ca="1">AL177*(1-OFFSET(Mortality_Projection!$D$9,N($A177="Female")*101+Existing_Cohort!$B177+Existing_Cohort!AM$4-1,MATCH(AM$5, Mortality_Projection!$D$8:$BJ$8, 0)-1))</f>
        <v>250.77175679305813</v>
      </c>
      <c r="AN177" s="67">
        <f ca="1">AM177*(1-OFFSET(Mortality_Projection!$D$9,N($A177="Female")*101+Existing_Cohort!$B177+Existing_Cohort!AN$4-1,MATCH(AN$5, Mortality_Projection!$D$8:$BJ$8, 0)-1))</f>
        <v>250.77175679305813</v>
      </c>
      <c r="AO177" s="67">
        <f ca="1">AN177*(1-OFFSET(Mortality_Projection!$D$9,N($A177="Female")*101+Existing_Cohort!$B177+Existing_Cohort!AO$4-1,MATCH(AO$5, Mortality_Projection!$D$8:$BJ$8, 0)-1))</f>
        <v>250.77175679305813</v>
      </c>
      <c r="AP177" s="67">
        <f ca="1">AO177*(1-OFFSET(Mortality_Projection!$D$9,N($A177="Female")*101+Existing_Cohort!$B177+Existing_Cohort!AP$4-1,MATCH(AP$5, Mortality_Projection!$D$8:$BJ$8, 0)-1))</f>
        <v>250.77175679305813</v>
      </c>
      <c r="AQ177" s="67">
        <f ca="1">AP177*(1-OFFSET(Mortality_Projection!$D$9,N($A177="Female")*101+Existing_Cohort!$B177+Existing_Cohort!AQ$4-1,MATCH(AQ$5, Mortality_Projection!$D$8:$BJ$8, 0)-1))</f>
        <v>250.77175679305813</v>
      </c>
      <c r="AR177" s="67">
        <f ca="1">AQ177*(1-OFFSET(Mortality_Projection!$D$9,N($A177="Female")*101+Existing_Cohort!$B177+Existing_Cohort!AR$4-1,MATCH(AR$5, Mortality_Projection!$D$8:$BJ$8, 0)-1))</f>
        <v>250.77175679305813</v>
      </c>
      <c r="AS177" s="67">
        <f ca="1">AR177*(1-OFFSET(Mortality_Projection!$D$9,N($A177="Female")*101+Existing_Cohort!$B177+Existing_Cohort!AS$4-1,MATCH(AS$5, Mortality_Projection!$D$8:$BJ$8, 0)-1))</f>
        <v>250.77175679305813</v>
      </c>
      <c r="AT177" s="67">
        <f ca="1">AS177*(1-OFFSET(Mortality_Projection!$D$9,N($A177="Female")*101+Existing_Cohort!$B177+Existing_Cohort!AT$4-1,MATCH(AT$5, Mortality_Projection!$D$8:$BJ$8, 0)-1))</f>
        <v>250.77175679305813</v>
      </c>
      <c r="AU177" s="67">
        <f ca="1">AT177*(1-OFFSET(Mortality_Projection!$D$9,N($A177="Female")*101+Existing_Cohort!$B177+Existing_Cohort!AU$4-1,MATCH(AU$5, Mortality_Projection!$D$8:$BJ$8, 0)-1))</f>
        <v>250.77175679305813</v>
      </c>
      <c r="AV177" s="67">
        <f ca="1">AU177*(1-OFFSET(Mortality_Projection!$D$9,N($A177="Female")*101+Existing_Cohort!$B177+Existing_Cohort!AV$4-1,MATCH(AV$5, Mortality_Projection!$D$8:$BJ$8, 0)-1))</f>
        <v>250.77175679305813</v>
      </c>
      <c r="AW177" s="67">
        <f ca="1">AV177*(1-OFFSET(Mortality_Projection!$D$9,N($A177="Female")*101+Existing_Cohort!$B177+Existing_Cohort!AW$4-1,MATCH(AW$5, Mortality_Projection!$D$8:$BJ$8, 0)-1))</f>
        <v>250.77175679305813</v>
      </c>
      <c r="AX177" s="67">
        <f ca="1">AW177*(1-OFFSET(Mortality_Projection!$D$9,N($A177="Female")*101+Existing_Cohort!$B177+Existing_Cohort!AX$4-1,MATCH(AX$5, Mortality_Projection!$D$8:$BJ$8, 0)-1))</f>
        <v>250.77175679305813</v>
      </c>
      <c r="AY177" s="67">
        <f ca="1">AX177*(1-OFFSET(Mortality_Projection!$D$9,N($A177="Female")*101+Existing_Cohort!$B177+Existing_Cohort!AY$4-1,MATCH(AY$5, Mortality_Projection!$D$8:$BJ$8, 0)-1))</f>
        <v>250.77175679305813</v>
      </c>
      <c r="AZ177" s="67">
        <f ca="1">AY177*(1-OFFSET(Mortality_Projection!$D$9,N($A177="Female")*101+Existing_Cohort!$B177+Existing_Cohort!AZ$4-1,MATCH(AZ$5, Mortality_Projection!$D$8:$BJ$8, 0)-1))</f>
        <v>250.77175679305813</v>
      </c>
      <c r="BA177" s="179">
        <f ca="1">AZ177*(1-OFFSET(Mortality_Projection!$D$9,N($A177="Female")*101+Existing_Cohort!$B177+Existing_Cohort!BA$4-1,MATCH(BA$5, Mortality_Projection!$D$8:$BJ$8, 0)-1))</f>
        <v>250.77175679305813</v>
      </c>
      <c r="BC177" s="67">
        <f t="shared" ca="1" si="27"/>
        <v>101.98910808623077</v>
      </c>
    </row>
    <row r="178" spans="1:55" x14ac:dyDescent="0.35">
      <c r="A178" s="159" t="s">
        <v>32</v>
      </c>
      <c r="B178">
        <f t="shared" si="28"/>
        <v>71</v>
      </c>
      <c r="C178" s="67">
        <f ca="1">OFFSET(HIST_CHN_Population_Females!$L$17,MATCH(Input!$D$4,HIST_CHN_Population_Females!$K$18:$K$89,0), $B77)</f>
        <v>6014.9115000000002</v>
      </c>
      <c r="D178" s="67">
        <f ca="1">C178*(1-OFFSET(Mortality_Projection!$D$9,N($A178="Female")*101+Existing_Cohort!$B178+Existing_Cohort!D$4-1,MATCH(D$5, Mortality_Projection!$D$8:$BJ$8, 0)-1))</f>
        <v>5908.5600483025064</v>
      </c>
      <c r="E178" s="67">
        <f ca="1">D178*(1-OFFSET(Mortality_Projection!$D$9,N($A178="Female")*101+Existing_Cohort!$B178+Existing_Cohort!E$4-1,MATCH(E$5, Mortality_Projection!$D$8:$BJ$8, 0)-1))</f>
        <v>5790.5970287612681</v>
      </c>
      <c r="F178" s="67">
        <f ca="1">E178*(1-OFFSET(Mortality_Projection!$D$9,N($A178="Female")*101+Existing_Cohort!$B178+Existing_Cohort!F$4-1,MATCH(F$5, Mortality_Projection!$D$8:$BJ$8, 0)-1))</f>
        <v>5660.2607854090611</v>
      </c>
      <c r="G178" s="67">
        <f ca="1">F178*(1-OFFSET(Mortality_Projection!$D$9,N($A178="Female")*101+Existing_Cohort!$B178+Existing_Cohort!G$4-1,MATCH(G$5, Mortality_Projection!$D$8:$BJ$8, 0)-1))</f>
        <v>5516.8942981427672</v>
      </c>
      <c r="H178" s="67">
        <f ca="1">G178*(1-OFFSET(Mortality_Projection!$D$9,N($A178="Female")*101+Existing_Cohort!$B178+Existing_Cohort!H$4-1,MATCH(H$5, Mortality_Projection!$D$8:$BJ$8, 0)-1))</f>
        <v>5359.974388473488</v>
      </c>
      <c r="I178" s="67">
        <f ca="1">H178*(1-OFFSET(Mortality_Projection!$D$9,N($A178="Female")*101+Existing_Cohort!$B178+Existing_Cohort!I$4-1,MATCH(I$5, Mortality_Projection!$D$8:$BJ$8, 0)-1))</f>
        <v>5189.1286377601446</v>
      </c>
      <c r="J178" s="67">
        <f ca="1">I178*(1-OFFSET(Mortality_Projection!$D$9,N($A178="Female")*101+Existing_Cohort!$B178+Existing_Cohort!J$4-1,MATCH(J$5, Mortality_Projection!$D$8:$BJ$8, 0)-1))</f>
        <v>5004.1530741731167</v>
      </c>
      <c r="K178" s="67">
        <f ca="1">J178*(1-OFFSET(Mortality_Projection!$D$9,N($A178="Female")*101+Existing_Cohort!$B178+Existing_Cohort!K$4-1,MATCH(K$5, Mortality_Projection!$D$8:$BJ$8, 0)-1))</f>
        <v>4805.0360817207975</v>
      </c>
      <c r="L178" s="67">
        <f ca="1">K178*(1-OFFSET(Mortality_Projection!$D$9,N($A178="Female")*101+Existing_Cohort!$B178+Existing_Cohort!L$4-1,MATCH(L$5, Mortality_Projection!$D$8:$BJ$8, 0)-1))</f>
        <v>4591.9790107596646</v>
      </c>
      <c r="M178" s="67">
        <f ca="1">L178*(1-OFFSET(Mortality_Projection!$D$9,N($A178="Female")*101+Existing_Cohort!$B178+Existing_Cohort!M$4-1,MATCH(M$5, Mortality_Projection!$D$8:$BJ$8, 0)-1))</f>
        <v>4365.4317627997816</v>
      </c>
      <c r="N178" s="67">
        <f ca="1">M178*(1-OFFSET(Mortality_Projection!$D$9,N($A178="Female")*101+Existing_Cohort!$B178+Existing_Cohort!N$4-1,MATCH(N$5, Mortality_Projection!$D$8:$BJ$8, 0)-1))</f>
        <v>4126.1344203458493</v>
      </c>
      <c r="O178" s="67">
        <f ca="1">N178*(1-OFFSET(Mortality_Projection!$D$9,N($A178="Female")*101+Existing_Cohort!$B178+Existing_Cohort!O$4-1,MATCH(O$5, Mortality_Projection!$D$8:$BJ$8, 0)-1))</f>
        <v>3875.1675745914913</v>
      </c>
      <c r="P178" s="67">
        <f ca="1">O178*(1-OFFSET(Mortality_Projection!$D$9,N($A178="Female")*101+Existing_Cohort!$B178+Existing_Cohort!P$4-1,MATCH(P$5, Mortality_Projection!$D$8:$BJ$8, 0)-1))</f>
        <v>3614.0356775513305</v>
      </c>
      <c r="Q178" s="67">
        <f ca="1">P178*(1-OFFSET(Mortality_Projection!$D$9,N($A178="Female")*101+Existing_Cohort!$B178+Existing_Cohort!Q$4-1,MATCH(Q$5, Mortality_Projection!$D$8:$BJ$8, 0)-1))</f>
        <v>3344.7430250381794</v>
      </c>
      <c r="R178" s="67">
        <f ca="1">Q178*(1-OFFSET(Mortality_Projection!$D$9,N($A178="Female")*101+Existing_Cohort!$B178+Existing_Cohort!R$4-1,MATCH(R$5, Mortality_Projection!$D$8:$BJ$8, 0)-1))</f>
        <v>3069.8603308162355</v>
      </c>
      <c r="S178" s="67">
        <f ca="1">R178*(1-OFFSET(Mortality_Projection!$D$9,N($A178="Female")*101+Existing_Cohort!$B178+Existing_Cohort!S$4-1,MATCH(S$5, Mortality_Projection!$D$8:$BJ$8, 0)-1))</f>
        <v>2792.5341183137266</v>
      </c>
      <c r="T178" s="67">
        <f ca="1">S178*(1-OFFSET(Mortality_Projection!$D$9,N($A178="Female")*101+Existing_Cohort!$B178+Existing_Cohort!T$4-1,MATCH(T$5, Mortality_Projection!$D$8:$BJ$8, 0)-1))</f>
        <v>2516.3976230611756</v>
      </c>
      <c r="U178" s="67">
        <f ca="1">T178*(1-OFFSET(Mortality_Projection!$D$9,N($A178="Female")*101+Existing_Cohort!$B178+Existing_Cohort!U$4-1,MATCH(U$5, Mortality_Projection!$D$8:$BJ$8, 0)-1))</f>
        <v>2245.3613875503256</v>
      </c>
      <c r="V178" s="67">
        <f ca="1">U178*(1-OFFSET(Mortality_Projection!$D$9,N($A178="Female")*101+Existing_Cohort!$B178+Existing_Cohort!V$4-1,MATCH(V$5, Mortality_Projection!$D$8:$BJ$8, 0)-1))</f>
        <v>1983.3063448852313</v>
      </c>
      <c r="W178" s="67">
        <f ca="1">V178*(1-OFFSET(Mortality_Projection!$D$9,N($A178="Female")*101+Existing_Cohort!$B178+Existing_Cohort!W$4-1,MATCH(W$5, Mortality_Projection!$D$8:$BJ$8, 0)-1))</f>
        <v>1733.7608245971276</v>
      </c>
      <c r="X178" s="67">
        <f ca="1">W178*(1-OFFSET(Mortality_Projection!$D$9,N($A178="Female")*101+Existing_Cohort!$B178+Existing_Cohort!X$4-1,MATCH(X$5, Mortality_Projection!$D$8:$BJ$8, 0)-1))</f>
        <v>1499.6282414774355</v>
      </c>
      <c r="Y178" s="67">
        <f ca="1">X178*(1-OFFSET(Mortality_Projection!$D$9,N($A178="Female")*101+Existing_Cohort!$B178+Existing_Cohort!Y$4-1,MATCH(Y$5, Mortality_Projection!$D$8:$BJ$8, 0)-1))</f>
        <v>1283.0228319100997</v>
      </c>
      <c r="Z178" s="67">
        <f ca="1">Y178*(1-OFFSET(Mortality_Projection!$D$9,N($A178="Female")*101+Existing_Cohort!$B178+Existing_Cohort!Z$4-1,MATCH(Z$5, Mortality_Projection!$D$8:$BJ$8, 0)-1))</f>
        <v>1085.2472945568525</v>
      </c>
      <c r="AA178" s="67">
        <f ca="1">Z178*(1-OFFSET(Mortality_Projection!$D$9,N($A178="Female")*101+Existing_Cohort!$B178+Existing_Cohort!AA$4-1,MATCH(AA$5, Mortality_Projection!$D$8:$BJ$8, 0)-1))</f>
        <v>906.88275573463761</v>
      </c>
      <c r="AB178" s="67">
        <f ca="1">AA178*(1-OFFSET(Mortality_Projection!$D$9,N($A178="Female")*101+Existing_Cohort!$B178+Existing_Cohort!AB$4-1,MATCH(AB$5, Mortality_Projection!$D$8:$BJ$8, 0)-1))</f>
        <v>747.94316337206521</v>
      </c>
      <c r="AC178" s="67">
        <f ca="1">AB178*(1-OFFSET(Mortality_Projection!$D$9,N($A178="Female")*101+Existing_Cohort!$B178+Existing_Cohort!AC$4-1,MATCH(AC$5, Mortality_Projection!$D$8:$BJ$8, 0)-1))</f>
        <v>608.0421215885267</v>
      </c>
      <c r="AD178" s="67">
        <f ca="1">AC178*(1-OFFSET(Mortality_Projection!$D$9,N($A178="Female")*101+Existing_Cohort!$B178+Existing_Cohort!AD$4-1,MATCH(AD$5, Mortality_Projection!$D$8:$BJ$8, 0)-1))</f>
        <v>486.52299572020115</v>
      </c>
      <c r="AE178" s="67">
        <f ca="1">AD178*(1-OFFSET(Mortality_Projection!$D$9,N($A178="Female")*101+Existing_Cohort!$B178+Existing_Cohort!AE$4-1,MATCH(AE$5, Mortality_Projection!$D$8:$BJ$8, 0)-1))</f>
        <v>382.53687300750369</v>
      </c>
      <c r="AF178" s="67">
        <f ca="1">AE178*(1-OFFSET(Mortality_Projection!$D$9,N($A178="Female")*101+Existing_Cohort!$B178+Existing_Cohort!AF$4-1,MATCH(AF$5, Mortality_Projection!$D$8:$BJ$8, 0)-1))</f>
        <v>295.06525690110539</v>
      </c>
      <c r="AG178" s="67">
        <f ca="1">AF178*(1-OFFSET(Mortality_Projection!$D$9,N($A178="Female")*101+Existing_Cohort!$B178+Existing_Cohort!AG$4-1,MATCH(AG$5, Mortality_Projection!$D$8:$BJ$8, 0)-1))</f>
        <v>222.91082643208023</v>
      </c>
      <c r="AH178" s="67">
        <f ca="1">AG178*(1-OFFSET(Mortality_Projection!$D$9,N($A178="Female")*101+Existing_Cohort!$B178+Existing_Cohort!AH$4-1,MATCH(AH$5, Mortality_Projection!$D$8:$BJ$8, 0)-1))</f>
        <v>222.91082643208023</v>
      </c>
      <c r="AI178" s="67">
        <f ca="1">AH178*(1-OFFSET(Mortality_Projection!$D$9,N($A178="Female")*101+Existing_Cohort!$B178+Existing_Cohort!AI$4-1,MATCH(AI$5, Mortality_Projection!$D$8:$BJ$8, 0)-1))</f>
        <v>222.91082643208023</v>
      </c>
      <c r="AJ178" s="67">
        <f ca="1">AI178*(1-OFFSET(Mortality_Projection!$D$9,N($A178="Female")*101+Existing_Cohort!$B178+Existing_Cohort!AJ$4-1,MATCH(AJ$5, Mortality_Projection!$D$8:$BJ$8, 0)-1))</f>
        <v>222.91082643208023</v>
      </c>
      <c r="AK178" s="67">
        <f ca="1">AJ178*(1-OFFSET(Mortality_Projection!$D$9,N($A178="Female")*101+Existing_Cohort!$B178+Existing_Cohort!AK$4-1,MATCH(AK$5, Mortality_Projection!$D$8:$BJ$8, 0)-1))</f>
        <v>222.91082643208023</v>
      </c>
      <c r="AL178" s="67">
        <f ca="1">AK178*(1-OFFSET(Mortality_Projection!$D$9,N($A178="Female")*101+Existing_Cohort!$B178+Existing_Cohort!AL$4-1,MATCH(AL$5, Mortality_Projection!$D$8:$BJ$8, 0)-1))</f>
        <v>222.91082643208023</v>
      </c>
      <c r="AM178" s="67">
        <f ca="1">AL178*(1-OFFSET(Mortality_Projection!$D$9,N($A178="Female")*101+Existing_Cohort!$B178+Existing_Cohort!AM$4-1,MATCH(AM$5, Mortality_Projection!$D$8:$BJ$8, 0)-1))</f>
        <v>222.91082643208023</v>
      </c>
      <c r="AN178" s="67">
        <f ca="1">AM178*(1-OFFSET(Mortality_Projection!$D$9,N($A178="Female")*101+Existing_Cohort!$B178+Existing_Cohort!AN$4-1,MATCH(AN$5, Mortality_Projection!$D$8:$BJ$8, 0)-1))</f>
        <v>222.91082643208023</v>
      </c>
      <c r="AO178" s="67">
        <f ca="1">AN178*(1-OFFSET(Mortality_Projection!$D$9,N($A178="Female")*101+Existing_Cohort!$B178+Existing_Cohort!AO$4-1,MATCH(AO$5, Mortality_Projection!$D$8:$BJ$8, 0)-1))</f>
        <v>222.91082643208023</v>
      </c>
      <c r="AP178" s="67">
        <f ca="1">AO178*(1-OFFSET(Mortality_Projection!$D$9,N($A178="Female")*101+Existing_Cohort!$B178+Existing_Cohort!AP$4-1,MATCH(AP$5, Mortality_Projection!$D$8:$BJ$8, 0)-1))</f>
        <v>222.91082643208023</v>
      </c>
      <c r="AQ178" s="67">
        <f ca="1">AP178*(1-OFFSET(Mortality_Projection!$D$9,N($A178="Female")*101+Existing_Cohort!$B178+Existing_Cohort!AQ$4-1,MATCH(AQ$5, Mortality_Projection!$D$8:$BJ$8, 0)-1))</f>
        <v>222.91082643208023</v>
      </c>
      <c r="AR178" s="67">
        <f ca="1">AQ178*(1-OFFSET(Mortality_Projection!$D$9,N($A178="Female")*101+Existing_Cohort!$B178+Existing_Cohort!AR$4-1,MATCH(AR$5, Mortality_Projection!$D$8:$BJ$8, 0)-1))</f>
        <v>222.91082643208023</v>
      </c>
      <c r="AS178" s="67">
        <f ca="1">AR178*(1-OFFSET(Mortality_Projection!$D$9,N($A178="Female")*101+Existing_Cohort!$B178+Existing_Cohort!AS$4-1,MATCH(AS$5, Mortality_Projection!$D$8:$BJ$8, 0)-1))</f>
        <v>222.91082643208023</v>
      </c>
      <c r="AT178" s="67">
        <f ca="1">AS178*(1-OFFSET(Mortality_Projection!$D$9,N($A178="Female")*101+Existing_Cohort!$B178+Existing_Cohort!AT$4-1,MATCH(AT$5, Mortality_Projection!$D$8:$BJ$8, 0)-1))</f>
        <v>222.91082643208023</v>
      </c>
      <c r="AU178" s="67">
        <f ca="1">AT178*(1-OFFSET(Mortality_Projection!$D$9,N($A178="Female")*101+Existing_Cohort!$B178+Existing_Cohort!AU$4-1,MATCH(AU$5, Mortality_Projection!$D$8:$BJ$8, 0)-1))</f>
        <v>222.91082643208023</v>
      </c>
      <c r="AV178" s="67">
        <f ca="1">AU178*(1-OFFSET(Mortality_Projection!$D$9,N($A178="Female")*101+Existing_Cohort!$B178+Existing_Cohort!AV$4-1,MATCH(AV$5, Mortality_Projection!$D$8:$BJ$8, 0)-1))</f>
        <v>222.91082643208023</v>
      </c>
      <c r="AW178" s="67">
        <f ca="1">AV178*(1-OFFSET(Mortality_Projection!$D$9,N($A178="Female")*101+Existing_Cohort!$B178+Existing_Cohort!AW$4-1,MATCH(AW$5, Mortality_Projection!$D$8:$BJ$8, 0)-1))</f>
        <v>222.91082643208023</v>
      </c>
      <c r="AX178" s="67">
        <f ca="1">AW178*(1-OFFSET(Mortality_Projection!$D$9,N($A178="Female")*101+Existing_Cohort!$B178+Existing_Cohort!AX$4-1,MATCH(AX$5, Mortality_Projection!$D$8:$BJ$8, 0)-1))</f>
        <v>222.91082643208023</v>
      </c>
      <c r="AY178" s="67">
        <f ca="1">AX178*(1-OFFSET(Mortality_Projection!$D$9,N($A178="Female")*101+Existing_Cohort!$B178+Existing_Cohort!AY$4-1,MATCH(AY$5, Mortality_Projection!$D$8:$BJ$8, 0)-1))</f>
        <v>222.91082643208023</v>
      </c>
      <c r="AZ178" s="67">
        <f ca="1">AY178*(1-OFFSET(Mortality_Projection!$D$9,N($A178="Female")*101+Existing_Cohort!$B178+Existing_Cohort!AZ$4-1,MATCH(AZ$5, Mortality_Projection!$D$8:$BJ$8, 0)-1))</f>
        <v>222.91082643208023</v>
      </c>
      <c r="BA178" s="179">
        <f ca="1">AZ178*(1-OFFSET(Mortality_Projection!$D$9,N($A178="Female")*101+Existing_Cohort!$B178+Existing_Cohort!BA$4-1,MATCH(BA$5, Mortality_Projection!$D$8:$BJ$8, 0)-1))</f>
        <v>222.91082643208023</v>
      </c>
      <c r="BC178" s="67">
        <f t="shared" ca="1" si="27"/>
        <v>106.35145169749376</v>
      </c>
    </row>
    <row r="179" spans="1:55" x14ac:dyDescent="0.35">
      <c r="A179" s="159" t="s">
        <v>32</v>
      </c>
      <c r="B179">
        <f t="shared" si="28"/>
        <v>72</v>
      </c>
      <c r="C179" s="67">
        <f ca="1">OFFSET(HIST_CHN_Population_Females!$L$17,MATCH(Input!$D$4,HIST_CHN_Population_Females!$K$18:$K$89,0), $B78)</f>
        <v>5262.4229999999998</v>
      </c>
      <c r="D179" s="67">
        <f ca="1">C179*(1-OFFSET(Mortality_Projection!$D$9,N($A179="Female")*101+Existing_Cohort!$B179+Existing_Cohort!D$4-1,MATCH(D$5, Mortality_Projection!$D$8:$BJ$8, 0)-1))</f>
        <v>5156.1376742714638</v>
      </c>
      <c r="E179" s="67">
        <f ca="1">D179*(1-OFFSET(Mortality_Projection!$D$9,N($A179="Female")*101+Existing_Cohort!$B179+Existing_Cohort!E$4-1,MATCH(E$5, Mortality_Projection!$D$8:$BJ$8, 0)-1))</f>
        <v>5038.7318377038264</v>
      </c>
      <c r="F179" s="67">
        <f ca="1">E179*(1-OFFSET(Mortality_Projection!$D$9,N($A179="Female")*101+Existing_Cohort!$B179+Existing_Cohort!F$4-1,MATCH(F$5, Mortality_Projection!$D$8:$BJ$8, 0)-1))</f>
        <v>4909.6230582303497</v>
      </c>
      <c r="G179" s="67">
        <f ca="1">F179*(1-OFFSET(Mortality_Projection!$D$9,N($A179="Female")*101+Existing_Cohort!$B179+Existing_Cohort!G$4-1,MATCH(G$5, Mortality_Projection!$D$8:$BJ$8, 0)-1))</f>
        <v>4768.351458624541</v>
      </c>
      <c r="H179" s="67">
        <f ca="1">G179*(1-OFFSET(Mortality_Projection!$D$9,N($A179="Female")*101+Existing_Cohort!$B179+Existing_Cohort!H$4-1,MATCH(H$5, Mortality_Projection!$D$8:$BJ$8, 0)-1))</f>
        <v>4614.5951118941794</v>
      </c>
      <c r="I179" s="67">
        <f ca="1">H179*(1-OFFSET(Mortality_Projection!$D$9,N($A179="Female")*101+Existing_Cohort!$B179+Existing_Cohort!I$4-1,MATCH(I$5, Mortality_Projection!$D$8:$BJ$8, 0)-1))</f>
        <v>4448.1860967456705</v>
      </c>
      <c r="J179" s="67">
        <f ca="1">I179*(1-OFFSET(Mortality_Projection!$D$9,N($A179="Female")*101+Existing_Cohort!$B179+Existing_Cohort!J$4-1,MATCH(J$5, Mortality_Projection!$D$8:$BJ$8, 0)-1))</f>
        <v>4269.1321028930242</v>
      </c>
      <c r="K179" s="67">
        <f ca="1">J179*(1-OFFSET(Mortality_Projection!$D$9,N($A179="Female")*101+Existing_Cohort!$B179+Existing_Cohort!K$4-1,MATCH(K$5, Mortality_Projection!$D$8:$BJ$8, 0)-1))</f>
        <v>4077.6349951438938</v>
      </c>
      <c r="L179" s="67">
        <f ca="1">K179*(1-OFFSET(Mortality_Projection!$D$9,N($A179="Female")*101+Existing_Cohort!$B179+Existing_Cohort!L$4-1,MATCH(L$5, Mortality_Projection!$D$8:$BJ$8, 0)-1))</f>
        <v>3874.1227381652502</v>
      </c>
      <c r="M179" s="67">
        <f ca="1">L179*(1-OFFSET(Mortality_Projection!$D$9,N($A179="Female")*101+Existing_Cohort!$B179+Existing_Cohort!M$4-1,MATCH(M$5, Mortality_Projection!$D$8:$BJ$8, 0)-1))</f>
        <v>3659.2865819233425</v>
      </c>
      <c r="N179" s="67">
        <f ca="1">M179*(1-OFFSET(Mortality_Projection!$D$9,N($A179="Female")*101+Existing_Cohort!$B179+Existing_Cohort!N$4-1,MATCH(N$5, Mortality_Projection!$D$8:$BJ$8, 0)-1))</f>
        <v>3434.1258096174834</v>
      </c>
      <c r="O179" s="67">
        <f ca="1">N179*(1-OFFSET(Mortality_Projection!$D$9,N($A179="Female")*101+Existing_Cohort!$B179+Existing_Cohort!O$4-1,MATCH(O$5, Mortality_Projection!$D$8:$BJ$8, 0)-1))</f>
        <v>3200.0217396281214</v>
      </c>
      <c r="P179" s="67">
        <f ca="1">O179*(1-OFFSET(Mortality_Projection!$D$9,N($A179="Female")*101+Existing_Cohort!$B179+Existing_Cohort!P$4-1,MATCH(P$5, Mortality_Projection!$D$8:$BJ$8, 0)-1))</f>
        <v>2958.8045109242566</v>
      </c>
      <c r="Q179" s="67">
        <f ca="1">P179*(1-OFFSET(Mortality_Projection!$D$9,N($A179="Female")*101+Existing_Cohort!$B179+Existing_Cohort!Q$4-1,MATCH(Q$5, Mortality_Projection!$D$8:$BJ$8, 0)-1))</f>
        <v>2712.8106660327203</v>
      </c>
      <c r="R179" s="67">
        <f ca="1">Q179*(1-OFFSET(Mortality_Projection!$D$9,N($A179="Female")*101+Existing_Cohort!$B179+Existing_Cohort!R$4-1,MATCH(R$5, Mortality_Projection!$D$8:$BJ$8, 0)-1))</f>
        <v>2464.8886389086911</v>
      </c>
      <c r="S179" s="67">
        <f ca="1">R179*(1-OFFSET(Mortality_Projection!$D$9,N($A179="Female")*101+Existing_Cohort!$B179+Existing_Cohort!S$4-1,MATCH(S$5, Mortality_Projection!$D$8:$BJ$8, 0)-1))</f>
        <v>2218.3153943062775</v>
      </c>
      <c r="T179" s="67">
        <f ca="1">S179*(1-OFFSET(Mortality_Projection!$D$9,N($A179="Female")*101+Existing_Cohort!$B179+Existing_Cohort!T$4-1,MATCH(T$5, Mortality_Projection!$D$8:$BJ$8, 0)-1))</f>
        <v>1976.6053434200808</v>
      </c>
      <c r="U179" s="67">
        <f ca="1">T179*(1-OFFSET(Mortality_Projection!$D$9,N($A179="Female")*101+Existing_Cohort!$B179+Existing_Cohort!U$4-1,MATCH(U$5, Mortality_Projection!$D$8:$BJ$8, 0)-1))</f>
        <v>1743.2329057795416</v>
      </c>
      <c r="V179" s="67">
        <f ca="1">U179*(1-OFFSET(Mortality_Projection!$D$9,N($A179="Female")*101+Existing_Cohort!$B179+Existing_Cohort!V$4-1,MATCH(V$5, Mortality_Projection!$D$8:$BJ$8, 0)-1))</f>
        <v>1521.342400905108</v>
      </c>
      <c r="W179" s="67">
        <f ca="1">V179*(1-OFFSET(Mortality_Projection!$D$9,N($A179="Female")*101+Existing_Cohort!$B179+Existing_Cohort!W$4-1,MATCH(W$5, Mortality_Projection!$D$8:$BJ$8, 0)-1))</f>
        <v>1313.5053521314449</v>
      </c>
      <c r="X179" s="67">
        <f ca="1">W179*(1-OFFSET(Mortality_Projection!$D$9,N($A179="Female")*101+Existing_Cohort!$B179+Existing_Cohort!X$4-1,MATCH(X$5, Mortality_Projection!$D$8:$BJ$8, 0)-1))</f>
        <v>1121.5762369658128</v>
      </c>
      <c r="Y179" s="67">
        <f ca="1">X179*(1-OFFSET(Mortality_Projection!$D$9,N($A179="Female")*101+Existing_Cohort!$B179+Existing_Cohort!Y$4-1,MATCH(Y$5, Mortality_Projection!$D$8:$BJ$8, 0)-1))</f>
        <v>946.67603383806795</v>
      </c>
      <c r="Z179" s="67">
        <f ca="1">Y179*(1-OFFSET(Mortality_Projection!$D$9,N($A179="Female")*101+Existing_Cohort!$B179+Existing_Cohort!Z$4-1,MATCH(Z$5, Mortality_Projection!$D$8:$BJ$8, 0)-1))</f>
        <v>789.27611199651665</v>
      </c>
      <c r="AA179" s="67">
        <f ca="1">Z179*(1-OFFSET(Mortality_Projection!$D$9,N($A179="Female")*101+Existing_Cohort!$B179+Existing_Cohort!AA$4-1,MATCH(AA$5, Mortality_Projection!$D$8:$BJ$8, 0)-1))</f>
        <v>649.33889390025399</v>
      </c>
      <c r="AB179" s="67">
        <f ca="1">AA179*(1-OFFSET(Mortality_Projection!$D$9,N($A179="Female")*101+Existing_Cohort!$B179+Existing_Cohort!AB$4-1,MATCH(AB$5, Mortality_Projection!$D$8:$BJ$8, 0)-1))</f>
        <v>526.4685440306198</v>
      </c>
      <c r="AC179" s="67">
        <f ca="1">AB179*(1-OFFSET(Mortality_Projection!$D$9,N($A179="Female")*101+Existing_Cohort!$B179+Existing_Cohort!AC$4-1,MATCH(AC$5, Mortality_Projection!$D$8:$BJ$8, 0)-1))</f>
        <v>420.02808835238142</v>
      </c>
      <c r="AD179" s="67">
        <f ca="1">AC179*(1-OFFSET(Mortality_Projection!$D$9,N($A179="Female")*101+Existing_Cohort!$B179+Existing_Cohort!AD$4-1,MATCH(AD$5, Mortality_Projection!$D$8:$BJ$8, 0)-1))</f>
        <v>329.20972460714057</v>
      </c>
      <c r="AE179" s="67">
        <f ca="1">AD179*(1-OFFSET(Mortality_Projection!$D$9,N($A179="Female")*101+Existing_Cohort!$B179+Existing_Cohort!AE$4-1,MATCH(AE$5, Mortality_Projection!$D$8:$BJ$8, 0)-1))</f>
        <v>253.05623150680805</v>
      </c>
      <c r="AF179" s="67">
        <f ca="1">AE179*(1-OFFSET(Mortality_Projection!$D$9,N($A179="Female")*101+Existing_Cohort!$B179+Existing_Cohort!AF$4-1,MATCH(AF$5, Mortality_Projection!$D$8:$BJ$8, 0)-1))</f>
        <v>190.45465213876707</v>
      </c>
      <c r="AG179" s="67">
        <f ca="1">AF179*(1-OFFSET(Mortality_Projection!$D$9,N($A179="Female")*101+Existing_Cohort!$B179+Existing_Cohort!AG$4-1,MATCH(AG$5, Mortality_Projection!$D$8:$BJ$8, 0)-1))</f>
        <v>190.45465213876707</v>
      </c>
      <c r="AH179" s="67">
        <f ca="1">AG179*(1-OFFSET(Mortality_Projection!$D$9,N($A179="Female")*101+Existing_Cohort!$B179+Existing_Cohort!AH$4-1,MATCH(AH$5, Mortality_Projection!$D$8:$BJ$8, 0)-1))</f>
        <v>190.45465213876707</v>
      </c>
      <c r="AI179" s="67">
        <f ca="1">AH179*(1-OFFSET(Mortality_Projection!$D$9,N($A179="Female")*101+Existing_Cohort!$B179+Existing_Cohort!AI$4-1,MATCH(AI$5, Mortality_Projection!$D$8:$BJ$8, 0)-1))</f>
        <v>190.45465213876707</v>
      </c>
      <c r="AJ179" s="67">
        <f ca="1">AI179*(1-OFFSET(Mortality_Projection!$D$9,N($A179="Female")*101+Existing_Cohort!$B179+Existing_Cohort!AJ$4-1,MATCH(AJ$5, Mortality_Projection!$D$8:$BJ$8, 0)-1))</f>
        <v>190.45465213876707</v>
      </c>
      <c r="AK179" s="67">
        <f ca="1">AJ179*(1-OFFSET(Mortality_Projection!$D$9,N($A179="Female")*101+Existing_Cohort!$B179+Existing_Cohort!AK$4-1,MATCH(AK$5, Mortality_Projection!$D$8:$BJ$8, 0)-1))</f>
        <v>190.45465213876707</v>
      </c>
      <c r="AL179" s="67">
        <f ca="1">AK179*(1-OFFSET(Mortality_Projection!$D$9,N($A179="Female")*101+Existing_Cohort!$B179+Existing_Cohort!AL$4-1,MATCH(AL$5, Mortality_Projection!$D$8:$BJ$8, 0)-1))</f>
        <v>190.45465213876707</v>
      </c>
      <c r="AM179" s="67">
        <f ca="1">AL179*(1-OFFSET(Mortality_Projection!$D$9,N($A179="Female")*101+Existing_Cohort!$B179+Existing_Cohort!AM$4-1,MATCH(AM$5, Mortality_Projection!$D$8:$BJ$8, 0)-1))</f>
        <v>190.45465213876707</v>
      </c>
      <c r="AN179" s="67">
        <f ca="1">AM179*(1-OFFSET(Mortality_Projection!$D$9,N($A179="Female")*101+Existing_Cohort!$B179+Existing_Cohort!AN$4-1,MATCH(AN$5, Mortality_Projection!$D$8:$BJ$8, 0)-1))</f>
        <v>190.45465213876707</v>
      </c>
      <c r="AO179" s="67">
        <f ca="1">AN179*(1-OFFSET(Mortality_Projection!$D$9,N($A179="Female")*101+Existing_Cohort!$B179+Existing_Cohort!AO$4-1,MATCH(AO$5, Mortality_Projection!$D$8:$BJ$8, 0)-1))</f>
        <v>190.45465213876707</v>
      </c>
      <c r="AP179" s="67">
        <f ca="1">AO179*(1-OFFSET(Mortality_Projection!$D$9,N($A179="Female")*101+Existing_Cohort!$B179+Existing_Cohort!AP$4-1,MATCH(AP$5, Mortality_Projection!$D$8:$BJ$8, 0)-1))</f>
        <v>190.45465213876707</v>
      </c>
      <c r="AQ179" s="67">
        <f ca="1">AP179*(1-OFFSET(Mortality_Projection!$D$9,N($A179="Female")*101+Existing_Cohort!$B179+Existing_Cohort!AQ$4-1,MATCH(AQ$5, Mortality_Projection!$D$8:$BJ$8, 0)-1))</f>
        <v>190.45465213876707</v>
      </c>
      <c r="AR179" s="67">
        <f ca="1">AQ179*(1-OFFSET(Mortality_Projection!$D$9,N($A179="Female")*101+Existing_Cohort!$B179+Existing_Cohort!AR$4-1,MATCH(AR$5, Mortality_Projection!$D$8:$BJ$8, 0)-1))</f>
        <v>190.45465213876707</v>
      </c>
      <c r="AS179" s="67">
        <f ca="1">AR179*(1-OFFSET(Mortality_Projection!$D$9,N($A179="Female")*101+Existing_Cohort!$B179+Existing_Cohort!AS$4-1,MATCH(AS$5, Mortality_Projection!$D$8:$BJ$8, 0)-1))</f>
        <v>190.45465213876707</v>
      </c>
      <c r="AT179" s="67">
        <f ca="1">AS179*(1-OFFSET(Mortality_Projection!$D$9,N($A179="Female")*101+Existing_Cohort!$B179+Existing_Cohort!AT$4-1,MATCH(AT$5, Mortality_Projection!$D$8:$BJ$8, 0)-1))</f>
        <v>190.45465213876707</v>
      </c>
      <c r="AU179" s="67">
        <f ca="1">AT179*(1-OFFSET(Mortality_Projection!$D$9,N($A179="Female")*101+Existing_Cohort!$B179+Existing_Cohort!AU$4-1,MATCH(AU$5, Mortality_Projection!$D$8:$BJ$8, 0)-1))</f>
        <v>190.45465213876707</v>
      </c>
      <c r="AV179" s="67">
        <f ca="1">AU179*(1-OFFSET(Mortality_Projection!$D$9,N($A179="Female")*101+Existing_Cohort!$B179+Existing_Cohort!AV$4-1,MATCH(AV$5, Mortality_Projection!$D$8:$BJ$8, 0)-1))</f>
        <v>190.45465213876707</v>
      </c>
      <c r="AW179" s="67">
        <f ca="1">AV179*(1-OFFSET(Mortality_Projection!$D$9,N($A179="Female")*101+Existing_Cohort!$B179+Existing_Cohort!AW$4-1,MATCH(AW$5, Mortality_Projection!$D$8:$BJ$8, 0)-1))</f>
        <v>190.45465213876707</v>
      </c>
      <c r="AX179" s="67">
        <f ca="1">AW179*(1-OFFSET(Mortality_Projection!$D$9,N($A179="Female")*101+Existing_Cohort!$B179+Existing_Cohort!AX$4-1,MATCH(AX$5, Mortality_Projection!$D$8:$BJ$8, 0)-1))</f>
        <v>190.45465213876707</v>
      </c>
      <c r="AY179" s="67">
        <f ca="1">AX179*(1-OFFSET(Mortality_Projection!$D$9,N($A179="Female")*101+Existing_Cohort!$B179+Existing_Cohort!AY$4-1,MATCH(AY$5, Mortality_Projection!$D$8:$BJ$8, 0)-1))</f>
        <v>190.45465213876707</v>
      </c>
      <c r="AZ179" s="67">
        <f ca="1">AY179*(1-OFFSET(Mortality_Projection!$D$9,N($A179="Female")*101+Existing_Cohort!$B179+Existing_Cohort!AZ$4-1,MATCH(AZ$5, Mortality_Projection!$D$8:$BJ$8, 0)-1))</f>
        <v>190.45465213876707</v>
      </c>
      <c r="BA179" s="179">
        <f ca="1">AZ179*(1-OFFSET(Mortality_Projection!$D$9,N($A179="Female")*101+Existing_Cohort!$B179+Existing_Cohort!BA$4-1,MATCH(BA$5, Mortality_Projection!$D$8:$BJ$8, 0)-1))</f>
        <v>190.45465213876707</v>
      </c>
      <c r="BC179" s="67">
        <f t="shared" ca="1" si="27"/>
        <v>106.28532572853601</v>
      </c>
    </row>
    <row r="180" spans="1:55" x14ac:dyDescent="0.35">
      <c r="A180" s="159" t="s">
        <v>32</v>
      </c>
      <c r="B180">
        <f t="shared" si="28"/>
        <v>73</v>
      </c>
      <c r="C180" s="67">
        <f ca="1">OFFSET(HIST_CHN_Population_Females!$L$17,MATCH(Input!$D$4,HIST_CHN_Population_Females!$K$18:$K$89,0), $B79)</f>
        <v>4735.4960000000001</v>
      </c>
      <c r="D180" s="67">
        <f ca="1">C180*(1-OFFSET(Mortality_Projection!$D$9,N($A180="Female")*101+Existing_Cohort!$B180+Existing_Cohort!D$4-1,MATCH(D$5, Mortality_Projection!$D$8:$BJ$8, 0)-1))</f>
        <v>4626.4137762398123</v>
      </c>
      <c r="E180" s="67">
        <f ca="1">D180*(1-OFFSET(Mortality_Projection!$D$9,N($A180="Female")*101+Existing_Cohort!$B180+Existing_Cohort!E$4-1,MATCH(E$5, Mortality_Projection!$D$8:$BJ$8, 0)-1))</f>
        <v>4506.4908192138219</v>
      </c>
      <c r="F180" s="67">
        <f ca="1">E180*(1-OFFSET(Mortality_Projection!$D$9,N($A180="Female")*101+Existing_Cohort!$B180+Existing_Cohort!F$4-1,MATCH(F$5, Mortality_Projection!$D$8:$BJ$8, 0)-1))</f>
        <v>4375.3105464190094</v>
      </c>
      <c r="G180" s="67">
        <f ca="1">F180*(1-OFFSET(Mortality_Projection!$D$9,N($A180="Female")*101+Existing_Cohort!$B180+Existing_Cohort!G$4-1,MATCH(G$5, Mortality_Projection!$D$8:$BJ$8, 0)-1))</f>
        <v>4232.5865483127855</v>
      </c>
      <c r="H180" s="67">
        <f ca="1">G180*(1-OFFSET(Mortality_Projection!$D$9,N($A180="Female")*101+Existing_Cohort!$B180+Existing_Cohort!H$4-1,MATCH(H$5, Mortality_Projection!$D$8:$BJ$8, 0)-1))</f>
        <v>4078.1776151556696</v>
      </c>
      <c r="I180" s="67">
        <f ca="1">H180*(1-OFFSET(Mortality_Projection!$D$9,N($A180="Female")*101+Existing_Cohort!$B180+Existing_Cohort!I$4-1,MATCH(I$5, Mortality_Projection!$D$8:$BJ$8, 0)-1))</f>
        <v>3912.1078670082793</v>
      </c>
      <c r="J180" s="67">
        <f ca="1">I180*(1-OFFSET(Mortality_Projection!$D$9,N($A180="Female")*101+Existing_Cohort!$B180+Existing_Cohort!J$4-1,MATCH(J$5, Mortality_Projection!$D$8:$BJ$8, 0)-1))</f>
        <v>3734.5839905886592</v>
      </c>
      <c r="K180" s="67">
        <f ca="1">J180*(1-OFFSET(Mortality_Projection!$D$9,N($A180="Female")*101+Existing_Cohort!$B180+Existing_Cohort!K$4-1,MATCH(K$5, Mortality_Projection!$D$8:$BJ$8, 0)-1))</f>
        <v>3546.0247673821887</v>
      </c>
      <c r="L180" s="67">
        <f ca="1">K180*(1-OFFSET(Mortality_Projection!$D$9,N($A180="Female")*101+Existing_Cohort!$B180+Existing_Cohort!L$4-1,MATCH(L$5, Mortality_Projection!$D$8:$BJ$8, 0)-1))</f>
        <v>3347.0953142118724</v>
      </c>
      <c r="M180" s="67">
        <f ca="1">L180*(1-OFFSET(Mortality_Projection!$D$9,N($A180="Female")*101+Existing_Cohort!$B180+Existing_Cohort!M$4-1,MATCH(M$5, Mortality_Projection!$D$8:$BJ$8, 0)-1))</f>
        <v>3138.7480929547419</v>
      </c>
      <c r="N180" s="67">
        <f ca="1">M180*(1-OFFSET(Mortality_Projection!$D$9,N($A180="Female")*101+Existing_Cohort!$B180+Existing_Cohort!N$4-1,MATCH(N$5, Mortality_Projection!$D$8:$BJ$8, 0)-1))</f>
        <v>2922.2906365228396</v>
      </c>
      <c r="O180" s="67">
        <f ca="1">N180*(1-OFFSET(Mortality_Projection!$D$9,N($A180="Female")*101+Existing_Cohort!$B180+Existing_Cohort!O$4-1,MATCH(O$5, Mortality_Projection!$D$8:$BJ$8, 0)-1))</f>
        <v>2699.4460298072222</v>
      </c>
      <c r="P180" s="67">
        <f ca="1">O180*(1-OFFSET(Mortality_Projection!$D$9,N($A180="Female")*101+Existing_Cohort!$B180+Existing_Cohort!P$4-1,MATCH(P$5, Mortality_Projection!$D$8:$BJ$8, 0)-1))</f>
        <v>2472.4041657291323</v>
      </c>
      <c r="Q180" s="67">
        <f ca="1">P180*(1-OFFSET(Mortality_Projection!$D$9,N($A180="Female")*101+Existing_Cohort!$B180+Existing_Cohort!Q$4-1,MATCH(Q$5, Mortality_Projection!$D$8:$BJ$8, 0)-1))</f>
        <v>2243.8240633246664</v>
      </c>
      <c r="R180" s="67">
        <f ca="1">Q180*(1-OFFSET(Mortality_Projection!$D$9,N($A180="Female")*101+Existing_Cohort!$B180+Existing_Cohort!R$4-1,MATCH(R$5, Mortality_Projection!$D$8:$BJ$8, 0)-1))</f>
        <v>2016.7535329004256</v>
      </c>
      <c r="S180" s="67">
        <f ca="1">R180*(1-OFFSET(Mortality_Projection!$D$9,N($A180="Female")*101+Existing_Cohort!$B180+Existing_Cohort!S$4-1,MATCH(S$5, Mortality_Projection!$D$8:$BJ$8, 0)-1))</f>
        <v>1794.4493832844162</v>
      </c>
      <c r="T180" s="67">
        <f ca="1">S180*(1-OFFSET(Mortality_Projection!$D$9,N($A180="Female")*101+Existing_Cohort!$B180+Existing_Cohort!T$4-1,MATCH(T$5, Mortality_Projection!$D$8:$BJ$8, 0)-1))</f>
        <v>1580.1188046843454</v>
      </c>
      <c r="U180" s="67">
        <f ca="1">T180*(1-OFFSET(Mortality_Projection!$D$9,N($A180="Female")*101+Existing_Cohort!$B180+Existing_Cohort!U$4-1,MATCH(U$5, Mortality_Projection!$D$8:$BJ$8, 0)-1))</f>
        <v>1376.6506852788266</v>
      </c>
      <c r="V180" s="67">
        <f ca="1">U180*(1-OFFSET(Mortality_Projection!$D$9,N($A180="Female")*101+Existing_Cohort!$B180+Existing_Cohort!V$4-1,MATCH(V$5, Mortality_Projection!$D$8:$BJ$8, 0)-1))</f>
        <v>1186.3926187307857</v>
      </c>
      <c r="W180" s="67">
        <f ca="1">V180*(1-OFFSET(Mortality_Projection!$D$9,N($A180="Female")*101+Existing_Cohort!$B180+Existing_Cohort!W$4-1,MATCH(W$5, Mortality_Projection!$D$8:$BJ$8, 0)-1))</f>
        <v>1011.0204079828702</v>
      </c>
      <c r="X180" s="67">
        <f ca="1">W180*(1-OFFSET(Mortality_Projection!$D$9,N($A180="Female")*101+Existing_Cohort!$B180+Existing_Cohort!X$4-1,MATCH(X$5, Mortality_Projection!$D$8:$BJ$8, 0)-1))</f>
        <v>851.52625626365909</v>
      </c>
      <c r="Y180" s="67">
        <f ca="1">X180*(1-OFFSET(Mortality_Projection!$D$9,N($A180="Female")*101+Existing_Cohort!$B180+Existing_Cohort!Y$4-1,MATCH(Y$5, Mortality_Projection!$D$8:$BJ$8, 0)-1))</f>
        <v>708.29938672162484</v>
      </c>
      <c r="Z180" s="67">
        <f ca="1">Y180*(1-OFFSET(Mortality_Projection!$D$9,N($A180="Female")*101+Existing_Cohort!$B180+Existing_Cohort!Z$4-1,MATCH(Z$5, Mortality_Projection!$D$8:$BJ$8, 0)-1))</f>
        <v>581.25822122775855</v>
      </c>
      <c r="AA180" s="67">
        <f ca="1">Z180*(1-OFFSET(Mortality_Projection!$D$9,N($A180="Female")*101+Existing_Cohort!$B180+Existing_Cohort!AA$4-1,MATCH(AA$5, Mortality_Projection!$D$8:$BJ$8, 0)-1))</f>
        <v>469.99077691391187</v>
      </c>
      <c r="AB180" s="67">
        <f ca="1">AA180*(1-OFFSET(Mortality_Projection!$D$9,N($A180="Female")*101+Existing_Cohort!$B180+Existing_Cohort!AB$4-1,MATCH(AB$5, Mortality_Projection!$D$8:$BJ$8, 0)-1))</f>
        <v>373.86342929236662</v>
      </c>
      <c r="AC180" s="67">
        <f ca="1">AB180*(1-OFFSET(Mortality_Projection!$D$9,N($A180="Female")*101+Existing_Cohort!$B180+Existing_Cohort!AC$4-1,MATCH(AC$5, Mortality_Projection!$D$8:$BJ$8, 0)-1))</f>
        <v>292.08633956016814</v>
      </c>
      <c r="AD180" s="67">
        <f ca="1">AC180*(1-OFFSET(Mortality_Projection!$D$9,N($A180="Female")*101+Existing_Cohort!$B180+Existing_Cohort!AD$4-1,MATCH(AD$5, Mortality_Projection!$D$8:$BJ$8, 0)-1))</f>
        <v>223.73425784009626</v>
      </c>
      <c r="AE180" s="67">
        <f ca="1">AD180*(1-OFFSET(Mortality_Projection!$D$9,N($A180="Female")*101+Existing_Cohort!$B180+Existing_Cohort!AE$4-1,MATCH(AE$5, Mortality_Projection!$D$8:$BJ$8, 0)-1))</f>
        <v>167.74250442834736</v>
      </c>
      <c r="AF180" s="67">
        <f ca="1">AE180*(1-OFFSET(Mortality_Projection!$D$9,N($A180="Female")*101+Existing_Cohort!$B180+Existing_Cohort!AF$4-1,MATCH(AF$5, Mortality_Projection!$D$8:$BJ$8, 0)-1))</f>
        <v>167.74250442834736</v>
      </c>
      <c r="AG180" s="67">
        <f ca="1">AF180*(1-OFFSET(Mortality_Projection!$D$9,N($A180="Female")*101+Existing_Cohort!$B180+Existing_Cohort!AG$4-1,MATCH(AG$5, Mortality_Projection!$D$8:$BJ$8, 0)-1))</f>
        <v>167.74250442834736</v>
      </c>
      <c r="AH180" s="67">
        <f ca="1">AG180*(1-OFFSET(Mortality_Projection!$D$9,N($A180="Female")*101+Existing_Cohort!$B180+Existing_Cohort!AH$4-1,MATCH(AH$5, Mortality_Projection!$D$8:$BJ$8, 0)-1))</f>
        <v>167.74250442834736</v>
      </c>
      <c r="AI180" s="67">
        <f ca="1">AH180*(1-OFFSET(Mortality_Projection!$D$9,N($A180="Female")*101+Existing_Cohort!$B180+Existing_Cohort!AI$4-1,MATCH(AI$5, Mortality_Projection!$D$8:$BJ$8, 0)-1))</f>
        <v>167.74250442834736</v>
      </c>
      <c r="AJ180" s="67">
        <f ca="1">AI180*(1-OFFSET(Mortality_Projection!$D$9,N($A180="Female")*101+Existing_Cohort!$B180+Existing_Cohort!AJ$4-1,MATCH(AJ$5, Mortality_Projection!$D$8:$BJ$8, 0)-1))</f>
        <v>167.74250442834736</v>
      </c>
      <c r="AK180" s="67">
        <f ca="1">AJ180*(1-OFFSET(Mortality_Projection!$D$9,N($A180="Female")*101+Existing_Cohort!$B180+Existing_Cohort!AK$4-1,MATCH(AK$5, Mortality_Projection!$D$8:$BJ$8, 0)-1))</f>
        <v>167.74250442834736</v>
      </c>
      <c r="AL180" s="67">
        <f ca="1">AK180*(1-OFFSET(Mortality_Projection!$D$9,N($A180="Female")*101+Existing_Cohort!$B180+Existing_Cohort!AL$4-1,MATCH(AL$5, Mortality_Projection!$D$8:$BJ$8, 0)-1))</f>
        <v>167.74250442834736</v>
      </c>
      <c r="AM180" s="67">
        <f ca="1">AL180*(1-OFFSET(Mortality_Projection!$D$9,N($A180="Female")*101+Existing_Cohort!$B180+Existing_Cohort!AM$4-1,MATCH(AM$5, Mortality_Projection!$D$8:$BJ$8, 0)-1))</f>
        <v>167.74250442834736</v>
      </c>
      <c r="AN180" s="67">
        <f ca="1">AM180*(1-OFFSET(Mortality_Projection!$D$9,N($A180="Female")*101+Existing_Cohort!$B180+Existing_Cohort!AN$4-1,MATCH(AN$5, Mortality_Projection!$D$8:$BJ$8, 0)-1))</f>
        <v>167.74250442834736</v>
      </c>
      <c r="AO180" s="67">
        <f ca="1">AN180*(1-OFFSET(Mortality_Projection!$D$9,N($A180="Female")*101+Existing_Cohort!$B180+Existing_Cohort!AO$4-1,MATCH(AO$5, Mortality_Projection!$D$8:$BJ$8, 0)-1))</f>
        <v>167.74250442834736</v>
      </c>
      <c r="AP180" s="67">
        <f ca="1">AO180*(1-OFFSET(Mortality_Projection!$D$9,N($A180="Female")*101+Existing_Cohort!$B180+Existing_Cohort!AP$4-1,MATCH(AP$5, Mortality_Projection!$D$8:$BJ$8, 0)-1))</f>
        <v>167.74250442834736</v>
      </c>
      <c r="AQ180" s="67">
        <f ca="1">AP180*(1-OFFSET(Mortality_Projection!$D$9,N($A180="Female")*101+Existing_Cohort!$B180+Existing_Cohort!AQ$4-1,MATCH(AQ$5, Mortality_Projection!$D$8:$BJ$8, 0)-1))</f>
        <v>167.74250442834736</v>
      </c>
      <c r="AR180" s="67">
        <f ca="1">AQ180*(1-OFFSET(Mortality_Projection!$D$9,N($A180="Female")*101+Existing_Cohort!$B180+Existing_Cohort!AR$4-1,MATCH(AR$5, Mortality_Projection!$D$8:$BJ$8, 0)-1))</f>
        <v>167.74250442834736</v>
      </c>
      <c r="AS180" s="67">
        <f ca="1">AR180*(1-OFFSET(Mortality_Projection!$D$9,N($A180="Female")*101+Existing_Cohort!$B180+Existing_Cohort!AS$4-1,MATCH(AS$5, Mortality_Projection!$D$8:$BJ$8, 0)-1))</f>
        <v>167.74250442834736</v>
      </c>
      <c r="AT180" s="67">
        <f ca="1">AS180*(1-OFFSET(Mortality_Projection!$D$9,N($A180="Female")*101+Existing_Cohort!$B180+Existing_Cohort!AT$4-1,MATCH(AT$5, Mortality_Projection!$D$8:$BJ$8, 0)-1))</f>
        <v>167.74250442834736</v>
      </c>
      <c r="AU180" s="67">
        <f ca="1">AT180*(1-OFFSET(Mortality_Projection!$D$9,N($A180="Female")*101+Existing_Cohort!$B180+Existing_Cohort!AU$4-1,MATCH(AU$5, Mortality_Projection!$D$8:$BJ$8, 0)-1))</f>
        <v>167.74250442834736</v>
      </c>
      <c r="AV180" s="67">
        <f ca="1">AU180*(1-OFFSET(Mortality_Projection!$D$9,N($A180="Female")*101+Existing_Cohort!$B180+Existing_Cohort!AV$4-1,MATCH(AV$5, Mortality_Projection!$D$8:$BJ$8, 0)-1))</f>
        <v>167.74250442834736</v>
      </c>
      <c r="AW180" s="67">
        <f ca="1">AV180*(1-OFFSET(Mortality_Projection!$D$9,N($A180="Female")*101+Existing_Cohort!$B180+Existing_Cohort!AW$4-1,MATCH(AW$5, Mortality_Projection!$D$8:$BJ$8, 0)-1))</f>
        <v>167.74250442834736</v>
      </c>
      <c r="AX180" s="67">
        <f ca="1">AW180*(1-OFFSET(Mortality_Projection!$D$9,N($A180="Female")*101+Existing_Cohort!$B180+Existing_Cohort!AX$4-1,MATCH(AX$5, Mortality_Projection!$D$8:$BJ$8, 0)-1))</f>
        <v>167.74250442834736</v>
      </c>
      <c r="AY180" s="67">
        <f ca="1">AX180*(1-OFFSET(Mortality_Projection!$D$9,N($A180="Female")*101+Existing_Cohort!$B180+Existing_Cohort!AY$4-1,MATCH(AY$5, Mortality_Projection!$D$8:$BJ$8, 0)-1))</f>
        <v>167.74250442834736</v>
      </c>
      <c r="AZ180" s="67">
        <f ca="1">AY180*(1-OFFSET(Mortality_Projection!$D$9,N($A180="Female")*101+Existing_Cohort!$B180+Existing_Cohort!AZ$4-1,MATCH(AZ$5, Mortality_Projection!$D$8:$BJ$8, 0)-1))</f>
        <v>167.74250442834736</v>
      </c>
      <c r="BA180" s="179">
        <f ca="1">AZ180*(1-OFFSET(Mortality_Projection!$D$9,N($A180="Female")*101+Existing_Cohort!$B180+Existing_Cohort!BA$4-1,MATCH(BA$5, Mortality_Projection!$D$8:$BJ$8, 0)-1))</f>
        <v>167.74250442834736</v>
      </c>
      <c r="BC180" s="67">
        <f t="shared" ca="1" si="27"/>
        <v>109.08222376018784</v>
      </c>
    </row>
    <row r="181" spans="1:55" x14ac:dyDescent="0.35">
      <c r="A181" s="159" t="s">
        <v>32</v>
      </c>
      <c r="B181">
        <f t="shared" si="28"/>
        <v>74</v>
      </c>
      <c r="C181" s="67">
        <f ca="1">OFFSET(HIST_CHN_Population_Females!$L$17,MATCH(Input!$D$4,HIST_CHN_Population_Females!$K$18:$K$89,0), $B80)</f>
        <v>4278.7984999999999</v>
      </c>
      <c r="D181" s="67">
        <f ca="1">C181*(1-OFFSET(Mortality_Projection!$D$9,N($A181="Female")*101+Existing_Cohort!$B181+Existing_Cohort!D$4-1,MATCH(D$5, Mortality_Projection!$D$8:$BJ$8, 0)-1))</f>
        <v>4166.5958750079917</v>
      </c>
      <c r="E181" s="67">
        <f ca="1">D181*(1-OFFSET(Mortality_Projection!$D$9,N($A181="Female")*101+Existing_Cohort!$B181+Existing_Cohort!E$4-1,MATCH(E$5, Mortality_Projection!$D$8:$BJ$8, 0)-1))</f>
        <v>4043.898648759674</v>
      </c>
      <c r="F181" s="67">
        <f ca="1">E181*(1-OFFSET(Mortality_Projection!$D$9,N($A181="Female")*101+Existing_Cohort!$B181+Existing_Cohort!F$4-1,MATCH(F$5, Mortality_Projection!$D$8:$BJ$8, 0)-1))</f>
        <v>3910.450759657042</v>
      </c>
      <c r="G181" s="67">
        <f ca="1">F181*(1-OFFSET(Mortality_Projection!$D$9,N($A181="Female")*101+Existing_Cohort!$B181+Existing_Cohort!G$4-1,MATCH(G$5, Mortality_Projection!$D$8:$BJ$8, 0)-1))</f>
        <v>3766.134015329857</v>
      </c>
      <c r="H181" s="67">
        <f ca="1">G181*(1-OFFSET(Mortality_Projection!$D$9,N($A181="Female")*101+Existing_Cohort!$B181+Existing_Cohort!H$4-1,MATCH(H$5, Mortality_Projection!$D$8:$BJ$8, 0)-1))</f>
        <v>3610.9869779434889</v>
      </c>
      <c r="I181" s="67">
        <f ca="1">H181*(1-OFFSET(Mortality_Projection!$D$9,N($A181="Female")*101+Existing_Cohort!$B181+Existing_Cohort!I$4-1,MATCH(I$5, Mortality_Projection!$D$8:$BJ$8, 0)-1))</f>
        <v>3445.2210762651039</v>
      </c>
      <c r="J181" s="67">
        <f ca="1">I181*(1-OFFSET(Mortality_Projection!$D$9,N($A181="Female")*101+Existing_Cohort!$B181+Existing_Cohort!J$4-1,MATCH(J$5, Mortality_Projection!$D$8:$BJ$8, 0)-1))</f>
        <v>3269.2481034216598</v>
      </c>
      <c r="K181" s="67">
        <f ca="1">J181*(1-OFFSET(Mortality_Projection!$D$9,N($A181="Female")*101+Existing_Cohort!$B181+Existing_Cohort!K$4-1,MATCH(K$5, Mortality_Projection!$D$8:$BJ$8, 0)-1))</f>
        <v>3083.7119574575563</v>
      </c>
      <c r="L181" s="67">
        <f ca="1">K181*(1-OFFSET(Mortality_Projection!$D$9,N($A181="Female")*101+Existing_Cohort!$B181+Existing_Cohort!L$4-1,MATCH(L$5, Mortality_Projection!$D$8:$BJ$8, 0)-1))</f>
        <v>2889.5264725113798</v>
      </c>
      <c r="M181" s="67">
        <f ca="1">L181*(1-OFFSET(Mortality_Projection!$D$9,N($A181="Female")*101+Existing_Cohort!$B181+Existing_Cohort!M$4-1,MATCH(M$5, Mortality_Projection!$D$8:$BJ$8, 0)-1))</f>
        <v>2687.9378148800865</v>
      </c>
      <c r="N181" s="67">
        <f ca="1">M181*(1-OFFSET(Mortality_Projection!$D$9,N($A181="Female")*101+Existing_Cohort!$B181+Existing_Cohort!N$4-1,MATCH(N$5, Mortality_Projection!$D$8:$BJ$8, 0)-1))</f>
        <v>2480.5795907795573</v>
      </c>
      <c r="O181" s="67">
        <f ca="1">N181*(1-OFFSET(Mortality_Projection!$D$9,N($A181="Female")*101+Existing_Cohort!$B181+Existing_Cohort!O$4-1,MATCH(O$5, Mortality_Projection!$D$8:$BJ$8, 0)-1))</f>
        <v>2269.518689999888</v>
      </c>
      <c r="P181" s="67">
        <f ca="1">O181*(1-OFFSET(Mortality_Projection!$D$9,N($A181="Female")*101+Existing_Cohort!$B181+Existing_Cohort!P$4-1,MATCH(P$5, Mortality_Projection!$D$8:$BJ$8, 0)-1))</f>
        <v>2057.2548355376766</v>
      </c>
      <c r="Q181" s="67">
        <f ca="1">P181*(1-OFFSET(Mortality_Projection!$D$9,N($A181="Female")*101+Existing_Cohort!$B181+Existing_Cohort!Q$4-1,MATCH(Q$5, Mortality_Projection!$D$8:$BJ$8, 0)-1))</f>
        <v>1846.6427001713973</v>
      </c>
      <c r="R181" s="67">
        <f ca="1">Q181*(1-OFFSET(Mortality_Projection!$D$9,N($A181="Female")*101+Existing_Cohort!$B181+Existing_Cohort!R$4-1,MATCH(R$5, Mortality_Projection!$D$8:$BJ$8, 0)-1))</f>
        <v>1640.7215558283344</v>
      </c>
      <c r="S181" s="67">
        <f ca="1">R181*(1-OFFSET(Mortality_Projection!$D$9,N($A181="Female")*101+Existing_Cohort!$B181+Existing_Cohort!S$4-1,MATCH(S$5, Mortality_Projection!$D$8:$BJ$8, 0)-1))</f>
        <v>1442.4724970582849</v>
      </c>
      <c r="T181" s="67">
        <f ca="1">S181*(1-OFFSET(Mortality_Projection!$D$9,N($A181="Female")*101+Existing_Cohort!$B181+Existing_Cohort!T$4-1,MATCH(T$5, Mortality_Projection!$D$8:$BJ$8, 0)-1))</f>
        <v>1254.5678601611864</v>
      </c>
      <c r="U181" s="67">
        <f ca="1">T181*(1-OFFSET(Mortality_Projection!$D$9,N($A181="Female")*101+Existing_Cohort!$B181+Existing_Cohort!U$4-1,MATCH(U$5, Mortality_Projection!$D$8:$BJ$8, 0)-1))</f>
        <v>1079.1649447651198</v>
      </c>
      <c r="V181" s="67">
        <f ca="1">U181*(1-OFFSET(Mortality_Projection!$D$9,N($A181="Female")*101+Existing_Cohort!$B181+Existing_Cohort!V$4-1,MATCH(V$5, Mortality_Projection!$D$8:$BJ$8, 0)-1))</f>
        <v>917.78725405389343</v>
      </c>
      <c r="W181" s="67">
        <f ca="1">V181*(1-OFFSET(Mortality_Projection!$D$9,N($A181="Female")*101+Existing_Cohort!$B181+Existing_Cohort!W$4-1,MATCH(W$5, Mortality_Projection!$D$8:$BJ$8, 0)-1))</f>
        <v>771.31674552847369</v>
      </c>
      <c r="X181" s="67">
        <f ca="1">W181*(1-OFFSET(Mortality_Projection!$D$9,N($A181="Female")*101+Existing_Cohort!$B181+Existing_Cohort!X$4-1,MATCH(X$5, Mortality_Projection!$D$8:$BJ$8, 0)-1))</f>
        <v>640.07181340699913</v>
      </c>
      <c r="Y181" s="67">
        <f ca="1">X181*(1-OFFSET(Mortality_Projection!$D$9,N($A181="Female")*101+Existing_Cohort!$B181+Existing_Cohort!Y$4-1,MATCH(Y$5, Mortality_Projection!$D$8:$BJ$8, 0)-1))</f>
        <v>523.93239878533802</v>
      </c>
      <c r="Z181" s="67">
        <f ca="1">Y181*(1-OFFSET(Mortality_Projection!$D$9,N($A181="Female")*101+Existing_Cohort!$B181+Existing_Cohort!Z$4-1,MATCH(Z$5, Mortality_Projection!$D$8:$BJ$8, 0)-1))</f>
        <v>422.47176151249954</v>
      </c>
      <c r="AA181" s="67">
        <f ca="1">Z181*(1-OFFSET(Mortality_Projection!$D$9,N($A181="Female")*101+Existing_Cohort!$B181+Existing_Cohort!AA$4-1,MATCH(AA$5, Mortality_Projection!$D$8:$BJ$8, 0)-1))</f>
        <v>335.0582361191781</v>
      </c>
      <c r="AB181" s="67">
        <f ca="1">AA181*(1-OFFSET(Mortality_Projection!$D$9,N($A181="Female")*101+Existing_Cohort!$B181+Existing_Cohort!AB$4-1,MATCH(AB$5, Mortality_Projection!$D$8:$BJ$8, 0)-1))</f>
        <v>260.91657878420142</v>
      </c>
      <c r="AC181" s="67">
        <f ca="1">AB181*(1-OFFSET(Mortality_Projection!$D$9,N($A181="Female")*101+Existing_Cohort!$B181+Existing_Cohort!AC$4-1,MATCH(AC$5, Mortality_Projection!$D$8:$BJ$8, 0)-1))</f>
        <v>199.14829974246803</v>
      </c>
      <c r="AD181" s="67">
        <f ca="1">AC181*(1-OFFSET(Mortality_Projection!$D$9,N($A181="Female")*101+Existing_Cohort!$B181+Existing_Cohort!AD$4-1,MATCH(AD$5, Mortality_Projection!$D$8:$BJ$8, 0)-1))</f>
        <v>148.72961531624452</v>
      </c>
      <c r="AE181" s="67">
        <f ca="1">AD181*(1-OFFSET(Mortality_Projection!$D$9,N($A181="Female")*101+Existing_Cohort!$B181+Existing_Cohort!AE$4-1,MATCH(AE$5, Mortality_Projection!$D$8:$BJ$8, 0)-1))</f>
        <v>148.72961531624452</v>
      </c>
      <c r="AF181" s="67">
        <f ca="1">AE181*(1-OFFSET(Mortality_Projection!$D$9,N($A181="Female")*101+Existing_Cohort!$B181+Existing_Cohort!AF$4-1,MATCH(AF$5, Mortality_Projection!$D$8:$BJ$8, 0)-1))</f>
        <v>148.72961531624452</v>
      </c>
      <c r="AG181" s="67">
        <f ca="1">AF181*(1-OFFSET(Mortality_Projection!$D$9,N($A181="Female")*101+Existing_Cohort!$B181+Existing_Cohort!AG$4-1,MATCH(AG$5, Mortality_Projection!$D$8:$BJ$8, 0)-1))</f>
        <v>148.72961531624452</v>
      </c>
      <c r="AH181" s="67">
        <f ca="1">AG181*(1-OFFSET(Mortality_Projection!$D$9,N($A181="Female")*101+Existing_Cohort!$B181+Existing_Cohort!AH$4-1,MATCH(AH$5, Mortality_Projection!$D$8:$BJ$8, 0)-1))</f>
        <v>148.72961531624452</v>
      </c>
      <c r="AI181" s="67">
        <f ca="1">AH181*(1-OFFSET(Mortality_Projection!$D$9,N($A181="Female")*101+Existing_Cohort!$B181+Existing_Cohort!AI$4-1,MATCH(AI$5, Mortality_Projection!$D$8:$BJ$8, 0)-1))</f>
        <v>148.72961531624452</v>
      </c>
      <c r="AJ181" s="67">
        <f ca="1">AI181*(1-OFFSET(Mortality_Projection!$D$9,N($A181="Female")*101+Existing_Cohort!$B181+Existing_Cohort!AJ$4-1,MATCH(AJ$5, Mortality_Projection!$D$8:$BJ$8, 0)-1))</f>
        <v>148.72961531624452</v>
      </c>
      <c r="AK181" s="67">
        <f ca="1">AJ181*(1-OFFSET(Mortality_Projection!$D$9,N($A181="Female")*101+Existing_Cohort!$B181+Existing_Cohort!AK$4-1,MATCH(AK$5, Mortality_Projection!$D$8:$BJ$8, 0)-1))</f>
        <v>148.72961531624452</v>
      </c>
      <c r="AL181" s="67">
        <f ca="1">AK181*(1-OFFSET(Mortality_Projection!$D$9,N($A181="Female")*101+Existing_Cohort!$B181+Existing_Cohort!AL$4-1,MATCH(AL$5, Mortality_Projection!$D$8:$BJ$8, 0)-1))</f>
        <v>148.72961531624452</v>
      </c>
      <c r="AM181" s="67">
        <f ca="1">AL181*(1-OFFSET(Mortality_Projection!$D$9,N($A181="Female")*101+Existing_Cohort!$B181+Existing_Cohort!AM$4-1,MATCH(AM$5, Mortality_Projection!$D$8:$BJ$8, 0)-1))</f>
        <v>148.72961531624452</v>
      </c>
      <c r="AN181" s="67">
        <f ca="1">AM181*(1-OFFSET(Mortality_Projection!$D$9,N($A181="Female")*101+Existing_Cohort!$B181+Existing_Cohort!AN$4-1,MATCH(AN$5, Mortality_Projection!$D$8:$BJ$8, 0)-1))</f>
        <v>148.72961531624452</v>
      </c>
      <c r="AO181" s="67">
        <f ca="1">AN181*(1-OFFSET(Mortality_Projection!$D$9,N($A181="Female")*101+Existing_Cohort!$B181+Existing_Cohort!AO$4-1,MATCH(AO$5, Mortality_Projection!$D$8:$BJ$8, 0)-1))</f>
        <v>148.72961531624452</v>
      </c>
      <c r="AP181" s="67">
        <f ca="1">AO181*(1-OFFSET(Mortality_Projection!$D$9,N($A181="Female")*101+Existing_Cohort!$B181+Existing_Cohort!AP$4-1,MATCH(AP$5, Mortality_Projection!$D$8:$BJ$8, 0)-1))</f>
        <v>148.72961531624452</v>
      </c>
      <c r="AQ181" s="67">
        <f ca="1">AP181*(1-OFFSET(Mortality_Projection!$D$9,N($A181="Female")*101+Existing_Cohort!$B181+Existing_Cohort!AQ$4-1,MATCH(AQ$5, Mortality_Projection!$D$8:$BJ$8, 0)-1))</f>
        <v>148.72961531624452</v>
      </c>
      <c r="AR181" s="67">
        <f ca="1">AQ181*(1-OFFSET(Mortality_Projection!$D$9,N($A181="Female")*101+Existing_Cohort!$B181+Existing_Cohort!AR$4-1,MATCH(AR$5, Mortality_Projection!$D$8:$BJ$8, 0)-1))</f>
        <v>148.72961531624452</v>
      </c>
      <c r="AS181" s="67">
        <f ca="1">AR181*(1-OFFSET(Mortality_Projection!$D$9,N($A181="Female")*101+Existing_Cohort!$B181+Existing_Cohort!AS$4-1,MATCH(AS$5, Mortality_Projection!$D$8:$BJ$8, 0)-1))</f>
        <v>148.72961531624452</v>
      </c>
      <c r="AT181" s="67">
        <f ca="1">AS181*(1-OFFSET(Mortality_Projection!$D$9,N($A181="Female")*101+Existing_Cohort!$B181+Existing_Cohort!AT$4-1,MATCH(AT$5, Mortality_Projection!$D$8:$BJ$8, 0)-1))</f>
        <v>148.72961531624452</v>
      </c>
      <c r="AU181" s="67">
        <f ca="1">AT181*(1-OFFSET(Mortality_Projection!$D$9,N($A181="Female")*101+Existing_Cohort!$B181+Existing_Cohort!AU$4-1,MATCH(AU$5, Mortality_Projection!$D$8:$BJ$8, 0)-1))</f>
        <v>148.72961531624452</v>
      </c>
      <c r="AV181" s="67">
        <f ca="1">AU181*(1-OFFSET(Mortality_Projection!$D$9,N($A181="Female")*101+Existing_Cohort!$B181+Existing_Cohort!AV$4-1,MATCH(AV$5, Mortality_Projection!$D$8:$BJ$8, 0)-1))</f>
        <v>148.72961531624452</v>
      </c>
      <c r="AW181" s="67">
        <f ca="1">AV181*(1-OFFSET(Mortality_Projection!$D$9,N($A181="Female")*101+Existing_Cohort!$B181+Existing_Cohort!AW$4-1,MATCH(AW$5, Mortality_Projection!$D$8:$BJ$8, 0)-1))</f>
        <v>148.72961531624452</v>
      </c>
      <c r="AX181" s="67">
        <f ca="1">AW181*(1-OFFSET(Mortality_Projection!$D$9,N($A181="Female")*101+Existing_Cohort!$B181+Existing_Cohort!AX$4-1,MATCH(AX$5, Mortality_Projection!$D$8:$BJ$8, 0)-1))</f>
        <v>148.72961531624452</v>
      </c>
      <c r="AY181" s="67">
        <f ca="1">AX181*(1-OFFSET(Mortality_Projection!$D$9,N($A181="Female")*101+Existing_Cohort!$B181+Existing_Cohort!AY$4-1,MATCH(AY$5, Mortality_Projection!$D$8:$BJ$8, 0)-1))</f>
        <v>148.72961531624452</v>
      </c>
      <c r="AZ181" s="67">
        <f ca="1">AY181*(1-OFFSET(Mortality_Projection!$D$9,N($A181="Female")*101+Existing_Cohort!$B181+Existing_Cohort!AZ$4-1,MATCH(AZ$5, Mortality_Projection!$D$8:$BJ$8, 0)-1))</f>
        <v>148.72961531624452</v>
      </c>
      <c r="BA181" s="179">
        <f ca="1">AZ181*(1-OFFSET(Mortality_Projection!$D$9,N($A181="Female")*101+Existing_Cohort!$B181+Existing_Cohort!BA$4-1,MATCH(BA$5, Mortality_Projection!$D$8:$BJ$8, 0)-1))</f>
        <v>148.72961531624452</v>
      </c>
      <c r="BC181" s="67">
        <f t="shared" ca="1" si="27"/>
        <v>112.20262499200817</v>
      </c>
    </row>
    <row r="182" spans="1:55" x14ac:dyDescent="0.35">
      <c r="A182" s="159" t="s">
        <v>32</v>
      </c>
      <c r="B182">
        <f t="shared" si="28"/>
        <v>75</v>
      </c>
      <c r="C182" s="67">
        <f ca="1">OFFSET(HIST_CHN_Population_Females!$L$17,MATCH(Input!$D$4,HIST_CHN_Population_Females!$K$18:$K$89,0), $B81)</f>
        <v>3888.5259999999998</v>
      </c>
      <c r="D182" s="67">
        <f ca="1">C182*(1-OFFSET(Mortality_Projection!$D$9,N($A182="Female")*101+Existing_Cohort!$B182+Existing_Cohort!D$4-1,MATCH(D$5, Mortality_Projection!$D$8:$BJ$8, 0)-1))</f>
        <v>3772.6851597807126</v>
      </c>
      <c r="E182" s="67">
        <f ca="1">D182*(1-OFFSET(Mortality_Projection!$D$9,N($A182="Female")*101+Existing_Cohort!$B182+Existing_Cohort!E$4-1,MATCH(E$5, Mortality_Projection!$D$8:$BJ$8, 0)-1))</f>
        <v>3646.7388822284079</v>
      </c>
      <c r="F182" s="67">
        <f ca="1">E182*(1-OFFSET(Mortality_Projection!$D$9,N($A182="Female")*101+Existing_Cohort!$B182+Existing_Cohort!F$4-1,MATCH(F$5, Mortality_Projection!$D$8:$BJ$8, 0)-1))</f>
        <v>3510.5888039760634</v>
      </c>
      <c r="G182" s="67">
        <f ca="1">F182*(1-OFFSET(Mortality_Projection!$D$9,N($A182="Female")*101+Existing_Cohort!$B182+Existing_Cohort!G$4-1,MATCH(G$5, Mortality_Projection!$D$8:$BJ$8, 0)-1))</f>
        <v>3364.286553493323</v>
      </c>
      <c r="H182" s="67">
        <f ca="1">G182*(1-OFFSET(Mortality_Projection!$D$9,N($A182="Female")*101+Existing_Cohort!$B182+Existing_Cohort!H$4-1,MATCH(H$5, Mortality_Projection!$D$8:$BJ$8, 0)-1))</f>
        <v>3208.0489444503896</v>
      </c>
      <c r="I182" s="67">
        <f ca="1">H182*(1-OFFSET(Mortality_Projection!$D$9,N($A182="Female")*101+Existing_Cohort!$B182+Existing_Cohort!I$4-1,MATCH(I$5, Mortality_Projection!$D$8:$BJ$8, 0)-1))</f>
        <v>3042.2838110232065</v>
      </c>
      <c r="J182" s="67">
        <f ca="1">I182*(1-OFFSET(Mortality_Projection!$D$9,N($A182="Female")*101+Existing_Cohort!$B182+Existing_Cohort!J$4-1,MATCH(J$5, Mortality_Projection!$D$8:$BJ$8, 0)-1))</f>
        <v>2867.619689746632</v>
      </c>
      <c r="K182" s="67">
        <f ca="1">J182*(1-OFFSET(Mortality_Projection!$D$9,N($A182="Female")*101+Existing_Cohort!$B182+Existing_Cohort!K$4-1,MATCH(K$5, Mortality_Projection!$D$8:$BJ$8, 0)-1))</f>
        <v>2684.9410205233721</v>
      </c>
      <c r="L182" s="67">
        <f ca="1">K182*(1-OFFSET(Mortality_Projection!$D$9,N($A182="Female")*101+Existing_Cohort!$B182+Existing_Cohort!L$4-1,MATCH(L$5, Mortality_Projection!$D$8:$BJ$8, 0)-1))</f>
        <v>2495.446135478016</v>
      </c>
      <c r="M182" s="67">
        <f ca="1">L182*(1-OFFSET(Mortality_Projection!$D$9,N($A182="Female")*101+Existing_Cohort!$B182+Existing_Cohort!M$4-1,MATCH(M$5, Mortality_Projection!$D$8:$BJ$8, 0)-1))</f>
        <v>2300.6978809359343</v>
      </c>
      <c r="N182" s="67">
        <f ca="1">M182*(1-OFFSET(Mortality_Projection!$D$9,N($A182="Female")*101+Existing_Cohort!$B182+Existing_Cohort!N$4-1,MATCH(N$5, Mortality_Projection!$D$8:$BJ$8, 0)-1))</f>
        <v>2102.6648930973661</v>
      </c>
      <c r="O182" s="67">
        <f ca="1">N182*(1-OFFSET(Mortality_Projection!$D$9,N($A182="Female")*101+Existing_Cohort!$B182+Existing_Cohort!O$4-1,MATCH(O$5, Mortality_Projection!$D$8:$BJ$8, 0)-1))</f>
        <v>1903.7186819458095</v>
      </c>
      <c r="P182" s="67">
        <f ca="1">O182*(1-OFFSET(Mortality_Projection!$D$9,N($A182="Female")*101+Existing_Cohort!$B182+Existing_Cohort!P$4-1,MATCH(P$5, Mortality_Projection!$D$8:$BJ$8, 0)-1))</f>
        <v>1706.5575069115307</v>
      </c>
      <c r="Q182" s="67">
        <f ca="1">P182*(1-OFFSET(Mortality_Projection!$D$9,N($A182="Female")*101+Existing_Cohort!$B182+Existing_Cohort!Q$4-1,MATCH(Q$5, Mortality_Projection!$D$8:$BJ$8, 0)-1))</f>
        <v>1514.043504437205</v>
      </c>
      <c r="R182" s="67">
        <f ca="1">Q182*(1-OFFSET(Mortality_Projection!$D$9,N($A182="Female")*101+Existing_Cohort!$B182+Existing_Cohort!R$4-1,MATCH(R$5, Mortality_Projection!$D$8:$BJ$8, 0)-1))</f>
        <v>1328.9726922519446</v>
      </c>
      <c r="S182" s="67">
        <f ca="1">R182*(1-OFFSET(Mortality_Projection!$D$9,N($A182="Female")*101+Existing_Cohort!$B182+Existing_Cohort!S$4-1,MATCH(S$5, Mortality_Projection!$D$8:$BJ$8, 0)-1))</f>
        <v>1153.839146963245</v>
      </c>
      <c r="T182" s="67">
        <f ca="1">S182*(1-OFFSET(Mortality_Projection!$D$9,N($A182="Female")*101+Existing_Cohort!$B182+Existing_Cohort!T$4-1,MATCH(T$5, Mortality_Projection!$D$8:$BJ$8, 0)-1))</f>
        <v>990.64249460285623</v>
      </c>
      <c r="U182" s="67">
        <f ca="1">T182*(1-OFFSET(Mortality_Projection!$D$9,N($A182="Female")*101+Existing_Cohort!$B182+Existing_Cohort!U$4-1,MATCH(U$5, Mortality_Projection!$D$8:$BJ$8, 0)-1))</f>
        <v>840.77896843923895</v>
      </c>
      <c r="V182" s="67">
        <f ca="1">U182*(1-OFFSET(Mortality_Projection!$D$9,N($A182="Female")*101+Existing_Cohort!$B182+Existing_Cohort!V$4-1,MATCH(V$5, Mortality_Projection!$D$8:$BJ$8, 0)-1))</f>
        <v>705.03725302383646</v>
      </c>
      <c r="W182" s="67">
        <f ca="1">V182*(1-OFFSET(Mortality_Projection!$D$9,N($A182="Female")*101+Existing_Cohort!$B182+Existing_Cohort!W$4-1,MATCH(W$5, Mortality_Projection!$D$8:$BJ$8, 0)-1))</f>
        <v>583.67456866323971</v>
      </c>
      <c r="X182" s="67">
        <f ca="1">W182*(1-OFFSET(Mortality_Projection!$D$9,N($A182="Female")*101+Existing_Cohort!$B182+Existing_Cohort!X$4-1,MATCH(X$5, Mortality_Projection!$D$8:$BJ$8, 0)-1))</f>
        <v>476.53620048618899</v>
      </c>
      <c r="Y182" s="67">
        <f ca="1">X182*(1-OFFSET(Mortality_Projection!$D$9,N($A182="Female")*101+Existing_Cohort!$B182+Existing_Cohort!Y$4-1,MATCH(Y$5, Mortality_Projection!$D$8:$BJ$8, 0)-1))</f>
        <v>383.18034676019346</v>
      </c>
      <c r="Z182" s="67">
        <f ca="1">Y182*(1-OFFSET(Mortality_Projection!$D$9,N($A182="Female")*101+Existing_Cohort!$B182+Existing_Cohort!Z$4-1,MATCH(Z$5, Mortality_Projection!$D$8:$BJ$8, 0)-1))</f>
        <v>302.97422769295457</v>
      </c>
      <c r="AA182" s="67">
        <f ca="1">Z182*(1-OFFSET(Mortality_Projection!$D$9,N($A182="Female")*101+Existing_Cohort!$B182+Existing_Cohort!AA$4-1,MATCH(AA$5, Mortality_Projection!$D$8:$BJ$8, 0)-1))</f>
        <v>235.1521632093359</v>
      </c>
      <c r="AB182" s="67">
        <f ca="1">AA182*(1-OFFSET(Mortality_Projection!$D$9,N($A182="Female")*101+Existing_Cohort!$B182+Existing_Cohort!AB$4-1,MATCH(AB$5, Mortality_Projection!$D$8:$BJ$8, 0)-1))</f>
        <v>178.83560166552581</v>
      </c>
      <c r="AC182" s="67">
        <f ca="1">AB182*(1-OFFSET(Mortality_Projection!$D$9,N($A182="Female")*101+Existing_Cohort!$B182+Existing_Cohort!AC$4-1,MATCH(AC$5, Mortality_Projection!$D$8:$BJ$8, 0)-1))</f>
        <v>133.03278214307099</v>
      </c>
      <c r="AD182" s="67">
        <f ca="1">AC182*(1-OFFSET(Mortality_Projection!$D$9,N($A182="Female")*101+Existing_Cohort!$B182+Existing_Cohort!AD$4-1,MATCH(AD$5, Mortality_Projection!$D$8:$BJ$8, 0)-1))</f>
        <v>133.03278214307099</v>
      </c>
      <c r="AE182" s="67">
        <f ca="1">AD182*(1-OFFSET(Mortality_Projection!$D$9,N($A182="Female")*101+Existing_Cohort!$B182+Existing_Cohort!AE$4-1,MATCH(AE$5, Mortality_Projection!$D$8:$BJ$8, 0)-1))</f>
        <v>133.03278214307099</v>
      </c>
      <c r="AF182" s="67">
        <f ca="1">AE182*(1-OFFSET(Mortality_Projection!$D$9,N($A182="Female")*101+Existing_Cohort!$B182+Existing_Cohort!AF$4-1,MATCH(AF$5, Mortality_Projection!$D$8:$BJ$8, 0)-1))</f>
        <v>133.03278214307099</v>
      </c>
      <c r="AG182" s="67">
        <f ca="1">AF182*(1-OFFSET(Mortality_Projection!$D$9,N($A182="Female")*101+Existing_Cohort!$B182+Existing_Cohort!AG$4-1,MATCH(AG$5, Mortality_Projection!$D$8:$BJ$8, 0)-1))</f>
        <v>133.03278214307099</v>
      </c>
      <c r="AH182" s="67">
        <f ca="1">AG182*(1-OFFSET(Mortality_Projection!$D$9,N($A182="Female")*101+Existing_Cohort!$B182+Existing_Cohort!AH$4-1,MATCH(AH$5, Mortality_Projection!$D$8:$BJ$8, 0)-1))</f>
        <v>133.03278214307099</v>
      </c>
      <c r="AI182" s="67">
        <f ca="1">AH182*(1-OFFSET(Mortality_Projection!$D$9,N($A182="Female")*101+Existing_Cohort!$B182+Existing_Cohort!AI$4-1,MATCH(AI$5, Mortality_Projection!$D$8:$BJ$8, 0)-1))</f>
        <v>133.03278214307099</v>
      </c>
      <c r="AJ182" s="67">
        <f ca="1">AI182*(1-OFFSET(Mortality_Projection!$D$9,N($A182="Female")*101+Existing_Cohort!$B182+Existing_Cohort!AJ$4-1,MATCH(AJ$5, Mortality_Projection!$D$8:$BJ$8, 0)-1))</f>
        <v>133.03278214307099</v>
      </c>
      <c r="AK182" s="67">
        <f ca="1">AJ182*(1-OFFSET(Mortality_Projection!$D$9,N($A182="Female")*101+Existing_Cohort!$B182+Existing_Cohort!AK$4-1,MATCH(AK$5, Mortality_Projection!$D$8:$BJ$8, 0)-1))</f>
        <v>133.03278214307099</v>
      </c>
      <c r="AL182" s="67">
        <f ca="1">AK182*(1-OFFSET(Mortality_Projection!$D$9,N($A182="Female")*101+Existing_Cohort!$B182+Existing_Cohort!AL$4-1,MATCH(AL$5, Mortality_Projection!$D$8:$BJ$8, 0)-1))</f>
        <v>133.03278214307099</v>
      </c>
      <c r="AM182" s="67">
        <f ca="1">AL182*(1-OFFSET(Mortality_Projection!$D$9,N($A182="Female")*101+Existing_Cohort!$B182+Existing_Cohort!AM$4-1,MATCH(AM$5, Mortality_Projection!$D$8:$BJ$8, 0)-1))</f>
        <v>133.03278214307099</v>
      </c>
      <c r="AN182" s="67">
        <f ca="1">AM182*(1-OFFSET(Mortality_Projection!$D$9,N($A182="Female")*101+Existing_Cohort!$B182+Existing_Cohort!AN$4-1,MATCH(AN$5, Mortality_Projection!$D$8:$BJ$8, 0)-1))</f>
        <v>133.03278214307099</v>
      </c>
      <c r="AO182" s="67">
        <f ca="1">AN182*(1-OFFSET(Mortality_Projection!$D$9,N($A182="Female")*101+Existing_Cohort!$B182+Existing_Cohort!AO$4-1,MATCH(AO$5, Mortality_Projection!$D$8:$BJ$8, 0)-1))</f>
        <v>133.03278214307099</v>
      </c>
      <c r="AP182" s="67">
        <f ca="1">AO182*(1-OFFSET(Mortality_Projection!$D$9,N($A182="Female")*101+Existing_Cohort!$B182+Existing_Cohort!AP$4-1,MATCH(AP$5, Mortality_Projection!$D$8:$BJ$8, 0)-1))</f>
        <v>133.03278214307099</v>
      </c>
      <c r="AQ182" s="67">
        <f ca="1">AP182*(1-OFFSET(Mortality_Projection!$D$9,N($A182="Female")*101+Existing_Cohort!$B182+Existing_Cohort!AQ$4-1,MATCH(AQ$5, Mortality_Projection!$D$8:$BJ$8, 0)-1))</f>
        <v>133.03278214307099</v>
      </c>
      <c r="AR182" s="67">
        <f ca="1">AQ182*(1-OFFSET(Mortality_Projection!$D$9,N($A182="Female")*101+Existing_Cohort!$B182+Existing_Cohort!AR$4-1,MATCH(AR$5, Mortality_Projection!$D$8:$BJ$8, 0)-1))</f>
        <v>133.03278214307099</v>
      </c>
      <c r="AS182" s="67">
        <f ca="1">AR182*(1-OFFSET(Mortality_Projection!$D$9,N($A182="Female")*101+Existing_Cohort!$B182+Existing_Cohort!AS$4-1,MATCH(AS$5, Mortality_Projection!$D$8:$BJ$8, 0)-1))</f>
        <v>133.03278214307099</v>
      </c>
      <c r="AT182" s="67">
        <f ca="1">AS182*(1-OFFSET(Mortality_Projection!$D$9,N($A182="Female")*101+Existing_Cohort!$B182+Existing_Cohort!AT$4-1,MATCH(AT$5, Mortality_Projection!$D$8:$BJ$8, 0)-1))</f>
        <v>133.03278214307099</v>
      </c>
      <c r="AU182" s="67">
        <f ca="1">AT182*(1-OFFSET(Mortality_Projection!$D$9,N($A182="Female")*101+Existing_Cohort!$B182+Existing_Cohort!AU$4-1,MATCH(AU$5, Mortality_Projection!$D$8:$BJ$8, 0)-1))</f>
        <v>133.03278214307099</v>
      </c>
      <c r="AV182" s="67">
        <f ca="1">AU182*(1-OFFSET(Mortality_Projection!$D$9,N($A182="Female")*101+Existing_Cohort!$B182+Existing_Cohort!AV$4-1,MATCH(AV$5, Mortality_Projection!$D$8:$BJ$8, 0)-1))</f>
        <v>133.03278214307099</v>
      </c>
      <c r="AW182" s="67">
        <f ca="1">AV182*(1-OFFSET(Mortality_Projection!$D$9,N($A182="Female")*101+Existing_Cohort!$B182+Existing_Cohort!AW$4-1,MATCH(AW$5, Mortality_Projection!$D$8:$BJ$8, 0)-1))</f>
        <v>133.03278214307099</v>
      </c>
      <c r="AX182" s="67">
        <f ca="1">AW182*(1-OFFSET(Mortality_Projection!$D$9,N($A182="Female")*101+Existing_Cohort!$B182+Existing_Cohort!AX$4-1,MATCH(AX$5, Mortality_Projection!$D$8:$BJ$8, 0)-1))</f>
        <v>133.03278214307099</v>
      </c>
      <c r="AY182" s="67">
        <f ca="1">AX182*(1-OFFSET(Mortality_Projection!$D$9,N($A182="Female")*101+Existing_Cohort!$B182+Existing_Cohort!AY$4-1,MATCH(AY$5, Mortality_Projection!$D$8:$BJ$8, 0)-1))</f>
        <v>133.03278214307099</v>
      </c>
      <c r="AZ182" s="67">
        <f ca="1">AY182*(1-OFFSET(Mortality_Projection!$D$9,N($A182="Female")*101+Existing_Cohort!$B182+Existing_Cohort!AZ$4-1,MATCH(AZ$5, Mortality_Projection!$D$8:$BJ$8, 0)-1))</f>
        <v>133.03278214307099</v>
      </c>
      <c r="BA182" s="179">
        <f ca="1">AZ182*(1-OFFSET(Mortality_Projection!$D$9,N($A182="Female")*101+Existing_Cohort!$B182+Existing_Cohort!BA$4-1,MATCH(BA$5, Mortality_Projection!$D$8:$BJ$8, 0)-1))</f>
        <v>133.03278214307099</v>
      </c>
      <c r="BC182" s="67">
        <f t="shared" ca="1" si="27"/>
        <v>115.8408402192872</v>
      </c>
    </row>
    <row r="183" spans="1:55" x14ac:dyDescent="0.35">
      <c r="A183" s="159" t="s">
        <v>32</v>
      </c>
      <c r="B183">
        <f t="shared" si="28"/>
        <v>76</v>
      </c>
      <c r="C183" s="67">
        <f ca="1">OFFSET(HIST_CHN_Population_Females!$L$17,MATCH(Input!$D$4,HIST_CHN_Population_Females!$K$18:$K$89,0), $B82)</f>
        <v>3509.3380000000002</v>
      </c>
      <c r="D183" s="67">
        <f ca="1">C183*(1-OFFSET(Mortality_Projection!$D$9,N($A183="Female")*101+Existing_Cohort!$B183+Existing_Cohort!D$4-1,MATCH(D$5, Mortality_Projection!$D$8:$BJ$8, 0)-1))</f>
        <v>3390.8202773568555</v>
      </c>
      <c r="E183" s="67">
        <f ca="1">D183*(1-OFFSET(Mortality_Projection!$D$9,N($A183="Female")*101+Existing_Cohort!$B183+Existing_Cohort!E$4-1,MATCH(E$5, Mortality_Projection!$D$8:$BJ$8, 0)-1))</f>
        <v>3262.7520714323364</v>
      </c>
      <c r="F183" s="67">
        <f ca="1">E183*(1-OFFSET(Mortality_Projection!$D$9,N($A183="Female")*101+Existing_Cohort!$B183+Existing_Cohort!F$4-1,MATCH(F$5, Mortality_Projection!$D$8:$BJ$8, 0)-1))</f>
        <v>3125.1964181934954</v>
      </c>
      <c r="G183" s="67">
        <f ca="1">F183*(1-OFFSET(Mortality_Projection!$D$9,N($A183="Female")*101+Existing_Cohort!$B183+Existing_Cohort!G$4-1,MATCH(G$5, Mortality_Projection!$D$8:$BJ$8, 0)-1))</f>
        <v>2978.3737038751296</v>
      </c>
      <c r="H183" s="67">
        <f ca="1">G183*(1-OFFSET(Mortality_Projection!$D$9,N($A183="Female")*101+Existing_Cohort!$B183+Existing_Cohort!H$4-1,MATCH(H$5, Mortality_Projection!$D$8:$BJ$8, 0)-1))</f>
        <v>2822.6858553397465</v>
      </c>
      <c r="I183" s="67">
        <f ca="1">H183*(1-OFFSET(Mortality_Projection!$D$9,N($A183="Female")*101+Existing_Cohort!$B183+Existing_Cohort!I$4-1,MATCH(I$5, Mortality_Projection!$D$8:$BJ$8, 0)-1))</f>
        <v>2658.7439982985788</v>
      </c>
      <c r="J183" s="67">
        <f ca="1">I183*(1-OFFSET(Mortality_Projection!$D$9,N($A183="Female")*101+Existing_Cohort!$B183+Existing_Cohort!J$4-1,MATCH(J$5, Mortality_Projection!$D$8:$BJ$8, 0)-1))</f>
        <v>2487.4010898939141</v>
      </c>
      <c r="K183" s="67">
        <f ca="1">J183*(1-OFFSET(Mortality_Projection!$D$9,N($A183="Female")*101+Existing_Cohort!$B183+Existing_Cohort!K$4-1,MATCH(K$5, Mortality_Projection!$D$8:$BJ$8, 0)-1))</f>
        <v>2309.8056180863737</v>
      </c>
      <c r="L183" s="67">
        <f ca="1">K183*(1-OFFSET(Mortality_Projection!$D$9,N($A183="Female")*101+Existing_Cohort!$B183+Existing_Cohort!L$4-1,MATCH(L$5, Mortality_Projection!$D$8:$BJ$8, 0)-1))</f>
        <v>2127.447906484801</v>
      </c>
      <c r="M183" s="67">
        <f ca="1">L183*(1-OFFSET(Mortality_Projection!$D$9,N($A183="Female")*101+Existing_Cohort!$B183+Existing_Cohort!M$4-1,MATCH(M$5, Mortality_Projection!$D$8:$BJ$8, 0)-1))</f>
        <v>1942.1970568836452</v>
      </c>
      <c r="N183" s="67">
        <f ca="1">M183*(1-OFFSET(Mortality_Projection!$D$9,N($A183="Female")*101+Existing_Cohort!$B183+Existing_Cohort!N$4-1,MATCH(N$5, Mortality_Projection!$D$8:$BJ$8, 0)-1))</f>
        <v>1756.2958423968782</v>
      </c>
      <c r="O183" s="67">
        <f ca="1">N183*(1-OFFSET(Mortality_Projection!$D$9,N($A183="Female")*101+Existing_Cohort!$B183+Existing_Cohort!O$4-1,MATCH(O$5, Mortality_Projection!$D$8:$BJ$8, 0)-1))</f>
        <v>1572.2866049601962</v>
      </c>
      <c r="P183" s="67">
        <f ca="1">O183*(1-OFFSET(Mortality_Projection!$D$9,N($A183="Female")*101+Existing_Cohort!$B183+Existing_Cohort!P$4-1,MATCH(P$5, Mortality_Projection!$D$8:$BJ$8, 0)-1))</f>
        <v>1392.856035021802</v>
      </c>
      <c r="Q183" s="67">
        <f ca="1">P183*(1-OFFSET(Mortality_Projection!$D$9,N($A183="Female")*101+Existing_Cohort!$B183+Existing_Cohort!Q$4-1,MATCH(Q$5, Mortality_Projection!$D$8:$BJ$8, 0)-1))</f>
        <v>1220.6179718598362</v>
      </c>
      <c r="R183" s="67">
        <f ca="1">Q183*(1-OFFSET(Mortality_Projection!$D$9,N($A183="Female")*101+Existing_Cohort!$B183+Existing_Cohort!R$4-1,MATCH(R$5, Mortality_Projection!$D$8:$BJ$8, 0)-1))</f>
        <v>1057.8921893737925</v>
      </c>
      <c r="S183" s="67">
        <f ca="1">R183*(1-OFFSET(Mortality_Projection!$D$9,N($A183="Female")*101+Existing_Cohort!$B183+Existing_Cohort!S$4-1,MATCH(S$5, Mortality_Projection!$D$8:$BJ$8, 0)-1))</f>
        <v>906.52536019851971</v>
      </c>
      <c r="T183" s="67">
        <f ca="1">S183*(1-OFFSET(Mortality_Projection!$D$9,N($A183="Female")*101+Existing_Cohort!$B183+Existing_Cohort!T$4-1,MATCH(T$5, Mortality_Projection!$D$8:$BJ$8, 0)-1))</f>
        <v>767.79156153411952</v>
      </c>
      <c r="U183" s="67">
        <f ca="1">T183*(1-OFFSET(Mortality_Projection!$D$9,N($A183="Female")*101+Existing_Cohort!$B183+Existing_Cohort!U$4-1,MATCH(U$5, Mortality_Projection!$D$8:$BJ$8, 0)-1))</f>
        <v>642.39138303522554</v>
      </c>
      <c r="V183" s="67">
        <f ca="1">U183*(1-OFFSET(Mortality_Projection!$D$9,N($A183="Female")*101+Existing_Cohort!$B183+Existing_Cohort!V$4-1,MATCH(V$5, Mortality_Projection!$D$8:$BJ$8, 0)-1))</f>
        <v>530.52588978963081</v>
      </c>
      <c r="W183" s="67">
        <f ca="1">V183*(1-OFFSET(Mortality_Projection!$D$9,N($A183="Female")*101+Existing_Cohort!$B183+Existing_Cohort!W$4-1,MATCH(W$5, Mortality_Projection!$D$8:$BJ$8, 0)-1))</f>
        <v>432.01048070329767</v>
      </c>
      <c r="X183" s="67">
        <f ca="1">W183*(1-OFFSET(Mortality_Projection!$D$9,N($A183="Female")*101+Existing_Cohort!$B183+Existing_Cohort!X$4-1,MATCH(X$5, Mortality_Projection!$D$8:$BJ$8, 0)-1))</f>
        <v>346.39283796406528</v>
      </c>
      <c r="Y183" s="67">
        <f ca="1">X183*(1-OFFSET(Mortality_Projection!$D$9,N($A183="Female")*101+Existing_Cohort!$B183+Existing_Cohort!Y$4-1,MATCH(Y$5, Mortality_Projection!$D$8:$BJ$8, 0)-1))</f>
        <v>273.04344789825632</v>
      </c>
      <c r="Z183" s="67">
        <f ca="1">Y183*(1-OFFSET(Mortality_Projection!$D$9,N($A183="Female")*101+Existing_Cohort!$B183+Existing_Cohort!Z$4-1,MATCH(Z$5, Mortality_Projection!$D$8:$BJ$8, 0)-1))</f>
        <v>211.21043563879141</v>
      </c>
      <c r="AA183" s="67">
        <f ca="1">Z183*(1-OFFSET(Mortality_Projection!$D$9,N($A183="Female")*101+Existing_Cohort!$B183+Existing_Cohort!AA$4-1,MATCH(AA$5, Mortality_Projection!$D$8:$BJ$8, 0)-1))</f>
        <v>160.03920623594382</v>
      </c>
      <c r="AB183" s="67">
        <f ca="1">AA183*(1-OFFSET(Mortality_Projection!$D$9,N($A183="Female")*101+Existing_Cohort!$B183+Existing_Cohort!AB$4-1,MATCH(AB$5, Mortality_Projection!$D$8:$BJ$8, 0)-1))</f>
        <v>118.5736068081233</v>
      </c>
      <c r="AC183" s="67">
        <f ca="1">AB183*(1-OFFSET(Mortality_Projection!$D$9,N($A183="Female")*101+Existing_Cohort!$B183+Existing_Cohort!AC$4-1,MATCH(AC$5, Mortality_Projection!$D$8:$BJ$8, 0)-1))</f>
        <v>118.5736068081233</v>
      </c>
      <c r="AD183" s="67">
        <f ca="1">AC183*(1-OFFSET(Mortality_Projection!$D$9,N($A183="Female")*101+Existing_Cohort!$B183+Existing_Cohort!AD$4-1,MATCH(AD$5, Mortality_Projection!$D$8:$BJ$8, 0)-1))</f>
        <v>118.5736068081233</v>
      </c>
      <c r="AE183" s="67">
        <f ca="1">AD183*(1-OFFSET(Mortality_Projection!$D$9,N($A183="Female")*101+Existing_Cohort!$B183+Existing_Cohort!AE$4-1,MATCH(AE$5, Mortality_Projection!$D$8:$BJ$8, 0)-1))</f>
        <v>118.5736068081233</v>
      </c>
      <c r="AF183" s="67">
        <f ca="1">AE183*(1-OFFSET(Mortality_Projection!$D$9,N($A183="Female")*101+Existing_Cohort!$B183+Existing_Cohort!AF$4-1,MATCH(AF$5, Mortality_Projection!$D$8:$BJ$8, 0)-1))</f>
        <v>118.5736068081233</v>
      </c>
      <c r="AG183" s="67">
        <f ca="1">AF183*(1-OFFSET(Mortality_Projection!$D$9,N($A183="Female")*101+Existing_Cohort!$B183+Existing_Cohort!AG$4-1,MATCH(AG$5, Mortality_Projection!$D$8:$BJ$8, 0)-1))</f>
        <v>118.5736068081233</v>
      </c>
      <c r="AH183" s="67">
        <f ca="1">AG183*(1-OFFSET(Mortality_Projection!$D$9,N($A183="Female")*101+Existing_Cohort!$B183+Existing_Cohort!AH$4-1,MATCH(AH$5, Mortality_Projection!$D$8:$BJ$8, 0)-1))</f>
        <v>118.5736068081233</v>
      </c>
      <c r="AI183" s="67">
        <f ca="1">AH183*(1-OFFSET(Mortality_Projection!$D$9,N($A183="Female")*101+Existing_Cohort!$B183+Existing_Cohort!AI$4-1,MATCH(AI$5, Mortality_Projection!$D$8:$BJ$8, 0)-1))</f>
        <v>118.5736068081233</v>
      </c>
      <c r="AJ183" s="67">
        <f ca="1">AI183*(1-OFFSET(Mortality_Projection!$D$9,N($A183="Female")*101+Existing_Cohort!$B183+Existing_Cohort!AJ$4-1,MATCH(AJ$5, Mortality_Projection!$D$8:$BJ$8, 0)-1))</f>
        <v>118.5736068081233</v>
      </c>
      <c r="AK183" s="67">
        <f ca="1">AJ183*(1-OFFSET(Mortality_Projection!$D$9,N($A183="Female")*101+Existing_Cohort!$B183+Existing_Cohort!AK$4-1,MATCH(AK$5, Mortality_Projection!$D$8:$BJ$8, 0)-1))</f>
        <v>118.5736068081233</v>
      </c>
      <c r="AL183" s="67">
        <f ca="1">AK183*(1-OFFSET(Mortality_Projection!$D$9,N($A183="Female")*101+Existing_Cohort!$B183+Existing_Cohort!AL$4-1,MATCH(AL$5, Mortality_Projection!$D$8:$BJ$8, 0)-1))</f>
        <v>118.5736068081233</v>
      </c>
      <c r="AM183" s="67">
        <f ca="1">AL183*(1-OFFSET(Mortality_Projection!$D$9,N($A183="Female")*101+Existing_Cohort!$B183+Existing_Cohort!AM$4-1,MATCH(AM$5, Mortality_Projection!$D$8:$BJ$8, 0)-1))</f>
        <v>118.5736068081233</v>
      </c>
      <c r="AN183" s="67">
        <f ca="1">AM183*(1-OFFSET(Mortality_Projection!$D$9,N($A183="Female")*101+Existing_Cohort!$B183+Existing_Cohort!AN$4-1,MATCH(AN$5, Mortality_Projection!$D$8:$BJ$8, 0)-1))</f>
        <v>118.5736068081233</v>
      </c>
      <c r="AO183" s="67">
        <f ca="1">AN183*(1-OFFSET(Mortality_Projection!$D$9,N($A183="Female")*101+Existing_Cohort!$B183+Existing_Cohort!AO$4-1,MATCH(AO$5, Mortality_Projection!$D$8:$BJ$8, 0)-1))</f>
        <v>118.5736068081233</v>
      </c>
      <c r="AP183" s="67">
        <f ca="1">AO183*(1-OFFSET(Mortality_Projection!$D$9,N($A183="Female")*101+Existing_Cohort!$B183+Existing_Cohort!AP$4-1,MATCH(AP$5, Mortality_Projection!$D$8:$BJ$8, 0)-1))</f>
        <v>118.5736068081233</v>
      </c>
      <c r="AQ183" s="67">
        <f ca="1">AP183*(1-OFFSET(Mortality_Projection!$D$9,N($A183="Female")*101+Existing_Cohort!$B183+Existing_Cohort!AQ$4-1,MATCH(AQ$5, Mortality_Projection!$D$8:$BJ$8, 0)-1))</f>
        <v>118.5736068081233</v>
      </c>
      <c r="AR183" s="67">
        <f ca="1">AQ183*(1-OFFSET(Mortality_Projection!$D$9,N($A183="Female")*101+Existing_Cohort!$B183+Existing_Cohort!AR$4-1,MATCH(AR$5, Mortality_Projection!$D$8:$BJ$8, 0)-1))</f>
        <v>118.5736068081233</v>
      </c>
      <c r="AS183" s="67">
        <f ca="1">AR183*(1-OFFSET(Mortality_Projection!$D$9,N($A183="Female")*101+Existing_Cohort!$B183+Existing_Cohort!AS$4-1,MATCH(AS$5, Mortality_Projection!$D$8:$BJ$8, 0)-1))</f>
        <v>118.5736068081233</v>
      </c>
      <c r="AT183" s="67">
        <f ca="1">AS183*(1-OFFSET(Mortality_Projection!$D$9,N($A183="Female")*101+Existing_Cohort!$B183+Existing_Cohort!AT$4-1,MATCH(AT$5, Mortality_Projection!$D$8:$BJ$8, 0)-1))</f>
        <v>118.5736068081233</v>
      </c>
      <c r="AU183" s="67">
        <f ca="1">AT183*(1-OFFSET(Mortality_Projection!$D$9,N($A183="Female")*101+Existing_Cohort!$B183+Existing_Cohort!AU$4-1,MATCH(AU$5, Mortality_Projection!$D$8:$BJ$8, 0)-1))</f>
        <v>118.5736068081233</v>
      </c>
      <c r="AV183" s="67">
        <f ca="1">AU183*(1-OFFSET(Mortality_Projection!$D$9,N($A183="Female")*101+Existing_Cohort!$B183+Existing_Cohort!AV$4-1,MATCH(AV$5, Mortality_Projection!$D$8:$BJ$8, 0)-1))</f>
        <v>118.5736068081233</v>
      </c>
      <c r="AW183" s="67">
        <f ca="1">AV183*(1-OFFSET(Mortality_Projection!$D$9,N($A183="Female")*101+Existing_Cohort!$B183+Existing_Cohort!AW$4-1,MATCH(AW$5, Mortality_Projection!$D$8:$BJ$8, 0)-1))</f>
        <v>118.5736068081233</v>
      </c>
      <c r="AX183" s="67">
        <f ca="1">AW183*(1-OFFSET(Mortality_Projection!$D$9,N($A183="Female")*101+Existing_Cohort!$B183+Existing_Cohort!AX$4-1,MATCH(AX$5, Mortality_Projection!$D$8:$BJ$8, 0)-1))</f>
        <v>118.5736068081233</v>
      </c>
      <c r="AY183" s="67">
        <f ca="1">AX183*(1-OFFSET(Mortality_Projection!$D$9,N($A183="Female")*101+Existing_Cohort!$B183+Existing_Cohort!AY$4-1,MATCH(AY$5, Mortality_Projection!$D$8:$BJ$8, 0)-1))</f>
        <v>118.5736068081233</v>
      </c>
      <c r="AZ183" s="67">
        <f ca="1">AY183*(1-OFFSET(Mortality_Projection!$D$9,N($A183="Female")*101+Existing_Cohort!$B183+Existing_Cohort!AZ$4-1,MATCH(AZ$5, Mortality_Projection!$D$8:$BJ$8, 0)-1))</f>
        <v>118.5736068081233</v>
      </c>
      <c r="BA183" s="179">
        <f ca="1">AZ183*(1-OFFSET(Mortality_Projection!$D$9,N($A183="Female")*101+Existing_Cohort!$B183+Existing_Cohort!BA$4-1,MATCH(BA$5, Mortality_Projection!$D$8:$BJ$8, 0)-1))</f>
        <v>118.5736068081233</v>
      </c>
      <c r="BC183" s="67">
        <f t="shared" ca="1" si="27"/>
        <v>118.51772264314468</v>
      </c>
    </row>
    <row r="184" spans="1:55" x14ac:dyDescent="0.35">
      <c r="A184" s="159" t="s">
        <v>32</v>
      </c>
      <c r="B184">
        <f t="shared" si="28"/>
        <v>77</v>
      </c>
      <c r="C184" s="67">
        <f ca="1">OFFSET(HIST_CHN_Population_Females!$L$17,MATCH(Input!$D$4,HIST_CHN_Population_Females!$K$18:$K$89,0), $B83)</f>
        <v>3199.4009999999998</v>
      </c>
      <c r="D184" s="67">
        <f ca="1">C184*(1-OFFSET(Mortality_Projection!$D$9,N($A184="Female")*101+Existing_Cohort!$B184+Existing_Cohort!D$4-1,MATCH(D$5, Mortality_Projection!$D$8:$BJ$8, 0)-1))</f>
        <v>3077.1567172858095</v>
      </c>
      <c r="E184" s="67">
        <f ca="1">D184*(1-OFFSET(Mortality_Projection!$D$9,N($A184="Female")*101+Existing_Cohort!$B184+Existing_Cohort!E$4-1,MATCH(E$5, Mortality_Projection!$D$8:$BJ$8, 0)-1))</f>
        <v>2945.9163880996903</v>
      </c>
      <c r="F184" s="67">
        <f ca="1">E184*(1-OFFSET(Mortality_Projection!$D$9,N($A184="Female")*101+Existing_Cohort!$B184+Existing_Cohort!F$4-1,MATCH(F$5, Mortality_Projection!$D$8:$BJ$8, 0)-1))</f>
        <v>2805.9061889011678</v>
      </c>
      <c r="G184" s="67">
        <f ca="1">F184*(1-OFFSET(Mortality_Projection!$D$9,N($A184="Female")*101+Existing_Cohort!$B184+Existing_Cohort!G$4-1,MATCH(G$5, Mortality_Projection!$D$8:$BJ$8, 0)-1))</f>
        <v>2657.5273386161944</v>
      </c>
      <c r="H184" s="67">
        <f ca="1">G184*(1-OFFSET(Mortality_Projection!$D$9,N($A184="Female")*101+Existing_Cohort!$B184+Existing_Cohort!H$4-1,MATCH(H$5, Mortality_Projection!$D$8:$BJ$8, 0)-1))</f>
        <v>2501.3822348964109</v>
      </c>
      <c r="I184" s="67">
        <f ca="1">H184*(1-OFFSET(Mortality_Projection!$D$9,N($A184="Female")*101+Existing_Cohort!$B184+Existing_Cohort!I$4-1,MATCH(I$5, Mortality_Projection!$D$8:$BJ$8, 0)-1))</f>
        <v>2338.305127562729</v>
      </c>
      <c r="J184" s="67">
        <f ca="1">I184*(1-OFFSET(Mortality_Projection!$D$9,N($A184="Female")*101+Existing_Cohort!$B184+Existing_Cohort!J$4-1,MATCH(J$5, Mortality_Projection!$D$8:$BJ$8, 0)-1))</f>
        <v>2169.4125451023706</v>
      </c>
      <c r="K184" s="67">
        <f ca="1">J184*(1-OFFSET(Mortality_Projection!$D$9,N($A184="Female")*101+Existing_Cohort!$B184+Existing_Cohort!K$4-1,MATCH(K$5, Mortality_Projection!$D$8:$BJ$8, 0)-1))</f>
        <v>1996.146216186931</v>
      </c>
      <c r="L184" s="67">
        <f ca="1">K184*(1-OFFSET(Mortality_Projection!$D$9,N($A184="Female")*101+Existing_Cohort!$B184+Existing_Cohort!L$4-1,MATCH(L$5, Mortality_Projection!$D$8:$BJ$8, 0)-1))</f>
        <v>1820.3065097419276</v>
      </c>
      <c r="M184" s="67">
        <f ca="1">L184*(1-OFFSET(Mortality_Projection!$D$9,N($A184="Female")*101+Existing_Cohort!$B184+Existing_Cohort!M$4-1,MATCH(M$5, Mortality_Projection!$D$8:$BJ$8, 0)-1))</f>
        <v>1644.0452848281213</v>
      </c>
      <c r="N184" s="67">
        <f ca="1">M184*(1-OFFSET(Mortality_Projection!$D$9,N($A184="Female")*101+Existing_Cohort!$B184+Existing_Cohort!N$4-1,MATCH(N$5, Mortality_Projection!$D$8:$BJ$8, 0)-1))</f>
        <v>1469.7927700132807</v>
      </c>
      <c r="O184" s="67">
        <f ca="1">N184*(1-OFFSET(Mortality_Projection!$D$9,N($A184="Female")*101+Existing_Cohort!$B184+Existing_Cohort!O$4-1,MATCH(O$5, Mortality_Projection!$D$8:$BJ$8, 0)-1))</f>
        <v>1300.107495560085</v>
      </c>
      <c r="P184" s="67">
        <f ca="1">O184*(1-OFFSET(Mortality_Projection!$D$9,N($A184="Female")*101+Existing_Cohort!$B184+Existing_Cohort!P$4-1,MATCH(P$5, Mortality_Projection!$D$8:$BJ$8, 0)-1))</f>
        <v>1137.4681974469631</v>
      </c>
      <c r="Q184" s="67">
        <f ca="1">P184*(1-OFFSET(Mortality_Projection!$D$9,N($A184="Female")*101+Existing_Cohort!$B184+Existing_Cohort!Q$4-1,MATCH(Q$5, Mortality_Projection!$D$8:$BJ$8, 0)-1))</f>
        <v>984.06330945016475</v>
      </c>
      <c r="R184" s="67">
        <f ca="1">Q184*(1-OFFSET(Mortality_Projection!$D$9,N($A184="Female")*101+Existing_Cohort!$B184+Existing_Cohort!R$4-1,MATCH(R$5, Mortality_Projection!$D$8:$BJ$8, 0)-1))</f>
        <v>841.62209471131553</v>
      </c>
      <c r="S184" s="67">
        <f ca="1">R184*(1-OFFSET(Mortality_Projection!$D$9,N($A184="Female")*101+Existing_Cohort!$B184+Existing_Cohort!S$4-1,MATCH(S$5, Mortality_Projection!$D$8:$BJ$8, 0)-1))</f>
        <v>711.32258714355567</v>
      </c>
      <c r="T184" s="67">
        <f ca="1">S184*(1-OFFSET(Mortality_Projection!$D$9,N($A184="Female")*101+Existing_Cohort!$B184+Existing_Cohort!T$4-1,MATCH(T$5, Mortality_Projection!$D$8:$BJ$8, 0)-1))</f>
        <v>593.79366703087703</v>
      </c>
      <c r="U184" s="67">
        <f ca="1">T184*(1-OFFSET(Mortality_Projection!$D$9,N($A184="Female")*101+Existing_Cohort!$B184+Existing_Cohort!U$4-1,MATCH(U$5, Mortality_Projection!$D$8:$BJ$8, 0)-1))</f>
        <v>489.18797355751457</v>
      </c>
      <c r="V184" s="67">
        <f ca="1">U184*(1-OFFSET(Mortality_Projection!$D$9,N($A184="Female")*101+Existing_Cohort!$B184+Existing_Cohort!V$4-1,MATCH(V$5, Mortality_Projection!$D$8:$BJ$8, 0)-1))</f>
        <v>397.29195820839772</v>
      </c>
      <c r="W184" s="67">
        <f ca="1">V184*(1-OFFSET(Mortality_Projection!$D$9,N($A184="Female")*101+Existing_Cohort!$B184+Existing_Cohort!W$4-1,MATCH(W$5, Mortality_Projection!$D$8:$BJ$8, 0)-1))</f>
        <v>317.63896798255536</v>
      </c>
      <c r="X184" s="67">
        <f ca="1">W184*(1-OFFSET(Mortality_Projection!$D$9,N($A184="Female")*101+Existing_Cohort!$B184+Existing_Cohort!X$4-1,MATCH(X$5, Mortality_Projection!$D$8:$BJ$8, 0)-1))</f>
        <v>249.59577178576151</v>
      </c>
      <c r="Y184" s="67">
        <f ca="1">X184*(1-OFFSET(Mortality_Projection!$D$9,N($A184="Female")*101+Existing_Cohort!$B184+Existing_Cohort!Y$4-1,MATCH(Y$5, Mortality_Projection!$D$8:$BJ$8, 0)-1))</f>
        <v>192.41510767438049</v>
      </c>
      <c r="Z184" s="67">
        <f ca="1">Y184*(1-OFFSET(Mortality_Projection!$D$9,N($A184="Female")*101+Existing_Cohort!$B184+Existing_Cohort!Z$4-1,MATCH(Z$5, Mortality_Projection!$D$8:$BJ$8, 0)-1))</f>
        <v>145.25519705816362</v>
      </c>
      <c r="AA184" s="67">
        <f ca="1">Z184*(1-OFFSET(Mortality_Projection!$D$9,N($A184="Female")*101+Existing_Cohort!$B184+Existing_Cohort!AA$4-1,MATCH(AA$5, Mortality_Projection!$D$8:$BJ$8, 0)-1))</f>
        <v>107.18224381554414</v>
      </c>
      <c r="AB184" s="67">
        <f ca="1">AA184*(1-OFFSET(Mortality_Projection!$D$9,N($A184="Female")*101+Existing_Cohort!$B184+Existing_Cohort!AB$4-1,MATCH(AB$5, Mortality_Projection!$D$8:$BJ$8, 0)-1))</f>
        <v>107.18224381554414</v>
      </c>
      <c r="AC184" s="67">
        <f ca="1">AB184*(1-OFFSET(Mortality_Projection!$D$9,N($A184="Female")*101+Existing_Cohort!$B184+Existing_Cohort!AC$4-1,MATCH(AC$5, Mortality_Projection!$D$8:$BJ$8, 0)-1))</f>
        <v>107.18224381554414</v>
      </c>
      <c r="AD184" s="67">
        <f ca="1">AC184*(1-OFFSET(Mortality_Projection!$D$9,N($A184="Female")*101+Existing_Cohort!$B184+Existing_Cohort!AD$4-1,MATCH(AD$5, Mortality_Projection!$D$8:$BJ$8, 0)-1))</f>
        <v>107.18224381554414</v>
      </c>
      <c r="AE184" s="67">
        <f ca="1">AD184*(1-OFFSET(Mortality_Projection!$D$9,N($A184="Female")*101+Existing_Cohort!$B184+Existing_Cohort!AE$4-1,MATCH(AE$5, Mortality_Projection!$D$8:$BJ$8, 0)-1))</f>
        <v>107.18224381554414</v>
      </c>
      <c r="AF184" s="67">
        <f ca="1">AE184*(1-OFFSET(Mortality_Projection!$D$9,N($A184="Female")*101+Existing_Cohort!$B184+Existing_Cohort!AF$4-1,MATCH(AF$5, Mortality_Projection!$D$8:$BJ$8, 0)-1))</f>
        <v>107.18224381554414</v>
      </c>
      <c r="AG184" s="67">
        <f ca="1">AF184*(1-OFFSET(Mortality_Projection!$D$9,N($A184="Female")*101+Existing_Cohort!$B184+Existing_Cohort!AG$4-1,MATCH(AG$5, Mortality_Projection!$D$8:$BJ$8, 0)-1))</f>
        <v>107.18224381554414</v>
      </c>
      <c r="AH184" s="67">
        <f ca="1">AG184*(1-OFFSET(Mortality_Projection!$D$9,N($A184="Female")*101+Existing_Cohort!$B184+Existing_Cohort!AH$4-1,MATCH(AH$5, Mortality_Projection!$D$8:$BJ$8, 0)-1))</f>
        <v>107.18224381554414</v>
      </c>
      <c r="AI184" s="67">
        <f ca="1">AH184*(1-OFFSET(Mortality_Projection!$D$9,N($A184="Female")*101+Existing_Cohort!$B184+Existing_Cohort!AI$4-1,MATCH(AI$5, Mortality_Projection!$D$8:$BJ$8, 0)-1))</f>
        <v>107.18224381554414</v>
      </c>
      <c r="AJ184" s="67">
        <f ca="1">AI184*(1-OFFSET(Mortality_Projection!$D$9,N($A184="Female")*101+Existing_Cohort!$B184+Existing_Cohort!AJ$4-1,MATCH(AJ$5, Mortality_Projection!$D$8:$BJ$8, 0)-1))</f>
        <v>107.18224381554414</v>
      </c>
      <c r="AK184" s="67">
        <f ca="1">AJ184*(1-OFFSET(Mortality_Projection!$D$9,N($A184="Female")*101+Existing_Cohort!$B184+Existing_Cohort!AK$4-1,MATCH(AK$5, Mortality_Projection!$D$8:$BJ$8, 0)-1))</f>
        <v>107.18224381554414</v>
      </c>
      <c r="AL184" s="67">
        <f ca="1">AK184*(1-OFFSET(Mortality_Projection!$D$9,N($A184="Female")*101+Existing_Cohort!$B184+Existing_Cohort!AL$4-1,MATCH(AL$5, Mortality_Projection!$D$8:$BJ$8, 0)-1))</f>
        <v>107.18224381554414</v>
      </c>
      <c r="AM184" s="67">
        <f ca="1">AL184*(1-OFFSET(Mortality_Projection!$D$9,N($A184="Female")*101+Existing_Cohort!$B184+Existing_Cohort!AM$4-1,MATCH(AM$5, Mortality_Projection!$D$8:$BJ$8, 0)-1))</f>
        <v>107.18224381554414</v>
      </c>
      <c r="AN184" s="67">
        <f ca="1">AM184*(1-OFFSET(Mortality_Projection!$D$9,N($A184="Female")*101+Existing_Cohort!$B184+Existing_Cohort!AN$4-1,MATCH(AN$5, Mortality_Projection!$D$8:$BJ$8, 0)-1))</f>
        <v>107.18224381554414</v>
      </c>
      <c r="AO184" s="67">
        <f ca="1">AN184*(1-OFFSET(Mortality_Projection!$D$9,N($A184="Female")*101+Existing_Cohort!$B184+Existing_Cohort!AO$4-1,MATCH(AO$5, Mortality_Projection!$D$8:$BJ$8, 0)-1))</f>
        <v>107.18224381554414</v>
      </c>
      <c r="AP184" s="67">
        <f ca="1">AO184*(1-OFFSET(Mortality_Projection!$D$9,N($A184="Female")*101+Existing_Cohort!$B184+Existing_Cohort!AP$4-1,MATCH(AP$5, Mortality_Projection!$D$8:$BJ$8, 0)-1))</f>
        <v>107.18224381554414</v>
      </c>
      <c r="AQ184" s="67">
        <f ca="1">AP184*(1-OFFSET(Mortality_Projection!$D$9,N($A184="Female")*101+Existing_Cohort!$B184+Existing_Cohort!AQ$4-1,MATCH(AQ$5, Mortality_Projection!$D$8:$BJ$8, 0)-1))</f>
        <v>107.18224381554414</v>
      </c>
      <c r="AR184" s="67">
        <f ca="1">AQ184*(1-OFFSET(Mortality_Projection!$D$9,N($A184="Female")*101+Existing_Cohort!$B184+Existing_Cohort!AR$4-1,MATCH(AR$5, Mortality_Projection!$D$8:$BJ$8, 0)-1))</f>
        <v>107.18224381554414</v>
      </c>
      <c r="AS184" s="67">
        <f ca="1">AR184*(1-OFFSET(Mortality_Projection!$D$9,N($A184="Female")*101+Existing_Cohort!$B184+Existing_Cohort!AS$4-1,MATCH(AS$5, Mortality_Projection!$D$8:$BJ$8, 0)-1))</f>
        <v>107.18224381554414</v>
      </c>
      <c r="AT184" s="67">
        <f ca="1">AS184*(1-OFFSET(Mortality_Projection!$D$9,N($A184="Female")*101+Existing_Cohort!$B184+Existing_Cohort!AT$4-1,MATCH(AT$5, Mortality_Projection!$D$8:$BJ$8, 0)-1))</f>
        <v>107.18224381554414</v>
      </c>
      <c r="AU184" s="67">
        <f ca="1">AT184*(1-OFFSET(Mortality_Projection!$D$9,N($A184="Female")*101+Existing_Cohort!$B184+Existing_Cohort!AU$4-1,MATCH(AU$5, Mortality_Projection!$D$8:$BJ$8, 0)-1))</f>
        <v>107.18224381554414</v>
      </c>
      <c r="AV184" s="67">
        <f ca="1">AU184*(1-OFFSET(Mortality_Projection!$D$9,N($A184="Female")*101+Existing_Cohort!$B184+Existing_Cohort!AV$4-1,MATCH(AV$5, Mortality_Projection!$D$8:$BJ$8, 0)-1))</f>
        <v>107.18224381554414</v>
      </c>
      <c r="AW184" s="67">
        <f ca="1">AV184*(1-OFFSET(Mortality_Projection!$D$9,N($A184="Female")*101+Existing_Cohort!$B184+Existing_Cohort!AW$4-1,MATCH(AW$5, Mortality_Projection!$D$8:$BJ$8, 0)-1))</f>
        <v>107.18224381554414</v>
      </c>
      <c r="AX184" s="67">
        <f ca="1">AW184*(1-OFFSET(Mortality_Projection!$D$9,N($A184="Female")*101+Existing_Cohort!$B184+Existing_Cohort!AX$4-1,MATCH(AX$5, Mortality_Projection!$D$8:$BJ$8, 0)-1))</f>
        <v>107.18224381554414</v>
      </c>
      <c r="AY184" s="67">
        <f ca="1">AX184*(1-OFFSET(Mortality_Projection!$D$9,N($A184="Female")*101+Existing_Cohort!$B184+Existing_Cohort!AY$4-1,MATCH(AY$5, Mortality_Projection!$D$8:$BJ$8, 0)-1))</f>
        <v>107.18224381554414</v>
      </c>
      <c r="AZ184" s="67">
        <f ca="1">AY184*(1-OFFSET(Mortality_Projection!$D$9,N($A184="Female")*101+Existing_Cohort!$B184+Existing_Cohort!AZ$4-1,MATCH(AZ$5, Mortality_Projection!$D$8:$BJ$8, 0)-1))</f>
        <v>107.18224381554414</v>
      </c>
      <c r="BA184" s="179">
        <f ca="1">AZ184*(1-OFFSET(Mortality_Projection!$D$9,N($A184="Female")*101+Existing_Cohort!$B184+Existing_Cohort!BA$4-1,MATCH(BA$5, Mortality_Projection!$D$8:$BJ$8, 0)-1))</f>
        <v>107.18224381554414</v>
      </c>
      <c r="BC184" s="67">
        <f t="shared" ca="1" si="27"/>
        <v>122.24428271419038</v>
      </c>
    </row>
    <row r="185" spans="1:55" x14ac:dyDescent="0.35">
      <c r="A185" s="159" t="s">
        <v>32</v>
      </c>
      <c r="B185">
        <f t="shared" si="28"/>
        <v>78</v>
      </c>
      <c r="C185" s="67">
        <f ca="1">OFFSET(HIST_CHN_Population_Females!$L$17,MATCH(Input!$D$4,HIST_CHN_Population_Females!$K$18:$K$89,0), $B84)</f>
        <v>2981.4775</v>
      </c>
      <c r="D185" s="67">
        <f ca="1">C185*(1-OFFSET(Mortality_Projection!$D$9,N($A185="Female")*101+Existing_Cohort!$B185+Existing_Cohort!D$4-1,MATCH(D$5, Mortality_Projection!$D$8:$BJ$8, 0)-1))</f>
        <v>2852.83852867408</v>
      </c>
      <c r="E185" s="67">
        <f ca="1">D185*(1-OFFSET(Mortality_Projection!$D$9,N($A185="Female")*101+Existing_Cohort!$B185+Existing_Cohort!E$4-1,MATCH(E$5, Mortality_Projection!$D$8:$BJ$8, 0)-1))</f>
        <v>2715.674644575256</v>
      </c>
      <c r="F185" s="67">
        <f ca="1">E185*(1-OFFSET(Mortality_Projection!$D$9,N($A185="Female")*101+Existing_Cohort!$B185+Existing_Cohort!F$4-1,MATCH(F$5, Mortality_Projection!$D$8:$BJ$8, 0)-1))</f>
        <v>2570.3966224919782</v>
      </c>
      <c r="G185" s="67">
        <f ca="1">F185*(1-OFFSET(Mortality_Projection!$D$9,N($A185="Female")*101+Existing_Cohort!$B185+Existing_Cohort!G$4-1,MATCH(G$5, Mortality_Projection!$D$8:$BJ$8, 0)-1))</f>
        <v>2417.6139516409125</v>
      </c>
      <c r="H185" s="67">
        <f ca="1">G185*(1-OFFSET(Mortality_Projection!$D$9,N($A185="Female")*101+Existing_Cohort!$B185+Existing_Cohort!H$4-1,MATCH(H$5, Mortality_Projection!$D$8:$BJ$8, 0)-1))</f>
        <v>2258.1644310527358</v>
      </c>
      <c r="I185" s="67">
        <f ca="1">H185*(1-OFFSET(Mortality_Projection!$D$9,N($A185="Female")*101+Existing_Cohort!$B185+Existing_Cohort!I$4-1,MATCH(I$5, Mortality_Projection!$D$8:$BJ$8, 0)-1))</f>
        <v>2093.1627825763908</v>
      </c>
      <c r="J185" s="67">
        <f ca="1">I185*(1-OFFSET(Mortality_Projection!$D$9,N($A185="Female")*101+Existing_Cohort!$B185+Existing_Cohort!J$4-1,MATCH(J$5, Mortality_Projection!$D$8:$BJ$8, 0)-1))</f>
        <v>1924.0414635511956</v>
      </c>
      <c r="K185" s="67">
        <f ca="1">J185*(1-OFFSET(Mortality_Projection!$D$9,N($A185="Female")*101+Existing_Cohort!$B185+Existing_Cohort!K$4-1,MATCH(K$5, Mortality_Projection!$D$8:$BJ$8, 0)-1))</f>
        <v>1752.581647487279</v>
      </c>
      <c r="L185" s="67">
        <f ca="1">K185*(1-OFFSET(Mortality_Projection!$D$9,N($A185="Female")*101+Existing_Cohort!$B185+Existing_Cohort!L$4-1,MATCH(L$5, Mortality_Projection!$D$8:$BJ$8, 0)-1))</f>
        <v>1580.9039627919165</v>
      </c>
      <c r="M185" s="67">
        <f ca="1">L185*(1-OFFSET(Mortality_Projection!$D$9,N($A185="Female")*101+Existing_Cohort!$B185+Existing_Cohort!M$4-1,MATCH(M$5, Mortality_Projection!$D$8:$BJ$8, 0)-1))</f>
        <v>1411.3944431800128</v>
      </c>
      <c r="N185" s="67">
        <f ca="1">M185*(1-OFFSET(Mortality_Projection!$D$9,N($A185="Female")*101+Existing_Cohort!$B185+Existing_Cohort!N$4-1,MATCH(N$5, Mortality_Projection!$D$8:$BJ$8, 0)-1))</f>
        <v>1246.5555164847403</v>
      </c>
      <c r="O185" s="67">
        <f ca="1">N185*(1-OFFSET(Mortality_Projection!$D$9,N($A185="Female")*101+Existing_Cohort!$B185+Existing_Cohort!O$4-1,MATCH(O$5, Mortality_Projection!$D$8:$BJ$8, 0)-1))</f>
        <v>1088.8012256867478</v>
      </c>
      <c r="P185" s="67">
        <f ca="1">O185*(1-OFFSET(Mortality_Projection!$D$9,N($A185="Female")*101+Existing_Cohort!$B185+Existing_Cohort!P$4-1,MATCH(P$5, Mortality_Projection!$D$8:$BJ$8, 0)-1))</f>
        <v>940.25149720803495</v>
      </c>
      <c r="Q185" s="67">
        <f ca="1">P185*(1-OFFSET(Mortality_Projection!$D$9,N($A185="Female")*101+Existing_Cohort!$B185+Existing_Cohort!Q$4-1,MATCH(Q$5, Mortality_Projection!$D$8:$BJ$8, 0)-1))</f>
        <v>802.5686022131739</v>
      </c>
      <c r="R185" s="67">
        <f ca="1">Q185*(1-OFFSET(Mortality_Projection!$D$9,N($A185="Female")*101+Existing_Cohort!$B185+Existing_Cohort!R$4-1,MATCH(R$5, Mortality_Projection!$D$8:$BJ$8, 0)-1))</f>
        <v>676.86980040578158</v>
      </c>
      <c r="S185" s="67">
        <f ca="1">R185*(1-OFFSET(Mortality_Projection!$D$9,N($A185="Female")*101+Existing_Cohort!$B185+Existing_Cohort!S$4-1,MATCH(S$5, Mortality_Projection!$D$8:$BJ$8, 0)-1))</f>
        <v>563.73229190614336</v>
      </c>
      <c r="T185" s="67">
        <f ca="1">S185*(1-OFFSET(Mortality_Projection!$D$9,N($A185="Female")*101+Existing_Cohort!$B185+Existing_Cohort!T$4-1,MATCH(T$5, Mortality_Projection!$D$8:$BJ$8, 0)-1))</f>
        <v>463.26701148291221</v>
      </c>
      <c r="U185" s="67">
        <f ca="1">T185*(1-OFFSET(Mortality_Projection!$D$9,N($A185="Female")*101+Existing_Cohort!$B185+Existing_Cohort!U$4-1,MATCH(U$5, Mortality_Projection!$D$8:$BJ$8, 0)-1))</f>
        <v>375.22790803401165</v>
      </c>
      <c r="V185" s="67">
        <f ca="1">U185*(1-OFFSET(Mortality_Projection!$D$9,N($A185="Female")*101+Existing_Cohort!$B185+Existing_Cohort!V$4-1,MATCH(V$5, Mortality_Projection!$D$8:$BJ$8, 0)-1))</f>
        <v>299.12333247260398</v>
      </c>
      <c r="W185" s="67">
        <f ca="1">V185*(1-OFFSET(Mortality_Projection!$D$9,N($A185="Female")*101+Existing_Cohort!$B185+Existing_Cohort!W$4-1,MATCH(W$5, Mortality_Projection!$D$8:$BJ$8, 0)-1))</f>
        <v>234.30101609713321</v>
      </c>
      <c r="X185" s="67">
        <f ca="1">W185*(1-OFFSET(Mortality_Projection!$D$9,N($A185="Female")*101+Existing_Cohort!$B185+Existing_Cohort!X$4-1,MATCH(X$5, Mortality_Projection!$D$8:$BJ$8, 0)-1))</f>
        <v>179.99981081342256</v>
      </c>
      <c r="Y185" s="67">
        <f ca="1">X185*(1-OFFSET(Mortality_Projection!$D$9,N($A185="Female")*101+Existing_Cohort!$B185+Existing_Cohort!Y$4-1,MATCH(Y$5, Mortality_Projection!$D$8:$BJ$8, 0)-1))</f>
        <v>135.3695751416158</v>
      </c>
      <c r="Z185" s="67">
        <f ca="1">Y185*(1-OFFSET(Mortality_Projection!$D$9,N($A185="Female")*101+Existing_Cohort!$B185+Existing_Cohort!Z$4-1,MATCH(Z$5, Mortality_Projection!$D$8:$BJ$8, 0)-1))</f>
        <v>99.474961934965322</v>
      </c>
      <c r="AA185" s="67">
        <f ca="1">Z185*(1-OFFSET(Mortality_Projection!$D$9,N($A185="Female")*101+Existing_Cohort!$B185+Existing_Cohort!AA$4-1,MATCH(AA$5, Mortality_Projection!$D$8:$BJ$8, 0)-1))</f>
        <v>99.474961934965322</v>
      </c>
      <c r="AB185" s="67">
        <f ca="1">AA185*(1-OFFSET(Mortality_Projection!$D$9,N($A185="Female")*101+Existing_Cohort!$B185+Existing_Cohort!AB$4-1,MATCH(AB$5, Mortality_Projection!$D$8:$BJ$8, 0)-1))</f>
        <v>99.474961934965322</v>
      </c>
      <c r="AC185" s="67">
        <f ca="1">AB185*(1-OFFSET(Mortality_Projection!$D$9,N($A185="Female")*101+Existing_Cohort!$B185+Existing_Cohort!AC$4-1,MATCH(AC$5, Mortality_Projection!$D$8:$BJ$8, 0)-1))</f>
        <v>99.474961934965322</v>
      </c>
      <c r="AD185" s="67">
        <f ca="1">AC185*(1-OFFSET(Mortality_Projection!$D$9,N($A185="Female")*101+Existing_Cohort!$B185+Existing_Cohort!AD$4-1,MATCH(AD$5, Mortality_Projection!$D$8:$BJ$8, 0)-1))</f>
        <v>99.474961934965322</v>
      </c>
      <c r="AE185" s="67">
        <f ca="1">AD185*(1-OFFSET(Mortality_Projection!$D$9,N($A185="Female")*101+Existing_Cohort!$B185+Existing_Cohort!AE$4-1,MATCH(AE$5, Mortality_Projection!$D$8:$BJ$8, 0)-1))</f>
        <v>99.474961934965322</v>
      </c>
      <c r="AF185" s="67">
        <f ca="1">AE185*(1-OFFSET(Mortality_Projection!$D$9,N($A185="Female")*101+Existing_Cohort!$B185+Existing_Cohort!AF$4-1,MATCH(AF$5, Mortality_Projection!$D$8:$BJ$8, 0)-1))</f>
        <v>99.474961934965322</v>
      </c>
      <c r="AG185" s="67">
        <f ca="1">AF185*(1-OFFSET(Mortality_Projection!$D$9,N($A185="Female")*101+Existing_Cohort!$B185+Existing_Cohort!AG$4-1,MATCH(AG$5, Mortality_Projection!$D$8:$BJ$8, 0)-1))</f>
        <v>99.474961934965322</v>
      </c>
      <c r="AH185" s="67">
        <f ca="1">AG185*(1-OFFSET(Mortality_Projection!$D$9,N($A185="Female")*101+Existing_Cohort!$B185+Existing_Cohort!AH$4-1,MATCH(AH$5, Mortality_Projection!$D$8:$BJ$8, 0)-1))</f>
        <v>99.474961934965322</v>
      </c>
      <c r="AI185" s="67">
        <f ca="1">AH185*(1-OFFSET(Mortality_Projection!$D$9,N($A185="Female")*101+Existing_Cohort!$B185+Existing_Cohort!AI$4-1,MATCH(AI$5, Mortality_Projection!$D$8:$BJ$8, 0)-1))</f>
        <v>99.474961934965322</v>
      </c>
      <c r="AJ185" s="67">
        <f ca="1">AI185*(1-OFFSET(Mortality_Projection!$D$9,N($A185="Female")*101+Existing_Cohort!$B185+Existing_Cohort!AJ$4-1,MATCH(AJ$5, Mortality_Projection!$D$8:$BJ$8, 0)-1))</f>
        <v>99.474961934965322</v>
      </c>
      <c r="AK185" s="67">
        <f ca="1">AJ185*(1-OFFSET(Mortality_Projection!$D$9,N($A185="Female")*101+Existing_Cohort!$B185+Existing_Cohort!AK$4-1,MATCH(AK$5, Mortality_Projection!$D$8:$BJ$8, 0)-1))</f>
        <v>99.474961934965322</v>
      </c>
      <c r="AL185" s="67">
        <f ca="1">AK185*(1-OFFSET(Mortality_Projection!$D$9,N($A185="Female")*101+Existing_Cohort!$B185+Existing_Cohort!AL$4-1,MATCH(AL$5, Mortality_Projection!$D$8:$BJ$8, 0)-1))</f>
        <v>99.474961934965322</v>
      </c>
      <c r="AM185" s="67">
        <f ca="1">AL185*(1-OFFSET(Mortality_Projection!$D$9,N($A185="Female")*101+Existing_Cohort!$B185+Existing_Cohort!AM$4-1,MATCH(AM$5, Mortality_Projection!$D$8:$BJ$8, 0)-1))</f>
        <v>99.474961934965322</v>
      </c>
      <c r="AN185" s="67">
        <f ca="1">AM185*(1-OFFSET(Mortality_Projection!$D$9,N($A185="Female")*101+Existing_Cohort!$B185+Existing_Cohort!AN$4-1,MATCH(AN$5, Mortality_Projection!$D$8:$BJ$8, 0)-1))</f>
        <v>99.474961934965322</v>
      </c>
      <c r="AO185" s="67">
        <f ca="1">AN185*(1-OFFSET(Mortality_Projection!$D$9,N($A185="Female")*101+Existing_Cohort!$B185+Existing_Cohort!AO$4-1,MATCH(AO$5, Mortality_Projection!$D$8:$BJ$8, 0)-1))</f>
        <v>99.474961934965322</v>
      </c>
      <c r="AP185" s="67">
        <f ca="1">AO185*(1-OFFSET(Mortality_Projection!$D$9,N($A185="Female")*101+Existing_Cohort!$B185+Existing_Cohort!AP$4-1,MATCH(AP$5, Mortality_Projection!$D$8:$BJ$8, 0)-1))</f>
        <v>99.474961934965322</v>
      </c>
      <c r="AQ185" s="67">
        <f ca="1">AP185*(1-OFFSET(Mortality_Projection!$D$9,N($A185="Female")*101+Existing_Cohort!$B185+Existing_Cohort!AQ$4-1,MATCH(AQ$5, Mortality_Projection!$D$8:$BJ$8, 0)-1))</f>
        <v>99.474961934965322</v>
      </c>
      <c r="AR185" s="67">
        <f ca="1">AQ185*(1-OFFSET(Mortality_Projection!$D$9,N($A185="Female")*101+Existing_Cohort!$B185+Existing_Cohort!AR$4-1,MATCH(AR$5, Mortality_Projection!$D$8:$BJ$8, 0)-1))</f>
        <v>99.474961934965322</v>
      </c>
      <c r="AS185" s="67">
        <f ca="1">AR185*(1-OFFSET(Mortality_Projection!$D$9,N($A185="Female")*101+Existing_Cohort!$B185+Existing_Cohort!AS$4-1,MATCH(AS$5, Mortality_Projection!$D$8:$BJ$8, 0)-1))</f>
        <v>99.474961934965322</v>
      </c>
      <c r="AT185" s="67">
        <f ca="1">AS185*(1-OFFSET(Mortality_Projection!$D$9,N($A185="Female")*101+Existing_Cohort!$B185+Existing_Cohort!AT$4-1,MATCH(AT$5, Mortality_Projection!$D$8:$BJ$8, 0)-1))</f>
        <v>99.474961934965322</v>
      </c>
      <c r="AU185" s="67">
        <f ca="1">AT185*(1-OFFSET(Mortality_Projection!$D$9,N($A185="Female")*101+Existing_Cohort!$B185+Existing_Cohort!AU$4-1,MATCH(AU$5, Mortality_Projection!$D$8:$BJ$8, 0)-1))</f>
        <v>99.474961934965322</v>
      </c>
      <c r="AV185" s="67">
        <f ca="1">AU185*(1-OFFSET(Mortality_Projection!$D$9,N($A185="Female")*101+Existing_Cohort!$B185+Existing_Cohort!AV$4-1,MATCH(AV$5, Mortality_Projection!$D$8:$BJ$8, 0)-1))</f>
        <v>99.474961934965322</v>
      </c>
      <c r="AW185" s="67">
        <f ca="1">AV185*(1-OFFSET(Mortality_Projection!$D$9,N($A185="Female")*101+Existing_Cohort!$B185+Existing_Cohort!AW$4-1,MATCH(AW$5, Mortality_Projection!$D$8:$BJ$8, 0)-1))</f>
        <v>99.474961934965322</v>
      </c>
      <c r="AX185" s="67">
        <f ca="1">AW185*(1-OFFSET(Mortality_Projection!$D$9,N($A185="Female")*101+Existing_Cohort!$B185+Existing_Cohort!AX$4-1,MATCH(AX$5, Mortality_Projection!$D$8:$BJ$8, 0)-1))</f>
        <v>99.474961934965322</v>
      </c>
      <c r="AY185" s="67">
        <f ca="1">AX185*(1-OFFSET(Mortality_Projection!$D$9,N($A185="Female")*101+Existing_Cohort!$B185+Existing_Cohort!AY$4-1,MATCH(AY$5, Mortality_Projection!$D$8:$BJ$8, 0)-1))</f>
        <v>99.474961934965322</v>
      </c>
      <c r="AZ185" s="67">
        <f ca="1">AY185*(1-OFFSET(Mortality_Projection!$D$9,N($A185="Female")*101+Existing_Cohort!$B185+Existing_Cohort!AZ$4-1,MATCH(AZ$5, Mortality_Projection!$D$8:$BJ$8, 0)-1))</f>
        <v>99.474961934965322</v>
      </c>
      <c r="BA185" s="179">
        <f ca="1">AZ185*(1-OFFSET(Mortality_Projection!$D$9,N($A185="Female")*101+Existing_Cohort!$B185+Existing_Cohort!BA$4-1,MATCH(BA$5, Mortality_Projection!$D$8:$BJ$8, 0)-1))</f>
        <v>99.474961934965322</v>
      </c>
      <c r="BC185" s="67">
        <f t="shared" ca="1" si="27"/>
        <v>128.63897132592001</v>
      </c>
    </row>
    <row r="186" spans="1:55" x14ac:dyDescent="0.35">
      <c r="A186" s="159" t="s">
        <v>32</v>
      </c>
      <c r="B186">
        <f t="shared" si="28"/>
        <v>79</v>
      </c>
      <c r="C186" s="67">
        <f ca="1">OFFSET(HIST_CHN_Population_Females!$L$17,MATCH(Input!$D$4,HIST_CHN_Population_Females!$K$18:$K$89,0), $B85)</f>
        <v>2841.971</v>
      </c>
      <c r="D186" s="67">
        <f ca="1">C186*(1-OFFSET(Mortality_Projection!$D$9,N($A186="Female")*101+Existing_Cohort!$B186+Existing_Cohort!D$4-1,MATCH(D$5, Mortality_Projection!$D$8:$BJ$8, 0)-1))</f>
        <v>2703.7399675501324</v>
      </c>
      <c r="E186" s="67">
        <f ca="1">D186*(1-OFFSET(Mortality_Projection!$D$9,N($A186="Female")*101+Existing_Cohort!$B186+Existing_Cohort!E$4-1,MATCH(E$5, Mortality_Projection!$D$8:$BJ$8, 0)-1))</f>
        <v>2557.4176981308428</v>
      </c>
      <c r="F186" s="67">
        <f ca="1">E186*(1-OFFSET(Mortality_Projection!$D$9,N($A186="Female")*101+Existing_Cohort!$B186+Existing_Cohort!F$4-1,MATCH(F$5, Mortality_Projection!$D$8:$BJ$8, 0)-1))</f>
        <v>2403.6380196349787</v>
      </c>
      <c r="G186" s="67">
        <f ca="1">F186*(1-OFFSET(Mortality_Projection!$D$9,N($A186="Female")*101+Existing_Cohort!$B186+Existing_Cohort!G$4-1,MATCH(G$5, Mortality_Projection!$D$8:$BJ$8, 0)-1))</f>
        <v>2243.265978849643</v>
      </c>
      <c r="H186" s="67">
        <f ca="1">G186*(1-OFFSET(Mortality_Projection!$D$9,N($A186="Female")*101+Existing_Cohort!$B186+Existing_Cohort!H$4-1,MATCH(H$5, Mortality_Projection!$D$8:$BJ$8, 0)-1))</f>
        <v>2077.4460146787465</v>
      </c>
      <c r="I186" s="67">
        <f ca="1">H186*(1-OFFSET(Mortality_Projection!$D$9,N($A186="Female")*101+Existing_Cohort!$B186+Existing_Cohort!I$4-1,MATCH(I$5, Mortality_Projection!$D$8:$BJ$8, 0)-1))</f>
        <v>1907.6418154006835</v>
      </c>
      <c r="J186" s="67">
        <f ca="1">I186*(1-OFFSET(Mortality_Projection!$D$9,N($A186="Female")*101+Existing_Cohort!$B186+Existing_Cohort!J$4-1,MATCH(J$5, Mortality_Projection!$D$8:$BJ$8, 0)-1))</f>
        <v>1735.6657191670356</v>
      </c>
      <c r="K186" s="67">
        <f ca="1">J186*(1-OFFSET(Mortality_Projection!$D$9,N($A186="Female")*101+Existing_Cohort!$B186+Existing_Cohort!K$4-1,MATCH(K$5, Mortality_Projection!$D$8:$BJ$8, 0)-1))</f>
        <v>1563.6670841869936</v>
      </c>
      <c r="L186" s="67">
        <f ca="1">K186*(1-OFFSET(Mortality_Projection!$D$9,N($A186="Female")*101+Existing_Cohort!$B186+Existing_Cohort!L$4-1,MATCH(L$5, Mortality_Projection!$D$8:$BJ$8, 0)-1))</f>
        <v>1394.0552207497278</v>
      </c>
      <c r="M186" s="67">
        <f ca="1">L186*(1-OFFSET(Mortality_Projection!$D$9,N($A186="Female")*101+Existing_Cohort!$B186+Existing_Cohort!M$4-1,MATCH(M$5, Mortality_Projection!$D$8:$BJ$8, 0)-1))</f>
        <v>1229.3472265637949</v>
      </c>
      <c r="N186" s="67">
        <f ca="1">M186*(1-OFFSET(Mortality_Projection!$D$9,N($A186="Female")*101+Existing_Cohort!$B186+Existing_Cohort!N$4-1,MATCH(N$5, Mortality_Projection!$D$8:$BJ$8, 0)-1))</f>
        <v>1071.9607373666781</v>
      </c>
      <c r="O186" s="67">
        <f ca="1">N186*(1-OFFSET(Mortality_Projection!$D$9,N($A186="Female")*101+Existing_Cohort!$B186+Existing_Cohort!O$4-1,MATCH(O$5, Mortality_Projection!$D$8:$BJ$8, 0)-1))</f>
        <v>924.00716138210248</v>
      </c>
      <c r="P186" s="67">
        <f ca="1">O186*(1-OFFSET(Mortality_Projection!$D$9,N($A186="Female")*101+Existing_Cohort!$B186+Existing_Cohort!P$4-1,MATCH(P$5, Mortality_Projection!$D$8:$BJ$8, 0)-1))</f>
        <v>787.12885625034949</v>
      </c>
      <c r="Q186" s="67">
        <f ca="1">P186*(1-OFFSET(Mortality_Projection!$D$9,N($A186="Female")*101+Existing_Cohort!$B186+Existing_Cohort!Q$4-1,MATCH(Q$5, Mortality_Projection!$D$8:$BJ$8, 0)-1))</f>
        <v>662.41401655915331</v>
      </c>
      <c r="R186" s="67">
        <f ca="1">Q186*(1-OFFSET(Mortality_Projection!$D$9,N($A186="Female")*101+Existing_Cohort!$B186+Existing_Cohort!R$4-1,MATCH(R$5, Mortality_Projection!$D$8:$BJ$8, 0)-1))</f>
        <v>550.40465739140927</v>
      </c>
      <c r="S186" s="67">
        <f ca="1">R186*(1-OFFSET(Mortality_Projection!$D$9,N($A186="Female")*101+Existing_Cohort!$B186+Existing_Cohort!S$4-1,MATCH(S$5, Mortality_Projection!$D$8:$BJ$8, 0)-1))</f>
        <v>451.17339545820994</v>
      </c>
      <c r="T186" s="67">
        <f ca="1">S186*(1-OFFSET(Mortality_Projection!$D$9,N($A186="Female")*101+Existing_Cohort!$B186+Existing_Cohort!T$4-1,MATCH(T$5, Mortality_Projection!$D$8:$BJ$8, 0)-1))</f>
        <v>364.43506786988291</v>
      </c>
      <c r="U186" s="67">
        <f ca="1">T186*(1-OFFSET(Mortality_Projection!$D$9,N($A186="Female")*101+Existing_Cohort!$B186+Existing_Cohort!U$4-1,MATCH(U$5, Mortality_Projection!$D$8:$BJ$8, 0)-1))</f>
        <v>289.65960278709167</v>
      </c>
      <c r="V186" s="67">
        <f ca="1">U186*(1-OFFSET(Mortality_Projection!$D$9,N($A186="Female")*101+Existing_Cohort!$B186+Existing_Cohort!V$4-1,MATCH(V$5, Mortality_Projection!$D$8:$BJ$8, 0)-1))</f>
        <v>226.15787927281448</v>
      </c>
      <c r="W186" s="67">
        <f ca="1">V186*(1-OFFSET(Mortality_Projection!$D$9,N($A186="Female")*101+Existing_Cohort!$B186+Existing_Cohort!W$4-1,MATCH(W$5, Mortality_Projection!$D$8:$BJ$8, 0)-1))</f>
        <v>173.13414054444021</v>
      </c>
      <c r="X186" s="67">
        <f ca="1">W186*(1-OFFSET(Mortality_Projection!$D$9,N($A186="Female")*101+Existing_Cohort!$B186+Existing_Cohort!X$4-1,MATCH(X$5, Mortality_Projection!$D$8:$BJ$8, 0)-1))</f>
        <v>129.70680610550153</v>
      </c>
      <c r="Y186" s="67">
        <f ca="1">X186*(1-OFFSET(Mortality_Projection!$D$9,N($A186="Female")*101+Existing_Cohort!$B186+Existing_Cohort!Y$4-1,MATCH(Y$5, Mortality_Projection!$D$8:$BJ$8, 0)-1))</f>
        <v>94.913611697785981</v>
      </c>
      <c r="Z186" s="67">
        <f ca="1">Y186*(1-OFFSET(Mortality_Projection!$D$9,N($A186="Female")*101+Existing_Cohort!$B186+Existing_Cohort!Z$4-1,MATCH(Z$5, Mortality_Projection!$D$8:$BJ$8, 0)-1))</f>
        <v>94.913611697785981</v>
      </c>
      <c r="AA186" s="67">
        <f ca="1">Z186*(1-OFFSET(Mortality_Projection!$D$9,N($A186="Female")*101+Existing_Cohort!$B186+Existing_Cohort!AA$4-1,MATCH(AA$5, Mortality_Projection!$D$8:$BJ$8, 0)-1))</f>
        <v>94.913611697785981</v>
      </c>
      <c r="AB186" s="67">
        <f ca="1">AA186*(1-OFFSET(Mortality_Projection!$D$9,N($A186="Female")*101+Existing_Cohort!$B186+Existing_Cohort!AB$4-1,MATCH(AB$5, Mortality_Projection!$D$8:$BJ$8, 0)-1))</f>
        <v>94.913611697785981</v>
      </c>
      <c r="AC186" s="67">
        <f ca="1">AB186*(1-OFFSET(Mortality_Projection!$D$9,N($A186="Female")*101+Existing_Cohort!$B186+Existing_Cohort!AC$4-1,MATCH(AC$5, Mortality_Projection!$D$8:$BJ$8, 0)-1))</f>
        <v>94.913611697785981</v>
      </c>
      <c r="AD186" s="67">
        <f ca="1">AC186*(1-OFFSET(Mortality_Projection!$D$9,N($A186="Female")*101+Existing_Cohort!$B186+Existing_Cohort!AD$4-1,MATCH(AD$5, Mortality_Projection!$D$8:$BJ$8, 0)-1))</f>
        <v>94.913611697785981</v>
      </c>
      <c r="AE186" s="67">
        <f ca="1">AD186*(1-OFFSET(Mortality_Projection!$D$9,N($A186="Female")*101+Existing_Cohort!$B186+Existing_Cohort!AE$4-1,MATCH(AE$5, Mortality_Projection!$D$8:$BJ$8, 0)-1))</f>
        <v>94.913611697785981</v>
      </c>
      <c r="AF186" s="67">
        <f ca="1">AE186*(1-OFFSET(Mortality_Projection!$D$9,N($A186="Female")*101+Existing_Cohort!$B186+Existing_Cohort!AF$4-1,MATCH(AF$5, Mortality_Projection!$D$8:$BJ$8, 0)-1))</f>
        <v>94.913611697785981</v>
      </c>
      <c r="AG186" s="67">
        <f ca="1">AF186*(1-OFFSET(Mortality_Projection!$D$9,N($A186="Female")*101+Existing_Cohort!$B186+Existing_Cohort!AG$4-1,MATCH(AG$5, Mortality_Projection!$D$8:$BJ$8, 0)-1))</f>
        <v>94.913611697785981</v>
      </c>
      <c r="AH186" s="67">
        <f ca="1">AG186*(1-OFFSET(Mortality_Projection!$D$9,N($A186="Female")*101+Existing_Cohort!$B186+Existing_Cohort!AH$4-1,MATCH(AH$5, Mortality_Projection!$D$8:$BJ$8, 0)-1))</f>
        <v>94.913611697785981</v>
      </c>
      <c r="AI186" s="67">
        <f ca="1">AH186*(1-OFFSET(Mortality_Projection!$D$9,N($A186="Female")*101+Existing_Cohort!$B186+Existing_Cohort!AI$4-1,MATCH(AI$5, Mortality_Projection!$D$8:$BJ$8, 0)-1))</f>
        <v>94.913611697785981</v>
      </c>
      <c r="AJ186" s="67">
        <f ca="1">AI186*(1-OFFSET(Mortality_Projection!$D$9,N($A186="Female")*101+Existing_Cohort!$B186+Existing_Cohort!AJ$4-1,MATCH(AJ$5, Mortality_Projection!$D$8:$BJ$8, 0)-1))</f>
        <v>94.913611697785981</v>
      </c>
      <c r="AK186" s="67">
        <f ca="1">AJ186*(1-OFFSET(Mortality_Projection!$D$9,N($A186="Female")*101+Existing_Cohort!$B186+Existing_Cohort!AK$4-1,MATCH(AK$5, Mortality_Projection!$D$8:$BJ$8, 0)-1))</f>
        <v>94.913611697785981</v>
      </c>
      <c r="AL186" s="67">
        <f ca="1">AK186*(1-OFFSET(Mortality_Projection!$D$9,N($A186="Female")*101+Existing_Cohort!$B186+Existing_Cohort!AL$4-1,MATCH(AL$5, Mortality_Projection!$D$8:$BJ$8, 0)-1))</f>
        <v>94.913611697785981</v>
      </c>
      <c r="AM186" s="67">
        <f ca="1">AL186*(1-OFFSET(Mortality_Projection!$D$9,N($A186="Female")*101+Existing_Cohort!$B186+Existing_Cohort!AM$4-1,MATCH(AM$5, Mortality_Projection!$D$8:$BJ$8, 0)-1))</f>
        <v>94.913611697785981</v>
      </c>
      <c r="AN186" s="67">
        <f ca="1">AM186*(1-OFFSET(Mortality_Projection!$D$9,N($A186="Female")*101+Existing_Cohort!$B186+Existing_Cohort!AN$4-1,MATCH(AN$5, Mortality_Projection!$D$8:$BJ$8, 0)-1))</f>
        <v>94.913611697785981</v>
      </c>
      <c r="AO186" s="67">
        <f ca="1">AN186*(1-OFFSET(Mortality_Projection!$D$9,N($A186="Female")*101+Existing_Cohort!$B186+Existing_Cohort!AO$4-1,MATCH(AO$5, Mortality_Projection!$D$8:$BJ$8, 0)-1))</f>
        <v>94.913611697785981</v>
      </c>
      <c r="AP186" s="67">
        <f ca="1">AO186*(1-OFFSET(Mortality_Projection!$D$9,N($A186="Female")*101+Existing_Cohort!$B186+Existing_Cohort!AP$4-1,MATCH(AP$5, Mortality_Projection!$D$8:$BJ$8, 0)-1))</f>
        <v>94.913611697785981</v>
      </c>
      <c r="AQ186" s="67">
        <f ca="1">AP186*(1-OFFSET(Mortality_Projection!$D$9,N($A186="Female")*101+Existing_Cohort!$B186+Existing_Cohort!AQ$4-1,MATCH(AQ$5, Mortality_Projection!$D$8:$BJ$8, 0)-1))</f>
        <v>94.913611697785981</v>
      </c>
      <c r="AR186" s="67">
        <f ca="1">AQ186*(1-OFFSET(Mortality_Projection!$D$9,N($A186="Female")*101+Existing_Cohort!$B186+Existing_Cohort!AR$4-1,MATCH(AR$5, Mortality_Projection!$D$8:$BJ$8, 0)-1))</f>
        <v>94.913611697785981</v>
      </c>
      <c r="AS186" s="67">
        <f ca="1">AR186*(1-OFFSET(Mortality_Projection!$D$9,N($A186="Female")*101+Existing_Cohort!$B186+Existing_Cohort!AS$4-1,MATCH(AS$5, Mortality_Projection!$D$8:$BJ$8, 0)-1))</f>
        <v>94.913611697785981</v>
      </c>
      <c r="AT186" s="67">
        <f ca="1">AS186*(1-OFFSET(Mortality_Projection!$D$9,N($A186="Female")*101+Existing_Cohort!$B186+Existing_Cohort!AT$4-1,MATCH(AT$5, Mortality_Projection!$D$8:$BJ$8, 0)-1))</f>
        <v>94.913611697785981</v>
      </c>
      <c r="AU186" s="67">
        <f ca="1">AT186*(1-OFFSET(Mortality_Projection!$D$9,N($A186="Female")*101+Existing_Cohort!$B186+Existing_Cohort!AU$4-1,MATCH(AU$5, Mortality_Projection!$D$8:$BJ$8, 0)-1))</f>
        <v>94.913611697785981</v>
      </c>
      <c r="AV186" s="67">
        <f ca="1">AU186*(1-OFFSET(Mortality_Projection!$D$9,N($A186="Female")*101+Existing_Cohort!$B186+Existing_Cohort!AV$4-1,MATCH(AV$5, Mortality_Projection!$D$8:$BJ$8, 0)-1))</f>
        <v>94.913611697785981</v>
      </c>
      <c r="AW186" s="67">
        <f ca="1">AV186*(1-OFFSET(Mortality_Projection!$D$9,N($A186="Female")*101+Existing_Cohort!$B186+Existing_Cohort!AW$4-1,MATCH(AW$5, Mortality_Projection!$D$8:$BJ$8, 0)-1))</f>
        <v>94.913611697785981</v>
      </c>
      <c r="AX186" s="67">
        <f ca="1">AW186*(1-OFFSET(Mortality_Projection!$D$9,N($A186="Female")*101+Existing_Cohort!$B186+Existing_Cohort!AX$4-1,MATCH(AX$5, Mortality_Projection!$D$8:$BJ$8, 0)-1))</f>
        <v>94.913611697785981</v>
      </c>
      <c r="AY186" s="67">
        <f ca="1">AX186*(1-OFFSET(Mortality_Projection!$D$9,N($A186="Female")*101+Existing_Cohort!$B186+Existing_Cohort!AY$4-1,MATCH(AY$5, Mortality_Projection!$D$8:$BJ$8, 0)-1))</f>
        <v>94.913611697785981</v>
      </c>
      <c r="AZ186" s="67">
        <f ca="1">AY186*(1-OFFSET(Mortality_Projection!$D$9,N($A186="Female")*101+Existing_Cohort!$B186+Existing_Cohort!AZ$4-1,MATCH(AZ$5, Mortality_Projection!$D$8:$BJ$8, 0)-1))</f>
        <v>94.913611697785981</v>
      </c>
      <c r="BA186" s="179">
        <f ca="1">AZ186*(1-OFFSET(Mortality_Projection!$D$9,N($A186="Female")*101+Existing_Cohort!$B186+Existing_Cohort!BA$4-1,MATCH(BA$5, Mortality_Projection!$D$8:$BJ$8, 0)-1))</f>
        <v>94.913611697785981</v>
      </c>
      <c r="BC186" s="67">
        <f t="shared" ca="1" si="27"/>
        <v>138.2310324498676</v>
      </c>
    </row>
    <row r="187" spans="1:55" x14ac:dyDescent="0.35">
      <c r="A187" s="159" t="s">
        <v>32</v>
      </c>
      <c r="B187">
        <f t="shared" si="28"/>
        <v>80</v>
      </c>
      <c r="C187" s="67">
        <f ca="1">OFFSET(HIST_CHN_Population_Females!$L$17,MATCH(Input!$D$4,HIST_CHN_Population_Females!$K$18:$K$89,0), $B86)</f>
        <v>2655.4025000000001</v>
      </c>
      <c r="D187" s="67">
        <f ca="1">C187*(1-OFFSET(Mortality_Projection!$D$9,N($A187="Female")*101+Existing_Cohort!$B187+Existing_Cohort!D$4-1,MATCH(D$5, Mortality_Projection!$D$8:$BJ$8, 0)-1))</f>
        <v>2510.024331413319</v>
      </c>
      <c r="E187" s="67">
        <f ca="1">D187*(1-OFFSET(Mortality_Projection!$D$9,N($A187="Female")*101+Existing_Cohort!$B187+Existing_Cohort!E$4-1,MATCH(E$5, Mortality_Projection!$D$8:$BJ$8, 0)-1))</f>
        <v>2357.3385696842661</v>
      </c>
      <c r="F187" s="67">
        <f ca="1">E187*(1-OFFSET(Mortality_Projection!$D$9,N($A187="Female")*101+Existing_Cohort!$B187+Existing_Cohort!F$4-1,MATCH(F$5, Mortality_Projection!$D$8:$BJ$8, 0)-1))</f>
        <v>2198.2258572812862</v>
      </c>
      <c r="G187" s="67">
        <f ca="1">F187*(1-OFFSET(Mortality_Projection!$D$9,N($A187="Female")*101+Existing_Cohort!$B187+Existing_Cohort!G$4-1,MATCH(G$5, Mortality_Projection!$D$8:$BJ$8, 0)-1))</f>
        <v>2033.8448317879647</v>
      </c>
      <c r="H187" s="67">
        <f ca="1">G187*(1-OFFSET(Mortality_Projection!$D$9,N($A187="Female")*101+Existing_Cohort!$B187+Existing_Cohort!H$4-1,MATCH(H$5, Mortality_Projection!$D$8:$BJ$8, 0)-1))</f>
        <v>1865.6704569673786</v>
      </c>
      <c r="I187" s="67">
        <f ca="1">H187*(1-OFFSET(Mortality_Projection!$D$9,N($A187="Female")*101+Existing_Cohort!$B187+Existing_Cohort!I$4-1,MATCH(I$5, Mortality_Projection!$D$8:$BJ$8, 0)-1))</f>
        <v>1695.5214127969011</v>
      </c>
      <c r="J187" s="67">
        <f ca="1">I187*(1-OFFSET(Mortality_Projection!$D$9,N($A187="Female")*101+Existing_Cohort!$B187+Existing_Cohort!J$4-1,MATCH(J$5, Mortality_Projection!$D$8:$BJ$8, 0)-1))</f>
        <v>1525.5462289412521</v>
      </c>
      <c r="K187" s="67">
        <f ca="1">J187*(1-OFFSET(Mortality_Projection!$D$9,N($A187="Female")*101+Existing_Cohort!$B187+Existing_Cohort!K$4-1,MATCH(K$5, Mortality_Projection!$D$8:$BJ$8, 0)-1))</f>
        <v>1358.1442335402103</v>
      </c>
      <c r="L187" s="67">
        <f ca="1">K187*(1-OFFSET(Mortality_Projection!$D$9,N($A187="Female")*101+Existing_Cohort!$B187+Existing_Cohort!L$4-1,MATCH(L$5, Mortality_Projection!$D$8:$BJ$8, 0)-1))</f>
        <v>1195.8123149568544</v>
      </c>
      <c r="M187" s="67">
        <f ca="1">L187*(1-OFFSET(Mortality_Projection!$D$9,N($A187="Female")*101+Existing_Cohort!$B187+Existing_Cohort!M$4-1,MATCH(M$5, Mortality_Projection!$D$8:$BJ$8, 0)-1))</f>
        <v>1040.938060078947</v>
      </c>
      <c r="N187" s="67">
        <f ca="1">M187*(1-OFFSET(Mortality_Projection!$D$9,N($A187="Female")*101+Existing_Cohort!$B187+Existing_Cohort!N$4-1,MATCH(N$5, Mortality_Projection!$D$8:$BJ$8, 0)-1))</f>
        <v>895.59483189174773</v>
      </c>
      <c r="O187" s="67">
        <f ca="1">N187*(1-OFFSET(Mortality_Projection!$D$9,N($A187="Female")*101+Existing_Cohort!$B187+Existing_Cohort!O$4-1,MATCH(O$5, Mortality_Projection!$D$8:$BJ$8, 0)-1))</f>
        <v>761.38195460640361</v>
      </c>
      <c r="P187" s="67">
        <f ca="1">O187*(1-OFFSET(Mortality_Projection!$D$9,N($A187="Female")*101+Existing_Cohort!$B187+Existing_Cohort!P$4-1,MATCH(P$5, Mortality_Projection!$D$8:$BJ$8, 0)-1))</f>
        <v>639.34307704008722</v>
      </c>
      <c r="Q187" s="67">
        <f ca="1">P187*(1-OFFSET(Mortality_Projection!$D$9,N($A187="Female")*101+Existing_Cohort!$B187+Existing_Cohort!Q$4-1,MATCH(Q$5, Mortality_Projection!$D$8:$BJ$8, 0)-1))</f>
        <v>529.97713647393664</v>
      </c>
      <c r="R187" s="67">
        <f ca="1">Q187*(1-OFFSET(Mortality_Projection!$D$9,N($A187="Female")*101+Existing_Cohort!$B187+Existing_Cohort!R$4-1,MATCH(R$5, Mortality_Projection!$D$8:$BJ$8, 0)-1))</f>
        <v>433.3171177674933</v>
      </c>
      <c r="S187" s="67">
        <f ca="1">R187*(1-OFFSET(Mortality_Projection!$D$9,N($A187="Female")*101+Existing_Cohort!$B187+Existing_Cohort!S$4-1,MATCH(S$5, Mortality_Projection!$D$8:$BJ$8, 0)-1))</f>
        <v>349.04251117950753</v>
      </c>
      <c r="T187" s="67">
        <f ca="1">S187*(1-OFFSET(Mortality_Projection!$D$9,N($A187="Female")*101+Existing_Cohort!$B187+Existing_Cohort!T$4-1,MATCH(T$5, Mortality_Projection!$D$8:$BJ$8, 0)-1))</f>
        <v>276.59214024317396</v>
      </c>
      <c r="U187" s="67">
        <f ca="1">T187*(1-OFFSET(Mortality_Projection!$D$9,N($A187="Female")*101+Existing_Cohort!$B187+Existing_Cohort!U$4-1,MATCH(U$5, Mortality_Projection!$D$8:$BJ$8, 0)-1))</f>
        <v>215.24974313165887</v>
      </c>
      <c r="V187" s="67">
        <f ca="1">U187*(1-OFFSET(Mortality_Projection!$D$9,N($A187="Female")*101+Existing_Cohort!$B187+Existing_Cohort!V$4-1,MATCH(V$5, Mortality_Projection!$D$8:$BJ$8, 0)-1))</f>
        <v>164.19635231390859</v>
      </c>
      <c r="W187" s="67">
        <f ca="1">V187*(1-OFFSET(Mortality_Projection!$D$9,N($A187="Female")*101+Existing_Cohort!$B187+Existing_Cohort!W$4-1,MATCH(W$5, Mortality_Projection!$D$8:$BJ$8, 0)-1))</f>
        <v>122.53174537438539</v>
      </c>
      <c r="X187" s="67">
        <f ca="1">W187*(1-OFFSET(Mortality_Projection!$D$9,N($A187="Female")*101+Existing_Cohort!$B187+Existing_Cohort!X$4-1,MATCH(X$5, Mortality_Projection!$D$8:$BJ$8, 0)-1))</f>
        <v>89.280839281157441</v>
      </c>
      <c r="Y187" s="67">
        <f ca="1">X187*(1-OFFSET(Mortality_Projection!$D$9,N($A187="Female")*101+Existing_Cohort!$B187+Existing_Cohort!Y$4-1,MATCH(Y$5, Mortality_Projection!$D$8:$BJ$8, 0)-1))</f>
        <v>89.280839281157441</v>
      </c>
      <c r="Z187" s="67">
        <f ca="1">Y187*(1-OFFSET(Mortality_Projection!$D$9,N($A187="Female")*101+Existing_Cohort!$B187+Existing_Cohort!Z$4-1,MATCH(Z$5, Mortality_Projection!$D$8:$BJ$8, 0)-1))</f>
        <v>89.280839281157441</v>
      </c>
      <c r="AA187" s="67">
        <f ca="1">Z187*(1-OFFSET(Mortality_Projection!$D$9,N($A187="Female")*101+Existing_Cohort!$B187+Existing_Cohort!AA$4-1,MATCH(AA$5, Mortality_Projection!$D$8:$BJ$8, 0)-1))</f>
        <v>89.280839281157441</v>
      </c>
      <c r="AB187" s="67">
        <f ca="1">AA187*(1-OFFSET(Mortality_Projection!$D$9,N($A187="Female")*101+Existing_Cohort!$B187+Existing_Cohort!AB$4-1,MATCH(AB$5, Mortality_Projection!$D$8:$BJ$8, 0)-1))</f>
        <v>89.280839281157441</v>
      </c>
      <c r="AC187" s="67">
        <f ca="1">AB187*(1-OFFSET(Mortality_Projection!$D$9,N($A187="Female")*101+Existing_Cohort!$B187+Existing_Cohort!AC$4-1,MATCH(AC$5, Mortality_Projection!$D$8:$BJ$8, 0)-1))</f>
        <v>89.280839281157441</v>
      </c>
      <c r="AD187" s="67">
        <f ca="1">AC187*(1-OFFSET(Mortality_Projection!$D$9,N($A187="Female")*101+Existing_Cohort!$B187+Existing_Cohort!AD$4-1,MATCH(AD$5, Mortality_Projection!$D$8:$BJ$8, 0)-1))</f>
        <v>89.280839281157441</v>
      </c>
      <c r="AE187" s="67">
        <f ca="1">AD187*(1-OFFSET(Mortality_Projection!$D$9,N($A187="Female")*101+Existing_Cohort!$B187+Existing_Cohort!AE$4-1,MATCH(AE$5, Mortality_Projection!$D$8:$BJ$8, 0)-1))</f>
        <v>89.280839281157441</v>
      </c>
      <c r="AF187" s="67">
        <f ca="1">AE187*(1-OFFSET(Mortality_Projection!$D$9,N($A187="Female")*101+Existing_Cohort!$B187+Existing_Cohort!AF$4-1,MATCH(AF$5, Mortality_Projection!$D$8:$BJ$8, 0)-1))</f>
        <v>89.280839281157441</v>
      </c>
      <c r="AG187" s="67">
        <f ca="1">AF187*(1-OFFSET(Mortality_Projection!$D$9,N($A187="Female")*101+Existing_Cohort!$B187+Existing_Cohort!AG$4-1,MATCH(AG$5, Mortality_Projection!$D$8:$BJ$8, 0)-1))</f>
        <v>89.280839281157441</v>
      </c>
      <c r="AH187" s="67">
        <f ca="1">AG187*(1-OFFSET(Mortality_Projection!$D$9,N($A187="Female")*101+Existing_Cohort!$B187+Existing_Cohort!AH$4-1,MATCH(AH$5, Mortality_Projection!$D$8:$BJ$8, 0)-1))</f>
        <v>89.280839281157441</v>
      </c>
      <c r="AI187" s="67">
        <f ca="1">AH187*(1-OFFSET(Mortality_Projection!$D$9,N($A187="Female")*101+Existing_Cohort!$B187+Existing_Cohort!AI$4-1,MATCH(AI$5, Mortality_Projection!$D$8:$BJ$8, 0)-1))</f>
        <v>89.280839281157441</v>
      </c>
      <c r="AJ187" s="67">
        <f ca="1">AI187*(1-OFFSET(Mortality_Projection!$D$9,N($A187="Female")*101+Existing_Cohort!$B187+Existing_Cohort!AJ$4-1,MATCH(AJ$5, Mortality_Projection!$D$8:$BJ$8, 0)-1))</f>
        <v>89.280839281157441</v>
      </c>
      <c r="AK187" s="67">
        <f ca="1">AJ187*(1-OFFSET(Mortality_Projection!$D$9,N($A187="Female")*101+Existing_Cohort!$B187+Existing_Cohort!AK$4-1,MATCH(AK$5, Mortality_Projection!$D$8:$BJ$8, 0)-1))</f>
        <v>89.280839281157441</v>
      </c>
      <c r="AL187" s="67">
        <f ca="1">AK187*(1-OFFSET(Mortality_Projection!$D$9,N($A187="Female")*101+Existing_Cohort!$B187+Existing_Cohort!AL$4-1,MATCH(AL$5, Mortality_Projection!$D$8:$BJ$8, 0)-1))</f>
        <v>89.280839281157441</v>
      </c>
      <c r="AM187" s="67">
        <f ca="1">AL187*(1-OFFSET(Mortality_Projection!$D$9,N($A187="Female")*101+Existing_Cohort!$B187+Existing_Cohort!AM$4-1,MATCH(AM$5, Mortality_Projection!$D$8:$BJ$8, 0)-1))</f>
        <v>89.280839281157441</v>
      </c>
      <c r="AN187" s="67">
        <f ca="1">AM187*(1-OFFSET(Mortality_Projection!$D$9,N($A187="Female")*101+Existing_Cohort!$B187+Existing_Cohort!AN$4-1,MATCH(AN$5, Mortality_Projection!$D$8:$BJ$8, 0)-1))</f>
        <v>89.280839281157441</v>
      </c>
      <c r="AO187" s="67">
        <f ca="1">AN187*(1-OFFSET(Mortality_Projection!$D$9,N($A187="Female")*101+Existing_Cohort!$B187+Existing_Cohort!AO$4-1,MATCH(AO$5, Mortality_Projection!$D$8:$BJ$8, 0)-1))</f>
        <v>89.280839281157441</v>
      </c>
      <c r="AP187" s="67">
        <f ca="1">AO187*(1-OFFSET(Mortality_Projection!$D$9,N($A187="Female")*101+Existing_Cohort!$B187+Existing_Cohort!AP$4-1,MATCH(AP$5, Mortality_Projection!$D$8:$BJ$8, 0)-1))</f>
        <v>89.280839281157441</v>
      </c>
      <c r="AQ187" s="67">
        <f ca="1">AP187*(1-OFFSET(Mortality_Projection!$D$9,N($A187="Female")*101+Existing_Cohort!$B187+Existing_Cohort!AQ$4-1,MATCH(AQ$5, Mortality_Projection!$D$8:$BJ$8, 0)-1))</f>
        <v>89.280839281157441</v>
      </c>
      <c r="AR187" s="67">
        <f ca="1">AQ187*(1-OFFSET(Mortality_Projection!$D$9,N($A187="Female")*101+Existing_Cohort!$B187+Existing_Cohort!AR$4-1,MATCH(AR$5, Mortality_Projection!$D$8:$BJ$8, 0)-1))</f>
        <v>89.280839281157441</v>
      </c>
      <c r="AS187" s="67">
        <f ca="1">AR187*(1-OFFSET(Mortality_Projection!$D$9,N($A187="Female")*101+Existing_Cohort!$B187+Existing_Cohort!AS$4-1,MATCH(AS$5, Mortality_Projection!$D$8:$BJ$8, 0)-1))</f>
        <v>89.280839281157441</v>
      </c>
      <c r="AT187" s="67">
        <f ca="1">AS187*(1-OFFSET(Mortality_Projection!$D$9,N($A187="Female")*101+Existing_Cohort!$B187+Existing_Cohort!AT$4-1,MATCH(AT$5, Mortality_Projection!$D$8:$BJ$8, 0)-1))</f>
        <v>89.280839281157441</v>
      </c>
      <c r="AU187" s="67">
        <f ca="1">AT187*(1-OFFSET(Mortality_Projection!$D$9,N($A187="Female")*101+Existing_Cohort!$B187+Existing_Cohort!AU$4-1,MATCH(AU$5, Mortality_Projection!$D$8:$BJ$8, 0)-1))</f>
        <v>89.280839281157441</v>
      </c>
      <c r="AV187" s="67">
        <f ca="1">AU187*(1-OFFSET(Mortality_Projection!$D$9,N($A187="Female")*101+Existing_Cohort!$B187+Existing_Cohort!AV$4-1,MATCH(AV$5, Mortality_Projection!$D$8:$BJ$8, 0)-1))</f>
        <v>89.280839281157441</v>
      </c>
      <c r="AW187" s="67">
        <f ca="1">AV187*(1-OFFSET(Mortality_Projection!$D$9,N($A187="Female")*101+Existing_Cohort!$B187+Existing_Cohort!AW$4-1,MATCH(AW$5, Mortality_Projection!$D$8:$BJ$8, 0)-1))</f>
        <v>89.280839281157441</v>
      </c>
      <c r="AX187" s="67">
        <f ca="1">AW187*(1-OFFSET(Mortality_Projection!$D$9,N($A187="Female")*101+Existing_Cohort!$B187+Existing_Cohort!AX$4-1,MATCH(AX$5, Mortality_Projection!$D$8:$BJ$8, 0)-1))</f>
        <v>89.280839281157441</v>
      </c>
      <c r="AY187" s="67">
        <f ca="1">AX187*(1-OFFSET(Mortality_Projection!$D$9,N($A187="Female")*101+Existing_Cohort!$B187+Existing_Cohort!AY$4-1,MATCH(AY$5, Mortality_Projection!$D$8:$BJ$8, 0)-1))</f>
        <v>89.280839281157441</v>
      </c>
      <c r="AZ187" s="67">
        <f ca="1">AY187*(1-OFFSET(Mortality_Projection!$D$9,N($A187="Female")*101+Existing_Cohort!$B187+Existing_Cohort!AZ$4-1,MATCH(AZ$5, Mortality_Projection!$D$8:$BJ$8, 0)-1))</f>
        <v>89.280839281157441</v>
      </c>
      <c r="BA187" s="179">
        <f ca="1">AZ187*(1-OFFSET(Mortality_Projection!$D$9,N($A187="Female")*101+Existing_Cohort!$B187+Existing_Cohort!BA$4-1,MATCH(BA$5, Mortality_Projection!$D$8:$BJ$8, 0)-1))</f>
        <v>89.280839281157441</v>
      </c>
      <c r="BC187" s="67">
        <f t="shared" ca="1" si="27"/>
        <v>145.37816858668111</v>
      </c>
    </row>
    <row r="188" spans="1:55" x14ac:dyDescent="0.35">
      <c r="A188" s="159" t="s">
        <v>32</v>
      </c>
      <c r="B188">
        <f t="shared" si="28"/>
        <v>81</v>
      </c>
      <c r="C188" s="67">
        <f ca="1">OFFSET(HIST_CHN_Population_Females!$L$17,MATCH(Input!$D$4,HIST_CHN_Population_Females!$K$18:$K$89,0), $B87)</f>
        <v>2382.7975000000001</v>
      </c>
      <c r="D188" s="67">
        <f ca="1">C188*(1-OFFSET(Mortality_Projection!$D$9,N($A188="Female")*101+Existing_Cohort!$B188+Existing_Cohort!D$4-1,MATCH(D$5, Mortality_Projection!$D$8:$BJ$8, 0)-1))</f>
        <v>2236.1647192039977</v>
      </c>
      <c r="E188" s="67">
        <f ca="1">D188*(1-OFFSET(Mortality_Projection!$D$9,N($A188="Female")*101+Existing_Cohort!$B188+Existing_Cohort!E$4-1,MATCH(E$5, Mortality_Projection!$D$8:$BJ$8, 0)-1))</f>
        <v>2083.4749162023618</v>
      </c>
      <c r="F188" s="67">
        <f ca="1">E188*(1-OFFSET(Mortality_Projection!$D$9,N($A188="Female")*101+Existing_Cohort!$B188+Existing_Cohort!F$4-1,MATCH(F$5, Mortality_Projection!$D$8:$BJ$8, 0)-1))</f>
        <v>1925.8623007264673</v>
      </c>
      <c r="G188" s="67">
        <f ca="1">F188*(1-OFFSET(Mortality_Projection!$D$9,N($A188="Female")*101+Existing_Cohort!$B188+Existing_Cohort!G$4-1,MATCH(G$5, Mortality_Projection!$D$8:$BJ$8, 0)-1))</f>
        <v>1764.7641467548949</v>
      </c>
      <c r="H188" s="67">
        <f ca="1">G188*(1-OFFSET(Mortality_Projection!$D$9,N($A188="Female")*101+Existing_Cohort!$B188+Existing_Cohort!H$4-1,MATCH(H$5, Mortality_Projection!$D$8:$BJ$8, 0)-1))</f>
        <v>1601.9453362651859</v>
      </c>
      <c r="I188" s="67">
        <f ca="1">H188*(1-OFFSET(Mortality_Projection!$D$9,N($A188="Female")*101+Existing_Cohort!$B188+Existing_Cohort!I$4-1,MATCH(I$5, Mortality_Projection!$D$8:$BJ$8, 0)-1))</f>
        <v>1439.4827885460215</v>
      </c>
      <c r="J188" s="67">
        <f ca="1">I188*(1-OFFSET(Mortality_Projection!$D$9,N($A188="Female")*101+Existing_Cohort!$B188+Existing_Cohort!J$4-1,MATCH(J$5, Mortality_Projection!$D$8:$BJ$8, 0)-1))</f>
        <v>1279.6870988386463</v>
      </c>
      <c r="K188" s="67">
        <f ca="1">J188*(1-OFFSET(Mortality_Projection!$D$9,N($A188="Female")*101+Existing_Cohort!$B188+Existing_Cohort!K$4-1,MATCH(K$5, Mortality_Projection!$D$8:$BJ$8, 0)-1))</f>
        <v>1124.9533151166042</v>
      </c>
      <c r="L188" s="67">
        <f ca="1">K188*(1-OFFSET(Mortality_Projection!$D$9,N($A188="Female")*101+Existing_Cohort!$B188+Existing_Cohort!L$4-1,MATCH(L$5, Mortality_Projection!$D$8:$BJ$8, 0)-1))</f>
        <v>977.56127352368537</v>
      </c>
      <c r="M188" s="67">
        <f ca="1">L188*(1-OFFSET(Mortality_Projection!$D$9,N($A188="Female")*101+Existing_Cohort!$B188+Existing_Cohort!M$4-1,MATCH(M$5, Mortality_Projection!$D$8:$BJ$8, 0)-1))</f>
        <v>839.47922265828049</v>
      </c>
      <c r="N188" s="67">
        <f ca="1">M188*(1-OFFSET(Mortality_Projection!$D$9,N($A188="Female")*101+Existing_Cohort!$B188+Existing_Cohort!N$4-1,MATCH(N$5, Mortality_Projection!$D$8:$BJ$8, 0)-1))</f>
        <v>712.21219938946888</v>
      </c>
      <c r="O188" s="67">
        <f ca="1">N188*(1-OFFSET(Mortality_Projection!$D$9,N($A188="Female")*101+Existing_Cohort!$B188+Existing_Cohort!O$4-1,MATCH(O$5, Mortality_Projection!$D$8:$BJ$8, 0)-1))</f>
        <v>596.72645982216636</v>
      </c>
      <c r="P188" s="67">
        <f ca="1">O188*(1-OFFSET(Mortality_Projection!$D$9,N($A188="Female")*101+Existing_Cohort!$B188+Existing_Cohort!P$4-1,MATCH(P$5, Mortality_Projection!$D$8:$BJ$8, 0)-1))</f>
        <v>493.46298205771012</v>
      </c>
      <c r="Q188" s="67">
        <f ca="1">P188*(1-OFFSET(Mortality_Projection!$D$9,N($A188="Female")*101+Existing_Cohort!$B188+Existing_Cohort!Q$4-1,MATCH(Q$5, Mortality_Projection!$D$8:$BJ$8, 0)-1))</f>
        <v>402.41556162355243</v>
      </c>
      <c r="R188" s="67">
        <f ca="1">Q188*(1-OFFSET(Mortality_Projection!$D$9,N($A188="Female")*101+Existing_Cohort!$B188+Existing_Cohort!R$4-1,MATCH(R$5, Mortality_Projection!$D$8:$BJ$8, 0)-1))</f>
        <v>323.24039587984998</v>
      </c>
      <c r="S188" s="67">
        <f ca="1">R188*(1-OFFSET(Mortality_Projection!$D$9,N($A188="Female")*101+Existing_Cohort!$B188+Existing_Cohort!S$4-1,MATCH(S$5, Mortality_Projection!$D$8:$BJ$8, 0)-1))</f>
        <v>255.36517667499874</v>
      </c>
      <c r="T188" s="67">
        <f ca="1">S188*(1-OFFSET(Mortality_Projection!$D$9,N($A188="Female")*101+Existing_Cohort!$B188+Existing_Cohort!T$4-1,MATCH(T$5, Mortality_Projection!$D$8:$BJ$8, 0)-1))</f>
        <v>198.0716035083951</v>
      </c>
      <c r="U188" s="67">
        <f ca="1">T188*(1-OFFSET(Mortality_Projection!$D$9,N($A188="Female")*101+Existing_Cohort!$B188+Existing_Cohort!U$4-1,MATCH(U$5, Mortality_Projection!$D$8:$BJ$8, 0)-1))</f>
        <v>150.54601604117963</v>
      </c>
      <c r="V188" s="67">
        <f ca="1">U188*(1-OFFSET(Mortality_Projection!$D$9,N($A188="Female")*101+Existing_Cohort!$B188+Existing_Cohort!V$4-1,MATCH(V$5, Mortality_Projection!$D$8:$BJ$8, 0)-1))</f>
        <v>111.90074321498095</v>
      </c>
      <c r="W188" s="67">
        <f ca="1">V188*(1-OFFSET(Mortality_Projection!$D$9,N($A188="Female")*101+Existing_Cohort!$B188+Existing_Cohort!W$4-1,MATCH(W$5, Mortality_Projection!$D$8:$BJ$8, 0)-1))</f>
        <v>81.181454052347135</v>
      </c>
      <c r="X188" s="67">
        <f ca="1">W188*(1-OFFSET(Mortality_Projection!$D$9,N($A188="Female")*101+Existing_Cohort!$B188+Existing_Cohort!X$4-1,MATCH(X$5, Mortality_Projection!$D$8:$BJ$8, 0)-1))</f>
        <v>81.181454052347135</v>
      </c>
      <c r="Y188" s="67">
        <f ca="1">X188*(1-OFFSET(Mortality_Projection!$D$9,N($A188="Female")*101+Existing_Cohort!$B188+Existing_Cohort!Y$4-1,MATCH(Y$5, Mortality_Projection!$D$8:$BJ$8, 0)-1))</f>
        <v>81.181454052347135</v>
      </c>
      <c r="Z188" s="67">
        <f ca="1">Y188*(1-OFFSET(Mortality_Projection!$D$9,N($A188="Female")*101+Existing_Cohort!$B188+Existing_Cohort!Z$4-1,MATCH(Z$5, Mortality_Projection!$D$8:$BJ$8, 0)-1))</f>
        <v>81.181454052347135</v>
      </c>
      <c r="AA188" s="67">
        <f ca="1">Z188*(1-OFFSET(Mortality_Projection!$D$9,N($A188="Female")*101+Existing_Cohort!$B188+Existing_Cohort!AA$4-1,MATCH(AA$5, Mortality_Projection!$D$8:$BJ$8, 0)-1))</f>
        <v>81.181454052347135</v>
      </c>
      <c r="AB188" s="67">
        <f ca="1">AA188*(1-OFFSET(Mortality_Projection!$D$9,N($A188="Female")*101+Existing_Cohort!$B188+Existing_Cohort!AB$4-1,MATCH(AB$5, Mortality_Projection!$D$8:$BJ$8, 0)-1))</f>
        <v>81.181454052347135</v>
      </c>
      <c r="AC188" s="67">
        <f ca="1">AB188*(1-OFFSET(Mortality_Projection!$D$9,N($A188="Female")*101+Existing_Cohort!$B188+Existing_Cohort!AC$4-1,MATCH(AC$5, Mortality_Projection!$D$8:$BJ$8, 0)-1))</f>
        <v>81.181454052347135</v>
      </c>
      <c r="AD188" s="67">
        <f ca="1">AC188*(1-OFFSET(Mortality_Projection!$D$9,N($A188="Female")*101+Existing_Cohort!$B188+Existing_Cohort!AD$4-1,MATCH(AD$5, Mortality_Projection!$D$8:$BJ$8, 0)-1))</f>
        <v>81.181454052347135</v>
      </c>
      <c r="AE188" s="67">
        <f ca="1">AD188*(1-OFFSET(Mortality_Projection!$D$9,N($A188="Female")*101+Existing_Cohort!$B188+Existing_Cohort!AE$4-1,MATCH(AE$5, Mortality_Projection!$D$8:$BJ$8, 0)-1))</f>
        <v>81.181454052347135</v>
      </c>
      <c r="AF188" s="67">
        <f ca="1">AE188*(1-OFFSET(Mortality_Projection!$D$9,N($A188="Female")*101+Existing_Cohort!$B188+Existing_Cohort!AF$4-1,MATCH(AF$5, Mortality_Projection!$D$8:$BJ$8, 0)-1))</f>
        <v>81.181454052347135</v>
      </c>
      <c r="AG188" s="67">
        <f ca="1">AF188*(1-OFFSET(Mortality_Projection!$D$9,N($A188="Female")*101+Existing_Cohort!$B188+Existing_Cohort!AG$4-1,MATCH(AG$5, Mortality_Projection!$D$8:$BJ$8, 0)-1))</f>
        <v>81.181454052347135</v>
      </c>
      <c r="AH188" s="67">
        <f ca="1">AG188*(1-OFFSET(Mortality_Projection!$D$9,N($A188="Female")*101+Existing_Cohort!$B188+Existing_Cohort!AH$4-1,MATCH(AH$5, Mortality_Projection!$D$8:$BJ$8, 0)-1))</f>
        <v>81.181454052347135</v>
      </c>
      <c r="AI188" s="67">
        <f ca="1">AH188*(1-OFFSET(Mortality_Projection!$D$9,N($A188="Female")*101+Existing_Cohort!$B188+Existing_Cohort!AI$4-1,MATCH(AI$5, Mortality_Projection!$D$8:$BJ$8, 0)-1))</f>
        <v>81.181454052347135</v>
      </c>
      <c r="AJ188" s="67">
        <f ca="1">AI188*(1-OFFSET(Mortality_Projection!$D$9,N($A188="Female")*101+Existing_Cohort!$B188+Existing_Cohort!AJ$4-1,MATCH(AJ$5, Mortality_Projection!$D$8:$BJ$8, 0)-1))</f>
        <v>81.181454052347135</v>
      </c>
      <c r="AK188" s="67">
        <f ca="1">AJ188*(1-OFFSET(Mortality_Projection!$D$9,N($A188="Female")*101+Existing_Cohort!$B188+Existing_Cohort!AK$4-1,MATCH(AK$5, Mortality_Projection!$D$8:$BJ$8, 0)-1))</f>
        <v>81.181454052347135</v>
      </c>
      <c r="AL188" s="67">
        <f ca="1">AK188*(1-OFFSET(Mortality_Projection!$D$9,N($A188="Female")*101+Existing_Cohort!$B188+Existing_Cohort!AL$4-1,MATCH(AL$5, Mortality_Projection!$D$8:$BJ$8, 0)-1))</f>
        <v>81.181454052347135</v>
      </c>
      <c r="AM188" s="67">
        <f ca="1">AL188*(1-OFFSET(Mortality_Projection!$D$9,N($A188="Female")*101+Existing_Cohort!$B188+Existing_Cohort!AM$4-1,MATCH(AM$5, Mortality_Projection!$D$8:$BJ$8, 0)-1))</f>
        <v>81.181454052347135</v>
      </c>
      <c r="AN188" s="67">
        <f ca="1">AM188*(1-OFFSET(Mortality_Projection!$D$9,N($A188="Female")*101+Existing_Cohort!$B188+Existing_Cohort!AN$4-1,MATCH(AN$5, Mortality_Projection!$D$8:$BJ$8, 0)-1))</f>
        <v>81.181454052347135</v>
      </c>
      <c r="AO188" s="67">
        <f ca="1">AN188*(1-OFFSET(Mortality_Projection!$D$9,N($A188="Female")*101+Existing_Cohort!$B188+Existing_Cohort!AO$4-1,MATCH(AO$5, Mortality_Projection!$D$8:$BJ$8, 0)-1))</f>
        <v>81.181454052347135</v>
      </c>
      <c r="AP188" s="67">
        <f ca="1">AO188*(1-OFFSET(Mortality_Projection!$D$9,N($A188="Female")*101+Existing_Cohort!$B188+Existing_Cohort!AP$4-1,MATCH(AP$5, Mortality_Projection!$D$8:$BJ$8, 0)-1))</f>
        <v>81.181454052347135</v>
      </c>
      <c r="AQ188" s="67">
        <f ca="1">AP188*(1-OFFSET(Mortality_Projection!$D$9,N($A188="Female")*101+Existing_Cohort!$B188+Existing_Cohort!AQ$4-1,MATCH(AQ$5, Mortality_Projection!$D$8:$BJ$8, 0)-1))</f>
        <v>81.181454052347135</v>
      </c>
      <c r="AR188" s="67">
        <f ca="1">AQ188*(1-OFFSET(Mortality_Projection!$D$9,N($A188="Female")*101+Existing_Cohort!$B188+Existing_Cohort!AR$4-1,MATCH(AR$5, Mortality_Projection!$D$8:$BJ$8, 0)-1))</f>
        <v>81.181454052347135</v>
      </c>
      <c r="AS188" s="67">
        <f ca="1">AR188*(1-OFFSET(Mortality_Projection!$D$9,N($A188="Female")*101+Existing_Cohort!$B188+Existing_Cohort!AS$4-1,MATCH(AS$5, Mortality_Projection!$D$8:$BJ$8, 0)-1))</f>
        <v>81.181454052347135</v>
      </c>
      <c r="AT188" s="67">
        <f ca="1">AS188*(1-OFFSET(Mortality_Projection!$D$9,N($A188="Female")*101+Existing_Cohort!$B188+Existing_Cohort!AT$4-1,MATCH(AT$5, Mortality_Projection!$D$8:$BJ$8, 0)-1))</f>
        <v>81.181454052347135</v>
      </c>
      <c r="AU188" s="67">
        <f ca="1">AT188*(1-OFFSET(Mortality_Projection!$D$9,N($A188="Female")*101+Existing_Cohort!$B188+Existing_Cohort!AU$4-1,MATCH(AU$5, Mortality_Projection!$D$8:$BJ$8, 0)-1))</f>
        <v>81.181454052347135</v>
      </c>
      <c r="AV188" s="67">
        <f ca="1">AU188*(1-OFFSET(Mortality_Projection!$D$9,N($A188="Female")*101+Existing_Cohort!$B188+Existing_Cohort!AV$4-1,MATCH(AV$5, Mortality_Projection!$D$8:$BJ$8, 0)-1))</f>
        <v>81.181454052347135</v>
      </c>
      <c r="AW188" s="67">
        <f ca="1">AV188*(1-OFFSET(Mortality_Projection!$D$9,N($A188="Female")*101+Existing_Cohort!$B188+Existing_Cohort!AW$4-1,MATCH(AW$5, Mortality_Projection!$D$8:$BJ$8, 0)-1))</f>
        <v>81.181454052347135</v>
      </c>
      <c r="AX188" s="67">
        <f ca="1">AW188*(1-OFFSET(Mortality_Projection!$D$9,N($A188="Female")*101+Existing_Cohort!$B188+Existing_Cohort!AX$4-1,MATCH(AX$5, Mortality_Projection!$D$8:$BJ$8, 0)-1))</f>
        <v>81.181454052347135</v>
      </c>
      <c r="AY188" s="67">
        <f ca="1">AX188*(1-OFFSET(Mortality_Projection!$D$9,N($A188="Female")*101+Existing_Cohort!$B188+Existing_Cohort!AY$4-1,MATCH(AY$5, Mortality_Projection!$D$8:$BJ$8, 0)-1))</f>
        <v>81.181454052347135</v>
      </c>
      <c r="AZ188" s="67">
        <f ca="1">AY188*(1-OFFSET(Mortality_Projection!$D$9,N($A188="Female")*101+Existing_Cohort!$B188+Existing_Cohort!AZ$4-1,MATCH(AZ$5, Mortality_Projection!$D$8:$BJ$8, 0)-1))</f>
        <v>81.181454052347135</v>
      </c>
      <c r="BA188" s="179">
        <f ca="1">AZ188*(1-OFFSET(Mortality_Projection!$D$9,N($A188="Female")*101+Existing_Cohort!$B188+Existing_Cohort!BA$4-1,MATCH(BA$5, Mortality_Projection!$D$8:$BJ$8, 0)-1))</f>
        <v>81.181454052347135</v>
      </c>
      <c r="BC188" s="67">
        <f t="shared" ca="1" si="27"/>
        <v>146.63278079600241</v>
      </c>
    </row>
    <row r="189" spans="1:55" x14ac:dyDescent="0.35">
      <c r="A189" s="159" t="s">
        <v>32</v>
      </c>
      <c r="B189">
        <f t="shared" si="28"/>
        <v>82</v>
      </c>
      <c r="C189" s="67">
        <f ca="1">OFFSET(HIST_CHN_Population_Females!$L$17,MATCH(Input!$D$4,HIST_CHN_Population_Females!$K$18:$K$89,0), $B88)</f>
        <v>2169.98</v>
      </c>
      <c r="D189" s="67">
        <f ca="1">C189*(1-OFFSET(Mortality_Projection!$D$9,N($A189="Female")*101+Existing_Cohort!$B189+Existing_Cohort!D$4-1,MATCH(D$5, Mortality_Projection!$D$8:$BJ$8, 0)-1))</f>
        <v>2020.0856369275998</v>
      </c>
      <c r="E189" s="67">
        <f ca="1">D189*(1-OFFSET(Mortality_Projection!$D$9,N($A189="Female")*101+Existing_Cohort!$B189+Existing_Cohort!E$4-1,MATCH(E$5, Mortality_Projection!$D$8:$BJ$8, 0)-1))</f>
        <v>1865.4905076229543</v>
      </c>
      <c r="F189" s="67">
        <f ca="1">E189*(1-OFFSET(Mortality_Projection!$D$9,N($A189="Female")*101+Existing_Cohort!$B189+Existing_Cohort!F$4-1,MATCH(F$5, Mortality_Projection!$D$8:$BJ$8, 0)-1))</f>
        <v>1707.6270168696697</v>
      </c>
      <c r="G189" s="67">
        <f ca="1">F189*(1-OFFSET(Mortality_Projection!$D$9,N($A189="Female")*101+Existing_Cohort!$B189+Existing_Cohort!G$4-1,MATCH(G$5, Mortality_Projection!$D$8:$BJ$8, 0)-1))</f>
        <v>1548.2468602611998</v>
      </c>
      <c r="H189" s="67">
        <f ca="1">G189*(1-OFFSET(Mortality_Projection!$D$9,N($A189="Female")*101+Existing_Cohort!$B189+Existing_Cohort!H$4-1,MATCH(H$5, Mortality_Projection!$D$8:$BJ$8, 0)-1))</f>
        <v>1389.403486977749</v>
      </c>
      <c r="I189" s="67">
        <f ca="1">H189*(1-OFFSET(Mortality_Projection!$D$9,N($A189="Female")*101+Existing_Cohort!$B189+Existing_Cohort!I$4-1,MATCH(I$5, Mortality_Projection!$D$8:$BJ$8, 0)-1))</f>
        <v>1233.3727014634849</v>
      </c>
      <c r="J189" s="67">
        <f ca="1">I189*(1-OFFSET(Mortality_Projection!$D$9,N($A189="Female")*101+Existing_Cohort!$B189+Existing_Cohort!J$4-1,MATCH(J$5, Mortality_Projection!$D$8:$BJ$8, 0)-1))</f>
        <v>1082.5040487278509</v>
      </c>
      <c r="K189" s="67">
        <f ca="1">J189*(1-OFFSET(Mortality_Projection!$D$9,N($A189="Female")*101+Existing_Cohort!$B189+Existing_Cohort!K$4-1,MATCH(K$5, Mortality_Projection!$D$8:$BJ$8, 0)-1))</f>
        <v>939.02371097141747</v>
      </c>
      <c r="L189" s="67">
        <f ca="1">K189*(1-OFFSET(Mortality_Projection!$D$9,N($A189="Female")*101+Existing_Cohort!$B189+Existing_Cohort!L$4-1,MATCH(L$5, Mortality_Projection!$D$8:$BJ$8, 0)-1))</f>
        <v>804.84206181148295</v>
      </c>
      <c r="M189" s="67">
        <f ca="1">L189*(1-OFFSET(Mortality_Projection!$D$9,N($A189="Female")*101+Existing_Cohort!$B189+Existing_Cohort!M$4-1,MATCH(M$5, Mortality_Projection!$D$8:$BJ$8, 0)-1))</f>
        <v>681.4066057941053</v>
      </c>
      <c r="N189" s="67">
        <f ca="1">M189*(1-OFFSET(Mortality_Projection!$D$9,N($A189="Female")*101+Existing_Cohort!$B189+Existing_Cohort!N$4-1,MATCH(N$5, Mortality_Projection!$D$8:$BJ$8, 0)-1))</f>
        <v>569.63059205673392</v>
      </c>
      <c r="O189" s="67">
        <f ca="1">N189*(1-OFFSET(Mortality_Projection!$D$9,N($A189="Female")*101+Existing_Cohort!$B189+Existing_Cohort!O$4-1,MATCH(O$5, Mortality_Projection!$D$8:$BJ$8, 0)-1))</f>
        <v>469.90925721888635</v>
      </c>
      <c r="P189" s="67">
        <f ca="1">O189*(1-OFFSET(Mortality_Projection!$D$9,N($A189="Female")*101+Existing_Cohort!$B189+Existing_Cohort!P$4-1,MATCH(P$5, Mortality_Projection!$D$8:$BJ$8, 0)-1))</f>
        <v>382.1989981096313</v>
      </c>
      <c r="Q189" s="67">
        <f ca="1">P189*(1-OFFSET(Mortality_Projection!$D$9,N($A189="Female")*101+Existing_Cohort!$B189+Existing_Cohort!Q$4-1,MATCH(Q$5, Mortality_Projection!$D$8:$BJ$8, 0)-1))</f>
        <v>306.12660388051961</v>
      </c>
      <c r="R189" s="67">
        <f ca="1">Q189*(1-OFFSET(Mortality_Projection!$D$9,N($A189="Female")*101+Existing_Cohort!$B189+Existing_Cohort!R$4-1,MATCH(R$5, Mortality_Projection!$D$8:$BJ$8, 0)-1))</f>
        <v>241.09716373789891</v>
      </c>
      <c r="S189" s="67">
        <f ca="1">R189*(1-OFFSET(Mortality_Projection!$D$9,N($A189="Female")*101+Existing_Cohort!$B189+Existing_Cohort!S$4-1,MATCH(S$5, Mortality_Projection!$D$8:$BJ$8, 0)-1))</f>
        <v>186.37545346493397</v>
      </c>
      <c r="T189" s="67">
        <f ca="1">S189*(1-OFFSET(Mortality_Projection!$D$9,N($A189="Female")*101+Existing_Cohort!$B189+Existing_Cohort!T$4-1,MATCH(T$5, Mortality_Projection!$D$8:$BJ$8, 0)-1))</f>
        <v>141.13600350737562</v>
      </c>
      <c r="U189" s="67">
        <f ca="1">T189*(1-OFFSET(Mortality_Projection!$D$9,N($A189="Female")*101+Existing_Cohort!$B189+Existing_Cohort!U$4-1,MATCH(U$5, Mortality_Projection!$D$8:$BJ$8, 0)-1))</f>
        <v>104.48479895366424</v>
      </c>
      <c r="V189" s="67">
        <f ca="1">U189*(1-OFFSET(Mortality_Projection!$D$9,N($A189="Female")*101+Existing_Cohort!$B189+Existing_Cohort!V$4-1,MATCH(V$5, Mortality_Projection!$D$8:$BJ$8, 0)-1))</f>
        <v>75.467657373376099</v>
      </c>
      <c r="W189" s="67">
        <f ca="1">V189*(1-OFFSET(Mortality_Projection!$D$9,N($A189="Female")*101+Existing_Cohort!$B189+Existing_Cohort!W$4-1,MATCH(W$5, Mortality_Projection!$D$8:$BJ$8, 0)-1))</f>
        <v>75.467657373376099</v>
      </c>
      <c r="X189" s="67">
        <f ca="1">W189*(1-OFFSET(Mortality_Projection!$D$9,N($A189="Female")*101+Existing_Cohort!$B189+Existing_Cohort!X$4-1,MATCH(X$5, Mortality_Projection!$D$8:$BJ$8, 0)-1))</f>
        <v>75.467657373376099</v>
      </c>
      <c r="Y189" s="67">
        <f ca="1">X189*(1-OFFSET(Mortality_Projection!$D$9,N($A189="Female")*101+Existing_Cohort!$B189+Existing_Cohort!Y$4-1,MATCH(Y$5, Mortality_Projection!$D$8:$BJ$8, 0)-1))</f>
        <v>75.467657373376099</v>
      </c>
      <c r="Z189" s="67">
        <f ca="1">Y189*(1-OFFSET(Mortality_Projection!$D$9,N($A189="Female")*101+Existing_Cohort!$B189+Existing_Cohort!Z$4-1,MATCH(Z$5, Mortality_Projection!$D$8:$BJ$8, 0)-1))</f>
        <v>75.467657373376099</v>
      </c>
      <c r="AA189" s="67">
        <f ca="1">Z189*(1-OFFSET(Mortality_Projection!$D$9,N($A189="Female")*101+Existing_Cohort!$B189+Existing_Cohort!AA$4-1,MATCH(AA$5, Mortality_Projection!$D$8:$BJ$8, 0)-1))</f>
        <v>75.467657373376099</v>
      </c>
      <c r="AB189" s="67">
        <f ca="1">AA189*(1-OFFSET(Mortality_Projection!$D$9,N($A189="Female")*101+Existing_Cohort!$B189+Existing_Cohort!AB$4-1,MATCH(AB$5, Mortality_Projection!$D$8:$BJ$8, 0)-1))</f>
        <v>75.467657373376099</v>
      </c>
      <c r="AC189" s="67">
        <f ca="1">AB189*(1-OFFSET(Mortality_Projection!$D$9,N($A189="Female")*101+Existing_Cohort!$B189+Existing_Cohort!AC$4-1,MATCH(AC$5, Mortality_Projection!$D$8:$BJ$8, 0)-1))</f>
        <v>75.467657373376099</v>
      </c>
      <c r="AD189" s="67">
        <f ca="1">AC189*(1-OFFSET(Mortality_Projection!$D$9,N($A189="Female")*101+Existing_Cohort!$B189+Existing_Cohort!AD$4-1,MATCH(AD$5, Mortality_Projection!$D$8:$BJ$8, 0)-1))</f>
        <v>75.467657373376099</v>
      </c>
      <c r="AE189" s="67">
        <f ca="1">AD189*(1-OFFSET(Mortality_Projection!$D$9,N($A189="Female")*101+Existing_Cohort!$B189+Existing_Cohort!AE$4-1,MATCH(AE$5, Mortality_Projection!$D$8:$BJ$8, 0)-1))</f>
        <v>75.467657373376099</v>
      </c>
      <c r="AF189" s="67">
        <f ca="1">AE189*(1-OFFSET(Mortality_Projection!$D$9,N($A189="Female")*101+Existing_Cohort!$B189+Existing_Cohort!AF$4-1,MATCH(AF$5, Mortality_Projection!$D$8:$BJ$8, 0)-1))</f>
        <v>75.467657373376099</v>
      </c>
      <c r="AG189" s="67">
        <f ca="1">AF189*(1-OFFSET(Mortality_Projection!$D$9,N($A189="Female")*101+Existing_Cohort!$B189+Existing_Cohort!AG$4-1,MATCH(AG$5, Mortality_Projection!$D$8:$BJ$8, 0)-1))</f>
        <v>75.467657373376099</v>
      </c>
      <c r="AH189" s="67">
        <f ca="1">AG189*(1-OFFSET(Mortality_Projection!$D$9,N($A189="Female")*101+Existing_Cohort!$B189+Existing_Cohort!AH$4-1,MATCH(AH$5, Mortality_Projection!$D$8:$BJ$8, 0)-1))</f>
        <v>75.467657373376099</v>
      </c>
      <c r="AI189" s="67">
        <f ca="1">AH189*(1-OFFSET(Mortality_Projection!$D$9,N($A189="Female")*101+Existing_Cohort!$B189+Existing_Cohort!AI$4-1,MATCH(AI$5, Mortality_Projection!$D$8:$BJ$8, 0)-1))</f>
        <v>75.467657373376099</v>
      </c>
      <c r="AJ189" s="67">
        <f ca="1">AI189*(1-OFFSET(Mortality_Projection!$D$9,N($A189="Female")*101+Existing_Cohort!$B189+Existing_Cohort!AJ$4-1,MATCH(AJ$5, Mortality_Projection!$D$8:$BJ$8, 0)-1))</f>
        <v>75.467657373376099</v>
      </c>
      <c r="AK189" s="67">
        <f ca="1">AJ189*(1-OFFSET(Mortality_Projection!$D$9,N($A189="Female")*101+Existing_Cohort!$B189+Existing_Cohort!AK$4-1,MATCH(AK$5, Mortality_Projection!$D$8:$BJ$8, 0)-1))</f>
        <v>75.467657373376099</v>
      </c>
      <c r="AL189" s="67">
        <f ca="1">AK189*(1-OFFSET(Mortality_Projection!$D$9,N($A189="Female")*101+Existing_Cohort!$B189+Existing_Cohort!AL$4-1,MATCH(AL$5, Mortality_Projection!$D$8:$BJ$8, 0)-1))</f>
        <v>75.467657373376099</v>
      </c>
      <c r="AM189" s="67">
        <f ca="1">AL189*(1-OFFSET(Mortality_Projection!$D$9,N($A189="Female")*101+Existing_Cohort!$B189+Existing_Cohort!AM$4-1,MATCH(AM$5, Mortality_Projection!$D$8:$BJ$8, 0)-1))</f>
        <v>75.467657373376099</v>
      </c>
      <c r="AN189" s="67">
        <f ca="1">AM189*(1-OFFSET(Mortality_Projection!$D$9,N($A189="Female")*101+Existing_Cohort!$B189+Existing_Cohort!AN$4-1,MATCH(AN$5, Mortality_Projection!$D$8:$BJ$8, 0)-1))</f>
        <v>75.467657373376099</v>
      </c>
      <c r="AO189" s="67">
        <f ca="1">AN189*(1-OFFSET(Mortality_Projection!$D$9,N($A189="Female")*101+Existing_Cohort!$B189+Existing_Cohort!AO$4-1,MATCH(AO$5, Mortality_Projection!$D$8:$BJ$8, 0)-1))</f>
        <v>75.467657373376099</v>
      </c>
      <c r="AP189" s="67">
        <f ca="1">AO189*(1-OFFSET(Mortality_Projection!$D$9,N($A189="Female")*101+Existing_Cohort!$B189+Existing_Cohort!AP$4-1,MATCH(AP$5, Mortality_Projection!$D$8:$BJ$8, 0)-1))</f>
        <v>75.467657373376099</v>
      </c>
      <c r="AQ189" s="67">
        <f ca="1">AP189*(1-OFFSET(Mortality_Projection!$D$9,N($A189="Female")*101+Existing_Cohort!$B189+Existing_Cohort!AQ$4-1,MATCH(AQ$5, Mortality_Projection!$D$8:$BJ$8, 0)-1))</f>
        <v>75.467657373376099</v>
      </c>
      <c r="AR189" s="67">
        <f ca="1">AQ189*(1-OFFSET(Mortality_Projection!$D$9,N($A189="Female")*101+Existing_Cohort!$B189+Existing_Cohort!AR$4-1,MATCH(AR$5, Mortality_Projection!$D$8:$BJ$8, 0)-1))</f>
        <v>75.467657373376099</v>
      </c>
      <c r="AS189" s="67">
        <f ca="1">AR189*(1-OFFSET(Mortality_Projection!$D$9,N($A189="Female")*101+Existing_Cohort!$B189+Existing_Cohort!AS$4-1,MATCH(AS$5, Mortality_Projection!$D$8:$BJ$8, 0)-1))</f>
        <v>75.467657373376099</v>
      </c>
      <c r="AT189" s="67">
        <f ca="1">AS189*(1-OFFSET(Mortality_Projection!$D$9,N($A189="Female")*101+Existing_Cohort!$B189+Existing_Cohort!AT$4-1,MATCH(AT$5, Mortality_Projection!$D$8:$BJ$8, 0)-1))</f>
        <v>75.467657373376099</v>
      </c>
      <c r="AU189" s="67">
        <f ca="1">AT189*(1-OFFSET(Mortality_Projection!$D$9,N($A189="Female")*101+Existing_Cohort!$B189+Existing_Cohort!AU$4-1,MATCH(AU$5, Mortality_Projection!$D$8:$BJ$8, 0)-1))</f>
        <v>75.467657373376099</v>
      </c>
      <c r="AV189" s="67">
        <f ca="1">AU189*(1-OFFSET(Mortality_Projection!$D$9,N($A189="Female")*101+Existing_Cohort!$B189+Existing_Cohort!AV$4-1,MATCH(AV$5, Mortality_Projection!$D$8:$BJ$8, 0)-1))</f>
        <v>75.467657373376099</v>
      </c>
      <c r="AW189" s="67">
        <f ca="1">AV189*(1-OFFSET(Mortality_Projection!$D$9,N($A189="Female")*101+Existing_Cohort!$B189+Existing_Cohort!AW$4-1,MATCH(AW$5, Mortality_Projection!$D$8:$BJ$8, 0)-1))</f>
        <v>75.467657373376099</v>
      </c>
      <c r="AX189" s="67">
        <f ca="1">AW189*(1-OFFSET(Mortality_Projection!$D$9,N($A189="Female")*101+Existing_Cohort!$B189+Existing_Cohort!AX$4-1,MATCH(AX$5, Mortality_Projection!$D$8:$BJ$8, 0)-1))</f>
        <v>75.467657373376099</v>
      </c>
      <c r="AY189" s="67">
        <f ca="1">AX189*(1-OFFSET(Mortality_Projection!$D$9,N($A189="Female")*101+Existing_Cohort!$B189+Existing_Cohort!AY$4-1,MATCH(AY$5, Mortality_Projection!$D$8:$BJ$8, 0)-1))</f>
        <v>75.467657373376099</v>
      </c>
      <c r="AZ189" s="67">
        <f ca="1">AY189*(1-OFFSET(Mortality_Projection!$D$9,N($A189="Female")*101+Existing_Cohort!$B189+Existing_Cohort!AZ$4-1,MATCH(AZ$5, Mortality_Projection!$D$8:$BJ$8, 0)-1))</f>
        <v>75.467657373376099</v>
      </c>
      <c r="BA189" s="179">
        <f ca="1">AZ189*(1-OFFSET(Mortality_Projection!$D$9,N($A189="Female")*101+Existing_Cohort!$B189+Existing_Cohort!BA$4-1,MATCH(BA$5, Mortality_Projection!$D$8:$BJ$8, 0)-1))</f>
        <v>75.467657373376099</v>
      </c>
      <c r="BC189" s="67">
        <f t="shared" ca="1" si="27"/>
        <v>149.89436307240021</v>
      </c>
    </row>
    <row r="190" spans="1:55" x14ac:dyDescent="0.35">
      <c r="A190" s="159" t="s">
        <v>32</v>
      </c>
      <c r="B190">
        <f t="shared" si="28"/>
        <v>83</v>
      </c>
      <c r="C190" s="67">
        <f ca="1">OFFSET(HIST_CHN_Population_Females!$L$17,MATCH(Input!$D$4,HIST_CHN_Population_Females!$K$18:$K$89,0), $B89)</f>
        <v>2016.3054999999999</v>
      </c>
      <c r="D190" s="67">
        <f ca="1">C190*(1-OFFSET(Mortality_Projection!$D$9,N($A190="Female")*101+Existing_Cohort!$B190+Existing_Cohort!D$4-1,MATCH(D$5, Mortality_Projection!$D$8:$BJ$8, 0)-1))</f>
        <v>1860.2044992777401</v>
      </c>
      <c r="E190" s="67">
        <f ca="1">D190*(1-OFFSET(Mortality_Projection!$D$9,N($A190="Female")*101+Existing_Cohort!$B190+Existing_Cohort!E$4-1,MATCH(E$5, Mortality_Projection!$D$8:$BJ$8, 0)-1))</f>
        <v>1700.9569801871239</v>
      </c>
      <c r="F190" s="67">
        <f ca="1">E190*(1-OFFSET(Mortality_Projection!$D$9,N($A190="Female")*101+Existing_Cohort!$B190+Existing_Cohort!F$4-1,MATCH(F$5, Mortality_Projection!$D$8:$BJ$8, 0)-1))</f>
        <v>1540.3524142134811</v>
      </c>
      <c r="G190" s="67">
        <f ca="1">F190*(1-OFFSET(Mortality_Projection!$D$9,N($A190="Female")*101+Existing_Cohort!$B190+Existing_Cohort!G$4-1,MATCH(G$5, Mortality_Projection!$D$8:$BJ$8, 0)-1))</f>
        <v>1380.4804490538729</v>
      </c>
      <c r="H190" s="67">
        <f ca="1">G190*(1-OFFSET(Mortality_Projection!$D$9,N($A190="Female")*101+Existing_Cohort!$B190+Existing_Cohort!H$4-1,MATCH(H$5, Mortality_Projection!$D$8:$BJ$8, 0)-1))</f>
        <v>1223.6481542788654</v>
      </c>
      <c r="I190" s="67">
        <f ca="1">H190*(1-OFFSET(Mortality_Projection!$D$9,N($A190="Female")*101+Existing_Cohort!$B190+Existing_Cohort!I$4-1,MATCH(I$5, Mortality_Projection!$D$8:$BJ$8, 0)-1))</f>
        <v>1072.2276925873844</v>
      </c>
      <c r="J190" s="67">
        <f ca="1">I190*(1-OFFSET(Mortality_Projection!$D$9,N($A190="Female")*101+Existing_Cohort!$B190+Existing_Cohort!J$4-1,MATCH(J$5, Mortality_Projection!$D$8:$BJ$8, 0)-1))</f>
        <v>928.45605913890881</v>
      </c>
      <c r="K190" s="67">
        <f ca="1">J190*(1-OFFSET(Mortality_Projection!$D$9,N($A190="Female")*101+Existing_Cohort!$B190+Existing_Cohort!K$4-1,MATCH(K$5, Mortality_Projection!$D$8:$BJ$8, 0)-1))</f>
        <v>794.2409997842268</v>
      </c>
      <c r="L190" s="67">
        <f ca="1">K190*(1-OFFSET(Mortality_Projection!$D$9,N($A190="Female")*101+Existing_Cohort!$B190+Existing_Cohort!L$4-1,MATCH(L$5, Mortality_Projection!$D$8:$BJ$8, 0)-1))</f>
        <v>671.01427960066292</v>
      </c>
      <c r="M190" s="67">
        <f ca="1">L190*(1-OFFSET(Mortality_Projection!$D$9,N($A190="Female")*101+Existing_Cohort!$B190+Existing_Cohort!M$4-1,MATCH(M$5, Mortality_Projection!$D$8:$BJ$8, 0)-1))</f>
        <v>559.66244761209532</v>
      </c>
      <c r="N190" s="67">
        <f ca="1">M190*(1-OFFSET(Mortality_Projection!$D$9,N($A190="Female")*101+Existing_Cohort!$B190+Existing_Cohort!N$4-1,MATCH(N$5, Mortality_Projection!$D$8:$BJ$8, 0)-1))</f>
        <v>460.54633237361293</v>
      </c>
      <c r="O190" s="67">
        <f ca="1">N190*(1-OFFSET(Mortality_Projection!$D$9,N($A190="Female")*101+Existing_Cohort!$B190+Existing_Cohort!O$4-1,MATCH(O$5, Mortality_Projection!$D$8:$BJ$8, 0)-1))</f>
        <v>373.58362585952273</v>
      </c>
      <c r="P190" s="67">
        <f ca="1">O190*(1-OFFSET(Mortality_Projection!$D$9,N($A190="Female")*101+Existing_Cohort!$B190+Existing_Cohort!P$4-1,MATCH(P$5, Mortality_Projection!$D$8:$BJ$8, 0)-1))</f>
        <v>298.36096356312584</v>
      </c>
      <c r="Q190" s="67">
        <f ca="1">P190*(1-OFFSET(Mortality_Projection!$D$9,N($A190="Female")*101+Existing_Cohort!$B190+Existing_Cohort!Q$4-1,MATCH(Q$5, Mortality_Projection!$D$8:$BJ$8, 0)-1))</f>
        <v>234.24380482967791</v>
      </c>
      <c r="R190" s="67">
        <f ca="1">Q190*(1-OFFSET(Mortality_Projection!$D$9,N($A190="Female")*101+Existing_Cohort!$B190+Existing_Cohort!R$4-1,MATCH(R$5, Mortality_Projection!$D$8:$BJ$8, 0)-1))</f>
        <v>180.45907380982871</v>
      </c>
      <c r="S190" s="67">
        <f ca="1">R190*(1-OFFSET(Mortality_Projection!$D$9,N($A190="Female")*101+Existing_Cohort!$B190+Existing_Cohort!S$4-1,MATCH(S$5, Mortality_Projection!$D$8:$BJ$8, 0)-1))</f>
        <v>136.14612479163219</v>
      </c>
      <c r="T190" s="67">
        <f ca="1">S190*(1-OFFSET(Mortality_Projection!$D$9,N($A190="Female")*101+Existing_Cohort!$B190+Existing_Cohort!T$4-1,MATCH(T$5, Mortality_Projection!$D$8:$BJ$8, 0)-1))</f>
        <v>100.37941033492713</v>
      </c>
      <c r="U190" s="67">
        <f ca="1">T190*(1-OFFSET(Mortality_Projection!$D$9,N($A190="Female")*101+Existing_Cohort!$B190+Existing_Cohort!U$4-1,MATCH(U$5, Mortality_Projection!$D$8:$BJ$8, 0)-1))</f>
        <v>72.178087261955753</v>
      </c>
      <c r="V190" s="67">
        <f ca="1">U190*(1-OFFSET(Mortality_Projection!$D$9,N($A190="Female")*101+Existing_Cohort!$B190+Existing_Cohort!V$4-1,MATCH(V$5, Mortality_Projection!$D$8:$BJ$8, 0)-1))</f>
        <v>72.178087261955753</v>
      </c>
      <c r="W190" s="67">
        <f ca="1">V190*(1-OFFSET(Mortality_Projection!$D$9,N($A190="Female")*101+Existing_Cohort!$B190+Existing_Cohort!W$4-1,MATCH(W$5, Mortality_Projection!$D$8:$BJ$8, 0)-1))</f>
        <v>72.178087261955753</v>
      </c>
      <c r="X190" s="67">
        <f ca="1">W190*(1-OFFSET(Mortality_Projection!$D$9,N($A190="Female")*101+Existing_Cohort!$B190+Existing_Cohort!X$4-1,MATCH(X$5, Mortality_Projection!$D$8:$BJ$8, 0)-1))</f>
        <v>72.178087261955753</v>
      </c>
      <c r="Y190" s="67">
        <f ca="1">X190*(1-OFFSET(Mortality_Projection!$D$9,N($A190="Female")*101+Existing_Cohort!$B190+Existing_Cohort!Y$4-1,MATCH(Y$5, Mortality_Projection!$D$8:$BJ$8, 0)-1))</f>
        <v>72.178087261955753</v>
      </c>
      <c r="Z190" s="67">
        <f ca="1">Y190*(1-OFFSET(Mortality_Projection!$D$9,N($A190="Female")*101+Existing_Cohort!$B190+Existing_Cohort!Z$4-1,MATCH(Z$5, Mortality_Projection!$D$8:$BJ$8, 0)-1))</f>
        <v>72.178087261955753</v>
      </c>
      <c r="AA190" s="67">
        <f ca="1">Z190*(1-OFFSET(Mortality_Projection!$D$9,N($A190="Female")*101+Existing_Cohort!$B190+Existing_Cohort!AA$4-1,MATCH(AA$5, Mortality_Projection!$D$8:$BJ$8, 0)-1))</f>
        <v>72.178087261955753</v>
      </c>
      <c r="AB190" s="67">
        <f ca="1">AA190*(1-OFFSET(Mortality_Projection!$D$9,N($A190="Female")*101+Existing_Cohort!$B190+Existing_Cohort!AB$4-1,MATCH(AB$5, Mortality_Projection!$D$8:$BJ$8, 0)-1))</f>
        <v>72.178087261955753</v>
      </c>
      <c r="AC190" s="67">
        <f ca="1">AB190*(1-OFFSET(Mortality_Projection!$D$9,N($A190="Female")*101+Existing_Cohort!$B190+Existing_Cohort!AC$4-1,MATCH(AC$5, Mortality_Projection!$D$8:$BJ$8, 0)-1))</f>
        <v>72.178087261955753</v>
      </c>
      <c r="AD190" s="67">
        <f ca="1">AC190*(1-OFFSET(Mortality_Projection!$D$9,N($A190="Female")*101+Existing_Cohort!$B190+Existing_Cohort!AD$4-1,MATCH(AD$5, Mortality_Projection!$D$8:$BJ$8, 0)-1))</f>
        <v>72.178087261955753</v>
      </c>
      <c r="AE190" s="67">
        <f ca="1">AD190*(1-OFFSET(Mortality_Projection!$D$9,N($A190="Female")*101+Existing_Cohort!$B190+Existing_Cohort!AE$4-1,MATCH(AE$5, Mortality_Projection!$D$8:$BJ$8, 0)-1))</f>
        <v>72.178087261955753</v>
      </c>
      <c r="AF190" s="67">
        <f ca="1">AE190*(1-OFFSET(Mortality_Projection!$D$9,N($A190="Female")*101+Existing_Cohort!$B190+Existing_Cohort!AF$4-1,MATCH(AF$5, Mortality_Projection!$D$8:$BJ$8, 0)-1))</f>
        <v>72.178087261955753</v>
      </c>
      <c r="AG190" s="67">
        <f ca="1">AF190*(1-OFFSET(Mortality_Projection!$D$9,N($A190="Female")*101+Existing_Cohort!$B190+Existing_Cohort!AG$4-1,MATCH(AG$5, Mortality_Projection!$D$8:$BJ$8, 0)-1))</f>
        <v>72.178087261955753</v>
      </c>
      <c r="AH190" s="67">
        <f ca="1">AG190*(1-OFFSET(Mortality_Projection!$D$9,N($A190="Female")*101+Existing_Cohort!$B190+Existing_Cohort!AH$4-1,MATCH(AH$5, Mortality_Projection!$D$8:$BJ$8, 0)-1))</f>
        <v>72.178087261955753</v>
      </c>
      <c r="AI190" s="67">
        <f ca="1">AH190*(1-OFFSET(Mortality_Projection!$D$9,N($A190="Female")*101+Existing_Cohort!$B190+Existing_Cohort!AI$4-1,MATCH(AI$5, Mortality_Projection!$D$8:$BJ$8, 0)-1))</f>
        <v>72.178087261955753</v>
      </c>
      <c r="AJ190" s="67">
        <f ca="1">AI190*(1-OFFSET(Mortality_Projection!$D$9,N($A190="Female")*101+Existing_Cohort!$B190+Existing_Cohort!AJ$4-1,MATCH(AJ$5, Mortality_Projection!$D$8:$BJ$8, 0)-1))</f>
        <v>72.178087261955753</v>
      </c>
      <c r="AK190" s="67">
        <f ca="1">AJ190*(1-OFFSET(Mortality_Projection!$D$9,N($A190="Female")*101+Existing_Cohort!$B190+Existing_Cohort!AK$4-1,MATCH(AK$5, Mortality_Projection!$D$8:$BJ$8, 0)-1))</f>
        <v>72.178087261955753</v>
      </c>
      <c r="AL190" s="67">
        <f ca="1">AK190*(1-OFFSET(Mortality_Projection!$D$9,N($A190="Female")*101+Existing_Cohort!$B190+Existing_Cohort!AL$4-1,MATCH(AL$5, Mortality_Projection!$D$8:$BJ$8, 0)-1))</f>
        <v>72.178087261955753</v>
      </c>
      <c r="AM190" s="67">
        <f ca="1">AL190*(1-OFFSET(Mortality_Projection!$D$9,N($A190="Female")*101+Existing_Cohort!$B190+Existing_Cohort!AM$4-1,MATCH(AM$5, Mortality_Projection!$D$8:$BJ$8, 0)-1))</f>
        <v>72.178087261955753</v>
      </c>
      <c r="AN190" s="67">
        <f ca="1">AM190*(1-OFFSET(Mortality_Projection!$D$9,N($A190="Female")*101+Existing_Cohort!$B190+Existing_Cohort!AN$4-1,MATCH(AN$5, Mortality_Projection!$D$8:$BJ$8, 0)-1))</f>
        <v>72.178087261955753</v>
      </c>
      <c r="AO190" s="67">
        <f ca="1">AN190*(1-OFFSET(Mortality_Projection!$D$9,N($A190="Female")*101+Existing_Cohort!$B190+Existing_Cohort!AO$4-1,MATCH(AO$5, Mortality_Projection!$D$8:$BJ$8, 0)-1))</f>
        <v>72.178087261955753</v>
      </c>
      <c r="AP190" s="67">
        <f ca="1">AO190*(1-OFFSET(Mortality_Projection!$D$9,N($A190="Female")*101+Existing_Cohort!$B190+Existing_Cohort!AP$4-1,MATCH(AP$5, Mortality_Projection!$D$8:$BJ$8, 0)-1))</f>
        <v>72.178087261955753</v>
      </c>
      <c r="AQ190" s="67">
        <f ca="1">AP190*(1-OFFSET(Mortality_Projection!$D$9,N($A190="Female")*101+Existing_Cohort!$B190+Existing_Cohort!AQ$4-1,MATCH(AQ$5, Mortality_Projection!$D$8:$BJ$8, 0)-1))</f>
        <v>72.178087261955753</v>
      </c>
      <c r="AR190" s="67">
        <f ca="1">AQ190*(1-OFFSET(Mortality_Projection!$D$9,N($A190="Female")*101+Existing_Cohort!$B190+Existing_Cohort!AR$4-1,MATCH(AR$5, Mortality_Projection!$D$8:$BJ$8, 0)-1))</f>
        <v>72.178087261955753</v>
      </c>
      <c r="AS190" s="67">
        <f ca="1">AR190*(1-OFFSET(Mortality_Projection!$D$9,N($A190="Female")*101+Existing_Cohort!$B190+Existing_Cohort!AS$4-1,MATCH(AS$5, Mortality_Projection!$D$8:$BJ$8, 0)-1))</f>
        <v>72.178087261955753</v>
      </c>
      <c r="AT190" s="67">
        <f ca="1">AS190*(1-OFFSET(Mortality_Projection!$D$9,N($A190="Female")*101+Existing_Cohort!$B190+Existing_Cohort!AT$4-1,MATCH(AT$5, Mortality_Projection!$D$8:$BJ$8, 0)-1))</f>
        <v>72.178087261955753</v>
      </c>
      <c r="AU190" s="67">
        <f ca="1">AT190*(1-OFFSET(Mortality_Projection!$D$9,N($A190="Female")*101+Existing_Cohort!$B190+Existing_Cohort!AU$4-1,MATCH(AU$5, Mortality_Projection!$D$8:$BJ$8, 0)-1))</f>
        <v>72.178087261955753</v>
      </c>
      <c r="AV190" s="67">
        <f ca="1">AU190*(1-OFFSET(Mortality_Projection!$D$9,N($A190="Female")*101+Existing_Cohort!$B190+Existing_Cohort!AV$4-1,MATCH(AV$5, Mortality_Projection!$D$8:$BJ$8, 0)-1))</f>
        <v>72.178087261955753</v>
      </c>
      <c r="AW190" s="67">
        <f ca="1">AV190*(1-OFFSET(Mortality_Projection!$D$9,N($A190="Female")*101+Existing_Cohort!$B190+Existing_Cohort!AW$4-1,MATCH(AW$5, Mortality_Projection!$D$8:$BJ$8, 0)-1))</f>
        <v>72.178087261955753</v>
      </c>
      <c r="AX190" s="67">
        <f ca="1">AW190*(1-OFFSET(Mortality_Projection!$D$9,N($A190="Female")*101+Existing_Cohort!$B190+Existing_Cohort!AX$4-1,MATCH(AX$5, Mortality_Projection!$D$8:$BJ$8, 0)-1))</f>
        <v>72.178087261955753</v>
      </c>
      <c r="AY190" s="67">
        <f ca="1">AX190*(1-OFFSET(Mortality_Projection!$D$9,N($A190="Female")*101+Existing_Cohort!$B190+Existing_Cohort!AY$4-1,MATCH(AY$5, Mortality_Projection!$D$8:$BJ$8, 0)-1))</f>
        <v>72.178087261955753</v>
      </c>
      <c r="AZ190" s="67">
        <f ca="1">AY190*(1-OFFSET(Mortality_Projection!$D$9,N($A190="Female")*101+Existing_Cohort!$B190+Existing_Cohort!AZ$4-1,MATCH(AZ$5, Mortality_Projection!$D$8:$BJ$8, 0)-1))</f>
        <v>72.178087261955753</v>
      </c>
      <c r="BA190" s="179">
        <f ca="1">AZ190*(1-OFFSET(Mortality_Projection!$D$9,N($A190="Female")*101+Existing_Cohort!$B190+Existing_Cohort!BA$4-1,MATCH(BA$5, Mortality_Projection!$D$8:$BJ$8, 0)-1))</f>
        <v>72.178087261955753</v>
      </c>
      <c r="BC190" s="67">
        <f t="shared" ca="1" si="27"/>
        <v>156.10100072225987</v>
      </c>
    </row>
    <row r="191" spans="1:55" x14ac:dyDescent="0.35">
      <c r="A191" s="159" t="s">
        <v>32</v>
      </c>
      <c r="B191">
        <f t="shared" si="28"/>
        <v>84</v>
      </c>
      <c r="C191" s="67">
        <f ca="1">OFFSET(HIST_CHN_Population_Females!$L$17,MATCH(Input!$D$4,HIST_CHN_Population_Females!$K$18:$K$89,0), $B90)</f>
        <v>1843.2805000000001</v>
      </c>
      <c r="D191" s="67">
        <f ca="1">C191*(1-OFFSET(Mortality_Projection!$D$9,N($A191="Female")*101+Existing_Cohort!$B191+Existing_Cohort!D$4-1,MATCH(D$5, Mortality_Projection!$D$8:$BJ$8, 0)-1))</f>
        <v>1683.6460060651834</v>
      </c>
      <c r="E191" s="67">
        <f ca="1">D191*(1-OFFSET(Mortality_Projection!$D$9,N($A191="Female")*101+Existing_Cohort!$B191+Existing_Cohort!E$4-1,MATCH(E$5, Mortality_Projection!$D$8:$BJ$8, 0)-1))</f>
        <v>1522.8265202976918</v>
      </c>
      <c r="F191" s="67">
        <f ca="1">E191*(1-OFFSET(Mortality_Projection!$D$9,N($A191="Female")*101+Existing_Cohort!$B191+Existing_Cohort!F$4-1,MATCH(F$5, Mortality_Projection!$D$8:$BJ$8, 0)-1))</f>
        <v>1362.9347990847093</v>
      </c>
      <c r="G191" s="67">
        <f ca="1">F191*(1-OFFSET(Mortality_Projection!$D$9,N($A191="Female")*101+Existing_Cohort!$B191+Existing_Cohort!G$4-1,MATCH(G$5, Mortality_Projection!$D$8:$BJ$8, 0)-1))</f>
        <v>1206.2944496128075</v>
      </c>
      <c r="H191" s="67">
        <f ca="1">G191*(1-OFFSET(Mortality_Projection!$D$9,N($A191="Female")*101+Existing_Cohort!$B191+Existing_Cohort!H$4-1,MATCH(H$5, Mortality_Projection!$D$8:$BJ$8, 0)-1))</f>
        <v>1055.2848129979054</v>
      </c>
      <c r="I191" s="67">
        <f ca="1">H191*(1-OFFSET(Mortality_Projection!$D$9,N($A191="Female")*101+Existing_Cohort!$B191+Existing_Cohort!I$4-1,MATCH(I$5, Mortality_Projection!$D$8:$BJ$8, 0)-1))</f>
        <v>912.13881795525469</v>
      </c>
      <c r="J191" s="67">
        <f ca="1">I191*(1-OFFSET(Mortality_Projection!$D$9,N($A191="Female")*101+Existing_Cohort!$B191+Existing_Cohort!J$4-1,MATCH(J$5, Mortality_Projection!$D$8:$BJ$8, 0)-1))</f>
        <v>778.74854606957899</v>
      </c>
      <c r="K191" s="67">
        <f ca="1">J191*(1-OFFSET(Mortality_Projection!$D$9,N($A191="Female")*101+Existing_Cohort!$B191+Existing_Cohort!K$4-1,MATCH(K$5, Mortality_Projection!$D$8:$BJ$8, 0)-1))</f>
        <v>656.5198545960759</v>
      </c>
      <c r="L191" s="67">
        <f ca="1">K191*(1-OFFSET(Mortality_Projection!$D$9,N($A191="Female")*101+Existing_Cohort!$B191+Existing_Cohort!L$4-1,MATCH(L$5, Mortality_Projection!$D$8:$BJ$8, 0)-1))</f>
        <v>546.30584681062567</v>
      </c>
      <c r="M191" s="67">
        <f ca="1">L191*(1-OFFSET(Mortality_Projection!$D$9,N($A191="Female")*101+Existing_Cohort!$B191+Existing_Cohort!M$4-1,MATCH(M$5, Mortality_Projection!$D$8:$BJ$8, 0)-1))</f>
        <v>448.42960632086823</v>
      </c>
      <c r="N191" s="67">
        <f ca="1">M191*(1-OFFSET(Mortality_Projection!$D$9,N($A191="Female")*101+Existing_Cohort!$B191+Existing_Cohort!N$4-1,MATCH(N$5, Mortality_Projection!$D$8:$BJ$8, 0)-1))</f>
        <v>362.76975348802426</v>
      </c>
      <c r="O191" s="67">
        <f ca="1">N191*(1-OFFSET(Mortality_Projection!$D$9,N($A191="Female")*101+Existing_Cohort!$B191+Existing_Cohort!O$4-1,MATCH(O$5, Mortality_Projection!$D$8:$BJ$8, 0)-1))</f>
        <v>288.87471777474218</v>
      </c>
      <c r="P191" s="67">
        <f ca="1">O191*(1-OFFSET(Mortality_Projection!$D$9,N($A191="Female")*101+Existing_Cohort!$B191+Existing_Cohort!P$4-1,MATCH(P$5, Mortality_Projection!$D$8:$BJ$8, 0)-1))</f>
        <v>226.07392467158948</v>
      </c>
      <c r="Q191" s="67">
        <f ca="1">P191*(1-OFFSET(Mortality_Projection!$D$9,N($A191="Female")*101+Existing_Cohort!$B191+Existing_Cohort!Q$4-1,MATCH(Q$5, Mortality_Projection!$D$8:$BJ$8, 0)-1))</f>
        <v>173.5611836970387</v>
      </c>
      <c r="R191" s="67">
        <f ca="1">Q191*(1-OFFSET(Mortality_Projection!$D$9,N($A191="Female")*101+Existing_Cohort!$B191+Existing_Cohort!R$4-1,MATCH(R$5, Mortality_Projection!$D$8:$BJ$8, 0)-1))</f>
        <v>130.44623646798689</v>
      </c>
      <c r="S191" s="67">
        <f ca="1">R191*(1-OFFSET(Mortality_Projection!$D$9,N($A191="Female")*101+Existing_Cohort!$B191+Existing_Cohort!S$4-1,MATCH(S$5, Mortality_Projection!$D$8:$BJ$8, 0)-1))</f>
        <v>95.778248009409722</v>
      </c>
      <c r="T191" s="67">
        <f ca="1">S191*(1-OFFSET(Mortality_Projection!$D$9,N($A191="Female")*101+Existing_Cohort!$B191+Existing_Cohort!T$4-1,MATCH(T$5, Mortality_Projection!$D$8:$BJ$8, 0)-1))</f>
        <v>68.55655959522565</v>
      </c>
      <c r="U191" s="67">
        <f ca="1">T191*(1-OFFSET(Mortality_Projection!$D$9,N($A191="Female")*101+Existing_Cohort!$B191+Existing_Cohort!U$4-1,MATCH(U$5, Mortality_Projection!$D$8:$BJ$8, 0)-1))</f>
        <v>68.55655959522565</v>
      </c>
      <c r="V191" s="67">
        <f ca="1">U191*(1-OFFSET(Mortality_Projection!$D$9,N($A191="Female")*101+Existing_Cohort!$B191+Existing_Cohort!V$4-1,MATCH(V$5, Mortality_Projection!$D$8:$BJ$8, 0)-1))</f>
        <v>68.55655959522565</v>
      </c>
      <c r="W191" s="67">
        <f ca="1">V191*(1-OFFSET(Mortality_Projection!$D$9,N($A191="Female")*101+Existing_Cohort!$B191+Existing_Cohort!W$4-1,MATCH(W$5, Mortality_Projection!$D$8:$BJ$8, 0)-1))</f>
        <v>68.55655959522565</v>
      </c>
      <c r="X191" s="67">
        <f ca="1">W191*(1-OFFSET(Mortality_Projection!$D$9,N($A191="Female")*101+Existing_Cohort!$B191+Existing_Cohort!X$4-1,MATCH(X$5, Mortality_Projection!$D$8:$BJ$8, 0)-1))</f>
        <v>68.55655959522565</v>
      </c>
      <c r="Y191" s="67">
        <f ca="1">X191*(1-OFFSET(Mortality_Projection!$D$9,N($A191="Female")*101+Existing_Cohort!$B191+Existing_Cohort!Y$4-1,MATCH(Y$5, Mortality_Projection!$D$8:$BJ$8, 0)-1))</f>
        <v>68.55655959522565</v>
      </c>
      <c r="Z191" s="67">
        <f ca="1">Y191*(1-OFFSET(Mortality_Projection!$D$9,N($A191="Female")*101+Existing_Cohort!$B191+Existing_Cohort!Z$4-1,MATCH(Z$5, Mortality_Projection!$D$8:$BJ$8, 0)-1))</f>
        <v>68.55655959522565</v>
      </c>
      <c r="AA191" s="67">
        <f ca="1">Z191*(1-OFFSET(Mortality_Projection!$D$9,N($A191="Female")*101+Existing_Cohort!$B191+Existing_Cohort!AA$4-1,MATCH(AA$5, Mortality_Projection!$D$8:$BJ$8, 0)-1))</f>
        <v>68.55655959522565</v>
      </c>
      <c r="AB191" s="67">
        <f ca="1">AA191*(1-OFFSET(Mortality_Projection!$D$9,N($A191="Female")*101+Existing_Cohort!$B191+Existing_Cohort!AB$4-1,MATCH(AB$5, Mortality_Projection!$D$8:$BJ$8, 0)-1))</f>
        <v>68.55655959522565</v>
      </c>
      <c r="AC191" s="67">
        <f ca="1">AB191*(1-OFFSET(Mortality_Projection!$D$9,N($A191="Female")*101+Existing_Cohort!$B191+Existing_Cohort!AC$4-1,MATCH(AC$5, Mortality_Projection!$D$8:$BJ$8, 0)-1))</f>
        <v>68.55655959522565</v>
      </c>
      <c r="AD191" s="67">
        <f ca="1">AC191*(1-OFFSET(Mortality_Projection!$D$9,N($A191="Female")*101+Existing_Cohort!$B191+Existing_Cohort!AD$4-1,MATCH(AD$5, Mortality_Projection!$D$8:$BJ$8, 0)-1))</f>
        <v>68.55655959522565</v>
      </c>
      <c r="AE191" s="67">
        <f ca="1">AD191*(1-OFFSET(Mortality_Projection!$D$9,N($A191="Female")*101+Existing_Cohort!$B191+Existing_Cohort!AE$4-1,MATCH(AE$5, Mortality_Projection!$D$8:$BJ$8, 0)-1))</f>
        <v>68.55655959522565</v>
      </c>
      <c r="AF191" s="67">
        <f ca="1">AE191*(1-OFFSET(Mortality_Projection!$D$9,N($A191="Female")*101+Existing_Cohort!$B191+Existing_Cohort!AF$4-1,MATCH(AF$5, Mortality_Projection!$D$8:$BJ$8, 0)-1))</f>
        <v>68.55655959522565</v>
      </c>
      <c r="AG191" s="67">
        <f ca="1">AF191*(1-OFFSET(Mortality_Projection!$D$9,N($A191="Female")*101+Existing_Cohort!$B191+Existing_Cohort!AG$4-1,MATCH(AG$5, Mortality_Projection!$D$8:$BJ$8, 0)-1))</f>
        <v>68.55655959522565</v>
      </c>
      <c r="AH191" s="67">
        <f ca="1">AG191*(1-OFFSET(Mortality_Projection!$D$9,N($A191="Female")*101+Existing_Cohort!$B191+Existing_Cohort!AH$4-1,MATCH(AH$5, Mortality_Projection!$D$8:$BJ$8, 0)-1))</f>
        <v>68.55655959522565</v>
      </c>
      <c r="AI191" s="67">
        <f ca="1">AH191*(1-OFFSET(Mortality_Projection!$D$9,N($A191="Female")*101+Existing_Cohort!$B191+Existing_Cohort!AI$4-1,MATCH(AI$5, Mortality_Projection!$D$8:$BJ$8, 0)-1))</f>
        <v>68.55655959522565</v>
      </c>
      <c r="AJ191" s="67">
        <f ca="1">AI191*(1-OFFSET(Mortality_Projection!$D$9,N($A191="Female")*101+Existing_Cohort!$B191+Existing_Cohort!AJ$4-1,MATCH(AJ$5, Mortality_Projection!$D$8:$BJ$8, 0)-1))</f>
        <v>68.55655959522565</v>
      </c>
      <c r="AK191" s="67">
        <f ca="1">AJ191*(1-OFFSET(Mortality_Projection!$D$9,N($A191="Female")*101+Existing_Cohort!$B191+Existing_Cohort!AK$4-1,MATCH(AK$5, Mortality_Projection!$D$8:$BJ$8, 0)-1))</f>
        <v>68.55655959522565</v>
      </c>
      <c r="AL191" s="67">
        <f ca="1">AK191*(1-OFFSET(Mortality_Projection!$D$9,N($A191="Female")*101+Existing_Cohort!$B191+Existing_Cohort!AL$4-1,MATCH(AL$5, Mortality_Projection!$D$8:$BJ$8, 0)-1))</f>
        <v>68.55655959522565</v>
      </c>
      <c r="AM191" s="67">
        <f ca="1">AL191*(1-OFFSET(Mortality_Projection!$D$9,N($A191="Female")*101+Existing_Cohort!$B191+Existing_Cohort!AM$4-1,MATCH(AM$5, Mortality_Projection!$D$8:$BJ$8, 0)-1))</f>
        <v>68.55655959522565</v>
      </c>
      <c r="AN191" s="67">
        <f ca="1">AM191*(1-OFFSET(Mortality_Projection!$D$9,N($A191="Female")*101+Existing_Cohort!$B191+Existing_Cohort!AN$4-1,MATCH(AN$5, Mortality_Projection!$D$8:$BJ$8, 0)-1))</f>
        <v>68.55655959522565</v>
      </c>
      <c r="AO191" s="67">
        <f ca="1">AN191*(1-OFFSET(Mortality_Projection!$D$9,N($A191="Female")*101+Existing_Cohort!$B191+Existing_Cohort!AO$4-1,MATCH(AO$5, Mortality_Projection!$D$8:$BJ$8, 0)-1))</f>
        <v>68.55655959522565</v>
      </c>
      <c r="AP191" s="67">
        <f ca="1">AO191*(1-OFFSET(Mortality_Projection!$D$9,N($A191="Female")*101+Existing_Cohort!$B191+Existing_Cohort!AP$4-1,MATCH(AP$5, Mortality_Projection!$D$8:$BJ$8, 0)-1))</f>
        <v>68.55655959522565</v>
      </c>
      <c r="AQ191" s="67">
        <f ca="1">AP191*(1-OFFSET(Mortality_Projection!$D$9,N($A191="Female")*101+Existing_Cohort!$B191+Existing_Cohort!AQ$4-1,MATCH(AQ$5, Mortality_Projection!$D$8:$BJ$8, 0)-1))</f>
        <v>68.55655959522565</v>
      </c>
      <c r="AR191" s="67">
        <f ca="1">AQ191*(1-OFFSET(Mortality_Projection!$D$9,N($A191="Female")*101+Existing_Cohort!$B191+Existing_Cohort!AR$4-1,MATCH(AR$5, Mortality_Projection!$D$8:$BJ$8, 0)-1))</f>
        <v>68.55655959522565</v>
      </c>
      <c r="AS191" s="67">
        <f ca="1">AR191*(1-OFFSET(Mortality_Projection!$D$9,N($A191="Female")*101+Existing_Cohort!$B191+Existing_Cohort!AS$4-1,MATCH(AS$5, Mortality_Projection!$D$8:$BJ$8, 0)-1))</f>
        <v>68.55655959522565</v>
      </c>
      <c r="AT191" s="67">
        <f ca="1">AS191*(1-OFFSET(Mortality_Projection!$D$9,N($A191="Female")*101+Existing_Cohort!$B191+Existing_Cohort!AT$4-1,MATCH(AT$5, Mortality_Projection!$D$8:$BJ$8, 0)-1))</f>
        <v>68.55655959522565</v>
      </c>
      <c r="AU191" s="67">
        <f ca="1">AT191*(1-OFFSET(Mortality_Projection!$D$9,N($A191="Female")*101+Existing_Cohort!$B191+Existing_Cohort!AU$4-1,MATCH(AU$5, Mortality_Projection!$D$8:$BJ$8, 0)-1))</f>
        <v>68.55655959522565</v>
      </c>
      <c r="AV191" s="67">
        <f ca="1">AU191*(1-OFFSET(Mortality_Projection!$D$9,N($A191="Female")*101+Existing_Cohort!$B191+Existing_Cohort!AV$4-1,MATCH(AV$5, Mortality_Projection!$D$8:$BJ$8, 0)-1))</f>
        <v>68.55655959522565</v>
      </c>
      <c r="AW191" s="67">
        <f ca="1">AV191*(1-OFFSET(Mortality_Projection!$D$9,N($A191="Female")*101+Existing_Cohort!$B191+Existing_Cohort!AW$4-1,MATCH(AW$5, Mortality_Projection!$D$8:$BJ$8, 0)-1))</f>
        <v>68.55655959522565</v>
      </c>
      <c r="AX191" s="67">
        <f ca="1">AW191*(1-OFFSET(Mortality_Projection!$D$9,N($A191="Female")*101+Existing_Cohort!$B191+Existing_Cohort!AX$4-1,MATCH(AX$5, Mortality_Projection!$D$8:$BJ$8, 0)-1))</f>
        <v>68.55655959522565</v>
      </c>
      <c r="AY191" s="67">
        <f ca="1">AX191*(1-OFFSET(Mortality_Projection!$D$9,N($A191="Female")*101+Existing_Cohort!$B191+Existing_Cohort!AY$4-1,MATCH(AY$5, Mortality_Projection!$D$8:$BJ$8, 0)-1))</f>
        <v>68.55655959522565</v>
      </c>
      <c r="AZ191" s="67">
        <f ca="1">AY191*(1-OFFSET(Mortality_Projection!$D$9,N($A191="Female")*101+Existing_Cohort!$B191+Existing_Cohort!AZ$4-1,MATCH(AZ$5, Mortality_Projection!$D$8:$BJ$8, 0)-1))</f>
        <v>68.55655959522565</v>
      </c>
      <c r="BA191" s="179">
        <f ca="1">AZ191*(1-OFFSET(Mortality_Projection!$D$9,N($A191="Female")*101+Existing_Cohort!$B191+Existing_Cohort!BA$4-1,MATCH(BA$5, Mortality_Projection!$D$8:$BJ$8, 0)-1))</f>
        <v>68.55655959522565</v>
      </c>
      <c r="BC191" s="67">
        <f t="shared" ca="1" si="27"/>
        <v>159.63449393481665</v>
      </c>
    </row>
    <row r="192" spans="1:55" x14ac:dyDescent="0.35">
      <c r="A192" s="159" t="s">
        <v>32</v>
      </c>
      <c r="B192">
        <f t="shared" si="28"/>
        <v>85</v>
      </c>
      <c r="C192" s="67">
        <f ca="1">OFFSET(HIST_CHN_Population_Females!$L$17,MATCH(Input!$D$4,HIST_CHN_Population_Females!$K$18:$K$89,0), $B91)</f>
        <v>1675.7755</v>
      </c>
      <c r="D192" s="67">
        <f ca="1">C192*(1-OFFSET(Mortality_Projection!$D$9,N($A192="Female")*101+Existing_Cohort!$B192+Existing_Cohort!D$4-1,MATCH(D$5, Mortality_Projection!$D$8:$BJ$8, 0)-1))</f>
        <v>1513.8455999926105</v>
      </c>
      <c r="E192" s="67">
        <f ca="1">D192*(1-OFFSET(Mortality_Projection!$D$9,N($A192="Female")*101+Existing_Cohort!$B192+Existing_Cohort!E$4-1,MATCH(E$5, Mortality_Projection!$D$8:$BJ$8, 0)-1))</f>
        <v>1353.047669347565</v>
      </c>
      <c r="F192" s="67">
        <f ca="1">E192*(1-OFFSET(Mortality_Projection!$D$9,N($A192="Female")*101+Existing_Cohort!$B192+Existing_Cohort!F$4-1,MATCH(F$5, Mortality_Projection!$D$8:$BJ$8, 0)-1))</f>
        <v>1195.7345339663123</v>
      </c>
      <c r="G192" s="67">
        <f ca="1">F192*(1-OFFSET(Mortality_Projection!$D$9,N($A192="Female")*101+Existing_Cohort!$B192+Existing_Cohort!G$4-1,MATCH(G$5, Mortality_Projection!$D$8:$BJ$8, 0)-1))</f>
        <v>1044.305402454871</v>
      </c>
      <c r="H192" s="67">
        <f ca="1">G192*(1-OFFSET(Mortality_Projection!$D$9,N($A192="Female")*101+Existing_Cohort!$B192+Existing_Cohort!H$4-1,MATCH(H$5, Mortality_Projection!$D$8:$BJ$8, 0)-1))</f>
        <v>901.0007253975931</v>
      </c>
      <c r="I192" s="67">
        <f ca="1">H192*(1-OFFSET(Mortality_Projection!$D$9,N($A192="Female")*101+Existing_Cohort!$B192+Existing_Cohort!I$4-1,MATCH(I$5, Mortality_Projection!$D$8:$BJ$8, 0)-1))</f>
        <v>767.70639223825901</v>
      </c>
      <c r="J192" s="67">
        <f ca="1">I192*(1-OFFSET(Mortality_Projection!$D$9,N($A192="Female")*101+Existing_Cohort!$B192+Existing_Cohort!J$4-1,MATCH(J$5, Mortality_Projection!$D$8:$BJ$8, 0)-1))</f>
        <v>645.80900509341643</v>
      </c>
      <c r="K192" s="67">
        <f ca="1">J192*(1-OFFSET(Mortality_Projection!$D$9,N($A192="Female")*101+Existing_Cohort!$B192+Existing_Cohort!K$4-1,MATCH(K$5, Mortality_Projection!$D$8:$BJ$8, 0)-1))</f>
        <v>536.1318053987701</v>
      </c>
      <c r="L192" s="67">
        <f ca="1">K192*(1-OFFSET(Mortality_Projection!$D$9,N($A192="Female")*101+Existing_Cohort!$B192+Existing_Cohort!L$4-1,MATCH(L$5, Mortality_Projection!$D$8:$BJ$8, 0)-1))</f>
        <v>438.96088213332985</v>
      </c>
      <c r="M192" s="67">
        <f ca="1">L192*(1-OFFSET(Mortality_Projection!$D$9,N($A192="Female")*101+Existing_Cohort!$B192+Existing_Cohort!M$4-1,MATCH(M$5, Mortality_Projection!$D$8:$BJ$8, 0)-1))</f>
        <v>354.1342563115723</v>
      </c>
      <c r="N192" s="67">
        <f ca="1">M192*(1-OFFSET(Mortality_Projection!$D$9,N($A192="Female")*101+Existing_Cohort!$B192+Existing_Cohort!N$4-1,MATCH(N$5, Mortality_Projection!$D$8:$BJ$8, 0)-1))</f>
        <v>281.15902856790615</v>
      </c>
      <c r="O192" s="67">
        <f ca="1">N192*(1-OFFSET(Mortality_Projection!$D$9,N($A192="Female")*101+Existing_Cohort!$B192+Existing_Cohort!O$4-1,MATCH(O$5, Mortality_Projection!$D$8:$BJ$8, 0)-1))</f>
        <v>219.32451414359301</v>
      </c>
      <c r="P192" s="67">
        <f ca="1">O192*(1-OFFSET(Mortality_Projection!$D$9,N($A192="Female")*101+Existing_Cohort!$B192+Existing_Cohort!P$4-1,MATCH(P$5, Mortality_Projection!$D$8:$BJ$8, 0)-1))</f>
        <v>167.78685177980879</v>
      </c>
      <c r="Q192" s="67">
        <f ca="1">P192*(1-OFFSET(Mortality_Projection!$D$9,N($A192="Female")*101+Existing_Cohort!$B192+Existing_Cohort!Q$4-1,MATCH(Q$5, Mortality_Projection!$D$8:$BJ$8, 0)-1))</f>
        <v>125.62142434062862</v>
      </c>
      <c r="R192" s="67">
        <f ca="1">Q192*(1-OFFSET(Mortality_Projection!$D$9,N($A192="Female")*101+Existing_Cohort!$B192+Existing_Cohort!R$4-1,MATCH(R$5, Mortality_Projection!$D$8:$BJ$8, 0)-1))</f>
        <v>91.847297563541517</v>
      </c>
      <c r="S192" s="67">
        <f ca="1">R192*(1-OFFSET(Mortality_Projection!$D$9,N($A192="Female")*101+Existing_Cohort!$B192+Existing_Cohort!S$4-1,MATCH(S$5, Mortality_Projection!$D$8:$BJ$8, 0)-1))</f>
        <v>65.439153597735512</v>
      </c>
      <c r="T192" s="67">
        <f ca="1">S192*(1-OFFSET(Mortality_Projection!$D$9,N($A192="Female")*101+Existing_Cohort!$B192+Existing_Cohort!T$4-1,MATCH(T$5, Mortality_Projection!$D$8:$BJ$8, 0)-1))</f>
        <v>65.439153597735512</v>
      </c>
      <c r="U192" s="67">
        <f ca="1">T192*(1-OFFSET(Mortality_Projection!$D$9,N($A192="Female")*101+Existing_Cohort!$B192+Existing_Cohort!U$4-1,MATCH(U$5, Mortality_Projection!$D$8:$BJ$8, 0)-1))</f>
        <v>65.439153597735512</v>
      </c>
      <c r="V192" s="67">
        <f ca="1">U192*(1-OFFSET(Mortality_Projection!$D$9,N($A192="Female")*101+Existing_Cohort!$B192+Existing_Cohort!V$4-1,MATCH(V$5, Mortality_Projection!$D$8:$BJ$8, 0)-1))</f>
        <v>65.439153597735512</v>
      </c>
      <c r="W192" s="67">
        <f ca="1">V192*(1-OFFSET(Mortality_Projection!$D$9,N($A192="Female")*101+Existing_Cohort!$B192+Existing_Cohort!W$4-1,MATCH(W$5, Mortality_Projection!$D$8:$BJ$8, 0)-1))</f>
        <v>65.439153597735512</v>
      </c>
      <c r="X192" s="67">
        <f ca="1">W192*(1-OFFSET(Mortality_Projection!$D$9,N($A192="Female")*101+Existing_Cohort!$B192+Existing_Cohort!X$4-1,MATCH(X$5, Mortality_Projection!$D$8:$BJ$8, 0)-1))</f>
        <v>65.439153597735512</v>
      </c>
      <c r="Y192" s="67">
        <f ca="1">X192*(1-OFFSET(Mortality_Projection!$D$9,N($A192="Female")*101+Existing_Cohort!$B192+Existing_Cohort!Y$4-1,MATCH(Y$5, Mortality_Projection!$D$8:$BJ$8, 0)-1))</f>
        <v>65.439153597735512</v>
      </c>
      <c r="Z192" s="67">
        <f ca="1">Y192*(1-OFFSET(Mortality_Projection!$D$9,N($A192="Female")*101+Existing_Cohort!$B192+Existing_Cohort!Z$4-1,MATCH(Z$5, Mortality_Projection!$D$8:$BJ$8, 0)-1))</f>
        <v>65.439153597735512</v>
      </c>
      <c r="AA192" s="67">
        <f ca="1">Z192*(1-OFFSET(Mortality_Projection!$D$9,N($A192="Female")*101+Existing_Cohort!$B192+Existing_Cohort!AA$4-1,MATCH(AA$5, Mortality_Projection!$D$8:$BJ$8, 0)-1))</f>
        <v>65.439153597735512</v>
      </c>
      <c r="AB192" s="67">
        <f ca="1">AA192*(1-OFFSET(Mortality_Projection!$D$9,N($A192="Female")*101+Existing_Cohort!$B192+Existing_Cohort!AB$4-1,MATCH(AB$5, Mortality_Projection!$D$8:$BJ$8, 0)-1))</f>
        <v>65.439153597735512</v>
      </c>
      <c r="AC192" s="67">
        <f ca="1">AB192*(1-OFFSET(Mortality_Projection!$D$9,N($A192="Female")*101+Existing_Cohort!$B192+Existing_Cohort!AC$4-1,MATCH(AC$5, Mortality_Projection!$D$8:$BJ$8, 0)-1))</f>
        <v>65.439153597735512</v>
      </c>
      <c r="AD192" s="67">
        <f ca="1">AC192*(1-OFFSET(Mortality_Projection!$D$9,N($A192="Female")*101+Existing_Cohort!$B192+Existing_Cohort!AD$4-1,MATCH(AD$5, Mortality_Projection!$D$8:$BJ$8, 0)-1))</f>
        <v>65.439153597735512</v>
      </c>
      <c r="AE192" s="67">
        <f ca="1">AD192*(1-OFFSET(Mortality_Projection!$D$9,N($A192="Female")*101+Existing_Cohort!$B192+Existing_Cohort!AE$4-1,MATCH(AE$5, Mortality_Projection!$D$8:$BJ$8, 0)-1))</f>
        <v>65.439153597735512</v>
      </c>
      <c r="AF192" s="67">
        <f ca="1">AE192*(1-OFFSET(Mortality_Projection!$D$9,N($A192="Female")*101+Existing_Cohort!$B192+Existing_Cohort!AF$4-1,MATCH(AF$5, Mortality_Projection!$D$8:$BJ$8, 0)-1))</f>
        <v>65.439153597735512</v>
      </c>
      <c r="AG192" s="67">
        <f ca="1">AF192*(1-OFFSET(Mortality_Projection!$D$9,N($A192="Female")*101+Existing_Cohort!$B192+Existing_Cohort!AG$4-1,MATCH(AG$5, Mortality_Projection!$D$8:$BJ$8, 0)-1))</f>
        <v>65.439153597735512</v>
      </c>
      <c r="AH192" s="67">
        <f ca="1">AG192*(1-OFFSET(Mortality_Projection!$D$9,N($A192="Female")*101+Existing_Cohort!$B192+Existing_Cohort!AH$4-1,MATCH(AH$5, Mortality_Projection!$D$8:$BJ$8, 0)-1))</f>
        <v>65.439153597735512</v>
      </c>
      <c r="AI192" s="67">
        <f ca="1">AH192*(1-OFFSET(Mortality_Projection!$D$9,N($A192="Female")*101+Existing_Cohort!$B192+Existing_Cohort!AI$4-1,MATCH(AI$5, Mortality_Projection!$D$8:$BJ$8, 0)-1))</f>
        <v>65.439153597735512</v>
      </c>
      <c r="AJ192" s="67">
        <f ca="1">AI192*(1-OFFSET(Mortality_Projection!$D$9,N($A192="Female")*101+Existing_Cohort!$B192+Existing_Cohort!AJ$4-1,MATCH(AJ$5, Mortality_Projection!$D$8:$BJ$8, 0)-1))</f>
        <v>65.439153597735512</v>
      </c>
      <c r="AK192" s="67">
        <f ca="1">AJ192*(1-OFFSET(Mortality_Projection!$D$9,N($A192="Female")*101+Existing_Cohort!$B192+Existing_Cohort!AK$4-1,MATCH(AK$5, Mortality_Projection!$D$8:$BJ$8, 0)-1))</f>
        <v>65.439153597735512</v>
      </c>
      <c r="AL192" s="67">
        <f ca="1">AK192*(1-OFFSET(Mortality_Projection!$D$9,N($A192="Female")*101+Existing_Cohort!$B192+Existing_Cohort!AL$4-1,MATCH(AL$5, Mortality_Projection!$D$8:$BJ$8, 0)-1))</f>
        <v>65.439153597735512</v>
      </c>
      <c r="AM192" s="67">
        <f ca="1">AL192*(1-OFFSET(Mortality_Projection!$D$9,N($A192="Female")*101+Existing_Cohort!$B192+Existing_Cohort!AM$4-1,MATCH(AM$5, Mortality_Projection!$D$8:$BJ$8, 0)-1))</f>
        <v>65.439153597735512</v>
      </c>
      <c r="AN192" s="67">
        <f ca="1">AM192*(1-OFFSET(Mortality_Projection!$D$9,N($A192="Female")*101+Existing_Cohort!$B192+Existing_Cohort!AN$4-1,MATCH(AN$5, Mortality_Projection!$D$8:$BJ$8, 0)-1))</f>
        <v>65.439153597735512</v>
      </c>
      <c r="AO192" s="67">
        <f ca="1">AN192*(1-OFFSET(Mortality_Projection!$D$9,N($A192="Female")*101+Existing_Cohort!$B192+Existing_Cohort!AO$4-1,MATCH(AO$5, Mortality_Projection!$D$8:$BJ$8, 0)-1))</f>
        <v>65.439153597735512</v>
      </c>
      <c r="AP192" s="67">
        <f ca="1">AO192*(1-OFFSET(Mortality_Projection!$D$9,N($A192="Female")*101+Existing_Cohort!$B192+Existing_Cohort!AP$4-1,MATCH(AP$5, Mortality_Projection!$D$8:$BJ$8, 0)-1))</f>
        <v>65.439153597735512</v>
      </c>
      <c r="AQ192" s="67">
        <f ca="1">AP192*(1-OFFSET(Mortality_Projection!$D$9,N($A192="Female")*101+Existing_Cohort!$B192+Existing_Cohort!AQ$4-1,MATCH(AQ$5, Mortality_Projection!$D$8:$BJ$8, 0)-1))</f>
        <v>65.439153597735512</v>
      </c>
      <c r="AR192" s="67">
        <f ca="1">AQ192*(1-OFFSET(Mortality_Projection!$D$9,N($A192="Female")*101+Existing_Cohort!$B192+Existing_Cohort!AR$4-1,MATCH(AR$5, Mortality_Projection!$D$8:$BJ$8, 0)-1))</f>
        <v>65.439153597735512</v>
      </c>
      <c r="AS192" s="67">
        <f ca="1">AR192*(1-OFFSET(Mortality_Projection!$D$9,N($A192="Female")*101+Existing_Cohort!$B192+Existing_Cohort!AS$4-1,MATCH(AS$5, Mortality_Projection!$D$8:$BJ$8, 0)-1))</f>
        <v>65.439153597735512</v>
      </c>
      <c r="AT192" s="67">
        <f ca="1">AS192*(1-OFFSET(Mortality_Projection!$D$9,N($A192="Female")*101+Existing_Cohort!$B192+Existing_Cohort!AT$4-1,MATCH(AT$5, Mortality_Projection!$D$8:$BJ$8, 0)-1))</f>
        <v>65.439153597735512</v>
      </c>
      <c r="AU192" s="67">
        <f ca="1">AT192*(1-OFFSET(Mortality_Projection!$D$9,N($A192="Female")*101+Existing_Cohort!$B192+Existing_Cohort!AU$4-1,MATCH(AU$5, Mortality_Projection!$D$8:$BJ$8, 0)-1))</f>
        <v>65.439153597735512</v>
      </c>
      <c r="AV192" s="67">
        <f ca="1">AU192*(1-OFFSET(Mortality_Projection!$D$9,N($A192="Female")*101+Existing_Cohort!$B192+Existing_Cohort!AV$4-1,MATCH(AV$5, Mortality_Projection!$D$8:$BJ$8, 0)-1))</f>
        <v>65.439153597735512</v>
      </c>
      <c r="AW192" s="67">
        <f ca="1">AV192*(1-OFFSET(Mortality_Projection!$D$9,N($A192="Female")*101+Existing_Cohort!$B192+Existing_Cohort!AW$4-1,MATCH(AW$5, Mortality_Projection!$D$8:$BJ$8, 0)-1))</f>
        <v>65.439153597735512</v>
      </c>
      <c r="AX192" s="67">
        <f ca="1">AW192*(1-OFFSET(Mortality_Projection!$D$9,N($A192="Female")*101+Existing_Cohort!$B192+Existing_Cohort!AX$4-1,MATCH(AX$5, Mortality_Projection!$D$8:$BJ$8, 0)-1))</f>
        <v>65.439153597735512</v>
      </c>
      <c r="AY192" s="67">
        <f ca="1">AX192*(1-OFFSET(Mortality_Projection!$D$9,N($A192="Female")*101+Existing_Cohort!$B192+Existing_Cohort!AY$4-1,MATCH(AY$5, Mortality_Projection!$D$8:$BJ$8, 0)-1))</f>
        <v>65.439153597735512</v>
      </c>
      <c r="AZ192" s="67">
        <f ca="1">AY192*(1-OFFSET(Mortality_Projection!$D$9,N($A192="Female")*101+Existing_Cohort!$B192+Existing_Cohort!AZ$4-1,MATCH(AZ$5, Mortality_Projection!$D$8:$BJ$8, 0)-1))</f>
        <v>65.439153597735512</v>
      </c>
      <c r="BA192" s="179">
        <f ca="1">AZ192*(1-OFFSET(Mortality_Projection!$D$9,N($A192="Female")*101+Existing_Cohort!$B192+Existing_Cohort!BA$4-1,MATCH(BA$5, Mortality_Projection!$D$8:$BJ$8, 0)-1))</f>
        <v>65.439153597735512</v>
      </c>
      <c r="BC192" s="67">
        <f t="shared" ca="1" si="27"/>
        <v>161.92990000738951</v>
      </c>
    </row>
    <row r="193" spans="1:55" x14ac:dyDescent="0.35">
      <c r="A193" s="159" t="s">
        <v>32</v>
      </c>
      <c r="B193">
        <f t="shared" si="28"/>
        <v>86</v>
      </c>
      <c r="C193" s="67">
        <f ca="1">OFFSET(HIST_CHN_Population_Females!$L$17,MATCH(Input!$D$4,HIST_CHN_Population_Females!$K$18:$K$89,0), $B92)</f>
        <v>1483.2380000000001</v>
      </c>
      <c r="D193" s="67">
        <f ca="1">C193*(1-OFFSET(Mortality_Projection!$D$9,N($A193="Female")*101+Existing_Cohort!$B193+Existing_Cohort!D$4-1,MATCH(D$5, Mortality_Projection!$D$8:$BJ$8, 0)-1))</f>
        <v>1323.8582863388481</v>
      </c>
      <c r="E193" s="67">
        <f ca="1">D193*(1-OFFSET(Mortality_Projection!$D$9,N($A193="Female")*101+Existing_Cohort!$B193+Existing_Cohort!E$4-1,MATCH(E$5, Mortality_Projection!$D$8:$BJ$8, 0)-1))</f>
        <v>1168.1482113212271</v>
      </c>
      <c r="F193" s="67">
        <f ca="1">E193*(1-OFFSET(Mortality_Projection!$D$9,N($A193="Female")*101+Existing_Cohort!$B193+Existing_Cohort!F$4-1,MATCH(F$5, Mortality_Projection!$D$8:$BJ$8, 0)-1))</f>
        <v>1018.4915907990488</v>
      </c>
      <c r="G193" s="67">
        <f ca="1">F193*(1-OFFSET(Mortality_Projection!$D$9,N($A193="Female")*101+Existing_Cohort!$B193+Existing_Cohort!G$4-1,MATCH(G$5, Mortality_Projection!$D$8:$BJ$8, 0)-1))</f>
        <v>877.10324480957888</v>
      </c>
      <c r="H193" s="67">
        <f ca="1">G193*(1-OFFSET(Mortality_Projection!$D$9,N($A193="Female")*101+Existing_Cohort!$B193+Existing_Cohort!H$4-1,MATCH(H$5, Mortality_Projection!$D$8:$BJ$8, 0)-1))</f>
        <v>745.83472452669878</v>
      </c>
      <c r="I193" s="67">
        <f ca="1">H193*(1-OFFSET(Mortality_Projection!$D$9,N($A193="Female")*101+Existing_Cohort!$B193+Existing_Cohort!I$4-1,MATCH(I$5, Mortality_Projection!$D$8:$BJ$8, 0)-1))</f>
        <v>626.03242182629924</v>
      </c>
      <c r="J193" s="67">
        <f ca="1">I193*(1-OFFSET(Mortality_Projection!$D$9,N($A193="Female")*101+Existing_Cohort!$B193+Existing_Cohort!J$4-1,MATCH(J$5, Mortality_Projection!$D$8:$BJ$8, 0)-1))</f>
        <v>518.47697498131288</v>
      </c>
      <c r="K193" s="67">
        <f ca="1">J193*(1-OFFSET(Mortality_Projection!$D$9,N($A193="Female")*101+Existing_Cohort!$B193+Existing_Cohort!K$4-1,MATCH(K$5, Mortality_Projection!$D$8:$BJ$8, 0)-1))</f>
        <v>423.41265233289477</v>
      </c>
      <c r="L193" s="67">
        <f ca="1">K193*(1-OFFSET(Mortality_Projection!$D$9,N($A193="Female")*101+Existing_Cohort!$B193+Existing_Cohort!L$4-1,MATCH(L$5, Mortality_Projection!$D$8:$BJ$8, 0)-1))</f>
        <v>340.63873098325433</v>
      </c>
      <c r="M193" s="67">
        <f ca="1">L193*(1-OFFSET(Mortality_Projection!$D$9,N($A193="Female")*101+Existing_Cohort!$B193+Existing_Cohort!M$4-1,MATCH(M$5, Mortality_Projection!$D$8:$BJ$8, 0)-1))</f>
        <v>269.627854632489</v>
      </c>
      <c r="N193" s="67">
        <f ca="1">M193*(1-OFFSET(Mortality_Projection!$D$9,N($A193="Female")*101+Existing_Cohort!$B193+Existing_Cohort!N$4-1,MATCH(N$5, Mortality_Projection!$D$8:$BJ$8, 0)-1))</f>
        <v>209.63949269941227</v>
      </c>
      <c r="O193" s="67">
        <f ca="1">N193*(1-OFFSET(Mortality_Projection!$D$9,N($A193="Female")*101+Existing_Cohort!$B193+Existing_Cohort!O$4-1,MATCH(O$5, Mortality_Projection!$D$8:$BJ$8, 0)-1))</f>
        <v>159.80454962741845</v>
      </c>
      <c r="P193" s="67">
        <f ca="1">O193*(1-OFFSET(Mortality_Projection!$D$9,N($A193="Female")*101+Existing_Cohort!$B193+Existing_Cohort!P$4-1,MATCH(P$5, Mortality_Projection!$D$8:$BJ$8, 0)-1))</f>
        <v>119.17789635064382</v>
      </c>
      <c r="Q193" s="67">
        <f ca="1">P193*(1-OFFSET(Mortality_Projection!$D$9,N($A193="Female")*101+Existing_Cohort!$B193+Existing_Cohort!Q$4-1,MATCH(Q$5, Mortality_Projection!$D$8:$BJ$8, 0)-1))</f>
        <v>86.763386597083368</v>
      </c>
      <c r="R193" s="67">
        <f ca="1">Q193*(1-OFFSET(Mortality_Projection!$D$9,N($A193="Female")*101+Existing_Cohort!$B193+Existing_Cohort!R$4-1,MATCH(R$5, Mortality_Projection!$D$8:$BJ$8, 0)-1))</f>
        <v>61.526759062585782</v>
      </c>
      <c r="S193" s="67">
        <f ca="1">R193*(1-OFFSET(Mortality_Projection!$D$9,N($A193="Female")*101+Existing_Cohort!$B193+Existing_Cohort!S$4-1,MATCH(S$5, Mortality_Projection!$D$8:$BJ$8, 0)-1))</f>
        <v>61.526759062585782</v>
      </c>
      <c r="T193" s="67">
        <f ca="1">S193*(1-OFFSET(Mortality_Projection!$D$9,N($A193="Female")*101+Existing_Cohort!$B193+Existing_Cohort!T$4-1,MATCH(T$5, Mortality_Projection!$D$8:$BJ$8, 0)-1))</f>
        <v>61.526759062585782</v>
      </c>
      <c r="U193" s="67">
        <f ca="1">T193*(1-OFFSET(Mortality_Projection!$D$9,N($A193="Female")*101+Existing_Cohort!$B193+Existing_Cohort!U$4-1,MATCH(U$5, Mortality_Projection!$D$8:$BJ$8, 0)-1))</f>
        <v>61.526759062585782</v>
      </c>
      <c r="V193" s="67">
        <f ca="1">U193*(1-OFFSET(Mortality_Projection!$D$9,N($A193="Female")*101+Existing_Cohort!$B193+Existing_Cohort!V$4-1,MATCH(V$5, Mortality_Projection!$D$8:$BJ$8, 0)-1))</f>
        <v>61.526759062585782</v>
      </c>
      <c r="W193" s="67">
        <f ca="1">V193*(1-OFFSET(Mortality_Projection!$D$9,N($A193="Female")*101+Existing_Cohort!$B193+Existing_Cohort!W$4-1,MATCH(W$5, Mortality_Projection!$D$8:$BJ$8, 0)-1))</f>
        <v>61.526759062585782</v>
      </c>
      <c r="X193" s="67">
        <f ca="1">W193*(1-OFFSET(Mortality_Projection!$D$9,N($A193="Female")*101+Existing_Cohort!$B193+Existing_Cohort!X$4-1,MATCH(X$5, Mortality_Projection!$D$8:$BJ$8, 0)-1))</f>
        <v>61.526759062585782</v>
      </c>
      <c r="Y193" s="67">
        <f ca="1">X193*(1-OFFSET(Mortality_Projection!$D$9,N($A193="Female")*101+Existing_Cohort!$B193+Existing_Cohort!Y$4-1,MATCH(Y$5, Mortality_Projection!$D$8:$BJ$8, 0)-1))</f>
        <v>61.526759062585782</v>
      </c>
      <c r="Z193" s="67">
        <f ca="1">Y193*(1-OFFSET(Mortality_Projection!$D$9,N($A193="Female")*101+Existing_Cohort!$B193+Existing_Cohort!Z$4-1,MATCH(Z$5, Mortality_Projection!$D$8:$BJ$8, 0)-1))</f>
        <v>61.526759062585782</v>
      </c>
      <c r="AA193" s="67">
        <f ca="1">Z193*(1-OFFSET(Mortality_Projection!$D$9,N($A193="Female")*101+Existing_Cohort!$B193+Existing_Cohort!AA$4-1,MATCH(AA$5, Mortality_Projection!$D$8:$BJ$8, 0)-1))</f>
        <v>61.526759062585782</v>
      </c>
      <c r="AB193" s="67">
        <f ca="1">AA193*(1-OFFSET(Mortality_Projection!$D$9,N($A193="Female")*101+Existing_Cohort!$B193+Existing_Cohort!AB$4-1,MATCH(AB$5, Mortality_Projection!$D$8:$BJ$8, 0)-1))</f>
        <v>61.526759062585782</v>
      </c>
      <c r="AC193" s="67">
        <f ca="1">AB193*(1-OFFSET(Mortality_Projection!$D$9,N($A193="Female")*101+Existing_Cohort!$B193+Existing_Cohort!AC$4-1,MATCH(AC$5, Mortality_Projection!$D$8:$BJ$8, 0)-1))</f>
        <v>61.526759062585782</v>
      </c>
      <c r="AD193" s="67">
        <f ca="1">AC193*(1-OFFSET(Mortality_Projection!$D$9,N($A193="Female")*101+Existing_Cohort!$B193+Existing_Cohort!AD$4-1,MATCH(AD$5, Mortality_Projection!$D$8:$BJ$8, 0)-1))</f>
        <v>61.526759062585782</v>
      </c>
      <c r="AE193" s="67">
        <f ca="1">AD193*(1-OFFSET(Mortality_Projection!$D$9,N($A193="Female")*101+Existing_Cohort!$B193+Existing_Cohort!AE$4-1,MATCH(AE$5, Mortality_Projection!$D$8:$BJ$8, 0)-1))</f>
        <v>61.526759062585782</v>
      </c>
      <c r="AF193" s="67">
        <f ca="1">AE193*(1-OFFSET(Mortality_Projection!$D$9,N($A193="Female")*101+Existing_Cohort!$B193+Existing_Cohort!AF$4-1,MATCH(AF$5, Mortality_Projection!$D$8:$BJ$8, 0)-1))</f>
        <v>61.526759062585782</v>
      </c>
      <c r="AG193" s="67">
        <f ca="1">AF193*(1-OFFSET(Mortality_Projection!$D$9,N($A193="Female")*101+Existing_Cohort!$B193+Existing_Cohort!AG$4-1,MATCH(AG$5, Mortality_Projection!$D$8:$BJ$8, 0)-1))</f>
        <v>61.526759062585782</v>
      </c>
      <c r="AH193" s="67">
        <f ca="1">AG193*(1-OFFSET(Mortality_Projection!$D$9,N($A193="Female")*101+Existing_Cohort!$B193+Existing_Cohort!AH$4-1,MATCH(AH$5, Mortality_Projection!$D$8:$BJ$8, 0)-1))</f>
        <v>61.526759062585782</v>
      </c>
      <c r="AI193" s="67">
        <f ca="1">AH193*(1-OFFSET(Mortality_Projection!$D$9,N($A193="Female")*101+Existing_Cohort!$B193+Existing_Cohort!AI$4-1,MATCH(AI$5, Mortality_Projection!$D$8:$BJ$8, 0)-1))</f>
        <v>61.526759062585782</v>
      </c>
      <c r="AJ193" s="67">
        <f ca="1">AI193*(1-OFFSET(Mortality_Projection!$D$9,N($A193="Female")*101+Existing_Cohort!$B193+Existing_Cohort!AJ$4-1,MATCH(AJ$5, Mortality_Projection!$D$8:$BJ$8, 0)-1))</f>
        <v>61.526759062585782</v>
      </c>
      <c r="AK193" s="67">
        <f ca="1">AJ193*(1-OFFSET(Mortality_Projection!$D$9,N($A193="Female")*101+Existing_Cohort!$B193+Existing_Cohort!AK$4-1,MATCH(AK$5, Mortality_Projection!$D$8:$BJ$8, 0)-1))</f>
        <v>61.526759062585782</v>
      </c>
      <c r="AL193" s="67">
        <f ca="1">AK193*(1-OFFSET(Mortality_Projection!$D$9,N($A193="Female")*101+Existing_Cohort!$B193+Existing_Cohort!AL$4-1,MATCH(AL$5, Mortality_Projection!$D$8:$BJ$8, 0)-1))</f>
        <v>61.526759062585782</v>
      </c>
      <c r="AM193" s="67">
        <f ca="1">AL193*(1-OFFSET(Mortality_Projection!$D$9,N($A193="Female")*101+Existing_Cohort!$B193+Existing_Cohort!AM$4-1,MATCH(AM$5, Mortality_Projection!$D$8:$BJ$8, 0)-1))</f>
        <v>61.526759062585782</v>
      </c>
      <c r="AN193" s="67">
        <f ca="1">AM193*(1-OFFSET(Mortality_Projection!$D$9,N($A193="Female")*101+Existing_Cohort!$B193+Existing_Cohort!AN$4-1,MATCH(AN$5, Mortality_Projection!$D$8:$BJ$8, 0)-1))</f>
        <v>61.526759062585782</v>
      </c>
      <c r="AO193" s="67">
        <f ca="1">AN193*(1-OFFSET(Mortality_Projection!$D$9,N($A193="Female")*101+Existing_Cohort!$B193+Existing_Cohort!AO$4-1,MATCH(AO$5, Mortality_Projection!$D$8:$BJ$8, 0)-1))</f>
        <v>61.526759062585782</v>
      </c>
      <c r="AP193" s="67">
        <f ca="1">AO193*(1-OFFSET(Mortality_Projection!$D$9,N($A193="Female")*101+Existing_Cohort!$B193+Existing_Cohort!AP$4-1,MATCH(AP$5, Mortality_Projection!$D$8:$BJ$8, 0)-1))</f>
        <v>61.526759062585782</v>
      </c>
      <c r="AQ193" s="67">
        <f ca="1">AP193*(1-OFFSET(Mortality_Projection!$D$9,N($A193="Female")*101+Existing_Cohort!$B193+Existing_Cohort!AQ$4-1,MATCH(AQ$5, Mortality_Projection!$D$8:$BJ$8, 0)-1))</f>
        <v>61.526759062585782</v>
      </c>
      <c r="AR193" s="67">
        <f ca="1">AQ193*(1-OFFSET(Mortality_Projection!$D$9,N($A193="Female")*101+Existing_Cohort!$B193+Existing_Cohort!AR$4-1,MATCH(AR$5, Mortality_Projection!$D$8:$BJ$8, 0)-1))</f>
        <v>61.526759062585782</v>
      </c>
      <c r="AS193" s="67">
        <f ca="1">AR193*(1-OFFSET(Mortality_Projection!$D$9,N($A193="Female")*101+Existing_Cohort!$B193+Existing_Cohort!AS$4-1,MATCH(AS$5, Mortality_Projection!$D$8:$BJ$8, 0)-1))</f>
        <v>61.526759062585782</v>
      </c>
      <c r="AT193" s="67">
        <f ca="1">AS193*(1-OFFSET(Mortality_Projection!$D$9,N($A193="Female")*101+Existing_Cohort!$B193+Existing_Cohort!AT$4-1,MATCH(AT$5, Mortality_Projection!$D$8:$BJ$8, 0)-1))</f>
        <v>61.526759062585782</v>
      </c>
      <c r="AU193" s="67">
        <f ca="1">AT193*(1-OFFSET(Mortality_Projection!$D$9,N($A193="Female")*101+Existing_Cohort!$B193+Existing_Cohort!AU$4-1,MATCH(AU$5, Mortality_Projection!$D$8:$BJ$8, 0)-1))</f>
        <v>61.526759062585782</v>
      </c>
      <c r="AV193" s="67">
        <f ca="1">AU193*(1-OFFSET(Mortality_Projection!$D$9,N($A193="Female")*101+Existing_Cohort!$B193+Existing_Cohort!AV$4-1,MATCH(AV$5, Mortality_Projection!$D$8:$BJ$8, 0)-1))</f>
        <v>61.526759062585782</v>
      </c>
      <c r="AW193" s="67">
        <f ca="1">AV193*(1-OFFSET(Mortality_Projection!$D$9,N($A193="Female")*101+Existing_Cohort!$B193+Existing_Cohort!AW$4-1,MATCH(AW$5, Mortality_Projection!$D$8:$BJ$8, 0)-1))</f>
        <v>61.526759062585782</v>
      </c>
      <c r="AX193" s="67">
        <f ca="1">AW193*(1-OFFSET(Mortality_Projection!$D$9,N($A193="Female")*101+Existing_Cohort!$B193+Existing_Cohort!AX$4-1,MATCH(AX$5, Mortality_Projection!$D$8:$BJ$8, 0)-1))</f>
        <v>61.526759062585782</v>
      </c>
      <c r="AY193" s="67">
        <f ca="1">AX193*(1-OFFSET(Mortality_Projection!$D$9,N($A193="Female")*101+Existing_Cohort!$B193+Existing_Cohort!AY$4-1,MATCH(AY$5, Mortality_Projection!$D$8:$BJ$8, 0)-1))</f>
        <v>61.526759062585782</v>
      </c>
      <c r="AZ193" s="67">
        <f ca="1">AY193*(1-OFFSET(Mortality_Projection!$D$9,N($A193="Female")*101+Existing_Cohort!$B193+Existing_Cohort!AZ$4-1,MATCH(AZ$5, Mortality_Projection!$D$8:$BJ$8, 0)-1))</f>
        <v>61.526759062585782</v>
      </c>
      <c r="BA193" s="179">
        <f ca="1">AZ193*(1-OFFSET(Mortality_Projection!$D$9,N($A193="Female")*101+Existing_Cohort!$B193+Existing_Cohort!BA$4-1,MATCH(BA$5, Mortality_Projection!$D$8:$BJ$8, 0)-1))</f>
        <v>61.526759062585782</v>
      </c>
      <c r="BC193" s="67">
        <f t="shared" ca="1" si="27"/>
        <v>159.37971366115198</v>
      </c>
    </row>
    <row r="194" spans="1:55" x14ac:dyDescent="0.35">
      <c r="A194" s="159" t="s">
        <v>32</v>
      </c>
      <c r="B194">
        <f t="shared" si="28"/>
        <v>87</v>
      </c>
      <c r="C194" s="67">
        <f ca="1">OFFSET(HIST_CHN_Population_Females!$L$17,MATCH(Input!$D$4,HIST_CHN_Population_Females!$K$18:$K$89,0), $B93)</f>
        <v>1283.7809999999999</v>
      </c>
      <c r="D194" s="67">
        <f ca="1">C194*(1-OFFSET(Mortality_Projection!$D$9,N($A194="Female")*101+Existing_Cohort!$B194+Existing_Cohort!D$4-1,MATCH(D$5, Mortality_Projection!$D$8:$BJ$8, 0)-1))</f>
        <v>1131.0280922806364</v>
      </c>
      <c r="E194" s="67">
        <f ca="1">D194*(1-OFFSET(Mortality_Projection!$D$9,N($A194="Female")*101+Existing_Cohort!$B194+Existing_Cohort!E$4-1,MATCH(E$5, Mortality_Projection!$D$8:$BJ$8, 0)-1))</f>
        <v>984.44134638263972</v>
      </c>
      <c r="F194" s="67">
        <f ca="1">E194*(1-OFFSET(Mortality_Projection!$D$9,N($A194="Female")*101+Existing_Cohort!$B194+Existing_Cohort!F$4-1,MATCH(F$5, Mortality_Projection!$D$8:$BJ$8, 0)-1))</f>
        <v>846.19000986417348</v>
      </c>
      <c r="G194" s="67">
        <f ca="1">F194*(1-OFFSET(Mortality_Projection!$D$9,N($A194="Female")*101+Existing_Cohort!$B194+Existing_Cohort!G$4-1,MATCH(G$5, Mortality_Projection!$D$8:$BJ$8, 0)-1))</f>
        <v>718.0746820623051</v>
      </c>
      <c r="H194" s="67">
        <f ca="1">G194*(1-OFFSET(Mortality_Projection!$D$9,N($A194="Female")*101+Existing_Cohort!$B194+Existing_Cohort!H$4-1,MATCH(H$5, Mortality_Projection!$D$8:$BJ$8, 0)-1))</f>
        <v>601.38955398484427</v>
      </c>
      <c r="I194" s="67">
        <f ca="1">H194*(1-OFFSET(Mortality_Projection!$D$9,N($A194="Female")*101+Existing_Cohort!$B194+Existing_Cohort!I$4-1,MATCH(I$5, Mortality_Projection!$D$8:$BJ$8, 0)-1))</f>
        <v>496.86585035613086</v>
      </c>
      <c r="J194" s="67">
        <f ca="1">I194*(1-OFFSET(Mortality_Projection!$D$9,N($A194="Female")*101+Existing_Cohort!$B194+Existing_Cohort!J$4-1,MATCH(J$5, Mortality_Projection!$D$8:$BJ$8, 0)-1))</f>
        <v>404.70413306981055</v>
      </c>
      <c r="K194" s="67">
        <f ca="1">J194*(1-OFFSET(Mortality_Projection!$D$9,N($A194="Female")*101+Existing_Cohort!$B194+Existing_Cohort!K$4-1,MATCH(K$5, Mortality_Projection!$D$8:$BJ$8, 0)-1))</f>
        <v>324.66715832870358</v>
      </c>
      <c r="L194" s="67">
        <f ca="1">K194*(1-OFFSET(Mortality_Projection!$D$9,N($A194="Female")*101+Existing_Cohort!$B194+Existing_Cohort!L$4-1,MATCH(L$5, Mortality_Projection!$D$8:$BJ$8, 0)-1))</f>
        <v>256.19838734247389</v>
      </c>
      <c r="M194" s="67">
        <f ca="1">L194*(1-OFFSET(Mortality_Projection!$D$9,N($A194="Female")*101+Existing_Cohort!$B194+Existing_Cohort!M$4-1,MATCH(M$5, Mortality_Projection!$D$8:$BJ$8, 0)-1))</f>
        <v>198.53475910930217</v>
      </c>
      <c r="N194" s="67">
        <f ca="1">M194*(1-OFFSET(Mortality_Projection!$D$9,N($A194="Female")*101+Existing_Cohort!$B194+Existing_Cohort!N$4-1,MATCH(N$5, Mortality_Projection!$D$8:$BJ$8, 0)-1))</f>
        <v>150.79054533630622</v>
      </c>
      <c r="O194" s="67">
        <f ca="1">N194*(1-OFFSET(Mortality_Projection!$D$9,N($A194="Female")*101+Existing_Cohort!$B194+Existing_Cohort!O$4-1,MATCH(O$5, Mortality_Projection!$D$8:$BJ$8, 0)-1))</f>
        <v>112.00951471947596</v>
      </c>
      <c r="P194" s="67">
        <f ca="1">O194*(1-OFFSET(Mortality_Projection!$D$9,N($A194="Female")*101+Existing_Cohort!$B194+Existing_Cohort!P$4-1,MATCH(P$5, Mortality_Projection!$D$8:$BJ$8, 0)-1))</f>
        <v>81.190270498778773</v>
      </c>
      <c r="Q194" s="67">
        <f ca="1">P194*(1-OFFSET(Mortality_Projection!$D$9,N($A194="Female")*101+Existing_Cohort!$B194+Existing_Cohort!Q$4-1,MATCH(Q$5, Mortality_Projection!$D$8:$BJ$8, 0)-1))</f>
        <v>57.29994112181766</v>
      </c>
      <c r="R194" s="67">
        <f ca="1">Q194*(1-OFFSET(Mortality_Projection!$D$9,N($A194="Female")*101+Existing_Cohort!$B194+Existing_Cohort!R$4-1,MATCH(R$5, Mortality_Projection!$D$8:$BJ$8, 0)-1))</f>
        <v>57.29994112181766</v>
      </c>
      <c r="S194" s="67">
        <f ca="1">R194*(1-OFFSET(Mortality_Projection!$D$9,N($A194="Female")*101+Existing_Cohort!$B194+Existing_Cohort!S$4-1,MATCH(S$5, Mortality_Projection!$D$8:$BJ$8, 0)-1))</f>
        <v>57.29994112181766</v>
      </c>
      <c r="T194" s="67">
        <f ca="1">S194*(1-OFFSET(Mortality_Projection!$D$9,N($A194="Female")*101+Existing_Cohort!$B194+Existing_Cohort!T$4-1,MATCH(T$5, Mortality_Projection!$D$8:$BJ$8, 0)-1))</f>
        <v>57.29994112181766</v>
      </c>
      <c r="U194" s="67">
        <f ca="1">T194*(1-OFFSET(Mortality_Projection!$D$9,N($A194="Female")*101+Existing_Cohort!$B194+Existing_Cohort!U$4-1,MATCH(U$5, Mortality_Projection!$D$8:$BJ$8, 0)-1))</f>
        <v>57.29994112181766</v>
      </c>
      <c r="V194" s="67">
        <f ca="1">U194*(1-OFFSET(Mortality_Projection!$D$9,N($A194="Female")*101+Existing_Cohort!$B194+Existing_Cohort!V$4-1,MATCH(V$5, Mortality_Projection!$D$8:$BJ$8, 0)-1))</f>
        <v>57.29994112181766</v>
      </c>
      <c r="W194" s="67">
        <f ca="1">V194*(1-OFFSET(Mortality_Projection!$D$9,N($A194="Female")*101+Existing_Cohort!$B194+Existing_Cohort!W$4-1,MATCH(W$5, Mortality_Projection!$D$8:$BJ$8, 0)-1))</f>
        <v>57.29994112181766</v>
      </c>
      <c r="X194" s="67">
        <f ca="1">W194*(1-OFFSET(Mortality_Projection!$D$9,N($A194="Female")*101+Existing_Cohort!$B194+Existing_Cohort!X$4-1,MATCH(X$5, Mortality_Projection!$D$8:$BJ$8, 0)-1))</f>
        <v>57.29994112181766</v>
      </c>
      <c r="Y194" s="67">
        <f ca="1">X194*(1-OFFSET(Mortality_Projection!$D$9,N($A194="Female")*101+Existing_Cohort!$B194+Existing_Cohort!Y$4-1,MATCH(Y$5, Mortality_Projection!$D$8:$BJ$8, 0)-1))</f>
        <v>57.29994112181766</v>
      </c>
      <c r="Z194" s="67">
        <f ca="1">Y194*(1-OFFSET(Mortality_Projection!$D$9,N($A194="Female")*101+Existing_Cohort!$B194+Existing_Cohort!Z$4-1,MATCH(Z$5, Mortality_Projection!$D$8:$BJ$8, 0)-1))</f>
        <v>57.29994112181766</v>
      </c>
      <c r="AA194" s="67">
        <f ca="1">Z194*(1-OFFSET(Mortality_Projection!$D$9,N($A194="Female")*101+Existing_Cohort!$B194+Existing_Cohort!AA$4-1,MATCH(AA$5, Mortality_Projection!$D$8:$BJ$8, 0)-1))</f>
        <v>57.29994112181766</v>
      </c>
      <c r="AB194" s="67">
        <f ca="1">AA194*(1-OFFSET(Mortality_Projection!$D$9,N($A194="Female")*101+Existing_Cohort!$B194+Existing_Cohort!AB$4-1,MATCH(AB$5, Mortality_Projection!$D$8:$BJ$8, 0)-1))</f>
        <v>57.29994112181766</v>
      </c>
      <c r="AC194" s="67">
        <f ca="1">AB194*(1-OFFSET(Mortality_Projection!$D$9,N($A194="Female")*101+Existing_Cohort!$B194+Existing_Cohort!AC$4-1,MATCH(AC$5, Mortality_Projection!$D$8:$BJ$8, 0)-1))</f>
        <v>57.29994112181766</v>
      </c>
      <c r="AD194" s="67">
        <f ca="1">AC194*(1-OFFSET(Mortality_Projection!$D$9,N($A194="Female")*101+Existing_Cohort!$B194+Existing_Cohort!AD$4-1,MATCH(AD$5, Mortality_Projection!$D$8:$BJ$8, 0)-1))</f>
        <v>57.29994112181766</v>
      </c>
      <c r="AE194" s="67">
        <f ca="1">AD194*(1-OFFSET(Mortality_Projection!$D$9,N($A194="Female")*101+Existing_Cohort!$B194+Existing_Cohort!AE$4-1,MATCH(AE$5, Mortality_Projection!$D$8:$BJ$8, 0)-1))</f>
        <v>57.29994112181766</v>
      </c>
      <c r="AF194" s="67">
        <f ca="1">AE194*(1-OFFSET(Mortality_Projection!$D$9,N($A194="Female")*101+Existing_Cohort!$B194+Existing_Cohort!AF$4-1,MATCH(AF$5, Mortality_Projection!$D$8:$BJ$8, 0)-1))</f>
        <v>57.29994112181766</v>
      </c>
      <c r="AG194" s="67">
        <f ca="1">AF194*(1-OFFSET(Mortality_Projection!$D$9,N($A194="Female")*101+Existing_Cohort!$B194+Existing_Cohort!AG$4-1,MATCH(AG$5, Mortality_Projection!$D$8:$BJ$8, 0)-1))</f>
        <v>57.29994112181766</v>
      </c>
      <c r="AH194" s="67">
        <f ca="1">AG194*(1-OFFSET(Mortality_Projection!$D$9,N($A194="Female")*101+Existing_Cohort!$B194+Existing_Cohort!AH$4-1,MATCH(AH$5, Mortality_Projection!$D$8:$BJ$8, 0)-1))</f>
        <v>57.29994112181766</v>
      </c>
      <c r="AI194" s="67">
        <f ca="1">AH194*(1-OFFSET(Mortality_Projection!$D$9,N($A194="Female")*101+Existing_Cohort!$B194+Existing_Cohort!AI$4-1,MATCH(AI$5, Mortality_Projection!$D$8:$BJ$8, 0)-1))</f>
        <v>57.29994112181766</v>
      </c>
      <c r="AJ194" s="67">
        <f ca="1">AI194*(1-OFFSET(Mortality_Projection!$D$9,N($A194="Female")*101+Existing_Cohort!$B194+Existing_Cohort!AJ$4-1,MATCH(AJ$5, Mortality_Projection!$D$8:$BJ$8, 0)-1))</f>
        <v>57.29994112181766</v>
      </c>
      <c r="AK194" s="67">
        <f ca="1">AJ194*(1-OFFSET(Mortality_Projection!$D$9,N($A194="Female")*101+Existing_Cohort!$B194+Existing_Cohort!AK$4-1,MATCH(AK$5, Mortality_Projection!$D$8:$BJ$8, 0)-1))</f>
        <v>57.29994112181766</v>
      </c>
      <c r="AL194" s="67">
        <f ca="1">AK194*(1-OFFSET(Mortality_Projection!$D$9,N($A194="Female")*101+Existing_Cohort!$B194+Existing_Cohort!AL$4-1,MATCH(AL$5, Mortality_Projection!$D$8:$BJ$8, 0)-1))</f>
        <v>57.29994112181766</v>
      </c>
      <c r="AM194" s="67">
        <f ca="1">AL194*(1-OFFSET(Mortality_Projection!$D$9,N($A194="Female")*101+Existing_Cohort!$B194+Existing_Cohort!AM$4-1,MATCH(AM$5, Mortality_Projection!$D$8:$BJ$8, 0)-1))</f>
        <v>57.29994112181766</v>
      </c>
      <c r="AN194" s="67">
        <f ca="1">AM194*(1-OFFSET(Mortality_Projection!$D$9,N($A194="Female")*101+Existing_Cohort!$B194+Existing_Cohort!AN$4-1,MATCH(AN$5, Mortality_Projection!$D$8:$BJ$8, 0)-1))</f>
        <v>57.29994112181766</v>
      </c>
      <c r="AO194" s="67">
        <f ca="1">AN194*(1-OFFSET(Mortality_Projection!$D$9,N($A194="Female")*101+Existing_Cohort!$B194+Existing_Cohort!AO$4-1,MATCH(AO$5, Mortality_Projection!$D$8:$BJ$8, 0)-1))</f>
        <v>57.29994112181766</v>
      </c>
      <c r="AP194" s="67">
        <f ca="1">AO194*(1-OFFSET(Mortality_Projection!$D$9,N($A194="Female")*101+Existing_Cohort!$B194+Existing_Cohort!AP$4-1,MATCH(AP$5, Mortality_Projection!$D$8:$BJ$8, 0)-1))</f>
        <v>57.29994112181766</v>
      </c>
      <c r="AQ194" s="67">
        <f ca="1">AP194*(1-OFFSET(Mortality_Projection!$D$9,N($A194="Female")*101+Existing_Cohort!$B194+Existing_Cohort!AQ$4-1,MATCH(AQ$5, Mortality_Projection!$D$8:$BJ$8, 0)-1))</f>
        <v>57.29994112181766</v>
      </c>
      <c r="AR194" s="67">
        <f ca="1">AQ194*(1-OFFSET(Mortality_Projection!$D$9,N($A194="Female")*101+Existing_Cohort!$B194+Existing_Cohort!AR$4-1,MATCH(AR$5, Mortality_Projection!$D$8:$BJ$8, 0)-1))</f>
        <v>57.29994112181766</v>
      </c>
      <c r="AS194" s="67">
        <f ca="1">AR194*(1-OFFSET(Mortality_Projection!$D$9,N($A194="Female")*101+Existing_Cohort!$B194+Existing_Cohort!AS$4-1,MATCH(AS$5, Mortality_Projection!$D$8:$BJ$8, 0)-1))</f>
        <v>57.29994112181766</v>
      </c>
      <c r="AT194" s="67">
        <f ca="1">AS194*(1-OFFSET(Mortality_Projection!$D$9,N($A194="Female")*101+Existing_Cohort!$B194+Existing_Cohort!AT$4-1,MATCH(AT$5, Mortality_Projection!$D$8:$BJ$8, 0)-1))</f>
        <v>57.29994112181766</v>
      </c>
      <c r="AU194" s="67">
        <f ca="1">AT194*(1-OFFSET(Mortality_Projection!$D$9,N($A194="Female")*101+Existing_Cohort!$B194+Existing_Cohort!AU$4-1,MATCH(AU$5, Mortality_Projection!$D$8:$BJ$8, 0)-1))</f>
        <v>57.29994112181766</v>
      </c>
      <c r="AV194" s="67">
        <f ca="1">AU194*(1-OFFSET(Mortality_Projection!$D$9,N($A194="Female")*101+Existing_Cohort!$B194+Existing_Cohort!AV$4-1,MATCH(AV$5, Mortality_Projection!$D$8:$BJ$8, 0)-1))</f>
        <v>57.29994112181766</v>
      </c>
      <c r="AW194" s="67">
        <f ca="1">AV194*(1-OFFSET(Mortality_Projection!$D$9,N($A194="Female")*101+Existing_Cohort!$B194+Existing_Cohort!AW$4-1,MATCH(AW$5, Mortality_Projection!$D$8:$BJ$8, 0)-1))</f>
        <v>57.29994112181766</v>
      </c>
      <c r="AX194" s="67">
        <f ca="1">AW194*(1-OFFSET(Mortality_Projection!$D$9,N($A194="Female")*101+Existing_Cohort!$B194+Existing_Cohort!AX$4-1,MATCH(AX$5, Mortality_Projection!$D$8:$BJ$8, 0)-1))</f>
        <v>57.29994112181766</v>
      </c>
      <c r="AY194" s="67">
        <f ca="1">AX194*(1-OFFSET(Mortality_Projection!$D$9,N($A194="Female")*101+Existing_Cohort!$B194+Existing_Cohort!AY$4-1,MATCH(AY$5, Mortality_Projection!$D$8:$BJ$8, 0)-1))</f>
        <v>57.29994112181766</v>
      </c>
      <c r="AZ194" s="67">
        <f ca="1">AY194*(1-OFFSET(Mortality_Projection!$D$9,N($A194="Female")*101+Existing_Cohort!$B194+Existing_Cohort!AZ$4-1,MATCH(AZ$5, Mortality_Projection!$D$8:$BJ$8, 0)-1))</f>
        <v>57.29994112181766</v>
      </c>
      <c r="BA194" s="179">
        <f ca="1">AZ194*(1-OFFSET(Mortality_Projection!$D$9,N($A194="Female")*101+Existing_Cohort!$B194+Existing_Cohort!BA$4-1,MATCH(BA$5, Mortality_Projection!$D$8:$BJ$8, 0)-1))</f>
        <v>57.29994112181766</v>
      </c>
      <c r="BC194" s="67">
        <f t="shared" ca="1" si="27"/>
        <v>152.75290771936352</v>
      </c>
    </row>
    <row r="195" spans="1:55" x14ac:dyDescent="0.35">
      <c r="A195" s="159" t="s">
        <v>32</v>
      </c>
      <c r="B195">
        <f t="shared" si="28"/>
        <v>88</v>
      </c>
      <c r="C195" s="67">
        <f ca="1">OFFSET(HIST_CHN_Population_Females!$L$17,MATCH(Input!$D$4,HIST_CHN_Population_Females!$K$18:$K$89,0), $B94)</f>
        <v>1072.9075</v>
      </c>
      <c r="D195" s="67">
        <f ca="1">C195*(1-OFFSET(Mortality_Projection!$D$9,N($A195="Female")*101+Existing_Cohort!$B195+Existing_Cohort!D$4-1,MATCH(D$5, Mortality_Projection!$D$8:$BJ$8, 0)-1))</f>
        <v>932.23574052232755</v>
      </c>
      <c r="E195" s="67">
        <f ca="1">D195*(1-OFFSET(Mortality_Projection!$D$9,N($A195="Female")*101+Existing_Cohort!$B195+Existing_Cohort!E$4-1,MATCH(E$5, Mortality_Projection!$D$8:$BJ$8, 0)-1))</f>
        <v>799.79287510097936</v>
      </c>
      <c r="F195" s="67">
        <f ca="1">E195*(1-OFFSET(Mortality_Projection!$D$9,N($A195="Female")*101+Existing_Cohort!$B195+Existing_Cohort!F$4-1,MATCH(F$5, Mortality_Projection!$D$8:$BJ$8, 0)-1))</f>
        <v>677.29344854798012</v>
      </c>
      <c r="G195" s="67">
        <f ca="1">F195*(1-OFFSET(Mortality_Projection!$D$9,N($A195="Female")*101+Existing_Cohort!$B195+Existing_Cohort!G$4-1,MATCH(G$5, Mortality_Projection!$D$8:$BJ$8, 0)-1))</f>
        <v>565.95476199573307</v>
      </c>
      <c r="H195" s="67">
        <f ca="1">G195*(1-OFFSET(Mortality_Projection!$D$9,N($A195="Female")*101+Existing_Cohort!$B195+Existing_Cohort!H$4-1,MATCH(H$5, Mortality_Projection!$D$8:$BJ$8, 0)-1))</f>
        <v>466.44539709542698</v>
      </c>
      <c r="I195" s="67">
        <f ca="1">H195*(1-OFFSET(Mortality_Projection!$D$9,N($A195="Female")*101+Existing_Cohort!$B195+Existing_Cohort!I$4-1,MATCH(I$5, Mortality_Projection!$D$8:$BJ$8, 0)-1))</f>
        <v>378.9197061176431</v>
      </c>
      <c r="J195" s="67">
        <f ca="1">I195*(1-OFFSET(Mortality_Projection!$D$9,N($A195="Female")*101+Existing_Cohort!$B195+Existing_Cohort!J$4-1,MATCH(J$5, Mortality_Projection!$D$8:$BJ$8, 0)-1))</f>
        <v>303.11022167016478</v>
      </c>
      <c r="K195" s="67">
        <f ca="1">J195*(1-OFFSET(Mortality_Projection!$D$9,N($A195="Female")*101+Existing_Cohort!$B195+Existing_Cohort!K$4-1,MATCH(K$5, Mortality_Projection!$D$8:$BJ$8, 0)-1))</f>
        <v>238.44391149707351</v>
      </c>
      <c r="L195" s="67">
        <f ca="1">K195*(1-OFFSET(Mortality_Projection!$D$9,N($A195="Female")*101+Existing_Cohort!$B195+Existing_Cohort!L$4-1,MATCH(L$5, Mortality_Projection!$D$8:$BJ$8, 0)-1))</f>
        <v>184.15199941674786</v>
      </c>
      <c r="M195" s="67">
        <f ca="1">L195*(1-OFFSET(Mortality_Projection!$D$9,N($A195="Female")*101+Existing_Cohort!$B195+Existing_Cohort!M$4-1,MATCH(M$5, Mortality_Projection!$D$8:$BJ$8, 0)-1))</f>
        <v>139.35138629222575</v>
      </c>
      <c r="N195" s="67">
        <f ca="1">M195*(1-OFFSET(Mortality_Projection!$D$9,N($A195="Female")*101+Existing_Cohort!$B195+Existing_Cohort!N$4-1,MATCH(N$5, Mortality_Projection!$D$8:$BJ$8, 0)-1))</f>
        <v>103.09538911184111</v>
      </c>
      <c r="O195" s="67">
        <f ca="1">N195*(1-OFFSET(Mortality_Projection!$D$9,N($A195="Female")*101+Existing_Cohort!$B195+Existing_Cohort!O$4-1,MATCH(O$5, Mortality_Projection!$D$8:$BJ$8, 0)-1))</f>
        <v>74.398842437321619</v>
      </c>
      <c r="P195" s="67">
        <f ca="1">O195*(1-OFFSET(Mortality_Projection!$D$9,N($A195="Female")*101+Existing_Cohort!$B195+Existing_Cohort!P$4-1,MATCH(P$5, Mortality_Projection!$D$8:$BJ$8, 0)-1))</f>
        <v>52.252212239459404</v>
      </c>
      <c r="Q195" s="67">
        <f ca="1">P195*(1-OFFSET(Mortality_Projection!$D$9,N($A195="Female")*101+Existing_Cohort!$B195+Existing_Cohort!Q$4-1,MATCH(Q$5, Mortality_Projection!$D$8:$BJ$8, 0)-1))</f>
        <v>52.252212239459404</v>
      </c>
      <c r="R195" s="67">
        <f ca="1">Q195*(1-OFFSET(Mortality_Projection!$D$9,N($A195="Female")*101+Existing_Cohort!$B195+Existing_Cohort!R$4-1,MATCH(R$5, Mortality_Projection!$D$8:$BJ$8, 0)-1))</f>
        <v>52.252212239459404</v>
      </c>
      <c r="S195" s="67">
        <f ca="1">R195*(1-OFFSET(Mortality_Projection!$D$9,N($A195="Female")*101+Existing_Cohort!$B195+Existing_Cohort!S$4-1,MATCH(S$5, Mortality_Projection!$D$8:$BJ$8, 0)-1))</f>
        <v>52.252212239459404</v>
      </c>
      <c r="T195" s="67">
        <f ca="1">S195*(1-OFFSET(Mortality_Projection!$D$9,N($A195="Female")*101+Existing_Cohort!$B195+Existing_Cohort!T$4-1,MATCH(T$5, Mortality_Projection!$D$8:$BJ$8, 0)-1))</f>
        <v>52.252212239459404</v>
      </c>
      <c r="U195" s="67">
        <f ca="1">T195*(1-OFFSET(Mortality_Projection!$D$9,N($A195="Female")*101+Existing_Cohort!$B195+Existing_Cohort!U$4-1,MATCH(U$5, Mortality_Projection!$D$8:$BJ$8, 0)-1))</f>
        <v>52.252212239459404</v>
      </c>
      <c r="V195" s="67">
        <f ca="1">U195*(1-OFFSET(Mortality_Projection!$D$9,N($A195="Female")*101+Existing_Cohort!$B195+Existing_Cohort!V$4-1,MATCH(V$5, Mortality_Projection!$D$8:$BJ$8, 0)-1))</f>
        <v>52.252212239459404</v>
      </c>
      <c r="W195" s="67">
        <f ca="1">V195*(1-OFFSET(Mortality_Projection!$D$9,N($A195="Female")*101+Existing_Cohort!$B195+Existing_Cohort!W$4-1,MATCH(W$5, Mortality_Projection!$D$8:$BJ$8, 0)-1))</f>
        <v>52.252212239459404</v>
      </c>
      <c r="X195" s="67">
        <f ca="1">W195*(1-OFFSET(Mortality_Projection!$D$9,N($A195="Female")*101+Existing_Cohort!$B195+Existing_Cohort!X$4-1,MATCH(X$5, Mortality_Projection!$D$8:$BJ$8, 0)-1))</f>
        <v>52.252212239459404</v>
      </c>
      <c r="Y195" s="67">
        <f ca="1">X195*(1-OFFSET(Mortality_Projection!$D$9,N($A195="Female")*101+Existing_Cohort!$B195+Existing_Cohort!Y$4-1,MATCH(Y$5, Mortality_Projection!$D$8:$BJ$8, 0)-1))</f>
        <v>52.252212239459404</v>
      </c>
      <c r="Z195" s="67">
        <f ca="1">Y195*(1-OFFSET(Mortality_Projection!$D$9,N($A195="Female")*101+Existing_Cohort!$B195+Existing_Cohort!Z$4-1,MATCH(Z$5, Mortality_Projection!$D$8:$BJ$8, 0)-1))</f>
        <v>52.252212239459404</v>
      </c>
      <c r="AA195" s="67">
        <f ca="1">Z195*(1-OFFSET(Mortality_Projection!$D$9,N($A195="Female")*101+Existing_Cohort!$B195+Existing_Cohort!AA$4-1,MATCH(AA$5, Mortality_Projection!$D$8:$BJ$8, 0)-1))</f>
        <v>52.252212239459404</v>
      </c>
      <c r="AB195" s="67">
        <f ca="1">AA195*(1-OFFSET(Mortality_Projection!$D$9,N($A195="Female")*101+Existing_Cohort!$B195+Existing_Cohort!AB$4-1,MATCH(AB$5, Mortality_Projection!$D$8:$BJ$8, 0)-1))</f>
        <v>52.252212239459404</v>
      </c>
      <c r="AC195" s="67">
        <f ca="1">AB195*(1-OFFSET(Mortality_Projection!$D$9,N($A195="Female")*101+Existing_Cohort!$B195+Existing_Cohort!AC$4-1,MATCH(AC$5, Mortality_Projection!$D$8:$BJ$8, 0)-1))</f>
        <v>52.252212239459404</v>
      </c>
      <c r="AD195" s="67">
        <f ca="1">AC195*(1-OFFSET(Mortality_Projection!$D$9,N($A195="Female")*101+Existing_Cohort!$B195+Existing_Cohort!AD$4-1,MATCH(AD$5, Mortality_Projection!$D$8:$BJ$8, 0)-1))</f>
        <v>52.252212239459404</v>
      </c>
      <c r="AE195" s="67">
        <f ca="1">AD195*(1-OFFSET(Mortality_Projection!$D$9,N($A195="Female")*101+Existing_Cohort!$B195+Existing_Cohort!AE$4-1,MATCH(AE$5, Mortality_Projection!$D$8:$BJ$8, 0)-1))</f>
        <v>52.252212239459404</v>
      </c>
      <c r="AF195" s="67">
        <f ca="1">AE195*(1-OFFSET(Mortality_Projection!$D$9,N($A195="Female")*101+Existing_Cohort!$B195+Existing_Cohort!AF$4-1,MATCH(AF$5, Mortality_Projection!$D$8:$BJ$8, 0)-1))</f>
        <v>52.252212239459404</v>
      </c>
      <c r="AG195" s="67">
        <f ca="1">AF195*(1-OFFSET(Mortality_Projection!$D$9,N($A195="Female")*101+Existing_Cohort!$B195+Existing_Cohort!AG$4-1,MATCH(AG$5, Mortality_Projection!$D$8:$BJ$8, 0)-1))</f>
        <v>52.252212239459404</v>
      </c>
      <c r="AH195" s="67">
        <f ca="1">AG195*(1-OFFSET(Mortality_Projection!$D$9,N($A195="Female")*101+Existing_Cohort!$B195+Existing_Cohort!AH$4-1,MATCH(AH$5, Mortality_Projection!$D$8:$BJ$8, 0)-1))</f>
        <v>52.252212239459404</v>
      </c>
      <c r="AI195" s="67">
        <f ca="1">AH195*(1-OFFSET(Mortality_Projection!$D$9,N($A195="Female")*101+Existing_Cohort!$B195+Existing_Cohort!AI$4-1,MATCH(AI$5, Mortality_Projection!$D$8:$BJ$8, 0)-1))</f>
        <v>52.252212239459404</v>
      </c>
      <c r="AJ195" s="67">
        <f ca="1">AI195*(1-OFFSET(Mortality_Projection!$D$9,N($A195="Female")*101+Existing_Cohort!$B195+Existing_Cohort!AJ$4-1,MATCH(AJ$5, Mortality_Projection!$D$8:$BJ$8, 0)-1))</f>
        <v>52.252212239459404</v>
      </c>
      <c r="AK195" s="67">
        <f ca="1">AJ195*(1-OFFSET(Mortality_Projection!$D$9,N($A195="Female")*101+Existing_Cohort!$B195+Existing_Cohort!AK$4-1,MATCH(AK$5, Mortality_Projection!$D$8:$BJ$8, 0)-1))</f>
        <v>52.252212239459404</v>
      </c>
      <c r="AL195" s="67">
        <f ca="1">AK195*(1-OFFSET(Mortality_Projection!$D$9,N($A195="Female")*101+Existing_Cohort!$B195+Existing_Cohort!AL$4-1,MATCH(AL$5, Mortality_Projection!$D$8:$BJ$8, 0)-1))</f>
        <v>52.252212239459404</v>
      </c>
      <c r="AM195" s="67">
        <f ca="1">AL195*(1-OFFSET(Mortality_Projection!$D$9,N($A195="Female")*101+Existing_Cohort!$B195+Existing_Cohort!AM$4-1,MATCH(AM$5, Mortality_Projection!$D$8:$BJ$8, 0)-1))</f>
        <v>52.252212239459404</v>
      </c>
      <c r="AN195" s="67">
        <f ca="1">AM195*(1-OFFSET(Mortality_Projection!$D$9,N($A195="Female")*101+Existing_Cohort!$B195+Existing_Cohort!AN$4-1,MATCH(AN$5, Mortality_Projection!$D$8:$BJ$8, 0)-1))</f>
        <v>52.252212239459404</v>
      </c>
      <c r="AO195" s="67">
        <f ca="1">AN195*(1-OFFSET(Mortality_Projection!$D$9,N($A195="Female")*101+Existing_Cohort!$B195+Existing_Cohort!AO$4-1,MATCH(AO$5, Mortality_Projection!$D$8:$BJ$8, 0)-1))</f>
        <v>52.252212239459404</v>
      </c>
      <c r="AP195" s="67">
        <f ca="1">AO195*(1-OFFSET(Mortality_Projection!$D$9,N($A195="Female")*101+Existing_Cohort!$B195+Existing_Cohort!AP$4-1,MATCH(AP$5, Mortality_Projection!$D$8:$BJ$8, 0)-1))</f>
        <v>52.252212239459404</v>
      </c>
      <c r="AQ195" s="67">
        <f ca="1">AP195*(1-OFFSET(Mortality_Projection!$D$9,N($A195="Female")*101+Existing_Cohort!$B195+Existing_Cohort!AQ$4-1,MATCH(AQ$5, Mortality_Projection!$D$8:$BJ$8, 0)-1))</f>
        <v>52.252212239459404</v>
      </c>
      <c r="AR195" s="67">
        <f ca="1">AQ195*(1-OFFSET(Mortality_Projection!$D$9,N($A195="Female")*101+Existing_Cohort!$B195+Existing_Cohort!AR$4-1,MATCH(AR$5, Mortality_Projection!$D$8:$BJ$8, 0)-1))</f>
        <v>52.252212239459404</v>
      </c>
      <c r="AS195" s="67">
        <f ca="1">AR195*(1-OFFSET(Mortality_Projection!$D$9,N($A195="Female")*101+Existing_Cohort!$B195+Existing_Cohort!AS$4-1,MATCH(AS$5, Mortality_Projection!$D$8:$BJ$8, 0)-1))</f>
        <v>52.252212239459404</v>
      </c>
      <c r="AT195" s="67">
        <f ca="1">AS195*(1-OFFSET(Mortality_Projection!$D$9,N($A195="Female")*101+Existing_Cohort!$B195+Existing_Cohort!AT$4-1,MATCH(AT$5, Mortality_Projection!$D$8:$BJ$8, 0)-1))</f>
        <v>52.252212239459404</v>
      </c>
      <c r="AU195" s="67">
        <f ca="1">AT195*(1-OFFSET(Mortality_Projection!$D$9,N($A195="Female")*101+Existing_Cohort!$B195+Existing_Cohort!AU$4-1,MATCH(AU$5, Mortality_Projection!$D$8:$BJ$8, 0)-1))</f>
        <v>52.252212239459404</v>
      </c>
      <c r="AV195" s="67">
        <f ca="1">AU195*(1-OFFSET(Mortality_Projection!$D$9,N($A195="Female")*101+Existing_Cohort!$B195+Existing_Cohort!AV$4-1,MATCH(AV$5, Mortality_Projection!$D$8:$BJ$8, 0)-1))</f>
        <v>52.252212239459404</v>
      </c>
      <c r="AW195" s="67">
        <f ca="1">AV195*(1-OFFSET(Mortality_Projection!$D$9,N($A195="Female")*101+Existing_Cohort!$B195+Existing_Cohort!AW$4-1,MATCH(AW$5, Mortality_Projection!$D$8:$BJ$8, 0)-1))</f>
        <v>52.252212239459404</v>
      </c>
      <c r="AX195" s="67">
        <f ca="1">AW195*(1-OFFSET(Mortality_Projection!$D$9,N($A195="Female")*101+Existing_Cohort!$B195+Existing_Cohort!AX$4-1,MATCH(AX$5, Mortality_Projection!$D$8:$BJ$8, 0)-1))</f>
        <v>52.252212239459404</v>
      </c>
      <c r="AY195" s="67">
        <f ca="1">AX195*(1-OFFSET(Mortality_Projection!$D$9,N($A195="Female")*101+Existing_Cohort!$B195+Existing_Cohort!AY$4-1,MATCH(AY$5, Mortality_Projection!$D$8:$BJ$8, 0)-1))</f>
        <v>52.252212239459404</v>
      </c>
      <c r="AZ195" s="67">
        <f ca="1">AY195*(1-OFFSET(Mortality_Projection!$D$9,N($A195="Female")*101+Existing_Cohort!$B195+Existing_Cohort!AZ$4-1,MATCH(AZ$5, Mortality_Projection!$D$8:$BJ$8, 0)-1))</f>
        <v>52.252212239459404</v>
      </c>
      <c r="BA195" s="179">
        <f ca="1">AZ195*(1-OFFSET(Mortality_Projection!$D$9,N($A195="Female")*101+Existing_Cohort!$B195+Existing_Cohort!BA$4-1,MATCH(BA$5, Mortality_Projection!$D$8:$BJ$8, 0)-1))</f>
        <v>52.252212239459404</v>
      </c>
      <c r="BC195" s="67">
        <f t="shared" ca="1" si="27"/>
        <v>140.67175947767248</v>
      </c>
    </row>
    <row r="196" spans="1:55" x14ac:dyDescent="0.35">
      <c r="A196" s="159" t="s">
        <v>32</v>
      </c>
      <c r="B196">
        <f t="shared" si="28"/>
        <v>89</v>
      </c>
      <c r="C196" s="67">
        <f ca="1">OFFSET(HIST_CHN_Population_Females!$L$17,MATCH(Input!$D$4,HIST_CHN_Population_Females!$K$18:$K$89,0), $B95)</f>
        <v>862.17349999999999</v>
      </c>
      <c r="D196" s="67">
        <f ca="1">C196*(1-OFFSET(Mortality_Projection!$D$9,N($A196="Female")*101+Existing_Cohort!$B196+Existing_Cohort!D$4-1,MATCH(D$5, Mortality_Projection!$D$8:$BJ$8, 0)-1))</f>
        <v>738.25937470187375</v>
      </c>
      <c r="E196" s="67">
        <f ca="1">D196*(1-OFFSET(Mortality_Projection!$D$9,N($A196="Female")*101+Existing_Cohort!$B196+Existing_Cohort!E$4-1,MATCH(E$5, Mortality_Projection!$D$8:$BJ$8, 0)-1))</f>
        <v>623.86917409877742</v>
      </c>
      <c r="F196" s="67">
        <f ca="1">E196*(1-OFFSET(Mortality_Projection!$D$9,N($A196="Female")*101+Existing_Cohort!$B196+Existing_Cohort!F$4-1,MATCH(F$5, Mortality_Projection!$D$8:$BJ$8, 0)-1))</f>
        <v>520.11965970630547</v>
      </c>
      <c r="G196" s="67">
        <f ca="1">F196*(1-OFFSET(Mortality_Projection!$D$9,N($A196="Female")*101+Existing_Cohort!$B196+Existing_Cohort!G$4-1,MATCH(G$5, Mortality_Projection!$D$8:$BJ$8, 0)-1))</f>
        <v>427.6053671758886</v>
      </c>
      <c r="H196" s="67">
        <f ca="1">G196*(1-OFFSET(Mortality_Projection!$D$9,N($A196="Female")*101+Existing_Cohort!$B196+Existing_Cohort!H$4-1,MATCH(H$5, Mortality_Projection!$D$8:$BJ$8, 0)-1))</f>
        <v>346.43430850399068</v>
      </c>
      <c r="I196" s="67">
        <f ca="1">H196*(1-OFFSET(Mortality_Projection!$D$9,N($A196="Female")*101+Existing_Cohort!$B196+Existing_Cohort!I$4-1,MATCH(I$5, Mortality_Projection!$D$8:$BJ$8, 0)-1))</f>
        <v>276.31775305335162</v>
      </c>
      <c r="J196" s="67">
        <f ca="1">I196*(1-OFFSET(Mortality_Projection!$D$9,N($A196="Female")*101+Existing_Cohort!$B196+Existing_Cohort!J$4-1,MATCH(J$5, Mortality_Projection!$D$8:$BJ$8, 0)-1))</f>
        <v>216.68160093184886</v>
      </c>
      <c r="K196" s="67">
        <f ca="1">J196*(1-OFFSET(Mortality_Projection!$D$9,N($A196="Female")*101+Existing_Cohort!$B196+Existing_Cohort!K$4-1,MATCH(K$5, Mortality_Projection!$D$8:$BJ$8, 0)-1))</f>
        <v>166.77083189209347</v>
      </c>
      <c r="L196" s="67">
        <f ca="1">K196*(1-OFFSET(Mortality_Projection!$D$9,N($A196="Female")*101+Existing_Cohort!$B196+Existing_Cohort!L$4-1,MATCH(L$5, Mortality_Projection!$D$8:$BJ$8, 0)-1))</f>
        <v>125.72671265833431</v>
      </c>
      <c r="M196" s="67">
        <f ca="1">L196*(1-OFFSET(Mortality_Projection!$D$9,N($A196="Female")*101+Existing_Cohort!$B196+Existing_Cohort!M$4-1,MATCH(M$5, Mortality_Projection!$D$8:$BJ$8, 0)-1))</f>
        <v>92.634984534864714</v>
      </c>
      <c r="N196" s="67">
        <f ca="1">M196*(1-OFFSET(Mortality_Projection!$D$9,N($A196="Female")*101+Existing_Cohort!$B196+Existing_Cohort!N$4-1,MATCH(N$5, Mortality_Projection!$D$8:$BJ$8, 0)-1))</f>
        <v>66.550109846639685</v>
      </c>
      <c r="O196" s="67">
        <f ca="1">N196*(1-OFFSET(Mortality_Projection!$D$9,N($A196="Female")*101+Existing_Cohort!$B196+Existing_Cohort!O$4-1,MATCH(O$5, Mortality_Projection!$D$8:$BJ$8, 0)-1))</f>
        <v>46.509377934729216</v>
      </c>
      <c r="P196" s="67">
        <f ca="1">O196*(1-OFFSET(Mortality_Projection!$D$9,N($A196="Female")*101+Existing_Cohort!$B196+Existing_Cohort!P$4-1,MATCH(P$5, Mortality_Projection!$D$8:$BJ$8, 0)-1))</f>
        <v>46.509377934729216</v>
      </c>
      <c r="Q196" s="67">
        <f ca="1">P196*(1-OFFSET(Mortality_Projection!$D$9,N($A196="Female")*101+Existing_Cohort!$B196+Existing_Cohort!Q$4-1,MATCH(Q$5, Mortality_Projection!$D$8:$BJ$8, 0)-1))</f>
        <v>46.509377934729216</v>
      </c>
      <c r="R196" s="67">
        <f ca="1">Q196*(1-OFFSET(Mortality_Projection!$D$9,N($A196="Female")*101+Existing_Cohort!$B196+Existing_Cohort!R$4-1,MATCH(R$5, Mortality_Projection!$D$8:$BJ$8, 0)-1))</f>
        <v>46.509377934729216</v>
      </c>
      <c r="S196" s="67">
        <f ca="1">R196*(1-OFFSET(Mortality_Projection!$D$9,N($A196="Female")*101+Existing_Cohort!$B196+Existing_Cohort!S$4-1,MATCH(S$5, Mortality_Projection!$D$8:$BJ$8, 0)-1))</f>
        <v>46.509377934729216</v>
      </c>
      <c r="T196" s="67">
        <f ca="1">S196*(1-OFFSET(Mortality_Projection!$D$9,N($A196="Female")*101+Existing_Cohort!$B196+Existing_Cohort!T$4-1,MATCH(T$5, Mortality_Projection!$D$8:$BJ$8, 0)-1))</f>
        <v>46.509377934729216</v>
      </c>
      <c r="U196" s="67">
        <f ca="1">T196*(1-OFFSET(Mortality_Projection!$D$9,N($A196="Female")*101+Existing_Cohort!$B196+Existing_Cohort!U$4-1,MATCH(U$5, Mortality_Projection!$D$8:$BJ$8, 0)-1))</f>
        <v>46.509377934729216</v>
      </c>
      <c r="V196" s="67">
        <f ca="1">U196*(1-OFFSET(Mortality_Projection!$D$9,N($A196="Female")*101+Existing_Cohort!$B196+Existing_Cohort!V$4-1,MATCH(V$5, Mortality_Projection!$D$8:$BJ$8, 0)-1))</f>
        <v>46.509377934729216</v>
      </c>
      <c r="W196" s="67">
        <f ca="1">V196*(1-OFFSET(Mortality_Projection!$D$9,N($A196="Female")*101+Existing_Cohort!$B196+Existing_Cohort!W$4-1,MATCH(W$5, Mortality_Projection!$D$8:$BJ$8, 0)-1))</f>
        <v>46.509377934729216</v>
      </c>
      <c r="X196" s="67">
        <f ca="1">W196*(1-OFFSET(Mortality_Projection!$D$9,N($A196="Female")*101+Existing_Cohort!$B196+Existing_Cohort!X$4-1,MATCH(X$5, Mortality_Projection!$D$8:$BJ$8, 0)-1))</f>
        <v>46.509377934729216</v>
      </c>
      <c r="Y196" s="67">
        <f ca="1">X196*(1-OFFSET(Mortality_Projection!$D$9,N($A196="Female")*101+Existing_Cohort!$B196+Existing_Cohort!Y$4-1,MATCH(Y$5, Mortality_Projection!$D$8:$BJ$8, 0)-1))</f>
        <v>46.509377934729216</v>
      </c>
      <c r="Z196" s="67">
        <f ca="1">Y196*(1-OFFSET(Mortality_Projection!$D$9,N($A196="Female")*101+Existing_Cohort!$B196+Existing_Cohort!Z$4-1,MATCH(Z$5, Mortality_Projection!$D$8:$BJ$8, 0)-1))</f>
        <v>46.509377934729216</v>
      </c>
      <c r="AA196" s="67">
        <f ca="1">Z196*(1-OFFSET(Mortality_Projection!$D$9,N($A196="Female")*101+Existing_Cohort!$B196+Existing_Cohort!AA$4-1,MATCH(AA$5, Mortality_Projection!$D$8:$BJ$8, 0)-1))</f>
        <v>46.509377934729216</v>
      </c>
      <c r="AB196" s="67">
        <f ca="1">AA196*(1-OFFSET(Mortality_Projection!$D$9,N($A196="Female")*101+Existing_Cohort!$B196+Existing_Cohort!AB$4-1,MATCH(AB$5, Mortality_Projection!$D$8:$BJ$8, 0)-1))</f>
        <v>46.509377934729216</v>
      </c>
      <c r="AC196" s="67">
        <f ca="1">AB196*(1-OFFSET(Mortality_Projection!$D$9,N($A196="Female")*101+Existing_Cohort!$B196+Existing_Cohort!AC$4-1,MATCH(AC$5, Mortality_Projection!$D$8:$BJ$8, 0)-1))</f>
        <v>46.509377934729216</v>
      </c>
      <c r="AD196" s="67">
        <f ca="1">AC196*(1-OFFSET(Mortality_Projection!$D$9,N($A196="Female")*101+Existing_Cohort!$B196+Existing_Cohort!AD$4-1,MATCH(AD$5, Mortality_Projection!$D$8:$BJ$8, 0)-1))</f>
        <v>46.509377934729216</v>
      </c>
      <c r="AE196" s="67">
        <f ca="1">AD196*(1-OFFSET(Mortality_Projection!$D$9,N($A196="Female")*101+Existing_Cohort!$B196+Existing_Cohort!AE$4-1,MATCH(AE$5, Mortality_Projection!$D$8:$BJ$8, 0)-1))</f>
        <v>46.509377934729216</v>
      </c>
      <c r="AF196" s="67">
        <f ca="1">AE196*(1-OFFSET(Mortality_Projection!$D$9,N($A196="Female")*101+Existing_Cohort!$B196+Existing_Cohort!AF$4-1,MATCH(AF$5, Mortality_Projection!$D$8:$BJ$8, 0)-1))</f>
        <v>46.509377934729216</v>
      </c>
      <c r="AG196" s="67">
        <f ca="1">AF196*(1-OFFSET(Mortality_Projection!$D$9,N($A196="Female")*101+Existing_Cohort!$B196+Existing_Cohort!AG$4-1,MATCH(AG$5, Mortality_Projection!$D$8:$BJ$8, 0)-1))</f>
        <v>46.509377934729216</v>
      </c>
      <c r="AH196" s="67">
        <f ca="1">AG196*(1-OFFSET(Mortality_Projection!$D$9,N($A196="Female")*101+Existing_Cohort!$B196+Existing_Cohort!AH$4-1,MATCH(AH$5, Mortality_Projection!$D$8:$BJ$8, 0)-1))</f>
        <v>46.509377934729216</v>
      </c>
      <c r="AI196" s="67">
        <f ca="1">AH196*(1-OFFSET(Mortality_Projection!$D$9,N($A196="Female")*101+Existing_Cohort!$B196+Existing_Cohort!AI$4-1,MATCH(AI$5, Mortality_Projection!$D$8:$BJ$8, 0)-1))</f>
        <v>46.509377934729216</v>
      </c>
      <c r="AJ196" s="67">
        <f ca="1">AI196*(1-OFFSET(Mortality_Projection!$D$9,N($A196="Female")*101+Existing_Cohort!$B196+Existing_Cohort!AJ$4-1,MATCH(AJ$5, Mortality_Projection!$D$8:$BJ$8, 0)-1))</f>
        <v>46.509377934729216</v>
      </c>
      <c r="AK196" s="67">
        <f ca="1">AJ196*(1-OFFSET(Mortality_Projection!$D$9,N($A196="Female")*101+Existing_Cohort!$B196+Existing_Cohort!AK$4-1,MATCH(AK$5, Mortality_Projection!$D$8:$BJ$8, 0)-1))</f>
        <v>46.509377934729216</v>
      </c>
      <c r="AL196" s="67">
        <f ca="1">AK196*(1-OFFSET(Mortality_Projection!$D$9,N($A196="Female")*101+Existing_Cohort!$B196+Existing_Cohort!AL$4-1,MATCH(AL$5, Mortality_Projection!$D$8:$BJ$8, 0)-1))</f>
        <v>46.509377934729216</v>
      </c>
      <c r="AM196" s="67">
        <f ca="1">AL196*(1-OFFSET(Mortality_Projection!$D$9,N($A196="Female")*101+Existing_Cohort!$B196+Existing_Cohort!AM$4-1,MATCH(AM$5, Mortality_Projection!$D$8:$BJ$8, 0)-1))</f>
        <v>46.509377934729216</v>
      </c>
      <c r="AN196" s="67">
        <f ca="1">AM196*(1-OFFSET(Mortality_Projection!$D$9,N($A196="Female")*101+Existing_Cohort!$B196+Existing_Cohort!AN$4-1,MATCH(AN$5, Mortality_Projection!$D$8:$BJ$8, 0)-1))</f>
        <v>46.509377934729216</v>
      </c>
      <c r="AO196" s="67">
        <f ca="1">AN196*(1-OFFSET(Mortality_Projection!$D$9,N($A196="Female")*101+Existing_Cohort!$B196+Existing_Cohort!AO$4-1,MATCH(AO$5, Mortality_Projection!$D$8:$BJ$8, 0)-1))</f>
        <v>46.509377934729216</v>
      </c>
      <c r="AP196" s="67">
        <f ca="1">AO196*(1-OFFSET(Mortality_Projection!$D$9,N($A196="Female")*101+Existing_Cohort!$B196+Existing_Cohort!AP$4-1,MATCH(AP$5, Mortality_Projection!$D$8:$BJ$8, 0)-1))</f>
        <v>46.509377934729216</v>
      </c>
      <c r="AQ196" s="67">
        <f ca="1">AP196*(1-OFFSET(Mortality_Projection!$D$9,N($A196="Female")*101+Existing_Cohort!$B196+Existing_Cohort!AQ$4-1,MATCH(AQ$5, Mortality_Projection!$D$8:$BJ$8, 0)-1))</f>
        <v>46.509377934729216</v>
      </c>
      <c r="AR196" s="67">
        <f ca="1">AQ196*(1-OFFSET(Mortality_Projection!$D$9,N($A196="Female")*101+Existing_Cohort!$B196+Existing_Cohort!AR$4-1,MATCH(AR$5, Mortality_Projection!$D$8:$BJ$8, 0)-1))</f>
        <v>46.509377934729216</v>
      </c>
      <c r="AS196" s="67">
        <f ca="1">AR196*(1-OFFSET(Mortality_Projection!$D$9,N($A196="Female")*101+Existing_Cohort!$B196+Existing_Cohort!AS$4-1,MATCH(AS$5, Mortality_Projection!$D$8:$BJ$8, 0)-1))</f>
        <v>46.509377934729216</v>
      </c>
      <c r="AT196" s="67">
        <f ca="1">AS196*(1-OFFSET(Mortality_Projection!$D$9,N($A196="Female")*101+Existing_Cohort!$B196+Existing_Cohort!AT$4-1,MATCH(AT$5, Mortality_Projection!$D$8:$BJ$8, 0)-1))</f>
        <v>46.509377934729216</v>
      </c>
      <c r="AU196" s="67">
        <f ca="1">AT196*(1-OFFSET(Mortality_Projection!$D$9,N($A196="Female")*101+Existing_Cohort!$B196+Existing_Cohort!AU$4-1,MATCH(AU$5, Mortality_Projection!$D$8:$BJ$8, 0)-1))</f>
        <v>46.509377934729216</v>
      </c>
      <c r="AV196" s="67">
        <f ca="1">AU196*(1-OFFSET(Mortality_Projection!$D$9,N($A196="Female")*101+Existing_Cohort!$B196+Existing_Cohort!AV$4-1,MATCH(AV$5, Mortality_Projection!$D$8:$BJ$8, 0)-1))</f>
        <v>46.509377934729216</v>
      </c>
      <c r="AW196" s="67">
        <f ca="1">AV196*(1-OFFSET(Mortality_Projection!$D$9,N($A196="Female")*101+Existing_Cohort!$B196+Existing_Cohort!AW$4-1,MATCH(AW$5, Mortality_Projection!$D$8:$BJ$8, 0)-1))</f>
        <v>46.509377934729216</v>
      </c>
      <c r="AX196" s="67">
        <f ca="1">AW196*(1-OFFSET(Mortality_Projection!$D$9,N($A196="Female")*101+Existing_Cohort!$B196+Existing_Cohort!AX$4-1,MATCH(AX$5, Mortality_Projection!$D$8:$BJ$8, 0)-1))</f>
        <v>46.509377934729216</v>
      </c>
      <c r="AY196" s="67">
        <f ca="1">AX196*(1-OFFSET(Mortality_Projection!$D$9,N($A196="Female")*101+Existing_Cohort!$B196+Existing_Cohort!AY$4-1,MATCH(AY$5, Mortality_Projection!$D$8:$BJ$8, 0)-1))</f>
        <v>46.509377934729216</v>
      </c>
      <c r="AZ196" s="67">
        <f ca="1">AY196*(1-OFFSET(Mortality_Projection!$D$9,N($A196="Female")*101+Existing_Cohort!$B196+Existing_Cohort!AZ$4-1,MATCH(AZ$5, Mortality_Projection!$D$8:$BJ$8, 0)-1))</f>
        <v>46.509377934729216</v>
      </c>
      <c r="BA196" s="179">
        <f ca="1">AZ196*(1-OFFSET(Mortality_Projection!$D$9,N($A196="Female")*101+Existing_Cohort!$B196+Existing_Cohort!BA$4-1,MATCH(BA$5, Mortality_Projection!$D$8:$BJ$8, 0)-1))</f>
        <v>46.509377934729216</v>
      </c>
      <c r="BC196" s="67">
        <f t="shared" ca="1" si="27"/>
        <v>123.91412529812624</v>
      </c>
    </row>
    <row r="197" spans="1:55" x14ac:dyDescent="0.35">
      <c r="A197" s="159" t="s">
        <v>32</v>
      </c>
      <c r="B197">
        <f t="shared" si="28"/>
        <v>90</v>
      </c>
      <c r="C197" s="67">
        <f ca="1">OFFSET(HIST_CHN_Population_Females!$L$17,MATCH(Input!$D$4,HIST_CHN_Population_Females!$K$18:$K$89,0), $B96)</f>
        <v>709.78899999999999</v>
      </c>
      <c r="D197" s="67">
        <f ca="1">C197*(1-OFFSET(Mortality_Projection!$D$9,N($A197="Female")*101+Existing_Cohort!$B197+Existing_Cohort!D$4-1,MATCH(D$5, Mortality_Projection!$D$8:$BJ$8, 0)-1))</f>
        <v>598.53069429704203</v>
      </c>
      <c r="E197" s="67">
        <f ca="1">D197*(1-OFFSET(Mortality_Projection!$D$9,N($A197="Female")*101+Existing_Cohort!$B197+Existing_Cohort!E$4-1,MATCH(E$5, Mortality_Projection!$D$8:$BJ$8, 0)-1))</f>
        <v>497.83699442011658</v>
      </c>
      <c r="F197" s="67">
        <f ca="1">E197*(1-OFFSET(Mortality_Projection!$D$9,N($A197="Female")*101+Existing_Cohort!$B197+Existing_Cohort!F$4-1,MATCH(F$5, Mortality_Projection!$D$8:$BJ$8, 0)-1))</f>
        <v>408.25596378767415</v>
      </c>
      <c r="G197" s="67">
        <f ca="1">F197*(1-OFFSET(Mortality_Projection!$D$9,N($A197="Female")*101+Existing_Cohort!$B197+Existing_Cohort!G$4-1,MATCH(G$5, Mortality_Projection!$D$8:$BJ$8, 0)-1))</f>
        <v>329.85634940973773</v>
      </c>
      <c r="H197" s="67">
        <f ca="1">G197*(1-OFFSET(Mortality_Projection!$D$9,N($A197="Female")*101+Existing_Cohort!$B197+Existing_Cohort!H$4-1,MATCH(H$5, Mortality_Projection!$D$8:$BJ$8, 0)-1))</f>
        <v>262.31840281847906</v>
      </c>
      <c r="I197" s="67">
        <f ca="1">H197*(1-OFFSET(Mortality_Projection!$D$9,N($A197="Female")*101+Existing_Cohort!$B197+Existing_Cohort!I$4-1,MATCH(I$5, Mortality_Projection!$D$8:$BJ$8, 0)-1))</f>
        <v>205.04501001331985</v>
      </c>
      <c r="J197" s="67">
        <f ca="1">I197*(1-OFFSET(Mortality_Projection!$D$9,N($A197="Female")*101+Existing_Cohort!$B197+Existing_Cohort!J$4-1,MATCH(J$5, Mortality_Projection!$D$8:$BJ$8, 0)-1))</f>
        <v>157.26516275512313</v>
      </c>
      <c r="K197" s="67">
        <f ca="1">J197*(1-OFFSET(Mortality_Projection!$D$9,N($A197="Female")*101+Existing_Cohort!$B197+Existing_Cohort!K$4-1,MATCH(K$5, Mortality_Projection!$D$8:$BJ$8, 0)-1))</f>
        <v>118.11021033804371</v>
      </c>
      <c r="L197" s="67">
        <f ca="1">K197*(1-OFFSET(Mortality_Projection!$D$9,N($A197="Female")*101+Existing_Cohort!$B197+Existing_Cohort!L$4-1,MATCH(L$5, Mortality_Projection!$D$8:$BJ$8, 0)-1))</f>
        <v>86.661513315810936</v>
      </c>
      <c r="M197" s="67">
        <f ca="1">L197*(1-OFFSET(Mortality_Projection!$D$9,N($A197="Female")*101+Existing_Cohort!$B197+Existing_Cohort!M$4-1,MATCH(M$5, Mortality_Projection!$D$8:$BJ$8, 0)-1))</f>
        <v>61.97479757638456</v>
      </c>
      <c r="N197" s="67">
        <f ca="1">M197*(1-OFFSET(Mortality_Projection!$D$9,N($A197="Female")*101+Existing_Cohort!$B197+Existing_Cohort!N$4-1,MATCH(N$5, Mortality_Projection!$D$8:$BJ$8, 0)-1))</f>
        <v>43.094743012572209</v>
      </c>
      <c r="O197" s="67">
        <f ca="1">N197*(1-OFFSET(Mortality_Projection!$D$9,N($A197="Female")*101+Existing_Cohort!$B197+Existing_Cohort!O$4-1,MATCH(O$5, Mortality_Projection!$D$8:$BJ$8, 0)-1))</f>
        <v>43.094743012572209</v>
      </c>
      <c r="P197" s="67">
        <f ca="1">O197*(1-OFFSET(Mortality_Projection!$D$9,N($A197="Female")*101+Existing_Cohort!$B197+Existing_Cohort!P$4-1,MATCH(P$5, Mortality_Projection!$D$8:$BJ$8, 0)-1))</f>
        <v>43.094743012572209</v>
      </c>
      <c r="Q197" s="67">
        <f ca="1">P197*(1-OFFSET(Mortality_Projection!$D$9,N($A197="Female")*101+Existing_Cohort!$B197+Existing_Cohort!Q$4-1,MATCH(Q$5, Mortality_Projection!$D$8:$BJ$8, 0)-1))</f>
        <v>43.094743012572209</v>
      </c>
      <c r="R197" s="67">
        <f ca="1">Q197*(1-OFFSET(Mortality_Projection!$D$9,N($A197="Female")*101+Existing_Cohort!$B197+Existing_Cohort!R$4-1,MATCH(R$5, Mortality_Projection!$D$8:$BJ$8, 0)-1))</f>
        <v>43.094743012572209</v>
      </c>
      <c r="S197" s="67">
        <f ca="1">R197*(1-OFFSET(Mortality_Projection!$D$9,N($A197="Female")*101+Existing_Cohort!$B197+Existing_Cohort!S$4-1,MATCH(S$5, Mortality_Projection!$D$8:$BJ$8, 0)-1))</f>
        <v>43.094743012572209</v>
      </c>
      <c r="T197" s="67">
        <f ca="1">S197*(1-OFFSET(Mortality_Projection!$D$9,N($A197="Female")*101+Existing_Cohort!$B197+Existing_Cohort!T$4-1,MATCH(T$5, Mortality_Projection!$D$8:$BJ$8, 0)-1))</f>
        <v>43.094743012572209</v>
      </c>
      <c r="U197" s="67">
        <f ca="1">T197*(1-OFFSET(Mortality_Projection!$D$9,N($A197="Female")*101+Existing_Cohort!$B197+Existing_Cohort!U$4-1,MATCH(U$5, Mortality_Projection!$D$8:$BJ$8, 0)-1))</f>
        <v>43.094743012572209</v>
      </c>
      <c r="V197" s="67">
        <f ca="1">U197*(1-OFFSET(Mortality_Projection!$D$9,N($A197="Female")*101+Existing_Cohort!$B197+Existing_Cohort!V$4-1,MATCH(V$5, Mortality_Projection!$D$8:$BJ$8, 0)-1))</f>
        <v>43.094743012572209</v>
      </c>
      <c r="W197" s="67">
        <f ca="1">V197*(1-OFFSET(Mortality_Projection!$D$9,N($A197="Female")*101+Existing_Cohort!$B197+Existing_Cohort!W$4-1,MATCH(W$5, Mortality_Projection!$D$8:$BJ$8, 0)-1))</f>
        <v>43.094743012572209</v>
      </c>
      <c r="X197" s="67">
        <f ca="1">W197*(1-OFFSET(Mortality_Projection!$D$9,N($A197="Female")*101+Existing_Cohort!$B197+Existing_Cohort!X$4-1,MATCH(X$5, Mortality_Projection!$D$8:$BJ$8, 0)-1))</f>
        <v>43.094743012572209</v>
      </c>
      <c r="Y197" s="67">
        <f ca="1">X197*(1-OFFSET(Mortality_Projection!$D$9,N($A197="Female")*101+Existing_Cohort!$B197+Existing_Cohort!Y$4-1,MATCH(Y$5, Mortality_Projection!$D$8:$BJ$8, 0)-1))</f>
        <v>43.094743012572209</v>
      </c>
      <c r="Z197" s="67">
        <f ca="1">Y197*(1-OFFSET(Mortality_Projection!$D$9,N($A197="Female")*101+Existing_Cohort!$B197+Existing_Cohort!Z$4-1,MATCH(Z$5, Mortality_Projection!$D$8:$BJ$8, 0)-1))</f>
        <v>43.094743012572209</v>
      </c>
      <c r="AA197" s="67">
        <f ca="1">Z197*(1-OFFSET(Mortality_Projection!$D$9,N($A197="Female")*101+Existing_Cohort!$B197+Existing_Cohort!AA$4-1,MATCH(AA$5, Mortality_Projection!$D$8:$BJ$8, 0)-1))</f>
        <v>43.094743012572209</v>
      </c>
      <c r="AB197" s="67">
        <f ca="1">AA197*(1-OFFSET(Mortality_Projection!$D$9,N($A197="Female")*101+Existing_Cohort!$B197+Existing_Cohort!AB$4-1,MATCH(AB$5, Mortality_Projection!$D$8:$BJ$8, 0)-1))</f>
        <v>43.094743012572209</v>
      </c>
      <c r="AC197" s="67">
        <f ca="1">AB197*(1-OFFSET(Mortality_Projection!$D$9,N($A197="Female")*101+Existing_Cohort!$B197+Existing_Cohort!AC$4-1,MATCH(AC$5, Mortality_Projection!$D$8:$BJ$8, 0)-1))</f>
        <v>43.094743012572209</v>
      </c>
      <c r="AD197" s="67">
        <f ca="1">AC197*(1-OFFSET(Mortality_Projection!$D$9,N($A197="Female")*101+Existing_Cohort!$B197+Existing_Cohort!AD$4-1,MATCH(AD$5, Mortality_Projection!$D$8:$BJ$8, 0)-1))</f>
        <v>43.094743012572209</v>
      </c>
      <c r="AE197" s="67">
        <f ca="1">AD197*(1-OFFSET(Mortality_Projection!$D$9,N($A197="Female")*101+Existing_Cohort!$B197+Existing_Cohort!AE$4-1,MATCH(AE$5, Mortality_Projection!$D$8:$BJ$8, 0)-1))</f>
        <v>43.094743012572209</v>
      </c>
      <c r="AF197" s="67">
        <f ca="1">AE197*(1-OFFSET(Mortality_Projection!$D$9,N($A197="Female")*101+Existing_Cohort!$B197+Existing_Cohort!AF$4-1,MATCH(AF$5, Mortality_Projection!$D$8:$BJ$8, 0)-1))</f>
        <v>43.094743012572209</v>
      </c>
      <c r="AG197" s="67">
        <f ca="1">AF197*(1-OFFSET(Mortality_Projection!$D$9,N($A197="Female")*101+Existing_Cohort!$B197+Existing_Cohort!AG$4-1,MATCH(AG$5, Mortality_Projection!$D$8:$BJ$8, 0)-1))</f>
        <v>43.094743012572209</v>
      </c>
      <c r="AH197" s="67">
        <f ca="1">AG197*(1-OFFSET(Mortality_Projection!$D$9,N($A197="Female")*101+Existing_Cohort!$B197+Existing_Cohort!AH$4-1,MATCH(AH$5, Mortality_Projection!$D$8:$BJ$8, 0)-1))</f>
        <v>43.094743012572209</v>
      </c>
      <c r="AI197" s="67">
        <f ca="1">AH197*(1-OFFSET(Mortality_Projection!$D$9,N($A197="Female")*101+Existing_Cohort!$B197+Existing_Cohort!AI$4-1,MATCH(AI$5, Mortality_Projection!$D$8:$BJ$8, 0)-1))</f>
        <v>43.094743012572209</v>
      </c>
      <c r="AJ197" s="67">
        <f ca="1">AI197*(1-OFFSET(Mortality_Projection!$D$9,N($A197="Female")*101+Existing_Cohort!$B197+Existing_Cohort!AJ$4-1,MATCH(AJ$5, Mortality_Projection!$D$8:$BJ$8, 0)-1))</f>
        <v>43.094743012572209</v>
      </c>
      <c r="AK197" s="67">
        <f ca="1">AJ197*(1-OFFSET(Mortality_Projection!$D$9,N($A197="Female")*101+Existing_Cohort!$B197+Existing_Cohort!AK$4-1,MATCH(AK$5, Mortality_Projection!$D$8:$BJ$8, 0)-1))</f>
        <v>43.094743012572209</v>
      </c>
      <c r="AL197" s="67">
        <f ca="1">AK197*(1-OFFSET(Mortality_Projection!$D$9,N($A197="Female")*101+Existing_Cohort!$B197+Existing_Cohort!AL$4-1,MATCH(AL$5, Mortality_Projection!$D$8:$BJ$8, 0)-1))</f>
        <v>43.094743012572209</v>
      </c>
      <c r="AM197" s="67">
        <f ca="1">AL197*(1-OFFSET(Mortality_Projection!$D$9,N($A197="Female")*101+Existing_Cohort!$B197+Existing_Cohort!AM$4-1,MATCH(AM$5, Mortality_Projection!$D$8:$BJ$8, 0)-1))</f>
        <v>43.094743012572209</v>
      </c>
      <c r="AN197" s="67">
        <f ca="1">AM197*(1-OFFSET(Mortality_Projection!$D$9,N($A197="Female")*101+Existing_Cohort!$B197+Existing_Cohort!AN$4-1,MATCH(AN$5, Mortality_Projection!$D$8:$BJ$8, 0)-1))</f>
        <v>43.094743012572209</v>
      </c>
      <c r="AO197" s="67">
        <f ca="1">AN197*(1-OFFSET(Mortality_Projection!$D$9,N($A197="Female")*101+Existing_Cohort!$B197+Existing_Cohort!AO$4-1,MATCH(AO$5, Mortality_Projection!$D$8:$BJ$8, 0)-1))</f>
        <v>43.094743012572209</v>
      </c>
      <c r="AP197" s="67">
        <f ca="1">AO197*(1-OFFSET(Mortality_Projection!$D$9,N($A197="Female")*101+Existing_Cohort!$B197+Existing_Cohort!AP$4-1,MATCH(AP$5, Mortality_Projection!$D$8:$BJ$8, 0)-1))</f>
        <v>43.094743012572209</v>
      </c>
      <c r="AQ197" s="67">
        <f ca="1">AP197*(1-OFFSET(Mortality_Projection!$D$9,N($A197="Female")*101+Existing_Cohort!$B197+Existing_Cohort!AQ$4-1,MATCH(AQ$5, Mortality_Projection!$D$8:$BJ$8, 0)-1))</f>
        <v>43.094743012572209</v>
      </c>
      <c r="AR197" s="67">
        <f ca="1">AQ197*(1-OFFSET(Mortality_Projection!$D$9,N($A197="Female")*101+Existing_Cohort!$B197+Existing_Cohort!AR$4-1,MATCH(AR$5, Mortality_Projection!$D$8:$BJ$8, 0)-1))</f>
        <v>43.094743012572209</v>
      </c>
      <c r="AS197" s="67">
        <f ca="1">AR197*(1-OFFSET(Mortality_Projection!$D$9,N($A197="Female")*101+Existing_Cohort!$B197+Existing_Cohort!AS$4-1,MATCH(AS$5, Mortality_Projection!$D$8:$BJ$8, 0)-1))</f>
        <v>43.094743012572209</v>
      </c>
      <c r="AT197" s="67">
        <f ca="1">AS197*(1-OFFSET(Mortality_Projection!$D$9,N($A197="Female")*101+Existing_Cohort!$B197+Existing_Cohort!AT$4-1,MATCH(AT$5, Mortality_Projection!$D$8:$BJ$8, 0)-1))</f>
        <v>43.094743012572209</v>
      </c>
      <c r="AU197" s="67">
        <f ca="1">AT197*(1-OFFSET(Mortality_Projection!$D$9,N($A197="Female")*101+Existing_Cohort!$B197+Existing_Cohort!AU$4-1,MATCH(AU$5, Mortality_Projection!$D$8:$BJ$8, 0)-1))</f>
        <v>43.094743012572209</v>
      </c>
      <c r="AV197" s="67">
        <f ca="1">AU197*(1-OFFSET(Mortality_Projection!$D$9,N($A197="Female")*101+Existing_Cohort!$B197+Existing_Cohort!AV$4-1,MATCH(AV$5, Mortality_Projection!$D$8:$BJ$8, 0)-1))</f>
        <v>43.094743012572209</v>
      </c>
      <c r="AW197" s="67">
        <f ca="1">AV197*(1-OFFSET(Mortality_Projection!$D$9,N($A197="Female")*101+Existing_Cohort!$B197+Existing_Cohort!AW$4-1,MATCH(AW$5, Mortality_Projection!$D$8:$BJ$8, 0)-1))</f>
        <v>43.094743012572209</v>
      </c>
      <c r="AX197" s="67">
        <f ca="1">AW197*(1-OFFSET(Mortality_Projection!$D$9,N($A197="Female")*101+Existing_Cohort!$B197+Existing_Cohort!AX$4-1,MATCH(AX$5, Mortality_Projection!$D$8:$BJ$8, 0)-1))</f>
        <v>43.094743012572209</v>
      </c>
      <c r="AY197" s="67">
        <f ca="1">AX197*(1-OFFSET(Mortality_Projection!$D$9,N($A197="Female")*101+Existing_Cohort!$B197+Existing_Cohort!AY$4-1,MATCH(AY$5, Mortality_Projection!$D$8:$BJ$8, 0)-1))</f>
        <v>43.094743012572209</v>
      </c>
      <c r="AZ197" s="67">
        <f ca="1">AY197*(1-OFFSET(Mortality_Projection!$D$9,N($A197="Female")*101+Existing_Cohort!$B197+Existing_Cohort!AZ$4-1,MATCH(AZ$5, Mortality_Projection!$D$8:$BJ$8, 0)-1))</f>
        <v>43.094743012572209</v>
      </c>
      <c r="BA197" s="179">
        <f ca="1">AZ197*(1-OFFSET(Mortality_Projection!$D$9,N($A197="Female")*101+Existing_Cohort!$B197+Existing_Cohort!BA$4-1,MATCH(BA$5, Mortality_Projection!$D$8:$BJ$8, 0)-1))</f>
        <v>43.094743012572209</v>
      </c>
      <c r="BC197" s="67">
        <f t="shared" ca="1" si="27"/>
        <v>111.25830570295795</v>
      </c>
    </row>
    <row r="198" spans="1:55" x14ac:dyDescent="0.35">
      <c r="A198" s="159" t="s">
        <v>32</v>
      </c>
      <c r="B198">
        <f t="shared" si="28"/>
        <v>91</v>
      </c>
      <c r="C198" s="67">
        <f ca="1">OFFSET(HIST_CHN_Population_Females!$L$17,MATCH(Input!$D$4,HIST_CHN_Population_Females!$K$18:$K$89,0), $B97)</f>
        <v>576.346</v>
      </c>
      <c r="D198" s="67">
        <f ca="1">C198*(1-OFFSET(Mortality_Projection!$D$9,N($A198="Female")*101+Existing_Cohort!$B198+Existing_Cohort!D$4-1,MATCH(D$5, Mortality_Projection!$D$8:$BJ$8, 0)-1))</f>
        <v>478.25650888838805</v>
      </c>
      <c r="E198" s="67">
        <f ca="1">D198*(1-OFFSET(Mortality_Projection!$D$9,N($A198="Female")*101+Existing_Cohort!$B198+Existing_Cohort!E$4-1,MATCH(E$5, Mortality_Projection!$D$8:$BJ$8, 0)-1))</f>
        <v>391.197623149008</v>
      </c>
      <c r="F198" s="67">
        <f ca="1">E198*(1-OFFSET(Mortality_Projection!$D$9,N($A198="Female")*101+Existing_Cohort!$B198+Existing_Cohort!F$4-1,MATCH(F$5, Mortality_Projection!$D$8:$BJ$8, 0)-1))</f>
        <v>315.19984024882808</v>
      </c>
      <c r="G198" s="67">
        <f ca="1">F198*(1-OFFSET(Mortality_Projection!$D$9,N($A198="Female")*101+Existing_Cohort!$B198+Existing_Cohort!G$4-1,MATCH(G$5, Mortality_Projection!$D$8:$BJ$8, 0)-1))</f>
        <v>249.91199745326739</v>
      </c>
      <c r="H198" s="67">
        <f ca="1">G198*(1-OFFSET(Mortality_Projection!$D$9,N($A198="Female")*101+Existing_Cohort!$B198+Existing_Cohort!H$4-1,MATCH(H$5, Mortality_Projection!$D$8:$BJ$8, 0)-1))</f>
        <v>194.71256866658538</v>
      </c>
      <c r="I198" s="67">
        <f ca="1">H198*(1-OFFSET(Mortality_Projection!$D$9,N($A198="Female")*101+Existing_Cohort!$B198+Existing_Cohort!I$4-1,MATCH(I$5, Mortality_Projection!$D$8:$BJ$8, 0)-1))</f>
        <v>148.81254972573137</v>
      </c>
      <c r="J198" s="67">
        <f ca="1">I198*(1-OFFSET(Mortality_Projection!$D$9,N($A198="Female")*101+Existing_Cohort!$B198+Existing_Cohort!J$4-1,MATCH(J$5, Mortality_Projection!$D$8:$BJ$8, 0)-1))</f>
        <v>111.33104169105293</v>
      </c>
      <c r="K198" s="67">
        <f ca="1">J198*(1-OFFSET(Mortality_Projection!$D$9,N($A198="Female")*101+Existing_Cohort!$B198+Existing_Cohort!K$4-1,MATCH(K$5, Mortality_Projection!$D$8:$BJ$8, 0)-1))</f>
        <v>81.34253690243564</v>
      </c>
      <c r="L198" s="67">
        <f ca="1">K198*(1-OFFSET(Mortality_Projection!$D$9,N($A198="Female")*101+Existing_Cohort!$B198+Existing_Cohort!L$4-1,MATCH(L$5, Mortality_Projection!$D$8:$BJ$8, 0)-1))</f>
        <v>57.901431532155698</v>
      </c>
      <c r="M198" s="67">
        <f ca="1">L198*(1-OFFSET(Mortality_Projection!$D$9,N($A198="Female")*101+Existing_Cohort!$B198+Existing_Cohort!M$4-1,MATCH(M$5, Mortality_Projection!$D$8:$BJ$8, 0)-1))</f>
        <v>40.057080597192353</v>
      </c>
      <c r="N198" s="67">
        <f ca="1">M198*(1-OFFSET(Mortality_Projection!$D$9,N($A198="Female")*101+Existing_Cohort!$B198+Existing_Cohort!N$4-1,MATCH(N$5, Mortality_Projection!$D$8:$BJ$8, 0)-1))</f>
        <v>40.057080597192353</v>
      </c>
      <c r="O198" s="67">
        <f ca="1">N198*(1-OFFSET(Mortality_Projection!$D$9,N($A198="Female")*101+Existing_Cohort!$B198+Existing_Cohort!O$4-1,MATCH(O$5, Mortality_Projection!$D$8:$BJ$8, 0)-1))</f>
        <v>40.057080597192353</v>
      </c>
      <c r="P198" s="67">
        <f ca="1">O198*(1-OFFSET(Mortality_Projection!$D$9,N($A198="Female")*101+Existing_Cohort!$B198+Existing_Cohort!P$4-1,MATCH(P$5, Mortality_Projection!$D$8:$BJ$8, 0)-1))</f>
        <v>40.057080597192353</v>
      </c>
      <c r="Q198" s="67">
        <f ca="1">P198*(1-OFFSET(Mortality_Projection!$D$9,N($A198="Female")*101+Existing_Cohort!$B198+Existing_Cohort!Q$4-1,MATCH(Q$5, Mortality_Projection!$D$8:$BJ$8, 0)-1))</f>
        <v>40.057080597192353</v>
      </c>
      <c r="R198" s="67">
        <f ca="1">Q198*(1-OFFSET(Mortality_Projection!$D$9,N($A198="Female")*101+Existing_Cohort!$B198+Existing_Cohort!R$4-1,MATCH(R$5, Mortality_Projection!$D$8:$BJ$8, 0)-1))</f>
        <v>40.057080597192353</v>
      </c>
      <c r="S198" s="67">
        <f ca="1">R198*(1-OFFSET(Mortality_Projection!$D$9,N($A198="Female")*101+Existing_Cohort!$B198+Existing_Cohort!S$4-1,MATCH(S$5, Mortality_Projection!$D$8:$BJ$8, 0)-1))</f>
        <v>40.057080597192353</v>
      </c>
      <c r="T198" s="67">
        <f ca="1">S198*(1-OFFSET(Mortality_Projection!$D$9,N($A198="Female")*101+Existing_Cohort!$B198+Existing_Cohort!T$4-1,MATCH(T$5, Mortality_Projection!$D$8:$BJ$8, 0)-1))</f>
        <v>40.057080597192353</v>
      </c>
      <c r="U198" s="67">
        <f ca="1">T198*(1-OFFSET(Mortality_Projection!$D$9,N($A198="Female")*101+Existing_Cohort!$B198+Existing_Cohort!U$4-1,MATCH(U$5, Mortality_Projection!$D$8:$BJ$8, 0)-1))</f>
        <v>40.057080597192353</v>
      </c>
      <c r="V198" s="67">
        <f ca="1">U198*(1-OFFSET(Mortality_Projection!$D$9,N($A198="Female")*101+Existing_Cohort!$B198+Existing_Cohort!V$4-1,MATCH(V$5, Mortality_Projection!$D$8:$BJ$8, 0)-1))</f>
        <v>40.057080597192353</v>
      </c>
      <c r="W198" s="67">
        <f ca="1">V198*(1-OFFSET(Mortality_Projection!$D$9,N($A198="Female")*101+Existing_Cohort!$B198+Existing_Cohort!W$4-1,MATCH(W$5, Mortality_Projection!$D$8:$BJ$8, 0)-1))</f>
        <v>40.057080597192353</v>
      </c>
      <c r="X198" s="67">
        <f ca="1">W198*(1-OFFSET(Mortality_Projection!$D$9,N($A198="Female")*101+Existing_Cohort!$B198+Existing_Cohort!X$4-1,MATCH(X$5, Mortality_Projection!$D$8:$BJ$8, 0)-1))</f>
        <v>40.057080597192353</v>
      </c>
      <c r="Y198" s="67">
        <f ca="1">X198*(1-OFFSET(Mortality_Projection!$D$9,N($A198="Female")*101+Existing_Cohort!$B198+Existing_Cohort!Y$4-1,MATCH(Y$5, Mortality_Projection!$D$8:$BJ$8, 0)-1))</f>
        <v>40.057080597192353</v>
      </c>
      <c r="Z198" s="67">
        <f ca="1">Y198*(1-OFFSET(Mortality_Projection!$D$9,N($A198="Female")*101+Existing_Cohort!$B198+Existing_Cohort!Z$4-1,MATCH(Z$5, Mortality_Projection!$D$8:$BJ$8, 0)-1))</f>
        <v>40.057080597192353</v>
      </c>
      <c r="AA198" s="67">
        <f ca="1">Z198*(1-OFFSET(Mortality_Projection!$D$9,N($A198="Female")*101+Existing_Cohort!$B198+Existing_Cohort!AA$4-1,MATCH(AA$5, Mortality_Projection!$D$8:$BJ$8, 0)-1))</f>
        <v>40.057080597192353</v>
      </c>
      <c r="AB198" s="67">
        <f ca="1">AA198*(1-OFFSET(Mortality_Projection!$D$9,N($A198="Female")*101+Existing_Cohort!$B198+Existing_Cohort!AB$4-1,MATCH(AB$5, Mortality_Projection!$D$8:$BJ$8, 0)-1))</f>
        <v>40.057080597192353</v>
      </c>
      <c r="AC198" s="67">
        <f ca="1">AB198*(1-OFFSET(Mortality_Projection!$D$9,N($A198="Female")*101+Existing_Cohort!$B198+Existing_Cohort!AC$4-1,MATCH(AC$5, Mortality_Projection!$D$8:$BJ$8, 0)-1))</f>
        <v>40.057080597192353</v>
      </c>
      <c r="AD198" s="67">
        <f ca="1">AC198*(1-OFFSET(Mortality_Projection!$D$9,N($A198="Female")*101+Existing_Cohort!$B198+Existing_Cohort!AD$4-1,MATCH(AD$5, Mortality_Projection!$D$8:$BJ$8, 0)-1))</f>
        <v>40.057080597192353</v>
      </c>
      <c r="AE198" s="67">
        <f ca="1">AD198*(1-OFFSET(Mortality_Projection!$D$9,N($A198="Female")*101+Existing_Cohort!$B198+Existing_Cohort!AE$4-1,MATCH(AE$5, Mortality_Projection!$D$8:$BJ$8, 0)-1))</f>
        <v>40.057080597192353</v>
      </c>
      <c r="AF198" s="67">
        <f ca="1">AE198*(1-OFFSET(Mortality_Projection!$D$9,N($A198="Female")*101+Existing_Cohort!$B198+Existing_Cohort!AF$4-1,MATCH(AF$5, Mortality_Projection!$D$8:$BJ$8, 0)-1))</f>
        <v>40.057080597192353</v>
      </c>
      <c r="AG198" s="67">
        <f ca="1">AF198*(1-OFFSET(Mortality_Projection!$D$9,N($A198="Female")*101+Existing_Cohort!$B198+Existing_Cohort!AG$4-1,MATCH(AG$5, Mortality_Projection!$D$8:$BJ$8, 0)-1))</f>
        <v>40.057080597192353</v>
      </c>
      <c r="AH198" s="67">
        <f ca="1">AG198*(1-OFFSET(Mortality_Projection!$D$9,N($A198="Female")*101+Existing_Cohort!$B198+Existing_Cohort!AH$4-1,MATCH(AH$5, Mortality_Projection!$D$8:$BJ$8, 0)-1))</f>
        <v>40.057080597192353</v>
      </c>
      <c r="AI198" s="67">
        <f ca="1">AH198*(1-OFFSET(Mortality_Projection!$D$9,N($A198="Female")*101+Existing_Cohort!$B198+Existing_Cohort!AI$4-1,MATCH(AI$5, Mortality_Projection!$D$8:$BJ$8, 0)-1))</f>
        <v>40.057080597192353</v>
      </c>
      <c r="AJ198" s="67">
        <f ca="1">AI198*(1-OFFSET(Mortality_Projection!$D$9,N($A198="Female")*101+Existing_Cohort!$B198+Existing_Cohort!AJ$4-1,MATCH(AJ$5, Mortality_Projection!$D$8:$BJ$8, 0)-1))</f>
        <v>40.057080597192353</v>
      </c>
      <c r="AK198" s="67">
        <f ca="1">AJ198*(1-OFFSET(Mortality_Projection!$D$9,N($A198="Female")*101+Existing_Cohort!$B198+Existing_Cohort!AK$4-1,MATCH(AK$5, Mortality_Projection!$D$8:$BJ$8, 0)-1))</f>
        <v>40.057080597192353</v>
      </c>
      <c r="AL198" s="67">
        <f ca="1">AK198*(1-OFFSET(Mortality_Projection!$D$9,N($A198="Female")*101+Existing_Cohort!$B198+Existing_Cohort!AL$4-1,MATCH(AL$5, Mortality_Projection!$D$8:$BJ$8, 0)-1))</f>
        <v>40.057080597192353</v>
      </c>
      <c r="AM198" s="67">
        <f ca="1">AL198*(1-OFFSET(Mortality_Projection!$D$9,N($A198="Female")*101+Existing_Cohort!$B198+Existing_Cohort!AM$4-1,MATCH(AM$5, Mortality_Projection!$D$8:$BJ$8, 0)-1))</f>
        <v>40.057080597192353</v>
      </c>
      <c r="AN198" s="67">
        <f ca="1">AM198*(1-OFFSET(Mortality_Projection!$D$9,N($A198="Female")*101+Existing_Cohort!$B198+Existing_Cohort!AN$4-1,MATCH(AN$5, Mortality_Projection!$D$8:$BJ$8, 0)-1))</f>
        <v>40.057080597192353</v>
      </c>
      <c r="AO198" s="67">
        <f ca="1">AN198*(1-OFFSET(Mortality_Projection!$D$9,N($A198="Female")*101+Existing_Cohort!$B198+Existing_Cohort!AO$4-1,MATCH(AO$5, Mortality_Projection!$D$8:$BJ$8, 0)-1))</f>
        <v>40.057080597192353</v>
      </c>
      <c r="AP198" s="67">
        <f ca="1">AO198*(1-OFFSET(Mortality_Projection!$D$9,N($A198="Female")*101+Existing_Cohort!$B198+Existing_Cohort!AP$4-1,MATCH(AP$5, Mortality_Projection!$D$8:$BJ$8, 0)-1))</f>
        <v>40.057080597192353</v>
      </c>
      <c r="AQ198" s="67">
        <f ca="1">AP198*(1-OFFSET(Mortality_Projection!$D$9,N($A198="Female")*101+Existing_Cohort!$B198+Existing_Cohort!AQ$4-1,MATCH(AQ$5, Mortality_Projection!$D$8:$BJ$8, 0)-1))</f>
        <v>40.057080597192353</v>
      </c>
      <c r="AR198" s="67">
        <f ca="1">AQ198*(1-OFFSET(Mortality_Projection!$D$9,N($A198="Female")*101+Existing_Cohort!$B198+Existing_Cohort!AR$4-1,MATCH(AR$5, Mortality_Projection!$D$8:$BJ$8, 0)-1))</f>
        <v>40.057080597192353</v>
      </c>
      <c r="AS198" s="67">
        <f ca="1">AR198*(1-OFFSET(Mortality_Projection!$D$9,N($A198="Female")*101+Existing_Cohort!$B198+Existing_Cohort!AS$4-1,MATCH(AS$5, Mortality_Projection!$D$8:$BJ$8, 0)-1))</f>
        <v>40.057080597192353</v>
      </c>
      <c r="AT198" s="67">
        <f ca="1">AS198*(1-OFFSET(Mortality_Projection!$D$9,N($A198="Female")*101+Existing_Cohort!$B198+Existing_Cohort!AT$4-1,MATCH(AT$5, Mortality_Projection!$D$8:$BJ$8, 0)-1))</f>
        <v>40.057080597192353</v>
      </c>
      <c r="AU198" s="67">
        <f ca="1">AT198*(1-OFFSET(Mortality_Projection!$D$9,N($A198="Female")*101+Existing_Cohort!$B198+Existing_Cohort!AU$4-1,MATCH(AU$5, Mortality_Projection!$D$8:$BJ$8, 0)-1))</f>
        <v>40.057080597192353</v>
      </c>
      <c r="AV198" s="67">
        <f ca="1">AU198*(1-OFFSET(Mortality_Projection!$D$9,N($A198="Female")*101+Existing_Cohort!$B198+Existing_Cohort!AV$4-1,MATCH(AV$5, Mortality_Projection!$D$8:$BJ$8, 0)-1))</f>
        <v>40.057080597192353</v>
      </c>
      <c r="AW198" s="67">
        <f ca="1">AV198*(1-OFFSET(Mortality_Projection!$D$9,N($A198="Female")*101+Existing_Cohort!$B198+Existing_Cohort!AW$4-1,MATCH(AW$5, Mortality_Projection!$D$8:$BJ$8, 0)-1))</f>
        <v>40.057080597192353</v>
      </c>
      <c r="AX198" s="67">
        <f ca="1">AW198*(1-OFFSET(Mortality_Projection!$D$9,N($A198="Female")*101+Existing_Cohort!$B198+Existing_Cohort!AX$4-1,MATCH(AX$5, Mortality_Projection!$D$8:$BJ$8, 0)-1))</f>
        <v>40.057080597192353</v>
      </c>
      <c r="AY198" s="67">
        <f ca="1">AX198*(1-OFFSET(Mortality_Projection!$D$9,N($A198="Female")*101+Existing_Cohort!$B198+Existing_Cohort!AY$4-1,MATCH(AY$5, Mortality_Projection!$D$8:$BJ$8, 0)-1))</f>
        <v>40.057080597192353</v>
      </c>
      <c r="AZ198" s="67">
        <f ca="1">AY198*(1-OFFSET(Mortality_Projection!$D$9,N($A198="Female")*101+Existing_Cohort!$B198+Existing_Cohort!AZ$4-1,MATCH(AZ$5, Mortality_Projection!$D$8:$BJ$8, 0)-1))</f>
        <v>40.057080597192353</v>
      </c>
      <c r="BA198" s="179">
        <f ca="1">AZ198*(1-OFFSET(Mortality_Projection!$D$9,N($A198="Female")*101+Existing_Cohort!$B198+Existing_Cohort!BA$4-1,MATCH(BA$5, Mortality_Projection!$D$8:$BJ$8, 0)-1))</f>
        <v>40.057080597192353</v>
      </c>
      <c r="BC198" s="67">
        <f t="shared" ca="1" si="27"/>
        <v>98.089491111611949</v>
      </c>
    </row>
    <row r="199" spans="1:55" x14ac:dyDescent="0.35">
      <c r="A199" s="159" t="s">
        <v>32</v>
      </c>
      <c r="B199">
        <f t="shared" si="28"/>
        <v>92</v>
      </c>
      <c r="C199" s="67">
        <f ca="1">OFFSET(HIST_CHN_Population_Females!$L$17,MATCH(Input!$D$4,HIST_CHN_Population_Females!$K$18:$K$89,0), $B98)</f>
        <v>451.56</v>
      </c>
      <c r="D199" s="67">
        <f ca="1">C199*(1-OFFSET(Mortality_Projection!$D$9,N($A199="Female")*101+Existing_Cohort!$B199+Existing_Cohort!D$4-1,MATCH(D$5, Mortality_Projection!$D$8:$BJ$8, 0)-1))</f>
        <v>368.40449492435999</v>
      </c>
      <c r="E199" s="67">
        <f ca="1">D199*(1-OFFSET(Mortality_Projection!$D$9,N($A199="Female")*101+Existing_Cohort!$B199+Existing_Cohort!E$4-1,MATCH(E$5, Mortality_Projection!$D$8:$BJ$8, 0)-1))</f>
        <v>296.00209499543217</v>
      </c>
      <c r="F199" s="67">
        <f ca="1">E199*(1-OFFSET(Mortality_Projection!$D$9,N($A199="Female")*101+Existing_Cohort!$B199+Existing_Cohort!F$4-1,MATCH(F$5, Mortality_Projection!$D$8:$BJ$8, 0)-1))</f>
        <v>233.97742794945501</v>
      </c>
      <c r="G199" s="67">
        <f ca="1">F199*(1-OFFSET(Mortality_Projection!$D$9,N($A199="Female")*101+Existing_Cohort!$B199+Existing_Cohort!G$4-1,MATCH(G$5, Mortality_Projection!$D$8:$BJ$8, 0)-1))</f>
        <v>181.69632190087742</v>
      </c>
      <c r="H199" s="67">
        <f ca="1">G199*(1-OFFSET(Mortality_Projection!$D$9,N($A199="Female")*101+Existing_Cohort!$B199+Existing_Cohort!H$4-1,MATCH(H$5, Mortality_Projection!$D$8:$BJ$8, 0)-1))</f>
        <v>138.36635662872314</v>
      </c>
      <c r="I199" s="67">
        <f ca="1">H199*(1-OFFSET(Mortality_Projection!$D$9,N($A199="Female")*101+Existing_Cohort!$B199+Existing_Cohort!I$4-1,MATCH(I$5, Mortality_Projection!$D$8:$BJ$8, 0)-1))</f>
        <v>103.11049524084845</v>
      </c>
      <c r="J199" s="67">
        <f ca="1">I199*(1-OFFSET(Mortality_Projection!$D$9,N($A199="Female")*101+Existing_Cohort!$B199+Existing_Cohort!J$4-1,MATCH(J$5, Mortality_Projection!$D$8:$BJ$8, 0)-1))</f>
        <v>75.013185501027223</v>
      </c>
      <c r="K199" s="67">
        <f ca="1">J199*(1-OFFSET(Mortality_Projection!$D$9,N($A199="Female")*101+Existing_Cohort!$B199+Existing_Cohort!K$4-1,MATCH(K$5, Mortality_Projection!$D$8:$BJ$8, 0)-1))</f>
        <v>53.144568983652867</v>
      </c>
      <c r="L199" s="67">
        <f ca="1">K199*(1-OFFSET(Mortality_Projection!$D$9,N($A199="Female")*101+Existing_Cohort!$B199+Existing_Cohort!L$4-1,MATCH(L$5, Mortality_Projection!$D$8:$BJ$8, 0)-1))</f>
        <v>36.575669243088825</v>
      </c>
      <c r="M199" s="67">
        <f ca="1">L199*(1-OFFSET(Mortality_Projection!$D$9,N($A199="Female")*101+Existing_Cohort!$B199+Existing_Cohort!M$4-1,MATCH(M$5, Mortality_Projection!$D$8:$BJ$8, 0)-1))</f>
        <v>36.575669243088825</v>
      </c>
      <c r="N199" s="67">
        <f ca="1">M199*(1-OFFSET(Mortality_Projection!$D$9,N($A199="Female")*101+Existing_Cohort!$B199+Existing_Cohort!N$4-1,MATCH(N$5, Mortality_Projection!$D$8:$BJ$8, 0)-1))</f>
        <v>36.575669243088825</v>
      </c>
      <c r="O199" s="67">
        <f ca="1">N199*(1-OFFSET(Mortality_Projection!$D$9,N($A199="Female")*101+Existing_Cohort!$B199+Existing_Cohort!O$4-1,MATCH(O$5, Mortality_Projection!$D$8:$BJ$8, 0)-1))</f>
        <v>36.575669243088825</v>
      </c>
      <c r="P199" s="67">
        <f ca="1">O199*(1-OFFSET(Mortality_Projection!$D$9,N($A199="Female")*101+Existing_Cohort!$B199+Existing_Cohort!P$4-1,MATCH(P$5, Mortality_Projection!$D$8:$BJ$8, 0)-1))</f>
        <v>36.575669243088825</v>
      </c>
      <c r="Q199" s="67">
        <f ca="1">P199*(1-OFFSET(Mortality_Projection!$D$9,N($A199="Female")*101+Existing_Cohort!$B199+Existing_Cohort!Q$4-1,MATCH(Q$5, Mortality_Projection!$D$8:$BJ$8, 0)-1))</f>
        <v>36.575669243088825</v>
      </c>
      <c r="R199" s="67">
        <f ca="1">Q199*(1-OFFSET(Mortality_Projection!$D$9,N($A199="Female")*101+Existing_Cohort!$B199+Existing_Cohort!R$4-1,MATCH(R$5, Mortality_Projection!$D$8:$BJ$8, 0)-1))</f>
        <v>36.575669243088825</v>
      </c>
      <c r="S199" s="67">
        <f ca="1">R199*(1-OFFSET(Mortality_Projection!$D$9,N($A199="Female")*101+Existing_Cohort!$B199+Existing_Cohort!S$4-1,MATCH(S$5, Mortality_Projection!$D$8:$BJ$8, 0)-1))</f>
        <v>36.575669243088825</v>
      </c>
      <c r="T199" s="67">
        <f ca="1">S199*(1-OFFSET(Mortality_Projection!$D$9,N($A199="Female")*101+Existing_Cohort!$B199+Existing_Cohort!T$4-1,MATCH(T$5, Mortality_Projection!$D$8:$BJ$8, 0)-1))</f>
        <v>36.575669243088825</v>
      </c>
      <c r="U199" s="67">
        <f ca="1">T199*(1-OFFSET(Mortality_Projection!$D$9,N($A199="Female")*101+Existing_Cohort!$B199+Existing_Cohort!U$4-1,MATCH(U$5, Mortality_Projection!$D$8:$BJ$8, 0)-1))</f>
        <v>36.575669243088825</v>
      </c>
      <c r="V199" s="67">
        <f ca="1">U199*(1-OFFSET(Mortality_Projection!$D$9,N($A199="Female")*101+Existing_Cohort!$B199+Existing_Cohort!V$4-1,MATCH(V$5, Mortality_Projection!$D$8:$BJ$8, 0)-1))</f>
        <v>36.575669243088825</v>
      </c>
      <c r="W199" s="67">
        <f ca="1">V199*(1-OFFSET(Mortality_Projection!$D$9,N($A199="Female")*101+Existing_Cohort!$B199+Existing_Cohort!W$4-1,MATCH(W$5, Mortality_Projection!$D$8:$BJ$8, 0)-1))</f>
        <v>36.575669243088825</v>
      </c>
      <c r="X199" s="67">
        <f ca="1">W199*(1-OFFSET(Mortality_Projection!$D$9,N($A199="Female")*101+Existing_Cohort!$B199+Existing_Cohort!X$4-1,MATCH(X$5, Mortality_Projection!$D$8:$BJ$8, 0)-1))</f>
        <v>36.575669243088825</v>
      </c>
      <c r="Y199" s="67">
        <f ca="1">X199*(1-OFFSET(Mortality_Projection!$D$9,N($A199="Female")*101+Existing_Cohort!$B199+Existing_Cohort!Y$4-1,MATCH(Y$5, Mortality_Projection!$D$8:$BJ$8, 0)-1))</f>
        <v>36.575669243088825</v>
      </c>
      <c r="Z199" s="67">
        <f ca="1">Y199*(1-OFFSET(Mortality_Projection!$D$9,N($A199="Female")*101+Existing_Cohort!$B199+Existing_Cohort!Z$4-1,MATCH(Z$5, Mortality_Projection!$D$8:$BJ$8, 0)-1))</f>
        <v>36.575669243088825</v>
      </c>
      <c r="AA199" s="67">
        <f ca="1">Z199*(1-OFFSET(Mortality_Projection!$D$9,N($A199="Female")*101+Existing_Cohort!$B199+Existing_Cohort!AA$4-1,MATCH(AA$5, Mortality_Projection!$D$8:$BJ$8, 0)-1))</f>
        <v>36.575669243088825</v>
      </c>
      <c r="AB199" s="67">
        <f ca="1">AA199*(1-OFFSET(Mortality_Projection!$D$9,N($A199="Female")*101+Existing_Cohort!$B199+Existing_Cohort!AB$4-1,MATCH(AB$5, Mortality_Projection!$D$8:$BJ$8, 0)-1))</f>
        <v>36.575669243088825</v>
      </c>
      <c r="AC199" s="67">
        <f ca="1">AB199*(1-OFFSET(Mortality_Projection!$D$9,N($A199="Female")*101+Existing_Cohort!$B199+Existing_Cohort!AC$4-1,MATCH(AC$5, Mortality_Projection!$D$8:$BJ$8, 0)-1))</f>
        <v>36.575669243088825</v>
      </c>
      <c r="AD199" s="67">
        <f ca="1">AC199*(1-OFFSET(Mortality_Projection!$D$9,N($A199="Female")*101+Existing_Cohort!$B199+Existing_Cohort!AD$4-1,MATCH(AD$5, Mortality_Projection!$D$8:$BJ$8, 0)-1))</f>
        <v>36.575669243088825</v>
      </c>
      <c r="AE199" s="67">
        <f ca="1">AD199*(1-OFFSET(Mortality_Projection!$D$9,N($A199="Female")*101+Existing_Cohort!$B199+Existing_Cohort!AE$4-1,MATCH(AE$5, Mortality_Projection!$D$8:$BJ$8, 0)-1))</f>
        <v>36.575669243088825</v>
      </c>
      <c r="AF199" s="67">
        <f ca="1">AE199*(1-OFFSET(Mortality_Projection!$D$9,N($A199="Female")*101+Existing_Cohort!$B199+Existing_Cohort!AF$4-1,MATCH(AF$5, Mortality_Projection!$D$8:$BJ$8, 0)-1))</f>
        <v>36.575669243088825</v>
      </c>
      <c r="AG199" s="67">
        <f ca="1">AF199*(1-OFFSET(Mortality_Projection!$D$9,N($A199="Female")*101+Existing_Cohort!$B199+Existing_Cohort!AG$4-1,MATCH(AG$5, Mortality_Projection!$D$8:$BJ$8, 0)-1))</f>
        <v>36.575669243088825</v>
      </c>
      <c r="AH199" s="67">
        <f ca="1">AG199*(1-OFFSET(Mortality_Projection!$D$9,N($A199="Female")*101+Existing_Cohort!$B199+Existing_Cohort!AH$4-1,MATCH(AH$5, Mortality_Projection!$D$8:$BJ$8, 0)-1))</f>
        <v>36.575669243088825</v>
      </c>
      <c r="AI199" s="67">
        <f ca="1">AH199*(1-OFFSET(Mortality_Projection!$D$9,N($A199="Female")*101+Existing_Cohort!$B199+Existing_Cohort!AI$4-1,MATCH(AI$5, Mortality_Projection!$D$8:$BJ$8, 0)-1))</f>
        <v>36.575669243088825</v>
      </c>
      <c r="AJ199" s="67">
        <f ca="1">AI199*(1-OFFSET(Mortality_Projection!$D$9,N($A199="Female")*101+Existing_Cohort!$B199+Existing_Cohort!AJ$4-1,MATCH(AJ$5, Mortality_Projection!$D$8:$BJ$8, 0)-1))</f>
        <v>36.575669243088825</v>
      </c>
      <c r="AK199" s="67">
        <f ca="1">AJ199*(1-OFFSET(Mortality_Projection!$D$9,N($A199="Female")*101+Existing_Cohort!$B199+Existing_Cohort!AK$4-1,MATCH(AK$5, Mortality_Projection!$D$8:$BJ$8, 0)-1))</f>
        <v>36.575669243088825</v>
      </c>
      <c r="AL199" s="67">
        <f ca="1">AK199*(1-OFFSET(Mortality_Projection!$D$9,N($A199="Female")*101+Existing_Cohort!$B199+Existing_Cohort!AL$4-1,MATCH(AL$5, Mortality_Projection!$D$8:$BJ$8, 0)-1))</f>
        <v>36.575669243088825</v>
      </c>
      <c r="AM199" s="67">
        <f ca="1">AL199*(1-OFFSET(Mortality_Projection!$D$9,N($A199="Female")*101+Existing_Cohort!$B199+Existing_Cohort!AM$4-1,MATCH(AM$5, Mortality_Projection!$D$8:$BJ$8, 0)-1))</f>
        <v>36.575669243088825</v>
      </c>
      <c r="AN199" s="67">
        <f ca="1">AM199*(1-OFFSET(Mortality_Projection!$D$9,N($A199="Female")*101+Existing_Cohort!$B199+Existing_Cohort!AN$4-1,MATCH(AN$5, Mortality_Projection!$D$8:$BJ$8, 0)-1))</f>
        <v>36.575669243088825</v>
      </c>
      <c r="AO199" s="67">
        <f ca="1">AN199*(1-OFFSET(Mortality_Projection!$D$9,N($A199="Female")*101+Existing_Cohort!$B199+Existing_Cohort!AO$4-1,MATCH(AO$5, Mortality_Projection!$D$8:$BJ$8, 0)-1))</f>
        <v>36.575669243088825</v>
      </c>
      <c r="AP199" s="67">
        <f ca="1">AO199*(1-OFFSET(Mortality_Projection!$D$9,N($A199="Female")*101+Existing_Cohort!$B199+Existing_Cohort!AP$4-1,MATCH(AP$5, Mortality_Projection!$D$8:$BJ$8, 0)-1))</f>
        <v>36.575669243088825</v>
      </c>
      <c r="AQ199" s="67">
        <f ca="1">AP199*(1-OFFSET(Mortality_Projection!$D$9,N($A199="Female")*101+Existing_Cohort!$B199+Existing_Cohort!AQ$4-1,MATCH(AQ$5, Mortality_Projection!$D$8:$BJ$8, 0)-1))</f>
        <v>36.575669243088825</v>
      </c>
      <c r="AR199" s="67">
        <f ca="1">AQ199*(1-OFFSET(Mortality_Projection!$D$9,N($A199="Female")*101+Existing_Cohort!$B199+Existing_Cohort!AR$4-1,MATCH(AR$5, Mortality_Projection!$D$8:$BJ$8, 0)-1))</f>
        <v>36.575669243088825</v>
      </c>
      <c r="AS199" s="67">
        <f ca="1">AR199*(1-OFFSET(Mortality_Projection!$D$9,N($A199="Female")*101+Existing_Cohort!$B199+Existing_Cohort!AS$4-1,MATCH(AS$5, Mortality_Projection!$D$8:$BJ$8, 0)-1))</f>
        <v>36.575669243088825</v>
      </c>
      <c r="AT199" s="67">
        <f ca="1">AS199*(1-OFFSET(Mortality_Projection!$D$9,N($A199="Female")*101+Existing_Cohort!$B199+Existing_Cohort!AT$4-1,MATCH(AT$5, Mortality_Projection!$D$8:$BJ$8, 0)-1))</f>
        <v>36.575669243088825</v>
      </c>
      <c r="AU199" s="67">
        <f ca="1">AT199*(1-OFFSET(Mortality_Projection!$D$9,N($A199="Female")*101+Existing_Cohort!$B199+Existing_Cohort!AU$4-1,MATCH(AU$5, Mortality_Projection!$D$8:$BJ$8, 0)-1))</f>
        <v>36.575669243088825</v>
      </c>
      <c r="AV199" s="67">
        <f ca="1">AU199*(1-OFFSET(Mortality_Projection!$D$9,N($A199="Female")*101+Existing_Cohort!$B199+Existing_Cohort!AV$4-1,MATCH(AV$5, Mortality_Projection!$D$8:$BJ$8, 0)-1))</f>
        <v>36.575669243088825</v>
      </c>
      <c r="AW199" s="67">
        <f ca="1">AV199*(1-OFFSET(Mortality_Projection!$D$9,N($A199="Female")*101+Existing_Cohort!$B199+Existing_Cohort!AW$4-1,MATCH(AW$5, Mortality_Projection!$D$8:$BJ$8, 0)-1))</f>
        <v>36.575669243088825</v>
      </c>
      <c r="AX199" s="67">
        <f ca="1">AW199*(1-OFFSET(Mortality_Projection!$D$9,N($A199="Female")*101+Existing_Cohort!$B199+Existing_Cohort!AX$4-1,MATCH(AX$5, Mortality_Projection!$D$8:$BJ$8, 0)-1))</f>
        <v>36.575669243088825</v>
      </c>
      <c r="AY199" s="67">
        <f ca="1">AX199*(1-OFFSET(Mortality_Projection!$D$9,N($A199="Female")*101+Existing_Cohort!$B199+Existing_Cohort!AY$4-1,MATCH(AY$5, Mortality_Projection!$D$8:$BJ$8, 0)-1))</f>
        <v>36.575669243088825</v>
      </c>
      <c r="AZ199" s="67">
        <f ca="1">AY199*(1-OFFSET(Mortality_Projection!$D$9,N($A199="Female")*101+Existing_Cohort!$B199+Existing_Cohort!AZ$4-1,MATCH(AZ$5, Mortality_Projection!$D$8:$BJ$8, 0)-1))</f>
        <v>36.575669243088825</v>
      </c>
      <c r="BA199" s="179">
        <f ca="1">AZ199*(1-OFFSET(Mortality_Projection!$D$9,N($A199="Female")*101+Existing_Cohort!$B199+Existing_Cohort!BA$4-1,MATCH(BA$5, Mortality_Projection!$D$8:$BJ$8, 0)-1))</f>
        <v>36.575669243088825</v>
      </c>
      <c r="BC199" s="67">
        <f t="shared" ref="BC199:BC262" ca="1" si="29">C199-D199</f>
        <v>83.155505075640008</v>
      </c>
    </row>
    <row r="200" spans="1:55" x14ac:dyDescent="0.35">
      <c r="A200" s="159" t="s">
        <v>32</v>
      </c>
      <c r="B200">
        <f t="shared" si="28"/>
        <v>93</v>
      </c>
      <c r="C200" s="67">
        <f ca="1">OFFSET(HIST_CHN_Population_Females!$L$17,MATCH(Input!$D$4,HIST_CHN_Population_Females!$K$18:$K$89,0), $B99)</f>
        <v>342.32549999999998</v>
      </c>
      <c r="D200" s="67">
        <f ca="1">C200*(1-OFFSET(Mortality_Projection!$D$9,N($A200="Female")*101+Existing_Cohort!$B200+Existing_Cohort!D$4-1,MATCH(D$5, Mortality_Projection!$D$8:$BJ$8, 0)-1))</f>
        <v>274.26570774362921</v>
      </c>
      <c r="E200" s="67">
        <f ca="1">D200*(1-OFFSET(Mortality_Projection!$D$9,N($A200="Female")*101+Existing_Cohort!$B200+Existing_Cohort!E$4-1,MATCH(E$5, Mortality_Projection!$D$8:$BJ$8, 0)-1))</f>
        <v>216.12711799684919</v>
      </c>
      <c r="F200" s="67">
        <f ca="1">E200*(1-OFFSET(Mortality_Projection!$D$9,N($A200="Female")*101+Existing_Cohort!$B200+Existing_Cohort!F$4-1,MATCH(F$5, Mortality_Projection!$D$8:$BJ$8, 0)-1))</f>
        <v>167.27275073199303</v>
      </c>
      <c r="G200" s="67">
        <f ca="1">F200*(1-OFFSET(Mortality_Projection!$D$9,N($A200="Female")*101+Existing_Cohort!$B200+Existing_Cohort!G$4-1,MATCH(G$5, Mortality_Projection!$D$8:$BJ$8, 0)-1))</f>
        <v>126.91836600267115</v>
      </c>
      <c r="H200" s="67">
        <f ca="1">G200*(1-OFFSET(Mortality_Projection!$D$9,N($A200="Female")*101+Existing_Cohort!$B200+Existing_Cohort!H$4-1,MATCH(H$5, Mortality_Projection!$D$8:$BJ$8, 0)-1))</f>
        <v>94.20323806375373</v>
      </c>
      <c r="I200" s="67">
        <f ca="1">H200*(1-OFFSET(Mortality_Projection!$D$9,N($A200="Female")*101+Existing_Cohort!$B200+Existing_Cohort!I$4-1,MATCH(I$5, Mortality_Projection!$D$8:$BJ$8, 0)-1))</f>
        <v>68.234489360510651</v>
      </c>
      <c r="J200" s="67">
        <f ca="1">I200*(1-OFFSET(Mortality_Projection!$D$9,N($A200="Female")*101+Existing_Cohort!$B200+Existing_Cohort!J$4-1,MATCH(J$5, Mortality_Projection!$D$8:$BJ$8, 0)-1))</f>
        <v>48.110643944307228</v>
      </c>
      <c r="K200" s="67">
        <f ca="1">J200*(1-OFFSET(Mortality_Projection!$D$9,N($A200="Female")*101+Existing_Cohort!$B200+Existing_Cohort!K$4-1,MATCH(K$5, Mortality_Projection!$D$8:$BJ$8, 0)-1))</f>
        <v>32.936671990433126</v>
      </c>
      <c r="L200" s="67">
        <f ca="1">K200*(1-OFFSET(Mortality_Projection!$D$9,N($A200="Female")*101+Existing_Cohort!$B200+Existing_Cohort!L$4-1,MATCH(L$5, Mortality_Projection!$D$8:$BJ$8, 0)-1))</f>
        <v>32.936671990433126</v>
      </c>
      <c r="M200" s="67">
        <f ca="1">L200*(1-OFFSET(Mortality_Projection!$D$9,N($A200="Female")*101+Existing_Cohort!$B200+Existing_Cohort!M$4-1,MATCH(M$5, Mortality_Projection!$D$8:$BJ$8, 0)-1))</f>
        <v>32.936671990433126</v>
      </c>
      <c r="N200" s="67">
        <f ca="1">M200*(1-OFFSET(Mortality_Projection!$D$9,N($A200="Female")*101+Existing_Cohort!$B200+Existing_Cohort!N$4-1,MATCH(N$5, Mortality_Projection!$D$8:$BJ$8, 0)-1))</f>
        <v>32.936671990433126</v>
      </c>
      <c r="O200" s="67">
        <f ca="1">N200*(1-OFFSET(Mortality_Projection!$D$9,N($A200="Female")*101+Existing_Cohort!$B200+Existing_Cohort!O$4-1,MATCH(O$5, Mortality_Projection!$D$8:$BJ$8, 0)-1))</f>
        <v>32.936671990433126</v>
      </c>
      <c r="P200" s="67">
        <f ca="1">O200*(1-OFFSET(Mortality_Projection!$D$9,N($A200="Female")*101+Existing_Cohort!$B200+Existing_Cohort!P$4-1,MATCH(P$5, Mortality_Projection!$D$8:$BJ$8, 0)-1))</f>
        <v>32.936671990433126</v>
      </c>
      <c r="Q200" s="67">
        <f ca="1">P200*(1-OFFSET(Mortality_Projection!$D$9,N($A200="Female")*101+Existing_Cohort!$B200+Existing_Cohort!Q$4-1,MATCH(Q$5, Mortality_Projection!$D$8:$BJ$8, 0)-1))</f>
        <v>32.936671990433126</v>
      </c>
      <c r="R200" s="67">
        <f ca="1">Q200*(1-OFFSET(Mortality_Projection!$D$9,N($A200="Female")*101+Existing_Cohort!$B200+Existing_Cohort!R$4-1,MATCH(R$5, Mortality_Projection!$D$8:$BJ$8, 0)-1))</f>
        <v>32.936671990433126</v>
      </c>
      <c r="S200" s="67">
        <f ca="1">R200*(1-OFFSET(Mortality_Projection!$D$9,N($A200="Female")*101+Existing_Cohort!$B200+Existing_Cohort!S$4-1,MATCH(S$5, Mortality_Projection!$D$8:$BJ$8, 0)-1))</f>
        <v>32.936671990433126</v>
      </c>
      <c r="T200" s="67">
        <f ca="1">S200*(1-OFFSET(Mortality_Projection!$D$9,N($A200="Female")*101+Existing_Cohort!$B200+Existing_Cohort!T$4-1,MATCH(T$5, Mortality_Projection!$D$8:$BJ$8, 0)-1))</f>
        <v>32.936671990433126</v>
      </c>
      <c r="U200" s="67">
        <f ca="1">T200*(1-OFFSET(Mortality_Projection!$D$9,N($A200="Female")*101+Existing_Cohort!$B200+Existing_Cohort!U$4-1,MATCH(U$5, Mortality_Projection!$D$8:$BJ$8, 0)-1))</f>
        <v>32.936671990433126</v>
      </c>
      <c r="V200" s="67">
        <f ca="1">U200*(1-OFFSET(Mortality_Projection!$D$9,N($A200="Female")*101+Existing_Cohort!$B200+Existing_Cohort!V$4-1,MATCH(V$5, Mortality_Projection!$D$8:$BJ$8, 0)-1))</f>
        <v>32.936671990433126</v>
      </c>
      <c r="W200" s="67">
        <f ca="1">V200*(1-OFFSET(Mortality_Projection!$D$9,N($A200="Female")*101+Existing_Cohort!$B200+Existing_Cohort!W$4-1,MATCH(W$5, Mortality_Projection!$D$8:$BJ$8, 0)-1))</f>
        <v>32.936671990433126</v>
      </c>
      <c r="X200" s="67">
        <f ca="1">W200*(1-OFFSET(Mortality_Projection!$D$9,N($A200="Female")*101+Existing_Cohort!$B200+Existing_Cohort!X$4-1,MATCH(X$5, Mortality_Projection!$D$8:$BJ$8, 0)-1))</f>
        <v>32.936671990433126</v>
      </c>
      <c r="Y200" s="67">
        <f ca="1">X200*(1-OFFSET(Mortality_Projection!$D$9,N($A200="Female")*101+Existing_Cohort!$B200+Existing_Cohort!Y$4-1,MATCH(Y$5, Mortality_Projection!$D$8:$BJ$8, 0)-1))</f>
        <v>32.936671990433126</v>
      </c>
      <c r="Z200" s="67">
        <f ca="1">Y200*(1-OFFSET(Mortality_Projection!$D$9,N($A200="Female")*101+Existing_Cohort!$B200+Existing_Cohort!Z$4-1,MATCH(Z$5, Mortality_Projection!$D$8:$BJ$8, 0)-1))</f>
        <v>32.936671990433126</v>
      </c>
      <c r="AA200" s="67">
        <f ca="1">Z200*(1-OFFSET(Mortality_Projection!$D$9,N($A200="Female")*101+Existing_Cohort!$B200+Existing_Cohort!AA$4-1,MATCH(AA$5, Mortality_Projection!$D$8:$BJ$8, 0)-1))</f>
        <v>32.936671990433126</v>
      </c>
      <c r="AB200" s="67">
        <f ca="1">AA200*(1-OFFSET(Mortality_Projection!$D$9,N($A200="Female")*101+Existing_Cohort!$B200+Existing_Cohort!AB$4-1,MATCH(AB$5, Mortality_Projection!$D$8:$BJ$8, 0)-1))</f>
        <v>32.936671990433126</v>
      </c>
      <c r="AC200" s="67">
        <f ca="1">AB200*(1-OFFSET(Mortality_Projection!$D$9,N($A200="Female")*101+Existing_Cohort!$B200+Existing_Cohort!AC$4-1,MATCH(AC$5, Mortality_Projection!$D$8:$BJ$8, 0)-1))</f>
        <v>32.936671990433126</v>
      </c>
      <c r="AD200" s="67">
        <f ca="1">AC200*(1-OFFSET(Mortality_Projection!$D$9,N($A200="Female")*101+Existing_Cohort!$B200+Existing_Cohort!AD$4-1,MATCH(AD$5, Mortality_Projection!$D$8:$BJ$8, 0)-1))</f>
        <v>32.936671990433126</v>
      </c>
      <c r="AE200" s="67">
        <f ca="1">AD200*(1-OFFSET(Mortality_Projection!$D$9,N($A200="Female")*101+Existing_Cohort!$B200+Existing_Cohort!AE$4-1,MATCH(AE$5, Mortality_Projection!$D$8:$BJ$8, 0)-1))</f>
        <v>32.936671990433126</v>
      </c>
      <c r="AF200" s="67">
        <f ca="1">AE200*(1-OFFSET(Mortality_Projection!$D$9,N($A200="Female")*101+Existing_Cohort!$B200+Existing_Cohort!AF$4-1,MATCH(AF$5, Mortality_Projection!$D$8:$BJ$8, 0)-1))</f>
        <v>32.936671990433126</v>
      </c>
      <c r="AG200" s="67">
        <f ca="1">AF200*(1-OFFSET(Mortality_Projection!$D$9,N($A200="Female")*101+Existing_Cohort!$B200+Existing_Cohort!AG$4-1,MATCH(AG$5, Mortality_Projection!$D$8:$BJ$8, 0)-1))</f>
        <v>32.936671990433126</v>
      </c>
      <c r="AH200" s="67">
        <f ca="1">AG200*(1-OFFSET(Mortality_Projection!$D$9,N($A200="Female")*101+Existing_Cohort!$B200+Existing_Cohort!AH$4-1,MATCH(AH$5, Mortality_Projection!$D$8:$BJ$8, 0)-1))</f>
        <v>32.936671990433126</v>
      </c>
      <c r="AI200" s="67">
        <f ca="1">AH200*(1-OFFSET(Mortality_Projection!$D$9,N($A200="Female")*101+Existing_Cohort!$B200+Existing_Cohort!AI$4-1,MATCH(AI$5, Mortality_Projection!$D$8:$BJ$8, 0)-1))</f>
        <v>32.936671990433126</v>
      </c>
      <c r="AJ200" s="67">
        <f ca="1">AI200*(1-OFFSET(Mortality_Projection!$D$9,N($A200="Female")*101+Existing_Cohort!$B200+Existing_Cohort!AJ$4-1,MATCH(AJ$5, Mortality_Projection!$D$8:$BJ$8, 0)-1))</f>
        <v>32.936671990433126</v>
      </c>
      <c r="AK200" s="67">
        <f ca="1">AJ200*(1-OFFSET(Mortality_Projection!$D$9,N($A200="Female")*101+Existing_Cohort!$B200+Existing_Cohort!AK$4-1,MATCH(AK$5, Mortality_Projection!$D$8:$BJ$8, 0)-1))</f>
        <v>32.936671990433126</v>
      </c>
      <c r="AL200" s="67">
        <f ca="1">AK200*(1-OFFSET(Mortality_Projection!$D$9,N($A200="Female")*101+Existing_Cohort!$B200+Existing_Cohort!AL$4-1,MATCH(AL$5, Mortality_Projection!$D$8:$BJ$8, 0)-1))</f>
        <v>32.936671990433126</v>
      </c>
      <c r="AM200" s="67">
        <f ca="1">AL200*(1-OFFSET(Mortality_Projection!$D$9,N($A200="Female")*101+Existing_Cohort!$B200+Existing_Cohort!AM$4-1,MATCH(AM$5, Mortality_Projection!$D$8:$BJ$8, 0)-1))</f>
        <v>32.936671990433126</v>
      </c>
      <c r="AN200" s="67">
        <f ca="1">AM200*(1-OFFSET(Mortality_Projection!$D$9,N($A200="Female")*101+Existing_Cohort!$B200+Existing_Cohort!AN$4-1,MATCH(AN$5, Mortality_Projection!$D$8:$BJ$8, 0)-1))</f>
        <v>32.936671990433126</v>
      </c>
      <c r="AO200" s="67">
        <f ca="1">AN200*(1-OFFSET(Mortality_Projection!$D$9,N($A200="Female")*101+Existing_Cohort!$B200+Existing_Cohort!AO$4-1,MATCH(AO$5, Mortality_Projection!$D$8:$BJ$8, 0)-1))</f>
        <v>32.936671990433126</v>
      </c>
      <c r="AP200" s="67">
        <f ca="1">AO200*(1-OFFSET(Mortality_Projection!$D$9,N($A200="Female")*101+Existing_Cohort!$B200+Existing_Cohort!AP$4-1,MATCH(AP$5, Mortality_Projection!$D$8:$BJ$8, 0)-1))</f>
        <v>32.936671990433126</v>
      </c>
      <c r="AQ200" s="67">
        <f ca="1">AP200*(1-OFFSET(Mortality_Projection!$D$9,N($A200="Female")*101+Existing_Cohort!$B200+Existing_Cohort!AQ$4-1,MATCH(AQ$5, Mortality_Projection!$D$8:$BJ$8, 0)-1))</f>
        <v>32.936671990433126</v>
      </c>
      <c r="AR200" s="67">
        <f ca="1">AQ200*(1-OFFSET(Mortality_Projection!$D$9,N($A200="Female")*101+Existing_Cohort!$B200+Existing_Cohort!AR$4-1,MATCH(AR$5, Mortality_Projection!$D$8:$BJ$8, 0)-1))</f>
        <v>32.936671990433126</v>
      </c>
      <c r="AS200" s="67">
        <f ca="1">AR200*(1-OFFSET(Mortality_Projection!$D$9,N($A200="Female")*101+Existing_Cohort!$B200+Existing_Cohort!AS$4-1,MATCH(AS$5, Mortality_Projection!$D$8:$BJ$8, 0)-1))</f>
        <v>32.936671990433126</v>
      </c>
      <c r="AT200" s="67">
        <f ca="1">AS200*(1-OFFSET(Mortality_Projection!$D$9,N($A200="Female")*101+Existing_Cohort!$B200+Existing_Cohort!AT$4-1,MATCH(AT$5, Mortality_Projection!$D$8:$BJ$8, 0)-1))</f>
        <v>32.936671990433126</v>
      </c>
      <c r="AU200" s="67">
        <f ca="1">AT200*(1-OFFSET(Mortality_Projection!$D$9,N($A200="Female")*101+Existing_Cohort!$B200+Existing_Cohort!AU$4-1,MATCH(AU$5, Mortality_Projection!$D$8:$BJ$8, 0)-1))</f>
        <v>32.936671990433126</v>
      </c>
      <c r="AV200" s="67">
        <f ca="1">AU200*(1-OFFSET(Mortality_Projection!$D$9,N($A200="Female")*101+Existing_Cohort!$B200+Existing_Cohort!AV$4-1,MATCH(AV$5, Mortality_Projection!$D$8:$BJ$8, 0)-1))</f>
        <v>32.936671990433126</v>
      </c>
      <c r="AW200" s="67">
        <f ca="1">AV200*(1-OFFSET(Mortality_Projection!$D$9,N($A200="Female")*101+Existing_Cohort!$B200+Existing_Cohort!AW$4-1,MATCH(AW$5, Mortality_Projection!$D$8:$BJ$8, 0)-1))</f>
        <v>32.936671990433126</v>
      </c>
      <c r="AX200" s="67">
        <f ca="1">AW200*(1-OFFSET(Mortality_Projection!$D$9,N($A200="Female")*101+Existing_Cohort!$B200+Existing_Cohort!AX$4-1,MATCH(AX$5, Mortality_Projection!$D$8:$BJ$8, 0)-1))</f>
        <v>32.936671990433126</v>
      </c>
      <c r="AY200" s="67">
        <f ca="1">AX200*(1-OFFSET(Mortality_Projection!$D$9,N($A200="Female")*101+Existing_Cohort!$B200+Existing_Cohort!AY$4-1,MATCH(AY$5, Mortality_Projection!$D$8:$BJ$8, 0)-1))</f>
        <v>32.936671990433126</v>
      </c>
      <c r="AZ200" s="67">
        <f ca="1">AY200*(1-OFFSET(Mortality_Projection!$D$9,N($A200="Female")*101+Existing_Cohort!$B200+Existing_Cohort!AZ$4-1,MATCH(AZ$5, Mortality_Projection!$D$8:$BJ$8, 0)-1))</f>
        <v>32.936671990433126</v>
      </c>
      <c r="BA200" s="179">
        <f ca="1">AZ200*(1-OFFSET(Mortality_Projection!$D$9,N($A200="Female")*101+Existing_Cohort!$B200+Existing_Cohort!BA$4-1,MATCH(BA$5, Mortality_Projection!$D$8:$BJ$8, 0)-1))</f>
        <v>32.936671990433126</v>
      </c>
      <c r="BC200" s="67">
        <f t="shared" ca="1" si="29"/>
        <v>68.05979225637077</v>
      </c>
    </row>
    <row r="201" spans="1:55" x14ac:dyDescent="0.35">
      <c r="A201" s="159" t="s">
        <v>32</v>
      </c>
      <c r="B201">
        <f t="shared" si="28"/>
        <v>94</v>
      </c>
      <c r="C201" s="67">
        <f ca="1">OFFSET(HIST_CHN_Population_Females!$L$17,MATCH(Input!$D$4,HIST_CHN_Population_Females!$K$18:$K$89,0), $B100)</f>
        <v>243.74199999999999</v>
      </c>
      <c r="D201" s="67">
        <f ca="1">C201*(1-OFFSET(Mortality_Projection!$D$9,N($A201="Female")*101+Existing_Cohort!$B201+Existing_Cohort!D$4-1,MATCH(D$5, Mortality_Projection!$D$8:$BJ$8, 0)-1))</f>
        <v>191.47270049901999</v>
      </c>
      <c r="E201" s="67">
        <f ca="1">D201*(1-OFFSET(Mortality_Projection!$D$9,N($A201="Female")*101+Existing_Cohort!$B201+Existing_Cohort!E$4-1,MATCH(E$5, Mortality_Projection!$D$8:$BJ$8, 0)-1))</f>
        <v>147.68780479849207</v>
      </c>
      <c r="F201" s="67">
        <f ca="1">E201*(1-OFFSET(Mortality_Projection!$D$9,N($A201="Female")*101+Existing_Cohort!$B201+Existing_Cohort!F$4-1,MATCH(F$5, Mortality_Projection!$D$8:$BJ$8, 0)-1))</f>
        <v>111.64376230598563</v>
      </c>
      <c r="G201" s="67">
        <f ca="1">F201*(1-OFFSET(Mortality_Projection!$D$9,N($A201="Female")*101+Existing_Cohort!$B201+Existing_Cohort!G$4-1,MATCH(G$5, Mortality_Projection!$D$8:$BJ$8, 0)-1))</f>
        <v>82.531098803172242</v>
      </c>
      <c r="H201" s="67">
        <f ca="1">G201*(1-OFFSET(Mortality_Projection!$D$9,N($A201="Female")*101+Existing_Cohort!$B201+Existing_Cohort!H$4-1,MATCH(H$5, Mortality_Projection!$D$8:$BJ$8, 0)-1))</f>
        <v>59.515295027496158</v>
      </c>
      <c r="I201" s="67">
        <f ca="1">H201*(1-OFFSET(Mortality_Projection!$D$9,N($A201="Female")*101+Existing_Cohort!$B201+Existing_Cohort!I$4-1,MATCH(I$5, Mortality_Projection!$D$8:$BJ$8, 0)-1))</f>
        <v>41.758730499915224</v>
      </c>
      <c r="J201" s="67">
        <f ca="1">I201*(1-OFFSET(Mortality_Projection!$D$9,N($A201="Female")*101+Existing_Cohort!$B201+Existing_Cohort!J$4-1,MATCH(J$5, Mortality_Projection!$D$8:$BJ$8, 0)-1))</f>
        <v>28.434911606430571</v>
      </c>
      <c r="K201" s="67">
        <f ca="1">J201*(1-OFFSET(Mortality_Projection!$D$9,N($A201="Female")*101+Existing_Cohort!$B201+Existing_Cohort!K$4-1,MATCH(K$5, Mortality_Projection!$D$8:$BJ$8, 0)-1))</f>
        <v>28.434911606430571</v>
      </c>
      <c r="L201" s="67">
        <f ca="1">K201*(1-OFFSET(Mortality_Projection!$D$9,N($A201="Female")*101+Existing_Cohort!$B201+Existing_Cohort!L$4-1,MATCH(L$5, Mortality_Projection!$D$8:$BJ$8, 0)-1))</f>
        <v>28.434911606430571</v>
      </c>
      <c r="M201" s="67">
        <f ca="1">L201*(1-OFFSET(Mortality_Projection!$D$9,N($A201="Female")*101+Existing_Cohort!$B201+Existing_Cohort!M$4-1,MATCH(M$5, Mortality_Projection!$D$8:$BJ$8, 0)-1))</f>
        <v>28.434911606430571</v>
      </c>
      <c r="N201" s="67">
        <f ca="1">M201*(1-OFFSET(Mortality_Projection!$D$9,N($A201="Female")*101+Existing_Cohort!$B201+Existing_Cohort!N$4-1,MATCH(N$5, Mortality_Projection!$D$8:$BJ$8, 0)-1))</f>
        <v>28.434911606430571</v>
      </c>
      <c r="O201" s="67">
        <f ca="1">N201*(1-OFFSET(Mortality_Projection!$D$9,N($A201="Female")*101+Existing_Cohort!$B201+Existing_Cohort!O$4-1,MATCH(O$5, Mortality_Projection!$D$8:$BJ$8, 0)-1))</f>
        <v>28.434911606430571</v>
      </c>
      <c r="P201" s="67">
        <f ca="1">O201*(1-OFFSET(Mortality_Projection!$D$9,N($A201="Female")*101+Existing_Cohort!$B201+Existing_Cohort!P$4-1,MATCH(P$5, Mortality_Projection!$D$8:$BJ$8, 0)-1))</f>
        <v>28.434911606430571</v>
      </c>
      <c r="Q201" s="67">
        <f ca="1">P201*(1-OFFSET(Mortality_Projection!$D$9,N($A201="Female")*101+Existing_Cohort!$B201+Existing_Cohort!Q$4-1,MATCH(Q$5, Mortality_Projection!$D$8:$BJ$8, 0)-1))</f>
        <v>28.434911606430571</v>
      </c>
      <c r="R201" s="67">
        <f ca="1">Q201*(1-OFFSET(Mortality_Projection!$D$9,N($A201="Female")*101+Existing_Cohort!$B201+Existing_Cohort!R$4-1,MATCH(R$5, Mortality_Projection!$D$8:$BJ$8, 0)-1))</f>
        <v>28.434911606430571</v>
      </c>
      <c r="S201" s="67">
        <f ca="1">R201*(1-OFFSET(Mortality_Projection!$D$9,N($A201="Female")*101+Existing_Cohort!$B201+Existing_Cohort!S$4-1,MATCH(S$5, Mortality_Projection!$D$8:$BJ$8, 0)-1))</f>
        <v>28.434911606430571</v>
      </c>
      <c r="T201" s="67">
        <f ca="1">S201*(1-OFFSET(Mortality_Projection!$D$9,N($A201="Female")*101+Existing_Cohort!$B201+Existing_Cohort!T$4-1,MATCH(T$5, Mortality_Projection!$D$8:$BJ$8, 0)-1))</f>
        <v>28.434911606430571</v>
      </c>
      <c r="U201" s="67">
        <f ca="1">T201*(1-OFFSET(Mortality_Projection!$D$9,N($A201="Female")*101+Existing_Cohort!$B201+Existing_Cohort!U$4-1,MATCH(U$5, Mortality_Projection!$D$8:$BJ$8, 0)-1))</f>
        <v>28.434911606430571</v>
      </c>
      <c r="V201" s="67">
        <f ca="1">U201*(1-OFFSET(Mortality_Projection!$D$9,N($A201="Female")*101+Existing_Cohort!$B201+Existing_Cohort!V$4-1,MATCH(V$5, Mortality_Projection!$D$8:$BJ$8, 0)-1))</f>
        <v>28.434911606430571</v>
      </c>
      <c r="W201" s="67">
        <f ca="1">V201*(1-OFFSET(Mortality_Projection!$D$9,N($A201="Female")*101+Existing_Cohort!$B201+Existing_Cohort!W$4-1,MATCH(W$5, Mortality_Projection!$D$8:$BJ$8, 0)-1))</f>
        <v>28.434911606430571</v>
      </c>
      <c r="X201" s="67">
        <f ca="1">W201*(1-OFFSET(Mortality_Projection!$D$9,N($A201="Female")*101+Existing_Cohort!$B201+Existing_Cohort!X$4-1,MATCH(X$5, Mortality_Projection!$D$8:$BJ$8, 0)-1))</f>
        <v>28.434911606430571</v>
      </c>
      <c r="Y201" s="67">
        <f ca="1">X201*(1-OFFSET(Mortality_Projection!$D$9,N($A201="Female")*101+Existing_Cohort!$B201+Existing_Cohort!Y$4-1,MATCH(Y$5, Mortality_Projection!$D$8:$BJ$8, 0)-1))</f>
        <v>28.434911606430571</v>
      </c>
      <c r="Z201" s="67">
        <f ca="1">Y201*(1-OFFSET(Mortality_Projection!$D$9,N($A201="Female")*101+Existing_Cohort!$B201+Existing_Cohort!Z$4-1,MATCH(Z$5, Mortality_Projection!$D$8:$BJ$8, 0)-1))</f>
        <v>28.434911606430571</v>
      </c>
      <c r="AA201" s="67">
        <f ca="1">Z201*(1-OFFSET(Mortality_Projection!$D$9,N($A201="Female")*101+Existing_Cohort!$B201+Existing_Cohort!AA$4-1,MATCH(AA$5, Mortality_Projection!$D$8:$BJ$8, 0)-1))</f>
        <v>28.434911606430571</v>
      </c>
      <c r="AB201" s="67">
        <f ca="1">AA201*(1-OFFSET(Mortality_Projection!$D$9,N($A201="Female")*101+Existing_Cohort!$B201+Existing_Cohort!AB$4-1,MATCH(AB$5, Mortality_Projection!$D$8:$BJ$8, 0)-1))</f>
        <v>28.434911606430571</v>
      </c>
      <c r="AC201" s="67">
        <f ca="1">AB201*(1-OFFSET(Mortality_Projection!$D$9,N($A201="Female")*101+Existing_Cohort!$B201+Existing_Cohort!AC$4-1,MATCH(AC$5, Mortality_Projection!$D$8:$BJ$8, 0)-1))</f>
        <v>28.434911606430571</v>
      </c>
      <c r="AD201" s="67">
        <f ca="1">AC201*(1-OFFSET(Mortality_Projection!$D$9,N($A201="Female")*101+Existing_Cohort!$B201+Existing_Cohort!AD$4-1,MATCH(AD$5, Mortality_Projection!$D$8:$BJ$8, 0)-1))</f>
        <v>28.434911606430571</v>
      </c>
      <c r="AE201" s="67">
        <f ca="1">AD201*(1-OFFSET(Mortality_Projection!$D$9,N($A201="Female")*101+Existing_Cohort!$B201+Existing_Cohort!AE$4-1,MATCH(AE$5, Mortality_Projection!$D$8:$BJ$8, 0)-1))</f>
        <v>28.434911606430571</v>
      </c>
      <c r="AF201" s="67">
        <f ca="1">AE201*(1-OFFSET(Mortality_Projection!$D$9,N($A201="Female")*101+Existing_Cohort!$B201+Existing_Cohort!AF$4-1,MATCH(AF$5, Mortality_Projection!$D$8:$BJ$8, 0)-1))</f>
        <v>28.434911606430571</v>
      </c>
      <c r="AG201" s="67">
        <f ca="1">AF201*(1-OFFSET(Mortality_Projection!$D$9,N($A201="Female")*101+Existing_Cohort!$B201+Existing_Cohort!AG$4-1,MATCH(AG$5, Mortality_Projection!$D$8:$BJ$8, 0)-1))</f>
        <v>28.434911606430571</v>
      </c>
      <c r="AH201" s="67">
        <f ca="1">AG201*(1-OFFSET(Mortality_Projection!$D$9,N($A201="Female")*101+Existing_Cohort!$B201+Existing_Cohort!AH$4-1,MATCH(AH$5, Mortality_Projection!$D$8:$BJ$8, 0)-1))</f>
        <v>28.434911606430571</v>
      </c>
      <c r="AI201" s="67">
        <f ca="1">AH201*(1-OFFSET(Mortality_Projection!$D$9,N($A201="Female")*101+Existing_Cohort!$B201+Existing_Cohort!AI$4-1,MATCH(AI$5, Mortality_Projection!$D$8:$BJ$8, 0)-1))</f>
        <v>28.434911606430571</v>
      </c>
      <c r="AJ201" s="67">
        <f ca="1">AI201*(1-OFFSET(Mortality_Projection!$D$9,N($A201="Female")*101+Existing_Cohort!$B201+Existing_Cohort!AJ$4-1,MATCH(AJ$5, Mortality_Projection!$D$8:$BJ$8, 0)-1))</f>
        <v>28.434911606430571</v>
      </c>
      <c r="AK201" s="67">
        <f ca="1">AJ201*(1-OFFSET(Mortality_Projection!$D$9,N($A201="Female")*101+Existing_Cohort!$B201+Existing_Cohort!AK$4-1,MATCH(AK$5, Mortality_Projection!$D$8:$BJ$8, 0)-1))</f>
        <v>28.434911606430571</v>
      </c>
      <c r="AL201" s="67">
        <f ca="1">AK201*(1-OFFSET(Mortality_Projection!$D$9,N($A201="Female")*101+Existing_Cohort!$B201+Existing_Cohort!AL$4-1,MATCH(AL$5, Mortality_Projection!$D$8:$BJ$8, 0)-1))</f>
        <v>28.434911606430571</v>
      </c>
      <c r="AM201" s="67">
        <f ca="1">AL201*(1-OFFSET(Mortality_Projection!$D$9,N($A201="Female")*101+Existing_Cohort!$B201+Existing_Cohort!AM$4-1,MATCH(AM$5, Mortality_Projection!$D$8:$BJ$8, 0)-1))</f>
        <v>28.434911606430571</v>
      </c>
      <c r="AN201" s="67">
        <f ca="1">AM201*(1-OFFSET(Mortality_Projection!$D$9,N($A201="Female")*101+Existing_Cohort!$B201+Existing_Cohort!AN$4-1,MATCH(AN$5, Mortality_Projection!$D$8:$BJ$8, 0)-1))</f>
        <v>28.434911606430571</v>
      </c>
      <c r="AO201" s="67">
        <f ca="1">AN201*(1-OFFSET(Mortality_Projection!$D$9,N($A201="Female")*101+Existing_Cohort!$B201+Existing_Cohort!AO$4-1,MATCH(AO$5, Mortality_Projection!$D$8:$BJ$8, 0)-1))</f>
        <v>28.434911606430571</v>
      </c>
      <c r="AP201" s="67">
        <f ca="1">AO201*(1-OFFSET(Mortality_Projection!$D$9,N($A201="Female")*101+Existing_Cohort!$B201+Existing_Cohort!AP$4-1,MATCH(AP$5, Mortality_Projection!$D$8:$BJ$8, 0)-1))</f>
        <v>28.434911606430571</v>
      </c>
      <c r="AQ201" s="67">
        <f ca="1">AP201*(1-OFFSET(Mortality_Projection!$D$9,N($A201="Female")*101+Existing_Cohort!$B201+Existing_Cohort!AQ$4-1,MATCH(AQ$5, Mortality_Projection!$D$8:$BJ$8, 0)-1))</f>
        <v>28.434911606430571</v>
      </c>
      <c r="AR201" s="67">
        <f ca="1">AQ201*(1-OFFSET(Mortality_Projection!$D$9,N($A201="Female")*101+Existing_Cohort!$B201+Existing_Cohort!AR$4-1,MATCH(AR$5, Mortality_Projection!$D$8:$BJ$8, 0)-1))</f>
        <v>28.434911606430571</v>
      </c>
      <c r="AS201" s="67">
        <f ca="1">AR201*(1-OFFSET(Mortality_Projection!$D$9,N($A201="Female")*101+Existing_Cohort!$B201+Existing_Cohort!AS$4-1,MATCH(AS$5, Mortality_Projection!$D$8:$BJ$8, 0)-1))</f>
        <v>28.434911606430571</v>
      </c>
      <c r="AT201" s="67">
        <f ca="1">AS201*(1-OFFSET(Mortality_Projection!$D$9,N($A201="Female")*101+Existing_Cohort!$B201+Existing_Cohort!AT$4-1,MATCH(AT$5, Mortality_Projection!$D$8:$BJ$8, 0)-1))</f>
        <v>28.434911606430571</v>
      </c>
      <c r="AU201" s="67">
        <f ca="1">AT201*(1-OFFSET(Mortality_Projection!$D$9,N($A201="Female")*101+Existing_Cohort!$B201+Existing_Cohort!AU$4-1,MATCH(AU$5, Mortality_Projection!$D$8:$BJ$8, 0)-1))</f>
        <v>28.434911606430571</v>
      </c>
      <c r="AV201" s="67">
        <f ca="1">AU201*(1-OFFSET(Mortality_Projection!$D$9,N($A201="Female")*101+Existing_Cohort!$B201+Existing_Cohort!AV$4-1,MATCH(AV$5, Mortality_Projection!$D$8:$BJ$8, 0)-1))</f>
        <v>28.434911606430571</v>
      </c>
      <c r="AW201" s="67">
        <f ca="1">AV201*(1-OFFSET(Mortality_Projection!$D$9,N($A201="Female")*101+Existing_Cohort!$B201+Existing_Cohort!AW$4-1,MATCH(AW$5, Mortality_Projection!$D$8:$BJ$8, 0)-1))</f>
        <v>28.434911606430571</v>
      </c>
      <c r="AX201" s="67">
        <f ca="1">AW201*(1-OFFSET(Mortality_Projection!$D$9,N($A201="Female")*101+Existing_Cohort!$B201+Existing_Cohort!AX$4-1,MATCH(AX$5, Mortality_Projection!$D$8:$BJ$8, 0)-1))</f>
        <v>28.434911606430571</v>
      </c>
      <c r="AY201" s="67">
        <f ca="1">AX201*(1-OFFSET(Mortality_Projection!$D$9,N($A201="Female")*101+Existing_Cohort!$B201+Existing_Cohort!AY$4-1,MATCH(AY$5, Mortality_Projection!$D$8:$BJ$8, 0)-1))</f>
        <v>28.434911606430571</v>
      </c>
      <c r="AZ201" s="67">
        <f ca="1">AY201*(1-OFFSET(Mortality_Projection!$D$9,N($A201="Female")*101+Existing_Cohort!$B201+Existing_Cohort!AZ$4-1,MATCH(AZ$5, Mortality_Projection!$D$8:$BJ$8, 0)-1))</f>
        <v>28.434911606430571</v>
      </c>
      <c r="BA201" s="179">
        <f ca="1">AZ201*(1-OFFSET(Mortality_Projection!$D$9,N($A201="Female")*101+Existing_Cohort!$B201+Existing_Cohort!BA$4-1,MATCH(BA$5, Mortality_Projection!$D$8:$BJ$8, 0)-1))</f>
        <v>28.434911606430571</v>
      </c>
      <c r="BC201" s="67">
        <f t="shared" ca="1" si="29"/>
        <v>52.269299500979997</v>
      </c>
    </row>
    <row r="202" spans="1:55" x14ac:dyDescent="0.35">
      <c r="A202" s="159" t="s">
        <v>32</v>
      </c>
      <c r="B202">
        <f t="shared" si="28"/>
        <v>95</v>
      </c>
      <c r="C202" s="67">
        <f ca="1">OFFSET(HIST_CHN_Population_Females!$L$17,MATCH(Input!$D$4,HIST_CHN_Population_Females!$K$18:$K$89,0), $B101)</f>
        <v>175.60249999999999</v>
      </c>
      <c r="D202" s="67">
        <f ca="1">C202*(1-OFFSET(Mortality_Projection!$D$9,N($A202="Female")*101+Existing_Cohort!$B202+Existing_Cohort!D$4-1,MATCH(D$5, Mortality_Projection!$D$8:$BJ$8, 0)-1))</f>
        <v>134.97954816764749</v>
      </c>
      <c r="E202" s="67">
        <f ca="1">D202*(1-OFFSET(Mortality_Projection!$D$9,N($A202="Female")*101+Existing_Cohort!$B202+Existing_Cohort!E$4-1,MATCH(E$5, Mortality_Projection!$D$8:$BJ$8, 0)-1))</f>
        <v>101.65378112593403</v>
      </c>
      <c r="F202" s="67">
        <f ca="1">E202*(1-OFFSET(Mortality_Projection!$D$9,N($A202="Female")*101+Existing_Cohort!$B202+Existing_Cohort!F$4-1,MATCH(F$5, Mortality_Projection!$D$8:$BJ$8, 0)-1))</f>
        <v>74.83775988899481</v>
      </c>
      <c r="G202" s="67">
        <f ca="1">F202*(1-OFFSET(Mortality_Projection!$D$9,N($A202="Female")*101+Existing_Cohort!$B202+Existing_Cohort!G$4-1,MATCH(G$5, Mortality_Projection!$D$8:$BJ$8, 0)-1))</f>
        <v>53.724629748646436</v>
      </c>
      <c r="H202" s="67">
        <f ca="1">G202*(1-OFFSET(Mortality_Projection!$D$9,N($A202="Female")*101+Existing_Cohort!$B202+Existing_Cohort!H$4-1,MATCH(H$5, Mortality_Projection!$D$8:$BJ$8, 0)-1))</f>
        <v>37.509250494800156</v>
      </c>
      <c r="I202" s="67">
        <f ca="1">H202*(1-OFFSET(Mortality_Projection!$D$9,N($A202="Female")*101+Existing_Cohort!$B202+Existing_Cohort!I$4-1,MATCH(I$5, Mortality_Projection!$D$8:$BJ$8, 0)-1))</f>
        <v>25.402066399289829</v>
      </c>
      <c r="J202" s="67">
        <f ca="1">I202*(1-OFFSET(Mortality_Projection!$D$9,N($A202="Female")*101+Existing_Cohort!$B202+Existing_Cohort!J$4-1,MATCH(J$5, Mortality_Projection!$D$8:$BJ$8, 0)-1))</f>
        <v>25.402066399289829</v>
      </c>
      <c r="K202" s="67">
        <f ca="1">J202*(1-OFFSET(Mortality_Projection!$D$9,N($A202="Female")*101+Existing_Cohort!$B202+Existing_Cohort!K$4-1,MATCH(K$5, Mortality_Projection!$D$8:$BJ$8, 0)-1))</f>
        <v>25.402066399289829</v>
      </c>
      <c r="L202" s="67">
        <f ca="1">K202*(1-OFFSET(Mortality_Projection!$D$9,N($A202="Female")*101+Existing_Cohort!$B202+Existing_Cohort!L$4-1,MATCH(L$5, Mortality_Projection!$D$8:$BJ$8, 0)-1))</f>
        <v>25.402066399289829</v>
      </c>
      <c r="M202" s="67">
        <f ca="1">L202*(1-OFFSET(Mortality_Projection!$D$9,N($A202="Female")*101+Existing_Cohort!$B202+Existing_Cohort!M$4-1,MATCH(M$5, Mortality_Projection!$D$8:$BJ$8, 0)-1))</f>
        <v>25.402066399289829</v>
      </c>
      <c r="N202" s="67">
        <f ca="1">M202*(1-OFFSET(Mortality_Projection!$D$9,N($A202="Female")*101+Existing_Cohort!$B202+Existing_Cohort!N$4-1,MATCH(N$5, Mortality_Projection!$D$8:$BJ$8, 0)-1))</f>
        <v>25.402066399289829</v>
      </c>
      <c r="O202" s="67">
        <f ca="1">N202*(1-OFFSET(Mortality_Projection!$D$9,N($A202="Female")*101+Existing_Cohort!$B202+Existing_Cohort!O$4-1,MATCH(O$5, Mortality_Projection!$D$8:$BJ$8, 0)-1))</f>
        <v>25.402066399289829</v>
      </c>
      <c r="P202" s="67">
        <f ca="1">O202*(1-OFFSET(Mortality_Projection!$D$9,N($A202="Female")*101+Existing_Cohort!$B202+Existing_Cohort!P$4-1,MATCH(P$5, Mortality_Projection!$D$8:$BJ$8, 0)-1))</f>
        <v>25.402066399289829</v>
      </c>
      <c r="Q202" s="67">
        <f ca="1">P202*(1-OFFSET(Mortality_Projection!$D$9,N($A202="Female")*101+Existing_Cohort!$B202+Existing_Cohort!Q$4-1,MATCH(Q$5, Mortality_Projection!$D$8:$BJ$8, 0)-1))</f>
        <v>25.402066399289829</v>
      </c>
      <c r="R202" s="67">
        <f ca="1">Q202*(1-OFFSET(Mortality_Projection!$D$9,N($A202="Female")*101+Existing_Cohort!$B202+Existing_Cohort!R$4-1,MATCH(R$5, Mortality_Projection!$D$8:$BJ$8, 0)-1))</f>
        <v>25.402066399289829</v>
      </c>
      <c r="S202" s="67">
        <f ca="1">R202*(1-OFFSET(Mortality_Projection!$D$9,N($A202="Female")*101+Existing_Cohort!$B202+Existing_Cohort!S$4-1,MATCH(S$5, Mortality_Projection!$D$8:$BJ$8, 0)-1))</f>
        <v>25.402066399289829</v>
      </c>
      <c r="T202" s="67">
        <f ca="1">S202*(1-OFFSET(Mortality_Projection!$D$9,N($A202="Female")*101+Existing_Cohort!$B202+Existing_Cohort!T$4-1,MATCH(T$5, Mortality_Projection!$D$8:$BJ$8, 0)-1))</f>
        <v>25.402066399289829</v>
      </c>
      <c r="U202" s="67">
        <f ca="1">T202*(1-OFFSET(Mortality_Projection!$D$9,N($A202="Female")*101+Existing_Cohort!$B202+Existing_Cohort!U$4-1,MATCH(U$5, Mortality_Projection!$D$8:$BJ$8, 0)-1))</f>
        <v>25.402066399289829</v>
      </c>
      <c r="V202" s="67">
        <f ca="1">U202*(1-OFFSET(Mortality_Projection!$D$9,N($A202="Female")*101+Existing_Cohort!$B202+Existing_Cohort!V$4-1,MATCH(V$5, Mortality_Projection!$D$8:$BJ$8, 0)-1))</f>
        <v>25.402066399289829</v>
      </c>
      <c r="W202" s="67">
        <f ca="1">V202*(1-OFFSET(Mortality_Projection!$D$9,N($A202="Female")*101+Existing_Cohort!$B202+Existing_Cohort!W$4-1,MATCH(W$5, Mortality_Projection!$D$8:$BJ$8, 0)-1))</f>
        <v>25.402066399289829</v>
      </c>
      <c r="X202" s="67">
        <f ca="1">W202*(1-OFFSET(Mortality_Projection!$D$9,N($A202="Female")*101+Existing_Cohort!$B202+Existing_Cohort!X$4-1,MATCH(X$5, Mortality_Projection!$D$8:$BJ$8, 0)-1))</f>
        <v>25.402066399289829</v>
      </c>
      <c r="Y202" s="67">
        <f ca="1">X202*(1-OFFSET(Mortality_Projection!$D$9,N($A202="Female")*101+Existing_Cohort!$B202+Existing_Cohort!Y$4-1,MATCH(Y$5, Mortality_Projection!$D$8:$BJ$8, 0)-1))</f>
        <v>25.402066399289829</v>
      </c>
      <c r="Z202" s="67">
        <f ca="1">Y202*(1-OFFSET(Mortality_Projection!$D$9,N($A202="Female")*101+Existing_Cohort!$B202+Existing_Cohort!Z$4-1,MATCH(Z$5, Mortality_Projection!$D$8:$BJ$8, 0)-1))</f>
        <v>25.402066399289829</v>
      </c>
      <c r="AA202" s="67">
        <f ca="1">Z202*(1-OFFSET(Mortality_Projection!$D$9,N($A202="Female")*101+Existing_Cohort!$B202+Existing_Cohort!AA$4-1,MATCH(AA$5, Mortality_Projection!$D$8:$BJ$8, 0)-1))</f>
        <v>25.402066399289829</v>
      </c>
      <c r="AB202" s="67">
        <f ca="1">AA202*(1-OFFSET(Mortality_Projection!$D$9,N($A202="Female")*101+Existing_Cohort!$B202+Existing_Cohort!AB$4-1,MATCH(AB$5, Mortality_Projection!$D$8:$BJ$8, 0)-1))</f>
        <v>25.402066399289829</v>
      </c>
      <c r="AC202" s="67">
        <f ca="1">AB202*(1-OFFSET(Mortality_Projection!$D$9,N($A202="Female")*101+Existing_Cohort!$B202+Existing_Cohort!AC$4-1,MATCH(AC$5, Mortality_Projection!$D$8:$BJ$8, 0)-1))</f>
        <v>25.402066399289829</v>
      </c>
      <c r="AD202" s="67">
        <f ca="1">AC202*(1-OFFSET(Mortality_Projection!$D$9,N($A202="Female")*101+Existing_Cohort!$B202+Existing_Cohort!AD$4-1,MATCH(AD$5, Mortality_Projection!$D$8:$BJ$8, 0)-1))</f>
        <v>25.402066399289829</v>
      </c>
      <c r="AE202" s="67">
        <f ca="1">AD202*(1-OFFSET(Mortality_Projection!$D$9,N($A202="Female")*101+Existing_Cohort!$B202+Existing_Cohort!AE$4-1,MATCH(AE$5, Mortality_Projection!$D$8:$BJ$8, 0)-1))</f>
        <v>25.402066399289829</v>
      </c>
      <c r="AF202" s="67">
        <f ca="1">AE202*(1-OFFSET(Mortality_Projection!$D$9,N($A202="Female")*101+Existing_Cohort!$B202+Existing_Cohort!AF$4-1,MATCH(AF$5, Mortality_Projection!$D$8:$BJ$8, 0)-1))</f>
        <v>25.402066399289829</v>
      </c>
      <c r="AG202" s="67">
        <f ca="1">AF202*(1-OFFSET(Mortality_Projection!$D$9,N($A202="Female")*101+Existing_Cohort!$B202+Existing_Cohort!AG$4-1,MATCH(AG$5, Mortality_Projection!$D$8:$BJ$8, 0)-1))</f>
        <v>25.402066399289829</v>
      </c>
      <c r="AH202" s="67">
        <f ca="1">AG202*(1-OFFSET(Mortality_Projection!$D$9,N($A202="Female")*101+Existing_Cohort!$B202+Existing_Cohort!AH$4-1,MATCH(AH$5, Mortality_Projection!$D$8:$BJ$8, 0)-1))</f>
        <v>25.402066399289829</v>
      </c>
      <c r="AI202" s="67">
        <f ca="1">AH202*(1-OFFSET(Mortality_Projection!$D$9,N($A202="Female")*101+Existing_Cohort!$B202+Existing_Cohort!AI$4-1,MATCH(AI$5, Mortality_Projection!$D$8:$BJ$8, 0)-1))</f>
        <v>25.402066399289829</v>
      </c>
      <c r="AJ202" s="67">
        <f ca="1">AI202*(1-OFFSET(Mortality_Projection!$D$9,N($A202="Female")*101+Existing_Cohort!$B202+Existing_Cohort!AJ$4-1,MATCH(AJ$5, Mortality_Projection!$D$8:$BJ$8, 0)-1))</f>
        <v>25.402066399289829</v>
      </c>
      <c r="AK202" s="67">
        <f ca="1">AJ202*(1-OFFSET(Mortality_Projection!$D$9,N($A202="Female")*101+Existing_Cohort!$B202+Existing_Cohort!AK$4-1,MATCH(AK$5, Mortality_Projection!$D$8:$BJ$8, 0)-1))</f>
        <v>25.402066399289829</v>
      </c>
      <c r="AL202" s="67">
        <f ca="1">AK202*(1-OFFSET(Mortality_Projection!$D$9,N($A202="Female")*101+Existing_Cohort!$B202+Existing_Cohort!AL$4-1,MATCH(AL$5, Mortality_Projection!$D$8:$BJ$8, 0)-1))</f>
        <v>25.402066399289829</v>
      </c>
      <c r="AM202" s="67">
        <f ca="1">AL202*(1-OFFSET(Mortality_Projection!$D$9,N($A202="Female")*101+Existing_Cohort!$B202+Existing_Cohort!AM$4-1,MATCH(AM$5, Mortality_Projection!$D$8:$BJ$8, 0)-1))</f>
        <v>25.402066399289829</v>
      </c>
      <c r="AN202" s="67">
        <f ca="1">AM202*(1-OFFSET(Mortality_Projection!$D$9,N($A202="Female")*101+Existing_Cohort!$B202+Existing_Cohort!AN$4-1,MATCH(AN$5, Mortality_Projection!$D$8:$BJ$8, 0)-1))</f>
        <v>25.402066399289829</v>
      </c>
      <c r="AO202" s="67">
        <f ca="1">AN202*(1-OFFSET(Mortality_Projection!$D$9,N($A202="Female")*101+Existing_Cohort!$B202+Existing_Cohort!AO$4-1,MATCH(AO$5, Mortality_Projection!$D$8:$BJ$8, 0)-1))</f>
        <v>25.402066399289829</v>
      </c>
      <c r="AP202" s="67">
        <f ca="1">AO202*(1-OFFSET(Mortality_Projection!$D$9,N($A202="Female")*101+Existing_Cohort!$B202+Existing_Cohort!AP$4-1,MATCH(AP$5, Mortality_Projection!$D$8:$BJ$8, 0)-1))</f>
        <v>25.402066399289829</v>
      </c>
      <c r="AQ202" s="67">
        <f ca="1">AP202*(1-OFFSET(Mortality_Projection!$D$9,N($A202="Female")*101+Existing_Cohort!$B202+Existing_Cohort!AQ$4-1,MATCH(AQ$5, Mortality_Projection!$D$8:$BJ$8, 0)-1))</f>
        <v>25.402066399289829</v>
      </c>
      <c r="AR202" s="67">
        <f ca="1">AQ202*(1-OFFSET(Mortality_Projection!$D$9,N($A202="Female")*101+Existing_Cohort!$B202+Existing_Cohort!AR$4-1,MATCH(AR$5, Mortality_Projection!$D$8:$BJ$8, 0)-1))</f>
        <v>25.402066399289829</v>
      </c>
      <c r="AS202" s="67">
        <f ca="1">AR202*(1-OFFSET(Mortality_Projection!$D$9,N($A202="Female")*101+Existing_Cohort!$B202+Existing_Cohort!AS$4-1,MATCH(AS$5, Mortality_Projection!$D$8:$BJ$8, 0)-1))</f>
        <v>25.402066399289829</v>
      </c>
      <c r="AT202" s="67">
        <f ca="1">AS202*(1-OFFSET(Mortality_Projection!$D$9,N($A202="Female")*101+Existing_Cohort!$B202+Existing_Cohort!AT$4-1,MATCH(AT$5, Mortality_Projection!$D$8:$BJ$8, 0)-1))</f>
        <v>25.402066399289829</v>
      </c>
      <c r="AU202" s="67">
        <f ca="1">AT202*(1-OFFSET(Mortality_Projection!$D$9,N($A202="Female")*101+Existing_Cohort!$B202+Existing_Cohort!AU$4-1,MATCH(AU$5, Mortality_Projection!$D$8:$BJ$8, 0)-1))</f>
        <v>25.402066399289829</v>
      </c>
      <c r="AV202" s="67">
        <f ca="1">AU202*(1-OFFSET(Mortality_Projection!$D$9,N($A202="Female")*101+Existing_Cohort!$B202+Existing_Cohort!AV$4-1,MATCH(AV$5, Mortality_Projection!$D$8:$BJ$8, 0)-1))</f>
        <v>25.402066399289829</v>
      </c>
      <c r="AW202" s="67">
        <f ca="1">AV202*(1-OFFSET(Mortality_Projection!$D$9,N($A202="Female")*101+Existing_Cohort!$B202+Existing_Cohort!AW$4-1,MATCH(AW$5, Mortality_Projection!$D$8:$BJ$8, 0)-1))</f>
        <v>25.402066399289829</v>
      </c>
      <c r="AX202" s="67">
        <f ca="1">AW202*(1-OFFSET(Mortality_Projection!$D$9,N($A202="Female")*101+Existing_Cohort!$B202+Existing_Cohort!AX$4-1,MATCH(AX$5, Mortality_Projection!$D$8:$BJ$8, 0)-1))</f>
        <v>25.402066399289829</v>
      </c>
      <c r="AY202" s="67">
        <f ca="1">AX202*(1-OFFSET(Mortality_Projection!$D$9,N($A202="Female")*101+Existing_Cohort!$B202+Existing_Cohort!AY$4-1,MATCH(AY$5, Mortality_Projection!$D$8:$BJ$8, 0)-1))</f>
        <v>25.402066399289829</v>
      </c>
      <c r="AZ202" s="67">
        <f ca="1">AY202*(1-OFFSET(Mortality_Projection!$D$9,N($A202="Female")*101+Existing_Cohort!$B202+Existing_Cohort!AZ$4-1,MATCH(AZ$5, Mortality_Projection!$D$8:$BJ$8, 0)-1))</f>
        <v>25.402066399289829</v>
      </c>
      <c r="BA202" s="179">
        <f ca="1">AZ202*(1-OFFSET(Mortality_Projection!$D$9,N($A202="Female")*101+Existing_Cohort!$B202+Existing_Cohort!BA$4-1,MATCH(BA$5, Mortality_Projection!$D$8:$BJ$8, 0)-1))</f>
        <v>25.402066399289829</v>
      </c>
      <c r="BC202" s="67">
        <f t="shared" ca="1" si="29"/>
        <v>40.622951832352499</v>
      </c>
    </row>
    <row r="203" spans="1:55" x14ac:dyDescent="0.35">
      <c r="A203" s="159" t="s">
        <v>32</v>
      </c>
      <c r="B203">
        <f t="shared" si="28"/>
        <v>96</v>
      </c>
      <c r="C203" s="67">
        <f ca="1">OFFSET(HIST_CHN_Population_Females!$L$17,MATCH(Input!$D$4,HIST_CHN_Population_Females!$K$18:$K$89,0), $B102)</f>
        <v>125.75449999999999</v>
      </c>
      <c r="D203" s="67">
        <f ca="1">C203*(1-OFFSET(Mortality_Projection!$D$9,N($A203="Female")*101+Existing_Cohort!$B203+Existing_Cohort!D$4-1,MATCH(D$5, Mortality_Projection!$D$8:$BJ$8, 0)-1))</f>
        <v>94.345143039452751</v>
      </c>
      <c r="E203" s="67">
        <f ca="1">D203*(1-OFFSET(Mortality_Projection!$D$9,N($A203="Female")*101+Existing_Cohort!$B203+Existing_Cohort!E$4-1,MATCH(E$5, Mortality_Projection!$D$8:$BJ$8, 0)-1))</f>
        <v>69.167580861824078</v>
      </c>
      <c r="F203" s="67">
        <f ca="1">E203*(1-OFFSET(Mortality_Projection!$D$9,N($A203="Female")*101+Existing_Cohort!$B203+Existing_Cohort!F$4-1,MATCH(F$5, Mortality_Projection!$D$8:$BJ$8, 0)-1))</f>
        <v>49.427098606098525</v>
      </c>
      <c r="G203" s="67">
        <f ca="1">F203*(1-OFFSET(Mortality_Projection!$D$9,N($A203="Female")*101+Existing_Cohort!$B203+Existing_Cohort!G$4-1,MATCH(G$5, Mortality_Projection!$D$8:$BJ$8, 0)-1))</f>
        <v>34.335260987602958</v>
      </c>
      <c r="H203" s="67">
        <f ca="1">G203*(1-OFFSET(Mortality_Projection!$D$9,N($A203="Female")*101+Existing_Cohort!$B203+Existing_Cohort!H$4-1,MATCH(H$5, Mortality_Projection!$D$8:$BJ$8, 0)-1))</f>
        <v>23.123639193092593</v>
      </c>
      <c r="I203" s="67">
        <f ca="1">H203*(1-OFFSET(Mortality_Projection!$D$9,N($A203="Female")*101+Existing_Cohort!$B203+Existing_Cohort!I$4-1,MATCH(I$5, Mortality_Projection!$D$8:$BJ$8, 0)-1))</f>
        <v>23.123639193092593</v>
      </c>
      <c r="J203" s="67">
        <f ca="1">I203*(1-OFFSET(Mortality_Projection!$D$9,N($A203="Female")*101+Existing_Cohort!$B203+Existing_Cohort!J$4-1,MATCH(J$5, Mortality_Projection!$D$8:$BJ$8, 0)-1))</f>
        <v>23.123639193092593</v>
      </c>
      <c r="K203" s="67">
        <f ca="1">J203*(1-OFFSET(Mortality_Projection!$D$9,N($A203="Female")*101+Existing_Cohort!$B203+Existing_Cohort!K$4-1,MATCH(K$5, Mortality_Projection!$D$8:$BJ$8, 0)-1))</f>
        <v>23.123639193092593</v>
      </c>
      <c r="L203" s="67">
        <f ca="1">K203*(1-OFFSET(Mortality_Projection!$D$9,N($A203="Female")*101+Existing_Cohort!$B203+Existing_Cohort!L$4-1,MATCH(L$5, Mortality_Projection!$D$8:$BJ$8, 0)-1))</f>
        <v>23.123639193092593</v>
      </c>
      <c r="M203" s="67">
        <f ca="1">L203*(1-OFFSET(Mortality_Projection!$D$9,N($A203="Female")*101+Existing_Cohort!$B203+Existing_Cohort!M$4-1,MATCH(M$5, Mortality_Projection!$D$8:$BJ$8, 0)-1))</f>
        <v>23.123639193092593</v>
      </c>
      <c r="N203" s="67">
        <f ca="1">M203*(1-OFFSET(Mortality_Projection!$D$9,N($A203="Female")*101+Existing_Cohort!$B203+Existing_Cohort!N$4-1,MATCH(N$5, Mortality_Projection!$D$8:$BJ$8, 0)-1))</f>
        <v>23.123639193092593</v>
      </c>
      <c r="O203" s="67">
        <f ca="1">N203*(1-OFFSET(Mortality_Projection!$D$9,N($A203="Female")*101+Existing_Cohort!$B203+Existing_Cohort!O$4-1,MATCH(O$5, Mortality_Projection!$D$8:$BJ$8, 0)-1))</f>
        <v>23.123639193092593</v>
      </c>
      <c r="P203" s="67">
        <f ca="1">O203*(1-OFFSET(Mortality_Projection!$D$9,N($A203="Female")*101+Existing_Cohort!$B203+Existing_Cohort!P$4-1,MATCH(P$5, Mortality_Projection!$D$8:$BJ$8, 0)-1))</f>
        <v>23.123639193092593</v>
      </c>
      <c r="Q203" s="67">
        <f ca="1">P203*(1-OFFSET(Mortality_Projection!$D$9,N($A203="Female")*101+Existing_Cohort!$B203+Existing_Cohort!Q$4-1,MATCH(Q$5, Mortality_Projection!$D$8:$BJ$8, 0)-1))</f>
        <v>23.123639193092593</v>
      </c>
      <c r="R203" s="67">
        <f ca="1">Q203*(1-OFFSET(Mortality_Projection!$D$9,N($A203="Female")*101+Existing_Cohort!$B203+Existing_Cohort!R$4-1,MATCH(R$5, Mortality_Projection!$D$8:$BJ$8, 0)-1))</f>
        <v>23.123639193092593</v>
      </c>
      <c r="S203" s="67">
        <f ca="1">R203*(1-OFFSET(Mortality_Projection!$D$9,N($A203="Female")*101+Existing_Cohort!$B203+Existing_Cohort!S$4-1,MATCH(S$5, Mortality_Projection!$D$8:$BJ$8, 0)-1))</f>
        <v>23.123639193092593</v>
      </c>
      <c r="T203" s="67">
        <f ca="1">S203*(1-OFFSET(Mortality_Projection!$D$9,N($A203="Female")*101+Existing_Cohort!$B203+Existing_Cohort!T$4-1,MATCH(T$5, Mortality_Projection!$D$8:$BJ$8, 0)-1))</f>
        <v>23.123639193092593</v>
      </c>
      <c r="U203" s="67">
        <f ca="1">T203*(1-OFFSET(Mortality_Projection!$D$9,N($A203="Female")*101+Existing_Cohort!$B203+Existing_Cohort!U$4-1,MATCH(U$5, Mortality_Projection!$D$8:$BJ$8, 0)-1))</f>
        <v>23.123639193092593</v>
      </c>
      <c r="V203" s="67">
        <f ca="1">U203*(1-OFFSET(Mortality_Projection!$D$9,N($A203="Female")*101+Existing_Cohort!$B203+Existing_Cohort!V$4-1,MATCH(V$5, Mortality_Projection!$D$8:$BJ$8, 0)-1))</f>
        <v>23.123639193092593</v>
      </c>
      <c r="W203" s="67">
        <f ca="1">V203*(1-OFFSET(Mortality_Projection!$D$9,N($A203="Female")*101+Existing_Cohort!$B203+Existing_Cohort!W$4-1,MATCH(W$5, Mortality_Projection!$D$8:$BJ$8, 0)-1))</f>
        <v>23.123639193092593</v>
      </c>
      <c r="X203" s="67">
        <f ca="1">W203*(1-OFFSET(Mortality_Projection!$D$9,N($A203="Female")*101+Existing_Cohort!$B203+Existing_Cohort!X$4-1,MATCH(X$5, Mortality_Projection!$D$8:$BJ$8, 0)-1))</f>
        <v>23.123639193092593</v>
      </c>
      <c r="Y203" s="67">
        <f ca="1">X203*(1-OFFSET(Mortality_Projection!$D$9,N($A203="Female")*101+Existing_Cohort!$B203+Existing_Cohort!Y$4-1,MATCH(Y$5, Mortality_Projection!$D$8:$BJ$8, 0)-1))</f>
        <v>23.123639193092593</v>
      </c>
      <c r="Z203" s="67">
        <f ca="1">Y203*(1-OFFSET(Mortality_Projection!$D$9,N($A203="Female")*101+Existing_Cohort!$B203+Existing_Cohort!Z$4-1,MATCH(Z$5, Mortality_Projection!$D$8:$BJ$8, 0)-1))</f>
        <v>23.123639193092593</v>
      </c>
      <c r="AA203" s="67">
        <f ca="1">Z203*(1-OFFSET(Mortality_Projection!$D$9,N($A203="Female")*101+Existing_Cohort!$B203+Existing_Cohort!AA$4-1,MATCH(AA$5, Mortality_Projection!$D$8:$BJ$8, 0)-1))</f>
        <v>23.123639193092593</v>
      </c>
      <c r="AB203" s="67">
        <f ca="1">AA203*(1-OFFSET(Mortality_Projection!$D$9,N($A203="Female")*101+Existing_Cohort!$B203+Existing_Cohort!AB$4-1,MATCH(AB$5, Mortality_Projection!$D$8:$BJ$8, 0)-1))</f>
        <v>23.123639193092593</v>
      </c>
      <c r="AC203" s="67">
        <f ca="1">AB203*(1-OFFSET(Mortality_Projection!$D$9,N($A203="Female")*101+Existing_Cohort!$B203+Existing_Cohort!AC$4-1,MATCH(AC$5, Mortality_Projection!$D$8:$BJ$8, 0)-1))</f>
        <v>23.123639193092593</v>
      </c>
      <c r="AD203" s="67">
        <f ca="1">AC203*(1-OFFSET(Mortality_Projection!$D$9,N($A203="Female")*101+Existing_Cohort!$B203+Existing_Cohort!AD$4-1,MATCH(AD$5, Mortality_Projection!$D$8:$BJ$8, 0)-1))</f>
        <v>23.123639193092593</v>
      </c>
      <c r="AE203" s="67">
        <f ca="1">AD203*(1-OFFSET(Mortality_Projection!$D$9,N($A203="Female")*101+Existing_Cohort!$B203+Existing_Cohort!AE$4-1,MATCH(AE$5, Mortality_Projection!$D$8:$BJ$8, 0)-1))</f>
        <v>23.123639193092593</v>
      </c>
      <c r="AF203" s="67">
        <f ca="1">AE203*(1-OFFSET(Mortality_Projection!$D$9,N($A203="Female")*101+Existing_Cohort!$B203+Existing_Cohort!AF$4-1,MATCH(AF$5, Mortality_Projection!$D$8:$BJ$8, 0)-1))</f>
        <v>23.123639193092593</v>
      </c>
      <c r="AG203" s="67">
        <f ca="1">AF203*(1-OFFSET(Mortality_Projection!$D$9,N($A203="Female")*101+Existing_Cohort!$B203+Existing_Cohort!AG$4-1,MATCH(AG$5, Mortality_Projection!$D$8:$BJ$8, 0)-1))</f>
        <v>23.123639193092593</v>
      </c>
      <c r="AH203" s="67">
        <f ca="1">AG203*(1-OFFSET(Mortality_Projection!$D$9,N($A203="Female")*101+Existing_Cohort!$B203+Existing_Cohort!AH$4-1,MATCH(AH$5, Mortality_Projection!$D$8:$BJ$8, 0)-1))</f>
        <v>23.123639193092593</v>
      </c>
      <c r="AI203" s="67">
        <f ca="1">AH203*(1-OFFSET(Mortality_Projection!$D$9,N($A203="Female")*101+Existing_Cohort!$B203+Existing_Cohort!AI$4-1,MATCH(AI$5, Mortality_Projection!$D$8:$BJ$8, 0)-1))</f>
        <v>23.123639193092593</v>
      </c>
      <c r="AJ203" s="67">
        <f ca="1">AI203*(1-OFFSET(Mortality_Projection!$D$9,N($A203="Female")*101+Existing_Cohort!$B203+Existing_Cohort!AJ$4-1,MATCH(AJ$5, Mortality_Projection!$D$8:$BJ$8, 0)-1))</f>
        <v>23.123639193092593</v>
      </c>
      <c r="AK203" s="67">
        <f ca="1">AJ203*(1-OFFSET(Mortality_Projection!$D$9,N($A203="Female")*101+Existing_Cohort!$B203+Existing_Cohort!AK$4-1,MATCH(AK$5, Mortality_Projection!$D$8:$BJ$8, 0)-1))</f>
        <v>23.123639193092593</v>
      </c>
      <c r="AL203" s="67">
        <f ca="1">AK203*(1-OFFSET(Mortality_Projection!$D$9,N($A203="Female")*101+Existing_Cohort!$B203+Existing_Cohort!AL$4-1,MATCH(AL$5, Mortality_Projection!$D$8:$BJ$8, 0)-1))</f>
        <v>23.123639193092593</v>
      </c>
      <c r="AM203" s="67">
        <f ca="1">AL203*(1-OFFSET(Mortality_Projection!$D$9,N($A203="Female")*101+Existing_Cohort!$B203+Existing_Cohort!AM$4-1,MATCH(AM$5, Mortality_Projection!$D$8:$BJ$8, 0)-1))</f>
        <v>23.123639193092593</v>
      </c>
      <c r="AN203" s="67">
        <f ca="1">AM203*(1-OFFSET(Mortality_Projection!$D$9,N($A203="Female")*101+Existing_Cohort!$B203+Existing_Cohort!AN$4-1,MATCH(AN$5, Mortality_Projection!$D$8:$BJ$8, 0)-1))</f>
        <v>23.123639193092593</v>
      </c>
      <c r="AO203" s="67">
        <f ca="1">AN203*(1-OFFSET(Mortality_Projection!$D$9,N($A203="Female")*101+Existing_Cohort!$B203+Existing_Cohort!AO$4-1,MATCH(AO$5, Mortality_Projection!$D$8:$BJ$8, 0)-1))</f>
        <v>23.123639193092593</v>
      </c>
      <c r="AP203" s="67">
        <f ca="1">AO203*(1-OFFSET(Mortality_Projection!$D$9,N($A203="Female")*101+Existing_Cohort!$B203+Existing_Cohort!AP$4-1,MATCH(AP$5, Mortality_Projection!$D$8:$BJ$8, 0)-1))</f>
        <v>23.123639193092593</v>
      </c>
      <c r="AQ203" s="67">
        <f ca="1">AP203*(1-OFFSET(Mortality_Projection!$D$9,N($A203="Female")*101+Existing_Cohort!$B203+Existing_Cohort!AQ$4-1,MATCH(AQ$5, Mortality_Projection!$D$8:$BJ$8, 0)-1))</f>
        <v>23.123639193092593</v>
      </c>
      <c r="AR203" s="67">
        <f ca="1">AQ203*(1-OFFSET(Mortality_Projection!$D$9,N($A203="Female")*101+Existing_Cohort!$B203+Existing_Cohort!AR$4-1,MATCH(AR$5, Mortality_Projection!$D$8:$BJ$8, 0)-1))</f>
        <v>23.123639193092593</v>
      </c>
      <c r="AS203" s="67">
        <f ca="1">AR203*(1-OFFSET(Mortality_Projection!$D$9,N($A203="Female")*101+Existing_Cohort!$B203+Existing_Cohort!AS$4-1,MATCH(AS$5, Mortality_Projection!$D$8:$BJ$8, 0)-1))</f>
        <v>23.123639193092593</v>
      </c>
      <c r="AT203" s="67">
        <f ca="1">AS203*(1-OFFSET(Mortality_Projection!$D$9,N($A203="Female")*101+Existing_Cohort!$B203+Existing_Cohort!AT$4-1,MATCH(AT$5, Mortality_Projection!$D$8:$BJ$8, 0)-1))</f>
        <v>23.123639193092593</v>
      </c>
      <c r="AU203" s="67">
        <f ca="1">AT203*(1-OFFSET(Mortality_Projection!$D$9,N($A203="Female")*101+Existing_Cohort!$B203+Existing_Cohort!AU$4-1,MATCH(AU$5, Mortality_Projection!$D$8:$BJ$8, 0)-1))</f>
        <v>23.123639193092593</v>
      </c>
      <c r="AV203" s="67">
        <f ca="1">AU203*(1-OFFSET(Mortality_Projection!$D$9,N($A203="Female")*101+Existing_Cohort!$B203+Existing_Cohort!AV$4-1,MATCH(AV$5, Mortality_Projection!$D$8:$BJ$8, 0)-1))</f>
        <v>23.123639193092593</v>
      </c>
      <c r="AW203" s="67">
        <f ca="1">AV203*(1-OFFSET(Mortality_Projection!$D$9,N($A203="Female")*101+Existing_Cohort!$B203+Existing_Cohort!AW$4-1,MATCH(AW$5, Mortality_Projection!$D$8:$BJ$8, 0)-1))</f>
        <v>23.123639193092593</v>
      </c>
      <c r="AX203" s="67">
        <f ca="1">AW203*(1-OFFSET(Mortality_Projection!$D$9,N($A203="Female")*101+Existing_Cohort!$B203+Existing_Cohort!AX$4-1,MATCH(AX$5, Mortality_Projection!$D$8:$BJ$8, 0)-1))</f>
        <v>23.123639193092593</v>
      </c>
      <c r="AY203" s="67">
        <f ca="1">AX203*(1-OFFSET(Mortality_Projection!$D$9,N($A203="Female")*101+Existing_Cohort!$B203+Existing_Cohort!AY$4-1,MATCH(AY$5, Mortality_Projection!$D$8:$BJ$8, 0)-1))</f>
        <v>23.123639193092593</v>
      </c>
      <c r="AZ203" s="67">
        <f ca="1">AY203*(1-OFFSET(Mortality_Projection!$D$9,N($A203="Female")*101+Existing_Cohort!$B203+Existing_Cohort!AZ$4-1,MATCH(AZ$5, Mortality_Projection!$D$8:$BJ$8, 0)-1))</f>
        <v>23.123639193092593</v>
      </c>
      <c r="BA203" s="179">
        <f ca="1">AZ203*(1-OFFSET(Mortality_Projection!$D$9,N($A203="Female")*101+Existing_Cohort!$B203+Existing_Cohort!BA$4-1,MATCH(BA$5, Mortality_Projection!$D$8:$BJ$8, 0)-1))</f>
        <v>23.123639193092593</v>
      </c>
      <c r="BC203" s="67">
        <f t="shared" ca="1" si="29"/>
        <v>31.409356960547242</v>
      </c>
    </row>
    <row r="204" spans="1:55" x14ac:dyDescent="0.35">
      <c r="A204" s="159" t="s">
        <v>32</v>
      </c>
      <c r="B204">
        <f t="shared" si="28"/>
        <v>97</v>
      </c>
      <c r="C204" s="67">
        <f ca="1">OFFSET(HIST_CHN_Population_Females!$L$17,MATCH(Input!$D$4,HIST_CHN_Population_Females!$K$18:$K$89,0), $B103)</f>
        <v>82.281000000000006</v>
      </c>
      <c r="D204" s="67">
        <f ca="1">C204*(1-OFFSET(Mortality_Projection!$D$9,N($A204="Female")*101+Existing_Cohort!$B204+Existing_Cohort!D$4-1,MATCH(D$5, Mortality_Projection!$D$8:$BJ$8, 0)-1))</f>
        <v>60.067498705428008</v>
      </c>
      <c r="E204" s="67">
        <f ca="1">D204*(1-OFFSET(Mortality_Projection!$D$9,N($A204="Female")*101+Existing_Cohort!$B204+Existing_Cohort!E$4-1,MATCH(E$5, Mortality_Projection!$D$8:$BJ$8, 0)-1))</f>
        <v>42.724745428168063</v>
      </c>
      <c r="F204" s="67">
        <f ca="1">E204*(1-OFFSET(Mortality_Projection!$D$9,N($A204="Female")*101+Existing_Cohort!$B204+Existing_Cohort!F$4-1,MATCH(F$5, Mortality_Projection!$D$8:$BJ$8, 0)-1))</f>
        <v>29.527605671602377</v>
      </c>
      <c r="G204" s="67">
        <f ca="1">F204*(1-OFFSET(Mortality_Projection!$D$9,N($A204="Female")*101+Existing_Cohort!$B204+Existing_Cohort!G$4-1,MATCH(G$5, Mortality_Projection!$D$8:$BJ$8, 0)-1))</f>
        <v>19.773675435807014</v>
      </c>
      <c r="H204" s="67">
        <f ca="1">G204*(1-OFFSET(Mortality_Projection!$D$9,N($A204="Female")*101+Existing_Cohort!$B204+Existing_Cohort!H$4-1,MATCH(H$5, Mortality_Projection!$D$8:$BJ$8, 0)-1))</f>
        <v>19.773675435807014</v>
      </c>
      <c r="I204" s="67">
        <f ca="1">H204*(1-OFFSET(Mortality_Projection!$D$9,N($A204="Female")*101+Existing_Cohort!$B204+Existing_Cohort!I$4-1,MATCH(I$5, Mortality_Projection!$D$8:$BJ$8, 0)-1))</f>
        <v>19.773675435807014</v>
      </c>
      <c r="J204" s="67">
        <f ca="1">I204*(1-OFFSET(Mortality_Projection!$D$9,N($A204="Female")*101+Existing_Cohort!$B204+Existing_Cohort!J$4-1,MATCH(J$5, Mortality_Projection!$D$8:$BJ$8, 0)-1))</f>
        <v>19.773675435807014</v>
      </c>
      <c r="K204" s="67">
        <f ca="1">J204*(1-OFFSET(Mortality_Projection!$D$9,N($A204="Female")*101+Existing_Cohort!$B204+Existing_Cohort!K$4-1,MATCH(K$5, Mortality_Projection!$D$8:$BJ$8, 0)-1))</f>
        <v>19.773675435807014</v>
      </c>
      <c r="L204" s="67">
        <f ca="1">K204*(1-OFFSET(Mortality_Projection!$D$9,N($A204="Female")*101+Existing_Cohort!$B204+Existing_Cohort!L$4-1,MATCH(L$5, Mortality_Projection!$D$8:$BJ$8, 0)-1))</f>
        <v>19.773675435807014</v>
      </c>
      <c r="M204" s="67">
        <f ca="1">L204*(1-OFFSET(Mortality_Projection!$D$9,N($A204="Female")*101+Existing_Cohort!$B204+Existing_Cohort!M$4-1,MATCH(M$5, Mortality_Projection!$D$8:$BJ$8, 0)-1))</f>
        <v>19.773675435807014</v>
      </c>
      <c r="N204" s="67">
        <f ca="1">M204*(1-OFFSET(Mortality_Projection!$D$9,N($A204="Female")*101+Existing_Cohort!$B204+Existing_Cohort!N$4-1,MATCH(N$5, Mortality_Projection!$D$8:$BJ$8, 0)-1))</f>
        <v>19.773675435807014</v>
      </c>
      <c r="O204" s="67">
        <f ca="1">N204*(1-OFFSET(Mortality_Projection!$D$9,N($A204="Female")*101+Existing_Cohort!$B204+Existing_Cohort!O$4-1,MATCH(O$5, Mortality_Projection!$D$8:$BJ$8, 0)-1))</f>
        <v>19.773675435807014</v>
      </c>
      <c r="P204" s="67">
        <f ca="1">O204*(1-OFFSET(Mortality_Projection!$D$9,N($A204="Female")*101+Existing_Cohort!$B204+Existing_Cohort!P$4-1,MATCH(P$5, Mortality_Projection!$D$8:$BJ$8, 0)-1))</f>
        <v>19.773675435807014</v>
      </c>
      <c r="Q204" s="67">
        <f ca="1">P204*(1-OFFSET(Mortality_Projection!$D$9,N($A204="Female")*101+Existing_Cohort!$B204+Existing_Cohort!Q$4-1,MATCH(Q$5, Mortality_Projection!$D$8:$BJ$8, 0)-1))</f>
        <v>19.773675435807014</v>
      </c>
      <c r="R204" s="67">
        <f ca="1">Q204*(1-OFFSET(Mortality_Projection!$D$9,N($A204="Female")*101+Existing_Cohort!$B204+Existing_Cohort!R$4-1,MATCH(R$5, Mortality_Projection!$D$8:$BJ$8, 0)-1))</f>
        <v>19.773675435807014</v>
      </c>
      <c r="S204" s="67">
        <f ca="1">R204*(1-OFFSET(Mortality_Projection!$D$9,N($A204="Female")*101+Existing_Cohort!$B204+Existing_Cohort!S$4-1,MATCH(S$5, Mortality_Projection!$D$8:$BJ$8, 0)-1))</f>
        <v>19.773675435807014</v>
      </c>
      <c r="T204" s="67">
        <f ca="1">S204*(1-OFFSET(Mortality_Projection!$D$9,N($A204="Female")*101+Existing_Cohort!$B204+Existing_Cohort!T$4-1,MATCH(T$5, Mortality_Projection!$D$8:$BJ$8, 0)-1))</f>
        <v>19.773675435807014</v>
      </c>
      <c r="U204" s="67">
        <f ca="1">T204*(1-OFFSET(Mortality_Projection!$D$9,N($A204="Female")*101+Existing_Cohort!$B204+Existing_Cohort!U$4-1,MATCH(U$5, Mortality_Projection!$D$8:$BJ$8, 0)-1))</f>
        <v>19.773675435807014</v>
      </c>
      <c r="V204" s="67">
        <f ca="1">U204*(1-OFFSET(Mortality_Projection!$D$9,N($A204="Female")*101+Existing_Cohort!$B204+Existing_Cohort!V$4-1,MATCH(V$5, Mortality_Projection!$D$8:$BJ$8, 0)-1))</f>
        <v>19.773675435807014</v>
      </c>
      <c r="W204" s="67">
        <f ca="1">V204*(1-OFFSET(Mortality_Projection!$D$9,N($A204="Female")*101+Existing_Cohort!$B204+Existing_Cohort!W$4-1,MATCH(W$5, Mortality_Projection!$D$8:$BJ$8, 0)-1))</f>
        <v>19.773675435807014</v>
      </c>
      <c r="X204" s="67">
        <f ca="1">W204*(1-OFFSET(Mortality_Projection!$D$9,N($A204="Female")*101+Existing_Cohort!$B204+Existing_Cohort!X$4-1,MATCH(X$5, Mortality_Projection!$D$8:$BJ$8, 0)-1))</f>
        <v>19.773675435807014</v>
      </c>
      <c r="Y204" s="67">
        <f ca="1">X204*(1-OFFSET(Mortality_Projection!$D$9,N($A204="Female")*101+Existing_Cohort!$B204+Existing_Cohort!Y$4-1,MATCH(Y$5, Mortality_Projection!$D$8:$BJ$8, 0)-1))</f>
        <v>19.773675435807014</v>
      </c>
      <c r="Z204" s="67">
        <f ca="1">Y204*(1-OFFSET(Mortality_Projection!$D$9,N($A204="Female")*101+Existing_Cohort!$B204+Existing_Cohort!Z$4-1,MATCH(Z$5, Mortality_Projection!$D$8:$BJ$8, 0)-1))</f>
        <v>19.773675435807014</v>
      </c>
      <c r="AA204" s="67">
        <f ca="1">Z204*(1-OFFSET(Mortality_Projection!$D$9,N($A204="Female")*101+Existing_Cohort!$B204+Existing_Cohort!AA$4-1,MATCH(AA$5, Mortality_Projection!$D$8:$BJ$8, 0)-1))</f>
        <v>19.773675435807014</v>
      </c>
      <c r="AB204" s="67">
        <f ca="1">AA204*(1-OFFSET(Mortality_Projection!$D$9,N($A204="Female")*101+Existing_Cohort!$B204+Existing_Cohort!AB$4-1,MATCH(AB$5, Mortality_Projection!$D$8:$BJ$8, 0)-1))</f>
        <v>19.773675435807014</v>
      </c>
      <c r="AC204" s="67">
        <f ca="1">AB204*(1-OFFSET(Mortality_Projection!$D$9,N($A204="Female")*101+Existing_Cohort!$B204+Existing_Cohort!AC$4-1,MATCH(AC$5, Mortality_Projection!$D$8:$BJ$8, 0)-1))</f>
        <v>19.773675435807014</v>
      </c>
      <c r="AD204" s="67">
        <f ca="1">AC204*(1-OFFSET(Mortality_Projection!$D$9,N($A204="Female")*101+Existing_Cohort!$B204+Existing_Cohort!AD$4-1,MATCH(AD$5, Mortality_Projection!$D$8:$BJ$8, 0)-1))</f>
        <v>19.773675435807014</v>
      </c>
      <c r="AE204" s="67">
        <f ca="1">AD204*(1-OFFSET(Mortality_Projection!$D$9,N($A204="Female")*101+Existing_Cohort!$B204+Existing_Cohort!AE$4-1,MATCH(AE$5, Mortality_Projection!$D$8:$BJ$8, 0)-1))</f>
        <v>19.773675435807014</v>
      </c>
      <c r="AF204" s="67">
        <f ca="1">AE204*(1-OFFSET(Mortality_Projection!$D$9,N($A204="Female")*101+Existing_Cohort!$B204+Existing_Cohort!AF$4-1,MATCH(AF$5, Mortality_Projection!$D$8:$BJ$8, 0)-1))</f>
        <v>19.773675435807014</v>
      </c>
      <c r="AG204" s="67">
        <f ca="1">AF204*(1-OFFSET(Mortality_Projection!$D$9,N($A204="Female")*101+Existing_Cohort!$B204+Existing_Cohort!AG$4-1,MATCH(AG$5, Mortality_Projection!$D$8:$BJ$8, 0)-1))</f>
        <v>19.773675435807014</v>
      </c>
      <c r="AH204" s="67">
        <f ca="1">AG204*(1-OFFSET(Mortality_Projection!$D$9,N($A204="Female")*101+Existing_Cohort!$B204+Existing_Cohort!AH$4-1,MATCH(AH$5, Mortality_Projection!$D$8:$BJ$8, 0)-1))</f>
        <v>19.773675435807014</v>
      </c>
      <c r="AI204" s="67">
        <f ca="1">AH204*(1-OFFSET(Mortality_Projection!$D$9,N($A204="Female")*101+Existing_Cohort!$B204+Existing_Cohort!AI$4-1,MATCH(AI$5, Mortality_Projection!$D$8:$BJ$8, 0)-1))</f>
        <v>19.773675435807014</v>
      </c>
      <c r="AJ204" s="67">
        <f ca="1">AI204*(1-OFFSET(Mortality_Projection!$D$9,N($A204="Female")*101+Existing_Cohort!$B204+Existing_Cohort!AJ$4-1,MATCH(AJ$5, Mortality_Projection!$D$8:$BJ$8, 0)-1))</f>
        <v>19.773675435807014</v>
      </c>
      <c r="AK204" s="67">
        <f ca="1">AJ204*(1-OFFSET(Mortality_Projection!$D$9,N($A204="Female")*101+Existing_Cohort!$B204+Existing_Cohort!AK$4-1,MATCH(AK$5, Mortality_Projection!$D$8:$BJ$8, 0)-1))</f>
        <v>19.773675435807014</v>
      </c>
      <c r="AL204" s="67">
        <f ca="1">AK204*(1-OFFSET(Mortality_Projection!$D$9,N($A204="Female")*101+Existing_Cohort!$B204+Existing_Cohort!AL$4-1,MATCH(AL$5, Mortality_Projection!$D$8:$BJ$8, 0)-1))</f>
        <v>19.773675435807014</v>
      </c>
      <c r="AM204" s="67">
        <f ca="1">AL204*(1-OFFSET(Mortality_Projection!$D$9,N($A204="Female")*101+Existing_Cohort!$B204+Existing_Cohort!AM$4-1,MATCH(AM$5, Mortality_Projection!$D$8:$BJ$8, 0)-1))</f>
        <v>19.773675435807014</v>
      </c>
      <c r="AN204" s="67">
        <f ca="1">AM204*(1-OFFSET(Mortality_Projection!$D$9,N($A204="Female")*101+Existing_Cohort!$B204+Existing_Cohort!AN$4-1,MATCH(AN$5, Mortality_Projection!$D$8:$BJ$8, 0)-1))</f>
        <v>19.773675435807014</v>
      </c>
      <c r="AO204" s="67">
        <f ca="1">AN204*(1-OFFSET(Mortality_Projection!$D$9,N($A204="Female")*101+Existing_Cohort!$B204+Existing_Cohort!AO$4-1,MATCH(AO$5, Mortality_Projection!$D$8:$BJ$8, 0)-1))</f>
        <v>19.773675435807014</v>
      </c>
      <c r="AP204" s="67">
        <f ca="1">AO204*(1-OFFSET(Mortality_Projection!$D$9,N($A204="Female")*101+Existing_Cohort!$B204+Existing_Cohort!AP$4-1,MATCH(AP$5, Mortality_Projection!$D$8:$BJ$8, 0)-1))</f>
        <v>19.773675435807014</v>
      </c>
      <c r="AQ204" s="67">
        <f ca="1">AP204*(1-OFFSET(Mortality_Projection!$D$9,N($A204="Female")*101+Existing_Cohort!$B204+Existing_Cohort!AQ$4-1,MATCH(AQ$5, Mortality_Projection!$D$8:$BJ$8, 0)-1))</f>
        <v>19.773675435807014</v>
      </c>
      <c r="AR204" s="67">
        <f ca="1">AQ204*(1-OFFSET(Mortality_Projection!$D$9,N($A204="Female")*101+Existing_Cohort!$B204+Existing_Cohort!AR$4-1,MATCH(AR$5, Mortality_Projection!$D$8:$BJ$8, 0)-1))</f>
        <v>19.773675435807014</v>
      </c>
      <c r="AS204" s="67">
        <f ca="1">AR204*(1-OFFSET(Mortality_Projection!$D$9,N($A204="Female")*101+Existing_Cohort!$B204+Existing_Cohort!AS$4-1,MATCH(AS$5, Mortality_Projection!$D$8:$BJ$8, 0)-1))</f>
        <v>19.773675435807014</v>
      </c>
      <c r="AT204" s="67">
        <f ca="1">AS204*(1-OFFSET(Mortality_Projection!$D$9,N($A204="Female")*101+Existing_Cohort!$B204+Existing_Cohort!AT$4-1,MATCH(AT$5, Mortality_Projection!$D$8:$BJ$8, 0)-1))</f>
        <v>19.773675435807014</v>
      </c>
      <c r="AU204" s="67">
        <f ca="1">AT204*(1-OFFSET(Mortality_Projection!$D$9,N($A204="Female")*101+Existing_Cohort!$B204+Existing_Cohort!AU$4-1,MATCH(AU$5, Mortality_Projection!$D$8:$BJ$8, 0)-1))</f>
        <v>19.773675435807014</v>
      </c>
      <c r="AV204" s="67">
        <f ca="1">AU204*(1-OFFSET(Mortality_Projection!$D$9,N($A204="Female")*101+Existing_Cohort!$B204+Existing_Cohort!AV$4-1,MATCH(AV$5, Mortality_Projection!$D$8:$BJ$8, 0)-1))</f>
        <v>19.773675435807014</v>
      </c>
      <c r="AW204" s="67">
        <f ca="1">AV204*(1-OFFSET(Mortality_Projection!$D$9,N($A204="Female")*101+Existing_Cohort!$B204+Existing_Cohort!AW$4-1,MATCH(AW$5, Mortality_Projection!$D$8:$BJ$8, 0)-1))</f>
        <v>19.773675435807014</v>
      </c>
      <c r="AX204" s="67">
        <f ca="1">AW204*(1-OFFSET(Mortality_Projection!$D$9,N($A204="Female")*101+Existing_Cohort!$B204+Existing_Cohort!AX$4-1,MATCH(AX$5, Mortality_Projection!$D$8:$BJ$8, 0)-1))</f>
        <v>19.773675435807014</v>
      </c>
      <c r="AY204" s="67">
        <f ca="1">AX204*(1-OFFSET(Mortality_Projection!$D$9,N($A204="Female")*101+Existing_Cohort!$B204+Existing_Cohort!AY$4-1,MATCH(AY$5, Mortality_Projection!$D$8:$BJ$8, 0)-1))</f>
        <v>19.773675435807014</v>
      </c>
      <c r="AZ204" s="67">
        <f ca="1">AY204*(1-OFFSET(Mortality_Projection!$D$9,N($A204="Female")*101+Existing_Cohort!$B204+Existing_Cohort!AZ$4-1,MATCH(AZ$5, Mortality_Projection!$D$8:$BJ$8, 0)-1))</f>
        <v>19.773675435807014</v>
      </c>
      <c r="BA204" s="179">
        <f ca="1">AZ204*(1-OFFSET(Mortality_Projection!$D$9,N($A204="Female")*101+Existing_Cohort!$B204+Existing_Cohort!BA$4-1,MATCH(BA$5, Mortality_Projection!$D$8:$BJ$8, 0)-1))</f>
        <v>19.773675435807014</v>
      </c>
      <c r="BC204" s="67">
        <f t="shared" ca="1" si="29"/>
        <v>22.213501294571998</v>
      </c>
    </row>
    <row r="205" spans="1:55" x14ac:dyDescent="0.35">
      <c r="A205" s="159" t="s">
        <v>32</v>
      </c>
      <c r="B205">
        <f t="shared" si="28"/>
        <v>98</v>
      </c>
      <c r="C205" s="67">
        <f ca="1">OFFSET(HIST_CHN_Population_Females!$L$17,MATCH(Input!$D$4,HIST_CHN_Population_Females!$K$18:$K$89,0), $B104)</f>
        <v>50.497999999999998</v>
      </c>
      <c r="D205" s="67">
        <f ca="1">C205*(1-OFFSET(Mortality_Projection!$D$9,N($A205="Female")*101+Existing_Cohort!$B205+Existing_Cohort!D$4-1,MATCH(D$5, Mortality_Projection!$D$8:$BJ$8, 0)-1))</f>
        <v>35.748544008505995</v>
      </c>
      <c r="E205" s="67">
        <f ca="1">D205*(1-OFFSET(Mortality_Projection!$D$9,N($A205="Female")*101+Existing_Cohort!$B205+Existing_Cohort!E$4-1,MATCH(E$5, Mortality_Projection!$D$8:$BJ$8, 0)-1))</f>
        <v>24.577802128683938</v>
      </c>
      <c r="F205" s="67">
        <f ca="1">E205*(1-OFFSET(Mortality_Projection!$D$9,N($A205="Female")*101+Existing_Cohort!$B205+Existing_Cohort!F$4-1,MATCH(F$5, Mortality_Projection!$D$8:$BJ$8, 0)-1))</f>
        <v>16.364500309037368</v>
      </c>
      <c r="G205" s="67">
        <f ca="1">F205*(1-OFFSET(Mortality_Projection!$D$9,N($A205="Female")*101+Existing_Cohort!$B205+Existing_Cohort!G$4-1,MATCH(G$5, Mortality_Projection!$D$8:$BJ$8, 0)-1))</f>
        <v>16.364500309037368</v>
      </c>
      <c r="H205" s="67">
        <f ca="1">G205*(1-OFFSET(Mortality_Projection!$D$9,N($A205="Female")*101+Existing_Cohort!$B205+Existing_Cohort!H$4-1,MATCH(H$5, Mortality_Projection!$D$8:$BJ$8, 0)-1))</f>
        <v>16.364500309037368</v>
      </c>
      <c r="I205" s="67">
        <f ca="1">H205*(1-OFFSET(Mortality_Projection!$D$9,N($A205="Female")*101+Existing_Cohort!$B205+Existing_Cohort!I$4-1,MATCH(I$5, Mortality_Projection!$D$8:$BJ$8, 0)-1))</f>
        <v>16.364500309037368</v>
      </c>
      <c r="J205" s="67">
        <f ca="1">I205*(1-OFFSET(Mortality_Projection!$D$9,N($A205="Female")*101+Existing_Cohort!$B205+Existing_Cohort!J$4-1,MATCH(J$5, Mortality_Projection!$D$8:$BJ$8, 0)-1))</f>
        <v>16.364500309037368</v>
      </c>
      <c r="K205" s="67">
        <f ca="1">J205*(1-OFFSET(Mortality_Projection!$D$9,N($A205="Female")*101+Existing_Cohort!$B205+Existing_Cohort!K$4-1,MATCH(K$5, Mortality_Projection!$D$8:$BJ$8, 0)-1))</f>
        <v>16.364500309037368</v>
      </c>
      <c r="L205" s="67">
        <f ca="1">K205*(1-OFFSET(Mortality_Projection!$D$9,N($A205="Female")*101+Existing_Cohort!$B205+Existing_Cohort!L$4-1,MATCH(L$5, Mortality_Projection!$D$8:$BJ$8, 0)-1))</f>
        <v>16.364500309037368</v>
      </c>
      <c r="M205" s="67">
        <f ca="1">L205*(1-OFFSET(Mortality_Projection!$D$9,N($A205="Female")*101+Existing_Cohort!$B205+Existing_Cohort!M$4-1,MATCH(M$5, Mortality_Projection!$D$8:$BJ$8, 0)-1))</f>
        <v>16.364500309037368</v>
      </c>
      <c r="N205" s="67">
        <f ca="1">M205*(1-OFFSET(Mortality_Projection!$D$9,N($A205="Female")*101+Existing_Cohort!$B205+Existing_Cohort!N$4-1,MATCH(N$5, Mortality_Projection!$D$8:$BJ$8, 0)-1))</f>
        <v>16.364500309037368</v>
      </c>
      <c r="O205" s="67">
        <f ca="1">N205*(1-OFFSET(Mortality_Projection!$D$9,N($A205="Female")*101+Existing_Cohort!$B205+Existing_Cohort!O$4-1,MATCH(O$5, Mortality_Projection!$D$8:$BJ$8, 0)-1))</f>
        <v>16.364500309037368</v>
      </c>
      <c r="P205" s="67">
        <f ca="1">O205*(1-OFFSET(Mortality_Projection!$D$9,N($A205="Female")*101+Existing_Cohort!$B205+Existing_Cohort!P$4-1,MATCH(P$5, Mortality_Projection!$D$8:$BJ$8, 0)-1))</f>
        <v>16.364500309037368</v>
      </c>
      <c r="Q205" s="67">
        <f ca="1">P205*(1-OFFSET(Mortality_Projection!$D$9,N($A205="Female")*101+Existing_Cohort!$B205+Existing_Cohort!Q$4-1,MATCH(Q$5, Mortality_Projection!$D$8:$BJ$8, 0)-1))</f>
        <v>16.364500309037368</v>
      </c>
      <c r="R205" s="67">
        <f ca="1">Q205*(1-OFFSET(Mortality_Projection!$D$9,N($A205="Female")*101+Existing_Cohort!$B205+Existing_Cohort!R$4-1,MATCH(R$5, Mortality_Projection!$D$8:$BJ$8, 0)-1))</f>
        <v>16.364500309037368</v>
      </c>
      <c r="S205" s="67">
        <f ca="1">R205*(1-OFFSET(Mortality_Projection!$D$9,N($A205="Female")*101+Existing_Cohort!$B205+Existing_Cohort!S$4-1,MATCH(S$5, Mortality_Projection!$D$8:$BJ$8, 0)-1))</f>
        <v>16.364500309037368</v>
      </c>
      <c r="T205" s="67">
        <f ca="1">S205*(1-OFFSET(Mortality_Projection!$D$9,N($A205="Female")*101+Existing_Cohort!$B205+Existing_Cohort!T$4-1,MATCH(T$5, Mortality_Projection!$D$8:$BJ$8, 0)-1))</f>
        <v>16.364500309037368</v>
      </c>
      <c r="U205" s="67">
        <f ca="1">T205*(1-OFFSET(Mortality_Projection!$D$9,N($A205="Female")*101+Existing_Cohort!$B205+Existing_Cohort!U$4-1,MATCH(U$5, Mortality_Projection!$D$8:$BJ$8, 0)-1))</f>
        <v>16.364500309037368</v>
      </c>
      <c r="V205" s="67">
        <f ca="1">U205*(1-OFFSET(Mortality_Projection!$D$9,N($A205="Female")*101+Existing_Cohort!$B205+Existing_Cohort!V$4-1,MATCH(V$5, Mortality_Projection!$D$8:$BJ$8, 0)-1))</f>
        <v>16.364500309037368</v>
      </c>
      <c r="W205" s="67">
        <f ca="1">V205*(1-OFFSET(Mortality_Projection!$D$9,N($A205="Female")*101+Existing_Cohort!$B205+Existing_Cohort!W$4-1,MATCH(W$5, Mortality_Projection!$D$8:$BJ$8, 0)-1))</f>
        <v>16.364500309037368</v>
      </c>
      <c r="X205" s="67">
        <f ca="1">W205*(1-OFFSET(Mortality_Projection!$D$9,N($A205="Female")*101+Existing_Cohort!$B205+Existing_Cohort!X$4-1,MATCH(X$5, Mortality_Projection!$D$8:$BJ$8, 0)-1))</f>
        <v>16.364500309037368</v>
      </c>
      <c r="Y205" s="67">
        <f ca="1">X205*(1-OFFSET(Mortality_Projection!$D$9,N($A205="Female")*101+Existing_Cohort!$B205+Existing_Cohort!Y$4-1,MATCH(Y$5, Mortality_Projection!$D$8:$BJ$8, 0)-1))</f>
        <v>16.364500309037368</v>
      </c>
      <c r="Z205" s="67">
        <f ca="1">Y205*(1-OFFSET(Mortality_Projection!$D$9,N($A205="Female")*101+Existing_Cohort!$B205+Existing_Cohort!Z$4-1,MATCH(Z$5, Mortality_Projection!$D$8:$BJ$8, 0)-1))</f>
        <v>16.364500309037368</v>
      </c>
      <c r="AA205" s="67">
        <f ca="1">Z205*(1-OFFSET(Mortality_Projection!$D$9,N($A205="Female")*101+Existing_Cohort!$B205+Existing_Cohort!AA$4-1,MATCH(AA$5, Mortality_Projection!$D$8:$BJ$8, 0)-1))</f>
        <v>16.364500309037368</v>
      </c>
      <c r="AB205" s="67">
        <f ca="1">AA205*(1-OFFSET(Mortality_Projection!$D$9,N($A205="Female")*101+Existing_Cohort!$B205+Existing_Cohort!AB$4-1,MATCH(AB$5, Mortality_Projection!$D$8:$BJ$8, 0)-1))</f>
        <v>16.364500309037368</v>
      </c>
      <c r="AC205" s="67">
        <f ca="1">AB205*(1-OFFSET(Mortality_Projection!$D$9,N($A205="Female")*101+Existing_Cohort!$B205+Existing_Cohort!AC$4-1,MATCH(AC$5, Mortality_Projection!$D$8:$BJ$8, 0)-1))</f>
        <v>16.364500309037368</v>
      </c>
      <c r="AD205" s="67">
        <f ca="1">AC205*(1-OFFSET(Mortality_Projection!$D$9,N($A205="Female")*101+Existing_Cohort!$B205+Existing_Cohort!AD$4-1,MATCH(AD$5, Mortality_Projection!$D$8:$BJ$8, 0)-1))</f>
        <v>16.364500309037368</v>
      </c>
      <c r="AE205" s="67">
        <f ca="1">AD205*(1-OFFSET(Mortality_Projection!$D$9,N($A205="Female")*101+Existing_Cohort!$B205+Existing_Cohort!AE$4-1,MATCH(AE$5, Mortality_Projection!$D$8:$BJ$8, 0)-1))</f>
        <v>16.364500309037368</v>
      </c>
      <c r="AF205" s="67">
        <f ca="1">AE205*(1-OFFSET(Mortality_Projection!$D$9,N($A205="Female")*101+Existing_Cohort!$B205+Existing_Cohort!AF$4-1,MATCH(AF$5, Mortality_Projection!$D$8:$BJ$8, 0)-1))</f>
        <v>16.364500309037368</v>
      </c>
      <c r="AG205" s="67">
        <f ca="1">AF205*(1-OFFSET(Mortality_Projection!$D$9,N($A205="Female")*101+Existing_Cohort!$B205+Existing_Cohort!AG$4-1,MATCH(AG$5, Mortality_Projection!$D$8:$BJ$8, 0)-1))</f>
        <v>16.364500309037368</v>
      </c>
      <c r="AH205" s="67">
        <f ca="1">AG205*(1-OFFSET(Mortality_Projection!$D$9,N($A205="Female")*101+Existing_Cohort!$B205+Existing_Cohort!AH$4-1,MATCH(AH$5, Mortality_Projection!$D$8:$BJ$8, 0)-1))</f>
        <v>16.364500309037368</v>
      </c>
      <c r="AI205" s="67">
        <f ca="1">AH205*(1-OFFSET(Mortality_Projection!$D$9,N($A205="Female")*101+Existing_Cohort!$B205+Existing_Cohort!AI$4-1,MATCH(AI$5, Mortality_Projection!$D$8:$BJ$8, 0)-1))</f>
        <v>16.364500309037368</v>
      </c>
      <c r="AJ205" s="67">
        <f ca="1">AI205*(1-OFFSET(Mortality_Projection!$D$9,N($A205="Female")*101+Existing_Cohort!$B205+Existing_Cohort!AJ$4-1,MATCH(AJ$5, Mortality_Projection!$D$8:$BJ$8, 0)-1))</f>
        <v>16.364500309037368</v>
      </c>
      <c r="AK205" s="67">
        <f ca="1">AJ205*(1-OFFSET(Mortality_Projection!$D$9,N($A205="Female")*101+Existing_Cohort!$B205+Existing_Cohort!AK$4-1,MATCH(AK$5, Mortality_Projection!$D$8:$BJ$8, 0)-1))</f>
        <v>16.364500309037368</v>
      </c>
      <c r="AL205" s="67">
        <f ca="1">AK205*(1-OFFSET(Mortality_Projection!$D$9,N($A205="Female")*101+Existing_Cohort!$B205+Existing_Cohort!AL$4-1,MATCH(AL$5, Mortality_Projection!$D$8:$BJ$8, 0)-1))</f>
        <v>16.364500309037368</v>
      </c>
      <c r="AM205" s="67">
        <f ca="1">AL205*(1-OFFSET(Mortality_Projection!$D$9,N($A205="Female")*101+Existing_Cohort!$B205+Existing_Cohort!AM$4-1,MATCH(AM$5, Mortality_Projection!$D$8:$BJ$8, 0)-1))</f>
        <v>16.364500309037368</v>
      </c>
      <c r="AN205" s="67">
        <f ca="1">AM205*(1-OFFSET(Mortality_Projection!$D$9,N($A205="Female")*101+Existing_Cohort!$B205+Existing_Cohort!AN$4-1,MATCH(AN$5, Mortality_Projection!$D$8:$BJ$8, 0)-1))</f>
        <v>16.364500309037368</v>
      </c>
      <c r="AO205" s="67">
        <f ca="1">AN205*(1-OFFSET(Mortality_Projection!$D$9,N($A205="Female")*101+Existing_Cohort!$B205+Existing_Cohort!AO$4-1,MATCH(AO$5, Mortality_Projection!$D$8:$BJ$8, 0)-1))</f>
        <v>16.364500309037368</v>
      </c>
      <c r="AP205" s="67">
        <f ca="1">AO205*(1-OFFSET(Mortality_Projection!$D$9,N($A205="Female")*101+Existing_Cohort!$B205+Existing_Cohort!AP$4-1,MATCH(AP$5, Mortality_Projection!$D$8:$BJ$8, 0)-1))</f>
        <v>16.364500309037368</v>
      </c>
      <c r="AQ205" s="67">
        <f ca="1">AP205*(1-OFFSET(Mortality_Projection!$D$9,N($A205="Female")*101+Existing_Cohort!$B205+Existing_Cohort!AQ$4-1,MATCH(AQ$5, Mortality_Projection!$D$8:$BJ$8, 0)-1))</f>
        <v>16.364500309037368</v>
      </c>
      <c r="AR205" s="67">
        <f ca="1">AQ205*(1-OFFSET(Mortality_Projection!$D$9,N($A205="Female")*101+Existing_Cohort!$B205+Existing_Cohort!AR$4-1,MATCH(AR$5, Mortality_Projection!$D$8:$BJ$8, 0)-1))</f>
        <v>16.364500309037368</v>
      </c>
      <c r="AS205" s="67">
        <f ca="1">AR205*(1-OFFSET(Mortality_Projection!$D$9,N($A205="Female")*101+Existing_Cohort!$B205+Existing_Cohort!AS$4-1,MATCH(AS$5, Mortality_Projection!$D$8:$BJ$8, 0)-1))</f>
        <v>16.364500309037368</v>
      </c>
      <c r="AT205" s="67">
        <f ca="1">AS205*(1-OFFSET(Mortality_Projection!$D$9,N($A205="Female")*101+Existing_Cohort!$B205+Existing_Cohort!AT$4-1,MATCH(AT$5, Mortality_Projection!$D$8:$BJ$8, 0)-1))</f>
        <v>16.364500309037368</v>
      </c>
      <c r="AU205" s="67">
        <f ca="1">AT205*(1-OFFSET(Mortality_Projection!$D$9,N($A205="Female")*101+Existing_Cohort!$B205+Existing_Cohort!AU$4-1,MATCH(AU$5, Mortality_Projection!$D$8:$BJ$8, 0)-1))</f>
        <v>16.364500309037368</v>
      </c>
      <c r="AV205" s="67">
        <f ca="1">AU205*(1-OFFSET(Mortality_Projection!$D$9,N($A205="Female")*101+Existing_Cohort!$B205+Existing_Cohort!AV$4-1,MATCH(AV$5, Mortality_Projection!$D$8:$BJ$8, 0)-1))</f>
        <v>16.364500309037368</v>
      </c>
      <c r="AW205" s="67">
        <f ca="1">AV205*(1-OFFSET(Mortality_Projection!$D$9,N($A205="Female")*101+Existing_Cohort!$B205+Existing_Cohort!AW$4-1,MATCH(AW$5, Mortality_Projection!$D$8:$BJ$8, 0)-1))</f>
        <v>16.364500309037368</v>
      </c>
      <c r="AX205" s="67">
        <f ca="1">AW205*(1-OFFSET(Mortality_Projection!$D$9,N($A205="Female")*101+Existing_Cohort!$B205+Existing_Cohort!AX$4-1,MATCH(AX$5, Mortality_Projection!$D$8:$BJ$8, 0)-1))</f>
        <v>16.364500309037368</v>
      </c>
      <c r="AY205" s="67">
        <f ca="1">AX205*(1-OFFSET(Mortality_Projection!$D$9,N($A205="Female")*101+Existing_Cohort!$B205+Existing_Cohort!AY$4-1,MATCH(AY$5, Mortality_Projection!$D$8:$BJ$8, 0)-1))</f>
        <v>16.364500309037368</v>
      </c>
      <c r="AZ205" s="67">
        <f ca="1">AY205*(1-OFFSET(Mortality_Projection!$D$9,N($A205="Female")*101+Existing_Cohort!$B205+Existing_Cohort!AZ$4-1,MATCH(AZ$5, Mortality_Projection!$D$8:$BJ$8, 0)-1))</f>
        <v>16.364500309037368</v>
      </c>
      <c r="BA205" s="179">
        <f ca="1">AZ205*(1-OFFSET(Mortality_Projection!$D$9,N($A205="Female")*101+Existing_Cohort!$B205+Existing_Cohort!BA$4-1,MATCH(BA$5, Mortality_Projection!$D$8:$BJ$8, 0)-1))</f>
        <v>16.364500309037368</v>
      </c>
      <c r="BC205" s="67">
        <f t="shared" ca="1" si="29"/>
        <v>14.749455991494003</v>
      </c>
    </row>
    <row r="206" spans="1:55" x14ac:dyDescent="0.35">
      <c r="A206" s="159" t="s">
        <v>32</v>
      </c>
      <c r="B206">
        <f t="shared" si="28"/>
        <v>99</v>
      </c>
      <c r="C206" s="67">
        <f ca="1">OFFSET(HIST_CHN_Population_Females!$L$17,MATCH(Input!$D$4,HIST_CHN_Population_Females!$K$18:$K$89,0), $B105)</f>
        <v>30.580500000000001</v>
      </c>
      <c r="D206" s="67">
        <f ca="1">C206*(1-OFFSET(Mortality_Projection!$D$9,N($A206="Female")*101+Existing_Cohort!$B206+Existing_Cohort!D$4-1,MATCH(D$5, Mortality_Projection!$D$8:$BJ$8, 0)-1))</f>
        <v>20.9135033777955</v>
      </c>
      <c r="E206" s="67">
        <f ca="1">D206*(1-OFFSET(Mortality_Projection!$D$9,N($A206="Female")*101+Existing_Cohort!$B206+Existing_Cohort!E$4-1,MATCH(E$5, Mortality_Projection!$D$8:$BJ$8, 0)-1))</f>
        <v>13.843414779879714</v>
      </c>
      <c r="F206" s="67">
        <f ca="1">E206*(1-OFFSET(Mortality_Projection!$D$9,N($A206="Female")*101+Existing_Cohort!$B206+Existing_Cohort!F$4-1,MATCH(F$5, Mortality_Projection!$D$8:$BJ$8, 0)-1))</f>
        <v>13.843414779879714</v>
      </c>
      <c r="G206" s="67">
        <f ca="1">F206*(1-OFFSET(Mortality_Projection!$D$9,N($A206="Female")*101+Existing_Cohort!$B206+Existing_Cohort!G$4-1,MATCH(G$5, Mortality_Projection!$D$8:$BJ$8, 0)-1))</f>
        <v>13.843414779879714</v>
      </c>
      <c r="H206" s="67">
        <f ca="1">G206*(1-OFFSET(Mortality_Projection!$D$9,N($A206="Female")*101+Existing_Cohort!$B206+Existing_Cohort!H$4-1,MATCH(H$5, Mortality_Projection!$D$8:$BJ$8, 0)-1))</f>
        <v>13.843414779879714</v>
      </c>
      <c r="I206" s="67">
        <f ca="1">H206*(1-OFFSET(Mortality_Projection!$D$9,N($A206="Female")*101+Existing_Cohort!$B206+Existing_Cohort!I$4-1,MATCH(I$5, Mortality_Projection!$D$8:$BJ$8, 0)-1))</f>
        <v>13.843414779879714</v>
      </c>
      <c r="J206" s="67">
        <f ca="1">I206*(1-OFFSET(Mortality_Projection!$D$9,N($A206="Female")*101+Existing_Cohort!$B206+Existing_Cohort!J$4-1,MATCH(J$5, Mortality_Projection!$D$8:$BJ$8, 0)-1))</f>
        <v>13.843414779879714</v>
      </c>
      <c r="K206" s="67">
        <f ca="1">J206*(1-OFFSET(Mortality_Projection!$D$9,N($A206="Female")*101+Existing_Cohort!$B206+Existing_Cohort!K$4-1,MATCH(K$5, Mortality_Projection!$D$8:$BJ$8, 0)-1))</f>
        <v>13.843414779879714</v>
      </c>
      <c r="L206" s="67">
        <f ca="1">K206*(1-OFFSET(Mortality_Projection!$D$9,N($A206="Female")*101+Existing_Cohort!$B206+Existing_Cohort!L$4-1,MATCH(L$5, Mortality_Projection!$D$8:$BJ$8, 0)-1))</f>
        <v>13.843414779879714</v>
      </c>
      <c r="M206" s="67">
        <f ca="1">L206*(1-OFFSET(Mortality_Projection!$D$9,N($A206="Female")*101+Existing_Cohort!$B206+Existing_Cohort!M$4-1,MATCH(M$5, Mortality_Projection!$D$8:$BJ$8, 0)-1))</f>
        <v>13.843414779879714</v>
      </c>
      <c r="N206" s="67">
        <f ca="1">M206*(1-OFFSET(Mortality_Projection!$D$9,N($A206="Female")*101+Existing_Cohort!$B206+Existing_Cohort!N$4-1,MATCH(N$5, Mortality_Projection!$D$8:$BJ$8, 0)-1))</f>
        <v>13.843414779879714</v>
      </c>
      <c r="O206" s="67">
        <f ca="1">N206*(1-OFFSET(Mortality_Projection!$D$9,N($A206="Female")*101+Existing_Cohort!$B206+Existing_Cohort!O$4-1,MATCH(O$5, Mortality_Projection!$D$8:$BJ$8, 0)-1))</f>
        <v>13.843414779879714</v>
      </c>
      <c r="P206" s="67">
        <f ca="1">O206*(1-OFFSET(Mortality_Projection!$D$9,N($A206="Female")*101+Existing_Cohort!$B206+Existing_Cohort!P$4-1,MATCH(P$5, Mortality_Projection!$D$8:$BJ$8, 0)-1))</f>
        <v>13.843414779879714</v>
      </c>
      <c r="Q206" s="67">
        <f ca="1">P206*(1-OFFSET(Mortality_Projection!$D$9,N($A206="Female")*101+Existing_Cohort!$B206+Existing_Cohort!Q$4-1,MATCH(Q$5, Mortality_Projection!$D$8:$BJ$8, 0)-1))</f>
        <v>13.843414779879714</v>
      </c>
      <c r="R206" s="67">
        <f ca="1">Q206*(1-OFFSET(Mortality_Projection!$D$9,N($A206="Female")*101+Existing_Cohort!$B206+Existing_Cohort!R$4-1,MATCH(R$5, Mortality_Projection!$D$8:$BJ$8, 0)-1))</f>
        <v>13.843414779879714</v>
      </c>
      <c r="S206" s="67">
        <f ca="1">R206*(1-OFFSET(Mortality_Projection!$D$9,N($A206="Female")*101+Existing_Cohort!$B206+Existing_Cohort!S$4-1,MATCH(S$5, Mortality_Projection!$D$8:$BJ$8, 0)-1))</f>
        <v>13.843414779879714</v>
      </c>
      <c r="T206" s="67">
        <f ca="1">S206*(1-OFFSET(Mortality_Projection!$D$9,N($A206="Female")*101+Existing_Cohort!$B206+Existing_Cohort!T$4-1,MATCH(T$5, Mortality_Projection!$D$8:$BJ$8, 0)-1))</f>
        <v>13.843414779879714</v>
      </c>
      <c r="U206" s="67">
        <f ca="1">T206*(1-OFFSET(Mortality_Projection!$D$9,N($A206="Female")*101+Existing_Cohort!$B206+Existing_Cohort!U$4-1,MATCH(U$5, Mortality_Projection!$D$8:$BJ$8, 0)-1))</f>
        <v>13.843414779879714</v>
      </c>
      <c r="V206" s="67">
        <f ca="1">U206*(1-OFFSET(Mortality_Projection!$D$9,N($A206="Female")*101+Existing_Cohort!$B206+Existing_Cohort!V$4-1,MATCH(V$5, Mortality_Projection!$D$8:$BJ$8, 0)-1))</f>
        <v>13.843414779879714</v>
      </c>
      <c r="W206" s="67">
        <f ca="1">V206*(1-OFFSET(Mortality_Projection!$D$9,N($A206="Female")*101+Existing_Cohort!$B206+Existing_Cohort!W$4-1,MATCH(W$5, Mortality_Projection!$D$8:$BJ$8, 0)-1))</f>
        <v>13.843414779879714</v>
      </c>
      <c r="X206" s="67">
        <f ca="1">W206*(1-OFFSET(Mortality_Projection!$D$9,N($A206="Female")*101+Existing_Cohort!$B206+Existing_Cohort!X$4-1,MATCH(X$5, Mortality_Projection!$D$8:$BJ$8, 0)-1))</f>
        <v>13.843414779879714</v>
      </c>
      <c r="Y206" s="67">
        <f ca="1">X206*(1-OFFSET(Mortality_Projection!$D$9,N($A206="Female")*101+Existing_Cohort!$B206+Existing_Cohort!Y$4-1,MATCH(Y$5, Mortality_Projection!$D$8:$BJ$8, 0)-1))</f>
        <v>13.843414779879714</v>
      </c>
      <c r="Z206" s="67">
        <f ca="1">Y206*(1-OFFSET(Mortality_Projection!$D$9,N($A206="Female")*101+Existing_Cohort!$B206+Existing_Cohort!Z$4-1,MATCH(Z$5, Mortality_Projection!$D$8:$BJ$8, 0)-1))</f>
        <v>13.843414779879714</v>
      </c>
      <c r="AA206" s="67">
        <f ca="1">Z206*(1-OFFSET(Mortality_Projection!$D$9,N($A206="Female")*101+Existing_Cohort!$B206+Existing_Cohort!AA$4-1,MATCH(AA$5, Mortality_Projection!$D$8:$BJ$8, 0)-1))</f>
        <v>13.843414779879714</v>
      </c>
      <c r="AB206" s="67">
        <f ca="1">AA206*(1-OFFSET(Mortality_Projection!$D$9,N($A206="Female")*101+Existing_Cohort!$B206+Existing_Cohort!AB$4-1,MATCH(AB$5, Mortality_Projection!$D$8:$BJ$8, 0)-1))</f>
        <v>13.843414779879714</v>
      </c>
      <c r="AC206" s="67">
        <f ca="1">AB206*(1-OFFSET(Mortality_Projection!$D$9,N($A206="Female")*101+Existing_Cohort!$B206+Existing_Cohort!AC$4-1,MATCH(AC$5, Mortality_Projection!$D$8:$BJ$8, 0)-1))</f>
        <v>13.843414779879714</v>
      </c>
      <c r="AD206" s="67">
        <f ca="1">AC206*(1-OFFSET(Mortality_Projection!$D$9,N($A206="Female")*101+Existing_Cohort!$B206+Existing_Cohort!AD$4-1,MATCH(AD$5, Mortality_Projection!$D$8:$BJ$8, 0)-1))</f>
        <v>13.843414779879714</v>
      </c>
      <c r="AE206" s="67">
        <f ca="1">AD206*(1-OFFSET(Mortality_Projection!$D$9,N($A206="Female")*101+Existing_Cohort!$B206+Existing_Cohort!AE$4-1,MATCH(AE$5, Mortality_Projection!$D$8:$BJ$8, 0)-1))</f>
        <v>13.843414779879714</v>
      </c>
      <c r="AF206" s="67">
        <f ca="1">AE206*(1-OFFSET(Mortality_Projection!$D$9,N($A206="Female")*101+Existing_Cohort!$B206+Existing_Cohort!AF$4-1,MATCH(AF$5, Mortality_Projection!$D$8:$BJ$8, 0)-1))</f>
        <v>13.843414779879714</v>
      </c>
      <c r="AG206" s="67">
        <f ca="1">AF206*(1-OFFSET(Mortality_Projection!$D$9,N($A206="Female")*101+Existing_Cohort!$B206+Existing_Cohort!AG$4-1,MATCH(AG$5, Mortality_Projection!$D$8:$BJ$8, 0)-1))</f>
        <v>13.843414779879714</v>
      </c>
      <c r="AH206" s="67">
        <f ca="1">AG206*(1-OFFSET(Mortality_Projection!$D$9,N($A206="Female")*101+Existing_Cohort!$B206+Existing_Cohort!AH$4-1,MATCH(AH$5, Mortality_Projection!$D$8:$BJ$8, 0)-1))</f>
        <v>13.843414779879714</v>
      </c>
      <c r="AI206" s="67">
        <f ca="1">AH206*(1-OFFSET(Mortality_Projection!$D$9,N($A206="Female")*101+Existing_Cohort!$B206+Existing_Cohort!AI$4-1,MATCH(AI$5, Mortality_Projection!$D$8:$BJ$8, 0)-1))</f>
        <v>13.843414779879714</v>
      </c>
      <c r="AJ206" s="67">
        <f ca="1">AI206*(1-OFFSET(Mortality_Projection!$D$9,N($A206="Female")*101+Existing_Cohort!$B206+Existing_Cohort!AJ$4-1,MATCH(AJ$5, Mortality_Projection!$D$8:$BJ$8, 0)-1))</f>
        <v>13.843414779879714</v>
      </c>
      <c r="AK206" s="67">
        <f ca="1">AJ206*(1-OFFSET(Mortality_Projection!$D$9,N($A206="Female")*101+Existing_Cohort!$B206+Existing_Cohort!AK$4-1,MATCH(AK$5, Mortality_Projection!$D$8:$BJ$8, 0)-1))</f>
        <v>13.843414779879714</v>
      </c>
      <c r="AL206" s="67">
        <f ca="1">AK206*(1-OFFSET(Mortality_Projection!$D$9,N($A206="Female")*101+Existing_Cohort!$B206+Existing_Cohort!AL$4-1,MATCH(AL$5, Mortality_Projection!$D$8:$BJ$8, 0)-1))</f>
        <v>13.843414779879714</v>
      </c>
      <c r="AM206" s="67">
        <f ca="1">AL206*(1-OFFSET(Mortality_Projection!$D$9,N($A206="Female")*101+Existing_Cohort!$B206+Existing_Cohort!AM$4-1,MATCH(AM$5, Mortality_Projection!$D$8:$BJ$8, 0)-1))</f>
        <v>13.843414779879714</v>
      </c>
      <c r="AN206" s="67">
        <f ca="1">AM206*(1-OFFSET(Mortality_Projection!$D$9,N($A206="Female")*101+Existing_Cohort!$B206+Existing_Cohort!AN$4-1,MATCH(AN$5, Mortality_Projection!$D$8:$BJ$8, 0)-1))</f>
        <v>13.843414779879714</v>
      </c>
      <c r="AO206" s="67">
        <f ca="1">AN206*(1-OFFSET(Mortality_Projection!$D$9,N($A206="Female")*101+Existing_Cohort!$B206+Existing_Cohort!AO$4-1,MATCH(AO$5, Mortality_Projection!$D$8:$BJ$8, 0)-1))</f>
        <v>13.843414779879714</v>
      </c>
      <c r="AP206" s="67">
        <f ca="1">AO206*(1-OFFSET(Mortality_Projection!$D$9,N($A206="Female")*101+Existing_Cohort!$B206+Existing_Cohort!AP$4-1,MATCH(AP$5, Mortality_Projection!$D$8:$BJ$8, 0)-1))</f>
        <v>13.843414779879714</v>
      </c>
      <c r="AQ206" s="67">
        <f ca="1">AP206*(1-OFFSET(Mortality_Projection!$D$9,N($A206="Female")*101+Existing_Cohort!$B206+Existing_Cohort!AQ$4-1,MATCH(AQ$5, Mortality_Projection!$D$8:$BJ$8, 0)-1))</f>
        <v>13.843414779879714</v>
      </c>
      <c r="AR206" s="67">
        <f ca="1">AQ206*(1-OFFSET(Mortality_Projection!$D$9,N($A206="Female")*101+Existing_Cohort!$B206+Existing_Cohort!AR$4-1,MATCH(AR$5, Mortality_Projection!$D$8:$BJ$8, 0)-1))</f>
        <v>13.843414779879714</v>
      </c>
      <c r="AS206" s="67">
        <f ca="1">AR206*(1-OFFSET(Mortality_Projection!$D$9,N($A206="Female")*101+Existing_Cohort!$B206+Existing_Cohort!AS$4-1,MATCH(AS$5, Mortality_Projection!$D$8:$BJ$8, 0)-1))</f>
        <v>13.843414779879714</v>
      </c>
      <c r="AT206" s="67">
        <f ca="1">AS206*(1-OFFSET(Mortality_Projection!$D$9,N($A206="Female")*101+Existing_Cohort!$B206+Existing_Cohort!AT$4-1,MATCH(AT$5, Mortality_Projection!$D$8:$BJ$8, 0)-1))</f>
        <v>13.843414779879714</v>
      </c>
      <c r="AU206" s="67">
        <f ca="1">AT206*(1-OFFSET(Mortality_Projection!$D$9,N($A206="Female")*101+Existing_Cohort!$B206+Existing_Cohort!AU$4-1,MATCH(AU$5, Mortality_Projection!$D$8:$BJ$8, 0)-1))</f>
        <v>13.843414779879714</v>
      </c>
      <c r="AV206" s="67">
        <f ca="1">AU206*(1-OFFSET(Mortality_Projection!$D$9,N($A206="Female")*101+Existing_Cohort!$B206+Existing_Cohort!AV$4-1,MATCH(AV$5, Mortality_Projection!$D$8:$BJ$8, 0)-1))</f>
        <v>13.843414779879714</v>
      </c>
      <c r="AW206" s="67">
        <f ca="1">AV206*(1-OFFSET(Mortality_Projection!$D$9,N($A206="Female")*101+Existing_Cohort!$B206+Existing_Cohort!AW$4-1,MATCH(AW$5, Mortality_Projection!$D$8:$BJ$8, 0)-1))</f>
        <v>13.843414779879714</v>
      </c>
      <c r="AX206" s="67">
        <f ca="1">AW206*(1-OFFSET(Mortality_Projection!$D$9,N($A206="Female")*101+Existing_Cohort!$B206+Existing_Cohort!AX$4-1,MATCH(AX$5, Mortality_Projection!$D$8:$BJ$8, 0)-1))</f>
        <v>13.843414779879714</v>
      </c>
      <c r="AY206" s="67">
        <f ca="1">AX206*(1-OFFSET(Mortality_Projection!$D$9,N($A206="Female")*101+Existing_Cohort!$B206+Existing_Cohort!AY$4-1,MATCH(AY$5, Mortality_Projection!$D$8:$BJ$8, 0)-1))</f>
        <v>13.843414779879714</v>
      </c>
      <c r="AZ206" s="67">
        <f ca="1">AY206*(1-OFFSET(Mortality_Projection!$D$9,N($A206="Female")*101+Existing_Cohort!$B206+Existing_Cohort!AZ$4-1,MATCH(AZ$5, Mortality_Projection!$D$8:$BJ$8, 0)-1))</f>
        <v>13.843414779879714</v>
      </c>
      <c r="BA206" s="179">
        <f ca="1">AZ206*(1-OFFSET(Mortality_Projection!$D$9,N($A206="Female")*101+Existing_Cohort!$B206+Existing_Cohort!BA$4-1,MATCH(BA$5, Mortality_Projection!$D$8:$BJ$8, 0)-1))</f>
        <v>13.843414779879714</v>
      </c>
      <c r="BC206" s="67">
        <f t="shared" ca="1" si="29"/>
        <v>9.6669966222045005</v>
      </c>
    </row>
    <row r="207" spans="1:55" x14ac:dyDescent="0.35">
      <c r="A207" s="159" t="s">
        <v>32</v>
      </c>
      <c r="B207">
        <v>100</v>
      </c>
      <c r="C207" s="67">
        <f ca="1">OFFSET(HIST_CHN_Population_Females!$L$17,MATCH(Input!$D$4,HIST_CHN_Population_Females!$K$18:$K$89,0), $B106)</f>
        <v>38.464500000000001</v>
      </c>
      <c r="D207" s="67">
        <f ca="1">C207*(1-OFFSET(Mortality_Projection!$D$9,N($A207="Female")*101+Existing_Cohort!$B207+Existing_Cohort!D$4-1,MATCH(D$5, Mortality_Projection!$D$8:$BJ$8, 0)-1))</f>
        <v>25.309783799456252</v>
      </c>
      <c r="E207" s="67">
        <f ca="1">D207*(1-OFFSET(Mortality_Projection!$D$9,N($A207="Female")*101+Existing_Cohort!$B207+Existing_Cohort!E$4-1,MATCH(E$5, Mortality_Projection!$D$8:$BJ$8, 0)-1))</f>
        <v>25.309783799456252</v>
      </c>
      <c r="F207" s="67">
        <f ca="1">E207*(1-OFFSET(Mortality_Projection!$D$9,N($A207="Female")*101+Existing_Cohort!$B207+Existing_Cohort!F$4-1,MATCH(F$5, Mortality_Projection!$D$8:$BJ$8, 0)-1))</f>
        <v>25.309783799456252</v>
      </c>
      <c r="G207" s="67">
        <f ca="1">F207*(1-OFFSET(Mortality_Projection!$D$9,N($A207="Female")*101+Existing_Cohort!$B207+Existing_Cohort!G$4-1,MATCH(G$5, Mortality_Projection!$D$8:$BJ$8, 0)-1))</f>
        <v>25.309783799456252</v>
      </c>
      <c r="H207" s="67">
        <f ca="1">G207*(1-OFFSET(Mortality_Projection!$D$9,N($A207="Female")*101+Existing_Cohort!$B207+Existing_Cohort!H$4-1,MATCH(H$5, Mortality_Projection!$D$8:$BJ$8, 0)-1))</f>
        <v>25.309783799456252</v>
      </c>
      <c r="I207" s="67">
        <f ca="1">H207*(1-OFFSET(Mortality_Projection!$D$9,N($A207="Female")*101+Existing_Cohort!$B207+Existing_Cohort!I$4-1,MATCH(I$5, Mortality_Projection!$D$8:$BJ$8, 0)-1))</f>
        <v>25.309783799456252</v>
      </c>
      <c r="J207" s="67">
        <f ca="1">I207*(1-OFFSET(Mortality_Projection!$D$9,N($A207="Female")*101+Existing_Cohort!$B207+Existing_Cohort!J$4-1,MATCH(J$5, Mortality_Projection!$D$8:$BJ$8, 0)-1))</f>
        <v>25.309783799456252</v>
      </c>
      <c r="K207" s="67">
        <f ca="1">J207*(1-OFFSET(Mortality_Projection!$D$9,N($A207="Female")*101+Existing_Cohort!$B207+Existing_Cohort!K$4-1,MATCH(K$5, Mortality_Projection!$D$8:$BJ$8, 0)-1))</f>
        <v>25.309783799456252</v>
      </c>
      <c r="L207" s="67">
        <f ca="1">K207*(1-OFFSET(Mortality_Projection!$D$9,N($A207="Female")*101+Existing_Cohort!$B207+Existing_Cohort!L$4-1,MATCH(L$5, Mortality_Projection!$D$8:$BJ$8, 0)-1))</f>
        <v>25.309783799456252</v>
      </c>
      <c r="M207" s="67">
        <f ca="1">L207*(1-OFFSET(Mortality_Projection!$D$9,N($A207="Female")*101+Existing_Cohort!$B207+Existing_Cohort!M$4-1,MATCH(M$5, Mortality_Projection!$D$8:$BJ$8, 0)-1))</f>
        <v>25.309783799456252</v>
      </c>
      <c r="N207" s="67">
        <f ca="1">M207*(1-OFFSET(Mortality_Projection!$D$9,N($A207="Female")*101+Existing_Cohort!$B207+Existing_Cohort!N$4-1,MATCH(N$5, Mortality_Projection!$D$8:$BJ$8, 0)-1))</f>
        <v>25.309783799456252</v>
      </c>
      <c r="O207" s="67">
        <f ca="1">N207*(1-OFFSET(Mortality_Projection!$D$9,N($A207="Female")*101+Existing_Cohort!$B207+Existing_Cohort!O$4-1,MATCH(O$5, Mortality_Projection!$D$8:$BJ$8, 0)-1))</f>
        <v>25.309783799456252</v>
      </c>
      <c r="P207" s="67">
        <f ca="1">O207*(1-OFFSET(Mortality_Projection!$D$9,N($A207="Female")*101+Existing_Cohort!$B207+Existing_Cohort!P$4-1,MATCH(P$5, Mortality_Projection!$D$8:$BJ$8, 0)-1))</f>
        <v>25.309783799456252</v>
      </c>
      <c r="Q207" s="67">
        <f ca="1">P207*(1-OFFSET(Mortality_Projection!$D$9,N($A207="Female")*101+Existing_Cohort!$B207+Existing_Cohort!Q$4-1,MATCH(Q$5, Mortality_Projection!$D$8:$BJ$8, 0)-1))</f>
        <v>25.309783799456252</v>
      </c>
      <c r="R207" s="67">
        <f ca="1">Q207*(1-OFFSET(Mortality_Projection!$D$9,N($A207="Female")*101+Existing_Cohort!$B207+Existing_Cohort!R$4-1,MATCH(R$5, Mortality_Projection!$D$8:$BJ$8, 0)-1))</f>
        <v>25.309783799456252</v>
      </c>
      <c r="S207" s="67">
        <f ca="1">R207*(1-OFFSET(Mortality_Projection!$D$9,N($A207="Female")*101+Existing_Cohort!$B207+Existing_Cohort!S$4-1,MATCH(S$5, Mortality_Projection!$D$8:$BJ$8, 0)-1))</f>
        <v>25.309783799456252</v>
      </c>
      <c r="T207" s="67">
        <f ca="1">S207*(1-OFFSET(Mortality_Projection!$D$9,N($A207="Female")*101+Existing_Cohort!$B207+Existing_Cohort!T$4-1,MATCH(T$5, Mortality_Projection!$D$8:$BJ$8, 0)-1))</f>
        <v>25.309783799456252</v>
      </c>
      <c r="U207" s="67">
        <f ca="1">T207*(1-OFFSET(Mortality_Projection!$D$9,N($A207="Female")*101+Existing_Cohort!$B207+Existing_Cohort!U$4-1,MATCH(U$5, Mortality_Projection!$D$8:$BJ$8, 0)-1))</f>
        <v>25.309783799456252</v>
      </c>
      <c r="V207" s="67">
        <f ca="1">U207*(1-OFFSET(Mortality_Projection!$D$9,N($A207="Female")*101+Existing_Cohort!$B207+Existing_Cohort!V$4-1,MATCH(V$5, Mortality_Projection!$D$8:$BJ$8, 0)-1))</f>
        <v>25.309783799456252</v>
      </c>
      <c r="W207" s="67">
        <f ca="1">V207*(1-OFFSET(Mortality_Projection!$D$9,N($A207="Female")*101+Existing_Cohort!$B207+Existing_Cohort!W$4-1,MATCH(W$5, Mortality_Projection!$D$8:$BJ$8, 0)-1))</f>
        <v>25.309783799456252</v>
      </c>
      <c r="X207" s="67">
        <f ca="1">W207*(1-OFFSET(Mortality_Projection!$D$9,N($A207="Female")*101+Existing_Cohort!$B207+Existing_Cohort!X$4-1,MATCH(X$5, Mortality_Projection!$D$8:$BJ$8, 0)-1))</f>
        <v>25.309783799456252</v>
      </c>
      <c r="Y207" s="67">
        <f ca="1">X207*(1-OFFSET(Mortality_Projection!$D$9,N($A207="Female")*101+Existing_Cohort!$B207+Existing_Cohort!Y$4-1,MATCH(Y$5, Mortality_Projection!$D$8:$BJ$8, 0)-1))</f>
        <v>25.309783799456252</v>
      </c>
      <c r="Z207" s="67">
        <f ca="1">Y207*(1-OFFSET(Mortality_Projection!$D$9,N($A207="Female")*101+Existing_Cohort!$B207+Existing_Cohort!Z$4-1,MATCH(Z$5, Mortality_Projection!$D$8:$BJ$8, 0)-1))</f>
        <v>25.309783799456252</v>
      </c>
      <c r="AA207" s="67">
        <f ca="1">Z207*(1-OFFSET(Mortality_Projection!$D$9,N($A207="Female")*101+Existing_Cohort!$B207+Existing_Cohort!AA$4-1,MATCH(AA$5, Mortality_Projection!$D$8:$BJ$8, 0)-1))</f>
        <v>25.309783799456252</v>
      </c>
      <c r="AB207" s="67">
        <f ca="1">AA207*(1-OFFSET(Mortality_Projection!$D$9,N($A207="Female")*101+Existing_Cohort!$B207+Existing_Cohort!AB$4-1,MATCH(AB$5, Mortality_Projection!$D$8:$BJ$8, 0)-1))</f>
        <v>25.309783799456252</v>
      </c>
      <c r="AC207" s="67">
        <f ca="1">AB207*(1-OFFSET(Mortality_Projection!$D$9,N($A207="Female")*101+Existing_Cohort!$B207+Existing_Cohort!AC$4-1,MATCH(AC$5, Mortality_Projection!$D$8:$BJ$8, 0)-1))</f>
        <v>25.309783799456252</v>
      </c>
      <c r="AD207" s="67">
        <f ca="1">AC207*(1-OFFSET(Mortality_Projection!$D$9,N($A207="Female")*101+Existing_Cohort!$B207+Existing_Cohort!AD$4-1,MATCH(AD$5, Mortality_Projection!$D$8:$BJ$8, 0)-1))</f>
        <v>25.309783799456252</v>
      </c>
      <c r="AE207" s="67">
        <f ca="1">AD207*(1-OFFSET(Mortality_Projection!$D$9,N($A207="Female")*101+Existing_Cohort!$B207+Existing_Cohort!AE$4-1,MATCH(AE$5, Mortality_Projection!$D$8:$BJ$8, 0)-1))</f>
        <v>25.309783799456252</v>
      </c>
      <c r="AF207" s="67">
        <f ca="1">AE207*(1-OFFSET(Mortality_Projection!$D$9,N($A207="Female")*101+Existing_Cohort!$B207+Existing_Cohort!AF$4-1,MATCH(AF$5, Mortality_Projection!$D$8:$BJ$8, 0)-1))</f>
        <v>25.309783799456252</v>
      </c>
      <c r="AG207" s="67">
        <f ca="1">AF207*(1-OFFSET(Mortality_Projection!$D$9,N($A207="Female")*101+Existing_Cohort!$B207+Existing_Cohort!AG$4-1,MATCH(AG$5, Mortality_Projection!$D$8:$BJ$8, 0)-1))</f>
        <v>25.309783799456252</v>
      </c>
      <c r="AH207" s="67">
        <f ca="1">AG207*(1-OFFSET(Mortality_Projection!$D$9,N($A207="Female")*101+Existing_Cohort!$B207+Existing_Cohort!AH$4-1,MATCH(AH$5, Mortality_Projection!$D$8:$BJ$8, 0)-1))</f>
        <v>25.309783799456252</v>
      </c>
      <c r="AI207" s="67">
        <f ca="1">AH207*(1-OFFSET(Mortality_Projection!$D$9,N($A207="Female")*101+Existing_Cohort!$B207+Existing_Cohort!AI$4-1,MATCH(AI$5, Mortality_Projection!$D$8:$BJ$8, 0)-1))</f>
        <v>25.309783799456252</v>
      </c>
      <c r="AJ207" s="67">
        <f ca="1">AI207*(1-OFFSET(Mortality_Projection!$D$9,N($A207="Female")*101+Existing_Cohort!$B207+Existing_Cohort!AJ$4-1,MATCH(AJ$5, Mortality_Projection!$D$8:$BJ$8, 0)-1))</f>
        <v>25.309783799456252</v>
      </c>
      <c r="AK207" s="67">
        <f ca="1">AJ207*(1-OFFSET(Mortality_Projection!$D$9,N($A207="Female")*101+Existing_Cohort!$B207+Existing_Cohort!AK$4-1,MATCH(AK$5, Mortality_Projection!$D$8:$BJ$8, 0)-1))</f>
        <v>25.309783799456252</v>
      </c>
      <c r="AL207" s="67">
        <f ca="1">AK207*(1-OFFSET(Mortality_Projection!$D$9,N($A207="Female")*101+Existing_Cohort!$B207+Existing_Cohort!AL$4-1,MATCH(AL$5, Mortality_Projection!$D$8:$BJ$8, 0)-1))</f>
        <v>25.309783799456252</v>
      </c>
      <c r="AM207" s="67">
        <f ca="1">AL207*(1-OFFSET(Mortality_Projection!$D$9,N($A207="Female")*101+Existing_Cohort!$B207+Existing_Cohort!AM$4-1,MATCH(AM$5, Mortality_Projection!$D$8:$BJ$8, 0)-1))</f>
        <v>25.309783799456252</v>
      </c>
      <c r="AN207" s="67">
        <f ca="1">AM207*(1-OFFSET(Mortality_Projection!$D$9,N($A207="Female")*101+Existing_Cohort!$B207+Existing_Cohort!AN$4-1,MATCH(AN$5, Mortality_Projection!$D$8:$BJ$8, 0)-1))</f>
        <v>25.309783799456252</v>
      </c>
      <c r="AO207" s="67">
        <f ca="1">AN207*(1-OFFSET(Mortality_Projection!$D$9,N($A207="Female")*101+Existing_Cohort!$B207+Existing_Cohort!AO$4-1,MATCH(AO$5, Mortality_Projection!$D$8:$BJ$8, 0)-1))</f>
        <v>25.309783799456252</v>
      </c>
      <c r="AP207" s="67">
        <f ca="1">AO207*(1-OFFSET(Mortality_Projection!$D$9,N($A207="Female")*101+Existing_Cohort!$B207+Existing_Cohort!AP$4-1,MATCH(AP$5, Mortality_Projection!$D$8:$BJ$8, 0)-1))</f>
        <v>25.309783799456252</v>
      </c>
      <c r="AQ207" s="67">
        <f ca="1">AP207*(1-OFFSET(Mortality_Projection!$D$9,N($A207="Female")*101+Existing_Cohort!$B207+Existing_Cohort!AQ$4-1,MATCH(AQ$5, Mortality_Projection!$D$8:$BJ$8, 0)-1))</f>
        <v>25.309783799456252</v>
      </c>
      <c r="AR207" s="67">
        <f ca="1">AQ207*(1-OFFSET(Mortality_Projection!$D$9,N($A207="Female")*101+Existing_Cohort!$B207+Existing_Cohort!AR$4-1,MATCH(AR$5, Mortality_Projection!$D$8:$BJ$8, 0)-1))</f>
        <v>25.309783799456252</v>
      </c>
      <c r="AS207" s="67">
        <f ca="1">AR207*(1-OFFSET(Mortality_Projection!$D$9,N($A207="Female")*101+Existing_Cohort!$B207+Existing_Cohort!AS$4-1,MATCH(AS$5, Mortality_Projection!$D$8:$BJ$8, 0)-1))</f>
        <v>25.309783799456252</v>
      </c>
      <c r="AT207" s="67">
        <f ca="1">AS207*(1-OFFSET(Mortality_Projection!$D$9,N($A207="Female")*101+Existing_Cohort!$B207+Existing_Cohort!AT$4-1,MATCH(AT$5, Mortality_Projection!$D$8:$BJ$8, 0)-1))</f>
        <v>25.309783799456252</v>
      </c>
      <c r="AU207" s="67">
        <f ca="1">AT207*(1-OFFSET(Mortality_Projection!$D$9,N($A207="Female")*101+Existing_Cohort!$B207+Existing_Cohort!AU$4-1,MATCH(AU$5, Mortality_Projection!$D$8:$BJ$8, 0)-1))</f>
        <v>25.309783799456252</v>
      </c>
      <c r="AV207" s="67">
        <f ca="1">AU207*(1-OFFSET(Mortality_Projection!$D$9,N($A207="Female")*101+Existing_Cohort!$B207+Existing_Cohort!AV$4-1,MATCH(AV$5, Mortality_Projection!$D$8:$BJ$8, 0)-1))</f>
        <v>25.309783799456252</v>
      </c>
      <c r="AW207" s="67">
        <f ca="1">AV207*(1-OFFSET(Mortality_Projection!$D$9,N($A207="Female")*101+Existing_Cohort!$B207+Existing_Cohort!AW$4-1,MATCH(AW$5, Mortality_Projection!$D$8:$BJ$8, 0)-1))</f>
        <v>25.309783799456252</v>
      </c>
      <c r="AX207" s="67">
        <f ca="1">AW207*(1-OFFSET(Mortality_Projection!$D$9,N($A207="Female")*101+Existing_Cohort!$B207+Existing_Cohort!AX$4-1,MATCH(AX$5, Mortality_Projection!$D$8:$BJ$8, 0)-1))</f>
        <v>25.309783799456252</v>
      </c>
      <c r="AY207" s="67">
        <f ca="1">AX207*(1-OFFSET(Mortality_Projection!$D$9,N($A207="Female")*101+Existing_Cohort!$B207+Existing_Cohort!AY$4-1,MATCH(AY$5, Mortality_Projection!$D$8:$BJ$8, 0)-1))</f>
        <v>25.309783799456252</v>
      </c>
      <c r="AZ207" s="67">
        <f ca="1">AY207*(1-OFFSET(Mortality_Projection!$D$9,N($A207="Female")*101+Existing_Cohort!$B207+Existing_Cohort!AZ$4-1,MATCH(AZ$5, Mortality_Projection!$D$8:$BJ$8, 0)-1))</f>
        <v>25.309783799456252</v>
      </c>
      <c r="BA207" s="179">
        <f ca="1">AZ207*(1-OFFSET(Mortality_Projection!$D$9,N($A207="Female")*101+Existing_Cohort!$B207+Existing_Cohort!BA$4-1,MATCH(BA$5, Mortality_Projection!$D$8:$BJ$8, 0)-1))</f>
        <v>25.309783799456252</v>
      </c>
      <c r="BC207" s="67">
        <f t="shared" ca="1" si="29"/>
        <v>13.154716200543749</v>
      </c>
    </row>
    <row r="208" spans="1:55" x14ac:dyDescent="0.35">
      <c r="A208" s="159" t="s">
        <v>65</v>
      </c>
      <c r="B208">
        <v>0</v>
      </c>
      <c r="C208" s="67">
        <f ca="1">C107+C6</f>
        <v>11501.936000000002</v>
      </c>
      <c r="D208" s="67">
        <f t="shared" ref="D208:AZ208" ca="1" si="30">D107+D6</f>
        <v>11493.403012747058</v>
      </c>
      <c r="E208" s="67">
        <f t="shared" ca="1" si="30"/>
        <v>11487.338508179382</v>
      </c>
      <c r="F208" s="67">
        <f t="shared" ca="1" si="30"/>
        <v>11482.966277645526</v>
      </c>
      <c r="G208" s="67">
        <f t="shared" ca="1" si="30"/>
        <v>11479.678856854349</v>
      </c>
      <c r="H208" s="67">
        <f t="shared" ca="1" si="30"/>
        <v>11477.03876153734</v>
      </c>
      <c r="I208" s="67">
        <f t="shared" ca="1" si="30"/>
        <v>11474.760368678311</v>
      </c>
      <c r="J208" s="67">
        <f t="shared" ca="1" si="30"/>
        <v>11472.691743689749</v>
      </c>
      <c r="K208" s="67">
        <f t="shared" ca="1" si="30"/>
        <v>11470.728609047641</v>
      </c>
      <c r="L208" s="67">
        <f t="shared" ca="1" si="30"/>
        <v>11468.780618399245</v>
      </c>
      <c r="M208" s="67">
        <f t="shared" ca="1" si="30"/>
        <v>11466.776176695268</v>
      </c>
      <c r="N208" s="67">
        <f t="shared" ca="1" si="30"/>
        <v>11464.650970157531</v>
      </c>
      <c r="O208" s="67">
        <f t="shared" ca="1" si="30"/>
        <v>11462.367647074778</v>
      </c>
      <c r="P208" s="67">
        <f t="shared" ca="1" si="30"/>
        <v>11459.905856725236</v>
      </c>
      <c r="Q208" s="67">
        <f t="shared" ca="1" si="30"/>
        <v>11457.250643852936</v>
      </c>
      <c r="R208" s="67">
        <f t="shared" ca="1" si="30"/>
        <v>11454.406935034647</v>
      </c>
      <c r="S208" s="67">
        <f t="shared" ca="1" si="30"/>
        <v>11451.393590489137</v>
      </c>
      <c r="T208" s="67">
        <f t="shared" ca="1" si="30"/>
        <v>11448.233860891134</v>
      </c>
      <c r="U208" s="67">
        <f t="shared" ca="1" si="30"/>
        <v>11444.955160785627</v>
      </c>
      <c r="V208" s="67">
        <f t="shared" ca="1" si="30"/>
        <v>11441.574812264767</v>
      </c>
      <c r="W208" s="67">
        <f t="shared" ca="1" si="30"/>
        <v>11438.108569442506</v>
      </c>
      <c r="X208" s="67">
        <f t="shared" ca="1" si="30"/>
        <v>11434.563703974589</v>
      </c>
      <c r="Y208" s="67">
        <f t="shared" ca="1" si="30"/>
        <v>11430.950967560257</v>
      </c>
      <c r="Z208" s="67">
        <f t="shared" ca="1" si="30"/>
        <v>11427.267873208082</v>
      </c>
      <c r="AA208" s="67">
        <f t="shared" ca="1" si="30"/>
        <v>11423.512061619011</v>
      </c>
      <c r="AB208" s="67">
        <f t="shared" ca="1" si="30"/>
        <v>11419.676785235941</v>
      </c>
      <c r="AC208" s="67">
        <f t="shared" ca="1" si="30"/>
        <v>11415.760040904393</v>
      </c>
      <c r="AD208" s="67">
        <f t="shared" ca="1" si="30"/>
        <v>11411.738371695777</v>
      </c>
      <c r="AE208" s="67">
        <f t="shared" ca="1" si="30"/>
        <v>11407.602274868874</v>
      </c>
      <c r="AF208" s="67">
        <f t="shared" ca="1" si="30"/>
        <v>11403.32588959251</v>
      </c>
      <c r="AG208" s="67">
        <f t="shared" ca="1" si="30"/>
        <v>11398.888603779596</v>
      </c>
      <c r="AH208" s="67">
        <f t="shared" ca="1" si="30"/>
        <v>11394.262232569848</v>
      </c>
      <c r="AI208" s="67">
        <f t="shared" ca="1" si="30"/>
        <v>11389.424279693045</v>
      </c>
      <c r="AJ208" s="67">
        <f t="shared" ca="1" si="30"/>
        <v>11384.34865233356</v>
      </c>
      <c r="AK208" s="67">
        <f t="shared" ca="1" si="30"/>
        <v>11378.99537964788</v>
      </c>
      <c r="AL208" s="67">
        <f t="shared" ca="1" si="30"/>
        <v>11373.337266629776</v>
      </c>
      <c r="AM208" s="67">
        <f t="shared" ca="1" si="30"/>
        <v>11367.337227961736</v>
      </c>
      <c r="AN208" s="67">
        <f t="shared" ca="1" si="30"/>
        <v>11360.955423102241</v>
      </c>
      <c r="AO208" s="67">
        <f t="shared" ca="1" si="30"/>
        <v>11354.146760828566</v>
      </c>
      <c r="AP208" s="67">
        <f t="shared" ca="1" si="30"/>
        <v>11346.860442057954</v>
      </c>
      <c r="AQ208" s="67">
        <f t="shared" ca="1" si="30"/>
        <v>11339.029411746913</v>
      </c>
      <c r="AR208" s="67">
        <f t="shared" ca="1" si="30"/>
        <v>11330.585736953191</v>
      </c>
      <c r="AS208" s="67">
        <f t="shared" ca="1" si="30"/>
        <v>11321.454153741204</v>
      </c>
      <c r="AT208" s="67">
        <f t="shared" ca="1" si="30"/>
        <v>11311.548215654668</v>
      </c>
      <c r="AU208" s="67">
        <f t="shared" ca="1" si="30"/>
        <v>11300.785311605319</v>
      </c>
      <c r="AV208" s="67">
        <f t="shared" ca="1" si="30"/>
        <v>11289.066151380295</v>
      </c>
      <c r="AW208" s="67">
        <f t="shared" ca="1" si="30"/>
        <v>11276.29569888912</v>
      </c>
      <c r="AX208" s="67">
        <f t="shared" ca="1" si="30"/>
        <v>11262.36730751062</v>
      </c>
      <c r="AY208" s="67">
        <f t="shared" ca="1" si="30"/>
        <v>11247.192475847736</v>
      </c>
      <c r="AZ208" s="67">
        <f t="shared" ca="1" si="30"/>
        <v>11230.687708684807</v>
      </c>
      <c r="BA208" s="179">
        <f t="shared" ref="BA208" ca="1" si="31">BA107+BA6</f>
        <v>11212.79337375949</v>
      </c>
      <c r="BC208" s="67">
        <f t="shared" ca="1" si="29"/>
        <v>8.5329872529437125</v>
      </c>
    </row>
    <row r="209" spans="1:55" x14ac:dyDescent="0.35">
      <c r="A209" s="159" t="s">
        <v>65</v>
      </c>
      <c r="B209">
        <f>B208+1</f>
        <v>1</v>
      </c>
      <c r="C209" s="67">
        <f t="shared" ref="C209:AZ209" ca="1" si="32">C108+C7</f>
        <v>13346.9625</v>
      </c>
      <c r="D209" s="67">
        <f t="shared" ca="1" si="32"/>
        <v>13339.835514067963</v>
      </c>
      <c r="E209" s="67">
        <f t="shared" ca="1" si="32"/>
        <v>13334.697441757446</v>
      </c>
      <c r="F209" s="67">
        <f t="shared" ca="1" si="32"/>
        <v>13330.834200172478</v>
      </c>
      <c r="G209" s="67">
        <f t="shared" ca="1" si="32"/>
        <v>13327.731533918064</v>
      </c>
      <c r="H209" s="67">
        <f t="shared" ca="1" si="32"/>
        <v>13325.053744026165</v>
      </c>
      <c r="I209" s="67">
        <f t="shared" ca="1" si="32"/>
        <v>13322.622297381611</v>
      </c>
      <c r="J209" s="67">
        <f t="shared" ca="1" si="32"/>
        <v>13320.314679264284</v>
      </c>
      <c r="K209" s="67">
        <f t="shared" ca="1" si="32"/>
        <v>13318.024742275247</v>
      </c>
      <c r="L209" s="67">
        <f t="shared" ca="1" si="32"/>
        <v>13315.668382891472</v>
      </c>
      <c r="M209" s="67">
        <f t="shared" ca="1" si="32"/>
        <v>13313.170037716898</v>
      </c>
      <c r="N209" s="67">
        <f t="shared" ca="1" si="32"/>
        <v>13310.485804071708</v>
      </c>
      <c r="O209" s="67">
        <f t="shared" ca="1" si="32"/>
        <v>13307.591794143626</v>
      </c>
      <c r="P209" s="67">
        <f t="shared" ca="1" si="32"/>
        <v>13304.470444477483</v>
      </c>
      <c r="Q209" s="67">
        <f t="shared" ca="1" si="32"/>
        <v>13301.127547808508</v>
      </c>
      <c r="R209" s="67">
        <f t="shared" ca="1" si="32"/>
        <v>13297.585251826</v>
      </c>
      <c r="S209" s="67">
        <f t="shared" ca="1" si="32"/>
        <v>13293.870875313891</v>
      </c>
      <c r="T209" s="67">
        <f t="shared" ca="1" si="32"/>
        <v>13290.01664118798</v>
      </c>
      <c r="U209" s="67">
        <f t="shared" ca="1" si="32"/>
        <v>13286.042915626689</v>
      </c>
      <c r="V209" s="67">
        <f t="shared" ca="1" si="32"/>
        <v>13281.968171159726</v>
      </c>
      <c r="W209" s="67">
        <f t="shared" ca="1" si="32"/>
        <v>13277.800967328578</v>
      </c>
      <c r="X209" s="67">
        <f t="shared" ca="1" si="32"/>
        <v>13273.553913798281</v>
      </c>
      <c r="Y209" s="67">
        <f t="shared" ca="1" si="32"/>
        <v>13269.224081678001</v>
      </c>
      <c r="Z209" s="67">
        <f t="shared" ca="1" si="32"/>
        <v>13264.808692541528</v>
      </c>
      <c r="AA209" s="67">
        <f t="shared" ca="1" si="32"/>
        <v>13260.299801587784</v>
      </c>
      <c r="AB209" s="67">
        <f t="shared" ca="1" si="32"/>
        <v>13255.695050030146</v>
      </c>
      <c r="AC209" s="67">
        <f t="shared" ca="1" si="32"/>
        <v>13250.966843086599</v>
      </c>
      <c r="AD209" s="67">
        <f t="shared" ca="1" si="32"/>
        <v>13246.104014480688</v>
      </c>
      <c r="AE209" s="67">
        <f t="shared" ca="1" si="32"/>
        <v>13241.076160347091</v>
      </c>
      <c r="AF209" s="67">
        <f t="shared" ca="1" si="32"/>
        <v>13235.859055451136</v>
      </c>
      <c r="AG209" s="67">
        <f t="shared" ca="1" si="32"/>
        <v>13230.419558230566</v>
      </c>
      <c r="AH209" s="67">
        <f t="shared" ca="1" si="32"/>
        <v>13224.731244568418</v>
      </c>
      <c r="AI209" s="67">
        <f t="shared" ca="1" si="32"/>
        <v>13218.763434227187</v>
      </c>
      <c r="AJ209" s="67">
        <f t="shared" ca="1" si="32"/>
        <v>13212.469169086975</v>
      </c>
      <c r="AK209" s="67">
        <f t="shared" ca="1" si="32"/>
        <v>13205.816489525012</v>
      </c>
      <c r="AL209" s="67">
        <f t="shared" ca="1" si="32"/>
        <v>13198.761831153839</v>
      </c>
      <c r="AM209" s="67">
        <f t="shared" ca="1" si="32"/>
        <v>13191.258364677673</v>
      </c>
      <c r="AN209" s="67">
        <f t="shared" ca="1" si="32"/>
        <v>13183.253117349697</v>
      </c>
      <c r="AO209" s="67">
        <f t="shared" ca="1" si="32"/>
        <v>13174.686395263998</v>
      </c>
      <c r="AP209" s="67">
        <f t="shared" ca="1" si="32"/>
        <v>13165.479385381692</v>
      </c>
      <c r="AQ209" s="67">
        <f t="shared" ca="1" si="32"/>
        <v>13155.552240660609</v>
      </c>
      <c r="AR209" s="67">
        <f t="shared" ca="1" si="32"/>
        <v>13144.816520733086</v>
      </c>
      <c r="AS209" s="67">
        <f t="shared" ca="1" si="32"/>
        <v>13133.170621155386</v>
      </c>
      <c r="AT209" s="67">
        <f t="shared" ca="1" si="32"/>
        <v>13120.517453676641</v>
      </c>
      <c r="AU209" s="67">
        <f t="shared" ca="1" si="32"/>
        <v>13106.740333534126</v>
      </c>
      <c r="AV209" s="67">
        <f t="shared" ca="1" si="32"/>
        <v>13091.7275693921</v>
      </c>
      <c r="AW209" s="67">
        <f t="shared" ca="1" si="32"/>
        <v>13075.353859243918</v>
      </c>
      <c r="AX209" s="67">
        <f t="shared" ca="1" si="32"/>
        <v>13057.515231261141</v>
      </c>
      <c r="AY209" s="67">
        <f t="shared" ca="1" si="32"/>
        <v>13038.113629777677</v>
      </c>
      <c r="AZ209" s="67">
        <f t="shared" ca="1" si="32"/>
        <v>13017.079061412678</v>
      </c>
      <c r="BA209" s="179">
        <f t="shared" ref="BA209" ca="1" si="33">BA108+BA7</f>
        <v>12994.346810565341</v>
      </c>
      <c r="BC209" s="67">
        <f t="shared" ca="1" si="29"/>
        <v>7.1269859320364048</v>
      </c>
    </row>
    <row r="210" spans="1:55" x14ac:dyDescent="0.35">
      <c r="A210" s="159" t="s">
        <v>65</v>
      </c>
      <c r="B210">
        <f t="shared" ref="B210:B273" si="34">B209+1</f>
        <v>2</v>
      </c>
      <c r="C210" s="67">
        <f t="shared" ref="C210:AZ210" ca="1" si="35">C109+C8</f>
        <v>14949.692999999999</v>
      </c>
      <c r="D210" s="67">
        <f t="shared" ca="1" si="35"/>
        <v>14943.866019974608</v>
      </c>
      <c r="E210" s="67">
        <f t="shared" ca="1" si="35"/>
        <v>14939.48480536947</v>
      </c>
      <c r="F210" s="67">
        <f t="shared" ca="1" si="35"/>
        <v>14935.965994478307</v>
      </c>
      <c r="G210" s="67">
        <f t="shared" ca="1" si="35"/>
        <v>14932.928827404119</v>
      </c>
      <c r="H210" s="67">
        <f t="shared" ca="1" si="35"/>
        <v>14930.170849250328</v>
      </c>
      <c r="I210" s="67">
        <f t="shared" ca="1" si="35"/>
        <v>14927.553149491905</v>
      </c>
      <c r="J210" s="67">
        <f t="shared" ca="1" si="35"/>
        <v>14924.955375048299</v>
      </c>
      <c r="K210" s="67">
        <f t="shared" ca="1" si="35"/>
        <v>14922.282181230905</v>
      </c>
      <c r="L210" s="67">
        <f t="shared" ca="1" si="35"/>
        <v>14919.447890413807</v>
      </c>
      <c r="M210" s="67">
        <f t="shared" ca="1" si="35"/>
        <v>14916.402704348675</v>
      </c>
      <c r="N210" s="67">
        <f t="shared" ca="1" si="35"/>
        <v>14913.119562699929</v>
      </c>
      <c r="O210" s="67">
        <f t="shared" ca="1" si="35"/>
        <v>14909.578559707366</v>
      </c>
      <c r="P210" s="67">
        <f t="shared" ca="1" si="35"/>
        <v>14905.786268410267</v>
      </c>
      <c r="Q210" s="67">
        <f t="shared" ca="1" si="35"/>
        <v>14901.767788447796</v>
      </c>
      <c r="R210" s="67">
        <f t="shared" ca="1" si="35"/>
        <v>14897.554096603621</v>
      </c>
      <c r="S210" s="67">
        <f t="shared" ca="1" si="35"/>
        <v>14893.181743286819</v>
      </c>
      <c r="T210" s="67">
        <f t="shared" ca="1" si="35"/>
        <v>14888.67383629152</v>
      </c>
      <c r="U210" s="67">
        <f t="shared" ca="1" si="35"/>
        <v>14884.051279885949</v>
      </c>
      <c r="V210" s="67">
        <f t="shared" ca="1" si="35"/>
        <v>14879.323796863291</v>
      </c>
      <c r="W210" s="67">
        <f t="shared" ca="1" si="35"/>
        <v>14874.505659846731</v>
      </c>
      <c r="X210" s="67">
        <f t="shared" ca="1" si="35"/>
        <v>14869.593540424401</v>
      </c>
      <c r="Y210" s="67">
        <f t="shared" ca="1" si="35"/>
        <v>14864.584281272399</v>
      </c>
      <c r="Z210" s="67">
        <f t="shared" ca="1" si="35"/>
        <v>14859.468855628071</v>
      </c>
      <c r="AA210" s="67">
        <f t="shared" ca="1" si="35"/>
        <v>14854.244583304941</v>
      </c>
      <c r="AB210" s="67">
        <f t="shared" ca="1" si="35"/>
        <v>14848.880137881042</v>
      </c>
      <c r="AC210" s="67">
        <f t="shared" ca="1" si="35"/>
        <v>14843.362857129006</v>
      </c>
      <c r="AD210" s="67">
        <f t="shared" ca="1" si="35"/>
        <v>14837.658246391637</v>
      </c>
      <c r="AE210" s="67">
        <f t="shared" ca="1" si="35"/>
        <v>14831.738829605154</v>
      </c>
      <c r="AF210" s="67">
        <f t="shared" ca="1" si="35"/>
        <v>14825.567000204726</v>
      </c>
      <c r="AG210" s="67">
        <f t="shared" ca="1" si="35"/>
        <v>14819.112805322058</v>
      </c>
      <c r="AH210" s="67">
        <f t="shared" ca="1" si="35"/>
        <v>14812.34143291412</v>
      </c>
      <c r="AI210" s="67">
        <f t="shared" ca="1" si="35"/>
        <v>14805.199644696368</v>
      </c>
      <c r="AJ210" s="67">
        <f t="shared" ca="1" si="35"/>
        <v>14797.651195223978</v>
      </c>
      <c r="AK210" s="67">
        <f t="shared" ca="1" si="35"/>
        <v>14789.6466981335</v>
      </c>
      <c r="AL210" s="67">
        <f t="shared" ca="1" si="35"/>
        <v>14781.133034816987</v>
      </c>
      <c r="AM210" s="67">
        <f t="shared" ca="1" si="35"/>
        <v>14772.050149186311</v>
      </c>
      <c r="AN210" s="67">
        <f t="shared" ca="1" si="35"/>
        <v>14762.330348189702</v>
      </c>
      <c r="AO210" s="67">
        <f t="shared" ca="1" si="35"/>
        <v>14751.884239181427</v>
      </c>
      <c r="AP210" s="67">
        <f t="shared" ca="1" si="35"/>
        <v>14740.621254536036</v>
      </c>
      <c r="AQ210" s="67">
        <f t="shared" ca="1" si="35"/>
        <v>14728.441105288033</v>
      </c>
      <c r="AR210" s="67">
        <f t="shared" ca="1" si="35"/>
        <v>14715.228548773741</v>
      </c>
      <c r="AS210" s="67">
        <f t="shared" ca="1" si="35"/>
        <v>14700.873474254264</v>
      </c>
      <c r="AT210" s="67">
        <f t="shared" ca="1" si="35"/>
        <v>14685.243552144242</v>
      </c>
      <c r="AU210" s="67">
        <f t="shared" ca="1" si="35"/>
        <v>14668.21210985717</v>
      </c>
      <c r="AV210" s="67">
        <f t="shared" ca="1" si="35"/>
        <v>14649.637076746872</v>
      </c>
      <c r="AW210" s="67">
        <f t="shared" ca="1" si="35"/>
        <v>14629.400579962155</v>
      </c>
      <c r="AX210" s="67">
        <f t="shared" ca="1" si="35"/>
        <v>14607.391492928477</v>
      </c>
      <c r="AY210" s="67">
        <f t="shared" ca="1" si="35"/>
        <v>14583.530535611355</v>
      </c>
      <c r="AZ210" s="67">
        <f t="shared" ca="1" si="35"/>
        <v>14557.74446688376</v>
      </c>
      <c r="BA210" s="179">
        <f t="shared" ref="BA210" ca="1" si="36">BA109+BA8</f>
        <v>14529.968997034877</v>
      </c>
      <c r="BC210" s="67">
        <f t="shared" ca="1" si="29"/>
        <v>5.8269800253910944</v>
      </c>
    </row>
    <row r="211" spans="1:55" x14ac:dyDescent="0.35">
      <c r="A211" s="159" t="s">
        <v>65</v>
      </c>
      <c r="B211">
        <f t="shared" si="34"/>
        <v>3</v>
      </c>
      <c r="C211" s="67">
        <f t="shared" ref="C211:AZ211" ca="1" si="37">C110+C9</f>
        <v>16815.022000000001</v>
      </c>
      <c r="D211" s="67">
        <f t="shared" ca="1" si="37"/>
        <v>16810.033129439791</v>
      </c>
      <c r="E211" s="67">
        <f t="shared" ca="1" si="37"/>
        <v>16806.026093100751</v>
      </c>
      <c r="F211" s="67">
        <f t="shared" ca="1" si="37"/>
        <v>16802.567258913346</v>
      </c>
      <c r="G211" s="67">
        <f t="shared" ca="1" si="37"/>
        <v>16799.426111374629</v>
      </c>
      <c r="H211" s="67">
        <f t="shared" ca="1" si="37"/>
        <v>16796.444511148919</v>
      </c>
      <c r="I211" s="67">
        <f t="shared" ca="1" si="37"/>
        <v>16793.48544477519</v>
      </c>
      <c r="J211" s="67">
        <f t="shared" ca="1" si="37"/>
        <v>16790.440386622926</v>
      </c>
      <c r="K211" s="67">
        <f t="shared" ca="1" si="37"/>
        <v>16787.211796723277</v>
      </c>
      <c r="L211" s="67">
        <f t="shared" ca="1" si="37"/>
        <v>16783.742958604234</v>
      </c>
      <c r="M211" s="67">
        <f t="shared" ca="1" si="37"/>
        <v>16780.003095671396</v>
      </c>
      <c r="N211" s="67">
        <f t="shared" ca="1" si="37"/>
        <v>16775.969556510838</v>
      </c>
      <c r="O211" s="67">
        <f t="shared" ca="1" si="37"/>
        <v>16771.649830114038</v>
      </c>
      <c r="P211" s="67">
        <f t="shared" ca="1" si="37"/>
        <v>16767.072475759003</v>
      </c>
      <c r="Q211" s="67">
        <f t="shared" ca="1" si="37"/>
        <v>16762.272760590011</v>
      </c>
      <c r="R211" s="67">
        <f t="shared" ca="1" si="37"/>
        <v>16757.292313079361</v>
      </c>
      <c r="S211" s="67">
        <f t="shared" ca="1" si="37"/>
        <v>16752.157459341714</v>
      </c>
      <c r="T211" s="67">
        <f t="shared" ca="1" si="37"/>
        <v>16746.891947882981</v>
      </c>
      <c r="U211" s="67">
        <f t="shared" ca="1" si="37"/>
        <v>16741.506869038363</v>
      </c>
      <c r="V211" s="67">
        <f t="shared" ca="1" si="37"/>
        <v>16736.018441046243</v>
      </c>
      <c r="W211" s="67">
        <f t="shared" ca="1" si="37"/>
        <v>16730.422865414814</v>
      </c>
      <c r="X211" s="67">
        <f t="shared" ca="1" si="37"/>
        <v>16724.716539013225</v>
      </c>
      <c r="Y211" s="67">
        <f t="shared" ca="1" si="37"/>
        <v>16718.889162486441</v>
      </c>
      <c r="Z211" s="67">
        <f t="shared" ca="1" si="37"/>
        <v>16712.937677509392</v>
      </c>
      <c r="AA211" s="67">
        <f t="shared" ca="1" si="37"/>
        <v>16706.826373635602</v>
      </c>
      <c r="AB211" s="67">
        <f t="shared" ca="1" si="37"/>
        <v>16700.54083368331</v>
      </c>
      <c r="AC211" s="67">
        <f t="shared" ca="1" si="37"/>
        <v>16694.041760845925</v>
      </c>
      <c r="AD211" s="67">
        <f t="shared" ca="1" si="37"/>
        <v>16687.297864477241</v>
      </c>
      <c r="AE211" s="67">
        <f t="shared" ca="1" si="37"/>
        <v>16680.266295385278</v>
      </c>
      <c r="AF211" s="67">
        <f t="shared" ca="1" si="37"/>
        <v>16672.912963145067</v>
      </c>
      <c r="AG211" s="67">
        <f t="shared" ca="1" si="37"/>
        <v>16665.198204465891</v>
      </c>
      <c r="AH211" s="67">
        <f t="shared" ca="1" si="37"/>
        <v>16657.061415730877</v>
      </c>
      <c r="AI211" s="67">
        <f t="shared" ca="1" si="37"/>
        <v>16648.461322689931</v>
      </c>
      <c r="AJ211" s="67">
        <f t="shared" ca="1" si="37"/>
        <v>16639.341711590212</v>
      </c>
      <c r="AK211" s="67">
        <f t="shared" ca="1" si="37"/>
        <v>16629.642082420974</v>
      </c>
      <c r="AL211" s="67">
        <f t="shared" ca="1" si="37"/>
        <v>16619.294071586461</v>
      </c>
      <c r="AM211" s="67">
        <f t="shared" ca="1" si="37"/>
        <v>16608.220601127316</v>
      </c>
      <c r="AN211" s="67">
        <f t="shared" ca="1" si="37"/>
        <v>16596.319862565979</v>
      </c>
      <c r="AO211" s="67">
        <f t="shared" ca="1" si="37"/>
        <v>16583.488706290234</v>
      </c>
      <c r="AP211" s="67">
        <f t="shared" ca="1" si="37"/>
        <v>16569.612942137908</v>
      </c>
      <c r="AQ211" s="67">
        <f t="shared" ca="1" si="37"/>
        <v>16554.561321474263</v>
      </c>
      <c r="AR211" s="67">
        <f t="shared" ca="1" si="37"/>
        <v>16538.208451386199</v>
      </c>
      <c r="AS211" s="67">
        <f t="shared" ca="1" si="37"/>
        <v>16520.403643788741</v>
      </c>
      <c r="AT211" s="67">
        <f t="shared" ca="1" si="37"/>
        <v>16501.002644228331</v>
      </c>
      <c r="AU211" s="67">
        <f t="shared" ca="1" si="37"/>
        <v>16479.84370933583</v>
      </c>
      <c r="AV211" s="67">
        <f t="shared" ca="1" si="37"/>
        <v>16456.792658478109</v>
      </c>
      <c r="AW211" s="67">
        <f t="shared" ca="1" si="37"/>
        <v>16431.723037200547</v>
      </c>
      <c r="AX211" s="67">
        <f t="shared" ca="1" si="37"/>
        <v>16404.544680650772</v>
      </c>
      <c r="AY211" s="67">
        <f t="shared" ca="1" si="37"/>
        <v>16375.174365018502</v>
      </c>
      <c r="AZ211" s="67">
        <f t="shared" ca="1" si="37"/>
        <v>16343.539063959877</v>
      </c>
      <c r="BA211" s="179">
        <f t="shared" ref="BA211" ca="1" si="38">BA110+BA9</f>
        <v>16309.590667685929</v>
      </c>
      <c r="BC211" s="67">
        <f t="shared" ca="1" si="29"/>
        <v>4.9888705602097616</v>
      </c>
    </row>
    <row r="212" spans="1:55" x14ac:dyDescent="0.35">
      <c r="A212" s="159" t="s">
        <v>65</v>
      </c>
      <c r="B212">
        <f t="shared" si="34"/>
        <v>4</v>
      </c>
      <c r="C212" s="67">
        <f t="shared" ref="C212:AZ212" ca="1" si="39">C111+C10</f>
        <v>18176.087</v>
      </c>
      <c r="D212" s="67">
        <f t="shared" ca="1" si="39"/>
        <v>18171.702340515389</v>
      </c>
      <c r="E212" s="67">
        <f t="shared" ca="1" si="39"/>
        <v>18167.917276532207</v>
      </c>
      <c r="F212" s="67">
        <f t="shared" ca="1" si="39"/>
        <v>18164.479598133348</v>
      </c>
      <c r="G212" s="67">
        <f t="shared" ca="1" si="39"/>
        <v>18161.216307785537</v>
      </c>
      <c r="H212" s="67">
        <f t="shared" ca="1" si="39"/>
        <v>18157.977518453437</v>
      </c>
      <c r="I212" s="67">
        <f t="shared" ca="1" si="39"/>
        <v>18154.644525363241</v>
      </c>
      <c r="J212" s="67">
        <f t="shared" ca="1" si="39"/>
        <v>18151.110621940476</v>
      </c>
      <c r="K212" s="67">
        <f t="shared" ca="1" si="39"/>
        <v>18147.313738072065</v>
      </c>
      <c r="L212" s="67">
        <f t="shared" ca="1" si="39"/>
        <v>18143.220235558947</v>
      </c>
      <c r="M212" s="67">
        <f t="shared" ca="1" si="39"/>
        <v>18138.805344910907</v>
      </c>
      <c r="N212" s="67">
        <f t="shared" ca="1" si="39"/>
        <v>18134.077265109067</v>
      </c>
      <c r="O212" s="67">
        <f t="shared" ca="1" si="39"/>
        <v>18129.067224037768</v>
      </c>
      <c r="P212" s="67">
        <f t="shared" ca="1" si="39"/>
        <v>18123.813804939353</v>
      </c>
      <c r="Q212" s="67">
        <f t="shared" ca="1" si="39"/>
        <v>18118.362566286873</v>
      </c>
      <c r="R212" s="67">
        <f t="shared" ca="1" si="39"/>
        <v>18112.742327526015</v>
      </c>
      <c r="S212" s="67">
        <f t="shared" ca="1" si="39"/>
        <v>18106.979018788028</v>
      </c>
      <c r="T212" s="67">
        <f t="shared" ca="1" si="39"/>
        <v>18101.084794323266</v>
      </c>
      <c r="U212" s="67">
        <f t="shared" ca="1" si="39"/>
        <v>18095.077365972913</v>
      </c>
      <c r="V212" s="67">
        <f t="shared" ca="1" si="39"/>
        <v>18088.952569123019</v>
      </c>
      <c r="W212" s="67">
        <f t="shared" ca="1" si="39"/>
        <v>18082.706453480605</v>
      </c>
      <c r="X212" s="67">
        <f t="shared" ca="1" si="39"/>
        <v>18076.327729041048</v>
      </c>
      <c r="Y212" s="67">
        <f t="shared" ca="1" si="39"/>
        <v>18069.813043167771</v>
      </c>
      <c r="Z212" s="67">
        <f t="shared" ca="1" si="39"/>
        <v>18063.123282734708</v>
      </c>
      <c r="AA212" s="67">
        <f t="shared" ca="1" si="39"/>
        <v>18056.242674165995</v>
      </c>
      <c r="AB212" s="67">
        <f t="shared" ca="1" si="39"/>
        <v>18049.128201737261</v>
      </c>
      <c r="AC212" s="67">
        <f t="shared" ca="1" si="39"/>
        <v>18041.745624242765</v>
      </c>
      <c r="AD212" s="67">
        <f t="shared" ca="1" si="39"/>
        <v>18034.048030252634</v>
      </c>
      <c r="AE212" s="67">
        <f t="shared" ca="1" si="39"/>
        <v>18025.998135938611</v>
      </c>
      <c r="AF212" s="67">
        <f t="shared" ca="1" si="39"/>
        <v>18017.552519872996</v>
      </c>
      <c r="AG212" s="67">
        <f t="shared" ca="1" si="39"/>
        <v>18008.644889971903</v>
      </c>
      <c r="AH212" s="67">
        <f t="shared" ca="1" si="39"/>
        <v>17999.230083791896</v>
      </c>
      <c r="AI212" s="67">
        <f t="shared" ca="1" si="39"/>
        <v>17989.246616635937</v>
      </c>
      <c r="AJ212" s="67">
        <f t="shared" ca="1" si="39"/>
        <v>17978.62827752922</v>
      </c>
      <c r="AK212" s="67">
        <f t="shared" ca="1" si="39"/>
        <v>17967.300287843711</v>
      </c>
      <c r="AL212" s="67">
        <f t="shared" ca="1" si="39"/>
        <v>17955.178315902907</v>
      </c>
      <c r="AM212" s="67">
        <f t="shared" ca="1" si="39"/>
        <v>17942.150949414074</v>
      </c>
      <c r="AN212" s="67">
        <f t="shared" ca="1" si="39"/>
        <v>17928.105305978665</v>
      </c>
      <c r="AO212" s="67">
        <f t="shared" ca="1" si="39"/>
        <v>17912.916452720103</v>
      </c>
      <c r="AP212" s="67">
        <f t="shared" ca="1" si="39"/>
        <v>17896.440761642796</v>
      </c>
      <c r="AQ212" s="67">
        <f t="shared" ca="1" si="39"/>
        <v>17878.5410249548</v>
      </c>
      <c r="AR212" s="67">
        <f t="shared" ca="1" si="39"/>
        <v>17859.052363959006</v>
      </c>
      <c r="AS212" s="67">
        <f t="shared" ca="1" si="39"/>
        <v>17837.816932816968</v>
      </c>
      <c r="AT212" s="67">
        <f t="shared" ca="1" si="39"/>
        <v>17814.657796285297</v>
      </c>
      <c r="AU212" s="67">
        <f t="shared" ca="1" si="39"/>
        <v>17789.428188079346</v>
      </c>
      <c r="AV212" s="67">
        <f t="shared" ca="1" si="39"/>
        <v>17761.989841864168</v>
      </c>
      <c r="AW212" s="67">
        <f t="shared" ca="1" si="39"/>
        <v>17732.244226285351</v>
      </c>
      <c r="AX212" s="67">
        <f t="shared" ca="1" si="39"/>
        <v>17700.100471215486</v>
      </c>
      <c r="AY212" s="67">
        <f t="shared" ca="1" si="39"/>
        <v>17665.478870676237</v>
      </c>
      <c r="AZ212" s="67">
        <f t="shared" ca="1" si="39"/>
        <v>17628.327033280773</v>
      </c>
      <c r="BA212" s="179">
        <f t="shared" ref="BA212" ca="1" si="40">BA111+BA10</f>
        <v>17588.612284157076</v>
      </c>
      <c r="BC212" s="67">
        <f t="shared" ca="1" si="29"/>
        <v>4.3846594846108928</v>
      </c>
    </row>
    <row r="213" spans="1:55" x14ac:dyDescent="0.35">
      <c r="A213" s="159" t="s">
        <v>65</v>
      </c>
      <c r="B213">
        <f t="shared" si="34"/>
        <v>5</v>
      </c>
      <c r="C213" s="67">
        <f t="shared" ref="C213:AZ213" ca="1" si="41">C112+C11</f>
        <v>17673.0425</v>
      </c>
      <c r="D213" s="67">
        <f t="shared" ca="1" si="41"/>
        <v>17669.316854991313</v>
      </c>
      <c r="E213" s="67">
        <f t="shared" ca="1" si="41"/>
        <v>17665.932882518624</v>
      </c>
      <c r="F213" s="67">
        <f t="shared" ca="1" si="41"/>
        <v>17662.720356927304</v>
      </c>
      <c r="G213" s="67">
        <f t="shared" ca="1" si="41"/>
        <v>17659.531792505113</v>
      </c>
      <c r="H213" s="67">
        <f t="shared" ca="1" si="41"/>
        <v>17656.250403692098</v>
      </c>
      <c r="I213" s="67">
        <f t="shared" ca="1" si="41"/>
        <v>17652.771191608466</v>
      </c>
      <c r="J213" s="67">
        <f t="shared" ca="1" si="41"/>
        <v>17649.033056381624</v>
      </c>
      <c r="K213" s="67">
        <f t="shared" ca="1" si="41"/>
        <v>17645.002928347487</v>
      </c>
      <c r="L213" s="67">
        <f t="shared" ca="1" si="41"/>
        <v>17640.656444922526</v>
      </c>
      <c r="M213" s="67">
        <f t="shared" ca="1" si="41"/>
        <v>17636.001679995996</v>
      </c>
      <c r="N213" s="67">
        <f t="shared" ca="1" si="41"/>
        <v>17631.069346670785</v>
      </c>
      <c r="O213" s="67">
        <f t="shared" ca="1" si="41"/>
        <v>17625.897412487931</v>
      </c>
      <c r="P213" s="67">
        <f t="shared" ca="1" si="41"/>
        <v>17620.530724375421</v>
      </c>
      <c r="Q213" s="67">
        <f t="shared" ca="1" si="41"/>
        <v>17614.997659504137</v>
      </c>
      <c r="R213" s="67">
        <f t="shared" ca="1" si="41"/>
        <v>17609.323683736686</v>
      </c>
      <c r="S213" s="67">
        <f t="shared" ca="1" si="41"/>
        <v>17603.52077811768</v>
      </c>
      <c r="T213" s="67">
        <f t="shared" ca="1" si="41"/>
        <v>17597.606341046187</v>
      </c>
      <c r="U213" s="67">
        <f t="shared" ca="1" si="41"/>
        <v>17591.576265601125</v>
      </c>
      <c r="V213" s="67">
        <f t="shared" ca="1" si="41"/>
        <v>17585.426656344218</v>
      </c>
      <c r="W213" s="67">
        <f t="shared" ca="1" si="41"/>
        <v>17579.146381658145</v>
      </c>
      <c r="X213" s="67">
        <f t="shared" ca="1" si="41"/>
        <v>17572.732135823913</v>
      </c>
      <c r="Y213" s="67">
        <f t="shared" ca="1" si="41"/>
        <v>17566.145385883392</v>
      </c>
      <c r="Z213" s="67">
        <f t="shared" ca="1" si="41"/>
        <v>17559.370609284422</v>
      </c>
      <c r="AA213" s="67">
        <f t="shared" ca="1" si="41"/>
        <v>17552.365453379476</v>
      </c>
      <c r="AB213" s="67">
        <f t="shared" ca="1" si="41"/>
        <v>17545.096215292193</v>
      </c>
      <c r="AC213" s="67">
        <f t="shared" ca="1" si="41"/>
        <v>17537.516699745938</v>
      </c>
      <c r="AD213" s="67">
        <f t="shared" ca="1" si="41"/>
        <v>17529.590229879523</v>
      </c>
      <c r="AE213" s="67">
        <f t="shared" ca="1" si="41"/>
        <v>17521.274049212145</v>
      </c>
      <c r="AF213" s="67">
        <f t="shared" ca="1" si="41"/>
        <v>17512.50293359123</v>
      </c>
      <c r="AG213" s="67">
        <f t="shared" ca="1" si="41"/>
        <v>17503.232434390018</v>
      </c>
      <c r="AH213" s="67">
        <f t="shared" ca="1" si="41"/>
        <v>17493.402062842259</v>
      </c>
      <c r="AI213" s="67">
        <f t="shared" ca="1" si="41"/>
        <v>17482.94664305255</v>
      </c>
      <c r="AJ213" s="67">
        <f t="shared" ca="1" si="41"/>
        <v>17471.792602945294</v>
      </c>
      <c r="AK213" s="67">
        <f t="shared" ca="1" si="41"/>
        <v>17459.856950979163</v>
      </c>
      <c r="AL213" s="67">
        <f t="shared" ca="1" si="41"/>
        <v>17447.030022998297</v>
      </c>
      <c r="AM213" s="67">
        <f t="shared" ca="1" si="41"/>
        <v>17433.200705481249</v>
      </c>
      <c r="AN213" s="67">
        <f t="shared" ca="1" si="41"/>
        <v>17418.246054544645</v>
      </c>
      <c r="AO213" s="67">
        <f t="shared" ca="1" si="41"/>
        <v>17402.024697631256</v>
      </c>
      <c r="AP213" s="67">
        <f t="shared" ca="1" si="41"/>
        <v>17384.401593697734</v>
      </c>
      <c r="AQ213" s="67">
        <f t="shared" ca="1" si="41"/>
        <v>17365.214475309593</v>
      </c>
      <c r="AR213" s="67">
        <f t="shared" ca="1" si="41"/>
        <v>17344.307990253503</v>
      </c>
      <c r="AS213" s="67">
        <f t="shared" ca="1" si="41"/>
        <v>17321.508045010327</v>
      </c>
      <c r="AT213" s="67">
        <f t="shared" ca="1" si="41"/>
        <v>17296.67024804675</v>
      </c>
      <c r="AU213" s="67">
        <f t="shared" ca="1" si="41"/>
        <v>17269.658618821144</v>
      </c>
      <c r="AV213" s="67">
        <f t="shared" ca="1" si="41"/>
        <v>17240.376310345164</v>
      </c>
      <c r="AW213" s="67">
        <f t="shared" ca="1" si="41"/>
        <v>17208.73408112998</v>
      </c>
      <c r="AX213" s="67">
        <f t="shared" ca="1" si="41"/>
        <v>17174.653683616063</v>
      </c>
      <c r="AY213" s="67">
        <f t="shared" ca="1" si="41"/>
        <v>17138.083803244132</v>
      </c>
      <c r="AZ213" s="67">
        <f t="shared" ca="1" si="41"/>
        <v>17098.992527709477</v>
      </c>
      <c r="BA213" s="179">
        <f t="shared" ref="BA213" ca="1" si="42">BA112+BA11</f>
        <v>17057.353995393085</v>
      </c>
      <c r="BC213" s="67">
        <f t="shared" ca="1" si="29"/>
        <v>3.725645008686115</v>
      </c>
    </row>
    <row r="214" spans="1:55" x14ac:dyDescent="0.35">
      <c r="A214" s="159" t="s">
        <v>65</v>
      </c>
      <c r="B214">
        <f t="shared" si="34"/>
        <v>6</v>
      </c>
      <c r="C214" s="67">
        <f t="shared" ref="C214:AZ214" ca="1" si="43">C113+C12</f>
        <v>17865.591500000002</v>
      </c>
      <c r="D214" s="67">
        <f t="shared" ca="1" si="43"/>
        <v>17862.128372827807</v>
      </c>
      <c r="E214" s="67">
        <f t="shared" ca="1" si="43"/>
        <v>17858.840484313259</v>
      </c>
      <c r="F214" s="67">
        <f t="shared" ca="1" si="43"/>
        <v>17855.57695911784</v>
      </c>
      <c r="G214" s="67">
        <f t="shared" ca="1" si="43"/>
        <v>17852.218345281603</v>
      </c>
      <c r="H214" s="67">
        <f t="shared" ca="1" si="43"/>
        <v>17848.657228955439</v>
      </c>
      <c r="I214" s="67">
        <f t="shared" ca="1" si="43"/>
        <v>17844.831081676173</v>
      </c>
      <c r="J214" s="67">
        <f t="shared" ca="1" si="43"/>
        <v>17840.706103722252</v>
      </c>
      <c r="K214" s="67">
        <f t="shared" ca="1" si="43"/>
        <v>17836.257382842829</v>
      </c>
      <c r="L214" s="67">
        <f t="shared" ca="1" si="43"/>
        <v>17831.493184882114</v>
      </c>
      <c r="M214" s="67">
        <f t="shared" ca="1" si="43"/>
        <v>17826.444914253756</v>
      </c>
      <c r="N214" s="67">
        <f t="shared" ca="1" si="43"/>
        <v>17821.151413607073</v>
      </c>
      <c r="O214" s="67">
        <f t="shared" ca="1" si="43"/>
        <v>17815.658579126801</v>
      </c>
      <c r="P214" s="67">
        <f t="shared" ca="1" si="43"/>
        <v>17809.995459826925</v>
      </c>
      <c r="Q214" s="67">
        <f t="shared" ca="1" si="43"/>
        <v>17804.188057567531</v>
      </c>
      <c r="R214" s="67">
        <f t="shared" ca="1" si="43"/>
        <v>17798.248650507445</v>
      </c>
      <c r="S214" s="67">
        <f t="shared" ca="1" si="43"/>
        <v>17792.195006973259</v>
      </c>
      <c r="T214" s="67">
        <f t="shared" ca="1" si="43"/>
        <v>17786.022916593683</v>
      </c>
      <c r="U214" s="67">
        <f t="shared" ca="1" si="43"/>
        <v>17779.728385945236</v>
      </c>
      <c r="V214" s="67">
        <f t="shared" ca="1" si="43"/>
        <v>17773.300004945668</v>
      </c>
      <c r="W214" s="67">
        <f t="shared" ca="1" si="43"/>
        <v>17766.734385107658</v>
      </c>
      <c r="X214" s="67">
        <f t="shared" ca="1" si="43"/>
        <v>17759.992061119301</v>
      </c>
      <c r="Y214" s="67">
        <f t="shared" ca="1" si="43"/>
        <v>17753.057152090016</v>
      </c>
      <c r="Z214" s="67">
        <f t="shared" ca="1" si="43"/>
        <v>17745.886305853903</v>
      </c>
      <c r="AA214" s="67">
        <f t="shared" ca="1" si="43"/>
        <v>17738.445034795644</v>
      </c>
      <c r="AB214" s="67">
        <f t="shared" ca="1" si="43"/>
        <v>17730.686046447125</v>
      </c>
      <c r="AC214" s="67">
        <f t="shared" ca="1" si="43"/>
        <v>17722.571830998</v>
      </c>
      <c r="AD214" s="67">
        <f t="shared" ca="1" si="43"/>
        <v>17714.05861861815</v>
      </c>
      <c r="AE214" s="67">
        <f t="shared" ca="1" si="43"/>
        <v>17705.079692447958</v>
      </c>
      <c r="AF214" s="67">
        <f t="shared" ca="1" si="43"/>
        <v>17695.589572886638</v>
      </c>
      <c r="AG214" s="67">
        <f t="shared" ca="1" si="43"/>
        <v>17685.52639244845</v>
      </c>
      <c r="AH214" s="67">
        <f t="shared" ca="1" si="43"/>
        <v>17674.823451974531</v>
      </c>
      <c r="AI214" s="67">
        <f t="shared" ca="1" si="43"/>
        <v>17663.405497784643</v>
      </c>
      <c r="AJ214" s="67">
        <f t="shared" ca="1" si="43"/>
        <v>17651.187620734032</v>
      </c>
      <c r="AK214" s="67">
        <f t="shared" ca="1" si="43"/>
        <v>17638.057600189415</v>
      </c>
      <c r="AL214" s="67">
        <f t="shared" ca="1" si="43"/>
        <v>17623.901730171892</v>
      </c>
      <c r="AM214" s="67">
        <f t="shared" ca="1" si="43"/>
        <v>17608.59422997752</v>
      </c>
      <c r="AN214" s="67">
        <f t="shared" ca="1" si="43"/>
        <v>17591.990433640294</v>
      </c>
      <c r="AO214" s="67">
        <f t="shared" ca="1" si="43"/>
        <v>17573.952166766157</v>
      </c>
      <c r="AP214" s="67">
        <f t="shared" ca="1" si="43"/>
        <v>17554.313404505767</v>
      </c>
      <c r="AQ214" s="67">
        <f t="shared" ca="1" si="43"/>
        <v>17532.915191519205</v>
      </c>
      <c r="AR214" s="67">
        <f t="shared" ca="1" si="43"/>
        <v>17509.579443628565</v>
      </c>
      <c r="AS214" s="67">
        <f t="shared" ca="1" si="43"/>
        <v>17484.15847811893</v>
      </c>
      <c r="AT214" s="67">
        <f t="shared" ca="1" si="43"/>
        <v>17456.513264678404</v>
      </c>
      <c r="AU214" s="67">
        <f t="shared" ca="1" si="43"/>
        <v>17426.544841688326</v>
      </c>
      <c r="AV214" s="67">
        <f t="shared" ca="1" si="43"/>
        <v>17394.162095866523</v>
      </c>
      <c r="AW214" s="67">
        <f t="shared" ca="1" si="43"/>
        <v>17359.285169708266</v>
      </c>
      <c r="AX214" s="67">
        <f t="shared" ca="1" si="43"/>
        <v>17321.861814472875</v>
      </c>
      <c r="AY214" s="67">
        <f t="shared" ca="1" si="43"/>
        <v>17281.859631543641</v>
      </c>
      <c r="AZ214" s="67">
        <f t="shared" ca="1" si="43"/>
        <v>17239.252493003827</v>
      </c>
      <c r="BA214" s="179">
        <f t="shared" ref="BA214" ca="1" si="44">BA113+BA12</f>
        <v>17194.04249103144</v>
      </c>
      <c r="BC214" s="67">
        <f t="shared" ca="1" si="29"/>
        <v>3.4631271721955272</v>
      </c>
    </row>
    <row r="215" spans="1:55" x14ac:dyDescent="0.35">
      <c r="A215" s="159" t="s">
        <v>65</v>
      </c>
      <c r="B215">
        <f t="shared" si="34"/>
        <v>7</v>
      </c>
      <c r="C215" s="67">
        <f t="shared" ref="C215:AZ215" ca="1" si="45">C114+C13</f>
        <v>18244.883999999998</v>
      </c>
      <c r="D215" s="67">
        <f t="shared" ca="1" si="45"/>
        <v>18241.48480588563</v>
      </c>
      <c r="E215" s="67">
        <f t="shared" ca="1" si="45"/>
        <v>18238.110650474773</v>
      </c>
      <c r="F215" s="67">
        <f t="shared" ca="1" si="45"/>
        <v>18234.638106834114</v>
      </c>
      <c r="G215" s="67">
        <f t="shared" ca="1" si="45"/>
        <v>18230.956170230398</v>
      </c>
      <c r="H215" s="67">
        <f t="shared" ca="1" si="45"/>
        <v>18227.000200103292</v>
      </c>
      <c r="I215" s="67">
        <f t="shared" ca="1" si="45"/>
        <v>18222.735295700626</v>
      </c>
      <c r="J215" s="67">
        <f t="shared" ca="1" si="45"/>
        <v>18218.135722240128</v>
      </c>
      <c r="K215" s="67">
        <f t="shared" ca="1" si="45"/>
        <v>18213.210028081892</v>
      </c>
      <c r="L215" s="67">
        <f t="shared" ca="1" si="45"/>
        <v>18207.990653636585</v>
      </c>
      <c r="M215" s="67">
        <f t="shared" ca="1" si="45"/>
        <v>18202.517742097923</v>
      </c>
      <c r="N215" s="67">
        <f t="shared" ca="1" si="45"/>
        <v>18196.838740897594</v>
      </c>
      <c r="O215" s="67">
        <f t="shared" ca="1" si="45"/>
        <v>18190.983688363784</v>
      </c>
      <c r="P215" s="67">
        <f t="shared" ca="1" si="45"/>
        <v>18184.979409094994</v>
      </c>
      <c r="Q215" s="67">
        <f t="shared" ca="1" si="45"/>
        <v>18178.838612117412</v>
      </c>
      <c r="R215" s="67">
        <f t="shared" ca="1" si="45"/>
        <v>18172.579631513585</v>
      </c>
      <c r="S215" s="67">
        <f t="shared" ca="1" si="45"/>
        <v>18166.198107912322</v>
      </c>
      <c r="T215" s="67">
        <f t="shared" ca="1" si="45"/>
        <v>18159.689906720738</v>
      </c>
      <c r="U215" s="67">
        <f t="shared" ca="1" si="45"/>
        <v>18153.043215608614</v>
      </c>
      <c r="V215" s="67">
        <f t="shared" ca="1" si="45"/>
        <v>18146.25452673512</v>
      </c>
      <c r="W215" s="67">
        <f t="shared" ca="1" si="45"/>
        <v>18139.283012646352</v>
      </c>
      <c r="X215" s="67">
        <f t="shared" ca="1" si="45"/>
        <v>18132.11226072241</v>
      </c>
      <c r="Y215" s="67">
        <f t="shared" ca="1" si="45"/>
        <v>18124.697446311082</v>
      </c>
      <c r="Z215" s="67">
        <f t="shared" ca="1" si="45"/>
        <v>18117.002920564308</v>
      </c>
      <c r="AA215" s="67">
        <f t="shared" ca="1" si="45"/>
        <v>18108.979778332781</v>
      </c>
      <c r="AB215" s="67">
        <f t="shared" ca="1" si="45"/>
        <v>18100.589266737537</v>
      </c>
      <c r="AC215" s="67">
        <f t="shared" ca="1" si="45"/>
        <v>18091.786125730287</v>
      </c>
      <c r="AD215" s="67">
        <f t="shared" ca="1" si="45"/>
        <v>18082.501416548097</v>
      </c>
      <c r="AE215" s="67">
        <f t="shared" ca="1" si="45"/>
        <v>18072.688132572752</v>
      </c>
      <c r="AF215" s="67">
        <f t="shared" ca="1" si="45"/>
        <v>18062.282351670685</v>
      </c>
      <c r="AG215" s="67">
        <f t="shared" ca="1" si="45"/>
        <v>18051.215124384325</v>
      </c>
      <c r="AH215" s="67">
        <f t="shared" ca="1" si="45"/>
        <v>18039.408693765829</v>
      </c>
      <c r="AI215" s="67">
        <f t="shared" ca="1" si="45"/>
        <v>18026.775306979285</v>
      </c>
      <c r="AJ215" s="67">
        <f t="shared" ca="1" si="45"/>
        <v>18013.198963710318</v>
      </c>
      <c r="AK215" s="67">
        <f t="shared" ca="1" si="45"/>
        <v>17998.562126840887</v>
      </c>
      <c r="AL215" s="67">
        <f t="shared" ca="1" si="45"/>
        <v>17982.734807784407</v>
      </c>
      <c r="AM215" s="67">
        <f t="shared" ca="1" si="45"/>
        <v>17965.567471927585</v>
      </c>
      <c r="AN215" s="67">
        <f t="shared" ca="1" si="45"/>
        <v>17946.917307789743</v>
      </c>
      <c r="AO215" s="67">
        <f t="shared" ca="1" si="45"/>
        <v>17926.612726218682</v>
      </c>
      <c r="AP215" s="67">
        <f t="shared" ca="1" si="45"/>
        <v>17904.489440942867</v>
      </c>
      <c r="AQ215" s="67">
        <f t="shared" ca="1" si="45"/>
        <v>17880.363440357425</v>
      </c>
      <c r="AR215" s="67">
        <f t="shared" ca="1" si="45"/>
        <v>17854.082147387122</v>
      </c>
      <c r="AS215" s="67">
        <f t="shared" ca="1" si="45"/>
        <v>17825.50197348513</v>
      </c>
      <c r="AT215" s="67">
        <f t="shared" ca="1" si="45"/>
        <v>17794.520772359218</v>
      </c>
      <c r="AU215" s="67">
        <f t="shared" ca="1" si="45"/>
        <v>17761.044573909356</v>
      </c>
      <c r="AV215" s="67">
        <f t="shared" ca="1" si="45"/>
        <v>17724.99105047081</v>
      </c>
      <c r="AW215" s="67">
        <f t="shared" ca="1" si="45"/>
        <v>17686.306460076114</v>
      </c>
      <c r="AX215" s="67">
        <f t="shared" ca="1" si="45"/>
        <v>17644.957577422694</v>
      </c>
      <c r="AY215" s="67">
        <f t="shared" ca="1" si="45"/>
        <v>17600.917734715</v>
      </c>
      <c r="AZ215" s="67">
        <f t="shared" ca="1" si="45"/>
        <v>17554.189420284401</v>
      </c>
      <c r="BA215" s="179">
        <f t="shared" ref="BA215" ca="1" si="46">BA114+BA13</f>
        <v>17504.744272917713</v>
      </c>
      <c r="BC215" s="67">
        <f t="shared" ca="1" si="29"/>
        <v>3.3991941143685835</v>
      </c>
    </row>
    <row r="216" spans="1:55" x14ac:dyDescent="0.35">
      <c r="A216" s="159" t="s">
        <v>65</v>
      </c>
      <c r="B216">
        <f t="shared" si="34"/>
        <v>8</v>
      </c>
      <c r="C216" s="67">
        <f t="shared" ref="C216:AZ216" ca="1" si="47">C115+C14</f>
        <v>18480.328000000001</v>
      </c>
      <c r="D216" s="67">
        <f t="shared" ca="1" si="47"/>
        <v>18476.86804354288</v>
      </c>
      <c r="E216" s="67">
        <f t="shared" ca="1" si="47"/>
        <v>18473.307124247556</v>
      </c>
      <c r="F216" s="67">
        <f t="shared" ca="1" si="47"/>
        <v>18469.531463189902</v>
      </c>
      <c r="G216" s="67">
        <f t="shared" ca="1" si="47"/>
        <v>18465.474783496946</v>
      </c>
      <c r="H216" s="67">
        <f t="shared" ca="1" si="47"/>
        <v>18461.101340178309</v>
      </c>
      <c r="I216" s="67">
        <f t="shared" ca="1" si="47"/>
        <v>18456.384765406958</v>
      </c>
      <c r="J216" s="67">
        <f t="shared" ca="1" si="47"/>
        <v>18451.333827363371</v>
      </c>
      <c r="K216" s="67">
        <f t="shared" ca="1" si="47"/>
        <v>18445.981764077555</v>
      </c>
      <c r="L216" s="67">
        <f t="shared" ca="1" si="47"/>
        <v>18440.369724136421</v>
      </c>
      <c r="M216" s="67">
        <f t="shared" ca="1" si="47"/>
        <v>18434.54635721365</v>
      </c>
      <c r="N216" s="67">
        <f t="shared" ca="1" si="47"/>
        <v>18428.542470000997</v>
      </c>
      <c r="O216" s="67">
        <f t="shared" ca="1" si="47"/>
        <v>18422.38551284459</v>
      </c>
      <c r="P216" s="67">
        <f t="shared" ca="1" si="47"/>
        <v>18416.088532152738</v>
      </c>
      <c r="Q216" s="67">
        <f t="shared" ca="1" si="47"/>
        <v>18409.670293127703</v>
      </c>
      <c r="R216" s="67">
        <f t="shared" ca="1" si="47"/>
        <v>18403.126319659517</v>
      </c>
      <c r="S216" s="67">
        <f t="shared" ca="1" si="47"/>
        <v>18396.452366600337</v>
      </c>
      <c r="T216" s="67">
        <f t="shared" ca="1" si="47"/>
        <v>18389.636306581393</v>
      </c>
      <c r="U216" s="67">
        <f t="shared" ca="1" si="47"/>
        <v>18382.674538433108</v>
      </c>
      <c r="V216" s="67">
        <f t="shared" ca="1" si="47"/>
        <v>18375.525173515864</v>
      </c>
      <c r="W216" s="67">
        <f t="shared" ca="1" si="47"/>
        <v>18368.171388542731</v>
      </c>
      <c r="X216" s="67">
        <f t="shared" ca="1" si="47"/>
        <v>18360.567216762895</v>
      </c>
      <c r="Y216" s="67">
        <f t="shared" ca="1" si="47"/>
        <v>18352.67611092631</v>
      </c>
      <c r="Z216" s="67">
        <f t="shared" ca="1" si="47"/>
        <v>18344.447913844509</v>
      </c>
      <c r="AA216" s="67">
        <f t="shared" ca="1" si="47"/>
        <v>18335.842915313449</v>
      </c>
      <c r="AB216" s="67">
        <f t="shared" ca="1" si="47"/>
        <v>18326.814699042967</v>
      </c>
      <c r="AC216" s="67">
        <f t="shared" ca="1" si="47"/>
        <v>18317.292612610181</v>
      </c>
      <c r="AD216" s="67">
        <f t="shared" ca="1" si="47"/>
        <v>18307.22846936775</v>
      </c>
      <c r="AE216" s="67">
        <f t="shared" ca="1" si="47"/>
        <v>18296.556764117973</v>
      </c>
      <c r="AF216" s="67">
        <f t="shared" ca="1" si="47"/>
        <v>18285.206806126858</v>
      </c>
      <c r="AG216" s="67">
        <f t="shared" ca="1" si="47"/>
        <v>18273.098909095621</v>
      </c>
      <c r="AH216" s="67">
        <f t="shared" ca="1" si="47"/>
        <v>18260.143124439943</v>
      </c>
      <c r="AI216" s="67">
        <f t="shared" ca="1" si="47"/>
        <v>18246.220528711703</v>
      </c>
      <c r="AJ216" s="67">
        <f t="shared" ca="1" si="47"/>
        <v>18231.210622018236</v>
      </c>
      <c r="AK216" s="67">
        <f t="shared" ca="1" si="47"/>
        <v>18214.980168368125</v>
      </c>
      <c r="AL216" s="67">
        <f t="shared" ca="1" si="47"/>
        <v>18197.375869900374</v>
      </c>
      <c r="AM216" s="67">
        <f t="shared" ca="1" si="47"/>
        <v>18178.251334637407</v>
      </c>
      <c r="AN216" s="67">
        <f t="shared" ca="1" si="47"/>
        <v>18157.430678760204</v>
      </c>
      <c r="AO216" s="67">
        <f t="shared" ca="1" si="47"/>
        <v>18134.74550209544</v>
      </c>
      <c r="AP216" s="67">
        <f t="shared" ca="1" si="47"/>
        <v>18110.007229104442</v>
      </c>
      <c r="AQ216" s="67">
        <f t="shared" ca="1" si="47"/>
        <v>18083.059521512096</v>
      </c>
      <c r="AR216" s="67">
        <f t="shared" ca="1" si="47"/>
        <v>18053.755300671146</v>
      </c>
      <c r="AS216" s="67">
        <f t="shared" ca="1" si="47"/>
        <v>18021.989999490062</v>
      </c>
      <c r="AT216" s="67">
        <f t="shared" ca="1" si="47"/>
        <v>17987.667495682923</v>
      </c>
      <c r="AU216" s="67">
        <f t="shared" ca="1" si="47"/>
        <v>17950.703611760189</v>
      </c>
      <c r="AV216" s="67">
        <f t="shared" ca="1" si="47"/>
        <v>17911.043523059103</v>
      </c>
      <c r="AW216" s="67">
        <f t="shared" ca="1" si="47"/>
        <v>17868.653438196587</v>
      </c>
      <c r="AX216" s="67">
        <f t="shared" ca="1" si="47"/>
        <v>17823.50636236183</v>
      </c>
      <c r="AY216" s="67">
        <f t="shared" ca="1" si="47"/>
        <v>17775.605178942271</v>
      </c>
      <c r="AZ216" s="67">
        <f t="shared" ca="1" si="47"/>
        <v>17724.921194302362</v>
      </c>
      <c r="BA216" s="179">
        <f t="shared" ref="BA216" ca="1" si="48">BA115+BA14</f>
        <v>17671.253462225017</v>
      </c>
      <c r="BC216" s="67">
        <f t="shared" ca="1" si="29"/>
        <v>3.4599564571217343</v>
      </c>
    </row>
    <row r="217" spans="1:55" x14ac:dyDescent="0.35">
      <c r="A217" s="159" t="s">
        <v>65</v>
      </c>
      <c r="B217">
        <f t="shared" si="34"/>
        <v>9</v>
      </c>
      <c r="C217" s="67">
        <f t="shared" ref="C217:AZ217" ca="1" si="49">C116+C15</f>
        <v>18244.391499999998</v>
      </c>
      <c r="D217" s="67">
        <f t="shared" ca="1" si="49"/>
        <v>18240.832857785121</v>
      </c>
      <c r="E217" s="67">
        <f t="shared" ca="1" si="49"/>
        <v>18237.059596799772</v>
      </c>
      <c r="F217" s="67">
        <f t="shared" ca="1" si="49"/>
        <v>18233.005490091884</v>
      </c>
      <c r="G217" s="67">
        <f t="shared" ca="1" si="49"/>
        <v>18228.634851852148</v>
      </c>
      <c r="H217" s="67">
        <f t="shared" ca="1" si="49"/>
        <v>18223.921349541633</v>
      </c>
      <c r="I217" s="67">
        <f t="shared" ca="1" si="49"/>
        <v>18218.873748177095</v>
      </c>
      <c r="J217" s="67">
        <f t="shared" ca="1" si="49"/>
        <v>18213.525242288473</v>
      </c>
      <c r="K217" s="67">
        <f t="shared" ca="1" si="49"/>
        <v>18207.916941387823</v>
      </c>
      <c r="L217" s="67">
        <f t="shared" ca="1" si="49"/>
        <v>18202.097460078643</v>
      </c>
      <c r="M217" s="67">
        <f t="shared" ca="1" si="49"/>
        <v>18196.097588842102</v>
      </c>
      <c r="N217" s="67">
        <f t="shared" ca="1" si="49"/>
        <v>18189.944714403471</v>
      </c>
      <c r="O217" s="67">
        <f t="shared" ca="1" si="49"/>
        <v>18183.65188647891</v>
      </c>
      <c r="P217" s="67">
        <f t="shared" ca="1" si="49"/>
        <v>18177.237829634905</v>
      </c>
      <c r="Q217" s="67">
        <f t="shared" ca="1" si="49"/>
        <v>18170.698066305573</v>
      </c>
      <c r="R217" s="67">
        <f t="shared" ca="1" si="49"/>
        <v>18164.028350142769</v>
      </c>
      <c r="S217" s="67">
        <f t="shared" ca="1" si="49"/>
        <v>18157.216550344536</v>
      </c>
      <c r="T217" s="67">
        <f t="shared" ca="1" si="49"/>
        <v>18150.259065244885</v>
      </c>
      <c r="U217" s="67">
        <f t="shared" ca="1" si="49"/>
        <v>18143.114016015214</v>
      </c>
      <c r="V217" s="67">
        <f t="shared" ca="1" si="49"/>
        <v>18135.764596703517</v>
      </c>
      <c r="W217" s="67">
        <f t="shared" ca="1" si="49"/>
        <v>18128.164870264136</v>
      </c>
      <c r="X217" s="67">
        <f t="shared" ca="1" si="49"/>
        <v>18120.278321468475</v>
      </c>
      <c r="Y217" s="67">
        <f t="shared" ca="1" si="49"/>
        <v>18112.054821069192</v>
      </c>
      <c r="Z217" s="67">
        <f t="shared" ca="1" si="49"/>
        <v>18103.45470972456</v>
      </c>
      <c r="AA217" s="67">
        <f t="shared" ca="1" si="49"/>
        <v>18094.431599625525</v>
      </c>
      <c r="AB217" s="67">
        <f t="shared" ca="1" si="49"/>
        <v>18084.914919823561</v>
      </c>
      <c r="AC217" s="67">
        <f t="shared" ca="1" si="49"/>
        <v>18074.856530828452</v>
      </c>
      <c r="AD217" s="67">
        <f t="shared" ca="1" si="49"/>
        <v>18064.191008735968</v>
      </c>
      <c r="AE217" s="67">
        <f t="shared" ca="1" si="49"/>
        <v>18052.847723527968</v>
      </c>
      <c r="AF217" s="67">
        <f t="shared" ca="1" si="49"/>
        <v>18040.747085479339</v>
      </c>
      <c r="AG217" s="67">
        <f t="shared" ca="1" si="49"/>
        <v>18027.799240445624</v>
      </c>
      <c r="AH217" s="67">
        <f t="shared" ca="1" si="49"/>
        <v>18013.88537287158</v>
      </c>
      <c r="AI217" s="67">
        <f t="shared" ca="1" si="49"/>
        <v>17998.885092683624</v>
      </c>
      <c r="AJ217" s="67">
        <f t="shared" ca="1" si="49"/>
        <v>17982.665309876382</v>
      </c>
      <c r="AK217" s="67">
        <f t="shared" ca="1" si="49"/>
        <v>17965.072873054665</v>
      </c>
      <c r="AL217" s="67">
        <f t="shared" ca="1" si="49"/>
        <v>17945.961543720303</v>
      </c>
      <c r="AM217" s="67">
        <f t="shared" ca="1" si="49"/>
        <v>17925.155628892884</v>
      </c>
      <c r="AN217" s="67">
        <f t="shared" ca="1" si="49"/>
        <v>17902.486913266319</v>
      </c>
      <c r="AO217" s="67">
        <f t="shared" ca="1" si="49"/>
        <v>17877.767065636603</v>
      </c>
      <c r="AP217" s="67">
        <f t="shared" ca="1" si="49"/>
        <v>17850.839976368108</v>
      </c>
      <c r="AQ217" s="67">
        <f t="shared" ca="1" si="49"/>
        <v>17821.558827628949</v>
      </c>
      <c r="AR217" s="67">
        <f t="shared" ca="1" si="49"/>
        <v>17789.819299976894</v>
      </c>
      <c r="AS217" s="67">
        <f t="shared" ca="1" si="49"/>
        <v>17755.525566047334</v>
      </c>
      <c r="AT217" s="67">
        <f t="shared" ca="1" si="49"/>
        <v>17718.59374437897</v>
      </c>
      <c r="AU217" s="67">
        <f t="shared" ca="1" si="49"/>
        <v>17678.969321950099</v>
      </c>
      <c r="AV217" s="67">
        <f t="shared" ca="1" si="49"/>
        <v>17636.618803854093</v>
      </c>
      <c r="AW217" s="67">
        <f t="shared" ca="1" si="49"/>
        <v>17591.515548694118</v>
      </c>
      <c r="AX217" s="67">
        <f t="shared" ca="1" si="49"/>
        <v>17543.66275930313</v>
      </c>
      <c r="AY217" s="67">
        <f t="shared" ca="1" si="49"/>
        <v>17493.032134266788</v>
      </c>
      <c r="AZ217" s="67">
        <f t="shared" ca="1" si="49"/>
        <v>17439.423339000052</v>
      </c>
      <c r="BA217" s="179">
        <f t="shared" ref="BA217" ca="1" si="50">BA116+BA15</f>
        <v>17382.439985782381</v>
      </c>
      <c r="BC217" s="67">
        <f t="shared" ca="1" si="29"/>
        <v>3.5586422148771817</v>
      </c>
    </row>
    <row r="218" spans="1:55" x14ac:dyDescent="0.35">
      <c r="A218" s="159" t="s">
        <v>65</v>
      </c>
      <c r="B218">
        <f t="shared" si="34"/>
        <v>10</v>
      </c>
      <c r="C218" s="67">
        <f t="shared" ref="C218:AZ218" ca="1" si="51">C117+C16</f>
        <v>17579.708500000001</v>
      </c>
      <c r="D218" s="67">
        <f t="shared" ca="1" si="51"/>
        <v>17576.028202632937</v>
      </c>
      <c r="E218" s="67">
        <f t="shared" ca="1" si="51"/>
        <v>17572.073975374711</v>
      </c>
      <c r="F218" s="67">
        <f t="shared" ca="1" si="51"/>
        <v>17567.81104310634</v>
      </c>
      <c r="G218" s="67">
        <f t="shared" ca="1" si="51"/>
        <v>17563.213738278431</v>
      </c>
      <c r="H218" s="67">
        <f t="shared" ca="1" si="51"/>
        <v>17558.290612428875</v>
      </c>
      <c r="I218" s="67">
        <f t="shared" ca="1" si="51"/>
        <v>17553.074023526711</v>
      </c>
      <c r="J218" s="67">
        <f t="shared" ca="1" si="51"/>
        <v>17547.604057544973</v>
      </c>
      <c r="K218" s="67">
        <f t="shared" ca="1" si="51"/>
        <v>17541.928128055908</v>
      </c>
      <c r="L218" s="67">
        <f t="shared" ca="1" si="51"/>
        <v>17536.076270049114</v>
      </c>
      <c r="M218" s="67">
        <f t="shared" ca="1" si="51"/>
        <v>17530.075156277097</v>
      </c>
      <c r="N218" s="67">
        <f t="shared" ca="1" si="51"/>
        <v>17523.937525062778</v>
      </c>
      <c r="O218" s="67">
        <f t="shared" ca="1" si="51"/>
        <v>17517.681615303321</v>
      </c>
      <c r="P218" s="67">
        <f t="shared" ca="1" si="51"/>
        <v>17511.303056345525</v>
      </c>
      <c r="Q218" s="67">
        <f t="shared" ca="1" si="51"/>
        <v>17504.797703418928</v>
      </c>
      <c r="R218" s="67">
        <f t="shared" ca="1" si="51"/>
        <v>17498.153715447952</v>
      </c>
      <c r="S218" s="67">
        <f t="shared" ca="1" si="51"/>
        <v>17491.367577464829</v>
      </c>
      <c r="T218" s="67">
        <f t="shared" ca="1" si="51"/>
        <v>17484.398428765795</v>
      </c>
      <c r="U218" s="67">
        <f t="shared" ca="1" si="51"/>
        <v>17477.229883703418</v>
      </c>
      <c r="V218" s="67">
        <f t="shared" ca="1" si="51"/>
        <v>17469.817138349274</v>
      </c>
      <c r="W218" s="67">
        <f t="shared" ca="1" si="51"/>
        <v>17462.124585596455</v>
      </c>
      <c r="X218" s="67">
        <f t="shared" ca="1" si="51"/>
        <v>17454.103329169266</v>
      </c>
      <c r="Y218" s="67">
        <f t="shared" ca="1" si="51"/>
        <v>17445.714710008455</v>
      </c>
      <c r="Z218" s="67">
        <f t="shared" ca="1" si="51"/>
        <v>17436.913483907687</v>
      </c>
      <c r="AA218" s="67">
        <f t="shared" ca="1" si="51"/>
        <v>17427.630851901729</v>
      </c>
      <c r="AB218" s="67">
        <f t="shared" ca="1" si="51"/>
        <v>17417.81987674136</v>
      </c>
      <c r="AC218" s="67">
        <f t="shared" ca="1" si="51"/>
        <v>17407.416782834891</v>
      </c>
      <c r="AD218" s="67">
        <f t="shared" ca="1" si="51"/>
        <v>17396.352696860136</v>
      </c>
      <c r="AE218" s="67">
        <f t="shared" ca="1" si="51"/>
        <v>17384.550032773004</v>
      </c>
      <c r="AF218" s="67">
        <f t="shared" ca="1" si="51"/>
        <v>17371.921186335629</v>
      </c>
      <c r="AG218" s="67">
        <f t="shared" ca="1" si="51"/>
        <v>17358.350302438048</v>
      </c>
      <c r="AH218" s="67">
        <f t="shared" ca="1" si="51"/>
        <v>17343.719991952246</v>
      </c>
      <c r="AI218" s="67">
        <f t="shared" ca="1" si="51"/>
        <v>17327.900503883066</v>
      </c>
      <c r="AJ218" s="67">
        <f t="shared" ca="1" si="51"/>
        <v>17310.74251141175</v>
      </c>
      <c r="AK218" s="67">
        <f t="shared" ca="1" si="51"/>
        <v>17292.103441367573</v>
      </c>
      <c r="AL218" s="67">
        <f t="shared" ca="1" si="51"/>
        <v>17271.812010168091</v>
      </c>
      <c r="AM218" s="67">
        <f t="shared" ca="1" si="51"/>
        <v>17249.704228655042</v>
      </c>
      <c r="AN218" s="67">
        <f t="shared" ca="1" si="51"/>
        <v>17225.596530101957</v>
      </c>
      <c r="AO218" s="67">
        <f t="shared" ca="1" si="51"/>
        <v>17199.336781433834</v>
      </c>
      <c r="AP218" s="67">
        <f t="shared" ca="1" si="51"/>
        <v>17170.7819474278</v>
      </c>
      <c r="AQ218" s="67">
        <f t="shared" ca="1" si="51"/>
        <v>17139.830457490683</v>
      </c>
      <c r="AR218" s="67">
        <f t="shared" ca="1" si="51"/>
        <v>17106.389071146288</v>
      </c>
      <c r="AS218" s="67">
        <f t="shared" ca="1" si="51"/>
        <v>17070.376209523805</v>
      </c>
      <c r="AT218" s="67">
        <f t="shared" ca="1" si="51"/>
        <v>17031.738969337515</v>
      </c>
      <c r="AU218" s="67">
        <f t="shared" ca="1" si="51"/>
        <v>16990.444947942564</v>
      </c>
      <c r="AV218" s="67">
        <f t="shared" ca="1" si="51"/>
        <v>16946.468481367843</v>
      </c>
      <c r="AW218" s="67">
        <f t="shared" ca="1" si="51"/>
        <v>16899.813002722985</v>
      </c>
      <c r="AX218" s="67">
        <f t="shared" ca="1" si="51"/>
        <v>16850.451265886593</v>
      </c>
      <c r="AY218" s="67">
        <f t="shared" ca="1" si="51"/>
        <v>16798.188338772408</v>
      </c>
      <c r="AZ218" s="67">
        <f t="shared" ca="1" si="51"/>
        <v>16742.638219682987</v>
      </c>
      <c r="BA218" s="179">
        <f t="shared" ref="BA218" ca="1" si="52">BA117+BA16</f>
        <v>16683.228725678568</v>
      </c>
      <c r="BC218" s="67">
        <f t="shared" ca="1" si="29"/>
        <v>3.6802973670637584</v>
      </c>
    </row>
    <row r="219" spans="1:55" x14ac:dyDescent="0.35">
      <c r="A219" s="159" t="s">
        <v>65</v>
      </c>
      <c r="B219">
        <f t="shared" si="34"/>
        <v>11</v>
      </c>
      <c r="C219" s="67">
        <f t="shared" ref="C219:AZ219" ca="1" si="53">C118+C17</f>
        <v>17675.971000000001</v>
      </c>
      <c r="D219" s="67">
        <f t="shared" ca="1" si="53"/>
        <v>17671.946752865315</v>
      </c>
      <c r="E219" s="67">
        <f t="shared" ca="1" si="53"/>
        <v>17667.60835945269</v>
      </c>
      <c r="F219" s="67">
        <f t="shared" ca="1" si="53"/>
        <v>17662.929711184635</v>
      </c>
      <c r="G219" s="67">
        <f t="shared" ca="1" si="53"/>
        <v>17657.919513708832</v>
      </c>
      <c r="H219" s="67">
        <f t="shared" ca="1" si="53"/>
        <v>17652.610683916006</v>
      </c>
      <c r="I219" s="67">
        <f t="shared" ca="1" si="53"/>
        <v>17647.044009774221</v>
      </c>
      <c r="J219" s="67">
        <f t="shared" ca="1" si="53"/>
        <v>17641.267742295528</v>
      </c>
      <c r="K219" s="67">
        <f t="shared" ca="1" si="53"/>
        <v>17635.31245117119</v>
      </c>
      <c r="L219" s="67">
        <f t="shared" ca="1" si="53"/>
        <v>17629.205250959902</v>
      </c>
      <c r="M219" s="67">
        <f t="shared" ca="1" si="53"/>
        <v>17622.959113888417</v>
      </c>
      <c r="N219" s="67">
        <f t="shared" ca="1" si="53"/>
        <v>17616.592582983343</v>
      </c>
      <c r="O219" s="67">
        <f t="shared" ca="1" si="53"/>
        <v>17610.101208006821</v>
      </c>
      <c r="P219" s="67">
        <f t="shared" ca="1" si="53"/>
        <v>17603.480768920261</v>
      </c>
      <c r="Q219" s="67">
        <f t="shared" ca="1" si="53"/>
        <v>17596.719208442602</v>
      </c>
      <c r="R219" s="67">
        <f t="shared" ca="1" si="53"/>
        <v>17589.812948375187</v>
      </c>
      <c r="S219" s="67">
        <f t="shared" ca="1" si="53"/>
        <v>17582.720394979598</v>
      </c>
      <c r="T219" s="67">
        <f t="shared" ca="1" si="53"/>
        <v>17575.424878411832</v>
      </c>
      <c r="U219" s="67">
        <f t="shared" ca="1" si="53"/>
        <v>17567.880804107564</v>
      </c>
      <c r="V219" s="67">
        <f t="shared" ca="1" si="53"/>
        <v>17560.051942865379</v>
      </c>
      <c r="W219" s="67">
        <f t="shared" ca="1" si="53"/>
        <v>17551.888533240664</v>
      </c>
      <c r="X219" s="67">
        <f t="shared" ca="1" si="53"/>
        <v>17543.351252183267</v>
      </c>
      <c r="Y219" s="67">
        <f t="shared" ca="1" si="53"/>
        <v>17534.3940577719</v>
      </c>
      <c r="Z219" s="67">
        <f t="shared" ca="1" si="53"/>
        <v>17524.946962695285</v>
      </c>
      <c r="AA219" s="67">
        <f t="shared" ca="1" si="53"/>
        <v>17514.96221507568</v>
      </c>
      <c r="AB219" s="67">
        <f t="shared" ca="1" si="53"/>
        <v>17504.374943297094</v>
      </c>
      <c r="AC219" s="67">
        <f t="shared" ca="1" si="53"/>
        <v>17493.115073017092</v>
      </c>
      <c r="AD219" s="67">
        <f t="shared" ca="1" si="53"/>
        <v>17481.10368443558</v>
      </c>
      <c r="AE219" s="67">
        <f t="shared" ca="1" si="53"/>
        <v>17468.251658233807</v>
      </c>
      <c r="AF219" s="67">
        <f t="shared" ca="1" si="53"/>
        <v>17454.441123849356</v>
      </c>
      <c r="AG219" s="67">
        <f t="shared" ca="1" si="53"/>
        <v>17439.55265253723</v>
      </c>
      <c r="AH219" s="67">
        <f t="shared" ca="1" si="53"/>
        <v>17423.454256746165</v>
      </c>
      <c r="AI219" s="67">
        <f t="shared" ca="1" si="53"/>
        <v>17405.994022837302</v>
      </c>
      <c r="AJ219" s="67">
        <f t="shared" ca="1" si="53"/>
        <v>17387.026921511038</v>
      </c>
      <c r="AK219" s="67">
        <f t="shared" ca="1" si="53"/>
        <v>17366.378723619142</v>
      </c>
      <c r="AL219" s="67">
        <f t="shared" ca="1" si="53"/>
        <v>17343.882628011183</v>
      </c>
      <c r="AM219" s="67">
        <f t="shared" ca="1" si="53"/>
        <v>17319.351948122137</v>
      </c>
      <c r="AN219" s="67">
        <f t="shared" ca="1" si="53"/>
        <v>17292.63199565075</v>
      </c>
      <c r="AO219" s="67">
        <f t="shared" ca="1" si="53"/>
        <v>17263.577373219527</v>
      </c>
      <c r="AP219" s="67">
        <f t="shared" ca="1" si="53"/>
        <v>17232.084895410895</v>
      </c>
      <c r="AQ219" s="67">
        <f t="shared" ca="1" si="53"/>
        <v>17198.059895784114</v>
      </c>
      <c r="AR219" s="67">
        <f t="shared" ca="1" si="53"/>
        <v>17161.419588561996</v>
      </c>
      <c r="AS219" s="67">
        <f t="shared" ca="1" si="53"/>
        <v>17122.110398104465</v>
      </c>
      <c r="AT219" s="67">
        <f t="shared" ca="1" si="53"/>
        <v>17080.099616136838</v>
      </c>
      <c r="AU219" s="67">
        <f t="shared" ca="1" si="53"/>
        <v>17035.361437982137</v>
      </c>
      <c r="AV219" s="67">
        <f t="shared" ca="1" si="53"/>
        <v>16987.899663645228</v>
      </c>
      <c r="AW219" s="67">
        <f t="shared" ca="1" si="53"/>
        <v>16937.68691599126</v>
      </c>
      <c r="AX219" s="67">
        <f t="shared" ca="1" si="53"/>
        <v>16884.525275016516</v>
      </c>
      <c r="AY219" s="67">
        <f t="shared" ca="1" si="53"/>
        <v>16828.022526927525</v>
      </c>
      <c r="AZ219" s="67">
        <f t="shared" ca="1" si="53"/>
        <v>16767.597202935976</v>
      </c>
      <c r="BA219" s="179">
        <f t="shared" ref="BA219" ca="1" si="54">BA118+BA17</f>
        <v>16702.457288550082</v>
      </c>
      <c r="BC219" s="67">
        <f t="shared" ca="1" si="29"/>
        <v>4.0242471346864477</v>
      </c>
    </row>
    <row r="220" spans="1:55" x14ac:dyDescent="0.35">
      <c r="A220" s="159" t="s">
        <v>65</v>
      </c>
      <c r="B220">
        <f t="shared" si="34"/>
        <v>12</v>
      </c>
      <c r="C220" s="67">
        <f t="shared" ref="C220:AZ220" ca="1" si="55">C119+C18</f>
        <v>17564.391500000002</v>
      </c>
      <c r="D220" s="67">
        <f t="shared" ca="1" si="55"/>
        <v>17560.028290348564</v>
      </c>
      <c r="E220" s="67">
        <f t="shared" ca="1" si="55"/>
        <v>17555.322911499432</v>
      </c>
      <c r="F220" s="67">
        <f t="shared" ca="1" si="55"/>
        <v>17550.284121787605</v>
      </c>
      <c r="G220" s="67">
        <f t="shared" ca="1" si="55"/>
        <v>17544.945016343379</v>
      </c>
      <c r="H220" s="67">
        <f t="shared" ca="1" si="55"/>
        <v>17539.34661119966</v>
      </c>
      <c r="I220" s="67">
        <f t="shared" ca="1" si="55"/>
        <v>17533.537432446396</v>
      </c>
      <c r="J220" s="67">
        <f t="shared" ca="1" si="55"/>
        <v>17527.548227452677</v>
      </c>
      <c r="K220" s="67">
        <f t="shared" ca="1" si="55"/>
        <v>17521.40624268719</v>
      </c>
      <c r="L220" s="67">
        <f t="shared" ca="1" si="55"/>
        <v>17515.124531523517</v>
      </c>
      <c r="M220" s="67">
        <f t="shared" ca="1" si="55"/>
        <v>17508.721728839468</v>
      </c>
      <c r="N220" s="67">
        <f t="shared" ca="1" si="55"/>
        <v>17502.193357706215</v>
      </c>
      <c r="O220" s="67">
        <f t="shared" ca="1" si="55"/>
        <v>17495.535172991273</v>
      </c>
      <c r="P220" s="67">
        <f t="shared" ca="1" si="55"/>
        <v>17488.73504397543</v>
      </c>
      <c r="Q220" s="67">
        <f t="shared" ca="1" si="55"/>
        <v>17481.789371826089</v>
      </c>
      <c r="R220" s="67">
        <f t="shared" ca="1" si="55"/>
        <v>17474.656318540692</v>
      </c>
      <c r="S220" s="67">
        <f t="shared" ca="1" si="55"/>
        <v>17467.319124507663</v>
      </c>
      <c r="T220" s="67">
        <f t="shared" ca="1" si="55"/>
        <v>17459.731937916928</v>
      </c>
      <c r="U220" s="67">
        <f t="shared" ca="1" si="55"/>
        <v>17451.858330446095</v>
      </c>
      <c r="V220" s="67">
        <f t="shared" ca="1" si="55"/>
        <v>17443.648258580124</v>
      </c>
      <c r="W220" s="67">
        <f t="shared" ca="1" si="55"/>
        <v>17435.062192468991</v>
      </c>
      <c r="X220" s="67">
        <f t="shared" ca="1" si="55"/>
        <v>17426.053832166937</v>
      </c>
      <c r="Y220" s="67">
        <f t="shared" ca="1" si="55"/>
        <v>17416.552816662344</v>
      </c>
      <c r="Z220" s="67">
        <f t="shared" ca="1" si="55"/>
        <v>17406.511137321875</v>
      </c>
      <c r="AA220" s="67">
        <f t="shared" ca="1" si="55"/>
        <v>17395.863581656817</v>
      </c>
      <c r="AB220" s="67">
        <f t="shared" ca="1" si="55"/>
        <v>17384.539694140229</v>
      </c>
      <c r="AC220" s="67">
        <f t="shared" ca="1" si="55"/>
        <v>17372.460140806194</v>
      </c>
      <c r="AD220" s="67">
        <f t="shared" ca="1" si="55"/>
        <v>17359.535328052123</v>
      </c>
      <c r="AE220" s="67">
        <f t="shared" ca="1" si="55"/>
        <v>17345.646748589577</v>
      </c>
      <c r="AF220" s="67">
        <f t="shared" ca="1" si="55"/>
        <v>17330.674332039918</v>
      </c>
      <c r="AG220" s="67">
        <f t="shared" ca="1" si="55"/>
        <v>17314.485396572989</v>
      </c>
      <c r="AH220" s="67">
        <f t="shared" ca="1" si="55"/>
        <v>17296.927220627702</v>
      </c>
      <c r="AI220" s="67">
        <f t="shared" ca="1" si="55"/>
        <v>17277.854017464881</v>
      </c>
      <c r="AJ220" s="67">
        <f t="shared" ca="1" si="55"/>
        <v>17257.090652599367</v>
      </c>
      <c r="AK220" s="67">
        <f t="shared" ca="1" si="55"/>
        <v>17234.46946919692</v>
      </c>
      <c r="AL220" s="67">
        <f t="shared" ca="1" si="55"/>
        <v>17209.802846628038</v>
      </c>
      <c r="AM220" s="67">
        <f t="shared" ca="1" si="55"/>
        <v>17182.935355344176</v>
      </c>
      <c r="AN220" s="67">
        <f t="shared" ca="1" si="55"/>
        <v>17153.720939302904</v>
      </c>
      <c r="AO220" s="67">
        <f t="shared" ca="1" si="55"/>
        <v>17122.056008979387</v>
      </c>
      <c r="AP220" s="67">
        <f t="shared" ca="1" si="55"/>
        <v>17087.845578992892</v>
      </c>
      <c r="AQ220" s="67">
        <f t="shared" ca="1" si="55"/>
        <v>17051.006627168194</v>
      </c>
      <c r="AR220" s="67">
        <f t="shared" ca="1" si="55"/>
        <v>17011.485532196468</v>
      </c>
      <c r="AS220" s="67">
        <f t="shared" ca="1" si="55"/>
        <v>16969.24966597703</v>
      </c>
      <c r="AT220" s="67">
        <f t="shared" ca="1" si="55"/>
        <v>16924.273382134543</v>
      </c>
      <c r="AU220" s="67">
        <f t="shared" ca="1" si="55"/>
        <v>16876.560804265795</v>
      </c>
      <c r="AV220" s="67">
        <f t="shared" ca="1" si="55"/>
        <v>16826.084742597614</v>
      </c>
      <c r="AW220" s="67">
        <f t="shared" ca="1" si="55"/>
        <v>16772.646602642264</v>
      </c>
      <c r="AX220" s="67">
        <f t="shared" ca="1" si="55"/>
        <v>16715.852546608337</v>
      </c>
      <c r="AY220" s="67">
        <f t="shared" ca="1" si="55"/>
        <v>16655.118620058947</v>
      </c>
      <c r="AZ220" s="67">
        <f t="shared" ca="1" si="55"/>
        <v>16589.649389442249</v>
      </c>
      <c r="BA220" s="179">
        <f t="shared" ref="BA220" ca="1" si="56">BA119+BA18</f>
        <v>16518.537300198623</v>
      </c>
      <c r="BC220" s="67">
        <f t="shared" ca="1" si="29"/>
        <v>4.3632096514375007</v>
      </c>
    </row>
    <row r="221" spans="1:55" x14ac:dyDescent="0.35">
      <c r="A221" s="159" t="s">
        <v>65</v>
      </c>
      <c r="B221">
        <f t="shared" si="34"/>
        <v>13</v>
      </c>
      <c r="C221" s="67">
        <f t="shared" ref="C221:AZ221" ca="1" si="57">C120+C19</f>
        <v>17134.337500000001</v>
      </c>
      <c r="D221" s="67">
        <f t="shared" ca="1" si="57"/>
        <v>17129.692033081432</v>
      </c>
      <c r="E221" s="67">
        <f t="shared" ca="1" si="57"/>
        <v>17124.717427734628</v>
      </c>
      <c r="F221" s="67">
        <f t="shared" ca="1" si="57"/>
        <v>17119.446352293682</v>
      </c>
      <c r="G221" s="67">
        <f t="shared" ca="1" si="57"/>
        <v>17113.91929824806</v>
      </c>
      <c r="H221" s="67">
        <f t="shared" ca="1" si="57"/>
        <v>17108.184174227248</v>
      </c>
      <c r="I221" s="67">
        <f t="shared" ca="1" si="57"/>
        <v>17102.271338791164</v>
      </c>
      <c r="J221" s="67">
        <f t="shared" ca="1" si="57"/>
        <v>17096.207676894941</v>
      </c>
      <c r="K221" s="67">
        <f t="shared" ca="1" si="57"/>
        <v>17090.006080944917</v>
      </c>
      <c r="L221" s="67">
        <f t="shared" ca="1" si="57"/>
        <v>17083.684939748175</v>
      </c>
      <c r="M221" s="67">
        <f t="shared" ca="1" si="57"/>
        <v>17077.239833237054</v>
      </c>
      <c r="N221" s="67">
        <f t="shared" ca="1" si="57"/>
        <v>17070.666570422574</v>
      </c>
      <c r="O221" s="67">
        <f t="shared" ca="1" si="57"/>
        <v>17063.953172967522</v>
      </c>
      <c r="P221" s="67">
        <f t="shared" ca="1" si="57"/>
        <v>17057.096088617993</v>
      </c>
      <c r="Q221" s="67">
        <f t="shared" ca="1" si="57"/>
        <v>17050.054009407992</v>
      </c>
      <c r="R221" s="67">
        <f t="shared" ca="1" si="57"/>
        <v>17042.810394196535</v>
      </c>
      <c r="S221" s="67">
        <f t="shared" ca="1" si="57"/>
        <v>17035.319979437587</v>
      </c>
      <c r="T221" s="67">
        <f t="shared" ca="1" si="57"/>
        <v>17027.546808276129</v>
      </c>
      <c r="U221" s="67">
        <f t="shared" ca="1" si="57"/>
        <v>17019.441479066631</v>
      </c>
      <c r="V221" s="67">
        <f t="shared" ca="1" si="57"/>
        <v>17010.964980363726</v>
      </c>
      <c r="W221" s="67">
        <f t="shared" ca="1" si="57"/>
        <v>17002.071609118469</v>
      </c>
      <c r="X221" s="67">
        <f t="shared" ca="1" si="57"/>
        <v>16992.691922699603</v>
      </c>
      <c r="Y221" s="67">
        <f t="shared" ca="1" si="57"/>
        <v>16982.778539707313</v>
      </c>
      <c r="Z221" s="67">
        <f t="shared" ca="1" si="57"/>
        <v>16972.267104183637</v>
      </c>
      <c r="AA221" s="67">
        <f t="shared" ca="1" si="57"/>
        <v>16961.088078207573</v>
      </c>
      <c r="AB221" s="67">
        <f t="shared" ca="1" si="57"/>
        <v>16949.16317135367</v>
      </c>
      <c r="AC221" s="67">
        <f t="shared" ca="1" si="57"/>
        <v>16936.403964856621</v>
      </c>
      <c r="AD221" s="67">
        <f t="shared" ca="1" si="57"/>
        <v>16922.693498792491</v>
      </c>
      <c r="AE221" s="67">
        <f t="shared" ca="1" si="57"/>
        <v>16907.913275093317</v>
      </c>
      <c r="AF221" s="67">
        <f t="shared" ca="1" si="57"/>
        <v>16891.932360547253</v>
      </c>
      <c r="AG221" s="67">
        <f t="shared" ca="1" si="57"/>
        <v>16874.600042124202</v>
      </c>
      <c r="AH221" s="67">
        <f t="shared" ca="1" si="57"/>
        <v>16855.772464189286</v>
      </c>
      <c r="AI221" s="67">
        <f t="shared" ca="1" si="57"/>
        <v>16835.276815992711</v>
      </c>
      <c r="AJ221" s="67">
        <f t="shared" ca="1" si="57"/>
        <v>16812.947679302815</v>
      </c>
      <c r="AK221" s="67">
        <f t="shared" ca="1" si="57"/>
        <v>16788.599957093837</v>
      </c>
      <c r="AL221" s="67">
        <f t="shared" ca="1" si="57"/>
        <v>16762.080345082508</v>
      </c>
      <c r="AM221" s="67">
        <f t="shared" ca="1" si="57"/>
        <v>16733.244819147683</v>
      </c>
      <c r="AN221" s="67">
        <f t="shared" ca="1" si="57"/>
        <v>16701.991293777533</v>
      </c>
      <c r="AO221" s="67">
        <f t="shared" ca="1" si="57"/>
        <v>16668.226208265267</v>
      </c>
      <c r="AP221" s="67">
        <f t="shared" ca="1" si="57"/>
        <v>16631.867829313414</v>
      </c>
      <c r="AQ221" s="67">
        <f t="shared" ca="1" si="57"/>
        <v>16592.863469790445</v>
      </c>
      <c r="AR221" s="67">
        <f t="shared" ca="1" si="57"/>
        <v>16551.181177887898</v>
      </c>
      <c r="AS221" s="67">
        <f t="shared" ca="1" si="57"/>
        <v>16506.79592473001</v>
      </c>
      <c r="AT221" s="67">
        <f t="shared" ca="1" si="57"/>
        <v>16459.712072362603</v>
      </c>
      <c r="AU221" s="67">
        <f t="shared" ca="1" si="57"/>
        <v>16409.903105840422</v>
      </c>
      <c r="AV221" s="67">
        <f t="shared" ca="1" si="57"/>
        <v>16357.17340086693</v>
      </c>
      <c r="AW221" s="67">
        <f t="shared" ca="1" si="57"/>
        <v>16301.134737512986</v>
      </c>
      <c r="AX221" s="67">
        <f t="shared" ca="1" si="57"/>
        <v>16241.211414067107</v>
      </c>
      <c r="AY221" s="67">
        <f t="shared" ca="1" si="57"/>
        <v>16176.619215086303</v>
      </c>
      <c r="AZ221" s="67">
        <f t="shared" ca="1" si="57"/>
        <v>16106.463515004631</v>
      </c>
      <c r="BA221" s="179">
        <f t="shared" ref="BA221" ca="1" si="58">BA120+BA19</f>
        <v>16029.789051450412</v>
      </c>
      <c r="BC221" s="67">
        <f t="shared" ca="1" si="29"/>
        <v>4.645466918569582</v>
      </c>
    </row>
    <row r="222" spans="1:55" x14ac:dyDescent="0.35">
      <c r="A222" s="159" t="s">
        <v>65</v>
      </c>
      <c r="B222">
        <f t="shared" si="34"/>
        <v>14</v>
      </c>
      <c r="C222" s="67">
        <f t="shared" ref="C222:AZ222" ca="1" si="59">C121+C20</f>
        <v>16675.540499999999</v>
      </c>
      <c r="D222" s="67">
        <f t="shared" ca="1" si="59"/>
        <v>16670.640872016524</v>
      </c>
      <c r="E222" s="67">
        <f t="shared" ca="1" si="59"/>
        <v>16665.449262162372</v>
      </c>
      <c r="F222" s="67">
        <f t="shared" ca="1" si="59"/>
        <v>16660.005550925795</v>
      </c>
      <c r="G222" s="67">
        <f t="shared" ca="1" si="59"/>
        <v>16654.356926013366</v>
      </c>
      <c r="H222" s="67">
        <f t="shared" ca="1" si="59"/>
        <v>16648.533291072239</v>
      </c>
      <c r="I222" s="67">
        <f t="shared" ca="1" si="59"/>
        <v>16642.561115785957</v>
      </c>
      <c r="J222" s="67">
        <f t="shared" ca="1" si="59"/>
        <v>16636.453102600033</v>
      </c>
      <c r="K222" s="67">
        <f t="shared" ca="1" si="59"/>
        <v>16630.227357223786</v>
      </c>
      <c r="L222" s="67">
        <f t="shared" ca="1" si="59"/>
        <v>16623.879526627687</v>
      </c>
      <c r="M222" s="67">
        <f t="shared" ca="1" si="59"/>
        <v>16617.405483617429</v>
      </c>
      <c r="N222" s="67">
        <f t="shared" ca="1" si="59"/>
        <v>16610.793429550282</v>
      </c>
      <c r="O222" s="67">
        <f t="shared" ca="1" si="59"/>
        <v>16604.039866938729</v>
      </c>
      <c r="P222" s="67">
        <f t="shared" ca="1" si="59"/>
        <v>16597.104109593758</v>
      </c>
      <c r="Q222" s="67">
        <f t="shared" ca="1" si="59"/>
        <v>16589.969870457611</v>
      </c>
      <c r="R222" s="67">
        <f t="shared" ca="1" si="59"/>
        <v>16582.592573032547</v>
      </c>
      <c r="S222" s="67">
        <f t="shared" ca="1" si="59"/>
        <v>16574.936809726387</v>
      </c>
      <c r="T222" s="67">
        <f t="shared" ca="1" si="59"/>
        <v>16566.953929172982</v>
      </c>
      <c r="U222" s="67">
        <f t="shared" ca="1" si="59"/>
        <v>16558.605521316291</v>
      </c>
      <c r="V222" s="67">
        <f t="shared" ca="1" si="59"/>
        <v>16549.846580291091</v>
      </c>
      <c r="W222" s="67">
        <f t="shared" ca="1" si="59"/>
        <v>16540.608730300512</v>
      </c>
      <c r="X222" s="67">
        <f t="shared" ca="1" si="59"/>
        <v>16530.845319697404</v>
      </c>
      <c r="Y222" s="67">
        <f t="shared" ca="1" si="59"/>
        <v>16520.492986463985</v>
      </c>
      <c r="Z222" s="67">
        <f t="shared" ca="1" si="59"/>
        <v>16509.483261572041</v>
      </c>
      <c r="AA222" s="67">
        <f t="shared" ca="1" si="59"/>
        <v>16497.739065795096</v>
      </c>
      <c r="AB222" s="67">
        <f t="shared" ca="1" si="59"/>
        <v>16485.173346133961</v>
      </c>
      <c r="AC222" s="67">
        <f t="shared" ca="1" si="59"/>
        <v>16471.670944154175</v>
      </c>
      <c r="AD222" s="67">
        <f t="shared" ca="1" si="59"/>
        <v>16457.115192023994</v>
      </c>
      <c r="AE222" s="67">
        <f t="shared" ca="1" si="59"/>
        <v>16441.377188061786</v>
      </c>
      <c r="AF222" s="67">
        <f t="shared" ca="1" si="59"/>
        <v>16424.308555889453</v>
      </c>
      <c r="AG222" s="67">
        <f t="shared" ca="1" si="59"/>
        <v>16405.767683895469</v>
      </c>
      <c r="AH222" s="67">
        <f t="shared" ca="1" si="59"/>
        <v>16385.584460533326</v>
      </c>
      <c r="AI222" s="67">
        <f t="shared" ca="1" si="59"/>
        <v>16363.596066916854</v>
      </c>
      <c r="AJ222" s="67">
        <f t="shared" ca="1" si="59"/>
        <v>16339.620330288271</v>
      </c>
      <c r="AK222" s="67">
        <f t="shared" ca="1" si="59"/>
        <v>16313.506403901589</v>
      </c>
      <c r="AL222" s="67">
        <f t="shared" ca="1" si="59"/>
        <v>16285.112605455335</v>
      </c>
      <c r="AM222" s="67">
        <f t="shared" ca="1" si="59"/>
        <v>16254.33857181448</v>
      </c>
      <c r="AN222" s="67">
        <f t="shared" ca="1" si="59"/>
        <v>16221.092363061336</v>
      </c>
      <c r="AO222" s="67">
        <f t="shared" ca="1" si="59"/>
        <v>16185.293705910217</v>
      </c>
      <c r="AP222" s="67">
        <f t="shared" ca="1" si="59"/>
        <v>16146.89095300181</v>
      </c>
      <c r="AQ222" s="67">
        <f t="shared" ca="1" si="59"/>
        <v>16105.85289069182</v>
      </c>
      <c r="AR222" s="67">
        <f t="shared" ca="1" si="59"/>
        <v>16062.155149504393</v>
      </c>
      <c r="AS222" s="67">
        <f t="shared" ca="1" si="59"/>
        <v>16015.802310020501</v>
      </c>
      <c r="AT222" s="67">
        <f t="shared" ca="1" si="59"/>
        <v>15966.768576406042</v>
      </c>
      <c r="AU222" s="67">
        <f t="shared" ca="1" si="59"/>
        <v>15914.861704214742</v>
      </c>
      <c r="AV222" s="67">
        <f t="shared" ca="1" si="59"/>
        <v>15859.699916974143</v>
      </c>
      <c r="AW222" s="67">
        <f t="shared" ca="1" si="59"/>
        <v>15800.716991840143</v>
      </c>
      <c r="AX222" s="67">
        <f t="shared" ca="1" si="59"/>
        <v>15737.141607307918</v>
      </c>
      <c r="AY222" s="67">
        <f t="shared" ca="1" si="59"/>
        <v>15668.093975027168</v>
      </c>
      <c r="AZ222" s="67">
        <f t="shared" ca="1" si="59"/>
        <v>15592.634887597142</v>
      </c>
      <c r="BA222" s="179">
        <f t="shared" ref="BA222" ca="1" si="60">BA121+BA20</f>
        <v>15509.807974120769</v>
      </c>
      <c r="BC222" s="67">
        <f t="shared" ca="1" si="29"/>
        <v>4.8996279834755114</v>
      </c>
    </row>
    <row r="223" spans="1:55" x14ac:dyDescent="0.35">
      <c r="A223" s="159" t="s">
        <v>65</v>
      </c>
      <c r="B223">
        <f t="shared" si="34"/>
        <v>15</v>
      </c>
      <c r="C223" s="67">
        <f t="shared" ref="C223:AZ223" ca="1" si="61">C122+C21</f>
        <v>16325.652</v>
      </c>
      <c r="D223" s="67">
        <f t="shared" ca="1" si="61"/>
        <v>16320.508466099396</v>
      </c>
      <c r="E223" s="67">
        <f t="shared" ca="1" si="61"/>
        <v>16315.115185445529</v>
      </c>
      <c r="F223" s="67">
        <f t="shared" ca="1" si="61"/>
        <v>16309.518910988774</v>
      </c>
      <c r="G223" s="67">
        <f t="shared" ca="1" si="61"/>
        <v>16303.749271886985</v>
      </c>
      <c r="H223" s="67">
        <f t="shared" ca="1" si="61"/>
        <v>16297.8324904929</v>
      </c>
      <c r="I223" s="67">
        <f t="shared" ca="1" si="61"/>
        <v>16291.781154357574</v>
      </c>
      <c r="J223" s="67">
        <f t="shared" ca="1" si="61"/>
        <v>16285.613200526845</v>
      </c>
      <c r="K223" s="67">
        <f t="shared" ca="1" si="61"/>
        <v>16279.324317732136</v>
      </c>
      <c r="L223" s="67">
        <f t="shared" ca="1" si="61"/>
        <v>16272.910418614505</v>
      </c>
      <c r="M223" s="67">
        <f t="shared" ca="1" si="61"/>
        <v>16266.359815211124</v>
      </c>
      <c r="N223" s="67">
        <f t="shared" ca="1" si="61"/>
        <v>16259.669044521212</v>
      </c>
      <c r="O223" s="67">
        <f t="shared" ca="1" si="61"/>
        <v>16252.797799862105</v>
      </c>
      <c r="P223" s="67">
        <f t="shared" ca="1" si="61"/>
        <v>16245.72994937602</v>
      </c>
      <c r="Q223" s="67">
        <f t="shared" ca="1" si="61"/>
        <v>16238.421335198898</v>
      </c>
      <c r="R223" s="67">
        <f t="shared" ca="1" si="61"/>
        <v>16230.836884657048</v>
      </c>
      <c r="S223" s="67">
        <f t="shared" ca="1" si="61"/>
        <v>16222.928404767499</v>
      </c>
      <c r="T223" s="67">
        <f t="shared" ca="1" si="61"/>
        <v>16214.657851927072</v>
      </c>
      <c r="U223" s="67">
        <f t="shared" ca="1" si="61"/>
        <v>16205.98064746759</v>
      </c>
      <c r="V223" s="67">
        <f t="shared" ca="1" si="61"/>
        <v>16196.829065445228</v>
      </c>
      <c r="W223" s="67">
        <f t="shared" ca="1" si="61"/>
        <v>16187.15690165961</v>
      </c>
      <c r="X223" s="67">
        <f t="shared" ca="1" si="61"/>
        <v>16176.901401411218</v>
      </c>
      <c r="Y223" s="67">
        <f t="shared" ca="1" si="61"/>
        <v>16165.994751660572</v>
      </c>
      <c r="Z223" s="67">
        <f t="shared" ca="1" si="61"/>
        <v>16154.360614968489</v>
      </c>
      <c r="AA223" s="67">
        <f t="shared" ca="1" si="61"/>
        <v>16141.912776703557</v>
      </c>
      <c r="AB223" s="67">
        <f t="shared" ca="1" si="61"/>
        <v>16128.537184928009</v>
      </c>
      <c r="AC223" s="67">
        <f t="shared" ca="1" si="61"/>
        <v>16114.118298833895</v>
      </c>
      <c r="AD223" s="67">
        <f t="shared" ca="1" si="61"/>
        <v>16098.528467799331</v>
      </c>
      <c r="AE223" s="67">
        <f t="shared" ca="1" si="61"/>
        <v>16081.620758040559</v>
      </c>
      <c r="AF223" s="67">
        <f t="shared" ca="1" si="61"/>
        <v>16063.254948414211</v>
      </c>
      <c r="AG223" s="67">
        <f t="shared" ca="1" si="61"/>
        <v>16043.262600531016</v>
      </c>
      <c r="AH223" s="67">
        <f t="shared" ca="1" si="61"/>
        <v>16021.482515401167</v>
      </c>
      <c r="AI223" s="67">
        <f t="shared" ca="1" si="61"/>
        <v>15997.73434363894</v>
      </c>
      <c r="AJ223" s="67">
        <f t="shared" ca="1" si="61"/>
        <v>15971.868785778845</v>
      </c>
      <c r="AK223" s="67">
        <f t="shared" ca="1" si="61"/>
        <v>15943.745642941103</v>
      </c>
      <c r="AL223" s="67">
        <f t="shared" ca="1" si="61"/>
        <v>15913.265665045859</v>
      </c>
      <c r="AM223" s="67">
        <f t="shared" ca="1" si="61"/>
        <v>15880.337968403806</v>
      </c>
      <c r="AN223" s="67">
        <f t="shared" ca="1" si="61"/>
        <v>15844.88324721754</v>
      </c>
      <c r="AO223" s="67">
        <f t="shared" ca="1" si="61"/>
        <v>15806.850570317181</v>
      </c>
      <c r="AP223" s="67">
        <f t="shared" ca="1" si="61"/>
        <v>15766.209264617577</v>
      </c>
      <c r="AQ223" s="67">
        <f t="shared" ca="1" si="61"/>
        <v>15722.935455539631</v>
      </c>
      <c r="AR223" s="67">
        <f t="shared" ca="1" si="61"/>
        <v>15677.033956245805</v>
      </c>
      <c r="AS223" s="67">
        <f t="shared" ca="1" si="61"/>
        <v>15628.479516091662</v>
      </c>
      <c r="AT223" s="67">
        <f t="shared" ca="1" si="61"/>
        <v>15577.082089375082</v>
      </c>
      <c r="AU223" s="67">
        <f t="shared" ca="1" si="61"/>
        <v>15522.464015343026</v>
      </c>
      <c r="AV223" s="67">
        <f t="shared" ca="1" si="61"/>
        <v>15464.065099668678</v>
      </c>
      <c r="AW223" s="67">
        <f t="shared" ca="1" si="61"/>
        <v>15401.122224211596</v>
      </c>
      <c r="AX223" s="67">
        <f t="shared" ca="1" si="61"/>
        <v>15332.765083636272</v>
      </c>
      <c r="AY223" s="67">
        <f t="shared" ca="1" si="61"/>
        <v>15258.064799540245</v>
      </c>
      <c r="AZ223" s="67">
        <f t="shared" ca="1" si="61"/>
        <v>15176.07580486685</v>
      </c>
      <c r="BA223" s="179">
        <f t="shared" ref="BA223" ca="1" si="62">BA122+BA21</f>
        <v>15085.825082224554</v>
      </c>
      <c r="BC223" s="67">
        <f t="shared" ca="1" si="29"/>
        <v>5.1435339006038703</v>
      </c>
    </row>
    <row r="224" spans="1:55" x14ac:dyDescent="0.35">
      <c r="A224" s="159" t="s">
        <v>65</v>
      </c>
      <c r="B224">
        <f t="shared" si="34"/>
        <v>16</v>
      </c>
      <c r="C224" s="67">
        <f t="shared" ref="C224:AZ224" ca="1" si="63">C123+C22</f>
        <v>16056.2165</v>
      </c>
      <c r="D224" s="67">
        <f t="shared" ca="1" si="63"/>
        <v>16050.848962061511</v>
      </c>
      <c r="E224" s="67">
        <f t="shared" ca="1" si="63"/>
        <v>16045.279423263095</v>
      </c>
      <c r="F224" s="67">
        <f t="shared" ca="1" si="63"/>
        <v>16039.537373606407</v>
      </c>
      <c r="G224" s="67">
        <f t="shared" ca="1" si="63"/>
        <v>16033.648914859998</v>
      </c>
      <c r="H224" s="67">
        <f t="shared" ca="1" si="63"/>
        <v>16027.626575849343</v>
      </c>
      <c r="I224" s="67">
        <f t="shared" ca="1" si="63"/>
        <v>16021.488211285425</v>
      </c>
      <c r="J224" s="67">
        <f t="shared" ca="1" si="63"/>
        <v>16015.229532823316</v>
      </c>
      <c r="K224" s="67">
        <f t="shared" ca="1" si="63"/>
        <v>16008.846475087981</v>
      </c>
      <c r="L224" s="67">
        <f t="shared" ca="1" si="63"/>
        <v>16002.327409279624</v>
      </c>
      <c r="M224" s="67">
        <f t="shared" ca="1" si="63"/>
        <v>15995.668891786121</v>
      </c>
      <c r="N224" s="67">
        <f t="shared" ca="1" si="63"/>
        <v>15988.8308141093</v>
      </c>
      <c r="O224" s="67">
        <f t="shared" ca="1" si="63"/>
        <v>15981.797125431212</v>
      </c>
      <c r="P224" s="67">
        <f t="shared" ca="1" si="63"/>
        <v>15974.523885363296</v>
      </c>
      <c r="Q224" s="67">
        <f t="shared" ca="1" si="63"/>
        <v>15966.976195428841</v>
      </c>
      <c r="R224" s="67">
        <f t="shared" ca="1" si="63"/>
        <v>15959.106102398327</v>
      </c>
      <c r="S224" s="67">
        <f t="shared" ca="1" si="63"/>
        <v>15950.875752754975</v>
      </c>
      <c r="T224" s="67">
        <f t="shared" ca="1" si="63"/>
        <v>15942.240792852437</v>
      </c>
      <c r="U224" s="67">
        <f t="shared" ca="1" si="63"/>
        <v>15933.133833665739</v>
      </c>
      <c r="V224" s="67">
        <f t="shared" ca="1" si="63"/>
        <v>15923.508906850355</v>
      </c>
      <c r="W224" s="67">
        <f t="shared" ca="1" si="63"/>
        <v>15913.303574918842</v>
      </c>
      <c r="X224" s="67">
        <f t="shared" ca="1" si="63"/>
        <v>15902.450371480943</v>
      </c>
      <c r="Y224" s="67">
        <f t="shared" ca="1" si="63"/>
        <v>15890.873348786494</v>
      </c>
      <c r="Z224" s="67">
        <f t="shared" ca="1" si="63"/>
        <v>15878.486735264441</v>
      </c>
      <c r="AA224" s="67">
        <f t="shared" ca="1" si="63"/>
        <v>15865.177064786354</v>
      </c>
      <c r="AB224" s="67">
        <f t="shared" ca="1" si="63"/>
        <v>15850.829396890336</v>
      </c>
      <c r="AC224" s="67">
        <f t="shared" ca="1" si="63"/>
        <v>15835.316747189378</v>
      </c>
      <c r="AD224" s="67">
        <f t="shared" ca="1" si="63"/>
        <v>15818.492955027748</v>
      </c>
      <c r="AE224" s="67">
        <f t="shared" ca="1" si="63"/>
        <v>15800.218550739975</v>
      </c>
      <c r="AF224" s="67">
        <f t="shared" ca="1" si="63"/>
        <v>15780.326000936968</v>
      </c>
      <c r="AG224" s="67">
        <f t="shared" ca="1" si="63"/>
        <v>15758.654993756016</v>
      </c>
      <c r="AH224" s="67">
        <f t="shared" ca="1" si="63"/>
        <v>15735.026179177612</v>
      </c>
      <c r="AI224" s="67">
        <f t="shared" ca="1" si="63"/>
        <v>15709.291124316078</v>
      </c>
      <c r="AJ224" s="67">
        <f t="shared" ca="1" si="63"/>
        <v>15681.310471822844</v>
      </c>
      <c r="AK224" s="67">
        <f t="shared" ca="1" si="63"/>
        <v>15650.985629700128</v>
      </c>
      <c r="AL224" s="67">
        <f t="shared" ca="1" si="63"/>
        <v>15618.226348738252</v>
      </c>
      <c r="AM224" s="67">
        <f t="shared" ca="1" si="63"/>
        <v>15582.953923311368</v>
      </c>
      <c r="AN224" s="67">
        <f t="shared" ca="1" si="63"/>
        <v>15545.117897605909</v>
      </c>
      <c r="AO224" s="67">
        <f t="shared" ca="1" si="63"/>
        <v>15504.68799317634</v>
      </c>
      <c r="AP224" s="67">
        <f t="shared" ca="1" si="63"/>
        <v>15461.640708642484</v>
      </c>
      <c r="AQ224" s="67">
        <f t="shared" ca="1" si="63"/>
        <v>15415.981102407201</v>
      </c>
      <c r="AR224" s="67">
        <f t="shared" ca="1" si="63"/>
        <v>15367.684340640146</v>
      </c>
      <c r="AS224" s="67">
        <f t="shared" ca="1" si="63"/>
        <v>15316.561693846172</v>
      </c>
      <c r="AT224" s="67">
        <f t="shared" ca="1" si="63"/>
        <v>15262.237876334948</v>
      </c>
      <c r="AU224" s="67">
        <f t="shared" ca="1" si="63"/>
        <v>15204.156141407399</v>
      </c>
      <c r="AV224" s="67">
        <f t="shared" ca="1" si="63"/>
        <v>15141.558066567159</v>
      </c>
      <c r="AW224" s="67">
        <f t="shared" ca="1" si="63"/>
        <v>15073.578826679153</v>
      </c>
      <c r="AX224" s="67">
        <f t="shared" ca="1" si="63"/>
        <v>14999.29559314017</v>
      </c>
      <c r="AY224" s="67">
        <f t="shared" ca="1" si="63"/>
        <v>14917.769234059571</v>
      </c>
      <c r="AZ224" s="67">
        <f t="shared" ca="1" si="63"/>
        <v>14828.033681219658</v>
      </c>
      <c r="BA224" s="179">
        <f t="shared" ref="BA224" ca="1" si="64">BA123+BA22</f>
        <v>14729.073160668848</v>
      </c>
      <c r="BC224" s="67">
        <f t="shared" ca="1" si="29"/>
        <v>5.3675379384894768</v>
      </c>
    </row>
    <row r="225" spans="1:55" x14ac:dyDescent="0.35">
      <c r="A225" s="159" t="s">
        <v>65</v>
      </c>
      <c r="B225">
        <f t="shared" si="34"/>
        <v>17</v>
      </c>
      <c r="C225" s="67">
        <f t="shared" ref="C225:AZ225" ca="1" si="65">C124+C23</f>
        <v>15781.8845</v>
      </c>
      <c r="D225" s="67">
        <f t="shared" ca="1" si="65"/>
        <v>15776.344970178216</v>
      </c>
      <c r="E225" s="67">
        <f t="shared" ca="1" si="65"/>
        <v>15770.633886014093</v>
      </c>
      <c r="F225" s="67">
        <f t="shared" ca="1" si="65"/>
        <v>15764.777217815583</v>
      </c>
      <c r="G225" s="67">
        <f t="shared" ca="1" si="65"/>
        <v>15758.787427366056</v>
      </c>
      <c r="H225" s="67">
        <f t="shared" ca="1" si="65"/>
        <v>15752.682279356519</v>
      </c>
      <c r="I225" s="67">
        <f t="shared" ca="1" si="65"/>
        <v>15746.457511485396</v>
      </c>
      <c r="J225" s="67">
        <f t="shared" ca="1" si="65"/>
        <v>15740.109083324736</v>
      </c>
      <c r="K225" s="67">
        <f t="shared" ca="1" si="65"/>
        <v>15733.625433392106</v>
      </c>
      <c r="L225" s="67">
        <f t="shared" ca="1" si="65"/>
        <v>15727.003139993707</v>
      </c>
      <c r="M225" s="67">
        <f t="shared" ca="1" si="65"/>
        <v>15720.202318499849</v>
      </c>
      <c r="N225" s="67">
        <f t="shared" ca="1" si="65"/>
        <v>15713.207008362991</v>
      </c>
      <c r="O225" s="67">
        <f t="shared" ca="1" si="65"/>
        <v>15705.973513146488</v>
      </c>
      <c r="P225" s="67">
        <f t="shared" ca="1" si="65"/>
        <v>15698.467128973867</v>
      </c>
      <c r="Q225" s="67">
        <f t="shared" ca="1" si="65"/>
        <v>15690.640171872619</v>
      </c>
      <c r="R225" s="67">
        <f t="shared" ca="1" si="65"/>
        <v>15682.454999202451</v>
      </c>
      <c r="S225" s="67">
        <f t="shared" ca="1" si="65"/>
        <v>15673.867509675198</v>
      </c>
      <c r="T225" s="67">
        <f t="shared" ca="1" si="65"/>
        <v>15664.810688878897</v>
      </c>
      <c r="U225" s="67">
        <f t="shared" ca="1" si="65"/>
        <v>15655.238831311282</v>
      </c>
      <c r="V225" s="67">
        <f t="shared" ca="1" si="65"/>
        <v>15645.089851541285</v>
      </c>
      <c r="W225" s="67">
        <f t="shared" ca="1" si="65"/>
        <v>15634.296670236297</v>
      </c>
      <c r="X225" s="67">
        <f t="shared" ca="1" si="65"/>
        <v>15622.783772258417</v>
      </c>
      <c r="Y225" s="67">
        <f t="shared" ca="1" si="65"/>
        <v>15610.465879134577</v>
      </c>
      <c r="Z225" s="67">
        <f t="shared" ca="1" si="65"/>
        <v>15597.230178233569</v>
      </c>
      <c r="AA225" s="67">
        <f t="shared" ca="1" si="65"/>
        <v>15582.962398559661</v>
      </c>
      <c r="AB225" s="67">
        <f t="shared" ca="1" si="65"/>
        <v>15567.53629638171</v>
      </c>
      <c r="AC225" s="67">
        <f t="shared" ca="1" si="65"/>
        <v>15550.806572299094</v>
      </c>
      <c r="AD225" s="67">
        <f t="shared" ca="1" si="65"/>
        <v>15532.634592182039</v>
      </c>
      <c r="AE225" s="67">
        <f t="shared" ca="1" si="65"/>
        <v>15512.853828234773</v>
      </c>
      <c r="AF225" s="67">
        <f t="shared" ca="1" si="65"/>
        <v>15491.304953604682</v>
      </c>
      <c r="AG225" s="67">
        <f t="shared" ca="1" si="65"/>
        <v>15467.80972439427</v>
      </c>
      <c r="AH225" s="67">
        <f t="shared" ca="1" si="65"/>
        <v>15442.220663706226</v>
      </c>
      <c r="AI225" s="67">
        <f t="shared" ca="1" si="65"/>
        <v>15414.399337961702</v>
      </c>
      <c r="AJ225" s="67">
        <f t="shared" ca="1" si="65"/>
        <v>15384.247871214407</v>
      </c>
      <c r="AK225" s="67">
        <f t="shared" ca="1" si="65"/>
        <v>15351.676698484409</v>
      </c>
      <c r="AL225" s="67">
        <f t="shared" ca="1" si="65"/>
        <v>15316.607758283966</v>
      </c>
      <c r="AM225" s="67">
        <f t="shared" ca="1" si="65"/>
        <v>15278.99109529598</v>
      </c>
      <c r="AN225" s="67">
        <f t="shared" ca="1" si="65"/>
        <v>15238.796840476945</v>
      </c>
      <c r="AO225" s="67">
        <f t="shared" ca="1" si="65"/>
        <v>15196.001871881634</v>
      </c>
      <c r="AP225" s="67">
        <f t="shared" ca="1" si="65"/>
        <v>15150.611484631832</v>
      </c>
      <c r="AQ225" s="67">
        <f t="shared" ca="1" si="65"/>
        <v>15102.601268551247</v>
      </c>
      <c r="AR225" s="67">
        <f t="shared" ca="1" si="65"/>
        <v>15051.783913883562</v>
      </c>
      <c r="AS225" s="67">
        <f t="shared" ca="1" si="65"/>
        <v>14997.786723993637</v>
      </c>
      <c r="AT225" s="67">
        <f t="shared" ca="1" si="65"/>
        <v>14940.056717804164</v>
      </c>
      <c r="AU225" s="67">
        <f t="shared" ca="1" si="65"/>
        <v>14877.840606974456</v>
      </c>
      <c r="AV225" s="67">
        <f t="shared" ca="1" si="65"/>
        <v>14810.279545287623</v>
      </c>
      <c r="AW225" s="67">
        <f t="shared" ca="1" si="65"/>
        <v>14736.457281915926</v>
      </c>
      <c r="AX225" s="67">
        <f t="shared" ca="1" si="65"/>
        <v>14655.441649690007</v>
      </c>
      <c r="AY225" s="67">
        <f t="shared" ca="1" si="65"/>
        <v>14566.27407150135</v>
      </c>
      <c r="AZ225" s="67">
        <f t="shared" ca="1" si="65"/>
        <v>14467.947003752435</v>
      </c>
      <c r="BA225" s="179">
        <f t="shared" ref="BA225" ca="1" si="66">BA124+BA23</f>
        <v>14359.347950159303</v>
      </c>
      <c r="BC225" s="67">
        <f t="shared" ca="1" si="29"/>
        <v>5.5395298217845266</v>
      </c>
    </row>
    <row r="226" spans="1:55" x14ac:dyDescent="0.35">
      <c r="A226" s="159" t="s">
        <v>65</v>
      </c>
      <c r="B226">
        <f t="shared" si="34"/>
        <v>18</v>
      </c>
      <c r="C226" s="67">
        <f t="shared" ref="C226:AZ226" ca="1" si="67">C125+C24</f>
        <v>15641.129000000001</v>
      </c>
      <c r="D226" s="67">
        <f t="shared" ca="1" si="67"/>
        <v>15635.40179747131</v>
      </c>
      <c r="E226" s="67">
        <f t="shared" ca="1" si="67"/>
        <v>15629.528644838831</v>
      </c>
      <c r="F226" s="67">
        <f t="shared" ca="1" si="67"/>
        <v>15623.522038125757</v>
      </c>
      <c r="G226" s="67">
        <f t="shared" ca="1" si="67"/>
        <v>15617.399802825748</v>
      </c>
      <c r="H226" s="67">
        <f t="shared" ca="1" si="67"/>
        <v>15611.15766848038</v>
      </c>
      <c r="I226" s="67">
        <f t="shared" ca="1" si="67"/>
        <v>15604.791587199428</v>
      </c>
      <c r="J226" s="67">
        <f t="shared" ca="1" si="67"/>
        <v>15598.289971557224</v>
      </c>
      <c r="K226" s="67">
        <f t="shared" ca="1" si="67"/>
        <v>15591.649394367721</v>
      </c>
      <c r="L226" s="67">
        <f t="shared" ca="1" si="67"/>
        <v>15584.82986933137</v>
      </c>
      <c r="M226" s="67">
        <f t="shared" ca="1" si="67"/>
        <v>15577.815394295551</v>
      </c>
      <c r="N226" s="67">
        <f t="shared" ca="1" si="67"/>
        <v>15570.562157563116</v>
      </c>
      <c r="O226" s="67">
        <f t="shared" ca="1" si="67"/>
        <v>15563.035363615485</v>
      </c>
      <c r="P226" s="67">
        <f t="shared" ca="1" si="67"/>
        <v>15555.187206701723</v>
      </c>
      <c r="Q226" s="67">
        <f t="shared" ca="1" si="67"/>
        <v>15546.979942514732</v>
      </c>
      <c r="R226" s="67">
        <f t="shared" ca="1" si="67"/>
        <v>15538.369360565139</v>
      </c>
      <c r="S226" s="67">
        <f t="shared" ca="1" si="67"/>
        <v>15529.288265683168</v>
      </c>
      <c r="T226" s="67">
        <f t="shared" ca="1" si="67"/>
        <v>15519.690838439838</v>
      </c>
      <c r="U226" s="67">
        <f t="shared" ca="1" si="67"/>
        <v>15509.514830849015</v>
      </c>
      <c r="V226" s="67">
        <f t="shared" ca="1" si="67"/>
        <v>15498.69299891419</v>
      </c>
      <c r="W226" s="67">
        <f t="shared" ca="1" si="67"/>
        <v>15487.149635041995</v>
      </c>
      <c r="X226" s="67">
        <f t="shared" ca="1" si="67"/>
        <v>15474.799250406801</v>
      </c>
      <c r="Y226" s="67">
        <f t="shared" ca="1" si="67"/>
        <v>15461.528757602042</v>
      </c>
      <c r="Z226" s="67">
        <f t="shared" ca="1" si="67"/>
        <v>15447.223615727373</v>
      </c>
      <c r="AA226" s="67">
        <f t="shared" ca="1" si="67"/>
        <v>15431.757280938938</v>
      </c>
      <c r="AB226" s="67">
        <f t="shared" ca="1" si="67"/>
        <v>15414.984121078231</v>
      </c>
      <c r="AC226" s="67">
        <f t="shared" ca="1" si="67"/>
        <v>15396.765198354657</v>
      </c>
      <c r="AD226" s="67">
        <f t="shared" ca="1" si="67"/>
        <v>15376.933621592249</v>
      </c>
      <c r="AE226" s="67">
        <f t="shared" ca="1" si="67"/>
        <v>15355.329741832196</v>
      </c>
      <c r="AF226" s="67">
        <f t="shared" ca="1" si="67"/>
        <v>15331.774954792616</v>
      </c>
      <c r="AG226" s="67">
        <f t="shared" ca="1" si="67"/>
        <v>15306.121528108062</v>
      </c>
      <c r="AH226" s="67">
        <f t="shared" ca="1" si="67"/>
        <v>15278.23081237559</v>
      </c>
      <c r="AI226" s="67">
        <f t="shared" ca="1" si="67"/>
        <v>15248.00484210757</v>
      </c>
      <c r="AJ226" s="67">
        <f t="shared" ca="1" si="67"/>
        <v>15215.35399449211</v>
      </c>
      <c r="AK226" s="67">
        <f t="shared" ca="1" si="67"/>
        <v>15180.200206667181</v>
      </c>
      <c r="AL226" s="67">
        <f t="shared" ca="1" si="67"/>
        <v>15142.49360668838</v>
      </c>
      <c r="AM226" s="67">
        <f t="shared" ca="1" si="67"/>
        <v>15102.20448581364</v>
      </c>
      <c r="AN226" s="67">
        <f t="shared" ca="1" si="67"/>
        <v>15059.309901150573</v>
      </c>
      <c r="AO226" s="67">
        <f t="shared" ca="1" si="67"/>
        <v>15013.815421666197</v>
      </c>
      <c r="AP226" s="67">
        <f t="shared" ca="1" si="67"/>
        <v>14965.696849876556</v>
      </c>
      <c r="AQ226" s="67">
        <f t="shared" ca="1" si="67"/>
        <v>14914.766743148739</v>
      </c>
      <c r="AR226" s="67">
        <f t="shared" ca="1" si="67"/>
        <v>14860.651915305876</v>
      </c>
      <c r="AS226" s="67">
        <f t="shared" ca="1" si="67"/>
        <v>14802.798583335698</v>
      </c>
      <c r="AT226" s="67">
        <f t="shared" ca="1" si="67"/>
        <v>14740.452379203565</v>
      </c>
      <c r="AU226" s="67">
        <f t="shared" ca="1" si="67"/>
        <v>14672.753349993662</v>
      </c>
      <c r="AV226" s="67">
        <f t="shared" ca="1" si="67"/>
        <v>14598.784258604779</v>
      </c>
      <c r="AW226" s="67">
        <f t="shared" ca="1" si="67"/>
        <v>14517.612197467639</v>
      </c>
      <c r="AX226" s="67">
        <f t="shared" ca="1" si="67"/>
        <v>14428.278155556931</v>
      </c>
      <c r="AY226" s="67">
        <f t="shared" ca="1" si="67"/>
        <v>14329.774486759103</v>
      </c>
      <c r="AZ226" s="67">
        <f t="shared" ca="1" si="67"/>
        <v>14220.988922973544</v>
      </c>
      <c r="BA226" s="179">
        <f t="shared" ref="BA226" ca="1" si="68">BA125+BA24</f>
        <v>14100.693278636623</v>
      </c>
      <c r="BC226" s="67">
        <f t="shared" ca="1" si="29"/>
        <v>5.727202528691123</v>
      </c>
    </row>
    <row r="227" spans="1:55" x14ac:dyDescent="0.35">
      <c r="A227" s="159" t="s">
        <v>65</v>
      </c>
      <c r="B227">
        <f t="shared" si="34"/>
        <v>19</v>
      </c>
      <c r="C227" s="67">
        <f t="shared" ref="C227:AZ227" ca="1" si="69">C126+C25</f>
        <v>15703.393</v>
      </c>
      <c r="D227" s="67">
        <f t="shared" ca="1" si="69"/>
        <v>15697.427013989349</v>
      </c>
      <c r="E227" s="67">
        <f t="shared" ca="1" si="69"/>
        <v>15691.325516474</v>
      </c>
      <c r="F227" s="67">
        <f t="shared" ca="1" si="69"/>
        <v>15685.10663064495</v>
      </c>
      <c r="G227" s="67">
        <f t="shared" ca="1" si="69"/>
        <v>15678.766023501144</v>
      </c>
      <c r="H227" s="67">
        <f t="shared" ca="1" si="69"/>
        <v>15672.299588156082</v>
      </c>
      <c r="I227" s="67">
        <f t="shared" ca="1" si="69"/>
        <v>15665.695563037916</v>
      </c>
      <c r="J227" s="67">
        <f t="shared" ca="1" si="69"/>
        <v>15658.95047189365</v>
      </c>
      <c r="K227" s="67">
        <f t="shared" ca="1" si="69"/>
        <v>15652.023710788719</v>
      </c>
      <c r="L227" s="67">
        <f t="shared" ca="1" si="69"/>
        <v>15644.899027652216</v>
      </c>
      <c r="M227" s="67">
        <f t="shared" ca="1" si="69"/>
        <v>15637.53192723364</v>
      </c>
      <c r="N227" s="67">
        <f t="shared" ca="1" si="69"/>
        <v>15629.887069952598</v>
      </c>
      <c r="O227" s="67">
        <f t="shared" ca="1" si="69"/>
        <v>15621.91590933845</v>
      </c>
      <c r="P227" s="67">
        <f t="shared" ca="1" si="69"/>
        <v>15613.580106287336</v>
      </c>
      <c r="Q227" s="67">
        <f t="shared" ca="1" si="69"/>
        <v>15604.834768892622</v>
      </c>
      <c r="R227" s="67">
        <f t="shared" ca="1" si="69"/>
        <v>15595.611644502314</v>
      </c>
      <c r="S227" s="67">
        <f t="shared" ca="1" si="69"/>
        <v>15585.864204385794</v>
      </c>
      <c r="T227" s="67">
        <f t="shared" ca="1" si="69"/>
        <v>15575.529225824332</v>
      </c>
      <c r="U227" s="67">
        <f t="shared" ca="1" si="69"/>
        <v>15564.53842784287</v>
      </c>
      <c r="V227" s="67">
        <f t="shared" ca="1" si="69"/>
        <v>15552.814923676193</v>
      </c>
      <c r="W227" s="67">
        <f t="shared" ca="1" si="69"/>
        <v>15540.271902830267</v>
      </c>
      <c r="X227" s="67">
        <f t="shared" ca="1" si="69"/>
        <v>15526.794535705123</v>
      </c>
      <c r="Y227" s="67">
        <f t="shared" ca="1" si="69"/>
        <v>15512.26652640373</v>
      </c>
      <c r="Z227" s="67">
        <f t="shared" ca="1" si="69"/>
        <v>15496.559386860057</v>
      </c>
      <c r="AA227" s="67">
        <f t="shared" ca="1" si="69"/>
        <v>15479.525264642558</v>
      </c>
      <c r="AB227" s="67">
        <f t="shared" ca="1" si="69"/>
        <v>15461.02311787828</v>
      </c>
      <c r="AC227" s="67">
        <f t="shared" ca="1" si="69"/>
        <v>15440.883528745753</v>
      </c>
      <c r="AD227" s="67">
        <f t="shared" ca="1" si="69"/>
        <v>15418.944460303886</v>
      </c>
      <c r="AE227" s="67">
        <f t="shared" ca="1" si="69"/>
        <v>15395.024631998895</v>
      </c>
      <c r="AF227" s="67">
        <f t="shared" ca="1" si="69"/>
        <v>15368.974143432846</v>
      </c>
      <c r="AG227" s="67">
        <f t="shared" ca="1" si="69"/>
        <v>15340.652332158175</v>
      </c>
      <c r="AH227" s="67">
        <f t="shared" ca="1" si="69"/>
        <v>15309.959874704606</v>
      </c>
      <c r="AI227" s="67">
        <f t="shared" ca="1" si="69"/>
        <v>15276.805925004721</v>
      </c>
      <c r="AJ227" s="67">
        <f t="shared" ca="1" si="69"/>
        <v>15241.111406110915</v>
      </c>
      <c r="AK227" s="67">
        <f t="shared" ca="1" si="69"/>
        <v>15202.825879631077</v>
      </c>
      <c r="AL227" s="67">
        <f t="shared" ca="1" si="69"/>
        <v>15161.919412603133</v>
      </c>
      <c r="AM227" s="67">
        <f t="shared" ca="1" si="69"/>
        <v>15118.36893685245</v>
      </c>
      <c r="AN227" s="67">
        <f t="shared" ca="1" si="69"/>
        <v>15072.18036549418</v>
      </c>
      <c r="AO227" s="67">
        <f t="shared" ca="1" si="69"/>
        <v>15023.329393903938</v>
      </c>
      <c r="AP227" s="67">
        <f t="shared" ca="1" si="69"/>
        <v>14971.626008123076</v>
      </c>
      <c r="AQ227" s="67">
        <f t="shared" ca="1" si="69"/>
        <v>14916.691685113536</v>
      </c>
      <c r="AR227" s="67">
        <f t="shared" ca="1" si="69"/>
        <v>14857.964645582972</v>
      </c>
      <c r="AS227" s="67">
        <f t="shared" ca="1" si="69"/>
        <v>14794.67965112188</v>
      </c>
      <c r="AT227" s="67">
        <f t="shared" ca="1" si="69"/>
        <v>14725.964482472691</v>
      </c>
      <c r="AU227" s="67">
        <f t="shared" ca="1" si="69"/>
        <v>14650.889011775296</v>
      </c>
      <c r="AV227" s="67">
        <f t="shared" ca="1" si="69"/>
        <v>14568.507477696126</v>
      </c>
      <c r="AW227" s="67">
        <f t="shared" ca="1" si="69"/>
        <v>14477.84798790258</v>
      </c>
      <c r="AX227" s="67">
        <f t="shared" ca="1" si="69"/>
        <v>14377.889719005703</v>
      </c>
      <c r="AY227" s="67">
        <f t="shared" ca="1" si="69"/>
        <v>14267.506204948302</v>
      </c>
      <c r="AZ227" s="67">
        <f t="shared" ca="1" si="69"/>
        <v>14145.4540282911</v>
      </c>
      <c r="BA227" s="179">
        <f t="shared" ref="BA227" ca="1" si="70">BA126+BA25</f>
        <v>14010.379925901787</v>
      </c>
      <c r="BC227" s="67">
        <f t="shared" ca="1" si="29"/>
        <v>5.9659860106512497</v>
      </c>
    </row>
    <row r="228" spans="1:55" x14ac:dyDescent="0.35">
      <c r="A228" s="159" t="s">
        <v>65</v>
      </c>
      <c r="B228">
        <f t="shared" si="34"/>
        <v>20</v>
      </c>
      <c r="C228" s="67">
        <f t="shared" ref="C228:AZ228" ca="1" si="71">C127+C26</f>
        <v>16154.501</v>
      </c>
      <c r="D228" s="67">
        <f t="shared" ca="1" si="71"/>
        <v>16148.150787395307</v>
      </c>
      <c r="E228" s="67">
        <f t="shared" ca="1" si="71"/>
        <v>16141.678486039047</v>
      </c>
      <c r="F228" s="67">
        <f t="shared" ca="1" si="71"/>
        <v>16135.079592612816</v>
      </c>
      <c r="G228" s="67">
        <f t="shared" ca="1" si="71"/>
        <v>16128.349839113082</v>
      </c>
      <c r="H228" s="67">
        <f t="shared" ca="1" si="71"/>
        <v>16121.476996392437</v>
      </c>
      <c r="I228" s="67">
        <f t="shared" ca="1" si="71"/>
        <v>16114.45745278741</v>
      </c>
      <c r="J228" s="67">
        <f t="shared" ca="1" si="71"/>
        <v>16107.248967915042</v>
      </c>
      <c r="K228" s="67">
        <f t="shared" ca="1" si="71"/>
        <v>16099.834629789164</v>
      </c>
      <c r="L228" s="67">
        <f t="shared" ca="1" si="71"/>
        <v>16092.168139491012</v>
      </c>
      <c r="M228" s="67">
        <f t="shared" ca="1" si="71"/>
        <v>16084.212722459935</v>
      </c>
      <c r="N228" s="67">
        <f t="shared" ca="1" si="71"/>
        <v>16075.917870921552</v>
      </c>
      <c r="O228" s="67">
        <f t="shared" ca="1" si="71"/>
        <v>16067.24368154172</v>
      </c>
      <c r="P228" s="67">
        <f t="shared" ca="1" si="71"/>
        <v>16058.143452625018</v>
      </c>
      <c r="Q228" s="67">
        <f t="shared" ca="1" si="71"/>
        <v>16048.546149631446</v>
      </c>
      <c r="R228" s="67">
        <f t="shared" ca="1" si="71"/>
        <v>16038.403362211449</v>
      </c>
      <c r="S228" s="67">
        <f t="shared" ca="1" si="71"/>
        <v>16027.649295754065</v>
      </c>
      <c r="T228" s="67">
        <f t="shared" ca="1" si="71"/>
        <v>16016.21291374031</v>
      </c>
      <c r="U228" s="67">
        <f t="shared" ca="1" si="71"/>
        <v>16004.014209343663</v>
      </c>
      <c r="V228" s="67">
        <f t="shared" ca="1" si="71"/>
        <v>15990.962862668708</v>
      </c>
      <c r="W228" s="67">
        <f t="shared" ca="1" si="71"/>
        <v>15976.939411364669</v>
      </c>
      <c r="X228" s="67">
        <f t="shared" ca="1" si="71"/>
        <v>15961.8228787675</v>
      </c>
      <c r="Y228" s="67">
        <f t="shared" ca="1" si="71"/>
        <v>15945.479595986631</v>
      </c>
      <c r="Z228" s="67">
        <f t="shared" ca="1" si="71"/>
        <v>15927.755771828532</v>
      </c>
      <c r="AA228" s="67">
        <f t="shared" ca="1" si="71"/>
        <v>15908.504713995693</v>
      </c>
      <c r="AB228" s="67">
        <f t="shared" ca="1" si="71"/>
        <v>15887.550217517422</v>
      </c>
      <c r="AC228" s="67">
        <f t="shared" ca="1" si="71"/>
        <v>15864.72378763053</v>
      </c>
      <c r="AD228" s="67">
        <f t="shared" ca="1" si="71"/>
        <v>15839.836908706729</v>
      </c>
      <c r="AE228" s="67">
        <f t="shared" ca="1" si="71"/>
        <v>15812.733747698698</v>
      </c>
      <c r="AF228" s="67">
        <f t="shared" ca="1" si="71"/>
        <v>15783.268094645142</v>
      </c>
      <c r="AG228" s="67">
        <f t="shared" ca="1" si="71"/>
        <v>15751.336776197642</v>
      </c>
      <c r="AH228" s="67">
        <f t="shared" ca="1" si="71"/>
        <v>15716.845438697323</v>
      </c>
      <c r="AI228" s="67">
        <f t="shared" ca="1" si="71"/>
        <v>15679.712007227199</v>
      </c>
      <c r="AJ228" s="67">
        <f t="shared" ca="1" si="71"/>
        <v>15639.884211060666</v>
      </c>
      <c r="AK228" s="67">
        <f t="shared" ca="1" si="71"/>
        <v>15597.331148614408</v>
      </c>
      <c r="AL228" s="67">
        <f t="shared" ca="1" si="71"/>
        <v>15552.029045870553</v>
      </c>
      <c r="AM228" s="67">
        <f t="shared" ca="1" si="71"/>
        <v>15503.984315493839</v>
      </c>
      <c r="AN228" s="67">
        <f t="shared" ca="1" si="71"/>
        <v>15453.171936227405</v>
      </c>
      <c r="AO228" s="67">
        <f t="shared" ca="1" si="71"/>
        <v>15399.394543293631</v>
      </c>
      <c r="AP228" s="67">
        <f t="shared" ca="1" si="71"/>
        <v>15342.258756861149</v>
      </c>
      <c r="AQ228" s="67">
        <f t="shared" ca="1" si="71"/>
        <v>15281.180668429053</v>
      </c>
      <c r="AR228" s="67">
        <f t="shared" ca="1" si="71"/>
        <v>15215.364929529494</v>
      </c>
      <c r="AS228" s="67">
        <f t="shared" ca="1" si="71"/>
        <v>15143.905131065869</v>
      </c>
      <c r="AT228" s="67">
        <f t="shared" ca="1" si="71"/>
        <v>15065.834880297782</v>
      </c>
      <c r="AU228" s="67">
        <f t="shared" ca="1" si="71"/>
        <v>14980.171797634823</v>
      </c>
      <c r="AV228" s="67">
        <f t="shared" ca="1" si="71"/>
        <v>14885.906705441723</v>
      </c>
      <c r="AW228" s="67">
        <f t="shared" ca="1" si="71"/>
        <v>14781.979987213501</v>
      </c>
      <c r="AX228" s="67">
        <f t="shared" ca="1" si="71"/>
        <v>14667.222731273985</v>
      </c>
      <c r="AY228" s="67">
        <f t="shared" ca="1" si="71"/>
        <v>14540.345135965281</v>
      </c>
      <c r="AZ228" s="67">
        <f t="shared" ca="1" si="71"/>
        <v>14399.944070723526</v>
      </c>
      <c r="BA228" s="179">
        <f t="shared" ref="BA228" ca="1" si="72">BA127+BA26</f>
        <v>14244.530948940037</v>
      </c>
      <c r="BC228" s="67">
        <f t="shared" ca="1" si="29"/>
        <v>6.3502126046932972</v>
      </c>
    </row>
    <row r="229" spans="1:55" x14ac:dyDescent="0.35">
      <c r="A229" s="159" t="s">
        <v>65</v>
      </c>
      <c r="B229">
        <f t="shared" si="34"/>
        <v>21</v>
      </c>
      <c r="C229" s="67">
        <f t="shared" ref="C229:AZ229" ca="1" si="73">C128+C27</f>
        <v>16193.873500000002</v>
      </c>
      <c r="D229" s="67">
        <f t="shared" ca="1" si="73"/>
        <v>16187.30979967333</v>
      </c>
      <c r="E229" s="67">
        <f t="shared" ca="1" si="73"/>
        <v>16180.617819017423</v>
      </c>
      <c r="F229" s="67">
        <f t="shared" ca="1" si="73"/>
        <v>16173.793236709154</v>
      </c>
      <c r="G229" s="67">
        <f t="shared" ca="1" si="73"/>
        <v>16166.823664183456</v>
      </c>
      <c r="H229" s="67">
        <f t="shared" ca="1" si="73"/>
        <v>16159.705445667294</v>
      </c>
      <c r="I229" s="67">
        <f t="shared" ca="1" si="73"/>
        <v>16152.395764851157</v>
      </c>
      <c r="J229" s="67">
        <f t="shared" ca="1" si="73"/>
        <v>16144.877473068074</v>
      </c>
      <c r="K229" s="67">
        <f t="shared" ca="1" si="73"/>
        <v>16137.103627812216</v>
      </c>
      <c r="L229" s="67">
        <f t="shared" ca="1" si="73"/>
        <v>16129.036940191141</v>
      </c>
      <c r="M229" s="67">
        <f t="shared" ca="1" si="73"/>
        <v>16120.626207697966</v>
      </c>
      <c r="N229" s="67">
        <f t="shared" ca="1" si="73"/>
        <v>16111.83095991912</v>
      </c>
      <c r="O229" s="67">
        <f t="shared" ca="1" si="73"/>
        <v>16102.60385678921</v>
      </c>
      <c r="P229" s="67">
        <f t="shared" ca="1" si="73"/>
        <v>16092.872857843337</v>
      </c>
      <c r="Q229" s="67">
        <f t="shared" ca="1" si="73"/>
        <v>16082.588883660741</v>
      </c>
      <c r="R229" s="67">
        <f t="shared" ca="1" si="73"/>
        <v>16071.685212928194</v>
      </c>
      <c r="S229" s="67">
        <f t="shared" ca="1" si="73"/>
        <v>16060.089834027713</v>
      </c>
      <c r="T229" s="67">
        <f t="shared" ca="1" si="73"/>
        <v>16047.721621666677</v>
      </c>
      <c r="U229" s="67">
        <f t="shared" ca="1" si="73"/>
        <v>16034.48900857572</v>
      </c>
      <c r="V229" s="67">
        <f t="shared" ca="1" si="73"/>
        <v>16020.270893642653</v>
      </c>
      <c r="W229" s="67">
        <f t="shared" ca="1" si="73"/>
        <v>16004.944652638562</v>
      </c>
      <c r="X229" s="67">
        <f t="shared" ca="1" si="73"/>
        <v>15988.37478472594</v>
      </c>
      <c r="Y229" s="67">
        <f t="shared" ca="1" si="73"/>
        <v>15970.405416896596</v>
      </c>
      <c r="Z229" s="67">
        <f t="shared" ca="1" si="73"/>
        <v>15950.887886237237</v>
      </c>
      <c r="AA229" s="67">
        <f t="shared" ca="1" si="73"/>
        <v>15929.643620390181</v>
      </c>
      <c r="AB229" s="67">
        <f t="shared" ca="1" si="73"/>
        <v>15906.501896898542</v>
      </c>
      <c r="AC229" s="67">
        <f t="shared" ca="1" si="73"/>
        <v>15881.271694387451</v>
      </c>
      <c r="AD229" s="67">
        <f t="shared" ca="1" si="73"/>
        <v>15853.795160790023</v>
      </c>
      <c r="AE229" s="67">
        <f t="shared" ca="1" si="73"/>
        <v>15823.924210092806</v>
      </c>
      <c r="AF229" s="67">
        <f t="shared" ca="1" si="73"/>
        <v>15791.554413865812</v>
      </c>
      <c r="AG229" s="67">
        <f t="shared" ca="1" si="73"/>
        <v>15756.590281357066</v>
      </c>
      <c r="AH229" s="67">
        <f t="shared" ca="1" si="73"/>
        <v>15718.948805752501</v>
      </c>
      <c r="AI229" s="67">
        <f t="shared" ca="1" si="73"/>
        <v>15678.577201757755</v>
      </c>
      <c r="AJ229" s="67">
        <f t="shared" ca="1" si="73"/>
        <v>15635.444385347359</v>
      </c>
      <c r="AK229" s="67">
        <f t="shared" ca="1" si="73"/>
        <v>15589.526478795691</v>
      </c>
      <c r="AL229" s="67">
        <f t="shared" ca="1" si="73"/>
        <v>15540.830244489754</v>
      </c>
      <c r="AM229" s="67">
        <f t="shared" ca="1" si="73"/>
        <v>15489.33058021861</v>
      </c>
      <c r="AN229" s="67">
        <f t="shared" ca="1" si="73"/>
        <v>15434.827727526012</v>
      </c>
      <c r="AO229" s="67">
        <f t="shared" ca="1" si="73"/>
        <v>15376.923324931407</v>
      </c>
      <c r="AP229" s="67">
        <f t="shared" ca="1" si="73"/>
        <v>15315.025988298046</v>
      </c>
      <c r="AQ229" s="67">
        <f t="shared" ca="1" si="73"/>
        <v>15248.3302263892</v>
      </c>
      <c r="AR229" s="67">
        <f t="shared" ca="1" si="73"/>
        <v>15175.918202602499</v>
      </c>
      <c r="AS229" s="67">
        <f t="shared" ca="1" si="73"/>
        <v>15096.811536089841</v>
      </c>
      <c r="AT229" s="67">
        <f t="shared" ca="1" si="73"/>
        <v>15010.015915780659</v>
      </c>
      <c r="AU229" s="67">
        <f t="shared" ca="1" si="73"/>
        <v>14914.510257886559</v>
      </c>
      <c r="AV229" s="67">
        <f t="shared" ca="1" si="73"/>
        <v>14809.222819796134</v>
      </c>
      <c r="AW229" s="67">
        <f t="shared" ca="1" si="73"/>
        <v>14692.971682238123</v>
      </c>
      <c r="AX229" s="67">
        <f t="shared" ca="1" si="73"/>
        <v>14564.453170074585</v>
      </c>
      <c r="AY229" s="67">
        <f t="shared" ca="1" si="73"/>
        <v>14422.249687694904</v>
      </c>
      <c r="AZ229" s="67">
        <f t="shared" ca="1" si="73"/>
        <v>14264.858195733264</v>
      </c>
      <c r="BA229" s="179">
        <f t="shared" ref="BA229" ca="1" si="74">BA128+BA27</f>
        <v>14090.747978550262</v>
      </c>
      <c r="BC229" s="67">
        <f t="shared" ca="1" si="29"/>
        <v>6.5637003266710963</v>
      </c>
    </row>
    <row r="230" spans="1:55" x14ac:dyDescent="0.35">
      <c r="A230" s="159" t="s">
        <v>65</v>
      </c>
      <c r="B230">
        <f t="shared" si="34"/>
        <v>22</v>
      </c>
      <c r="C230" s="67">
        <f t="shared" ref="C230:AZ230" ca="1" si="75">C129+C28</f>
        <v>15932.025999999998</v>
      </c>
      <c r="D230" s="67">
        <f t="shared" ca="1" si="75"/>
        <v>15925.365927718771</v>
      </c>
      <c r="E230" s="67">
        <f t="shared" ca="1" si="75"/>
        <v>15918.574002582594</v>
      </c>
      <c r="F230" s="67">
        <f t="shared" ca="1" si="75"/>
        <v>15911.637910033454</v>
      </c>
      <c r="G230" s="67">
        <f t="shared" ca="1" si="75"/>
        <v>15904.554019287149</v>
      </c>
      <c r="H230" s="67">
        <f t="shared" ca="1" si="75"/>
        <v>15897.279740936016</v>
      </c>
      <c r="I230" s="67">
        <f t="shared" ca="1" si="75"/>
        <v>15889.798009586531</v>
      </c>
      <c r="J230" s="67">
        <f t="shared" ca="1" si="75"/>
        <v>15882.062116771127</v>
      </c>
      <c r="K230" s="67">
        <f t="shared" ca="1" si="75"/>
        <v>15874.034955469531</v>
      </c>
      <c r="L230" s="67">
        <f t="shared" ca="1" si="75"/>
        <v>15865.665586705083</v>
      </c>
      <c r="M230" s="67">
        <f t="shared" ca="1" si="75"/>
        <v>15856.913726534365</v>
      </c>
      <c r="N230" s="67">
        <f t="shared" ca="1" si="75"/>
        <v>15847.732282638226</v>
      </c>
      <c r="O230" s="67">
        <f t="shared" ca="1" si="75"/>
        <v>15838.049551033564</v>
      </c>
      <c r="P230" s="67">
        <f t="shared" ca="1" si="75"/>
        <v>15827.816699870295</v>
      </c>
      <c r="Q230" s="67">
        <f t="shared" ca="1" si="75"/>
        <v>15816.967324399422</v>
      </c>
      <c r="R230" s="67">
        <f t="shared" ca="1" si="75"/>
        <v>15805.429784097136</v>
      </c>
      <c r="S230" s="67">
        <f t="shared" ca="1" si="75"/>
        <v>15793.123347784373</v>
      </c>
      <c r="T230" s="67">
        <f t="shared" ca="1" si="75"/>
        <v>15779.956910567813</v>
      </c>
      <c r="U230" s="67">
        <f t="shared" ca="1" si="75"/>
        <v>15765.809996090273</v>
      </c>
      <c r="V230" s="67">
        <f t="shared" ca="1" si="75"/>
        <v>15750.560625539907</v>
      </c>
      <c r="W230" s="67">
        <f t="shared" ca="1" si="75"/>
        <v>15734.073996949975</v>
      </c>
      <c r="X230" s="67">
        <f t="shared" ca="1" si="75"/>
        <v>15716.195070766029</v>
      </c>
      <c r="Y230" s="67">
        <f t="shared" ca="1" si="75"/>
        <v>15696.775994103758</v>
      </c>
      <c r="Z230" s="67">
        <f t="shared" ca="1" si="75"/>
        <v>15675.639166761484</v>
      </c>
      <c r="AA230" s="67">
        <f t="shared" ca="1" si="75"/>
        <v>15652.614834276275</v>
      </c>
      <c r="AB230" s="67">
        <f t="shared" ca="1" si="75"/>
        <v>15627.513041061833</v>
      </c>
      <c r="AC230" s="67">
        <f t="shared" ca="1" si="75"/>
        <v>15600.176869838502</v>
      </c>
      <c r="AD230" s="67">
        <f t="shared" ca="1" si="75"/>
        <v>15570.459127536909</v>
      </c>
      <c r="AE230" s="67">
        <f t="shared" ca="1" si="75"/>
        <v>15538.25608426182</v>
      </c>
      <c r="AF230" s="67">
        <f t="shared" ca="1" si="75"/>
        <v>15503.472894116912</v>
      </c>
      <c r="AG230" s="67">
        <f t="shared" ca="1" si="75"/>
        <v>15466.027169232548</v>
      </c>
      <c r="AH230" s="67">
        <f t="shared" ca="1" si="75"/>
        <v>15425.866593103463</v>
      </c>
      <c r="AI230" s="67">
        <f t="shared" ca="1" si="75"/>
        <v>15382.960480057031</v>
      </c>
      <c r="AJ230" s="67">
        <f t="shared" ca="1" si="75"/>
        <v>15337.285288130499</v>
      </c>
      <c r="AK230" s="67">
        <f t="shared" ca="1" si="75"/>
        <v>15288.848000152513</v>
      </c>
      <c r="AL230" s="67">
        <f t="shared" ca="1" si="75"/>
        <v>15237.623895831597</v>
      </c>
      <c r="AM230" s="67">
        <f t="shared" ca="1" si="75"/>
        <v>15183.414549895544</v>
      </c>
      <c r="AN230" s="67">
        <f t="shared" ca="1" si="75"/>
        <v>15125.824058928003</v>
      </c>
      <c r="AO230" s="67">
        <f t="shared" ca="1" si="75"/>
        <v>15064.264606984161</v>
      </c>
      <c r="AP230" s="67">
        <f t="shared" ca="1" si="75"/>
        <v>14997.935610454497</v>
      </c>
      <c r="AQ230" s="67">
        <f t="shared" ca="1" si="75"/>
        <v>14925.924955414524</v>
      </c>
      <c r="AR230" s="67">
        <f t="shared" ca="1" si="75"/>
        <v>14847.260552238218</v>
      </c>
      <c r="AS230" s="67">
        <f t="shared" ca="1" si="75"/>
        <v>14760.954729373883</v>
      </c>
      <c r="AT230" s="67">
        <f t="shared" ca="1" si="75"/>
        <v>14665.993570694161</v>
      </c>
      <c r="AU230" s="67">
        <f t="shared" ca="1" si="75"/>
        <v>14561.31322935237</v>
      </c>
      <c r="AV230" s="67">
        <f t="shared" ca="1" si="75"/>
        <v>14445.740862377941</v>
      </c>
      <c r="AW230" s="67">
        <f t="shared" ca="1" si="75"/>
        <v>14317.983287460363</v>
      </c>
      <c r="AX230" s="67">
        <f t="shared" ca="1" si="75"/>
        <v>14176.634946561309</v>
      </c>
      <c r="AY230" s="67">
        <f t="shared" ca="1" si="75"/>
        <v>14020.206460039091</v>
      </c>
      <c r="AZ230" s="67">
        <f t="shared" ca="1" si="75"/>
        <v>13847.182236455366</v>
      </c>
      <c r="BA230" s="179">
        <f t="shared" ref="BA230" ca="1" si="76">BA129+BA28</f>
        <v>13656.097037766838</v>
      </c>
      <c r="BC230" s="67">
        <f t="shared" ca="1" si="29"/>
        <v>6.6600722812272579</v>
      </c>
    </row>
    <row r="231" spans="1:55" x14ac:dyDescent="0.35">
      <c r="A231" s="159" t="s">
        <v>65</v>
      </c>
      <c r="B231">
        <f t="shared" si="34"/>
        <v>23</v>
      </c>
      <c r="C231" s="67">
        <f t="shared" ref="C231:AZ231" ca="1" si="77">C130+C29</f>
        <v>16248.243999999999</v>
      </c>
      <c r="D231" s="67">
        <f t="shared" ca="1" si="77"/>
        <v>16241.237458373875</v>
      </c>
      <c r="E231" s="67">
        <f t="shared" ca="1" si="77"/>
        <v>16234.082340815452</v>
      </c>
      <c r="F231" s="67">
        <f t="shared" ca="1" si="77"/>
        <v>16226.774910270975</v>
      </c>
      <c r="G231" s="67">
        <f t="shared" ca="1" si="77"/>
        <v>16219.271257025823</v>
      </c>
      <c r="H231" s="67">
        <f t="shared" ca="1" si="77"/>
        <v>16211.553777300003</v>
      </c>
      <c r="I231" s="67">
        <f t="shared" ca="1" si="77"/>
        <v>16203.57429702628</v>
      </c>
      <c r="J231" s="67">
        <f t="shared" ca="1" si="77"/>
        <v>16195.294539803526</v>
      </c>
      <c r="K231" s="67">
        <f t="shared" ca="1" si="77"/>
        <v>16186.661977731343</v>
      </c>
      <c r="L231" s="67">
        <f t="shared" ca="1" si="77"/>
        <v>16177.635044182858</v>
      </c>
      <c r="M231" s="67">
        <f t="shared" ca="1" si="77"/>
        <v>16168.165182231376</v>
      </c>
      <c r="N231" s="67">
        <f t="shared" ca="1" si="77"/>
        <v>16158.178410427281</v>
      </c>
      <c r="O231" s="67">
        <f t="shared" ca="1" si="77"/>
        <v>16147.624366724955</v>
      </c>
      <c r="P231" s="67">
        <f t="shared" ca="1" si="77"/>
        <v>16136.434542241584</v>
      </c>
      <c r="Q231" s="67">
        <f t="shared" ca="1" si="77"/>
        <v>16124.535060783488</v>
      </c>
      <c r="R231" s="67">
        <f t="shared" ca="1" si="77"/>
        <v>16111.842643399337</v>
      </c>
      <c r="S231" s="67">
        <f t="shared" ca="1" si="77"/>
        <v>16098.263330412366</v>
      </c>
      <c r="T231" s="67">
        <f t="shared" ca="1" si="77"/>
        <v>16083.672886139835</v>
      </c>
      <c r="U231" s="67">
        <f t="shared" ca="1" si="77"/>
        <v>16067.945539644086</v>
      </c>
      <c r="V231" s="67">
        <f t="shared" ca="1" si="77"/>
        <v>16050.942280635794</v>
      </c>
      <c r="W231" s="67">
        <f t="shared" ca="1" si="77"/>
        <v>16032.503263521179</v>
      </c>
      <c r="X231" s="67">
        <f t="shared" ca="1" si="77"/>
        <v>16012.476067862652</v>
      </c>
      <c r="Y231" s="67">
        <f t="shared" ca="1" si="77"/>
        <v>15990.677605544348</v>
      </c>
      <c r="Z231" s="67">
        <f t="shared" ca="1" si="77"/>
        <v>15966.932919005132</v>
      </c>
      <c r="AA231" s="67">
        <f t="shared" ca="1" si="77"/>
        <v>15941.046208630272</v>
      </c>
      <c r="AB231" s="67">
        <f t="shared" ca="1" si="77"/>
        <v>15912.855787292199</v>
      </c>
      <c r="AC231" s="67">
        <f t="shared" ca="1" si="77"/>
        <v>15882.210002022181</v>
      </c>
      <c r="AD231" s="67">
        <f t="shared" ca="1" si="77"/>
        <v>15849.0020514033</v>
      </c>
      <c r="AE231" s="67">
        <f t="shared" ca="1" si="77"/>
        <v>15813.134282969035</v>
      </c>
      <c r="AF231" s="67">
        <f t="shared" ca="1" si="77"/>
        <v>15774.521932601203</v>
      </c>
      <c r="AG231" s="67">
        <f t="shared" ca="1" si="77"/>
        <v>15733.111249224579</v>
      </c>
      <c r="AH231" s="67">
        <f t="shared" ca="1" si="77"/>
        <v>15688.870833052482</v>
      </c>
      <c r="AI231" s="67">
        <f t="shared" ca="1" si="77"/>
        <v>15641.776618419237</v>
      </c>
      <c r="AJ231" s="67">
        <f t="shared" ca="1" si="77"/>
        <v>15591.836064560212</v>
      </c>
      <c r="AK231" s="67">
        <f t="shared" ca="1" si="77"/>
        <v>15539.023931996018</v>
      </c>
      <c r="AL231" s="67">
        <f t="shared" ca="1" si="77"/>
        <v>15483.135906887044</v>
      </c>
      <c r="AM231" s="67">
        <f t="shared" ca="1" si="77"/>
        <v>15423.764138552357</v>
      </c>
      <c r="AN231" s="67">
        <f t="shared" ca="1" si="77"/>
        <v>15360.302988785679</v>
      </c>
      <c r="AO231" s="67">
        <f t="shared" ca="1" si="77"/>
        <v>15291.927657508913</v>
      </c>
      <c r="AP231" s="67">
        <f t="shared" ca="1" si="77"/>
        <v>15217.698575093265</v>
      </c>
      <c r="AQ231" s="67">
        <f t="shared" ca="1" si="77"/>
        <v>15136.614584529565</v>
      </c>
      <c r="AR231" s="67">
        <f t="shared" ca="1" si="77"/>
        <v>15047.658727100326</v>
      </c>
      <c r="AS231" s="67">
        <f t="shared" ca="1" si="77"/>
        <v>14949.787382138129</v>
      </c>
      <c r="AT231" s="67">
        <f t="shared" ca="1" si="77"/>
        <v>14841.905919131923</v>
      </c>
      <c r="AU231" s="67">
        <f t="shared" ca="1" si="77"/>
        <v>14722.807939532297</v>
      </c>
      <c r="AV231" s="67">
        <f t="shared" ca="1" si="77"/>
        <v>14591.163763842364</v>
      </c>
      <c r="AW231" s="67">
        <f t="shared" ca="1" si="77"/>
        <v>14445.528816658527</v>
      </c>
      <c r="AX231" s="67">
        <f t="shared" ca="1" si="77"/>
        <v>14284.373307030817</v>
      </c>
      <c r="AY231" s="67">
        <f t="shared" ca="1" si="77"/>
        <v>14106.141775808548</v>
      </c>
      <c r="AZ231" s="67">
        <f t="shared" ca="1" si="77"/>
        <v>13909.332187634565</v>
      </c>
      <c r="BA231" s="179">
        <f t="shared" ref="BA231" ca="1" si="78">BA130+BA29</f>
        <v>13692.571677411273</v>
      </c>
      <c r="BC231" s="67">
        <f t="shared" ca="1" si="29"/>
        <v>7.0065416261240898</v>
      </c>
    </row>
    <row r="232" spans="1:55" x14ac:dyDescent="0.35">
      <c r="A232" s="159" t="s">
        <v>65</v>
      </c>
      <c r="B232">
        <f t="shared" si="34"/>
        <v>24</v>
      </c>
      <c r="C232" s="67">
        <f t="shared" ref="C232:AZ232" ca="1" si="79">C131+C30</f>
        <v>16712.982499999998</v>
      </c>
      <c r="D232" s="67">
        <f t="shared" ca="1" si="79"/>
        <v>16705.538720007087</v>
      </c>
      <c r="E232" s="67">
        <f t="shared" ca="1" si="79"/>
        <v>16697.936663195796</v>
      </c>
      <c r="F232" s="67">
        <f t="shared" ca="1" si="79"/>
        <v>16690.130678150486</v>
      </c>
      <c r="G232" s="67">
        <f t="shared" ca="1" si="79"/>
        <v>16682.102450709222</v>
      </c>
      <c r="H232" s="67">
        <f t="shared" ca="1" si="79"/>
        <v>16673.801873824566</v>
      </c>
      <c r="I232" s="67">
        <f t="shared" ca="1" si="79"/>
        <v>16665.189128582009</v>
      </c>
      <c r="J232" s="67">
        <f t="shared" ca="1" si="79"/>
        <v>16656.209590625196</v>
      </c>
      <c r="K232" s="67">
        <f t="shared" ca="1" si="79"/>
        <v>16646.820001439984</v>
      </c>
      <c r="L232" s="67">
        <f t="shared" ca="1" si="79"/>
        <v>16636.969870776018</v>
      </c>
      <c r="M232" s="67">
        <f t="shared" ca="1" si="79"/>
        <v>16626.582213359485</v>
      </c>
      <c r="N232" s="67">
        <f t="shared" ca="1" si="79"/>
        <v>16615.60464693456</v>
      </c>
      <c r="O232" s="67">
        <f t="shared" ca="1" si="79"/>
        <v>16603.965886076905</v>
      </c>
      <c r="P232" s="67">
        <f t="shared" ca="1" si="79"/>
        <v>16591.589102620099</v>
      </c>
      <c r="Q232" s="67">
        <f t="shared" ca="1" si="79"/>
        <v>16578.387654469923</v>
      </c>
      <c r="R232" s="67">
        <f t="shared" ca="1" si="79"/>
        <v>16564.263812272249</v>
      </c>
      <c r="S232" s="67">
        <f t="shared" ca="1" si="79"/>
        <v>16549.088375866268</v>
      </c>
      <c r="T232" s="67">
        <f t="shared" ca="1" si="79"/>
        <v>16532.730564477009</v>
      </c>
      <c r="U232" s="67">
        <f t="shared" ca="1" si="79"/>
        <v>16515.04580793505</v>
      </c>
      <c r="V232" s="67">
        <f t="shared" ca="1" si="79"/>
        <v>16495.867908603897</v>
      </c>
      <c r="W232" s="67">
        <f t="shared" ca="1" si="79"/>
        <v>16475.038405477288</v>
      </c>
      <c r="X232" s="67">
        <f t="shared" ca="1" si="79"/>
        <v>16452.366952191751</v>
      </c>
      <c r="Y232" s="67">
        <f t="shared" ca="1" si="79"/>
        <v>16427.671703315493</v>
      </c>
      <c r="Z232" s="67">
        <f t="shared" ca="1" si="79"/>
        <v>16400.749121959219</v>
      </c>
      <c r="AA232" s="67">
        <f t="shared" ca="1" si="79"/>
        <v>16371.431194661536</v>
      </c>
      <c r="AB232" s="67">
        <f t="shared" ca="1" si="79"/>
        <v>16339.560346076052</v>
      </c>
      <c r="AC232" s="67">
        <f t="shared" ca="1" si="79"/>
        <v>16305.02567854733</v>
      </c>
      <c r="AD232" s="67">
        <f t="shared" ca="1" si="79"/>
        <v>16267.725789002166</v>
      </c>
      <c r="AE232" s="67">
        <f t="shared" ca="1" si="79"/>
        <v>16227.572723816298</v>
      </c>
      <c r="AF232" s="67">
        <f t="shared" ca="1" si="79"/>
        <v>16184.510780901695</v>
      </c>
      <c r="AG232" s="67">
        <f t="shared" ca="1" si="79"/>
        <v>16138.50755403264</v>
      </c>
      <c r="AH232" s="67">
        <f t="shared" ca="1" si="79"/>
        <v>16089.538220304386</v>
      </c>
      <c r="AI232" s="67">
        <f t="shared" ca="1" si="79"/>
        <v>16037.610796478948</v>
      </c>
      <c r="AJ232" s="67">
        <f t="shared" ca="1" si="79"/>
        <v>15982.699281978446</v>
      </c>
      <c r="AK232" s="67">
        <f t="shared" ca="1" si="79"/>
        <v>15924.591497169875</v>
      </c>
      <c r="AL232" s="67">
        <f t="shared" ca="1" si="79"/>
        <v>15862.863699036589</v>
      </c>
      <c r="AM232" s="67">
        <f t="shared" ca="1" si="79"/>
        <v>15796.886563352848</v>
      </c>
      <c r="AN232" s="67">
        <f t="shared" ca="1" si="79"/>
        <v>15725.803104095805</v>
      </c>
      <c r="AO232" s="67">
        <f t="shared" ca="1" si="79"/>
        <v>15648.637225588216</v>
      </c>
      <c r="AP232" s="67">
        <f t="shared" ca="1" si="79"/>
        <v>15564.349045247809</v>
      </c>
      <c r="AQ232" s="67">
        <f t="shared" ca="1" si="79"/>
        <v>15471.882509927316</v>
      </c>
      <c r="AR232" s="67">
        <f t="shared" ca="1" si="79"/>
        <v>15370.154253499893</v>
      </c>
      <c r="AS232" s="67">
        <f t="shared" ca="1" si="79"/>
        <v>15258.028353201338</v>
      </c>
      <c r="AT232" s="67">
        <f t="shared" ca="1" si="79"/>
        <v>15134.253299661519</v>
      </c>
      <c r="AU232" s="67">
        <f t="shared" ca="1" si="79"/>
        <v>14997.450218800746</v>
      </c>
      <c r="AV232" s="67">
        <f t="shared" ca="1" si="79"/>
        <v>14846.12176952037</v>
      </c>
      <c r="AW232" s="67">
        <f t="shared" ca="1" si="79"/>
        <v>14678.683260252565</v>
      </c>
      <c r="AX232" s="67">
        <f t="shared" ca="1" si="79"/>
        <v>14493.524713261078</v>
      </c>
      <c r="AY232" s="67">
        <f t="shared" ca="1" si="79"/>
        <v>14289.093256821456</v>
      </c>
      <c r="AZ232" s="67">
        <f t="shared" ca="1" si="79"/>
        <v>14063.97197059845</v>
      </c>
      <c r="BA232" s="179">
        <f t="shared" ref="BA232" ca="1" si="80">BA131+BA30</f>
        <v>13816.924835674265</v>
      </c>
      <c r="BC232" s="67">
        <f t="shared" ca="1" si="29"/>
        <v>7.4437799929110042</v>
      </c>
    </row>
    <row r="233" spans="1:55" x14ac:dyDescent="0.35">
      <c r="A233" s="159" t="s">
        <v>65</v>
      </c>
      <c r="B233">
        <f t="shared" si="34"/>
        <v>25</v>
      </c>
      <c r="C233" s="67">
        <f t="shared" ref="C233:AZ233" ca="1" si="81">C132+C31</f>
        <v>17286.3295</v>
      </c>
      <c r="D233" s="67">
        <f t="shared" ca="1" si="81"/>
        <v>17278.377760359726</v>
      </c>
      <c r="E233" s="67">
        <f t="shared" ca="1" si="81"/>
        <v>17270.212954103088</v>
      </c>
      <c r="F233" s="67">
        <f t="shared" ca="1" si="81"/>
        <v>17261.815923227623</v>
      </c>
      <c r="G233" s="67">
        <f t="shared" ca="1" si="81"/>
        <v>17253.134266280918</v>
      </c>
      <c r="H233" s="67">
        <f t="shared" ca="1" si="81"/>
        <v>17244.126332608961</v>
      </c>
      <c r="I233" s="67">
        <f t="shared" ca="1" si="81"/>
        <v>17234.735009787757</v>
      </c>
      <c r="J233" s="67">
        <f t="shared" ca="1" si="81"/>
        <v>17224.915028670701</v>
      </c>
      <c r="K233" s="67">
        <f t="shared" ca="1" si="81"/>
        <v>17214.613604247937</v>
      </c>
      <c r="L233" s="67">
        <f t="shared" ca="1" si="81"/>
        <v>17203.750182375021</v>
      </c>
      <c r="M233" s="67">
        <f t="shared" ca="1" si="81"/>
        <v>17192.269981222089</v>
      </c>
      <c r="N233" s="67">
        <f t="shared" ca="1" si="81"/>
        <v>17180.09841590486</v>
      </c>
      <c r="O233" s="67">
        <f t="shared" ca="1" si="81"/>
        <v>17167.155152726456</v>
      </c>
      <c r="P233" s="67">
        <f t="shared" ca="1" si="81"/>
        <v>17153.349553192857</v>
      </c>
      <c r="Q233" s="67">
        <f t="shared" ca="1" si="81"/>
        <v>17138.579409747272</v>
      </c>
      <c r="R233" s="67">
        <f t="shared" ca="1" si="81"/>
        <v>17122.709626228407</v>
      </c>
      <c r="S233" s="67">
        <f t="shared" ca="1" si="81"/>
        <v>17105.603471819533</v>
      </c>
      <c r="T233" s="67">
        <f t="shared" ca="1" si="81"/>
        <v>17087.109770717303</v>
      </c>
      <c r="U233" s="67">
        <f t="shared" ca="1" si="81"/>
        <v>17067.054780345126</v>
      </c>
      <c r="V233" s="67">
        <f t="shared" ca="1" si="81"/>
        <v>17045.272863214112</v>
      </c>
      <c r="W233" s="67">
        <f t="shared" ca="1" si="81"/>
        <v>17021.565049181561</v>
      </c>
      <c r="X233" s="67">
        <f t="shared" ca="1" si="81"/>
        <v>16995.741308479839</v>
      </c>
      <c r="Y233" s="67">
        <f t="shared" ca="1" si="81"/>
        <v>16967.588907047902</v>
      </c>
      <c r="Z233" s="67">
        <f t="shared" ca="1" si="81"/>
        <v>16936.932308198961</v>
      </c>
      <c r="AA233" s="67">
        <f t="shared" ca="1" si="81"/>
        <v>16903.606888977305</v>
      </c>
      <c r="AB233" s="67">
        <f t="shared" ca="1" si="81"/>
        <v>16867.49687007688</v>
      </c>
      <c r="AC233" s="67">
        <f t="shared" ca="1" si="81"/>
        <v>16828.496371853522</v>
      </c>
      <c r="AD233" s="67">
        <f t="shared" ca="1" si="81"/>
        <v>16786.513628944733</v>
      </c>
      <c r="AE233" s="67">
        <f t="shared" ca="1" si="81"/>
        <v>16741.490594150455</v>
      </c>
      <c r="AF233" s="67">
        <f t="shared" ca="1" si="81"/>
        <v>16693.393637169291</v>
      </c>
      <c r="AG233" s="67">
        <f t="shared" ca="1" si="81"/>
        <v>16642.197000966982</v>
      </c>
      <c r="AH233" s="67">
        <f t="shared" ca="1" si="81"/>
        <v>16587.909329942457</v>
      </c>
      <c r="AI233" s="67">
        <f t="shared" ca="1" si="81"/>
        <v>16530.503680785907</v>
      </c>
      <c r="AJ233" s="67">
        <f t="shared" ca="1" si="81"/>
        <v>16469.758486615967</v>
      </c>
      <c r="AK233" s="67">
        <f t="shared" ca="1" si="81"/>
        <v>16405.231073575542</v>
      </c>
      <c r="AL233" s="67">
        <f t="shared" ca="1" si="81"/>
        <v>16336.263911828846</v>
      </c>
      <c r="AM233" s="67">
        <f t="shared" ca="1" si="81"/>
        <v>16261.961693236004</v>
      </c>
      <c r="AN233" s="67">
        <f t="shared" ca="1" si="81"/>
        <v>16181.304817339624</v>
      </c>
      <c r="AO233" s="67">
        <f t="shared" ca="1" si="81"/>
        <v>16093.207250608395</v>
      </c>
      <c r="AP233" s="67">
        <f t="shared" ca="1" si="81"/>
        <v>15996.566310928269</v>
      </c>
      <c r="AQ233" s="67">
        <f t="shared" ca="1" si="81"/>
        <v>15890.251186926609</v>
      </c>
      <c r="AR233" s="67">
        <f t="shared" ca="1" si="81"/>
        <v>15773.076619751086</v>
      </c>
      <c r="AS233" s="67">
        <f t="shared" ca="1" si="81"/>
        <v>15643.737159899327</v>
      </c>
      <c r="AT233" s="67">
        <f t="shared" ca="1" si="81"/>
        <v>15500.795058715725</v>
      </c>
      <c r="AU233" s="67">
        <f t="shared" ca="1" si="81"/>
        <v>15342.689755559968</v>
      </c>
      <c r="AV233" s="67">
        <f t="shared" ca="1" si="81"/>
        <v>15167.770681569331</v>
      </c>
      <c r="AW233" s="67">
        <f t="shared" ca="1" si="81"/>
        <v>14974.362291817662</v>
      </c>
      <c r="AX233" s="67">
        <f t="shared" ca="1" si="81"/>
        <v>14760.850359931908</v>
      </c>
      <c r="AY233" s="67">
        <f t="shared" ca="1" si="81"/>
        <v>14525.764488780718</v>
      </c>
      <c r="AZ233" s="67">
        <f t="shared" ca="1" si="81"/>
        <v>14267.825288787561</v>
      </c>
      <c r="BA233" s="179">
        <f t="shared" ref="BA233" ca="1" si="82">BA132+BA31</f>
        <v>13985.953853978479</v>
      </c>
      <c r="BC233" s="67">
        <f t="shared" ca="1" si="29"/>
        <v>7.9517396402734448</v>
      </c>
    </row>
    <row r="234" spans="1:55" x14ac:dyDescent="0.35">
      <c r="A234" s="159" t="s">
        <v>65</v>
      </c>
      <c r="B234">
        <f t="shared" si="34"/>
        <v>26</v>
      </c>
      <c r="C234" s="67">
        <f t="shared" ref="C234:AZ234" ca="1" si="83">C133+C32</f>
        <v>17837.005000000001</v>
      </c>
      <c r="D234" s="67">
        <f t="shared" ca="1" si="83"/>
        <v>17828.485846174393</v>
      </c>
      <c r="E234" s="67">
        <f t="shared" ca="1" si="83"/>
        <v>17819.72465943325</v>
      </c>
      <c r="F234" s="67">
        <f t="shared" ca="1" si="83"/>
        <v>17810.666773934099</v>
      </c>
      <c r="G234" s="67">
        <f t="shared" ca="1" si="83"/>
        <v>17801.268728890507</v>
      </c>
      <c r="H234" s="67">
        <f t="shared" ca="1" si="83"/>
        <v>17791.470959189901</v>
      </c>
      <c r="I234" s="67">
        <f t="shared" ca="1" si="83"/>
        <v>17781.226203471488</v>
      </c>
      <c r="J234" s="67">
        <f t="shared" ca="1" si="83"/>
        <v>17770.479415251735</v>
      </c>
      <c r="K234" s="67">
        <f t="shared" ca="1" si="83"/>
        <v>17759.146506762474</v>
      </c>
      <c r="L234" s="67">
        <f t="shared" ca="1" si="83"/>
        <v>17747.170326239902</v>
      </c>
      <c r="M234" s="67">
        <f t="shared" ca="1" si="83"/>
        <v>17734.473022281658</v>
      </c>
      <c r="N234" s="67">
        <f t="shared" ca="1" si="83"/>
        <v>17720.970802303524</v>
      </c>
      <c r="O234" s="67">
        <f t="shared" ca="1" si="83"/>
        <v>17706.569074007344</v>
      </c>
      <c r="P234" s="67">
        <f t="shared" ca="1" si="83"/>
        <v>17691.161206088924</v>
      </c>
      <c r="Q234" s="67">
        <f t="shared" ca="1" si="83"/>
        <v>17674.606284126759</v>
      </c>
      <c r="R234" s="67">
        <f t="shared" ca="1" si="83"/>
        <v>17656.761708945298</v>
      </c>
      <c r="S234" s="67">
        <f t="shared" ca="1" si="83"/>
        <v>17637.469782247321</v>
      </c>
      <c r="T234" s="67">
        <f t="shared" ca="1" si="83"/>
        <v>17616.549322420513</v>
      </c>
      <c r="U234" s="67">
        <f t="shared" ca="1" si="83"/>
        <v>17593.827618025371</v>
      </c>
      <c r="V234" s="67">
        <f t="shared" ca="1" si="83"/>
        <v>17569.097197124032</v>
      </c>
      <c r="W234" s="67">
        <f t="shared" ca="1" si="83"/>
        <v>17542.159971053505</v>
      </c>
      <c r="X234" s="67">
        <f t="shared" ca="1" si="83"/>
        <v>17512.794139176527</v>
      </c>
      <c r="Y234" s="67">
        <f t="shared" ca="1" si="83"/>
        <v>17480.81675834921</v>
      </c>
      <c r="Z234" s="67">
        <f t="shared" ca="1" si="83"/>
        <v>17446.056264393821</v>
      </c>
      <c r="AA234" s="67">
        <f t="shared" ca="1" si="83"/>
        <v>17408.392078185767</v>
      </c>
      <c r="AB234" s="67">
        <f t="shared" ca="1" si="83"/>
        <v>17367.713909518941</v>
      </c>
      <c r="AC234" s="67">
        <f t="shared" ca="1" si="83"/>
        <v>17323.926246628944</v>
      </c>
      <c r="AD234" s="67">
        <f t="shared" ca="1" si="83"/>
        <v>17276.968738150004</v>
      </c>
      <c r="AE234" s="67">
        <f t="shared" ca="1" si="83"/>
        <v>17226.806565997704</v>
      </c>
      <c r="AF234" s="67">
        <f t="shared" ca="1" si="83"/>
        <v>17173.413055180852</v>
      </c>
      <c r="AG234" s="67">
        <f t="shared" ca="1" si="83"/>
        <v>17116.797485454212</v>
      </c>
      <c r="AH234" s="67">
        <f t="shared" ca="1" si="83"/>
        <v>17056.931991682333</v>
      </c>
      <c r="AI234" s="67">
        <f t="shared" ca="1" si="83"/>
        <v>16993.585755245425</v>
      </c>
      <c r="AJ234" s="67">
        <f t="shared" ca="1" si="83"/>
        <v>16926.297443097428</v>
      </c>
      <c r="AK234" s="67">
        <f t="shared" ca="1" si="83"/>
        <v>16854.381715845142</v>
      </c>
      <c r="AL234" s="67">
        <f t="shared" ca="1" si="83"/>
        <v>16776.905503046957</v>
      </c>
      <c r="AM234" s="67">
        <f t="shared" ca="1" si="83"/>
        <v>16692.806348010305</v>
      </c>
      <c r="AN234" s="67">
        <f t="shared" ca="1" si="83"/>
        <v>16600.952766814811</v>
      </c>
      <c r="AO234" s="67">
        <f t="shared" ca="1" si="83"/>
        <v>16500.196165708938</v>
      </c>
      <c r="AP234" s="67">
        <f t="shared" ca="1" si="83"/>
        <v>16389.359055557419</v>
      </c>
      <c r="AQ234" s="67">
        <f t="shared" ca="1" si="83"/>
        <v>16267.20767748174</v>
      </c>
      <c r="AR234" s="67">
        <f t="shared" ca="1" si="83"/>
        <v>16132.383598344646</v>
      </c>
      <c r="AS234" s="67">
        <f t="shared" ca="1" si="83"/>
        <v>15983.391300254745</v>
      </c>
      <c r="AT234" s="67">
        <f t="shared" ca="1" si="83"/>
        <v>15818.608265306733</v>
      </c>
      <c r="AU234" s="67">
        <f t="shared" ca="1" si="83"/>
        <v>15636.319476753337</v>
      </c>
      <c r="AV234" s="67">
        <f t="shared" ca="1" si="83"/>
        <v>15434.785384879837</v>
      </c>
      <c r="AW234" s="67">
        <f t="shared" ca="1" si="83"/>
        <v>15212.332063107282</v>
      </c>
      <c r="AX234" s="67">
        <f t="shared" ca="1" si="83"/>
        <v>14967.437333924634</v>
      </c>
      <c r="AY234" s="67">
        <f t="shared" ca="1" si="83"/>
        <v>14698.780167772347</v>
      </c>
      <c r="AZ234" s="67">
        <f t="shared" ca="1" si="83"/>
        <v>14405.250758373519</v>
      </c>
      <c r="BA234" s="179">
        <f t="shared" ref="BA234" ca="1" si="84">BA133+BA32</f>
        <v>14085.964457505985</v>
      </c>
      <c r="BC234" s="67">
        <f t="shared" ca="1" si="29"/>
        <v>8.5191538256076456</v>
      </c>
    </row>
    <row r="235" spans="1:55" x14ac:dyDescent="0.35">
      <c r="A235" s="159" t="s">
        <v>65</v>
      </c>
      <c r="B235">
        <f t="shared" si="34"/>
        <v>27</v>
      </c>
      <c r="C235" s="67">
        <f t="shared" ref="C235:AZ235" ca="1" si="85">C134+C33</f>
        <v>18372.877999999997</v>
      </c>
      <c r="D235" s="67">
        <f t="shared" ca="1" si="85"/>
        <v>18363.753849064844</v>
      </c>
      <c r="E235" s="67">
        <f t="shared" ca="1" si="85"/>
        <v>18354.321019830557</v>
      </c>
      <c r="F235" s="67">
        <f t="shared" ca="1" si="85"/>
        <v>18344.53424552139</v>
      </c>
      <c r="G235" s="67">
        <f t="shared" ca="1" si="85"/>
        <v>18334.331520667147</v>
      </c>
      <c r="H235" s="67">
        <f t="shared" ca="1" si="85"/>
        <v>18323.663590308803</v>
      </c>
      <c r="I235" s="67">
        <f t="shared" ca="1" si="85"/>
        <v>18312.473158500732</v>
      </c>
      <c r="J235" s="67">
        <f t="shared" ca="1" si="85"/>
        <v>18300.672604280884</v>
      </c>
      <c r="K235" s="67">
        <f t="shared" ca="1" si="85"/>
        <v>18288.202412687227</v>
      </c>
      <c r="L235" s="67">
        <f t="shared" ca="1" si="85"/>
        <v>18274.981466452387</v>
      </c>
      <c r="M235" s="67">
        <f t="shared" ca="1" si="85"/>
        <v>18260.922527651812</v>
      </c>
      <c r="N235" s="67">
        <f t="shared" ca="1" si="85"/>
        <v>18245.927053868319</v>
      </c>
      <c r="O235" s="67">
        <f t="shared" ca="1" si="85"/>
        <v>18229.884001581559</v>
      </c>
      <c r="P235" s="67">
        <f t="shared" ca="1" si="85"/>
        <v>18212.646660027811</v>
      </c>
      <c r="Q235" s="67">
        <f t="shared" ca="1" si="85"/>
        <v>18194.066587193072</v>
      </c>
      <c r="R235" s="67">
        <f t="shared" ca="1" si="85"/>
        <v>18173.979582142278</v>
      </c>
      <c r="S235" s="67">
        <f t="shared" ca="1" si="85"/>
        <v>18152.197058906222</v>
      </c>
      <c r="T235" s="67">
        <f t="shared" ca="1" si="85"/>
        <v>18128.539266697866</v>
      </c>
      <c r="U235" s="67">
        <f t="shared" ca="1" si="85"/>
        <v>18102.79027193784</v>
      </c>
      <c r="V235" s="67">
        <f t="shared" ca="1" si="85"/>
        <v>18074.743975340993</v>
      </c>
      <c r="W235" s="67">
        <f t="shared" ca="1" si="85"/>
        <v>18044.169552219857</v>
      </c>
      <c r="X235" s="67">
        <f t="shared" ca="1" si="85"/>
        <v>18010.87669770373</v>
      </c>
      <c r="Y235" s="67">
        <f t="shared" ca="1" si="85"/>
        <v>17974.686944175985</v>
      </c>
      <c r="Z235" s="67">
        <f t="shared" ca="1" si="85"/>
        <v>17935.474946129743</v>
      </c>
      <c r="AA235" s="67">
        <f t="shared" ca="1" si="85"/>
        <v>17893.12602252666</v>
      </c>
      <c r="AB235" s="67">
        <f t="shared" ca="1" si="85"/>
        <v>17847.540940766135</v>
      </c>
      <c r="AC235" s="67">
        <f t="shared" ca="1" si="85"/>
        <v>17798.657059231591</v>
      </c>
      <c r="AD235" s="67">
        <f t="shared" ca="1" si="85"/>
        <v>17746.438392427794</v>
      </c>
      <c r="AE235" s="67">
        <f t="shared" ca="1" si="85"/>
        <v>17690.857348205274</v>
      </c>
      <c r="AF235" s="67">
        <f t="shared" ca="1" si="85"/>
        <v>17631.923849644405</v>
      </c>
      <c r="AG235" s="67">
        <f t="shared" ca="1" si="85"/>
        <v>17569.609114766201</v>
      </c>
      <c r="AH235" s="67">
        <f t="shared" ca="1" si="85"/>
        <v>17503.673111760094</v>
      </c>
      <c r="AI235" s="67">
        <f t="shared" ca="1" si="85"/>
        <v>17433.635931257817</v>
      </c>
      <c r="AJ235" s="67">
        <f t="shared" ca="1" si="85"/>
        <v>17358.784540282129</v>
      </c>
      <c r="AK235" s="67">
        <f t="shared" ca="1" si="85"/>
        <v>17278.148287782809</v>
      </c>
      <c r="AL235" s="67">
        <f t="shared" ca="1" si="85"/>
        <v>17190.622078039843</v>
      </c>
      <c r="AM235" s="67">
        <f t="shared" ca="1" si="85"/>
        <v>17095.029215466191</v>
      </c>
      <c r="AN235" s="67">
        <f t="shared" ca="1" si="85"/>
        <v>16990.175438632752</v>
      </c>
      <c r="AO235" s="67">
        <f t="shared" ca="1" si="85"/>
        <v>16874.836861281314</v>
      </c>
      <c r="AP235" s="67">
        <f t="shared" ca="1" si="85"/>
        <v>16747.731548318068</v>
      </c>
      <c r="AQ235" s="67">
        <f t="shared" ca="1" si="85"/>
        <v>16607.448474269906</v>
      </c>
      <c r="AR235" s="67">
        <f t="shared" ca="1" si="85"/>
        <v>16452.434834700034</v>
      </c>
      <c r="AS235" s="67">
        <f t="shared" ca="1" si="85"/>
        <v>16281.006739579501</v>
      </c>
      <c r="AT235" s="67">
        <f t="shared" ca="1" si="85"/>
        <v>16091.385436693332</v>
      </c>
      <c r="AU235" s="67">
        <f t="shared" ca="1" si="85"/>
        <v>15881.768201605428</v>
      </c>
      <c r="AV235" s="67">
        <f t="shared" ca="1" si="85"/>
        <v>15650.42234893495</v>
      </c>
      <c r="AW235" s="67">
        <f t="shared" ca="1" si="85"/>
        <v>15395.774955540715</v>
      </c>
      <c r="AX235" s="67">
        <f t="shared" ca="1" si="85"/>
        <v>15116.464492868057</v>
      </c>
      <c r="AY235" s="67">
        <f t="shared" ca="1" si="85"/>
        <v>14811.351517470142</v>
      </c>
      <c r="AZ235" s="67">
        <f t="shared" ca="1" si="85"/>
        <v>14479.533391355708</v>
      </c>
      <c r="BA235" s="179">
        <f t="shared" ref="BA235" ca="1" si="86">BA134+BA33</f>
        <v>14120.326510748944</v>
      </c>
      <c r="BC235" s="67">
        <f t="shared" ca="1" si="29"/>
        <v>9.1241509351530112</v>
      </c>
    </row>
    <row r="236" spans="1:55" x14ac:dyDescent="0.35">
      <c r="A236" s="159" t="s">
        <v>65</v>
      </c>
      <c r="B236">
        <f t="shared" si="34"/>
        <v>28</v>
      </c>
      <c r="C236" s="67">
        <f t="shared" ref="C236:AZ236" ca="1" si="87">C135+C34</f>
        <v>19078.2245</v>
      </c>
      <c r="D236" s="67">
        <f t="shared" ca="1" si="87"/>
        <v>19068.322297651488</v>
      </c>
      <c r="E236" s="67">
        <f t="shared" ca="1" si="87"/>
        <v>19058.048870050159</v>
      </c>
      <c r="F236" s="67">
        <f t="shared" ca="1" si="87"/>
        <v>19047.339154542082</v>
      </c>
      <c r="G236" s="67">
        <f t="shared" ca="1" si="87"/>
        <v>19036.141401765628</v>
      </c>
      <c r="H236" s="67">
        <f t="shared" ca="1" si="87"/>
        <v>19024.395496999699</v>
      </c>
      <c r="I236" s="67">
        <f t="shared" ca="1" si="87"/>
        <v>19012.009397969588</v>
      </c>
      <c r="J236" s="67">
        <f t="shared" ca="1" si="87"/>
        <v>18998.920629641027</v>
      </c>
      <c r="K236" s="67">
        <f t="shared" ca="1" si="87"/>
        <v>18985.043987031819</v>
      </c>
      <c r="L236" s="67">
        <f t="shared" ca="1" si="87"/>
        <v>18970.287915541721</v>
      </c>
      <c r="M236" s="67">
        <f t="shared" ca="1" si="87"/>
        <v>18954.548927119642</v>
      </c>
      <c r="N236" s="67">
        <f t="shared" ca="1" si="87"/>
        <v>18937.710451433901</v>
      </c>
      <c r="O236" s="67">
        <f t="shared" ca="1" si="87"/>
        <v>18919.61851524594</v>
      </c>
      <c r="P236" s="67">
        <f t="shared" ca="1" si="87"/>
        <v>18900.117353647416</v>
      </c>
      <c r="Q236" s="67">
        <f t="shared" ca="1" si="87"/>
        <v>18879.034617827492</v>
      </c>
      <c r="R236" s="67">
        <f t="shared" ca="1" si="87"/>
        <v>18856.172439524569</v>
      </c>
      <c r="S236" s="67">
        <f t="shared" ca="1" si="87"/>
        <v>18831.342240421942</v>
      </c>
      <c r="T236" s="67">
        <f t="shared" ca="1" si="87"/>
        <v>18804.317475839463</v>
      </c>
      <c r="U236" s="67">
        <f t="shared" ca="1" si="87"/>
        <v>18774.881994361844</v>
      </c>
      <c r="V236" s="67">
        <f t="shared" ca="1" si="87"/>
        <v>18742.793649779047</v>
      </c>
      <c r="W236" s="67">
        <f t="shared" ca="1" si="87"/>
        <v>18707.852891479073</v>
      </c>
      <c r="X236" s="67">
        <f t="shared" ca="1" si="87"/>
        <v>18669.872578095543</v>
      </c>
      <c r="Y236" s="67">
        <f t="shared" ca="1" si="87"/>
        <v>18628.721362303404</v>
      </c>
      <c r="Z236" s="67">
        <f t="shared" ca="1" si="87"/>
        <v>18584.279032015074</v>
      </c>
      <c r="AA236" s="67">
        <f t="shared" ca="1" si="87"/>
        <v>18536.441656342446</v>
      </c>
      <c r="AB236" s="67">
        <f t="shared" ca="1" si="87"/>
        <v>18485.14368605287</v>
      </c>
      <c r="AC236" s="67">
        <f t="shared" ca="1" si="87"/>
        <v>18430.34762782649</v>
      </c>
      <c r="AD236" s="67">
        <f t="shared" ca="1" si="87"/>
        <v>18372.024698337795</v>
      </c>
      <c r="AE236" s="67">
        <f t="shared" ca="1" si="87"/>
        <v>18310.185577628501</v>
      </c>
      <c r="AF236" s="67">
        <f t="shared" ca="1" si="87"/>
        <v>18244.800285559428</v>
      </c>
      <c r="AG236" s="67">
        <f t="shared" ca="1" si="87"/>
        <v>18175.617187704796</v>
      </c>
      <c r="AH236" s="67">
        <f t="shared" ca="1" si="87"/>
        <v>18102.133021860416</v>
      </c>
      <c r="AI236" s="67">
        <f t="shared" ca="1" si="87"/>
        <v>18023.599956266116</v>
      </c>
      <c r="AJ236" s="67">
        <f t="shared" ca="1" si="87"/>
        <v>17939.000110014407</v>
      </c>
      <c r="AK236" s="67">
        <f t="shared" ca="1" si="87"/>
        <v>17847.174775093088</v>
      </c>
      <c r="AL236" s="67">
        <f t="shared" ca="1" si="87"/>
        <v>17746.890371208363</v>
      </c>
      <c r="AM236" s="67">
        <f t="shared" ca="1" si="87"/>
        <v>17636.895129079996</v>
      </c>
      <c r="AN236" s="67">
        <f t="shared" ca="1" si="87"/>
        <v>17515.90666760951</v>
      </c>
      <c r="AO236" s="67">
        <f t="shared" ca="1" si="87"/>
        <v>17382.582239948337</v>
      </c>
      <c r="AP236" s="67">
        <f t="shared" ca="1" si="87"/>
        <v>17235.444360845926</v>
      </c>
      <c r="AQ236" s="67">
        <f t="shared" ca="1" si="87"/>
        <v>17072.867737341643</v>
      </c>
      <c r="AR236" s="67">
        <f t="shared" ca="1" si="87"/>
        <v>16893.090692965539</v>
      </c>
      <c r="AS236" s="67">
        <f t="shared" ca="1" si="87"/>
        <v>16694.253508060305</v>
      </c>
      <c r="AT236" s="67">
        <f t="shared" ca="1" si="87"/>
        <v>16474.472946039015</v>
      </c>
      <c r="AU236" s="67">
        <f t="shared" ca="1" si="87"/>
        <v>16231.941069123099</v>
      </c>
      <c r="AV236" s="67">
        <f t="shared" ca="1" si="87"/>
        <v>15965.019452542701</v>
      </c>
      <c r="AW236" s="67">
        <f t="shared" ca="1" si="87"/>
        <v>15672.29358803037</v>
      </c>
      <c r="AX236" s="67">
        <f t="shared" ca="1" si="87"/>
        <v>15352.584315289143</v>
      </c>
      <c r="AY236" s="67">
        <f t="shared" ca="1" si="87"/>
        <v>15004.96349720535</v>
      </c>
      <c r="AZ236" s="67">
        <f t="shared" ca="1" si="87"/>
        <v>14628.735651315967</v>
      </c>
      <c r="BA236" s="179">
        <f t="shared" ref="BA236" ca="1" si="88">BA135+BA34</f>
        <v>14223.431455642698</v>
      </c>
      <c r="BC236" s="67">
        <f t="shared" ca="1" si="29"/>
        <v>9.902202348512219</v>
      </c>
    </row>
    <row r="237" spans="1:55" x14ac:dyDescent="0.35">
      <c r="A237" s="159" t="s">
        <v>65</v>
      </c>
      <c r="B237">
        <f t="shared" si="34"/>
        <v>29</v>
      </c>
      <c r="C237" s="67">
        <f t="shared" ref="C237:AZ237" ca="1" si="89">C136+C35</f>
        <v>20212.803</v>
      </c>
      <c r="D237" s="67">
        <f t="shared" ca="1" si="89"/>
        <v>20201.799996815666</v>
      </c>
      <c r="E237" s="67">
        <f t="shared" ca="1" si="89"/>
        <v>20190.330105140631</v>
      </c>
      <c r="F237" s="67">
        <f t="shared" ca="1" si="89"/>
        <v>20178.337849961063</v>
      </c>
      <c r="G237" s="67">
        <f t="shared" ca="1" si="89"/>
        <v>20165.758880761034</v>
      </c>
      <c r="H237" s="67">
        <f t="shared" ca="1" si="89"/>
        <v>20152.494546705842</v>
      </c>
      <c r="I237" s="67">
        <f t="shared" ca="1" si="89"/>
        <v>20138.477934704249</v>
      </c>
      <c r="J237" s="67">
        <f t="shared" ca="1" si="89"/>
        <v>20123.617727911671</v>
      </c>
      <c r="K237" s="67">
        <f t="shared" ca="1" si="89"/>
        <v>20107.815892699207</v>
      </c>
      <c r="L237" s="67">
        <f t="shared" ca="1" si="89"/>
        <v>20090.961539965247</v>
      </c>
      <c r="M237" s="67">
        <f t="shared" ca="1" si="89"/>
        <v>20072.929814068928</v>
      </c>
      <c r="N237" s="67">
        <f t="shared" ca="1" si="89"/>
        <v>20053.555842109479</v>
      </c>
      <c r="O237" s="67">
        <f t="shared" ca="1" si="89"/>
        <v>20032.672860505154</v>
      </c>
      <c r="P237" s="67">
        <f t="shared" ca="1" si="89"/>
        <v>20010.096297603563</v>
      </c>
      <c r="Q237" s="67">
        <f t="shared" ca="1" si="89"/>
        <v>19985.614336399616</v>
      </c>
      <c r="R237" s="67">
        <f t="shared" ca="1" si="89"/>
        <v>19959.025126197615</v>
      </c>
      <c r="S237" s="67">
        <f t="shared" ca="1" si="89"/>
        <v>19930.086170295399</v>
      </c>
      <c r="T237" s="67">
        <f t="shared" ca="1" si="89"/>
        <v>19898.566180396057</v>
      </c>
      <c r="U237" s="67">
        <f t="shared" ca="1" si="89"/>
        <v>19864.205981909861</v>
      </c>
      <c r="V237" s="67">
        <f t="shared" ca="1" si="89"/>
        <v>19826.792087752005</v>
      </c>
      <c r="W237" s="67">
        <f t="shared" ca="1" si="89"/>
        <v>19786.124281835211</v>
      </c>
      <c r="X237" s="67">
        <f t="shared" ca="1" si="89"/>
        <v>19742.062137463516</v>
      </c>
      <c r="Y237" s="67">
        <f t="shared" ca="1" si="89"/>
        <v>19694.477086769944</v>
      </c>
      <c r="Z237" s="67">
        <f t="shared" ca="1" si="89"/>
        <v>19643.258070130156</v>
      </c>
      <c r="AA237" s="67">
        <f t="shared" ca="1" si="89"/>
        <v>19588.335102500092</v>
      </c>
      <c r="AB237" s="67">
        <f t="shared" ca="1" si="89"/>
        <v>19529.668329022992</v>
      </c>
      <c r="AC237" s="67">
        <f t="shared" ca="1" si="89"/>
        <v>19467.227110611071</v>
      </c>
      <c r="AD237" s="67">
        <f t="shared" ca="1" si="89"/>
        <v>19401.023165577171</v>
      </c>
      <c r="AE237" s="67">
        <f t="shared" ca="1" si="89"/>
        <v>19331.024629269334</v>
      </c>
      <c r="AF237" s="67">
        <f t="shared" ca="1" si="89"/>
        <v>19256.962348159002</v>
      </c>
      <c r="AG237" s="67">
        <f t="shared" ca="1" si="89"/>
        <v>19178.297861887906</v>
      </c>
      <c r="AH237" s="67">
        <f t="shared" ca="1" si="89"/>
        <v>19094.230925644755</v>
      </c>
      <c r="AI237" s="67">
        <f t="shared" ca="1" si="89"/>
        <v>19003.672476554104</v>
      </c>
      <c r="AJ237" s="67">
        <f t="shared" ca="1" si="89"/>
        <v>18905.382947579856</v>
      </c>
      <c r="AK237" s="67">
        <f t="shared" ca="1" si="89"/>
        <v>18798.04288845438</v>
      </c>
      <c r="AL237" s="67">
        <f t="shared" ca="1" si="89"/>
        <v>18680.313631582401</v>
      </c>
      <c r="AM237" s="67">
        <f t="shared" ca="1" si="89"/>
        <v>18550.82424563168</v>
      </c>
      <c r="AN237" s="67">
        <f t="shared" ca="1" si="89"/>
        <v>18408.139756958451</v>
      </c>
      <c r="AO237" s="67">
        <f t="shared" ca="1" si="89"/>
        <v>18250.681711888024</v>
      </c>
      <c r="AP237" s="67">
        <f t="shared" ca="1" si="89"/>
        <v>18076.7144498415</v>
      </c>
      <c r="AQ237" s="67">
        <f t="shared" ca="1" si="89"/>
        <v>17884.357551972069</v>
      </c>
      <c r="AR237" s="67">
        <f t="shared" ca="1" si="89"/>
        <v>17671.627246052434</v>
      </c>
      <c r="AS237" s="67">
        <f t="shared" ca="1" si="89"/>
        <v>17436.516341170296</v>
      </c>
      <c r="AT237" s="67">
        <f t="shared" ca="1" si="89"/>
        <v>17177.100198439846</v>
      </c>
      <c r="AU237" s="67">
        <f t="shared" ca="1" si="89"/>
        <v>16891.637663392088</v>
      </c>
      <c r="AV237" s="67">
        <f t="shared" ca="1" si="89"/>
        <v>16578.629552433507</v>
      </c>
      <c r="AW237" s="67">
        <f t="shared" ca="1" si="89"/>
        <v>16236.831119944349</v>
      </c>
      <c r="AX237" s="67">
        <f t="shared" ca="1" si="89"/>
        <v>15865.26908544951</v>
      </c>
      <c r="AY237" s="67">
        <f t="shared" ca="1" si="89"/>
        <v>15463.222266623186</v>
      </c>
      <c r="AZ237" s="67">
        <f t="shared" ca="1" si="89"/>
        <v>15030.214881938886</v>
      </c>
      <c r="BA237" s="179">
        <f t="shared" ref="BA237" ca="1" si="90">BA136+BA35</f>
        <v>14566.035135191378</v>
      </c>
      <c r="BC237" s="67">
        <f t="shared" ca="1" si="29"/>
        <v>11.003003184334375</v>
      </c>
    </row>
    <row r="238" spans="1:55" x14ac:dyDescent="0.35">
      <c r="A238" s="159" t="s">
        <v>65</v>
      </c>
      <c r="B238">
        <f t="shared" si="34"/>
        <v>30</v>
      </c>
      <c r="C238" s="67">
        <f t="shared" ref="C238:AZ238" ca="1" si="91">C137+C36</f>
        <v>23452.36</v>
      </c>
      <c r="D238" s="67">
        <f t="shared" ca="1" si="91"/>
        <v>23438.907528183339</v>
      </c>
      <c r="E238" s="67">
        <f t="shared" ca="1" si="91"/>
        <v>23424.842783500651</v>
      </c>
      <c r="F238" s="67">
        <f t="shared" ca="1" si="91"/>
        <v>23410.090329968625</v>
      </c>
      <c r="G238" s="67">
        <f t="shared" ca="1" si="91"/>
        <v>23394.534371886031</v>
      </c>
      <c r="H238" s="67">
        <f t="shared" ca="1" si="91"/>
        <v>23378.096424982039</v>
      </c>
      <c r="I238" s="67">
        <f t="shared" ca="1" si="91"/>
        <v>23360.66930888284</v>
      </c>
      <c r="J238" s="67">
        <f t="shared" ca="1" si="91"/>
        <v>23342.138067469656</v>
      </c>
      <c r="K238" s="67">
        <f t="shared" ca="1" si="91"/>
        <v>23322.372575051493</v>
      </c>
      <c r="L238" s="67">
        <f t="shared" ca="1" si="91"/>
        <v>23301.226379218289</v>
      </c>
      <c r="M238" s="67">
        <f t="shared" ca="1" si="91"/>
        <v>23278.506142400438</v>
      </c>
      <c r="N238" s="67">
        <f t="shared" ca="1" si="91"/>
        <v>23254.016343547439</v>
      </c>
      <c r="O238" s="67">
        <f t="shared" ca="1" si="91"/>
        <v>23227.540517249538</v>
      </c>
      <c r="P238" s="67">
        <f t="shared" ca="1" si="91"/>
        <v>23198.830347188334</v>
      </c>
      <c r="Q238" s="67">
        <f t="shared" ca="1" si="91"/>
        <v>23167.649226066082</v>
      </c>
      <c r="R238" s="67">
        <f t="shared" ca="1" si="91"/>
        <v>23133.712892369738</v>
      </c>
      <c r="S238" s="67">
        <f t="shared" ca="1" si="91"/>
        <v>23096.750324052893</v>
      </c>
      <c r="T238" s="67">
        <f t="shared" ca="1" si="91"/>
        <v>23056.457734412168</v>
      </c>
      <c r="U238" s="67">
        <f t="shared" ca="1" si="91"/>
        <v>23012.585004023953</v>
      </c>
      <c r="V238" s="67">
        <f t="shared" ca="1" si="91"/>
        <v>22964.897553671384</v>
      </c>
      <c r="W238" s="67">
        <f t="shared" ca="1" si="91"/>
        <v>22913.230970093693</v>
      </c>
      <c r="X238" s="67">
        <f t="shared" ca="1" si="91"/>
        <v>22857.434665636989</v>
      </c>
      <c r="Y238" s="67">
        <f t="shared" ca="1" si="91"/>
        <v>22797.378673171923</v>
      </c>
      <c r="Z238" s="67">
        <f t="shared" ca="1" si="91"/>
        <v>22732.981160538991</v>
      </c>
      <c r="AA238" s="67">
        <f t="shared" ca="1" si="91"/>
        <v>22664.195734094847</v>
      </c>
      <c r="AB238" s="67">
        <f t="shared" ca="1" si="91"/>
        <v>22590.98667032706</v>
      </c>
      <c r="AC238" s="67">
        <f t="shared" ca="1" si="91"/>
        <v>22513.368037702305</v>
      </c>
      <c r="AD238" s="67">
        <f t="shared" ca="1" si="91"/>
        <v>22431.302741614229</v>
      </c>
      <c r="AE238" s="67">
        <f t="shared" ca="1" si="91"/>
        <v>22344.475496741619</v>
      </c>
      <c r="AF238" s="67">
        <f t="shared" ca="1" si="91"/>
        <v>22252.255373150867</v>
      </c>
      <c r="AG238" s="67">
        <f t="shared" ca="1" si="91"/>
        <v>22153.704571158923</v>
      </c>
      <c r="AH238" s="67">
        <f t="shared" ca="1" si="91"/>
        <v>22047.54702142359</v>
      </c>
      <c r="AI238" s="67">
        <f t="shared" ca="1" si="91"/>
        <v>21932.330508028706</v>
      </c>
      <c r="AJ238" s="67">
        <f t="shared" ca="1" si="91"/>
        <v>21806.509476034786</v>
      </c>
      <c r="AK238" s="67">
        <f t="shared" ca="1" si="91"/>
        <v>21668.516132328128</v>
      </c>
      <c r="AL238" s="67">
        <f t="shared" ca="1" si="91"/>
        <v>21516.745455076481</v>
      </c>
      <c r="AM238" s="67">
        <f t="shared" ca="1" si="91"/>
        <v>21349.518022915378</v>
      </c>
      <c r="AN238" s="67">
        <f t="shared" ca="1" si="91"/>
        <v>21164.987097847319</v>
      </c>
      <c r="AO238" s="67">
        <f t="shared" ca="1" si="91"/>
        <v>20961.122845622267</v>
      </c>
      <c r="AP238" s="67">
        <f t="shared" ca="1" si="91"/>
        <v>20735.727186187978</v>
      </c>
      <c r="AQ238" s="67">
        <f t="shared" ca="1" si="91"/>
        <v>20486.482762767977</v>
      </c>
      <c r="AR238" s="67">
        <f t="shared" ca="1" si="91"/>
        <v>20211.046827970909</v>
      </c>
      <c r="AS238" s="67">
        <f t="shared" ca="1" si="91"/>
        <v>19907.175695318681</v>
      </c>
      <c r="AT238" s="67">
        <f t="shared" ca="1" si="91"/>
        <v>19572.843148892909</v>
      </c>
      <c r="AU238" s="67">
        <f t="shared" ca="1" si="91"/>
        <v>19206.30930103521</v>
      </c>
      <c r="AV238" s="67">
        <f t="shared" ca="1" si="91"/>
        <v>18806.135477196214</v>
      </c>
      <c r="AW238" s="67">
        <f t="shared" ca="1" si="91"/>
        <v>18371.204467641204</v>
      </c>
      <c r="AX238" s="67">
        <f t="shared" ca="1" si="91"/>
        <v>17900.698170614331</v>
      </c>
      <c r="AY238" s="67">
        <f t="shared" ca="1" si="91"/>
        <v>17394.090036505571</v>
      </c>
      <c r="AZ238" s="67">
        <f t="shared" ca="1" si="91"/>
        <v>16851.167042270088</v>
      </c>
      <c r="BA238" s="179">
        <f t="shared" ref="BA238" ca="1" si="92">BA137+BA36</f>
        <v>16272.057500580606</v>
      </c>
      <c r="BC238" s="67">
        <f t="shared" ca="1" si="29"/>
        <v>13.452471816661273</v>
      </c>
    </row>
    <row r="239" spans="1:55" x14ac:dyDescent="0.35">
      <c r="A239" s="159" t="s">
        <v>65</v>
      </c>
      <c r="B239">
        <f t="shared" si="34"/>
        <v>31</v>
      </c>
      <c r="C239" s="67">
        <f t="shared" ref="C239:AZ239" ca="1" si="93">C138+C37</f>
        <v>25462.392500000002</v>
      </c>
      <c r="D239" s="67">
        <f t="shared" ca="1" si="93"/>
        <v>25446.953724276027</v>
      </c>
      <c r="E239" s="67">
        <f t="shared" ca="1" si="93"/>
        <v>25430.760453048784</v>
      </c>
      <c r="F239" s="67">
        <f t="shared" ca="1" si="93"/>
        <v>25413.6854905006</v>
      </c>
      <c r="G239" s="67">
        <f t="shared" ca="1" si="93"/>
        <v>25395.642681891717</v>
      </c>
      <c r="H239" s="67">
        <f t="shared" ca="1" si="93"/>
        <v>25376.514302939097</v>
      </c>
      <c r="I239" s="67">
        <f t="shared" ca="1" si="93"/>
        <v>25356.174191209499</v>
      </c>
      <c r="J239" s="67">
        <f t="shared" ca="1" si="93"/>
        <v>25334.479446506484</v>
      </c>
      <c r="K239" s="67">
        <f t="shared" ca="1" si="93"/>
        <v>25311.269298943473</v>
      </c>
      <c r="L239" s="67">
        <f t="shared" ca="1" si="93"/>
        <v>25286.331560531718</v>
      </c>
      <c r="M239" s="67">
        <f t="shared" ca="1" si="93"/>
        <v>25259.451680816364</v>
      </c>
      <c r="N239" s="67">
        <f t="shared" ca="1" si="93"/>
        <v>25230.392066114007</v>
      </c>
      <c r="O239" s="67">
        <f t="shared" ca="1" si="93"/>
        <v>25198.880261292525</v>
      </c>
      <c r="P239" s="67">
        <f t="shared" ca="1" si="93"/>
        <v>25164.656686919181</v>
      </c>
      <c r="Q239" s="67">
        <f t="shared" ca="1" si="93"/>
        <v>25127.409474550739</v>
      </c>
      <c r="R239" s="67">
        <f t="shared" ca="1" si="93"/>
        <v>25086.841382686016</v>
      </c>
      <c r="S239" s="67">
        <f t="shared" ca="1" si="93"/>
        <v>25042.619155247223</v>
      </c>
      <c r="T239" s="67">
        <f t="shared" ca="1" si="93"/>
        <v>24994.468531362687</v>
      </c>
      <c r="U239" s="67">
        <f t="shared" ca="1" si="93"/>
        <v>24942.132292158589</v>
      </c>
      <c r="V239" s="67">
        <f t="shared" ca="1" si="93"/>
        <v>24885.430285743343</v>
      </c>
      <c r="W239" s="67">
        <f t="shared" ca="1" si="93"/>
        <v>24824.197464588484</v>
      </c>
      <c r="X239" s="67">
        <f t="shared" ca="1" si="93"/>
        <v>24758.29150464253</v>
      </c>
      <c r="Y239" s="67">
        <f t="shared" ca="1" si="93"/>
        <v>24687.622887824178</v>
      </c>
      <c r="Z239" s="67">
        <f t="shared" ca="1" si="93"/>
        <v>24612.14109747234</v>
      </c>
      <c r="AA239" s="67">
        <f t="shared" ca="1" si="93"/>
        <v>24531.807203434837</v>
      </c>
      <c r="AB239" s="67">
        <f t="shared" ca="1" si="93"/>
        <v>24446.637042859154</v>
      </c>
      <c r="AC239" s="67">
        <f t="shared" ca="1" si="93"/>
        <v>24356.590254712351</v>
      </c>
      <c r="AD239" s="67">
        <f t="shared" ca="1" si="93"/>
        <v>24261.321242356134</v>
      </c>
      <c r="AE239" s="67">
        <f t="shared" ca="1" si="93"/>
        <v>24160.138168185746</v>
      </c>
      <c r="AF239" s="67">
        <f t="shared" ca="1" si="93"/>
        <v>24052.012553928122</v>
      </c>
      <c r="AG239" s="67">
        <f t="shared" ca="1" si="93"/>
        <v>23935.545125107601</v>
      </c>
      <c r="AH239" s="67">
        <f t="shared" ca="1" si="93"/>
        <v>23809.143684422339</v>
      </c>
      <c r="AI239" s="67">
        <f t="shared" ca="1" si="93"/>
        <v>23671.113998806581</v>
      </c>
      <c r="AJ239" s="67">
        <f t="shared" ca="1" si="93"/>
        <v>23519.737806087498</v>
      </c>
      <c r="AK239" s="67">
        <f t="shared" ca="1" si="93"/>
        <v>23353.256675780111</v>
      </c>
      <c r="AL239" s="67">
        <f t="shared" ca="1" si="93"/>
        <v>23169.83132924862</v>
      </c>
      <c r="AM239" s="67">
        <f t="shared" ca="1" si="93"/>
        <v>22967.439927505657</v>
      </c>
      <c r="AN239" s="67">
        <f t="shared" ca="1" si="93"/>
        <v>22743.86109879853</v>
      </c>
      <c r="AO239" s="67">
        <f t="shared" ca="1" si="93"/>
        <v>22496.690525677874</v>
      </c>
      <c r="AP239" s="67">
        <f t="shared" ca="1" si="93"/>
        <v>22223.395136369287</v>
      </c>
      <c r="AQ239" s="67">
        <f t="shared" ca="1" si="93"/>
        <v>21921.416333755838</v>
      </c>
      <c r="AR239" s="67">
        <f t="shared" ca="1" si="93"/>
        <v>21588.306793302199</v>
      </c>
      <c r="AS239" s="67">
        <f t="shared" ca="1" si="93"/>
        <v>21221.860491351774</v>
      </c>
      <c r="AT239" s="67">
        <f t="shared" ca="1" si="93"/>
        <v>20820.188562301664</v>
      </c>
      <c r="AU239" s="67">
        <f t="shared" ca="1" si="93"/>
        <v>20381.735916391321</v>
      </c>
      <c r="AV239" s="67">
        <f t="shared" ca="1" si="93"/>
        <v>19905.303758592116</v>
      </c>
      <c r="AW239" s="67">
        <f t="shared" ca="1" si="93"/>
        <v>19390.025419183614</v>
      </c>
      <c r="AX239" s="67">
        <f t="shared" ca="1" si="93"/>
        <v>18835.358368381752</v>
      </c>
      <c r="AY239" s="67">
        <f t="shared" ca="1" si="93"/>
        <v>18241.108511116196</v>
      </c>
      <c r="AZ239" s="67">
        <f t="shared" ca="1" si="93"/>
        <v>17607.460749824244</v>
      </c>
      <c r="BA239" s="179">
        <f t="shared" ref="BA239" ca="1" si="94">BA138+BA37</f>
        <v>16935.083349781577</v>
      </c>
      <c r="BC239" s="67">
        <f t="shared" ca="1" si="29"/>
        <v>15.438775723974686</v>
      </c>
    </row>
    <row r="240" spans="1:55" x14ac:dyDescent="0.35">
      <c r="A240" s="159" t="s">
        <v>65</v>
      </c>
      <c r="B240">
        <f t="shared" si="34"/>
        <v>32</v>
      </c>
      <c r="C240" s="67">
        <f t="shared" ref="C240:AZ240" ca="1" si="95">C139+C38</f>
        <v>24573.770499999999</v>
      </c>
      <c r="D240" s="67">
        <f t="shared" ca="1" si="95"/>
        <v>24557.969563816743</v>
      </c>
      <c r="E240" s="67">
        <f t="shared" ca="1" si="95"/>
        <v>24541.308581047662</v>
      </c>
      <c r="F240" s="67">
        <f t="shared" ca="1" si="95"/>
        <v>24523.703479525357</v>
      </c>
      <c r="G240" s="67">
        <f t="shared" ca="1" si="95"/>
        <v>24505.039313443413</v>
      </c>
      <c r="H240" s="67">
        <f t="shared" ca="1" si="95"/>
        <v>24485.19299795241</v>
      </c>
      <c r="I240" s="67">
        <f t="shared" ca="1" si="95"/>
        <v>24464.025031582598</v>
      </c>
      <c r="J240" s="67">
        <f t="shared" ca="1" si="95"/>
        <v>24441.378526538494</v>
      </c>
      <c r="K240" s="67">
        <f t="shared" ca="1" si="95"/>
        <v>24417.046467849155</v>
      </c>
      <c r="L240" s="67">
        <f t="shared" ca="1" si="95"/>
        <v>24390.819568883133</v>
      </c>
      <c r="M240" s="67">
        <f t="shared" ca="1" si="95"/>
        <v>24362.46600629943</v>
      </c>
      <c r="N240" s="67">
        <f t="shared" ca="1" si="95"/>
        <v>24331.720037911276</v>
      </c>
      <c r="O240" s="67">
        <f t="shared" ca="1" si="95"/>
        <v>24298.328508047816</v>
      </c>
      <c r="P240" s="67">
        <f t="shared" ca="1" si="95"/>
        <v>24261.987258203968</v>
      </c>
      <c r="Q240" s="67">
        <f t="shared" ca="1" si="95"/>
        <v>24222.406494842799</v>
      </c>
      <c r="R240" s="67">
        <f t="shared" ca="1" si="95"/>
        <v>24179.261234232908</v>
      </c>
      <c r="S240" s="67">
        <f t="shared" ca="1" si="95"/>
        <v>24132.284143141449</v>
      </c>
      <c r="T240" s="67">
        <f t="shared" ca="1" si="95"/>
        <v>24081.224502323232</v>
      </c>
      <c r="U240" s="67">
        <f t="shared" ca="1" si="95"/>
        <v>24025.906839603049</v>
      </c>
      <c r="V240" s="67">
        <f t="shared" ca="1" si="95"/>
        <v>23966.170351904224</v>
      </c>
      <c r="W240" s="67">
        <f t="shared" ca="1" si="95"/>
        <v>23901.876496297486</v>
      </c>
      <c r="X240" s="67">
        <f t="shared" ca="1" si="95"/>
        <v>23832.938227320632</v>
      </c>
      <c r="Y240" s="67">
        <f t="shared" ca="1" si="95"/>
        <v>23759.306655493896</v>
      </c>
      <c r="Z240" s="67">
        <f t="shared" ca="1" si="95"/>
        <v>23680.944074885578</v>
      </c>
      <c r="AA240" s="67">
        <f t="shared" ca="1" si="95"/>
        <v>23597.866329576136</v>
      </c>
      <c r="AB240" s="67">
        <f t="shared" ca="1" si="95"/>
        <v>23510.034390404166</v>
      </c>
      <c r="AC240" s="67">
        <f t="shared" ca="1" si="95"/>
        <v>23417.111511966032</v>
      </c>
      <c r="AD240" s="67">
        <f t="shared" ca="1" si="95"/>
        <v>23318.423325632095</v>
      </c>
      <c r="AE240" s="67">
        <f t="shared" ca="1" si="95"/>
        <v>23212.967177405197</v>
      </c>
      <c r="AF240" s="67">
        <f t="shared" ca="1" si="95"/>
        <v>23099.379104614898</v>
      </c>
      <c r="AG240" s="67">
        <f t="shared" ca="1" si="95"/>
        <v>22976.107318185663</v>
      </c>
      <c r="AH240" s="67">
        <f t="shared" ca="1" si="95"/>
        <v>22841.500880275533</v>
      </c>
      <c r="AI240" s="67">
        <f t="shared" ca="1" si="95"/>
        <v>22693.885783981481</v>
      </c>
      <c r="AJ240" s="67">
        <f t="shared" ca="1" si="95"/>
        <v>22531.549513843169</v>
      </c>
      <c r="AK240" s="67">
        <f t="shared" ca="1" si="95"/>
        <v>22352.701471550703</v>
      </c>
      <c r="AL240" s="67">
        <f t="shared" ca="1" si="95"/>
        <v>22155.374003579691</v>
      </c>
      <c r="AM240" s="67">
        <f t="shared" ca="1" si="95"/>
        <v>21937.406182050327</v>
      </c>
      <c r="AN240" s="67">
        <f t="shared" ca="1" si="95"/>
        <v>21696.460271390344</v>
      </c>
      <c r="AO240" s="67">
        <f t="shared" ca="1" si="95"/>
        <v>21430.075037380426</v>
      </c>
      <c r="AP240" s="67">
        <f t="shared" ca="1" si="95"/>
        <v>21135.766645218318</v>
      </c>
      <c r="AQ240" s="67">
        <f t="shared" ca="1" si="95"/>
        <v>20811.162329726474</v>
      </c>
      <c r="AR240" s="67">
        <f t="shared" ca="1" si="95"/>
        <v>20454.127324588779</v>
      </c>
      <c r="AS240" s="67">
        <f t="shared" ca="1" si="95"/>
        <v>20062.839146989292</v>
      </c>
      <c r="AT240" s="67">
        <f t="shared" ca="1" si="95"/>
        <v>19635.804082361428</v>
      </c>
      <c r="AU240" s="67">
        <f t="shared" ca="1" si="95"/>
        <v>19171.879435292896</v>
      </c>
      <c r="AV240" s="67">
        <f t="shared" ca="1" si="95"/>
        <v>18670.250302081124</v>
      </c>
      <c r="AW240" s="67">
        <f t="shared" ca="1" si="95"/>
        <v>18130.422072056561</v>
      </c>
      <c r="AX240" s="67">
        <f t="shared" ca="1" si="95"/>
        <v>17552.244292904434</v>
      </c>
      <c r="AY240" s="67">
        <f t="shared" ca="1" si="95"/>
        <v>16935.940515926326</v>
      </c>
      <c r="AZ240" s="67">
        <f t="shared" ca="1" si="95"/>
        <v>16282.209697727176</v>
      </c>
      <c r="BA240" s="179">
        <f t="shared" ref="BA240" ca="1" si="96">BA139+BA38</f>
        <v>15592.306010458235</v>
      </c>
      <c r="BC240" s="67">
        <f t="shared" ca="1" si="29"/>
        <v>15.800936183255544</v>
      </c>
    </row>
    <row r="241" spans="1:55" x14ac:dyDescent="0.35">
      <c r="A241" s="159" t="s">
        <v>65</v>
      </c>
      <c r="B241">
        <f t="shared" si="34"/>
        <v>33</v>
      </c>
      <c r="C241" s="67">
        <f t="shared" ref="C241:AZ241" ca="1" si="97">C140+C39</f>
        <v>24735.133000000002</v>
      </c>
      <c r="D241" s="67">
        <f t="shared" ca="1" si="97"/>
        <v>24718.177324156299</v>
      </c>
      <c r="E241" s="67">
        <f t="shared" ca="1" si="97"/>
        <v>24700.261101782566</v>
      </c>
      <c r="F241" s="67">
        <f t="shared" ca="1" si="97"/>
        <v>24681.267273925921</v>
      </c>
      <c r="G241" s="67">
        <f t="shared" ca="1" si="97"/>
        <v>24661.070597623082</v>
      </c>
      <c r="H241" s="67">
        <f t="shared" ca="1" si="97"/>
        <v>24639.52903398683</v>
      </c>
      <c r="I241" s="67">
        <f t="shared" ca="1" si="97"/>
        <v>24616.482902640189</v>
      </c>
      <c r="J241" s="67">
        <f t="shared" ca="1" si="97"/>
        <v>24591.721555569031</v>
      </c>
      <c r="K241" s="67">
        <f t="shared" ca="1" si="97"/>
        <v>24565.032067763197</v>
      </c>
      <c r="L241" s="67">
        <f t="shared" ca="1" si="97"/>
        <v>24536.17852381085</v>
      </c>
      <c r="M241" s="67">
        <f t="shared" ca="1" si="97"/>
        <v>24504.890591120267</v>
      </c>
      <c r="N241" s="67">
        <f t="shared" ca="1" si="97"/>
        <v>24470.910769836679</v>
      </c>
      <c r="O241" s="67">
        <f t="shared" ca="1" si="97"/>
        <v>24433.929673742525</v>
      </c>
      <c r="P241" s="67">
        <f t="shared" ca="1" si="97"/>
        <v>24393.652632077406</v>
      </c>
      <c r="Q241" s="67">
        <f t="shared" ca="1" si="97"/>
        <v>24349.749109350494</v>
      </c>
      <c r="R241" s="67">
        <f t="shared" ca="1" si="97"/>
        <v>24301.947329233248</v>
      </c>
      <c r="S241" s="67">
        <f t="shared" ca="1" si="97"/>
        <v>24249.992406752244</v>
      </c>
      <c r="T241" s="67">
        <f t="shared" ca="1" si="97"/>
        <v>24193.706085124351</v>
      </c>
      <c r="U241" s="67">
        <f t="shared" ca="1" si="97"/>
        <v>24132.924962823563</v>
      </c>
      <c r="V241" s="67">
        <f t="shared" ca="1" si="97"/>
        <v>24067.508383057881</v>
      </c>
      <c r="W241" s="67">
        <f t="shared" ca="1" si="97"/>
        <v>23997.368067088242</v>
      </c>
      <c r="X241" s="67">
        <f t="shared" ca="1" si="97"/>
        <v>23922.454671251417</v>
      </c>
      <c r="Y241" s="67">
        <f t="shared" ca="1" si="97"/>
        <v>23842.730104613802</v>
      </c>
      <c r="Z241" s="67">
        <f t="shared" ca="1" si="97"/>
        <v>23758.210888823756</v>
      </c>
      <c r="AA241" s="67">
        <f t="shared" ca="1" si="97"/>
        <v>23668.857661092919</v>
      </c>
      <c r="AB241" s="67">
        <f t="shared" ca="1" si="97"/>
        <v>23574.328196795774</v>
      </c>
      <c r="AC241" s="67">
        <f t="shared" ca="1" si="97"/>
        <v>23473.936903673282</v>
      </c>
      <c r="AD241" s="67">
        <f t="shared" ca="1" si="97"/>
        <v>23366.66429190807</v>
      </c>
      <c r="AE241" s="67">
        <f t="shared" ca="1" si="97"/>
        <v>23251.123682139267</v>
      </c>
      <c r="AF241" s="67">
        <f t="shared" ca="1" si="97"/>
        <v>23125.737673568736</v>
      </c>
      <c r="AG241" s="67">
        <f t="shared" ca="1" si="97"/>
        <v>22988.828382856293</v>
      </c>
      <c r="AH241" s="67">
        <f t="shared" ca="1" si="97"/>
        <v>22838.694831109664</v>
      </c>
      <c r="AI241" s="67">
        <f t="shared" ca="1" si="97"/>
        <v>22673.59755111031</v>
      </c>
      <c r="AJ241" s="67">
        <f t="shared" ca="1" si="97"/>
        <v>22491.7184338308</v>
      </c>
      <c r="AK241" s="67">
        <f t="shared" ca="1" si="97"/>
        <v>22291.06028543954</v>
      </c>
      <c r="AL241" s="67">
        <f t="shared" ca="1" si="97"/>
        <v>22069.43067210383</v>
      </c>
      <c r="AM241" s="67">
        <f t="shared" ca="1" si="97"/>
        <v>21824.458965206417</v>
      </c>
      <c r="AN241" s="67">
        <f t="shared" ca="1" si="97"/>
        <v>21553.651036464704</v>
      </c>
      <c r="AO241" s="67">
        <f t="shared" ca="1" si="97"/>
        <v>21254.492112920896</v>
      </c>
      <c r="AP241" s="67">
        <f t="shared" ca="1" si="97"/>
        <v>20924.58300245693</v>
      </c>
      <c r="AQ241" s="67">
        <f t="shared" ca="1" si="97"/>
        <v>20561.769318377785</v>
      </c>
      <c r="AR241" s="67">
        <f t="shared" ca="1" si="97"/>
        <v>20164.217349712417</v>
      </c>
      <c r="AS241" s="67">
        <f t="shared" ca="1" si="97"/>
        <v>19730.431110685771</v>
      </c>
      <c r="AT241" s="67">
        <f t="shared" ca="1" si="97"/>
        <v>19259.275266439545</v>
      </c>
      <c r="AU241" s="67">
        <f t="shared" ca="1" si="97"/>
        <v>18749.951854221676</v>
      </c>
      <c r="AV241" s="67">
        <f t="shared" ca="1" si="97"/>
        <v>18201.992944697613</v>
      </c>
      <c r="AW241" s="67">
        <f t="shared" ca="1" si="97"/>
        <v>17615.28508284366</v>
      </c>
      <c r="AX241" s="67">
        <f t="shared" ca="1" si="97"/>
        <v>16990.099672252189</v>
      </c>
      <c r="AY241" s="67">
        <f t="shared" ca="1" si="97"/>
        <v>16327.195711559798</v>
      </c>
      <c r="AZ241" s="67">
        <f t="shared" ca="1" si="97"/>
        <v>15627.900461405519</v>
      </c>
      <c r="BA241" s="179">
        <f t="shared" ref="BA241" ca="1" si="98">BA140+BA39</f>
        <v>14894.22815039683</v>
      </c>
      <c r="BC241" s="67">
        <f t="shared" ca="1" si="29"/>
        <v>16.95567584370292</v>
      </c>
    </row>
    <row r="242" spans="1:55" x14ac:dyDescent="0.35">
      <c r="A242" s="159" t="s">
        <v>65</v>
      </c>
      <c r="B242">
        <f t="shared" si="34"/>
        <v>34</v>
      </c>
      <c r="C242" s="67">
        <f t="shared" ref="C242:AZ242" ca="1" si="99">C141+C40</f>
        <v>24580.4575</v>
      </c>
      <c r="D242" s="67">
        <f t="shared" ca="1" si="99"/>
        <v>24562.454311304347</v>
      </c>
      <c r="E242" s="67">
        <f t="shared" ca="1" si="99"/>
        <v>24543.368464942268</v>
      </c>
      <c r="F242" s="67">
        <f t="shared" ca="1" si="99"/>
        <v>24523.0741288924</v>
      </c>
      <c r="G242" s="67">
        <f t="shared" ca="1" si="99"/>
        <v>24501.428511372658</v>
      </c>
      <c r="H242" s="67">
        <f t="shared" ca="1" si="99"/>
        <v>24478.271142741694</v>
      </c>
      <c r="I242" s="67">
        <f t="shared" ca="1" si="99"/>
        <v>24453.390381712212</v>
      </c>
      <c r="J242" s="67">
        <f t="shared" ca="1" si="99"/>
        <v>24426.572332625299</v>
      </c>
      <c r="K242" s="67">
        <f t="shared" ca="1" si="99"/>
        <v>24397.579947848149</v>
      </c>
      <c r="L242" s="67">
        <f t="shared" ca="1" si="99"/>
        <v>24366.141691633093</v>
      </c>
      <c r="M242" s="67">
        <f t="shared" ca="1" si="99"/>
        <v>24331.9989474904</v>
      </c>
      <c r="N242" s="67">
        <f t="shared" ca="1" si="99"/>
        <v>24294.840980302884</v>
      </c>
      <c r="O242" s="67">
        <f t="shared" ca="1" si="99"/>
        <v>24254.371934754578</v>
      </c>
      <c r="P242" s="67">
        <f t="shared" ca="1" si="99"/>
        <v>24210.259871651899</v>
      </c>
      <c r="Q242" s="67">
        <f t="shared" ca="1" si="99"/>
        <v>24162.231983069854</v>
      </c>
      <c r="R242" s="67">
        <f t="shared" ca="1" si="99"/>
        <v>24110.032423190256</v>
      </c>
      <c r="S242" s="67">
        <f t="shared" ca="1" si="99"/>
        <v>24053.482397074673</v>
      </c>
      <c r="T242" s="67">
        <f t="shared" ca="1" si="99"/>
        <v>23992.417972846728</v>
      </c>
      <c r="U242" s="67">
        <f t="shared" ca="1" si="99"/>
        <v>23926.698162501729</v>
      </c>
      <c r="V242" s="67">
        <f t="shared" ca="1" si="99"/>
        <v>23856.234585650876</v>
      </c>
      <c r="W242" s="67">
        <f t="shared" ca="1" si="99"/>
        <v>23780.978086431875</v>
      </c>
      <c r="X242" s="67">
        <f t="shared" ca="1" si="99"/>
        <v>23700.890699635755</v>
      </c>
      <c r="Y242" s="67">
        <f t="shared" ca="1" si="99"/>
        <v>23615.989447517983</v>
      </c>
      <c r="Z242" s="67">
        <f t="shared" ca="1" si="99"/>
        <v>23526.235162994792</v>
      </c>
      <c r="AA242" s="67">
        <f t="shared" ca="1" si="99"/>
        <v>23431.284472675296</v>
      </c>
      <c r="AB242" s="67">
        <f t="shared" ca="1" si="99"/>
        <v>23330.449202349722</v>
      </c>
      <c r="AC242" s="67">
        <f t="shared" ca="1" si="99"/>
        <v>23222.705870199334</v>
      </c>
      <c r="AD242" s="67">
        <f t="shared" ca="1" si="99"/>
        <v>23106.662539309364</v>
      </c>
      <c r="AE242" s="67">
        <f t="shared" ca="1" si="99"/>
        <v>22980.736068831502</v>
      </c>
      <c r="AF242" s="67">
        <f t="shared" ca="1" si="99"/>
        <v>22843.24278951939</v>
      </c>
      <c r="AG242" s="67">
        <f t="shared" ca="1" si="99"/>
        <v>22692.47623552008</v>
      </c>
      <c r="AH242" s="67">
        <f t="shared" ca="1" si="99"/>
        <v>22526.69198674351</v>
      </c>
      <c r="AI242" s="67">
        <f t="shared" ca="1" si="99"/>
        <v>22344.067448245289</v>
      </c>
      <c r="AJ242" s="67">
        <f t="shared" ca="1" si="99"/>
        <v>22142.60120532319</v>
      </c>
      <c r="AK242" s="67">
        <f t="shared" ca="1" si="99"/>
        <v>21920.097142461589</v>
      </c>
      <c r="AL242" s="67">
        <f t="shared" ca="1" si="99"/>
        <v>21674.181866477302</v>
      </c>
      <c r="AM242" s="67">
        <f t="shared" ca="1" si="99"/>
        <v>21402.36010914544</v>
      </c>
      <c r="AN242" s="67">
        <f t="shared" ca="1" si="99"/>
        <v>21102.118265781166</v>
      </c>
      <c r="AO242" s="67">
        <f t="shared" ca="1" si="99"/>
        <v>20771.061477515865</v>
      </c>
      <c r="AP242" s="67">
        <f t="shared" ca="1" si="99"/>
        <v>20407.04354037506</v>
      </c>
      <c r="AQ242" s="67">
        <f t="shared" ca="1" si="99"/>
        <v>20008.243408139533</v>
      </c>
      <c r="AR242" s="67">
        <f t="shared" ca="1" si="99"/>
        <v>19573.182592350859</v>
      </c>
      <c r="AS242" s="67">
        <f t="shared" ca="1" si="99"/>
        <v>19100.748469213133</v>
      </c>
      <c r="AT242" s="67">
        <f t="shared" ca="1" si="99"/>
        <v>18590.171235222249</v>
      </c>
      <c r="AU242" s="67">
        <f t="shared" ca="1" si="99"/>
        <v>18041.016812456546</v>
      </c>
      <c r="AV242" s="67">
        <f t="shared" ca="1" si="99"/>
        <v>17453.211545300841</v>
      </c>
      <c r="AW242" s="67">
        <f t="shared" ca="1" si="99"/>
        <v>16827.072725254358</v>
      </c>
      <c r="AX242" s="67">
        <f t="shared" ca="1" si="99"/>
        <v>16163.411342052712</v>
      </c>
      <c r="AY242" s="67">
        <f t="shared" ca="1" si="99"/>
        <v>15463.612549006955</v>
      </c>
      <c r="AZ242" s="67">
        <f t="shared" ca="1" si="99"/>
        <v>14729.753799479684</v>
      </c>
      <c r="BA242" s="179">
        <f t="shared" ref="BA242" ca="1" si="100">BA141+BA40</f>
        <v>13964.706786733926</v>
      </c>
      <c r="BC242" s="67">
        <f t="shared" ca="1" si="29"/>
        <v>18.00318869565308</v>
      </c>
    </row>
    <row r="243" spans="1:55" x14ac:dyDescent="0.35">
      <c r="A243" s="159" t="s">
        <v>65</v>
      </c>
      <c r="B243">
        <f t="shared" si="34"/>
        <v>35</v>
      </c>
      <c r="C243" s="67">
        <f t="shared" ref="C243:AZ243" ca="1" si="101">C142+C41</f>
        <v>22961.578000000001</v>
      </c>
      <c r="D243" s="67">
        <f t="shared" ca="1" si="101"/>
        <v>22943.547461152233</v>
      </c>
      <c r="E243" s="67">
        <f t="shared" ca="1" si="101"/>
        <v>22924.375433053086</v>
      </c>
      <c r="F243" s="67">
        <f t="shared" ca="1" si="101"/>
        <v>22903.926966287734</v>
      </c>
      <c r="G243" s="67">
        <f t="shared" ca="1" si="101"/>
        <v>22882.050454629381</v>
      </c>
      <c r="H243" s="67">
        <f t="shared" ca="1" si="101"/>
        <v>22858.545988144404</v>
      </c>
      <c r="I243" s="67">
        <f t="shared" ca="1" si="101"/>
        <v>22833.211557800896</v>
      </c>
      <c r="J243" s="67">
        <f t="shared" ca="1" si="101"/>
        <v>22805.823240503178</v>
      </c>
      <c r="K243" s="67">
        <f t="shared" ca="1" si="101"/>
        <v>22776.124617554437</v>
      </c>
      <c r="L243" s="67">
        <f t="shared" ca="1" si="101"/>
        <v>22743.871498492092</v>
      </c>
      <c r="M243" s="67">
        <f t="shared" ca="1" si="101"/>
        <v>22708.770475616955</v>
      </c>
      <c r="N243" s="67">
        <f t="shared" ca="1" si="101"/>
        <v>22670.542282423485</v>
      </c>
      <c r="O243" s="67">
        <f t="shared" ca="1" si="101"/>
        <v>22628.873527960026</v>
      </c>
      <c r="P243" s="67">
        <f t="shared" ca="1" si="101"/>
        <v>22583.506762564954</v>
      </c>
      <c r="Q243" s="67">
        <f t="shared" ca="1" si="101"/>
        <v>22534.200554970415</v>
      </c>
      <c r="R243" s="67">
        <f t="shared" ca="1" si="101"/>
        <v>22480.786312298918</v>
      </c>
      <c r="S243" s="67">
        <f t="shared" ca="1" si="101"/>
        <v>22423.109430607306</v>
      </c>
      <c r="T243" s="67">
        <f t="shared" ca="1" si="101"/>
        <v>22361.037062611875</v>
      </c>
      <c r="U243" s="67">
        <f t="shared" ca="1" si="101"/>
        <v>22294.486041485063</v>
      </c>
      <c r="V243" s="67">
        <f t="shared" ca="1" si="101"/>
        <v>22223.410346970741</v>
      </c>
      <c r="W243" s="67">
        <f t="shared" ca="1" si="101"/>
        <v>22147.774431804381</v>
      </c>
      <c r="X243" s="67">
        <f t="shared" ca="1" si="101"/>
        <v>22067.594793647364</v>
      </c>
      <c r="Y243" s="67">
        <f t="shared" ca="1" si="101"/>
        <v>21982.834822706915</v>
      </c>
      <c r="Z243" s="67">
        <f t="shared" ca="1" si="101"/>
        <v>21893.170647842293</v>
      </c>
      <c r="AA243" s="67">
        <f t="shared" ca="1" si="101"/>
        <v>21797.952889126667</v>
      </c>
      <c r="AB243" s="67">
        <f t="shared" ca="1" si="101"/>
        <v>21696.215613898443</v>
      </c>
      <c r="AC243" s="67">
        <f t="shared" ca="1" si="101"/>
        <v>21586.645301661527</v>
      </c>
      <c r="AD243" s="67">
        <f t="shared" ca="1" si="101"/>
        <v>21467.748232866034</v>
      </c>
      <c r="AE243" s="67">
        <f t="shared" ca="1" si="101"/>
        <v>21337.936154354116</v>
      </c>
      <c r="AF243" s="67">
        <f t="shared" ca="1" si="101"/>
        <v>21195.599690648953</v>
      </c>
      <c r="AG243" s="67">
        <f t="shared" ca="1" si="101"/>
        <v>21039.094306854666</v>
      </c>
      <c r="AH243" s="67">
        <f t="shared" ca="1" si="101"/>
        <v>20866.702438707311</v>
      </c>
      <c r="AI243" s="67">
        <f t="shared" ca="1" si="101"/>
        <v>20676.538686974422</v>
      </c>
      <c r="AJ243" s="67">
        <f t="shared" ca="1" si="101"/>
        <v>20466.535147764196</v>
      </c>
      <c r="AK243" s="67">
        <f t="shared" ca="1" si="101"/>
        <v>20234.458157031066</v>
      </c>
      <c r="AL243" s="67">
        <f t="shared" ca="1" si="101"/>
        <v>19977.961044181939</v>
      </c>
      <c r="AM243" s="67">
        <f t="shared" ca="1" si="101"/>
        <v>19694.682129451758</v>
      </c>
      <c r="AN243" s="67">
        <f t="shared" ca="1" si="101"/>
        <v>19382.37441364217</v>
      </c>
      <c r="AO243" s="67">
        <f t="shared" ca="1" si="101"/>
        <v>19039.028363392463</v>
      </c>
      <c r="AP243" s="67">
        <f t="shared" ca="1" si="101"/>
        <v>18662.944424961635</v>
      </c>
      <c r="AQ243" s="67">
        <f t="shared" ca="1" si="101"/>
        <v>18252.749708508909</v>
      </c>
      <c r="AR243" s="67">
        <f t="shared" ca="1" si="101"/>
        <v>17807.420249059156</v>
      </c>
      <c r="AS243" s="67">
        <f t="shared" ca="1" si="101"/>
        <v>17326.259551515654</v>
      </c>
      <c r="AT243" s="67">
        <f t="shared" ca="1" si="101"/>
        <v>16808.89213851573</v>
      </c>
      <c r="AU243" s="67">
        <f t="shared" ca="1" si="101"/>
        <v>16255.286994669837</v>
      </c>
      <c r="AV243" s="67">
        <f t="shared" ca="1" si="101"/>
        <v>15665.786379122179</v>
      </c>
      <c r="AW243" s="67">
        <f t="shared" ca="1" si="101"/>
        <v>15041.202415222755</v>
      </c>
      <c r="AX243" s="67">
        <f t="shared" ca="1" si="101"/>
        <v>14382.892512083225</v>
      </c>
      <c r="AY243" s="67">
        <f t="shared" ca="1" si="101"/>
        <v>13692.869844014542</v>
      </c>
      <c r="AZ243" s="67">
        <f t="shared" ca="1" si="101"/>
        <v>12973.898497990354</v>
      </c>
      <c r="BA243" s="179">
        <f t="shared" ref="BA243" ca="1" si="102">BA142+BA41</f>
        <v>12229.598653794848</v>
      </c>
      <c r="BC243" s="67">
        <f t="shared" ca="1" si="29"/>
        <v>18.030538847768184</v>
      </c>
    </row>
    <row r="244" spans="1:55" x14ac:dyDescent="0.35">
      <c r="A244" s="159" t="s">
        <v>65</v>
      </c>
      <c r="B244">
        <f t="shared" si="34"/>
        <v>36</v>
      </c>
      <c r="C244" s="67">
        <f t="shared" ref="C244:AZ244" ca="1" si="103">C143+C42</f>
        <v>21471.745500000001</v>
      </c>
      <c r="D244" s="67">
        <f t="shared" ca="1" si="103"/>
        <v>21453.611605277132</v>
      </c>
      <c r="E244" s="67">
        <f t="shared" ca="1" si="103"/>
        <v>21434.270511519237</v>
      </c>
      <c r="F244" s="67">
        <f t="shared" ca="1" si="103"/>
        <v>21413.578817959358</v>
      </c>
      <c r="G244" s="67">
        <f t="shared" ca="1" si="103"/>
        <v>21391.34746919461</v>
      </c>
      <c r="H244" s="67">
        <f t="shared" ca="1" si="103"/>
        <v>21367.38545186798</v>
      </c>
      <c r="I244" s="67">
        <f t="shared" ca="1" si="103"/>
        <v>21341.480991316443</v>
      </c>
      <c r="J244" s="67">
        <f t="shared" ca="1" si="103"/>
        <v>21313.391651431684</v>
      </c>
      <c r="K244" s="67">
        <f t="shared" ca="1" si="103"/>
        <v>21282.886584689168</v>
      </c>
      <c r="L244" s="67">
        <f t="shared" ca="1" si="103"/>
        <v>21249.688411284067</v>
      </c>
      <c r="M244" s="67">
        <f t="shared" ca="1" si="103"/>
        <v>21213.53320191491</v>
      </c>
      <c r="N244" s="67">
        <f t="shared" ca="1" si="103"/>
        <v>21174.124725097121</v>
      </c>
      <c r="O244" s="67">
        <f t="shared" ca="1" si="103"/>
        <v>21131.219733444505</v>
      </c>
      <c r="P244" s="67">
        <f t="shared" ca="1" si="103"/>
        <v>21084.590130769291</v>
      </c>
      <c r="Q244" s="67">
        <f t="shared" ca="1" si="103"/>
        <v>21034.076760138287</v>
      </c>
      <c r="R244" s="67">
        <f t="shared" ca="1" si="103"/>
        <v>20979.533656746218</v>
      </c>
      <c r="S244" s="67">
        <f t="shared" ca="1" si="103"/>
        <v>20920.835508279677</v>
      </c>
      <c r="T244" s="67">
        <f t="shared" ca="1" si="103"/>
        <v>20857.903981287491</v>
      </c>
      <c r="U244" s="67">
        <f t="shared" ca="1" si="103"/>
        <v>20790.695958353324</v>
      </c>
      <c r="V244" s="67">
        <f t="shared" ca="1" si="103"/>
        <v>20719.178148122599</v>
      </c>
      <c r="W244" s="67">
        <f t="shared" ca="1" si="103"/>
        <v>20643.366571300736</v>
      </c>
      <c r="X244" s="67">
        <f t="shared" ca="1" si="103"/>
        <v>20563.227001467163</v>
      </c>
      <c r="Y244" s="67">
        <f t="shared" ca="1" si="103"/>
        <v>20478.453630757256</v>
      </c>
      <c r="Z244" s="67">
        <f t="shared" ca="1" si="103"/>
        <v>20388.432990938818</v>
      </c>
      <c r="AA244" s="67">
        <f t="shared" ca="1" si="103"/>
        <v>20292.252424022729</v>
      </c>
      <c r="AB244" s="67">
        <f t="shared" ca="1" si="103"/>
        <v>20188.67098016337</v>
      </c>
      <c r="AC244" s="67">
        <f t="shared" ca="1" si="103"/>
        <v>20076.277693316079</v>
      </c>
      <c r="AD244" s="67">
        <f t="shared" ca="1" si="103"/>
        <v>19953.572617119717</v>
      </c>
      <c r="AE244" s="67">
        <f t="shared" ca="1" si="103"/>
        <v>19819.036247584212</v>
      </c>
      <c r="AF244" s="67">
        <f t="shared" ca="1" si="103"/>
        <v>19671.116500419586</v>
      </c>
      <c r="AG244" s="67">
        <f t="shared" ca="1" si="103"/>
        <v>19508.193018639384</v>
      </c>
      <c r="AH244" s="67">
        <f t="shared" ca="1" si="103"/>
        <v>19328.48776512553</v>
      </c>
      <c r="AI244" s="67">
        <f t="shared" ca="1" si="103"/>
        <v>19130.051462180672</v>
      </c>
      <c r="AJ244" s="67">
        <f t="shared" ca="1" si="103"/>
        <v>18910.779705173743</v>
      </c>
      <c r="AK244" s="67">
        <f t="shared" ca="1" si="103"/>
        <v>18668.463246993873</v>
      </c>
      <c r="AL244" s="67">
        <f t="shared" ca="1" si="103"/>
        <v>18400.880873922099</v>
      </c>
      <c r="AM244" s="67">
        <f t="shared" ca="1" si="103"/>
        <v>18105.922252466549</v>
      </c>
      <c r="AN244" s="67">
        <f t="shared" ca="1" si="103"/>
        <v>17781.704128209021</v>
      </c>
      <c r="AO244" s="67">
        <f t="shared" ca="1" si="103"/>
        <v>17426.639130671669</v>
      </c>
      <c r="AP244" s="67">
        <f t="shared" ca="1" si="103"/>
        <v>17039.451779650375</v>
      </c>
      <c r="AQ244" s="67">
        <f t="shared" ca="1" si="103"/>
        <v>16619.199756453374</v>
      </c>
      <c r="AR244" s="67">
        <f t="shared" ca="1" si="103"/>
        <v>16165.253894175552</v>
      </c>
      <c r="AS244" s="67">
        <f t="shared" ca="1" si="103"/>
        <v>15677.292296521304</v>
      </c>
      <c r="AT244" s="67">
        <f t="shared" ca="1" si="103"/>
        <v>15155.322601820973</v>
      </c>
      <c r="AU244" s="67">
        <f t="shared" ca="1" si="103"/>
        <v>14599.709193747804</v>
      </c>
      <c r="AV244" s="67">
        <f t="shared" ca="1" si="103"/>
        <v>14011.264083240512</v>
      </c>
      <c r="AW244" s="67">
        <f t="shared" ca="1" si="103"/>
        <v>13391.317647334652</v>
      </c>
      <c r="AX244" s="67">
        <f t="shared" ca="1" si="103"/>
        <v>12741.82201711665</v>
      </c>
      <c r="AY244" s="67">
        <f t="shared" ca="1" si="103"/>
        <v>12065.439899118246</v>
      </c>
      <c r="AZ244" s="67">
        <f t="shared" ca="1" si="103"/>
        <v>11365.642287335955</v>
      </c>
      <c r="BA244" s="179">
        <f t="shared" ref="BA244" ca="1" si="104">BA143+BA42</f>
        <v>10646.76349589173</v>
      </c>
      <c r="BC244" s="67">
        <f t="shared" ca="1" si="29"/>
        <v>18.133894722868718</v>
      </c>
    </row>
    <row r="245" spans="1:55" x14ac:dyDescent="0.35">
      <c r="A245" s="159" t="s">
        <v>65</v>
      </c>
      <c r="B245">
        <f t="shared" si="34"/>
        <v>37</v>
      </c>
      <c r="C245" s="67">
        <f t="shared" ref="C245:AZ245" ca="1" si="105">C144+C43</f>
        <v>20331.718499999999</v>
      </c>
      <c r="D245" s="67">
        <f t="shared" ca="1" si="105"/>
        <v>20313.189704385608</v>
      </c>
      <c r="E245" s="67">
        <f t="shared" ca="1" si="105"/>
        <v>20293.367165242315</v>
      </c>
      <c r="F245" s="67">
        <f t="shared" ca="1" si="105"/>
        <v>20272.069799907455</v>
      </c>
      <c r="G245" s="67">
        <f t="shared" ca="1" si="105"/>
        <v>20249.114674088596</v>
      </c>
      <c r="H245" s="67">
        <f t="shared" ca="1" si="105"/>
        <v>20224.298940703557</v>
      </c>
      <c r="I245" s="67">
        <f t="shared" ca="1" si="105"/>
        <v>20197.390441146705</v>
      </c>
      <c r="J245" s="67">
        <f t="shared" ca="1" si="105"/>
        <v>20168.168140687383</v>
      </c>
      <c r="K245" s="67">
        <f t="shared" ca="1" si="105"/>
        <v>20136.366447872395</v>
      </c>
      <c r="L245" s="67">
        <f t="shared" ca="1" si="105"/>
        <v>20101.732721804517</v>
      </c>
      <c r="M245" s="67">
        <f t="shared" ca="1" si="105"/>
        <v>20063.983363799547</v>
      </c>
      <c r="N245" s="67">
        <f t="shared" ca="1" si="105"/>
        <v>20022.885597553934</v>
      </c>
      <c r="O245" s="67">
        <f t="shared" ca="1" si="105"/>
        <v>19978.221169865799</v>
      </c>
      <c r="P245" s="67">
        <f t="shared" ca="1" si="105"/>
        <v>19929.837913402567</v>
      </c>
      <c r="Q245" s="67">
        <f t="shared" ca="1" si="105"/>
        <v>19877.596275864071</v>
      </c>
      <c r="R245" s="67">
        <f t="shared" ca="1" si="105"/>
        <v>19821.376556019623</v>
      </c>
      <c r="S245" s="67">
        <f t="shared" ca="1" si="105"/>
        <v>19761.104055628686</v>
      </c>
      <c r="T245" s="67">
        <f t="shared" ca="1" si="105"/>
        <v>19696.73788314587</v>
      </c>
      <c r="U245" s="67">
        <f t="shared" ca="1" si="105"/>
        <v>19628.246503847608</v>
      </c>
      <c r="V245" s="67">
        <f t="shared" ca="1" si="105"/>
        <v>19555.645694636914</v>
      </c>
      <c r="W245" s="67">
        <f t="shared" ca="1" si="105"/>
        <v>19478.903093125402</v>
      </c>
      <c r="X245" s="67">
        <f t="shared" ca="1" si="105"/>
        <v>19397.726293158266</v>
      </c>
      <c r="Y245" s="67">
        <f t="shared" ca="1" si="105"/>
        <v>19311.528375131697</v>
      </c>
      <c r="Z245" s="67">
        <f t="shared" ca="1" si="105"/>
        <v>19219.436036229228</v>
      </c>
      <c r="AA245" s="67">
        <f t="shared" ca="1" si="105"/>
        <v>19120.261934544935</v>
      </c>
      <c r="AB245" s="67">
        <f t="shared" ca="1" si="105"/>
        <v>19012.656282344742</v>
      </c>
      <c r="AC245" s="67">
        <f t="shared" ca="1" si="105"/>
        <v>18895.184494840643</v>
      </c>
      <c r="AD245" s="67">
        <f t="shared" ca="1" si="105"/>
        <v>18766.393695052298</v>
      </c>
      <c r="AE245" s="67">
        <f t="shared" ca="1" si="105"/>
        <v>18624.800462544219</v>
      </c>
      <c r="AF245" s="67">
        <f t="shared" ca="1" si="105"/>
        <v>18468.856771577248</v>
      </c>
      <c r="AG245" s="67">
        <f t="shared" ca="1" si="105"/>
        <v>18296.864599041997</v>
      </c>
      <c r="AH245" s="67">
        <f t="shared" ca="1" si="105"/>
        <v>18106.963233818846</v>
      </c>
      <c r="AI245" s="67">
        <f t="shared" ca="1" si="105"/>
        <v>17897.144986353058</v>
      </c>
      <c r="AJ245" s="67">
        <f t="shared" ca="1" si="105"/>
        <v>17665.303724526537</v>
      </c>
      <c r="AK245" s="67">
        <f t="shared" ca="1" si="105"/>
        <v>17409.324041241358</v>
      </c>
      <c r="AL245" s="67">
        <f t="shared" ca="1" si="105"/>
        <v>17127.199117016797</v>
      </c>
      <c r="AM245" s="67">
        <f t="shared" ca="1" si="105"/>
        <v>16817.142107132982</v>
      </c>
      <c r="AN245" s="67">
        <f t="shared" ca="1" si="105"/>
        <v>16477.652250618408</v>
      </c>
      <c r="AO245" s="67">
        <f t="shared" ca="1" si="105"/>
        <v>16107.530410408688</v>
      </c>
      <c r="AP245" s="67">
        <f t="shared" ca="1" si="105"/>
        <v>15705.899639293664</v>
      </c>
      <c r="AQ245" s="67">
        <f t="shared" ca="1" si="105"/>
        <v>15272.186263372112</v>
      </c>
      <c r="AR245" s="67">
        <f t="shared" ca="1" si="105"/>
        <v>14806.114441548143</v>
      </c>
      <c r="AS245" s="67">
        <f t="shared" ca="1" si="105"/>
        <v>14307.727558869377</v>
      </c>
      <c r="AT245" s="67">
        <f t="shared" ca="1" si="105"/>
        <v>13777.414233447456</v>
      </c>
      <c r="AU245" s="67">
        <f t="shared" ca="1" si="105"/>
        <v>13215.994897585897</v>
      </c>
      <c r="AV245" s="67">
        <f t="shared" ca="1" si="105"/>
        <v>12624.788948818918</v>
      </c>
      <c r="AW245" s="67">
        <f t="shared" ca="1" si="105"/>
        <v>12005.712679141416</v>
      </c>
      <c r="AX245" s="67">
        <f t="shared" ca="1" si="105"/>
        <v>11361.363138669793</v>
      </c>
      <c r="AY245" s="67">
        <f t="shared" ca="1" si="105"/>
        <v>10695.109930548191</v>
      </c>
      <c r="AZ245" s="67">
        <f t="shared" ca="1" si="105"/>
        <v>10011.145889122978</v>
      </c>
      <c r="BA245" s="179">
        <f t="shared" ref="BA245" ca="1" si="106">BA144+BA43</f>
        <v>9314.5157339933339</v>
      </c>
      <c r="BC245" s="67">
        <f t="shared" ca="1" si="29"/>
        <v>18.528795614391129</v>
      </c>
    </row>
    <row r="246" spans="1:55" x14ac:dyDescent="0.35">
      <c r="A246" s="159" t="s">
        <v>65</v>
      </c>
      <c r="B246">
        <f t="shared" si="34"/>
        <v>38</v>
      </c>
      <c r="C246" s="67">
        <f t="shared" ref="C246:AZ246" ca="1" si="107">C145+C44</f>
        <v>21018.2745</v>
      </c>
      <c r="D246" s="67">
        <f t="shared" ca="1" si="107"/>
        <v>20997.538628681206</v>
      </c>
      <c r="E246" s="67">
        <f t="shared" ca="1" si="107"/>
        <v>20975.260163620689</v>
      </c>
      <c r="F246" s="67">
        <f t="shared" ca="1" si="107"/>
        <v>20951.24780213333</v>
      </c>
      <c r="G246" s="67">
        <f t="shared" ca="1" si="107"/>
        <v>20925.289393081242</v>
      </c>
      <c r="H246" s="67">
        <f t="shared" ca="1" si="107"/>
        <v>20897.142181765448</v>
      </c>
      <c r="I246" s="67">
        <f t="shared" ca="1" si="107"/>
        <v>20866.575073352276</v>
      </c>
      <c r="J246" s="67">
        <f t="shared" ca="1" si="107"/>
        <v>20833.310387058889</v>
      </c>
      <c r="K246" s="67">
        <f t="shared" ca="1" si="107"/>
        <v>20797.084052595266</v>
      </c>
      <c r="L246" s="67">
        <f t="shared" ca="1" si="107"/>
        <v>20757.599611316808</v>
      </c>
      <c r="M246" s="67">
        <f t="shared" ca="1" si="107"/>
        <v>20714.613831615443</v>
      </c>
      <c r="N246" s="67">
        <f t="shared" ca="1" si="107"/>
        <v>20667.898688641748</v>
      </c>
      <c r="O246" s="67">
        <f t="shared" ca="1" si="107"/>
        <v>20617.295331834088</v>
      </c>
      <c r="P246" s="67">
        <f t="shared" ca="1" si="107"/>
        <v>20562.658093295009</v>
      </c>
      <c r="Q246" s="67">
        <f t="shared" ca="1" si="107"/>
        <v>20503.86213662065</v>
      </c>
      <c r="R246" s="67">
        <f t="shared" ca="1" si="107"/>
        <v>20440.829704986878</v>
      </c>
      <c r="S246" s="67">
        <f t="shared" ca="1" si="107"/>
        <v>20373.51847353152</v>
      </c>
      <c r="T246" s="67">
        <f t="shared" ca="1" si="107"/>
        <v>20301.895860329758</v>
      </c>
      <c r="U246" s="67">
        <f t="shared" ca="1" si="107"/>
        <v>20225.978841227938</v>
      </c>
      <c r="V246" s="67">
        <f t="shared" ca="1" si="107"/>
        <v>20145.734040762807</v>
      </c>
      <c r="W246" s="67">
        <f t="shared" ca="1" si="107"/>
        <v>20060.856203767449</v>
      </c>
      <c r="X246" s="67">
        <f t="shared" ca="1" si="107"/>
        <v>19970.732236415563</v>
      </c>
      <c r="Y246" s="67">
        <f t="shared" ca="1" si="107"/>
        <v>19874.44973862428</v>
      </c>
      <c r="Z246" s="67">
        <f t="shared" ca="1" si="107"/>
        <v>19770.768295952243</v>
      </c>
      <c r="AA246" s="67">
        <f t="shared" ca="1" si="107"/>
        <v>19658.278030042089</v>
      </c>
      <c r="AB246" s="67">
        <f t="shared" ca="1" si="107"/>
        <v>19535.480847841314</v>
      </c>
      <c r="AC246" s="67">
        <f t="shared" ca="1" si="107"/>
        <v>19400.860016311592</v>
      </c>
      <c r="AD246" s="67">
        <f t="shared" ca="1" si="107"/>
        <v>19252.867568278172</v>
      </c>
      <c r="AE246" s="67">
        <f t="shared" ca="1" si="107"/>
        <v>19089.888816026971</v>
      </c>
      <c r="AF246" s="67">
        <f t="shared" ca="1" si="107"/>
        <v>18910.153302453822</v>
      </c>
      <c r="AG246" s="67">
        <f t="shared" ca="1" si="107"/>
        <v>18711.72183943386</v>
      </c>
      <c r="AH246" s="67">
        <f t="shared" ca="1" si="107"/>
        <v>18492.503233016789</v>
      </c>
      <c r="AI246" s="67">
        <f t="shared" ca="1" si="107"/>
        <v>18250.30543071375</v>
      </c>
      <c r="AJ246" s="67">
        <f t="shared" ca="1" si="107"/>
        <v>17982.929009766649</v>
      </c>
      <c r="AK246" s="67">
        <f t="shared" ca="1" si="107"/>
        <v>17688.290655616169</v>
      </c>
      <c r="AL246" s="67">
        <f t="shared" ca="1" si="107"/>
        <v>17364.539758499584</v>
      </c>
      <c r="AM246" s="67">
        <f t="shared" ca="1" si="107"/>
        <v>17010.127759778152</v>
      </c>
      <c r="AN246" s="67">
        <f t="shared" ca="1" si="107"/>
        <v>16623.824615098769</v>
      </c>
      <c r="AO246" s="67">
        <f t="shared" ca="1" si="107"/>
        <v>16204.740489392399</v>
      </c>
      <c r="AP246" s="67">
        <f t="shared" ca="1" si="107"/>
        <v>15752.306217231438</v>
      </c>
      <c r="AQ246" s="67">
        <f t="shared" ca="1" si="107"/>
        <v>15266.267797648456</v>
      </c>
      <c r="AR246" s="67">
        <f t="shared" ca="1" si="107"/>
        <v>14746.708821150945</v>
      </c>
      <c r="AS246" s="67">
        <f t="shared" ca="1" si="107"/>
        <v>14194.077590750921</v>
      </c>
      <c r="AT246" s="67">
        <f t="shared" ca="1" si="107"/>
        <v>13609.277160506308</v>
      </c>
      <c r="AU246" s="67">
        <f t="shared" ca="1" si="107"/>
        <v>12993.734896653095</v>
      </c>
      <c r="AV246" s="67">
        <f t="shared" ca="1" si="107"/>
        <v>12349.50370346709</v>
      </c>
      <c r="AW246" s="67">
        <f t="shared" ca="1" si="107"/>
        <v>11679.348384433259</v>
      </c>
      <c r="AX246" s="67">
        <f t="shared" ca="1" si="107"/>
        <v>10986.839677837655</v>
      </c>
      <c r="AY246" s="67">
        <f t="shared" ca="1" si="107"/>
        <v>10276.405021732831</v>
      </c>
      <c r="AZ246" s="67">
        <f t="shared" ca="1" si="107"/>
        <v>9553.355517867969</v>
      </c>
      <c r="BA246" s="179">
        <f t="shared" ref="BA246" ca="1" si="108">BA145+BA44</f>
        <v>8823.8308911746244</v>
      </c>
      <c r="BC246" s="67">
        <f t="shared" ca="1" si="29"/>
        <v>20.735871318793215</v>
      </c>
    </row>
    <row r="247" spans="1:55" x14ac:dyDescent="0.35">
      <c r="A247" s="159" t="s">
        <v>65</v>
      </c>
      <c r="B247">
        <f t="shared" si="34"/>
        <v>39</v>
      </c>
      <c r="C247" s="67">
        <f t="shared" ref="C247:AZ247" ca="1" si="109">C146+C45</f>
        <v>21389.737000000001</v>
      </c>
      <c r="D247" s="67">
        <f t="shared" ca="1" si="109"/>
        <v>21366.789198464183</v>
      </c>
      <c r="E247" s="67">
        <f t="shared" ca="1" si="109"/>
        <v>21342.055679546407</v>
      </c>
      <c r="F247" s="67">
        <f t="shared" ca="1" si="109"/>
        <v>21315.31797249541</v>
      </c>
      <c r="G247" s="67">
        <f t="shared" ca="1" si="109"/>
        <v>21286.32613372284</v>
      </c>
      <c r="H247" s="67">
        <f t="shared" ca="1" si="109"/>
        <v>21254.842254537398</v>
      </c>
      <c r="I247" s="67">
        <f t="shared" ca="1" si="109"/>
        <v>21220.580467261112</v>
      </c>
      <c r="J247" s="67">
        <f t="shared" ca="1" si="109"/>
        <v>21183.268981414127</v>
      </c>
      <c r="K247" s="67">
        <f t="shared" ca="1" si="109"/>
        <v>21142.602653763504</v>
      </c>
      <c r="L247" s="67">
        <f t="shared" ca="1" si="109"/>
        <v>21098.33122667735</v>
      </c>
      <c r="M247" s="67">
        <f t="shared" ca="1" si="109"/>
        <v>21050.22012986448</v>
      </c>
      <c r="N247" s="67">
        <f t="shared" ca="1" si="109"/>
        <v>20998.106089590081</v>
      </c>
      <c r="O247" s="67">
        <f t="shared" ca="1" si="109"/>
        <v>20941.839412632144</v>
      </c>
      <c r="P247" s="67">
        <f t="shared" ca="1" si="109"/>
        <v>20881.291925786307</v>
      </c>
      <c r="Q247" s="67">
        <f t="shared" ca="1" si="109"/>
        <v>20816.383962059888</v>
      </c>
      <c r="R247" s="67">
        <f t="shared" ca="1" si="109"/>
        <v>20747.072412386558</v>
      </c>
      <c r="S247" s="67">
        <f t="shared" ca="1" si="109"/>
        <v>20673.324178436724</v>
      </c>
      <c r="T247" s="67">
        <f t="shared" ca="1" si="109"/>
        <v>20595.157265122587</v>
      </c>
      <c r="U247" s="67">
        <f t="shared" ca="1" si="109"/>
        <v>20512.537832378621</v>
      </c>
      <c r="V247" s="67">
        <f t="shared" ca="1" si="109"/>
        <v>20425.152153468523</v>
      </c>
      <c r="W247" s="67">
        <f t="shared" ca="1" si="109"/>
        <v>20332.369678102605</v>
      </c>
      <c r="X247" s="67">
        <f t="shared" ca="1" si="109"/>
        <v>20233.251866661682</v>
      </c>
      <c r="Y247" s="67">
        <f t="shared" ca="1" si="109"/>
        <v>20126.522829007445</v>
      </c>
      <c r="Z247" s="67">
        <f t="shared" ca="1" si="109"/>
        <v>20010.732623876302</v>
      </c>
      <c r="AA247" s="67">
        <f t="shared" ca="1" si="109"/>
        <v>19884.34098109317</v>
      </c>
      <c r="AB247" s="67">
        <f t="shared" ca="1" si="109"/>
        <v>19745.788984181265</v>
      </c>
      <c r="AC247" s="67">
        <f t="shared" ca="1" si="109"/>
        <v>19593.486305449147</v>
      </c>
      <c r="AD247" s="67">
        <f t="shared" ca="1" si="109"/>
        <v>19425.774813063181</v>
      </c>
      <c r="AE247" s="67">
        <f t="shared" ca="1" si="109"/>
        <v>19240.837139823179</v>
      </c>
      <c r="AF247" s="67">
        <f t="shared" ca="1" si="109"/>
        <v>19036.683653695531</v>
      </c>
      <c r="AG247" s="67">
        <f t="shared" ca="1" si="109"/>
        <v>18811.169995084776</v>
      </c>
      <c r="AH247" s="67">
        <f t="shared" ca="1" si="109"/>
        <v>18562.050138901577</v>
      </c>
      <c r="AI247" s="67">
        <f t="shared" ca="1" si="109"/>
        <v>18287.072926653458</v>
      </c>
      <c r="AJ247" s="67">
        <f t="shared" ca="1" si="109"/>
        <v>17984.109448974181</v>
      </c>
      <c r="AK247" s="67">
        <f t="shared" ca="1" si="109"/>
        <v>17651.273234128988</v>
      </c>
      <c r="AL247" s="67">
        <f t="shared" ca="1" si="109"/>
        <v>17286.991858675934</v>
      </c>
      <c r="AM247" s="67">
        <f t="shared" ca="1" si="109"/>
        <v>16890.024106856425</v>
      </c>
      <c r="AN247" s="67">
        <f t="shared" ca="1" si="109"/>
        <v>16459.482483386459</v>
      </c>
      <c r="AO247" s="67">
        <f t="shared" ca="1" si="109"/>
        <v>15994.813321212247</v>
      </c>
      <c r="AP247" s="67">
        <f t="shared" ca="1" si="109"/>
        <v>15495.791281087129</v>
      </c>
      <c r="AQ247" s="67">
        <f t="shared" ca="1" si="109"/>
        <v>14962.542477607134</v>
      </c>
      <c r="AR247" s="67">
        <f t="shared" ca="1" si="109"/>
        <v>14395.572304061727</v>
      </c>
      <c r="AS247" s="67">
        <f t="shared" ca="1" si="109"/>
        <v>13795.857598265804</v>
      </c>
      <c r="AT247" s="67">
        <f t="shared" ca="1" si="109"/>
        <v>13164.917541100571</v>
      </c>
      <c r="AU247" s="67">
        <f t="shared" ca="1" si="109"/>
        <v>12504.916612440102</v>
      </c>
      <c r="AV247" s="67">
        <f t="shared" ca="1" si="109"/>
        <v>11818.752029537958</v>
      </c>
      <c r="AW247" s="67">
        <f t="shared" ca="1" si="109"/>
        <v>11110.148438085429</v>
      </c>
      <c r="AX247" s="67">
        <f t="shared" ca="1" si="109"/>
        <v>10383.707739225039</v>
      </c>
      <c r="AY247" s="67">
        <f t="shared" ca="1" si="109"/>
        <v>9644.9336422571923</v>
      </c>
      <c r="AZ247" s="67">
        <f t="shared" ca="1" si="109"/>
        <v>8900.1712514056089</v>
      </c>
      <c r="BA247" s="179">
        <f t="shared" ref="BA247" ca="1" si="110">BA146+BA45</f>
        <v>8156.405770786344</v>
      </c>
      <c r="BC247" s="67">
        <f t="shared" ca="1" si="29"/>
        <v>22.947801535818144</v>
      </c>
    </row>
    <row r="248" spans="1:55" x14ac:dyDescent="0.35">
      <c r="A248" s="159" t="s">
        <v>65</v>
      </c>
      <c r="B248">
        <f t="shared" si="34"/>
        <v>40</v>
      </c>
      <c r="C248" s="67">
        <f t="shared" ref="C248:AZ248" ca="1" si="111">C147+C46</f>
        <v>20053.029499999997</v>
      </c>
      <c r="D248" s="67">
        <f t="shared" ca="1" si="111"/>
        <v>20029.556068626574</v>
      </c>
      <c r="E248" s="67">
        <f t="shared" ca="1" si="111"/>
        <v>20004.180864713209</v>
      </c>
      <c r="F248" s="67">
        <f t="shared" ca="1" si="111"/>
        <v>19976.66677658994</v>
      </c>
      <c r="G248" s="67">
        <f t="shared" ca="1" si="111"/>
        <v>19946.78813828083</v>
      </c>
      <c r="H248" s="67">
        <f t="shared" ca="1" si="111"/>
        <v>19914.273794088189</v>
      </c>
      <c r="I248" s="67">
        <f t="shared" ca="1" si="111"/>
        <v>19878.866000563383</v>
      </c>
      <c r="J248" s="67">
        <f t="shared" ca="1" si="111"/>
        <v>19840.275374140765</v>
      </c>
      <c r="K248" s="67">
        <f t="shared" ca="1" si="111"/>
        <v>19798.264675481958</v>
      </c>
      <c r="L248" s="67">
        <f t="shared" ca="1" si="111"/>
        <v>19752.611579768763</v>
      </c>
      <c r="M248" s="67">
        <f t="shared" ca="1" si="111"/>
        <v>19703.161468622406</v>
      </c>
      <c r="N248" s="67">
        <f t="shared" ca="1" si="111"/>
        <v>19649.772620658172</v>
      </c>
      <c r="O248" s="67">
        <f t="shared" ca="1" si="111"/>
        <v>19592.323795988566</v>
      </c>
      <c r="P248" s="67">
        <f t="shared" ca="1" si="111"/>
        <v>19530.73980541675</v>
      </c>
      <c r="Q248" s="67">
        <f t="shared" ca="1" si="111"/>
        <v>19464.98021066653</v>
      </c>
      <c r="R248" s="67">
        <f t="shared" ca="1" si="111"/>
        <v>19395.014059335841</v>
      </c>
      <c r="S248" s="67">
        <f t="shared" ca="1" si="111"/>
        <v>19320.858948202018</v>
      </c>
      <c r="T248" s="67">
        <f t="shared" ca="1" si="111"/>
        <v>19242.483293520847</v>
      </c>
      <c r="U248" s="67">
        <f t="shared" ca="1" si="111"/>
        <v>19159.590040774256</v>
      </c>
      <c r="V248" s="67">
        <f t="shared" ca="1" si="111"/>
        <v>19071.581707295722</v>
      </c>
      <c r="W248" s="67">
        <f t="shared" ca="1" si="111"/>
        <v>18977.568816960575</v>
      </c>
      <c r="X248" s="67">
        <f t="shared" ca="1" si="111"/>
        <v>18876.342226468409</v>
      </c>
      <c r="Y248" s="67">
        <f t="shared" ca="1" si="111"/>
        <v>18766.528098177594</v>
      </c>
      <c r="Z248" s="67">
        <f t="shared" ca="1" si="111"/>
        <v>18646.667391485011</v>
      </c>
      <c r="AA248" s="67">
        <f t="shared" ca="1" si="111"/>
        <v>18515.283915539927</v>
      </c>
      <c r="AB248" s="67">
        <f t="shared" ca="1" si="111"/>
        <v>18370.872403947687</v>
      </c>
      <c r="AC248" s="67">
        <f t="shared" ca="1" si="111"/>
        <v>18211.864132064027</v>
      </c>
      <c r="AD248" s="67">
        <f t="shared" ca="1" si="111"/>
        <v>18036.540425347812</v>
      </c>
      <c r="AE248" s="67">
        <f t="shared" ca="1" si="111"/>
        <v>17843.020599273725</v>
      </c>
      <c r="AF248" s="67">
        <f t="shared" ca="1" si="111"/>
        <v>17629.278901648831</v>
      </c>
      <c r="AG248" s="67">
        <f t="shared" ca="1" si="111"/>
        <v>17393.195227998429</v>
      </c>
      <c r="AH248" s="67">
        <f t="shared" ca="1" si="111"/>
        <v>17132.646966013584</v>
      </c>
      <c r="AI248" s="67">
        <f t="shared" ca="1" si="111"/>
        <v>16845.63007416328</v>
      </c>
      <c r="AJ248" s="67">
        <f t="shared" ca="1" si="111"/>
        <v>16530.373234161336</v>
      </c>
      <c r="AK248" s="67">
        <f t="shared" ca="1" si="111"/>
        <v>16185.405976711072</v>
      </c>
      <c r="AL248" s="67">
        <f t="shared" ca="1" si="111"/>
        <v>15809.575150674291</v>
      </c>
      <c r="AM248" s="67">
        <f t="shared" ca="1" si="111"/>
        <v>15402.066434277243</v>
      </c>
      <c r="AN248" s="67">
        <f t="shared" ca="1" si="111"/>
        <v>14962.385665446971</v>
      </c>
      <c r="AO248" s="67">
        <f t="shared" ca="1" si="111"/>
        <v>14490.353768454264</v>
      </c>
      <c r="AP248" s="67">
        <f t="shared" ca="1" si="111"/>
        <v>13986.128708246397</v>
      </c>
      <c r="AQ248" s="67">
        <f t="shared" ca="1" si="111"/>
        <v>13450.231773067724</v>
      </c>
      <c r="AR248" s="67">
        <f t="shared" ca="1" si="111"/>
        <v>12883.634472259651</v>
      </c>
      <c r="AS248" s="67">
        <f t="shared" ca="1" si="111"/>
        <v>12287.825075418627</v>
      </c>
      <c r="AT248" s="67">
        <f t="shared" ca="1" si="111"/>
        <v>11664.905038935538</v>
      </c>
      <c r="AU248" s="67">
        <f t="shared" ca="1" si="111"/>
        <v>11017.670488083184</v>
      </c>
      <c r="AV248" s="67">
        <f t="shared" ca="1" si="111"/>
        <v>10349.69995765153</v>
      </c>
      <c r="AW248" s="67">
        <f t="shared" ca="1" si="111"/>
        <v>9665.3992656756927</v>
      </c>
      <c r="AX248" s="67">
        <f t="shared" ca="1" si="111"/>
        <v>8970.021694059782</v>
      </c>
      <c r="AY248" s="67">
        <f t="shared" ca="1" si="111"/>
        <v>8269.6070939350502</v>
      </c>
      <c r="AZ248" s="67">
        <f t="shared" ca="1" si="111"/>
        <v>7570.7875308204266</v>
      </c>
      <c r="BA248" s="179">
        <f t="shared" ref="BA248" ca="1" si="112">BA147+BA46</f>
        <v>6880.4913031913838</v>
      </c>
      <c r="BC248" s="67">
        <f t="shared" ca="1" si="29"/>
        <v>23.4734313734225</v>
      </c>
    </row>
    <row r="249" spans="1:55" x14ac:dyDescent="0.35">
      <c r="A249" s="159" t="s">
        <v>65</v>
      </c>
      <c r="B249">
        <f t="shared" si="34"/>
        <v>41</v>
      </c>
      <c r="C249" s="67">
        <f t="shared" ref="C249:AZ249" ca="1" si="113">C148+C47</f>
        <v>19215.183499999999</v>
      </c>
      <c r="D249" s="67">
        <f t="shared" ca="1" si="113"/>
        <v>19190.56535779437</v>
      </c>
      <c r="E249" s="67">
        <f t="shared" ca="1" si="113"/>
        <v>19163.872529740253</v>
      </c>
      <c r="F249" s="67">
        <f t="shared" ca="1" si="113"/>
        <v>19134.886199963163</v>
      </c>
      <c r="G249" s="67">
        <f t="shared" ca="1" si="113"/>
        <v>19103.343445546594</v>
      </c>
      <c r="H249" s="67">
        <f t="shared" ca="1" si="113"/>
        <v>19068.994404675461</v>
      </c>
      <c r="I249" s="67">
        <f t="shared" ca="1" si="113"/>
        <v>19031.558536058386</v>
      </c>
      <c r="J249" s="67">
        <f t="shared" ca="1" si="113"/>
        <v>18990.805939434722</v>
      </c>
      <c r="K249" s="67">
        <f t="shared" ca="1" si="113"/>
        <v>18946.521212647982</v>
      </c>
      <c r="L249" s="67">
        <f t="shared" ca="1" si="113"/>
        <v>18898.55468165598</v>
      </c>
      <c r="M249" s="67">
        <f t="shared" ca="1" si="113"/>
        <v>18846.769197623769</v>
      </c>
      <c r="N249" s="67">
        <f t="shared" ca="1" si="113"/>
        <v>18791.047537353283</v>
      </c>
      <c r="O249" s="67">
        <f t="shared" ca="1" si="113"/>
        <v>18731.317172892974</v>
      </c>
      <c r="P249" s="67">
        <f t="shared" ca="1" si="113"/>
        <v>18667.539342525277</v>
      </c>
      <c r="Q249" s="67">
        <f t="shared" ca="1" si="113"/>
        <v>18599.68447931367</v>
      </c>
      <c r="R249" s="67">
        <f t="shared" ca="1" si="113"/>
        <v>18527.770162343932</v>
      </c>
      <c r="S249" s="67">
        <f t="shared" ca="1" si="113"/>
        <v>18451.766283339133</v>
      </c>
      <c r="T249" s="67">
        <f t="shared" ca="1" si="113"/>
        <v>18371.385337153435</v>
      </c>
      <c r="U249" s="67">
        <f t="shared" ca="1" si="113"/>
        <v>18286.048602583214</v>
      </c>
      <c r="V249" s="67">
        <f t="shared" ca="1" si="113"/>
        <v>18194.894379922014</v>
      </c>
      <c r="W249" s="67">
        <f t="shared" ca="1" si="113"/>
        <v>18096.751324009132</v>
      </c>
      <c r="X249" s="67">
        <f t="shared" ca="1" si="113"/>
        <v>17990.288792203399</v>
      </c>
      <c r="Y249" s="67">
        <f t="shared" ca="1" si="113"/>
        <v>17874.094001076686</v>
      </c>
      <c r="Z249" s="67">
        <f t="shared" ca="1" si="113"/>
        <v>17746.738074386401</v>
      </c>
      <c r="AA249" s="67">
        <f t="shared" ca="1" si="113"/>
        <v>17606.76465196089</v>
      </c>
      <c r="AB249" s="67">
        <f t="shared" ca="1" si="113"/>
        <v>17452.656687705701</v>
      </c>
      <c r="AC249" s="67">
        <f t="shared" ca="1" si="113"/>
        <v>17282.752814064166</v>
      </c>
      <c r="AD249" s="67">
        <f t="shared" ca="1" si="113"/>
        <v>17095.235938906029</v>
      </c>
      <c r="AE249" s="67">
        <f t="shared" ca="1" si="113"/>
        <v>16888.149975791559</v>
      </c>
      <c r="AF249" s="67">
        <f t="shared" ca="1" si="113"/>
        <v>16659.449391265665</v>
      </c>
      <c r="AG249" s="67">
        <f t="shared" ca="1" si="113"/>
        <v>16407.088538074058</v>
      </c>
      <c r="AH249" s="67">
        <f t="shared" ca="1" si="113"/>
        <v>16129.139302716932</v>
      </c>
      <c r="AI249" s="67">
        <f t="shared" ca="1" si="113"/>
        <v>15823.90193829716</v>
      </c>
      <c r="AJ249" s="67">
        <f t="shared" ca="1" si="113"/>
        <v>15489.9713095311</v>
      </c>
      <c r="AK249" s="67">
        <f t="shared" ca="1" si="113"/>
        <v>15126.253042474522</v>
      </c>
      <c r="AL249" s="67">
        <f t="shared" ca="1" si="113"/>
        <v>14731.984524461182</v>
      </c>
      <c r="AM249" s="67">
        <f t="shared" ca="1" si="113"/>
        <v>14306.716982480368</v>
      </c>
      <c r="AN249" s="67">
        <f t="shared" ca="1" si="113"/>
        <v>13850.310690247094</v>
      </c>
      <c r="AO249" s="67">
        <f t="shared" ca="1" si="113"/>
        <v>13362.956257676156</v>
      </c>
      <c r="AP249" s="67">
        <f t="shared" ca="1" si="113"/>
        <v>12845.199990127327</v>
      </c>
      <c r="AQ249" s="67">
        <f t="shared" ca="1" si="113"/>
        <v>12298.027615388943</v>
      </c>
      <c r="AR249" s="67">
        <f t="shared" ca="1" si="113"/>
        <v>11722.928082536971</v>
      </c>
      <c r="AS249" s="67">
        <f t="shared" ca="1" si="113"/>
        <v>11121.985830211004</v>
      </c>
      <c r="AT249" s="67">
        <f t="shared" ca="1" si="113"/>
        <v>10497.958329533365</v>
      </c>
      <c r="AU249" s="67">
        <f t="shared" ca="1" si="113"/>
        <v>9854.3590888101462</v>
      </c>
      <c r="AV249" s="67">
        <f t="shared" ca="1" si="113"/>
        <v>9195.4987838337493</v>
      </c>
      <c r="AW249" s="67">
        <f t="shared" ca="1" si="113"/>
        <v>8526.5017573103705</v>
      </c>
      <c r="AX249" s="67">
        <f t="shared" ca="1" si="113"/>
        <v>7853.2434647086593</v>
      </c>
      <c r="AY249" s="67">
        <f t="shared" ca="1" si="113"/>
        <v>7182.1587228925619</v>
      </c>
      <c r="AZ249" s="67">
        <f t="shared" ca="1" si="113"/>
        <v>6519.9519563148588</v>
      </c>
      <c r="BA249" s="179">
        <f t="shared" ref="BA249" ca="1" si="114">BA148+BA47</f>
        <v>5873.2509608684331</v>
      </c>
      <c r="BC249" s="67">
        <f t="shared" ca="1" si="29"/>
        <v>24.618142205628828</v>
      </c>
    </row>
    <row r="250" spans="1:55" x14ac:dyDescent="0.35">
      <c r="A250" s="159" t="s">
        <v>65</v>
      </c>
      <c r="B250">
        <f t="shared" si="34"/>
        <v>42</v>
      </c>
      <c r="C250" s="67">
        <f t="shared" ref="C250:AZ250" ca="1" si="115">C149+C48</f>
        <v>18302.234499999999</v>
      </c>
      <c r="D250" s="67">
        <f t="shared" ca="1" si="115"/>
        <v>18276.488801728243</v>
      </c>
      <c r="E250" s="67">
        <f t="shared" ca="1" si="115"/>
        <v>18248.531449151888</v>
      </c>
      <c r="F250" s="67">
        <f t="shared" ca="1" si="115"/>
        <v>18218.10898504197</v>
      </c>
      <c r="G250" s="67">
        <f t="shared" ca="1" si="115"/>
        <v>18184.980595597044</v>
      </c>
      <c r="H250" s="67">
        <f t="shared" ca="1" si="115"/>
        <v>18148.875895516161</v>
      </c>
      <c r="I250" s="67">
        <f t="shared" ca="1" si="115"/>
        <v>18109.57339382494</v>
      </c>
      <c r="J250" s="67">
        <f t="shared" ca="1" si="115"/>
        <v>18066.865613576665</v>
      </c>
      <c r="K250" s="67">
        <f t="shared" ca="1" si="115"/>
        <v>18020.608514849584</v>
      </c>
      <c r="L250" s="67">
        <f t="shared" ca="1" si="115"/>
        <v>17970.670155633823</v>
      </c>
      <c r="M250" s="67">
        <f t="shared" ca="1" si="115"/>
        <v>17916.937865008011</v>
      </c>
      <c r="N250" s="67">
        <f t="shared" ca="1" si="115"/>
        <v>17859.342102365132</v>
      </c>
      <c r="O250" s="67">
        <f t="shared" ca="1" si="115"/>
        <v>17797.845943967412</v>
      </c>
      <c r="P250" s="67">
        <f t="shared" ca="1" si="115"/>
        <v>17732.421332726502</v>
      </c>
      <c r="Q250" s="67">
        <f t="shared" ca="1" si="115"/>
        <v>17663.085726038436</v>
      </c>
      <c r="R250" s="67">
        <f t="shared" ca="1" si="115"/>
        <v>17589.810614018643</v>
      </c>
      <c r="S250" s="67">
        <f t="shared" ca="1" si="115"/>
        <v>17512.31937208469</v>
      </c>
      <c r="T250" s="67">
        <f t="shared" ca="1" si="115"/>
        <v>17430.054733990601</v>
      </c>
      <c r="U250" s="67">
        <f t="shared" ca="1" si="115"/>
        <v>17342.186794831661</v>
      </c>
      <c r="V250" s="67">
        <f t="shared" ca="1" si="115"/>
        <v>17247.587460552561</v>
      </c>
      <c r="W250" s="67">
        <f t="shared" ca="1" si="115"/>
        <v>17144.975465542426</v>
      </c>
      <c r="X250" s="67">
        <f t="shared" ca="1" si="115"/>
        <v>17032.990830646933</v>
      </c>
      <c r="Y250" s="67">
        <f t="shared" ca="1" si="115"/>
        <v>16910.258596347172</v>
      </c>
      <c r="Z250" s="67">
        <f t="shared" ca="1" si="115"/>
        <v>16775.378003019869</v>
      </c>
      <c r="AA250" s="67">
        <f t="shared" ca="1" si="115"/>
        <v>16626.890619595266</v>
      </c>
      <c r="AB250" s="67">
        <f t="shared" ca="1" si="115"/>
        <v>16463.19994371913</v>
      </c>
      <c r="AC250" s="67">
        <f t="shared" ca="1" si="115"/>
        <v>16282.560690563225</v>
      </c>
      <c r="AD250" s="67">
        <f t="shared" ca="1" si="115"/>
        <v>16083.095216095959</v>
      </c>
      <c r="AE250" s="67">
        <f t="shared" ca="1" si="115"/>
        <v>15862.841638270025</v>
      </c>
      <c r="AF250" s="67">
        <f t="shared" ca="1" si="115"/>
        <v>15619.840226530625</v>
      </c>
      <c r="AG250" s="67">
        <f t="shared" ca="1" si="115"/>
        <v>15352.247050942467</v>
      </c>
      <c r="AH250" s="67">
        <f t="shared" ca="1" si="115"/>
        <v>15058.440966914979</v>
      </c>
      <c r="AI250" s="67">
        <f t="shared" ca="1" si="115"/>
        <v>14737.087649649857</v>
      </c>
      <c r="AJ250" s="67">
        <f t="shared" ca="1" si="115"/>
        <v>14387.155330152971</v>
      </c>
      <c r="AK250" s="67">
        <f t="shared" ca="1" si="115"/>
        <v>14007.935165695588</v>
      </c>
      <c r="AL250" s="67">
        <f t="shared" ca="1" si="115"/>
        <v>13599.02412668847</v>
      </c>
      <c r="AM250" s="67">
        <f t="shared" ca="1" si="115"/>
        <v>13160.320485125863</v>
      </c>
      <c r="AN250" s="67">
        <f t="shared" ca="1" si="115"/>
        <v>12692.044323325325</v>
      </c>
      <c r="AO250" s="67">
        <f t="shared" ca="1" si="115"/>
        <v>12194.76184110276</v>
      </c>
      <c r="AP250" s="67">
        <f t="shared" ca="1" si="115"/>
        <v>11669.465531987784</v>
      </c>
      <c r="AQ250" s="67">
        <f t="shared" ca="1" si="115"/>
        <v>11117.634960975629</v>
      </c>
      <c r="AR250" s="67">
        <f t="shared" ca="1" si="115"/>
        <v>10541.32448884348</v>
      </c>
      <c r="AS250" s="67">
        <f t="shared" ca="1" si="115"/>
        <v>9943.2365604239712</v>
      </c>
      <c r="AT250" s="67">
        <f t="shared" ca="1" si="115"/>
        <v>9326.7996690633499</v>
      </c>
      <c r="AU250" s="67">
        <f t="shared" ca="1" si="115"/>
        <v>8696.2056508063433</v>
      </c>
      <c r="AV250" s="67">
        <f t="shared" ca="1" si="115"/>
        <v>8056.4225820474021</v>
      </c>
      <c r="AW250" s="67">
        <f t="shared" ca="1" si="115"/>
        <v>7413.1310723231491</v>
      </c>
      <c r="AX250" s="67">
        <f t="shared" ca="1" si="115"/>
        <v>6772.5362575161616</v>
      </c>
      <c r="AY250" s="67">
        <f t="shared" ca="1" si="115"/>
        <v>6141.0858918372651</v>
      </c>
      <c r="AZ250" s="67">
        <f t="shared" ca="1" si="115"/>
        <v>5525.1351741339022</v>
      </c>
      <c r="BA250" s="179">
        <f t="shared" ref="BA250" ca="1" si="116">BA149+BA48</f>
        <v>4930.621877790054</v>
      </c>
      <c r="BC250" s="67">
        <f t="shared" ca="1" si="29"/>
        <v>25.745698271755828</v>
      </c>
    </row>
    <row r="251" spans="1:55" x14ac:dyDescent="0.35">
      <c r="A251" s="159" t="s">
        <v>65</v>
      </c>
      <c r="B251">
        <f t="shared" si="34"/>
        <v>43</v>
      </c>
      <c r="C251" s="67">
        <f t="shared" ref="C251:AZ251" ca="1" si="117">C150+C49</f>
        <v>17719.6505</v>
      </c>
      <c r="D251" s="67">
        <f t="shared" ca="1" si="117"/>
        <v>17692.237277808461</v>
      </c>
      <c r="E251" s="67">
        <f t="shared" ca="1" si="117"/>
        <v>17662.40748500625</v>
      </c>
      <c r="F251" s="67">
        <f t="shared" ca="1" si="117"/>
        <v>17629.925170820927</v>
      </c>
      <c r="G251" s="67">
        <f t="shared" ca="1" si="117"/>
        <v>17594.525408745983</v>
      </c>
      <c r="H251" s="67">
        <f t="shared" ca="1" si="117"/>
        <v>17555.991264789292</v>
      </c>
      <c r="I251" s="67">
        <f t="shared" ca="1" si="117"/>
        <v>17514.119577512098</v>
      </c>
      <c r="J251" s="67">
        <f t="shared" ca="1" si="117"/>
        <v>17468.769429443688</v>
      </c>
      <c r="K251" s="67">
        <f t="shared" ca="1" si="117"/>
        <v>17419.811784525009</v>
      </c>
      <c r="L251" s="67">
        <f t="shared" ca="1" si="117"/>
        <v>17367.136554327444</v>
      </c>
      <c r="M251" s="67">
        <f t="shared" ca="1" si="117"/>
        <v>17310.675963749265</v>
      </c>
      <c r="N251" s="67">
        <f t="shared" ca="1" si="117"/>
        <v>17250.394267503856</v>
      </c>
      <c r="O251" s="67">
        <f t="shared" ca="1" si="117"/>
        <v>17186.264415087142</v>
      </c>
      <c r="P251" s="67">
        <f t="shared" ca="1" si="117"/>
        <v>17118.304024831436</v>
      </c>
      <c r="Q251" s="67">
        <f t="shared" ca="1" si="117"/>
        <v>17046.485670827122</v>
      </c>
      <c r="R251" s="67">
        <f t="shared" ca="1" si="117"/>
        <v>16970.5387862227</v>
      </c>
      <c r="S251" s="67">
        <f t="shared" ca="1" si="117"/>
        <v>16889.917860100992</v>
      </c>
      <c r="T251" s="67">
        <f t="shared" ca="1" si="117"/>
        <v>16803.810343913003</v>
      </c>
      <c r="U251" s="67">
        <f t="shared" ca="1" si="117"/>
        <v>16711.11176398566</v>
      </c>
      <c r="V251" s="67">
        <f t="shared" ca="1" si="117"/>
        <v>16610.567924755363</v>
      </c>
      <c r="W251" s="67">
        <f t="shared" ca="1" si="117"/>
        <v>16500.847958230886</v>
      </c>
      <c r="X251" s="67">
        <f t="shared" ca="1" si="117"/>
        <v>16380.606847347432</v>
      </c>
      <c r="Y251" s="67">
        <f t="shared" ca="1" si="117"/>
        <v>16248.474979310493</v>
      </c>
      <c r="Z251" s="67">
        <f t="shared" ca="1" si="117"/>
        <v>16103.027045724752</v>
      </c>
      <c r="AA251" s="67">
        <f t="shared" ca="1" si="117"/>
        <v>15942.70347165167</v>
      </c>
      <c r="AB251" s="67">
        <f t="shared" ca="1" si="117"/>
        <v>15765.800195812115</v>
      </c>
      <c r="AC251" s="67">
        <f t="shared" ca="1" si="117"/>
        <v>15570.485057765107</v>
      </c>
      <c r="AD251" s="67">
        <f t="shared" ca="1" si="117"/>
        <v>15354.845308884485</v>
      </c>
      <c r="AE251" s="67">
        <f t="shared" ca="1" si="117"/>
        <v>15116.972545021634</v>
      </c>
      <c r="AF251" s="67">
        <f t="shared" ca="1" si="117"/>
        <v>14855.074316988928</v>
      </c>
      <c r="AG251" s="67">
        <f t="shared" ca="1" si="117"/>
        <v>14567.579115746172</v>
      </c>
      <c r="AH251" s="67">
        <f t="shared" ca="1" si="117"/>
        <v>14253.199293559603</v>
      </c>
      <c r="AI251" s="67">
        <f t="shared" ca="1" si="117"/>
        <v>13910.946644616273</v>
      </c>
      <c r="AJ251" s="67">
        <f t="shared" ca="1" si="117"/>
        <v>13540.15248454118</v>
      </c>
      <c r="AK251" s="67">
        <f t="shared" ca="1" si="117"/>
        <v>13140.451030055126</v>
      </c>
      <c r="AL251" s="67">
        <f t="shared" ca="1" si="117"/>
        <v>12711.77507298467</v>
      </c>
      <c r="AM251" s="67">
        <f t="shared" ca="1" si="117"/>
        <v>12254.376050993929</v>
      </c>
      <c r="AN251" s="67">
        <f t="shared" ca="1" si="117"/>
        <v>11768.847715782615</v>
      </c>
      <c r="AO251" s="67">
        <f t="shared" ca="1" si="117"/>
        <v>11256.204159704292</v>
      </c>
      <c r="AP251" s="67">
        <f t="shared" ca="1" si="117"/>
        <v>10717.938643043348</v>
      </c>
      <c r="AQ251" s="67">
        <f t="shared" ca="1" si="117"/>
        <v>10156.108336912017</v>
      </c>
      <c r="AR251" s="67">
        <f t="shared" ca="1" si="117"/>
        <v>9573.4046756481439</v>
      </c>
      <c r="AS251" s="67">
        <f t="shared" ca="1" si="117"/>
        <v>8973.227712257305</v>
      </c>
      <c r="AT251" s="67">
        <f t="shared" ca="1" si="117"/>
        <v>8359.720317660589</v>
      </c>
      <c r="AU251" s="67">
        <f t="shared" ca="1" si="117"/>
        <v>7737.7778382889755</v>
      </c>
      <c r="AV251" s="67">
        <f t="shared" ca="1" si="117"/>
        <v>7112.9823079783018</v>
      </c>
      <c r="AW251" s="67">
        <f t="shared" ca="1" si="117"/>
        <v>6491.415115156552</v>
      </c>
      <c r="AX251" s="67">
        <f t="shared" ca="1" si="117"/>
        <v>5879.3782449994997</v>
      </c>
      <c r="AY251" s="67">
        <f t="shared" ca="1" si="117"/>
        <v>5283.0645153470759</v>
      </c>
      <c r="AZ251" s="67">
        <f t="shared" ca="1" si="117"/>
        <v>4708.2392326939071</v>
      </c>
      <c r="BA251" s="179">
        <f t="shared" ref="BA251" ca="1" si="118">BA150+BA49</f>
        <v>4159.977845747906</v>
      </c>
      <c r="BC251" s="67">
        <f t="shared" ca="1" si="29"/>
        <v>27.413222191538807</v>
      </c>
    </row>
    <row r="252" spans="1:55" x14ac:dyDescent="0.35">
      <c r="A252" s="159" t="s">
        <v>65</v>
      </c>
      <c r="B252">
        <f t="shared" si="34"/>
        <v>44</v>
      </c>
      <c r="C252" s="67">
        <f t="shared" ref="C252:AZ252" ca="1" si="119">C151+C50</f>
        <v>18334.2255</v>
      </c>
      <c r="D252" s="67">
        <f t="shared" ca="1" si="119"/>
        <v>18302.962869175608</v>
      </c>
      <c r="E252" s="67">
        <f t="shared" ca="1" si="119"/>
        <v>18268.921034844279</v>
      </c>
      <c r="F252" s="67">
        <f t="shared" ca="1" si="119"/>
        <v>18231.82254739885</v>
      </c>
      <c r="G252" s="67">
        <f t="shared" ca="1" si="119"/>
        <v>18191.440309055855</v>
      </c>
      <c r="H252" s="67">
        <f t="shared" ca="1" si="119"/>
        <v>18147.561689076887</v>
      </c>
      <c r="I252" s="67">
        <f t="shared" ca="1" si="119"/>
        <v>18100.03933587388</v>
      </c>
      <c r="J252" s="67">
        <f t="shared" ca="1" si="119"/>
        <v>18048.738369432402</v>
      </c>
      <c r="K252" s="67">
        <f t="shared" ca="1" si="119"/>
        <v>17993.543822804524</v>
      </c>
      <c r="L252" s="67">
        <f t="shared" ca="1" si="119"/>
        <v>17934.38509894126</v>
      </c>
      <c r="M252" s="67">
        <f t="shared" ca="1" si="119"/>
        <v>17871.2252207483</v>
      </c>
      <c r="N252" s="67">
        <f t="shared" ca="1" si="119"/>
        <v>17804.03632324739</v>
      </c>
      <c r="O252" s="67">
        <f t="shared" ca="1" si="119"/>
        <v>17732.837399923337</v>
      </c>
      <c r="P252" s="67">
        <f t="shared" ca="1" si="119"/>
        <v>17657.600264751891</v>
      </c>
      <c r="Q252" s="67">
        <f t="shared" ca="1" si="119"/>
        <v>17578.042059563249</v>
      </c>
      <c r="R252" s="67">
        <f t="shared" ca="1" si="119"/>
        <v>17493.592018773732</v>
      </c>
      <c r="S252" s="67">
        <f t="shared" ca="1" si="119"/>
        <v>17403.399817492478</v>
      </c>
      <c r="T252" s="67">
        <f t="shared" ca="1" si="119"/>
        <v>17306.309664570341</v>
      </c>
      <c r="U252" s="67">
        <f t="shared" ca="1" si="119"/>
        <v>17201.009346893858</v>
      </c>
      <c r="V252" s="67">
        <f t="shared" ca="1" si="119"/>
        <v>17086.106831497156</v>
      </c>
      <c r="W252" s="67">
        <f t="shared" ca="1" si="119"/>
        <v>16960.195824905</v>
      </c>
      <c r="X252" s="67">
        <f t="shared" ca="1" si="119"/>
        <v>16821.844997296721</v>
      </c>
      <c r="Y252" s="67">
        <f t="shared" ca="1" si="119"/>
        <v>16669.565547179722</v>
      </c>
      <c r="Z252" s="67">
        <f t="shared" ca="1" si="119"/>
        <v>16501.729133374363</v>
      </c>
      <c r="AA252" s="67">
        <f t="shared" ca="1" si="119"/>
        <v>16316.55746270869</v>
      </c>
      <c r="AB252" s="67">
        <f t="shared" ca="1" si="119"/>
        <v>16112.139762905266</v>
      </c>
      <c r="AC252" s="67">
        <f t="shared" ca="1" si="119"/>
        <v>15886.482920483551</v>
      </c>
      <c r="AD252" s="67">
        <f t="shared" ca="1" si="119"/>
        <v>15637.600728786951</v>
      </c>
      <c r="AE252" s="67">
        <f t="shared" ca="1" si="119"/>
        <v>15363.631041395485</v>
      </c>
      <c r="AF252" s="67">
        <f t="shared" ca="1" si="119"/>
        <v>15062.945884792149</v>
      </c>
      <c r="AG252" s="67">
        <f t="shared" ca="1" si="119"/>
        <v>14734.217539163656</v>
      </c>
      <c r="AH252" s="67">
        <f t="shared" ca="1" si="119"/>
        <v>14376.435021175228</v>
      </c>
      <c r="AI252" s="67">
        <f t="shared" ca="1" si="119"/>
        <v>13988.92523286422</v>
      </c>
      <c r="AJ252" s="67">
        <f t="shared" ca="1" si="119"/>
        <v>13571.335702692995</v>
      </c>
      <c r="AK252" s="67">
        <f t="shared" ca="1" si="119"/>
        <v>13123.630144183518</v>
      </c>
      <c r="AL252" s="67">
        <f t="shared" ca="1" si="119"/>
        <v>12646.109437173674</v>
      </c>
      <c r="AM252" s="67">
        <f t="shared" ca="1" si="119"/>
        <v>12139.436242960281</v>
      </c>
      <c r="AN252" s="67">
        <f t="shared" ca="1" si="119"/>
        <v>11604.716141488127</v>
      </c>
      <c r="AO252" s="67">
        <f t="shared" ca="1" si="119"/>
        <v>11043.558457887826</v>
      </c>
      <c r="AP252" s="67">
        <f t="shared" ca="1" si="119"/>
        <v>10458.163715992447</v>
      </c>
      <c r="AQ252" s="67">
        <f t="shared" ca="1" si="119"/>
        <v>9851.3957644680286</v>
      </c>
      <c r="AR252" s="67">
        <f t="shared" ca="1" si="119"/>
        <v>9226.8574877016708</v>
      </c>
      <c r="AS252" s="67">
        <f t="shared" ca="1" si="119"/>
        <v>8588.9241436933335</v>
      </c>
      <c r="AT252" s="67">
        <f t="shared" ca="1" si="119"/>
        <v>7942.7503350148345</v>
      </c>
      <c r="AU252" s="67">
        <f t="shared" ca="1" si="119"/>
        <v>7294.1975707831843</v>
      </c>
      <c r="AV252" s="67">
        <f t="shared" ca="1" si="119"/>
        <v>6649.6348126253179</v>
      </c>
      <c r="AW252" s="67">
        <f t="shared" ca="1" si="119"/>
        <v>6015.6439063050648</v>
      </c>
      <c r="AX252" s="67">
        <f t="shared" ca="1" si="119"/>
        <v>5398.6728666581394</v>
      </c>
      <c r="AY252" s="67">
        <f t="shared" ca="1" si="119"/>
        <v>4804.7025399982731</v>
      </c>
      <c r="AZ252" s="67">
        <f t="shared" ca="1" si="119"/>
        <v>4238.9733943763795</v>
      </c>
      <c r="BA252" s="179">
        <f t="shared" ref="BA252" ca="1" si="120">BA151+BA50</f>
        <v>3705.8299525511029</v>
      </c>
      <c r="BC252" s="67">
        <f t="shared" ca="1" si="29"/>
        <v>31.262630824392545</v>
      </c>
    </row>
    <row r="253" spans="1:55" x14ac:dyDescent="0.35">
      <c r="A253" s="159" t="s">
        <v>65</v>
      </c>
      <c r="B253">
        <f t="shared" si="34"/>
        <v>45</v>
      </c>
      <c r="C253" s="67">
        <f t="shared" ref="C253:AZ253" ca="1" si="121">C152+C51</f>
        <v>19368.483500000002</v>
      </c>
      <c r="D253" s="67">
        <f t="shared" ca="1" si="121"/>
        <v>19332.052346076554</v>
      </c>
      <c r="E253" s="67">
        <f t="shared" ca="1" si="121"/>
        <v>19292.350932728172</v>
      </c>
      <c r="F253" s="67">
        <f t="shared" ca="1" si="121"/>
        <v>19249.136494686256</v>
      </c>
      <c r="G253" s="67">
        <f t="shared" ca="1" si="121"/>
        <v>19202.181784248085</v>
      </c>
      <c r="H253" s="67">
        <f t="shared" ca="1" si="121"/>
        <v>19151.329465346069</v>
      </c>
      <c r="I253" s="67">
        <f t="shared" ca="1" si="121"/>
        <v>19096.435568572888</v>
      </c>
      <c r="J253" s="67">
        <f t="shared" ca="1" si="121"/>
        <v>19037.377496043853</v>
      </c>
      <c r="K253" s="67">
        <f t="shared" ca="1" si="121"/>
        <v>18974.080160155521</v>
      </c>
      <c r="L253" s="67">
        <f t="shared" ca="1" si="121"/>
        <v>18906.504510374209</v>
      </c>
      <c r="M253" s="67">
        <f t="shared" ca="1" si="121"/>
        <v>18834.621245487833</v>
      </c>
      <c r="N253" s="67">
        <f t="shared" ca="1" si="121"/>
        <v>18758.451261422102</v>
      </c>
      <c r="O253" s="67">
        <f t="shared" ca="1" si="121"/>
        <v>18677.96499139403</v>
      </c>
      <c r="P253" s="67">
        <f t="shared" ca="1" si="121"/>
        <v>18592.860474421039</v>
      </c>
      <c r="Q253" s="67">
        <f t="shared" ca="1" si="121"/>
        <v>18502.527889827914</v>
      </c>
      <c r="R253" s="67">
        <f t="shared" ca="1" si="121"/>
        <v>18406.05855670547</v>
      </c>
      <c r="S253" s="67">
        <f t="shared" ca="1" si="121"/>
        <v>18302.217400257108</v>
      </c>
      <c r="T253" s="67">
        <f t="shared" ca="1" si="121"/>
        <v>18189.602470410333</v>
      </c>
      <c r="U253" s="67">
        <f t="shared" ca="1" si="121"/>
        <v>18066.726968539188</v>
      </c>
      <c r="V253" s="67">
        <f t="shared" ca="1" si="121"/>
        <v>17932.089443745001</v>
      </c>
      <c r="W253" s="67">
        <f t="shared" ca="1" si="121"/>
        <v>17784.162448813946</v>
      </c>
      <c r="X253" s="67">
        <f t="shared" ca="1" si="121"/>
        <v>17621.357997315055</v>
      </c>
      <c r="Y253" s="67">
        <f t="shared" ca="1" si="121"/>
        <v>17441.940031649108</v>
      </c>
      <c r="Z253" s="67">
        <f t="shared" ca="1" si="121"/>
        <v>17244.01360140468</v>
      </c>
      <c r="AA253" s="67">
        <f t="shared" ca="1" si="121"/>
        <v>17025.543883392638</v>
      </c>
      <c r="AB253" s="67">
        <f t="shared" ca="1" si="121"/>
        <v>16784.41021111724</v>
      </c>
      <c r="AC253" s="67">
        <f t="shared" ca="1" si="121"/>
        <v>16518.501839154786</v>
      </c>
      <c r="AD253" s="67">
        <f t="shared" ca="1" si="121"/>
        <v>16225.843514275866</v>
      </c>
      <c r="AE253" s="67">
        <f t="shared" ca="1" si="121"/>
        <v>15904.713404841816</v>
      </c>
      <c r="AF253" s="67">
        <f t="shared" ca="1" si="121"/>
        <v>15553.713965033454</v>
      </c>
      <c r="AG253" s="67">
        <f t="shared" ca="1" si="121"/>
        <v>15171.789734685826</v>
      </c>
      <c r="AH253" s="67">
        <f t="shared" ca="1" si="121"/>
        <v>14758.250079287631</v>
      </c>
      <c r="AI253" s="67">
        <f t="shared" ca="1" si="121"/>
        <v>14312.750882848017</v>
      </c>
      <c r="AJ253" s="67">
        <f t="shared" ca="1" si="121"/>
        <v>13835.289883295147</v>
      </c>
      <c r="AK253" s="67">
        <f t="shared" ca="1" si="121"/>
        <v>13326.229055675984</v>
      </c>
      <c r="AL253" s="67">
        <f t="shared" ca="1" si="121"/>
        <v>12786.320734754756</v>
      </c>
      <c r="AM253" s="67">
        <f t="shared" ca="1" si="121"/>
        <v>12216.79374409133</v>
      </c>
      <c r="AN253" s="67">
        <f t="shared" ca="1" si="121"/>
        <v>11619.417584914801</v>
      </c>
      <c r="AO253" s="67">
        <f t="shared" ca="1" si="121"/>
        <v>10996.594547557226</v>
      </c>
      <c r="AP253" s="67">
        <f t="shared" ca="1" si="121"/>
        <v>10351.435159955803</v>
      </c>
      <c r="AQ253" s="67">
        <f t="shared" ca="1" si="121"/>
        <v>9687.8368190203619</v>
      </c>
      <c r="AR253" s="67">
        <f t="shared" ca="1" si="121"/>
        <v>9010.5167708243916</v>
      </c>
      <c r="AS253" s="67">
        <f t="shared" ca="1" si="121"/>
        <v>8325.0161839537323</v>
      </c>
      <c r="AT253" s="67">
        <f t="shared" ca="1" si="121"/>
        <v>7637.6188838231301</v>
      </c>
      <c r="AU253" s="67">
        <f t="shared" ca="1" si="121"/>
        <v>6955.1345615944165</v>
      </c>
      <c r="AV253" s="67">
        <f t="shared" ca="1" si="121"/>
        <v>6284.5809648247814</v>
      </c>
      <c r="AW253" s="67">
        <f t="shared" ca="1" si="121"/>
        <v>5632.8117115708137</v>
      </c>
      <c r="AX253" s="67">
        <f t="shared" ca="1" si="121"/>
        <v>5006.1599594448671</v>
      </c>
      <c r="AY253" s="67">
        <f t="shared" ca="1" si="121"/>
        <v>4410.1479913314524</v>
      </c>
      <c r="AZ253" s="67">
        <f t="shared" ca="1" si="121"/>
        <v>3849.3235333339476</v>
      </c>
      <c r="BA253" s="179">
        <f t="shared" ref="BA253" ca="1" si="122">BA152+BA51</f>
        <v>3327.2067380889412</v>
      </c>
      <c r="BC253" s="67">
        <f t="shared" ca="1" si="29"/>
        <v>36.43115392344771</v>
      </c>
    </row>
    <row r="254" spans="1:55" x14ac:dyDescent="0.35">
      <c r="A254" s="159" t="s">
        <v>65</v>
      </c>
      <c r="B254">
        <f t="shared" si="34"/>
        <v>46</v>
      </c>
      <c r="C254" s="67">
        <f t="shared" ref="C254:AZ254" ca="1" si="123">C153+C52</f>
        <v>20805.054499999998</v>
      </c>
      <c r="D254" s="67">
        <f t="shared" ca="1" si="123"/>
        <v>20761.845332971927</v>
      </c>
      <c r="E254" s="67">
        <f t="shared" ca="1" si="123"/>
        <v>20714.813987256381</v>
      </c>
      <c r="F254" s="67">
        <f t="shared" ca="1" si="123"/>
        <v>20663.713468467948</v>
      </c>
      <c r="G254" s="67">
        <f t="shared" ca="1" si="123"/>
        <v>20608.372928402441</v>
      </c>
      <c r="H254" s="67">
        <f t="shared" ca="1" si="123"/>
        <v>20548.636087549166</v>
      </c>
      <c r="I254" s="67">
        <f t="shared" ca="1" si="123"/>
        <v>20484.369993902386</v>
      </c>
      <c r="J254" s="67">
        <f t="shared" ca="1" si="123"/>
        <v>20415.493432819101</v>
      </c>
      <c r="K254" s="67">
        <f t="shared" ca="1" si="123"/>
        <v>20341.964475252731</v>
      </c>
      <c r="L254" s="67">
        <f t="shared" ca="1" si="123"/>
        <v>20263.751799096863</v>
      </c>
      <c r="M254" s="67">
        <f t="shared" ca="1" si="123"/>
        <v>20180.878771156586</v>
      </c>
      <c r="N254" s="67">
        <f t="shared" ca="1" si="123"/>
        <v>20093.313865807679</v>
      </c>
      <c r="O254" s="67">
        <f t="shared" ca="1" si="123"/>
        <v>20000.72925656983</v>
      </c>
      <c r="P254" s="67">
        <f t="shared" ca="1" si="123"/>
        <v>19902.462328893587</v>
      </c>
      <c r="Q254" s="67">
        <f t="shared" ca="1" si="123"/>
        <v>19797.525545829878</v>
      </c>
      <c r="R254" s="67">
        <f t="shared" ca="1" si="123"/>
        <v>19684.576692884002</v>
      </c>
      <c r="S254" s="67">
        <f t="shared" ca="1" si="123"/>
        <v>19562.092508233483</v>
      </c>
      <c r="T254" s="67">
        <f t="shared" ca="1" si="123"/>
        <v>19428.458011000228</v>
      </c>
      <c r="U254" s="67">
        <f t="shared" ca="1" si="123"/>
        <v>19282.042939376894</v>
      </c>
      <c r="V254" s="67">
        <f t="shared" ca="1" si="123"/>
        <v>19121.189611734833</v>
      </c>
      <c r="W254" s="67">
        <f t="shared" ca="1" si="123"/>
        <v>18944.175515433348</v>
      </c>
      <c r="X254" s="67">
        <f t="shared" ca="1" si="123"/>
        <v>18749.118363339585</v>
      </c>
      <c r="Y254" s="67">
        <f t="shared" ca="1" si="123"/>
        <v>18533.964668094733</v>
      </c>
      <c r="Z254" s="67">
        <f t="shared" ca="1" si="123"/>
        <v>18296.510793464204</v>
      </c>
      <c r="AA254" s="67">
        <f t="shared" ca="1" si="123"/>
        <v>18034.462166402755</v>
      </c>
      <c r="AB254" s="67">
        <f t="shared" ca="1" si="123"/>
        <v>17745.537777945909</v>
      </c>
      <c r="AC254" s="67">
        <f t="shared" ca="1" si="123"/>
        <v>17427.607061992065</v>
      </c>
      <c r="AD254" s="67">
        <f t="shared" ca="1" si="123"/>
        <v>17078.818338211633</v>
      </c>
      <c r="AE254" s="67">
        <f t="shared" ca="1" si="123"/>
        <v>16697.676093321279</v>
      </c>
      <c r="AF254" s="67">
        <f t="shared" ca="1" si="123"/>
        <v>16283.060522689653</v>
      </c>
      <c r="AG254" s="67">
        <f t="shared" ca="1" si="123"/>
        <v>15834.252388797053</v>
      </c>
      <c r="AH254" s="67">
        <f t="shared" ca="1" si="123"/>
        <v>15350.913264836181</v>
      </c>
      <c r="AI254" s="67">
        <f t="shared" ca="1" si="123"/>
        <v>14833.080542154727</v>
      </c>
      <c r="AJ254" s="67">
        <f t="shared" ca="1" si="123"/>
        <v>14281.191698853123</v>
      </c>
      <c r="AK254" s="67">
        <f t="shared" ca="1" si="123"/>
        <v>13696.1124716416</v>
      </c>
      <c r="AL254" s="67">
        <f t="shared" ca="1" si="123"/>
        <v>13079.229806453754</v>
      </c>
      <c r="AM254" s="67">
        <f t="shared" ca="1" si="123"/>
        <v>12432.520705893996</v>
      </c>
      <c r="AN254" s="67">
        <f t="shared" ca="1" si="123"/>
        <v>11758.650839585327</v>
      </c>
      <c r="AO254" s="67">
        <f t="shared" ca="1" si="123"/>
        <v>11061.054738034574</v>
      </c>
      <c r="AP254" s="67">
        <f t="shared" ca="1" si="123"/>
        <v>10344.018739123661</v>
      </c>
      <c r="AQ254" s="67">
        <f t="shared" ca="1" si="123"/>
        <v>9612.7139224544662</v>
      </c>
      <c r="AR254" s="67">
        <f t="shared" ca="1" si="123"/>
        <v>8873.1968369434762</v>
      </c>
      <c r="AS254" s="67">
        <f t="shared" ca="1" si="123"/>
        <v>8132.3169716742996</v>
      </c>
      <c r="AT254" s="67">
        <f t="shared" ca="1" si="123"/>
        <v>7397.4771868772768</v>
      </c>
      <c r="AU254" s="67">
        <f t="shared" ca="1" si="123"/>
        <v>6676.2850685801532</v>
      </c>
      <c r="AV254" s="67">
        <f t="shared" ca="1" si="123"/>
        <v>5976.1466925647374</v>
      </c>
      <c r="AW254" s="67">
        <f t="shared" ca="1" si="123"/>
        <v>5303.8793524599678</v>
      </c>
      <c r="AX254" s="67">
        <f t="shared" ca="1" si="123"/>
        <v>4665.3977624260024</v>
      </c>
      <c r="AY254" s="67">
        <f t="shared" ca="1" si="123"/>
        <v>4065.5391121052517</v>
      </c>
      <c r="AZ254" s="67">
        <f t="shared" ca="1" si="123"/>
        <v>3508.0090886470844</v>
      </c>
      <c r="BA254" s="179">
        <f t="shared" ref="BA254" ca="1" si="124">BA153+BA52</f>
        <v>2995.4232085857907</v>
      </c>
      <c r="BC254" s="67">
        <f t="shared" ca="1" si="29"/>
        <v>43.209167028071533</v>
      </c>
    </row>
    <row r="255" spans="1:55" x14ac:dyDescent="0.35">
      <c r="A255" s="159" t="s">
        <v>65</v>
      </c>
      <c r="B255">
        <f t="shared" si="34"/>
        <v>47</v>
      </c>
      <c r="C255" s="67">
        <f t="shared" ref="C255:AZ255" ca="1" si="125">C154+C53</f>
        <v>22579.72</v>
      </c>
      <c r="D255" s="67">
        <f t="shared" ca="1" si="125"/>
        <v>22527.99135761791</v>
      </c>
      <c r="E255" s="67">
        <f t="shared" ca="1" si="125"/>
        <v>22471.78876098516</v>
      </c>
      <c r="F255" s="67">
        <f t="shared" ca="1" si="125"/>
        <v>22410.924727820318</v>
      </c>
      <c r="G255" s="67">
        <f t="shared" ca="1" si="125"/>
        <v>22345.227827168797</v>
      </c>
      <c r="H255" s="67">
        <f t="shared" ca="1" si="125"/>
        <v>22274.552360010493</v>
      </c>
      <c r="I255" s="67">
        <f t="shared" ca="1" si="125"/>
        <v>22198.809568254132</v>
      </c>
      <c r="J255" s="67">
        <f t="shared" ca="1" si="125"/>
        <v>22117.953973785683</v>
      </c>
      <c r="K255" s="67">
        <f t="shared" ca="1" si="125"/>
        <v>22031.951766025715</v>
      </c>
      <c r="L255" s="67">
        <f t="shared" ca="1" si="125"/>
        <v>21940.829346975588</v>
      </c>
      <c r="M255" s="67">
        <f t="shared" ca="1" si="125"/>
        <v>21844.552777135097</v>
      </c>
      <c r="N255" s="67">
        <f t="shared" ca="1" si="125"/>
        <v>21742.762394574478</v>
      </c>
      <c r="O255" s="67">
        <f t="shared" ca="1" si="125"/>
        <v>21634.730606746769</v>
      </c>
      <c r="P255" s="67">
        <f t="shared" ca="1" si="125"/>
        <v>21519.372824698483</v>
      </c>
      <c r="Q255" s="67">
        <f t="shared" ca="1" si="125"/>
        <v>21395.214964746268</v>
      </c>
      <c r="R255" s="67">
        <f t="shared" ca="1" si="125"/>
        <v>21260.584447915466</v>
      </c>
      <c r="S255" s="67">
        <f t="shared" ca="1" si="125"/>
        <v>21113.708514492639</v>
      </c>
      <c r="T255" s="67">
        <f t="shared" ca="1" si="125"/>
        <v>20952.798345330826</v>
      </c>
      <c r="U255" s="67">
        <f t="shared" ca="1" si="125"/>
        <v>20776.035934849937</v>
      </c>
      <c r="V255" s="67">
        <f t="shared" ca="1" si="125"/>
        <v>20581.533147880873</v>
      </c>
      <c r="W255" s="67">
        <f t="shared" ca="1" si="125"/>
        <v>20367.227648979147</v>
      </c>
      <c r="X255" s="67">
        <f t="shared" ca="1" si="125"/>
        <v>20130.870723945096</v>
      </c>
      <c r="Y255" s="67">
        <f t="shared" ca="1" si="125"/>
        <v>19870.05082375028</v>
      </c>
      <c r="Z255" s="67">
        <f t="shared" ca="1" si="125"/>
        <v>19582.259141157563</v>
      </c>
      <c r="AA255" s="67">
        <f t="shared" ca="1" si="125"/>
        <v>19265.004857860982</v>
      </c>
      <c r="AB255" s="67">
        <f t="shared" ca="1" si="125"/>
        <v>18915.965930989238</v>
      </c>
      <c r="AC255" s="67">
        <f t="shared" ca="1" si="125"/>
        <v>18533.130469477437</v>
      </c>
      <c r="AD255" s="67">
        <f t="shared" ca="1" si="125"/>
        <v>18114.881898778618</v>
      </c>
      <c r="AE255" s="67">
        <f t="shared" ca="1" si="125"/>
        <v>17660.020631726096</v>
      </c>
      <c r="AF255" s="67">
        <f t="shared" ca="1" si="125"/>
        <v>17167.791517370948</v>
      </c>
      <c r="AG255" s="67">
        <f t="shared" ca="1" si="125"/>
        <v>16637.862281025074</v>
      </c>
      <c r="AH255" s="67">
        <f t="shared" ca="1" si="125"/>
        <v>16070.318107963058</v>
      </c>
      <c r="AI255" s="67">
        <f t="shared" ca="1" si="125"/>
        <v>15465.688213428213</v>
      </c>
      <c r="AJ255" s="67">
        <f t="shared" ca="1" si="125"/>
        <v>14824.976519329593</v>
      </c>
      <c r="AK255" s="67">
        <f t="shared" ca="1" si="125"/>
        <v>14149.762992569631</v>
      </c>
      <c r="AL255" s="67">
        <f t="shared" ca="1" si="125"/>
        <v>13442.278218751679</v>
      </c>
      <c r="AM255" s="67">
        <f t="shared" ca="1" si="125"/>
        <v>12705.51001724526</v>
      </c>
      <c r="AN255" s="67">
        <f t="shared" ca="1" si="125"/>
        <v>11943.289478616389</v>
      </c>
      <c r="AO255" s="67">
        <f t="shared" ca="1" si="125"/>
        <v>11160.379245295546</v>
      </c>
      <c r="AP255" s="67">
        <f t="shared" ca="1" si="125"/>
        <v>10362.506422379651</v>
      </c>
      <c r="AQ255" s="67">
        <f t="shared" ca="1" si="125"/>
        <v>9556.3592585469833</v>
      </c>
      <c r="AR255" s="67">
        <f t="shared" ca="1" si="125"/>
        <v>8749.4808711035221</v>
      </c>
      <c r="AS255" s="67">
        <f t="shared" ca="1" si="125"/>
        <v>7950.0017974714083</v>
      </c>
      <c r="AT255" s="67">
        <f t="shared" ca="1" si="125"/>
        <v>7166.2535887956074</v>
      </c>
      <c r="AU255" s="67">
        <f t="shared" ca="1" si="125"/>
        <v>6406.3208593629115</v>
      </c>
      <c r="AV255" s="67">
        <f t="shared" ca="1" si="125"/>
        <v>5677.616109996532</v>
      </c>
      <c r="AW255" s="67">
        <f t="shared" ca="1" si="125"/>
        <v>4986.5372844544736</v>
      </c>
      <c r="AX255" s="67">
        <f t="shared" ca="1" si="125"/>
        <v>4338.279050083027</v>
      </c>
      <c r="AY255" s="67">
        <f t="shared" ca="1" si="125"/>
        <v>3736.7776788135079</v>
      </c>
      <c r="AZ255" s="67">
        <f t="shared" ca="1" si="125"/>
        <v>3184.7607644856271</v>
      </c>
      <c r="BA255" s="179">
        <f t="shared" ref="BA255" ca="1" si="126">BA154+BA53</f>
        <v>2683.8501053150508</v>
      </c>
      <c r="BC255" s="67">
        <f t="shared" ca="1" si="29"/>
        <v>51.728642382091493</v>
      </c>
    </row>
    <row r="256" spans="1:55" x14ac:dyDescent="0.35">
      <c r="A256" s="159" t="s">
        <v>65</v>
      </c>
      <c r="B256">
        <f t="shared" si="34"/>
        <v>48</v>
      </c>
      <c r="C256" s="67">
        <f t="shared" ref="C256:AZ256" ca="1" si="127">C155+C54</f>
        <v>23563.319500000001</v>
      </c>
      <c r="D256" s="67">
        <f t="shared" ca="1" si="127"/>
        <v>23503.86171387948</v>
      </c>
      <c r="E256" s="67">
        <f t="shared" ca="1" si="127"/>
        <v>23439.47460343437</v>
      </c>
      <c r="F256" s="67">
        <f t="shared" ca="1" si="127"/>
        <v>23369.977312762134</v>
      </c>
      <c r="G256" s="67">
        <f t="shared" ca="1" si="127"/>
        <v>23295.216283926133</v>
      </c>
      <c r="H256" s="67">
        <f t="shared" ca="1" si="127"/>
        <v>23215.098246040663</v>
      </c>
      <c r="I256" s="67">
        <f t="shared" ca="1" si="127"/>
        <v>23129.575784322391</v>
      </c>
      <c r="J256" s="67">
        <f t="shared" ca="1" si="127"/>
        <v>23038.613847449094</v>
      </c>
      <c r="K256" s="67">
        <f t="shared" ca="1" si="127"/>
        <v>22942.241141308019</v>
      </c>
      <c r="L256" s="67">
        <f t="shared" ca="1" si="127"/>
        <v>22840.422579885722</v>
      </c>
      <c r="M256" s="67">
        <f t="shared" ca="1" si="127"/>
        <v>22732.778670832566</v>
      </c>
      <c r="N256" s="67">
        <f t="shared" ca="1" si="127"/>
        <v>22618.540992375896</v>
      </c>
      <c r="O256" s="67">
        <f t="shared" ca="1" si="127"/>
        <v>22496.563864317992</v>
      </c>
      <c r="P256" s="67">
        <f t="shared" ca="1" si="127"/>
        <v>22365.290192635359</v>
      </c>
      <c r="Q256" s="67">
        <f t="shared" ca="1" si="127"/>
        <v>22222.953578884415</v>
      </c>
      <c r="R256" s="67">
        <f t="shared" ca="1" si="127"/>
        <v>22067.682407910776</v>
      </c>
      <c r="S256" s="67">
        <f t="shared" ca="1" si="127"/>
        <v>21897.58890586171</v>
      </c>
      <c r="T256" s="67">
        <f t="shared" ca="1" si="127"/>
        <v>21710.755472555305</v>
      </c>
      <c r="U256" s="67">
        <f t="shared" ca="1" si="127"/>
        <v>21505.191591345359</v>
      </c>
      <c r="V256" s="67">
        <f t="shared" ca="1" si="127"/>
        <v>21278.72411023912</v>
      </c>
      <c r="W256" s="67">
        <f t="shared" ca="1" si="127"/>
        <v>21028.984767945112</v>
      </c>
      <c r="X256" s="67">
        <f t="shared" ca="1" si="127"/>
        <v>20753.435522944757</v>
      </c>
      <c r="Y256" s="67">
        <f t="shared" ca="1" si="127"/>
        <v>20449.43840017794</v>
      </c>
      <c r="Z256" s="67">
        <f t="shared" ca="1" si="127"/>
        <v>20114.377756850299</v>
      </c>
      <c r="AA256" s="67">
        <f t="shared" ca="1" si="127"/>
        <v>19745.820058383837</v>
      </c>
      <c r="AB256" s="67">
        <f t="shared" ca="1" si="127"/>
        <v>19341.663563169153</v>
      </c>
      <c r="AC256" s="67">
        <f t="shared" ca="1" si="127"/>
        <v>18900.228578925562</v>
      </c>
      <c r="AD256" s="67">
        <f t="shared" ca="1" si="127"/>
        <v>18420.280562067677</v>
      </c>
      <c r="AE256" s="67">
        <f t="shared" ca="1" si="127"/>
        <v>17901.059246682191</v>
      </c>
      <c r="AF256" s="67">
        <f t="shared" ca="1" si="127"/>
        <v>17342.255988903511</v>
      </c>
      <c r="AG256" s="67">
        <f t="shared" ca="1" si="127"/>
        <v>16744.008088798873</v>
      </c>
      <c r="AH256" s="67">
        <f t="shared" ca="1" si="127"/>
        <v>16106.92673919729</v>
      </c>
      <c r="AI256" s="67">
        <f t="shared" ca="1" si="127"/>
        <v>15432.129120161306</v>
      </c>
      <c r="AJ256" s="67">
        <f t="shared" ca="1" si="127"/>
        <v>14721.344621634411</v>
      </c>
      <c r="AK256" s="67">
        <f t="shared" ca="1" si="127"/>
        <v>13976.992465892141</v>
      </c>
      <c r="AL256" s="67">
        <f t="shared" ca="1" si="127"/>
        <v>13202.292484035963</v>
      </c>
      <c r="AM256" s="67">
        <f t="shared" ca="1" si="127"/>
        <v>12401.353742558698</v>
      </c>
      <c r="AN256" s="67">
        <f t="shared" ca="1" si="127"/>
        <v>11579.264708693807</v>
      </c>
      <c r="AO256" s="67">
        <f t="shared" ca="1" si="127"/>
        <v>10742.124441111038</v>
      </c>
      <c r="AP256" s="67">
        <f t="shared" ca="1" si="127"/>
        <v>9897.0346325662558</v>
      </c>
      <c r="AQ256" s="67">
        <f t="shared" ca="1" si="127"/>
        <v>9051.9823962446117</v>
      </c>
      <c r="AR256" s="67">
        <f t="shared" ca="1" si="127"/>
        <v>8215.5532283663888</v>
      </c>
      <c r="AS256" s="67">
        <f t="shared" ca="1" si="127"/>
        <v>7396.5193115011916</v>
      </c>
      <c r="AT256" s="67">
        <f t="shared" ca="1" si="127"/>
        <v>6603.3646865479977</v>
      </c>
      <c r="AU256" s="67">
        <f t="shared" ca="1" si="127"/>
        <v>5843.836580651935</v>
      </c>
      <c r="AV256" s="67">
        <f t="shared" ca="1" si="127"/>
        <v>5124.5862712895905</v>
      </c>
      <c r="AW256" s="67">
        <f t="shared" ca="1" si="127"/>
        <v>4450.9735712118381</v>
      </c>
      <c r="AX256" s="67">
        <f t="shared" ca="1" si="127"/>
        <v>3827.0131541888122</v>
      </c>
      <c r="AY256" s="67">
        <f t="shared" ca="1" si="127"/>
        <v>3255.4317263880162</v>
      </c>
      <c r="AZ256" s="67">
        <f t="shared" ca="1" si="127"/>
        <v>2737.7813931019632</v>
      </c>
      <c r="BA256" s="179">
        <f t="shared" ref="BA256" ca="1" si="128">BA155+BA54</f>
        <v>2274.5596562354285</v>
      </c>
      <c r="BC256" s="67">
        <f t="shared" ca="1" si="29"/>
        <v>59.457786120521632</v>
      </c>
    </row>
    <row r="257" spans="1:55" x14ac:dyDescent="0.35">
      <c r="A257" s="159" t="s">
        <v>65</v>
      </c>
      <c r="B257">
        <f t="shared" si="34"/>
        <v>49</v>
      </c>
      <c r="C257" s="67">
        <f t="shared" ref="C257:AZ257" ca="1" si="129">C156+C55</f>
        <v>24200.9915</v>
      </c>
      <c r="D257" s="67">
        <f t="shared" ca="1" si="129"/>
        <v>24133.939696123438</v>
      </c>
      <c r="E257" s="67">
        <f t="shared" ca="1" si="129"/>
        <v>24061.568768055557</v>
      </c>
      <c r="F257" s="67">
        <f t="shared" ca="1" si="129"/>
        <v>23983.719401974784</v>
      </c>
      <c r="G257" s="67">
        <f t="shared" ca="1" si="129"/>
        <v>23900.295115893292</v>
      </c>
      <c r="H257" s="67">
        <f t="shared" ca="1" si="129"/>
        <v>23811.247259020827</v>
      </c>
      <c r="I257" s="67">
        <f t="shared" ca="1" si="129"/>
        <v>23716.540070193128</v>
      </c>
      <c r="J257" s="67">
        <f t="shared" ca="1" si="129"/>
        <v>23616.204250202532</v>
      </c>
      <c r="K257" s="67">
        <f t="shared" ca="1" si="129"/>
        <v>23510.204108293758</v>
      </c>
      <c r="L257" s="67">
        <f t="shared" ca="1" si="129"/>
        <v>23398.145470053558</v>
      </c>
      <c r="M257" s="67">
        <f t="shared" ca="1" si="129"/>
        <v>23279.229446851274</v>
      </c>
      <c r="N257" s="67">
        <f t="shared" ca="1" si="129"/>
        <v>23152.264693688412</v>
      </c>
      <c r="O257" s="67">
        <f t="shared" ca="1" si="129"/>
        <v>23015.632082730772</v>
      </c>
      <c r="P257" s="67">
        <f t="shared" ca="1" si="129"/>
        <v>22867.495229121887</v>
      </c>
      <c r="Q257" s="67">
        <f t="shared" ca="1" si="129"/>
        <v>22705.90896991935</v>
      </c>
      <c r="R257" s="67">
        <f t="shared" ca="1" si="129"/>
        <v>22528.912174469151</v>
      </c>
      <c r="S257" s="67">
        <f t="shared" ca="1" si="129"/>
        <v>22334.513748357862</v>
      </c>
      <c r="T257" s="67">
        <f t="shared" ca="1" si="129"/>
        <v>22120.647990798949</v>
      </c>
      <c r="U257" s="67">
        <f t="shared" ca="1" si="129"/>
        <v>21885.060727774828</v>
      </c>
      <c r="V257" s="67">
        <f t="shared" ca="1" si="129"/>
        <v>21625.296752129845</v>
      </c>
      <c r="W257" s="67">
        <f t="shared" ca="1" si="129"/>
        <v>21338.726640464782</v>
      </c>
      <c r="X257" s="67">
        <f t="shared" ca="1" si="129"/>
        <v>21022.619989185554</v>
      </c>
      <c r="Y257" s="67">
        <f t="shared" ca="1" si="129"/>
        <v>20674.273096448444</v>
      </c>
      <c r="Z257" s="67">
        <f t="shared" ca="1" si="129"/>
        <v>20291.175618375721</v>
      </c>
      <c r="AA257" s="67">
        <f t="shared" ca="1" si="129"/>
        <v>19871.166569439156</v>
      </c>
      <c r="AB257" s="67">
        <f t="shared" ca="1" si="129"/>
        <v>19412.528480460256</v>
      </c>
      <c r="AC257" s="67">
        <f t="shared" ca="1" si="129"/>
        <v>18914.011629564237</v>
      </c>
      <c r="AD257" s="67">
        <f t="shared" ca="1" si="129"/>
        <v>18374.86446560685</v>
      </c>
      <c r="AE257" s="67">
        <f t="shared" ca="1" si="129"/>
        <v>17794.810165402072</v>
      </c>
      <c r="AF257" s="67">
        <f t="shared" ca="1" si="129"/>
        <v>17174.040761804215</v>
      </c>
      <c r="AG257" s="67">
        <f t="shared" ca="1" si="129"/>
        <v>16513.246065903739</v>
      </c>
      <c r="AH257" s="67">
        <f t="shared" ca="1" si="129"/>
        <v>15813.646693987339</v>
      </c>
      <c r="AI257" s="67">
        <f t="shared" ca="1" si="129"/>
        <v>15077.103634344814</v>
      </c>
      <c r="AJ257" s="67">
        <f t="shared" ca="1" si="129"/>
        <v>14306.197733560026</v>
      </c>
      <c r="AK257" s="67">
        <f t="shared" ca="1" si="129"/>
        <v>13504.342934031869</v>
      </c>
      <c r="AL257" s="67">
        <f t="shared" ca="1" si="129"/>
        <v>12675.876061959596</v>
      </c>
      <c r="AM257" s="67">
        <f t="shared" ca="1" si="129"/>
        <v>11826.147351310756</v>
      </c>
      <c r="AN257" s="67">
        <f t="shared" ca="1" si="129"/>
        <v>10961.549148671113</v>
      </c>
      <c r="AO257" s="67">
        <f t="shared" ca="1" si="129"/>
        <v>10089.502996426974</v>
      </c>
      <c r="AP257" s="67">
        <f t="shared" ca="1" si="129"/>
        <v>9218.3325861614521</v>
      </c>
      <c r="AQ257" s="67">
        <f t="shared" ca="1" si="129"/>
        <v>8356.9605757719237</v>
      </c>
      <c r="AR257" s="67">
        <f t="shared" ca="1" si="129"/>
        <v>7514.4768369180565</v>
      </c>
      <c r="AS257" s="67">
        <f t="shared" ca="1" si="129"/>
        <v>6699.6430485608762</v>
      </c>
      <c r="AT257" s="67">
        <f t="shared" ca="1" si="129"/>
        <v>5920.4267173021253</v>
      </c>
      <c r="AU257" s="67">
        <f t="shared" ca="1" si="129"/>
        <v>5183.6305766822752</v>
      </c>
      <c r="AV257" s="67">
        <f t="shared" ca="1" si="129"/>
        <v>4494.6934531641291</v>
      </c>
      <c r="AW257" s="67">
        <f t="shared" ca="1" si="129"/>
        <v>3857.6393889670571</v>
      </c>
      <c r="AX257" s="67">
        <f t="shared" ca="1" si="129"/>
        <v>3275.1421353036849</v>
      </c>
      <c r="AY257" s="67">
        <f t="shared" ca="1" si="129"/>
        <v>2748.6480937138722</v>
      </c>
      <c r="AZ257" s="67">
        <f t="shared" ca="1" si="129"/>
        <v>2278.5062481281907</v>
      </c>
      <c r="BA257" s="179">
        <f t="shared" ref="BA257" ca="1" si="130">BA156+BA55</f>
        <v>1864.0816976014262</v>
      </c>
      <c r="BC257" s="67">
        <f t="shared" ca="1" si="29"/>
        <v>67.05180387656219</v>
      </c>
    </row>
    <row r="258" spans="1:55" x14ac:dyDescent="0.35">
      <c r="A258" s="159" t="s">
        <v>65</v>
      </c>
      <c r="B258">
        <f t="shared" si="34"/>
        <v>50</v>
      </c>
      <c r="C258" s="67">
        <f t="shared" ref="C258:AZ258" ca="1" si="131">C157+C56</f>
        <v>25156.916499999999</v>
      </c>
      <c r="D258" s="67">
        <f t="shared" ca="1" si="131"/>
        <v>25080.631503353437</v>
      </c>
      <c r="E258" s="67">
        <f t="shared" ca="1" si="131"/>
        <v>24998.574818117726</v>
      </c>
      <c r="F258" s="67">
        <f t="shared" ca="1" si="131"/>
        <v>24910.645396320608</v>
      </c>
      <c r="G258" s="67">
        <f t="shared" ca="1" si="131"/>
        <v>24816.792703341504</v>
      </c>
      <c r="H258" s="67">
        <f t="shared" ca="1" si="131"/>
        <v>24716.979778766359</v>
      </c>
      <c r="I258" s="67">
        <f t="shared" ca="1" si="131"/>
        <v>24611.239807048467</v>
      </c>
      <c r="J258" s="67">
        <f t="shared" ca="1" si="131"/>
        <v>24499.5360144109</v>
      </c>
      <c r="K258" s="67">
        <f t="shared" ca="1" si="131"/>
        <v>24381.453917636849</v>
      </c>
      <c r="L258" s="67">
        <f t="shared" ca="1" si="131"/>
        <v>24256.152736014523</v>
      </c>
      <c r="M258" s="67">
        <f t="shared" ca="1" si="131"/>
        <v>24122.37840135469</v>
      </c>
      <c r="N258" s="67">
        <f t="shared" ca="1" si="131"/>
        <v>23978.426605249242</v>
      </c>
      <c r="O258" s="67">
        <f t="shared" ca="1" si="131"/>
        <v>23822.364754914441</v>
      </c>
      <c r="P258" s="67">
        <f t="shared" ca="1" si="131"/>
        <v>23652.146400558668</v>
      </c>
      <c r="Q258" s="67">
        <f t="shared" ca="1" si="131"/>
        <v>23465.709123775305</v>
      </c>
      <c r="R258" s="67">
        <f t="shared" ca="1" si="131"/>
        <v>23260.960064999206</v>
      </c>
      <c r="S258" s="67">
        <f t="shared" ca="1" si="131"/>
        <v>23035.729097874388</v>
      </c>
      <c r="T258" s="67">
        <f t="shared" ca="1" si="131"/>
        <v>22787.649211008411</v>
      </c>
      <c r="U258" s="67">
        <f t="shared" ca="1" si="131"/>
        <v>22514.143729605574</v>
      </c>
      <c r="V258" s="67">
        <f t="shared" ca="1" si="131"/>
        <v>22212.455039845441</v>
      </c>
      <c r="W258" s="67">
        <f t="shared" ca="1" si="131"/>
        <v>21879.722328943149</v>
      </c>
      <c r="X258" s="67">
        <f t="shared" ca="1" si="131"/>
        <v>21513.116530738007</v>
      </c>
      <c r="Y258" s="67">
        <f t="shared" ca="1" si="131"/>
        <v>21110.016275256974</v>
      </c>
      <c r="Z258" s="67">
        <f t="shared" ca="1" si="131"/>
        <v>20668.172438729598</v>
      </c>
      <c r="AA258" s="67">
        <f t="shared" ca="1" si="131"/>
        <v>20185.807583901762</v>
      </c>
      <c r="AB258" s="67">
        <f t="shared" ca="1" si="131"/>
        <v>19661.64169003877</v>
      </c>
      <c r="AC258" s="67">
        <f t="shared" ca="1" si="131"/>
        <v>19094.924326121894</v>
      </c>
      <c r="AD258" s="67">
        <f t="shared" ca="1" si="131"/>
        <v>18485.410104910556</v>
      </c>
      <c r="AE258" s="67">
        <f t="shared" ca="1" si="131"/>
        <v>17833.3525365202</v>
      </c>
      <c r="AF258" s="67">
        <f t="shared" ca="1" si="131"/>
        <v>17139.534316983405</v>
      </c>
      <c r="AG258" s="67">
        <f t="shared" ca="1" si="131"/>
        <v>16405.301711283377</v>
      </c>
      <c r="AH258" s="67">
        <f t="shared" ca="1" si="131"/>
        <v>15632.678920746421</v>
      </c>
      <c r="AI258" s="67">
        <f t="shared" ca="1" si="131"/>
        <v>14824.450444967408</v>
      </c>
      <c r="AJ258" s="67">
        <f t="shared" ca="1" si="131"/>
        <v>13984.278208702439</v>
      </c>
      <c r="AK258" s="67">
        <f t="shared" ca="1" si="131"/>
        <v>13116.793624087328</v>
      </c>
      <c r="AL258" s="67">
        <f t="shared" ca="1" si="131"/>
        <v>12227.689522407089</v>
      </c>
      <c r="AM258" s="67">
        <f t="shared" ca="1" si="131"/>
        <v>11323.746526744202</v>
      </c>
      <c r="AN258" s="67">
        <f t="shared" ca="1" si="131"/>
        <v>10412.814623144459</v>
      </c>
      <c r="AO258" s="67">
        <f t="shared" ca="1" si="131"/>
        <v>9503.6739985652239</v>
      </c>
      <c r="AP258" s="67">
        <f t="shared" ca="1" si="131"/>
        <v>8605.7108927398604</v>
      </c>
      <c r="AQ258" s="67">
        <f t="shared" ca="1" si="131"/>
        <v>7728.4591693755119</v>
      </c>
      <c r="AR258" s="67">
        <f t="shared" ca="1" si="131"/>
        <v>6881.0769930539918</v>
      </c>
      <c r="AS258" s="67">
        <f t="shared" ca="1" si="131"/>
        <v>6071.8568796251438</v>
      </c>
      <c r="AT258" s="67">
        <f t="shared" ca="1" si="131"/>
        <v>5307.8386350823703</v>
      </c>
      <c r="AU258" s="67">
        <f t="shared" ca="1" si="131"/>
        <v>4594.6042981188684</v>
      </c>
      <c r="AV258" s="67">
        <f t="shared" ca="1" si="131"/>
        <v>3936.2300390624177</v>
      </c>
      <c r="AW258" s="67">
        <f t="shared" ca="1" si="131"/>
        <v>3335.3596610828258</v>
      </c>
      <c r="AX258" s="67">
        <f t="shared" ca="1" si="131"/>
        <v>2793.3396315056207</v>
      </c>
      <c r="AY258" s="67">
        <f t="shared" ca="1" si="131"/>
        <v>2310.3614967991821</v>
      </c>
      <c r="AZ258" s="67">
        <f t="shared" ca="1" si="131"/>
        <v>1885.5871611502857</v>
      </c>
      <c r="BA258" s="179">
        <f t="shared" ref="BA258" ca="1" si="132">BA157+BA56</f>
        <v>1517.2371711956284</v>
      </c>
      <c r="BC258" s="67">
        <f t="shared" ca="1" si="29"/>
        <v>76.284996646561922</v>
      </c>
    </row>
    <row r="259" spans="1:55" x14ac:dyDescent="0.35">
      <c r="A259" s="159" t="s">
        <v>65</v>
      </c>
      <c r="B259">
        <f t="shared" si="34"/>
        <v>51</v>
      </c>
      <c r="C259" s="67">
        <f t="shared" ref="C259:AZ259" ca="1" si="133">C158+C57</f>
        <v>25312.218499999999</v>
      </c>
      <c r="D259" s="67">
        <f t="shared" ca="1" si="133"/>
        <v>25228.481423255689</v>
      </c>
      <c r="E259" s="67">
        <f t="shared" ca="1" si="133"/>
        <v>25138.754872942831</v>
      </c>
      <c r="F259" s="67">
        <f t="shared" ca="1" si="133"/>
        <v>25042.988037227471</v>
      </c>
      <c r="G259" s="67">
        <f t="shared" ca="1" si="133"/>
        <v>24941.143931092814</v>
      </c>
      <c r="H259" s="67">
        <f t="shared" ca="1" si="133"/>
        <v>24833.257251607094</v>
      </c>
      <c r="I259" s="67">
        <f t="shared" ca="1" si="133"/>
        <v>24719.291319502714</v>
      </c>
      <c r="J259" s="67">
        <f t="shared" ca="1" si="133"/>
        <v>24598.824158765899</v>
      </c>
      <c r="K259" s="67">
        <f t="shared" ca="1" si="133"/>
        <v>24470.999059249581</v>
      </c>
      <c r="L259" s="67">
        <f t="shared" ca="1" si="133"/>
        <v>24334.537935675635</v>
      </c>
      <c r="M259" s="67">
        <f t="shared" ca="1" si="133"/>
        <v>24187.703922193883</v>
      </c>
      <c r="N259" s="67">
        <f t="shared" ca="1" si="133"/>
        <v>24028.527918498083</v>
      </c>
      <c r="O259" s="67">
        <f t="shared" ca="1" si="133"/>
        <v>23854.925443468062</v>
      </c>
      <c r="P259" s="67">
        <f t="shared" ca="1" si="133"/>
        <v>23664.796584744719</v>
      </c>
      <c r="Q259" s="67">
        <f t="shared" ca="1" si="133"/>
        <v>23456.011530876305</v>
      </c>
      <c r="R259" s="67">
        <f t="shared" ca="1" si="133"/>
        <v>23226.363017340009</v>
      </c>
      <c r="S259" s="67">
        <f t="shared" ca="1" si="133"/>
        <v>22973.44466979686</v>
      </c>
      <c r="T259" s="67">
        <f t="shared" ca="1" si="133"/>
        <v>22694.638439005335</v>
      </c>
      <c r="U259" s="67">
        <f t="shared" ca="1" si="133"/>
        <v>22387.14437896372</v>
      </c>
      <c r="V259" s="67">
        <f t="shared" ca="1" si="133"/>
        <v>22048.06054404426</v>
      </c>
      <c r="W259" s="67">
        <f t="shared" ca="1" si="133"/>
        <v>21674.521058171231</v>
      </c>
      <c r="X259" s="67">
        <f t="shared" ca="1" si="133"/>
        <v>21263.875954442326</v>
      </c>
      <c r="Y259" s="67">
        <f t="shared" ca="1" si="133"/>
        <v>20813.859203384898</v>
      </c>
      <c r="Z259" s="67">
        <f t="shared" ca="1" si="133"/>
        <v>20322.690388531271</v>
      </c>
      <c r="AA259" s="67">
        <f t="shared" ca="1" si="133"/>
        <v>19789.101153077714</v>
      </c>
      <c r="AB259" s="67">
        <f t="shared" ca="1" si="133"/>
        <v>19212.368137499929</v>
      </c>
      <c r="AC259" s="67">
        <f t="shared" ca="1" si="133"/>
        <v>18592.288093616931</v>
      </c>
      <c r="AD259" s="67">
        <f t="shared" ca="1" si="133"/>
        <v>17929.171646065195</v>
      </c>
      <c r="AE259" s="67">
        <f t="shared" ca="1" si="133"/>
        <v>17223.87398505133</v>
      </c>
      <c r="AF259" s="67">
        <f t="shared" ca="1" si="133"/>
        <v>16477.82949400082</v>
      </c>
      <c r="AG259" s="67">
        <f t="shared" ca="1" si="133"/>
        <v>15693.167286508356</v>
      </c>
      <c r="AH259" s="67">
        <f t="shared" ca="1" si="133"/>
        <v>14872.793782353083</v>
      </c>
      <c r="AI259" s="67">
        <f t="shared" ca="1" si="133"/>
        <v>14020.509932875908</v>
      </c>
      <c r="AJ259" s="67">
        <f t="shared" ca="1" si="133"/>
        <v>13141.102539041327</v>
      </c>
      <c r="AK259" s="67">
        <f t="shared" ca="1" si="133"/>
        <v>12240.434514643799</v>
      </c>
      <c r="AL259" s="67">
        <f t="shared" ca="1" si="133"/>
        <v>11325.467857288244</v>
      </c>
      <c r="AM259" s="67">
        <f t="shared" ca="1" si="133"/>
        <v>10404.239943991255</v>
      </c>
      <c r="AN259" s="67">
        <f t="shared" ca="1" si="133"/>
        <v>9485.7161648583897</v>
      </c>
      <c r="AO259" s="67">
        <f t="shared" ca="1" si="133"/>
        <v>8579.454455210318</v>
      </c>
      <c r="AP259" s="67">
        <f t="shared" ca="1" si="133"/>
        <v>7695.1340582630801</v>
      </c>
      <c r="AQ259" s="67">
        <f t="shared" ca="1" si="133"/>
        <v>6842.0203406003066</v>
      </c>
      <c r="AR259" s="67">
        <f t="shared" ca="1" si="133"/>
        <v>6028.4661168845032</v>
      </c>
      <c r="AS259" s="67">
        <f t="shared" ca="1" si="133"/>
        <v>5261.5204309503479</v>
      </c>
      <c r="AT259" s="67">
        <f t="shared" ca="1" si="133"/>
        <v>4546.7244215719729</v>
      </c>
      <c r="AU259" s="67">
        <f t="shared" ca="1" si="133"/>
        <v>3888.0680943231046</v>
      </c>
      <c r="AV259" s="67">
        <f t="shared" ca="1" si="133"/>
        <v>3288.0711874301478</v>
      </c>
      <c r="AW259" s="67">
        <f t="shared" ca="1" si="133"/>
        <v>2747.9267201187176</v>
      </c>
      <c r="AX259" s="67">
        <f t="shared" ca="1" si="133"/>
        <v>2267.6520262071958</v>
      </c>
      <c r="AY259" s="67">
        <f t="shared" ca="1" si="133"/>
        <v>1846.2223648338081</v>
      </c>
      <c r="AZ259" s="67">
        <f t="shared" ca="1" si="133"/>
        <v>1481.6671354904552</v>
      </c>
      <c r="BA259" s="179">
        <f t="shared" ref="BA259" ca="1" si="134">BA158+BA57</f>
        <v>1171.1431394904614</v>
      </c>
      <c r="BC259" s="67">
        <f t="shared" ca="1" si="29"/>
        <v>83.737076744309888</v>
      </c>
    </row>
    <row r="260" spans="1:55" x14ac:dyDescent="0.35">
      <c r="A260" s="159" t="s">
        <v>65</v>
      </c>
      <c r="B260">
        <f t="shared" si="34"/>
        <v>52</v>
      </c>
      <c r="C260" s="67">
        <f t="shared" ref="C260:AZ260" ca="1" si="135">C159+C58</f>
        <v>25019.267500000002</v>
      </c>
      <c r="D260" s="67">
        <f t="shared" ca="1" si="135"/>
        <v>24929.295941256605</v>
      </c>
      <c r="E260" s="67">
        <f t="shared" ca="1" si="135"/>
        <v>24833.271688680528</v>
      </c>
      <c r="F260" s="67">
        <f t="shared" ca="1" si="135"/>
        <v>24731.158390344506</v>
      </c>
      <c r="G260" s="67">
        <f t="shared" ca="1" si="135"/>
        <v>24622.991678800186</v>
      </c>
      <c r="H260" s="67">
        <f t="shared" ca="1" si="135"/>
        <v>24508.735625144935</v>
      </c>
      <c r="I260" s="67">
        <f t="shared" ca="1" si="135"/>
        <v>24387.968084383654</v>
      </c>
      <c r="J260" s="67">
        <f t="shared" ca="1" si="135"/>
        <v>24259.831268731221</v>
      </c>
      <c r="K260" s="67">
        <f t="shared" ca="1" si="135"/>
        <v>24123.045224604903</v>
      </c>
      <c r="L260" s="67">
        <f t="shared" ca="1" si="135"/>
        <v>23975.870634708219</v>
      </c>
      <c r="M260" s="67">
        <f t="shared" ca="1" si="135"/>
        <v>23816.336034750522</v>
      </c>
      <c r="N260" s="67">
        <f t="shared" ca="1" si="135"/>
        <v>23642.355073196693</v>
      </c>
      <c r="O260" s="67">
        <f t="shared" ca="1" si="135"/>
        <v>23451.826792774904</v>
      </c>
      <c r="P260" s="67">
        <f t="shared" ca="1" si="135"/>
        <v>23242.621430329746</v>
      </c>
      <c r="Q260" s="67">
        <f t="shared" ca="1" si="135"/>
        <v>23012.532962403948</v>
      </c>
      <c r="R260" s="67">
        <f t="shared" ca="1" si="135"/>
        <v>22759.157525966635</v>
      </c>
      <c r="S260" s="67">
        <f t="shared" ca="1" si="135"/>
        <v>22479.881298372831</v>
      </c>
      <c r="T260" s="67">
        <f t="shared" ca="1" si="135"/>
        <v>22171.910825884319</v>
      </c>
      <c r="U260" s="67">
        <f t="shared" ca="1" si="135"/>
        <v>21832.353712409433</v>
      </c>
      <c r="V260" s="67">
        <f t="shared" ca="1" si="135"/>
        <v>21458.357428773666</v>
      </c>
      <c r="W260" s="67">
        <f t="shared" ca="1" si="135"/>
        <v>21047.289934531727</v>
      </c>
      <c r="X260" s="67">
        <f t="shared" ca="1" si="135"/>
        <v>20596.908272725846</v>
      </c>
      <c r="Y260" s="67">
        <f t="shared" ca="1" si="135"/>
        <v>20105.460721766922</v>
      </c>
      <c r="Z260" s="67">
        <f t="shared" ca="1" si="135"/>
        <v>19571.713498035315</v>
      </c>
      <c r="AA260" s="67">
        <f t="shared" ca="1" si="135"/>
        <v>18994.983881153421</v>
      </c>
      <c r="AB260" s="67">
        <f t="shared" ca="1" si="135"/>
        <v>18375.11541055741</v>
      </c>
      <c r="AC260" s="67">
        <f t="shared" ca="1" si="135"/>
        <v>17712.471647417275</v>
      </c>
      <c r="AD260" s="67">
        <f t="shared" ca="1" si="135"/>
        <v>17007.966714413647</v>
      </c>
      <c r="AE260" s="67">
        <f t="shared" ca="1" si="135"/>
        <v>16263.099531918928</v>
      </c>
      <c r="AF260" s="67">
        <f t="shared" ca="1" si="135"/>
        <v>15480.068465605395</v>
      </c>
      <c r="AG260" s="67">
        <f t="shared" ca="1" si="135"/>
        <v>14661.852620048099</v>
      </c>
      <c r="AH260" s="67">
        <f t="shared" ca="1" si="135"/>
        <v>13812.327044697526</v>
      </c>
      <c r="AI260" s="67">
        <f t="shared" ca="1" si="135"/>
        <v>12936.351636962429</v>
      </c>
      <c r="AJ260" s="67">
        <f t="shared" ca="1" si="135"/>
        <v>12039.858064326399</v>
      </c>
      <c r="AK260" s="67">
        <f t="shared" ca="1" si="135"/>
        <v>11129.8688246161</v>
      </c>
      <c r="AL260" s="67">
        <f t="shared" ca="1" si="135"/>
        <v>10214.468548855604</v>
      </c>
      <c r="AM260" s="67">
        <f t="shared" ca="1" si="135"/>
        <v>9302.6508572339117</v>
      </c>
      <c r="AN260" s="67">
        <f t="shared" ca="1" si="135"/>
        <v>8403.9772939613285</v>
      </c>
      <c r="AO260" s="67">
        <f t="shared" ca="1" si="135"/>
        <v>7528.1014194551753</v>
      </c>
      <c r="AP260" s="67">
        <f t="shared" ca="1" si="135"/>
        <v>6684.2311084098565</v>
      </c>
      <c r="AQ260" s="67">
        <f t="shared" ca="1" si="135"/>
        <v>5880.6299634338684</v>
      </c>
      <c r="AR260" s="67">
        <f t="shared" ca="1" si="135"/>
        <v>5124.2289841589827</v>
      </c>
      <c r="AS260" s="67">
        <f t="shared" ca="1" si="135"/>
        <v>4420.4272126689202</v>
      </c>
      <c r="AT260" s="67">
        <f t="shared" ca="1" si="135"/>
        <v>3773.0544621159142</v>
      </c>
      <c r="AU260" s="67">
        <f t="shared" ca="1" si="135"/>
        <v>3184.4584597529856</v>
      </c>
      <c r="AV260" s="67">
        <f t="shared" ca="1" si="135"/>
        <v>2655.6546943311055</v>
      </c>
      <c r="AW260" s="67">
        <f t="shared" ca="1" si="135"/>
        <v>2186.4836614733545</v>
      </c>
      <c r="AX260" s="67">
        <f t="shared" ca="1" si="135"/>
        <v>1775.750632635597</v>
      </c>
      <c r="AY260" s="67">
        <f t="shared" ca="1" si="135"/>
        <v>1421.3282029053546</v>
      </c>
      <c r="AZ260" s="67">
        <f t="shared" ca="1" si="135"/>
        <v>1120.2359814429979</v>
      </c>
      <c r="BA260" s="179">
        <f t="shared" ref="BA260" ca="1" si="136">BA159+BA58</f>
        <v>1120.1354358862777</v>
      </c>
      <c r="BC260" s="67">
        <f t="shared" ca="1" si="29"/>
        <v>89.971558743396599</v>
      </c>
    </row>
    <row r="261" spans="1:55" x14ac:dyDescent="0.35">
      <c r="A261" s="159" t="s">
        <v>65</v>
      </c>
      <c r="B261">
        <f t="shared" si="34"/>
        <v>53</v>
      </c>
      <c r="C261" s="67">
        <f t="shared" ref="C261:AZ261" ca="1" si="137">C160+C59</f>
        <v>23362.086000000003</v>
      </c>
      <c r="D261" s="67">
        <f t="shared" ca="1" si="137"/>
        <v>23271.081795248429</v>
      </c>
      <c r="E261" s="67">
        <f t="shared" ca="1" si="137"/>
        <v>23174.311466749452</v>
      </c>
      <c r="F261" s="67">
        <f t="shared" ca="1" si="137"/>
        <v>23071.809634625872</v>
      </c>
      <c r="G261" s="67">
        <f t="shared" ca="1" si="137"/>
        <v>22963.543123816289</v>
      </c>
      <c r="H261" s="67">
        <f t="shared" ca="1" si="137"/>
        <v>22849.11285727466</v>
      </c>
      <c r="I261" s="67">
        <f t="shared" ca="1" si="137"/>
        <v>22727.707149794394</v>
      </c>
      <c r="J261" s="67">
        <f t="shared" ca="1" si="137"/>
        <v>22598.11458454129</v>
      </c>
      <c r="K261" s="67">
        <f t="shared" ca="1" si="137"/>
        <v>22458.689022377628</v>
      </c>
      <c r="L261" s="67">
        <f t="shared" ca="1" si="137"/>
        <v>22307.56502198154</v>
      </c>
      <c r="M261" s="67">
        <f t="shared" ca="1" si="137"/>
        <v>22142.769070730035</v>
      </c>
      <c r="N261" s="67">
        <f t="shared" ca="1" si="137"/>
        <v>21962.314702316573</v>
      </c>
      <c r="O261" s="67">
        <f t="shared" ca="1" si="137"/>
        <v>21764.189297940538</v>
      </c>
      <c r="P261" s="67">
        <f t="shared" ca="1" si="137"/>
        <v>21546.309343250752</v>
      </c>
      <c r="Q261" s="67">
        <f t="shared" ca="1" si="137"/>
        <v>21306.405597432382</v>
      </c>
      <c r="R261" s="67">
        <f t="shared" ca="1" si="137"/>
        <v>21042.012057628497</v>
      </c>
      <c r="S261" s="67">
        <f t="shared" ca="1" si="137"/>
        <v>20750.495160830178</v>
      </c>
      <c r="T261" s="67">
        <f t="shared" ca="1" si="137"/>
        <v>20429.130788248684</v>
      </c>
      <c r="U261" s="67">
        <f t="shared" ca="1" si="137"/>
        <v>20075.236191697517</v>
      </c>
      <c r="V261" s="67">
        <f t="shared" ca="1" si="137"/>
        <v>19686.341459910727</v>
      </c>
      <c r="W261" s="67">
        <f t="shared" ca="1" si="137"/>
        <v>19260.349419751787</v>
      </c>
      <c r="X261" s="67">
        <f t="shared" ca="1" si="137"/>
        <v>18795.632611857203</v>
      </c>
      <c r="Y261" s="67">
        <f t="shared" ca="1" si="137"/>
        <v>18291.058749545849</v>
      </c>
      <c r="Z261" s="67">
        <f t="shared" ca="1" si="137"/>
        <v>17746.022168718482</v>
      </c>
      <c r="AA261" s="67">
        <f t="shared" ca="1" si="137"/>
        <v>17160.420423296593</v>
      </c>
      <c r="AB261" s="67">
        <f t="shared" ca="1" si="137"/>
        <v>16534.648349934658</v>
      </c>
      <c r="AC261" s="67">
        <f t="shared" ca="1" si="137"/>
        <v>15869.626744212139</v>
      </c>
      <c r="AD261" s="67">
        <f t="shared" ca="1" si="137"/>
        <v>15166.834303603755</v>
      </c>
      <c r="AE261" s="67">
        <f t="shared" ca="1" si="137"/>
        <v>14428.415092361825</v>
      </c>
      <c r="AF261" s="67">
        <f t="shared" ca="1" si="137"/>
        <v>13657.254082409663</v>
      </c>
      <c r="AG261" s="67">
        <f t="shared" ca="1" si="137"/>
        <v>12857.084033958083</v>
      </c>
      <c r="AH261" s="67">
        <f t="shared" ca="1" si="137"/>
        <v>12032.56707302866</v>
      </c>
      <c r="AI261" s="67">
        <f t="shared" ca="1" si="137"/>
        <v>11189.373511474902</v>
      </c>
      <c r="AJ261" s="67">
        <f t="shared" ca="1" si="137"/>
        <v>10334.195963742211</v>
      </c>
      <c r="AK261" s="67">
        <f t="shared" ca="1" si="137"/>
        <v>9474.7173555890204</v>
      </c>
      <c r="AL261" s="67">
        <f t="shared" ca="1" si="137"/>
        <v>8619.4606816292926</v>
      </c>
      <c r="AM261" s="67">
        <f t="shared" ca="1" si="137"/>
        <v>7777.4614815292598</v>
      </c>
      <c r="AN261" s="67">
        <f t="shared" ca="1" si="137"/>
        <v>6957.8139296734626</v>
      </c>
      <c r="AO261" s="67">
        <f t="shared" ca="1" si="137"/>
        <v>6169.1606658873006</v>
      </c>
      <c r="AP261" s="67">
        <f t="shared" ca="1" si="137"/>
        <v>5419.2221038887255</v>
      </c>
      <c r="AQ261" s="67">
        <f t="shared" ca="1" si="137"/>
        <v>4714.4325468768629</v>
      </c>
      <c r="AR261" s="67">
        <f t="shared" ca="1" si="137"/>
        <v>4059.7565753952563</v>
      </c>
      <c r="AS261" s="67">
        <f t="shared" ca="1" si="137"/>
        <v>3458.6596007441813</v>
      </c>
      <c r="AT261" s="67">
        <f t="shared" ca="1" si="137"/>
        <v>2913.19619454863</v>
      </c>
      <c r="AU261" s="67">
        <f t="shared" ca="1" si="137"/>
        <v>2424.1576255136879</v>
      </c>
      <c r="AV261" s="67">
        <f t="shared" ca="1" si="137"/>
        <v>1991.2262894577907</v>
      </c>
      <c r="AW261" s="67">
        <f t="shared" ca="1" si="137"/>
        <v>1613.1135792466362</v>
      </c>
      <c r="AX261" s="67">
        <f t="shared" ca="1" si="137"/>
        <v>1287.6627665217572</v>
      </c>
      <c r="AY261" s="67">
        <f t="shared" ca="1" si="137"/>
        <v>1011.9303754027376</v>
      </c>
      <c r="AZ261" s="67">
        <f t="shared" ca="1" si="137"/>
        <v>1011.8395763475731</v>
      </c>
      <c r="BA261" s="179">
        <f t="shared" ref="BA261" ca="1" si="138">BA160+BA59</f>
        <v>1011.7735863122102</v>
      </c>
      <c r="BC261" s="67">
        <f t="shared" ca="1" si="29"/>
        <v>91.004204751574434</v>
      </c>
    </row>
    <row r="262" spans="1:55" x14ac:dyDescent="0.35">
      <c r="A262" s="159" t="s">
        <v>65</v>
      </c>
      <c r="B262">
        <f t="shared" si="34"/>
        <v>54</v>
      </c>
      <c r="C262" s="67">
        <f t="shared" ref="C262:AZ262" ca="1" si="139">C161+C60</f>
        <v>22144.816500000001</v>
      </c>
      <c r="D262" s="67">
        <f t="shared" ca="1" si="139"/>
        <v>22051.679744903253</v>
      </c>
      <c r="E262" s="67">
        <f t="shared" ca="1" si="139"/>
        <v>21953.031872511132</v>
      </c>
      <c r="F262" s="67">
        <f t="shared" ca="1" si="139"/>
        <v>21848.841838881086</v>
      </c>
      <c r="G262" s="67">
        <f t="shared" ca="1" si="139"/>
        <v>21738.726546102363</v>
      </c>
      <c r="H262" s="67">
        <f t="shared" ca="1" si="139"/>
        <v>21621.906019933027</v>
      </c>
      <c r="I262" s="67">
        <f t="shared" ca="1" si="139"/>
        <v>21497.215919136328</v>
      </c>
      <c r="J262" s="67">
        <f t="shared" ca="1" si="139"/>
        <v>21363.07409397258</v>
      </c>
      <c r="K262" s="67">
        <f t="shared" ca="1" si="139"/>
        <v>21217.688020596157</v>
      </c>
      <c r="L262" s="67">
        <f t="shared" ca="1" si="139"/>
        <v>21059.161966594627</v>
      </c>
      <c r="M262" s="67">
        <f t="shared" ca="1" si="139"/>
        <v>20885.588628218495</v>
      </c>
      <c r="N262" s="67">
        <f t="shared" ca="1" si="139"/>
        <v>20695.036658515881</v>
      </c>
      <c r="O262" s="67">
        <f t="shared" ca="1" si="139"/>
        <v>20485.507833180091</v>
      </c>
      <c r="P262" s="67">
        <f t="shared" ca="1" si="139"/>
        <v>20254.826909736694</v>
      </c>
      <c r="Q262" s="67">
        <f t="shared" ca="1" si="139"/>
        <v>20000.631439128279</v>
      </c>
      <c r="R262" s="67">
        <f t="shared" ca="1" si="139"/>
        <v>19720.400322510068</v>
      </c>
      <c r="S262" s="67">
        <f t="shared" ca="1" si="139"/>
        <v>19411.528435171174</v>
      </c>
      <c r="T262" s="67">
        <f t="shared" ca="1" si="139"/>
        <v>19071.45397874718</v>
      </c>
      <c r="U262" s="67">
        <f t="shared" ca="1" si="139"/>
        <v>18697.823794639149</v>
      </c>
      <c r="V262" s="67">
        <f t="shared" ca="1" si="139"/>
        <v>18288.647388430305</v>
      </c>
      <c r="W262" s="67">
        <f t="shared" ca="1" si="139"/>
        <v>17842.390407300009</v>
      </c>
      <c r="X262" s="67">
        <f t="shared" ca="1" si="139"/>
        <v>17357.999273404144</v>
      </c>
      <c r="Y262" s="67">
        <f t="shared" ca="1" si="139"/>
        <v>16834.931481607444</v>
      </c>
      <c r="Z262" s="67">
        <f t="shared" ca="1" si="139"/>
        <v>16273.133141982182</v>
      </c>
      <c r="AA262" s="67">
        <f t="shared" ca="1" si="139"/>
        <v>15673.033213938681</v>
      </c>
      <c r="AB262" s="67">
        <f t="shared" ca="1" si="139"/>
        <v>15035.570814949278</v>
      </c>
      <c r="AC262" s="67">
        <f t="shared" ca="1" si="139"/>
        <v>14362.225443978901</v>
      </c>
      <c r="AD262" s="67">
        <f t="shared" ca="1" si="139"/>
        <v>13655.119227562398</v>
      </c>
      <c r="AE262" s="67">
        <f t="shared" ca="1" si="139"/>
        <v>12917.08812186692</v>
      </c>
      <c r="AF262" s="67">
        <f t="shared" ca="1" si="139"/>
        <v>12151.782500906513</v>
      </c>
      <c r="AG262" s="67">
        <f t="shared" ca="1" si="139"/>
        <v>11363.742992625423</v>
      </c>
      <c r="AH262" s="67">
        <f t="shared" ca="1" si="139"/>
        <v>10558.472812765331</v>
      </c>
      <c r="AI262" s="67">
        <f t="shared" ca="1" si="139"/>
        <v>9742.4474403558597</v>
      </c>
      <c r="AJ262" s="67">
        <f t="shared" ca="1" si="139"/>
        <v>8923.0791394905009</v>
      </c>
      <c r="AK262" s="67">
        <f t="shared" ca="1" si="139"/>
        <v>8108.5674451855084</v>
      </c>
      <c r="AL262" s="67">
        <f t="shared" ca="1" si="139"/>
        <v>7307.5799111538126</v>
      </c>
      <c r="AM262" s="67">
        <f t="shared" ca="1" si="139"/>
        <v>6528.8126866905604</v>
      </c>
      <c r="AN262" s="67">
        <f t="shared" ca="1" si="139"/>
        <v>5780.4992370511791</v>
      </c>
      <c r="AO262" s="67">
        <f t="shared" ca="1" si="139"/>
        <v>5069.9594072233103</v>
      </c>
      <c r="AP262" s="67">
        <f t="shared" ca="1" si="139"/>
        <v>4403.2534849580979</v>
      </c>
      <c r="AQ262" s="67">
        <f t="shared" ca="1" si="139"/>
        <v>3785.0108244283811</v>
      </c>
      <c r="AR262" s="67">
        <f t="shared" ca="1" si="139"/>
        <v>3218.4072953598734</v>
      </c>
      <c r="AS262" s="67">
        <f t="shared" ca="1" si="139"/>
        <v>2705.2558810064174</v>
      </c>
      <c r="AT262" s="67">
        <f t="shared" ca="1" si="139"/>
        <v>2246.1539898716164</v>
      </c>
      <c r="AU262" s="67">
        <f t="shared" ca="1" si="139"/>
        <v>1840.6372589942498</v>
      </c>
      <c r="AV262" s="67">
        <f t="shared" ca="1" si="139"/>
        <v>1487.3174010732776</v>
      </c>
      <c r="AW262" s="67">
        <f t="shared" ca="1" si="139"/>
        <v>1183.986637605665</v>
      </c>
      <c r="AX262" s="67">
        <f t="shared" ca="1" si="139"/>
        <v>927.70155024616554</v>
      </c>
      <c r="AY262" s="67">
        <f t="shared" ca="1" si="139"/>
        <v>927.6183150954505</v>
      </c>
      <c r="AZ262" s="67">
        <f t="shared" ca="1" si="139"/>
        <v>927.55782252707081</v>
      </c>
      <c r="BA262" s="179">
        <f t="shared" ref="BA262" ca="1" si="140">BA161+BA60</f>
        <v>927.51364195013582</v>
      </c>
      <c r="BC262" s="67">
        <f t="shared" ca="1" si="29"/>
        <v>93.136755096747947</v>
      </c>
    </row>
    <row r="263" spans="1:55" x14ac:dyDescent="0.35">
      <c r="A263" s="159" t="s">
        <v>65</v>
      </c>
      <c r="B263">
        <f t="shared" si="34"/>
        <v>55</v>
      </c>
      <c r="C263" s="67">
        <f t="shared" ref="C263:AZ263" ca="1" si="141">C162+C61</f>
        <v>22907.069500000001</v>
      </c>
      <c r="D263" s="67">
        <f t="shared" ca="1" si="141"/>
        <v>22803.418990223759</v>
      </c>
      <c r="E263" s="67">
        <f t="shared" ca="1" si="141"/>
        <v>22693.95153505175</v>
      </c>
      <c r="F263" s="67">
        <f t="shared" ca="1" si="141"/>
        <v>22578.265676171435</v>
      </c>
      <c r="G263" s="67">
        <f t="shared" ca="1" si="141"/>
        <v>22455.543188137421</v>
      </c>
      <c r="H263" s="67">
        <f t="shared" ca="1" si="141"/>
        <v>22324.562357781899</v>
      </c>
      <c r="I263" s="67">
        <f t="shared" ca="1" si="141"/>
        <v>22183.663080145867</v>
      </c>
      <c r="J263" s="67">
        <f t="shared" ca="1" si="141"/>
        <v>22030.964943894774</v>
      </c>
      <c r="K263" s="67">
        <f t="shared" ca="1" si="141"/>
        <v>21864.479961483587</v>
      </c>
      <c r="L263" s="67">
        <f t="shared" ca="1" si="141"/>
        <v>21682.208963419955</v>
      </c>
      <c r="M263" s="67">
        <f t="shared" ca="1" si="141"/>
        <v>21482.128722876136</v>
      </c>
      <c r="N263" s="67">
        <f t="shared" ca="1" si="141"/>
        <v>21262.147195036872</v>
      </c>
      <c r="O263" s="67">
        <f t="shared" ca="1" si="141"/>
        <v>21019.988187661431</v>
      </c>
      <c r="P263" s="67">
        <f t="shared" ca="1" si="141"/>
        <v>20753.181110346894</v>
      </c>
      <c r="Q263" s="67">
        <f t="shared" ca="1" si="141"/>
        <v>20459.091462634409</v>
      </c>
      <c r="R263" s="67">
        <f t="shared" ca="1" si="141"/>
        <v>20134.999778540892</v>
      </c>
      <c r="S263" s="67">
        <f t="shared" ca="1" si="141"/>
        <v>19778.235853533486</v>
      </c>
      <c r="T263" s="67">
        <f t="shared" ca="1" si="141"/>
        <v>19386.352750459992</v>
      </c>
      <c r="U263" s="67">
        <f t="shared" ca="1" si="141"/>
        <v>18957.288778648479</v>
      </c>
      <c r="V263" s="67">
        <f t="shared" ca="1" si="141"/>
        <v>18489.465849470031</v>
      </c>
      <c r="W263" s="67">
        <f t="shared" ca="1" si="141"/>
        <v>17981.815480503865</v>
      </c>
      <c r="X263" s="67">
        <f t="shared" ca="1" si="141"/>
        <v>17433.810636193844</v>
      </c>
      <c r="Y263" s="67">
        <f t="shared" ca="1" si="141"/>
        <v>16845.442174284261</v>
      </c>
      <c r="Z263" s="67">
        <f t="shared" ca="1" si="141"/>
        <v>16217.212701039545</v>
      </c>
      <c r="AA263" s="67">
        <f t="shared" ca="1" si="141"/>
        <v>15550.164926156922</v>
      </c>
      <c r="AB263" s="67">
        <f t="shared" ca="1" si="141"/>
        <v>14845.91283651433</v>
      </c>
      <c r="AC263" s="67">
        <f t="shared" ca="1" si="141"/>
        <v>14106.747844523055</v>
      </c>
      <c r="AD263" s="67">
        <f t="shared" ca="1" si="141"/>
        <v>13335.711968720756</v>
      </c>
      <c r="AE263" s="67">
        <f t="shared" ca="1" si="141"/>
        <v>12536.70106880477</v>
      </c>
      <c r="AF263" s="67">
        <f t="shared" ca="1" si="141"/>
        <v>11714.541624160505</v>
      </c>
      <c r="AG263" s="67">
        <f t="shared" ca="1" si="141"/>
        <v>10875.062941897173</v>
      </c>
      <c r="AH263" s="67">
        <f t="shared" ca="1" si="141"/>
        <v>10025.103119379217</v>
      </c>
      <c r="AI263" s="67">
        <f t="shared" ca="1" si="141"/>
        <v>9172.4667820263876</v>
      </c>
      <c r="AJ263" s="67">
        <f t="shared" ca="1" si="141"/>
        <v>8325.7628308157782</v>
      </c>
      <c r="AK263" s="67">
        <f t="shared" ca="1" si="141"/>
        <v>7494.0648642490778</v>
      </c>
      <c r="AL263" s="67">
        <f t="shared" ca="1" si="141"/>
        <v>6686.4469816937453</v>
      </c>
      <c r="AM263" s="67">
        <f t="shared" ca="1" si="141"/>
        <v>5911.4675729701994</v>
      </c>
      <c r="AN263" s="67">
        <f t="shared" ca="1" si="141"/>
        <v>5176.6979965010332</v>
      </c>
      <c r="AO263" s="67">
        <f t="shared" ca="1" si="141"/>
        <v>4488.3638782564658</v>
      </c>
      <c r="AP263" s="67">
        <f t="shared" ca="1" si="141"/>
        <v>3851.1708758629388</v>
      </c>
      <c r="AQ263" s="67">
        <f t="shared" ca="1" si="141"/>
        <v>3268.2872142055398</v>
      </c>
      <c r="AR263" s="67">
        <f t="shared" ca="1" si="141"/>
        <v>2741.444825398491</v>
      </c>
      <c r="AS263" s="67">
        <f t="shared" ca="1" si="141"/>
        <v>2271.0997372234078</v>
      </c>
      <c r="AT263" s="67">
        <f t="shared" ca="1" si="141"/>
        <v>1856.5990954710596</v>
      </c>
      <c r="AU263" s="67">
        <f t="shared" ca="1" si="141"/>
        <v>1496.3313694628546</v>
      </c>
      <c r="AV263" s="67">
        <f t="shared" ca="1" si="141"/>
        <v>1187.8416905240406</v>
      </c>
      <c r="AW263" s="67">
        <f t="shared" ca="1" si="141"/>
        <v>927.925645085052</v>
      </c>
      <c r="AX263" s="67">
        <f t="shared" ca="1" si="141"/>
        <v>927.84238708865826</v>
      </c>
      <c r="AY263" s="67">
        <f t="shared" ca="1" si="141"/>
        <v>927.78187816738421</v>
      </c>
      <c r="AZ263" s="67">
        <f t="shared" ca="1" si="141"/>
        <v>927.73768578020554</v>
      </c>
      <c r="BA263" s="179">
        <f t="shared" ref="BA263" ca="1" si="142">BA162+BA61</f>
        <v>927.70450770745595</v>
      </c>
      <c r="BC263" s="67">
        <f t="shared" ref="BC263:BC308" ca="1" si="143">C263-D263</f>
        <v>103.65050977624196</v>
      </c>
    </row>
    <row r="264" spans="1:55" x14ac:dyDescent="0.35">
      <c r="A264" s="159" t="s">
        <v>65</v>
      </c>
      <c r="B264">
        <f t="shared" si="34"/>
        <v>56</v>
      </c>
      <c r="C264" s="67">
        <f t="shared" ref="C264:AZ264" ca="1" si="144">C163+C62</f>
        <v>22916.855499999998</v>
      </c>
      <c r="D264" s="67">
        <f t="shared" ca="1" si="144"/>
        <v>22805.577626577258</v>
      </c>
      <c r="E264" s="67">
        <f t="shared" ca="1" si="144"/>
        <v>22687.985759843163</v>
      </c>
      <c r="F264" s="67">
        <f t="shared" ca="1" si="144"/>
        <v>22563.24944910733</v>
      </c>
      <c r="G264" s="67">
        <f t="shared" ca="1" si="144"/>
        <v>22430.128447488089</v>
      </c>
      <c r="H264" s="67">
        <f t="shared" ca="1" si="144"/>
        <v>22286.937461389549</v>
      </c>
      <c r="I264" s="67">
        <f t="shared" ca="1" si="144"/>
        <v>22131.767995710259</v>
      </c>
      <c r="J264" s="67">
        <f t="shared" ca="1" si="144"/>
        <v>21962.603091269862</v>
      </c>
      <c r="K264" s="67">
        <f t="shared" ca="1" si="144"/>
        <v>21777.415435384075</v>
      </c>
      <c r="L264" s="67">
        <f t="shared" ca="1" si="144"/>
        <v>21574.154500174875</v>
      </c>
      <c r="M264" s="67">
        <f t="shared" ca="1" si="144"/>
        <v>21350.701293225004</v>
      </c>
      <c r="N264" s="67">
        <f t="shared" ca="1" si="144"/>
        <v>21104.751521409184</v>
      </c>
      <c r="O264" s="67">
        <f t="shared" ca="1" si="144"/>
        <v>20833.805633530457</v>
      </c>
      <c r="P264" s="67">
        <f t="shared" ca="1" si="144"/>
        <v>20535.200310265471</v>
      </c>
      <c r="Q264" s="67">
        <f t="shared" ca="1" si="144"/>
        <v>20206.189262894921</v>
      </c>
      <c r="R264" s="67">
        <f t="shared" ca="1" si="144"/>
        <v>19844.08011604107</v>
      </c>
      <c r="S264" s="67">
        <f t="shared" ca="1" si="144"/>
        <v>19446.411614036446</v>
      </c>
      <c r="T264" s="67">
        <f t="shared" ca="1" si="144"/>
        <v>19011.118431588038</v>
      </c>
      <c r="U264" s="67">
        <f t="shared" ca="1" si="144"/>
        <v>18536.631288574477</v>
      </c>
      <c r="V264" s="67">
        <f t="shared" ca="1" si="144"/>
        <v>18021.903495335864</v>
      </c>
      <c r="W264" s="67">
        <f t="shared" ca="1" si="144"/>
        <v>17466.443308380301</v>
      </c>
      <c r="X264" s="67">
        <f t="shared" ca="1" si="144"/>
        <v>16870.290007032298</v>
      </c>
      <c r="Y264" s="67">
        <f t="shared" ca="1" si="144"/>
        <v>16234.007532975204</v>
      </c>
      <c r="Z264" s="67">
        <f t="shared" ca="1" si="144"/>
        <v>15558.712940716272</v>
      </c>
      <c r="AA264" s="67">
        <f t="shared" ca="1" si="144"/>
        <v>14846.107462042877</v>
      </c>
      <c r="AB264" s="67">
        <f t="shared" ca="1" si="144"/>
        <v>14098.58307021309</v>
      </c>
      <c r="AC264" s="67">
        <f t="shared" ca="1" si="144"/>
        <v>13319.295166551237</v>
      </c>
      <c r="AD264" s="67">
        <f t="shared" ca="1" si="144"/>
        <v>12512.264979744119</v>
      </c>
      <c r="AE264" s="67">
        <f t="shared" ca="1" si="144"/>
        <v>11682.454600878355</v>
      </c>
      <c r="AF264" s="67">
        <f t="shared" ca="1" si="144"/>
        <v>10835.836469633992</v>
      </c>
      <c r="AG264" s="67">
        <f t="shared" ca="1" si="144"/>
        <v>9979.3951046453403</v>
      </c>
      <c r="AH264" s="67">
        <f t="shared" ca="1" si="144"/>
        <v>9121.0790422962673</v>
      </c>
      <c r="AI264" s="67">
        <f t="shared" ca="1" si="144"/>
        <v>8269.6306699120432</v>
      </c>
      <c r="AJ264" s="67">
        <f t="shared" ca="1" si="144"/>
        <v>7434.2368971053456</v>
      </c>
      <c r="AK264" s="67">
        <f t="shared" ca="1" si="144"/>
        <v>6624.0548917129508</v>
      </c>
      <c r="AL264" s="67">
        <f t="shared" ca="1" si="144"/>
        <v>5847.6875095552805</v>
      </c>
      <c r="AM264" s="67">
        <f t="shared" ca="1" si="144"/>
        <v>5112.706930470802</v>
      </c>
      <c r="AN264" s="67">
        <f t="shared" ca="1" si="144"/>
        <v>4425.295114583133</v>
      </c>
      <c r="AO264" s="67">
        <f t="shared" ca="1" si="144"/>
        <v>3790.072817792623</v>
      </c>
      <c r="AP264" s="67">
        <f t="shared" ca="1" si="144"/>
        <v>3210.0883336457027</v>
      </c>
      <c r="AQ264" s="67">
        <f t="shared" ca="1" si="144"/>
        <v>2686.9264659400851</v>
      </c>
      <c r="AR264" s="67">
        <f t="shared" ca="1" si="144"/>
        <v>2220.8773312430703</v>
      </c>
      <c r="AS264" s="67">
        <f t="shared" ca="1" si="144"/>
        <v>1811.1116670329502</v>
      </c>
      <c r="AT264" s="67">
        <f t="shared" ca="1" si="144"/>
        <v>1455.8389407117072</v>
      </c>
      <c r="AU264" s="67">
        <f t="shared" ca="1" si="144"/>
        <v>1152.4302035614751</v>
      </c>
      <c r="AV264" s="67">
        <f t="shared" ca="1" si="144"/>
        <v>897.51906048310059</v>
      </c>
      <c r="AW264" s="67">
        <f t="shared" ca="1" si="144"/>
        <v>897.43853366711824</v>
      </c>
      <c r="AX264" s="67">
        <f t="shared" ca="1" si="144"/>
        <v>897.38000991485933</v>
      </c>
      <c r="AY264" s="67">
        <f t="shared" ca="1" si="144"/>
        <v>897.33726751609356</v>
      </c>
      <c r="AZ264" s="67">
        <f t="shared" ca="1" si="144"/>
        <v>897.30517811447316</v>
      </c>
      <c r="BA264" s="179">
        <f t="shared" ref="BA264" ca="1" si="145">BA163+BA62</f>
        <v>897.28002850289852</v>
      </c>
      <c r="BC264" s="67">
        <f t="shared" ca="1" si="143"/>
        <v>111.2778734227395</v>
      </c>
    </row>
    <row r="265" spans="1:55" x14ac:dyDescent="0.35">
      <c r="A265" s="159" t="s">
        <v>65</v>
      </c>
      <c r="B265">
        <f t="shared" si="34"/>
        <v>57</v>
      </c>
      <c r="C265" s="67">
        <f t="shared" ref="C265:AZ265" ca="1" si="146">C164+C63</f>
        <v>23829.613499999999</v>
      </c>
      <c r="D265" s="67">
        <f t="shared" ca="1" si="146"/>
        <v>23705.335149259165</v>
      </c>
      <c r="E265" s="67">
        <f t="shared" ca="1" si="146"/>
        <v>23573.514651970272</v>
      </c>
      <c r="F265" s="67">
        <f t="shared" ca="1" si="146"/>
        <v>23432.84290678845</v>
      </c>
      <c r="G265" s="67">
        <f t="shared" ca="1" si="146"/>
        <v>23281.541066016747</v>
      </c>
      <c r="H265" s="67">
        <f t="shared" ca="1" si="146"/>
        <v>23117.595164944185</v>
      </c>
      <c r="I265" s="67">
        <f t="shared" ca="1" si="146"/>
        <v>22938.877538523055</v>
      </c>
      <c r="J265" s="67">
        <f t="shared" ca="1" si="146"/>
        <v>22743.250640775739</v>
      </c>
      <c r="K265" s="67">
        <f t="shared" ca="1" si="146"/>
        <v>22528.553703208723</v>
      </c>
      <c r="L265" s="67">
        <f t="shared" ca="1" si="146"/>
        <v>22292.555173000743</v>
      </c>
      <c r="M265" s="67">
        <f t="shared" ca="1" si="146"/>
        <v>22032.829650474901</v>
      </c>
      <c r="N265" s="67">
        <f t="shared" ca="1" si="146"/>
        <v>21746.747859090316</v>
      </c>
      <c r="O265" s="67">
        <f t="shared" ca="1" si="146"/>
        <v>21431.51045288553</v>
      </c>
      <c r="P265" s="67">
        <f t="shared" ca="1" si="146"/>
        <v>21084.234001086013</v>
      </c>
      <c r="Q265" s="67">
        <f t="shared" ca="1" si="146"/>
        <v>20702.09611472243</v>
      </c>
      <c r="R265" s="67">
        <f t="shared" ca="1" si="146"/>
        <v>20282.523075631529</v>
      </c>
      <c r="S265" s="67">
        <f t="shared" ca="1" si="146"/>
        <v>19823.364177659139</v>
      </c>
      <c r="T265" s="67">
        <f t="shared" ca="1" si="146"/>
        <v>19322.997678210922</v>
      </c>
      <c r="U265" s="67">
        <f t="shared" ca="1" si="146"/>
        <v>18780.358964842591</v>
      </c>
      <c r="V265" s="67">
        <f t="shared" ca="1" si="146"/>
        <v>18194.974733474628</v>
      </c>
      <c r="W265" s="67">
        <f t="shared" ca="1" si="146"/>
        <v>17566.937714342777</v>
      </c>
      <c r="X265" s="67">
        <f t="shared" ca="1" si="146"/>
        <v>16896.899813603053</v>
      </c>
      <c r="Y265" s="67">
        <f t="shared" ca="1" si="146"/>
        <v>16186.101767639469</v>
      </c>
      <c r="Z265" s="67">
        <f t="shared" ca="1" si="146"/>
        <v>15436.40528798702</v>
      </c>
      <c r="AA265" s="67">
        <f t="shared" ca="1" si="146"/>
        <v>14650.404241218013</v>
      </c>
      <c r="AB265" s="67">
        <f t="shared" ca="1" si="146"/>
        <v>13831.499641568224</v>
      </c>
      <c r="AC265" s="67">
        <f t="shared" ca="1" si="146"/>
        <v>12984.005160835357</v>
      </c>
      <c r="AD265" s="67">
        <f t="shared" ca="1" si="146"/>
        <v>12113.223241828353</v>
      </c>
      <c r="AE265" s="67">
        <f t="shared" ca="1" si="146"/>
        <v>11225.514398782489</v>
      </c>
      <c r="AF265" s="67">
        <f t="shared" ca="1" si="146"/>
        <v>10328.294485893548</v>
      </c>
      <c r="AG265" s="67">
        <f t="shared" ca="1" si="146"/>
        <v>9429.9785298061306</v>
      </c>
      <c r="AH265" s="67">
        <f t="shared" ca="1" si="146"/>
        <v>8539.7953701945644</v>
      </c>
      <c r="AI265" s="67">
        <f t="shared" ca="1" si="146"/>
        <v>7667.414105420321</v>
      </c>
      <c r="AJ265" s="67">
        <f t="shared" ca="1" si="146"/>
        <v>6822.4403481434647</v>
      </c>
      <c r="AK265" s="67">
        <f t="shared" ca="1" si="146"/>
        <v>6013.8620612435634</v>
      </c>
      <c r="AL265" s="67">
        <f t="shared" ca="1" si="146"/>
        <v>5249.5491085434096</v>
      </c>
      <c r="AM265" s="67">
        <f t="shared" ca="1" si="146"/>
        <v>4535.8787871116738</v>
      </c>
      <c r="AN265" s="67">
        <f t="shared" ca="1" si="146"/>
        <v>3877.5617888676388</v>
      </c>
      <c r="AO265" s="67">
        <f t="shared" ca="1" si="146"/>
        <v>3277.6373731890399</v>
      </c>
      <c r="AP265" s="67">
        <f t="shared" ca="1" si="146"/>
        <v>2737.5952432788654</v>
      </c>
      <c r="AQ265" s="67">
        <f t="shared" ca="1" si="146"/>
        <v>2257.5601912678867</v>
      </c>
      <c r="AR265" s="67">
        <f t="shared" ca="1" si="146"/>
        <v>1836.4832927191037</v>
      </c>
      <c r="AS265" s="67">
        <f t="shared" ca="1" si="146"/>
        <v>1472.3147201085833</v>
      </c>
      <c r="AT265" s="67">
        <f t="shared" ca="1" si="146"/>
        <v>1162.1393879885093</v>
      </c>
      <c r="AU265" s="67">
        <f t="shared" ca="1" si="146"/>
        <v>902.2893849713023</v>
      </c>
      <c r="AV265" s="67">
        <f t="shared" ca="1" si="146"/>
        <v>902.20846881334023</v>
      </c>
      <c r="AW265" s="67">
        <f t="shared" ca="1" si="146"/>
        <v>902.14966235174484</v>
      </c>
      <c r="AX265" s="67">
        <f t="shared" ca="1" si="146"/>
        <v>902.10671361059121</v>
      </c>
      <c r="AY265" s="67">
        <f t="shared" ca="1" si="146"/>
        <v>902.07446936736051</v>
      </c>
      <c r="AZ265" s="67">
        <f t="shared" ca="1" si="146"/>
        <v>902.04919844358596</v>
      </c>
      <c r="BA265" s="179">
        <f t="shared" ref="BA265" ca="1" si="147">BA164+BA63</f>
        <v>902.028281383077</v>
      </c>
      <c r="BC265" s="67">
        <f t="shared" ca="1" si="143"/>
        <v>124.27835074083487</v>
      </c>
    </row>
    <row r="266" spans="1:55" x14ac:dyDescent="0.35">
      <c r="A266" s="159" t="s">
        <v>65</v>
      </c>
      <c r="B266">
        <f t="shared" si="34"/>
        <v>58</v>
      </c>
      <c r="C266" s="67">
        <f t="shared" ref="C266:AZ266" ca="1" si="148">C165+C64</f>
        <v>22276.671999999999</v>
      </c>
      <c r="D266" s="67">
        <f t="shared" ca="1" si="148"/>
        <v>22151.380407342396</v>
      </c>
      <c r="E266" s="67">
        <f t="shared" ca="1" si="148"/>
        <v>22017.685193593665</v>
      </c>
      <c r="F266" s="67">
        <f t="shared" ca="1" si="148"/>
        <v>21873.897683316973</v>
      </c>
      <c r="G266" s="67">
        <f t="shared" ca="1" si="148"/>
        <v>21718.106458290371</v>
      </c>
      <c r="H266" s="67">
        <f t="shared" ca="1" si="148"/>
        <v>21548.292915909358</v>
      </c>
      <c r="I266" s="67">
        <f t="shared" ca="1" si="148"/>
        <v>21362.430076366865</v>
      </c>
      <c r="J266" s="67">
        <f t="shared" ca="1" si="148"/>
        <v>21158.470143796523</v>
      </c>
      <c r="K266" s="67">
        <f t="shared" ca="1" si="148"/>
        <v>20934.29954570064</v>
      </c>
      <c r="L266" s="67">
        <f t="shared" ca="1" si="148"/>
        <v>20687.622356967702</v>
      </c>
      <c r="M266" s="67">
        <f t="shared" ca="1" si="148"/>
        <v>20415.951238424568</v>
      </c>
      <c r="N266" s="67">
        <f t="shared" ca="1" si="148"/>
        <v>20116.640074586263</v>
      </c>
      <c r="O266" s="67">
        <f t="shared" ca="1" si="148"/>
        <v>19786.966269828947</v>
      </c>
      <c r="P266" s="67">
        <f t="shared" ca="1" si="148"/>
        <v>19424.269131555375</v>
      </c>
      <c r="Q266" s="67">
        <f t="shared" ca="1" si="148"/>
        <v>19026.12854311891</v>
      </c>
      <c r="R266" s="67">
        <f t="shared" ca="1" si="148"/>
        <v>18590.53082423862</v>
      </c>
      <c r="S266" s="67">
        <f t="shared" ca="1" si="148"/>
        <v>18115.969570571822</v>
      </c>
      <c r="T266" s="67">
        <f t="shared" ca="1" si="148"/>
        <v>17601.472522701089</v>
      </c>
      <c r="U266" s="67">
        <f t="shared" ca="1" si="148"/>
        <v>17046.63402366389</v>
      </c>
      <c r="V266" s="67">
        <f t="shared" ca="1" si="148"/>
        <v>16451.590988242264</v>
      </c>
      <c r="W266" s="67">
        <f t="shared" ca="1" si="148"/>
        <v>15817.016233824659</v>
      </c>
      <c r="X266" s="67">
        <f t="shared" ca="1" si="148"/>
        <v>15144.146248618632</v>
      </c>
      <c r="Y266" s="67">
        <f t="shared" ca="1" si="148"/>
        <v>14434.811063683421</v>
      </c>
      <c r="Z266" s="67">
        <f t="shared" ca="1" si="148"/>
        <v>13691.538523078105</v>
      </c>
      <c r="AA266" s="67">
        <f t="shared" ca="1" si="148"/>
        <v>12917.623791093174</v>
      </c>
      <c r="AB266" s="67">
        <f t="shared" ca="1" si="148"/>
        <v>12117.227023694048</v>
      </c>
      <c r="AC266" s="67">
        <f t="shared" ca="1" si="148"/>
        <v>11295.442650578156</v>
      </c>
      <c r="AD266" s="67">
        <f t="shared" ca="1" si="148"/>
        <v>10458.36128418414</v>
      </c>
      <c r="AE266" s="67">
        <f t="shared" ca="1" si="148"/>
        <v>9613.0627702897818</v>
      </c>
      <c r="AF266" s="67">
        <f t="shared" ca="1" si="148"/>
        <v>8767.5576884329275</v>
      </c>
      <c r="AG266" s="67">
        <f t="shared" ca="1" si="148"/>
        <v>7930.6059419118756</v>
      </c>
      <c r="AH266" s="67">
        <f t="shared" ca="1" si="148"/>
        <v>7111.3575979138113</v>
      </c>
      <c r="AI266" s="67">
        <f t="shared" ca="1" si="148"/>
        <v>6318.8717814400352</v>
      </c>
      <c r="AJ266" s="67">
        <f t="shared" ca="1" si="148"/>
        <v>5561.5903010616894</v>
      </c>
      <c r="AK266" s="67">
        <f t="shared" ca="1" si="148"/>
        <v>4846.8649990282393</v>
      </c>
      <c r="AL266" s="67">
        <f t="shared" ca="1" si="148"/>
        <v>4180.6072616714837</v>
      </c>
      <c r="AM266" s="67">
        <f t="shared" ca="1" si="148"/>
        <v>3567.1291314658106</v>
      </c>
      <c r="AN266" s="67">
        <f t="shared" ca="1" si="148"/>
        <v>3009.1456173408042</v>
      </c>
      <c r="AO266" s="67">
        <f t="shared" ca="1" si="148"/>
        <v>2507.8970561944725</v>
      </c>
      <c r="AP266" s="67">
        <f t="shared" ca="1" si="148"/>
        <v>2063.3306444219684</v>
      </c>
      <c r="AQ266" s="67">
        <f t="shared" ca="1" si="148"/>
        <v>1674.2878211721377</v>
      </c>
      <c r="AR266" s="67">
        <f t="shared" ca="1" si="148"/>
        <v>1338.6739139015865</v>
      </c>
      <c r="AS266" s="67">
        <f t="shared" ca="1" si="148"/>
        <v>1053.5924626403371</v>
      </c>
      <c r="AT266" s="67">
        <f t="shared" ca="1" si="148"/>
        <v>815.45732067709559</v>
      </c>
      <c r="AU266" s="67">
        <f t="shared" ca="1" si="148"/>
        <v>815.38424626804795</v>
      </c>
      <c r="AV266" s="67">
        <f t="shared" ca="1" si="148"/>
        <v>815.33113908757559</v>
      </c>
      <c r="AW266" s="67">
        <f t="shared" ca="1" si="148"/>
        <v>815.29235288319899</v>
      </c>
      <c r="AX266" s="67">
        <f t="shared" ca="1" si="148"/>
        <v>815.26323377686924</v>
      </c>
      <c r="AY266" s="67">
        <f t="shared" ca="1" si="148"/>
        <v>815.24041216951741</v>
      </c>
      <c r="AZ266" s="67">
        <f t="shared" ca="1" si="148"/>
        <v>815.22152246423946</v>
      </c>
      <c r="BA266" s="179">
        <f t="shared" ref="BA266" ca="1" si="149">BA165+BA64</f>
        <v>815.20515816876264</v>
      </c>
      <c r="BC266" s="67">
        <f t="shared" ca="1" si="143"/>
        <v>125.29159265760245</v>
      </c>
    </row>
    <row r="267" spans="1:55" x14ac:dyDescent="0.35">
      <c r="A267" s="159" t="s">
        <v>65</v>
      </c>
      <c r="B267">
        <f t="shared" si="34"/>
        <v>59</v>
      </c>
      <c r="C267" s="67">
        <f t="shared" ref="C267:AZ267" ca="1" si="150">C166+C65</f>
        <v>15687.8935</v>
      </c>
      <c r="D267" s="67">
        <f t="shared" ca="1" si="150"/>
        <v>15592.135386639558</v>
      </c>
      <c r="E267" s="67">
        <f t="shared" ca="1" si="150"/>
        <v>15489.156231589934</v>
      </c>
      <c r="F267" s="67">
        <f t="shared" ca="1" si="150"/>
        <v>15377.588883742872</v>
      </c>
      <c r="G267" s="67">
        <f t="shared" ca="1" si="150"/>
        <v>15255.990042833007</v>
      </c>
      <c r="H267" s="67">
        <f t="shared" ca="1" si="150"/>
        <v>15122.911120842418</v>
      </c>
      <c r="I267" s="67">
        <f t="shared" ca="1" si="150"/>
        <v>14976.889518674503</v>
      </c>
      <c r="J267" s="67">
        <f t="shared" ca="1" si="150"/>
        <v>14816.41659389776</v>
      </c>
      <c r="K267" s="67">
        <f t="shared" ca="1" si="150"/>
        <v>14639.854439221965</v>
      </c>
      <c r="L267" s="67">
        <f t="shared" ca="1" si="150"/>
        <v>14445.429734029607</v>
      </c>
      <c r="M267" s="67">
        <f t="shared" ca="1" si="150"/>
        <v>14231.257481876022</v>
      </c>
      <c r="N267" s="67">
        <f t="shared" ca="1" si="150"/>
        <v>13995.400373172597</v>
      </c>
      <c r="O267" s="67">
        <f t="shared" ca="1" si="150"/>
        <v>13735.968216429192</v>
      </c>
      <c r="P267" s="67">
        <f t="shared" ca="1" si="150"/>
        <v>13451.246155916459</v>
      </c>
      <c r="Q267" s="67">
        <f t="shared" ca="1" si="150"/>
        <v>13139.81357493117</v>
      </c>
      <c r="R267" s="67">
        <f t="shared" ca="1" si="150"/>
        <v>12800.616424288135</v>
      </c>
      <c r="S267" s="67">
        <f t="shared" ca="1" si="150"/>
        <v>12432.98653504916</v>
      </c>
      <c r="T267" s="67">
        <f t="shared" ca="1" si="150"/>
        <v>12036.664845988898</v>
      </c>
      <c r="U267" s="67">
        <f t="shared" ca="1" si="150"/>
        <v>11611.784181335752</v>
      </c>
      <c r="V267" s="67">
        <f t="shared" ca="1" si="150"/>
        <v>11158.864358377841</v>
      </c>
      <c r="W267" s="67">
        <f t="shared" ca="1" si="150"/>
        <v>10678.831766905052</v>
      </c>
      <c r="X267" s="67">
        <f t="shared" ca="1" si="150"/>
        <v>10173.04026201932</v>
      </c>
      <c r="Y267" s="67">
        <f t="shared" ca="1" si="150"/>
        <v>9643.3448253750539</v>
      </c>
      <c r="Z267" s="67">
        <f t="shared" ca="1" si="150"/>
        <v>9092.1500683794529</v>
      </c>
      <c r="AA267" s="67">
        <f t="shared" ca="1" si="150"/>
        <v>8522.4783073554881</v>
      </c>
      <c r="AB267" s="67">
        <f t="shared" ca="1" si="150"/>
        <v>7938.0170056579282</v>
      </c>
      <c r="AC267" s="67">
        <f t="shared" ca="1" si="150"/>
        <v>7343.1602960910132</v>
      </c>
      <c r="AD267" s="67">
        <f t="shared" ca="1" si="150"/>
        <v>6743.0009142726904</v>
      </c>
      <c r="AE267" s="67">
        <f t="shared" ca="1" si="150"/>
        <v>6143.2846577870096</v>
      </c>
      <c r="AF267" s="67">
        <f t="shared" ca="1" si="150"/>
        <v>5550.2767124149232</v>
      </c>
      <c r="AG267" s="67">
        <f t="shared" ca="1" si="150"/>
        <v>4970.5014535168457</v>
      </c>
      <c r="AH267" s="67">
        <f t="shared" ca="1" si="150"/>
        <v>4410.3961804921819</v>
      </c>
      <c r="AI267" s="67">
        <f t="shared" ca="1" si="150"/>
        <v>3875.9343484804976</v>
      </c>
      <c r="AJ267" s="67">
        <f t="shared" ca="1" si="150"/>
        <v>3372.289227140398</v>
      </c>
      <c r="AK267" s="67">
        <f t="shared" ca="1" si="150"/>
        <v>2903.5868326803611</v>
      </c>
      <c r="AL267" s="67">
        <f t="shared" ca="1" si="150"/>
        <v>2472.7969269686296</v>
      </c>
      <c r="AM267" s="67">
        <f t="shared" ca="1" si="150"/>
        <v>2081.7397620735237</v>
      </c>
      <c r="AN267" s="67">
        <f t="shared" ca="1" si="150"/>
        <v>1731.1785388771518</v>
      </c>
      <c r="AO267" s="67">
        <f t="shared" ca="1" si="150"/>
        <v>1420.9538639804725</v>
      </c>
      <c r="AP267" s="67">
        <f t="shared" ca="1" si="150"/>
        <v>1150.1220705364035</v>
      </c>
      <c r="AQ267" s="67">
        <f t="shared" ca="1" si="150"/>
        <v>917.08056888729402</v>
      </c>
      <c r="AR267" s="67">
        <f t="shared" ca="1" si="150"/>
        <v>719.66781980528299</v>
      </c>
      <c r="AS267" s="67">
        <f t="shared" ca="1" si="150"/>
        <v>555.24720116317053</v>
      </c>
      <c r="AT267" s="67">
        <f t="shared" ca="1" si="150"/>
        <v>555.19751104337695</v>
      </c>
      <c r="AU267" s="67">
        <f t="shared" ca="1" si="150"/>
        <v>555.16139866494677</v>
      </c>
      <c r="AV267" s="67">
        <f t="shared" ca="1" si="150"/>
        <v>555.13502449743737</v>
      </c>
      <c r="AW267" s="67">
        <f t="shared" ca="1" si="150"/>
        <v>555.11522388968433</v>
      </c>
      <c r="AX267" s="67">
        <f t="shared" ca="1" si="150"/>
        <v>555.09970552491018</v>
      </c>
      <c r="AY267" s="67">
        <f t="shared" ca="1" si="150"/>
        <v>555.08686081440976</v>
      </c>
      <c r="AZ267" s="67">
        <f t="shared" ca="1" si="150"/>
        <v>555.07573335641234</v>
      </c>
      <c r="BA267" s="179">
        <f t="shared" ref="BA267" ca="1" si="151">BA166+BA65</f>
        <v>555.06562058429677</v>
      </c>
      <c r="BC267" s="67">
        <f t="shared" ca="1" si="143"/>
        <v>95.758113360441712</v>
      </c>
    </row>
    <row r="268" spans="1:55" x14ac:dyDescent="0.35">
      <c r="A268" s="159" t="s">
        <v>65</v>
      </c>
      <c r="B268">
        <f t="shared" si="34"/>
        <v>60</v>
      </c>
      <c r="C268" s="67">
        <f t="shared" ref="C268:AZ268" ca="1" si="152">C167+C66</f>
        <v>12014.817999999999</v>
      </c>
      <c r="D268" s="67">
        <f t="shared" ca="1" si="152"/>
        <v>11934.568726156176</v>
      </c>
      <c r="E268" s="67">
        <f t="shared" ca="1" si="152"/>
        <v>11847.633700650291</v>
      </c>
      <c r="F268" s="67">
        <f t="shared" ca="1" si="152"/>
        <v>11752.890069619627</v>
      </c>
      <c r="G268" s="67">
        <f t="shared" ca="1" si="152"/>
        <v>11649.211412906032</v>
      </c>
      <c r="H268" s="67">
        <f t="shared" ca="1" si="152"/>
        <v>11535.461095068096</v>
      </c>
      <c r="I268" s="67">
        <f t="shared" ca="1" si="152"/>
        <v>11410.467433987913</v>
      </c>
      <c r="J268" s="67">
        <f t="shared" ca="1" si="152"/>
        <v>11272.95905903132</v>
      </c>
      <c r="K268" s="67">
        <f t="shared" ca="1" si="152"/>
        <v>11121.56038795413</v>
      </c>
      <c r="L268" s="67">
        <f t="shared" ca="1" si="152"/>
        <v>10954.810407929912</v>
      </c>
      <c r="M268" s="67">
        <f t="shared" ca="1" si="152"/>
        <v>10771.209267723498</v>
      </c>
      <c r="N268" s="67">
        <f t="shared" ca="1" si="152"/>
        <v>10569.296010586873</v>
      </c>
      <c r="O268" s="67">
        <f t="shared" ca="1" si="152"/>
        <v>10347.748686481293</v>
      </c>
      <c r="P268" s="67">
        <f t="shared" ca="1" si="152"/>
        <v>10105.477095122589</v>
      </c>
      <c r="Q268" s="67">
        <f t="shared" ca="1" si="152"/>
        <v>9841.6792312929974</v>
      </c>
      <c r="R268" s="67">
        <f t="shared" ca="1" si="152"/>
        <v>9555.8563839176859</v>
      </c>
      <c r="S268" s="67">
        <f t="shared" ca="1" si="152"/>
        <v>9247.8312165777788</v>
      </c>
      <c r="T268" s="67">
        <f t="shared" ca="1" si="152"/>
        <v>8917.7343302240315</v>
      </c>
      <c r="U268" s="67">
        <f t="shared" ca="1" si="152"/>
        <v>8566.0003501973042</v>
      </c>
      <c r="V268" s="67">
        <f t="shared" ca="1" si="152"/>
        <v>8193.3829310240581</v>
      </c>
      <c r="W268" s="67">
        <f t="shared" ca="1" si="152"/>
        <v>7800.9706309016528</v>
      </c>
      <c r="X268" s="67">
        <f t="shared" ca="1" si="152"/>
        <v>7390.2435024446841</v>
      </c>
      <c r="Y268" s="67">
        <f t="shared" ca="1" si="152"/>
        <v>6963.1098756133706</v>
      </c>
      <c r="Z268" s="67">
        <f t="shared" ca="1" si="152"/>
        <v>6521.9579252249769</v>
      </c>
      <c r="AA268" s="67">
        <f t="shared" ca="1" si="152"/>
        <v>6069.6909325333909</v>
      </c>
      <c r="AB268" s="67">
        <f t="shared" ca="1" si="152"/>
        <v>5609.7574383990168</v>
      </c>
      <c r="AC268" s="67">
        <f t="shared" ca="1" si="152"/>
        <v>5146.1425482474078</v>
      </c>
      <c r="AD268" s="67">
        <f t="shared" ca="1" si="152"/>
        <v>4683.3296074062246</v>
      </c>
      <c r="AE268" s="67">
        <f t="shared" ca="1" si="152"/>
        <v>4226.1931232120814</v>
      </c>
      <c r="AF268" s="67">
        <f t="shared" ca="1" si="152"/>
        <v>3779.7937096384085</v>
      </c>
      <c r="AG268" s="67">
        <f t="shared" ca="1" si="152"/>
        <v>3349.1069703710396</v>
      </c>
      <c r="AH268" s="67">
        <f t="shared" ca="1" si="152"/>
        <v>2938.7301309173936</v>
      </c>
      <c r="AI268" s="67">
        <f t="shared" ca="1" si="152"/>
        <v>2552.621716750461</v>
      </c>
      <c r="AJ268" s="67">
        <f t="shared" ca="1" si="152"/>
        <v>2193.9122043739662</v>
      </c>
      <c r="AK268" s="67">
        <f t="shared" ca="1" si="152"/>
        <v>1864.8229268785317</v>
      </c>
      <c r="AL268" s="67">
        <f t="shared" ca="1" si="152"/>
        <v>1566.6753992184799</v>
      </c>
      <c r="AM268" s="67">
        <f t="shared" ca="1" si="152"/>
        <v>1299.9672105569093</v>
      </c>
      <c r="AN268" s="67">
        <f t="shared" ca="1" si="152"/>
        <v>1064.4803174310109</v>
      </c>
      <c r="AO268" s="67">
        <f t="shared" ca="1" si="152"/>
        <v>859.39205197986098</v>
      </c>
      <c r="AP268" s="67">
        <f t="shared" ca="1" si="152"/>
        <v>683.37576906514073</v>
      </c>
      <c r="AQ268" s="67">
        <f t="shared" ca="1" si="152"/>
        <v>534.68160622462381</v>
      </c>
      <c r="AR268" s="67">
        <f t="shared" ca="1" si="152"/>
        <v>411.20449908281034</v>
      </c>
      <c r="AS268" s="67">
        <f t="shared" ca="1" si="152"/>
        <v>411.16776256222579</v>
      </c>
      <c r="AT268" s="67">
        <f t="shared" ca="1" si="152"/>
        <v>411.14106435103878</v>
      </c>
      <c r="AU268" s="67">
        <f t="shared" ca="1" si="152"/>
        <v>411.12156575032344</v>
      </c>
      <c r="AV268" s="67">
        <f t="shared" ca="1" si="152"/>
        <v>411.1069270609803</v>
      </c>
      <c r="AW268" s="67">
        <f t="shared" ca="1" si="152"/>
        <v>411.09545427557845</v>
      </c>
      <c r="AX268" s="67">
        <f t="shared" ca="1" si="152"/>
        <v>411.08595814585323</v>
      </c>
      <c r="AY268" s="67">
        <f t="shared" ca="1" si="152"/>
        <v>411.07773159495565</v>
      </c>
      <c r="AZ268" s="67">
        <f t="shared" ca="1" si="152"/>
        <v>411.07025521061712</v>
      </c>
      <c r="BA268" s="179">
        <f t="shared" ref="BA268" ca="1" si="153">BA167+BA66</f>
        <v>411.06308114064302</v>
      </c>
      <c r="BC268" s="67">
        <f t="shared" ca="1" si="143"/>
        <v>80.249273843823175</v>
      </c>
    </row>
    <row r="269" spans="1:55" x14ac:dyDescent="0.35">
      <c r="A269" s="159" t="s">
        <v>65</v>
      </c>
      <c r="B269">
        <f t="shared" si="34"/>
        <v>61</v>
      </c>
      <c r="C269" s="67">
        <f t="shared" ref="C269:AZ269" ca="1" si="154">C168+C67</f>
        <v>12318.642</v>
      </c>
      <c r="D269" s="67">
        <f t="shared" ca="1" si="154"/>
        <v>12227.871593262267</v>
      </c>
      <c r="E269" s="67">
        <f t="shared" ca="1" si="154"/>
        <v>12128.957336003879</v>
      </c>
      <c r="F269" s="67">
        <f t="shared" ca="1" si="154"/>
        <v>12020.725780002711</v>
      </c>
      <c r="G269" s="67">
        <f t="shared" ca="1" si="154"/>
        <v>11901.993575689256</v>
      </c>
      <c r="H269" s="67">
        <f t="shared" ca="1" si="154"/>
        <v>11771.541692276198</v>
      </c>
      <c r="I269" s="67">
        <f t="shared" ca="1" si="154"/>
        <v>11628.048143405766</v>
      </c>
      <c r="J269" s="67">
        <f t="shared" ca="1" si="154"/>
        <v>11470.083540230407</v>
      </c>
      <c r="K269" s="67">
        <f t="shared" ca="1" si="154"/>
        <v>11296.131010659677</v>
      </c>
      <c r="L269" s="67">
        <f t="shared" ca="1" si="154"/>
        <v>11104.635186809279</v>
      </c>
      <c r="M269" s="67">
        <f t="shared" ca="1" si="154"/>
        <v>10894.083659460801</v>
      </c>
      <c r="N269" s="67">
        <f t="shared" ca="1" si="154"/>
        <v>10663.11172712543</v>
      </c>
      <c r="O269" s="67">
        <f t="shared" ca="1" si="154"/>
        <v>10410.59934155384</v>
      </c>
      <c r="P269" s="67">
        <f t="shared" ca="1" si="154"/>
        <v>10135.730107915404</v>
      </c>
      <c r="Q269" s="67">
        <f t="shared" ca="1" si="154"/>
        <v>9838.0070808115233</v>
      </c>
      <c r="R269" s="67">
        <f t="shared" ca="1" si="154"/>
        <v>9517.2715878833769</v>
      </c>
      <c r="S269" s="67">
        <f t="shared" ca="1" si="154"/>
        <v>9173.6891436849801</v>
      </c>
      <c r="T269" s="67">
        <f t="shared" ca="1" si="154"/>
        <v>8807.7452223121745</v>
      </c>
      <c r="U269" s="67">
        <f t="shared" ca="1" si="154"/>
        <v>8420.2606229442044</v>
      </c>
      <c r="V269" s="67">
        <f t="shared" ca="1" si="154"/>
        <v>8012.4075840740907</v>
      </c>
      <c r="W269" s="67">
        <f t="shared" ca="1" si="154"/>
        <v>7585.7679873953448</v>
      </c>
      <c r="X269" s="67">
        <f t="shared" ca="1" si="154"/>
        <v>7142.3706440283077</v>
      </c>
      <c r="Y269" s="67">
        <f t="shared" ca="1" si="154"/>
        <v>6684.7435220521211</v>
      </c>
      <c r="Z269" s="67">
        <f t="shared" ca="1" si="154"/>
        <v>6215.9486521065473</v>
      </c>
      <c r="AA269" s="67">
        <f t="shared" ca="1" si="154"/>
        <v>5739.6111829513356</v>
      </c>
      <c r="AB269" s="67">
        <f t="shared" ca="1" si="154"/>
        <v>5259.907645433731</v>
      </c>
      <c r="AC269" s="67">
        <f t="shared" ca="1" si="154"/>
        <v>4781.5228928653014</v>
      </c>
      <c r="AD269" s="67">
        <f t="shared" ca="1" si="154"/>
        <v>4309.5352820544376</v>
      </c>
      <c r="AE269" s="67">
        <f t="shared" ca="1" si="154"/>
        <v>3849.2003355706679</v>
      </c>
      <c r="AF269" s="67">
        <f t="shared" ca="1" si="154"/>
        <v>3405.6666212716023</v>
      </c>
      <c r="AG269" s="67">
        <f t="shared" ca="1" si="154"/>
        <v>2983.6700481574044</v>
      </c>
      <c r="AH269" s="67">
        <f t="shared" ca="1" si="154"/>
        <v>2587.2642766579111</v>
      </c>
      <c r="AI269" s="67">
        <f t="shared" ca="1" si="154"/>
        <v>2219.6266237087798</v>
      </c>
      <c r="AJ269" s="67">
        <f t="shared" ca="1" si="154"/>
        <v>1882.9775602030281</v>
      </c>
      <c r="AK269" s="67">
        <f t="shared" ca="1" si="154"/>
        <v>1578.5947228371726</v>
      </c>
      <c r="AL269" s="67">
        <f t="shared" ca="1" si="154"/>
        <v>1306.8960991977997</v>
      </c>
      <c r="AM269" s="67">
        <f t="shared" ca="1" si="154"/>
        <v>1067.5566500414459</v>
      </c>
      <c r="AN269" s="67">
        <f t="shared" ca="1" si="154"/>
        <v>859.62746011557647</v>
      </c>
      <c r="AO269" s="67">
        <f t="shared" ca="1" si="154"/>
        <v>681.64382864524373</v>
      </c>
      <c r="AP269" s="67">
        <f t="shared" ca="1" si="154"/>
        <v>531.7125116956413</v>
      </c>
      <c r="AQ269" s="67">
        <f t="shared" ca="1" si="154"/>
        <v>407.58546824656548</v>
      </c>
      <c r="AR269" s="67">
        <f t="shared" ca="1" si="154"/>
        <v>407.54908326164792</v>
      </c>
      <c r="AS269" s="67">
        <f t="shared" ca="1" si="154"/>
        <v>407.52264064586217</v>
      </c>
      <c r="AT269" s="67">
        <f t="shared" ca="1" si="154"/>
        <v>407.50332877737685</v>
      </c>
      <c r="AU269" s="67">
        <f t="shared" ca="1" si="154"/>
        <v>407.48883031253251</v>
      </c>
      <c r="AV269" s="67">
        <f t="shared" ca="1" si="154"/>
        <v>407.47746744544133</v>
      </c>
      <c r="AW269" s="67">
        <f t="shared" ca="1" si="154"/>
        <v>407.46806230915877</v>
      </c>
      <c r="AX269" s="67">
        <f t="shared" ca="1" si="154"/>
        <v>407.45991459575265</v>
      </c>
      <c r="AY269" s="67">
        <f t="shared" ca="1" si="154"/>
        <v>407.45250986720339</v>
      </c>
      <c r="AZ269" s="67">
        <f t="shared" ca="1" si="154"/>
        <v>407.44540456197751</v>
      </c>
      <c r="BA269" s="179">
        <f t="shared" ref="BA269" ca="1" si="155">BA168+BA67</f>
        <v>407.4382230827697</v>
      </c>
      <c r="BC269" s="67">
        <f t="shared" ca="1" si="143"/>
        <v>90.770406737732628</v>
      </c>
    </row>
    <row r="270" spans="1:55" x14ac:dyDescent="0.35">
      <c r="A270" s="159" t="s">
        <v>65</v>
      </c>
      <c r="B270">
        <f t="shared" si="34"/>
        <v>62</v>
      </c>
      <c r="C270" s="67">
        <f t="shared" ref="C270:AZ270" ca="1" si="156">C169+C68</f>
        <v>13686.501</v>
      </c>
      <c r="D270" s="67">
        <f t="shared" ca="1" si="156"/>
        <v>13574.525442729133</v>
      </c>
      <c r="E270" s="67">
        <f t="shared" ca="1" si="156"/>
        <v>13452.014362370139</v>
      </c>
      <c r="F270" s="67">
        <f t="shared" ca="1" si="156"/>
        <v>13317.631810774903</v>
      </c>
      <c r="G270" s="67">
        <f t="shared" ca="1" si="156"/>
        <v>13170.002461112897</v>
      </c>
      <c r="H270" s="67">
        <f t="shared" ca="1" si="156"/>
        <v>13007.635691347192</v>
      </c>
      <c r="I270" s="67">
        <f t="shared" ca="1" si="156"/>
        <v>12828.920867703684</v>
      </c>
      <c r="J270" s="67">
        <f t="shared" ca="1" si="156"/>
        <v>12632.150241266925</v>
      </c>
      <c r="K270" s="67">
        <f t="shared" ca="1" si="156"/>
        <v>12415.574803231797</v>
      </c>
      <c r="L270" s="67">
        <f t="shared" ca="1" si="156"/>
        <v>12177.496816452447</v>
      </c>
      <c r="M270" s="67">
        <f t="shared" ca="1" si="156"/>
        <v>11916.388647423892</v>
      </c>
      <c r="N270" s="67">
        <f t="shared" ca="1" si="156"/>
        <v>11631.002631261137</v>
      </c>
      <c r="O270" s="67">
        <f t="shared" ca="1" si="156"/>
        <v>11320.437948236113</v>
      </c>
      <c r="P270" s="67">
        <f t="shared" ca="1" si="156"/>
        <v>10984.158543314181</v>
      </c>
      <c r="Q270" s="67">
        <f t="shared" ca="1" si="156"/>
        <v>10622.014381523881</v>
      </c>
      <c r="R270" s="67">
        <f t="shared" ca="1" si="156"/>
        <v>10234.225441892289</v>
      </c>
      <c r="S270" s="67">
        <f t="shared" ca="1" si="156"/>
        <v>9821.3767705367281</v>
      </c>
      <c r="T270" s="67">
        <f t="shared" ca="1" si="156"/>
        <v>9384.4355309321782</v>
      </c>
      <c r="U270" s="67">
        <f t="shared" ca="1" si="156"/>
        <v>8924.7687156231459</v>
      </c>
      <c r="V270" s="67">
        <f t="shared" ca="1" si="156"/>
        <v>8444.208026132168</v>
      </c>
      <c r="W270" s="67">
        <f t="shared" ca="1" si="156"/>
        <v>7945.090816339467</v>
      </c>
      <c r="X270" s="67">
        <f t="shared" ca="1" si="156"/>
        <v>7430.3173942057692</v>
      </c>
      <c r="Y270" s="67">
        <f t="shared" ca="1" si="156"/>
        <v>6903.3884180091873</v>
      </c>
      <c r="Z270" s="67">
        <f t="shared" ca="1" si="156"/>
        <v>6368.4350903258055</v>
      </c>
      <c r="AA270" s="67">
        <f t="shared" ca="1" si="156"/>
        <v>5830.2029321624004</v>
      </c>
      <c r="AB270" s="67">
        <f t="shared" ca="1" si="156"/>
        <v>5293.9996377172974</v>
      </c>
      <c r="AC270" s="67">
        <f t="shared" ca="1" si="156"/>
        <v>4765.5616824250046</v>
      </c>
      <c r="AD270" s="67">
        <f t="shared" ca="1" si="156"/>
        <v>4250.8068385180231</v>
      </c>
      <c r="AE270" s="67">
        <f t="shared" ca="1" si="156"/>
        <v>3755.5112631863321</v>
      </c>
      <c r="AF270" s="67">
        <f t="shared" ca="1" si="156"/>
        <v>3284.9640264390209</v>
      </c>
      <c r="AG270" s="67">
        <f t="shared" ca="1" si="156"/>
        <v>2843.6643848675508</v>
      </c>
      <c r="AH270" s="67">
        <f t="shared" ca="1" si="156"/>
        <v>2435.1061609502208</v>
      </c>
      <c r="AI270" s="67">
        <f t="shared" ca="1" si="156"/>
        <v>2061.6914317192673</v>
      </c>
      <c r="AJ270" s="67">
        <f t="shared" ca="1" si="156"/>
        <v>1724.7513861401105</v>
      </c>
      <c r="AK270" s="67">
        <f t="shared" ca="1" si="156"/>
        <v>1424.6451312488311</v>
      </c>
      <c r="AL270" s="67">
        <f t="shared" ca="1" si="156"/>
        <v>1160.8958783056551</v>
      </c>
      <c r="AM270" s="67">
        <f t="shared" ca="1" si="156"/>
        <v>932.32957243703754</v>
      </c>
      <c r="AN270" s="67">
        <f t="shared" ca="1" si="156"/>
        <v>737.20063624435647</v>
      </c>
      <c r="AO270" s="67">
        <f t="shared" ca="1" si="156"/>
        <v>573.29391720629087</v>
      </c>
      <c r="AP270" s="67">
        <f t="shared" ca="1" si="156"/>
        <v>438.01105957714822</v>
      </c>
      <c r="AQ270" s="67">
        <f t="shared" ca="1" si="156"/>
        <v>437.97202548484887</v>
      </c>
      <c r="AR270" s="67">
        <f t="shared" ca="1" si="156"/>
        <v>437.94365777019107</v>
      </c>
      <c r="AS270" s="67">
        <f t="shared" ca="1" si="156"/>
        <v>437.92294000948652</v>
      </c>
      <c r="AT270" s="67">
        <f t="shared" ca="1" si="156"/>
        <v>437.90738610235701</v>
      </c>
      <c r="AU270" s="67">
        <f t="shared" ca="1" si="156"/>
        <v>437.89519607638596</v>
      </c>
      <c r="AV270" s="67">
        <f t="shared" ca="1" si="156"/>
        <v>437.88510630822151</v>
      </c>
      <c r="AW270" s="67">
        <f t="shared" ca="1" si="156"/>
        <v>437.87636550517982</v>
      </c>
      <c r="AX270" s="67">
        <f t="shared" ca="1" si="156"/>
        <v>437.86842177846148</v>
      </c>
      <c r="AY270" s="67">
        <f t="shared" ca="1" si="156"/>
        <v>437.86079927738643</v>
      </c>
      <c r="AZ270" s="67">
        <f t="shared" ca="1" si="156"/>
        <v>437.85309506438182</v>
      </c>
      <c r="BA270" s="179">
        <f t="shared" ref="BA270" ca="1" si="157">BA169+BA68</f>
        <v>437.84497610184695</v>
      </c>
      <c r="BC270" s="67">
        <f t="shared" ca="1" si="143"/>
        <v>111.97555727086728</v>
      </c>
    </row>
    <row r="271" spans="1:55" x14ac:dyDescent="0.35">
      <c r="A271" s="159" t="s">
        <v>65</v>
      </c>
      <c r="B271">
        <f t="shared" si="34"/>
        <v>63</v>
      </c>
      <c r="C271" s="67">
        <f t="shared" ref="C271:AZ271" ca="1" si="158">C170+C69</f>
        <v>16009.234</v>
      </c>
      <c r="D271" s="67">
        <f t="shared" ca="1" si="158"/>
        <v>15863.1768721444</v>
      </c>
      <c r="E271" s="67">
        <f t="shared" ca="1" si="158"/>
        <v>15702.981635807539</v>
      </c>
      <c r="F271" s="67">
        <f t="shared" ca="1" si="158"/>
        <v>15527.013466124859</v>
      </c>
      <c r="G271" s="67">
        <f t="shared" ca="1" si="158"/>
        <v>15333.501480505296</v>
      </c>
      <c r="H271" s="67">
        <f t="shared" ca="1" si="158"/>
        <v>15120.533511802872</v>
      </c>
      <c r="I271" s="67">
        <f t="shared" ca="1" si="158"/>
        <v>14886.083794141283</v>
      </c>
      <c r="J271" s="67">
        <f t="shared" ca="1" si="158"/>
        <v>14628.080068405507</v>
      </c>
      <c r="K271" s="67">
        <f t="shared" ca="1" si="158"/>
        <v>14344.514218478627</v>
      </c>
      <c r="L271" s="67">
        <f t="shared" ca="1" si="158"/>
        <v>14033.58422347642</v>
      </c>
      <c r="M271" s="67">
        <f t="shared" ca="1" si="158"/>
        <v>13693.825233600706</v>
      </c>
      <c r="N271" s="67">
        <f t="shared" ca="1" si="158"/>
        <v>13324.189453178265</v>
      </c>
      <c r="O271" s="67">
        <f t="shared" ca="1" si="158"/>
        <v>12924.067581071296</v>
      </c>
      <c r="P271" s="67">
        <f t="shared" ca="1" si="158"/>
        <v>12493.314145835346</v>
      </c>
      <c r="Q271" s="67">
        <f t="shared" ca="1" si="158"/>
        <v>12032.228408410247</v>
      </c>
      <c r="R271" s="67">
        <f t="shared" ca="1" si="158"/>
        <v>11541.548316199249</v>
      </c>
      <c r="S271" s="67">
        <f t="shared" ca="1" si="158"/>
        <v>11022.470458278767</v>
      </c>
      <c r="T271" s="67">
        <f t="shared" ca="1" si="158"/>
        <v>10476.67057330448</v>
      </c>
      <c r="U271" s="67">
        <f t="shared" ca="1" si="158"/>
        <v>9906.3797174812844</v>
      </c>
      <c r="V271" s="67">
        <f t="shared" ca="1" si="158"/>
        <v>9314.4316413207926</v>
      </c>
      <c r="W271" s="67">
        <f t="shared" ca="1" si="158"/>
        <v>8704.329024871955</v>
      </c>
      <c r="X271" s="67">
        <f t="shared" ca="1" si="158"/>
        <v>8080.2857836768217</v>
      </c>
      <c r="Y271" s="67">
        <f t="shared" ca="1" si="158"/>
        <v>7447.2601027107485</v>
      </c>
      <c r="Z271" s="67">
        <f t="shared" ca="1" si="158"/>
        <v>6810.9318937284515</v>
      </c>
      <c r="AA271" s="67">
        <f t="shared" ca="1" si="158"/>
        <v>6177.6367597165126</v>
      </c>
      <c r="AB271" s="67">
        <f t="shared" ca="1" si="158"/>
        <v>5554.2028666558726</v>
      </c>
      <c r="AC271" s="67">
        <f t="shared" ca="1" si="158"/>
        <v>4947.652517101732</v>
      </c>
      <c r="AD271" s="67">
        <f t="shared" ca="1" si="158"/>
        <v>4364.8151025605493</v>
      </c>
      <c r="AE271" s="67">
        <f t="shared" ca="1" si="158"/>
        <v>3811.9153463454732</v>
      </c>
      <c r="AF271" s="67">
        <f t="shared" ca="1" si="158"/>
        <v>3294.2148267989728</v>
      </c>
      <c r="AG271" s="67">
        <f t="shared" ca="1" si="158"/>
        <v>2815.7595484804756</v>
      </c>
      <c r="AH271" s="67">
        <f t="shared" ca="1" si="158"/>
        <v>2379.2828582090651</v>
      </c>
      <c r="AI271" s="67">
        <f t="shared" ca="1" si="158"/>
        <v>1986.2365923720176</v>
      </c>
      <c r="AJ271" s="67">
        <f t="shared" ca="1" si="158"/>
        <v>1636.9148559235605</v>
      </c>
      <c r="AK271" s="67">
        <f t="shared" ca="1" si="158"/>
        <v>1330.621787953186</v>
      </c>
      <c r="AL271" s="67">
        <f t="shared" ca="1" si="158"/>
        <v>1065.8415714522598</v>
      </c>
      <c r="AM271" s="67">
        <f t="shared" ca="1" si="158"/>
        <v>840.39241747772212</v>
      </c>
      <c r="AN271" s="67">
        <f t="shared" ca="1" si="158"/>
        <v>651.55169662415585</v>
      </c>
      <c r="AO271" s="67">
        <f t="shared" ca="1" si="158"/>
        <v>496.1619653364076</v>
      </c>
      <c r="AP271" s="67">
        <f t="shared" ca="1" si="158"/>
        <v>496.11793962517919</v>
      </c>
      <c r="AQ271" s="67">
        <f t="shared" ca="1" si="158"/>
        <v>496.08594443670961</v>
      </c>
      <c r="AR271" s="67">
        <f t="shared" ca="1" si="158"/>
        <v>496.06257750436311</v>
      </c>
      <c r="AS271" s="67">
        <f t="shared" ca="1" si="158"/>
        <v>496.04503476777114</v>
      </c>
      <c r="AT271" s="67">
        <f t="shared" ca="1" si="158"/>
        <v>496.03128606620652</v>
      </c>
      <c r="AU271" s="67">
        <f t="shared" ca="1" si="158"/>
        <v>496.01990618771276</v>
      </c>
      <c r="AV271" s="67">
        <f t="shared" ca="1" si="158"/>
        <v>496.01004776896417</v>
      </c>
      <c r="AW271" s="67">
        <f t="shared" ca="1" si="158"/>
        <v>496.00108835135745</v>
      </c>
      <c r="AX271" s="67">
        <f t="shared" ca="1" si="158"/>
        <v>495.99249123950369</v>
      </c>
      <c r="AY271" s="67">
        <f t="shared" ca="1" si="158"/>
        <v>495.9838019757741</v>
      </c>
      <c r="AZ271" s="67">
        <f t="shared" ca="1" si="158"/>
        <v>495.97464494139558</v>
      </c>
      <c r="BA271" s="179">
        <f t="shared" ref="BA271" ca="1" si="159">BA170+BA69</f>
        <v>495.96484491063256</v>
      </c>
      <c r="BC271" s="67">
        <f t="shared" ca="1" si="143"/>
        <v>146.0571278555999</v>
      </c>
    </row>
    <row r="272" spans="1:55" x14ac:dyDescent="0.35">
      <c r="A272" s="159" t="s">
        <v>65</v>
      </c>
      <c r="B272">
        <f t="shared" si="34"/>
        <v>64</v>
      </c>
      <c r="C272" s="67">
        <f t="shared" ref="C272:AZ272" ca="1" si="160">C171+C70</f>
        <v>16165.299499999999</v>
      </c>
      <c r="D272" s="67">
        <f t="shared" ca="1" si="160"/>
        <v>16000.320383424958</v>
      </c>
      <c r="E272" s="67">
        <f t="shared" ca="1" si="160"/>
        <v>15819.114761568218</v>
      </c>
      <c r="F272" s="67">
        <f t="shared" ca="1" si="160"/>
        <v>15619.86478029998</v>
      </c>
      <c r="G272" s="67">
        <f t="shared" ca="1" si="160"/>
        <v>15400.608884121211</v>
      </c>
      <c r="H272" s="67">
        <f t="shared" ca="1" si="160"/>
        <v>15159.270716770012</v>
      </c>
      <c r="I272" s="67">
        <f t="shared" ca="1" si="160"/>
        <v>14893.728786736967</v>
      </c>
      <c r="J272" s="67">
        <f t="shared" ca="1" si="160"/>
        <v>14601.930706038052</v>
      </c>
      <c r="K272" s="67">
        <f t="shared" ca="1" si="160"/>
        <v>14282.039665215725</v>
      </c>
      <c r="L272" s="67">
        <f t="shared" ca="1" si="160"/>
        <v>13932.569498754701</v>
      </c>
      <c r="M272" s="67">
        <f t="shared" ca="1" si="160"/>
        <v>13552.467140797193</v>
      </c>
      <c r="N272" s="67">
        <f t="shared" ca="1" si="160"/>
        <v>13141.134800624635</v>
      </c>
      <c r="O272" s="67">
        <f t="shared" ca="1" si="160"/>
        <v>12698.456078629766</v>
      </c>
      <c r="P272" s="67">
        <f t="shared" ca="1" si="160"/>
        <v>12224.776309272187</v>
      </c>
      <c r="Q272" s="67">
        <f t="shared" ca="1" si="160"/>
        <v>11720.896199790137</v>
      </c>
      <c r="R272" s="67">
        <f t="shared" ca="1" si="160"/>
        <v>11188.092011790513</v>
      </c>
      <c r="S272" s="67">
        <f t="shared" ca="1" si="160"/>
        <v>10628.136059565753</v>
      </c>
      <c r="T272" s="67">
        <f t="shared" ca="1" si="160"/>
        <v>10043.373938291086</v>
      </c>
      <c r="U272" s="67">
        <f t="shared" ca="1" si="160"/>
        <v>9436.7718665735301</v>
      </c>
      <c r="V272" s="67">
        <f t="shared" ca="1" si="160"/>
        <v>8811.9827976305169</v>
      </c>
      <c r="W272" s="67">
        <f t="shared" ca="1" si="160"/>
        <v>8173.3877675605863</v>
      </c>
      <c r="X272" s="67">
        <f t="shared" ca="1" si="160"/>
        <v>7526.1269905588379</v>
      </c>
      <c r="Y272" s="67">
        <f t="shared" ca="1" si="160"/>
        <v>6876.0735032144412</v>
      </c>
      <c r="Z272" s="67">
        <f t="shared" ca="1" si="160"/>
        <v>6229.7612601605415</v>
      </c>
      <c r="AA272" s="67">
        <f t="shared" ca="1" si="160"/>
        <v>5594.2128856871459</v>
      </c>
      <c r="AB272" s="67">
        <f t="shared" ca="1" si="160"/>
        <v>4976.6286950270314</v>
      </c>
      <c r="AC272" s="67">
        <f t="shared" ca="1" si="160"/>
        <v>4383.9856730338588</v>
      </c>
      <c r="AD272" s="67">
        <f t="shared" ca="1" si="160"/>
        <v>3822.6132587964917</v>
      </c>
      <c r="AE272" s="67">
        <f t="shared" ca="1" si="160"/>
        <v>3297.8264689831085</v>
      </c>
      <c r="AF272" s="67">
        <f t="shared" ca="1" si="160"/>
        <v>2813.6706505501111</v>
      </c>
      <c r="AG272" s="67">
        <f t="shared" ca="1" si="160"/>
        <v>2372.8276137656094</v>
      </c>
      <c r="AH272" s="67">
        <f t="shared" ca="1" si="160"/>
        <v>1976.6544285721409</v>
      </c>
      <c r="AI272" s="67">
        <f t="shared" ca="1" si="160"/>
        <v>1625.3173535614135</v>
      </c>
      <c r="AJ272" s="67">
        <f t="shared" ca="1" si="160"/>
        <v>1317.9704267248858</v>
      </c>
      <c r="AK272" s="67">
        <f t="shared" ca="1" si="160"/>
        <v>1052.9355519343621</v>
      </c>
      <c r="AL272" s="67">
        <f t="shared" ca="1" si="160"/>
        <v>827.86524508141974</v>
      </c>
      <c r="AM272" s="67">
        <f t="shared" ca="1" si="160"/>
        <v>639.8750107755593</v>
      </c>
      <c r="AN272" s="67">
        <f t="shared" ca="1" si="160"/>
        <v>485.65537891500924</v>
      </c>
      <c r="AO272" s="67">
        <f t="shared" ca="1" si="160"/>
        <v>485.61253892203348</v>
      </c>
      <c r="AP272" s="67">
        <f t="shared" ca="1" si="160"/>
        <v>485.58140558400191</v>
      </c>
      <c r="AQ272" s="67">
        <f t="shared" ca="1" si="160"/>
        <v>485.55866815979061</v>
      </c>
      <c r="AR272" s="67">
        <f t="shared" ca="1" si="160"/>
        <v>485.54159806841841</v>
      </c>
      <c r="AS272" s="67">
        <f t="shared" ca="1" si="160"/>
        <v>485.52821981579234</v>
      </c>
      <c r="AT272" s="67">
        <f t="shared" ca="1" si="160"/>
        <v>485.5171465758977</v>
      </c>
      <c r="AU272" s="67">
        <f t="shared" ca="1" si="160"/>
        <v>485.50755381038203</v>
      </c>
      <c r="AV272" s="67">
        <f t="shared" ca="1" si="160"/>
        <v>485.49883582974911</v>
      </c>
      <c r="AW272" s="67">
        <f t="shared" ca="1" si="160"/>
        <v>485.49047039934317</v>
      </c>
      <c r="AX272" s="67">
        <f t="shared" ca="1" si="160"/>
        <v>485.4820153080363</v>
      </c>
      <c r="AY272" s="67">
        <f t="shared" ca="1" si="160"/>
        <v>485.47310506041754</v>
      </c>
      <c r="AZ272" s="67">
        <f t="shared" ca="1" si="160"/>
        <v>485.46356915462303</v>
      </c>
      <c r="BA272" s="179">
        <f t="shared" ref="BA272" ca="1" si="161">BA171+BA70</f>
        <v>485.45324323515683</v>
      </c>
      <c r="BC272" s="67">
        <f t="shared" ca="1" si="143"/>
        <v>164.97911657504119</v>
      </c>
    </row>
    <row r="273" spans="1:55" x14ac:dyDescent="0.35">
      <c r="A273" s="159" t="s">
        <v>65</v>
      </c>
      <c r="B273">
        <f t="shared" si="34"/>
        <v>65</v>
      </c>
      <c r="C273" s="67">
        <f t="shared" ref="C273:AZ273" ca="1" si="162">C172+C71</f>
        <v>15628.833500000001</v>
      </c>
      <c r="D273" s="67">
        <f t="shared" ca="1" si="162"/>
        <v>15449.973906212083</v>
      </c>
      <c r="E273" s="67">
        <f t="shared" ca="1" si="162"/>
        <v>15253.324389085265</v>
      </c>
      <c r="F273" s="67">
        <f t="shared" ca="1" si="162"/>
        <v>15036.956119561273</v>
      </c>
      <c r="G273" s="67">
        <f t="shared" ca="1" si="162"/>
        <v>14798.829097733793</v>
      </c>
      <c r="H273" s="67">
        <f t="shared" ca="1" si="162"/>
        <v>14536.861480979051</v>
      </c>
      <c r="I273" s="67">
        <f t="shared" ca="1" si="162"/>
        <v>14249.042632078454</v>
      </c>
      <c r="J273" s="67">
        <f t="shared" ca="1" si="162"/>
        <v>13933.577982620431</v>
      </c>
      <c r="K273" s="67">
        <f t="shared" ca="1" si="162"/>
        <v>13589.0224198084</v>
      </c>
      <c r="L273" s="67">
        <f t="shared" ca="1" si="162"/>
        <v>13214.361872623707</v>
      </c>
      <c r="M273" s="67">
        <f t="shared" ca="1" si="162"/>
        <v>12809.035296834372</v>
      </c>
      <c r="N273" s="67">
        <f t="shared" ca="1" si="162"/>
        <v>12372.960484100249</v>
      </c>
      <c r="O273" s="67">
        <f t="shared" ca="1" si="162"/>
        <v>11906.514671718935</v>
      </c>
      <c r="P273" s="67">
        <f t="shared" ca="1" si="162"/>
        <v>11410.528127879468</v>
      </c>
      <c r="Q273" s="67">
        <f t="shared" ca="1" si="162"/>
        <v>10886.303701764187</v>
      </c>
      <c r="R273" s="67">
        <f t="shared" ca="1" si="162"/>
        <v>10335.63643101681</v>
      </c>
      <c r="S273" s="67">
        <f t="shared" ca="1" si="162"/>
        <v>9760.8885595715801</v>
      </c>
      <c r="T273" s="67">
        <f t="shared" ca="1" si="162"/>
        <v>9165.034833101512</v>
      </c>
      <c r="U273" s="67">
        <f t="shared" ca="1" si="162"/>
        <v>8551.7256793425258</v>
      </c>
      <c r="V273" s="67">
        <f t="shared" ca="1" si="162"/>
        <v>7925.3258603543545</v>
      </c>
      <c r="W273" s="67">
        <f t="shared" ca="1" si="162"/>
        <v>7290.9423094941449</v>
      </c>
      <c r="X273" s="67">
        <f t="shared" ca="1" si="162"/>
        <v>6654.395058416897</v>
      </c>
      <c r="Y273" s="67">
        <f t="shared" ca="1" si="162"/>
        <v>6022.142434509833</v>
      </c>
      <c r="Z273" s="67">
        <f t="shared" ca="1" si="162"/>
        <v>5401.1068298734572</v>
      </c>
      <c r="AA273" s="67">
        <f t="shared" ca="1" si="162"/>
        <v>4798.3641001599954</v>
      </c>
      <c r="AB273" s="67">
        <f t="shared" ca="1" si="162"/>
        <v>4220.7452789773488</v>
      </c>
      <c r="AC273" s="67">
        <f t="shared" ca="1" si="162"/>
        <v>3674.4176554762289</v>
      </c>
      <c r="AD273" s="67">
        <f t="shared" ca="1" si="162"/>
        <v>3164.5249434166244</v>
      </c>
      <c r="AE273" s="67">
        <f t="shared" ca="1" si="162"/>
        <v>2694.9400894300106</v>
      </c>
      <c r="AF273" s="67">
        <f t="shared" ca="1" si="162"/>
        <v>2268.1788162206935</v>
      </c>
      <c r="AG273" s="67">
        <f t="shared" ca="1" si="162"/>
        <v>1885.4447317269469</v>
      </c>
      <c r="AH273" s="67">
        <f t="shared" ca="1" si="162"/>
        <v>1546.768058779126</v>
      </c>
      <c r="AI273" s="67">
        <f t="shared" ca="1" si="162"/>
        <v>1251.1877588940192</v>
      </c>
      <c r="AJ273" s="67">
        <f t="shared" ca="1" si="162"/>
        <v>996.9342377847604</v>
      </c>
      <c r="AK273" s="67">
        <f t="shared" ca="1" si="162"/>
        <v>781.59401475129084</v>
      </c>
      <c r="AL273" s="67">
        <f t="shared" ca="1" si="162"/>
        <v>602.24368092336954</v>
      </c>
      <c r="AM273" s="67">
        <f t="shared" ca="1" si="162"/>
        <v>455.5630627755321</v>
      </c>
      <c r="AN273" s="67">
        <f t="shared" ca="1" si="162"/>
        <v>455.52314702310224</v>
      </c>
      <c r="AO273" s="67">
        <f t="shared" ca="1" si="162"/>
        <v>455.49413896896948</v>
      </c>
      <c r="AP273" s="67">
        <f t="shared" ca="1" si="162"/>
        <v>455.47295376221712</v>
      </c>
      <c r="AQ273" s="67">
        <f t="shared" ca="1" si="162"/>
        <v>455.45704903533192</v>
      </c>
      <c r="AR273" s="67">
        <f t="shared" ca="1" si="162"/>
        <v>455.44458413077331</v>
      </c>
      <c r="AS273" s="67">
        <f t="shared" ca="1" si="162"/>
        <v>455.43426688817561</v>
      </c>
      <c r="AT273" s="67">
        <f t="shared" ca="1" si="162"/>
        <v>455.42532905508415</v>
      </c>
      <c r="AU273" s="67">
        <f t="shared" ca="1" si="162"/>
        <v>455.41720629064645</v>
      </c>
      <c r="AV273" s="67">
        <f t="shared" ca="1" si="162"/>
        <v>455.40941201361051</v>
      </c>
      <c r="AW273" s="67">
        <f t="shared" ca="1" si="162"/>
        <v>455.40153420447081</v>
      </c>
      <c r="AX273" s="67">
        <f t="shared" ca="1" si="162"/>
        <v>455.39323232302559</v>
      </c>
      <c r="AY273" s="67">
        <f t="shared" ca="1" si="162"/>
        <v>455.38434751015501</v>
      </c>
      <c r="AZ273" s="67">
        <f t="shared" ca="1" si="162"/>
        <v>455.37472663416588</v>
      </c>
      <c r="BA273" s="179">
        <f t="shared" ref="BA273" ca="1" si="163">BA172+BA71</f>
        <v>455.36427745286147</v>
      </c>
      <c r="BC273" s="67">
        <f t="shared" ca="1" si="143"/>
        <v>178.85959378791813</v>
      </c>
    </row>
    <row r="274" spans="1:55" x14ac:dyDescent="0.35">
      <c r="A274" s="159" t="s">
        <v>65</v>
      </c>
      <c r="B274">
        <f t="shared" ref="B274:B307" si="164">B273+1</f>
        <v>66</v>
      </c>
      <c r="C274" s="67">
        <f t="shared" ref="C274:AZ274" ca="1" si="165">C173+C72</f>
        <v>15664.319</v>
      </c>
      <c r="D274" s="67">
        <f t="shared" ca="1" si="165"/>
        <v>15462.83335777771</v>
      </c>
      <c r="E274" s="67">
        <f t="shared" ca="1" si="165"/>
        <v>15241.171434074215</v>
      </c>
      <c r="F274" s="67">
        <f t="shared" ca="1" si="165"/>
        <v>14997.252727215373</v>
      </c>
      <c r="G274" s="67">
        <f t="shared" ca="1" si="165"/>
        <v>14728.956663914711</v>
      </c>
      <c r="H274" s="67">
        <f t="shared" ca="1" si="165"/>
        <v>14434.238743879818</v>
      </c>
      <c r="I274" s="67">
        <f t="shared" ca="1" si="165"/>
        <v>14111.279275843441</v>
      </c>
      <c r="J274" s="67">
        <f t="shared" ca="1" si="165"/>
        <v>13758.620132908269</v>
      </c>
      <c r="K274" s="67">
        <f t="shared" ca="1" si="165"/>
        <v>13375.248545994335</v>
      </c>
      <c r="L274" s="67">
        <f t="shared" ca="1" si="165"/>
        <v>12960.619718287144</v>
      </c>
      <c r="M274" s="67">
        <f t="shared" ca="1" si="165"/>
        <v>12514.683285232572</v>
      </c>
      <c r="N274" s="67">
        <f t="shared" ca="1" si="165"/>
        <v>12037.863435987576</v>
      </c>
      <c r="O274" s="67">
        <f t="shared" ca="1" si="165"/>
        <v>11531.052176684403</v>
      </c>
      <c r="P274" s="67">
        <f t="shared" ca="1" si="165"/>
        <v>10995.628956087276</v>
      </c>
      <c r="Q274" s="67">
        <f t="shared" ca="1" si="165"/>
        <v>10433.480085689313</v>
      </c>
      <c r="R274" s="67">
        <f t="shared" ca="1" si="165"/>
        <v>9847.0743350901648</v>
      </c>
      <c r="S274" s="67">
        <f t="shared" ca="1" si="165"/>
        <v>9239.5078333856691</v>
      </c>
      <c r="T274" s="67">
        <f t="shared" ca="1" si="165"/>
        <v>8614.5666369389437</v>
      </c>
      <c r="U274" s="67">
        <f t="shared" ca="1" si="165"/>
        <v>7976.7640582497806</v>
      </c>
      <c r="V274" s="67">
        <f t="shared" ca="1" si="165"/>
        <v>7331.3662014061611</v>
      </c>
      <c r="W274" s="67">
        <f t="shared" ca="1" si="165"/>
        <v>6684.3589729928899</v>
      </c>
      <c r="X274" s="67">
        <f t="shared" ca="1" si="165"/>
        <v>6042.3674706863121</v>
      </c>
      <c r="Y274" s="67">
        <f t="shared" ca="1" si="165"/>
        <v>5412.4731463500402</v>
      </c>
      <c r="Z274" s="67">
        <f t="shared" ca="1" si="165"/>
        <v>4801.891883051213</v>
      </c>
      <c r="AA274" s="67">
        <f t="shared" ca="1" si="165"/>
        <v>4217.5635313142029</v>
      </c>
      <c r="AB274" s="67">
        <f t="shared" ca="1" si="165"/>
        <v>3665.7226739685711</v>
      </c>
      <c r="AC274" s="67">
        <f t="shared" ca="1" si="165"/>
        <v>3151.5325302613346</v>
      </c>
      <c r="AD274" s="67">
        <f t="shared" ca="1" si="165"/>
        <v>2678.8367811470234</v>
      </c>
      <c r="AE274" s="67">
        <f t="shared" ca="1" si="165"/>
        <v>2250.0775193037471</v>
      </c>
      <c r="AF274" s="67">
        <f t="shared" ca="1" si="165"/>
        <v>1866.3485687086829</v>
      </c>
      <c r="AG274" s="67">
        <f t="shared" ca="1" si="165"/>
        <v>1527.544366092568</v>
      </c>
      <c r="AH274" s="67">
        <f t="shared" ca="1" si="165"/>
        <v>1232.5525257390216</v>
      </c>
      <c r="AI274" s="67">
        <f t="shared" ca="1" si="165"/>
        <v>979.44603013582378</v>
      </c>
      <c r="AJ274" s="67">
        <f t="shared" ca="1" si="165"/>
        <v>765.65595745633959</v>
      </c>
      <c r="AK274" s="67">
        <f t="shared" ca="1" si="165"/>
        <v>588.11196286375662</v>
      </c>
      <c r="AL274" s="67">
        <f t="shared" ca="1" si="165"/>
        <v>443.36069708809248</v>
      </c>
      <c r="AM274" s="67">
        <f t="shared" ca="1" si="165"/>
        <v>443.32211437300833</v>
      </c>
      <c r="AN274" s="67">
        <f t="shared" ca="1" si="165"/>
        <v>443.29407521164057</v>
      </c>
      <c r="AO274" s="67">
        <f t="shared" ca="1" si="165"/>
        <v>443.27359767816142</v>
      </c>
      <c r="AP274" s="67">
        <f t="shared" ca="1" si="165"/>
        <v>443.25822427314296</v>
      </c>
      <c r="AQ274" s="67">
        <f t="shared" ca="1" si="165"/>
        <v>443.24617580049096</v>
      </c>
      <c r="AR274" s="67">
        <f t="shared" ca="1" si="165"/>
        <v>443.23620325461491</v>
      </c>
      <c r="AS274" s="67">
        <f t="shared" ca="1" si="165"/>
        <v>443.22756404300077</v>
      </c>
      <c r="AT274" s="67">
        <f t="shared" ca="1" si="165"/>
        <v>443.21971267610121</v>
      </c>
      <c r="AU274" s="67">
        <f t="shared" ca="1" si="165"/>
        <v>443.21217882841205</v>
      </c>
      <c r="AV274" s="67">
        <f t="shared" ca="1" si="165"/>
        <v>443.20456424667003</v>
      </c>
      <c r="AW274" s="67">
        <f t="shared" ca="1" si="165"/>
        <v>443.19653976994044</v>
      </c>
      <c r="AX274" s="67">
        <f t="shared" ca="1" si="165"/>
        <v>443.18795184866514</v>
      </c>
      <c r="AY274" s="67">
        <f t="shared" ca="1" si="165"/>
        <v>443.17865247003186</v>
      </c>
      <c r="AZ274" s="67">
        <f t="shared" ca="1" si="165"/>
        <v>443.16855247673197</v>
      </c>
      <c r="BA274" s="179">
        <f t="shared" ref="BA274" ca="1" si="166">BA173+BA72</f>
        <v>443.15767178256544</v>
      </c>
      <c r="BC274" s="67">
        <f t="shared" ca="1" si="143"/>
        <v>201.48564222228924</v>
      </c>
    </row>
    <row r="275" spans="1:55" x14ac:dyDescent="0.35">
      <c r="A275" s="159" t="s">
        <v>65</v>
      </c>
      <c r="B275">
        <f t="shared" si="164"/>
        <v>67</v>
      </c>
      <c r="C275" s="67">
        <f t="shared" ref="C275:AZ275" ca="1" si="167">C174+C73</f>
        <v>14844.717500000001</v>
      </c>
      <c r="D275" s="67">
        <f t="shared" ca="1" si="167"/>
        <v>14629.670035893614</v>
      </c>
      <c r="E275" s="67">
        <f t="shared" ca="1" si="167"/>
        <v>14393.063369921492</v>
      </c>
      <c r="F275" s="67">
        <f t="shared" ca="1" si="167"/>
        <v>14132.852112469231</v>
      </c>
      <c r="G275" s="67">
        <f t="shared" ca="1" si="167"/>
        <v>13847.067722427229</v>
      </c>
      <c r="H275" s="67">
        <f t="shared" ca="1" si="167"/>
        <v>13533.963120374512</v>
      </c>
      <c r="I275" s="67">
        <f t="shared" ca="1" si="167"/>
        <v>13192.14545775843</v>
      </c>
      <c r="J275" s="67">
        <f t="shared" ca="1" si="167"/>
        <v>12820.657611759249</v>
      </c>
      <c r="K275" s="67">
        <f t="shared" ca="1" si="167"/>
        <v>12419.000207612691</v>
      </c>
      <c r="L275" s="67">
        <f t="shared" ca="1" si="167"/>
        <v>11987.157300485755</v>
      </c>
      <c r="M275" s="67">
        <f t="shared" ca="1" si="167"/>
        <v>11525.577067005242</v>
      </c>
      <c r="N275" s="67">
        <f t="shared" ca="1" si="167"/>
        <v>11035.165095663298</v>
      </c>
      <c r="O275" s="67">
        <f t="shared" ca="1" si="167"/>
        <v>10517.303017863585</v>
      </c>
      <c r="P275" s="67">
        <f t="shared" ca="1" si="167"/>
        <v>9973.8666787136699</v>
      </c>
      <c r="Q275" s="67">
        <f t="shared" ca="1" si="167"/>
        <v>9407.2982285782855</v>
      </c>
      <c r="R275" s="67">
        <f t="shared" ca="1" si="167"/>
        <v>8820.6482004080917</v>
      </c>
      <c r="S275" s="67">
        <f t="shared" ca="1" si="167"/>
        <v>8217.6340887932274</v>
      </c>
      <c r="T275" s="67">
        <f t="shared" ca="1" si="167"/>
        <v>7602.6743433650227</v>
      </c>
      <c r="U275" s="67">
        <f t="shared" ca="1" si="167"/>
        <v>6980.9102294924141</v>
      </c>
      <c r="V275" s="67">
        <f t="shared" ca="1" si="167"/>
        <v>6358.170701777397</v>
      </c>
      <c r="W275" s="67">
        <f t="shared" ca="1" si="167"/>
        <v>5740.8903301673199</v>
      </c>
      <c r="X275" s="67">
        <f t="shared" ca="1" si="167"/>
        <v>5135.9277122154836</v>
      </c>
      <c r="Y275" s="67">
        <f t="shared" ca="1" si="167"/>
        <v>4550.2495803215716</v>
      </c>
      <c r="Z275" s="67">
        <f t="shared" ca="1" si="167"/>
        <v>3990.5303035314741</v>
      </c>
      <c r="AA275" s="67">
        <f t="shared" ca="1" si="167"/>
        <v>3462.7355275553</v>
      </c>
      <c r="AB275" s="67">
        <f t="shared" ca="1" si="167"/>
        <v>2971.7696363647792</v>
      </c>
      <c r="AC275" s="67">
        <f t="shared" ca="1" si="167"/>
        <v>2521.2400862818831</v>
      </c>
      <c r="AD275" s="67">
        <f t="shared" ca="1" si="167"/>
        <v>2113.3843112203404</v>
      </c>
      <c r="AE275" s="67">
        <f t="shared" ca="1" si="167"/>
        <v>1749.128485476132</v>
      </c>
      <c r="AF275" s="67">
        <f t="shared" ca="1" si="167"/>
        <v>1428.2385982365777</v>
      </c>
      <c r="AG275" s="67">
        <f t="shared" ca="1" si="167"/>
        <v>1149.5130865420906</v>
      </c>
      <c r="AH275" s="67">
        <f t="shared" ca="1" si="167"/>
        <v>910.97409307564214</v>
      </c>
      <c r="AI275" s="67">
        <f t="shared" ca="1" si="167"/>
        <v>710.03882207739252</v>
      </c>
      <c r="AJ275" s="67">
        <f t="shared" ca="1" si="167"/>
        <v>543.65880112167224</v>
      </c>
      <c r="AK275" s="67">
        <f t="shared" ca="1" si="167"/>
        <v>408.43696741019903</v>
      </c>
      <c r="AL275" s="67">
        <f t="shared" ca="1" si="167"/>
        <v>408.40168130500587</v>
      </c>
      <c r="AM275" s="67">
        <f t="shared" ca="1" si="167"/>
        <v>408.37603800624947</v>
      </c>
      <c r="AN275" s="67">
        <f t="shared" ca="1" si="167"/>
        <v>408.35731028163798</v>
      </c>
      <c r="AO275" s="67">
        <f t="shared" ca="1" si="167"/>
        <v>408.34325057233013</v>
      </c>
      <c r="AP275" s="67">
        <f t="shared" ca="1" si="167"/>
        <v>408.33223169255052</v>
      </c>
      <c r="AQ275" s="67">
        <f t="shared" ca="1" si="167"/>
        <v>408.32311135639941</v>
      </c>
      <c r="AR275" s="67">
        <f t="shared" ca="1" si="167"/>
        <v>408.3152104233792</v>
      </c>
      <c r="AS275" s="67">
        <f t="shared" ca="1" si="167"/>
        <v>408.30803001611503</v>
      </c>
      <c r="AT275" s="67">
        <f t="shared" ca="1" si="167"/>
        <v>408.30114000028351</v>
      </c>
      <c r="AU275" s="67">
        <f t="shared" ca="1" si="167"/>
        <v>408.29417615629376</v>
      </c>
      <c r="AV275" s="67">
        <f t="shared" ca="1" si="167"/>
        <v>408.28683745360524</v>
      </c>
      <c r="AW275" s="67">
        <f t="shared" ca="1" si="167"/>
        <v>408.27898346628359</v>
      </c>
      <c r="AX275" s="67">
        <f t="shared" ca="1" si="167"/>
        <v>408.27047883261514</v>
      </c>
      <c r="AY275" s="67">
        <f t="shared" ca="1" si="167"/>
        <v>408.26124201714663</v>
      </c>
      <c r="AZ275" s="67">
        <f t="shared" ca="1" si="167"/>
        <v>408.25129123442719</v>
      </c>
      <c r="BA275" s="179">
        <f t="shared" ref="BA275" ca="1" si="168">BA174+BA73</f>
        <v>408.2407398800658</v>
      </c>
      <c r="BC275" s="67">
        <f t="shared" ca="1" si="143"/>
        <v>215.04746410638654</v>
      </c>
    </row>
    <row r="276" spans="1:55" x14ac:dyDescent="0.35">
      <c r="A276" s="159" t="s">
        <v>65</v>
      </c>
      <c r="B276">
        <f t="shared" si="164"/>
        <v>68</v>
      </c>
      <c r="C276" s="67">
        <f t="shared" ref="C276:AZ276" ca="1" si="169">C175+C74</f>
        <v>14506.997500000001</v>
      </c>
      <c r="D276" s="67">
        <f t="shared" ca="1" si="169"/>
        <v>14269.857596015618</v>
      </c>
      <c r="E276" s="67">
        <f t="shared" ca="1" si="169"/>
        <v>14009.104247151141</v>
      </c>
      <c r="F276" s="67">
        <f t="shared" ca="1" si="169"/>
        <v>13722.779698631002</v>
      </c>
      <c r="G276" s="67">
        <f t="shared" ca="1" si="169"/>
        <v>13409.151655272864</v>
      </c>
      <c r="H276" s="67">
        <f t="shared" ca="1" si="169"/>
        <v>13066.846482904235</v>
      </c>
      <c r="I276" s="67">
        <f t="shared" ca="1" si="169"/>
        <v>12694.931077423373</v>
      </c>
      <c r="J276" s="67">
        <f t="shared" ca="1" si="169"/>
        <v>12292.934998613138</v>
      </c>
      <c r="K276" s="67">
        <f t="shared" ca="1" si="169"/>
        <v>11860.876186779118</v>
      </c>
      <c r="L276" s="67">
        <f t="shared" ca="1" si="169"/>
        <v>11399.241540775143</v>
      </c>
      <c r="M276" s="67">
        <f t="shared" ca="1" si="169"/>
        <v>10908.979974566373</v>
      </c>
      <c r="N276" s="67">
        <f t="shared" ca="1" si="169"/>
        <v>10391.520637627773</v>
      </c>
      <c r="O276" s="67">
        <f t="shared" ca="1" si="169"/>
        <v>9848.79041247852</v>
      </c>
      <c r="P276" s="67">
        <f t="shared" ca="1" si="169"/>
        <v>9283.2848803620964</v>
      </c>
      <c r="Q276" s="67">
        <f t="shared" ca="1" si="169"/>
        <v>8698.108940263608</v>
      </c>
      <c r="R276" s="67">
        <f t="shared" ca="1" si="169"/>
        <v>8097.033322609057</v>
      </c>
      <c r="S276" s="67">
        <f t="shared" ca="1" si="169"/>
        <v>7484.5263013042104</v>
      </c>
      <c r="T276" s="67">
        <f t="shared" ca="1" si="169"/>
        <v>6865.7725542933858</v>
      </c>
      <c r="U276" s="67">
        <f t="shared" ca="1" si="169"/>
        <v>6246.6346799893126</v>
      </c>
      <c r="V276" s="67">
        <f t="shared" ca="1" si="169"/>
        <v>5633.5669712326689</v>
      </c>
      <c r="W276" s="67">
        <f t="shared" ca="1" si="169"/>
        <v>5033.4292123285832</v>
      </c>
      <c r="X276" s="67">
        <f t="shared" ca="1" si="169"/>
        <v>4453.1666309955772</v>
      </c>
      <c r="Y276" s="67">
        <f t="shared" ca="1" si="169"/>
        <v>3899.4064965288726</v>
      </c>
      <c r="Z276" s="67">
        <f t="shared" ca="1" si="169"/>
        <v>3378.0412504037645</v>
      </c>
      <c r="AA276" s="67">
        <f t="shared" ca="1" si="169"/>
        <v>2893.878190061605</v>
      </c>
      <c r="AB276" s="67">
        <f t="shared" ca="1" si="169"/>
        <v>2450.4086993788505</v>
      </c>
      <c r="AC276" s="67">
        <f t="shared" ca="1" si="169"/>
        <v>2049.7416992784611</v>
      </c>
      <c r="AD276" s="67">
        <f t="shared" ca="1" si="169"/>
        <v>1692.6696481050612</v>
      </c>
      <c r="AE276" s="67">
        <f t="shared" ca="1" si="169"/>
        <v>1378.8265536792176</v>
      </c>
      <c r="AF276" s="67">
        <f t="shared" ca="1" si="169"/>
        <v>1106.8867411392944</v>
      </c>
      <c r="AG276" s="67">
        <f t="shared" ca="1" si="169"/>
        <v>874.76120794369558</v>
      </c>
      <c r="AH276" s="67">
        <f t="shared" ca="1" si="169"/>
        <v>679.77301454487804</v>
      </c>
      <c r="AI276" s="67">
        <f t="shared" ca="1" si="169"/>
        <v>518.79971616627131</v>
      </c>
      <c r="AJ276" s="67">
        <f t="shared" ca="1" si="169"/>
        <v>388.3928039906923</v>
      </c>
      <c r="AK276" s="67">
        <f t="shared" ca="1" si="169"/>
        <v>388.35947415044262</v>
      </c>
      <c r="AL276" s="67">
        <f t="shared" ca="1" si="169"/>
        <v>388.33525263514167</v>
      </c>
      <c r="AM276" s="67">
        <f t="shared" ca="1" si="169"/>
        <v>388.31756332436998</v>
      </c>
      <c r="AN276" s="67">
        <f t="shared" ca="1" si="169"/>
        <v>388.30428323099295</v>
      </c>
      <c r="AO276" s="67">
        <f t="shared" ca="1" si="169"/>
        <v>388.2938753720307</v>
      </c>
      <c r="AP276" s="67">
        <f t="shared" ca="1" si="169"/>
        <v>388.28526079128886</v>
      </c>
      <c r="AQ276" s="67">
        <f t="shared" ca="1" si="169"/>
        <v>388.27779800268655</v>
      </c>
      <c r="AR276" s="67">
        <f t="shared" ca="1" si="169"/>
        <v>388.27101579056819</v>
      </c>
      <c r="AS276" s="67">
        <f t="shared" ca="1" si="169"/>
        <v>388.26450787237843</v>
      </c>
      <c r="AT276" s="67">
        <f t="shared" ca="1" si="169"/>
        <v>388.2579302264873</v>
      </c>
      <c r="AU276" s="67">
        <f t="shared" ca="1" si="169"/>
        <v>388.25099851725599</v>
      </c>
      <c r="AV276" s="67">
        <f t="shared" ca="1" si="169"/>
        <v>388.24358010774205</v>
      </c>
      <c r="AW276" s="67">
        <f t="shared" ca="1" si="169"/>
        <v>388.23554714498835</v>
      </c>
      <c r="AX276" s="67">
        <f t="shared" ca="1" si="169"/>
        <v>388.22682261771325</v>
      </c>
      <c r="AY276" s="67">
        <f t="shared" ca="1" si="169"/>
        <v>388.21742373278749</v>
      </c>
      <c r="AZ276" s="67">
        <f t="shared" ca="1" si="169"/>
        <v>388.20745759912836</v>
      </c>
      <c r="BA276" s="179">
        <f t="shared" ref="BA276" ca="1" si="170">BA175+BA74</f>
        <v>388.19702788255137</v>
      </c>
      <c r="BC276" s="67">
        <f t="shared" ca="1" si="143"/>
        <v>237.13990398438364</v>
      </c>
    </row>
    <row r="277" spans="1:55" x14ac:dyDescent="0.35">
      <c r="A277" s="159" t="s">
        <v>65</v>
      </c>
      <c r="B277">
        <f t="shared" si="164"/>
        <v>69</v>
      </c>
      <c r="C277" s="67">
        <f t="shared" ref="C277:AZ277" ca="1" si="171">C176+C75</f>
        <v>13575.373500000002</v>
      </c>
      <c r="D277" s="67">
        <f t="shared" ca="1" si="171"/>
        <v>13324.568678099462</v>
      </c>
      <c r="E277" s="67">
        <f t="shared" ca="1" si="171"/>
        <v>13049.225817463901</v>
      </c>
      <c r="F277" s="67">
        <f t="shared" ca="1" si="171"/>
        <v>12747.697461359916</v>
      </c>
      <c r="G277" s="67">
        <f t="shared" ca="1" si="171"/>
        <v>12418.684898344447</v>
      </c>
      <c r="H277" s="67">
        <f t="shared" ca="1" si="171"/>
        <v>12061.317065135161</v>
      </c>
      <c r="I277" s="67">
        <f t="shared" ca="1" si="171"/>
        <v>11675.171859745969</v>
      </c>
      <c r="J277" s="67">
        <f t="shared" ca="1" si="171"/>
        <v>11260.300795121235</v>
      </c>
      <c r="K277" s="67">
        <f t="shared" ca="1" si="171"/>
        <v>10817.210174443009</v>
      </c>
      <c r="L277" s="67">
        <f t="shared" ca="1" si="171"/>
        <v>10346.85413254294</v>
      </c>
      <c r="M277" s="67">
        <f t="shared" ca="1" si="171"/>
        <v>9850.6516608248967</v>
      </c>
      <c r="N277" s="67">
        <f t="shared" ca="1" si="171"/>
        <v>9330.5026886045343</v>
      </c>
      <c r="O277" s="67">
        <f t="shared" ca="1" si="171"/>
        <v>8788.855049891441</v>
      </c>
      <c r="P277" s="67">
        <f t="shared" ca="1" si="171"/>
        <v>8228.7419576811844</v>
      </c>
      <c r="Q277" s="67">
        <f t="shared" ca="1" si="171"/>
        <v>7653.8341370447524</v>
      </c>
      <c r="R277" s="67">
        <f t="shared" ca="1" si="171"/>
        <v>7068.4678368643872</v>
      </c>
      <c r="S277" s="67">
        <f t="shared" ca="1" si="171"/>
        <v>6477.659819898654</v>
      </c>
      <c r="T277" s="67">
        <f t="shared" ca="1" si="171"/>
        <v>5887.0669452808852</v>
      </c>
      <c r="U277" s="67">
        <f t="shared" ca="1" si="171"/>
        <v>5302.899275085475</v>
      </c>
      <c r="V277" s="67">
        <f t="shared" ca="1" si="171"/>
        <v>4731.7369670439175</v>
      </c>
      <c r="W277" s="67">
        <f t="shared" ca="1" si="171"/>
        <v>4180.2193828451518</v>
      </c>
      <c r="X277" s="67">
        <f t="shared" ca="1" si="171"/>
        <v>3654.6556396925321</v>
      </c>
      <c r="Y277" s="67">
        <f t="shared" ca="1" si="171"/>
        <v>3160.6246348637119</v>
      </c>
      <c r="Z277" s="67">
        <f t="shared" ca="1" si="171"/>
        <v>2702.6415556444053</v>
      </c>
      <c r="AA277" s="67">
        <f t="shared" ca="1" si="171"/>
        <v>2283.9415485934396</v>
      </c>
      <c r="AB277" s="67">
        <f t="shared" ca="1" si="171"/>
        <v>1906.4223504980293</v>
      </c>
      <c r="AC277" s="67">
        <f t="shared" ca="1" si="171"/>
        <v>1570.7145788927189</v>
      </c>
      <c r="AD277" s="67">
        <f t="shared" ca="1" si="171"/>
        <v>1276.3398882964482</v>
      </c>
      <c r="AE277" s="67">
        <f t="shared" ca="1" si="171"/>
        <v>1021.9073959525044</v>
      </c>
      <c r="AF277" s="67">
        <f t="shared" ca="1" si="171"/>
        <v>805.30681672350102</v>
      </c>
      <c r="AG277" s="67">
        <f t="shared" ca="1" si="171"/>
        <v>623.88051461991506</v>
      </c>
      <c r="AH277" s="67">
        <f t="shared" ca="1" si="171"/>
        <v>474.56316404629183</v>
      </c>
      <c r="AI277" s="67">
        <f t="shared" ca="1" si="171"/>
        <v>353.99859837254337</v>
      </c>
      <c r="AJ277" s="67">
        <f t="shared" ca="1" si="171"/>
        <v>353.96837966254213</v>
      </c>
      <c r="AK277" s="67">
        <f t="shared" ca="1" si="171"/>
        <v>353.94641917977805</v>
      </c>
      <c r="AL277" s="67">
        <f t="shared" ca="1" si="171"/>
        <v>353.93038118940785</v>
      </c>
      <c r="AM277" s="67">
        <f t="shared" ca="1" si="171"/>
        <v>353.91834084133052</v>
      </c>
      <c r="AN277" s="67">
        <f t="shared" ca="1" si="171"/>
        <v>353.90890461239962</v>
      </c>
      <c r="AO277" s="67">
        <f t="shared" ca="1" si="171"/>
        <v>353.90109426133665</v>
      </c>
      <c r="AP277" s="67">
        <f t="shared" ca="1" si="171"/>
        <v>353.89432818331045</v>
      </c>
      <c r="AQ277" s="67">
        <f t="shared" ca="1" si="171"/>
        <v>353.88817915126077</v>
      </c>
      <c r="AR277" s="67">
        <f t="shared" ca="1" si="171"/>
        <v>353.88227881120508</v>
      </c>
      <c r="AS277" s="67">
        <f t="shared" ca="1" si="171"/>
        <v>353.87631525889168</v>
      </c>
      <c r="AT277" s="67">
        <f t="shared" ca="1" si="171"/>
        <v>353.87003070488413</v>
      </c>
      <c r="AU277" s="67">
        <f t="shared" ca="1" si="171"/>
        <v>353.86330489651516</v>
      </c>
      <c r="AV277" s="67">
        <f t="shared" ca="1" si="171"/>
        <v>353.85602191902922</v>
      </c>
      <c r="AW277" s="67">
        <f t="shared" ca="1" si="171"/>
        <v>353.84811195318269</v>
      </c>
      <c r="AX277" s="67">
        <f t="shared" ca="1" si="171"/>
        <v>353.83959060165409</v>
      </c>
      <c r="AY277" s="67">
        <f t="shared" ca="1" si="171"/>
        <v>353.83055497539294</v>
      </c>
      <c r="AZ277" s="67">
        <f t="shared" ca="1" si="171"/>
        <v>353.82109906332744</v>
      </c>
      <c r="BA277" s="179">
        <f t="shared" ref="BA277" ca="1" si="172">BA176+BA75</f>
        <v>353.811313796695</v>
      </c>
      <c r="BC277" s="67">
        <f t="shared" ca="1" si="143"/>
        <v>250.80482190053954</v>
      </c>
    </row>
    <row r="278" spans="1:55" x14ac:dyDescent="0.35">
      <c r="A278" s="159" t="s">
        <v>65</v>
      </c>
      <c r="B278">
        <f t="shared" si="164"/>
        <v>70</v>
      </c>
      <c r="C278" s="67">
        <f t="shared" ref="C278:AZ278" ca="1" si="173">C177+C76</f>
        <v>12299.005499999999</v>
      </c>
      <c r="D278" s="67">
        <f t="shared" ca="1" si="173"/>
        <v>12042.005773244742</v>
      </c>
      <c r="E278" s="67">
        <f t="shared" ca="1" si="173"/>
        <v>11760.633979194648</v>
      </c>
      <c r="F278" s="67">
        <f t="shared" ca="1" si="173"/>
        <v>11453.699384113923</v>
      </c>
      <c r="G278" s="67">
        <f t="shared" ca="1" si="173"/>
        <v>11120.414257448547</v>
      </c>
      <c r="H278" s="67">
        <f t="shared" ca="1" si="173"/>
        <v>10760.413766660178</v>
      </c>
      <c r="I278" s="67">
        <f t="shared" ca="1" si="173"/>
        <v>10373.77887839709</v>
      </c>
      <c r="J278" s="67">
        <f t="shared" ca="1" si="173"/>
        <v>9961.0186051902292</v>
      </c>
      <c r="K278" s="67">
        <f t="shared" ca="1" si="173"/>
        <v>9523.0632035684594</v>
      </c>
      <c r="L278" s="67">
        <f t="shared" ca="1" si="173"/>
        <v>9061.2795556079909</v>
      </c>
      <c r="M278" s="67">
        <f t="shared" ca="1" si="173"/>
        <v>8577.4854377078318</v>
      </c>
      <c r="N278" s="67">
        <f t="shared" ca="1" si="173"/>
        <v>8074.0107866742246</v>
      </c>
      <c r="O278" s="67">
        <f t="shared" ca="1" si="173"/>
        <v>7553.7311263802621</v>
      </c>
      <c r="P278" s="67">
        <f t="shared" ca="1" si="173"/>
        <v>7020.1140857759838</v>
      </c>
      <c r="Q278" s="67">
        <f t="shared" ca="1" si="173"/>
        <v>6477.2430987250882</v>
      </c>
      <c r="R278" s="67">
        <f t="shared" ca="1" si="173"/>
        <v>5929.8283374479806</v>
      </c>
      <c r="S278" s="67">
        <f t="shared" ca="1" si="173"/>
        <v>5383.1656800203446</v>
      </c>
      <c r="T278" s="67">
        <f t="shared" ca="1" si="173"/>
        <v>4843.0518377495719</v>
      </c>
      <c r="U278" s="67">
        <f t="shared" ca="1" si="173"/>
        <v>4315.6097219560233</v>
      </c>
      <c r="V278" s="67">
        <f t="shared" ca="1" si="173"/>
        <v>3806.995542561599</v>
      </c>
      <c r="W278" s="67">
        <f t="shared" ca="1" si="173"/>
        <v>3323.0342164455346</v>
      </c>
      <c r="X278" s="67">
        <f t="shared" ca="1" si="173"/>
        <v>2868.8472742785907</v>
      </c>
      <c r="Y278" s="67">
        <f t="shared" ca="1" si="173"/>
        <v>2448.5451372724619</v>
      </c>
      <c r="Z278" s="67">
        <f t="shared" ca="1" si="173"/>
        <v>2065.0307156745807</v>
      </c>
      <c r="AA278" s="67">
        <f t="shared" ca="1" si="173"/>
        <v>1719.952211885854</v>
      </c>
      <c r="AB278" s="67">
        <f t="shared" ca="1" si="173"/>
        <v>1413.7751227831261</v>
      </c>
      <c r="AC278" s="67">
        <f t="shared" ca="1" si="173"/>
        <v>1145.9355739355181</v>
      </c>
      <c r="AD278" s="67">
        <f t="shared" ca="1" si="173"/>
        <v>915.0284481502681</v>
      </c>
      <c r="AE278" s="67">
        <f t="shared" ca="1" si="173"/>
        <v>718.99152249325539</v>
      </c>
      <c r="AF278" s="67">
        <f t="shared" ca="1" si="173"/>
        <v>555.26907092088527</v>
      </c>
      <c r="AG278" s="67">
        <f t="shared" ca="1" si="173"/>
        <v>420.94460091852494</v>
      </c>
      <c r="AH278" s="67">
        <f t="shared" ca="1" si="173"/>
        <v>312.85164119863288</v>
      </c>
      <c r="AI278" s="67">
        <f t="shared" ca="1" si="173"/>
        <v>312.82505867884282</v>
      </c>
      <c r="AJ278" s="67">
        <f t="shared" ca="1" si="173"/>
        <v>312.80574077639733</v>
      </c>
      <c r="AK278" s="67">
        <f t="shared" ca="1" si="173"/>
        <v>312.79163274301766</v>
      </c>
      <c r="AL278" s="67">
        <f t="shared" ca="1" si="173"/>
        <v>312.78104131701633</v>
      </c>
      <c r="AM278" s="67">
        <f t="shared" ca="1" si="173"/>
        <v>312.77274064966866</v>
      </c>
      <c r="AN278" s="67">
        <f t="shared" ca="1" si="173"/>
        <v>312.76587021162578</v>
      </c>
      <c r="AO278" s="67">
        <f t="shared" ca="1" si="173"/>
        <v>312.75991838433254</v>
      </c>
      <c r="AP278" s="67">
        <f t="shared" ca="1" si="173"/>
        <v>312.75450935176912</v>
      </c>
      <c r="AQ278" s="67">
        <f t="shared" ca="1" si="173"/>
        <v>312.74931908780411</v>
      </c>
      <c r="AR278" s="67">
        <f t="shared" ca="1" si="173"/>
        <v>312.74407322390903</v>
      </c>
      <c r="AS278" s="67">
        <f t="shared" ca="1" si="173"/>
        <v>312.73854499490403</v>
      </c>
      <c r="AT278" s="67">
        <f t="shared" ca="1" si="173"/>
        <v>312.73262862109033</v>
      </c>
      <c r="AU278" s="67">
        <f t="shared" ca="1" si="173"/>
        <v>312.72622213913235</v>
      </c>
      <c r="AV278" s="67">
        <f t="shared" ca="1" si="173"/>
        <v>312.71926413420641</v>
      </c>
      <c r="AW278" s="67">
        <f t="shared" ca="1" si="173"/>
        <v>312.71176833327939</v>
      </c>
      <c r="AX278" s="67">
        <f t="shared" ca="1" si="173"/>
        <v>312.70382016200415</v>
      </c>
      <c r="AY278" s="67">
        <f t="shared" ca="1" si="173"/>
        <v>312.69550229940489</v>
      </c>
      <c r="AZ278" s="67">
        <f t="shared" ca="1" si="173"/>
        <v>312.68689473441776</v>
      </c>
      <c r="BA278" s="179">
        <f t="shared" ref="BA278" ca="1" si="174">BA177+BA76</f>
        <v>312.67804009851949</v>
      </c>
      <c r="BC278" s="67">
        <f t="shared" ca="1" si="143"/>
        <v>256.99972675525714</v>
      </c>
    </row>
    <row r="279" spans="1:55" x14ac:dyDescent="0.35">
      <c r="A279" s="159" t="s">
        <v>65</v>
      </c>
      <c r="B279">
        <f t="shared" si="164"/>
        <v>71</v>
      </c>
      <c r="C279" s="67">
        <f t="shared" ref="C279:AZ279" ca="1" si="175">C178+C77</f>
        <v>11185.1875</v>
      </c>
      <c r="D279" s="67">
        <f t="shared" ca="1" si="175"/>
        <v>10920.579574320416</v>
      </c>
      <c r="E279" s="67">
        <f t="shared" ca="1" si="175"/>
        <v>10632.030111895587</v>
      </c>
      <c r="F279" s="67">
        <f t="shared" ca="1" si="175"/>
        <v>10318.826487678114</v>
      </c>
      <c r="G279" s="67">
        <f t="shared" ca="1" si="175"/>
        <v>9980.6580204808633</v>
      </c>
      <c r="H279" s="67">
        <f t="shared" ca="1" si="175"/>
        <v>9617.6372088154458</v>
      </c>
      <c r="I279" s="67">
        <f t="shared" ca="1" si="175"/>
        <v>9230.2826252230097</v>
      </c>
      <c r="J279" s="67">
        <f t="shared" ca="1" si="175"/>
        <v>8819.5120227204643</v>
      </c>
      <c r="K279" s="67">
        <f t="shared" ca="1" si="175"/>
        <v>8386.65613338611</v>
      </c>
      <c r="L279" s="67">
        <f t="shared" ca="1" si="175"/>
        <v>7933.471224164854</v>
      </c>
      <c r="M279" s="67">
        <f t="shared" ca="1" si="175"/>
        <v>7462.1954119295788</v>
      </c>
      <c r="N279" s="67">
        <f t="shared" ca="1" si="175"/>
        <v>6975.5783429241128</v>
      </c>
      <c r="O279" s="67">
        <f t="shared" ca="1" si="175"/>
        <v>6476.9225935279501</v>
      </c>
      <c r="P279" s="67">
        <f t="shared" ca="1" si="175"/>
        <v>5970.1029394137713</v>
      </c>
      <c r="Q279" s="67">
        <f t="shared" ca="1" si="175"/>
        <v>5459.5730667149337</v>
      </c>
      <c r="R279" s="67">
        <f t="shared" ca="1" si="175"/>
        <v>4950.3230820178578</v>
      </c>
      <c r="S279" s="67">
        <f t="shared" ca="1" si="175"/>
        <v>4447.7957405555662</v>
      </c>
      <c r="T279" s="67">
        <f t="shared" ca="1" si="175"/>
        <v>3957.7189050859738</v>
      </c>
      <c r="U279" s="67">
        <f t="shared" ca="1" si="175"/>
        <v>3485.8284381049334</v>
      </c>
      <c r="V279" s="67">
        <f t="shared" ca="1" si="175"/>
        <v>3037.5258930420541</v>
      </c>
      <c r="W279" s="67">
        <f t="shared" ca="1" si="175"/>
        <v>2617.5315025922391</v>
      </c>
      <c r="X279" s="67">
        <f t="shared" ca="1" si="175"/>
        <v>2229.5996790578938</v>
      </c>
      <c r="Y279" s="67">
        <f t="shared" ca="1" si="175"/>
        <v>1876.3404747764696</v>
      </c>
      <c r="Z279" s="67">
        <f t="shared" ca="1" si="175"/>
        <v>1559.1813614827088</v>
      </c>
      <c r="AA279" s="67">
        <f t="shared" ca="1" si="175"/>
        <v>1278.4405093776247</v>
      </c>
      <c r="AB279" s="67">
        <f t="shared" ca="1" si="175"/>
        <v>1033.475563017802</v>
      </c>
      <c r="AC279" s="67">
        <f t="shared" ca="1" si="175"/>
        <v>822.86422081184958</v>
      </c>
      <c r="AD279" s="67">
        <f t="shared" ca="1" si="175"/>
        <v>644.5804617520846</v>
      </c>
      <c r="AE279" s="67">
        <f t="shared" ca="1" si="175"/>
        <v>496.15100984474856</v>
      </c>
      <c r="AF279" s="67">
        <f t="shared" ca="1" si="175"/>
        <v>374.78252821430868</v>
      </c>
      <c r="AG279" s="67">
        <f t="shared" ca="1" si="175"/>
        <v>277.4677353352543</v>
      </c>
      <c r="AH279" s="67">
        <f t="shared" ca="1" si="175"/>
        <v>277.44410236389575</v>
      </c>
      <c r="AI279" s="67">
        <f t="shared" ca="1" si="175"/>
        <v>277.42692802664146</v>
      </c>
      <c r="AJ279" s="67">
        <f t="shared" ca="1" si="175"/>
        <v>277.41438550313836</v>
      </c>
      <c r="AK279" s="67">
        <f t="shared" ca="1" si="175"/>
        <v>277.40496938861554</v>
      </c>
      <c r="AL279" s="67">
        <f t="shared" ca="1" si="175"/>
        <v>277.39758984604589</v>
      </c>
      <c r="AM279" s="67">
        <f t="shared" ca="1" si="175"/>
        <v>277.39148182979631</v>
      </c>
      <c r="AN279" s="67">
        <f t="shared" ca="1" si="175"/>
        <v>277.38619049164231</v>
      </c>
      <c r="AO279" s="67">
        <f t="shared" ca="1" si="175"/>
        <v>277.38138171830292</v>
      </c>
      <c r="AP279" s="67">
        <f t="shared" ca="1" si="175"/>
        <v>277.37676744073156</v>
      </c>
      <c r="AQ279" s="67">
        <f t="shared" ca="1" si="175"/>
        <v>277.37210373794233</v>
      </c>
      <c r="AR279" s="67">
        <f t="shared" ca="1" si="175"/>
        <v>277.36718901042434</v>
      </c>
      <c r="AS279" s="67">
        <f t="shared" ca="1" si="175"/>
        <v>277.36192921836732</v>
      </c>
      <c r="AT279" s="67">
        <f t="shared" ca="1" si="175"/>
        <v>277.35623371525264</v>
      </c>
      <c r="AU279" s="67">
        <f t="shared" ca="1" si="175"/>
        <v>277.35004790355242</v>
      </c>
      <c r="AV279" s="67">
        <f t="shared" ca="1" si="175"/>
        <v>277.34338398868289</v>
      </c>
      <c r="AW279" s="67">
        <f t="shared" ca="1" si="175"/>
        <v>277.33631791759962</v>
      </c>
      <c r="AX279" s="67">
        <f t="shared" ca="1" si="175"/>
        <v>277.32892319514099</v>
      </c>
      <c r="AY279" s="67">
        <f t="shared" ca="1" si="175"/>
        <v>277.32127093425095</v>
      </c>
      <c r="AZ279" s="67">
        <f t="shared" ca="1" si="175"/>
        <v>277.31339903615975</v>
      </c>
      <c r="BA279" s="179">
        <f t="shared" ref="BA279" ca="1" si="176">BA178+BA77</f>
        <v>277.30540521530986</v>
      </c>
      <c r="BC279" s="67">
        <f t="shared" ca="1" si="143"/>
        <v>264.60792567958379</v>
      </c>
    </row>
    <row r="280" spans="1:55" x14ac:dyDescent="0.35">
      <c r="A280" s="159" t="s">
        <v>65</v>
      </c>
      <c r="B280">
        <f t="shared" si="164"/>
        <v>72</v>
      </c>
      <c r="C280" s="67">
        <f t="shared" ref="C280:AZ280" ca="1" si="177">C179+C78</f>
        <v>9806.0410000000011</v>
      </c>
      <c r="D280" s="67">
        <f t="shared" ca="1" si="177"/>
        <v>9543.3124000704884</v>
      </c>
      <c r="E280" s="67">
        <f t="shared" ca="1" si="177"/>
        <v>9258.2692977346378</v>
      </c>
      <c r="F280" s="67">
        <f t="shared" ca="1" si="177"/>
        <v>8950.6641785285683</v>
      </c>
      <c r="G280" s="67">
        <f t="shared" ca="1" si="177"/>
        <v>8620.6389585970355</v>
      </c>
      <c r="H280" s="67">
        <f t="shared" ca="1" si="177"/>
        <v>8268.7087504841802</v>
      </c>
      <c r="I280" s="67">
        <f t="shared" ca="1" si="177"/>
        <v>7895.7548848806528</v>
      </c>
      <c r="J280" s="67">
        <f t="shared" ca="1" si="177"/>
        <v>7503.036645260825</v>
      </c>
      <c r="K280" s="67">
        <f t="shared" ca="1" si="177"/>
        <v>7092.2017183191874</v>
      </c>
      <c r="L280" s="67">
        <f t="shared" ca="1" si="177"/>
        <v>6665.3361291329511</v>
      </c>
      <c r="M280" s="67">
        <f t="shared" ca="1" si="177"/>
        <v>6224.9893193633798</v>
      </c>
      <c r="N280" s="67">
        <f t="shared" ca="1" si="177"/>
        <v>5774.2093235119291</v>
      </c>
      <c r="O280" s="67">
        <f t="shared" ca="1" si="177"/>
        <v>5316.5567340772359</v>
      </c>
      <c r="P280" s="67">
        <f t="shared" ca="1" si="177"/>
        <v>4856.1067660256676</v>
      </c>
      <c r="Q280" s="67">
        <f t="shared" ca="1" si="177"/>
        <v>4397.4061194911355</v>
      </c>
      <c r="R280" s="67">
        <f t="shared" ca="1" si="177"/>
        <v>3945.3926576209378</v>
      </c>
      <c r="S280" s="67">
        <f t="shared" ca="1" si="177"/>
        <v>3505.2400960610357</v>
      </c>
      <c r="T280" s="67">
        <f t="shared" ca="1" si="177"/>
        <v>3082.1052465820194</v>
      </c>
      <c r="U280" s="67">
        <f t="shared" ca="1" si="177"/>
        <v>2680.8186727013831</v>
      </c>
      <c r="V280" s="67">
        <f t="shared" ca="1" si="177"/>
        <v>2305.5733607168254</v>
      </c>
      <c r="W280" s="67">
        <f t="shared" ca="1" si="177"/>
        <v>1959.6718477034865</v>
      </c>
      <c r="X280" s="67">
        <f t="shared" ca="1" si="177"/>
        <v>1645.3703006750536</v>
      </c>
      <c r="Y280" s="67">
        <f t="shared" ca="1" si="177"/>
        <v>1363.8494737374283</v>
      </c>
      <c r="Z280" s="67">
        <f t="shared" ca="1" si="177"/>
        <v>1115.2859375230892</v>
      </c>
      <c r="AA280" s="67">
        <f t="shared" ca="1" si="177"/>
        <v>898.99078783479649</v>
      </c>
      <c r="AB280" s="67">
        <f t="shared" ca="1" si="177"/>
        <v>713.57646308721019</v>
      </c>
      <c r="AC280" s="67">
        <f t="shared" ca="1" si="177"/>
        <v>557.11938338730806</v>
      </c>
      <c r="AD280" s="67">
        <f t="shared" ca="1" si="177"/>
        <v>427.30459649478405</v>
      </c>
      <c r="AE280" s="67">
        <f t="shared" ca="1" si="177"/>
        <v>321.5439401841715</v>
      </c>
      <c r="AF280" s="67">
        <f t="shared" ca="1" si="177"/>
        <v>237.07479557590881</v>
      </c>
      <c r="AG280" s="67">
        <f t="shared" ca="1" si="177"/>
        <v>237.05436571055398</v>
      </c>
      <c r="AH280" s="67">
        <f t="shared" ca="1" si="177"/>
        <v>237.03951918011319</v>
      </c>
      <c r="AI280" s="67">
        <f t="shared" ca="1" si="177"/>
        <v>237.02867670789655</v>
      </c>
      <c r="AJ280" s="67">
        <f t="shared" ca="1" si="177"/>
        <v>237.02053690359392</v>
      </c>
      <c r="AK280" s="67">
        <f t="shared" ca="1" si="177"/>
        <v>237.01415763627887</v>
      </c>
      <c r="AL280" s="67">
        <f t="shared" ca="1" si="177"/>
        <v>237.0088775519568</v>
      </c>
      <c r="AM280" s="67">
        <f t="shared" ca="1" si="177"/>
        <v>237.00430345227414</v>
      </c>
      <c r="AN280" s="67">
        <f t="shared" ca="1" si="177"/>
        <v>237.00014651066317</v>
      </c>
      <c r="AO280" s="67">
        <f t="shared" ca="1" si="177"/>
        <v>236.9961577049144</v>
      </c>
      <c r="AP280" s="67">
        <f t="shared" ca="1" si="177"/>
        <v>236.99212617757908</v>
      </c>
      <c r="AQ280" s="67">
        <f t="shared" ca="1" si="177"/>
        <v>236.98787765671693</v>
      </c>
      <c r="AR280" s="67">
        <f t="shared" ca="1" si="177"/>
        <v>236.98333085066508</v>
      </c>
      <c r="AS280" s="67">
        <f t="shared" ca="1" si="177"/>
        <v>236.9784074014778</v>
      </c>
      <c r="AT280" s="67">
        <f t="shared" ca="1" si="177"/>
        <v>236.97306011399314</v>
      </c>
      <c r="AU280" s="67">
        <f t="shared" ca="1" si="177"/>
        <v>236.96729954073263</v>
      </c>
      <c r="AV280" s="67">
        <f t="shared" ca="1" si="177"/>
        <v>236.96119133512647</v>
      </c>
      <c r="AW280" s="67">
        <f t="shared" ca="1" si="177"/>
        <v>236.95479903926329</v>
      </c>
      <c r="AX280" s="67">
        <f t="shared" ca="1" si="177"/>
        <v>236.94818412726684</v>
      </c>
      <c r="AY280" s="67">
        <f t="shared" ca="1" si="177"/>
        <v>236.94137936346334</v>
      </c>
      <c r="AZ280" s="67">
        <f t="shared" ca="1" si="177"/>
        <v>236.93446921668911</v>
      </c>
      <c r="BA280" s="179">
        <f t="shared" ref="BA280" ca="1" si="178">BA179+BA78</f>
        <v>236.9274570800097</v>
      </c>
      <c r="BC280" s="67">
        <f t="shared" ca="1" si="143"/>
        <v>262.72859992951271</v>
      </c>
    </row>
    <row r="281" spans="1:55" x14ac:dyDescent="0.35">
      <c r="A281" s="159" t="s">
        <v>65</v>
      </c>
      <c r="B281">
        <f t="shared" si="164"/>
        <v>73</v>
      </c>
      <c r="C281" s="67">
        <f t="shared" ref="C281:AZ281" ca="1" si="179">C180+C79</f>
        <v>8869.8444999999992</v>
      </c>
      <c r="D281" s="67">
        <f t="shared" ca="1" si="179"/>
        <v>8600.9478256753755</v>
      </c>
      <c r="E281" s="67">
        <f t="shared" ca="1" si="179"/>
        <v>8310.9367347798943</v>
      </c>
      <c r="F281" s="67">
        <f t="shared" ca="1" si="179"/>
        <v>7999.9866511755099</v>
      </c>
      <c r="G281" s="67">
        <f t="shared" ca="1" si="179"/>
        <v>7668.6285500558497</v>
      </c>
      <c r="H281" s="67">
        <f t="shared" ca="1" si="179"/>
        <v>7317.741533642713</v>
      </c>
      <c r="I281" s="67">
        <f t="shared" ca="1" si="179"/>
        <v>6948.5629606366165</v>
      </c>
      <c r="J281" s="67">
        <f t="shared" ca="1" si="179"/>
        <v>6562.6972353852179</v>
      </c>
      <c r="K281" s="67">
        <f t="shared" ca="1" si="179"/>
        <v>6162.1615413491909</v>
      </c>
      <c r="L281" s="67">
        <f t="shared" ca="1" si="179"/>
        <v>5749.4074255590067</v>
      </c>
      <c r="M281" s="67">
        <f t="shared" ca="1" si="179"/>
        <v>5327.3513481103464</v>
      </c>
      <c r="N281" s="67">
        <f t="shared" ca="1" si="179"/>
        <v>4899.3839389919376</v>
      </c>
      <c r="O281" s="67">
        <f t="shared" ca="1" si="179"/>
        <v>4469.3676234362047</v>
      </c>
      <c r="P281" s="67">
        <f t="shared" ca="1" si="179"/>
        <v>4041.5911724271355</v>
      </c>
      <c r="Q281" s="67">
        <f t="shared" ca="1" si="179"/>
        <v>3620.6898593464412</v>
      </c>
      <c r="R281" s="67">
        <f t="shared" ca="1" si="179"/>
        <v>3211.4965366327106</v>
      </c>
      <c r="S281" s="67">
        <f t="shared" ca="1" si="179"/>
        <v>2818.803472963752</v>
      </c>
      <c r="T281" s="67">
        <f t="shared" ca="1" si="179"/>
        <v>2447.0738892609506</v>
      </c>
      <c r="U281" s="67">
        <f t="shared" ca="1" si="179"/>
        <v>2100.1538672909328</v>
      </c>
      <c r="V281" s="67">
        <f t="shared" ca="1" si="179"/>
        <v>1781.0406745872333</v>
      </c>
      <c r="W281" s="67">
        <f t="shared" ca="1" si="179"/>
        <v>1491.7425594796659</v>
      </c>
      <c r="X281" s="67">
        <f t="shared" ca="1" si="179"/>
        <v>1233.2568614951513</v>
      </c>
      <c r="Y281" s="67">
        <f t="shared" ca="1" si="179"/>
        <v>1005.6411179588331</v>
      </c>
      <c r="Z281" s="67">
        <f t="shared" ca="1" si="179"/>
        <v>808.14643861648494</v>
      </c>
      <c r="AA281" s="67">
        <f t="shared" ca="1" si="179"/>
        <v>639.37660602178403</v>
      </c>
      <c r="AB281" s="67">
        <f t="shared" ca="1" si="179"/>
        <v>497.44323331216862</v>
      </c>
      <c r="AC281" s="67">
        <f t="shared" ca="1" si="179"/>
        <v>380.10418074733639</v>
      </c>
      <c r="AD281" s="67">
        <f t="shared" ca="1" si="179"/>
        <v>284.87734288595959</v>
      </c>
      <c r="AE281" s="67">
        <f t="shared" ca="1" si="179"/>
        <v>209.13598200414387</v>
      </c>
      <c r="AF281" s="67">
        <f t="shared" ca="1" si="179"/>
        <v>209.11763153636474</v>
      </c>
      <c r="AG281" s="67">
        <f t="shared" ca="1" si="179"/>
        <v>209.10429618714929</v>
      </c>
      <c r="AH281" s="67">
        <f t="shared" ca="1" si="179"/>
        <v>209.09455737188478</v>
      </c>
      <c r="AI281" s="67">
        <f t="shared" ca="1" si="179"/>
        <v>209.0872461393437</v>
      </c>
      <c r="AJ281" s="67">
        <f t="shared" ca="1" si="179"/>
        <v>209.08151624582291</v>
      </c>
      <c r="AK281" s="67">
        <f t="shared" ca="1" si="179"/>
        <v>209.07677365216335</v>
      </c>
      <c r="AL281" s="67">
        <f t="shared" ca="1" si="179"/>
        <v>209.07266518225896</v>
      </c>
      <c r="AM281" s="67">
        <f t="shared" ca="1" si="179"/>
        <v>209.06893140924046</v>
      </c>
      <c r="AN281" s="67">
        <f t="shared" ca="1" si="179"/>
        <v>209.06534865990204</v>
      </c>
      <c r="AO281" s="67">
        <f t="shared" ca="1" si="179"/>
        <v>209.06172754160207</v>
      </c>
      <c r="AP281" s="67">
        <f t="shared" ca="1" si="179"/>
        <v>209.05791152353811</v>
      </c>
      <c r="AQ281" s="67">
        <f t="shared" ca="1" si="179"/>
        <v>209.05382759029155</v>
      </c>
      <c r="AR281" s="67">
        <f t="shared" ca="1" si="179"/>
        <v>209.04940536186666</v>
      </c>
      <c r="AS281" s="67">
        <f t="shared" ca="1" si="179"/>
        <v>209.0446024489701</v>
      </c>
      <c r="AT281" s="67">
        <f t="shared" ca="1" si="179"/>
        <v>209.03942833131057</v>
      </c>
      <c r="AU281" s="67">
        <f t="shared" ca="1" si="179"/>
        <v>209.03394197994788</v>
      </c>
      <c r="AV281" s="67">
        <f t="shared" ca="1" si="179"/>
        <v>209.02820046929918</v>
      </c>
      <c r="AW281" s="67">
        <f t="shared" ca="1" si="179"/>
        <v>209.02225901606531</v>
      </c>
      <c r="AX281" s="67">
        <f t="shared" ca="1" si="179"/>
        <v>209.01614704979769</v>
      </c>
      <c r="AY281" s="67">
        <f t="shared" ca="1" si="179"/>
        <v>209.00994044023943</v>
      </c>
      <c r="AZ281" s="67">
        <f t="shared" ca="1" si="179"/>
        <v>209.00364223548556</v>
      </c>
      <c r="BA281" s="179">
        <f t="shared" ref="BA281" ca="1" si="180">BA180+BA79</f>
        <v>208.99730170718834</v>
      </c>
      <c r="BC281" s="67">
        <f t="shared" ca="1" si="143"/>
        <v>268.89667432462375</v>
      </c>
    </row>
    <row r="282" spans="1:55" x14ac:dyDescent="0.35">
      <c r="A282" s="159" t="s">
        <v>65</v>
      </c>
      <c r="B282">
        <f t="shared" si="164"/>
        <v>74</v>
      </c>
      <c r="C282" s="67">
        <f t="shared" ref="C282:AZ282" ca="1" si="181">C181+C80</f>
        <v>8002.9105</v>
      </c>
      <c r="D282" s="67">
        <f t="shared" ca="1" si="181"/>
        <v>7729.4823297612402</v>
      </c>
      <c r="E282" s="67">
        <f t="shared" ca="1" si="181"/>
        <v>7436.470983358955</v>
      </c>
      <c r="F282" s="67">
        <f t="shared" ca="1" si="181"/>
        <v>7124.4140489711544</v>
      </c>
      <c r="G282" s="67">
        <f t="shared" ca="1" si="181"/>
        <v>6794.1799689949221</v>
      </c>
      <c r="H282" s="67">
        <f t="shared" ca="1" si="181"/>
        <v>6446.9768657968807</v>
      </c>
      <c r="I282" s="67">
        <f t="shared" ca="1" si="181"/>
        <v>6084.3599504866133</v>
      </c>
      <c r="J282" s="67">
        <f t="shared" ca="1" si="181"/>
        <v>5708.273457385616</v>
      </c>
      <c r="K282" s="67">
        <f t="shared" ca="1" si="181"/>
        <v>5321.0693114926671</v>
      </c>
      <c r="L282" s="67">
        <f t="shared" ca="1" si="181"/>
        <v>4925.5337628940906</v>
      </c>
      <c r="M282" s="67">
        <f t="shared" ca="1" si="181"/>
        <v>4524.893161725262</v>
      </c>
      <c r="N282" s="67">
        <f t="shared" ca="1" si="181"/>
        <v>4122.808369784645</v>
      </c>
      <c r="O282" s="67">
        <f t="shared" ca="1" si="181"/>
        <v>3723.3282645530762</v>
      </c>
      <c r="P282" s="67">
        <f t="shared" ca="1" si="181"/>
        <v>3330.8110654376292</v>
      </c>
      <c r="Q282" s="67">
        <f t="shared" ca="1" si="181"/>
        <v>2949.7814497316981</v>
      </c>
      <c r="R282" s="67">
        <f t="shared" ca="1" si="181"/>
        <v>2584.7052985808441</v>
      </c>
      <c r="S282" s="67">
        <f t="shared" ca="1" si="181"/>
        <v>2239.7192118476255</v>
      </c>
      <c r="T282" s="67">
        <f t="shared" ca="1" si="181"/>
        <v>1918.3623621845177</v>
      </c>
      <c r="U282" s="67">
        <f t="shared" ca="1" si="181"/>
        <v>1623.3630122994218</v>
      </c>
      <c r="V282" s="67">
        <f t="shared" ca="1" si="181"/>
        <v>1356.5119563086582</v>
      </c>
      <c r="W282" s="67">
        <f t="shared" ca="1" si="181"/>
        <v>1118.6470895490213</v>
      </c>
      <c r="X282" s="67">
        <f t="shared" ca="1" si="181"/>
        <v>909.72483191817787</v>
      </c>
      <c r="Y282" s="67">
        <f t="shared" ca="1" si="181"/>
        <v>728.94927846619748</v>
      </c>
      <c r="Z282" s="67">
        <f t="shared" ca="1" si="181"/>
        <v>574.924825286859</v>
      </c>
      <c r="AA282" s="67">
        <f t="shared" ca="1" si="181"/>
        <v>445.80467794830076</v>
      </c>
      <c r="AB282" s="67">
        <f t="shared" ca="1" si="181"/>
        <v>339.4232955450633</v>
      </c>
      <c r="AC282" s="67">
        <f t="shared" ca="1" si="181"/>
        <v>253.40545101455047</v>
      </c>
      <c r="AD282" s="67">
        <f t="shared" ca="1" si="181"/>
        <v>185.25747288403758</v>
      </c>
      <c r="AE282" s="67">
        <f t="shared" ca="1" si="181"/>
        <v>185.2410910413027</v>
      </c>
      <c r="AF282" s="67">
        <f t="shared" ca="1" si="181"/>
        <v>185.22918636022837</v>
      </c>
      <c r="AG282" s="67">
        <f t="shared" ca="1" si="181"/>
        <v>185.22049239556105</v>
      </c>
      <c r="AH282" s="67">
        <f t="shared" ca="1" si="181"/>
        <v>185.21396558285295</v>
      </c>
      <c r="AI282" s="67">
        <f t="shared" ca="1" si="181"/>
        <v>185.20885045832372</v>
      </c>
      <c r="AJ282" s="67">
        <f t="shared" ca="1" si="181"/>
        <v>185.20461671157886</v>
      </c>
      <c r="AK282" s="67">
        <f t="shared" ca="1" si="181"/>
        <v>185.2009490564698</v>
      </c>
      <c r="AL282" s="67">
        <f t="shared" ca="1" si="181"/>
        <v>185.19761589931662</v>
      </c>
      <c r="AM282" s="67">
        <f t="shared" ca="1" si="181"/>
        <v>185.19441756509164</v>
      </c>
      <c r="AN282" s="67">
        <f t="shared" ca="1" si="181"/>
        <v>185.19118498200652</v>
      </c>
      <c r="AO282" s="67">
        <f t="shared" ca="1" si="181"/>
        <v>185.18777841479513</v>
      </c>
      <c r="AP282" s="67">
        <f t="shared" ca="1" si="181"/>
        <v>185.18413268306404</v>
      </c>
      <c r="AQ282" s="67">
        <f t="shared" ca="1" si="181"/>
        <v>185.18018495939296</v>
      </c>
      <c r="AR282" s="67">
        <f t="shared" ca="1" si="181"/>
        <v>185.17589740400342</v>
      </c>
      <c r="AS282" s="67">
        <f t="shared" ca="1" si="181"/>
        <v>185.17127848075361</v>
      </c>
      <c r="AT282" s="67">
        <f t="shared" ca="1" si="181"/>
        <v>185.16638083431491</v>
      </c>
      <c r="AU282" s="67">
        <f t="shared" ca="1" si="181"/>
        <v>185.16125541600763</v>
      </c>
      <c r="AV282" s="67">
        <f t="shared" ca="1" si="181"/>
        <v>185.15595151851943</v>
      </c>
      <c r="AW282" s="67">
        <f t="shared" ca="1" si="181"/>
        <v>185.15049541426725</v>
      </c>
      <c r="AX282" s="67">
        <f t="shared" ca="1" si="181"/>
        <v>185.1449548322386</v>
      </c>
      <c r="AY282" s="67">
        <f t="shared" ca="1" si="181"/>
        <v>185.13933249387705</v>
      </c>
      <c r="AZ282" s="67">
        <f t="shared" ca="1" si="181"/>
        <v>185.13367238380351</v>
      </c>
      <c r="BA282" s="179">
        <f t="shared" ref="BA282" ca="1" si="182">BA181+BA80</f>
        <v>185.12797615176373</v>
      </c>
      <c r="BC282" s="67">
        <f t="shared" ca="1" si="143"/>
        <v>273.42817023875978</v>
      </c>
    </row>
    <row r="283" spans="1:55" x14ac:dyDescent="0.35">
      <c r="A283" s="159" t="s">
        <v>65</v>
      </c>
      <c r="B283">
        <f t="shared" si="164"/>
        <v>75</v>
      </c>
      <c r="C283" s="67">
        <f t="shared" ref="C283:AZ283" ca="1" si="183">C182+C81</f>
        <v>7187.5550000000003</v>
      </c>
      <c r="D283" s="67">
        <f t="shared" ca="1" si="183"/>
        <v>6912.1783677453659</v>
      </c>
      <c r="E283" s="67">
        <f t="shared" ca="1" si="183"/>
        <v>6619.0240306050655</v>
      </c>
      <c r="F283" s="67">
        <f t="shared" ca="1" si="183"/>
        <v>6308.9366328857268</v>
      </c>
      <c r="G283" s="67">
        <f t="shared" ca="1" si="183"/>
        <v>5983.0822413002916</v>
      </c>
      <c r="H283" s="67">
        <f t="shared" ca="1" si="183"/>
        <v>5642.9547135030652</v>
      </c>
      <c r="I283" s="67">
        <f t="shared" ca="1" si="183"/>
        <v>5290.4141810075416</v>
      </c>
      <c r="J283" s="67">
        <f t="shared" ca="1" si="183"/>
        <v>4927.7034555599284</v>
      </c>
      <c r="K283" s="67">
        <f t="shared" ca="1" si="183"/>
        <v>4557.4715245302305</v>
      </c>
      <c r="L283" s="67">
        <f t="shared" ca="1" si="183"/>
        <v>4182.7773478724066</v>
      </c>
      <c r="M283" s="67">
        <f t="shared" ca="1" si="183"/>
        <v>3807.0825561579245</v>
      </c>
      <c r="N283" s="67">
        <f t="shared" ca="1" si="183"/>
        <v>3434.2055727997313</v>
      </c>
      <c r="O283" s="67">
        <f t="shared" ca="1" si="183"/>
        <v>3068.2450943546619</v>
      </c>
      <c r="P283" s="67">
        <f t="shared" ca="1" si="183"/>
        <v>2713.4430995183916</v>
      </c>
      <c r="Q283" s="67">
        <f t="shared" ca="1" si="183"/>
        <v>2373.9709666136027</v>
      </c>
      <c r="R283" s="67">
        <f t="shared" ca="1" si="183"/>
        <v>2053.6741087319338</v>
      </c>
      <c r="S283" s="67">
        <f t="shared" ca="1" si="183"/>
        <v>1755.820526481662</v>
      </c>
      <c r="T283" s="67">
        <f t="shared" ca="1" si="183"/>
        <v>1482.9025688255779</v>
      </c>
      <c r="U283" s="67">
        <f t="shared" ca="1" si="183"/>
        <v>1236.5220576580898</v>
      </c>
      <c r="V283" s="67">
        <f t="shared" ca="1" si="183"/>
        <v>1017.380742633723</v>
      </c>
      <c r="W283" s="67">
        <f t="shared" ca="1" si="183"/>
        <v>825.35257685356044</v>
      </c>
      <c r="X283" s="67">
        <f t="shared" ca="1" si="183"/>
        <v>659.60976086143012</v>
      </c>
      <c r="Y283" s="67">
        <f t="shared" ca="1" si="183"/>
        <v>518.77002478336829</v>
      </c>
      <c r="Z283" s="67">
        <f t="shared" ca="1" si="183"/>
        <v>401.03906870988686</v>
      </c>
      <c r="AA283" s="67">
        <f t="shared" ca="1" si="183"/>
        <v>304.33693679874347</v>
      </c>
      <c r="AB283" s="67">
        <f t="shared" ca="1" si="183"/>
        <v>226.401604489698</v>
      </c>
      <c r="AC283" s="67">
        <f t="shared" ca="1" si="183"/>
        <v>164.87509650113171</v>
      </c>
      <c r="AD283" s="67">
        <f t="shared" ca="1" si="183"/>
        <v>164.86064987267574</v>
      </c>
      <c r="AE283" s="67">
        <f t="shared" ca="1" si="183"/>
        <v>164.85015156613994</v>
      </c>
      <c r="AF283" s="67">
        <f t="shared" ca="1" si="183"/>
        <v>164.84248470306397</v>
      </c>
      <c r="AG283" s="67">
        <f t="shared" ca="1" si="183"/>
        <v>164.83672898141435</v>
      </c>
      <c r="AH283" s="67">
        <f t="shared" ca="1" si="183"/>
        <v>164.8322181775907</v>
      </c>
      <c r="AI283" s="67">
        <f t="shared" ca="1" si="183"/>
        <v>164.82848462824265</v>
      </c>
      <c r="AJ283" s="67">
        <f t="shared" ca="1" si="183"/>
        <v>164.82525029381608</v>
      </c>
      <c r="AK283" s="67">
        <f t="shared" ca="1" si="183"/>
        <v>164.82231094101527</v>
      </c>
      <c r="AL283" s="67">
        <f t="shared" ca="1" si="183"/>
        <v>164.81949048514301</v>
      </c>
      <c r="AM283" s="67">
        <f t="shared" ca="1" si="183"/>
        <v>164.81663982977045</v>
      </c>
      <c r="AN283" s="67">
        <f t="shared" ca="1" si="183"/>
        <v>164.81363574948813</v>
      </c>
      <c r="AO283" s="67">
        <f t="shared" ca="1" si="183"/>
        <v>164.81042076554004</v>
      </c>
      <c r="AP283" s="67">
        <f t="shared" ca="1" si="183"/>
        <v>164.80693947442933</v>
      </c>
      <c r="AQ283" s="67">
        <f t="shared" ca="1" si="183"/>
        <v>164.80315850825716</v>
      </c>
      <c r="AR283" s="67">
        <f t="shared" ca="1" si="183"/>
        <v>164.79908533203627</v>
      </c>
      <c r="AS283" s="67">
        <f t="shared" ca="1" si="183"/>
        <v>164.79476637142204</v>
      </c>
      <c r="AT283" s="67">
        <f t="shared" ca="1" si="183"/>
        <v>164.79024655859729</v>
      </c>
      <c r="AU283" s="67">
        <f t="shared" ca="1" si="183"/>
        <v>164.78556936286128</v>
      </c>
      <c r="AV283" s="67">
        <f t="shared" ca="1" si="183"/>
        <v>164.78075795306847</v>
      </c>
      <c r="AW283" s="67">
        <f t="shared" ca="1" si="183"/>
        <v>164.77587205592675</v>
      </c>
      <c r="AX283" s="67">
        <f t="shared" ca="1" si="183"/>
        <v>164.77091407169979</v>
      </c>
      <c r="AY283" s="67">
        <f t="shared" ca="1" si="183"/>
        <v>164.76592278795826</v>
      </c>
      <c r="AZ283" s="67">
        <f t="shared" ca="1" si="183"/>
        <v>164.76089965968495</v>
      </c>
      <c r="BA283" s="179">
        <f t="shared" ref="BA283" ca="1" si="184">BA182+BA81</f>
        <v>164.75584611246623</v>
      </c>
      <c r="BC283" s="67">
        <f t="shared" ca="1" si="143"/>
        <v>275.37663225463439</v>
      </c>
    </row>
    <row r="284" spans="1:55" x14ac:dyDescent="0.35">
      <c r="A284" s="159" t="s">
        <v>65</v>
      </c>
      <c r="B284">
        <f t="shared" si="164"/>
        <v>76</v>
      </c>
      <c r="C284" s="67">
        <f t="shared" ref="C284:AZ284" ca="1" si="185">C183+C82</f>
        <v>6441.2394999999997</v>
      </c>
      <c r="D284" s="67">
        <f t="shared" ca="1" si="185"/>
        <v>6164.7533257641844</v>
      </c>
      <c r="E284" s="67">
        <f t="shared" ca="1" si="185"/>
        <v>5872.4668007108976</v>
      </c>
      <c r="F284" s="67">
        <f t="shared" ca="1" si="185"/>
        <v>5565.5143264208109</v>
      </c>
      <c r="G284" s="67">
        <f t="shared" ca="1" si="185"/>
        <v>5245.3407374979479</v>
      </c>
      <c r="H284" s="67">
        <f t="shared" ca="1" si="185"/>
        <v>4913.7366038375685</v>
      </c>
      <c r="I284" s="67">
        <f t="shared" ca="1" si="185"/>
        <v>4572.8523515514553</v>
      </c>
      <c r="J284" s="67">
        <f t="shared" ca="1" si="185"/>
        <v>4225.2186682718921</v>
      </c>
      <c r="K284" s="67">
        <f t="shared" ca="1" si="185"/>
        <v>3873.7478804945204</v>
      </c>
      <c r="L284" s="67">
        <f t="shared" ca="1" si="185"/>
        <v>3521.7244982123784</v>
      </c>
      <c r="M284" s="67">
        <f t="shared" ca="1" si="185"/>
        <v>3172.7591674784876</v>
      </c>
      <c r="N284" s="67">
        <f t="shared" ca="1" si="185"/>
        <v>2830.713701986977</v>
      </c>
      <c r="O284" s="67">
        <f t="shared" ca="1" si="185"/>
        <v>2499.5695007464692</v>
      </c>
      <c r="P284" s="67">
        <f t="shared" ca="1" si="185"/>
        <v>2183.2245498600382</v>
      </c>
      <c r="Q284" s="67">
        <f t="shared" ca="1" si="185"/>
        <v>1885.2528469761728</v>
      </c>
      <c r="R284" s="67">
        <f t="shared" ca="1" si="185"/>
        <v>1608.6692561763632</v>
      </c>
      <c r="S284" s="67">
        <f t="shared" ca="1" si="185"/>
        <v>1355.7460771878223</v>
      </c>
      <c r="T284" s="67">
        <f t="shared" ca="1" si="185"/>
        <v>1127.9092968554701</v>
      </c>
      <c r="U284" s="67">
        <f t="shared" ca="1" si="185"/>
        <v>925.73435920152997</v>
      </c>
      <c r="V284" s="67">
        <f t="shared" ca="1" si="185"/>
        <v>749.01876722798329</v>
      </c>
      <c r="W284" s="67">
        <f t="shared" ca="1" si="185"/>
        <v>596.90468289115893</v>
      </c>
      <c r="X284" s="67">
        <f t="shared" ca="1" si="185"/>
        <v>468.02078523612306</v>
      </c>
      <c r="Y284" s="67">
        <f t="shared" ca="1" si="185"/>
        <v>360.61890403189466</v>
      </c>
      <c r="Z284" s="67">
        <f t="shared" ca="1" si="185"/>
        <v>272.6948987513565</v>
      </c>
      <c r="AA284" s="67">
        <f t="shared" ca="1" si="185"/>
        <v>202.08756670569807</v>
      </c>
      <c r="AB284" s="67">
        <f t="shared" ca="1" si="185"/>
        <v>146.56051535769706</v>
      </c>
      <c r="AC284" s="67">
        <f t="shared" ca="1" si="185"/>
        <v>146.54767017951161</v>
      </c>
      <c r="AD284" s="67">
        <f t="shared" ca="1" si="185"/>
        <v>146.53833568970927</v>
      </c>
      <c r="AE284" s="67">
        <f t="shared" ca="1" si="185"/>
        <v>146.53151878259777</v>
      </c>
      <c r="AF284" s="67">
        <f t="shared" ca="1" si="185"/>
        <v>146.52640116024855</v>
      </c>
      <c r="AG284" s="67">
        <f t="shared" ca="1" si="185"/>
        <v>146.52239044825387</v>
      </c>
      <c r="AH284" s="67">
        <f t="shared" ca="1" si="185"/>
        <v>146.5190708256263</v>
      </c>
      <c r="AI284" s="67">
        <f t="shared" ca="1" si="185"/>
        <v>146.51619507548097</v>
      </c>
      <c r="AJ284" s="67">
        <f t="shared" ca="1" si="185"/>
        <v>146.51358160602325</v>
      </c>
      <c r="AK284" s="67">
        <f t="shared" ca="1" si="185"/>
        <v>146.51107385419849</v>
      </c>
      <c r="AL284" s="67">
        <f t="shared" ca="1" si="185"/>
        <v>146.50853925370956</v>
      </c>
      <c r="AM284" s="67">
        <f t="shared" ca="1" si="185"/>
        <v>146.50586824146413</v>
      </c>
      <c r="AN284" s="67">
        <f t="shared" ca="1" si="185"/>
        <v>146.50300971198291</v>
      </c>
      <c r="AO284" s="67">
        <f t="shared" ca="1" si="185"/>
        <v>146.49991440521916</v>
      </c>
      <c r="AP284" s="67">
        <f t="shared" ca="1" si="185"/>
        <v>146.49655265382387</v>
      </c>
      <c r="AQ284" s="67">
        <f t="shared" ca="1" si="185"/>
        <v>146.49293109619501</v>
      </c>
      <c r="AR284" s="67">
        <f t="shared" ca="1" si="185"/>
        <v>146.4890910115582</v>
      </c>
      <c r="AS284" s="67">
        <f t="shared" ca="1" si="185"/>
        <v>146.48507235107883</v>
      </c>
      <c r="AT284" s="67">
        <f t="shared" ca="1" si="185"/>
        <v>146.48091376503424</v>
      </c>
      <c r="AU284" s="67">
        <f t="shared" ca="1" si="185"/>
        <v>146.47663585398234</v>
      </c>
      <c r="AV284" s="67">
        <f t="shared" ca="1" si="185"/>
        <v>146.47229172254691</v>
      </c>
      <c r="AW284" s="67">
        <f t="shared" ca="1" si="185"/>
        <v>146.46788350519313</v>
      </c>
      <c r="AX284" s="67">
        <f t="shared" ca="1" si="185"/>
        <v>146.46344568881196</v>
      </c>
      <c r="AY284" s="67">
        <f t="shared" ca="1" si="185"/>
        <v>146.45897956720893</v>
      </c>
      <c r="AZ284" s="67">
        <f t="shared" ca="1" si="185"/>
        <v>146.4544864080444</v>
      </c>
      <c r="BA284" s="179">
        <f t="shared" ref="BA284" ca="1" si="186">BA183+BA82</f>
        <v>146.4499674532567</v>
      </c>
      <c r="BC284" s="67">
        <f t="shared" ca="1" si="143"/>
        <v>276.48617423581527</v>
      </c>
    </row>
    <row r="285" spans="1:55" x14ac:dyDescent="0.35">
      <c r="A285" s="159" t="s">
        <v>65</v>
      </c>
      <c r="B285">
        <f t="shared" si="164"/>
        <v>77</v>
      </c>
      <c r="C285" s="67">
        <f t="shared" ref="C285:AZ285" ca="1" si="187">C184+C83</f>
        <v>5838.701</v>
      </c>
      <c r="D285" s="67">
        <f t="shared" ca="1" si="187"/>
        <v>5558.3909907285097</v>
      </c>
      <c r="E285" s="67">
        <f t="shared" ca="1" si="187"/>
        <v>5264.2198138467829</v>
      </c>
      <c r="F285" s="67">
        <f t="shared" ca="1" si="187"/>
        <v>4957.6102911849212</v>
      </c>
      <c r="G285" s="67">
        <f t="shared" ca="1" si="187"/>
        <v>4640.3170253323897</v>
      </c>
      <c r="H285" s="67">
        <f t="shared" ca="1" si="187"/>
        <v>4314.4385232670393</v>
      </c>
      <c r="I285" s="67">
        <f t="shared" ca="1" si="187"/>
        <v>3982.4349556156153</v>
      </c>
      <c r="J285" s="67">
        <f t="shared" ca="1" si="187"/>
        <v>3647.1271004081655</v>
      </c>
      <c r="K285" s="67">
        <f t="shared" ca="1" si="187"/>
        <v>3311.6845641091354</v>
      </c>
      <c r="L285" s="67">
        <f t="shared" ca="1" si="187"/>
        <v>2979.578676669084</v>
      </c>
      <c r="M285" s="67">
        <f t="shared" ca="1" si="187"/>
        <v>2654.5077674906261</v>
      </c>
      <c r="N285" s="67">
        <f t="shared" ca="1" si="187"/>
        <v>2340.2687422613944</v>
      </c>
      <c r="O285" s="67">
        <f t="shared" ca="1" si="187"/>
        <v>2040.5614408326101</v>
      </c>
      <c r="P285" s="67">
        <f t="shared" ca="1" si="187"/>
        <v>1758.7586472369699</v>
      </c>
      <c r="Q285" s="67">
        <f t="shared" ca="1" si="187"/>
        <v>1497.6830192594007</v>
      </c>
      <c r="R285" s="67">
        <f t="shared" ca="1" si="187"/>
        <v>1259.4350250885427</v>
      </c>
      <c r="S285" s="67">
        <f t="shared" ca="1" si="187"/>
        <v>1045.298144201485</v>
      </c>
      <c r="T285" s="67">
        <f t="shared" ca="1" si="187"/>
        <v>855.73946509619259</v>
      </c>
      <c r="U285" s="67">
        <f t="shared" ca="1" si="187"/>
        <v>690.48347170007992</v>
      </c>
      <c r="V285" s="67">
        <f t="shared" ca="1" si="187"/>
        <v>548.6330088258452</v>
      </c>
      <c r="W285" s="67">
        <f t="shared" ca="1" si="187"/>
        <v>428.80796903686951</v>
      </c>
      <c r="X285" s="67">
        <f t="shared" ca="1" si="187"/>
        <v>329.27840672892069</v>
      </c>
      <c r="Y285" s="67">
        <f t="shared" ca="1" si="187"/>
        <v>248.0820446046915</v>
      </c>
      <c r="Z285" s="67">
        <f t="shared" ca="1" si="187"/>
        <v>183.12031215669424</v>
      </c>
      <c r="AA285" s="67">
        <f t="shared" ca="1" si="187"/>
        <v>132.23751885672263</v>
      </c>
      <c r="AB285" s="67">
        <f t="shared" ca="1" si="187"/>
        <v>132.22588542875084</v>
      </c>
      <c r="AC285" s="67">
        <f t="shared" ca="1" si="187"/>
        <v>132.21743155344453</v>
      </c>
      <c r="AD285" s="67">
        <f t="shared" ca="1" si="187"/>
        <v>132.2112577763958</v>
      </c>
      <c r="AE285" s="67">
        <f t="shared" ca="1" si="187"/>
        <v>132.20662298098733</v>
      </c>
      <c r="AF285" s="67">
        <f t="shared" ca="1" si="187"/>
        <v>132.20299067116139</v>
      </c>
      <c r="AG285" s="67">
        <f t="shared" ca="1" si="187"/>
        <v>132.19998425290589</v>
      </c>
      <c r="AH285" s="67">
        <f t="shared" ca="1" si="187"/>
        <v>132.19737983163367</v>
      </c>
      <c r="AI285" s="67">
        <f t="shared" ca="1" si="187"/>
        <v>132.19501294753161</v>
      </c>
      <c r="AJ285" s="67">
        <f t="shared" ca="1" si="187"/>
        <v>132.19274180889281</v>
      </c>
      <c r="AK285" s="67">
        <f t="shared" ca="1" si="187"/>
        <v>132.19044635723122</v>
      </c>
      <c r="AL285" s="67">
        <f t="shared" ca="1" si="187"/>
        <v>132.18802736731473</v>
      </c>
      <c r="AM285" s="67">
        <f t="shared" ca="1" si="187"/>
        <v>132.1854385561588</v>
      </c>
      <c r="AN285" s="67">
        <f t="shared" ca="1" si="187"/>
        <v>132.18263531232577</v>
      </c>
      <c r="AO285" s="67">
        <f t="shared" ca="1" si="187"/>
        <v>132.17959076862314</v>
      </c>
      <c r="AP285" s="67">
        <f t="shared" ca="1" si="187"/>
        <v>132.17631093804297</v>
      </c>
      <c r="AQ285" s="67">
        <f t="shared" ca="1" si="187"/>
        <v>132.17283320572267</v>
      </c>
      <c r="AR285" s="67">
        <f t="shared" ca="1" si="187"/>
        <v>132.16919375389048</v>
      </c>
      <c r="AS285" s="67">
        <f t="shared" ca="1" si="187"/>
        <v>132.16542758645102</v>
      </c>
      <c r="AT285" s="67">
        <f t="shared" ca="1" si="187"/>
        <v>132.16155336064219</v>
      </c>
      <c r="AU285" s="67">
        <f t="shared" ca="1" si="187"/>
        <v>132.15761917035599</v>
      </c>
      <c r="AV285" s="67">
        <f t="shared" ca="1" si="187"/>
        <v>132.15362694895714</v>
      </c>
      <c r="AW285" s="67">
        <f t="shared" ca="1" si="187"/>
        <v>132.1496079291297</v>
      </c>
      <c r="AX285" s="67">
        <f t="shared" ca="1" si="187"/>
        <v>132.14556328273034</v>
      </c>
      <c r="AY285" s="67">
        <f t="shared" ca="1" si="187"/>
        <v>132.14149415793031</v>
      </c>
      <c r="AZ285" s="67">
        <f t="shared" ca="1" si="187"/>
        <v>132.13740167959858</v>
      </c>
      <c r="BA285" s="179">
        <f t="shared" ref="BA285" ca="1" si="188">BA184+BA83</f>
        <v>132.13328694967979</v>
      </c>
      <c r="BC285" s="67">
        <f t="shared" ca="1" si="143"/>
        <v>280.31000927149034</v>
      </c>
    </row>
    <row r="286" spans="1:55" x14ac:dyDescent="0.35">
      <c r="A286" s="159" t="s">
        <v>65</v>
      </c>
      <c r="B286">
        <f t="shared" si="164"/>
        <v>78</v>
      </c>
      <c r="C286" s="67">
        <f t="shared" ref="C286:AZ286" ca="1" si="189">C185+C84</f>
        <v>5384.7734999999993</v>
      </c>
      <c r="D286" s="67">
        <f t="shared" ca="1" si="189"/>
        <v>5096.4855533066875</v>
      </c>
      <c r="E286" s="67">
        <f t="shared" ca="1" si="189"/>
        <v>4796.2115832232148</v>
      </c>
      <c r="F286" s="67">
        <f t="shared" ca="1" si="189"/>
        <v>4485.7058357344758</v>
      </c>
      <c r="G286" s="67">
        <f t="shared" ca="1" si="189"/>
        <v>4167.058880454264</v>
      </c>
      <c r="H286" s="67">
        <f t="shared" ca="1" si="189"/>
        <v>3842.7134070091224</v>
      </c>
      <c r="I286" s="67">
        <f t="shared" ca="1" si="189"/>
        <v>3515.4612501984866</v>
      </c>
      <c r="J286" s="67">
        <f t="shared" ca="1" si="189"/>
        <v>3188.4295589388998</v>
      </c>
      <c r="K286" s="67">
        <f t="shared" ca="1" si="189"/>
        <v>2865.0321608136201</v>
      </c>
      <c r="L286" s="67">
        <f t="shared" ca="1" si="189"/>
        <v>2548.8937433821225</v>
      </c>
      <c r="M286" s="67">
        <f t="shared" ca="1" si="189"/>
        <v>2243.7216372572648</v>
      </c>
      <c r="N286" s="67">
        <f t="shared" ca="1" si="189"/>
        <v>1953.1125674696493</v>
      </c>
      <c r="O286" s="67">
        <f t="shared" ca="1" si="189"/>
        <v>1680.3270519411071</v>
      </c>
      <c r="P286" s="67">
        <f t="shared" ca="1" si="189"/>
        <v>1428.0722371877907</v>
      </c>
      <c r="Q286" s="67">
        <f t="shared" ca="1" si="189"/>
        <v>1198.3362996596127</v>
      </c>
      <c r="R286" s="67">
        <f t="shared" ca="1" si="189"/>
        <v>992.29978614513152</v>
      </c>
      <c r="S286" s="67">
        <f t="shared" ca="1" si="189"/>
        <v>810.34086522186897</v>
      </c>
      <c r="T286" s="67">
        <f t="shared" ca="1" si="189"/>
        <v>652.11214949171688</v>
      </c>
      <c r="U286" s="67">
        <f t="shared" ca="1" si="189"/>
        <v>516.66312496952946</v>
      </c>
      <c r="V286" s="67">
        <f t="shared" ca="1" si="189"/>
        <v>402.57914651167152</v>
      </c>
      <c r="W286" s="67">
        <f t="shared" ca="1" si="189"/>
        <v>308.11417739134561</v>
      </c>
      <c r="X286" s="67">
        <f t="shared" ca="1" si="189"/>
        <v>231.3074724628581</v>
      </c>
      <c r="Y286" s="67">
        <f t="shared" ca="1" si="189"/>
        <v>170.07859037765098</v>
      </c>
      <c r="Z286" s="67">
        <f t="shared" ca="1" si="189"/>
        <v>122.30524626123564</v>
      </c>
      <c r="AA286" s="67">
        <f t="shared" ca="1" si="189"/>
        <v>122.29452259774631</v>
      </c>
      <c r="AB286" s="67">
        <f t="shared" ca="1" si="189"/>
        <v>122.28672987970485</v>
      </c>
      <c r="AC286" s="67">
        <f t="shared" ca="1" si="189"/>
        <v>122.28103896127436</v>
      </c>
      <c r="AD286" s="67">
        <f t="shared" ca="1" si="189"/>
        <v>122.27676667111669</v>
      </c>
      <c r="AE286" s="67">
        <f t="shared" ca="1" si="189"/>
        <v>122.2734184654864</v>
      </c>
      <c r="AF286" s="67">
        <f t="shared" ca="1" si="189"/>
        <v>122.27064720146666</v>
      </c>
      <c r="AG286" s="67">
        <f t="shared" ca="1" si="189"/>
        <v>122.26824649462542</v>
      </c>
      <c r="AH286" s="67">
        <f t="shared" ca="1" si="189"/>
        <v>122.26606474774971</v>
      </c>
      <c r="AI286" s="67">
        <f t="shared" ca="1" si="189"/>
        <v>122.2639712594499</v>
      </c>
      <c r="AJ286" s="67">
        <f t="shared" ca="1" si="189"/>
        <v>122.26185536214732</v>
      </c>
      <c r="AK286" s="67">
        <f t="shared" ca="1" si="189"/>
        <v>122.25962559235546</v>
      </c>
      <c r="AL286" s="67">
        <f t="shared" ca="1" si="189"/>
        <v>122.25723928789982</v>
      </c>
      <c r="AM286" s="67">
        <f t="shared" ca="1" si="189"/>
        <v>122.25465532762294</v>
      </c>
      <c r="AN286" s="67">
        <f t="shared" ca="1" si="189"/>
        <v>122.25184894680304</v>
      </c>
      <c r="AO286" s="67">
        <f t="shared" ca="1" si="189"/>
        <v>122.24882568897206</v>
      </c>
      <c r="AP286" s="67">
        <f t="shared" ca="1" si="189"/>
        <v>122.24562001564134</v>
      </c>
      <c r="AQ286" s="67">
        <f t="shared" ca="1" si="189"/>
        <v>122.24226527936092</v>
      </c>
      <c r="AR286" s="67">
        <f t="shared" ca="1" si="189"/>
        <v>122.23879374636073</v>
      </c>
      <c r="AS286" s="67">
        <f t="shared" ca="1" si="189"/>
        <v>122.23522261486582</v>
      </c>
      <c r="AT286" s="67">
        <f t="shared" ca="1" si="189"/>
        <v>122.23159621666895</v>
      </c>
      <c r="AU286" s="67">
        <f t="shared" ca="1" si="189"/>
        <v>122.22791633417772</v>
      </c>
      <c r="AV286" s="67">
        <f t="shared" ca="1" si="189"/>
        <v>122.2242117567733</v>
      </c>
      <c r="AW286" s="67">
        <f t="shared" ca="1" si="189"/>
        <v>122.22048356476549</v>
      </c>
      <c r="AX286" s="67">
        <f t="shared" ca="1" si="189"/>
        <v>122.21673281662467</v>
      </c>
      <c r="AY286" s="67">
        <f t="shared" ca="1" si="189"/>
        <v>122.21296054933504</v>
      </c>
      <c r="AZ286" s="67">
        <f t="shared" ca="1" si="189"/>
        <v>122.20916777874309</v>
      </c>
      <c r="BA286" s="179">
        <f t="shared" ref="BA286" ca="1" si="190">BA185+BA84</f>
        <v>122.20534274980498</v>
      </c>
      <c r="BC286" s="67">
        <f t="shared" ca="1" si="143"/>
        <v>288.28794669331182</v>
      </c>
    </row>
    <row r="287" spans="1:55" x14ac:dyDescent="0.35">
      <c r="A287" s="159" t="s">
        <v>65</v>
      </c>
      <c r="B287">
        <f t="shared" si="164"/>
        <v>79</v>
      </c>
      <c r="C287" s="67">
        <f t="shared" ref="C287:AZ287" ca="1" si="191">C186+C85</f>
        <v>5077.9794999999995</v>
      </c>
      <c r="D287" s="67">
        <f t="shared" ca="1" si="191"/>
        <v>4775.3025640227324</v>
      </c>
      <c r="E287" s="67">
        <f t="shared" ca="1" si="191"/>
        <v>4462.5513417524598</v>
      </c>
      <c r="F287" s="67">
        <f t="shared" ca="1" si="191"/>
        <v>4141.8691968587736</v>
      </c>
      <c r="G287" s="67">
        <f t="shared" ca="1" si="191"/>
        <v>3815.7521001848054</v>
      </c>
      <c r="H287" s="67">
        <f t="shared" ca="1" si="191"/>
        <v>3487.0435900894645</v>
      </c>
      <c r="I287" s="67">
        <f t="shared" ca="1" si="191"/>
        <v>3158.9184414024867</v>
      </c>
      <c r="J287" s="67">
        <f t="shared" ca="1" si="191"/>
        <v>2834.8310476531833</v>
      </c>
      <c r="K287" s="67">
        <f t="shared" ca="1" si="191"/>
        <v>2518.4363139344746</v>
      </c>
      <c r="L287" s="67">
        <f t="shared" ca="1" si="191"/>
        <v>2213.4579937998205</v>
      </c>
      <c r="M287" s="67">
        <f t="shared" ca="1" si="191"/>
        <v>1923.4923591407573</v>
      </c>
      <c r="N287" s="67">
        <f t="shared" ca="1" si="191"/>
        <v>1651.7806309251932</v>
      </c>
      <c r="O287" s="67">
        <f t="shared" ca="1" si="191"/>
        <v>1400.9916211229429</v>
      </c>
      <c r="P287" s="67">
        <f t="shared" ca="1" si="191"/>
        <v>1173.0579712614483</v>
      </c>
      <c r="Q287" s="67">
        <f t="shared" ca="1" si="191"/>
        <v>969.0911767855747</v>
      </c>
      <c r="R287" s="67">
        <f t="shared" ca="1" si="191"/>
        <v>789.39168506246153</v>
      </c>
      <c r="S287" s="67">
        <f t="shared" ca="1" si="191"/>
        <v>633.53095310877507</v>
      </c>
      <c r="T287" s="67">
        <f t="shared" ca="1" si="191"/>
        <v>500.47881466686931</v>
      </c>
      <c r="U287" s="67">
        <f t="shared" ca="1" si="191"/>
        <v>388.74670933311319</v>
      </c>
      <c r="V287" s="67">
        <f t="shared" ca="1" si="191"/>
        <v>296.52378211664654</v>
      </c>
      <c r="W287" s="67">
        <f t="shared" ca="1" si="191"/>
        <v>221.79601024147669</v>
      </c>
      <c r="X287" s="67">
        <f t="shared" ca="1" si="191"/>
        <v>162.44282769430401</v>
      </c>
      <c r="Y287" s="67">
        <f t="shared" ca="1" si="191"/>
        <v>116.31579590516084</v>
      </c>
      <c r="Z287" s="67">
        <f t="shared" ca="1" si="191"/>
        <v>116.30562608481192</v>
      </c>
      <c r="AA287" s="67">
        <f t="shared" ca="1" si="191"/>
        <v>116.298235876296</v>
      </c>
      <c r="AB287" s="67">
        <f t="shared" ca="1" si="191"/>
        <v>116.29283892667189</v>
      </c>
      <c r="AC287" s="67">
        <f t="shared" ca="1" si="191"/>
        <v>116.28878733673861</v>
      </c>
      <c r="AD287" s="67">
        <f t="shared" ca="1" si="191"/>
        <v>116.28561210140681</v>
      </c>
      <c r="AE287" s="67">
        <f t="shared" ca="1" si="191"/>
        <v>116.28298400702832</v>
      </c>
      <c r="AF287" s="67">
        <f t="shared" ca="1" si="191"/>
        <v>116.28070732924317</v>
      </c>
      <c r="AG287" s="67">
        <f t="shared" ca="1" si="191"/>
        <v>116.278638301708</v>
      </c>
      <c r="AH287" s="67">
        <f t="shared" ca="1" si="191"/>
        <v>116.27665297510518</v>
      </c>
      <c r="AI287" s="67">
        <f t="shared" ca="1" si="191"/>
        <v>116.27464639942259</v>
      </c>
      <c r="AJ287" s="67">
        <f t="shared" ca="1" si="191"/>
        <v>116.27253183696092</v>
      </c>
      <c r="AK287" s="67">
        <f t="shared" ca="1" si="191"/>
        <v>116.27026883021577</v>
      </c>
      <c r="AL287" s="67">
        <f t="shared" ca="1" si="191"/>
        <v>116.26781838329299</v>
      </c>
      <c r="AM287" s="67">
        <f t="shared" ca="1" si="191"/>
        <v>116.2651570118196</v>
      </c>
      <c r="AN287" s="67">
        <f t="shared" ca="1" si="191"/>
        <v>116.26228997376202</v>
      </c>
      <c r="AO287" s="67">
        <f t="shared" ca="1" si="191"/>
        <v>116.25924995079379</v>
      </c>
      <c r="AP287" s="67">
        <f t="shared" ca="1" si="191"/>
        <v>116.25606857278379</v>
      </c>
      <c r="AQ287" s="67">
        <f t="shared" ca="1" si="191"/>
        <v>116.25277643924711</v>
      </c>
      <c r="AR287" s="67">
        <f t="shared" ca="1" si="191"/>
        <v>116.24938986020572</v>
      </c>
      <c r="AS287" s="67">
        <f t="shared" ca="1" si="191"/>
        <v>116.2459508768669</v>
      </c>
      <c r="AT287" s="67">
        <f t="shared" ca="1" si="191"/>
        <v>116.24246117980998</v>
      </c>
      <c r="AU287" s="67">
        <f t="shared" ca="1" si="191"/>
        <v>116.23894807074421</v>
      </c>
      <c r="AV287" s="67">
        <f t="shared" ca="1" si="191"/>
        <v>116.23541257427632</v>
      </c>
      <c r="AW287" s="67">
        <f t="shared" ca="1" si="191"/>
        <v>116.23185569429555</v>
      </c>
      <c r="AX287" s="67">
        <f t="shared" ca="1" si="191"/>
        <v>116.22827841430865</v>
      </c>
      <c r="AY287" s="67">
        <f t="shared" ca="1" si="191"/>
        <v>116.22468169777055</v>
      </c>
      <c r="AZ287" s="67">
        <f t="shared" ca="1" si="191"/>
        <v>116.22105439740919</v>
      </c>
      <c r="BA287" s="179">
        <f t="shared" ref="BA287" ca="1" si="192">BA186+BA85</f>
        <v>116.21738577185241</v>
      </c>
      <c r="BC287" s="67">
        <f t="shared" ca="1" si="143"/>
        <v>302.67693597726702</v>
      </c>
    </row>
    <row r="288" spans="1:55" x14ac:dyDescent="0.35">
      <c r="A288" s="159" t="s">
        <v>65</v>
      </c>
      <c r="B288">
        <f t="shared" si="164"/>
        <v>80</v>
      </c>
      <c r="C288" s="67">
        <f t="shared" ref="C288:AZ288" ca="1" si="193">C187+C86</f>
        <v>4697.2905000000001</v>
      </c>
      <c r="D288" s="67">
        <f t="shared" ca="1" si="193"/>
        <v>4385.9589664139585</v>
      </c>
      <c r="E288" s="67">
        <f t="shared" ca="1" si="193"/>
        <v>4067.0168185557809</v>
      </c>
      <c r="F288" s="67">
        <f t="shared" ca="1" si="193"/>
        <v>3742.9850806088607</v>
      </c>
      <c r="G288" s="67">
        <f t="shared" ca="1" si="193"/>
        <v>3416.726048175427</v>
      </c>
      <c r="H288" s="67">
        <f t="shared" ca="1" si="193"/>
        <v>3091.4244465648144</v>
      </c>
      <c r="I288" s="67">
        <f t="shared" ca="1" si="193"/>
        <v>2770.5332261783965</v>
      </c>
      <c r="J288" s="67">
        <f t="shared" ca="1" si="193"/>
        <v>2457.6920039437937</v>
      </c>
      <c r="K288" s="67">
        <f t="shared" ca="1" si="193"/>
        <v>2156.5935791492489</v>
      </c>
      <c r="L288" s="67">
        <f t="shared" ca="1" si="193"/>
        <v>1870.7870990015176</v>
      </c>
      <c r="M288" s="67">
        <f t="shared" ca="1" si="193"/>
        <v>1603.4516448941567</v>
      </c>
      <c r="N288" s="67">
        <f t="shared" ca="1" si="193"/>
        <v>1357.1817304576141</v>
      </c>
      <c r="O288" s="67">
        <f t="shared" ca="1" si="193"/>
        <v>1133.8277482500523</v>
      </c>
      <c r="P288" s="67">
        <f t="shared" ca="1" si="193"/>
        <v>934.41597696118481</v>
      </c>
      <c r="Q288" s="67">
        <f t="shared" ca="1" si="193"/>
        <v>759.16351440546327</v>
      </c>
      <c r="R288" s="67">
        <f t="shared" ca="1" si="193"/>
        <v>607.56455305389795</v>
      </c>
      <c r="S288" s="67">
        <f t="shared" ca="1" si="193"/>
        <v>478.52104152642346</v>
      </c>
      <c r="T288" s="67">
        <f t="shared" ca="1" si="193"/>
        <v>370.48829122591496</v>
      </c>
      <c r="U288" s="67">
        <f t="shared" ca="1" si="193"/>
        <v>281.61269936030277</v>
      </c>
      <c r="V288" s="67">
        <f t="shared" ca="1" si="193"/>
        <v>209.85182952114735</v>
      </c>
      <c r="W288" s="67">
        <f t="shared" ca="1" si="193"/>
        <v>153.07146247830465</v>
      </c>
      <c r="X288" s="67">
        <f t="shared" ca="1" si="193"/>
        <v>109.12411255897143</v>
      </c>
      <c r="Y288" s="67">
        <f t="shared" ca="1" si="193"/>
        <v>109.11457380113751</v>
      </c>
      <c r="Z288" s="67">
        <f t="shared" ca="1" si="193"/>
        <v>109.10764221168199</v>
      </c>
      <c r="AA288" s="67">
        <f t="shared" ca="1" si="193"/>
        <v>109.10258020448387</v>
      </c>
      <c r="AB288" s="67">
        <f t="shared" ca="1" si="193"/>
        <v>109.09878007318697</v>
      </c>
      <c r="AC288" s="67">
        <f t="shared" ca="1" si="193"/>
        <v>109.09580191282275</v>
      </c>
      <c r="AD288" s="67">
        <f t="shared" ca="1" si="193"/>
        <v>109.09333693868214</v>
      </c>
      <c r="AE288" s="67">
        <f t="shared" ca="1" si="193"/>
        <v>109.0912015725083</v>
      </c>
      <c r="AF288" s="67">
        <f t="shared" ca="1" si="193"/>
        <v>109.08926097030123</v>
      </c>
      <c r="AG288" s="67">
        <f t="shared" ca="1" si="193"/>
        <v>109.08739887577562</v>
      </c>
      <c r="AH288" s="67">
        <f t="shared" ca="1" si="193"/>
        <v>109.08551685316594</v>
      </c>
      <c r="AI288" s="67">
        <f t="shared" ca="1" si="193"/>
        <v>109.08353354894878</v>
      </c>
      <c r="AJ288" s="67">
        <f t="shared" ca="1" si="193"/>
        <v>109.08141101734563</v>
      </c>
      <c r="AK288" s="67">
        <f t="shared" ca="1" si="193"/>
        <v>109.07911268366416</v>
      </c>
      <c r="AL288" s="67">
        <f t="shared" ca="1" si="193"/>
        <v>109.07661652205647</v>
      </c>
      <c r="AM288" s="67">
        <f t="shared" ca="1" si="193"/>
        <v>109.0739274649215</v>
      </c>
      <c r="AN288" s="67">
        <f t="shared" ca="1" si="193"/>
        <v>109.07107616594428</v>
      </c>
      <c r="AO288" s="67">
        <f t="shared" ca="1" si="193"/>
        <v>109.06809229216069</v>
      </c>
      <c r="AP288" s="67">
        <f t="shared" ca="1" si="193"/>
        <v>109.06500454405719</v>
      </c>
      <c r="AQ288" s="67">
        <f t="shared" ca="1" si="193"/>
        <v>109.06182821960752</v>
      </c>
      <c r="AR288" s="67">
        <f t="shared" ca="1" si="193"/>
        <v>109.05860275031932</v>
      </c>
      <c r="AS288" s="67">
        <f t="shared" ca="1" si="193"/>
        <v>109.05532972208307</v>
      </c>
      <c r="AT288" s="67">
        <f t="shared" ca="1" si="193"/>
        <v>109.05203474171806</v>
      </c>
      <c r="AU288" s="67">
        <f t="shared" ca="1" si="193"/>
        <v>109.04871877033837</v>
      </c>
      <c r="AV288" s="67">
        <f t="shared" ca="1" si="193"/>
        <v>109.04538274962049</v>
      </c>
      <c r="AW288" s="67">
        <f t="shared" ca="1" si="193"/>
        <v>109.0420276021176</v>
      </c>
      <c r="AX288" s="67">
        <f t="shared" ca="1" si="193"/>
        <v>109.03865423156972</v>
      </c>
      <c r="AY288" s="67">
        <f t="shared" ca="1" si="193"/>
        <v>109.03525218304787</v>
      </c>
      <c r="AZ288" s="67">
        <f t="shared" ca="1" si="193"/>
        <v>109.03181138239971</v>
      </c>
      <c r="BA288" s="179">
        <f t="shared" ref="BA288" ca="1" si="194">BA187+BA86</f>
        <v>109.02831105038101</v>
      </c>
      <c r="BC288" s="67">
        <f t="shared" ca="1" si="143"/>
        <v>311.33153358604159</v>
      </c>
    </row>
    <row r="289" spans="1:55" x14ac:dyDescent="0.35">
      <c r="A289" s="159" t="s">
        <v>65</v>
      </c>
      <c r="B289">
        <f t="shared" si="164"/>
        <v>81</v>
      </c>
      <c r="C289" s="67">
        <f t="shared" ref="C289:AZ289" ca="1" si="195">C188+C87</f>
        <v>4167.3240000000005</v>
      </c>
      <c r="D289" s="67">
        <f t="shared" ca="1" si="195"/>
        <v>3860.6960160198228</v>
      </c>
      <c r="E289" s="67">
        <f t="shared" ca="1" si="195"/>
        <v>3549.4775553064856</v>
      </c>
      <c r="F289" s="67">
        <f t="shared" ca="1" si="195"/>
        <v>3236.4527320000334</v>
      </c>
      <c r="G289" s="67">
        <f t="shared" ca="1" si="195"/>
        <v>2924.7088269552905</v>
      </c>
      <c r="H289" s="67">
        <f t="shared" ca="1" si="195"/>
        <v>2617.5814644284656</v>
      </c>
      <c r="I289" s="67">
        <f t="shared" ca="1" si="195"/>
        <v>2318.5734667774423</v>
      </c>
      <c r="J289" s="67">
        <f t="shared" ca="1" si="195"/>
        <v>2031.2241024210603</v>
      </c>
      <c r="K289" s="67">
        <f t="shared" ca="1" si="195"/>
        <v>1758.9183423296608</v>
      </c>
      <c r="L289" s="67">
        <f t="shared" ca="1" si="195"/>
        <v>1504.6691010897437</v>
      </c>
      <c r="M289" s="67">
        <f t="shared" ca="1" si="195"/>
        <v>1270.9126406296832</v>
      </c>
      <c r="N289" s="67">
        <f t="shared" ca="1" si="195"/>
        <v>1059.3584133835607</v>
      </c>
      <c r="O289" s="67">
        <f t="shared" ca="1" si="195"/>
        <v>870.91658802082065</v>
      </c>
      <c r="P289" s="67">
        <f t="shared" ca="1" si="195"/>
        <v>705.71721795893916</v>
      </c>
      <c r="Q289" s="67">
        <f t="shared" ca="1" si="195"/>
        <v>563.19778039048902</v>
      </c>
      <c r="R289" s="67">
        <f t="shared" ca="1" si="195"/>
        <v>442.23270608121788</v>
      </c>
      <c r="S289" s="67">
        <f t="shared" ca="1" si="195"/>
        <v>341.27642458911407</v>
      </c>
      <c r="T289" s="67">
        <f t="shared" ca="1" si="195"/>
        <v>258.49799620539989</v>
      </c>
      <c r="U289" s="67">
        <f t="shared" ca="1" si="195"/>
        <v>191.89798171208744</v>
      </c>
      <c r="V289" s="67">
        <f t="shared" ca="1" si="195"/>
        <v>139.40249152274669</v>
      </c>
      <c r="W289" s="67">
        <f t="shared" ca="1" si="195"/>
        <v>98.938736587779516</v>
      </c>
      <c r="X289" s="67">
        <f t="shared" ca="1" si="195"/>
        <v>98.930101269667844</v>
      </c>
      <c r="Y289" s="67">
        <f t="shared" ca="1" si="195"/>
        <v>98.923826223576228</v>
      </c>
      <c r="Z289" s="67">
        <f t="shared" ca="1" si="195"/>
        <v>98.919243696077388</v>
      </c>
      <c r="AA289" s="67">
        <f t="shared" ca="1" si="195"/>
        <v>98.915803528225354</v>
      </c>
      <c r="AB289" s="67">
        <f t="shared" ca="1" si="195"/>
        <v>98.913107476987292</v>
      </c>
      <c r="AC289" s="67">
        <f t="shared" ca="1" si="195"/>
        <v>98.91087600381239</v>
      </c>
      <c r="AD289" s="67">
        <f t="shared" ca="1" si="195"/>
        <v>98.908942918446499</v>
      </c>
      <c r="AE289" s="67">
        <f t="shared" ca="1" si="195"/>
        <v>98.907186149481419</v>
      </c>
      <c r="AF289" s="67">
        <f t="shared" ca="1" si="195"/>
        <v>98.905500453086603</v>
      </c>
      <c r="AG289" s="67">
        <f t="shared" ca="1" si="195"/>
        <v>98.903796718279082</v>
      </c>
      <c r="AH289" s="67">
        <f t="shared" ca="1" si="195"/>
        <v>98.902001298460192</v>
      </c>
      <c r="AI289" s="67">
        <f t="shared" ca="1" si="195"/>
        <v>98.900079842924868</v>
      </c>
      <c r="AJ289" s="67">
        <f t="shared" ca="1" si="195"/>
        <v>98.897999242353194</v>
      </c>
      <c r="AK289" s="67">
        <f t="shared" ca="1" si="195"/>
        <v>98.895739558176004</v>
      </c>
      <c r="AL289" s="67">
        <f t="shared" ca="1" si="195"/>
        <v>98.893305256275511</v>
      </c>
      <c r="AM289" s="67">
        <f t="shared" ca="1" si="195"/>
        <v>98.890724087040255</v>
      </c>
      <c r="AN289" s="67">
        <f t="shared" ca="1" si="195"/>
        <v>98.888022907555339</v>
      </c>
      <c r="AO289" s="67">
        <f t="shared" ca="1" si="195"/>
        <v>98.885227699780359</v>
      </c>
      <c r="AP289" s="67">
        <f t="shared" ca="1" si="195"/>
        <v>98.882352312806006</v>
      </c>
      <c r="AQ289" s="67">
        <f t="shared" ca="1" si="195"/>
        <v>98.879432442623084</v>
      </c>
      <c r="AR289" s="67">
        <f t="shared" ca="1" si="195"/>
        <v>98.876469525115951</v>
      </c>
      <c r="AS289" s="67">
        <f t="shared" ca="1" si="195"/>
        <v>98.873486741129582</v>
      </c>
      <c r="AT289" s="67">
        <f t="shared" ca="1" si="195"/>
        <v>98.870484960827952</v>
      </c>
      <c r="AU289" s="67">
        <f t="shared" ca="1" si="195"/>
        <v>98.867465036773254</v>
      </c>
      <c r="AV289" s="67">
        <f t="shared" ca="1" si="195"/>
        <v>98.864427804210379</v>
      </c>
      <c r="AW289" s="67">
        <f t="shared" ca="1" si="195"/>
        <v>98.861374081347762</v>
      </c>
      <c r="AX289" s="67">
        <f t="shared" ca="1" si="195"/>
        <v>98.858294404043448</v>
      </c>
      <c r="AY289" s="67">
        <f t="shared" ca="1" si="195"/>
        <v>98.855179652926267</v>
      </c>
      <c r="AZ289" s="67">
        <f t="shared" ca="1" si="195"/>
        <v>98.852011018040358</v>
      </c>
      <c r="BA289" s="179">
        <f t="shared" ref="BA289" ca="1" si="196">BA188+BA87</f>
        <v>98.84877037143454</v>
      </c>
      <c r="BC289" s="67">
        <f t="shared" ca="1" si="143"/>
        <v>306.62798398017776</v>
      </c>
    </row>
    <row r="290" spans="1:55" x14ac:dyDescent="0.35">
      <c r="A290" s="159" t="s">
        <v>65</v>
      </c>
      <c r="B290">
        <f t="shared" si="164"/>
        <v>82</v>
      </c>
      <c r="C290" s="67">
        <f t="shared" ref="C290:AZ290" ca="1" si="197">C189+C88</f>
        <v>3756.913</v>
      </c>
      <c r="D290" s="67">
        <f t="shared" ca="1" si="197"/>
        <v>3450.3573760693057</v>
      </c>
      <c r="E290" s="67">
        <f t="shared" ca="1" si="197"/>
        <v>3142.37393698305</v>
      </c>
      <c r="F290" s="67">
        <f t="shared" ca="1" si="197"/>
        <v>2836.0316385039669</v>
      </c>
      <c r="G290" s="67">
        <f t="shared" ca="1" si="197"/>
        <v>2534.6336186132903</v>
      </c>
      <c r="H290" s="67">
        <f t="shared" ca="1" si="197"/>
        <v>2241.6343841398093</v>
      </c>
      <c r="I290" s="67">
        <f t="shared" ca="1" si="197"/>
        <v>1960.5086130728041</v>
      </c>
      <c r="J290" s="67">
        <f t="shared" ca="1" si="197"/>
        <v>1694.5619431951427</v>
      </c>
      <c r="K290" s="67">
        <f t="shared" ca="1" si="197"/>
        <v>1446.7167397983151</v>
      </c>
      <c r="L290" s="67">
        <f t="shared" ca="1" si="197"/>
        <v>1219.3125678154577</v>
      </c>
      <c r="M290" s="67">
        <f t="shared" ca="1" si="197"/>
        <v>1013.9618500317572</v>
      </c>
      <c r="N290" s="67">
        <f t="shared" ca="1" si="197"/>
        <v>831.48310040862793</v>
      </c>
      <c r="O290" s="67">
        <f t="shared" ca="1" si="197"/>
        <v>671.92465018749635</v>
      </c>
      <c r="P290" s="67">
        <f t="shared" ca="1" si="197"/>
        <v>534.65538235845167</v>
      </c>
      <c r="Q290" s="67">
        <f t="shared" ca="1" si="197"/>
        <v>418.49609988993825</v>
      </c>
      <c r="R290" s="67">
        <f t="shared" ca="1" si="197"/>
        <v>321.8633687508177</v>
      </c>
      <c r="S290" s="67">
        <f t="shared" ca="1" si="197"/>
        <v>242.90430779627536</v>
      </c>
      <c r="T290" s="67">
        <f t="shared" ca="1" si="197"/>
        <v>179.61314806893591</v>
      </c>
      <c r="U290" s="67">
        <f t="shared" ca="1" si="197"/>
        <v>129.92467555220975</v>
      </c>
      <c r="V290" s="67">
        <f t="shared" ca="1" si="197"/>
        <v>91.788768249911669</v>
      </c>
      <c r="W290" s="67">
        <f t="shared" ca="1" si="197"/>
        <v>91.780739001811241</v>
      </c>
      <c r="X290" s="67">
        <f t="shared" ca="1" si="197"/>
        <v>91.774904403007255</v>
      </c>
      <c r="Y290" s="67">
        <f t="shared" ca="1" si="197"/>
        <v>91.770643541961604</v>
      </c>
      <c r="Z290" s="67">
        <f t="shared" ca="1" si="197"/>
        <v>91.767444863254482</v>
      </c>
      <c r="AA290" s="67">
        <f t="shared" ca="1" si="197"/>
        <v>91.764938072133361</v>
      </c>
      <c r="AB290" s="67">
        <f t="shared" ca="1" si="197"/>
        <v>91.762863249827305</v>
      </c>
      <c r="AC290" s="67">
        <f t="shared" ca="1" si="197"/>
        <v>91.761065870943753</v>
      </c>
      <c r="AD290" s="67">
        <f t="shared" ca="1" si="197"/>
        <v>91.759432432767071</v>
      </c>
      <c r="AE290" s="67">
        <f t="shared" ca="1" si="197"/>
        <v>91.75786507944656</v>
      </c>
      <c r="AF290" s="67">
        <f t="shared" ca="1" si="197"/>
        <v>91.7562809558396</v>
      </c>
      <c r="AG290" s="67">
        <f t="shared" ca="1" si="197"/>
        <v>91.754611585861369</v>
      </c>
      <c r="AH290" s="67">
        <f t="shared" ca="1" si="197"/>
        <v>91.75282503077797</v>
      </c>
      <c r="AI290" s="67">
        <f t="shared" ca="1" si="197"/>
        <v>91.750890506262536</v>
      </c>
      <c r="AJ290" s="67">
        <f t="shared" ca="1" si="197"/>
        <v>91.748789474221624</v>
      </c>
      <c r="AK290" s="67">
        <f t="shared" ca="1" si="197"/>
        <v>91.746526087704325</v>
      </c>
      <c r="AL290" s="67">
        <f t="shared" ca="1" si="197"/>
        <v>91.744126149429007</v>
      </c>
      <c r="AM290" s="67">
        <f t="shared" ca="1" si="197"/>
        <v>91.741614631410954</v>
      </c>
      <c r="AN290" s="67">
        <f t="shared" ca="1" si="197"/>
        <v>91.739015691847314</v>
      </c>
      <c r="AO290" s="67">
        <f t="shared" ca="1" si="197"/>
        <v>91.736342207854904</v>
      </c>
      <c r="AP290" s="67">
        <f t="shared" ca="1" si="197"/>
        <v>91.733627369291895</v>
      </c>
      <c r="AQ290" s="67">
        <f t="shared" ca="1" si="197"/>
        <v>91.730872511450883</v>
      </c>
      <c r="AR290" s="67">
        <f t="shared" ca="1" si="197"/>
        <v>91.728099187581392</v>
      </c>
      <c r="AS290" s="67">
        <f t="shared" ca="1" si="197"/>
        <v>91.725308206849604</v>
      </c>
      <c r="AT290" s="67">
        <f t="shared" ca="1" si="197"/>
        <v>91.722500362050397</v>
      </c>
      <c r="AU290" s="67">
        <f t="shared" ca="1" si="197"/>
        <v>91.719676429871882</v>
      </c>
      <c r="AV290" s="67">
        <f t="shared" ca="1" si="197"/>
        <v>91.716837171156683</v>
      </c>
      <c r="AW290" s="67">
        <f t="shared" ca="1" si="197"/>
        <v>91.713973786544088</v>
      </c>
      <c r="AX290" s="67">
        <f t="shared" ca="1" si="197"/>
        <v>91.711077797301442</v>
      </c>
      <c r="AY290" s="67">
        <f t="shared" ca="1" si="197"/>
        <v>91.708131714810747</v>
      </c>
      <c r="AZ290" s="67">
        <f t="shared" ca="1" si="197"/>
        <v>91.705118684704431</v>
      </c>
      <c r="BA290" s="179">
        <f t="shared" ref="BA290" ca="1" si="198">BA189+BA88</f>
        <v>91.70202247242409</v>
      </c>
      <c r="BC290" s="67">
        <f t="shared" ca="1" si="143"/>
        <v>306.55562393069431</v>
      </c>
    </row>
    <row r="291" spans="1:55" x14ac:dyDescent="0.35">
      <c r="A291" s="159" t="s">
        <v>65</v>
      </c>
      <c r="B291">
        <f t="shared" si="164"/>
        <v>83</v>
      </c>
      <c r="C291" s="67">
        <f t="shared" ref="C291:AZ291" ca="1" si="199">C190+C89</f>
        <v>3446.2635</v>
      </c>
      <c r="D291" s="67">
        <f t="shared" ca="1" si="199"/>
        <v>3135.0237404645582</v>
      </c>
      <c r="E291" s="67">
        <f t="shared" ca="1" si="199"/>
        <v>2825.8128633623701</v>
      </c>
      <c r="F291" s="67">
        <f t="shared" ca="1" si="199"/>
        <v>2521.9900587014977</v>
      </c>
      <c r="G291" s="67">
        <f t="shared" ca="1" si="199"/>
        <v>2227.0549203095002</v>
      </c>
      <c r="H291" s="67">
        <f t="shared" ca="1" si="199"/>
        <v>1944.5122509649086</v>
      </c>
      <c r="I291" s="67">
        <f t="shared" ca="1" si="199"/>
        <v>1677.6791166586584</v>
      </c>
      <c r="J291" s="67">
        <f t="shared" ca="1" si="199"/>
        <v>1429.4680645445183</v>
      </c>
      <c r="K291" s="67">
        <f t="shared" ca="1" si="199"/>
        <v>1202.1869917974741</v>
      </c>
      <c r="L291" s="67">
        <f t="shared" ca="1" si="199"/>
        <v>997.39652081175177</v>
      </c>
      <c r="M291" s="67">
        <f t="shared" ca="1" si="199"/>
        <v>815.84708865465518</v>
      </c>
      <c r="N291" s="67">
        <f t="shared" ca="1" si="199"/>
        <v>657.50798395916547</v>
      </c>
      <c r="O291" s="67">
        <f t="shared" ca="1" si="199"/>
        <v>521.66393191049281</v>
      </c>
      <c r="P291" s="67">
        <f t="shared" ca="1" si="199"/>
        <v>407.05205155681915</v>
      </c>
      <c r="Q291" s="67">
        <f t="shared" ca="1" si="199"/>
        <v>312.0105029831052</v>
      </c>
      <c r="R291" s="67">
        <f t="shared" ca="1" si="199"/>
        <v>234.61705118472429</v>
      </c>
      <c r="S291" s="67">
        <f t="shared" ca="1" si="199"/>
        <v>172.80829749086632</v>
      </c>
      <c r="T291" s="67">
        <f t="shared" ca="1" si="199"/>
        <v>124.47476628671973</v>
      </c>
      <c r="U291" s="67">
        <f t="shared" ca="1" si="199"/>
        <v>87.536133503085992</v>
      </c>
      <c r="V291" s="67">
        <f t="shared" ca="1" si="199"/>
        <v>87.528490140542971</v>
      </c>
      <c r="W291" s="67">
        <f t="shared" ca="1" si="199"/>
        <v>87.522935984284146</v>
      </c>
      <c r="X291" s="67">
        <f t="shared" ca="1" si="199"/>
        <v>87.518879940272782</v>
      </c>
      <c r="Y291" s="67">
        <f t="shared" ca="1" si="199"/>
        <v>87.515835029390374</v>
      </c>
      <c r="Z291" s="67">
        <f t="shared" ca="1" si="199"/>
        <v>87.51344875091813</v>
      </c>
      <c r="AA291" s="67">
        <f t="shared" ca="1" si="199"/>
        <v>87.511473678124432</v>
      </c>
      <c r="AB291" s="67">
        <f t="shared" ca="1" si="199"/>
        <v>87.509762712870199</v>
      </c>
      <c r="AC291" s="67">
        <f t="shared" ca="1" si="199"/>
        <v>87.508207808445704</v>
      </c>
      <c r="AD291" s="67">
        <f t="shared" ca="1" si="199"/>
        <v>87.506715813336896</v>
      </c>
      <c r="AE291" s="67">
        <f t="shared" ca="1" si="199"/>
        <v>87.505207855943468</v>
      </c>
      <c r="AF291" s="67">
        <f t="shared" ca="1" si="199"/>
        <v>87.503618752705691</v>
      </c>
      <c r="AG291" s="67">
        <f t="shared" ca="1" si="199"/>
        <v>87.50191810089143</v>
      </c>
      <c r="AH291" s="67">
        <f t="shared" ca="1" si="199"/>
        <v>87.500076596837857</v>
      </c>
      <c r="AI291" s="67">
        <f t="shared" ca="1" si="199"/>
        <v>87.498076594438544</v>
      </c>
      <c r="AJ291" s="67">
        <f t="shared" ca="1" si="199"/>
        <v>87.495922047729607</v>
      </c>
      <c r="AK291" s="67">
        <f t="shared" ca="1" si="199"/>
        <v>87.493637519342954</v>
      </c>
      <c r="AL291" s="67">
        <f t="shared" ca="1" si="199"/>
        <v>87.491246781038285</v>
      </c>
      <c r="AM291" s="67">
        <f t="shared" ca="1" si="199"/>
        <v>87.488772829760194</v>
      </c>
      <c r="AN291" s="67">
        <f t="shared" ca="1" si="199"/>
        <v>87.486227923775388</v>
      </c>
      <c r="AO291" s="67">
        <f t="shared" ca="1" si="199"/>
        <v>87.483643657059119</v>
      </c>
      <c r="AP291" s="67">
        <f t="shared" ca="1" si="199"/>
        <v>87.481021300908751</v>
      </c>
      <c r="AQ291" s="67">
        <f t="shared" ca="1" si="199"/>
        <v>87.47838137210158</v>
      </c>
      <c r="AR291" s="67">
        <f t="shared" ca="1" si="199"/>
        <v>87.475724640987195</v>
      </c>
      <c r="AS291" s="67">
        <f t="shared" ca="1" si="199"/>
        <v>87.473051862325889</v>
      </c>
      <c r="AT291" s="67">
        <f t="shared" ca="1" si="199"/>
        <v>87.47036377554069</v>
      </c>
      <c r="AU291" s="67">
        <f t="shared" ca="1" si="199"/>
        <v>87.46766110496597</v>
      </c>
      <c r="AV291" s="67">
        <f t="shared" ca="1" si="199"/>
        <v>87.464935474658404</v>
      </c>
      <c r="AW291" s="67">
        <f t="shared" ca="1" si="199"/>
        <v>87.462178813946281</v>
      </c>
      <c r="AX291" s="67">
        <f t="shared" ca="1" si="199"/>
        <v>87.459374475831936</v>
      </c>
      <c r="AY291" s="67">
        <f t="shared" ca="1" si="199"/>
        <v>87.456506417194262</v>
      </c>
      <c r="AZ291" s="67">
        <f t="shared" ca="1" si="199"/>
        <v>87.453559185042167</v>
      </c>
      <c r="BA291" s="179">
        <f t="shared" ref="BA291" ca="1" si="200">BA190+BA89</f>
        <v>87.450509336189157</v>
      </c>
      <c r="BC291" s="67">
        <f t="shared" ca="1" si="143"/>
        <v>311.23975953544186</v>
      </c>
    </row>
    <row r="292" spans="1:55" x14ac:dyDescent="0.35">
      <c r="A292" s="159" t="s">
        <v>65</v>
      </c>
      <c r="B292">
        <f t="shared" si="164"/>
        <v>84</v>
      </c>
      <c r="C292" s="67">
        <f t="shared" ref="C292:AZ292" ca="1" si="201">C191+C90</f>
        <v>3085.511</v>
      </c>
      <c r="D292" s="67">
        <f t="shared" ca="1" si="201"/>
        <v>2778.0466815536747</v>
      </c>
      <c r="E292" s="67">
        <f t="shared" ca="1" si="201"/>
        <v>2476.265497597476</v>
      </c>
      <c r="F292" s="67">
        <f t="shared" ca="1" si="201"/>
        <v>2183.664288599015</v>
      </c>
      <c r="G292" s="67">
        <f t="shared" ca="1" si="201"/>
        <v>1903.733523394159</v>
      </c>
      <c r="H292" s="67">
        <f t="shared" ca="1" si="201"/>
        <v>1639.7625810547001</v>
      </c>
      <c r="I292" s="67">
        <f t="shared" ca="1" si="201"/>
        <v>1394.6221540633687</v>
      </c>
      <c r="J292" s="67">
        <f t="shared" ca="1" si="201"/>
        <v>1170.5650122858221</v>
      </c>
      <c r="K292" s="67">
        <f t="shared" ca="1" si="201"/>
        <v>969.08609137398844</v>
      </c>
      <c r="L292" s="67">
        <f t="shared" ca="1" si="201"/>
        <v>790.86390631044287</v>
      </c>
      <c r="M292" s="67">
        <f t="shared" ca="1" si="201"/>
        <v>635.7947098967179</v>
      </c>
      <c r="N292" s="67">
        <f t="shared" ca="1" si="201"/>
        <v>503.09418600194346</v>
      </c>
      <c r="O292" s="67">
        <f t="shared" ca="1" si="201"/>
        <v>391.43874239320451</v>
      </c>
      <c r="P292" s="67">
        <f t="shared" ca="1" si="201"/>
        <v>299.11732184077175</v>
      </c>
      <c r="Q292" s="67">
        <f t="shared" ca="1" si="201"/>
        <v>224.17180145633014</v>
      </c>
      <c r="R292" s="67">
        <f t="shared" ca="1" si="201"/>
        <v>164.51681825228903</v>
      </c>
      <c r="S292" s="67">
        <f t="shared" ca="1" si="201"/>
        <v>118.03447635162401</v>
      </c>
      <c r="T292" s="67">
        <f t="shared" ca="1" si="201"/>
        <v>82.648481843888206</v>
      </c>
      <c r="U292" s="67">
        <f t="shared" ca="1" si="201"/>
        <v>82.641387012911707</v>
      </c>
      <c r="V292" s="67">
        <f t="shared" ca="1" si="201"/>
        <v>82.636231484650025</v>
      </c>
      <c r="W292" s="67">
        <f t="shared" ca="1" si="201"/>
        <v>82.632466563300653</v>
      </c>
      <c r="X292" s="67">
        <f t="shared" ca="1" si="201"/>
        <v>82.629640209667897</v>
      </c>
      <c r="Y292" s="67">
        <f t="shared" ca="1" si="201"/>
        <v>82.627425218322571</v>
      </c>
      <c r="Z292" s="67">
        <f t="shared" ca="1" si="201"/>
        <v>82.625591919620945</v>
      </c>
      <c r="AA292" s="67">
        <f t="shared" ca="1" si="201"/>
        <v>82.624003772749276</v>
      </c>
      <c r="AB292" s="67">
        <f t="shared" ca="1" si="201"/>
        <v>82.622560486051682</v>
      </c>
      <c r="AC292" s="67">
        <f t="shared" ca="1" si="201"/>
        <v>82.6211755944027</v>
      </c>
      <c r="AD292" s="67">
        <f t="shared" ca="1" si="201"/>
        <v>82.619775887913008</v>
      </c>
      <c r="AE292" s="67">
        <f t="shared" ca="1" si="201"/>
        <v>82.618300862439128</v>
      </c>
      <c r="AF292" s="67">
        <f t="shared" ca="1" si="201"/>
        <v>82.616722298087495</v>
      </c>
      <c r="AG292" s="67">
        <f t="shared" ca="1" si="201"/>
        <v>82.615012995292673</v>
      </c>
      <c r="AH292" s="67">
        <f t="shared" ca="1" si="201"/>
        <v>82.613156575316751</v>
      </c>
      <c r="AI292" s="67">
        <f t="shared" ca="1" si="201"/>
        <v>82.611156708978498</v>
      </c>
      <c r="AJ292" s="67">
        <f t="shared" ca="1" si="201"/>
        <v>82.609036196146647</v>
      </c>
      <c r="AK292" s="67">
        <f t="shared" ca="1" si="201"/>
        <v>82.606817102488293</v>
      </c>
      <c r="AL292" s="67">
        <f t="shared" ca="1" si="201"/>
        <v>82.604520774358093</v>
      </c>
      <c r="AM292" s="67">
        <f t="shared" ca="1" si="201"/>
        <v>82.602158590321665</v>
      </c>
      <c r="AN292" s="67">
        <f t="shared" ca="1" si="201"/>
        <v>82.599759876257977</v>
      </c>
      <c r="AO292" s="67">
        <f t="shared" ca="1" si="201"/>
        <v>82.597325812396747</v>
      </c>
      <c r="AP292" s="67">
        <f t="shared" ca="1" si="201"/>
        <v>82.594875442528249</v>
      </c>
      <c r="AQ292" s="67">
        <f t="shared" ca="1" si="201"/>
        <v>82.592409481784813</v>
      </c>
      <c r="AR292" s="67">
        <f t="shared" ca="1" si="201"/>
        <v>82.589928630823891</v>
      </c>
      <c r="AS292" s="67">
        <f t="shared" ca="1" si="201"/>
        <v>82.587433576061912</v>
      </c>
      <c r="AT292" s="67">
        <f t="shared" ca="1" si="201"/>
        <v>82.584924989905176</v>
      </c>
      <c r="AU292" s="67">
        <f t="shared" ca="1" si="201"/>
        <v>82.582395098004568</v>
      </c>
      <c r="AV292" s="67">
        <f t="shared" ca="1" si="201"/>
        <v>82.579836409424274</v>
      </c>
      <c r="AW292" s="67">
        <f t="shared" ca="1" si="201"/>
        <v>82.577233472900076</v>
      </c>
      <c r="AX292" s="67">
        <f t="shared" ca="1" si="201"/>
        <v>82.574571397808285</v>
      </c>
      <c r="AY292" s="67">
        <f t="shared" ca="1" si="201"/>
        <v>82.571835841406312</v>
      </c>
      <c r="AZ292" s="67">
        <f t="shared" ca="1" si="201"/>
        <v>82.56900504478169</v>
      </c>
      <c r="BA292" s="179">
        <f t="shared" ref="BA292" ca="1" si="202">BA191+BA90</f>
        <v>82.566065911912872</v>
      </c>
      <c r="BC292" s="67">
        <f t="shared" ca="1" si="143"/>
        <v>307.46431844632525</v>
      </c>
    </row>
    <row r="293" spans="1:55" x14ac:dyDescent="0.35">
      <c r="A293" s="159" t="s">
        <v>65</v>
      </c>
      <c r="B293">
        <f t="shared" si="164"/>
        <v>85</v>
      </c>
      <c r="C293" s="67">
        <f t="shared" ref="C293:AZ293" ca="1" si="203">C192+C91</f>
        <v>2736.0309999999999</v>
      </c>
      <c r="D293" s="67">
        <f t="shared" ca="1" si="203"/>
        <v>2435.9486372904107</v>
      </c>
      <c r="E293" s="67">
        <f t="shared" ca="1" si="203"/>
        <v>2145.3097072591354</v>
      </c>
      <c r="F293" s="67">
        <f t="shared" ca="1" si="203"/>
        <v>1867.5979677551277</v>
      </c>
      <c r="G293" s="67">
        <f t="shared" ca="1" si="203"/>
        <v>1606.0839341708829</v>
      </c>
      <c r="H293" s="67">
        <f t="shared" ca="1" si="203"/>
        <v>1363.6054621602393</v>
      </c>
      <c r="I293" s="67">
        <f t="shared" ca="1" si="203"/>
        <v>1142.3684470310143</v>
      </c>
      <c r="J293" s="67">
        <f t="shared" ca="1" si="203"/>
        <v>943.80892985790513</v>
      </c>
      <c r="K293" s="67">
        <f t="shared" ca="1" si="203"/>
        <v>768.53857043760115</v>
      </c>
      <c r="L293" s="67">
        <f t="shared" ca="1" si="203"/>
        <v>616.38411253852144</v>
      </c>
      <c r="M293" s="67">
        <f t="shared" ca="1" si="203"/>
        <v>486.49464143315129</v>
      </c>
      <c r="N293" s="67">
        <f t="shared" ca="1" si="203"/>
        <v>377.4877155155055</v>
      </c>
      <c r="O293" s="67">
        <f t="shared" ca="1" si="203"/>
        <v>287.6047103967598</v>
      </c>
      <c r="P293" s="67">
        <f t="shared" ca="1" si="203"/>
        <v>214.85316307906919</v>
      </c>
      <c r="Q293" s="67">
        <f t="shared" ca="1" si="203"/>
        <v>157.1270653490954</v>
      </c>
      <c r="R293" s="67">
        <f t="shared" ca="1" si="203"/>
        <v>112.30090854665181</v>
      </c>
      <c r="S293" s="67">
        <f t="shared" ca="1" si="203"/>
        <v>78.302428105245951</v>
      </c>
      <c r="T293" s="67">
        <f t="shared" ca="1" si="203"/>
        <v>78.295876515729503</v>
      </c>
      <c r="U293" s="67">
        <f t="shared" ca="1" si="203"/>
        <v>78.29111576708253</v>
      </c>
      <c r="V293" s="67">
        <f t="shared" ca="1" si="203"/>
        <v>78.287639155772098</v>
      </c>
      <c r="W293" s="67">
        <f t="shared" ca="1" si="203"/>
        <v>78.285029246687984</v>
      </c>
      <c r="X293" s="67">
        <f t="shared" ca="1" si="203"/>
        <v>78.282983886029811</v>
      </c>
      <c r="Y293" s="67">
        <f t="shared" ca="1" si="203"/>
        <v>78.281290989947053</v>
      </c>
      <c r="Z293" s="67">
        <f t="shared" ca="1" si="203"/>
        <v>78.279824473039739</v>
      </c>
      <c r="AA293" s="67">
        <f t="shared" ca="1" si="203"/>
        <v>78.278491723782125</v>
      </c>
      <c r="AB293" s="67">
        <f t="shared" ca="1" si="203"/>
        <v>78.277212898780235</v>
      </c>
      <c r="AC293" s="67">
        <f t="shared" ca="1" si="203"/>
        <v>78.275920395063324</v>
      </c>
      <c r="AD293" s="67">
        <f t="shared" ca="1" si="203"/>
        <v>78.274558342580121</v>
      </c>
      <c r="AE293" s="67">
        <f t="shared" ca="1" si="203"/>
        <v>78.273100683096104</v>
      </c>
      <c r="AF293" s="67">
        <f t="shared" ca="1" si="203"/>
        <v>78.2715223007052</v>
      </c>
      <c r="AG293" s="67">
        <f t="shared" ca="1" si="203"/>
        <v>78.269808071684835</v>
      </c>
      <c r="AH293" s="67">
        <f t="shared" ca="1" si="203"/>
        <v>78.267961386295184</v>
      </c>
      <c r="AI293" s="67">
        <f t="shared" ca="1" si="203"/>
        <v>78.266003298643113</v>
      </c>
      <c r="AJ293" s="67">
        <f t="shared" ca="1" si="203"/>
        <v>78.263954184769418</v>
      </c>
      <c r="AK293" s="67">
        <f t="shared" ca="1" si="203"/>
        <v>78.26183375638351</v>
      </c>
      <c r="AL293" s="67">
        <f t="shared" ca="1" si="203"/>
        <v>78.25965252083077</v>
      </c>
      <c r="AM293" s="67">
        <f t="shared" ca="1" si="203"/>
        <v>78.257437557864819</v>
      </c>
      <c r="AN293" s="67">
        <f t="shared" ca="1" si="203"/>
        <v>78.25518995750366</v>
      </c>
      <c r="AO293" s="67">
        <f t="shared" ca="1" si="203"/>
        <v>78.252927304833875</v>
      </c>
      <c r="AP293" s="67">
        <f t="shared" ca="1" si="203"/>
        <v>78.250650260294151</v>
      </c>
      <c r="AQ293" s="67">
        <f t="shared" ca="1" si="203"/>
        <v>78.248359470952408</v>
      </c>
      <c r="AR293" s="67">
        <f t="shared" ca="1" si="203"/>
        <v>78.246055570721893</v>
      </c>
      <c r="AS293" s="67">
        <f t="shared" ca="1" si="203"/>
        <v>78.243739180574394</v>
      </c>
      <c r="AT293" s="67">
        <f t="shared" ca="1" si="203"/>
        <v>78.241403121888283</v>
      </c>
      <c r="AU293" s="67">
        <f t="shared" ca="1" si="203"/>
        <v>78.239040477801083</v>
      </c>
      <c r="AV293" s="67">
        <f t="shared" ca="1" si="203"/>
        <v>78.236636981110863</v>
      </c>
      <c r="AW293" s="67">
        <f t="shared" ca="1" si="203"/>
        <v>78.234178882423606</v>
      </c>
      <c r="AX293" s="67">
        <f t="shared" ca="1" si="203"/>
        <v>78.231652938371397</v>
      </c>
      <c r="AY293" s="67">
        <f t="shared" ca="1" si="203"/>
        <v>78.229039057825872</v>
      </c>
      <c r="AZ293" s="67">
        <f t="shared" ca="1" si="203"/>
        <v>78.226325148919912</v>
      </c>
      <c r="BA293" s="179">
        <f t="shared" ref="BA293" ca="1" si="204">BA192+BA91</f>
        <v>78.223478075407613</v>
      </c>
      <c r="BC293" s="67">
        <f t="shared" ca="1" si="143"/>
        <v>300.08236270958923</v>
      </c>
    </row>
    <row r="294" spans="1:55" x14ac:dyDescent="0.35">
      <c r="A294" s="159" t="s">
        <v>65</v>
      </c>
      <c r="B294">
        <f t="shared" si="164"/>
        <v>86</v>
      </c>
      <c r="C294" s="67">
        <f t="shared" ref="C294:AZ294" ca="1" si="205">C193+C92</f>
        <v>2372.8609999999999</v>
      </c>
      <c r="D294" s="67">
        <f t="shared" ca="1" si="205"/>
        <v>2086.7564538316205</v>
      </c>
      <c r="E294" s="67">
        <f t="shared" ca="1" si="205"/>
        <v>1813.7613704524983</v>
      </c>
      <c r="F294" s="67">
        <f t="shared" ca="1" si="205"/>
        <v>1557.0902921607767</v>
      </c>
      <c r="G294" s="67">
        <f t="shared" ca="1" si="205"/>
        <v>1319.514050928391</v>
      </c>
      <c r="H294" s="67">
        <f t="shared" ca="1" si="205"/>
        <v>1103.1633360714379</v>
      </c>
      <c r="I294" s="67">
        <f t="shared" ca="1" si="205"/>
        <v>909.39500676934949</v>
      </c>
      <c r="J294" s="67">
        <f t="shared" ca="1" si="205"/>
        <v>738.74262983578558</v>
      </c>
      <c r="K294" s="67">
        <f t="shared" ca="1" si="205"/>
        <v>590.96090504759115</v>
      </c>
      <c r="L294" s="67">
        <f t="shared" ca="1" si="205"/>
        <v>465.1371620137113</v>
      </c>
      <c r="M294" s="67">
        <f t="shared" ca="1" si="205"/>
        <v>359.84051518579531</v>
      </c>
      <c r="N294" s="67">
        <f t="shared" ca="1" si="205"/>
        <v>273.27890323335237</v>
      </c>
      <c r="O294" s="67">
        <f t="shared" ca="1" si="205"/>
        <v>203.44189106394214</v>
      </c>
      <c r="P294" s="67">
        <f t="shared" ca="1" si="205"/>
        <v>148.22038402232718</v>
      </c>
      <c r="Q294" s="67">
        <f t="shared" ca="1" si="205"/>
        <v>105.49938213790549</v>
      </c>
      <c r="R294" s="67">
        <f t="shared" ca="1" si="205"/>
        <v>73.228936430357237</v>
      </c>
      <c r="S294" s="67">
        <f t="shared" ca="1" si="205"/>
        <v>73.222906876978726</v>
      </c>
      <c r="T294" s="67">
        <f t="shared" ca="1" si="205"/>
        <v>73.218525494744597</v>
      </c>
      <c r="U294" s="67">
        <f t="shared" ca="1" si="205"/>
        <v>73.21532593549118</v>
      </c>
      <c r="V294" s="67">
        <f t="shared" ca="1" si="205"/>
        <v>73.212924018299972</v>
      </c>
      <c r="W294" s="67">
        <f t="shared" ca="1" si="205"/>
        <v>73.211041663337923</v>
      </c>
      <c r="X294" s="67">
        <f t="shared" ca="1" si="205"/>
        <v>73.209483686056444</v>
      </c>
      <c r="Y294" s="67">
        <f t="shared" ca="1" si="205"/>
        <v>73.208134048270779</v>
      </c>
      <c r="Z294" s="67">
        <f t="shared" ca="1" si="205"/>
        <v>73.206907518690386</v>
      </c>
      <c r="AA294" s="67">
        <f t="shared" ca="1" si="205"/>
        <v>73.20573061704151</v>
      </c>
      <c r="AB294" s="67">
        <f t="shared" ca="1" si="205"/>
        <v>73.20454112826036</v>
      </c>
      <c r="AC294" s="67">
        <f t="shared" ca="1" si="205"/>
        <v>73.203287635346513</v>
      </c>
      <c r="AD294" s="67">
        <f t="shared" ca="1" si="205"/>
        <v>73.201946157245729</v>
      </c>
      <c r="AE294" s="67">
        <f t="shared" ca="1" si="205"/>
        <v>73.200493580263583</v>
      </c>
      <c r="AF294" s="67">
        <f t="shared" ca="1" si="205"/>
        <v>73.198915986602955</v>
      </c>
      <c r="AG294" s="67">
        <f t="shared" ca="1" si="205"/>
        <v>73.197216496860904</v>
      </c>
      <c r="AH294" s="67">
        <f t="shared" ca="1" si="205"/>
        <v>73.195414487528637</v>
      </c>
      <c r="AI294" s="67">
        <f t="shared" ca="1" si="205"/>
        <v>73.193528710984594</v>
      </c>
      <c r="AJ294" s="67">
        <f t="shared" ca="1" si="205"/>
        <v>73.191577308121097</v>
      </c>
      <c r="AK294" s="67">
        <f t="shared" ca="1" si="205"/>
        <v>73.189569949068996</v>
      </c>
      <c r="AL294" s="67">
        <f t="shared" ca="1" si="205"/>
        <v>73.18753155520838</v>
      </c>
      <c r="AM294" s="67">
        <f t="shared" ca="1" si="205"/>
        <v>73.185463129849751</v>
      </c>
      <c r="AN294" s="67">
        <f t="shared" ca="1" si="205"/>
        <v>73.183380856376175</v>
      </c>
      <c r="AO294" s="67">
        <f t="shared" ca="1" si="205"/>
        <v>73.181285342660672</v>
      </c>
      <c r="AP294" s="67">
        <f t="shared" ca="1" si="205"/>
        <v>73.179177184267047</v>
      </c>
      <c r="AQ294" s="67">
        <f t="shared" ca="1" si="205"/>
        <v>73.177056964648798</v>
      </c>
      <c r="AR294" s="67">
        <f t="shared" ca="1" si="205"/>
        <v>73.1749252553453</v>
      </c>
      <c r="AS294" s="67">
        <f t="shared" ca="1" si="205"/>
        <v>73.172775450158269</v>
      </c>
      <c r="AT294" s="67">
        <f t="shared" ca="1" si="205"/>
        <v>73.170601183834592</v>
      </c>
      <c r="AU294" s="67">
        <f t="shared" ca="1" si="205"/>
        <v>73.168389326907473</v>
      </c>
      <c r="AV294" s="67">
        <f t="shared" ca="1" si="205"/>
        <v>73.166127226546919</v>
      </c>
      <c r="AW294" s="67">
        <f t="shared" ca="1" si="205"/>
        <v>73.163802695717393</v>
      </c>
      <c r="AX294" s="67">
        <f t="shared" ca="1" si="205"/>
        <v>73.161397245782808</v>
      </c>
      <c r="AY294" s="67">
        <f t="shared" ca="1" si="205"/>
        <v>73.158899749678767</v>
      </c>
      <c r="AZ294" s="67">
        <f t="shared" ca="1" si="205"/>
        <v>73.156279714263249</v>
      </c>
      <c r="BA294" s="179">
        <f t="shared" ref="BA294" ca="1" si="206">BA193+BA92</f>
        <v>73.15352081486725</v>
      </c>
      <c r="BC294" s="67">
        <f t="shared" ca="1" si="143"/>
        <v>286.10454616837933</v>
      </c>
    </row>
    <row r="295" spans="1:55" x14ac:dyDescent="0.35">
      <c r="A295" s="159" t="s">
        <v>65</v>
      </c>
      <c r="B295">
        <f t="shared" si="164"/>
        <v>87</v>
      </c>
      <c r="C295" s="67">
        <f t="shared" ref="C295:AZ295" ca="1" si="207">C194+C93</f>
        <v>2023.492</v>
      </c>
      <c r="D295" s="67">
        <f t="shared" ca="1" si="207"/>
        <v>1755.6957912470875</v>
      </c>
      <c r="E295" s="67">
        <f t="shared" ca="1" si="207"/>
        <v>1504.3618369629135</v>
      </c>
      <c r="F295" s="67">
        <f t="shared" ca="1" si="207"/>
        <v>1272.1781088659864</v>
      </c>
      <c r="G295" s="67">
        <f t="shared" ca="1" si="207"/>
        <v>1061.1858330367736</v>
      </c>
      <c r="H295" s="67">
        <f t="shared" ca="1" si="207"/>
        <v>872.65138589789581</v>
      </c>
      <c r="I295" s="67">
        <f t="shared" ca="1" si="207"/>
        <v>707.02254266159775</v>
      </c>
      <c r="J295" s="67">
        <f t="shared" ca="1" si="207"/>
        <v>563.97770144433662</v>
      </c>
      <c r="K295" s="67">
        <f t="shared" ca="1" si="207"/>
        <v>442.54090314013132</v>
      </c>
      <c r="L295" s="67">
        <f t="shared" ca="1" si="207"/>
        <v>341.23309291494661</v>
      </c>
      <c r="M295" s="67">
        <f t="shared" ca="1" si="207"/>
        <v>258.23004169757974</v>
      </c>
      <c r="N295" s="67">
        <f t="shared" ca="1" si="207"/>
        <v>191.50513278833222</v>
      </c>
      <c r="O295" s="67">
        <f t="shared" ca="1" si="207"/>
        <v>138.94836560854392</v>
      </c>
      <c r="P295" s="67">
        <f t="shared" ca="1" si="207"/>
        <v>98.45794164107906</v>
      </c>
      <c r="Q295" s="67">
        <f t="shared" ca="1" si="207"/>
        <v>68.009611567271591</v>
      </c>
      <c r="R295" s="67">
        <f t="shared" ca="1" si="207"/>
        <v>68.004029206486209</v>
      </c>
      <c r="S295" s="67">
        <f t="shared" ca="1" si="207"/>
        <v>67.999972801617218</v>
      </c>
      <c r="T295" s="67">
        <f t="shared" ca="1" si="207"/>
        <v>67.997010574069421</v>
      </c>
      <c r="U295" s="67">
        <f t="shared" ca="1" si="207"/>
        <v>67.99478682946912</v>
      </c>
      <c r="V295" s="67">
        <f t="shared" ca="1" si="207"/>
        <v>67.993044110490729</v>
      </c>
      <c r="W295" s="67">
        <f t="shared" ca="1" si="207"/>
        <v>67.991601709061499</v>
      </c>
      <c r="X295" s="67">
        <f t="shared" ca="1" si="207"/>
        <v>67.990352193761169</v>
      </c>
      <c r="Y295" s="67">
        <f t="shared" ca="1" si="207"/>
        <v>67.989216655446157</v>
      </c>
      <c r="Z295" s="67">
        <f t="shared" ca="1" si="207"/>
        <v>67.988127064698404</v>
      </c>
      <c r="AA295" s="67">
        <f t="shared" ca="1" si="207"/>
        <v>67.987025821912042</v>
      </c>
      <c r="AB295" s="67">
        <f t="shared" ca="1" si="207"/>
        <v>67.985865324717594</v>
      </c>
      <c r="AC295" s="67">
        <f t="shared" ca="1" si="207"/>
        <v>67.98462337144376</v>
      </c>
      <c r="AD295" s="67">
        <f t="shared" ca="1" si="207"/>
        <v>67.983278563559125</v>
      </c>
      <c r="AE295" s="67">
        <f t="shared" ca="1" si="207"/>
        <v>67.981818016305212</v>
      </c>
      <c r="AF295" s="67">
        <f t="shared" ca="1" si="207"/>
        <v>67.980244619279887</v>
      </c>
      <c r="AG295" s="67">
        <f t="shared" ca="1" si="207"/>
        <v>67.978576311875941</v>
      </c>
      <c r="AH295" s="67">
        <f t="shared" ca="1" si="207"/>
        <v>67.976830455590942</v>
      </c>
      <c r="AI295" s="67">
        <f t="shared" ca="1" si="207"/>
        <v>67.975023845704897</v>
      </c>
      <c r="AJ295" s="67">
        <f t="shared" ca="1" si="207"/>
        <v>67.973165435164319</v>
      </c>
      <c r="AK295" s="67">
        <f t="shared" ca="1" si="207"/>
        <v>67.971278296414951</v>
      </c>
      <c r="AL295" s="67">
        <f t="shared" ca="1" si="207"/>
        <v>67.969363358491734</v>
      </c>
      <c r="AM295" s="67">
        <f t="shared" ca="1" si="207"/>
        <v>67.96743560403138</v>
      </c>
      <c r="AN295" s="67">
        <f t="shared" ca="1" si="207"/>
        <v>67.96549559587784</v>
      </c>
      <c r="AO295" s="67">
        <f t="shared" ca="1" si="207"/>
        <v>67.963543885475161</v>
      </c>
      <c r="AP295" s="67">
        <f t="shared" ca="1" si="207"/>
        <v>67.961581013051656</v>
      </c>
      <c r="AQ295" s="67">
        <f t="shared" ca="1" si="207"/>
        <v>67.959607507801678</v>
      </c>
      <c r="AR295" s="67">
        <f t="shared" ca="1" si="207"/>
        <v>67.957617253885203</v>
      </c>
      <c r="AS295" s="67">
        <f t="shared" ca="1" si="207"/>
        <v>67.955604358577702</v>
      </c>
      <c r="AT295" s="67">
        <f t="shared" ca="1" si="207"/>
        <v>67.953556667037347</v>
      </c>
      <c r="AU295" s="67">
        <f t="shared" ca="1" si="207"/>
        <v>67.951462465791181</v>
      </c>
      <c r="AV295" s="67">
        <f t="shared" ca="1" si="207"/>
        <v>67.949310472697434</v>
      </c>
      <c r="AW295" s="67">
        <f t="shared" ca="1" si="207"/>
        <v>67.947083571874614</v>
      </c>
      <c r="AX295" s="67">
        <f t="shared" ca="1" si="207"/>
        <v>67.944771462746175</v>
      </c>
      <c r="AY295" s="67">
        <f t="shared" ca="1" si="207"/>
        <v>67.942345916352025</v>
      </c>
      <c r="AZ295" s="67">
        <f t="shared" ca="1" si="207"/>
        <v>67.939791820745967</v>
      </c>
      <c r="BA295" s="179">
        <f t="shared" ref="BA295" ca="1" si="208">BA194+BA93</f>
        <v>67.937082720540531</v>
      </c>
      <c r="BC295" s="67">
        <f t="shared" ca="1" si="143"/>
        <v>267.79620875291243</v>
      </c>
    </row>
    <row r="296" spans="1:55" x14ac:dyDescent="0.35">
      <c r="A296" s="159" t="s">
        <v>65</v>
      </c>
      <c r="B296">
        <f t="shared" si="164"/>
        <v>88</v>
      </c>
      <c r="C296" s="67">
        <f t="shared" ref="C296:AZ296" ca="1" si="209">C195+C94</f>
        <v>1660.1345000000001</v>
      </c>
      <c r="D296" s="67">
        <f t="shared" ca="1" si="209"/>
        <v>1419.848196819122</v>
      </c>
      <c r="E296" s="67">
        <f t="shared" ca="1" si="209"/>
        <v>1198.2850469776508</v>
      </c>
      <c r="F296" s="67">
        <f t="shared" ca="1" si="209"/>
        <v>997.35612803874699</v>
      </c>
      <c r="G296" s="67">
        <f t="shared" ca="1" si="209"/>
        <v>818.21486661653921</v>
      </c>
      <c r="H296" s="67">
        <f t="shared" ca="1" si="209"/>
        <v>661.21965292652214</v>
      </c>
      <c r="I296" s="67">
        <f t="shared" ca="1" si="209"/>
        <v>525.98659779445256</v>
      </c>
      <c r="J296" s="67">
        <f t="shared" ca="1" si="209"/>
        <v>411.5054350736761</v>
      </c>
      <c r="K296" s="67">
        <f t="shared" ca="1" si="209"/>
        <v>316.28943596204516</v>
      </c>
      <c r="L296" s="67">
        <f t="shared" ca="1" si="209"/>
        <v>238.53052870363229</v>
      </c>
      <c r="M296" s="67">
        <f t="shared" ca="1" si="209"/>
        <v>176.23858349704733</v>
      </c>
      <c r="N296" s="67">
        <f t="shared" ca="1" si="209"/>
        <v>127.35664477029086</v>
      </c>
      <c r="O296" s="67">
        <f t="shared" ca="1" si="209"/>
        <v>89.848858934208948</v>
      </c>
      <c r="P296" s="67">
        <f t="shared" ca="1" si="209"/>
        <v>61.766282438377985</v>
      </c>
      <c r="Q296" s="67">
        <f t="shared" ca="1" si="209"/>
        <v>61.761265584266098</v>
      </c>
      <c r="R296" s="67">
        <f t="shared" ca="1" si="209"/>
        <v>61.757620125156834</v>
      </c>
      <c r="S296" s="67">
        <f t="shared" ca="1" si="209"/>
        <v>61.754958006329893</v>
      </c>
      <c r="T296" s="67">
        <f t="shared" ca="1" si="209"/>
        <v>61.752959559823125</v>
      </c>
      <c r="U296" s="67">
        <f t="shared" ca="1" si="209"/>
        <v>61.751393407743649</v>
      </c>
      <c r="V296" s="67">
        <f t="shared" ca="1" si="209"/>
        <v>61.750097148425482</v>
      </c>
      <c r="W296" s="67">
        <f t="shared" ca="1" si="209"/>
        <v>61.748974234043743</v>
      </c>
      <c r="X296" s="67">
        <f t="shared" ca="1" si="209"/>
        <v>61.747953749884218</v>
      </c>
      <c r="Y296" s="67">
        <f t="shared" ca="1" si="209"/>
        <v>61.746974559037412</v>
      </c>
      <c r="Z296" s="67">
        <f t="shared" ca="1" si="209"/>
        <v>61.745984897937717</v>
      </c>
      <c r="AA296" s="67">
        <f t="shared" ca="1" si="209"/>
        <v>61.744941987539526</v>
      </c>
      <c r="AB296" s="67">
        <f t="shared" ca="1" si="209"/>
        <v>61.743825875968469</v>
      </c>
      <c r="AC296" s="67">
        <f t="shared" ca="1" si="209"/>
        <v>61.742617333229546</v>
      </c>
      <c r="AD296" s="67">
        <f t="shared" ca="1" si="209"/>
        <v>61.741304780549129</v>
      </c>
      <c r="AE296" s="67">
        <f t="shared" ca="1" si="209"/>
        <v>61.739890815206785</v>
      </c>
      <c r="AF296" s="67">
        <f t="shared" ca="1" si="209"/>
        <v>61.738391559285553</v>
      </c>
      <c r="AG296" s="67">
        <f t="shared" ca="1" si="209"/>
        <v>61.736822615451004</v>
      </c>
      <c r="AH296" s="67">
        <f t="shared" ca="1" si="209"/>
        <v>61.735199077434487</v>
      </c>
      <c r="AI296" s="67">
        <f t="shared" ca="1" si="209"/>
        <v>61.733528991243901</v>
      </c>
      <c r="AJ296" s="67">
        <f t="shared" ca="1" si="209"/>
        <v>61.73183309148871</v>
      </c>
      <c r="AK296" s="67">
        <f t="shared" ca="1" si="209"/>
        <v>61.730112213214667</v>
      </c>
      <c r="AL296" s="67">
        <f t="shared" ca="1" si="209"/>
        <v>61.728379820847579</v>
      </c>
      <c r="AM296" s="67">
        <f t="shared" ca="1" si="209"/>
        <v>61.726636420263823</v>
      </c>
      <c r="AN296" s="67">
        <f t="shared" ca="1" si="209"/>
        <v>61.724882507091458</v>
      </c>
      <c r="AO296" s="67">
        <f t="shared" ca="1" si="209"/>
        <v>61.723118566875726</v>
      </c>
      <c r="AP296" s="67">
        <f t="shared" ca="1" si="209"/>
        <v>61.721345075242425</v>
      </c>
      <c r="AQ296" s="67">
        <f t="shared" ca="1" si="209"/>
        <v>61.719556536262544</v>
      </c>
      <c r="AR296" s="67">
        <f t="shared" ca="1" si="209"/>
        <v>61.717747654557243</v>
      </c>
      <c r="AS296" s="67">
        <f t="shared" ca="1" si="209"/>
        <v>61.7159075073765</v>
      </c>
      <c r="AT296" s="67">
        <f t="shared" ca="1" si="209"/>
        <v>61.714025568702624</v>
      </c>
      <c r="AU296" s="67">
        <f t="shared" ca="1" si="209"/>
        <v>61.712091700229877</v>
      </c>
      <c r="AV296" s="67">
        <f t="shared" ca="1" si="209"/>
        <v>61.710090521331388</v>
      </c>
      <c r="AW296" s="67">
        <f t="shared" ca="1" si="209"/>
        <v>61.708012776021484</v>
      </c>
      <c r="AX296" s="67">
        <f t="shared" ca="1" si="209"/>
        <v>61.705833097368959</v>
      </c>
      <c r="AY296" s="67">
        <f t="shared" ca="1" si="209"/>
        <v>61.703537906099342</v>
      </c>
      <c r="AZ296" s="67">
        <f t="shared" ca="1" si="209"/>
        <v>61.701103429582254</v>
      </c>
      <c r="BA296" s="179">
        <f t="shared" ref="BA296" ca="1" si="210">BA195+BA94</f>
        <v>61.698512095605231</v>
      </c>
      <c r="BC296" s="67">
        <f t="shared" ca="1" si="143"/>
        <v>240.28630318087812</v>
      </c>
    </row>
    <row r="297" spans="1:55" x14ac:dyDescent="0.35">
      <c r="A297" s="159" t="s">
        <v>65</v>
      </c>
      <c r="B297">
        <f t="shared" si="164"/>
        <v>89</v>
      </c>
      <c r="C297" s="67">
        <f t="shared" ref="C297:AZ297" ca="1" si="211">C196+C95</f>
        <v>1306.2874999999999</v>
      </c>
      <c r="D297" s="67">
        <f t="shared" ca="1" si="211"/>
        <v>1100.2589295511798</v>
      </c>
      <c r="E297" s="67">
        <f t="shared" ca="1" si="211"/>
        <v>913.79267982247688</v>
      </c>
      <c r="F297" s="67">
        <f t="shared" ca="1" si="211"/>
        <v>747.91079768812369</v>
      </c>
      <c r="G297" s="67">
        <f t="shared" ca="1" si="211"/>
        <v>602.88281622857698</v>
      </c>
      <c r="H297" s="67">
        <f t="shared" ca="1" si="211"/>
        <v>478.28041656247501</v>
      </c>
      <c r="I297" s="67">
        <f t="shared" ca="1" si="211"/>
        <v>373.09119770747856</v>
      </c>
      <c r="J297" s="67">
        <f t="shared" ca="1" si="211"/>
        <v>285.86348822479874</v>
      </c>
      <c r="K297" s="67">
        <f t="shared" ca="1" si="211"/>
        <v>214.85480279203259</v>
      </c>
      <c r="L297" s="67">
        <f t="shared" ca="1" si="211"/>
        <v>158.16411600095483</v>
      </c>
      <c r="M297" s="67">
        <f t="shared" ca="1" si="211"/>
        <v>113.84037677022388</v>
      </c>
      <c r="N297" s="67">
        <f t="shared" ca="1" si="211"/>
        <v>79.964499444293665</v>
      </c>
      <c r="O297" s="67">
        <f t="shared" ca="1" si="211"/>
        <v>54.709956848732133</v>
      </c>
      <c r="P297" s="67">
        <f t="shared" ca="1" si="211"/>
        <v>54.705582303019639</v>
      </c>
      <c r="Q297" s="67">
        <f t="shared" ca="1" si="211"/>
        <v>54.702403591962998</v>
      </c>
      <c r="R297" s="67">
        <f t="shared" ca="1" si="211"/>
        <v>54.700082329115141</v>
      </c>
      <c r="S297" s="67">
        <f t="shared" ca="1" si="211"/>
        <v>54.698339768090491</v>
      </c>
      <c r="T297" s="67">
        <f t="shared" ca="1" si="211"/>
        <v>54.696974152906563</v>
      </c>
      <c r="U297" s="67">
        <f t="shared" ca="1" si="211"/>
        <v>54.695843874413825</v>
      </c>
      <c r="V297" s="67">
        <f t="shared" ca="1" si="211"/>
        <v>54.694864746285774</v>
      </c>
      <c r="W297" s="67">
        <f t="shared" ca="1" si="211"/>
        <v>54.693974933681538</v>
      </c>
      <c r="X297" s="67">
        <f t="shared" ca="1" si="211"/>
        <v>54.693121127907119</v>
      </c>
      <c r="Y297" s="67">
        <f t="shared" ca="1" si="211"/>
        <v>54.69225819362768</v>
      </c>
      <c r="Z297" s="67">
        <f t="shared" ca="1" si="211"/>
        <v>54.691348829763776</v>
      </c>
      <c r="AA297" s="67">
        <f t="shared" ca="1" si="211"/>
        <v>54.690375639511458</v>
      </c>
      <c r="AB297" s="67">
        <f t="shared" ca="1" si="211"/>
        <v>54.689321855611581</v>
      </c>
      <c r="AC297" s="67">
        <f t="shared" ca="1" si="211"/>
        <v>54.688177382364003</v>
      </c>
      <c r="AD297" s="67">
        <f t="shared" ca="1" si="211"/>
        <v>54.686944484875497</v>
      </c>
      <c r="AE297" s="67">
        <f t="shared" ca="1" si="211"/>
        <v>54.685637221111847</v>
      </c>
      <c r="AF297" s="67">
        <f t="shared" ca="1" si="211"/>
        <v>54.684269196065628</v>
      </c>
      <c r="AG297" s="67">
        <f t="shared" ca="1" si="211"/>
        <v>54.682853570887175</v>
      </c>
      <c r="AH297" s="67">
        <f t="shared" ca="1" si="211"/>
        <v>54.681397361467639</v>
      </c>
      <c r="AI297" s="67">
        <f t="shared" ca="1" si="211"/>
        <v>54.679918647284353</v>
      </c>
      <c r="AJ297" s="67">
        <f t="shared" ca="1" si="211"/>
        <v>54.678418156581671</v>
      </c>
      <c r="AK297" s="67">
        <f t="shared" ca="1" si="211"/>
        <v>54.676907629551039</v>
      </c>
      <c r="AL297" s="67">
        <f t="shared" ca="1" si="211"/>
        <v>54.675387507345427</v>
      </c>
      <c r="AM297" s="67">
        <f t="shared" ca="1" si="211"/>
        <v>54.673858222178673</v>
      </c>
      <c r="AN297" s="67">
        <f t="shared" ca="1" si="211"/>
        <v>54.67232019746983</v>
      </c>
      <c r="AO297" s="67">
        <f t="shared" ca="1" si="211"/>
        <v>54.670773847985672</v>
      </c>
      <c r="AP297" s="67">
        <f t="shared" ca="1" si="211"/>
        <v>54.66921438176054</v>
      </c>
      <c r="AQ297" s="67">
        <f t="shared" ca="1" si="211"/>
        <v>54.667637181734918</v>
      </c>
      <c r="AR297" s="67">
        <f t="shared" ca="1" si="211"/>
        <v>54.666032724284975</v>
      </c>
      <c r="AS297" s="67">
        <f t="shared" ca="1" si="211"/>
        <v>54.664391831791782</v>
      </c>
      <c r="AT297" s="67">
        <f t="shared" ca="1" si="211"/>
        <v>54.66270566477634</v>
      </c>
      <c r="AU297" s="67">
        <f t="shared" ca="1" si="211"/>
        <v>54.660960813007399</v>
      </c>
      <c r="AV297" s="67">
        <f t="shared" ca="1" si="211"/>
        <v>54.659149206529825</v>
      </c>
      <c r="AW297" s="67">
        <f t="shared" ca="1" si="211"/>
        <v>54.657248728231096</v>
      </c>
      <c r="AX297" s="67">
        <f t="shared" ca="1" si="211"/>
        <v>54.655247538975985</v>
      </c>
      <c r="AY297" s="67">
        <f t="shared" ca="1" si="211"/>
        <v>54.653124912182982</v>
      </c>
      <c r="AZ297" s="67">
        <f t="shared" ca="1" si="211"/>
        <v>54.650865527710152</v>
      </c>
      <c r="BA297" s="179">
        <f t="shared" ref="BA297" ca="1" si="212">BA196+BA95</f>
        <v>54.648445539124978</v>
      </c>
      <c r="BC297" s="67">
        <f t="shared" ca="1" si="143"/>
        <v>206.02857044882012</v>
      </c>
    </row>
    <row r="298" spans="1:55" x14ac:dyDescent="0.35">
      <c r="A298" s="159" t="s">
        <v>65</v>
      </c>
      <c r="B298">
        <f t="shared" si="164"/>
        <v>90</v>
      </c>
      <c r="C298" s="67">
        <f t="shared" ref="C298:AZ298" ca="1" si="213">C197+C96</f>
        <v>1051.7529999999999</v>
      </c>
      <c r="D298" s="67">
        <f t="shared" ca="1" si="213"/>
        <v>871.615723223332</v>
      </c>
      <c r="E298" s="67">
        <f t="shared" ca="1" si="213"/>
        <v>711.71739014653303</v>
      </c>
      <c r="F298" s="67">
        <f t="shared" ca="1" si="213"/>
        <v>572.25595022945231</v>
      </c>
      <c r="G298" s="67">
        <f t="shared" ca="1" si="213"/>
        <v>452.74663339644093</v>
      </c>
      <c r="H298" s="67">
        <f t="shared" ca="1" si="213"/>
        <v>352.13806909139333</v>
      </c>
      <c r="I298" s="67">
        <f t="shared" ca="1" si="213"/>
        <v>268.95781632066877</v>
      </c>
      <c r="J298" s="67">
        <f t="shared" ca="1" si="213"/>
        <v>201.4601727949632</v>
      </c>
      <c r="K298" s="67">
        <f t="shared" ca="1" si="213"/>
        <v>147.75681756435557</v>
      </c>
      <c r="L298" s="67">
        <f t="shared" ca="1" si="213"/>
        <v>105.92304238893014</v>
      </c>
      <c r="M298" s="67">
        <f t="shared" ca="1" si="213"/>
        <v>74.077182149718354</v>
      </c>
      <c r="N298" s="67">
        <f t="shared" ca="1" si="213"/>
        <v>50.438533968832061</v>
      </c>
      <c r="O298" s="67">
        <f t="shared" ca="1" si="213"/>
        <v>50.434570895766569</v>
      </c>
      <c r="P298" s="67">
        <f t="shared" ca="1" si="213"/>
        <v>50.431691194243662</v>
      </c>
      <c r="Q298" s="67">
        <f t="shared" ca="1" si="213"/>
        <v>50.429588293455495</v>
      </c>
      <c r="R298" s="67">
        <f t="shared" ca="1" si="213"/>
        <v>50.428009660999557</v>
      </c>
      <c r="S298" s="67">
        <f t="shared" ca="1" si="213"/>
        <v>50.426772516885663</v>
      </c>
      <c r="T298" s="67">
        <f t="shared" ca="1" si="213"/>
        <v>50.425748572009013</v>
      </c>
      <c r="U298" s="67">
        <f t="shared" ca="1" si="213"/>
        <v>50.424861559094616</v>
      </c>
      <c r="V298" s="67">
        <f t="shared" ca="1" si="213"/>
        <v>50.4240554601272</v>
      </c>
      <c r="W298" s="67">
        <f t="shared" ca="1" si="213"/>
        <v>50.423281981442642</v>
      </c>
      <c r="X298" s="67">
        <f t="shared" ca="1" si="213"/>
        <v>50.422500234022792</v>
      </c>
      <c r="Y298" s="67">
        <f t="shared" ca="1" si="213"/>
        <v>50.421676426232239</v>
      </c>
      <c r="Z298" s="67">
        <f t="shared" ca="1" si="213"/>
        <v>50.420794798198905</v>
      </c>
      <c r="AA298" s="67">
        <f t="shared" ca="1" si="213"/>
        <v>50.419840160460524</v>
      </c>
      <c r="AB298" s="67">
        <f t="shared" ca="1" si="213"/>
        <v>50.418803367513334</v>
      </c>
      <c r="AC298" s="67">
        <f t="shared" ca="1" si="213"/>
        <v>50.417686471734015</v>
      </c>
      <c r="AD298" s="67">
        <f t="shared" ca="1" si="213"/>
        <v>50.416502208782106</v>
      </c>
      <c r="AE298" s="67">
        <f t="shared" ca="1" si="213"/>
        <v>50.415262903898842</v>
      </c>
      <c r="AF298" s="67">
        <f t="shared" ca="1" si="213"/>
        <v>50.413980480169947</v>
      </c>
      <c r="AG298" s="67">
        <f t="shared" ca="1" si="213"/>
        <v>50.41266129358057</v>
      </c>
      <c r="AH298" s="67">
        <f t="shared" ca="1" si="213"/>
        <v>50.411321722602672</v>
      </c>
      <c r="AI298" s="67">
        <f t="shared" ca="1" si="213"/>
        <v>50.409962427081908</v>
      </c>
      <c r="AJ298" s="67">
        <f t="shared" ca="1" si="213"/>
        <v>50.408594042569099</v>
      </c>
      <c r="AK298" s="67">
        <f t="shared" ca="1" si="213"/>
        <v>50.407216968762405</v>
      </c>
      <c r="AL298" s="67">
        <f t="shared" ca="1" si="213"/>
        <v>50.405831597258995</v>
      </c>
      <c r="AM298" s="67">
        <f t="shared" ca="1" si="213"/>
        <v>50.404438311685858</v>
      </c>
      <c r="AN298" s="67">
        <f t="shared" ca="1" si="213"/>
        <v>50.403037487828961</v>
      </c>
      <c r="AO298" s="67">
        <f t="shared" ca="1" si="213"/>
        <v>50.401624784750339</v>
      </c>
      <c r="AP298" s="67">
        <f t="shared" ca="1" si="213"/>
        <v>50.400196019996145</v>
      </c>
      <c r="AQ298" s="67">
        <f t="shared" ca="1" si="213"/>
        <v>50.398742566368817</v>
      </c>
      <c r="AR298" s="67">
        <f t="shared" ca="1" si="213"/>
        <v>50.397256110191037</v>
      </c>
      <c r="AS298" s="67">
        <f t="shared" ca="1" si="213"/>
        <v>50.395728644180863</v>
      </c>
      <c r="AT298" s="67">
        <f t="shared" ca="1" si="213"/>
        <v>50.394148020593107</v>
      </c>
      <c r="AU298" s="67">
        <f t="shared" ca="1" si="213"/>
        <v>50.392506929441133</v>
      </c>
      <c r="AV298" s="67">
        <f t="shared" ca="1" si="213"/>
        <v>50.390785335875641</v>
      </c>
      <c r="AW298" s="67">
        <f t="shared" ca="1" si="213"/>
        <v>50.388972515809044</v>
      </c>
      <c r="AX298" s="67">
        <f t="shared" ca="1" si="213"/>
        <v>50.387049694448322</v>
      </c>
      <c r="AY298" s="67">
        <f t="shared" ca="1" si="213"/>
        <v>50.385002994780095</v>
      </c>
      <c r="AZ298" s="67">
        <f t="shared" ca="1" si="213"/>
        <v>50.382810816377976</v>
      </c>
      <c r="BA298" s="179">
        <f t="shared" ref="BA298" ca="1" si="214">BA197+BA96</f>
        <v>50.38045239230015</v>
      </c>
      <c r="BC298" s="67">
        <f t="shared" ca="1" si="143"/>
        <v>180.13727677666793</v>
      </c>
    </row>
    <row r="299" spans="1:55" x14ac:dyDescent="0.35">
      <c r="A299" s="159" t="s">
        <v>65</v>
      </c>
      <c r="B299">
        <f t="shared" si="164"/>
        <v>91</v>
      </c>
      <c r="C299" s="67">
        <f t="shared" ref="C299:AZ299" ca="1" si="215">C198+C97</f>
        <v>832.17250000000001</v>
      </c>
      <c r="D299" s="67">
        <f t="shared" ca="1" si="215"/>
        <v>677.97476727378478</v>
      </c>
      <c r="E299" s="67">
        <f t="shared" ca="1" si="215"/>
        <v>543.79644093031038</v>
      </c>
      <c r="F299" s="67">
        <f t="shared" ca="1" si="215"/>
        <v>429.1018612537157</v>
      </c>
      <c r="G299" s="67">
        <f t="shared" ca="1" si="215"/>
        <v>332.80560718894776</v>
      </c>
      <c r="H299" s="67">
        <f t="shared" ca="1" si="215"/>
        <v>253.41886015200532</v>
      </c>
      <c r="I299" s="67">
        <f t="shared" ca="1" si="215"/>
        <v>189.19660571715656</v>
      </c>
      <c r="J299" s="67">
        <f t="shared" ca="1" si="215"/>
        <v>138.26655139613902</v>
      </c>
      <c r="K299" s="67">
        <f t="shared" ca="1" si="215"/>
        <v>98.732884817439313</v>
      </c>
      <c r="L299" s="67">
        <f t="shared" ca="1" si="215"/>
        <v>68.752920565175955</v>
      </c>
      <c r="M299" s="67">
        <f t="shared" ca="1" si="215"/>
        <v>46.592183079547389</v>
      </c>
      <c r="N299" s="67">
        <f t="shared" ca="1" si="215"/>
        <v>46.588615386334816</v>
      </c>
      <c r="O299" s="67">
        <f t="shared" ca="1" si="215"/>
        <v>46.586022997329685</v>
      </c>
      <c r="P299" s="67">
        <f t="shared" ca="1" si="215"/>
        <v>46.584129915027219</v>
      </c>
      <c r="Q299" s="67">
        <f t="shared" ca="1" si="215"/>
        <v>46.58270879653535</v>
      </c>
      <c r="R299" s="67">
        <f t="shared" ca="1" si="215"/>
        <v>46.581595095896745</v>
      </c>
      <c r="S299" s="67">
        <f t="shared" ca="1" si="215"/>
        <v>46.580673323071991</v>
      </c>
      <c r="T299" s="67">
        <f t="shared" ca="1" si="215"/>
        <v>46.579874820057064</v>
      </c>
      <c r="U299" s="67">
        <f t="shared" ca="1" si="215"/>
        <v>46.579149158074927</v>
      </c>
      <c r="V299" s="67">
        <f t="shared" ca="1" si="215"/>
        <v>46.578452862235466</v>
      </c>
      <c r="W299" s="67">
        <f t="shared" ca="1" si="215"/>
        <v>46.577749123634192</v>
      </c>
      <c r="X299" s="67">
        <f t="shared" ca="1" si="215"/>
        <v>46.577007522692526</v>
      </c>
      <c r="Y299" s="67">
        <f t="shared" ca="1" si="215"/>
        <v>46.576213872362928</v>
      </c>
      <c r="Z299" s="67">
        <f t="shared" ca="1" si="215"/>
        <v>46.575354499173407</v>
      </c>
      <c r="AA299" s="67">
        <f t="shared" ca="1" si="215"/>
        <v>46.57442117056592</v>
      </c>
      <c r="AB299" s="67">
        <f t="shared" ca="1" si="215"/>
        <v>46.573415734457882</v>
      </c>
      <c r="AC299" s="67">
        <f t="shared" ca="1" si="215"/>
        <v>46.572349655919012</v>
      </c>
      <c r="AD299" s="67">
        <f t="shared" ca="1" si="215"/>
        <v>46.571234030499056</v>
      </c>
      <c r="AE299" s="67">
        <f t="shared" ca="1" si="215"/>
        <v>46.570079591657866</v>
      </c>
      <c r="AF299" s="67">
        <f t="shared" ca="1" si="215"/>
        <v>46.568892061281637</v>
      </c>
      <c r="AG299" s="67">
        <f t="shared" ca="1" si="215"/>
        <v>46.567686183429338</v>
      </c>
      <c r="AH299" s="67">
        <f t="shared" ca="1" si="215"/>
        <v>46.566462552207923</v>
      </c>
      <c r="AI299" s="67">
        <f t="shared" ca="1" si="215"/>
        <v>46.565230741782941</v>
      </c>
      <c r="AJ299" s="67">
        <f t="shared" ca="1" si="215"/>
        <v>46.563991112012957</v>
      </c>
      <c r="AK299" s="67">
        <f t="shared" ca="1" si="215"/>
        <v>46.562744015461327</v>
      </c>
      <c r="AL299" s="67">
        <f t="shared" ca="1" si="215"/>
        <v>46.561489797514014</v>
      </c>
      <c r="AM299" s="67">
        <f t="shared" ca="1" si="215"/>
        <v>46.560228796495828</v>
      </c>
      <c r="AN299" s="67">
        <f t="shared" ca="1" si="215"/>
        <v>46.558957104812862</v>
      </c>
      <c r="AO299" s="67">
        <f t="shared" ca="1" si="215"/>
        <v>46.557670957571077</v>
      </c>
      <c r="AP299" s="67">
        <f t="shared" ca="1" si="215"/>
        <v>46.556362588845538</v>
      </c>
      <c r="AQ299" s="67">
        <f t="shared" ca="1" si="215"/>
        <v>46.555024515008206</v>
      </c>
      <c r="AR299" s="67">
        <f t="shared" ca="1" si="215"/>
        <v>46.553649528314281</v>
      </c>
      <c r="AS299" s="67">
        <f t="shared" ca="1" si="215"/>
        <v>46.552226693961842</v>
      </c>
      <c r="AT299" s="67">
        <f t="shared" ca="1" si="215"/>
        <v>46.550749432074639</v>
      </c>
      <c r="AU299" s="67">
        <f t="shared" ca="1" si="215"/>
        <v>46.549199708341767</v>
      </c>
      <c r="AV299" s="67">
        <f t="shared" ca="1" si="215"/>
        <v>46.547567869895786</v>
      </c>
      <c r="AW299" s="67">
        <f t="shared" ca="1" si="215"/>
        <v>46.54583701706224</v>
      </c>
      <c r="AX299" s="67">
        <f t="shared" ca="1" si="215"/>
        <v>46.543994659199193</v>
      </c>
      <c r="AY299" s="67">
        <f t="shared" ca="1" si="215"/>
        <v>46.542021353595096</v>
      </c>
      <c r="AZ299" s="67">
        <f t="shared" ca="1" si="215"/>
        <v>46.539898408145199</v>
      </c>
      <c r="BA299" s="179">
        <f t="shared" ref="BA299" ca="1" si="216">BA198+BA97</f>
        <v>46.537604231478625</v>
      </c>
      <c r="BC299" s="67">
        <f t="shared" ca="1" si="143"/>
        <v>154.19773272621524</v>
      </c>
    </row>
    <row r="300" spans="1:55" x14ac:dyDescent="0.35">
      <c r="A300" s="159" t="s">
        <v>65</v>
      </c>
      <c r="B300">
        <f t="shared" si="164"/>
        <v>92</v>
      </c>
      <c r="C300" s="67">
        <f t="shared" ref="C300:AZ300" ca="1" si="217">C199+C98</f>
        <v>635.20150000000001</v>
      </c>
      <c r="D300" s="67">
        <f t="shared" ca="1" si="217"/>
        <v>508.21548598174974</v>
      </c>
      <c r="E300" s="67">
        <f t="shared" ca="1" si="217"/>
        <v>399.94662819352726</v>
      </c>
      <c r="F300" s="67">
        <f t="shared" ca="1" si="217"/>
        <v>309.29514392609195</v>
      </c>
      <c r="G300" s="67">
        <f t="shared" ca="1" si="217"/>
        <v>234.78159758177139</v>
      </c>
      <c r="H300" s="67">
        <f t="shared" ca="1" si="217"/>
        <v>174.69096839719194</v>
      </c>
      <c r="I300" s="67">
        <f t="shared" ca="1" si="217"/>
        <v>127.19769127395058</v>
      </c>
      <c r="J300" s="67">
        <f t="shared" ca="1" si="217"/>
        <v>90.465275608312439</v>
      </c>
      <c r="K300" s="67">
        <f t="shared" ca="1" si="217"/>
        <v>62.719001902462878</v>
      </c>
      <c r="L300" s="67">
        <f t="shared" ca="1" si="217"/>
        <v>42.297382743138897</v>
      </c>
      <c r="M300" s="67">
        <f t="shared" ca="1" si="217"/>
        <v>42.294222761684182</v>
      </c>
      <c r="N300" s="67">
        <f t="shared" ca="1" si="217"/>
        <v>42.291926642417579</v>
      </c>
      <c r="O300" s="67">
        <f t="shared" ca="1" si="217"/>
        <v>42.290249917720651</v>
      </c>
      <c r="P300" s="67">
        <f t="shared" ca="1" si="217"/>
        <v>42.288991221028333</v>
      </c>
      <c r="Q300" s="67">
        <f t="shared" ca="1" si="217"/>
        <v>42.288004809433168</v>
      </c>
      <c r="R300" s="67">
        <f t="shared" ca="1" si="217"/>
        <v>42.287188391119912</v>
      </c>
      <c r="S300" s="67">
        <f t="shared" ca="1" si="217"/>
        <v>42.286481154591101</v>
      </c>
      <c r="T300" s="67">
        <f t="shared" ca="1" si="217"/>
        <v>42.285838434500079</v>
      </c>
      <c r="U300" s="67">
        <f t="shared" ca="1" si="217"/>
        <v>42.285221724851432</v>
      </c>
      <c r="V300" s="67">
        <f t="shared" ca="1" si="217"/>
        <v>42.284598423918361</v>
      </c>
      <c r="W300" s="67">
        <f t="shared" ca="1" si="217"/>
        <v>42.28394158915372</v>
      </c>
      <c r="X300" s="67">
        <f t="shared" ca="1" si="217"/>
        <v>42.283238655259844</v>
      </c>
      <c r="Y300" s="67">
        <f t="shared" ca="1" si="217"/>
        <v>42.28247751188939</v>
      </c>
      <c r="Z300" s="67">
        <f t="shared" ca="1" si="217"/>
        <v>42.281650867771219</v>
      </c>
      <c r="AA300" s="67">
        <f t="shared" ca="1" si="217"/>
        <v>42.280760359912001</v>
      </c>
      <c r="AB300" s="67">
        <f t="shared" ca="1" si="217"/>
        <v>42.279816143162975</v>
      </c>
      <c r="AC300" s="67">
        <f t="shared" ca="1" si="217"/>
        <v>42.278828045041202</v>
      </c>
      <c r="AD300" s="67">
        <f t="shared" ca="1" si="217"/>
        <v>42.277805572303016</v>
      </c>
      <c r="AE300" s="67">
        <f t="shared" ca="1" si="217"/>
        <v>42.276753792955091</v>
      </c>
      <c r="AF300" s="67">
        <f t="shared" ca="1" si="217"/>
        <v>42.275685765765481</v>
      </c>
      <c r="AG300" s="67">
        <f t="shared" ca="1" si="217"/>
        <v>42.274602017029224</v>
      </c>
      <c r="AH300" s="67">
        <f t="shared" ca="1" si="217"/>
        <v>42.273511026501566</v>
      </c>
      <c r="AI300" s="67">
        <f t="shared" ca="1" si="217"/>
        <v>42.272413112949721</v>
      </c>
      <c r="AJ300" s="67">
        <f t="shared" ca="1" si="217"/>
        <v>42.271308588677236</v>
      </c>
      <c r="AK300" s="67">
        <f t="shared" ca="1" si="217"/>
        <v>42.270197759628303</v>
      </c>
      <c r="AL300" s="67">
        <f t="shared" ca="1" si="217"/>
        <v>42.269080925490798</v>
      </c>
      <c r="AM300" s="67">
        <f t="shared" ca="1" si="217"/>
        <v>42.267954625464469</v>
      </c>
      <c r="AN300" s="67">
        <f t="shared" ca="1" si="217"/>
        <v>42.266815525165619</v>
      </c>
      <c r="AO300" s="67">
        <f t="shared" ca="1" si="217"/>
        <v>42.265656746662344</v>
      </c>
      <c r="AP300" s="67">
        <f t="shared" ca="1" si="217"/>
        <v>42.264471662108669</v>
      </c>
      <c r="AQ300" s="67">
        <f t="shared" ca="1" si="217"/>
        <v>42.263253888064114</v>
      </c>
      <c r="AR300" s="67">
        <f t="shared" ca="1" si="217"/>
        <v>42.261993740249281</v>
      </c>
      <c r="AS300" s="67">
        <f t="shared" ca="1" si="217"/>
        <v>42.260685391465273</v>
      </c>
      <c r="AT300" s="67">
        <f t="shared" ca="1" si="217"/>
        <v>42.259312869901684</v>
      </c>
      <c r="AU300" s="67">
        <f t="shared" ca="1" si="217"/>
        <v>42.257867626992926</v>
      </c>
      <c r="AV300" s="67">
        <f t="shared" ca="1" si="217"/>
        <v>42.256334696160742</v>
      </c>
      <c r="AW300" s="67">
        <f t="shared" ca="1" si="217"/>
        <v>42.254703015897029</v>
      </c>
      <c r="AX300" s="67">
        <f t="shared" ca="1" si="217"/>
        <v>42.252955367823645</v>
      </c>
      <c r="AY300" s="67">
        <f t="shared" ca="1" si="217"/>
        <v>42.251075198637722</v>
      </c>
      <c r="AZ300" s="67">
        <f t="shared" ca="1" si="217"/>
        <v>42.249043387673062</v>
      </c>
      <c r="BA300" s="179">
        <f t="shared" ref="BA300" ca="1" si="218">BA199+BA98</f>
        <v>42.24684157076674</v>
      </c>
      <c r="BC300" s="67">
        <f t="shared" ca="1" si="143"/>
        <v>126.98601401825027</v>
      </c>
    </row>
    <row r="301" spans="1:55" x14ac:dyDescent="0.35">
      <c r="A301" s="159" t="s">
        <v>65</v>
      </c>
      <c r="B301">
        <f t="shared" si="164"/>
        <v>93</v>
      </c>
      <c r="C301" s="67">
        <f t="shared" ref="C301:AZ301" ca="1" si="219">C200+C99</f>
        <v>470.01599999999996</v>
      </c>
      <c r="D301" s="67">
        <f t="shared" ca="1" si="219"/>
        <v>368.81799453019346</v>
      </c>
      <c r="E301" s="67">
        <f t="shared" ca="1" si="219"/>
        <v>284.33631117380298</v>
      </c>
      <c r="F301" s="67">
        <f t="shared" ca="1" si="219"/>
        <v>215.11357594938897</v>
      </c>
      <c r="G301" s="67">
        <f t="shared" ca="1" si="219"/>
        <v>159.47863619168768</v>
      </c>
      <c r="H301" s="67">
        <f t="shared" ca="1" si="219"/>
        <v>115.66664946645625</v>
      </c>
      <c r="I301" s="67">
        <f t="shared" ca="1" si="219"/>
        <v>81.913888730124995</v>
      </c>
      <c r="J301" s="67">
        <f t="shared" ca="1" si="219"/>
        <v>56.526146398828232</v>
      </c>
      <c r="K301" s="67">
        <f t="shared" ca="1" si="219"/>
        <v>37.926408415328765</v>
      </c>
      <c r="L301" s="67">
        <f t="shared" ca="1" si="219"/>
        <v>37.923620629811055</v>
      </c>
      <c r="M301" s="67">
        <f t="shared" ca="1" si="219"/>
        <v>37.921594970173558</v>
      </c>
      <c r="N301" s="67">
        <f t="shared" ca="1" si="219"/>
        <v>37.920115753601863</v>
      </c>
      <c r="O301" s="67">
        <f t="shared" ca="1" si="219"/>
        <v>37.919005327630387</v>
      </c>
      <c r="P301" s="67">
        <f t="shared" ca="1" si="219"/>
        <v>37.918135114613108</v>
      </c>
      <c r="Q301" s="67">
        <f t="shared" ca="1" si="219"/>
        <v>37.917414871238073</v>
      </c>
      <c r="R301" s="67">
        <f t="shared" ca="1" si="219"/>
        <v>37.9167909489557</v>
      </c>
      <c r="S301" s="67">
        <f t="shared" ca="1" si="219"/>
        <v>37.91622394372898</v>
      </c>
      <c r="T301" s="67">
        <f t="shared" ca="1" si="219"/>
        <v>37.915679885528299</v>
      </c>
      <c r="U301" s="67">
        <f t="shared" ca="1" si="219"/>
        <v>37.915130013220086</v>
      </c>
      <c r="V301" s="67">
        <f t="shared" ca="1" si="219"/>
        <v>37.914550558304768</v>
      </c>
      <c r="W301" s="67">
        <f t="shared" ca="1" si="219"/>
        <v>37.913930435898628</v>
      </c>
      <c r="X301" s="67">
        <f t="shared" ca="1" si="219"/>
        <v>37.913258962540844</v>
      </c>
      <c r="Y301" s="67">
        <f t="shared" ca="1" si="219"/>
        <v>37.912529706185218</v>
      </c>
      <c r="Z301" s="67">
        <f t="shared" ca="1" si="219"/>
        <v>37.911744111263218</v>
      </c>
      <c r="AA301" s="67">
        <f t="shared" ca="1" si="219"/>
        <v>37.910911136541394</v>
      </c>
      <c r="AB301" s="67">
        <f t="shared" ca="1" si="219"/>
        <v>37.910039451969027</v>
      </c>
      <c r="AC301" s="67">
        <f t="shared" ca="1" si="219"/>
        <v>37.909137444470538</v>
      </c>
      <c r="AD301" s="67">
        <f t="shared" ca="1" si="219"/>
        <v>37.908209585131068</v>
      </c>
      <c r="AE301" s="67">
        <f t="shared" ca="1" si="219"/>
        <v>37.907267394283039</v>
      </c>
      <c r="AF301" s="67">
        <f t="shared" ca="1" si="219"/>
        <v>37.90631133630535</v>
      </c>
      <c r="AG301" s="67">
        <f t="shared" ca="1" si="219"/>
        <v>37.905348891916674</v>
      </c>
      <c r="AH301" s="67">
        <f t="shared" ca="1" si="219"/>
        <v>37.904380342367801</v>
      </c>
      <c r="AI301" s="67">
        <f t="shared" ca="1" si="219"/>
        <v>37.903405963205216</v>
      </c>
      <c r="AJ301" s="67">
        <f t="shared" ca="1" si="219"/>
        <v>37.902426024363201</v>
      </c>
      <c r="AK301" s="67">
        <f t="shared" ca="1" si="219"/>
        <v>37.901440790254689</v>
      </c>
      <c r="AL301" s="67">
        <f t="shared" ca="1" si="219"/>
        <v>37.900447207919854</v>
      </c>
      <c r="AM301" s="67">
        <f t="shared" ca="1" si="219"/>
        <v>37.899442335947192</v>
      </c>
      <c r="AN301" s="67">
        <f t="shared" ca="1" si="219"/>
        <v>37.898420106973823</v>
      </c>
      <c r="AO301" s="67">
        <f t="shared" ca="1" si="219"/>
        <v>37.897374674310839</v>
      </c>
      <c r="AP301" s="67">
        <f t="shared" ca="1" si="219"/>
        <v>37.896300406932227</v>
      </c>
      <c r="AQ301" s="67">
        <f t="shared" ca="1" si="219"/>
        <v>37.895188762022649</v>
      </c>
      <c r="AR301" s="67">
        <f t="shared" ca="1" si="219"/>
        <v>37.894034599392803</v>
      </c>
      <c r="AS301" s="67">
        <f t="shared" ca="1" si="219"/>
        <v>37.89282382985229</v>
      </c>
      <c r="AT301" s="67">
        <f t="shared" ca="1" si="219"/>
        <v>37.891548912777793</v>
      </c>
      <c r="AU301" s="67">
        <f t="shared" ca="1" si="219"/>
        <v>37.890196646043144</v>
      </c>
      <c r="AV301" s="67">
        <f t="shared" ca="1" si="219"/>
        <v>37.888757272544389</v>
      </c>
      <c r="AW301" s="67">
        <f t="shared" ca="1" si="219"/>
        <v>37.887215604136927</v>
      </c>
      <c r="AX301" s="67">
        <f t="shared" ca="1" si="219"/>
        <v>37.885557039636332</v>
      </c>
      <c r="AY301" s="67">
        <f t="shared" ca="1" si="219"/>
        <v>37.883764713405654</v>
      </c>
      <c r="AZ301" s="67">
        <f t="shared" ca="1" si="219"/>
        <v>37.881822427522394</v>
      </c>
      <c r="BA301" s="179">
        <f t="shared" ref="BA301" ca="1" si="220">BA200+BA99</f>
        <v>37.879709093417645</v>
      </c>
      <c r="BC301" s="67">
        <f t="shared" ca="1" si="143"/>
        <v>101.1980054698065</v>
      </c>
    </row>
    <row r="302" spans="1:55" x14ac:dyDescent="0.35">
      <c r="A302" s="159" t="s">
        <v>65</v>
      </c>
      <c r="B302">
        <f t="shared" si="164"/>
        <v>94</v>
      </c>
      <c r="C302" s="67">
        <f t="shared" ref="C302:AZ302" ca="1" si="221">C201+C100</f>
        <v>326.22500000000002</v>
      </c>
      <c r="D302" s="67">
        <f t="shared" ca="1" si="221"/>
        <v>250.70786558805048</v>
      </c>
      <c r="E302" s="67">
        <f t="shared" ca="1" si="221"/>
        <v>189.02860663904693</v>
      </c>
      <c r="F302" s="67">
        <f t="shared" ca="1" si="221"/>
        <v>139.62652569845079</v>
      </c>
      <c r="G302" s="67">
        <f t="shared" ca="1" si="221"/>
        <v>100.86611342014612</v>
      </c>
      <c r="H302" s="67">
        <f t="shared" ca="1" si="221"/>
        <v>71.123496944326206</v>
      </c>
      <c r="I302" s="67">
        <f t="shared" ca="1" si="221"/>
        <v>48.848075118494513</v>
      </c>
      <c r="J302" s="67">
        <f t="shared" ca="1" si="221"/>
        <v>32.604765753640983</v>
      </c>
      <c r="K302" s="67">
        <f t="shared" ca="1" si="221"/>
        <v>32.602408936200902</v>
      </c>
      <c r="L302" s="67">
        <f t="shared" ca="1" si="221"/>
        <v>32.600696437559002</v>
      </c>
      <c r="M302" s="67">
        <f t="shared" ca="1" si="221"/>
        <v>32.599445909411138</v>
      </c>
      <c r="N302" s="67">
        <f t="shared" ca="1" si="221"/>
        <v>32.598507159694009</v>
      </c>
      <c r="O302" s="67">
        <f t="shared" ca="1" si="221"/>
        <v>32.597771486964206</v>
      </c>
      <c r="P302" s="67">
        <f t="shared" ca="1" si="221"/>
        <v>32.597162598884552</v>
      </c>
      <c r="Q302" s="67">
        <f t="shared" ca="1" si="221"/>
        <v>32.596635140785757</v>
      </c>
      <c r="R302" s="67">
        <f t="shared" ca="1" si="221"/>
        <v>32.59615580053547</v>
      </c>
      <c r="S302" s="67">
        <f t="shared" ca="1" si="221"/>
        <v>32.595695860068737</v>
      </c>
      <c r="T302" s="67">
        <f t="shared" ca="1" si="221"/>
        <v>32.595231005014149</v>
      </c>
      <c r="U302" s="67">
        <f t="shared" ca="1" si="221"/>
        <v>32.594741141829282</v>
      </c>
      <c r="V302" s="67">
        <f t="shared" ca="1" si="221"/>
        <v>32.59421689961912</v>
      </c>
      <c r="W302" s="67">
        <f t="shared" ca="1" si="221"/>
        <v>32.593649246905024</v>
      </c>
      <c r="X302" s="67">
        <f t="shared" ca="1" si="221"/>
        <v>32.593032746347049</v>
      </c>
      <c r="Y302" s="67">
        <f t="shared" ca="1" si="221"/>
        <v>32.592368619283583</v>
      </c>
      <c r="Z302" s="67">
        <f t="shared" ca="1" si="221"/>
        <v>32.591664439528607</v>
      </c>
      <c r="AA302" s="67">
        <f t="shared" ca="1" si="221"/>
        <v>32.590927536695091</v>
      </c>
      <c r="AB302" s="67">
        <f t="shared" ca="1" si="221"/>
        <v>32.590165001086206</v>
      </c>
      <c r="AC302" s="67">
        <f t="shared" ca="1" si="221"/>
        <v>32.589380612603392</v>
      </c>
      <c r="AD302" s="67">
        <f t="shared" ca="1" si="221"/>
        <v>32.588584110360301</v>
      </c>
      <c r="AE302" s="67">
        <f t="shared" ca="1" si="221"/>
        <v>32.587775887009307</v>
      </c>
      <c r="AF302" s="67">
        <f t="shared" ca="1" si="221"/>
        <v>32.586962266594895</v>
      </c>
      <c r="AG302" s="67">
        <f t="shared" ca="1" si="221"/>
        <v>32.586143486913933</v>
      </c>
      <c r="AH302" s="67">
        <f t="shared" ca="1" si="221"/>
        <v>32.585319780939152</v>
      </c>
      <c r="AI302" s="67">
        <f t="shared" ca="1" si="221"/>
        <v>32.584491376897034</v>
      </c>
      <c r="AJ302" s="67">
        <f t="shared" ca="1" si="221"/>
        <v>32.583658498344661</v>
      </c>
      <c r="AK302" s="67">
        <f t="shared" ca="1" si="221"/>
        <v>32.582818564465953</v>
      </c>
      <c r="AL302" s="67">
        <f t="shared" ca="1" si="221"/>
        <v>32.581969088767224</v>
      </c>
      <c r="AM302" s="67">
        <f t="shared" ca="1" si="221"/>
        <v>32.581104942239612</v>
      </c>
      <c r="AN302" s="67">
        <f t="shared" ca="1" si="221"/>
        <v>32.580221182471689</v>
      </c>
      <c r="AO302" s="67">
        <f t="shared" ca="1" si="221"/>
        <v>32.579313049413322</v>
      </c>
      <c r="AP302" s="67">
        <f t="shared" ca="1" si="221"/>
        <v>32.578373321587883</v>
      </c>
      <c r="AQ302" s="67">
        <f t="shared" ca="1" si="221"/>
        <v>32.577397653998176</v>
      </c>
      <c r="AR302" s="67">
        <f t="shared" ca="1" si="221"/>
        <v>32.576374136714641</v>
      </c>
      <c r="AS302" s="67">
        <f t="shared" ca="1" si="221"/>
        <v>32.575296395733808</v>
      </c>
      <c r="AT302" s="67">
        <f t="shared" ca="1" si="221"/>
        <v>32.574153271256534</v>
      </c>
      <c r="AU302" s="67">
        <f t="shared" ca="1" si="221"/>
        <v>32.572936515855702</v>
      </c>
      <c r="AV302" s="67">
        <f t="shared" ca="1" si="221"/>
        <v>32.57163329120997</v>
      </c>
      <c r="AW302" s="67">
        <f t="shared" ca="1" si="221"/>
        <v>32.570231255407485</v>
      </c>
      <c r="AX302" s="67">
        <f t="shared" ca="1" si="221"/>
        <v>32.568716152590213</v>
      </c>
      <c r="AY302" s="67">
        <f t="shared" ca="1" si="221"/>
        <v>32.567074291661193</v>
      </c>
      <c r="AZ302" s="67">
        <f t="shared" ca="1" si="221"/>
        <v>32.565287847723297</v>
      </c>
      <c r="BA302" s="179">
        <f t="shared" ref="BA302" ca="1" si="222">BA201+BA100</f>
        <v>32.563339711632032</v>
      </c>
      <c r="BC302" s="67">
        <f t="shared" ca="1" si="143"/>
        <v>75.517134411949542</v>
      </c>
    </row>
    <row r="303" spans="1:55" x14ac:dyDescent="0.35">
      <c r="A303" s="159" t="s">
        <v>65</v>
      </c>
      <c r="B303">
        <f t="shared" si="164"/>
        <v>95</v>
      </c>
      <c r="C303" s="67">
        <f t="shared" ref="C303:AZ303" ca="1" si="223">C202+C101</f>
        <v>228.04849999999999</v>
      </c>
      <c r="D303" s="67">
        <f t="shared" ca="1" si="223"/>
        <v>171.39780616928749</v>
      </c>
      <c r="E303" s="67">
        <f t="shared" ca="1" si="223"/>
        <v>126.16767265854335</v>
      </c>
      <c r="F303" s="67">
        <f t="shared" ca="1" si="223"/>
        <v>90.801555791478123</v>
      </c>
      <c r="G303" s="67">
        <f t="shared" ca="1" si="223"/>
        <v>63.763436384193035</v>
      </c>
      <c r="H303" s="67">
        <f t="shared" ca="1" si="223"/>
        <v>43.594672326765455</v>
      </c>
      <c r="I303" s="67">
        <f t="shared" ca="1" si="223"/>
        <v>28.952272106384306</v>
      </c>
      <c r="J303" s="67">
        <f t="shared" ca="1" si="223"/>
        <v>28.950242172360525</v>
      </c>
      <c r="K303" s="67">
        <f t="shared" ca="1" si="223"/>
        <v>28.94876720177993</v>
      </c>
      <c r="L303" s="67">
        <f t="shared" ca="1" si="223"/>
        <v>28.947690130323117</v>
      </c>
      <c r="M303" s="67">
        <f t="shared" ca="1" si="223"/>
        <v>28.946881594349769</v>
      </c>
      <c r="N303" s="67">
        <f t="shared" ca="1" si="223"/>
        <v>28.946247968266498</v>
      </c>
      <c r="O303" s="67">
        <f t="shared" ca="1" si="223"/>
        <v>28.945723541357317</v>
      </c>
      <c r="P303" s="67">
        <f t="shared" ca="1" si="223"/>
        <v>28.945269249741251</v>
      </c>
      <c r="Q303" s="67">
        <f t="shared" ca="1" si="223"/>
        <v>28.944856401902982</v>
      </c>
      <c r="R303" s="67">
        <f t="shared" ca="1" si="223"/>
        <v>28.944460263308649</v>
      </c>
      <c r="S303" s="67">
        <f t="shared" ca="1" si="223"/>
        <v>28.944059892381546</v>
      </c>
      <c r="T303" s="67">
        <f t="shared" ca="1" si="223"/>
        <v>28.943637982970007</v>
      </c>
      <c r="U303" s="67">
        <f t="shared" ca="1" si="223"/>
        <v>28.9431864642068</v>
      </c>
      <c r="V303" s="67">
        <f t="shared" ca="1" si="223"/>
        <v>28.942697557608664</v>
      </c>
      <c r="W303" s="67">
        <f t="shared" ca="1" si="223"/>
        <v>28.942166580297304</v>
      </c>
      <c r="X303" s="67">
        <f t="shared" ca="1" si="223"/>
        <v>28.941594584392767</v>
      </c>
      <c r="Y303" s="67">
        <f t="shared" ca="1" si="223"/>
        <v>28.940988093241426</v>
      </c>
      <c r="Z303" s="67">
        <f t="shared" ca="1" si="223"/>
        <v>28.940353419830345</v>
      </c>
      <c r="AA303" s="67">
        <f t="shared" ca="1" si="223"/>
        <v>28.93969667099503</v>
      </c>
      <c r="AB303" s="67">
        <f t="shared" ca="1" si="223"/>
        <v>28.939021102383251</v>
      </c>
      <c r="AC303" s="67">
        <f t="shared" ca="1" si="223"/>
        <v>28.938335102085574</v>
      </c>
      <c r="AD303" s="67">
        <f t="shared" ca="1" si="223"/>
        <v>28.937639008349127</v>
      </c>
      <c r="AE303" s="67">
        <f t="shared" ca="1" si="223"/>
        <v>28.936938267902431</v>
      </c>
      <c r="AF303" s="67">
        <f t="shared" ca="1" si="223"/>
        <v>28.936233085582479</v>
      </c>
      <c r="AG303" s="67">
        <f t="shared" ca="1" si="223"/>
        <v>28.935523662069787</v>
      </c>
      <c r="AH303" s="67">
        <f t="shared" ca="1" si="223"/>
        <v>28.934810193955471</v>
      </c>
      <c r="AI303" s="67">
        <f t="shared" ca="1" si="223"/>
        <v>28.934092873807465</v>
      </c>
      <c r="AJ303" s="67">
        <f t="shared" ca="1" si="223"/>
        <v>28.933369478919563</v>
      </c>
      <c r="AK303" s="67">
        <f t="shared" ca="1" si="223"/>
        <v>28.932637867841855</v>
      </c>
      <c r="AL303" s="67">
        <f t="shared" ca="1" si="223"/>
        <v>28.931893623284058</v>
      </c>
      <c r="AM303" s="67">
        <f t="shared" ca="1" si="223"/>
        <v>28.931132488705774</v>
      </c>
      <c r="AN303" s="67">
        <f t="shared" ca="1" si="223"/>
        <v>28.930350364668111</v>
      </c>
      <c r="AO303" s="67">
        <f t="shared" ca="1" si="223"/>
        <v>28.929541031893876</v>
      </c>
      <c r="AP303" s="67">
        <f t="shared" ca="1" si="223"/>
        <v>28.92870074851368</v>
      </c>
      <c r="AQ303" s="67">
        <f t="shared" ca="1" si="223"/>
        <v>28.927819257506719</v>
      </c>
      <c r="AR303" s="67">
        <f t="shared" ca="1" si="223"/>
        <v>28.926891069711292</v>
      </c>
      <c r="AS303" s="67">
        <f t="shared" ca="1" si="223"/>
        <v>28.925906574369442</v>
      </c>
      <c r="AT303" s="67">
        <f t="shared" ca="1" si="223"/>
        <v>28.924858669089275</v>
      </c>
      <c r="AU303" s="67">
        <f t="shared" ca="1" si="223"/>
        <v>28.92373629780997</v>
      </c>
      <c r="AV303" s="67">
        <f t="shared" ca="1" si="223"/>
        <v>28.922528832193805</v>
      </c>
      <c r="AW303" s="67">
        <f t="shared" ca="1" si="223"/>
        <v>28.921223995799668</v>
      </c>
      <c r="AX303" s="67">
        <f t="shared" ca="1" si="223"/>
        <v>28.91980999885179</v>
      </c>
      <c r="AY303" s="67">
        <f t="shared" ca="1" si="223"/>
        <v>28.918271491811119</v>
      </c>
      <c r="AZ303" s="67">
        <f t="shared" ca="1" si="223"/>
        <v>28.916593741982147</v>
      </c>
      <c r="BA303" s="179">
        <f t="shared" ref="BA303" ca="1" si="224">BA202+BA101</f>
        <v>28.914762624019588</v>
      </c>
      <c r="BC303" s="67">
        <f t="shared" ca="1" si="143"/>
        <v>56.650693830712498</v>
      </c>
    </row>
    <row r="304" spans="1:55" x14ac:dyDescent="0.35">
      <c r="A304" s="159" t="s">
        <v>65</v>
      </c>
      <c r="B304">
        <f t="shared" si="164"/>
        <v>96</v>
      </c>
      <c r="C304" s="67">
        <f t="shared" ref="C304:AZ304" ca="1" si="225">C203+C102</f>
        <v>157.93049999999999</v>
      </c>
      <c r="D304" s="67">
        <f t="shared" ca="1" si="225"/>
        <v>115.88112169414875</v>
      </c>
      <c r="E304" s="67">
        <f t="shared" ca="1" si="225"/>
        <v>83.104730883440681</v>
      </c>
      <c r="F304" s="67">
        <f t="shared" ca="1" si="225"/>
        <v>58.131273114864626</v>
      </c>
      <c r="G304" s="67">
        <f t="shared" ca="1" si="225"/>
        <v>39.571764265560439</v>
      </c>
      <c r="H304" s="67">
        <f t="shared" ca="1" si="225"/>
        <v>26.153210194468421</v>
      </c>
      <c r="I304" s="67">
        <f t="shared" ca="1" si="225"/>
        <v>26.151457795993597</v>
      </c>
      <c r="J304" s="67">
        <f t="shared" ca="1" si="225"/>
        <v>26.150184494023108</v>
      </c>
      <c r="K304" s="67">
        <f t="shared" ca="1" si="225"/>
        <v>26.14925469203849</v>
      </c>
      <c r="L304" s="67">
        <f t="shared" ca="1" si="225"/>
        <v>26.148556710775431</v>
      </c>
      <c r="M304" s="67">
        <f t="shared" ca="1" si="225"/>
        <v>26.148009724648745</v>
      </c>
      <c r="N304" s="67">
        <f t="shared" ca="1" si="225"/>
        <v>26.147557007100115</v>
      </c>
      <c r="O304" s="67">
        <f t="shared" ca="1" si="225"/>
        <v>26.147164835323473</v>
      </c>
      <c r="P304" s="67">
        <f t="shared" ca="1" si="225"/>
        <v>26.146808440833706</v>
      </c>
      <c r="Q304" s="67">
        <f t="shared" ca="1" si="225"/>
        <v>26.146466471207813</v>
      </c>
      <c r="R304" s="67">
        <f t="shared" ca="1" si="225"/>
        <v>26.146120848438425</v>
      </c>
      <c r="S304" s="67">
        <f t="shared" ca="1" si="225"/>
        <v>26.145756632913226</v>
      </c>
      <c r="T304" s="67">
        <f t="shared" ca="1" si="225"/>
        <v>26.145366857499212</v>
      </c>
      <c r="U304" s="67">
        <f t="shared" ca="1" si="225"/>
        <v>26.144944807510264</v>
      </c>
      <c r="V304" s="67">
        <f t="shared" ca="1" si="225"/>
        <v>26.14448644059674</v>
      </c>
      <c r="W304" s="67">
        <f t="shared" ca="1" si="225"/>
        <v>26.143992665186371</v>
      </c>
      <c r="X304" s="67">
        <f t="shared" ca="1" si="225"/>
        <v>26.143469112741773</v>
      </c>
      <c r="Y304" s="67">
        <f t="shared" ca="1" si="225"/>
        <v>26.142921233102211</v>
      </c>
      <c r="Z304" s="67">
        <f t="shared" ca="1" si="225"/>
        <v>26.142354298111666</v>
      </c>
      <c r="AA304" s="67">
        <f t="shared" ca="1" si="225"/>
        <v>26.141771118307247</v>
      </c>
      <c r="AB304" s="67">
        <f t="shared" ca="1" si="225"/>
        <v>26.141178934739983</v>
      </c>
      <c r="AC304" s="67">
        <f t="shared" ca="1" si="225"/>
        <v>26.140578039458894</v>
      </c>
      <c r="AD304" s="67">
        <f t="shared" ca="1" si="225"/>
        <v>26.139973134341702</v>
      </c>
      <c r="AE304" s="67">
        <f t="shared" ca="1" si="225"/>
        <v>26.139364396238832</v>
      </c>
      <c r="AF304" s="67">
        <f t="shared" ca="1" si="225"/>
        <v>26.138751998411266</v>
      </c>
      <c r="AG304" s="67">
        <f t="shared" ca="1" si="225"/>
        <v>26.138136110588441</v>
      </c>
      <c r="AH304" s="67">
        <f t="shared" ca="1" si="225"/>
        <v>26.137516899025432</v>
      </c>
      <c r="AI304" s="67">
        <f t="shared" ca="1" si="225"/>
        <v>26.136892445046112</v>
      </c>
      <c r="AJ304" s="67">
        <f t="shared" ca="1" si="225"/>
        <v>26.136260900135238</v>
      </c>
      <c r="AK304" s="67">
        <f t="shared" ca="1" si="225"/>
        <v>26.135618451238383</v>
      </c>
      <c r="AL304" s="67">
        <f t="shared" ca="1" si="225"/>
        <v>26.134961424101807</v>
      </c>
      <c r="AM304" s="67">
        <f t="shared" ca="1" si="225"/>
        <v>26.134286280123078</v>
      </c>
      <c r="AN304" s="67">
        <f t="shared" ca="1" si="225"/>
        <v>26.133587650859877</v>
      </c>
      <c r="AO304" s="67">
        <f t="shared" ca="1" si="225"/>
        <v>26.132862306464443</v>
      </c>
      <c r="AP304" s="67">
        <f t="shared" ca="1" si="225"/>
        <v>26.132101393177038</v>
      </c>
      <c r="AQ304" s="67">
        <f t="shared" ca="1" si="225"/>
        <v>26.131300173009283</v>
      </c>
      <c r="AR304" s="67">
        <f t="shared" ca="1" si="225"/>
        <v>26.130450350257519</v>
      </c>
      <c r="AS304" s="67">
        <f t="shared" ca="1" si="225"/>
        <v>26.129545794576597</v>
      </c>
      <c r="AT304" s="67">
        <f t="shared" ca="1" si="225"/>
        <v>26.128576962924914</v>
      </c>
      <c r="AU304" s="67">
        <f t="shared" ca="1" si="225"/>
        <v>26.127534681648292</v>
      </c>
      <c r="AV304" s="67">
        <f t="shared" ca="1" si="225"/>
        <v>26.126408354655844</v>
      </c>
      <c r="AW304" s="67">
        <f t="shared" ca="1" si="225"/>
        <v>26.125187806189476</v>
      </c>
      <c r="AX304" s="67">
        <f t="shared" ca="1" si="225"/>
        <v>26.123859788027573</v>
      </c>
      <c r="AY304" s="67">
        <f t="shared" ca="1" si="225"/>
        <v>26.122411584773758</v>
      </c>
      <c r="AZ304" s="67">
        <f t="shared" ca="1" si="225"/>
        <v>26.120831005703941</v>
      </c>
      <c r="BA304" s="179">
        <f t="shared" ref="BA304" ca="1" si="226">BA203+BA102</f>
        <v>26.119103015266834</v>
      </c>
      <c r="BC304" s="67">
        <f t="shared" ca="1" si="143"/>
        <v>42.049378305851249</v>
      </c>
    </row>
    <row r="305" spans="1:55" x14ac:dyDescent="0.35">
      <c r="A305" s="159" t="s">
        <v>65</v>
      </c>
      <c r="B305">
        <f t="shared" si="164"/>
        <v>97</v>
      </c>
      <c r="C305" s="67">
        <f t="shared" ref="C305:AZ305" ca="1" si="227">C204+C103</f>
        <v>99.83250000000001</v>
      </c>
      <c r="D305" s="67">
        <f t="shared" ca="1" si="227"/>
        <v>71.354019942245259</v>
      </c>
      <c r="E305" s="67">
        <f t="shared" ca="1" si="227"/>
        <v>49.724220531184734</v>
      </c>
      <c r="F305" s="67">
        <f t="shared" ca="1" si="227"/>
        <v>33.706106502703975</v>
      </c>
      <c r="G305" s="67">
        <f t="shared" ca="1" si="227"/>
        <v>22.170653216783617</v>
      </c>
      <c r="H305" s="67">
        <f t="shared" ca="1" si="227"/>
        <v>22.169250599887832</v>
      </c>
      <c r="I305" s="67">
        <f t="shared" ca="1" si="227"/>
        <v>22.1682314579189</v>
      </c>
      <c r="J305" s="67">
        <f t="shared" ca="1" si="227"/>
        <v>22.167487254572574</v>
      </c>
      <c r="K305" s="67">
        <f t="shared" ca="1" si="227"/>
        <v>22.166928599995426</v>
      </c>
      <c r="L305" s="67">
        <f t="shared" ca="1" si="227"/>
        <v>22.166490801018309</v>
      </c>
      <c r="M305" s="67">
        <f t="shared" ca="1" si="227"/>
        <v>22.166128453870886</v>
      </c>
      <c r="N305" s="67">
        <f t="shared" ca="1" si="227"/>
        <v>22.165814567039032</v>
      </c>
      <c r="O305" s="67">
        <f t="shared" ca="1" si="227"/>
        <v>22.165529316097633</v>
      </c>
      <c r="P305" s="67">
        <f t="shared" ca="1" si="227"/>
        <v>22.165255610900914</v>
      </c>
      <c r="Q305" s="67">
        <f t="shared" ca="1" si="227"/>
        <v>22.164978982170112</v>
      </c>
      <c r="R305" s="67">
        <f t="shared" ca="1" si="227"/>
        <v>22.164687472601408</v>
      </c>
      <c r="S305" s="67">
        <f t="shared" ca="1" si="227"/>
        <v>22.164375505934249</v>
      </c>
      <c r="T305" s="67">
        <f t="shared" ca="1" si="227"/>
        <v>22.164037707997</v>
      </c>
      <c r="U305" s="67">
        <f t="shared" ca="1" si="227"/>
        <v>22.163670843525221</v>
      </c>
      <c r="V305" s="67">
        <f t="shared" ca="1" si="227"/>
        <v>22.163275639748534</v>
      </c>
      <c r="W305" s="67">
        <f t="shared" ca="1" si="227"/>
        <v>22.162856604078623</v>
      </c>
      <c r="X305" s="67">
        <f t="shared" ca="1" si="227"/>
        <v>22.162418098536136</v>
      </c>
      <c r="Y305" s="67">
        <f t="shared" ca="1" si="227"/>
        <v>22.161964342651068</v>
      </c>
      <c r="Z305" s="67">
        <f t="shared" ca="1" si="227"/>
        <v>22.161497585977816</v>
      </c>
      <c r="AA305" s="67">
        <f t="shared" ca="1" si="227"/>
        <v>22.161023624073831</v>
      </c>
      <c r="AB305" s="67">
        <f t="shared" ca="1" si="227"/>
        <v>22.16054269073317</v>
      </c>
      <c r="AC305" s="67">
        <f t="shared" ca="1" si="227"/>
        <v>22.160058549196616</v>
      </c>
      <c r="AD305" s="67">
        <f t="shared" ca="1" si="227"/>
        <v>22.159571341030389</v>
      </c>
      <c r="AE305" s="67">
        <f t="shared" ca="1" si="227"/>
        <v>22.1590812049267</v>
      </c>
      <c r="AF305" s="67">
        <f t="shared" ca="1" si="227"/>
        <v>22.158588276750105</v>
      </c>
      <c r="AG305" s="67">
        <f t="shared" ca="1" si="227"/>
        <v>22.158092689583285</v>
      </c>
      <c r="AH305" s="67">
        <f t="shared" ca="1" si="227"/>
        <v>22.157592907833056</v>
      </c>
      <c r="AI305" s="67">
        <f t="shared" ca="1" si="227"/>
        <v>22.157087452074297</v>
      </c>
      <c r="AJ305" s="67">
        <f t="shared" ca="1" si="227"/>
        <v>22.156573270585262</v>
      </c>
      <c r="AK305" s="67">
        <f t="shared" ca="1" si="227"/>
        <v>22.156047422763343</v>
      </c>
      <c r="AL305" s="67">
        <f t="shared" ca="1" si="227"/>
        <v>22.155507076604454</v>
      </c>
      <c r="AM305" s="67">
        <f t="shared" ca="1" si="227"/>
        <v>22.154947935642106</v>
      </c>
      <c r="AN305" s="67">
        <f t="shared" ca="1" si="227"/>
        <v>22.154367415057717</v>
      </c>
      <c r="AO305" s="67">
        <f t="shared" ca="1" si="227"/>
        <v>22.153758429050018</v>
      </c>
      <c r="AP305" s="67">
        <f t="shared" ca="1" si="227"/>
        <v>22.153117185897081</v>
      </c>
      <c r="AQ305" s="67">
        <f t="shared" ca="1" si="227"/>
        <v>22.152437046587263</v>
      </c>
      <c r="AR305" s="67">
        <f t="shared" ca="1" si="227"/>
        <v>22.151713105209691</v>
      </c>
      <c r="AS305" s="67">
        <f t="shared" ca="1" si="227"/>
        <v>22.150937724677693</v>
      </c>
      <c r="AT305" s="67">
        <f t="shared" ca="1" si="227"/>
        <v>22.150103563677668</v>
      </c>
      <c r="AU305" s="67">
        <f t="shared" ca="1" si="227"/>
        <v>22.149202142651628</v>
      </c>
      <c r="AV305" s="67">
        <f t="shared" ca="1" si="227"/>
        <v>22.148225318641291</v>
      </c>
      <c r="AW305" s="67">
        <f t="shared" ca="1" si="227"/>
        <v>22.147162489982264</v>
      </c>
      <c r="AX305" s="67">
        <f t="shared" ca="1" si="227"/>
        <v>22.146003481739601</v>
      </c>
      <c r="AY305" s="67">
        <f t="shared" ca="1" si="227"/>
        <v>22.14473853921649</v>
      </c>
      <c r="AZ305" s="67">
        <f t="shared" ca="1" si="227"/>
        <v>22.143355631385447</v>
      </c>
      <c r="BA305" s="179">
        <f t="shared" ref="BA305" ca="1" si="228">BA204+BA103</f>
        <v>22.141844563811453</v>
      </c>
      <c r="BC305" s="67">
        <f t="shared" ca="1" si="143"/>
        <v>28.478480057754751</v>
      </c>
    </row>
    <row r="306" spans="1:55" x14ac:dyDescent="0.35">
      <c r="A306" s="159" t="s">
        <v>65</v>
      </c>
      <c r="B306">
        <f t="shared" si="164"/>
        <v>98</v>
      </c>
      <c r="C306" s="67">
        <f t="shared" ref="C306:AZ306" ca="1" si="229">C205+C104</f>
        <v>59.160499999999999</v>
      </c>
      <c r="D306" s="67">
        <f t="shared" ca="1" si="229"/>
        <v>41.082420868837247</v>
      </c>
      <c r="E306" s="67">
        <f t="shared" ca="1" si="229"/>
        <v>27.736975938153808</v>
      </c>
      <c r="F306" s="67">
        <f t="shared" ca="1" si="229"/>
        <v>18.161075953989457</v>
      </c>
      <c r="G306" s="67">
        <f t="shared" ca="1" si="229"/>
        <v>18.160012438322447</v>
      </c>
      <c r="H306" s="67">
        <f t="shared" ca="1" si="229"/>
        <v>18.159239692698762</v>
      </c>
      <c r="I306" s="67">
        <f t="shared" ca="1" si="229"/>
        <v>18.158675417014834</v>
      </c>
      <c r="J306" s="67">
        <f t="shared" ca="1" si="229"/>
        <v>18.158251831102437</v>
      </c>
      <c r="K306" s="67">
        <f t="shared" ca="1" si="229"/>
        <v>18.157919881838712</v>
      </c>
      <c r="L306" s="67">
        <f t="shared" ca="1" si="229"/>
        <v>18.157645142474163</v>
      </c>
      <c r="M306" s="67">
        <f t="shared" ca="1" si="229"/>
        <v>18.157407147177693</v>
      </c>
      <c r="N306" s="67">
        <f t="shared" ca="1" si="229"/>
        <v>18.157190864518331</v>
      </c>
      <c r="O306" s="67">
        <f t="shared" ca="1" si="229"/>
        <v>18.156983336348908</v>
      </c>
      <c r="P306" s="67">
        <f t="shared" ca="1" si="229"/>
        <v>18.156773591782983</v>
      </c>
      <c r="Q306" s="67">
        <f t="shared" ca="1" si="229"/>
        <v>18.156552564612419</v>
      </c>
      <c r="R306" s="67">
        <f t="shared" ca="1" si="229"/>
        <v>18.156316026881406</v>
      </c>
      <c r="S306" s="67">
        <f t="shared" ca="1" si="229"/>
        <v>18.15605990388902</v>
      </c>
      <c r="T306" s="67">
        <f t="shared" ca="1" si="229"/>
        <v>18.155781742711959</v>
      </c>
      <c r="U306" s="67">
        <f t="shared" ca="1" si="229"/>
        <v>18.155482094858744</v>
      </c>
      <c r="V306" s="67">
        <f t="shared" ca="1" si="229"/>
        <v>18.15516437801309</v>
      </c>
      <c r="W306" s="67">
        <f t="shared" ca="1" si="229"/>
        <v>18.154831899602563</v>
      </c>
      <c r="X306" s="67">
        <f t="shared" ca="1" si="229"/>
        <v>18.154487858995029</v>
      </c>
      <c r="Y306" s="67">
        <f t="shared" ca="1" si="229"/>
        <v>18.154133961889166</v>
      </c>
      <c r="Z306" s="67">
        <f t="shared" ca="1" si="229"/>
        <v>18.153774602560677</v>
      </c>
      <c r="AA306" s="67">
        <f t="shared" ca="1" si="229"/>
        <v>18.153409958310327</v>
      </c>
      <c r="AB306" s="67">
        <f t="shared" ca="1" si="229"/>
        <v>18.153042882462376</v>
      </c>
      <c r="AC306" s="67">
        <f t="shared" ca="1" si="229"/>
        <v>18.152673482369355</v>
      </c>
      <c r="AD306" s="67">
        <f t="shared" ca="1" si="229"/>
        <v>18.152301863203832</v>
      </c>
      <c r="AE306" s="67">
        <f t="shared" ca="1" si="229"/>
        <v>18.151928127993575</v>
      </c>
      <c r="AF306" s="67">
        <f t="shared" ca="1" si="229"/>
        <v>18.151552377656266</v>
      </c>
      <c r="AG306" s="67">
        <f t="shared" ca="1" si="229"/>
        <v>18.151173447934681</v>
      </c>
      <c r="AH306" s="67">
        <f t="shared" ca="1" si="229"/>
        <v>18.150790217169039</v>
      </c>
      <c r="AI306" s="67">
        <f t="shared" ca="1" si="229"/>
        <v>18.150400371616495</v>
      </c>
      <c r="AJ306" s="67">
        <f t="shared" ca="1" si="229"/>
        <v>18.150001681806685</v>
      </c>
      <c r="AK306" s="67">
        <f t="shared" ca="1" si="229"/>
        <v>18.149592000630605</v>
      </c>
      <c r="AL306" s="67">
        <f t="shared" ca="1" si="229"/>
        <v>18.149168070676247</v>
      </c>
      <c r="AM306" s="67">
        <f t="shared" ca="1" si="229"/>
        <v>18.148727932304809</v>
      </c>
      <c r="AN306" s="67">
        <f t="shared" ca="1" si="229"/>
        <v>18.148266213364117</v>
      </c>
      <c r="AO306" s="67">
        <f t="shared" ca="1" si="229"/>
        <v>18.147780039257928</v>
      </c>
      <c r="AP306" s="67">
        <f t="shared" ca="1" si="229"/>
        <v>18.147264376700274</v>
      </c>
      <c r="AQ306" s="67">
        <f t="shared" ca="1" si="229"/>
        <v>18.146715506468539</v>
      </c>
      <c r="AR306" s="67">
        <f t="shared" ca="1" si="229"/>
        <v>18.146127638723723</v>
      </c>
      <c r="AS306" s="67">
        <f t="shared" ca="1" si="229"/>
        <v>18.145495207981771</v>
      </c>
      <c r="AT306" s="67">
        <f t="shared" ca="1" si="229"/>
        <v>18.144811785908249</v>
      </c>
      <c r="AU306" s="67">
        <f t="shared" ca="1" si="229"/>
        <v>18.144071199518283</v>
      </c>
      <c r="AV306" s="67">
        <f t="shared" ca="1" si="229"/>
        <v>18.143265411920506</v>
      </c>
      <c r="AW306" s="67">
        <f t="shared" ca="1" si="229"/>
        <v>18.142386709982532</v>
      </c>
      <c r="AX306" s="67">
        <f t="shared" ca="1" si="229"/>
        <v>18.141427699435354</v>
      </c>
      <c r="AY306" s="67">
        <f t="shared" ca="1" si="229"/>
        <v>18.140379260521907</v>
      </c>
      <c r="AZ306" s="67">
        <f t="shared" ca="1" si="229"/>
        <v>18.139233666250302</v>
      </c>
      <c r="BA306" s="179">
        <f t="shared" ref="BA306" ca="1" si="230">BA205+BA104</f>
        <v>18.137980546644581</v>
      </c>
      <c r="BC306" s="67">
        <f t="shared" ca="1" si="143"/>
        <v>18.078079131162752</v>
      </c>
    </row>
    <row r="307" spans="1:55" x14ac:dyDescent="0.35">
      <c r="A307" s="159" t="s">
        <v>65</v>
      </c>
      <c r="B307">
        <f t="shared" si="164"/>
        <v>99</v>
      </c>
      <c r="C307" s="67">
        <f t="shared" ref="C307:AZ307" ca="1" si="231">C206+C105</f>
        <v>34.573500000000003</v>
      </c>
      <c r="D307" s="67">
        <f t="shared" ca="1" si="231"/>
        <v>23.259556409607001</v>
      </c>
      <c r="E307" s="67">
        <f t="shared" ca="1" si="231"/>
        <v>15.165808525266394</v>
      </c>
      <c r="F307" s="67">
        <f t="shared" ca="1" si="231"/>
        <v>15.165016603104384</v>
      </c>
      <c r="G307" s="67">
        <f t="shared" ca="1" si="231"/>
        <v>15.164441200045404</v>
      </c>
      <c r="H307" s="67">
        <f t="shared" ca="1" si="231"/>
        <v>15.164021030304786</v>
      </c>
      <c r="I307" s="67">
        <f t="shared" ca="1" si="231"/>
        <v>15.163705621831923</v>
      </c>
      <c r="J307" s="67">
        <f t="shared" ca="1" si="231"/>
        <v>15.163458448071799</v>
      </c>
      <c r="K307" s="67">
        <f t="shared" ca="1" si="231"/>
        <v>15.163253873990813</v>
      </c>
      <c r="L307" s="67">
        <f t="shared" ca="1" si="231"/>
        <v>15.163076660280106</v>
      </c>
      <c r="M307" s="67">
        <f t="shared" ca="1" si="231"/>
        <v>15.162915614267831</v>
      </c>
      <c r="N307" s="67">
        <f t="shared" ca="1" si="231"/>
        <v>15.162761087144348</v>
      </c>
      <c r="O307" s="67">
        <f t="shared" ca="1" si="231"/>
        <v>15.162604909884783</v>
      </c>
      <c r="P307" s="67">
        <f t="shared" ca="1" si="231"/>
        <v>15.162440331743564</v>
      </c>
      <c r="Q307" s="67">
        <f t="shared" ca="1" si="231"/>
        <v>15.162264204599824</v>
      </c>
      <c r="R307" s="67">
        <f t="shared" ca="1" si="231"/>
        <v>15.162073494468199</v>
      </c>
      <c r="S307" s="67">
        <f t="shared" ca="1" si="231"/>
        <v>15.16186637496687</v>
      </c>
      <c r="T307" s="67">
        <f t="shared" ca="1" si="231"/>
        <v>15.161643256836344</v>
      </c>
      <c r="U307" s="67">
        <f t="shared" ca="1" si="231"/>
        <v>15.161406684974075</v>
      </c>
      <c r="V307" s="67">
        <f t="shared" ca="1" si="231"/>
        <v>15.161159122166314</v>
      </c>
      <c r="W307" s="67">
        <f t="shared" ca="1" si="231"/>
        <v>15.16090295072156</v>
      </c>
      <c r="X307" s="67">
        <f t="shared" ca="1" si="231"/>
        <v>15.160639440751511</v>
      </c>
      <c r="Y307" s="67">
        <f t="shared" ca="1" si="231"/>
        <v>15.160371864254088</v>
      </c>
      <c r="Z307" s="67">
        <f t="shared" ca="1" si="231"/>
        <v>15.160100353274402</v>
      </c>
      <c r="AA307" s="67">
        <f t="shared" ca="1" si="231"/>
        <v>15.159827032396157</v>
      </c>
      <c r="AB307" s="67">
        <f t="shared" ca="1" si="231"/>
        <v>15.159551981565821</v>
      </c>
      <c r="AC307" s="67">
        <f t="shared" ca="1" si="231"/>
        <v>15.159275279106009</v>
      </c>
      <c r="AD307" s="67">
        <f t="shared" ca="1" si="231"/>
        <v>15.158997001741673</v>
      </c>
      <c r="AE307" s="67">
        <f t="shared" ca="1" si="231"/>
        <v>15.158717224625967</v>
      </c>
      <c r="AF307" s="67">
        <f t="shared" ca="1" si="231"/>
        <v>15.158435080886619</v>
      </c>
      <c r="AG307" s="67">
        <f t="shared" ca="1" si="231"/>
        <v>15.158149735377137</v>
      </c>
      <c r="AH307" s="67">
        <f t="shared" ca="1" si="231"/>
        <v>15.157859465361954</v>
      </c>
      <c r="AI307" s="67">
        <f t="shared" ca="1" si="231"/>
        <v>15.157562610870482</v>
      </c>
      <c r="AJ307" s="67">
        <f t="shared" ca="1" si="231"/>
        <v>15.157257573274158</v>
      </c>
      <c r="AK307" s="67">
        <f t="shared" ca="1" si="231"/>
        <v>15.156941927263134</v>
      </c>
      <c r="AL307" s="67">
        <f t="shared" ca="1" si="231"/>
        <v>15.1566142138381</v>
      </c>
      <c r="AM307" s="67">
        <f t="shared" ca="1" si="231"/>
        <v>15.156270433174942</v>
      </c>
      <c r="AN307" s="67">
        <f t="shared" ca="1" si="231"/>
        <v>15.155908445093887</v>
      </c>
      <c r="AO307" s="67">
        <f t="shared" ca="1" si="231"/>
        <v>15.15552450217036</v>
      </c>
      <c r="AP307" s="67">
        <f t="shared" ca="1" si="231"/>
        <v>15.155115835438314</v>
      </c>
      <c r="AQ307" s="67">
        <f t="shared" ca="1" si="231"/>
        <v>15.154678134292391</v>
      </c>
      <c r="AR307" s="67">
        <f t="shared" ca="1" si="231"/>
        <v>15.154207255254887</v>
      </c>
      <c r="AS307" s="67">
        <f t="shared" ca="1" si="231"/>
        <v>15.153698412503584</v>
      </c>
      <c r="AT307" s="67">
        <f t="shared" ca="1" si="231"/>
        <v>15.153147010452216</v>
      </c>
      <c r="AU307" s="67">
        <f t="shared" ca="1" si="231"/>
        <v>15.152547065882272</v>
      </c>
      <c r="AV307" s="67">
        <f t="shared" ca="1" si="231"/>
        <v>15.151892836803222</v>
      </c>
      <c r="AW307" s="67">
        <f t="shared" ca="1" si="231"/>
        <v>15.151178818826908</v>
      </c>
      <c r="AX307" s="67">
        <f t="shared" ca="1" si="231"/>
        <v>15.150398223104419</v>
      </c>
      <c r="AY307" s="67">
        <f t="shared" ca="1" si="231"/>
        <v>15.14954529802249</v>
      </c>
      <c r="AZ307" s="67">
        <f t="shared" ca="1" si="231"/>
        <v>15.148612324506086</v>
      </c>
      <c r="BA307" s="179">
        <f t="shared" ref="BA307" ca="1" si="232">BA206+BA105</f>
        <v>15.147593383205306</v>
      </c>
      <c r="BC307" s="67">
        <f t="shared" ca="1" si="143"/>
        <v>11.313943590393002</v>
      </c>
    </row>
    <row r="308" spans="1:55" ht="15" thickBot="1" x14ac:dyDescent="0.4">
      <c r="A308" s="162" t="s">
        <v>65</v>
      </c>
      <c r="B308" s="187">
        <v>100</v>
      </c>
      <c r="C308" s="181">
        <f t="shared" ref="C308:AZ308" ca="1" si="233">C207+C106</f>
        <v>40.972500000000004</v>
      </c>
      <c r="D308" s="181">
        <f t="shared" ca="1" si="233"/>
        <v>26.710730669504251</v>
      </c>
      <c r="E308" s="181">
        <f t="shared" ca="1" si="233"/>
        <v>26.70988194507655</v>
      </c>
      <c r="F308" s="181">
        <f t="shared" ca="1" si="233"/>
        <v>26.709265274334214</v>
      </c>
      <c r="G308" s="181">
        <f t="shared" ca="1" si="233"/>
        <v>26.708814972465245</v>
      </c>
      <c r="H308" s="181">
        <f t="shared" ca="1" si="233"/>
        <v>26.708476945983623</v>
      </c>
      <c r="I308" s="181">
        <f t="shared" ca="1" si="233"/>
        <v>26.708212048076739</v>
      </c>
      <c r="J308" s="181">
        <f t="shared" ca="1" si="233"/>
        <v>26.707992805031765</v>
      </c>
      <c r="K308" s="181">
        <f t="shared" ca="1" si="233"/>
        <v>26.707802884572157</v>
      </c>
      <c r="L308" s="181">
        <f t="shared" ca="1" si="233"/>
        <v>26.707630291352565</v>
      </c>
      <c r="M308" s="181">
        <f t="shared" ca="1" si="233"/>
        <v>26.70746468466967</v>
      </c>
      <c r="N308" s="181">
        <f t="shared" ca="1" si="233"/>
        <v>26.707297309764378</v>
      </c>
      <c r="O308" s="181">
        <f t="shared" ca="1" si="233"/>
        <v>26.707120931891332</v>
      </c>
      <c r="P308" s="181">
        <f t="shared" ca="1" si="233"/>
        <v>26.706932177262832</v>
      </c>
      <c r="Q308" s="181">
        <f t="shared" ca="1" si="233"/>
        <v>26.706727794432595</v>
      </c>
      <c r="R308" s="181">
        <f t="shared" ca="1" si="233"/>
        <v>26.706505826159102</v>
      </c>
      <c r="S308" s="181">
        <f t="shared" ca="1" si="233"/>
        <v>26.706266712722712</v>
      </c>
      <c r="T308" s="181">
        <f t="shared" ca="1" si="233"/>
        <v>26.706013181557761</v>
      </c>
      <c r="U308" s="181">
        <f t="shared" ca="1" si="233"/>
        <v>26.705747872085269</v>
      </c>
      <c r="V308" s="181">
        <f t="shared" ca="1" si="233"/>
        <v>26.705473337461331</v>
      </c>
      <c r="W308" s="181">
        <f t="shared" ca="1" si="233"/>
        <v>26.705190938902209</v>
      </c>
      <c r="X308" s="181">
        <f t="shared" ca="1" si="233"/>
        <v>26.704904182991406</v>
      </c>
      <c r="Y308" s="181">
        <f t="shared" ca="1" si="233"/>
        <v>26.70461321126934</v>
      </c>
      <c r="Z308" s="181">
        <f t="shared" ca="1" si="233"/>
        <v>26.704320300625639</v>
      </c>
      <c r="AA308" s="181">
        <f t="shared" ca="1" si="233"/>
        <v>26.704025536750741</v>
      </c>
      <c r="AB308" s="181">
        <f t="shared" ca="1" si="233"/>
        <v>26.70372900359413</v>
      </c>
      <c r="AC308" s="181">
        <f t="shared" ca="1" si="233"/>
        <v>26.703430783392388</v>
      </c>
      <c r="AD308" s="181">
        <f t="shared" ca="1" si="233"/>
        <v>26.703130956696928</v>
      </c>
      <c r="AE308" s="181">
        <f t="shared" ca="1" si="233"/>
        <v>26.702828594527453</v>
      </c>
      <c r="AF308" s="181">
        <f t="shared" ca="1" si="233"/>
        <v>26.702522801912167</v>
      </c>
      <c r="AG308" s="181">
        <f t="shared" ca="1" si="233"/>
        <v>26.702211732699542</v>
      </c>
      <c r="AH308" s="181">
        <f t="shared" ca="1" si="233"/>
        <v>26.70189360801956</v>
      </c>
      <c r="AI308" s="181">
        <f t="shared" ca="1" si="233"/>
        <v>26.701566714758776</v>
      </c>
      <c r="AJ308" s="181">
        <f t="shared" ca="1" si="233"/>
        <v>26.701228453913753</v>
      </c>
      <c r="AK308" s="181">
        <f t="shared" ca="1" si="233"/>
        <v>26.700877262052298</v>
      </c>
      <c r="AL308" s="181">
        <f t="shared" ca="1" si="233"/>
        <v>26.700508852914048</v>
      </c>
      <c r="AM308" s="181">
        <f t="shared" ca="1" si="233"/>
        <v>26.700120933158743</v>
      </c>
      <c r="AN308" s="181">
        <f t="shared" ca="1" si="233"/>
        <v>26.699709487106087</v>
      </c>
      <c r="AO308" s="181">
        <f t="shared" ca="1" si="233"/>
        <v>26.699271547685807</v>
      </c>
      <c r="AP308" s="181">
        <f t="shared" ca="1" si="233"/>
        <v>26.698802495824495</v>
      </c>
      <c r="AQ308" s="181">
        <f t="shared" ca="1" si="233"/>
        <v>26.698297891636582</v>
      </c>
      <c r="AR308" s="181">
        <f t="shared" ca="1" si="233"/>
        <v>26.697752606988576</v>
      </c>
      <c r="AS308" s="181">
        <f t="shared" ca="1" si="233"/>
        <v>26.697161717731905</v>
      </c>
      <c r="AT308" s="181">
        <f t="shared" ca="1" si="233"/>
        <v>26.696518812860951</v>
      </c>
      <c r="AU308" s="181">
        <f t="shared" ca="1" si="233"/>
        <v>26.695817740061479</v>
      </c>
      <c r="AV308" s="181">
        <f t="shared" ca="1" si="233"/>
        <v>26.695052601846459</v>
      </c>
      <c r="AW308" s="181">
        <f t="shared" ca="1" si="233"/>
        <v>26.694216124553396</v>
      </c>
      <c r="AX308" s="181">
        <f t="shared" ca="1" si="233"/>
        <v>26.693302146311016</v>
      </c>
      <c r="AY308" s="181">
        <f t="shared" ca="1" si="233"/>
        <v>26.692302397288941</v>
      </c>
      <c r="AZ308" s="181">
        <f t="shared" ca="1" si="233"/>
        <v>26.69121053660939</v>
      </c>
      <c r="BA308" s="182">
        <f t="shared" ref="BA308" ca="1" si="234">BA207+BA106</f>
        <v>26.690019745982827</v>
      </c>
      <c r="BC308" s="67">
        <f t="shared" ca="1" si="143"/>
        <v>14.261769330495753</v>
      </c>
    </row>
    <row r="310" spans="1:55" x14ac:dyDescent="0.35">
      <c r="D310" s="22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6CE44-D4BB-4213-A02F-9CB21D95E303}">
  <sheetPr>
    <tabColor theme="7" tint="0.59999389629810485"/>
  </sheetPr>
  <dimension ref="A1:BE176"/>
  <sheetViews>
    <sheetView showGridLines="0" zoomScale="105" workbookViewId="0">
      <selection activeCell="C9" sqref="C9"/>
    </sheetView>
  </sheetViews>
  <sheetFormatPr defaultRowHeight="14.5" x14ac:dyDescent="0.35"/>
  <cols>
    <col min="1" max="45" width="12.6328125" customWidth="1"/>
    <col min="46" max="54" width="10.26953125" bestFit="1" customWidth="1"/>
  </cols>
  <sheetData>
    <row r="1" spans="1:57" s="154" customFormat="1" x14ac:dyDescent="0.35">
      <c r="A1" s="58" t="s">
        <v>291</v>
      </c>
    </row>
    <row r="2" spans="1:57" s="154" customFormat="1" x14ac:dyDescent="0.35">
      <c r="A2" s="154" t="s">
        <v>292</v>
      </c>
    </row>
    <row r="4" spans="1:57" ht="15" thickBot="1" x14ac:dyDescent="0.4">
      <c r="A4" t="s">
        <v>61</v>
      </c>
      <c r="BE4" s="38"/>
    </row>
    <row r="5" spans="1:57" x14ac:dyDescent="0.35">
      <c r="A5" s="156" t="s">
        <v>31</v>
      </c>
      <c r="B5" s="206">
        <f ca="1">INDEX(Newborn_Analysis!$D$28:$D$31,MATCH(Input!$D$17,Newborn_Analysis!$A$28:$A$31,0))</f>
        <v>7.3173395386466639E-2</v>
      </c>
      <c r="D5" s="208" t="s">
        <v>31</v>
      </c>
      <c r="E5" s="194">
        <f ca="1">SUM(OFFSET(E9,0,0,E8+1))+SUM(Existing_Cohort!C6:C106)</f>
        <v>736643.97967933689</v>
      </c>
      <c r="F5" s="194">
        <f ca="1">SUM(OFFSET(F9,0,0,F8+1))+SUM(Existing_Cohort!D6:D106)</f>
        <v>739426.35953386407</v>
      </c>
      <c r="G5" s="194">
        <f ca="1">SUM(OFFSET(G9,0,0,G8+1))+SUM(Existing_Cohort!E6:E106)</f>
        <v>741753.8598806794</v>
      </c>
      <c r="H5" s="194">
        <f ca="1">SUM(OFFSET(H9,0,0,H8+1))+SUM(Existing_Cohort!F6:F106)</f>
        <v>743630.53455402842</v>
      </c>
      <c r="I5" s="194">
        <f ca="1">SUM(OFFSET(I9,0,0,I8+1))+SUM(Existing_Cohort!G6:G106)</f>
        <v>745009.9636594163</v>
      </c>
      <c r="J5" s="194">
        <f ca="1">SUM(OFFSET(J9,0,0,J8+1))+SUM(Existing_Cohort!H6:H106)</f>
        <v>745959.38836787047</v>
      </c>
      <c r="K5" s="194">
        <f ca="1">SUM(OFFSET(K9,0,0,K8+1))+SUM(Existing_Cohort!I6:I106)</f>
        <v>746595.06898889854</v>
      </c>
      <c r="L5" s="194">
        <f ca="1">SUM(OFFSET(L9,0,0,L8+1))+SUM(Existing_Cohort!J6:J106)</f>
        <v>746964.44516275497</v>
      </c>
      <c r="M5" s="194">
        <f ca="1">SUM(OFFSET(M9,0,0,M8+1))+SUM(Existing_Cohort!K6:K106)</f>
        <v>747099.95598144818</v>
      </c>
      <c r="N5" s="194">
        <f ca="1">SUM(OFFSET(N9,0,0,N8+1))+SUM(Existing_Cohort!L6:L106)</f>
        <v>747030.99157074071</v>
      </c>
      <c r="O5" s="194">
        <f ca="1">SUM(OFFSET(O9,0,0,O8+1))+SUM(Existing_Cohort!M6:M106)</f>
        <v>746791.06981143425</v>
      </c>
      <c r="P5" s="194">
        <f ca="1">SUM(OFFSET(P9,0,0,P8+1))+SUM(Existing_Cohort!N6:N106)</f>
        <v>746413.58965742029</v>
      </c>
      <c r="Q5" s="194">
        <f ca="1">SUM(OFFSET(Q9,0,0,Q8+1))+SUM(Existing_Cohort!O6:O106)</f>
        <v>745917.79101349681</v>
      </c>
      <c r="R5" s="194">
        <f ca="1">SUM(OFFSET(R9,0,0,R8+1))+SUM(Existing_Cohort!P6:P106)</f>
        <v>745311.29520424118</v>
      </c>
      <c r="S5" s="194">
        <f ca="1">SUM(OFFSET(S9,0,0,S8+1))+SUM(Existing_Cohort!Q6:Q106)</f>
        <v>744608.72417902842</v>
      </c>
      <c r="T5" s="194">
        <f ca="1">SUM(OFFSET(T9,0,0,T8+1))+SUM(Existing_Cohort!R6:R106)</f>
        <v>743821.09297493065</v>
      </c>
      <c r="U5" s="194">
        <f ca="1">SUM(OFFSET(U9,0,0,U8+1))+SUM(Existing_Cohort!S6:S106)</f>
        <v>742958.23776827799</v>
      </c>
      <c r="V5" s="194">
        <f ca="1">SUM(OFFSET(V9,0,0,V8+1))+SUM(Existing_Cohort!T6:T106)</f>
        <v>742012.9475281483</v>
      </c>
      <c r="W5" s="194">
        <f ca="1">SUM(OFFSET(W9,0,0,W8+1))+SUM(Existing_Cohort!U6:U106)</f>
        <v>740978.43775712745</v>
      </c>
      <c r="X5" s="194">
        <f ca="1">SUM(OFFSET(X9,0,0,X8+1))+SUM(Existing_Cohort!V6:V106)</f>
        <v>739867.85758345213</v>
      </c>
      <c r="Y5" s="194">
        <f ca="1">SUM(OFFSET(Y9,0,0,Y8+1))+SUM(Existing_Cohort!W6:W106)</f>
        <v>738631.51341412589</v>
      </c>
      <c r="Z5" s="194">
        <f ca="1">SUM(OFFSET(Z9,0,0,Z8+1))+SUM(Existing_Cohort!X6:X106)</f>
        <v>737200.47471367964</v>
      </c>
      <c r="AA5" s="194">
        <f ca="1">SUM(OFFSET(AA9,0,0,AA8+1))+SUM(Existing_Cohort!Y6:Y106)</f>
        <v>735511.46163157839</v>
      </c>
      <c r="AB5" s="194">
        <f ca="1">SUM(OFFSET(AB9,0,0,AB8+1))+SUM(Existing_Cohort!Z6:Z106)</f>
        <v>732901.09426219587</v>
      </c>
      <c r="AC5" s="194">
        <f ca="1">SUM(OFFSET(AC9,0,0,AC8+1))+SUM(Existing_Cohort!AA6:AA106)</f>
        <v>730174.30373936426</v>
      </c>
      <c r="AD5" s="194">
        <f ca="1">SUM(OFFSET(AD9,0,0,AD8+1))+SUM(Existing_Cohort!AB6:AB106)</f>
        <v>727292.77456928615</v>
      </c>
      <c r="AE5" s="194">
        <f ca="1">SUM(OFFSET(AE9,0,0,AE8+1))+SUM(Existing_Cohort!AC6:AC106)</f>
        <v>724233.52770531224</v>
      </c>
      <c r="AF5" s="194">
        <f ca="1">SUM(OFFSET(AF9,0,0,AF8+1))+SUM(Existing_Cohort!AD6:AD106)</f>
        <v>720990.23311867565</v>
      </c>
      <c r="AG5" s="194">
        <f ca="1">SUM(OFFSET(AG9,0,0,AG8+1))+SUM(Existing_Cohort!AE6:AE106)</f>
        <v>717558.79482055863</v>
      </c>
      <c r="AH5" s="194">
        <f ca="1">SUM(OFFSET(AH9,0,0,AH8+1))+SUM(Existing_Cohort!AF6:AF106)</f>
        <v>713933.70415412786</v>
      </c>
      <c r="AI5" s="194">
        <f ca="1">SUM(OFFSET(AI9,0,0,AI8+1))+SUM(Existing_Cohort!AG6:AG106)</f>
        <v>710094.34071226558</v>
      </c>
      <c r="AJ5" s="194">
        <f ca="1">SUM(OFFSET(AJ9,0,0,AJ8+1))+SUM(Existing_Cohort!AH6:AH106)</f>
        <v>706087.89509802451</v>
      </c>
      <c r="AK5" s="194">
        <f ca="1">SUM(OFFSET(AK9,0,0,AK8+1))+SUM(Existing_Cohort!AI6:AI106)</f>
        <v>701980.92360374308</v>
      </c>
      <c r="AL5" s="194">
        <f ca="1">SUM(OFFSET(AL9,0,0,AL8+1))+SUM(Existing_Cohort!AJ6:AJ106)</f>
        <v>697834.07512902911</v>
      </c>
      <c r="AM5" s="194">
        <f ca="1">SUM(OFFSET(AM9,0,0,AM8+1))+SUM(Existing_Cohort!AK6:AK106)</f>
        <v>693718.44139718404</v>
      </c>
      <c r="AN5" s="194">
        <f ca="1">SUM(OFFSET(AN9,0,0,AN8+1))+SUM(Existing_Cohort!AL6:AL106)</f>
        <v>689902.1182548448</v>
      </c>
      <c r="AO5" s="194">
        <f ca="1">SUM(OFFSET(AO9,0,0,AO8+1))+SUM(Existing_Cohort!AM6:AM106)</f>
        <v>685960.80500666937</v>
      </c>
      <c r="AP5" s="194">
        <f ca="1">SUM(OFFSET(AP9,0,0,AP8+1))+SUM(Existing_Cohort!AN6:AN106)</f>
        <v>681929.97212201729</v>
      </c>
      <c r="AQ5" s="194">
        <f ca="1">SUM(OFFSET(AQ9,0,0,AQ8+1))+SUM(Existing_Cohort!AO6:AO106)</f>
        <v>677846.64886959945</v>
      </c>
      <c r="AR5" s="194">
        <f ca="1">SUM(OFFSET(AR9,0,0,AR8+1))+SUM(Existing_Cohort!AP6:AP106)</f>
        <v>673749.69938422542</v>
      </c>
      <c r="AS5" s="194">
        <f ca="1">SUM(OFFSET(AS9,0,0,AS8+1))+SUM(Existing_Cohort!AQ6:AQ106)</f>
        <v>669667.41308435472</v>
      </c>
      <c r="AT5" s="194">
        <f ca="1">SUM(OFFSET(AT9,0,0,AT8+1))+SUM(Existing_Cohort!AR6:AR106)</f>
        <v>665621.62595535745</v>
      </c>
      <c r="AU5" s="194">
        <f ca="1">SUM(OFFSET(AU9,0,0,AU8+1))+SUM(Existing_Cohort!AS6:AS106)</f>
        <v>661633.43041734421</v>
      </c>
      <c r="AV5" s="194">
        <f ca="1">SUM(OFFSET(AV9,0,0,AV8+1))+SUM(Existing_Cohort!AT6:AT106)</f>
        <v>657726.28179170052</v>
      </c>
      <c r="AW5" s="194">
        <f ca="1">SUM(OFFSET(AW9,0,0,AW8+1))+SUM(Existing_Cohort!AU6:AU106)</f>
        <v>653920.67229074147</v>
      </c>
      <c r="AX5" s="194">
        <f ca="1">SUM(OFFSET(AX9,0,0,AX8+1))+SUM(Existing_Cohort!AV6:AV106)</f>
        <v>650212.80438904371</v>
      </c>
      <c r="AY5" s="194">
        <f ca="1">SUM(OFFSET(AY9,0,0,AY8+1))+SUM(Existing_Cohort!AW6:AW106)</f>
        <v>646542.05540536228</v>
      </c>
      <c r="AZ5" s="194">
        <f ca="1">SUM(OFFSET(AZ9,0,0,AZ8+1))+SUM(Existing_Cohort!AX6:AX106)</f>
        <v>642905.36401882465</v>
      </c>
      <c r="BA5" s="194">
        <f ca="1">SUM(OFFSET(BA9,0,0,BA8+1))+SUM(Existing_Cohort!AY6:AY106)</f>
        <v>639293.68964412017</v>
      </c>
      <c r="BB5" s="194">
        <f ca="1">SUM(OFFSET(BB9,0,0,BB8+1))+SUM(Existing_Cohort!AZ6:AZ106)</f>
        <v>635701.06896484853</v>
      </c>
      <c r="BC5" s="194">
        <f ca="1">SUM(OFFSET(BC9,0,0,BC8+1))+SUM(Existing_Cohort!BA6:BA106)</f>
        <v>634642.34112991509</v>
      </c>
      <c r="BD5" s="195">
        <f ca="1">SUM(OFFSET(BD9,0,0,BD8+1))+SUM(Existing_Cohort!BB6:BB106)</f>
        <v>331458.21370825544</v>
      </c>
      <c r="BE5" s="38"/>
    </row>
    <row r="6" spans="1:57" ht="15" thickBot="1" x14ac:dyDescent="0.4">
      <c r="A6" s="162" t="s">
        <v>36</v>
      </c>
      <c r="B6" s="207">
        <f ca="1">INDEX(Newborn_Analysis!$C$28:$C$31,MATCH(Input!$D$17,Newborn_Analysis!$A$28:$A$31,0))</f>
        <v>7.033198326265537E-2</v>
      </c>
      <c r="D6" s="209" t="s">
        <v>32</v>
      </c>
      <c r="E6" s="38">
        <f ca="1">SUM(OFFSET(E59,0,0,E8+1))+SUM(Existing_Cohort!C107:C207)</f>
        <v>706102.83223965543</v>
      </c>
      <c r="F6" s="38">
        <f ca="1">SUM(OFFSET(F59,0,0,F8+1))+SUM(Existing_Cohort!D107:D207)</f>
        <v>709699.53039752063</v>
      </c>
      <c r="G6" s="38">
        <f ca="1">SUM(OFFSET(G59,0,0,G8+1))+SUM(Existing_Cohort!E107:E207)</f>
        <v>712873.42738056858</v>
      </c>
      <c r="H6" s="38">
        <f ca="1">SUM(OFFSET(H59,0,0,H8+1))+SUM(Existing_Cohort!F107:F207)</f>
        <v>715621.30953933962</v>
      </c>
      <c r="I6" s="38">
        <f ca="1">SUM(OFFSET(I59,0,0,I8+1))+SUM(Existing_Cohort!G107:G207)</f>
        <v>717897.93090558168</v>
      </c>
      <c r="J6" s="38">
        <f ca="1">SUM(OFFSET(J59,0,0,J8+1))+SUM(Existing_Cohort!H107:H207)</f>
        <v>719767.11082138494</v>
      </c>
      <c r="K6" s="38">
        <f ca="1">SUM(OFFSET(K59,0,0,K8+1))+SUM(Existing_Cohort!I107:I207)</f>
        <v>721339.18229217082</v>
      </c>
      <c r="L6" s="38">
        <f ca="1">SUM(OFFSET(L59,0,0,L8+1))+SUM(Existing_Cohort!J107:J207)</f>
        <v>722657.46350843576</v>
      </c>
      <c r="M6" s="38">
        <f ca="1">SUM(OFFSET(M59,0,0,M8+1))+SUM(Existing_Cohort!K107:K207)</f>
        <v>723750.67376596865</v>
      </c>
      <c r="N6" s="38">
        <f ca="1">SUM(OFFSET(N59,0,0,N8+1))+SUM(Existing_Cohort!L107:L207)</f>
        <v>724644.62972442096</v>
      </c>
      <c r="O6" s="38">
        <f ca="1">SUM(OFFSET(O59,0,0,O8+1))+SUM(Existing_Cohort!M107:M207)</f>
        <v>725368.46694380499</v>
      </c>
      <c r="P6" s="38">
        <f ca="1">SUM(OFFSET(P59,0,0,P8+1))+SUM(Existing_Cohort!N107:N207)</f>
        <v>725950.97531133541</v>
      </c>
      <c r="Q6" s="38">
        <f ca="1">SUM(OFFSET(Q59,0,0,Q8+1))+SUM(Existing_Cohort!O107:O207)</f>
        <v>726407.22298312141</v>
      </c>
      <c r="R6" s="38">
        <f ca="1">SUM(OFFSET(R59,0,0,R8+1))+SUM(Existing_Cohort!P107:P207)</f>
        <v>726741.37027386704</v>
      </c>
      <c r="S6" s="38">
        <f ca="1">SUM(OFFSET(S59,0,0,S8+1))+SUM(Existing_Cohort!Q107:Q207)</f>
        <v>726965.08552536066</v>
      </c>
      <c r="T6" s="38">
        <f ca="1">SUM(OFFSET(T59,0,0,T8+1))+SUM(Existing_Cohort!R107:R207)</f>
        <v>727086.52298369154</v>
      </c>
      <c r="U6" s="38">
        <f ca="1">SUM(OFFSET(U59,0,0,U8+1))+SUM(Existing_Cohort!S107:S207)</f>
        <v>727112.79289155011</v>
      </c>
      <c r="V6" s="38">
        <f ca="1">SUM(OFFSET(V59,0,0,V8+1))+SUM(Existing_Cohort!T107:T207)</f>
        <v>727034.844009205</v>
      </c>
      <c r="W6" s="38">
        <f ca="1">SUM(OFFSET(W59,0,0,W8+1))+SUM(Existing_Cohort!U107:U207)</f>
        <v>726844.27036783984</v>
      </c>
      <c r="X6" s="38">
        <f ca="1">SUM(OFFSET(X59,0,0,X8+1))+SUM(Existing_Cohort!V107:V207)</f>
        <v>726552.56110194628</v>
      </c>
      <c r="Y6" s="38">
        <f ca="1">SUM(OFFSET(Y59,0,0,Y8+1))+SUM(Existing_Cohort!W107:W207)</f>
        <v>726111.33762387687</v>
      </c>
      <c r="Z6" s="38">
        <f ca="1">SUM(OFFSET(Z59,0,0,Z8+1))+SUM(Existing_Cohort!X107:X207)</f>
        <v>725454.59207884292</v>
      </c>
      <c r="AA6" s="38">
        <f ca="1">SUM(OFFSET(AA59,0,0,AA8+1))+SUM(Existing_Cohort!Y107:Y207)</f>
        <v>724522.23868422525</v>
      </c>
      <c r="AB6" s="38">
        <f ca="1">SUM(OFFSET(AB59,0,0,AB8+1))+SUM(Existing_Cohort!Z107:Z207)</f>
        <v>722676.55598129251</v>
      </c>
      <c r="AC6" s="38">
        <f ca="1">SUM(OFFSET(AC59,0,0,AC8+1))+SUM(Existing_Cohort!AA107:AA207)</f>
        <v>720690.35254467127</v>
      </c>
      <c r="AD6" s="38">
        <f ca="1">SUM(OFFSET(AD59,0,0,AD8+1))+SUM(Existing_Cohort!AB107:AB207)</f>
        <v>718526.15012164891</v>
      </c>
      <c r="AE6" s="38">
        <f ca="1">SUM(OFFSET(AE59,0,0,AE8+1))+SUM(Existing_Cohort!AC107:AC207)</f>
        <v>716161.21748009115</v>
      </c>
      <c r="AF6" s="38">
        <f ca="1">SUM(OFFSET(AF59,0,0,AF8+1))+SUM(Existing_Cohort!AD107:AD207)</f>
        <v>713588.55875890923</v>
      </c>
      <c r="AG6" s="38">
        <f ca="1">SUM(OFFSET(AG59,0,0,AG8+1))+SUM(Existing_Cohort!AE107:AE207)</f>
        <v>710802.75156131096</v>
      </c>
      <c r="AH6" s="38">
        <f ca="1">SUM(OFFSET(AH59,0,0,AH8+1))+SUM(Existing_Cohort!AF107:AF207)</f>
        <v>707797.72548864549</v>
      </c>
      <c r="AI6" s="38">
        <f ca="1">SUM(OFFSET(AI59,0,0,AI8+1))+SUM(Existing_Cohort!AG107:AG207)</f>
        <v>704553.93049294525</v>
      </c>
      <c r="AJ6" s="38">
        <f ca="1">SUM(OFFSET(AJ59,0,0,AJ8+1))+SUM(Existing_Cohort!AH107:AH207)</f>
        <v>701119.15138158854</v>
      </c>
      <c r="AK6" s="38">
        <f ca="1">SUM(OFFSET(AK59,0,0,AK8+1))+SUM(Existing_Cohort!AI107:AI207)</f>
        <v>697559.1943452612</v>
      </c>
      <c r="AL6" s="38">
        <f ca="1">SUM(OFFSET(AL59,0,0,AL8+1))+SUM(Existing_Cohort!AJ107:AJ207)</f>
        <v>693935.49847227219</v>
      </c>
      <c r="AM6" s="38">
        <f ca="1">SUM(OFFSET(AM59,0,0,AM8+1))+SUM(Existing_Cohort!AK107:AK207)</f>
        <v>690319.1096883649</v>
      </c>
      <c r="AN6" s="38">
        <f ca="1">SUM(OFFSET(AN59,0,0,AN8+1))+SUM(Existing_Cohort!AL107:AL207)</f>
        <v>686969.00251412555</v>
      </c>
      <c r="AO6" s="38">
        <f ca="1">SUM(OFFSET(AO59,0,0,AO8+1))+SUM(Existing_Cohort!AM107:AM207)</f>
        <v>683481.3088160886</v>
      </c>
      <c r="AP6" s="38">
        <f ca="1">SUM(OFFSET(AP59,0,0,AP8+1))+SUM(Existing_Cohort!AN107:AN207)</f>
        <v>679891.25787533913</v>
      </c>
      <c r="AQ6" s="38">
        <f ca="1">SUM(OFFSET(AQ59,0,0,AQ8+1))+SUM(Existing_Cohort!AO107:AO207)</f>
        <v>676238.31060262362</v>
      </c>
      <c r="AR6" s="38">
        <f ca="1">SUM(OFFSET(AR59,0,0,AR8+1))+SUM(Existing_Cohort!AP107:AP207)</f>
        <v>672561.3720901974</v>
      </c>
      <c r="AS6" s="38">
        <f ca="1">SUM(OFFSET(AS59,0,0,AS8+1))+SUM(Existing_Cohort!AQ107:AQ207)</f>
        <v>668881.69367383397</v>
      </c>
      <c r="AT6" s="38">
        <f ca="1">SUM(OFFSET(AT59,0,0,AT8+1))+SUM(Existing_Cohort!AR107:AR207)</f>
        <v>665219.38699383824</v>
      </c>
      <c r="AU6" s="38">
        <f ca="1">SUM(OFFSET(AU59,0,0,AU8+1))+SUM(Existing_Cohort!AS107:AS207)</f>
        <v>661598.56705001416</v>
      </c>
      <c r="AV6" s="38">
        <f ca="1">SUM(OFFSET(AV59,0,0,AV8+1))+SUM(Existing_Cohort!AT107:AT207)</f>
        <v>658060.6568242677</v>
      </c>
      <c r="AW6" s="38">
        <f ca="1">SUM(OFFSET(AW59,0,0,AW8+1))+SUM(Existing_Cohort!AU107:AU207)</f>
        <v>654653.47343122633</v>
      </c>
      <c r="AX6" s="38">
        <f ca="1">SUM(OFFSET(AX59,0,0,AX8+1))+SUM(Existing_Cohort!AV107:AV207)</f>
        <v>651378.79814502562</v>
      </c>
      <c r="AY6" s="38">
        <f ca="1">SUM(OFFSET(AY59,0,0,AY8+1))+SUM(Existing_Cohort!AW107:AW207)</f>
        <v>648172.98284535436</v>
      </c>
      <c r="AZ6" s="38">
        <f ca="1">SUM(OFFSET(AZ59,0,0,AZ8+1))+SUM(Existing_Cohort!AX107:AX207)</f>
        <v>645031.27207263245</v>
      </c>
      <c r="BA6" s="38">
        <f ca="1">SUM(OFFSET(BA59,0,0,BA8+1))+SUM(Existing_Cohort!AY107:AY207)</f>
        <v>641940.15916591953</v>
      </c>
      <c r="BB6" s="38">
        <f ca="1">SUM(OFFSET(BB59,0,0,BB8+1))+SUM(Existing_Cohort!AZ107:AZ207)</f>
        <v>638897.45506024163</v>
      </c>
      <c r="BC6" s="38">
        <f ca="1">SUM(OFFSET(BC59,0,0,BC8+1))+SUM(Existing_Cohort!BA107:BA207)</f>
        <v>646947.74129220797</v>
      </c>
      <c r="BD6" s="197">
        <f ca="1">SUM(OFFSET(BD59,0,0,BD8+1))+SUM(Existing_Cohort!BB107:BB207)</f>
        <v>337066.78237930941</v>
      </c>
    </row>
    <row r="7" spans="1:57" ht="15" thickBot="1" x14ac:dyDescent="0.4">
      <c r="D7" s="210" t="s">
        <v>290</v>
      </c>
      <c r="E7" s="191">
        <f ca="1">SUM(E109:E163)</f>
        <v>16853.34741899238</v>
      </c>
      <c r="F7" s="191">
        <f t="shared" ref="F7:BD7" ca="1" si="0">SUM(F109:F163)</f>
        <v>33053.137758101104</v>
      </c>
      <c r="G7" s="191">
        <f t="shared" ca="1" si="0"/>
        <v>48614.674329174777</v>
      </c>
      <c r="H7" s="191">
        <f t="shared" ca="1" si="0"/>
        <v>63554.162615941917</v>
      </c>
      <c r="I7" s="191">
        <f t="shared" ca="1" si="0"/>
        <v>77787.897657801732</v>
      </c>
      <c r="J7" s="191">
        <f t="shared" ca="1" si="0"/>
        <v>91454.823948672041</v>
      </c>
      <c r="K7" s="191">
        <f t="shared" ca="1" si="0"/>
        <v>104789.79563403694</v>
      </c>
      <c r="L7" s="191">
        <f t="shared" ca="1" si="0"/>
        <v>117892.48238903403</v>
      </c>
      <c r="M7" s="191">
        <f t="shared" ca="1" si="0"/>
        <v>130832.6179606951</v>
      </c>
      <c r="N7" s="191">
        <f t="shared" ca="1" si="0"/>
        <v>143673.33633787083</v>
      </c>
      <c r="O7" s="191">
        <f t="shared" ca="1" si="0"/>
        <v>156485.47275509074</v>
      </c>
      <c r="P7" s="191">
        <f t="shared" ca="1" si="0"/>
        <v>169338.97538707731</v>
      </c>
      <c r="Q7" s="191">
        <f t="shared" ca="1" si="0"/>
        <v>182275.3374786558</v>
      </c>
      <c r="R7" s="191">
        <f t="shared" ca="1" si="0"/>
        <v>195312.30655318958</v>
      </c>
      <c r="S7" s="191">
        <f t="shared" ca="1" si="0"/>
        <v>208479.82821385277</v>
      </c>
      <c r="T7" s="191">
        <f t="shared" ca="1" si="0"/>
        <v>221799.52750924663</v>
      </c>
      <c r="U7" s="191">
        <f t="shared" ca="1" si="0"/>
        <v>235289.22598329213</v>
      </c>
      <c r="V7" s="191">
        <f t="shared" ca="1" si="0"/>
        <v>248931.31928658928</v>
      </c>
      <c r="W7" s="191">
        <f t="shared" ca="1" si="0"/>
        <v>262707.18060485722</v>
      </c>
      <c r="X7" s="191">
        <f t="shared" ca="1" si="0"/>
        <v>276635.56967856514</v>
      </c>
      <c r="Y7" s="191">
        <f t="shared" ca="1" si="0"/>
        <v>290610.71702309855</v>
      </c>
      <c r="Z7" s="191">
        <f t="shared" ca="1" si="0"/>
        <v>304487.26079504285</v>
      </c>
      <c r="AA7" s="191">
        <f t="shared" ca="1" si="0"/>
        <v>318129.22191889223</v>
      </c>
      <c r="AB7" s="191">
        <f t="shared" ca="1" si="0"/>
        <v>330223.082491106</v>
      </c>
      <c r="AC7" s="191">
        <f t="shared" ca="1" si="0"/>
        <v>342333.76566565747</v>
      </c>
      <c r="AD7" s="191">
        <f t="shared" ca="1" si="0"/>
        <v>354370.90589072829</v>
      </c>
      <c r="AE7" s="191">
        <f t="shared" ca="1" si="0"/>
        <v>366272.88141673367</v>
      </c>
      <c r="AF7" s="191">
        <f t="shared" ca="1" si="0"/>
        <v>378009.5848087928</v>
      </c>
      <c r="AG7" s="191">
        <f t="shared" ca="1" si="0"/>
        <v>389554.46310480323</v>
      </c>
      <c r="AH7" s="191">
        <f t="shared" ca="1" si="0"/>
        <v>400878.07641999546</v>
      </c>
      <c r="AI7" s="191">
        <f t="shared" ca="1" si="0"/>
        <v>411921.11436992988</v>
      </c>
      <c r="AJ7" s="191">
        <f t="shared" ca="1" si="0"/>
        <v>422755.56233828055</v>
      </c>
      <c r="AK7" s="191">
        <f t="shared" ca="1" si="0"/>
        <v>433492.20974732045</v>
      </c>
      <c r="AL7" s="191">
        <f t="shared" ca="1" si="0"/>
        <v>444229.42443819897</v>
      </c>
      <c r="AM7" s="191">
        <f t="shared" ca="1" si="0"/>
        <v>455087.23800883914</v>
      </c>
      <c r="AN7" s="191">
        <f t="shared" ca="1" si="0"/>
        <v>466573.85246019659</v>
      </c>
      <c r="AO7" s="191">
        <f t="shared" ca="1" si="0"/>
        <v>477837.21775001317</v>
      </c>
      <c r="AP7" s="191">
        <f t="shared" ca="1" si="0"/>
        <v>488930.33126964106</v>
      </c>
      <c r="AQ7" s="191">
        <f t="shared" ca="1" si="0"/>
        <v>499906.67085692368</v>
      </c>
      <c r="AR7" s="191">
        <f t="shared" ca="1" si="0"/>
        <v>510826.83574614121</v>
      </c>
      <c r="AS7" s="191">
        <f t="shared" ca="1" si="0"/>
        <v>521740.44904342934</v>
      </c>
      <c r="AT7" s="191">
        <f t="shared" ca="1" si="0"/>
        <v>532679.35288975958</v>
      </c>
      <c r="AU7" s="191">
        <f t="shared" ca="1" si="0"/>
        <v>543669.64476501208</v>
      </c>
      <c r="AV7" s="191">
        <f t="shared" ca="1" si="0"/>
        <v>554725.01170567877</v>
      </c>
      <c r="AW7" s="191">
        <f t="shared" ca="1" si="0"/>
        <v>565844.42397790123</v>
      </c>
      <c r="AX7" s="191">
        <f t="shared" ca="1" si="0"/>
        <v>577012.2190768118</v>
      </c>
      <c r="AY7" s="191">
        <f t="shared" ca="1" si="0"/>
        <v>588115.5959665305</v>
      </c>
      <c r="AZ7" s="191">
        <f t="shared" ca="1" si="0"/>
        <v>599148.39997780172</v>
      </c>
      <c r="BA7" s="191">
        <f t="shared" ca="1" si="0"/>
        <v>610096.71797906666</v>
      </c>
      <c r="BB7" s="191">
        <f ca="1">SUM(BB109:BB163)</f>
        <v>620940.03616808041</v>
      </c>
      <c r="BC7" s="191">
        <f t="shared" ca="1" si="0"/>
        <v>620658.27778585418</v>
      </c>
      <c r="BD7" s="192">
        <f t="shared" ca="1" si="0"/>
        <v>620357.90199763596</v>
      </c>
      <c r="BE7" s="38"/>
    </row>
    <row r="8" spans="1:57" ht="29.5" thickBot="1" x14ac:dyDescent="0.4">
      <c r="A8" s="203" t="s">
        <v>62</v>
      </c>
      <c r="B8" s="204" t="s">
        <v>22</v>
      </c>
      <c r="C8" s="204" t="s">
        <v>59</v>
      </c>
      <c r="D8" s="205" t="s">
        <v>60</v>
      </c>
      <c r="E8" s="204">
        <v>0</v>
      </c>
      <c r="F8" s="204">
        <v>1</v>
      </c>
      <c r="G8" s="204">
        <f t="shared" ref="G8:AZ8" si="1">F8+1</f>
        <v>2</v>
      </c>
      <c r="H8" s="204">
        <f t="shared" si="1"/>
        <v>3</v>
      </c>
      <c r="I8" s="204">
        <f t="shared" si="1"/>
        <v>4</v>
      </c>
      <c r="J8" s="204">
        <f t="shared" si="1"/>
        <v>5</v>
      </c>
      <c r="K8" s="204">
        <f t="shared" si="1"/>
        <v>6</v>
      </c>
      <c r="L8" s="204">
        <f t="shared" si="1"/>
        <v>7</v>
      </c>
      <c r="M8" s="204">
        <f t="shared" si="1"/>
        <v>8</v>
      </c>
      <c r="N8" s="204">
        <f t="shared" si="1"/>
        <v>9</v>
      </c>
      <c r="O8" s="204">
        <f t="shared" si="1"/>
        <v>10</v>
      </c>
      <c r="P8" s="204">
        <f t="shared" si="1"/>
        <v>11</v>
      </c>
      <c r="Q8" s="204">
        <f t="shared" si="1"/>
        <v>12</v>
      </c>
      <c r="R8" s="204">
        <f t="shared" si="1"/>
        <v>13</v>
      </c>
      <c r="S8" s="204">
        <f t="shared" si="1"/>
        <v>14</v>
      </c>
      <c r="T8" s="204">
        <f t="shared" si="1"/>
        <v>15</v>
      </c>
      <c r="U8" s="204">
        <f t="shared" si="1"/>
        <v>16</v>
      </c>
      <c r="V8" s="204">
        <f t="shared" si="1"/>
        <v>17</v>
      </c>
      <c r="W8" s="204">
        <f t="shared" si="1"/>
        <v>18</v>
      </c>
      <c r="X8" s="204">
        <f t="shared" si="1"/>
        <v>19</v>
      </c>
      <c r="Y8" s="204">
        <f t="shared" si="1"/>
        <v>20</v>
      </c>
      <c r="Z8" s="204">
        <f t="shared" si="1"/>
        <v>21</v>
      </c>
      <c r="AA8" s="204">
        <f t="shared" si="1"/>
        <v>22</v>
      </c>
      <c r="AB8" s="204">
        <f t="shared" si="1"/>
        <v>23</v>
      </c>
      <c r="AC8" s="204">
        <f t="shared" si="1"/>
        <v>24</v>
      </c>
      <c r="AD8" s="204">
        <f t="shared" si="1"/>
        <v>25</v>
      </c>
      <c r="AE8" s="204">
        <f t="shared" si="1"/>
        <v>26</v>
      </c>
      <c r="AF8" s="204">
        <f t="shared" si="1"/>
        <v>27</v>
      </c>
      <c r="AG8" s="204">
        <f t="shared" si="1"/>
        <v>28</v>
      </c>
      <c r="AH8" s="204">
        <f t="shared" si="1"/>
        <v>29</v>
      </c>
      <c r="AI8" s="204">
        <f t="shared" si="1"/>
        <v>30</v>
      </c>
      <c r="AJ8" s="204">
        <f t="shared" si="1"/>
        <v>31</v>
      </c>
      <c r="AK8" s="204">
        <f t="shared" si="1"/>
        <v>32</v>
      </c>
      <c r="AL8" s="204">
        <f t="shared" si="1"/>
        <v>33</v>
      </c>
      <c r="AM8" s="204">
        <f t="shared" si="1"/>
        <v>34</v>
      </c>
      <c r="AN8" s="204">
        <f t="shared" si="1"/>
        <v>35</v>
      </c>
      <c r="AO8" s="204">
        <f t="shared" si="1"/>
        <v>36</v>
      </c>
      <c r="AP8" s="204">
        <f t="shared" si="1"/>
        <v>37</v>
      </c>
      <c r="AQ8" s="204">
        <f t="shared" si="1"/>
        <v>38</v>
      </c>
      <c r="AR8" s="204">
        <f t="shared" si="1"/>
        <v>39</v>
      </c>
      <c r="AS8" s="204">
        <f t="shared" si="1"/>
        <v>40</v>
      </c>
      <c r="AT8" s="204">
        <f t="shared" si="1"/>
        <v>41</v>
      </c>
      <c r="AU8" s="204">
        <f t="shared" si="1"/>
        <v>42</v>
      </c>
      <c r="AV8" s="204">
        <f t="shared" si="1"/>
        <v>43</v>
      </c>
      <c r="AW8" s="204">
        <f t="shared" si="1"/>
        <v>44</v>
      </c>
      <c r="AX8" s="204">
        <f t="shared" si="1"/>
        <v>45</v>
      </c>
      <c r="AY8" s="204">
        <f t="shared" si="1"/>
        <v>46</v>
      </c>
      <c r="AZ8" s="204">
        <f t="shared" si="1"/>
        <v>47</v>
      </c>
      <c r="BA8" s="204">
        <f t="shared" ref="BA8" si="2">AZ8+1</f>
        <v>48</v>
      </c>
      <c r="BB8" s="204">
        <f t="shared" ref="BB8" si="3">BA8+1</f>
        <v>49</v>
      </c>
      <c r="BC8" s="204">
        <f t="shared" ref="BC8" si="4">BB8+1</f>
        <v>50</v>
      </c>
      <c r="BD8" s="205">
        <f t="shared" ref="BD8" si="5">BC8+1</f>
        <v>51</v>
      </c>
      <c r="BE8" s="39"/>
    </row>
    <row r="9" spans="1:57" x14ac:dyDescent="0.35">
      <c r="A9" s="159">
        <v>-1</v>
      </c>
      <c r="B9">
        <f>Input!D4+1</f>
        <v>2022</v>
      </c>
      <c r="C9" s="160">
        <f ca="1">IF(-$A9&lt;Input!$D$16, SUM(OFFSET(Existing_Cohort!$C$107,Input!D$15+A9+IF(-$A9&gt;=Input!$D$15,-Input!$D$15-$A9,0),B9-Input!$D$4,IF(-$A9&gt;=Input!$D$15,Input!$D$16+$A9,Input!$D$16-Input!$D$15+1))), 0)+
IF(-$A9&gt;Input!$D$15, SUM(OFFSET($E$59, MAX(-$A9-Input!$D$16, 0), $B9-$B$9, MIN(-$A9-Input!$D$15, Input!$D$16-Input!$D$15+1))), 0)</f>
        <v>117440.52785784203</v>
      </c>
      <c r="D9" s="198" t="s">
        <v>31</v>
      </c>
      <c r="E9" s="160">
        <f ca="1">IF($B9-E$8&gt;$B$9,0,IF($B9-E$8=$B$9,$C9*IF($D9="Male",$B$5,$B$6),
D9*(1-(1-IF($D9="Male",Mortality_Projection!$C$3,Mortality_Projection!$C$4))^MIN(($B9+(E$8-1)-Mortality_Projection!$C$6),Mortality_Projection!$C$5)*IF($D9="Male",MIN(OFFSET(Mortality_Rates!$B$6,E$8-1-($B9-$B$9),0),Mortality_Rates!$B$111),MIN(OFFSET(Mortality_Rates!$B$6,E$8-1-($B9-$B$9),1),Mortality_Rates!$C$111)))))</f>
        <v>8593.5221793372239</v>
      </c>
      <c r="F9" s="160">
        <f ca="1">IF($B9-F$8&gt;$B$9,0,IF($B9-F$8=$B$9,$C9*IF($D9="Male",$B$5,$B$6),
E9*(1-(1-IF($D9="Male",Mortality_Projection!$C$3,Mortality_Projection!$C$4))^MIN(($B9+(F$8-1)-Mortality_Projection!$C$6),Mortality_Projection!$C$5)*IF($D9="Male",MIN(OFFSET(Mortality_Rates!$B$6,F$8-1-($B9-$B$9),0),Mortality_Rates!$B$111),MIN(OFFSET(Mortality_Rates!$B$6,F$8-1-($B9-$B$9),1),Mortality_Rates!$C$111)))))</f>
        <v>8586.1572773206281</v>
      </c>
      <c r="G9" s="160">
        <f ca="1">IF($B9-G$8&gt;$B$9,0,IF($B9-G$8=$B$9,$C9*IF($D9="Male",$B$5,$B$6),
F9*(1-(1-IF($D9="Male",Mortality_Projection!$C$3,Mortality_Projection!$C$4))^MIN(($B9+(G$8-1)-Mortality_Projection!$C$6),Mortality_Projection!$C$5)*IF($D9="Male",MIN(OFFSET(Mortality_Rates!$B$6,G$8-1-($B9-$B$9),0),Mortality_Rates!$B$111),MIN(OFFSET(Mortality_Rates!$B$6,G$8-1-($B9-$B$9),1),Mortality_Rates!$C$111)))))</f>
        <v>8580.9975434453936</v>
      </c>
      <c r="H9" s="160">
        <f ca="1">IF($B9-H$8&gt;$B$9,0,IF($B9-H$8=$B$9,$C9*IF($D9="Male",$B$5,$B$6),
G9*(1-(1-IF($D9="Male",Mortality_Projection!$C$3,Mortality_Projection!$C$4))^MIN(($B9+(H$8-1)-Mortality_Projection!$C$6),Mortality_Projection!$C$5)*IF($D9="Male",MIN(OFFSET(Mortality_Rates!$B$6,H$8-1-($B9-$B$9),0),Mortality_Rates!$B$111),MIN(OFFSET(Mortality_Rates!$B$6,H$8-1-($B9-$B$9),1),Mortality_Rates!$C$111)))))</f>
        <v>8577.3092301035795</v>
      </c>
      <c r="I9" s="160">
        <f ca="1">IF($B9-I$8&gt;$B$9,0,IF($B9-I$8=$B$9,$C9*IF($D9="Male",$B$5,$B$6),
H9*(1-(1-IF($D9="Male",Mortality_Projection!$C$3,Mortality_Projection!$C$4))^MIN(($B9+(I$8-1)-Mortality_Projection!$C$6),Mortality_Projection!$C$5)*IF($D9="Male",MIN(OFFSET(Mortality_Rates!$B$6,I$8-1-($B9-$B$9),0),Mortality_Rates!$B$111),MIN(OFFSET(Mortality_Rates!$B$6,I$8-1-($B9-$B$9),1),Mortality_Rates!$C$111)))))</f>
        <v>8574.5329872067305</v>
      </c>
      <c r="J9" s="160">
        <f ca="1">IF($B9-J$8&gt;$B$9,0,IF($B9-J$8=$B$9,$C9*IF($D9="Male",$B$5,$B$6),
I9*(1-(1-IF($D9="Male",Mortality_Projection!$C$3,Mortality_Projection!$C$4))^MIN(($B9+(J$8-1)-Mortality_Projection!$C$6),Mortality_Projection!$C$5)*IF($D9="Male",MIN(OFFSET(Mortality_Rates!$B$6,J$8-1-($B9-$B$9),0),Mortality_Rates!$B$111),MIN(OFFSET(Mortality_Rates!$B$6,J$8-1-($B9-$B$9),1),Mortality_Rates!$C$111)))))</f>
        <v>8572.2670291065879</v>
      </c>
      <c r="K9" s="160">
        <f ca="1">IF($B9-K$8&gt;$B$9,0,IF($B9-K$8=$B$9,$C9*IF($D9="Male",$B$5,$B$6),
J9*(1-(1-IF($D9="Male",Mortality_Projection!$C$3,Mortality_Projection!$C$4))^MIN(($B9+(K$8-1)-Mortality_Projection!$C$6),Mortality_Projection!$C$5)*IF($D9="Male",MIN(OFFSET(Mortality_Rates!$B$6,K$8-1-($B9-$B$9),0),Mortality_Rates!$B$111),MIN(OFFSET(Mortality_Rates!$B$6,K$8-1-($B9-$B$9),1),Mortality_Rates!$C$111)))))</f>
        <v>8570.2596497466329</v>
      </c>
      <c r="L9" s="160">
        <f ca="1">IF($B9-L$8&gt;$B$9,0,IF($B9-L$8=$B$9,$C9*IF($D9="Male",$B$5,$B$6),
K9*(1-(1-IF($D9="Male",Mortality_Projection!$C$3,Mortality_Projection!$C$4))^MIN(($B9+(L$8-1)-Mortality_Projection!$C$6),Mortality_Projection!$C$5)*IF($D9="Male",MIN(OFFSET(Mortality_Rates!$B$6,L$8-1-($B9-$B$9),0),Mortality_Rates!$B$111),MIN(OFFSET(Mortality_Rates!$B$6,L$8-1-($B9-$B$9),1),Mortality_Rates!$C$111)))))</f>
        <v>8568.3864717774031</v>
      </c>
      <c r="M9" s="160">
        <f ca="1">IF($B9-M$8&gt;$B$9,0,IF($B9-M$8=$B$9,$C9*IF($D9="Male",$B$5,$B$6),
L9*(1-(1-IF($D9="Male",Mortality_Projection!$C$3,Mortality_Projection!$C$4))^MIN(($B9+(M$8-1)-Mortality_Projection!$C$6),Mortality_Projection!$C$5)*IF($D9="Male",MIN(OFFSET(Mortality_Rates!$B$6,M$8-1-($B9-$B$9),0),Mortality_Rates!$B$111),MIN(OFFSET(Mortality_Rates!$B$6,M$8-1-($B9-$B$9),1),Mortality_Rates!$C$111)))))</f>
        <v>8566.5664844790153</v>
      </c>
      <c r="N9" s="160">
        <f ca="1">IF($B9-N$8&gt;$B$9,0,IF($B9-N$8=$B$9,$C9*IF($D9="Male",$B$5,$B$6),
M9*(1-(1-IF($D9="Male",Mortality_Projection!$C$3,Mortality_Projection!$C$4))^MIN(($B9+(N$8-1)-Mortality_Projection!$C$6),Mortality_Projection!$C$5)*IF($D9="Male",MIN(OFFSET(Mortality_Rates!$B$6,N$8-1-($B9-$B$9),0),Mortality_Rates!$B$111),MIN(OFFSET(Mortality_Rates!$B$6,N$8-1-($B9-$B$9),1),Mortality_Rates!$C$111)))))</f>
        <v>8564.7292109847276</v>
      </c>
      <c r="O9" s="160">
        <f ca="1">IF($B9-O$8&gt;$B$9,0,IF($B9-O$8=$B$9,$C9*IF($D9="Male",$B$5,$B$6),
N9*(1-(1-IF($D9="Male",Mortality_Projection!$C$3,Mortality_Projection!$C$4))^MIN(($B9+(O$8-1)-Mortality_Projection!$C$6),Mortality_Projection!$C$5)*IF($D9="Male",MIN(OFFSET(Mortality_Rates!$B$6,O$8-1-($B9-$B$9),0),Mortality_Rates!$B$111),MIN(OFFSET(Mortality_Rates!$B$6,O$8-1-($B9-$B$9),1),Mortality_Rates!$C$111)))))</f>
        <v>8562.8219049552135</v>
      </c>
      <c r="P9" s="160">
        <f ca="1">IF($B9-P$8&gt;$B$9,0,IF($B9-P$8=$B$9,$C9*IF($D9="Male",$B$5,$B$6),
O9*(1-(1-IF($D9="Male",Mortality_Projection!$C$3,Mortality_Projection!$C$4))^MIN(($B9+(P$8-1)-Mortality_Projection!$C$6),Mortality_Projection!$C$5)*IF($D9="Male",MIN(OFFSET(Mortality_Rates!$B$6,P$8-1-($B9-$B$9),0),Mortality_Rates!$B$111),MIN(OFFSET(Mortality_Rates!$B$6,P$8-1-($B9-$B$9),1),Mortality_Rates!$C$111)))))</f>
        <v>8560.7936964408964</v>
      </c>
      <c r="Q9" s="160">
        <f ca="1">IF($B9-Q$8&gt;$B$9,0,IF($B9-Q$8=$B$9,$C9*IF($D9="Male",$B$5,$B$6),
P9*(1-(1-IF($D9="Male",Mortality_Projection!$C$3,Mortality_Projection!$C$4))^MIN(($B9+(Q$8-1)-Mortality_Projection!$C$6),Mortality_Projection!$C$5)*IF($D9="Male",MIN(OFFSET(Mortality_Rates!$B$6,Q$8-1-($B9-$B$9),0),Mortality_Rates!$B$111),MIN(OFFSET(Mortality_Rates!$B$6,Q$8-1-($B9-$B$9),1),Mortality_Rates!$C$111)))))</f>
        <v>8558.6104551549561</v>
      </c>
      <c r="R9" s="160">
        <f ca="1">IF($B9-R$8&gt;$B$9,0,IF($B9-R$8=$B$9,$C9*IF($D9="Male",$B$5,$B$6),
Q9*(1-(1-IF($D9="Male",Mortality_Projection!$C$3,Mortality_Projection!$C$4))^MIN(($B9+(R$8-1)-Mortality_Projection!$C$6),Mortality_Projection!$C$5)*IF($D9="Male",MIN(OFFSET(Mortality_Rates!$B$6,R$8-1-($B9-$B$9),0),Mortality_Rates!$B$111),MIN(OFFSET(Mortality_Rates!$B$6,R$8-1-($B9-$B$9),1),Mortality_Rates!$C$111)))))</f>
        <v>8556.26141359545</v>
      </c>
      <c r="S9" s="160">
        <f ca="1">IF($B9-S$8&gt;$B$9,0,IF($B9-S$8=$B$9,$C9*IF($D9="Male",$B$5,$B$6),
R9*(1-(1-IF($D9="Male",Mortality_Projection!$C$3,Mortality_Projection!$C$4))^MIN(($B9+(S$8-1)-Mortality_Projection!$C$6),Mortality_Projection!$C$5)*IF($D9="Male",MIN(OFFSET(Mortality_Rates!$B$6,S$8-1-($B9-$B$9),0),Mortality_Rates!$B$111),MIN(OFFSET(Mortality_Rates!$B$6,S$8-1-($B9-$B$9),1),Mortality_Rates!$C$111)))))</f>
        <v>8553.7362649366496</v>
      </c>
      <c r="T9" s="160">
        <f ca="1">IF($B9-T$8&gt;$B$9,0,IF($B9-T$8=$B$9,$C9*IF($D9="Male",$B$5,$B$6),
S9*(1-(1-IF($D9="Male",Mortality_Projection!$C$3,Mortality_Projection!$C$4))^MIN(($B9+(T$8-1)-Mortality_Projection!$C$6),Mortality_Projection!$C$5)*IF($D9="Male",MIN(OFFSET(Mortality_Rates!$B$6,T$8-1-($B9-$B$9),0),Mortality_Rates!$B$111),MIN(OFFSET(Mortality_Rates!$B$6,T$8-1-($B9-$B$9),1),Mortality_Rates!$C$111)))))</f>
        <v>8551.0395364170126</v>
      </c>
      <c r="U9" s="160">
        <f ca="1">IF($B9-U$8&gt;$B$9,0,IF($B9-U$8=$B$9,$C9*IF($D9="Male",$B$5,$B$6),
T9*(1-(1-IF($D9="Male",Mortality_Projection!$C$3,Mortality_Projection!$C$4))^MIN(($B9+(U$8-1)-Mortality_Projection!$C$6),Mortality_Projection!$C$5)*IF($D9="Male",MIN(OFFSET(Mortality_Rates!$B$6,U$8-1-($B9-$B$9),0),Mortality_Rates!$B$111),MIN(OFFSET(Mortality_Rates!$B$6,U$8-1-($B9-$B$9),1),Mortality_Rates!$C$111)))))</f>
        <v>8548.1827896411014</v>
      </c>
      <c r="V9" s="160">
        <f ca="1">IF($B9-V$8&gt;$B$9,0,IF($B9-V$8=$B$9,$C9*IF($D9="Male",$B$5,$B$6),
U9*(1-(1-IF($D9="Male",Mortality_Projection!$C$3,Mortality_Projection!$C$4))^MIN(($B9+(V$8-1)-Mortality_Projection!$C$6),Mortality_Projection!$C$5)*IF($D9="Male",MIN(OFFSET(Mortality_Rates!$B$6,V$8-1-($B9-$B$9),0),Mortality_Rates!$B$111),MIN(OFFSET(Mortality_Rates!$B$6,V$8-1-($B9-$B$9),1),Mortality_Rates!$C$111)))))</f>
        <v>8545.1842822244798</v>
      </c>
      <c r="W9" s="160">
        <f ca="1">IF($B9-W$8&gt;$B$9,0,IF($B9-W$8=$B$9,$C9*IF($D9="Male",$B$5,$B$6),
V9*(1-(1-IF($D9="Male",Mortality_Projection!$C$3,Mortality_Projection!$C$4))^MIN(($B9+(W$8-1)-Mortality_Projection!$C$6),Mortality_Projection!$C$5)*IF($D9="Male",MIN(OFFSET(Mortality_Rates!$B$6,W$8-1-($B9-$B$9),0),Mortality_Rates!$B$111),MIN(OFFSET(Mortality_Rates!$B$6,W$8-1-($B9-$B$9),1),Mortality_Rates!$C$111)))))</f>
        <v>8542.0686377133497</v>
      </c>
      <c r="X9" s="160">
        <f ca="1">IF($B9-X$8&gt;$B$9,0,IF($B9-X$8=$B$9,$C9*IF($D9="Male",$B$5,$B$6),
W9*(1-(1-IF($D9="Male",Mortality_Projection!$C$3,Mortality_Projection!$C$4))^MIN(($B9+(X$8-1)-Mortality_Projection!$C$6),Mortality_Projection!$C$5)*IF($D9="Male",MIN(OFFSET(Mortality_Rates!$B$6,X$8-1-($B9-$B$9),0),Mortality_Rates!$B$111),MIN(OFFSET(Mortality_Rates!$B$6,X$8-1-($B9-$B$9),1),Mortality_Rates!$C$111)))))</f>
        <v>8538.852810553275</v>
      </c>
      <c r="Y9" s="160">
        <f ca="1">IF($B9-Y$8&gt;$B$9,0,IF($B9-Y$8=$B$9,$C9*IF($D9="Male",$B$5,$B$6),
X9*(1-(1-IF($D9="Male",Mortality_Projection!$C$3,Mortality_Projection!$C$4))^MIN(($B9+(Y$8-1)-Mortality_Projection!$C$6),Mortality_Projection!$C$5)*IF($D9="Male",MIN(OFFSET(Mortality_Rates!$B$6,Y$8-1-($B9-$B$9),0),Mortality_Rates!$B$111),MIN(OFFSET(Mortality_Rates!$B$6,Y$8-1-($B9-$B$9),1),Mortality_Rates!$C$111)))))</f>
        <v>8535.5396547484779</v>
      </c>
      <c r="Z9" s="160">
        <f ca="1">IF($B9-Z$8&gt;$B$9,0,IF($B9-Z$8=$B$9,$C9*IF($D9="Male",$B$5,$B$6),
Y9*(1-(1-IF($D9="Male",Mortality_Projection!$C$3,Mortality_Projection!$C$4))^MIN(($B9+(Z$8-1)-Mortality_Projection!$C$6),Mortality_Projection!$C$5)*IF($D9="Male",MIN(OFFSET(Mortality_Rates!$B$6,Z$8-1-($B9-$B$9),0),Mortality_Rates!$B$111),MIN(OFFSET(Mortality_Rates!$B$6,Z$8-1-($B9-$B$9),1),Mortality_Rates!$C$111)))))</f>
        <v>8532.138668755606</v>
      </c>
      <c r="AA9" s="160">
        <f ca="1">IF($B9-AA$8&gt;$B$9,0,IF($B9-AA$8=$B$9,$C9*IF($D9="Male",$B$5,$B$6),
Z9*(1-(1-IF($D9="Male",Mortality_Projection!$C$3,Mortality_Projection!$C$4))^MIN(($B9+(AA$8-1)-Mortality_Projection!$C$6),Mortality_Projection!$C$5)*IF($D9="Male",MIN(OFFSET(Mortality_Rates!$B$6,AA$8-1-($B9-$B$9),0),Mortality_Rates!$B$111),MIN(OFFSET(Mortality_Rates!$B$6,AA$8-1-($B9-$B$9),1),Mortality_Rates!$C$111)))))</f>
        <v>8528.6524443352137</v>
      </c>
      <c r="AB9" s="160">
        <f ca="1">IF($B9-AB$8&gt;$B$9,0,IF($B9-AB$8=$B$9,$C9*IF($D9="Male",$B$5,$B$6),
AA9*(1-(1-IF($D9="Male",Mortality_Projection!$C$3,Mortality_Projection!$C$4))^MIN(($B9+(AB$8-1)-Mortality_Projection!$C$6),Mortality_Projection!$C$5)*IF($D9="Male",MIN(OFFSET(Mortality_Rates!$B$6,AB$8-1-($B9-$B$9),0),Mortality_Rates!$B$111),MIN(OFFSET(Mortality_Rates!$B$6,AB$8-1-($B9-$B$9),1),Mortality_Rates!$C$111)))))</f>
        <v>8525.0769899903971</v>
      </c>
      <c r="AC9" s="160">
        <f ca="1">IF($B9-AC$8&gt;$B$9,0,IF($B9-AC$8=$B$9,$C9*IF($D9="Male",$B$5,$B$6),
AB9*(1-(1-IF($D9="Male",Mortality_Projection!$C$3,Mortality_Projection!$C$4))^MIN(($B9+(AC$8-1)-Mortality_Projection!$C$6),Mortality_Projection!$C$5)*IF($D9="Male",MIN(OFFSET(Mortality_Rates!$B$6,AC$8-1-($B9-$B$9),0),Mortality_Rates!$B$111),MIN(OFFSET(Mortality_Rates!$B$6,AC$8-1-($B9-$B$9),1),Mortality_Rates!$C$111)))))</f>
        <v>8521.4085044374169</v>
      </c>
      <c r="AD9" s="160">
        <f ca="1">IF($B9-AD$8&gt;$B$9,0,IF($B9-AD$8=$B$9,$C9*IF($D9="Male",$B$5,$B$6),
AC9*(1-(1-IF($D9="Male",Mortality_Projection!$C$3,Mortality_Projection!$C$4))^MIN(($B9+(AD$8-1)-Mortality_Projection!$C$6),Mortality_Projection!$C$5)*IF($D9="Male",MIN(OFFSET(Mortality_Rates!$B$6,AD$8-1-($B9-$B$9),0),Mortality_Rates!$B$111),MIN(OFFSET(Mortality_Rates!$B$6,AD$8-1-($B9-$B$9),1),Mortality_Rates!$C$111)))))</f>
        <v>8517.6369905830652</v>
      </c>
      <c r="AE9" s="160">
        <f ca="1">IF($B9-AE$8&gt;$B$9,0,IF($B9-AE$8=$B$9,$C9*IF($D9="Male",$B$5,$B$6),
AD9*(1-(1-IF($D9="Male",Mortality_Projection!$C$3,Mortality_Projection!$C$4))^MIN(($B9+(AE$8-1)-Mortality_Projection!$C$6),Mortality_Projection!$C$5)*IF($D9="Male",MIN(OFFSET(Mortality_Rates!$B$6,AE$8-1-($B9-$B$9),0),Mortality_Rates!$B$111),MIN(OFFSET(Mortality_Rates!$B$6,AE$8-1-($B9-$B$9),1),Mortality_Rates!$C$111)))))</f>
        <v>8513.759169586654</v>
      </c>
      <c r="AF9" s="160">
        <f ca="1">IF($B9-AF$8&gt;$B$9,0,IF($B9-AF$8=$B$9,$C9*IF($D9="Male",$B$5,$B$6),
AE9*(1-(1-IF($D9="Male",Mortality_Projection!$C$3,Mortality_Projection!$C$4))^MIN(($B9+(AF$8-1)-Mortality_Projection!$C$6),Mortality_Projection!$C$5)*IF($D9="Male",MIN(OFFSET(Mortality_Rates!$B$6,AF$8-1-($B9-$B$9),0),Mortality_Rates!$B$111),MIN(OFFSET(Mortality_Rates!$B$6,AF$8-1-($B9-$B$9),1),Mortality_Rates!$C$111)))))</f>
        <v>8509.7470172256599</v>
      </c>
      <c r="AG9" s="160">
        <f ca="1">IF($B9-AG$8&gt;$B$9,0,IF($B9-AG$8=$B$9,$C9*IF($D9="Male",$B$5,$B$6),
AF9*(1-(1-IF($D9="Male",Mortality_Projection!$C$3,Mortality_Projection!$C$4))^MIN(($B9+(AG$8-1)-Mortality_Projection!$C$6),Mortality_Projection!$C$5)*IF($D9="Male",MIN(OFFSET(Mortality_Rates!$B$6,AG$8-1-($B9-$B$9),0),Mortality_Rates!$B$111),MIN(OFFSET(Mortality_Rates!$B$6,AG$8-1-($B9-$B$9),1),Mortality_Rates!$C$111)))))</f>
        <v>8505.5920530431849</v>
      </c>
      <c r="AH9" s="160">
        <f ca="1">IF($B9-AH$8&gt;$B$9,0,IF($B9-AH$8=$B$9,$C9*IF($D9="Male",$B$5,$B$6),
AG9*(1-(1-IF($D9="Male",Mortality_Projection!$C$3,Mortality_Projection!$C$4))^MIN(($B9+(AH$8-1)-Mortality_Projection!$C$6),Mortality_Projection!$C$5)*IF($D9="Male",MIN(OFFSET(Mortality_Rates!$B$6,AH$8-1-($B9-$B$9),0),Mortality_Rates!$B$111),MIN(OFFSET(Mortality_Rates!$B$6,AH$8-1-($B9-$B$9),1),Mortality_Rates!$C$111)))))</f>
        <v>8501.2679335605608</v>
      </c>
      <c r="AI9" s="160">
        <f ca="1">IF($B9-AI$8&gt;$B$9,0,IF($B9-AI$8=$B$9,$C9*IF($D9="Male",$B$5,$B$6),
AH9*(1-(1-IF($D9="Male",Mortality_Projection!$C$3,Mortality_Projection!$C$4))^MIN(($B9+(AI$8-1)-Mortality_Projection!$C$6),Mortality_Projection!$C$5)*IF($D9="Male",MIN(OFFSET(Mortality_Rates!$B$6,AI$8-1-($B9-$B$9),0),Mortality_Rates!$B$111),MIN(OFFSET(Mortality_Rates!$B$6,AI$8-1-($B9-$B$9),1),Mortality_Rates!$C$111)))))</f>
        <v>8496.7553646135239</v>
      </c>
      <c r="AJ9" s="160">
        <f ca="1">IF($B9-AJ$8&gt;$B$9,0,IF($B9-AJ$8=$B$9,$C9*IF($D9="Male",$B$5,$B$6),
AI9*(1-(1-IF($D9="Male",Mortality_Projection!$C$3,Mortality_Projection!$C$4))^MIN(($B9+(AJ$8-1)-Mortality_Projection!$C$6),Mortality_Projection!$C$5)*IF($D9="Male",MIN(OFFSET(Mortality_Rates!$B$6,AJ$8-1-($B9-$B$9),0),Mortality_Rates!$B$111),MIN(OFFSET(Mortality_Rates!$B$6,AJ$8-1-($B9-$B$9),1),Mortality_Rates!$C$111)))))</f>
        <v>8492.023979284113</v>
      </c>
      <c r="AK9" s="160">
        <f ca="1">IF($B9-AK$8&gt;$B$9,0,IF($B9-AK$8=$B$9,$C9*IF($D9="Male",$B$5,$B$6),
AJ9*(1-(1-IF($D9="Male",Mortality_Projection!$C$3,Mortality_Projection!$C$4))^MIN(($B9+(AK$8-1)-Mortality_Projection!$C$6),Mortality_Projection!$C$5)*IF($D9="Male",MIN(OFFSET(Mortality_Rates!$B$6,AK$8-1-($B9-$B$9),0),Mortality_Rates!$B$111),MIN(OFFSET(Mortality_Rates!$B$6,AK$8-1-($B9-$B$9),1),Mortality_Rates!$C$111)))))</f>
        <v>8487.0563614341117</v>
      </c>
      <c r="AL9" s="160">
        <f ca="1">IF($B9-AL$8&gt;$B$9,0,IF($B9-AL$8=$B$9,$C9*IF($D9="Male",$B$5,$B$6),
AK9*(1-(1-IF($D9="Male",Mortality_Projection!$C$3,Mortality_Projection!$C$4))^MIN(($B9+(AL$8-1)-Mortality_Projection!$C$6),Mortality_Projection!$C$5)*IF($D9="Male",MIN(OFFSET(Mortality_Rates!$B$6,AL$8-1-($B9-$B$9),0),Mortality_Rates!$B$111),MIN(OFFSET(Mortality_Rates!$B$6,AL$8-1-($B9-$B$9),1),Mortality_Rates!$C$111)))))</f>
        <v>8481.8242731072605</v>
      </c>
      <c r="AM9" s="160">
        <f ca="1">IF($B9-AM$8&gt;$B$9,0,IF($B9-AM$8=$B$9,$C9*IF($D9="Male",$B$5,$B$6),
AL9*(1-(1-IF($D9="Male",Mortality_Projection!$C$3,Mortality_Projection!$C$4))^MIN(($B9+(AM$8-1)-Mortality_Projection!$C$6),Mortality_Projection!$C$5)*IF($D9="Male",MIN(OFFSET(Mortality_Rates!$B$6,AM$8-1-($B9-$B$9),0),Mortality_Rates!$B$111),MIN(OFFSET(Mortality_Rates!$B$6,AM$8-1-($B9-$B$9),1),Mortality_Rates!$C$111)))))</f>
        <v>8476.2949330386546</v>
      </c>
      <c r="AN9" s="160">
        <f ca="1">IF($B9-AN$8&gt;$B$9,0,IF($B9-AN$8=$B$9,$C9*IF($D9="Male",$B$5,$B$6),
AM9*(1-(1-IF($D9="Male",Mortality_Projection!$C$3,Mortality_Projection!$C$4))^MIN(($B9+(AN$8-1)-Mortality_Projection!$C$6),Mortality_Projection!$C$5)*IF($D9="Male",MIN(OFFSET(Mortality_Rates!$B$6,AN$8-1-($B9-$B$9),0),Mortality_Rates!$B$111),MIN(OFFSET(Mortality_Rates!$B$6,AN$8-1-($B9-$B$9),1),Mortality_Rates!$C$111)))))</f>
        <v>8470.4425871365402</v>
      </c>
      <c r="AO9" s="160">
        <f ca="1">IF($B9-AO$8&gt;$B$9,0,IF($B9-AO$8=$B$9,$C9*IF($D9="Male",$B$5,$B$6),
AN9*(1-(1-IF($D9="Male",Mortality_Projection!$C$3,Mortality_Projection!$C$4))^MIN(($B9+(AO$8-1)-Mortality_Projection!$C$6),Mortality_Projection!$C$5)*IF($D9="Male",MIN(OFFSET(Mortality_Rates!$B$6,AO$8-1-($B9-$B$9),0),Mortality_Rates!$B$111),MIN(OFFSET(Mortality_Rates!$B$6,AO$8-1-($B9-$B$9),1),Mortality_Rates!$C$111)))))</f>
        <v>8464.2370352180369</v>
      </c>
      <c r="AP9" s="160">
        <f ca="1">IF($B9-AP$8&gt;$B$9,0,IF($B9-AP$8=$B$9,$C9*IF($D9="Male",$B$5,$B$6),
AO9*(1-(1-IF($D9="Male",Mortality_Projection!$C$3,Mortality_Projection!$C$4))^MIN(($B9+(AP$8-1)-Mortality_Projection!$C$6),Mortality_Projection!$C$5)*IF($D9="Male",MIN(OFFSET(Mortality_Rates!$B$6,AP$8-1-($B9-$B$9),0),Mortality_Rates!$B$111),MIN(OFFSET(Mortality_Rates!$B$6,AP$8-1-($B9-$B$9),1),Mortality_Rates!$C$111)))))</f>
        <v>8457.6383726346739</v>
      </c>
      <c r="AQ9" s="160">
        <f ca="1">IF($B9-AQ$8&gt;$B$9,0,IF($B9-AQ$8=$B$9,$C9*IF($D9="Male",$B$5,$B$6),
AP9*(1-(1-IF($D9="Male",Mortality_Projection!$C$3,Mortality_Projection!$C$4))^MIN(($B9+(AQ$8-1)-Mortality_Projection!$C$6),Mortality_Projection!$C$5)*IF($D9="Male",MIN(OFFSET(Mortality_Rates!$B$6,AQ$8-1-($B9-$B$9),0),Mortality_Rates!$B$111),MIN(OFFSET(Mortality_Rates!$B$6,AQ$8-1-($B9-$B$9),1),Mortality_Rates!$C$111)))))</f>
        <v>8450.6084196447428</v>
      </c>
      <c r="AR9" s="160">
        <f ca="1">IF($B9-AR$8&gt;$B$9,0,IF($B9-AR$8=$B$9,$C9*IF($D9="Male",$B$5,$B$6),
AQ9*(1-(1-IF($D9="Male",Mortality_Projection!$C$3,Mortality_Projection!$C$4))^MIN(($B9+(AR$8-1)-Mortality_Projection!$C$6),Mortality_Projection!$C$5)*IF($D9="Male",MIN(OFFSET(Mortality_Rates!$B$6,AR$8-1-($B9-$B$9),0),Mortality_Rates!$B$111),MIN(OFFSET(Mortality_Rates!$B$6,AR$8-1-($B9-$B$9),1),Mortality_Rates!$C$111)))))</f>
        <v>8443.0999322158386</v>
      </c>
      <c r="AS9" s="160">
        <f ca="1">IF($B9-AS$8&gt;$B$9,0,IF($B9-AS$8=$B$9,$C9*IF($D9="Male",$B$5,$B$6),
AR9*(1-(1-IF($D9="Male",Mortality_Projection!$C$3,Mortality_Projection!$C$4))^MIN(($B9+(AS$8-1)-Mortality_Projection!$C$6),Mortality_Projection!$C$5)*IF($D9="Male",MIN(OFFSET(Mortality_Rates!$B$6,AS$8-1-($B9-$B$9),0),Mortality_Rates!$B$111),MIN(OFFSET(Mortality_Rates!$B$6,AS$8-1-($B9-$B$9),1),Mortality_Rates!$C$111)))))</f>
        <v>8435.0464907140413</v>
      </c>
      <c r="AT9" s="160">
        <f ca="1">IF($B9-AT$8&gt;$B$9,0,IF($B9-AT$8=$B$9,$C9*IF($D9="Male",$B$5,$B$6),
AS9*(1-(1-IF($D9="Male",Mortality_Projection!$C$3,Mortality_Projection!$C$4))^MIN(($B9+(AT$8-1)-Mortality_Projection!$C$6),Mortality_Projection!$C$5)*IF($D9="Male",MIN(OFFSET(Mortality_Rates!$B$6,AT$8-1-($B9-$B$9),0),Mortality_Rates!$B$111),MIN(OFFSET(Mortality_Rates!$B$6,AT$8-1-($B9-$B$9),1),Mortality_Rates!$C$111)))))</f>
        <v>8426.379303581245</v>
      </c>
      <c r="AU9" s="160">
        <f ca="1">IF($B9-AU$8&gt;$B$9,0,IF($B9-AU$8=$B$9,$C9*IF($D9="Male",$B$5,$B$6),
AT9*(1-(1-IF($D9="Male",Mortality_Projection!$C$3,Mortality_Projection!$C$4))^MIN(($B9+(AU$8-1)-Mortality_Projection!$C$6),Mortality_Projection!$C$5)*IF($D9="Male",MIN(OFFSET(Mortality_Rates!$B$6,AU$8-1-($B9-$B$9),0),Mortality_Rates!$B$111),MIN(OFFSET(Mortality_Rates!$B$6,AU$8-1-($B9-$B$9),1),Mortality_Rates!$C$111)))))</f>
        <v>8417.0274471495577</v>
      </c>
      <c r="AV9" s="160">
        <f ca="1">IF($B9-AV$8&gt;$B$9,0,IF($B9-AV$8=$B$9,$C9*IF($D9="Male",$B$5,$B$6),
AU9*(1-(1-IF($D9="Male",Mortality_Projection!$C$3,Mortality_Projection!$C$4))^MIN(($B9+(AV$8-1)-Mortality_Projection!$C$6),Mortality_Projection!$C$5)*IF($D9="Male",MIN(OFFSET(Mortality_Rates!$B$6,AV$8-1-($B9-$B$9),0),Mortality_Rates!$B$111),MIN(OFFSET(Mortality_Rates!$B$6,AV$8-1-($B9-$B$9),1),Mortality_Rates!$C$111)))))</f>
        <v>8406.9027510228025</v>
      </c>
      <c r="AW9" s="160">
        <f ca="1">IF($B9-AW$8&gt;$B$9,0,IF($B9-AW$8=$B$9,$C9*IF($D9="Male",$B$5,$B$6),
AV9*(1-(1-IF($D9="Male",Mortality_Projection!$C$3,Mortality_Projection!$C$4))^MIN(($B9+(AW$8-1)-Mortality_Projection!$C$6),Mortality_Projection!$C$5)*IF($D9="Male",MIN(OFFSET(Mortality_Rates!$B$6,AW$8-1-($B9-$B$9),0),Mortality_Rates!$B$111),MIN(OFFSET(Mortality_Rates!$B$6,AW$8-1-($B9-$B$9),1),Mortality_Rates!$C$111)))))</f>
        <v>8395.9210556972557</v>
      </c>
      <c r="AX9" s="160">
        <f ca="1">IF($B9-AX$8&gt;$B$9,0,IF($B9-AX$8=$B$9,$C9*IF($D9="Male",$B$5,$B$6),
AW9*(1-(1-IF($D9="Male",Mortality_Projection!$C$3,Mortality_Projection!$C$4))^MIN(($B9+(AX$8-1)-Mortality_Projection!$C$6),Mortality_Projection!$C$5)*IF($D9="Male",MIN(OFFSET(Mortality_Rates!$B$6,AX$8-1-($B9-$B$9),0),Mortality_Rates!$B$111),MIN(OFFSET(Mortality_Rates!$B$6,AX$8-1-($B9-$B$9),1),Mortality_Rates!$C$111)))))</f>
        <v>8383.982236940019</v>
      </c>
      <c r="AY9" s="160">
        <f ca="1">IF($B9-AY$8&gt;$B$9,0,IF($B9-AY$8=$B$9,$C9*IF($D9="Male",$B$5,$B$6),
AX9*(1-(1-IF($D9="Male",Mortality_Projection!$C$3,Mortality_Projection!$C$4))^MIN(($B9+(AY$8-1)-Mortality_Projection!$C$6),Mortality_Projection!$C$5)*IF($D9="Male",MIN(OFFSET(Mortality_Rates!$B$6,AY$8-1-($B9-$B$9),0),Mortality_Rates!$B$111),MIN(OFFSET(Mortality_Rates!$B$6,AY$8-1-($B9-$B$9),1),Mortality_Rates!$C$111)))))</f>
        <v>8370.9860267212898</v>
      </c>
      <c r="AZ9" s="160">
        <f ca="1">IF($B9-AZ$8&gt;$B$9,0,IF($B9-AZ$8=$B$9,$C9*IF($D9="Male",$B$5,$B$6),
AY9*(1-(1-IF($D9="Male",Mortality_Projection!$C$3,Mortality_Projection!$C$4))^MIN(($B9+(AZ$8-1)-Mortality_Projection!$C$6),Mortality_Projection!$C$5)*IF($D9="Male",MIN(OFFSET(Mortality_Rates!$B$6,AZ$8-1-($B9-$B$9),0),Mortality_Rates!$B$111),MIN(OFFSET(Mortality_Rates!$B$6,AZ$8-1-($B9-$B$9),1),Mortality_Rates!$C$111)))))</f>
        <v>8356.8274120299593</v>
      </c>
      <c r="BA9" s="160">
        <f ca="1">IF($B9-BA$8&gt;$B$9,0,IF($B9-BA$8=$B$9,$C9*IF($D9="Male",$B$5,$B$6),
AZ9*(1-(1-IF($D9="Male",Mortality_Projection!$C$3,Mortality_Projection!$C$4))^MIN(($B9+(BA$8-1)-Mortality_Projection!$C$6),Mortality_Projection!$C$5)*IF($D9="Male",MIN(OFFSET(Mortality_Rates!$B$6,BA$8-1-($B9-$B$9),0),Mortality_Rates!$B$111),MIN(OFFSET(Mortality_Rates!$B$6,BA$8-1-($B9-$B$9),1),Mortality_Rates!$C$111)))))</f>
        <v>8341.4163526504726</v>
      </c>
      <c r="BB9" s="160">
        <f ca="1">IF($B9-BB$8&gt;$B$9,0,IF($B9-BB$8=$B$9,$C9*IF($D9="Male",$B$5,$B$6),
BA9*(1-(1-IF($D9="Male",Mortality_Projection!$C$3,Mortality_Projection!$C$4))^MIN(($B9+(BB$8-1)-Mortality_Projection!$C$6),Mortality_Projection!$C$5)*IF($D9="Male",MIN(OFFSET(Mortality_Rates!$B$6,BB$8-1-($B9-$B$9),0),Mortality_Rates!$B$111),MIN(OFFSET(Mortality_Rates!$B$6,BB$8-1-($B9-$B$9),1),Mortality_Rates!$C$111)))))</f>
        <v>8324.6725291848707</v>
      </c>
      <c r="BC9" s="160">
        <f ca="1">IF($B9-BC$8&gt;$B$9,0,IF($B9-BC$8=$B$9,$C9*IF($D9="Male",$B$5,$B$6),
BB9*(1-(1-IF($D9="Male",Mortality_Projection!$C$3,Mortality_Projection!$C$4))^MIN(($B9+(BC$8-1)-Mortality_Projection!$C$6),Mortality_Projection!$C$5)*IF($D9="Male",MIN(OFFSET(Mortality_Rates!$B$6,BC$8-1-($B9-$B$9),0),Mortality_Rates!$B$111),MIN(OFFSET(Mortality_Rates!$B$6,BC$8-1-($B9-$B$9),1),Mortality_Rates!$C$111)))))</f>
        <v>8306.5390949225512</v>
      </c>
      <c r="BD9" s="161">
        <f ca="1">IF($B9-BD$8&gt;$B$9,0,IF($B9-BD$8=$B$9,$C9*IF($D9="Male",$B$5,$B$6),
BC9*(1-(1-IF($D9="Male",Mortality_Projection!$C$3,Mortality_Projection!$C$4))^MIN(($B9+(BD$8-1)-Mortality_Projection!$C$6),Mortality_Projection!$C$5)*IF($D9="Male",MIN(OFFSET(Mortality_Rates!$B$6,BD$8-1-($B9-$B$9),0),Mortality_Rates!$B$111),MIN(OFFSET(Mortality_Rates!$B$6,BD$8-1-($B9-$B$9),1),Mortality_Rates!$C$111)))))</f>
        <v>8286.7447776525914</v>
      </c>
      <c r="BE9" s="33"/>
    </row>
    <row r="10" spans="1:57" x14ac:dyDescent="0.35">
      <c r="A10" s="159">
        <f>A9-1</f>
        <v>-2</v>
      </c>
      <c r="B10">
        <f>B9+1</f>
        <v>2023</v>
      </c>
      <c r="C10" s="160">
        <f ca="1">IF(-$A10&lt;Input!$D$16, SUM(OFFSET(Existing_Cohort!$C$107,Input!D$15+A10+IF(-$A10&gt;=Input!$D$15,-Input!$D$15-$A10,0),B10-Input!$D$4,IF(-$A10&gt;=Input!$D$15,Input!$D$16+$A10,Input!$D$16-Input!$D$15+1))), 0)+
IF(-$A10&gt;Input!$D$15, SUM(OFFSET($E$59, MAX(-$A10-Input!$D$16, 0), $B10-$B$9, MIN(-$A10-Input!$D$15, Input!$D$16-Input!$D$15+1))), 0)</f>
        <v>112972.89058314421</v>
      </c>
      <c r="D10" s="198" t="s">
        <v>31</v>
      </c>
      <c r="E10" s="160">
        <f ca="1">IF($B10-E$8&gt;$B$9,0,IF($B10-E$8=$B$9,$C10*IF($D10="Male",$B$5,$B$6),
D10*(1-(1-IF($D10="Male",Mortality_Projection!$C$3,Mortality_Projection!$C$4))^MIN(($B10+(E$8-1)-Mortality_Projection!$C$6),Mortality_Projection!$C$5)*IF($D10="Male",MIN(OFFSET(Mortality_Rates!$B$6,E$8-1-($B10-$B$9),0),Mortality_Rates!$B$111),MIN(OFFSET(Mortality_Rates!$B$6,E$8-1-($B10-$B$9),1),Mortality_Rates!$C$111)))))</f>
        <v>0</v>
      </c>
      <c r="F10" s="160">
        <f ca="1">IF($B10-F$8&gt;$B$9,0,IF($B10-F$8=$B$9,$C10*IF($D10="Male",$B$5,$B$6),
E10*(1-(1-IF($D10="Male",Mortality_Projection!$C$3,Mortality_Projection!$C$4))^MIN(($B10+(F$8-1)-Mortality_Projection!$C$6),Mortality_Projection!$C$5)*IF($D10="Male",MIN(OFFSET(Mortality_Rates!$B$6,F$8-1-($B10-$B$9),0),Mortality_Rates!$B$111),MIN(OFFSET(Mortality_Rates!$B$6,F$8-1-($B10-$B$9),1),Mortality_Rates!$C$111)))))</f>
        <v>8266.6099905924457</v>
      </c>
      <c r="G10" s="160">
        <f ca="1">IF($B10-G$8&gt;$B$9,0,IF($B10-G$8=$B$9,$C10*IF($D10="Male",$B$5,$B$6),
F10*(1-(1-IF($D10="Male",Mortality_Projection!$C$3,Mortality_Projection!$C$4))^MIN(($B10+(G$8-1)-Mortality_Projection!$C$6),Mortality_Projection!$C$5)*IF($D10="Male",MIN(OFFSET(Mortality_Rates!$B$6,G$8-1-($B10-$B$9),0),Mortality_Rates!$B$111),MIN(OFFSET(Mortality_Rates!$B$6,G$8-1-($B10-$B$9),1),Mortality_Rates!$C$111)))))</f>
        <v>8259.6872737685717</v>
      </c>
      <c r="H10" s="160">
        <f ca="1">IF($B10-H$8&gt;$B$9,0,IF($B10-H$8=$B$9,$C10*IF($D10="Male",$B$5,$B$6),
G10*(1-(1-IF($D10="Male",Mortality_Projection!$C$3,Mortality_Projection!$C$4))^MIN(($B10+(H$8-1)-Mortality_Projection!$C$6),Mortality_Projection!$C$5)*IF($D10="Male",MIN(OFFSET(Mortality_Rates!$B$6,H$8-1-($B10-$B$9),0),Mortality_Rates!$B$111),MIN(OFFSET(Mortality_Rates!$B$6,H$8-1-($B10-$B$9),1),Mortality_Rates!$C$111)))))</f>
        <v>8254.8372327136967</v>
      </c>
      <c r="I10" s="160">
        <f ca="1">IF($B10-I$8&gt;$B$9,0,IF($B10-I$8=$B$9,$C10*IF($D10="Male",$B$5,$B$6),
H10*(1-(1-IF($D10="Male",Mortality_Projection!$C$3,Mortality_Projection!$C$4))^MIN(($B10+(I$8-1)-Mortality_Projection!$C$6),Mortality_Projection!$C$5)*IF($D10="Male",MIN(OFFSET(Mortality_Rates!$B$6,I$8-1-($B10-$B$9),0),Mortality_Rates!$B$111),MIN(OFFSET(Mortality_Rates!$B$6,I$8-1-($B10-$B$9),1),Mortality_Rates!$C$111)))))</f>
        <v>8251.3702482652952</v>
      </c>
      <c r="J10" s="160">
        <f ca="1">IF($B10-J$8&gt;$B$9,0,IF($B10-J$8=$B$9,$C10*IF($D10="Male",$B$5,$B$6),
I10*(1-(1-IF($D10="Male",Mortality_Projection!$C$3,Mortality_Projection!$C$4))^MIN(($B10+(J$8-1)-Mortality_Projection!$C$6),Mortality_Projection!$C$5)*IF($D10="Male",MIN(OFFSET(Mortality_Rates!$B$6,J$8-1-($B10-$B$9),0),Mortality_Rates!$B$111),MIN(OFFSET(Mortality_Rates!$B$6,J$8-1-($B10-$B$9),1),Mortality_Rates!$C$111)))))</f>
        <v>8248.7605769321071</v>
      </c>
      <c r="K10" s="160">
        <f ca="1">IF($B10-K$8&gt;$B$9,0,IF($B10-K$8=$B$9,$C10*IF($D10="Male",$B$5,$B$6),
J10*(1-(1-IF($D10="Male",Mortality_Projection!$C$3,Mortality_Projection!$C$4))^MIN(($B10+(K$8-1)-Mortality_Projection!$C$6),Mortality_Projection!$C$5)*IF($D10="Male",MIN(OFFSET(Mortality_Rates!$B$6,K$8-1-($B10-$B$9),0),Mortality_Rates!$B$111),MIN(OFFSET(Mortality_Rates!$B$6,K$8-1-($B10-$B$9),1),Mortality_Rates!$C$111)))))</f>
        <v>8246.6305580904118</v>
      </c>
      <c r="L10" s="160">
        <f ca="1">IF($B10-L$8&gt;$B$9,0,IF($B10-L$8=$B$9,$C10*IF($D10="Male",$B$5,$B$6),
K10*(1-(1-IF($D10="Male",Mortality_Projection!$C$3,Mortality_Projection!$C$4))^MIN(($B10+(L$8-1)-Mortality_Projection!$C$6),Mortality_Projection!$C$5)*IF($D10="Male",MIN(OFFSET(Mortality_Rates!$B$6,L$8-1-($B10-$B$9),0),Mortality_Rates!$B$111),MIN(OFFSET(Mortality_Rates!$B$6,L$8-1-($B10-$B$9),1),Mortality_Rates!$C$111)))))</f>
        <v>8244.7435939383304</v>
      </c>
      <c r="M10" s="160">
        <f ca="1">IF($B10-M$8&gt;$B$9,0,IF($B10-M$8=$B$9,$C10*IF($D10="Male",$B$5,$B$6),
L10*(1-(1-IF($D10="Male",Mortality_Projection!$C$3,Mortality_Projection!$C$4))^MIN(($B10+(M$8-1)-Mortality_Projection!$C$6),Mortality_Projection!$C$5)*IF($D10="Male",MIN(OFFSET(Mortality_Rates!$B$6,M$8-1-($B10-$B$9),0),Mortality_Rates!$B$111),MIN(OFFSET(Mortality_Rates!$B$6,M$8-1-($B10-$B$9),1),Mortality_Rates!$C$111)))))</f>
        <v>8242.9827715042975</v>
      </c>
      <c r="N10" s="160">
        <f ca="1">IF($B10-N$8&gt;$B$9,0,IF($B10-N$8=$B$9,$C10*IF($D10="Male",$B$5,$B$6),
M10*(1-(1-IF($D10="Male",Mortality_Projection!$C$3,Mortality_Projection!$C$4))^MIN(($B10+(N$8-1)-Mortality_Projection!$C$6),Mortality_Projection!$C$5)*IF($D10="Male",MIN(OFFSET(Mortality_Rates!$B$6,N$8-1-($B10-$B$9),0),Mortality_Rates!$B$111),MIN(OFFSET(Mortality_Rates!$B$6,N$8-1-($B10-$B$9),1),Mortality_Rates!$C$111)))))</f>
        <v>8241.2719407459736</v>
      </c>
      <c r="O10" s="160">
        <f ca="1">IF($B10-O$8&gt;$B$9,0,IF($B10-O$8=$B$9,$C10*IF($D10="Male",$B$5,$B$6),
N10*(1-(1-IF($D10="Male",Mortality_Projection!$C$3,Mortality_Projection!$C$4))^MIN(($B10+(O$8-1)-Mortality_Projection!$C$6),Mortality_Projection!$C$5)*IF($D10="Male",MIN(OFFSET(Mortality_Rates!$B$6,O$8-1-($B10-$B$9),0),Mortality_Rates!$B$111),MIN(OFFSET(Mortality_Rates!$B$6,O$8-1-($B10-$B$9),1),Mortality_Rates!$C$111)))))</f>
        <v>8239.5448521672733</v>
      </c>
      <c r="P10" s="160">
        <f ca="1">IF($B10-P$8&gt;$B$9,0,IF($B10-P$8=$B$9,$C10*IF($D10="Male",$B$5,$B$6),
O10*(1-(1-IF($D10="Male",Mortality_Projection!$C$3,Mortality_Projection!$C$4))^MIN(($B10+(P$8-1)-Mortality_Projection!$C$6),Mortality_Projection!$C$5)*IF($D10="Male",MIN(OFFSET(Mortality_Rates!$B$6,P$8-1-($B10-$B$9),0),Mortality_Rates!$B$111),MIN(OFFSET(Mortality_Rates!$B$6,P$8-1-($B10-$B$9),1),Mortality_Rates!$C$111)))))</f>
        <v>8237.7519222474475</v>
      </c>
      <c r="Q10" s="160">
        <f ca="1">IF($B10-Q$8&gt;$B$9,0,IF($B10-Q$8=$B$9,$C10*IF($D10="Male",$B$5,$B$6),
P10*(1-(1-IF($D10="Male",Mortality_Projection!$C$3,Mortality_Projection!$C$4))^MIN(($B10+(Q$8-1)-Mortality_Projection!$C$6),Mortality_Projection!$C$5)*IF($D10="Male",MIN(OFFSET(Mortality_Rates!$B$6,Q$8-1-($B10-$B$9),0),Mortality_Rates!$B$111),MIN(OFFSET(Mortality_Rates!$B$6,Q$8-1-($B10-$B$9),1),Mortality_Rates!$C$111)))))</f>
        <v>8235.8453303343867</v>
      </c>
      <c r="R10" s="160">
        <f ca="1">IF($B10-R$8&gt;$B$9,0,IF($B10-R$8=$B$9,$C10*IF($D10="Male",$B$5,$B$6),
Q10*(1-(1-IF($D10="Male",Mortality_Projection!$C$3,Mortality_Projection!$C$4))^MIN(($B10+(R$8-1)-Mortality_Projection!$C$6),Mortality_Projection!$C$5)*IF($D10="Male",MIN(OFFSET(Mortality_Rates!$B$6,R$8-1-($B10-$B$9),0),Mortality_Rates!$B$111),MIN(OFFSET(Mortality_Rates!$B$6,R$8-1-($B10-$B$9),1),Mortality_Rates!$C$111)))))</f>
        <v>8233.7929906945192</v>
      </c>
      <c r="S10" s="160">
        <f ca="1">IF($B10-S$8&gt;$B$9,0,IF($B10-S$8=$B$9,$C10*IF($D10="Male",$B$5,$B$6),
R10*(1-(1-IF($D10="Male",Mortality_Projection!$C$3,Mortality_Projection!$C$4))^MIN(($B10+(S$8-1)-Mortality_Projection!$C$6),Mortality_Projection!$C$5)*IF($D10="Male",MIN(OFFSET(Mortality_Rates!$B$6,S$8-1-($B10-$B$9),0),Mortality_Rates!$B$111),MIN(OFFSET(Mortality_Rates!$B$6,S$8-1-($B10-$B$9),1),Mortality_Rates!$C$111)))))</f>
        <v>8231.5847788663868</v>
      </c>
      <c r="T10" s="160">
        <f ca="1">IF($B10-T$8&gt;$B$9,0,IF($B10-T$8=$B$9,$C10*IF($D10="Male",$B$5,$B$6),
S10*(1-(1-IF($D10="Male",Mortality_Projection!$C$3,Mortality_Projection!$C$4))^MIN(($B10+(T$8-1)-Mortality_Projection!$C$6),Mortality_Projection!$C$5)*IF($D10="Male",MIN(OFFSET(Mortality_Rates!$B$6,T$8-1-($B10-$B$9),0),Mortality_Rates!$B$111),MIN(OFFSET(Mortality_Rates!$B$6,T$8-1-($B10-$B$9),1),Mortality_Rates!$C$111)))))</f>
        <v>8229.2110030083895</v>
      </c>
      <c r="U10" s="160">
        <f ca="1">IF($B10-U$8&gt;$B$9,0,IF($B10-U$8=$B$9,$C10*IF($D10="Male",$B$5,$B$6),
T10*(1-(1-IF($D10="Male",Mortality_Projection!$C$3,Mortality_Projection!$C$4))^MIN(($B10+(U$8-1)-Mortality_Projection!$C$6),Mortality_Projection!$C$5)*IF($D10="Male",MIN(OFFSET(Mortality_Rates!$B$6,U$8-1-($B10-$B$9),0),Mortality_Rates!$B$111),MIN(OFFSET(Mortality_Rates!$B$6,U$8-1-($B10-$B$9),1),Mortality_Rates!$C$111)))))</f>
        <v>8226.6759157184297</v>
      </c>
      <c r="V10" s="160">
        <f ca="1">IF($B10-V$8&gt;$B$9,0,IF($B10-V$8=$B$9,$C10*IF($D10="Male",$B$5,$B$6),
U10*(1-(1-IF($D10="Male",Mortality_Projection!$C$3,Mortality_Projection!$C$4))^MIN(($B10+(V$8-1)-Mortality_Projection!$C$6),Mortality_Projection!$C$5)*IF($D10="Male",MIN(OFFSET(Mortality_Rates!$B$6,V$8-1-($B10-$B$9),0),Mortality_Rates!$B$111),MIN(OFFSET(Mortality_Rates!$B$6,V$8-1-($B10-$B$9),1),Mortality_Rates!$C$111)))))</f>
        <v>8223.9903822589531</v>
      </c>
      <c r="W10" s="160">
        <f ca="1">IF($B10-W$8&gt;$B$9,0,IF($B10-W$8=$B$9,$C10*IF($D10="Male",$B$5,$B$6),
V10*(1-(1-IF($D10="Male",Mortality_Projection!$C$3,Mortality_Projection!$C$4))^MIN(($B10+(W$8-1)-Mortality_Projection!$C$6),Mortality_Projection!$C$5)*IF($D10="Male",MIN(OFFSET(Mortality_Rates!$B$6,W$8-1-($B10-$B$9),0),Mortality_Rates!$B$111),MIN(OFFSET(Mortality_Rates!$B$6,W$8-1-($B10-$B$9),1),Mortality_Rates!$C$111)))))</f>
        <v>8221.1715627529084</v>
      </c>
      <c r="X10" s="160">
        <f ca="1">IF($B10-X$8&gt;$B$9,0,IF($B10-X$8=$B$9,$C10*IF($D10="Male",$B$5,$B$6),
W10*(1-(1-IF($D10="Male",Mortality_Projection!$C$3,Mortality_Projection!$C$4))^MIN(($B10+(X$8-1)-Mortality_Projection!$C$6),Mortality_Projection!$C$5)*IF($D10="Male",MIN(OFFSET(Mortality_Rates!$B$6,X$8-1-($B10-$B$9),0),Mortality_Rates!$B$111),MIN(OFFSET(Mortality_Rates!$B$6,X$8-1-($B10-$B$9),1),Mortality_Rates!$C$111)))))</f>
        <v>8218.2426021820211</v>
      </c>
      <c r="Y10" s="160">
        <f ca="1">IF($B10-Y$8&gt;$B$9,0,IF($B10-Y$8=$B$9,$C10*IF($D10="Male",$B$5,$B$6),
X10*(1-(1-IF($D10="Male",Mortality_Projection!$C$3,Mortality_Projection!$C$4))^MIN(($B10+(Y$8-1)-Mortality_Projection!$C$6),Mortality_Projection!$C$5)*IF($D10="Male",MIN(OFFSET(Mortality_Rates!$B$6,Y$8-1-($B10-$B$9),0),Mortality_Rates!$B$111),MIN(OFFSET(Mortality_Rates!$B$6,Y$8-1-($B10-$B$9),1),Mortality_Rates!$C$111)))))</f>
        <v>8215.2194365149007</v>
      </c>
      <c r="Z10" s="160">
        <f ca="1">IF($B10-Z$8&gt;$B$9,0,IF($B10-Z$8=$B$9,$C10*IF($D10="Male",$B$5,$B$6),
Y10*(1-(1-IF($D10="Male",Mortality_Projection!$C$3,Mortality_Projection!$C$4))^MIN(($B10+(Z$8-1)-Mortality_Projection!$C$6),Mortality_Projection!$C$5)*IF($D10="Male",MIN(OFFSET(Mortality_Rates!$B$6,Z$8-1-($B10-$B$9),0),Mortality_Rates!$B$111),MIN(OFFSET(Mortality_Rates!$B$6,Z$8-1-($B10-$B$9),1),Mortality_Rates!$C$111)))))</f>
        <v>8212.1047463768809</v>
      </c>
      <c r="AA10" s="160">
        <f ca="1">IF($B10-AA$8&gt;$B$9,0,IF($B10-AA$8=$B$9,$C10*IF($D10="Male",$B$5,$B$6),
Z10*(1-(1-IF($D10="Male",Mortality_Projection!$C$3,Mortality_Projection!$C$4))^MIN(($B10+(AA$8-1)-Mortality_Projection!$C$6),Mortality_Projection!$C$5)*IF($D10="Male",MIN(OFFSET(Mortality_Rates!$B$6,AA$8-1-($B10-$B$9),0),Mortality_Rates!$B$111),MIN(OFFSET(Mortality_Rates!$B$6,AA$8-1-($B10-$B$9),1),Mortality_Rates!$C$111)))))</f>
        <v>8208.9074589014417</v>
      </c>
      <c r="AB10" s="160">
        <f ca="1">IF($B10-AB$8&gt;$B$9,0,IF($B10-AB$8=$B$9,$C10*IF($D10="Male",$B$5,$B$6),
AA10*(1-(1-IF($D10="Male",Mortality_Projection!$C$3,Mortality_Projection!$C$4))^MIN(($B10+(AB$8-1)-Mortality_Projection!$C$6),Mortality_Projection!$C$5)*IF($D10="Male",MIN(OFFSET(Mortality_Rates!$B$6,AB$8-1-($B10-$B$9),0),Mortality_Rates!$B$111),MIN(OFFSET(Mortality_Rates!$B$6,AB$8-1-($B10-$B$9),1),Mortality_Rates!$C$111)))))</f>
        <v>8205.6300083907809</v>
      </c>
      <c r="AC10" s="160">
        <f ca="1">IF($B10-AC$8&gt;$B$9,0,IF($B10-AC$8=$B$9,$C10*IF($D10="Male",$B$5,$B$6),
AB10*(1-(1-IF($D10="Male",Mortality_Projection!$C$3,Mortality_Projection!$C$4))^MIN(($B10+(AC$8-1)-Mortality_Projection!$C$6),Mortality_Projection!$C$5)*IF($D10="Male",MIN(OFFSET(Mortality_Rates!$B$6,AC$8-1-($B10-$B$9),0),Mortality_Rates!$B$111),MIN(OFFSET(Mortality_Rates!$B$6,AC$8-1-($B10-$B$9),1),Mortality_Rates!$C$111)))))</f>
        <v>8202.268640104232</v>
      </c>
      <c r="AD10" s="160">
        <f ca="1">IF($B10-AD$8&gt;$B$9,0,IF($B10-AD$8=$B$9,$C10*IF($D10="Male",$B$5,$B$6),
AC10*(1-(1-IF($D10="Male",Mortality_Projection!$C$3,Mortality_Projection!$C$4))^MIN(($B10+(AD$8-1)-Mortality_Projection!$C$6),Mortality_Projection!$C$5)*IF($D10="Male",MIN(OFFSET(Mortality_Rates!$B$6,AD$8-1-($B10-$B$9),0),Mortality_Rates!$B$111),MIN(OFFSET(Mortality_Rates!$B$6,AD$8-1-($B10-$B$9),1),Mortality_Rates!$C$111)))))</f>
        <v>8198.8197779250386</v>
      </c>
      <c r="AE10" s="160">
        <f ca="1">IF($B10-AE$8&gt;$B$9,0,IF($B10-AE$8=$B$9,$C10*IF($D10="Male",$B$5,$B$6),
AD10*(1-(1-IF($D10="Male",Mortality_Projection!$C$3,Mortality_Projection!$C$4))^MIN(($B10+(AE$8-1)-Mortality_Projection!$C$6),Mortality_Projection!$C$5)*IF($D10="Male",MIN(OFFSET(Mortality_Rates!$B$6,AE$8-1-($B10-$B$9),0),Mortality_Rates!$B$111),MIN(OFFSET(Mortality_Rates!$B$6,AE$8-1-($B10-$B$9),1),Mortality_Rates!$C$111)))))</f>
        <v>8195.274020593868</v>
      </c>
      <c r="AF10" s="160">
        <f ca="1">IF($B10-AF$8&gt;$B$9,0,IF($B10-AF$8=$B$9,$C10*IF($D10="Male",$B$5,$B$6),
AE10*(1-(1-IF($D10="Male",Mortality_Projection!$C$3,Mortality_Projection!$C$4))^MIN(($B10+(AF$8-1)-Mortality_Projection!$C$6),Mortality_Projection!$C$5)*IF($D10="Male",MIN(OFFSET(Mortality_Rates!$B$6,AF$8-1-($B10-$B$9),0),Mortality_Rates!$B$111),MIN(OFFSET(Mortality_Rates!$B$6,AF$8-1-($B10-$B$9),1),Mortality_Rates!$C$111)))))</f>
        <v>8191.6282825738454</v>
      </c>
      <c r="AG10" s="160">
        <f ca="1">IF($B10-AG$8&gt;$B$9,0,IF($B10-AG$8=$B$9,$C10*IF($D10="Male",$B$5,$B$6),
AF10*(1-(1-IF($D10="Male",Mortality_Projection!$C$3,Mortality_Projection!$C$4))^MIN(($B10+(AG$8-1)-Mortality_Projection!$C$6),Mortality_Projection!$C$5)*IF($D10="Male",MIN(OFFSET(Mortality_Rates!$B$6,AG$8-1-($B10-$B$9),0),Mortality_Rates!$B$111),MIN(OFFSET(Mortality_Rates!$B$6,AG$8-1-($B10-$B$9),1),Mortality_Rates!$C$111)))))</f>
        <v>8187.856213473251</v>
      </c>
      <c r="AH10" s="160">
        <f ca="1">IF($B10-AH$8&gt;$B$9,0,IF($B10-AH$8=$B$9,$C10*IF($D10="Male",$B$5,$B$6),
AG10*(1-(1-IF($D10="Male",Mortality_Projection!$C$3,Mortality_Projection!$C$4))^MIN(($B10+(AH$8-1)-Mortality_Projection!$C$6),Mortality_Projection!$C$5)*IF($D10="Male",MIN(OFFSET(Mortality_Rates!$B$6,AH$8-1-($B10-$B$9),0),Mortality_Rates!$B$111),MIN(OFFSET(Mortality_Rates!$B$6,AH$8-1-($B10-$B$9),1),Mortality_Rates!$C$111)))))</f>
        <v>8183.9498361538017</v>
      </c>
      <c r="AI10" s="160">
        <f ca="1">IF($B10-AI$8&gt;$B$9,0,IF($B10-AI$8=$B$9,$C10*IF($D10="Male",$B$5,$B$6),
AH10*(1-(1-IF($D10="Male",Mortality_Projection!$C$3,Mortality_Projection!$C$4))^MIN(($B10+(AI$8-1)-Mortality_Projection!$C$6),Mortality_Projection!$C$5)*IF($D10="Male",MIN(OFFSET(Mortality_Rates!$B$6,AI$8-1-($B10-$B$9),0),Mortality_Rates!$B$111),MIN(OFFSET(Mortality_Rates!$B$6,AI$8-1-($B10-$B$9),1),Mortality_Rates!$C$111)))))</f>
        <v>8179.8843784926403</v>
      </c>
      <c r="AJ10" s="160">
        <f ca="1">IF($B10-AJ$8&gt;$B$9,0,IF($B10-AJ$8=$B$9,$C10*IF($D10="Male",$B$5,$B$6),
AI10*(1-(1-IF($D10="Male",Mortality_Projection!$C$3,Mortality_Projection!$C$4))^MIN(($B10+(AJ$8-1)-Mortality_Projection!$C$6),Mortality_Projection!$C$5)*IF($D10="Male",MIN(OFFSET(Mortality_Rates!$B$6,AJ$8-1-($B10-$B$9),0),Mortality_Rates!$B$111),MIN(OFFSET(Mortality_Rates!$B$6,AJ$8-1-($B10-$B$9),1),Mortality_Rates!$C$111)))))</f>
        <v>8175.6416947603047</v>
      </c>
      <c r="AK10" s="160">
        <f ca="1">IF($B10-AK$8&gt;$B$9,0,IF($B10-AK$8=$B$9,$C10*IF($D10="Male",$B$5,$B$6),
AJ10*(1-(1-IF($D10="Male",Mortality_Projection!$C$3,Mortality_Projection!$C$4))^MIN(($B10+(AK$8-1)-Mortality_Projection!$C$6),Mortality_Projection!$C$5)*IF($D10="Male",MIN(OFFSET(Mortality_Rates!$B$6,AK$8-1-($B10-$B$9),0),Mortality_Rates!$B$111),MIN(OFFSET(Mortality_Rates!$B$6,AK$8-1-($B10-$B$9),1),Mortality_Rates!$C$111)))))</f>
        <v>8171.1932274685742</v>
      </c>
      <c r="AL10" s="160">
        <f ca="1">IF($B10-AL$8&gt;$B$9,0,IF($B10-AL$8=$B$9,$C10*IF($D10="Male",$B$5,$B$6),
AK10*(1-(1-IF($D10="Male",Mortality_Projection!$C$3,Mortality_Projection!$C$4))^MIN(($B10+(AL$8-1)-Mortality_Projection!$C$6),Mortality_Projection!$C$5)*IF($D10="Male",MIN(OFFSET(Mortality_Rates!$B$6,AL$8-1-($B10-$B$9),0),Mortality_Rates!$B$111),MIN(OFFSET(Mortality_Rates!$B$6,AL$8-1-($B10-$B$9),1),Mortality_Rates!$C$111)))))</f>
        <v>8166.522593914694</v>
      </c>
      <c r="AM10" s="160">
        <f ca="1">IF($B10-AM$8&gt;$B$9,0,IF($B10-AM$8=$B$9,$C10*IF($D10="Male",$B$5,$B$6),
AL10*(1-(1-IF($D10="Male",Mortality_Projection!$C$3,Mortality_Projection!$C$4))^MIN(($B10+(AM$8-1)-Mortality_Projection!$C$6),Mortality_Projection!$C$5)*IF($D10="Male",MIN(OFFSET(Mortality_Rates!$B$6,AM$8-1-($B10-$B$9),0),Mortality_Rates!$B$111),MIN(OFFSET(Mortality_Rates!$B$6,AM$8-1-($B10-$B$9),1),Mortality_Rates!$C$111)))))</f>
        <v>8161.6032351550757</v>
      </c>
      <c r="AN10" s="160">
        <f ca="1">IF($B10-AN$8&gt;$B$9,0,IF($B10-AN$8=$B$9,$C10*IF($D10="Male",$B$5,$B$6),
AM10*(1-(1-IF($D10="Male",Mortality_Projection!$C$3,Mortality_Projection!$C$4))^MIN(($B10+(AN$8-1)-Mortality_Projection!$C$6),Mortality_Projection!$C$5)*IF($D10="Male",MIN(OFFSET(Mortality_Rates!$B$6,AN$8-1-($B10-$B$9),0),Mortality_Rates!$B$111),MIN(OFFSET(Mortality_Rates!$B$6,AN$8-1-($B10-$B$9),1),Mortality_Rates!$C$111)))))</f>
        <v>8156.4043184890234</v>
      </c>
      <c r="AO10" s="160">
        <f ca="1">IF($B10-AO$8&gt;$B$9,0,IF($B10-AO$8=$B$9,$C10*IF($D10="Male",$B$5,$B$6),
AN10*(1-(1-IF($D10="Male",Mortality_Projection!$C$3,Mortality_Projection!$C$4))^MIN(($B10+(AO$8-1)-Mortality_Projection!$C$6),Mortality_Projection!$C$5)*IF($D10="Male",MIN(OFFSET(Mortality_Rates!$B$6,AO$8-1-($B10-$B$9),0),Mortality_Rates!$B$111),MIN(OFFSET(Mortality_Rates!$B$6,AO$8-1-($B10-$B$9),1),Mortality_Rates!$C$111)))))</f>
        <v>8150.901616151923</v>
      </c>
      <c r="AP10" s="160">
        <f ca="1">IF($B10-AP$8&gt;$B$9,0,IF($B10-AP$8=$B$9,$C10*IF($D10="Male",$B$5,$B$6),
AO10*(1-(1-IF($D10="Male",Mortality_Projection!$C$3,Mortality_Projection!$C$4))^MIN(($B10+(AP$8-1)-Mortality_Projection!$C$6),Mortality_Projection!$C$5)*IF($D10="Male",MIN(OFFSET(Mortality_Rates!$B$6,AP$8-1-($B10-$B$9),0),Mortality_Rates!$B$111),MIN(OFFSET(Mortality_Rates!$B$6,AP$8-1-($B10-$B$9),1),Mortality_Rates!$C$111)))))</f>
        <v>8145.0667176118541</v>
      </c>
      <c r="AQ10" s="160">
        <f ca="1">IF($B10-AQ$8&gt;$B$9,0,IF($B10-AQ$8=$B$9,$C10*IF($D10="Male",$B$5,$B$6),
AP10*(1-(1-IF($D10="Male",Mortality_Projection!$C$3,Mortality_Projection!$C$4))^MIN(($B10+(AQ$8-1)-Mortality_Projection!$C$6),Mortality_Projection!$C$5)*IF($D10="Male",MIN(OFFSET(Mortality_Rates!$B$6,AQ$8-1-($B10-$B$9),0),Mortality_Rates!$B$111),MIN(OFFSET(Mortality_Rates!$B$6,AQ$8-1-($B10-$B$9),1),Mortality_Rates!$C$111)))))</f>
        <v>8138.8620846165704</v>
      </c>
      <c r="AR10" s="160">
        <f ca="1">IF($B10-AR$8&gt;$B$9,0,IF($B10-AR$8=$B$9,$C10*IF($D10="Male",$B$5,$B$6),
AQ10*(1-(1-IF($D10="Male",Mortality_Projection!$C$3,Mortality_Projection!$C$4))^MIN(($B10+(AR$8-1)-Mortality_Projection!$C$6),Mortality_Projection!$C$5)*IF($D10="Male",MIN(OFFSET(Mortality_Rates!$B$6,AR$8-1-($B10-$B$9),0),Mortality_Rates!$B$111),MIN(OFFSET(Mortality_Rates!$B$6,AR$8-1-($B10-$B$9),1),Mortality_Rates!$C$111)))))</f>
        <v>8132.2517971622465</v>
      </c>
      <c r="AS10" s="160">
        <f ca="1">IF($B10-AS$8&gt;$B$9,0,IF($B10-AS$8=$B$9,$C10*IF($D10="Male",$B$5,$B$6),
AR10*(1-(1-IF($D10="Male",Mortality_Projection!$C$3,Mortality_Projection!$C$4))^MIN(($B10+(AS$8-1)-Mortality_Projection!$C$6),Mortality_Projection!$C$5)*IF($D10="Male",MIN(OFFSET(Mortality_Rates!$B$6,AS$8-1-($B10-$B$9),0),Mortality_Rates!$B$111),MIN(OFFSET(Mortality_Rates!$B$6,AS$8-1-($B10-$B$9),1),Mortality_Rates!$C$111)))))</f>
        <v>8125.1914079226444</v>
      </c>
      <c r="AT10" s="160">
        <f ca="1">IF($B10-AT$8&gt;$B$9,0,IF($B10-AT$8=$B$9,$C10*IF($D10="Male",$B$5,$B$6),
AS10*(1-(1-IF($D10="Male",Mortality_Projection!$C$3,Mortality_Projection!$C$4))^MIN(($B10+(AT$8-1)-Mortality_Projection!$C$6),Mortality_Projection!$C$5)*IF($D10="Male",MIN(OFFSET(Mortality_Rates!$B$6,AT$8-1-($B10-$B$9),0),Mortality_Rates!$B$111),MIN(OFFSET(Mortality_Rates!$B$6,AT$8-1-($B10-$B$9),1),Mortality_Rates!$C$111)))))</f>
        <v>8117.6184328600029</v>
      </c>
      <c r="AU10" s="160">
        <f ca="1">IF($B10-AU$8&gt;$B$9,0,IF($B10-AU$8=$B$9,$C10*IF($D10="Male",$B$5,$B$6),
AT10*(1-(1-IF($D10="Male",Mortality_Projection!$C$3,Mortality_Projection!$C$4))^MIN(($B10+(AU$8-1)-Mortality_Projection!$C$6),Mortality_Projection!$C$5)*IF($D10="Male",MIN(OFFSET(Mortality_Rates!$B$6,AU$8-1-($B10-$B$9),0),Mortality_Rates!$B$111),MIN(OFFSET(Mortality_Rates!$B$6,AU$8-1-($B10-$B$9),1),Mortality_Rates!$C$111)))))</f>
        <v>8109.4681501444747</v>
      </c>
      <c r="AV10" s="160">
        <f ca="1">IF($B10-AV$8&gt;$B$9,0,IF($B10-AV$8=$B$9,$C10*IF($D10="Male",$B$5,$B$6),
AU10*(1-(1-IF($D10="Male",Mortality_Projection!$C$3,Mortality_Projection!$C$4))^MIN(($B10+(AV$8-1)-Mortality_Projection!$C$6),Mortality_Projection!$C$5)*IF($D10="Male",MIN(OFFSET(Mortality_Rates!$B$6,AV$8-1-($B10-$B$9),0),Mortality_Rates!$B$111),MIN(OFFSET(Mortality_Rates!$B$6,AV$8-1-($B10-$B$9),1),Mortality_Rates!$C$111)))))</f>
        <v>8100.6738244350599</v>
      </c>
      <c r="AW10" s="160">
        <f ca="1">IF($B10-AW$8&gt;$B$9,0,IF($B10-AW$8=$B$9,$C10*IF($D10="Male",$B$5,$B$6),
AV10*(1-(1-IF($D10="Male",Mortality_Projection!$C$3,Mortality_Projection!$C$4))^MIN(($B10+(AW$8-1)-Mortality_Projection!$C$6),Mortality_Projection!$C$5)*IF($D10="Male",MIN(OFFSET(Mortality_Rates!$B$6,AW$8-1-($B10-$B$9),0),Mortality_Rates!$B$111),MIN(OFFSET(Mortality_Rates!$B$6,AW$8-1-($B10-$B$9),1),Mortality_Rates!$C$111)))))</f>
        <v>8091.1524915979198</v>
      </c>
      <c r="AX10" s="160">
        <f ca="1">IF($B10-AX$8&gt;$B$9,0,IF($B10-AX$8=$B$9,$C10*IF($D10="Male",$B$5,$B$6),
AW10*(1-(1-IF($D10="Male",Mortality_Projection!$C$3,Mortality_Projection!$C$4))^MIN(($B10+(AX$8-1)-Mortality_Projection!$C$6),Mortality_Projection!$C$5)*IF($D10="Male",MIN(OFFSET(Mortality_Rates!$B$6,AX$8-1-($B10-$B$9),0),Mortality_Rates!$B$111),MIN(OFFSET(Mortality_Rates!$B$6,AX$8-1-($B10-$B$9),1),Mortality_Rates!$C$111)))))</f>
        <v>8080.8249464913224</v>
      </c>
      <c r="AY10" s="160">
        <f ca="1">IF($B10-AY$8&gt;$B$9,0,IF($B10-AY$8=$B$9,$C10*IF($D10="Male",$B$5,$B$6),
AX10*(1-(1-IF($D10="Male",Mortality_Projection!$C$3,Mortality_Projection!$C$4))^MIN(($B10+(AY$8-1)-Mortality_Projection!$C$6),Mortality_Projection!$C$5)*IF($D10="Male",MIN(OFFSET(Mortality_Rates!$B$6,AY$8-1-($B10-$B$9),0),Mortality_Rates!$B$111),MIN(OFFSET(Mortality_Rates!$B$6,AY$8-1-($B10-$B$9),1),Mortality_Rates!$C$111)))))</f>
        <v>8069.5969554105368</v>
      </c>
      <c r="AZ10" s="160">
        <f ca="1">IF($B10-AZ$8&gt;$B$9,0,IF($B10-AZ$8=$B$9,$C10*IF($D10="Male",$B$5,$B$6),
AY10*(1-(1-IF($D10="Male",Mortality_Projection!$C$3,Mortality_Projection!$C$4))^MIN(($B10+(AZ$8-1)-Mortality_Projection!$C$6),Mortality_Projection!$C$5)*IF($D10="Male",MIN(OFFSET(Mortality_Rates!$B$6,AZ$8-1-($B10-$B$9),0),Mortality_Rates!$B$111),MIN(OFFSET(Mortality_Rates!$B$6,AZ$8-1-($B10-$B$9),1),Mortality_Rates!$C$111)))))</f>
        <v>8057.3741310982405</v>
      </c>
      <c r="BA10" s="160">
        <f ca="1">IF($B10-BA$8&gt;$B$9,0,IF($B10-BA$8=$B$9,$C10*IF($D10="Male",$B$5,$B$6),
AZ10*(1-(1-IF($D10="Male",Mortality_Projection!$C$3,Mortality_Projection!$C$4))^MIN(($B10+(BA$8-1)-Mortality_Projection!$C$6),Mortality_Projection!$C$5)*IF($D10="Male",MIN(OFFSET(Mortality_Rates!$B$6,BA$8-1-($B10-$B$9),0),Mortality_Rates!$B$111),MIN(OFFSET(Mortality_Rates!$B$6,BA$8-1-($B10-$B$9),1),Mortality_Rates!$C$111)))))</f>
        <v>8044.0576025848495</v>
      </c>
      <c r="BB10" s="160">
        <f ca="1">IF($B10-BB$8&gt;$B$9,0,IF($B10-BB$8=$B$9,$C10*IF($D10="Male",$B$5,$B$6),
BA10*(1-(1-IF($D10="Male",Mortality_Projection!$C$3,Mortality_Projection!$C$4))^MIN(($B10+(BB$8-1)-Mortality_Projection!$C$6),Mortality_Projection!$C$5)*IF($D10="Male",MIN(OFFSET(Mortality_Rates!$B$6,BB$8-1-($B10-$B$9),0),Mortality_Rates!$B$111),MIN(OFFSET(Mortality_Rates!$B$6,BB$8-1-($B10-$B$9),1),Mortality_Rates!$C$111)))))</f>
        <v>8029.5625571863002</v>
      </c>
      <c r="BC10" s="160">
        <f ca="1">IF($B10-BC$8&gt;$B$9,0,IF($B10-BC$8=$B$9,$C10*IF($D10="Male",$B$5,$B$6),
BB10*(1-(1-IF($D10="Male",Mortality_Projection!$C$3,Mortality_Projection!$C$4))^MIN(($B10+(BC$8-1)-Mortality_Projection!$C$6),Mortality_Projection!$C$5)*IF($D10="Male",MIN(OFFSET(Mortality_Rates!$B$6,BC$8-1-($B10-$B$9),0),Mortality_Rates!$B$111),MIN(OFFSET(Mortality_Rates!$B$6,BC$8-1-($B10-$B$9),1),Mortality_Rates!$C$111)))))</f>
        <v>8013.6300766340337</v>
      </c>
      <c r="BD10" s="161">
        <f ca="1">IF($B10-BD$8&gt;$B$9,0,IF($B10-BD$8=$B$9,$C10*IF($D10="Male",$B$5,$B$6),
BC10*(1-(1-IF($D10="Male",Mortality_Projection!$C$3,Mortality_Projection!$C$4))^MIN(($B10+(BD$8-1)-Mortality_Projection!$C$6),Mortality_Projection!$C$5)*IF($D10="Male",MIN(OFFSET(Mortality_Rates!$B$6,BD$8-1-($B10-$B$9),0),Mortality_Rates!$B$111),MIN(OFFSET(Mortality_Rates!$B$6,BD$8-1-($B10-$B$9),1),Mortality_Rates!$C$111)))))</f>
        <v>7996.1741786767579</v>
      </c>
      <c r="BE10" s="33"/>
    </row>
    <row r="11" spans="1:57" x14ac:dyDescent="0.35">
      <c r="A11" s="159">
        <f t="shared" ref="A11:A58" si="6">A10-1</f>
        <v>-3</v>
      </c>
      <c r="B11">
        <f t="shared" ref="B11:B58" si="7">B10+1</f>
        <v>2024</v>
      </c>
      <c r="C11" s="160">
        <f ca="1">IF(-$A11&lt;Input!$D$16, SUM(OFFSET(Existing_Cohort!$C$107,Input!D$15+A11+IF(-$A11&gt;=Input!$D$15,-Input!$D$15-$A11,0),B11-Input!$D$4,IF(-$A11&gt;=Input!$D$15,Input!$D$16+$A11,Input!$D$16-Input!$D$15+1))), 0)+
IF(-$A11&gt;Input!$D$15, SUM(OFFSET($E$59, MAX(-$A11-Input!$D$16, 0), $B11-$B$9, MIN(-$A11-Input!$D$15, Input!$D$16-Input!$D$15+1))), 0)</f>
        <v>108581.68195046262</v>
      </c>
      <c r="D11" s="198" t="s">
        <v>31</v>
      </c>
      <c r="E11" s="160">
        <f ca="1">IF($B11-E$8&gt;$B$9,0,IF($B11-E$8=$B$9,$C11*IF($D11="Male",$B$5,$B$6),
D11*(1-(1-IF($D11="Male",Mortality_Projection!$C$3,Mortality_Projection!$C$4))^MIN(($B11+(E$8-1)-Mortality_Projection!$C$6),Mortality_Projection!$C$5)*IF($D11="Male",MIN(OFFSET(Mortality_Rates!$B$6,E$8-1-($B11-$B$9),0),Mortality_Rates!$B$111),MIN(OFFSET(Mortality_Rates!$B$6,E$8-1-($B11-$B$9),1),Mortality_Rates!$C$111)))))</f>
        <v>0</v>
      </c>
      <c r="F11" s="160">
        <f ca="1">IF($B11-F$8&gt;$B$9,0,IF($B11-F$8=$B$9,$C11*IF($D11="Male",$B$5,$B$6),
E11*(1-(1-IF($D11="Male",Mortality_Projection!$C$3,Mortality_Projection!$C$4))^MIN(($B11+(F$8-1)-Mortality_Projection!$C$6),Mortality_Projection!$C$5)*IF($D11="Male",MIN(OFFSET(Mortality_Rates!$B$6,F$8-1-($B11-$B$9),0),Mortality_Rates!$B$111),MIN(OFFSET(Mortality_Rates!$B$6,F$8-1-($B11-$B$9),1),Mortality_Rates!$C$111)))))</f>
        <v>0</v>
      </c>
      <c r="G11" s="160">
        <f ca="1">IF($B11-G$8&gt;$B$9,0,IF($B11-G$8=$B$9,$C11*IF($D11="Male",$B$5,$B$6),
F11*(1-(1-IF($D11="Male",Mortality_Projection!$C$3,Mortality_Projection!$C$4))^MIN(($B11+(G$8-1)-Mortality_Projection!$C$6),Mortality_Projection!$C$5)*IF($D11="Male",MIN(OFFSET(Mortality_Rates!$B$6,G$8-1-($B11-$B$9),0),Mortality_Rates!$B$111),MIN(OFFSET(Mortality_Rates!$B$6,G$8-1-($B11-$B$9),1),Mortality_Rates!$C$111)))))</f>
        <v>7945.2903450887688</v>
      </c>
      <c r="H11" s="160">
        <f ca="1">IF($B11-H$8&gt;$B$9,0,IF($B11-H$8=$B$9,$C11*IF($D11="Male",$B$5,$B$6),
G11*(1-(1-IF($D11="Male",Mortality_Projection!$C$3,Mortality_Projection!$C$4))^MIN(($B11+(H$8-1)-Mortality_Projection!$C$6),Mortality_Projection!$C$5)*IF($D11="Male",MIN(OFFSET(Mortality_Rates!$B$6,H$8-1-($B11-$B$9),0),Mortality_Rates!$B$111),MIN(OFFSET(Mortality_Rates!$B$6,H$8-1-($B11-$B$9),1),Mortality_Rates!$C$111)))))</f>
        <v>7938.7888649824736</v>
      </c>
      <c r="I11" s="160">
        <f ca="1">IF($B11-I$8&gt;$B$9,0,IF($B11-I$8=$B$9,$C11*IF($D11="Male",$B$5,$B$6),
H11*(1-(1-IF($D11="Male",Mortality_Projection!$C$3,Mortality_Projection!$C$4))^MIN(($B11+(I$8-1)-Mortality_Projection!$C$6),Mortality_Projection!$C$5)*IF($D11="Male",MIN(OFFSET(Mortality_Rates!$B$6,I$8-1-($B11-$B$9),0),Mortality_Rates!$B$111),MIN(OFFSET(Mortality_Rates!$B$6,I$8-1-($B11-$B$9),1),Mortality_Rates!$C$111)))))</f>
        <v>7934.2338541979907</v>
      </c>
      <c r="J11" s="160">
        <f ca="1">IF($B11-J$8&gt;$B$9,0,IF($B11-J$8=$B$9,$C11*IF($D11="Male",$B$5,$B$6),
I11*(1-(1-IF($D11="Male",Mortality_Projection!$C$3,Mortality_Projection!$C$4))^MIN(($B11+(J$8-1)-Mortality_Projection!$C$6),Mortality_Projection!$C$5)*IF($D11="Male",MIN(OFFSET(Mortality_Rates!$B$6,J$8-1-($B11-$B$9),0),Mortality_Rates!$B$111),MIN(OFFSET(Mortality_Rates!$B$6,J$8-1-($B11-$B$9),1),Mortality_Rates!$C$111)))))</f>
        <v>7930.977724290623</v>
      </c>
      <c r="K11" s="160">
        <f ca="1">IF($B11-K$8&gt;$B$9,0,IF($B11-K$8=$B$9,$C11*IF($D11="Male",$B$5,$B$6),
J11*(1-(1-IF($D11="Male",Mortality_Projection!$C$3,Mortality_Projection!$C$4))^MIN(($B11+(K$8-1)-Mortality_Projection!$C$6),Mortality_Projection!$C$5)*IF($D11="Male",MIN(OFFSET(Mortality_Rates!$B$6,K$8-1-($B11-$B$9),0),Mortality_Rates!$B$111),MIN(OFFSET(Mortality_Rates!$B$6,K$8-1-($B11-$B$9),1),Mortality_Rates!$C$111)))))</f>
        <v>7928.5267440081298</v>
      </c>
      <c r="L11" s="160">
        <f ca="1">IF($B11-L$8&gt;$B$9,0,IF($B11-L$8=$B$9,$C11*IF($D11="Male",$B$5,$B$6),
K11*(1-(1-IF($D11="Male",Mortality_Projection!$C$3,Mortality_Projection!$C$4))^MIN(($B11+(L$8-1)-Mortality_Projection!$C$6),Mortality_Projection!$C$5)*IF($D11="Male",MIN(OFFSET(Mortality_Rates!$B$6,L$8-1-($B11-$B$9),0),Mortality_Rates!$B$111),MIN(OFFSET(Mortality_Rates!$B$6,L$8-1-($B11-$B$9),1),Mortality_Rates!$C$111)))))</f>
        <v>7926.5262346391282</v>
      </c>
      <c r="M11" s="160">
        <f ca="1">IF($B11-M$8&gt;$B$9,0,IF($B11-M$8=$B$9,$C11*IF($D11="Male",$B$5,$B$6),
L11*(1-(1-IF($D11="Male",Mortality_Projection!$C$3,Mortality_Projection!$C$4))^MIN(($B11+(M$8-1)-Mortality_Projection!$C$6),Mortality_Projection!$C$5)*IF($D11="Male",MIN(OFFSET(Mortality_Rates!$B$6,M$8-1-($B11-$B$9),0),Mortality_Rates!$B$111),MIN(OFFSET(Mortality_Rates!$B$6,M$8-1-($B11-$B$9),1),Mortality_Rates!$C$111)))))</f>
        <v>7924.7539912731509</v>
      </c>
      <c r="N11" s="160">
        <f ca="1">IF($B11-N$8&gt;$B$9,0,IF($B11-N$8=$B$9,$C11*IF($D11="Male",$B$5,$B$6),
M11*(1-(1-IF($D11="Male",Mortality_Projection!$C$3,Mortality_Projection!$C$4))^MIN(($B11+(N$8-1)-Mortality_Projection!$C$6),Mortality_Projection!$C$5)*IF($D11="Male",MIN(OFFSET(Mortality_Rates!$B$6,N$8-1-($B11-$B$9),0),Mortality_Rates!$B$111),MIN(OFFSET(Mortality_Rates!$B$6,N$8-1-($B11-$B$9),1),Mortality_Rates!$C$111)))))</f>
        <v>7923.1002119969016</v>
      </c>
      <c r="O11" s="160">
        <f ca="1">IF($B11-O$8&gt;$B$9,0,IF($B11-O$8=$B$9,$C11*IF($D11="Male",$B$5,$B$6),
N11*(1-(1-IF($D11="Male",Mortality_Projection!$C$3,Mortality_Projection!$C$4))^MIN(($B11+(O$8-1)-Mortality_Projection!$C$6),Mortality_Projection!$C$5)*IF($D11="Male",MIN(OFFSET(Mortality_Rates!$B$6,O$8-1-($B11-$B$9),0),Mortality_Rates!$B$111),MIN(OFFSET(Mortality_Rates!$B$6,O$8-1-($B11-$B$9),1),Mortality_Rates!$C$111)))))</f>
        <v>7921.4933774748106</v>
      </c>
      <c r="P11" s="160">
        <f ca="1">IF($B11-P$8&gt;$B$9,0,IF($B11-P$8=$B$9,$C11*IF($D11="Male",$B$5,$B$6),
O11*(1-(1-IF($D11="Male",Mortality_Projection!$C$3,Mortality_Projection!$C$4))^MIN(($B11+(P$8-1)-Mortality_Projection!$C$6),Mortality_Projection!$C$5)*IF($D11="Male",MIN(OFFSET(Mortality_Rates!$B$6,P$8-1-($B11-$B$9),0),Mortality_Rates!$B$111),MIN(OFFSET(Mortality_Rates!$B$6,P$8-1-($B11-$B$9),1),Mortality_Rates!$C$111)))))</f>
        <v>7919.8712656957268</v>
      </c>
      <c r="Q11" s="160">
        <f ca="1">IF($B11-Q$8&gt;$B$9,0,IF($B11-Q$8=$B$9,$C11*IF($D11="Male",$B$5,$B$6),
P11*(1-(1-IF($D11="Male",Mortality_Projection!$C$3,Mortality_Projection!$C$4))^MIN(($B11+(Q$8-1)-Mortality_Projection!$C$6),Mortality_Projection!$C$5)*IF($D11="Male",MIN(OFFSET(Mortality_Rates!$B$6,Q$8-1-($B11-$B$9),0),Mortality_Rates!$B$111),MIN(OFFSET(Mortality_Rates!$B$6,Q$8-1-($B11-$B$9),1),Mortality_Rates!$C$111)))))</f>
        <v>7918.1873065065984</v>
      </c>
      <c r="R11" s="160">
        <f ca="1">IF($B11-R$8&gt;$B$9,0,IF($B11-R$8=$B$9,$C11*IF($D11="Male",$B$5,$B$6),
Q11*(1-(1-IF($D11="Male",Mortality_Projection!$C$3,Mortality_Projection!$C$4))^MIN(($B11+(R$8-1)-Mortality_Projection!$C$6),Mortality_Projection!$C$5)*IF($D11="Male",MIN(OFFSET(Mortality_Rates!$B$6,R$8-1-($B11-$B$9),0),Mortality_Rates!$B$111),MIN(OFFSET(Mortality_Rates!$B$6,R$8-1-($B11-$B$9),1),Mortality_Rates!$C$111)))))</f>
        <v>7916.3965845625517</v>
      </c>
      <c r="S11" s="160">
        <f ca="1">IF($B11-S$8&gt;$B$9,0,IF($B11-S$8=$B$9,$C11*IF($D11="Male",$B$5,$B$6),
R11*(1-(1-IF($D11="Male",Mortality_Projection!$C$3,Mortality_Projection!$C$4))^MIN(($B11+(S$8-1)-Mortality_Projection!$C$6),Mortality_Projection!$C$5)*IF($D11="Male",MIN(OFFSET(Mortality_Rates!$B$6,S$8-1-($B11-$B$9),0),Mortality_Rates!$B$111),MIN(OFFSET(Mortality_Rates!$B$6,S$8-1-($B11-$B$9),1),Mortality_Rates!$C$111)))))</f>
        <v>7914.4689622641317</v>
      </c>
      <c r="T11" s="160">
        <f ca="1">IF($B11-T$8&gt;$B$9,0,IF($B11-T$8=$B$9,$C11*IF($D11="Male",$B$5,$B$6),
S11*(1-(1-IF($D11="Male",Mortality_Projection!$C$3,Mortality_Projection!$C$4))^MIN(($B11+(T$8-1)-Mortality_Projection!$C$6),Mortality_Projection!$C$5)*IF($D11="Male",MIN(OFFSET(Mortality_Rates!$B$6,T$8-1-($B11-$B$9),0),Mortality_Rates!$B$111),MIN(OFFSET(Mortality_Rates!$B$6,T$8-1-($B11-$B$9),1),Mortality_Rates!$C$111)))))</f>
        <v>7912.394928054905</v>
      </c>
      <c r="U11" s="160">
        <f ca="1">IF($B11-U$8&gt;$B$9,0,IF($B11-U$8=$B$9,$C11*IF($D11="Male",$B$5,$B$6),
T11*(1-(1-IF($D11="Male",Mortality_Projection!$C$3,Mortality_Projection!$C$4))^MIN(($B11+(U$8-1)-Mortality_Projection!$C$6),Mortality_Projection!$C$5)*IF($D11="Male",MIN(OFFSET(Mortality_Rates!$B$6,U$8-1-($B11-$B$9),0),Mortality_Rates!$B$111),MIN(OFFSET(Mortality_Rates!$B$6,U$8-1-($B11-$B$9),1),Mortality_Rates!$C$111)))))</f>
        <v>7910.1653763090808</v>
      </c>
      <c r="V11" s="160">
        <f ca="1">IF($B11-V$8&gt;$B$9,0,IF($B11-V$8=$B$9,$C11*IF($D11="Male",$B$5,$B$6),
U11*(1-(1-IF($D11="Male",Mortality_Projection!$C$3,Mortality_Projection!$C$4))^MIN(($B11+(V$8-1)-Mortality_Projection!$C$6),Mortality_Projection!$C$5)*IF($D11="Male",MIN(OFFSET(Mortality_Rates!$B$6,V$8-1-($B11-$B$9),0),Mortality_Rates!$B$111),MIN(OFFSET(Mortality_Rates!$B$6,V$8-1-($B11-$B$9),1),Mortality_Rates!$C$111)))))</f>
        <v>7907.7842982652128</v>
      </c>
      <c r="W11" s="160">
        <f ca="1">IF($B11-W$8&gt;$B$9,0,IF($B11-W$8=$B$9,$C11*IF($D11="Male",$B$5,$B$6),
V11*(1-(1-IF($D11="Male",Mortality_Projection!$C$3,Mortality_Projection!$C$4))^MIN(($B11+(W$8-1)-Mortality_Projection!$C$6),Mortality_Projection!$C$5)*IF($D11="Male",MIN(OFFSET(Mortality_Rates!$B$6,W$8-1-($B11-$B$9),0),Mortality_Rates!$B$111),MIN(OFFSET(Mortality_Rates!$B$6,W$8-1-($B11-$B$9),1),Mortality_Rates!$C$111)))))</f>
        <v>7905.2618960417167</v>
      </c>
      <c r="X11" s="160">
        <f ca="1">IF($B11-X$8&gt;$B$9,0,IF($B11-X$8=$B$9,$C11*IF($D11="Male",$B$5,$B$6),
W11*(1-(1-IF($D11="Male",Mortality_Projection!$C$3,Mortality_Projection!$C$4))^MIN(($B11+(X$8-1)-Mortality_Projection!$C$6),Mortality_Projection!$C$5)*IF($D11="Male",MIN(OFFSET(Mortality_Rates!$B$6,X$8-1-($B11-$B$9),0),Mortality_Rates!$B$111),MIN(OFFSET(Mortality_Rates!$B$6,X$8-1-($B11-$B$9),1),Mortality_Rates!$C$111)))))</f>
        <v>7902.6142843876842</v>
      </c>
      <c r="Y11" s="160">
        <f ca="1">IF($B11-Y$8&gt;$B$9,0,IF($B11-Y$8=$B$9,$C11*IF($D11="Male",$B$5,$B$6),
X11*(1-(1-IF($D11="Male",Mortality_Projection!$C$3,Mortality_Projection!$C$4))^MIN(($B11+(Y$8-1)-Mortality_Projection!$C$6),Mortality_Projection!$C$5)*IF($D11="Male",MIN(OFFSET(Mortality_Rates!$B$6,Y$8-1-($B11-$B$9),0),Mortality_Rates!$B$111),MIN(OFFSET(Mortality_Rates!$B$6,Y$8-1-($B11-$B$9),1),Mortality_Rates!$C$111)))))</f>
        <v>7899.8631997836419</v>
      </c>
      <c r="Z11" s="160">
        <f ca="1">IF($B11-Z$8&gt;$B$9,0,IF($B11-Z$8=$B$9,$C11*IF($D11="Male",$B$5,$B$6),
Y11*(1-(1-IF($D11="Male",Mortality_Projection!$C$3,Mortality_Projection!$C$4))^MIN(($B11+(Z$8-1)-Mortality_Projection!$C$6),Mortality_Projection!$C$5)*IF($D11="Male",MIN(OFFSET(Mortality_Rates!$B$6,Z$8-1-($B11-$B$9),0),Mortality_Rates!$B$111),MIN(OFFSET(Mortality_Rates!$B$6,Z$8-1-($B11-$B$9),1),Mortality_Rates!$C$111)))))</f>
        <v>7897.0236080225104</v>
      </c>
      <c r="AA11" s="160">
        <f ca="1">IF($B11-AA$8&gt;$B$9,0,IF($B11-AA$8=$B$9,$C11*IF($D11="Male",$B$5,$B$6),
Z11*(1-(1-IF($D11="Male",Mortality_Projection!$C$3,Mortality_Projection!$C$4))^MIN(($B11+(AA$8-1)-Mortality_Projection!$C$6),Mortality_Projection!$C$5)*IF($D11="Male",MIN(OFFSET(Mortality_Rates!$B$6,AA$8-1-($B11-$B$9),0),Mortality_Rates!$B$111),MIN(OFFSET(Mortality_Rates!$B$6,AA$8-1-($B11-$B$9),1),Mortality_Rates!$C$111)))))</f>
        <v>7894.0980247576899</v>
      </c>
      <c r="AB11" s="160">
        <f ca="1">IF($B11-AB$8&gt;$B$9,0,IF($B11-AB$8=$B$9,$C11*IF($D11="Male",$B$5,$B$6),
AA11*(1-(1-IF($D11="Male",Mortality_Projection!$C$3,Mortality_Projection!$C$4))^MIN(($B11+(AB$8-1)-Mortality_Projection!$C$6),Mortality_Projection!$C$5)*IF($D11="Male",MIN(OFFSET(Mortality_Rates!$B$6,AB$8-1-($B11-$B$9),0),Mortality_Rates!$B$111),MIN(OFFSET(Mortality_Rates!$B$6,AB$8-1-($B11-$B$9),1),Mortality_Rates!$C$111)))))</f>
        <v>7891.094832964669</v>
      </c>
      <c r="AC11" s="160">
        <f ca="1">IF($B11-AC$8&gt;$B$9,0,IF($B11-AC$8=$B$9,$C11*IF($D11="Male",$B$5,$B$6),
AB11*(1-(1-IF($D11="Male",Mortality_Projection!$C$3,Mortality_Projection!$C$4))^MIN(($B11+(AC$8-1)-Mortality_Projection!$C$6),Mortality_Projection!$C$5)*IF($D11="Male",MIN(OFFSET(Mortality_Rates!$B$6,AC$8-1-($B11-$B$9),0),Mortality_Rates!$B$111),MIN(OFFSET(Mortality_Rates!$B$6,AC$8-1-($B11-$B$9),1),Mortality_Rates!$C$111)))))</f>
        <v>7888.0163171230897</v>
      </c>
      <c r="AD11" s="160">
        <f ca="1">IF($B11-AD$8&gt;$B$9,0,IF($B11-AD$8=$B$9,$C11*IF($D11="Male",$B$5,$B$6),
AC11*(1-(1-IF($D11="Male",Mortality_Projection!$C$3,Mortality_Projection!$C$4))^MIN(($B11+(AD$8-1)-Mortality_Projection!$C$6),Mortality_Projection!$C$5)*IF($D11="Male",MIN(OFFSET(Mortality_Rates!$B$6,AD$8-1-($B11-$B$9),0),Mortality_Rates!$B$111),MIN(OFFSET(Mortality_Rates!$B$6,AD$8-1-($B11-$B$9),1),Mortality_Rates!$C$111)))))</f>
        <v>7884.8589483079631</v>
      </c>
      <c r="AE11" s="160">
        <f ca="1">IF($B11-AE$8&gt;$B$9,0,IF($B11-AE$8=$B$9,$C11*IF($D11="Male",$B$5,$B$6),
AD11*(1-(1-IF($D11="Male",Mortality_Projection!$C$3,Mortality_Projection!$C$4))^MIN(($B11+(AE$8-1)-Mortality_Projection!$C$6),Mortality_Projection!$C$5)*IF($D11="Male",MIN(OFFSET(Mortality_Rates!$B$6,AE$8-1-($B11-$B$9),0),Mortality_Rates!$B$111),MIN(OFFSET(Mortality_Rates!$B$6,AE$8-1-($B11-$B$9),1),Mortality_Rates!$C$111)))))</f>
        <v>7881.6193651940421</v>
      </c>
      <c r="AF11" s="160">
        <f ca="1">IF($B11-AF$8&gt;$B$9,0,IF($B11-AF$8=$B$9,$C11*IF($D11="Male",$B$5,$B$6),
AE11*(1-(1-IF($D11="Male",Mortality_Projection!$C$3,Mortality_Projection!$C$4))^MIN(($B11+(AF$8-1)-Mortality_Projection!$C$6),Mortality_Projection!$C$5)*IF($D11="Male",MIN(OFFSET(Mortality_Rates!$B$6,AF$8-1-($B11-$B$9),0),Mortality_Rates!$B$111),MIN(OFFSET(Mortality_Rates!$B$6,AF$8-1-($B11-$B$9),1),Mortality_Rates!$C$111)))))</f>
        <v>7878.2887345468407</v>
      </c>
      <c r="AG11" s="160">
        <f ca="1">IF($B11-AG$8&gt;$B$9,0,IF($B11-AG$8=$B$9,$C11*IF($D11="Male",$B$5,$B$6),
AF11*(1-(1-IF($D11="Male",Mortality_Projection!$C$3,Mortality_Projection!$C$4))^MIN(($B11+(AG$8-1)-Mortality_Projection!$C$6),Mortality_Projection!$C$5)*IF($D11="Male",MIN(OFFSET(Mortality_Rates!$B$6,AG$8-1-($B11-$B$9),0),Mortality_Rates!$B$111),MIN(OFFSET(Mortality_Rates!$B$6,AG$8-1-($B11-$B$9),1),Mortality_Rates!$C$111)))))</f>
        <v>7874.8641553144871</v>
      </c>
      <c r="AH11" s="160">
        <f ca="1">IF($B11-AH$8&gt;$B$9,0,IF($B11-AH$8=$B$9,$C11*IF($D11="Male",$B$5,$B$6),
AG11*(1-(1-IF($D11="Male",Mortality_Projection!$C$3,Mortality_Projection!$C$4))^MIN(($B11+(AH$8-1)-Mortality_Projection!$C$6),Mortality_Projection!$C$5)*IF($D11="Male",MIN(OFFSET(Mortality_Rates!$B$6,AH$8-1-($B11-$B$9),0),Mortality_Rates!$B$111),MIN(OFFSET(Mortality_Rates!$B$6,AH$8-1-($B11-$B$9),1),Mortality_Rates!$C$111)))))</f>
        <v>7871.3208724720007</v>
      </c>
      <c r="AI11" s="160">
        <f ca="1">IF($B11-AI$8&gt;$B$9,0,IF($B11-AI$8=$B$9,$C11*IF($D11="Male",$B$5,$B$6),
AH11*(1-(1-IF($D11="Male",Mortality_Projection!$C$3,Mortality_Projection!$C$4))^MIN(($B11+(AI$8-1)-Mortality_Projection!$C$6),Mortality_Projection!$C$5)*IF($D11="Male",MIN(OFFSET(Mortality_Rates!$B$6,AI$8-1-($B11-$B$9),0),Mortality_Rates!$B$111),MIN(OFFSET(Mortality_Rates!$B$6,AI$8-1-($B11-$B$9),1),Mortality_Rates!$C$111)))))</f>
        <v>7867.6513889122507</v>
      </c>
      <c r="AJ11" s="160">
        <f ca="1">IF($B11-AJ$8&gt;$B$9,0,IF($B11-AJ$8=$B$9,$C11*IF($D11="Male",$B$5,$B$6),
AI11*(1-(1-IF($D11="Male",Mortality_Projection!$C$3,Mortality_Projection!$C$4))^MIN(($B11+(AJ$8-1)-Mortality_Projection!$C$6),Mortality_Projection!$C$5)*IF($D11="Male",MIN(OFFSET(Mortality_Rates!$B$6,AJ$8-1-($B11-$B$9),0),Mortality_Rates!$B$111),MIN(OFFSET(Mortality_Rates!$B$6,AJ$8-1-($B11-$B$9),1),Mortality_Rates!$C$111)))))</f>
        <v>7863.8324304077305</v>
      </c>
      <c r="AK11" s="160">
        <f ca="1">IF($B11-AK$8&gt;$B$9,0,IF($B11-AK$8=$B$9,$C11*IF($D11="Male",$B$5,$B$6),
AJ11*(1-(1-IF($D11="Male",Mortality_Projection!$C$3,Mortality_Projection!$C$4))^MIN(($B11+(AK$8-1)-Mortality_Projection!$C$6),Mortality_Projection!$C$5)*IF($D11="Male",MIN(OFFSET(Mortality_Rates!$B$6,AK$8-1-($B11-$B$9),0),Mortality_Rates!$B$111),MIN(OFFSET(Mortality_Rates!$B$6,AK$8-1-($B11-$B$9),1),Mortality_Rates!$C$111)))))</f>
        <v>7859.8469462084458</v>
      </c>
      <c r="AL11" s="160">
        <f ca="1">IF($B11-AL$8&gt;$B$9,0,IF($B11-AL$8=$B$9,$C11*IF($D11="Male",$B$5,$B$6),
AK11*(1-(1-IF($D11="Male",Mortality_Projection!$C$3,Mortality_Projection!$C$4))^MIN(($B11+(AL$8-1)-Mortality_Projection!$C$6),Mortality_Projection!$C$5)*IF($D11="Male",MIN(OFFSET(Mortality_Rates!$B$6,AL$8-1-($B11-$B$9),0),Mortality_Rates!$B$111),MIN(OFFSET(Mortality_Rates!$B$6,AL$8-1-($B11-$B$9),1),Mortality_Rates!$C$111)))))</f>
        <v>7855.6681038494717</v>
      </c>
      <c r="AM11" s="160">
        <f ca="1">IF($B11-AM$8&gt;$B$9,0,IF($B11-AM$8=$B$9,$C11*IF($D11="Male",$B$5,$B$6),
AL11*(1-(1-IF($D11="Male",Mortality_Projection!$C$3,Mortality_Projection!$C$4))^MIN(($B11+(AM$8-1)-Mortality_Projection!$C$6),Mortality_Projection!$C$5)*IF($D11="Male",MIN(OFFSET(Mortality_Rates!$B$6,AM$8-1-($B11-$B$9),0),Mortality_Rates!$B$111),MIN(OFFSET(Mortality_Rates!$B$6,AM$8-1-($B11-$B$9),1),Mortality_Rates!$C$111)))))</f>
        <v>7851.2805062695461</v>
      </c>
      <c r="AN11" s="160">
        <f ca="1">IF($B11-AN$8&gt;$B$9,0,IF($B11-AN$8=$B$9,$C11*IF($D11="Male",$B$5,$B$6),
AM11*(1-(1-IF($D11="Male",Mortality_Projection!$C$3,Mortality_Projection!$C$4))^MIN(($B11+(AN$8-1)-Mortality_Projection!$C$6),Mortality_Projection!$C$5)*IF($D11="Male",MIN(OFFSET(Mortality_Rates!$B$6,AN$8-1-($B11-$B$9),0),Mortality_Rates!$B$111),MIN(OFFSET(Mortality_Rates!$B$6,AN$8-1-($B11-$B$9),1),Mortality_Rates!$C$111)))))</f>
        <v>7846.6591955564072</v>
      </c>
      <c r="AO11" s="160">
        <f ca="1">IF($B11-AO$8&gt;$B$9,0,IF($B11-AO$8=$B$9,$C11*IF($D11="Male",$B$5,$B$6),
AN11*(1-(1-IF($D11="Male",Mortality_Projection!$C$3,Mortality_Projection!$C$4))^MIN(($B11+(AO$8-1)-Mortality_Projection!$C$6),Mortality_Projection!$C$5)*IF($D11="Male",MIN(OFFSET(Mortality_Rates!$B$6,AO$8-1-($B11-$B$9),0),Mortality_Rates!$B$111),MIN(OFFSET(Mortality_Rates!$B$6,AO$8-1-($B11-$B$9),1),Mortality_Rates!$C$111)))))</f>
        <v>7841.7751971295838</v>
      </c>
      <c r="AP11" s="160">
        <f ca="1">IF($B11-AP$8&gt;$B$9,0,IF($B11-AP$8=$B$9,$C11*IF($D11="Male",$B$5,$B$6),
AO11*(1-(1-IF($D11="Male",Mortality_Projection!$C$3,Mortality_Projection!$C$4))^MIN(($B11+(AP$8-1)-Mortality_Projection!$C$6),Mortality_Projection!$C$5)*IF($D11="Male",MIN(OFFSET(Mortality_Rates!$B$6,AP$8-1-($B11-$B$9),0),Mortality_Rates!$B$111),MIN(OFFSET(Mortality_Rates!$B$6,AP$8-1-($B11-$B$9),1),Mortality_Rates!$C$111)))))</f>
        <v>7836.6057391413078</v>
      </c>
      <c r="AQ11" s="160">
        <f ca="1">IF($B11-AQ$8&gt;$B$9,0,IF($B11-AQ$8=$B$9,$C11*IF($D11="Male",$B$5,$B$6),
AP11*(1-(1-IF($D11="Male",Mortality_Projection!$C$3,Mortality_Projection!$C$4))^MIN(($B11+(AQ$8-1)-Mortality_Projection!$C$6),Mortality_Projection!$C$5)*IF($D11="Male",MIN(OFFSET(Mortality_Rates!$B$6,AQ$8-1-($B11-$B$9),0),Mortality_Rates!$B$111),MIN(OFFSET(Mortality_Rates!$B$6,AQ$8-1-($B11-$B$9),1),Mortality_Rates!$C$111)))))</f>
        <v>7831.1241181695914</v>
      </c>
      <c r="AR11" s="160">
        <f ca="1">IF($B11-AR$8&gt;$B$9,0,IF($B11-AR$8=$B$9,$C11*IF($D11="Male",$B$5,$B$6),
AQ11*(1-(1-IF($D11="Male",Mortality_Projection!$C$3,Mortality_Projection!$C$4))^MIN(($B11+(AR$8-1)-Mortality_Projection!$C$6),Mortality_Projection!$C$5)*IF($D11="Male",MIN(OFFSET(Mortality_Rates!$B$6,AR$8-1-($B11-$B$9),0),Mortality_Rates!$B$111),MIN(OFFSET(Mortality_Rates!$B$6,AR$8-1-($B11-$B$9),1),Mortality_Rates!$C$111)))))</f>
        <v>7825.2950530565467</v>
      </c>
      <c r="AS11" s="160">
        <f ca="1">IF($B11-AS$8&gt;$B$9,0,IF($B11-AS$8=$B$9,$C11*IF($D11="Male",$B$5,$B$6),
AR11*(1-(1-IF($D11="Male",Mortality_Projection!$C$3,Mortality_Projection!$C$4))^MIN(($B11+(AS$8-1)-Mortality_Projection!$C$6),Mortality_Projection!$C$5)*IF($D11="Male",MIN(OFFSET(Mortality_Rates!$B$6,AS$8-1-($B11-$B$9),0),Mortality_Rates!$B$111),MIN(OFFSET(Mortality_Rates!$B$6,AS$8-1-($B11-$B$9),1),Mortality_Rates!$C$111)))))</f>
        <v>7819.0847795807376</v>
      </c>
      <c r="AT11" s="160">
        <f ca="1">IF($B11-AT$8&gt;$B$9,0,IF($B11-AT$8=$B$9,$C11*IF($D11="Male",$B$5,$B$6),
AS11*(1-(1-IF($D11="Male",Mortality_Projection!$C$3,Mortality_Projection!$C$4))^MIN(($B11+(AT$8-1)-Mortality_Projection!$C$6),Mortality_Projection!$C$5)*IF($D11="Male",MIN(OFFSET(Mortality_Rates!$B$6,AT$8-1-($B11-$B$9),0),Mortality_Rates!$B$111),MIN(OFFSET(Mortality_Rates!$B$6,AT$8-1-($B11-$B$9),1),Mortality_Rates!$C$111)))))</f>
        <v>7812.4515184171032</v>
      </c>
      <c r="AU11" s="160">
        <f ca="1">IF($B11-AU$8&gt;$B$9,0,IF($B11-AU$8=$B$9,$C11*IF($D11="Male",$B$5,$B$6),
AT11*(1-(1-IF($D11="Male",Mortality_Projection!$C$3,Mortality_Projection!$C$4))^MIN(($B11+(AU$8-1)-Mortality_Projection!$C$6),Mortality_Projection!$C$5)*IF($D11="Male",MIN(OFFSET(Mortality_Rates!$B$6,AU$8-1-($B11-$B$9),0),Mortality_Rates!$B$111),MIN(OFFSET(Mortality_Rates!$B$6,AU$8-1-($B11-$B$9),1),Mortality_Rates!$C$111)))))</f>
        <v>7805.3365396448471</v>
      </c>
      <c r="AV11" s="160">
        <f ca="1">IF($B11-AV$8&gt;$B$9,0,IF($B11-AV$8=$B$9,$C11*IF($D11="Male",$B$5,$B$6),
AU11*(1-(1-IF($D11="Male",Mortality_Projection!$C$3,Mortality_Projection!$C$4))^MIN(($B11+(AV$8-1)-Mortality_Projection!$C$6),Mortality_Projection!$C$5)*IF($D11="Male",MIN(OFFSET(Mortality_Rates!$B$6,AV$8-1-($B11-$B$9),0),Mortality_Rates!$B$111),MIN(OFFSET(Mortality_Rates!$B$6,AV$8-1-($B11-$B$9),1),Mortality_Rates!$C$111)))))</f>
        <v>7797.6790041139384</v>
      </c>
      <c r="AW11" s="160">
        <f ca="1">IF($B11-AW$8&gt;$B$9,0,IF($B11-AW$8=$B$9,$C11*IF($D11="Male",$B$5,$B$6),
AV11*(1-(1-IF($D11="Male",Mortality_Projection!$C$3,Mortality_Projection!$C$4))^MIN(($B11+(AW$8-1)-Mortality_Projection!$C$6),Mortality_Projection!$C$5)*IF($D11="Male",MIN(OFFSET(Mortality_Rates!$B$6,AW$8-1-($B11-$B$9),0),Mortality_Rates!$B$111),MIN(OFFSET(Mortality_Rates!$B$6,AW$8-1-($B11-$B$9),1),Mortality_Rates!$C$111)))))</f>
        <v>7789.4161730354181</v>
      </c>
      <c r="AX11" s="160">
        <f ca="1">IF($B11-AX$8&gt;$B$9,0,IF($B11-AX$8=$B$9,$C11*IF($D11="Male",$B$5,$B$6),
AW11*(1-(1-IF($D11="Male",Mortality_Projection!$C$3,Mortality_Projection!$C$4))^MIN(($B11+(AX$8-1)-Mortality_Projection!$C$6),Mortality_Projection!$C$5)*IF($D11="Male",MIN(OFFSET(Mortality_Rates!$B$6,AX$8-1-($B11-$B$9),0),Mortality_Rates!$B$111),MIN(OFFSET(Mortality_Rates!$B$6,AX$8-1-($B11-$B$9),1),Mortality_Rates!$C$111)))))</f>
        <v>7780.4700502050109</v>
      </c>
      <c r="AY11" s="160">
        <f ca="1">IF($B11-AY$8&gt;$B$9,0,IF($B11-AY$8=$B$9,$C11*IF($D11="Male",$B$5,$B$6),
AX11*(1-(1-IF($D11="Male",Mortality_Projection!$C$3,Mortality_Projection!$C$4))^MIN(($B11+(AY$8-1)-Mortality_Projection!$C$6),Mortality_Projection!$C$5)*IF($D11="Male",MIN(OFFSET(Mortality_Rates!$B$6,AY$8-1-($B11-$B$9),0),Mortality_Rates!$B$111),MIN(OFFSET(Mortality_Rates!$B$6,AY$8-1-($B11-$B$9),1),Mortality_Rates!$C$111)))))</f>
        <v>7770.7661594915071</v>
      </c>
      <c r="AZ11" s="160">
        <f ca="1">IF($B11-AZ$8&gt;$B$9,0,IF($B11-AZ$8=$B$9,$C11*IF($D11="Male",$B$5,$B$6),
AY11*(1-(1-IF($D11="Male",Mortality_Projection!$C$3,Mortality_Projection!$C$4))^MIN(($B11+(AZ$8-1)-Mortality_Projection!$C$6),Mortality_Projection!$C$5)*IF($D11="Male",MIN(OFFSET(Mortality_Rates!$B$6,AZ$8-1-($B11-$B$9),0),Mortality_Rates!$B$111),MIN(OFFSET(Mortality_Rates!$B$6,AZ$8-1-($B11-$B$9),1),Mortality_Rates!$C$111)))))</f>
        <v>7760.2158901344792</v>
      </c>
      <c r="BA11" s="160">
        <f ca="1">IF($B11-BA$8&gt;$B$9,0,IF($B11-BA$8=$B$9,$C11*IF($D11="Male",$B$5,$B$6),
AZ11*(1-(1-IF($D11="Male",Mortality_Projection!$C$3,Mortality_Projection!$C$4))^MIN(($B11+(BA$8-1)-Mortality_Projection!$C$6),Mortality_Projection!$C$5)*IF($D11="Male",MIN(OFFSET(Mortality_Rates!$B$6,BA$8-1-($B11-$B$9),0),Mortality_Rates!$B$111),MIN(OFFSET(Mortality_Rates!$B$6,BA$8-1-($B11-$B$9),1),Mortality_Rates!$C$111)))))</f>
        <v>7748.7304702638176</v>
      </c>
      <c r="BB11" s="160">
        <f ca="1">IF($B11-BB$8&gt;$B$9,0,IF($B11-BB$8=$B$9,$C11*IF($D11="Male",$B$5,$B$6),
BA11*(1-(1-IF($D11="Male",Mortality_Projection!$C$3,Mortality_Projection!$C$4))^MIN(($B11+(BB$8-1)-Mortality_Projection!$C$6),Mortality_Projection!$C$5)*IF($D11="Male",MIN(OFFSET(Mortality_Rates!$B$6,BB$8-1-($B11-$B$9),0),Mortality_Rates!$B$111),MIN(OFFSET(Mortality_Rates!$B$6,BB$8-1-($B11-$B$9),1),Mortality_Rates!$C$111)))))</f>
        <v>7736.0713151343198</v>
      </c>
      <c r="BC11" s="160">
        <f ca="1">IF($B11-BC$8&gt;$B$9,0,IF($B11-BC$8=$B$9,$C11*IF($D11="Male",$B$5,$B$6),
BB11*(1-(1-IF($D11="Male",Mortality_Projection!$C$3,Mortality_Projection!$C$4))^MIN(($B11+(BC$8-1)-Mortality_Projection!$C$6),Mortality_Projection!$C$5)*IF($D11="Male",MIN(OFFSET(Mortality_Rates!$B$6,BC$8-1-($B11-$B$9),0),Mortality_Rates!$B$111),MIN(OFFSET(Mortality_Rates!$B$6,BC$8-1-($B11-$B$9),1),Mortality_Rates!$C$111)))))</f>
        <v>7722.1312477629408</v>
      </c>
      <c r="BD11" s="161">
        <f ca="1">IF($B11-BD$8&gt;$B$9,0,IF($B11-BD$8=$B$9,$C11*IF($D11="Male",$B$5,$B$6),
BC11*(1-(1-IF($D11="Male",Mortality_Projection!$C$3,Mortality_Projection!$C$4))^MIN(($B11+(BD$8-1)-Mortality_Projection!$C$6),Mortality_Projection!$C$5)*IF($D11="Male",MIN(OFFSET(Mortality_Rates!$B$6,BD$8-1-($B11-$B$9),0),Mortality_Rates!$B$111),MIN(OFFSET(Mortality_Rates!$B$6,BD$8-1-($B11-$B$9),1),Mortality_Rates!$C$111)))))</f>
        <v>7706.8087809347926</v>
      </c>
      <c r="BE11" s="33"/>
    </row>
    <row r="12" spans="1:57" x14ac:dyDescent="0.35">
      <c r="A12" s="159">
        <f t="shared" si="6"/>
        <v>-4</v>
      </c>
      <c r="B12">
        <f t="shared" si="7"/>
        <v>2025</v>
      </c>
      <c r="C12" s="160">
        <f ca="1">IF(-$A12&lt;Input!$D$16, SUM(OFFSET(Existing_Cohort!$C$107,Input!D$15+A12+IF(-$A12&gt;=Input!$D$15,-Input!$D$15-$A12,0),B12-Input!$D$4,IF(-$A12&gt;=Input!$D$15,Input!$D$16+$A12,Input!$D$16-Input!$D$15+1))), 0)+
IF(-$A12&gt;Input!$D$15, SUM(OFFSET($E$59, MAX(-$A12-Input!$D$16, 0), $B12-$B$9, MIN(-$A12-Input!$D$15, Input!$D$16-Input!$D$15+1))), 0)</f>
        <v>104282.78083110432</v>
      </c>
      <c r="D12" s="198" t="s">
        <v>31</v>
      </c>
      <c r="E12" s="160">
        <f ca="1">IF($B12-E$8&gt;$B$9,0,IF($B12-E$8=$B$9,$C12*IF($D12="Male",$B$5,$B$6),
D12*(1-(1-IF($D12="Male",Mortality_Projection!$C$3,Mortality_Projection!$C$4))^MIN(($B12+(E$8-1)-Mortality_Projection!$C$6),Mortality_Projection!$C$5)*IF($D12="Male",MIN(OFFSET(Mortality_Rates!$B$6,E$8-1-($B12-$B$9),0),Mortality_Rates!$B$111),MIN(OFFSET(Mortality_Rates!$B$6,E$8-1-($B12-$B$9),1),Mortality_Rates!$C$111)))))</f>
        <v>0</v>
      </c>
      <c r="F12" s="160">
        <f ca="1">IF($B12-F$8&gt;$B$9,0,IF($B12-F$8=$B$9,$C12*IF($D12="Male",$B$5,$B$6),
E12*(1-(1-IF($D12="Male",Mortality_Projection!$C$3,Mortality_Projection!$C$4))^MIN(($B12+(F$8-1)-Mortality_Projection!$C$6),Mortality_Projection!$C$5)*IF($D12="Male",MIN(OFFSET(Mortality_Rates!$B$6,F$8-1-($B12-$B$9),0),Mortality_Rates!$B$111),MIN(OFFSET(Mortality_Rates!$B$6,F$8-1-($B12-$B$9),1),Mortality_Rates!$C$111)))))</f>
        <v>0</v>
      </c>
      <c r="G12" s="160">
        <f ca="1">IF($B12-G$8&gt;$B$9,0,IF($B12-G$8=$B$9,$C12*IF($D12="Male",$B$5,$B$6),
F12*(1-(1-IF($D12="Male",Mortality_Projection!$C$3,Mortality_Projection!$C$4))^MIN(($B12+(G$8-1)-Mortality_Projection!$C$6),Mortality_Projection!$C$5)*IF($D12="Male",MIN(OFFSET(Mortality_Rates!$B$6,G$8-1-($B12-$B$9),0),Mortality_Rates!$B$111),MIN(OFFSET(Mortality_Rates!$B$6,G$8-1-($B12-$B$9),1),Mortality_Rates!$C$111)))))</f>
        <v>0</v>
      </c>
      <c r="H12" s="160">
        <f ca="1">IF($B12-H$8&gt;$B$9,0,IF($B12-H$8=$B$9,$C12*IF($D12="Male",$B$5,$B$6),
G12*(1-(1-IF($D12="Male",Mortality_Projection!$C$3,Mortality_Projection!$C$4))^MIN(($B12+(H$8-1)-Mortality_Projection!$C$6),Mortality_Projection!$C$5)*IF($D12="Male",MIN(OFFSET(Mortality_Rates!$B$6,H$8-1-($B12-$B$9),0),Mortality_Rates!$B$111),MIN(OFFSET(Mortality_Rates!$B$6,H$8-1-($B12-$B$9),1),Mortality_Rates!$C$111)))))</f>
        <v>7630.7251537546408</v>
      </c>
      <c r="I12" s="160">
        <f ca="1">IF($B12-I$8&gt;$B$9,0,IF($B12-I$8=$B$9,$C12*IF($D12="Male",$B$5,$B$6),
H12*(1-(1-IF($D12="Male",Mortality_Projection!$C$3,Mortality_Projection!$C$4))^MIN(($B12+(I$8-1)-Mortality_Projection!$C$6),Mortality_Projection!$C$5)*IF($D12="Male",MIN(OFFSET(Mortality_Rates!$B$6,I$8-1-($B12-$B$9),0),Mortality_Rates!$B$111),MIN(OFFSET(Mortality_Rates!$B$6,I$8-1-($B12-$B$9),1),Mortality_Rates!$C$111)))))</f>
        <v>7624.6238643674678</v>
      </c>
      <c r="J12" s="160">
        <f ca="1">IF($B12-J$8&gt;$B$9,0,IF($B12-J$8=$B$9,$C12*IF($D12="Male",$B$5,$B$6),
I12*(1-(1-IF($D12="Male",Mortality_Projection!$C$3,Mortality_Projection!$C$4))^MIN(($B12+(J$8-1)-Mortality_Projection!$C$6),Mortality_Projection!$C$5)*IF($D12="Male",MIN(OFFSET(Mortality_Rates!$B$6,J$8-1-($B12-$B$9),0),Mortality_Rates!$B$111),MIN(OFFSET(Mortality_Rates!$B$6,J$8-1-($B12-$B$9),1),Mortality_Rates!$C$111)))))</f>
        <v>7620.3491516913464</v>
      </c>
      <c r="K12" s="160">
        <f ca="1">IF($B12-K$8&gt;$B$9,0,IF($B12-K$8=$B$9,$C12*IF($D12="Male",$B$5,$B$6),
J12*(1-(1-IF($D12="Male",Mortality_Projection!$C$3,Mortality_Projection!$C$4))^MIN(($B12+(K$8-1)-Mortality_Projection!$C$6),Mortality_Projection!$C$5)*IF($D12="Male",MIN(OFFSET(Mortality_Rates!$B$6,K$8-1-($B12-$B$9),0),Mortality_Rates!$B$111),MIN(OFFSET(Mortality_Rates!$B$6,K$8-1-($B12-$B$9),1),Mortality_Rates!$C$111)))))</f>
        <v>7617.2933515667155</v>
      </c>
      <c r="L12" s="160">
        <f ca="1">IF($B12-L$8&gt;$B$9,0,IF($B12-L$8=$B$9,$C12*IF($D12="Male",$B$5,$B$6),
K12*(1-(1-IF($D12="Male",Mortality_Projection!$C$3,Mortality_Projection!$C$4))^MIN(($B12+(L$8-1)-Mortality_Projection!$C$6),Mortality_Projection!$C$5)*IF($D12="Male",MIN(OFFSET(Mortality_Rates!$B$6,L$8-1-($B12-$B$9),0),Mortality_Rates!$B$111),MIN(OFFSET(Mortality_Rates!$B$6,L$8-1-($B12-$B$9),1),Mortality_Rates!$C$111)))))</f>
        <v>7614.9931435334829</v>
      </c>
      <c r="M12" s="160">
        <f ca="1">IF($B12-M$8&gt;$B$9,0,IF($B12-M$8=$B$9,$C12*IF($D12="Male",$B$5,$B$6),
L12*(1-(1-IF($D12="Male",Mortality_Projection!$C$3,Mortality_Projection!$C$4))^MIN(($B12+(M$8-1)-Mortality_Projection!$C$6),Mortality_Projection!$C$5)*IF($D12="Male",MIN(OFFSET(Mortality_Rates!$B$6,M$8-1-($B12-$B$9),0),Mortality_Rates!$B$111),MIN(OFFSET(Mortality_Rates!$B$6,M$8-1-($B12-$B$9),1),Mortality_Rates!$C$111)))))</f>
        <v>7613.1156823871888</v>
      </c>
      <c r="N12" s="160">
        <f ca="1">IF($B12-N$8&gt;$B$9,0,IF($B12-N$8=$B$9,$C12*IF($D12="Male",$B$5,$B$6),
M12*(1-(1-IF($D12="Male",Mortality_Projection!$C$3,Mortality_Projection!$C$4))^MIN(($B12+(N$8-1)-Mortality_Projection!$C$6),Mortality_Projection!$C$5)*IF($D12="Male",MIN(OFFSET(Mortality_Rates!$B$6,N$8-1-($B12-$B$9),0),Mortality_Rates!$B$111),MIN(OFFSET(Mortality_Rates!$B$6,N$8-1-($B12-$B$9),1),Mortality_Rates!$C$111)))))</f>
        <v>7611.4524373575787</v>
      </c>
      <c r="O12" s="160">
        <f ca="1">IF($B12-O$8&gt;$B$9,0,IF($B12-O$8=$B$9,$C12*IF($D12="Male",$B$5,$B$6),
N12*(1-(1-IF($D12="Male",Mortality_Projection!$C$3,Mortality_Projection!$C$4))^MIN(($B12+(O$8-1)-Mortality_Projection!$C$6),Mortality_Projection!$C$5)*IF($D12="Male",MIN(OFFSET(Mortality_Rates!$B$6,O$8-1-($B12-$B$9),0),Mortality_Rates!$B$111),MIN(OFFSET(Mortality_Rates!$B$6,O$8-1-($B12-$B$9),1),Mortality_Rates!$C$111)))))</f>
        <v>7609.9003625799924</v>
      </c>
      <c r="P12" s="160">
        <f ca="1">IF($B12-P$8&gt;$B$9,0,IF($B12-P$8=$B$9,$C12*IF($D12="Male",$B$5,$B$6),
O12*(1-(1-IF($D12="Male",Mortality_Projection!$C$3,Mortality_Projection!$C$4))^MIN(($B12+(P$8-1)-Mortality_Projection!$C$6),Mortality_Projection!$C$5)*IF($D12="Male",MIN(OFFSET(Mortality_Rates!$B$6,P$8-1-($B12-$B$9),0),Mortality_Rates!$B$111),MIN(OFFSET(Mortality_Rates!$B$6,P$8-1-($B12-$B$9),1),Mortality_Rates!$C$111)))))</f>
        <v>7608.3923383392621</v>
      </c>
      <c r="Q12" s="160">
        <f ca="1">IF($B12-Q$8&gt;$B$9,0,IF($B12-Q$8=$B$9,$C12*IF($D12="Male",$B$5,$B$6),
P12*(1-(1-IF($D12="Male",Mortality_Projection!$C$3,Mortality_Projection!$C$4))^MIN(($B12+(Q$8-1)-Mortality_Projection!$C$6),Mortality_Projection!$C$5)*IF($D12="Male",MIN(OFFSET(Mortality_Rates!$B$6,Q$8-1-($B12-$B$9),0),Mortality_Rates!$B$111),MIN(OFFSET(Mortality_Rates!$B$6,Q$8-1-($B12-$B$9),1),Mortality_Rates!$C$111)))))</f>
        <v>7606.8699692357313</v>
      </c>
      <c r="R12" s="160">
        <f ca="1">IF($B12-R$8&gt;$B$9,0,IF($B12-R$8=$B$9,$C12*IF($D12="Male",$B$5,$B$6),
Q12*(1-(1-IF($D12="Male",Mortality_Projection!$C$3,Mortality_Projection!$C$4))^MIN(($B12+(R$8-1)-Mortality_Projection!$C$6),Mortality_Projection!$C$5)*IF($D12="Male",MIN(OFFSET(Mortality_Rates!$B$6,R$8-1-($B12-$B$9),0),Mortality_Rates!$B$111),MIN(OFFSET(Mortality_Rates!$B$6,R$8-1-($B12-$B$9),1),Mortality_Rates!$C$111)))))</f>
        <v>7605.2895482799886</v>
      </c>
      <c r="S12" s="160">
        <f ca="1">IF($B12-S$8&gt;$B$9,0,IF($B12-S$8=$B$9,$C12*IF($D12="Male",$B$5,$B$6),
R12*(1-(1-IF($D12="Male",Mortality_Projection!$C$3,Mortality_Projection!$C$4))^MIN(($B12+(S$8-1)-Mortality_Projection!$C$6),Mortality_Projection!$C$5)*IF($D12="Male",MIN(OFFSET(Mortality_Rates!$B$6,S$8-1-($B12-$B$9),0),Mortality_Rates!$B$111),MIN(OFFSET(Mortality_Rates!$B$6,S$8-1-($B12-$B$9),1),Mortality_Rates!$C$111)))))</f>
        <v>7603.6089207041596</v>
      </c>
      <c r="T12" s="160">
        <f ca="1">IF($B12-T$8&gt;$B$9,0,IF($B12-T$8=$B$9,$C12*IF($D12="Male",$B$5,$B$6),
S12*(1-(1-IF($D12="Male",Mortality_Projection!$C$3,Mortality_Projection!$C$4))^MIN(($B12+(T$8-1)-Mortality_Projection!$C$6),Mortality_Projection!$C$5)*IF($D12="Male",MIN(OFFSET(Mortality_Rates!$B$6,T$8-1-($B12-$B$9),0),Mortality_Rates!$B$111),MIN(OFFSET(Mortality_Rates!$B$6,T$8-1-($B12-$B$9),1),Mortality_Rates!$C$111)))))</f>
        <v>7601.7998001094766</v>
      </c>
      <c r="U12" s="160">
        <f ca="1">IF($B12-U$8&gt;$B$9,0,IF($B12-U$8=$B$9,$C12*IF($D12="Male",$B$5,$B$6),
T12*(1-(1-IF($D12="Male",Mortality_Projection!$C$3,Mortality_Projection!$C$4))^MIN(($B12+(U$8-1)-Mortality_Projection!$C$6),Mortality_Projection!$C$5)*IF($D12="Male",MIN(OFFSET(Mortality_Rates!$B$6,U$8-1-($B12-$B$9),0),Mortality_Rates!$B$111),MIN(OFFSET(Mortality_Rates!$B$6,U$8-1-($B12-$B$9),1),Mortality_Rates!$C$111)))))</f>
        <v>7599.8532575201043</v>
      </c>
      <c r="V12" s="160">
        <f ca="1">IF($B12-V$8&gt;$B$9,0,IF($B12-V$8=$B$9,$C12*IF($D12="Male",$B$5,$B$6),
U12*(1-(1-IF($D12="Male",Mortality_Projection!$C$3,Mortality_Projection!$C$4))^MIN(($B12+(V$8-1)-Mortality_Projection!$C$6),Mortality_Projection!$C$5)*IF($D12="Male",MIN(OFFSET(Mortality_Rates!$B$6,V$8-1-($B12-$B$9),0),Mortality_Rates!$B$111),MIN(OFFSET(Mortality_Rates!$B$6,V$8-1-($B12-$B$9),1),Mortality_Rates!$C$111)))))</f>
        <v>7597.7607445695003</v>
      </c>
      <c r="W12" s="160">
        <f ca="1">IF($B12-W$8&gt;$B$9,0,IF($B12-W$8=$B$9,$C12*IF($D12="Male",$B$5,$B$6),
V12*(1-(1-IF($D12="Male",Mortality_Projection!$C$3,Mortality_Projection!$C$4))^MIN(($B12+(W$8-1)-Mortality_Projection!$C$6),Mortality_Projection!$C$5)*IF($D12="Male",MIN(OFFSET(Mortality_Rates!$B$6,W$8-1-($B12-$B$9),0),Mortality_Rates!$B$111),MIN(OFFSET(Mortality_Rates!$B$6,W$8-1-($B12-$B$9),1),Mortality_Rates!$C$111)))))</f>
        <v>7595.5260044399074</v>
      </c>
      <c r="X12" s="160">
        <f ca="1">IF($B12-X$8&gt;$B$9,0,IF($B12-X$8=$B$9,$C12*IF($D12="Male",$B$5,$B$6),
W12*(1-(1-IF($D12="Male",Mortality_Projection!$C$3,Mortality_Projection!$C$4))^MIN(($B12+(X$8-1)-Mortality_Projection!$C$6),Mortality_Projection!$C$5)*IF($D12="Male",MIN(OFFSET(Mortality_Rates!$B$6,X$8-1-($B12-$B$9),0),Mortality_Rates!$B$111),MIN(OFFSET(Mortality_Rates!$B$6,X$8-1-($B12-$B$9),1),Mortality_Rates!$C$111)))))</f>
        <v>7593.1586094274207</v>
      </c>
      <c r="Y12" s="160">
        <f ca="1">IF($B12-Y$8&gt;$B$9,0,IF($B12-Y$8=$B$9,$C12*IF($D12="Male",$B$5,$B$6),
X12*(1-(1-IF($D12="Male",Mortality_Projection!$C$3,Mortality_Projection!$C$4))^MIN(($B12+(Y$8-1)-Mortality_Projection!$C$6),Mortality_Projection!$C$5)*IF($D12="Male",MIN(OFFSET(Mortality_Rates!$B$6,Y$8-1-($B12-$B$9),0),Mortality_Rates!$B$111),MIN(OFFSET(Mortality_Rates!$B$6,Y$8-1-($B12-$B$9),1),Mortality_Rates!$C$111)))))</f>
        <v>7590.6736812501676</v>
      </c>
      <c r="Z12" s="160">
        <f ca="1">IF($B12-Z$8&gt;$B$9,0,IF($B12-Z$8=$B$9,$C12*IF($D12="Male",$B$5,$B$6),
Y12*(1-(1-IF($D12="Male",Mortality_Projection!$C$3,Mortality_Projection!$C$4))^MIN(($B12+(Z$8-1)-Mortality_Projection!$C$6),Mortality_Projection!$C$5)*IF($D12="Male",MIN(OFFSET(Mortality_Rates!$B$6,Z$8-1-($B12-$B$9),0),Mortality_Rates!$B$111),MIN(OFFSET(Mortality_Rates!$B$6,Z$8-1-($B12-$B$9),1),Mortality_Rates!$C$111)))))</f>
        <v>7588.0916182745568</v>
      </c>
      <c r="AA12" s="160">
        <f ca="1">IF($B12-AA$8&gt;$B$9,0,IF($B12-AA$8=$B$9,$C12*IF($D12="Male",$B$5,$B$6),
Z12*(1-(1-IF($D12="Male",Mortality_Projection!$C$3,Mortality_Projection!$C$4))^MIN(($B12+(AA$8-1)-Mortality_Projection!$C$6),Mortality_Projection!$C$5)*IF($D12="Male",MIN(OFFSET(Mortality_Rates!$B$6,AA$8-1-($B12-$B$9),0),Mortality_Rates!$B$111),MIN(OFFSET(Mortality_Rates!$B$6,AA$8-1-($B12-$B$9),1),Mortality_Rates!$C$111)))))</f>
        <v>7585.4264646364491</v>
      </c>
      <c r="AB12" s="160">
        <f ca="1">IF($B12-AB$8&gt;$B$9,0,IF($B12-AB$8=$B$9,$C12*IF($D12="Male",$B$5,$B$6),
AA12*(1-(1-IF($D12="Male",Mortality_Projection!$C$3,Mortality_Projection!$C$4))^MIN(($B12+(AB$8-1)-Mortality_Projection!$C$6),Mortality_Projection!$C$5)*IF($D12="Male",MIN(OFFSET(Mortality_Rates!$B$6,AB$8-1-($B12-$B$9),0),Mortality_Rates!$B$111),MIN(OFFSET(Mortality_Rates!$B$6,AB$8-1-($B12-$B$9),1),Mortality_Rates!$C$111)))))</f>
        <v>7582.6805794348447</v>
      </c>
      <c r="AC12" s="160">
        <f ca="1">IF($B12-AC$8&gt;$B$9,0,IF($B12-AC$8=$B$9,$C12*IF($D12="Male",$B$5,$B$6),
AB12*(1-(1-IF($D12="Male",Mortality_Projection!$C$3,Mortality_Projection!$C$4))^MIN(($B12+(AC$8-1)-Mortality_Projection!$C$6),Mortality_Projection!$C$5)*IF($D12="Male",MIN(OFFSET(Mortality_Rates!$B$6,AC$8-1-($B12-$B$9),0),Mortality_Rates!$B$111),MIN(OFFSET(Mortality_Rates!$B$6,AC$8-1-($B12-$B$9),1),Mortality_Rates!$C$111)))))</f>
        <v>7579.8618287643067</v>
      </c>
      <c r="AD12" s="160">
        <f ca="1">IF($B12-AD$8&gt;$B$9,0,IF($B12-AD$8=$B$9,$C12*IF($D12="Male",$B$5,$B$6),
AC12*(1-(1-IF($D12="Male",Mortality_Projection!$C$3,Mortality_Projection!$C$4))^MIN(($B12+(AD$8-1)-Mortality_Projection!$C$6),Mortality_Projection!$C$5)*IF($D12="Male",MIN(OFFSET(Mortality_Rates!$B$6,AD$8-1-($B12-$B$9),0),Mortality_Rates!$B$111),MIN(OFFSET(Mortality_Rates!$B$6,AD$8-1-($B12-$B$9),1),Mortality_Rates!$C$111)))))</f>
        <v>7576.9723549272367</v>
      </c>
      <c r="AE12" s="160">
        <f ca="1">IF($B12-AE$8&gt;$B$9,0,IF($B12-AE$8=$B$9,$C12*IF($D12="Male",$B$5,$B$6),
AD12*(1-(1-IF($D12="Male",Mortality_Projection!$C$3,Mortality_Projection!$C$4))^MIN(($B12+(AE$8-1)-Mortality_Projection!$C$6),Mortality_Projection!$C$5)*IF($D12="Male",MIN(OFFSET(Mortality_Rates!$B$6,AE$8-1-($B12-$B$9),0),Mortality_Rates!$B$111),MIN(OFFSET(Mortality_Rates!$B$6,AE$8-1-($B12-$B$9),1),Mortality_Rates!$C$111)))))</f>
        <v>7574.0088437820468</v>
      </c>
      <c r="AF12" s="160">
        <f ca="1">IF($B12-AF$8&gt;$B$9,0,IF($B12-AF$8=$B$9,$C12*IF($D12="Male",$B$5,$B$6),
AE12*(1-(1-IF($D12="Male",Mortality_Projection!$C$3,Mortality_Projection!$C$4))^MIN(($B12+(AF$8-1)-Mortality_Projection!$C$6),Mortality_Projection!$C$5)*IF($D12="Male",MIN(OFFSET(Mortality_Rates!$B$6,AF$8-1-($B12-$B$9),0),Mortality_Rates!$B$111),MIN(OFFSET(Mortality_Rates!$B$6,AF$8-1-($B12-$B$9),1),Mortality_Rates!$C$111)))))</f>
        <v>7570.9681383280767</v>
      </c>
      <c r="AG12" s="160">
        <f ca="1">IF($B12-AG$8&gt;$B$9,0,IF($B12-AG$8=$B$9,$C12*IF($D12="Male",$B$5,$B$6),
AF12*(1-(1-IF($D12="Male",Mortality_Projection!$C$3,Mortality_Projection!$C$4))^MIN(($B12+(AG$8-1)-Mortality_Projection!$C$6),Mortality_Projection!$C$5)*IF($D12="Male",MIN(OFFSET(Mortality_Rates!$B$6,AG$8-1-($B12-$B$9),0),Mortality_Rates!$B$111),MIN(OFFSET(Mortality_Rates!$B$6,AG$8-1-($B12-$B$9),1),Mortality_Rates!$C$111)))))</f>
        <v>7567.8419453552724</v>
      </c>
      <c r="AH12" s="160">
        <f ca="1">IF($B12-AH$8&gt;$B$9,0,IF($B12-AH$8=$B$9,$C12*IF($D12="Male",$B$5,$B$6),
AG12*(1-(1-IF($D12="Male",Mortality_Projection!$C$3,Mortality_Projection!$C$4))^MIN(($B12+(AH$8-1)-Mortality_Projection!$C$6),Mortality_Projection!$C$5)*IF($D12="Male",MIN(OFFSET(Mortality_Rates!$B$6,AH$8-1-($B12-$B$9),0),Mortality_Rates!$B$111),MIN(OFFSET(Mortality_Rates!$B$6,AH$8-1-($B12-$B$9),1),Mortality_Rates!$C$111)))))</f>
        <v>7564.6275393867963</v>
      </c>
      <c r="AI12" s="160">
        <f ca="1">IF($B12-AI$8&gt;$B$9,0,IF($B12-AI$8=$B$9,$C12*IF($D12="Male",$B$5,$B$6),
AH12*(1-(1-IF($D12="Male",Mortality_Projection!$C$3,Mortality_Projection!$C$4))^MIN(($B12+(AI$8-1)-Mortality_Projection!$C$6),Mortality_Projection!$C$5)*IF($D12="Male",MIN(OFFSET(Mortality_Rates!$B$6,AI$8-1-($B12-$B$9),0),Mortality_Rates!$B$111),MIN(OFFSET(Mortality_Rates!$B$6,AI$8-1-($B12-$B$9),1),Mortality_Rates!$C$111)))))</f>
        <v>7561.3016818116903</v>
      </c>
      <c r="AJ12" s="160">
        <f ca="1">IF($B12-AJ$8&gt;$B$9,0,IF($B12-AJ$8=$B$9,$C12*IF($D12="Male",$B$5,$B$6),
AI12*(1-(1-IF($D12="Male",Mortality_Projection!$C$3,Mortality_Projection!$C$4))^MIN(($B12+(AJ$8-1)-Mortality_Projection!$C$6),Mortality_Projection!$C$5)*IF($D12="Male",MIN(OFFSET(Mortality_Rates!$B$6,AJ$8-1-($B12-$B$9),0),Mortality_Rates!$B$111),MIN(OFFSET(Mortality_Rates!$B$6,AJ$8-1-($B12-$B$9),1),Mortality_Rates!$C$111)))))</f>
        <v>7557.8573320757123</v>
      </c>
      <c r="AK12" s="160">
        <f ca="1">IF($B12-AK$8&gt;$B$9,0,IF($B12-AK$8=$B$9,$C12*IF($D12="Male",$B$5,$B$6),
AJ12*(1-(1-IF($D12="Male",Mortality_Projection!$C$3,Mortality_Projection!$C$4))^MIN(($B12+(AK$8-1)-Mortality_Projection!$C$6),Mortality_Projection!$C$5)*IF($D12="Male",MIN(OFFSET(Mortality_Rates!$B$6,AK$8-1-($B12-$B$9),0),Mortality_Rates!$B$111),MIN(OFFSET(Mortality_Rates!$B$6,AK$8-1-($B12-$B$9),1),Mortality_Rates!$C$111)))))</f>
        <v>7554.2726398988998</v>
      </c>
      <c r="AL12" s="160">
        <f ca="1">IF($B12-AL$8&gt;$B$9,0,IF($B12-AL$8=$B$9,$C12*IF($D12="Male",$B$5,$B$6),
AK12*(1-(1-IF($D12="Male",Mortality_Projection!$C$3,Mortality_Projection!$C$4))^MIN(($B12+(AL$8-1)-Mortality_Projection!$C$6),Mortality_Projection!$C$5)*IF($D12="Male",MIN(OFFSET(Mortality_Rates!$B$6,AL$8-1-($B12-$B$9),0),Mortality_Rates!$B$111),MIN(OFFSET(Mortality_Rates!$B$6,AL$8-1-($B12-$B$9),1),Mortality_Rates!$C$111)))))</f>
        <v>7550.5315956657823</v>
      </c>
      <c r="AM12" s="160">
        <f ca="1">IF($B12-AM$8&gt;$B$9,0,IF($B12-AM$8=$B$9,$C12*IF($D12="Male",$B$5,$B$6),
AL12*(1-(1-IF($D12="Male",Mortality_Projection!$C$3,Mortality_Projection!$C$4))^MIN(($B12+(AM$8-1)-Mortality_Projection!$C$6),Mortality_Projection!$C$5)*IF($D12="Male",MIN(OFFSET(Mortality_Rates!$B$6,AM$8-1-($B12-$B$9),0),Mortality_Rates!$B$111),MIN(OFFSET(Mortality_Rates!$B$6,AM$8-1-($B12-$B$9),1),Mortality_Rates!$C$111)))))</f>
        <v>7546.6090069407983</v>
      </c>
      <c r="AN12" s="160">
        <f ca="1">IF($B12-AN$8&gt;$B$9,0,IF($B12-AN$8=$B$9,$C12*IF($D12="Male",$B$5,$B$6),
AM12*(1-(1-IF($D12="Male",Mortality_Projection!$C$3,Mortality_Projection!$C$4))^MIN(($B12+(AN$8-1)-Mortality_Projection!$C$6),Mortality_Projection!$C$5)*IF($D12="Male",MIN(OFFSET(Mortality_Rates!$B$6,AN$8-1-($B12-$B$9),0),Mortality_Rates!$B$111),MIN(OFFSET(Mortality_Rates!$B$6,AN$8-1-($B12-$B$9),1),Mortality_Rates!$C$111)))))</f>
        <v>7542.4904141154766</v>
      </c>
      <c r="AO12" s="160">
        <f ca="1">IF($B12-AO$8&gt;$B$9,0,IF($B12-AO$8=$B$9,$C12*IF($D12="Male",$B$5,$B$6),
AN12*(1-(1-IF($D12="Male",Mortality_Projection!$C$3,Mortality_Projection!$C$4))^MIN(($B12+(AO$8-1)-Mortality_Projection!$C$6),Mortality_Projection!$C$5)*IF($D12="Male",MIN(OFFSET(Mortality_Rates!$B$6,AO$8-1-($B12-$B$9),0),Mortality_Rates!$B$111),MIN(OFFSET(Mortality_Rates!$B$6,AO$8-1-($B12-$B$9),1),Mortality_Rates!$C$111)))))</f>
        <v>7538.1523817335865</v>
      </c>
      <c r="AP12" s="160">
        <f ca="1">IF($B12-AP$8&gt;$B$9,0,IF($B12-AP$8=$B$9,$C12*IF($D12="Male",$B$5,$B$6),
AO12*(1-(1-IF($D12="Male",Mortality_Projection!$C$3,Mortality_Projection!$C$4))^MIN(($B12+(AP$8-1)-Mortality_Projection!$C$6),Mortality_Projection!$C$5)*IF($D12="Male",MIN(OFFSET(Mortality_Rates!$B$6,AP$8-1-($B12-$B$9),0),Mortality_Rates!$B$111),MIN(OFFSET(Mortality_Rates!$B$6,AP$8-1-($B12-$B$9),1),Mortality_Rates!$C$111)))))</f>
        <v>7533.5677021935062</v>
      </c>
      <c r="AQ12" s="160">
        <f ca="1">IF($B12-AQ$8&gt;$B$9,0,IF($B12-AQ$8=$B$9,$C12*IF($D12="Male",$B$5,$B$6),
AP12*(1-(1-IF($D12="Male",Mortality_Projection!$C$3,Mortality_Projection!$C$4))^MIN(($B12+(AQ$8-1)-Mortality_Projection!$C$6),Mortality_Projection!$C$5)*IF($D12="Male",MIN(OFFSET(Mortality_Rates!$B$6,AQ$8-1-($B12-$B$9),0),Mortality_Rates!$B$111),MIN(OFFSET(Mortality_Rates!$B$6,AQ$8-1-($B12-$B$9),1),Mortality_Rates!$C$111)))))</f>
        <v>7528.7149885455383</v>
      </c>
      <c r="AR12" s="160">
        <f ca="1">IF($B12-AR$8&gt;$B$9,0,IF($B12-AR$8=$B$9,$C12*IF($D12="Male",$B$5,$B$6),
AQ12*(1-(1-IF($D12="Male",Mortality_Projection!$C$3,Mortality_Projection!$C$4))^MIN(($B12+(AR$8-1)-Mortality_Projection!$C$6),Mortality_Projection!$C$5)*IF($D12="Male",MIN(OFFSET(Mortality_Rates!$B$6,AR$8-1-($B12-$B$9),0),Mortality_Rates!$B$111),MIN(OFFSET(Mortality_Rates!$B$6,AR$8-1-($B12-$B$9),1),Mortality_Rates!$C$111)))))</f>
        <v>7523.5691612208202</v>
      </c>
      <c r="AS12" s="160">
        <f ca="1">IF($B12-AS$8&gt;$B$9,0,IF($B12-AS$8=$B$9,$C12*IF($D12="Male",$B$5,$B$6),
AR12*(1-(1-IF($D12="Male",Mortality_Projection!$C$3,Mortality_Projection!$C$4))^MIN(($B12+(AS$8-1)-Mortality_Projection!$C$6),Mortality_Projection!$C$5)*IF($D12="Male",MIN(OFFSET(Mortality_Rates!$B$6,AS$8-1-($B12-$B$9),0),Mortality_Rates!$B$111),MIN(OFFSET(Mortality_Rates!$B$6,AS$8-1-($B12-$B$9),1),Mortality_Rates!$C$111)))))</f>
        <v>7518.0970859304962</v>
      </c>
      <c r="AT12" s="160">
        <f ca="1">IF($B12-AT$8&gt;$B$9,0,IF($B12-AT$8=$B$9,$C12*IF($D12="Male",$B$5,$B$6),
AS12*(1-(1-IF($D12="Male",Mortality_Projection!$C$3,Mortality_Projection!$C$4))^MIN(($B12+(AT$8-1)-Mortality_Projection!$C$6),Mortality_Projection!$C$5)*IF($D12="Male",MIN(OFFSET(Mortality_Rates!$B$6,AT$8-1-($B12-$B$9),0),Mortality_Rates!$B$111),MIN(OFFSET(Mortality_Rates!$B$6,AT$8-1-($B12-$B$9),1),Mortality_Rates!$C$111)))))</f>
        <v>7512.2670493382529</v>
      </c>
      <c r="AU12" s="160">
        <f ca="1">IF($B12-AU$8&gt;$B$9,0,IF($B12-AU$8=$B$9,$C12*IF($D12="Male",$B$5,$B$6),
AT12*(1-(1-IF($D12="Male",Mortality_Projection!$C$3,Mortality_Projection!$C$4))^MIN(($B12+(AU$8-1)-Mortality_Projection!$C$6),Mortality_Projection!$C$5)*IF($D12="Male",MIN(OFFSET(Mortality_Rates!$B$6,AU$8-1-($B12-$B$9),0),Mortality_Rates!$B$111),MIN(OFFSET(Mortality_Rates!$B$6,AU$8-1-($B12-$B$9),1),Mortality_Rates!$C$111)))))</f>
        <v>7506.0398102564668</v>
      </c>
      <c r="AV12" s="160">
        <f ca="1">IF($B12-AV$8&gt;$B$9,0,IF($B12-AV$8=$B$9,$C12*IF($D12="Male",$B$5,$B$6),
AU12*(1-(1-IF($D12="Male",Mortality_Projection!$C$3,Mortality_Projection!$C$4))^MIN(($B12+(AV$8-1)-Mortality_Projection!$C$6),Mortality_Projection!$C$5)*IF($D12="Male",MIN(OFFSET(Mortality_Rates!$B$6,AV$8-1-($B12-$B$9),0),Mortality_Rates!$B$111),MIN(OFFSET(Mortality_Rates!$B$6,AV$8-1-($B12-$B$9),1),Mortality_Rates!$C$111)))))</f>
        <v>7499.3602098233105</v>
      </c>
      <c r="AW12" s="160">
        <f ca="1">IF($B12-AW$8&gt;$B$9,0,IF($B12-AW$8=$B$9,$C12*IF($D12="Male",$B$5,$B$6),
AV12*(1-(1-IF($D12="Male",Mortality_Projection!$C$3,Mortality_Projection!$C$4))^MIN(($B12+(AW$8-1)-Mortality_Projection!$C$6),Mortality_Projection!$C$5)*IF($D12="Male",MIN(OFFSET(Mortality_Rates!$B$6,AW$8-1-($B12-$B$9),0),Mortality_Rates!$B$111),MIN(OFFSET(Mortality_Rates!$B$6,AW$8-1-($B12-$B$9),1),Mortality_Rates!$C$111)))))</f>
        <v>7492.171102799698</v>
      </c>
      <c r="AX12" s="160">
        <f ca="1">IF($B12-AX$8&gt;$B$9,0,IF($B12-AX$8=$B$9,$C12*IF($D12="Male",$B$5,$B$6),
AW12*(1-(1-IF($D12="Male",Mortality_Projection!$C$3,Mortality_Projection!$C$4))^MIN(($B12+(AX$8-1)-Mortality_Projection!$C$6),Mortality_Projection!$C$5)*IF($D12="Male",MIN(OFFSET(Mortality_Rates!$B$6,AX$8-1-($B12-$B$9),0),Mortality_Rates!$B$111),MIN(OFFSET(Mortality_Rates!$B$6,AX$8-1-($B12-$B$9),1),Mortality_Rates!$C$111)))))</f>
        <v>7484.4135533000344</v>
      </c>
      <c r="AY12" s="160">
        <f ca="1">IF($B12-AY$8&gt;$B$9,0,IF($B12-AY$8=$B$9,$C12*IF($D12="Male",$B$5,$B$6),
AX12*(1-(1-IF($D12="Male",Mortality_Projection!$C$3,Mortality_Projection!$C$4))^MIN(($B12+(AY$8-1)-Mortality_Projection!$C$6),Mortality_Projection!$C$5)*IF($D12="Male",MIN(OFFSET(Mortality_Rates!$B$6,AY$8-1-($B12-$B$9),0),Mortality_Rates!$B$111),MIN(OFFSET(Mortality_Rates!$B$6,AY$8-1-($B12-$B$9),1),Mortality_Rates!$C$111)))))</f>
        <v>7476.0142923805024</v>
      </c>
      <c r="AZ12" s="160">
        <f ca="1">IF($B12-AZ$8&gt;$B$9,0,IF($B12-AZ$8=$B$9,$C12*IF($D12="Male",$B$5,$B$6),
AY12*(1-(1-IF($D12="Male",Mortality_Projection!$C$3,Mortality_Projection!$C$4))^MIN(($B12+(AZ$8-1)-Mortality_Projection!$C$6),Mortality_Projection!$C$5)*IF($D12="Male",MIN(OFFSET(Mortality_Rates!$B$6,AZ$8-1-($B12-$B$9),0),Mortality_Rates!$B$111),MIN(OFFSET(Mortality_Rates!$B$6,AZ$8-1-($B12-$B$9),1),Mortality_Rates!$C$111)))))</f>
        <v>7466.9033451391515</v>
      </c>
      <c r="BA12" s="160">
        <f ca="1">IF($B12-BA$8&gt;$B$9,0,IF($B12-BA$8=$B$9,$C12*IF($D12="Male",$B$5,$B$6),
AZ12*(1-(1-IF($D12="Male",Mortality_Projection!$C$3,Mortality_Projection!$C$4))^MIN(($B12+(BA$8-1)-Mortality_Projection!$C$6),Mortality_Projection!$C$5)*IF($D12="Male",MIN(OFFSET(Mortality_Rates!$B$6,BA$8-1-($B12-$B$9),0),Mortality_Rates!$B$111),MIN(OFFSET(Mortality_Rates!$B$6,BA$8-1-($B12-$B$9),1),Mortality_Rates!$C$111)))))</f>
        <v>7456.8822101856667</v>
      </c>
      <c r="BB12" s="160">
        <f ca="1">IF($B12-BB$8&gt;$B$9,0,IF($B12-BB$8=$B$9,$C12*IF($D12="Male",$B$5,$B$6),
BA12*(1-(1-IF($D12="Male",Mortality_Projection!$C$3,Mortality_Projection!$C$4))^MIN(($B12+(BB$8-1)-Mortality_Projection!$C$6),Mortality_Projection!$C$5)*IF($D12="Male",MIN(OFFSET(Mortality_Rates!$B$6,BB$8-1-($B12-$B$9),0),Mortality_Rates!$B$111),MIN(OFFSET(Mortality_Rates!$B$6,BB$8-1-($B12-$B$9),1),Mortality_Rates!$C$111)))))</f>
        <v>7445.8457359016293</v>
      </c>
      <c r="BC12" s="160">
        <f ca="1">IF($B12-BC$8&gt;$B$9,0,IF($B12-BC$8=$B$9,$C12*IF($D12="Male",$B$5,$B$6),
BB12*(1-(1-IF($D12="Male",Mortality_Projection!$C$3,Mortality_Projection!$C$4))^MIN(($B12+(BC$8-1)-Mortality_Projection!$C$6),Mortality_Projection!$C$5)*IF($D12="Male",MIN(OFFSET(Mortality_Rates!$B$6,BC$8-1-($B12-$B$9),0),Mortality_Rates!$B$111),MIN(OFFSET(Mortality_Rates!$B$6,BC$8-1-($B12-$B$9),1),Mortality_Rates!$C$111)))))</f>
        <v>7433.6814056796902</v>
      </c>
      <c r="BD12" s="161">
        <f ca="1">IF($B12-BD$8&gt;$B$9,0,IF($B12-BD$8=$B$9,$C12*IF($D12="Male",$B$5,$B$6),
BC12*(1-(1-IF($D12="Male",Mortality_Projection!$C$3,Mortality_Projection!$C$4))^MIN(($B12+(BD$8-1)-Mortality_Projection!$C$6),Mortality_Projection!$C$5)*IF($D12="Male",MIN(OFFSET(Mortality_Rates!$B$6,BD$8-1-($B12-$B$9),0),Mortality_Rates!$B$111),MIN(OFFSET(Mortality_Rates!$B$6,BD$8-1-($B12-$B$9),1),Mortality_Rates!$C$111)))))</f>
        <v>7420.2862319033293</v>
      </c>
      <c r="BE12" s="33"/>
    </row>
    <row r="13" spans="1:57" x14ac:dyDescent="0.35">
      <c r="A13" s="159">
        <f t="shared" si="6"/>
        <v>-5</v>
      </c>
      <c r="B13">
        <f t="shared" si="7"/>
        <v>2026</v>
      </c>
      <c r="C13" s="160">
        <f ca="1">IF(-$A13&lt;Input!$D$16, SUM(OFFSET(Existing_Cohort!$C$107,Input!D$15+A13+IF(-$A13&gt;=Input!$D$15,-Input!$D$15-$A13,0),B13-Input!$D$4,IF(-$A13&gt;=Input!$D$15,Input!$D$16+$A13,Input!$D$16-Input!$D$15+1))), 0)+
IF(-$A13&gt;Input!$D$15, SUM(OFFSET($E$59, MAX(-$A13-Input!$D$16, 0), $B13-$B$9, MIN(-$A13-Input!$D$15, Input!$D$16-Input!$D$15+1))), 0)</f>
        <v>99387.326557293462</v>
      </c>
      <c r="D13" s="198" t="s">
        <v>31</v>
      </c>
      <c r="E13" s="160">
        <f ca="1">IF($B13-E$8&gt;$B$9,0,IF($B13-E$8=$B$9,$C13*IF($D13="Male",$B$5,$B$6),
D13*(1-(1-IF($D13="Male",Mortality_Projection!$C$3,Mortality_Projection!$C$4))^MIN(($B13+(E$8-1)-Mortality_Projection!$C$6),Mortality_Projection!$C$5)*IF($D13="Male",MIN(OFFSET(Mortality_Rates!$B$6,E$8-1-($B13-$B$9),0),Mortality_Rates!$B$111),MIN(OFFSET(Mortality_Rates!$B$6,E$8-1-($B13-$B$9),1),Mortality_Rates!$C$111)))))</f>
        <v>0</v>
      </c>
      <c r="F13" s="160">
        <f ca="1">IF($B13-F$8&gt;$B$9,0,IF($B13-F$8=$B$9,$C13*IF($D13="Male",$B$5,$B$6),
E13*(1-(1-IF($D13="Male",Mortality_Projection!$C$3,Mortality_Projection!$C$4))^MIN(($B13+(F$8-1)-Mortality_Projection!$C$6),Mortality_Projection!$C$5)*IF($D13="Male",MIN(OFFSET(Mortality_Rates!$B$6,F$8-1-($B13-$B$9),0),Mortality_Rates!$B$111),MIN(OFFSET(Mortality_Rates!$B$6,F$8-1-($B13-$B$9),1),Mortality_Rates!$C$111)))))</f>
        <v>0</v>
      </c>
      <c r="G13" s="160">
        <f ca="1">IF($B13-G$8&gt;$B$9,0,IF($B13-G$8=$B$9,$C13*IF($D13="Male",$B$5,$B$6),
F13*(1-(1-IF($D13="Male",Mortality_Projection!$C$3,Mortality_Projection!$C$4))^MIN(($B13+(G$8-1)-Mortality_Projection!$C$6),Mortality_Projection!$C$5)*IF($D13="Male",MIN(OFFSET(Mortality_Rates!$B$6,G$8-1-($B13-$B$9),0),Mortality_Rates!$B$111),MIN(OFFSET(Mortality_Rates!$B$6,G$8-1-($B13-$B$9),1),Mortality_Rates!$C$111)))))</f>
        <v>0</v>
      </c>
      <c r="H13" s="160">
        <f ca="1">IF($B13-H$8&gt;$B$9,0,IF($B13-H$8=$B$9,$C13*IF($D13="Male",$B$5,$B$6),
G13*(1-(1-IF($D13="Male",Mortality_Projection!$C$3,Mortality_Projection!$C$4))^MIN(($B13+(H$8-1)-Mortality_Projection!$C$6),Mortality_Projection!$C$5)*IF($D13="Male",MIN(OFFSET(Mortality_Rates!$B$6,H$8-1-($B13-$B$9),0),Mortality_Rates!$B$111),MIN(OFFSET(Mortality_Rates!$B$6,H$8-1-($B13-$B$9),1),Mortality_Rates!$C$111)))))</f>
        <v>0</v>
      </c>
      <c r="I13" s="160">
        <f ca="1">IF($B13-I$8&gt;$B$9,0,IF($B13-I$8=$B$9,$C13*IF($D13="Male",$B$5,$B$6),
H13*(1-(1-IF($D13="Male",Mortality_Projection!$C$3,Mortality_Projection!$C$4))^MIN(($B13+(I$8-1)-Mortality_Projection!$C$6),Mortality_Projection!$C$5)*IF($D13="Male",MIN(OFFSET(Mortality_Rates!$B$6,I$8-1-($B13-$B$9),0),Mortality_Rates!$B$111),MIN(OFFSET(Mortality_Rates!$B$6,I$8-1-($B13-$B$9),1),Mortality_Rates!$C$111)))))</f>
        <v>7272.5081425807102</v>
      </c>
      <c r="J13" s="160">
        <f ca="1">IF($B13-J$8&gt;$B$9,0,IF($B13-J$8=$B$9,$C13*IF($D13="Male",$B$5,$B$6),
I13*(1-(1-IF($D13="Male",Mortality_Projection!$C$3,Mortality_Projection!$C$4))^MIN(($B13+(J$8-1)-Mortality_Projection!$C$6),Mortality_Projection!$C$5)*IF($D13="Male",MIN(OFFSET(Mortality_Rates!$B$6,J$8-1-($B13-$B$9),0),Mortality_Rates!$B$111),MIN(OFFSET(Mortality_Rates!$B$6,J$8-1-($B13-$B$9),1),Mortality_Rates!$C$111)))))</f>
        <v>7266.8262453214229</v>
      </c>
      <c r="K13" s="160">
        <f ca="1">IF($B13-K$8&gt;$B$9,0,IF($B13-K$8=$B$9,$C13*IF($D13="Male",$B$5,$B$6),
J13*(1-(1-IF($D13="Male",Mortality_Projection!$C$3,Mortality_Projection!$C$4))^MIN(($B13+(K$8-1)-Mortality_Projection!$C$6),Mortality_Projection!$C$5)*IF($D13="Male",MIN(OFFSET(Mortality_Rates!$B$6,K$8-1-($B13-$B$9),0),Mortality_Rates!$B$111),MIN(OFFSET(Mortality_Rates!$B$6,K$8-1-($B13-$B$9),1),Mortality_Rates!$C$111)))))</f>
        <v>7262.8452961889516</v>
      </c>
      <c r="L13" s="160">
        <f ca="1">IF($B13-L$8&gt;$B$9,0,IF($B13-L$8=$B$9,$C13*IF($D13="Male",$B$5,$B$6),
K13*(1-(1-IF($D13="Male",Mortality_Projection!$C$3,Mortality_Projection!$C$4))^MIN(($B13+(L$8-1)-Mortality_Projection!$C$6),Mortality_Projection!$C$5)*IF($D13="Male",MIN(OFFSET(Mortality_Rates!$B$6,L$8-1-($B13-$B$9),0),Mortality_Rates!$B$111),MIN(OFFSET(Mortality_Rates!$B$6,L$8-1-($B13-$B$9),1),Mortality_Rates!$C$111)))))</f>
        <v>7259.9994579237755</v>
      </c>
      <c r="M13" s="160">
        <f ca="1">IF($B13-M$8&gt;$B$9,0,IF($B13-M$8=$B$9,$C13*IF($D13="Male",$B$5,$B$6),
L13*(1-(1-IF($D13="Male",Mortality_Projection!$C$3,Mortality_Projection!$C$4))^MIN(($B13+(M$8-1)-Mortality_Projection!$C$6),Mortality_Projection!$C$5)*IF($D13="Male",MIN(OFFSET(Mortality_Rates!$B$6,M$8-1-($B13-$B$9),0),Mortality_Rates!$B$111),MIN(OFFSET(Mortality_Rates!$B$6,M$8-1-($B13-$B$9),1),Mortality_Rates!$C$111)))))</f>
        <v>7257.8572759015506</v>
      </c>
      <c r="N13" s="160">
        <f ca="1">IF($B13-N$8&gt;$B$9,0,IF($B13-N$8=$B$9,$C13*IF($D13="Male",$B$5,$B$6),
M13*(1-(1-IF($D13="Male",Mortality_Projection!$C$3,Mortality_Projection!$C$4))^MIN(($B13+(N$8-1)-Mortality_Projection!$C$6),Mortality_Projection!$C$5)*IF($D13="Male",MIN(OFFSET(Mortality_Rates!$B$6,N$8-1-($B13-$B$9),0),Mortality_Rates!$B$111),MIN(OFFSET(Mortality_Rates!$B$6,N$8-1-($B13-$B$9),1),Mortality_Rates!$C$111)))))</f>
        <v>7256.1087856615623</v>
      </c>
      <c r="O13" s="160">
        <f ca="1">IF($B13-O$8&gt;$B$9,0,IF($B13-O$8=$B$9,$C13*IF($D13="Male",$B$5,$B$6),
N13*(1-(1-IF($D13="Male",Mortality_Projection!$C$3,Mortality_Projection!$C$4))^MIN(($B13+(O$8-1)-Mortality_Projection!$C$6),Mortality_Projection!$C$5)*IF($D13="Male",MIN(OFFSET(Mortality_Rates!$B$6,O$8-1-($B13-$B$9),0),Mortality_Rates!$B$111),MIN(OFFSET(Mortality_Rates!$B$6,O$8-1-($B13-$B$9),1),Mortality_Rates!$C$111)))))</f>
        <v>7254.5597873736306</v>
      </c>
      <c r="P13" s="160">
        <f ca="1">IF($B13-P$8&gt;$B$9,0,IF($B13-P$8=$B$9,$C13*IF($D13="Male",$B$5,$B$6),
O13*(1-(1-IF($D13="Male",Mortality_Projection!$C$3,Mortality_Projection!$C$4))^MIN(($B13+(P$8-1)-Mortality_Projection!$C$6),Mortality_Projection!$C$5)*IF($D13="Male",MIN(OFFSET(Mortality_Rates!$B$6,P$8-1-($B13-$B$9),0),Mortality_Rates!$B$111),MIN(OFFSET(Mortality_Rates!$B$6,P$8-1-($B13-$B$9),1),Mortality_Rates!$C$111)))))</f>
        <v>7253.1143159343101</v>
      </c>
      <c r="Q13" s="160">
        <f ca="1">IF($B13-Q$8&gt;$B$9,0,IF($B13-Q$8=$B$9,$C13*IF($D13="Male",$B$5,$B$6),
P13*(1-(1-IF($D13="Male",Mortality_Projection!$C$3,Mortality_Projection!$C$4))^MIN(($B13+(Q$8-1)-Mortality_Projection!$C$6),Mortality_Projection!$C$5)*IF($D13="Male",MIN(OFFSET(Mortality_Rates!$B$6,Q$8-1-($B13-$B$9),0),Mortality_Rates!$B$111),MIN(OFFSET(Mortality_Rates!$B$6,Q$8-1-($B13-$B$9),1),Mortality_Rates!$C$111)))))</f>
        <v>7251.7098628964541</v>
      </c>
      <c r="R13" s="160">
        <f ca="1">IF($B13-R$8&gt;$B$9,0,IF($B13-R$8=$B$9,$C13*IF($D13="Male",$B$5,$B$6),
Q13*(1-(1-IF($D13="Male",Mortality_Projection!$C$3,Mortality_Projection!$C$4))^MIN(($B13+(R$8-1)-Mortality_Projection!$C$6),Mortality_Projection!$C$5)*IF($D13="Male",MIN(OFFSET(Mortality_Rates!$B$6,R$8-1-($B13-$B$9),0),Mortality_Rates!$B$111),MIN(OFFSET(Mortality_Rates!$B$6,R$8-1-($B13-$B$9),1),Mortality_Rates!$C$111)))))</f>
        <v>7250.2920437756557</v>
      </c>
      <c r="S13" s="160">
        <f ca="1">IF($B13-S$8&gt;$B$9,0,IF($B13-S$8=$B$9,$C13*IF($D13="Male",$B$5,$B$6),
R13*(1-(1-IF($D13="Male",Mortality_Projection!$C$3,Mortality_Projection!$C$4))^MIN(($B13+(S$8-1)-Mortality_Projection!$C$6),Mortality_Projection!$C$5)*IF($D13="Male",MIN(OFFSET(Mortality_Rates!$B$6,S$8-1-($B13-$B$9),0),Mortality_Rates!$B$111),MIN(OFFSET(Mortality_Rates!$B$6,S$8-1-($B13-$B$9),1),Mortality_Rates!$C$111)))))</f>
        <v>7248.8201528264399</v>
      </c>
      <c r="T13" s="160">
        <f ca="1">IF($B13-T$8&gt;$B$9,0,IF($B13-T$8=$B$9,$C13*IF($D13="Male",$B$5,$B$6),
S13*(1-(1-IF($D13="Male",Mortality_Projection!$C$3,Mortality_Projection!$C$4))^MIN(($B13+(T$8-1)-Mortality_Projection!$C$6),Mortality_Projection!$C$5)*IF($D13="Male",MIN(OFFSET(Mortality_Rates!$B$6,T$8-1-($B13-$B$9),0),Mortality_Rates!$B$111),MIN(OFFSET(Mortality_Rates!$B$6,T$8-1-($B13-$B$9),1),Mortality_Rates!$C$111)))))</f>
        <v>7247.2549291662435</v>
      </c>
      <c r="U13" s="160">
        <f ca="1">IF($B13-U$8&gt;$B$9,0,IF($B13-U$8=$B$9,$C13*IF($D13="Male",$B$5,$B$6),
T13*(1-(1-IF($D13="Male",Mortality_Projection!$C$3,Mortality_Projection!$C$4))^MIN(($B13+(U$8-1)-Mortality_Projection!$C$6),Mortality_Projection!$C$5)*IF($D13="Male",MIN(OFFSET(Mortality_Rates!$B$6,U$8-1-($B13-$B$9),0),Mortality_Rates!$B$111),MIN(OFFSET(Mortality_Rates!$B$6,U$8-1-($B13-$B$9),1),Mortality_Rates!$C$111)))))</f>
        <v>7245.570027221107</v>
      </c>
      <c r="V13" s="160">
        <f ca="1">IF($B13-V$8&gt;$B$9,0,IF($B13-V$8=$B$9,$C13*IF($D13="Male",$B$5,$B$6),
U13*(1-(1-IF($D13="Male",Mortality_Projection!$C$3,Mortality_Projection!$C$4))^MIN(($B13+(V$8-1)-Mortality_Projection!$C$6),Mortality_Projection!$C$5)*IF($D13="Male",MIN(OFFSET(Mortality_Rates!$B$6,V$8-1-($B13-$B$9),0),Mortality_Rates!$B$111),MIN(OFFSET(Mortality_Rates!$B$6,V$8-1-($B13-$B$9),1),Mortality_Rates!$C$111)))))</f>
        <v>7243.7571291458044</v>
      </c>
      <c r="W13" s="160">
        <f ca="1">IF($B13-W$8&gt;$B$9,0,IF($B13-W$8=$B$9,$C13*IF($D13="Male",$B$5,$B$6),
V13*(1-(1-IF($D13="Male",Mortality_Projection!$C$3,Mortality_Projection!$C$4))^MIN(($B13+(W$8-1)-Mortality_Projection!$C$6),Mortality_Projection!$C$5)*IF($D13="Male",MIN(OFFSET(Mortality_Rates!$B$6,W$8-1-($B13-$B$9),0),Mortality_Rates!$B$111),MIN(OFFSET(Mortality_Rates!$B$6,W$8-1-($B13-$B$9),1),Mortality_Rates!$C$111)))))</f>
        <v>7241.8082712372425</v>
      </c>
      <c r="X13" s="160">
        <f ca="1">IF($B13-X$8&gt;$B$9,0,IF($B13-X$8=$B$9,$C13*IF($D13="Male",$B$5,$B$6),
W13*(1-(1-IF($D13="Male",Mortality_Projection!$C$3,Mortality_Projection!$C$4))^MIN(($B13+(X$8-1)-Mortality_Projection!$C$6),Mortality_Projection!$C$5)*IF($D13="Male",MIN(OFFSET(Mortality_Rates!$B$6,X$8-1-($B13-$B$9),0),Mortality_Rates!$B$111),MIN(OFFSET(Mortality_Rates!$B$6,X$8-1-($B13-$B$9),1),Mortality_Rates!$C$111)))))</f>
        <v>7239.7269372110486</v>
      </c>
      <c r="Y13" s="160">
        <f ca="1">IF($B13-Y$8&gt;$B$9,0,IF($B13-Y$8=$B$9,$C13*IF($D13="Male",$B$5,$B$6),
X13*(1-(1-IF($D13="Male",Mortality_Projection!$C$3,Mortality_Projection!$C$4))^MIN(($B13+(Y$8-1)-Mortality_Projection!$C$6),Mortality_Projection!$C$5)*IF($D13="Male",MIN(OFFSET(Mortality_Rates!$B$6,Y$8-1-($B13-$B$9),0),Mortality_Rates!$B$111),MIN(OFFSET(Mortality_Rates!$B$6,Y$8-1-($B13-$B$9),1),Mortality_Rates!$C$111)))))</f>
        <v>7237.5220397022385</v>
      </c>
      <c r="Z13" s="160">
        <f ca="1">IF($B13-Z$8&gt;$B$9,0,IF($B13-Z$8=$B$9,$C13*IF($D13="Male",$B$5,$B$6),
Y13*(1-(1-IF($D13="Male",Mortality_Projection!$C$3,Mortality_Projection!$C$4))^MIN(($B13+(Z$8-1)-Mortality_Projection!$C$6),Mortality_Projection!$C$5)*IF($D13="Male",MIN(OFFSET(Mortality_Rates!$B$6,Z$8-1-($B13-$B$9),0),Mortality_Rates!$B$111),MIN(OFFSET(Mortality_Rates!$B$6,Z$8-1-($B13-$B$9),1),Mortality_Rates!$C$111)))))</f>
        <v>7235.2076599800339</v>
      </c>
      <c r="AA13" s="160">
        <f ca="1">IF($B13-AA$8&gt;$B$9,0,IF($B13-AA$8=$B$9,$C13*IF($D13="Male",$B$5,$B$6),
Z13*(1-(1-IF($D13="Male",Mortality_Projection!$C$3,Mortality_Projection!$C$4))^MIN(($B13+(AA$8-1)-Mortality_Projection!$C$6),Mortality_Projection!$C$5)*IF($D13="Male",MIN(OFFSET(Mortality_Rates!$B$6,AA$8-1-($B13-$B$9),0),Mortality_Rates!$B$111),MIN(OFFSET(Mortality_Rates!$B$6,AA$8-1-($B13-$B$9),1),Mortality_Rates!$C$111)))))</f>
        <v>7232.8027941239325</v>
      </c>
      <c r="AB13" s="160">
        <f ca="1">IF($B13-AB$8&gt;$B$9,0,IF($B13-AB$8=$B$9,$C13*IF($D13="Male",$B$5,$B$6),
AA13*(1-(1-IF($D13="Male",Mortality_Projection!$C$3,Mortality_Projection!$C$4))^MIN(($B13+(AB$8-1)-Mortality_Projection!$C$6),Mortality_Projection!$C$5)*IF($D13="Male",MIN(OFFSET(Mortality_Rates!$B$6,AB$8-1-($B13-$B$9),0),Mortality_Rates!$B$111),MIN(OFFSET(Mortality_Rates!$B$6,AB$8-1-($B13-$B$9),1),Mortality_Rates!$C$111)))))</f>
        <v>7230.3205204847154</v>
      </c>
      <c r="AC13" s="160">
        <f ca="1">IF($B13-AC$8&gt;$B$9,0,IF($B13-AC$8=$B$9,$C13*IF($D13="Male",$B$5,$B$6),
AB13*(1-(1-IF($D13="Male",Mortality_Projection!$C$3,Mortality_Projection!$C$4))^MIN(($B13+(AC$8-1)-Mortality_Projection!$C$6),Mortality_Projection!$C$5)*IF($D13="Male",MIN(OFFSET(Mortality_Rates!$B$6,AC$8-1-($B13-$B$9),0),Mortality_Rates!$B$111),MIN(OFFSET(Mortality_Rates!$B$6,AC$8-1-($B13-$B$9),1),Mortality_Rates!$C$111)))))</f>
        <v>7227.7630344474683</v>
      </c>
      <c r="AD13" s="160">
        <f ca="1">IF($B13-AD$8&gt;$B$9,0,IF($B13-AD$8=$B$9,$C13*IF($D13="Male",$B$5,$B$6),
AC13*(1-(1-IF($D13="Male",Mortality_Projection!$C$3,Mortality_Projection!$C$4))^MIN(($B13+(AD$8-1)-Mortality_Projection!$C$6),Mortality_Projection!$C$5)*IF($D13="Male",MIN(OFFSET(Mortality_Rates!$B$6,AD$8-1-($B13-$B$9),0),Mortality_Rates!$B$111),MIN(OFFSET(Mortality_Rates!$B$6,AD$8-1-($B13-$B$9),1),Mortality_Rates!$C$111)))))</f>
        <v>7225.1376606061885</v>
      </c>
      <c r="AE13" s="160">
        <f ca="1">IF($B13-AE$8&gt;$B$9,0,IF($B13-AE$8=$B$9,$C13*IF($D13="Male",$B$5,$B$6),
AD13*(1-(1-IF($D13="Male",Mortality_Projection!$C$3,Mortality_Projection!$C$4))^MIN(($B13+(AE$8-1)-Mortality_Projection!$C$6),Mortality_Projection!$C$5)*IF($D13="Male",MIN(OFFSET(Mortality_Rates!$B$6,AE$8-1-($B13-$B$9),0),Mortality_Rates!$B$111),MIN(OFFSET(Mortality_Rates!$B$6,AE$8-1-($B13-$B$9),1),Mortality_Rates!$C$111)))))</f>
        <v>7222.446392585769</v>
      </c>
      <c r="AF13" s="160">
        <f ca="1">IF($B13-AF$8&gt;$B$9,0,IF($B13-AF$8=$B$9,$C13*IF($D13="Male",$B$5,$B$6),
AE13*(1-(1-IF($D13="Male",Mortality_Projection!$C$3,Mortality_Projection!$C$4))^MIN(($B13+(AF$8-1)-Mortality_Projection!$C$6),Mortality_Projection!$C$5)*IF($D13="Male",MIN(OFFSET(Mortality_Rates!$B$6,AF$8-1-($B13-$B$9),0),Mortality_Rates!$B$111),MIN(OFFSET(Mortality_Rates!$B$6,AF$8-1-($B13-$B$9),1),Mortality_Rates!$C$111)))))</f>
        <v>7219.6861418359786</v>
      </c>
      <c r="AG13" s="160">
        <f ca="1">IF($B13-AG$8&gt;$B$9,0,IF($B13-AG$8=$B$9,$C13*IF($D13="Male",$B$5,$B$6),
AF13*(1-(1-IF($D13="Male",Mortality_Projection!$C$3,Mortality_Projection!$C$4))^MIN(($B13+(AG$8-1)-Mortality_Projection!$C$6),Mortality_Projection!$C$5)*IF($D13="Male",MIN(OFFSET(Mortality_Rates!$B$6,AG$8-1-($B13-$B$9),0),Mortality_Rates!$B$111),MIN(OFFSET(Mortality_Rates!$B$6,AG$8-1-($B13-$B$9),1),Mortality_Rates!$C$111)))))</f>
        <v>7216.8539660162205</v>
      </c>
      <c r="AH13" s="160">
        <f ca="1">IF($B13-AH$8&gt;$B$9,0,IF($B13-AH$8=$B$9,$C13*IF($D13="Male",$B$5,$B$6),
AG13*(1-(1-IF($D13="Male",Mortality_Projection!$C$3,Mortality_Projection!$C$4))^MIN(($B13+(AH$8-1)-Mortality_Projection!$C$6),Mortality_Projection!$C$5)*IF($D13="Male",MIN(OFFSET(Mortality_Rates!$B$6,AH$8-1-($B13-$B$9),0),Mortality_Rates!$B$111),MIN(OFFSET(Mortality_Rates!$B$6,AH$8-1-($B13-$B$9),1),Mortality_Rates!$C$111)))))</f>
        <v>7213.9421386140948</v>
      </c>
      <c r="AI13" s="160">
        <f ca="1">IF($B13-AI$8&gt;$B$9,0,IF($B13-AI$8=$B$9,$C13*IF($D13="Male",$B$5,$B$6),
AH13*(1-(1-IF($D13="Male",Mortality_Projection!$C$3,Mortality_Projection!$C$4))^MIN(($B13+(AI$8-1)-Mortality_Projection!$C$6),Mortality_Projection!$C$5)*IF($D13="Male",MIN(OFFSET(Mortality_Rates!$B$6,AI$8-1-($B13-$B$9),0),Mortality_Rates!$B$111),MIN(OFFSET(Mortality_Rates!$B$6,AI$8-1-($B13-$B$9),1),Mortality_Rates!$C$111)))))</f>
        <v>7210.9481187699812</v>
      </c>
      <c r="AJ13" s="160">
        <f ca="1">IF($B13-AJ$8&gt;$B$9,0,IF($B13-AJ$8=$B$9,$C13*IF($D13="Male",$B$5,$B$6),
AI13*(1-(1-IF($D13="Male",Mortality_Projection!$C$3,Mortality_Projection!$C$4))^MIN(($B13+(AJ$8-1)-Mortality_Projection!$C$6),Mortality_Projection!$C$5)*IF($D13="Male",MIN(OFFSET(Mortality_Rates!$B$6,AJ$8-1-($B13-$B$9),0),Mortality_Rates!$B$111),MIN(OFFSET(Mortality_Rates!$B$6,AJ$8-1-($B13-$B$9),1),Mortality_Rates!$C$111)))))</f>
        <v>7207.8502585631459</v>
      </c>
      <c r="AK13" s="160">
        <f ca="1">IF($B13-AK$8&gt;$B$9,0,IF($B13-AK$8=$B$9,$C13*IF($D13="Male",$B$5,$B$6),
AJ13*(1-(1-IF($D13="Male",Mortality_Projection!$C$3,Mortality_Projection!$C$4))^MIN(($B13+(AK$8-1)-Mortality_Projection!$C$6),Mortality_Projection!$C$5)*IF($D13="Male",MIN(OFFSET(Mortality_Rates!$B$6,AK$8-1-($B13-$B$9),0),Mortality_Rates!$B$111),MIN(OFFSET(Mortality_Rates!$B$6,AK$8-1-($B13-$B$9),1),Mortality_Rates!$C$111)))))</f>
        <v>7204.6419969135641</v>
      </c>
      <c r="AL13" s="160">
        <f ca="1">IF($B13-AL$8&gt;$B$9,0,IF($B13-AL$8=$B$9,$C13*IF($D13="Male",$B$5,$B$6),
AK13*(1-(1-IF($D13="Male",Mortality_Projection!$C$3,Mortality_Projection!$C$4))^MIN(($B13+(AL$8-1)-Mortality_Projection!$C$6),Mortality_Projection!$C$5)*IF($D13="Male",MIN(OFFSET(Mortality_Rates!$B$6,AL$8-1-($B13-$B$9),0),Mortality_Rates!$B$111),MIN(OFFSET(Mortality_Rates!$B$6,AL$8-1-($B13-$B$9),1),Mortality_Rates!$C$111)))))</f>
        <v>7201.3029776001076</v>
      </c>
      <c r="AM13" s="160">
        <f ca="1">IF($B13-AM$8&gt;$B$9,0,IF($B13-AM$8=$B$9,$C13*IF($D13="Male",$B$5,$B$6),
AL13*(1-(1-IF($D13="Male",Mortality_Projection!$C$3,Mortality_Projection!$C$4))^MIN(($B13+(AM$8-1)-Mortality_Projection!$C$6),Mortality_Projection!$C$5)*IF($D13="Male",MIN(OFFSET(Mortality_Rates!$B$6,AM$8-1-($B13-$B$9),0),Mortality_Rates!$B$111),MIN(OFFSET(Mortality_Rates!$B$6,AM$8-1-($B13-$B$9),1),Mortality_Rates!$C$111)))))</f>
        <v>7197.8182838302819</v>
      </c>
      <c r="AN13" s="160">
        <f ca="1">IF($B13-AN$8&gt;$B$9,0,IF($B13-AN$8=$B$9,$C13*IF($D13="Male",$B$5,$B$6),
AM13*(1-(1-IF($D13="Male",Mortality_Projection!$C$3,Mortality_Projection!$C$4))^MIN(($B13+(AN$8-1)-Mortality_Projection!$C$6),Mortality_Projection!$C$5)*IF($D13="Male",MIN(OFFSET(Mortality_Rates!$B$6,AN$8-1-($B13-$B$9),0),Mortality_Rates!$B$111),MIN(OFFSET(Mortality_Rates!$B$6,AN$8-1-($B13-$B$9),1),Mortality_Rates!$C$111)))))</f>
        <v>7194.1644442836405</v>
      </c>
      <c r="AO13" s="160">
        <f ca="1">IF($B13-AO$8&gt;$B$9,0,IF($B13-AO$8=$B$9,$C13*IF($D13="Male",$B$5,$B$6),
AN13*(1-(1-IF($D13="Male",Mortality_Projection!$C$3,Mortality_Projection!$C$4))^MIN(($B13+(AO$8-1)-Mortality_Projection!$C$6),Mortality_Projection!$C$5)*IF($D13="Male",MIN(OFFSET(Mortality_Rates!$B$6,AO$8-1-($B13-$B$9),0),Mortality_Rates!$B$111),MIN(OFFSET(Mortality_Rates!$B$6,AO$8-1-($B13-$B$9),1),Mortality_Rates!$C$111)))))</f>
        <v>7190.3279839078805</v>
      </c>
      <c r="AP13" s="160">
        <f ca="1">IF($B13-AP$8&gt;$B$9,0,IF($B13-AP$8=$B$9,$C13*IF($D13="Male",$B$5,$B$6),
AO13*(1-(1-IF($D13="Male",Mortality_Projection!$C$3,Mortality_Projection!$C$4))^MIN(($B13+(AP$8-1)-Mortality_Projection!$C$6),Mortality_Projection!$C$5)*IF($D13="Male",MIN(OFFSET(Mortality_Rates!$B$6,AP$8-1-($B13-$B$9),0),Mortality_Rates!$B$111),MIN(OFFSET(Mortality_Rates!$B$6,AP$8-1-($B13-$B$9),1),Mortality_Rates!$C$111)))))</f>
        <v>7186.2870655979796</v>
      </c>
      <c r="AQ13" s="160">
        <f ca="1">IF($B13-AQ$8&gt;$B$9,0,IF($B13-AQ$8=$B$9,$C13*IF($D13="Male",$B$5,$B$6),
AP13*(1-(1-IF($D13="Male",Mortality_Projection!$C$3,Mortality_Projection!$C$4))^MIN(($B13+(AQ$8-1)-Mortality_Projection!$C$6),Mortality_Projection!$C$5)*IF($D13="Male",MIN(OFFSET(Mortality_Rates!$B$6,AQ$8-1-($B13-$B$9),0),Mortality_Rates!$B$111),MIN(OFFSET(Mortality_Rates!$B$6,AQ$8-1-($B13-$B$9),1),Mortality_Rates!$C$111)))))</f>
        <v>7182.0163369193224</v>
      </c>
      <c r="AR13" s="160">
        <f ca="1">IF($B13-AR$8&gt;$B$9,0,IF($B13-AR$8=$B$9,$C13*IF($D13="Male",$B$5,$B$6),
AQ13*(1-(1-IF($D13="Male",Mortality_Projection!$C$3,Mortality_Projection!$C$4))^MIN(($B13+(AR$8-1)-Mortality_Projection!$C$6),Mortality_Projection!$C$5)*IF($D13="Male",MIN(OFFSET(Mortality_Rates!$B$6,AR$8-1-($B13-$B$9),0),Mortality_Rates!$B$111),MIN(OFFSET(Mortality_Rates!$B$6,AR$8-1-($B13-$B$9),1),Mortality_Rates!$C$111)))))</f>
        <v>7177.4958657326542</v>
      </c>
      <c r="AS13" s="160">
        <f ca="1">IF($B13-AS$8&gt;$B$9,0,IF($B13-AS$8=$B$9,$C13*IF($D13="Male",$B$5,$B$6),
AR13*(1-(1-IF($D13="Male",Mortality_Projection!$C$3,Mortality_Projection!$C$4))^MIN(($B13+(AS$8-1)-Mortality_Projection!$C$6),Mortality_Projection!$C$5)*IF($D13="Male",MIN(OFFSET(Mortality_Rates!$B$6,AS$8-1-($B13-$B$9),0),Mortality_Rates!$B$111),MIN(OFFSET(Mortality_Rates!$B$6,AS$8-1-($B13-$B$9),1),Mortality_Rates!$C$111)))))</f>
        <v>7172.7022783281982</v>
      </c>
      <c r="AT13" s="160">
        <f ca="1">IF($B13-AT$8&gt;$B$9,0,IF($B13-AT$8=$B$9,$C13*IF($D13="Male",$B$5,$B$6),
AS13*(1-(1-IF($D13="Male",Mortality_Projection!$C$3,Mortality_Projection!$C$4))^MIN(($B13+(AT$8-1)-Mortality_Projection!$C$6),Mortality_Projection!$C$5)*IF($D13="Male",MIN(OFFSET(Mortality_Rates!$B$6,AT$8-1-($B13-$B$9),0),Mortality_Rates!$B$111),MIN(OFFSET(Mortality_Rates!$B$6,AT$8-1-($B13-$B$9),1),Mortality_Rates!$C$111)))))</f>
        <v>7167.6046954128651</v>
      </c>
      <c r="AU13" s="160">
        <f ca="1">IF($B13-AU$8&gt;$B$9,0,IF($B13-AU$8=$B$9,$C13*IF($D13="Male",$B$5,$B$6),
AT13*(1-(1-IF($D13="Male",Mortality_Projection!$C$3,Mortality_Projection!$C$4))^MIN(($B13+(AU$8-1)-Mortality_Projection!$C$6),Mortality_Projection!$C$5)*IF($D13="Male",MIN(OFFSET(Mortality_Rates!$B$6,AU$8-1-($B13-$B$9),0),Mortality_Rates!$B$111),MIN(OFFSET(Mortality_Rates!$B$6,AU$8-1-($B13-$B$9),1),Mortality_Rates!$C$111)))))</f>
        <v>7162.1735585941178</v>
      </c>
      <c r="AV13" s="160">
        <f ca="1">IF($B13-AV$8&gt;$B$9,0,IF($B13-AV$8=$B$9,$C13*IF($D13="Male",$B$5,$B$6),
AU13*(1-(1-IF($D13="Male",Mortality_Projection!$C$3,Mortality_Projection!$C$4))^MIN(($B13+(AV$8-1)-Mortality_Projection!$C$6),Mortality_Projection!$C$5)*IF($D13="Male",MIN(OFFSET(Mortality_Rates!$B$6,AV$8-1-($B13-$B$9),0),Mortality_Rates!$B$111),MIN(OFFSET(Mortality_Rates!$B$6,AV$8-1-($B13-$B$9),1),Mortality_Rates!$C$111)))))</f>
        <v>7156.3722935179148</v>
      </c>
      <c r="AW13" s="160">
        <f ca="1">IF($B13-AW$8&gt;$B$9,0,IF($B13-AW$8=$B$9,$C13*IF($D13="Male",$B$5,$B$6),
AV13*(1-(1-IF($D13="Male",Mortality_Projection!$C$3,Mortality_Projection!$C$4))^MIN(($B13+(AW$8-1)-Mortality_Projection!$C$6),Mortality_Projection!$C$5)*IF($D13="Male",MIN(OFFSET(Mortality_Rates!$B$6,AW$8-1-($B13-$B$9),0),Mortality_Rates!$B$111),MIN(OFFSET(Mortality_Rates!$B$6,AW$8-1-($B13-$B$9),1),Mortality_Rates!$C$111)))))</f>
        <v>7150.1494927925905</v>
      </c>
      <c r="AX13" s="160">
        <f ca="1">IF($B13-AX$8&gt;$B$9,0,IF($B13-AX$8=$B$9,$C13*IF($D13="Male",$B$5,$B$6),
AW13*(1-(1-IF($D13="Male",Mortality_Projection!$C$3,Mortality_Projection!$C$4))^MIN(($B13+(AX$8-1)-Mortality_Projection!$C$6),Mortality_Projection!$C$5)*IF($D13="Male",MIN(OFFSET(Mortality_Rates!$B$6,AX$8-1-($B13-$B$9),0),Mortality_Rates!$B$111),MIN(OFFSET(Mortality_Rates!$B$6,AX$8-1-($B13-$B$9),1),Mortality_Rates!$C$111)))))</f>
        <v>7143.4518928325288</v>
      </c>
      <c r="AY13" s="160">
        <f ca="1">IF($B13-AY$8&gt;$B$9,0,IF($B13-AY$8=$B$9,$C13*IF($D13="Male",$B$5,$B$6),
AX13*(1-(1-IF($D13="Male",Mortality_Projection!$C$3,Mortality_Projection!$C$4))^MIN(($B13+(AY$8-1)-Mortality_Projection!$C$6),Mortality_Projection!$C$5)*IF($D13="Male",MIN(OFFSET(Mortality_Rates!$B$6,AY$8-1-($B13-$B$9),0),Mortality_Rates!$B$111),MIN(OFFSET(Mortality_Rates!$B$6,AY$8-1-($B13-$B$9),1),Mortality_Rates!$C$111)))))</f>
        <v>7136.2245552610912</v>
      </c>
      <c r="AZ13" s="160">
        <f ca="1">IF($B13-AZ$8&gt;$B$9,0,IF($B13-AZ$8=$B$9,$C13*IF($D13="Male",$B$5,$B$6),
AY13*(1-(1-IF($D13="Male",Mortality_Projection!$C$3,Mortality_Projection!$C$4))^MIN(($B13+(AZ$8-1)-Mortality_Projection!$C$6),Mortality_Projection!$C$5)*IF($D13="Male",MIN(OFFSET(Mortality_Rates!$B$6,AZ$8-1-($B13-$B$9),0),Mortality_Rates!$B$111),MIN(OFFSET(Mortality_Rates!$B$6,AZ$8-1-($B13-$B$9),1),Mortality_Rates!$C$111)))))</f>
        <v>7128.3081416423311</v>
      </c>
      <c r="BA13" s="160">
        <f ca="1">IF($B13-BA$8&gt;$B$9,0,IF($B13-BA$8=$B$9,$C13*IF($D13="Male",$B$5,$B$6),
AZ13*(1-(1-IF($D13="Male",Mortality_Projection!$C$3,Mortality_Projection!$C$4))^MIN(($B13+(BA$8-1)-Mortality_Projection!$C$6),Mortality_Projection!$C$5)*IF($D13="Male",MIN(OFFSET(Mortality_Rates!$B$6,BA$8-1-($B13-$B$9),0),Mortality_Rates!$B$111),MIN(OFFSET(Mortality_Rates!$B$6,BA$8-1-($B13-$B$9),1),Mortality_Rates!$C$111)))))</f>
        <v>7119.6209405671825</v>
      </c>
      <c r="BB13" s="160">
        <f ca="1">IF($B13-BB$8&gt;$B$9,0,IF($B13-BB$8=$B$9,$C13*IF($D13="Male",$B$5,$B$6),
BA13*(1-(1-IF($D13="Male",Mortality_Projection!$C$3,Mortality_Projection!$C$4))^MIN(($B13+(BB$8-1)-Mortality_Projection!$C$6),Mortality_Projection!$C$5)*IF($D13="Male",MIN(OFFSET(Mortality_Rates!$B$6,BB$8-1-($B13-$B$9),0),Mortality_Rates!$B$111),MIN(OFFSET(Mortality_Rates!$B$6,BB$8-1-($B13-$B$9),1),Mortality_Rates!$C$111)))))</f>
        <v>7110.0658842117891</v>
      </c>
      <c r="BC13" s="160">
        <f ca="1">IF($B13-BC$8&gt;$B$9,0,IF($B13-BC$8=$B$9,$C13*IF($D13="Male",$B$5,$B$6),
BB13*(1-(1-IF($D13="Male",Mortality_Projection!$C$3,Mortality_Projection!$C$4))^MIN(($B13+(BC$8-1)-Mortality_Projection!$C$6),Mortality_Projection!$C$5)*IF($D13="Male",MIN(OFFSET(Mortality_Rates!$B$6,BC$8-1-($B13-$B$9),0),Mortality_Rates!$B$111),MIN(OFFSET(Mortality_Rates!$B$6,BC$8-1-($B13-$B$9),1),Mortality_Rates!$C$111)))))</f>
        <v>7099.5427115134553</v>
      </c>
      <c r="BD13" s="161">
        <f ca="1">IF($B13-BD$8&gt;$B$9,0,IF($B13-BD$8=$B$9,$C13*IF($D13="Male",$B$5,$B$6),
BC13*(1-(1-IF($D13="Male",Mortality_Projection!$C$3,Mortality_Projection!$C$4))^MIN(($B13+(BD$8-1)-Mortality_Projection!$C$6),Mortality_Projection!$C$5)*IF($D13="Male",MIN(OFFSET(Mortality_Rates!$B$6,BD$8-1-($B13-$B$9),0),Mortality_Rates!$B$111),MIN(OFFSET(Mortality_Rates!$B$6,BD$8-1-($B13-$B$9),1),Mortality_Rates!$C$111)))))</f>
        <v>7087.9441389629656</v>
      </c>
      <c r="BE13" s="33"/>
    </row>
    <row r="14" spans="1:57" x14ac:dyDescent="0.35">
      <c r="A14" s="159">
        <f t="shared" si="6"/>
        <v>-6</v>
      </c>
      <c r="B14">
        <f t="shared" si="7"/>
        <v>2027</v>
      </c>
      <c r="C14" s="160">
        <f ca="1">IF(-$A14&lt;Input!$D$16, SUM(OFFSET(Existing_Cohort!$C$107,Input!D$15+A14+IF(-$A14&gt;=Input!$D$15,-Input!$D$15-$A14,0),B14-Input!$D$4,IF(-$A14&gt;=Input!$D$15,Input!$D$16+$A14,Input!$D$16-Input!$D$15+1))), 0)+
IF(-$A14&gt;Input!$D$15, SUM(OFFSET($E$59, MAX(-$A14-Input!$D$16, 0), $B14-$B$9, MIN(-$A14-Input!$D$15, Input!$D$16-Input!$D$15+1))), 0)</f>
        <v>95451.567471860733</v>
      </c>
      <c r="D14" s="198" t="s">
        <v>31</v>
      </c>
      <c r="E14" s="160">
        <f ca="1">IF($B14-E$8&gt;$B$9,0,IF($B14-E$8=$B$9,$C14*IF($D14="Male",$B$5,$B$6),
D14*(1-(1-IF($D14="Male",Mortality_Projection!$C$3,Mortality_Projection!$C$4))^MIN(($B14+(E$8-1)-Mortality_Projection!$C$6),Mortality_Projection!$C$5)*IF($D14="Male",MIN(OFFSET(Mortality_Rates!$B$6,E$8-1-($B14-$B$9),0),Mortality_Rates!$B$111),MIN(OFFSET(Mortality_Rates!$B$6,E$8-1-($B14-$B$9),1),Mortality_Rates!$C$111)))))</f>
        <v>0</v>
      </c>
      <c r="F14" s="160">
        <f ca="1">IF($B14-F$8&gt;$B$9,0,IF($B14-F$8=$B$9,$C14*IF($D14="Male",$B$5,$B$6),
E14*(1-(1-IF($D14="Male",Mortality_Projection!$C$3,Mortality_Projection!$C$4))^MIN(($B14+(F$8-1)-Mortality_Projection!$C$6),Mortality_Projection!$C$5)*IF($D14="Male",MIN(OFFSET(Mortality_Rates!$B$6,F$8-1-($B14-$B$9),0),Mortality_Rates!$B$111),MIN(OFFSET(Mortality_Rates!$B$6,F$8-1-($B14-$B$9),1),Mortality_Rates!$C$111)))))</f>
        <v>0</v>
      </c>
      <c r="G14" s="160">
        <f ca="1">IF($B14-G$8&gt;$B$9,0,IF($B14-G$8=$B$9,$C14*IF($D14="Male",$B$5,$B$6),
F14*(1-(1-IF($D14="Male",Mortality_Projection!$C$3,Mortality_Projection!$C$4))^MIN(($B14+(G$8-1)-Mortality_Projection!$C$6),Mortality_Projection!$C$5)*IF($D14="Male",MIN(OFFSET(Mortality_Rates!$B$6,G$8-1-($B14-$B$9),0),Mortality_Rates!$B$111),MIN(OFFSET(Mortality_Rates!$B$6,G$8-1-($B14-$B$9),1),Mortality_Rates!$C$111)))))</f>
        <v>0</v>
      </c>
      <c r="H14" s="160">
        <f ca="1">IF($B14-H$8&gt;$B$9,0,IF($B14-H$8=$B$9,$C14*IF($D14="Male",$B$5,$B$6),
G14*(1-(1-IF($D14="Male",Mortality_Projection!$C$3,Mortality_Projection!$C$4))^MIN(($B14+(H$8-1)-Mortality_Projection!$C$6),Mortality_Projection!$C$5)*IF($D14="Male",MIN(OFFSET(Mortality_Rates!$B$6,H$8-1-($B14-$B$9),0),Mortality_Rates!$B$111),MIN(OFFSET(Mortality_Rates!$B$6,H$8-1-($B14-$B$9),1),Mortality_Rates!$C$111)))))</f>
        <v>0</v>
      </c>
      <c r="I14" s="160">
        <f ca="1">IF($B14-I$8&gt;$B$9,0,IF($B14-I$8=$B$9,$C14*IF($D14="Male",$B$5,$B$6),
H14*(1-(1-IF($D14="Male",Mortality_Projection!$C$3,Mortality_Projection!$C$4))^MIN(($B14+(I$8-1)-Mortality_Projection!$C$6),Mortality_Projection!$C$5)*IF($D14="Male",MIN(OFFSET(Mortality_Rates!$B$6,I$8-1-($B14-$B$9),0),Mortality_Rates!$B$111),MIN(OFFSET(Mortality_Rates!$B$6,I$8-1-($B14-$B$9),1),Mortality_Rates!$C$111)))))</f>
        <v>0</v>
      </c>
      <c r="J14" s="160">
        <f ca="1">IF($B14-J$8&gt;$B$9,0,IF($B14-J$8=$B$9,$C14*IF($D14="Male",$B$5,$B$6),
I14*(1-(1-IF($D14="Male",Mortality_Projection!$C$3,Mortality_Projection!$C$4))^MIN(($B14+(J$8-1)-Mortality_Projection!$C$6),Mortality_Projection!$C$5)*IF($D14="Male",MIN(OFFSET(Mortality_Rates!$B$6,J$8-1-($B14-$B$9),0),Mortality_Rates!$B$111),MIN(OFFSET(Mortality_Rates!$B$6,J$8-1-($B14-$B$9),1),Mortality_Rates!$C$111)))))</f>
        <v>6984.5152868764635</v>
      </c>
      <c r="K14" s="160">
        <f ca="1">IF($B14-K$8&gt;$B$9,0,IF($B14-K$8=$B$9,$C14*IF($D14="Male",$B$5,$B$6),
J14*(1-(1-IF($D14="Male",Mortality_Projection!$C$3,Mortality_Projection!$C$4))^MIN(($B14+(K$8-1)-Mortality_Projection!$C$6),Mortality_Projection!$C$5)*IF($D14="Male",MIN(OFFSET(Mortality_Rates!$B$6,K$8-1-($B14-$B$9),0),Mortality_Rates!$B$111),MIN(OFFSET(Mortality_Rates!$B$6,K$8-1-($B14-$B$9),1),Mortality_Rates!$C$111)))))</f>
        <v>6979.1831808098532</v>
      </c>
      <c r="L14" s="160">
        <f ca="1">IF($B14-L$8&gt;$B$9,0,IF($B14-L$8=$B$9,$C14*IF($D14="Male",$B$5,$B$6),
K14*(1-(1-IF($D14="Male",Mortality_Projection!$C$3,Mortality_Projection!$C$4))^MIN(($B14+(L$8-1)-Mortality_Projection!$C$6),Mortality_Projection!$C$5)*IF($D14="Male",MIN(OFFSET(Mortality_Rates!$B$6,L$8-1-($B14-$B$9),0),Mortality_Rates!$B$111),MIN(OFFSET(Mortality_Rates!$B$6,L$8-1-($B14-$B$9),1),Mortality_Rates!$C$111)))))</f>
        <v>6975.4472416347253</v>
      </c>
      <c r="M14" s="160">
        <f ca="1">IF($B14-M$8&gt;$B$9,0,IF($B14-M$8=$B$9,$C14*IF($D14="Male",$B$5,$B$6),
L14*(1-(1-IF($D14="Male",Mortality_Projection!$C$3,Mortality_Projection!$C$4))^MIN(($B14+(M$8-1)-Mortality_Projection!$C$6),Mortality_Projection!$C$5)*IF($D14="Male",MIN(OFFSET(Mortality_Rates!$B$6,M$8-1-($B14-$B$9),0),Mortality_Rates!$B$111),MIN(OFFSET(Mortality_Rates!$B$6,M$8-1-($B14-$B$9),1),Mortality_Rates!$C$111)))))</f>
        <v>6972.7765187565146</v>
      </c>
      <c r="N14" s="160">
        <f ca="1">IF($B14-N$8&gt;$B$9,0,IF($B14-N$8=$B$9,$C14*IF($D14="Male",$B$5,$B$6),
M14*(1-(1-IF($D14="Male",Mortality_Projection!$C$3,Mortality_Projection!$C$4))^MIN(($B14+(N$8-1)-Mortality_Projection!$C$6),Mortality_Projection!$C$5)*IF($D14="Male",MIN(OFFSET(Mortality_Rates!$B$6,N$8-1-($B14-$B$9),0),Mortality_Rates!$B$111),MIN(OFFSET(Mortality_Rates!$B$6,N$8-1-($B14-$B$9),1),Mortality_Rates!$C$111)))))</f>
        <v>6970.766135422331</v>
      </c>
      <c r="O14" s="160">
        <f ca="1">IF($B14-O$8&gt;$B$9,0,IF($B14-O$8=$B$9,$C14*IF($D14="Male",$B$5,$B$6),
N14*(1-(1-IF($D14="Male",Mortality_Projection!$C$3,Mortality_Projection!$C$4))^MIN(($B14+(O$8-1)-Mortality_Projection!$C$6),Mortality_Projection!$C$5)*IF($D14="Male",MIN(OFFSET(Mortality_Rates!$B$6,O$8-1-($B14-$B$9),0),Mortality_Rates!$B$111),MIN(OFFSET(Mortality_Rates!$B$6,O$8-1-($B14-$B$9),1),Mortality_Rates!$C$111)))))</f>
        <v>6969.1252107355485</v>
      </c>
      <c r="P14" s="160">
        <f ca="1">IF($B14-P$8&gt;$B$9,0,IF($B14-P$8=$B$9,$C14*IF($D14="Male",$B$5,$B$6),
O14*(1-(1-IF($D14="Male",Mortality_Projection!$C$3,Mortality_Projection!$C$4))^MIN(($B14+(P$8-1)-Mortality_Projection!$C$6),Mortality_Projection!$C$5)*IF($D14="Male",MIN(OFFSET(Mortality_Rates!$B$6,P$8-1-($B14-$B$9),0),Mortality_Rates!$B$111),MIN(OFFSET(Mortality_Rates!$B$6,P$8-1-($B14-$B$9),1),Mortality_Rates!$C$111)))))</f>
        <v>6967.6714974241504</v>
      </c>
      <c r="Q14" s="160">
        <f ca="1">IF($B14-Q$8&gt;$B$9,0,IF($B14-Q$8=$B$9,$C14*IF($D14="Male",$B$5,$B$6),
P14*(1-(1-IF($D14="Male",Mortality_Projection!$C$3,Mortality_Projection!$C$4))^MIN(($B14+(Q$8-1)-Mortality_Projection!$C$6),Mortality_Projection!$C$5)*IF($D14="Male",MIN(OFFSET(Mortality_Rates!$B$6,Q$8-1-($B14-$B$9),0),Mortality_Rates!$B$111),MIN(OFFSET(Mortality_Rates!$B$6,Q$8-1-($B14-$B$9),1),Mortality_Rates!$C$111)))))</f>
        <v>6966.3149359940599</v>
      </c>
      <c r="R14" s="160">
        <f ca="1">IF($B14-R$8&gt;$B$9,0,IF($B14-R$8=$B$9,$C14*IF($D14="Male",$B$5,$B$6),
Q14*(1-(1-IF($D14="Male",Mortality_Projection!$C$3,Mortality_Projection!$C$4))^MIN(($B14+(R$8-1)-Mortality_Projection!$C$6),Mortality_Projection!$C$5)*IF($D14="Male",MIN(OFFSET(Mortality_Rates!$B$6,R$8-1-($B14-$B$9),0),Mortality_Rates!$B$111),MIN(OFFSET(Mortality_Rates!$B$6,R$8-1-($B14-$B$9),1),Mortality_Rates!$C$111)))))</f>
        <v>6964.9968639433719</v>
      </c>
      <c r="S14" s="160">
        <f ca="1">IF($B14-S$8&gt;$B$9,0,IF($B14-S$8=$B$9,$C14*IF($D14="Male",$B$5,$B$6),
R14*(1-(1-IF($D14="Male",Mortality_Projection!$C$3,Mortality_Projection!$C$4))^MIN(($B14+(S$8-1)-Mortality_Projection!$C$6),Mortality_Projection!$C$5)*IF($D14="Male",MIN(OFFSET(Mortality_Rates!$B$6,S$8-1-($B14-$B$9),0),Mortality_Rates!$B$111),MIN(OFFSET(Mortality_Rates!$B$6,S$8-1-($B14-$B$9),1),Mortality_Rates!$C$111)))))</f>
        <v>6963.6662419985651</v>
      </c>
      <c r="T14" s="160">
        <f ca="1">IF($B14-T$8&gt;$B$9,0,IF($B14-T$8=$B$9,$C14*IF($D14="Male",$B$5,$B$6),
S14*(1-(1-IF($D14="Male",Mortality_Projection!$C$3,Mortality_Projection!$C$4))^MIN(($B14+(T$8-1)-Mortality_Projection!$C$6),Mortality_Projection!$C$5)*IF($D14="Male",MIN(OFFSET(Mortality_Rates!$B$6,T$8-1-($B14-$B$9),0),Mortality_Rates!$B$111),MIN(OFFSET(Mortality_Rates!$B$6,T$8-1-($B14-$B$9),1),Mortality_Rates!$C$111)))))</f>
        <v>6962.2848675150753</v>
      </c>
      <c r="U14" s="160">
        <f ca="1">IF($B14-U$8&gt;$B$9,0,IF($B14-U$8=$B$9,$C14*IF($D14="Male",$B$5,$B$6),
T14*(1-(1-IF($D14="Male",Mortality_Projection!$C$3,Mortality_Projection!$C$4))^MIN(($B14+(U$8-1)-Mortality_Projection!$C$6),Mortality_Projection!$C$5)*IF($D14="Male",MIN(OFFSET(Mortality_Rates!$B$6,U$8-1-($B14-$B$9),0),Mortality_Rates!$B$111),MIN(OFFSET(Mortality_Rates!$B$6,U$8-1-($B14-$B$9),1),Mortality_Rates!$C$111)))))</f>
        <v>6960.8158931552734</v>
      </c>
      <c r="V14" s="160">
        <f ca="1">IF($B14-V$8&gt;$B$9,0,IF($B14-V$8=$B$9,$C14*IF($D14="Male",$B$5,$B$6),
U14*(1-(1-IF($D14="Male",Mortality_Projection!$C$3,Mortality_Projection!$C$4))^MIN(($B14+(V$8-1)-Mortality_Projection!$C$6),Mortality_Projection!$C$5)*IF($D14="Male",MIN(OFFSET(Mortality_Rates!$B$6,V$8-1-($B14-$B$9),0),Mortality_Rates!$B$111),MIN(OFFSET(Mortality_Rates!$B$6,V$8-1-($B14-$B$9),1),Mortality_Rates!$C$111)))))</f>
        <v>6959.2345920012094</v>
      </c>
      <c r="W14" s="160">
        <f ca="1">IF($B14-W$8&gt;$B$9,0,IF($B14-W$8=$B$9,$C14*IF($D14="Male",$B$5,$B$6),
V14*(1-(1-IF($D14="Male",Mortality_Projection!$C$3,Mortality_Projection!$C$4))^MIN(($B14+(W$8-1)-Mortality_Projection!$C$6),Mortality_Projection!$C$5)*IF($D14="Male",MIN(OFFSET(Mortality_Rates!$B$6,W$8-1-($B14-$B$9),0),Mortality_Rates!$B$111),MIN(OFFSET(Mortality_Rates!$B$6,W$8-1-($B14-$B$9),1),Mortality_Rates!$C$111)))))</f>
        <v>6957.533155860393</v>
      </c>
      <c r="X14" s="160">
        <f ca="1">IF($B14-X$8&gt;$B$9,0,IF($B14-X$8=$B$9,$C14*IF($D14="Male",$B$5,$B$6),
W14*(1-(1-IF($D14="Male",Mortality_Projection!$C$3,Mortality_Projection!$C$4))^MIN(($B14+(X$8-1)-Mortality_Projection!$C$6),Mortality_Projection!$C$5)*IF($D14="Male",MIN(OFFSET(Mortality_Rates!$B$6,X$8-1-($B14-$B$9),0),Mortality_Rates!$B$111),MIN(OFFSET(Mortality_Rates!$B$6,X$8-1-($B14-$B$9),1),Mortality_Rates!$C$111)))))</f>
        <v>6955.7041086011077</v>
      </c>
      <c r="Y14" s="160">
        <f ca="1">IF($B14-Y$8&gt;$B$9,0,IF($B14-Y$8=$B$9,$C14*IF($D14="Male",$B$5,$B$6),
X14*(1-(1-IF($D14="Male",Mortality_Projection!$C$3,Mortality_Projection!$C$4))^MIN(($B14+(Y$8-1)-Mortality_Projection!$C$6),Mortality_Projection!$C$5)*IF($D14="Male",MIN(OFFSET(Mortality_Rates!$B$6,Y$8-1-($B14-$B$9),0),Mortality_Rates!$B$111),MIN(OFFSET(Mortality_Rates!$B$6,Y$8-1-($B14-$B$9),1),Mortality_Rates!$C$111)))))</f>
        <v>6953.7507174857783</v>
      </c>
      <c r="Z14" s="160">
        <f ca="1">IF($B14-Z$8&gt;$B$9,0,IF($B14-Z$8=$B$9,$C14*IF($D14="Male",$B$5,$B$6),
Y14*(1-(1-IF($D14="Male",Mortality_Projection!$C$3,Mortality_Projection!$C$4))^MIN(($B14+(Z$8-1)-Mortality_Projection!$C$6),Mortality_Projection!$C$5)*IF($D14="Male",MIN(OFFSET(Mortality_Rates!$B$6,Z$8-1-($B14-$B$9),0),Mortality_Rates!$B$111),MIN(OFFSET(Mortality_Rates!$B$6,Z$8-1-($B14-$B$9),1),Mortality_Rates!$C$111)))))</f>
        <v>6951.6813449271294</v>
      </c>
      <c r="AA14" s="160">
        <f ca="1">IF($B14-AA$8&gt;$B$9,0,IF($B14-AA$8=$B$9,$C14*IF($D14="Male",$B$5,$B$6),
Z14*(1-(1-IF($D14="Male",Mortality_Projection!$C$3,Mortality_Projection!$C$4))^MIN(($B14+(AA$8-1)-Mortality_Projection!$C$6),Mortality_Projection!$C$5)*IF($D14="Male",MIN(OFFSET(Mortality_Rates!$B$6,AA$8-1-($B14-$B$9),0),Mortality_Rates!$B$111),MIN(OFFSET(Mortality_Rates!$B$6,AA$8-1-($B14-$B$9),1),Mortality_Rates!$C$111)))))</f>
        <v>6949.5092043928853</v>
      </c>
      <c r="AB14" s="160">
        <f ca="1">IF($B14-AB$8&gt;$B$9,0,IF($B14-AB$8=$B$9,$C14*IF($D14="Male",$B$5,$B$6),
AA14*(1-(1-IF($D14="Male",Mortality_Projection!$C$3,Mortality_Projection!$C$4))^MIN(($B14+(AB$8-1)-Mortality_Projection!$C$6),Mortality_Projection!$C$5)*IF($D14="Male",MIN(OFFSET(Mortality_Rates!$B$6,AB$8-1-($B14-$B$9),0),Mortality_Rates!$B$111),MIN(OFFSET(Mortality_Rates!$B$6,AB$8-1-($B14-$B$9),1),Mortality_Rates!$C$111)))))</f>
        <v>6947.2521223911235</v>
      </c>
      <c r="AC14" s="160">
        <f ca="1">IF($B14-AC$8&gt;$B$9,0,IF($B14-AC$8=$B$9,$C14*IF($D14="Male",$B$5,$B$6),
AB14*(1-(1-IF($D14="Male",Mortality_Projection!$C$3,Mortality_Projection!$C$4))^MIN(($B14+(AC$8-1)-Mortality_Projection!$C$6),Mortality_Projection!$C$5)*IF($D14="Male",MIN(OFFSET(Mortality_Rates!$B$6,AC$8-1-($B14-$B$9),0),Mortality_Rates!$B$111),MIN(OFFSET(Mortality_Rates!$B$6,AC$8-1-($B14-$B$9),1),Mortality_Rates!$C$111)))))</f>
        <v>6944.9223717566647</v>
      </c>
      <c r="AD14" s="160">
        <f ca="1">IF($B14-AD$8&gt;$B$9,0,IF($B14-AD$8=$B$9,$C14*IF($D14="Male",$B$5,$B$6),
AC14*(1-(1-IF($D14="Male",Mortality_Projection!$C$3,Mortality_Projection!$C$4))^MIN(($B14+(AD$8-1)-Mortality_Projection!$C$6),Mortality_Projection!$C$5)*IF($D14="Male",MIN(OFFSET(Mortality_Rates!$B$6,AD$8-1-($B14-$B$9),0),Mortality_Rates!$B$111),MIN(OFFSET(Mortality_Rates!$B$6,AD$8-1-($B14-$B$9),1),Mortality_Rates!$C$111)))))</f>
        <v>6942.5220112962397</v>
      </c>
      <c r="AE14" s="160">
        <f ca="1">IF($B14-AE$8&gt;$B$9,0,IF($B14-AE$8=$B$9,$C14*IF($D14="Male",$B$5,$B$6),
AD14*(1-(1-IF($D14="Male",Mortality_Projection!$C$3,Mortality_Projection!$C$4))^MIN(($B14+(AE$8-1)-Mortality_Projection!$C$6),Mortality_Projection!$C$5)*IF($D14="Male",MIN(OFFSET(Mortality_Rates!$B$6,AE$8-1-($B14-$B$9),0),Mortality_Rates!$B$111),MIN(OFFSET(Mortality_Rates!$B$6,AE$8-1-($B14-$B$9),1),Mortality_Rates!$C$111)))))</f>
        <v>6940.057913951242</v>
      </c>
      <c r="AF14" s="160">
        <f ca="1">IF($B14-AF$8&gt;$B$9,0,IF($B14-AF$8=$B$9,$C14*IF($D14="Male",$B$5,$B$6),
AE14*(1-(1-IF($D14="Male",Mortality_Projection!$C$3,Mortality_Projection!$C$4))^MIN(($B14+(AF$8-1)-Mortality_Projection!$C$6),Mortality_Projection!$C$5)*IF($D14="Male",MIN(OFFSET(Mortality_Rates!$B$6,AF$8-1-($B14-$B$9),0),Mortality_Rates!$B$111),MIN(OFFSET(Mortality_Rates!$B$6,AF$8-1-($B14-$B$9),1),Mortality_Rates!$C$111)))))</f>
        <v>6937.5319493120196</v>
      </c>
      <c r="AG14" s="160">
        <f ca="1">IF($B14-AG$8&gt;$B$9,0,IF($B14-AG$8=$B$9,$C14*IF($D14="Male",$B$5,$B$6),
AF14*(1-(1-IF($D14="Male",Mortality_Projection!$C$3,Mortality_Projection!$C$4))^MIN(($B14+(AG$8-1)-Mortality_Projection!$C$6),Mortality_Projection!$C$5)*IF($D14="Male",MIN(OFFSET(Mortality_Rates!$B$6,AG$8-1-($B14-$B$9),0),Mortality_Rates!$B$111),MIN(OFFSET(Mortality_Rates!$B$6,AG$8-1-($B14-$B$9),1),Mortality_Rates!$C$111)))))</f>
        <v>6934.9412169330299</v>
      </c>
      <c r="AH14" s="160">
        <f ca="1">IF($B14-AH$8&gt;$B$9,0,IF($B14-AH$8=$B$9,$C14*IF($D14="Male",$B$5,$B$6),
AG14*(1-(1-IF($D14="Male",Mortality_Projection!$C$3,Mortality_Projection!$C$4))^MIN(($B14+(AH$8-1)-Mortality_Projection!$C$6),Mortality_Projection!$C$5)*IF($D14="Male",MIN(OFFSET(Mortality_Rates!$B$6,AH$8-1-($B14-$B$9),0),Mortality_Rates!$B$111),MIN(OFFSET(Mortality_Rates!$B$6,AH$8-1-($B14-$B$9),1),Mortality_Rates!$C$111)))))</f>
        <v>6932.2829534583216</v>
      </c>
      <c r="AI14" s="160">
        <f ca="1">IF($B14-AI$8&gt;$B$9,0,IF($B14-AI$8=$B$9,$C14*IF($D14="Male",$B$5,$B$6),
AH14*(1-(1-IF($D14="Male",Mortality_Projection!$C$3,Mortality_Projection!$C$4))^MIN(($B14+(AI$8-1)-Mortality_Projection!$C$6),Mortality_Projection!$C$5)*IF($D14="Male",MIN(OFFSET(Mortality_Rates!$B$6,AI$8-1-($B14-$B$9),0),Mortality_Rates!$B$111),MIN(OFFSET(Mortality_Rates!$B$6,AI$8-1-($B14-$B$9),1),Mortality_Rates!$C$111)))))</f>
        <v>6929.5499049527662</v>
      </c>
      <c r="AJ14" s="160">
        <f ca="1">IF($B14-AJ$8&gt;$B$9,0,IF($B14-AJ$8=$B$9,$C14*IF($D14="Male",$B$5,$B$6),
AI14*(1-(1-IF($D14="Male",Mortality_Projection!$C$3,Mortality_Projection!$C$4))^MIN(($B14+(AJ$8-1)-Mortality_Projection!$C$6),Mortality_Projection!$C$5)*IF($D14="Male",MIN(OFFSET(Mortality_Rates!$B$6,AJ$8-1-($B14-$B$9),0),Mortality_Rates!$B$111),MIN(OFFSET(Mortality_Rates!$B$6,AJ$8-1-($B14-$B$9),1),Mortality_Rates!$C$111)))))</f>
        <v>6926.7396844759623</v>
      </c>
      <c r="AK14" s="160">
        <f ca="1">IF($B14-AK$8&gt;$B$9,0,IF($B14-AK$8=$B$9,$C14*IF($D14="Male",$B$5,$B$6),
AJ14*(1-(1-IF($D14="Male",Mortality_Projection!$C$3,Mortality_Projection!$C$4))^MIN(($B14+(AK$8-1)-Mortality_Projection!$C$6),Mortality_Projection!$C$5)*IF($D14="Male",MIN(OFFSET(Mortality_Rates!$B$6,AK$8-1-($B14-$B$9),0),Mortality_Rates!$B$111),MIN(OFFSET(Mortality_Rates!$B$6,AK$8-1-($B14-$B$9),1),Mortality_Rates!$C$111)))))</f>
        <v>6923.8319706666425</v>
      </c>
      <c r="AL14" s="160">
        <f ca="1">IF($B14-AL$8&gt;$B$9,0,IF($B14-AL$8=$B$9,$C14*IF($D14="Male",$B$5,$B$6),
AK14*(1-(1-IF($D14="Male",Mortality_Projection!$C$3,Mortality_Projection!$C$4))^MIN(($B14+(AL$8-1)-Mortality_Projection!$C$6),Mortality_Projection!$C$5)*IF($D14="Male",MIN(OFFSET(Mortality_Rates!$B$6,AL$8-1-($B14-$B$9),0),Mortality_Rates!$B$111),MIN(OFFSET(Mortality_Rates!$B$6,AL$8-1-($B14-$B$9),1),Mortality_Rates!$C$111)))))</f>
        <v>6920.8206022493796</v>
      </c>
      <c r="AM14" s="160">
        <f ca="1">IF($B14-AM$8&gt;$B$9,0,IF($B14-AM$8=$B$9,$C14*IF($D14="Male",$B$5,$B$6),
AL14*(1-(1-IF($D14="Male",Mortality_Projection!$C$3,Mortality_Projection!$C$4))^MIN(($B14+(AM$8-1)-Mortality_Projection!$C$6),Mortality_Projection!$C$5)*IF($D14="Male",MIN(OFFSET(Mortality_Rates!$B$6,AM$8-1-($B14-$B$9),0),Mortality_Rates!$B$111),MIN(OFFSET(Mortality_Rates!$B$6,AM$8-1-($B14-$B$9),1),Mortality_Rates!$C$111)))))</f>
        <v>6917.6864689414178</v>
      </c>
      <c r="AN14" s="160">
        <f ca="1">IF($B14-AN$8&gt;$B$9,0,IF($B14-AN$8=$B$9,$C14*IF($D14="Male",$B$5,$B$6),
AM14*(1-(1-IF($D14="Male",Mortality_Projection!$C$3,Mortality_Projection!$C$4))^MIN(($B14+(AN$8-1)-Mortality_Projection!$C$6),Mortality_Projection!$C$5)*IF($D14="Male",MIN(OFFSET(Mortality_Rates!$B$6,AN$8-1-($B14-$B$9),0),Mortality_Rates!$B$111),MIN(OFFSET(Mortality_Rates!$B$6,AN$8-1-($B14-$B$9),1),Mortality_Rates!$C$111)))))</f>
        <v>6914.4155652454356</v>
      </c>
      <c r="AO14" s="160">
        <f ca="1">IF($B14-AO$8&gt;$B$9,0,IF($B14-AO$8=$B$9,$C14*IF($D14="Male",$B$5,$B$6),
AN14*(1-(1-IF($D14="Male",Mortality_Projection!$C$3,Mortality_Projection!$C$4))^MIN(($B14+(AO$8-1)-Mortality_Projection!$C$6),Mortality_Projection!$C$5)*IF($D14="Male",MIN(OFFSET(Mortality_Rates!$B$6,AO$8-1-($B14-$B$9),0),Mortality_Rates!$B$111),MIN(OFFSET(Mortality_Rates!$B$6,AO$8-1-($B14-$B$9),1),Mortality_Rates!$C$111)))))</f>
        <v>6910.9858550956678</v>
      </c>
      <c r="AP14" s="160">
        <f ca="1">IF($B14-AP$8&gt;$B$9,0,IF($B14-AP$8=$B$9,$C14*IF($D14="Male",$B$5,$B$6),
AO14*(1-(1-IF($D14="Male",Mortality_Projection!$C$3,Mortality_Projection!$C$4))^MIN(($B14+(AP$8-1)-Mortality_Projection!$C$6),Mortality_Projection!$C$5)*IF($D14="Male",MIN(OFFSET(Mortality_Rates!$B$6,AP$8-1-($B14-$B$9),0),Mortality_Rates!$B$111),MIN(OFFSET(Mortality_Rates!$B$6,AP$8-1-($B14-$B$9),1),Mortality_Rates!$C$111)))))</f>
        <v>6907.3846843977917</v>
      </c>
      <c r="AQ14" s="160">
        <f ca="1">IF($B14-AQ$8&gt;$B$9,0,IF($B14-AQ$8=$B$9,$C14*IF($D14="Male",$B$5,$B$6),
AP14*(1-(1-IF($D14="Male",Mortality_Projection!$C$3,Mortality_Projection!$C$4))^MIN(($B14+(AQ$8-1)-Mortality_Projection!$C$6),Mortality_Projection!$C$5)*IF($D14="Male",MIN(OFFSET(Mortality_Rates!$B$6,AQ$8-1-($B14-$B$9),0),Mortality_Rates!$B$111),MIN(OFFSET(Mortality_Rates!$B$6,AQ$8-1-($B14-$B$9),1),Mortality_Rates!$C$111)))))</f>
        <v>6903.5915488670389</v>
      </c>
      <c r="AR14" s="160">
        <f ca="1">IF($B14-AR$8&gt;$B$9,0,IF($B14-AR$8=$B$9,$C14*IF($D14="Male",$B$5,$B$6),
AQ14*(1-(1-IF($D14="Male",Mortality_Projection!$C$3,Mortality_Projection!$C$4))^MIN(($B14+(AR$8-1)-Mortality_Projection!$C$6),Mortality_Projection!$C$5)*IF($D14="Male",MIN(OFFSET(Mortality_Rates!$B$6,AR$8-1-($B14-$B$9),0),Mortality_Rates!$B$111),MIN(OFFSET(Mortality_Rates!$B$6,AR$8-1-($B14-$B$9),1),Mortality_Rates!$C$111)))))</f>
        <v>6899.5826430303805</v>
      </c>
      <c r="AS14" s="160">
        <f ca="1">IF($B14-AS$8&gt;$B$9,0,IF($B14-AS$8=$B$9,$C14*IF($D14="Male",$B$5,$B$6),
AR14*(1-(1-IF($D14="Male",Mortality_Projection!$C$3,Mortality_Projection!$C$4))^MIN(($B14+(AS$8-1)-Mortality_Projection!$C$6),Mortality_Projection!$C$5)*IF($D14="Male",MIN(OFFSET(Mortality_Rates!$B$6,AS$8-1-($B14-$B$9),0),Mortality_Rates!$B$111),MIN(OFFSET(Mortality_Rates!$B$6,AS$8-1-($B14-$B$9),1),Mortality_Rates!$C$111)))))</f>
        <v>6895.339247789092</v>
      </c>
      <c r="AT14" s="160">
        <f ca="1">IF($B14-AT$8&gt;$B$9,0,IF($B14-AT$8=$B$9,$C14*IF($D14="Male",$B$5,$B$6),
AS14*(1-(1-IF($D14="Male",Mortality_Projection!$C$3,Mortality_Projection!$C$4))^MIN(($B14+(AT$8-1)-Mortality_Projection!$C$6),Mortality_Projection!$C$5)*IF($D14="Male",MIN(OFFSET(Mortality_Rates!$B$6,AT$8-1-($B14-$B$9),0),Mortality_Rates!$B$111),MIN(OFFSET(Mortality_Rates!$B$6,AT$8-1-($B14-$B$9),1),Mortality_Rates!$C$111)))))</f>
        <v>6890.8394117983744</v>
      </c>
      <c r="AU14" s="160">
        <f ca="1">IF($B14-AU$8&gt;$B$9,0,IF($B14-AU$8=$B$9,$C14*IF($D14="Male",$B$5,$B$6),
AT14*(1-(1-IF($D14="Male",Mortality_Projection!$C$3,Mortality_Projection!$C$4))^MIN(($B14+(AU$8-1)-Mortality_Projection!$C$6),Mortality_Projection!$C$5)*IF($D14="Male",MIN(OFFSET(Mortality_Rates!$B$6,AU$8-1-($B14-$B$9),0),Mortality_Rates!$B$111),MIN(OFFSET(Mortality_Rates!$B$6,AU$8-1-($B14-$B$9),1),Mortality_Rates!$C$111)))))</f>
        <v>6886.0541360346142</v>
      </c>
      <c r="AV14" s="160">
        <f ca="1">IF($B14-AV$8&gt;$B$9,0,IF($B14-AV$8=$B$9,$C14*IF($D14="Male",$B$5,$B$6),
AU14*(1-(1-IF($D14="Male",Mortality_Projection!$C$3,Mortality_Projection!$C$4))^MIN(($B14+(AV$8-1)-Mortality_Projection!$C$6),Mortality_Projection!$C$5)*IF($D14="Male",MIN(OFFSET(Mortality_Rates!$B$6,AV$8-1-($B14-$B$9),0),Mortality_Rates!$B$111),MIN(OFFSET(Mortality_Rates!$B$6,AV$8-1-($B14-$B$9),1),Mortality_Rates!$C$111)))))</f>
        <v>6880.9556588740079</v>
      </c>
      <c r="AW14" s="160">
        <f ca="1">IF($B14-AW$8&gt;$B$9,0,IF($B14-AW$8=$B$9,$C14*IF($D14="Male",$B$5,$B$6),
AV14*(1-(1-IF($D14="Male",Mortality_Projection!$C$3,Mortality_Projection!$C$4))^MIN(($B14+(AW$8-1)-Mortality_Projection!$C$6),Mortality_Projection!$C$5)*IF($D14="Male",MIN(OFFSET(Mortality_Rates!$B$6,AW$8-1-($B14-$B$9),0),Mortality_Rates!$B$111),MIN(OFFSET(Mortality_Rates!$B$6,AW$8-1-($B14-$B$9),1),Mortality_Rates!$C$111)))))</f>
        <v>6875.509629547083</v>
      </c>
      <c r="AX14" s="160">
        <f ca="1">IF($B14-AX$8&gt;$B$9,0,IF($B14-AX$8=$B$9,$C14*IF($D14="Male",$B$5,$B$6),
AW14*(1-(1-IF($D14="Male",Mortality_Projection!$C$3,Mortality_Projection!$C$4))^MIN(($B14+(AX$8-1)-Mortality_Projection!$C$6),Mortality_Projection!$C$5)*IF($D14="Male",MIN(OFFSET(Mortality_Rates!$B$6,AX$8-1-($B14-$B$9),0),Mortality_Rates!$B$111),MIN(OFFSET(Mortality_Rates!$B$6,AX$8-1-($B14-$B$9),1),Mortality_Rates!$C$111)))))</f>
        <v>6869.6677686717103</v>
      </c>
      <c r="AY14" s="160">
        <f ca="1">IF($B14-AY$8&gt;$B$9,0,IF($B14-AY$8=$B$9,$C14*IF($D14="Male",$B$5,$B$6),
AX14*(1-(1-IF($D14="Male",Mortality_Projection!$C$3,Mortality_Projection!$C$4))^MIN(($B14+(AY$8-1)-Mortality_Projection!$C$6),Mortality_Projection!$C$5)*IF($D14="Male",MIN(OFFSET(Mortality_Rates!$B$6,AY$8-1-($B14-$B$9),0),Mortality_Rates!$B$111),MIN(OFFSET(Mortality_Rates!$B$6,AY$8-1-($B14-$B$9),1),Mortality_Rates!$C$111)))))</f>
        <v>6863.3068991090049</v>
      </c>
      <c r="AZ14" s="160">
        <f ca="1">IF($B14-AZ$8&gt;$B$9,0,IF($B14-AZ$8=$B$9,$C14*IF($D14="Male",$B$5,$B$6),
AY14*(1-(1-IF($D14="Male",Mortality_Projection!$C$3,Mortality_Projection!$C$4))^MIN(($B14+(AZ$8-1)-Mortality_Projection!$C$6),Mortality_Projection!$C$5)*IF($D14="Male",MIN(OFFSET(Mortality_Rates!$B$6,AZ$8-1-($B14-$B$9),0),Mortality_Rates!$B$111),MIN(OFFSET(Mortality_Rates!$B$6,AZ$8-1-($B14-$B$9),1),Mortality_Rates!$C$111)))))</f>
        <v>6856.3629962787772</v>
      </c>
      <c r="BA14" s="160">
        <f ca="1">IF($B14-BA$8&gt;$B$9,0,IF($B14-BA$8=$B$9,$C14*IF($D14="Male",$B$5,$B$6),
AZ14*(1-(1-IF($D14="Male",Mortality_Projection!$C$3,Mortality_Projection!$C$4))^MIN(($B14+(BA$8-1)-Mortality_Projection!$C$6),Mortality_Projection!$C$5)*IF($D14="Male",MIN(OFFSET(Mortality_Rates!$B$6,BA$8-1-($B14-$B$9),0),Mortality_Rates!$B$111),MIN(OFFSET(Mortality_Rates!$B$6,BA$8-1-($B14-$B$9),1),Mortality_Rates!$C$111)))))</f>
        <v>6848.757040919807</v>
      </c>
      <c r="BB14" s="160">
        <f ca="1">IF($B14-BB$8&gt;$B$9,0,IF($B14-BB$8=$B$9,$C14*IF($D14="Male",$B$5,$B$6),
BA14*(1-(1-IF($D14="Male",Mortality_Projection!$C$3,Mortality_Projection!$C$4))^MIN(($B14+(BB$8-1)-Mortality_Projection!$C$6),Mortality_Projection!$C$5)*IF($D14="Male",MIN(OFFSET(Mortality_Rates!$B$6,BB$8-1-($B14-$B$9),0),Mortality_Rates!$B$111),MIN(OFFSET(Mortality_Rates!$B$6,BB$8-1-($B14-$B$9),1),Mortality_Rates!$C$111)))))</f>
        <v>6840.4105261021123</v>
      </c>
      <c r="BC14" s="160">
        <f ca="1">IF($B14-BC$8&gt;$B$9,0,IF($B14-BC$8=$B$9,$C14*IF($D14="Male",$B$5,$B$6),
BB14*(1-(1-IF($D14="Male",Mortality_Projection!$C$3,Mortality_Projection!$C$4))^MIN(($B14+(BC$8-1)-Mortality_Projection!$C$6),Mortality_Projection!$C$5)*IF($D14="Male",MIN(OFFSET(Mortality_Rates!$B$6,BC$8-1-($B14-$B$9),0),Mortality_Rates!$B$111),MIN(OFFSET(Mortality_Rates!$B$6,BC$8-1-($B14-$B$9),1),Mortality_Rates!$C$111)))))</f>
        <v>6831.2301907139581</v>
      </c>
      <c r="BD14" s="161">
        <f ca="1">IF($B14-BD$8&gt;$B$9,0,IF($B14-BD$8=$B$9,$C14*IF($D14="Male",$B$5,$B$6),
BC14*(1-(1-IF($D14="Male",Mortality_Projection!$C$3,Mortality_Projection!$C$4))^MIN(($B14+(BD$8-1)-Mortality_Projection!$C$6),Mortality_Projection!$C$5)*IF($D14="Male",MIN(OFFSET(Mortality_Rates!$B$6,BD$8-1-($B14-$B$9),0),Mortality_Rates!$B$111),MIN(OFFSET(Mortality_Rates!$B$6,BD$8-1-($B14-$B$9),1),Mortality_Rates!$C$111)))))</f>
        <v>6821.1197056341252</v>
      </c>
      <c r="BE14" s="33"/>
    </row>
    <row r="15" spans="1:57" x14ac:dyDescent="0.35">
      <c r="A15" s="159">
        <f t="shared" si="6"/>
        <v>-7</v>
      </c>
      <c r="B15">
        <f t="shared" si="7"/>
        <v>2028</v>
      </c>
      <c r="C15" s="160">
        <f ca="1">IF(-$A15&lt;Input!$D$16, SUM(OFFSET(Existing_Cohort!$C$107,Input!D$15+A15+IF(-$A15&gt;=Input!$D$15,-Input!$D$15-$A15,0),B15-Input!$D$4,IF(-$A15&gt;=Input!$D$15,Input!$D$16+$A15,Input!$D$16-Input!$D$15+1))), 0)+
IF(-$A15&gt;Input!$D$15, SUM(OFFSET($E$59, MAX(-$A15-Input!$D$16, 0), $B15-$B$9, MIN(-$A15-Input!$D$15, Input!$D$16-Input!$D$15+1))), 0)</f>
        <v>93147.933242386658</v>
      </c>
      <c r="D15" s="198" t="s">
        <v>31</v>
      </c>
      <c r="E15" s="160">
        <f ca="1">IF($B15-E$8&gt;$B$9,0,IF($B15-E$8=$B$9,$C15*IF($D15="Male",$B$5,$B$6),
D15*(1-(1-IF($D15="Male",Mortality_Projection!$C$3,Mortality_Projection!$C$4))^MIN(($B15+(E$8-1)-Mortality_Projection!$C$6),Mortality_Projection!$C$5)*IF($D15="Male",MIN(OFFSET(Mortality_Rates!$B$6,E$8-1-($B15-$B$9),0),Mortality_Rates!$B$111),MIN(OFFSET(Mortality_Rates!$B$6,E$8-1-($B15-$B$9),1),Mortality_Rates!$C$111)))))</f>
        <v>0</v>
      </c>
      <c r="F15" s="160">
        <f ca="1">IF($B15-F$8&gt;$B$9,0,IF($B15-F$8=$B$9,$C15*IF($D15="Male",$B$5,$B$6),
E15*(1-(1-IF($D15="Male",Mortality_Projection!$C$3,Mortality_Projection!$C$4))^MIN(($B15+(F$8-1)-Mortality_Projection!$C$6),Mortality_Projection!$C$5)*IF($D15="Male",MIN(OFFSET(Mortality_Rates!$B$6,F$8-1-($B15-$B$9),0),Mortality_Rates!$B$111),MIN(OFFSET(Mortality_Rates!$B$6,F$8-1-($B15-$B$9),1),Mortality_Rates!$C$111)))))</f>
        <v>0</v>
      </c>
      <c r="G15" s="160">
        <f ca="1">IF($B15-G$8&gt;$B$9,0,IF($B15-G$8=$B$9,$C15*IF($D15="Male",$B$5,$B$6),
F15*(1-(1-IF($D15="Male",Mortality_Projection!$C$3,Mortality_Projection!$C$4))^MIN(($B15+(G$8-1)-Mortality_Projection!$C$6),Mortality_Projection!$C$5)*IF($D15="Male",MIN(OFFSET(Mortality_Rates!$B$6,G$8-1-($B15-$B$9),0),Mortality_Rates!$B$111),MIN(OFFSET(Mortality_Rates!$B$6,G$8-1-($B15-$B$9),1),Mortality_Rates!$C$111)))))</f>
        <v>0</v>
      </c>
      <c r="H15" s="160">
        <f ca="1">IF($B15-H$8&gt;$B$9,0,IF($B15-H$8=$B$9,$C15*IF($D15="Male",$B$5,$B$6),
G15*(1-(1-IF($D15="Male",Mortality_Projection!$C$3,Mortality_Projection!$C$4))^MIN(($B15+(H$8-1)-Mortality_Projection!$C$6),Mortality_Projection!$C$5)*IF($D15="Male",MIN(OFFSET(Mortality_Rates!$B$6,H$8-1-($B15-$B$9),0),Mortality_Rates!$B$111),MIN(OFFSET(Mortality_Rates!$B$6,H$8-1-($B15-$B$9),1),Mortality_Rates!$C$111)))))</f>
        <v>0</v>
      </c>
      <c r="I15" s="160">
        <f ca="1">IF($B15-I$8&gt;$B$9,0,IF($B15-I$8=$B$9,$C15*IF($D15="Male",$B$5,$B$6),
H15*(1-(1-IF($D15="Male",Mortality_Projection!$C$3,Mortality_Projection!$C$4))^MIN(($B15+(I$8-1)-Mortality_Projection!$C$6),Mortality_Projection!$C$5)*IF($D15="Male",MIN(OFFSET(Mortality_Rates!$B$6,I$8-1-($B15-$B$9),0),Mortality_Rates!$B$111),MIN(OFFSET(Mortality_Rates!$B$6,I$8-1-($B15-$B$9),1),Mortality_Rates!$C$111)))))</f>
        <v>0</v>
      </c>
      <c r="J15" s="160">
        <f ca="1">IF($B15-J$8&gt;$B$9,0,IF($B15-J$8=$B$9,$C15*IF($D15="Male",$B$5,$B$6),
I15*(1-(1-IF($D15="Male",Mortality_Projection!$C$3,Mortality_Projection!$C$4))^MIN(($B15+(J$8-1)-Mortality_Projection!$C$6),Mortality_Projection!$C$5)*IF($D15="Male",MIN(OFFSET(Mortality_Rates!$B$6,J$8-1-($B15-$B$9),0),Mortality_Rates!$B$111),MIN(OFFSET(Mortality_Rates!$B$6,J$8-1-($B15-$B$9),1),Mortality_Rates!$C$111)))))</f>
        <v>0</v>
      </c>
      <c r="K15" s="160">
        <f ca="1">IF($B15-K$8&gt;$B$9,0,IF($B15-K$8=$B$9,$C15*IF($D15="Male",$B$5,$B$6),
J15*(1-(1-IF($D15="Male",Mortality_Projection!$C$3,Mortality_Projection!$C$4))^MIN(($B15+(K$8-1)-Mortality_Projection!$C$6),Mortality_Projection!$C$5)*IF($D15="Male",MIN(OFFSET(Mortality_Rates!$B$6,K$8-1-($B15-$B$9),0),Mortality_Rates!$B$111),MIN(OFFSET(Mortality_Rates!$B$6,K$8-1-($B15-$B$9),1),Mortality_Rates!$C$111)))))</f>
        <v>6815.9505485773579</v>
      </c>
      <c r="L15" s="160">
        <f ca="1">IF($B15-L$8&gt;$B$9,0,IF($B15-L$8=$B$9,$C15*IF($D15="Male",$B$5,$B$6),
K15*(1-(1-IF($D15="Male",Mortality_Projection!$C$3,Mortality_Projection!$C$4))^MIN(($B15+(L$8-1)-Mortality_Projection!$C$6),Mortality_Projection!$C$5)*IF($D15="Male",MIN(OFFSET(Mortality_Rates!$B$6,L$8-1-($B15-$B$9),0),Mortality_Rates!$B$111),MIN(OFFSET(Mortality_Rates!$B$6,L$8-1-($B15-$B$9),1),Mortality_Rates!$C$111)))))</f>
        <v>6810.866118422533</v>
      </c>
      <c r="M15" s="160">
        <f ca="1">IF($B15-M$8&gt;$B$9,0,IF($B15-M$8=$B$9,$C15*IF($D15="Male",$B$5,$B$6),
L15*(1-(1-IF($D15="Male",Mortality_Projection!$C$3,Mortality_Projection!$C$4))^MIN(($B15+(M$8-1)-Mortality_Projection!$C$6),Mortality_Projection!$C$5)*IF($D15="Male",MIN(OFFSET(Mortality_Rates!$B$6,M$8-1-($B15-$B$9),0),Mortality_Rates!$B$111),MIN(OFFSET(Mortality_Rates!$B$6,M$8-1-($B15-$B$9),1),Mortality_Rates!$C$111)))))</f>
        <v>6807.3036510925549</v>
      </c>
      <c r="N15" s="160">
        <f ca="1">IF($B15-N$8&gt;$B$9,0,IF($B15-N$8=$B$9,$C15*IF($D15="Male",$B$5,$B$6),
M15*(1-(1-IF($D15="Male",Mortality_Projection!$C$3,Mortality_Projection!$C$4))^MIN(($B15+(N$8-1)-Mortality_Projection!$C$6),Mortality_Projection!$C$5)*IF($D15="Male",MIN(OFFSET(Mortality_Rates!$B$6,N$8-1-($B15-$B$9),0),Mortality_Rates!$B$111),MIN(OFFSET(Mortality_Rates!$B$6,N$8-1-($B15-$B$9),1),Mortality_Rates!$C$111)))))</f>
        <v>6804.7569074002186</v>
      </c>
      <c r="O15" s="160">
        <f ca="1">IF($B15-O$8&gt;$B$9,0,IF($B15-O$8=$B$9,$C15*IF($D15="Male",$B$5,$B$6),
N15*(1-(1-IF($D15="Male",Mortality_Projection!$C$3,Mortality_Projection!$C$4))^MIN(($B15+(O$8-1)-Mortality_Projection!$C$6),Mortality_Projection!$C$5)*IF($D15="Male",MIN(OFFSET(Mortality_Rates!$B$6,O$8-1-($B15-$B$9),0),Mortality_Rates!$B$111),MIN(OFFSET(Mortality_Rates!$B$6,O$8-1-($B15-$B$9),1),Mortality_Rates!$C$111)))))</f>
        <v>6802.8398324532327</v>
      </c>
      <c r="P15" s="160">
        <f ca="1">IF($B15-P$8&gt;$B$9,0,IF($B15-P$8=$B$9,$C15*IF($D15="Male",$B$5,$B$6),
O15*(1-(1-IF($D15="Male",Mortality_Projection!$C$3,Mortality_Projection!$C$4))^MIN(($B15+(P$8-1)-Mortality_Projection!$C$6),Mortality_Projection!$C$5)*IF($D15="Male",MIN(OFFSET(Mortality_Rates!$B$6,P$8-1-($B15-$B$9),0),Mortality_Rates!$B$111),MIN(OFFSET(Mortality_Rates!$B$6,P$8-1-($B15-$B$9),1),Mortality_Rates!$C$111)))))</f>
        <v>6801.2750580641123</v>
      </c>
      <c r="Q15" s="160">
        <f ca="1">IF($B15-Q$8&gt;$B$9,0,IF($B15-Q$8=$B$9,$C15*IF($D15="Male",$B$5,$B$6),
P15*(1-(1-IF($D15="Male",Mortality_Projection!$C$3,Mortality_Projection!$C$4))^MIN(($B15+(Q$8-1)-Mortality_Projection!$C$6),Mortality_Projection!$C$5)*IF($D15="Male",MIN(OFFSET(Mortality_Rates!$B$6,Q$8-1-($B15-$B$9),0),Mortality_Rates!$B$111),MIN(OFFSET(Mortality_Rates!$B$6,Q$8-1-($B15-$B$9),1),Mortality_Rates!$C$111)))))</f>
        <v>6799.8887996787653</v>
      </c>
      <c r="R15" s="160">
        <f ca="1">IF($B15-R$8&gt;$B$9,0,IF($B15-R$8=$B$9,$C15*IF($D15="Male",$B$5,$B$6),
Q15*(1-(1-IF($D15="Male",Mortality_Projection!$C$3,Mortality_Projection!$C$4))^MIN(($B15+(R$8-1)-Mortality_Projection!$C$6),Mortality_Projection!$C$5)*IF($D15="Male",MIN(OFFSET(Mortality_Rates!$B$6,R$8-1-($B15-$B$9),0),Mortality_Rates!$B$111),MIN(OFFSET(Mortality_Rates!$B$6,R$8-1-($B15-$B$9),1),Mortality_Rates!$C$111)))))</f>
        <v>6798.5951789798683</v>
      </c>
      <c r="S15" s="160">
        <f ca="1">IF($B15-S$8&gt;$B$9,0,IF($B15-S$8=$B$9,$C15*IF($D15="Male",$B$5,$B$6),
R15*(1-(1-IF($D15="Male",Mortality_Projection!$C$3,Mortality_Projection!$C$4))^MIN(($B15+(S$8-1)-Mortality_Projection!$C$6),Mortality_Projection!$C$5)*IF($D15="Male",MIN(OFFSET(Mortality_Rates!$B$6,S$8-1-($B15-$B$9),0),Mortality_Rates!$B$111),MIN(OFFSET(Mortality_Rates!$B$6,S$8-1-($B15-$B$9),1),Mortality_Rates!$C$111)))))</f>
        <v>6797.3382562615498</v>
      </c>
      <c r="T15" s="160">
        <f ca="1">IF($B15-T$8&gt;$B$9,0,IF($B15-T$8=$B$9,$C15*IF($D15="Male",$B$5,$B$6),
S15*(1-(1-IF($D15="Male",Mortality_Projection!$C$3,Mortality_Projection!$C$4))^MIN(($B15+(T$8-1)-Mortality_Projection!$C$6),Mortality_Projection!$C$5)*IF($D15="Male",MIN(OFFSET(Mortality_Rates!$B$6,T$8-1-($B15-$B$9),0),Mortality_Rates!$B$111),MIN(OFFSET(Mortality_Rates!$B$6,T$8-1-($B15-$B$9),1),Mortality_Rates!$C$111)))))</f>
        <v>6796.0693603853197</v>
      </c>
      <c r="U15" s="160">
        <f ca="1">IF($B15-U$8&gt;$B$9,0,IF($B15-U$8=$B$9,$C15*IF($D15="Male",$B$5,$B$6),
T15*(1-(1-IF($D15="Male",Mortality_Projection!$C$3,Mortality_Projection!$C$4))^MIN(($B15+(U$8-1)-Mortality_Projection!$C$6),Mortality_Projection!$C$5)*IF($D15="Male",MIN(OFFSET(Mortality_Rates!$B$6,U$8-1-($B15-$B$9),0),Mortality_Rates!$B$111),MIN(OFFSET(Mortality_Rates!$B$6,U$8-1-($B15-$B$9),1),Mortality_Rates!$C$111)))))</f>
        <v>6794.7520605680666</v>
      </c>
      <c r="V15" s="160">
        <f ca="1">IF($B15-V$8&gt;$B$9,0,IF($B15-V$8=$B$9,$C15*IF($D15="Male",$B$5,$B$6),
U15*(1-(1-IF($D15="Male",Mortality_Projection!$C$3,Mortality_Projection!$C$4))^MIN(($B15+(V$8-1)-Mortality_Projection!$C$6),Mortality_Projection!$C$5)*IF($D15="Male",MIN(OFFSET(Mortality_Rates!$B$6,V$8-1-($B15-$B$9),0),Mortality_Rates!$B$111),MIN(OFFSET(Mortality_Rates!$B$6,V$8-1-($B15-$B$9),1),Mortality_Rates!$C$111)))))</f>
        <v>6793.3512178142801</v>
      </c>
      <c r="W15" s="160">
        <f ca="1">IF($B15-W$8&gt;$B$9,0,IF($B15-W$8=$B$9,$C15*IF($D15="Male",$B$5,$B$6),
V15*(1-(1-IF($D15="Male",Mortality_Projection!$C$3,Mortality_Projection!$C$4))^MIN(($B15+(W$8-1)-Mortality_Projection!$C$6),Mortality_Projection!$C$5)*IF($D15="Male",MIN(OFFSET(Mortality_Rates!$B$6,W$8-1-($B15-$B$9),0),Mortality_Rates!$B$111),MIN(OFFSET(Mortality_Rates!$B$6,W$8-1-($B15-$B$9),1),Mortality_Rates!$C$111)))))</f>
        <v>6791.8432507496827</v>
      </c>
      <c r="X15" s="160">
        <f ca="1">IF($B15-X$8&gt;$B$9,0,IF($B15-X$8=$B$9,$C15*IF($D15="Male",$B$5,$B$6),
W15*(1-(1-IF($D15="Male",Mortality_Projection!$C$3,Mortality_Projection!$C$4))^MIN(($B15+(X$8-1)-Mortality_Projection!$C$6),Mortality_Projection!$C$5)*IF($D15="Male",MIN(OFFSET(Mortality_Rates!$B$6,X$8-1-($B15-$B$9),0),Mortality_Rates!$B$111),MIN(OFFSET(Mortality_Rates!$B$6,X$8-1-($B15-$B$9),1),Mortality_Rates!$C$111)))))</f>
        <v>6790.2207116223781</v>
      </c>
      <c r="Y15" s="160">
        <f ca="1">IF($B15-Y$8&gt;$B$9,0,IF($B15-Y$8=$B$9,$C15*IF($D15="Male",$B$5,$B$6),
X15*(1-(1-IF($D15="Male",Mortality_Projection!$C$3,Mortality_Projection!$C$4))^MIN(($B15+(Y$8-1)-Mortality_Projection!$C$6),Mortality_Projection!$C$5)*IF($D15="Male",MIN(OFFSET(Mortality_Rates!$B$6,Y$8-1-($B15-$B$9),0),Mortality_Rates!$B$111),MIN(OFFSET(Mortality_Rates!$B$6,Y$8-1-($B15-$B$9),1),Mortality_Rates!$C$111)))))</f>
        <v>6788.4764690565207</v>
      </c>
      <c r="Z15" s="160">
        <f ca="1">IF($B15-Z$8&gt;$B$9,0,IF($B15-Z$8=$B$9,$C15*IF($D15="Male",$B$5,$B$6),
Y15*(1-(1-IF($D15="Male",Mortality_Projection!$C$3,Mortality_Projection!$C$4))^MIN(($B15+(Z$8-1)-Mortality_Projection!$C$6),Mortality_Projection!$C$5)*IF($D15="Male",MIN(OFFSET(Mortality_Rates!$B$6,Z$8-1-($B15-$B$9),0),Mortality_Rates!$B$111),MIN(OFFSET(Mortality_Rates!$B$6,Z$8-1-($B15-$B$9),1),Mortality_Rates!$C$111)))))</f>
        <v>6786.6136366983055</v>
      </c>
      <c r="AA15" s="160">
        <f ca="1">IF($B15-AA$8&gt;$B$9,0,IF($B15-AA$8=$B$9,$C15*IF($D15="Male",$B$5,$B$6),
Z15*(1-(1-IF($D15="Male",Mortality_Projection!$C$3,Mortality_Projection!$C$4))^MIN(($B15+(AA$8-1)-Mortality_Projection!$C$6),Mortality_Projection!$C$5)*IF($D15="Male",MIN(OFFSET(Mortality_Rates!$B$6,AA$8-1-($B15-$B$9),0),Mortality_Rates!$B$111),MIN(OFFSET(Mortality_Rates!$B$6,AA$8-1-($B15-$B$9),1),Mortality_Rates!$C$111)))))</f>
        <v>6784.6401870924592</v>
      </c>
      <c r="AB15" s="160">
        <f ca="1">IF($B15-AB$8&gt;$B$9,0,IF($B15-AB$8=$B$9,$C15*IF($D15="Male",$B$5,$B$6),
AA15*(1-(1-IF($D15="Male",Mortality_Projection!$C$3,Mortality_Projection!$C$4))^MIN(($B15+(AB$8-1)-Mortality_Projection!$C$6),Mortality_Projection!$C$5)*IF($D15="Male",MIN(OFFSET(Mortality_Rates!$B$6,AB$8-1-($B15-$B$9),0),Mortality_Rates!$B$111),MIN(OFFSET(Mortality_Rates!$B$6,AB$8-1-($B15-$B$9),1),Mortality_Rates!$C$111)))))</f>
        <v>6782.568719079949</v>
      </c>
      <c r="AC15" s="160">
        <f ca="1">IF($B15-AC$8&gt;$B$9,0,IF($B15-AC$8=$B$9,$C15*IF($D15="Male",$B$5,$B$6),
AB15*(1-(1-IF($D15="Male",Mortality_Projection!$C$3,Mortality_Projection!$C$4))^MIN(($B15+(AC$8-1)-Mortality_Projection!$C$6),Mortality_Projection!$C$5)*IF($D15="Male",MIN(OFFSET(Mortality_Rates!$B$6,AC$8-1-($B15-$B$9),0),Mortality_Rates!$B$111),MIN(OFFSET(Mortality_Rates!$B$6,AC$8-1-($B15-$B$9),1),Mortality_Rates!$C$111)))))</f>
        <v>6780.4162310098945</v>
      </c>
      <c r="AD15" s="160">
        <f ca="1">IF($B15-AD$8&gt;$B$9,0,IF($B15-AD$8=$B$9,$C15*IF($D15="Male",$B$5,$B$6),
AC15*(1-(1-IF($D15="Male",Mortality_Projection!$C$3,Mortality_Projection!$C$4))^MIN(($B15+(AD$8-1)-Mortality_Projection!$C$6),Mortality_Projection!$C$5)*IF($D15="Male",MIN(OFFSET(Mortality_Rates!$B$6,AD$8-1-($B15-$B$9),0),Mortality_Rates!$B$111),MIN(OFFSET(Mortality_Rates!$B$6,AD$8-1-($B15-$B$9),1),Mortality_Rates!$C$111)))))</f>
        <v>6778.1944252890735</v>
      </c>
      <c r="AE15" s="160">
        <f ca="1">IF($B15-AE$8&gt;$B$9,0,IF($B15-AE$8=$B$9,$C15*IF($D15="Male",$B$5,$B$6),
AD15*(1-(1-IF($D15="Male",Mortality_Projection!$C$3,Mortality_Projection!$C$4))^MIN(($B15+(AE$8-1)-Mortality_Projection!$C$6),Mortality_Projection!$C$5)*IF($D15="Male",MIN(OFFSET(Mortality_Rates!$B$6,AE$8-1-($B15-$B$9),0),Mortality_Rates!$B$111),MIN(OFFSET(Mortality_Rates!$B$6,AE$8-1-($B15-$B$9),1),Mortality_Rates!$C$111)))))</f>
        <v>6775.9052637642853</v>
      </c>
      <c r="AF15" s="160">
        <f ca="1">IF($B15-AF$8&gt;$B$9,0,IF($B15-AF$8=$B$9,$C15*IF($D15="Male",$B$5,$B$6),
AE15*(1-(1-IF($D15="Male",Mortality_Projection!$C$3,Mortality_Projection!$C$4))^MIN(($B15+(AF$8-1)-Mortality_Projection!$C$6),Mortality_Projection!$C$5)*IF($D15="Male",MIN(OFFSET(Mortality_Rates!$B$6,AF$8-1-($B15-$B$9),0),Mortality_Rates!$B$111),MIN(OFFSET(Mortality_Rates!$B$6,AF$8-1-($B15-$B$9),1),Mortality_Rates!$C$111)))))</f>
        <v>6773.5552994457348</v>
      </c>
      <c r="AG15" s="160">
        <f ca="1">IF($B15-AG$8&gt;$B$9,0,IF($B15-AG$8=$B$9,$C15*IF($D15="Male",$B$5,$B$6),
AF15*(1-(1-IF($D15="Male",Mortality_Projection!$C$3,Mortality_Projection!$C$4))^MIN(($B15+(AG$8-1)-Mortality_Projection!$C$6),Mortality_Projection!$C$5)*IF($D15="Male",MIN(OFFSET(Mortality_Rates!$B$6,AG$8-1-($B15-$B$9),0),Mortality_Rates!$B$111),MIN(OFFSET(Mortality_Rates!$B$6,AG$8-1-($B15-$B$9),1),Mortality_Rates!$C$111)))))</f>
        <v>6771.1463138674362</v>
      </c>
      <c r="AH15" s="160">
        <f ca="1">IF($B15-AH$8&gt;$B$9,0,IF($B15-AH$8=$B$9,$C15*IF($D15="Male",$B$5,$B$6),
AG15*(1-(1-IF($D15="Male",Mortality_Projection!$C$3,Mortality_Projection!$C$4))^MIN(($B15+(AH$8-1)-Mortality_Projection!$C$6),Mortality_Projection!$C$5)*IF($D15="Male",MIN(OFFSET(Mortality_Rates!$B$6,AH$8-1-($B15-$B$9),0),Mortality_Rates!$B$111),MIN(OFFSET(Mortality_Rates!$B$6,AH$8-1-($B15-$B$9),1),Mortality_Rates!$C$111)))))</f>
        <v>6768.6755394134743</v>
      </c>
      <c r="AI15" s="160">
        <f ca="1">IF($B15-AI$8&gt;$B$9,0,IF($B15-AI$8=$B$9,$C15*IF($D15="Male",$B$5,$B$6),
AH15*(1-(1-IF($D15="Male",Mortality_Projection!$C$3,Mortality_Projection!$C$4))^MIN(($B15+(AI$8-1)-Mortality_Projection!$C$6),Mortality_Projection!$C$5)*IF($D15="Male",MIN(OFFSET(Mortality_Rates!$B$6,AI$8-1-($B15-$B$9),0),Mortality_Rates!$B$111),MIN(OFFSET(Mortality_Rates!$B$6,AI$8-1-($B15-$B$9),1),Mortality_Rates!$C$111)))))</f>
        <v>6766.1403390787327</v>
      </c>
      <c r="AJ15" s="160">
        <f ca="1">IF($B15-AJ$8&gt;$B$9,0,IF($B15-AJ$8=$B$9,$C15*IF($D15="Male",$B$5,$B$6),
AI15*(1-(1-IF($D15="Male",Mortality_Projection!$C$3,Mortality_Projection!$C$4))^MIN(($B15+(AJ$8-1)-Mortality_Projection!$C$6),Mortality_Projection!$C$5)*IF($D15="Male",MIN(OFFSET(Mortality_Rates!$B$6,AJ$8-1-($B15-$B$9),0),Mortality_Rates!$B$111),MIN(OFFSET(Mortality_Rates!$B$6,AJ$8-1-($B15-$B$9),1),Mortality_Rates!$C$111)))))</f>
        <v>6763.5337929969537</v>
      </c>
      <c r="AK15" s="160">
        <f ca="1">IF($B15-AK$8&gt;$B$9,0,IF($B15-AK$8=$B$9,$C15*IF($D15="Male",$B$5,$B$6),
AJ15*(1-(1-IF($D15="Male",Mortality_Projection!$C$3,Mortality_Projection!$C$4))^MIN(($B15+(AK$8-1)-Mortality_Projection!$C$6),Mortality_Projection!$C$5)*IF($D15="Male",MIN(OFFSET(Mortality_Rates!$B$6,AK$8-1-($B15-$B$9),0),Mortality_Rates!$B$111),MIN(OFFSET(Mortality_Rates!$B$6,AK$8-1-($B15-$B$9),1),Mortality_Rates!$C$111)))))</f>
        <v>6760.8536227684053</v>
      </c>
      <c r="AL15" s="160">
        <f ca="1">IF($B15-AL$8&gt;$B$9,0,IF($B15-AL$8=$B$9,$C15*IF($D15="Male",$B$5,$B$6),
AK15*(1-(1-IF($D15="Male",Mortality_Projection!$C$3,Mortality_Projection!$C$4))^MIN(($B15+(AL$8-1)-Mortality_Projection!$C$6),Mortality_Projection!$C$5)*IF($D15="Male",MIN(OFFSET(Mortality_Rates!$B$6,AL$8-1-($B15-$B$9),0),Mortality_Rates!$B$111),MIN(OFFSET(Mortality_Rates!$B$6,AL$8-1-($B15-$B$9),1),Mortality_Rates!$C$111)))))</f>
        <v>6758.0804452362563</v>
      </c>
      <c r="AM15" s="160">
        <f ca="1">IF($B15-AM$8&gt;$B$9,0,IF($B15-AM$8=$B$9,$C15*IF($D15="Male",$B$5,$B$6),
AL15*(1-(1-IF($D15="Male",Mortality_Projection!$C$3,Mortality_Projection!$C$4))^MIN(($B15+(AM$8-1)-Mortality_Projection!$C$6),Mortality_Projection!$C$5)*IF($D15="Male",MIN(OFFSET(Mortality_Rates!$B$6,AM$8-1-($B15-$B$9),0),Mortality_Rates!$B$111),MIN(OFFSET(Mortality_Rates!$B$6,AM$8-1-($B15-$B$9),1),Mortality_Rates!$C$111)))))</f>
        <v>6755.2083814835487</v>
      </c>
      <c r="AN15" s="160">
        <f ca="1">IF($B15-AN$8&gt;$B$9,0,IF($B15-AN$8=$B$9,$C15*IF($D15="Male",$B$5,$B$6),
AM15*(1-(1-IF($D15="Male",Mortality_Projection!$C$3,Mortality_Projection!$C$4))^MIN(($B15+(AN$8-1)-Mortality_Projection!$C$6),Mortality_Projection!$C$5)*IF($D15="Male",MIN(OFFSET(Mortality_Rates!$B$6,AN$8-1-($B15-$B$9),0),Mortality_Rates!$B$111),MIN(OFFSET(Mortality_Rates!$B$6,AN$8-1-($B15-$B$9),1),Mortality_Rates!$C$111)))))</f>
        <v>6752.2192021510054</v>
      </c>
      <c r="AO15" s="160">
        <f ca="1">IF($B15-AO$8&gt;$B$9,0,IF($B15-AO$8=$B$9,$C15*IF($D15="Male",$B$5,$B$6),
AN15*(1-(1-IF($D15="Male",Mortality_Projection!$C$3,Mortality_Projection!$C$4))^MIN(($B15+(AO$8-1)-Mortality_Projection!$C$6),Mortality_Projection!$C$5)*IF($D15="Male",MIN(OFFSET(Mortality_Rates!$B$6,AO$8-1-($B15-$B$9),0),Mortality_Rates!$B$111),MIN(OFFSET(Mortality_Rates!$B$6,AO$8-1-($B15-$B$9),1),Mortality_Rates!$C$111)))))</f>
        <v>6749.0995457535982</v>
      </c>
      <c r="AP15" s="160">
        <f ca="1">IF($B15-AP$8&gt;$B$9,0,IF($B15-AP$8=$B$9,$C15*IF($D15="Male",$B$5,$B$6),
AO15*(1-(1-IF($D15="Male",Mortality_Projection!$C$3,Mortality_Projection!$C$4))^MIN(($B15+(AP$8-1)-Mortality_Projection!$C$6),Mortality_Projection!$C$5)*IF($D15="Male",MIN(OFFSET(Mortality_Rates!$B$6,AP$8-1-($B15-$B$9),0),Mortality_Rates!$B$111),MIN(OFFSET(Mortality_Rates!$B$6,AP$8-1-($B15-$B$9),1),Mortality_Rates!$C$111)))))</f>
        <v>6745.8283907613259</v>
      </c>
      <c r="AQ15" s="160">
        <f ca="1">IF($B15-AQ$8&gt;$B$9,0,IF($B15-AQ$8=$B$9,$C15*IF($D15="Male",$B$5,$B$6),
AP15*(1-(1-IF($D15="Male",Mortality_Projection!$C$3,Mortality_Projection!$C$4))^MIN(($B15+(AQ$8-1)-Mortality_Projection!$C$6),Mortality_Projection!$C$5)*IF($D15="Male",MIN(OFFSET(Mortality_Rates!$B$6,AQ$8-1-($B15-$B$9),0),Mortality_Rates!$B$111),MIN(OFFSET(Mortality_Rates!$B$6,AQ$8-1-($B15-$B$9),1),Mortality_Rates!$C$111)))))</f>
        <v>6742.3936628461688</v>
      </c>
      <c r="AR15" s="160">
        <f ca="1">IF($B15-AR$8&gt;$B$9,0,IF($B15-AR$8=$B$9,$C15*IF($D15="Male",$B$5,$B$6),
AQ15*(1-(1-IF($D15="Male",Mortality_Projection!$C$3,Mortality_Projection!$C$4))^MIN(($B15+(AR$8-1)-Mortality_Projection!$C$6),Mortality_Projection!$C$5)*IF($D15="Male",MIN(OFFSET(Mortality_Rates!$B$6,AR$8-1-($B15-$B$9),0),Mortality_Rates!$B$111),MIN(OFFSET(Mortality_Rates!$B$6,AR$8-1-($B15-$B$9),1),Mortality_Rates!$C$111)))))</f>
        <v>6738.7757994032754</v>
      </c>
      <c r="AS15" s="160">
        <f ca="1">IF($B15-AS$8&gt;$B$9,0,IF($B15-AS$8=$B$9,$C15*IF($D15="Male",$B$5,$B$6),
AR15*(1-(1-IF($D15="Male",Mortality_Projection!$C$3,Mortality_Projection!$C$4))^MIN(($B15+(AS$8-1)-Mortality_Projection!$C$6),Mortality_Projection!$C$5)*IF($D15="Male",MIN(OFFSET(Mortality_Rates!$B$6,AS$8-1-($B15-$B$9),0),Mortality_Rates!$B$111),MIN(OFFSET(Mortality_Rates!$B$6,AS$8-1-($B15-$B$9),1),Mortality_Rates!$C$111)))))</f>
        <v>6734.9520878625463</v>
      </c>
      <c r="AT15" s="160">
        <f ca="1">IF($B15-AT$8&gt;$B$9,0,IF($B15-AT$8=$B$9,$C15*IF($D15="Male",$B$5,$B$6),
AS15*(1-(1-IF($D15="Male",Mortality_Projection!$C$3,Mortality_Projection!$C$4))^MIN(($B15+(AT$8-1)-Mortality_Projection!$C$6),Mortality_Projection!$C$5)*IF($D15="Male",MIN(OFFSET(Mortality_Rates!$B$6,AT$8-1-($B15-$B$9),0),Mortality_Rates!$B$111),MIN(OFFSET(Mortality_Rates!$B$6,AT$8-1-($B15-$B$9),1),Mortality_Rates!$C$111)))))</f>
        <v>6730.9046655469947</v>
      </c>
      <c r="AU15" s="160">
        <f ca="1">IF($B15-AU$8&gt;$B$9,0,IF($B15-AU$8=$B$9,$C15*IF($D15="Male",$B$5,$B$6),
AT15*(1-(1-IF($D15="Male",Mortality_Projection!$C$3,Mortality_Projection!$C$4))^MIN(($B15+(AU$8-1)-Mortality_Projection!$C$6),Mortality_Projection!$C$5)*IF($D15="Male",MIN(OFFSET(Mortality_Rates!$B$6,AU$8-1-($B15-$B$9),0),Mortality_Rates!$B$111),MIN(OFFSET(Mortality_Rates!$B$6,AU$8-1-($B15-$B$9),1),Mortality_Rates!$C$111)))))</f>
        <v>6726.6125852965888</v>
      </c>
      <c r="AV15" s="160">
        <f ca="1">IF($B15-AV$8&gt;$B$9,0,IF($B15-AV$8=$B$9,$C15*IF($D15="Male",$B$5,$B$6),
AU15*(1-(1-IF($D15="Male",Mortality_Projection!$C$3,Mortality_Projection!$C$4))^MIN(($B15+(AV$8-1)-Mortality_Projection!$C$6),Mortality_Projection!$C$5)*IF($D15="Male",MIN(OFFSET(Mortality_Rates!$B$6,AV$8-1-($B15-$B$9),0),Mortality_Rates!$B$111),MIN(OFFSET(Mortality_Rates!$B$6,AV$8-1-($B15-$B$9),1),Mortality_Rates!$C$111)))))</f>
        <v>6722.0481757609705</v>
      </c>
      <c r="AW15" s="160">
        <f ca="1">IF($B15-AW$8&gt;$B$9,0,IF($B15-AW$8=$B$9,$C15*IF($D15="Male",$B$5,$B$6),
AV15*(1-(1-IF($D15="Male",Mortality_Projection!$C$3,Mortality_Projection!$C$4))^MIN(($B15+(AW$8-1)-Mortality_Projection!$C$6),Mortality_Projection!$C$5)*IF($D15="Male",MIN(OFFSET(Mortality_Rates!$B$6,AW$8-1-($B15-$B$9),0),Mortality_Rates!$B$111),MIN(OFFSET(Mortality_Rates!$B$6,AW$8-1-($B15-$B$9),1),Mortality_Rates!$C$111)))))</f>
        <v>6717.184943476489</v>
      </c>
      <c r="AX15" s="160">
        <f ca="1">IF($B15-AX$8&gt;$B$9,0,IF($B15-AX$8=$B$9,$C15*IF($D15="Male",$B$5,$B$6),
AW15*(1-(1-IF($D15="Male",Mortality_Projection!$C$3,Mortality_Projection!$C$4))^MIN(($B15+(AX$8-1)-Mortality_Projection!$C$6),Mortality_Projection!$C$5)*IF($D15="Male",MIN(OFFSET(Mortality_Rates!$B$6,AX$8-1-($B15-$B$9),0),Mortality_Rates!$B$111),MIN(OFFSET(Mortality_Rates!$B$6,AX$8-1-($B15-$B$9),1),Mortality_Rates!$C$111)))))</f>
        <v>6711.9296715131159</v>
      </c>
      <c r="AY15" s="160">
        <f ca="1">IF($B15-AY$8&gt;$B$9,0,IF($B15-AY$8=$B$9,$C15*IF($D15="Male",$B$5,$B$6),
AX15*(1-(1-IF($D15="Male",Mortality_Projection!$C$3,Mortality_Projection!$C$4))^MIN(($B15+(AY$8-1)-Mortality_Projection!$C$6),Mortality_Projection!$C$5)*IF($D15="Male",MIN(OFFSET(Mortality_Rates!$B$6,AY$8-1-($B15-$B$9),0),Mortality_Rates!$B$111),MIN(OFFSET(Mortality_Rates!$B$6,AY$8-1-($B15-$B$9),1),Mortality_Rates!$C$111)))))</f>
        <v>6706.2267983504107</v>
      </c>
      <c r="AZ15" s="160">
        <f ca="1">IF($B15-AZ$8&gt;$B$9,0,IF($B15-AZ$8=$B$9,$C15*IF($D15="Male",$B$5,$B$6),
AY15*(1-(1-IF($D15="Male",Mortality_Projection!$C$3,Mortality_Projection!$C$4))^MIN(($B15+(AZ$8-1)-Mortality_Projection!$C$6),Mortality_Projection!$C$5)*IF($D15="Male",MIN(OFFSET(Mortality_Rates!$B$6,AZ$8-1-($B15-$B$9),0),Mortality_Rates!$B$111),MIN(OFFSET(Mortality_Rates!$B$6,AZ$8-1-($B15-$B$9),1),Mortality_Rates!$C$111)))))</f>
        <v>6700.0172645914772</v>
      </c>
      <c r="BA15" s="160">
        <f ca="1">IF($B15-BA$8&gt;$B$9,0,IF($B15-BA$8=$B$9,$C15*IF($D15="Male",$B$5,$B$6),
AZ15*(1-(1-IF($D15="Male",Mortality_Projection!$C$3,Mortality_Projection!$C$4))^MIN(($B15+(BA$8-1)-Mortality_Projection!$C$6),Mortality_Projection!$C$5)*IF($D15="Male",MIN(OFFSET(Mortality_Rates!$B$6,BA$8-1-($B15-$B$9),0),Mortality_Rates!$B$111),MIN(OFFSET(Mortality_Rates!$B$6,BA$8-1-($B15-$B$9),1),Mortality_Rates!$C$111)))))</f>
        <v>6693.2385689087569</v>
      </c>
      <c r="BB15" s="160">
        <f ca="1">IF($B15-BB$8&gt;$B$9,0,IF($B15-BB$8=$B$9,$C15*IF($D15="Male",$B$5,$B$6),
BA15*(1-(1-IF($D15="Male",Mortality_Projection!$C$3,Mortality_Projection!$C$4))^MIN(($B15+(BB$8-1)-Mortality_Projection!$C$6),Mortality_Projection!$C$5)*IF($D15="Male",MIN(OFFSET(Mortality_Rates!$B$6,BB$8-1-($B15-$B$9),0),Mortality_Rates!$B$111),MIN(OFFSET(Mortality_Rates!$B$6,BB$8-1-($B15-$B$9),1),Mortality_Rates!$C$111)))))</f>
        <v>6685.8135720423879</v>
      </c>
      <c r="BC15" s="160">
        <f ca="1">IF($B15-BC$8&gt;$B$9,0,IF($B15-BC$8=$B$9,$C15*IF($D15="Male",$B$5,$B$6),
BB15*(1-(1-IF($D15="Male",Mortality_Projection!$C$3,Mortality_Projection!$C$4))^MIN(($B15+(BC$8-1)-Mortality_Projection!$C$6),Mortality_Projection!$C$5)*IF($D15="Male",MIN(OFFSET(Mortality_Rates!$B$6,BC$8-1-($B15-$B$9),0),Mortality_Rates!$B$111),MIN(OFFSET(Mortality_Rates!$B$6,BC$8-1-($B15-$B$9),1),Mortality_Rates!$C$111)))))</f>
        <v>6677.6656348745219</v>
      </c>
      <c r="BD15" s="161">
        <f ca="1">IF($B15-BD$8&gt;$B$9,0,IF($B15-BD$8=$B$9,$C15*IF($D15="Male",$B$5,$B$6),
BC15*(1-(1-IF($D15="Male",Mortality_Projection!$C$3,Mortality_Projection!$C$4))^MIN(($B15+(BD$8-1)-Mortality_Projection!$C$6),Mortality_Projection!$C$5)*IF($D15="Male",MIN(OFFSET(Mortality_Rates!$B$6,BD$8-1-($B15-$B$9),0),Mortality_Rates!$B$111),MIN(OFFSET(Mortality_Rates!$B$6,BD$8-1-($B15-$B$9),1),Mortality_Rates!$C$111)))))</f>
        <v>6668.7037151323984</v>
      </c>
      <c r="BE15" s="33"/>
    </row>
    <row r="16" spans="1:57" x14ac:dyDescent="0.35">
      <c r="A16" s="159">
        <f t="shared" si="6"/>
        <v>-8</v>
      </c>
      <c r="B16">
        <f t="shared" si="7"/>
        <v>2029</v>
      </c>
      <c r="C16" s="160">
        <f ca="1">IF(-$A16&lt;Input!$D$16, SUM(OFFSET(Existing_Cohort!$C$107,Input!D$15+A16+IF(-$A16&gt;=Input!$D$15,-Input!$D$15-$A16,0),B16-Input!$D$4,IF(-$A16&gt;=Input!$D$15,Input!$D$16+$A16,Input!$D$16-Input!$D$15+1))), 0)+
IF(-$A16&gt;Input!$D$15, SUM(OFFSET($E$59, MAX(-$A16-Input!$D$16, 0), $B16-$B$9, MIN(-$A16-Input!$D$15, Input!$D$16-Input!$D$15+1))), 0)</f>
        <v>91537.133424880987</v>
      </c>
      <c r="D16" s="198" t="s">
        <v>31</v>
      </c>
      <c r="E16" s="160">
        <f ca="1">IF($B16-E$8&gt;$B$9,0,IF($B16-E$8=$B$9,$C16*IF($D16="Male",$B$5,$B$6),
D16*(1-(1-IF($D16="Male",Mortality_Projection!$C$3,Mortality_Projection!$C$4))^MIN(($B16+(E$8-1)-Mortality_Projection!$C$6),Mortality_Projection!$C$5)*IF($D16="Male",MIN(OFFSET(Mortality_Rates!$B$6,E$8-1-($B16-$B$9),0),Mortality_Rates!$B$111),MIN(OFFSET(Mortality_Rates!$B$6,E$8-1-($B16-$B$9),1),Mortality_Rates!$C$111)))))</f>
        <v>0</v>
      </c>
      <c r="F16" s="160">
        <f ca="1">IF($B16-F$8&gt;$B$9,0,IF($B16-F$8=$B$9,$C16*IF($D16="Male",$B$5,$B$6),
E16*(1-(1-IF($D16="Male",Mortality_Projection!$C$3,Mortality_Projection!$C$4))^MIN(($B16+(F$8-1)-Mortality_Projection!$C$6),Mortality_Projection!$C$5)*IF($D16="Male",MIN(OFFSET(Mortality_Rates!$B$6,F$8-1-($B16-$B$9),0),Mortality_Rates!$B$111),MIN(OFFSET(Mortality_Rates!$B$6,F$8-1-($B16-$B$9),1),Mortality_Rates!$C$111)))))</f>
        <v>0</v>
      </c>
      <c r="G16" s="160">
        <f ca="1">IF($B16-G$8&gt;$B$9,0,IF($B16-G$8=$B$9,$C16*IF($D16="Male",$B$5,$B$6),
F16*(1-(1-IF($D16="Male",Mortality_Projection!$C$3,Mortality_Projection!$C$4))^MIN(($B16+(G$8-1)-Mortality_Projection!$C$6),Mortality_Projection!$C$5)*IF($D16="Male",MIN(OFFSET(Mortality_Rates!$B$6,G$8-1-($B16-$B$9),0),Mortality_Rates!$B$111),MIN(OFFSET(Mortality_Rates!$B$6,G$8-1-($B16-$B$9),1),Mortality_Rates!$C$111)))))</f>
        <v>0</v>
      </c>
      <c r="H16" s="160">
        <f ca="1">IF($B16-H$8&gt;$B$9,0,IF($B16-H$8=$B$9,$C16*IF($D16="Male",$B$5,$B$6),
G16*(1-(1-IF($D16="Male",Mortality_Projection!$C$3,Mortality_Projection!$C$4))^MIN(($B16+(H$8-1)-Mortality_Projection!$C$6),Mortality_Projection!$C$5)*IF($D16="Male",MIN(OFFSET(Mortality_Rates!$B$6,H$8-1-($B16-$B$9),0),Mortality_Rates!$B$111),MIN(OFFSET(Mortality_Rates!$B$6,H$8-1-($B16-$B$9),1),Mortality_Rates!$C$111)))))</f>
        <v>0</v>
      </c>
      <c r="I16" s="160">
        <f ca="1">IF($B16-I$8&gt;$B$9,0,IF($B16-I$8=$B$9,$C16*IF($D16="Male",$B$5,$B$6),
H16*(1-(1-IF($D16="Male",Mortality_Projection!$C$3,Mortality_Projection!$C$4))^MIN(($B16+(I$8-1)-Mortality_Projection!$C$6),Mortality_Projection!$C$5)*IF($D16="Male",MIN(OFFSET(Mortality_Rates!$B$6,I$8-1-($B16-$B$9),0),Mortality_Rates!$B$111),MIN(OFFSET(Mortality_Rates!$B$6,I$8-1-($B16-$B$9),1),Mortality_Rates!$C$111)))))</f>
        <v>0</v>
      </c>
      <c r="J16" s="160">
        <f ca="1">IF($B16-J$8&gt;$B$9,0,IF($B16-J$8=$B$9,$C16*IF($D16="Male",$B$5,$B$6),
I16*(1-(1-IF($D16="Male",Mortality_Projection!$C$3,Mortality_Projection!$C$4))^MIN(($B16+(J$8-1)-Mortality_Projection!$C$6),Mortality_Projection!$C$5)*IF($D16="Male",MIN(OFFSET(Mortality_Rates!$B$6,J$8-1-($B16-$B$9),0),Mortality_Rates!$B$111),MIN(OFFSET(Mortality_Rates!$B$6,J$8-1-($B16-$B$9),1),Mortality_Rates!$C$111)))))</f>
        <v>0</v>
      </c>
      <c r="K16" s="160">
        <f ca="1">IF($B16-K$8&gt;$B$9,0,IF($B16-K$8=$B$9,$C16*IF($D16="Male",$B$5,$B$6),
J16*(1-(1-IF($D16="Male",Mortality_Projection!$C$3,Mortality_Projection!$C$4))^MIN(($B16+(K$8-1)-Mortality_Projection!$C$6),Mortality_Projection!$C$5)*IF($D16="Male",MIN(OFFSET(Mortality_Rates!$B$6,K$8-1-($B16-$B$9),0),Mortality_Rates!$B$111),MIN(OFFSET(Mortality_Rates!$B$6,K$8-1-($B16-$B$9),1),Mortality_Rates!$C$111)))))</f>
        <v>0</v>
      </c>
      <c r="L16" s="160">
        <f ca="1">IF($B16-L$8&gt;$B$9,0,IF($B16-L$8=$B$9,$C16*IF($D16="Male",$B$5,$B$6),
K16*(1-(1-IF($D16="Male",Mortality_Projection!$C$3,Mortality_Projection!$C$4))^MIN(($B16+(L$8-1)-Mortality_Projection!$C$6),Mortality_Projection!$C$5)*IF($D16="Male",MIN(OFFSET(Mortality_Rates!$B$6,L$8-1-($B16-$B$9),0),Mortality_Rates!$B$111),MIN(OFFSET(Mortality_Rates!$B$6,L$8-1-($B16-$B$9),1),Mortality_Rates!$C$111)))))</f>
        <v>6698.082856642568</v>
      </c>
      <c r="M16" s="160">
        <f ca="1">IF($B16-M$8&gt;$B$9,0,IF($B16-M$8=$B$9,$C16*IF($D16="Male",$B$5,$B$6),
L16*(1-(1-IF($D16="Male",Mortality_Projection!$C$3,Mortality_Projection!$C$4))^MIN(($B16+(M$8-1)-Mortality_Projection!$C$6),Mortality_Projection!$C$5)*IF($D16="Male",MIN(OFFSET(Mortality_Rates!$B$6,M$8-1-($B16-$B$9),0),Mortality_Rates!$B$111),MIN(OFFSET(Mortality_Rates!$B$6,M$8-1-($B16-$B$9),1),Mortality_Rates!$C$111)))))</f>
        <v>6693.2006099737409</v>
      </c>
      <c r="N16" s="160">
        <f ca="1">IF($B16-N$8&gt;$B$9,0,IF($B16-N$8=$B$9,$C16*IF($D16="Male",$B$5,$B$6),
M16*(1-(1-IF($D16="Male",Mortality_Projection!$C$3,Mortality_Projection!$C$4))^MIN(($B16+(N$8-1)-Mortality_Projection!$C$6),Mortality_Projection!$C$5)*IF($D16="Male",MIN(OFFSET(Mortality_Rates!$B$6,N$8-1-($B16-$B$9),0),Mortality_Rates!$B$111),MIN(OFFSET(Mortality_Rates!$B$6,N$8-1-($B16-$B$9),1),Mortality_Rates!$C$111)))))</f>
        <v>6689.7797465453496</v>
      </c>
      <c r="O16" s="160">
        <f ca="1">IF($B16-O$8&gt;$B$9,0,IF($B16-O$8=$B$9,$C16*IF($D16="Male",$B$5,$B$6),
N16*(1-(1-IF($D16="Male",Mortality_Projection!$C$3,Mortality_Projection!$C$4))^MIN(($B16+(O$8-1)-Mortality_Projection!$C$6),Mortality_Projection!$C$5)*IF($D16="Male",MIN(OFFSET(Mortality_Rates!$B$6,O$8-1-($B16-$B$9),0),Mortality_Rates!$B$111),MIN(OFFSET(Mortality_Rates!$B$6,O$8-1-($B16-$B$9),1),Mortality_Rates!$C$111)))))</f>
        <v>6687.3342036639096</v>
      </c>
      <c r="P16" s="160">
        <f ca="1">IF($B16-P$8&gt;$B$9,0,IF($B16-P$8=$B$9,$C16*IF($D16="Male",$B$5,$B$6),
O16*(1-(1-IF($D16="Male",Mortality_Projection!$C$3,Mortality_Projection!$C$4))^MIN(($B16+(P$8-1)-Mortality_Projection!$C$6),Mortality_Projection!$C$5)*IF($D16="Male",MIN(OFFSET(Mortality_Rates!$B$6,P$8-1-($B16-$B$9),0),Mortality_Rates!$B$111),MIN(OFFSET(Mortality_Rates!$B$6,P$8-1-($B16-$B$9),1),Mortality_Rates!$C$111)))))</f>
        <v>6685.4932924138029</v>
      </c>
      <c r="Q16" s="160">
        <f ca="1">IF($B16-Q$8&gt;$B$9,0,IF($B16-Q$8=$B$9,$C16*IF($D16="Male",$B$5,$B$6),
P16*(1-(1-IF($D16="Male",Mortality_Projection!$C$3,Mortality_Projection!$C$4))^MIN(($B16+(Q$8-1)-Mortality_Projection!$C$6),Mortality_Projection!$C$5)*IF($D16="Male",MIN(OFFSET(Mortality_Rates!$B$6,Q$8-1-($B16-$B$9),0),Mortality_Rates!$B$111),MIN(OFFSET(Mortality_Rates!$B$6,Q$8-1-($B16-$B$9),1),Mortality_Rates!$C$111)))))</f>
        <v>6683.9906754479334</v>
      </c>
      <c r="R16" s="160">
        <f ca="1">IF($B16-R$8&gt;$B$9,0,IF($B16-R$8=$B$9,$C16*IF($D16="Male",$B$5,$B$6),
Q16*(1-(1-IF($D16="Male",Mortality_Projection!$C$3,Mortality_Projection!$C$4))^MIN(($B16+(R$8-1)-Mortality_Projection!$C$6),Mortality_Projection!$C$5)*IF($D16="Male",MIN(OFFSET(Mortality_Rates!$B$6,R$8-1-($B16-$B$9),0),Mortality_Rates!$B$111),MIN(OFFSET(Mortality_Rates!$B$6,R$8-1-($B16-$B$9),1),Mortality_Rates!$C$111)))))</f>
        <v>6682.65947630348</v>
      </c>
      <c r="S16" s="160">
        <f ca="1">IF($B16-S$8&gt;$B$9,0,IF($B16-S$8=$B$9,$C16*IF($D16="Male",$B$5,$B$6),
R16*(1-(1-IF($D16="Male",Mortality_Projection!$C$3,Mortality_Projection!$C$4))^MIN(($B16+(S$8-1)-Mortality_Projection!$C$6),Mortality_Projection!$C$5)*IF($D16="Male",MIN(OFFSET(Mortality_Rates!$B$6,S$8-1-($B16-$B$9),0),Mortality_Rates!$B$111),MIN(OFFSET(Mortality_Rates!$B$6,S$8-1-($B16-$B$9),1),Mortality_Rates!$C$111)))))</f>
        <v>6681.4172296819424</v>
      </c>
      <c r="T16" s="160">
        <f ca="1">IF($B16-T$8&gt;$B$9,0,IF($B16-T$8=$B$9,$C16*IF($D16="Male",$B$5,$B$6),
S16*(1-(1-IF($D16="Male",Mortality_Projection!$C$3,Mortality_Projection!$C$4))^MIN(($B16+(T$8-1)-Mortality_Projection!$C$6),Mortality_Projection!$C$5)*IF($D16="Male",MIN(OFFSET(Mortality_Rates!$B$6,T$8-1-($B16-$B$9),0),Mortality_Rates!$B$111),MIN(OFFSET(Mortality_Rates!$B$6,T$8-1-($B16-$B$9),1),Mortality_Rates!$C$111)))))</f>
        <v>6680.2102183874185</v>
      </c>
      <c r="U16" s="160">
        <f ca="1">IF($B16-U$8&gt;$B$9,0,IF($B16-U$8=$B$9,$C16*IF($D16="Male",$B$5,$B$6),
T16*(1-(1-IF($D16="Male",Mortality_Projection!$C$3,Mortality_Projection!$C$4))^MIN(($B16+(U$8-1)-Mortality_Projection!$C$6),Mortality_Projection!$C$5)*IF($D16="Male",MIN(OFFSET(Mortality_Rates!$B$6,U$8-1-($B16-$B$9),0),Mortality_Rates!$B$111),MIN(OFFSET(Mortality_Rates!$B$6,U$8-1-($B16-$B$9),1),Mortality_Rates!$C$111)))))</f>
        <v>6678.9917042272273</v>
      </c>
      <c r="V16" s="160">
        <f ca="1">IF($B16-V$8&gt;$B$9,0,IF($B16-V$8=$B$9,$C16*IF($D16="Male",$B$5,$B$6),
U16*(1-(1-IF($D16="Male",Mortality_Projection!$C$3,Mortality_Projection!$C$4))^MIN(($B16+(V$8-1)-Mortality_Projection!$C$6),Mortality_Projection!$C$5)*IF($D16="Male",MIN(OFFSET(Mortality_Rates!$B$6,V$8-1-($B16-$B$9),0),Mortality_Rates!$B$111),MIN(OFFSET(Mortality_Rates!$B$6,V$8-1-($B16-$B$9),1),Mortality_Rates!$C$111)))))</f>
        <v>6677.7267026112395</v>
      </c>
      <c r="W16" s="160">
        <f ca="1">IF($B16-W$8&gt;$B$9,0,IF($B16-W$8=$B$9,$C16*IF($D16="Male",$B$5,$B$6),
V16*(1-(1-IF($D16="Male",Mortality_Projection!$C$3,Mortality_Projection!$C$4))^MIN(($B16+(W$8-1)-Mortality_Projection!$C$6),Mortality_Projection!$C$5)*IF($D16="Male",MIN(OFFSET(Mortality_Rates!$B$6,W$8-1-($B16-$B$9),0),Mortality_Rates!$B$111),MIN(OFFSET(Mortality_Rates!$B$6,W$8-1-($B16-$B$9),1),Mortality_Rates!$C$111)))))</f>
        <v>6676.3814688380935</v>
      </c>
      <c r="X16" s="160">
        <f ca="1">IF($B16-X$8&gt;$B$9,0,IF($B16-X$8=$B$9,$C16*IF($D16="Male",$B$5,$B$6),
W16*(1-(1-IF($D16="Male",Mortality_Projection!$C$3,Mortality_Projection!$C$4))^MIN(($B16+(X$8-1)-Mortality_Projection!$C$6),Mortality_Projection!$C$5)*IF($D16="Male",MIN(OFFSET(Mortality_Rates!$B$6,X$8-1-($B16-$B$9),0),Mortality_Rates!$B$111),MIN(OFFSET(Mortality_Rates!$B$6,X$8-1-($B16-$B$9),1),Mortality_Rates!$C$111)))))</f>
        <v>6674.9333564183808</v>
      </c>
      <c r="Y16" s="160">
        <f ca="1">IF($B16-Y$8&gt;$B$9,0,IF($B16-Y$8=$B$9,$C16*IF($D16="Male",$B$5,$B$6),
X16*(1-(1-IF($D16="Male",Mortality_Projection!$C$3,Mortality_Projection!$C$4))^MIN(($B16+(Y$8-1)-Mortality_Projection!$C$6),Mortality_Projection!$C$5)*IF($D16="Male",MIN(OFFSET(Mortality_Rates!$B$6,Y$8-1-($B16-$B$9),0),Mortality_Rates!$B$111),MIN(OFFSET(Mortality_Rates!$B$6,Y$8-1-($B16-$B$9),1),Mortality_Rates!$C$111)))))</f>
        <v>6673.3752116508585</v>
      </c>
      <c r="Z16" s="160">
        <f ca="1">IF($B16-Z$8&gt;$B$9,0,IF($B16-Z$8=$B$9,$C16*IF($D16="Male",$B$5,$B$6),
Y16*(1-(1-IF($D16="Male",Mortality_Projection!$C$3,Mortality_Projection!$C$4))^MIN(($B16+(Z$8-1)-Mortality_Projection!$C$6),Mortality_Projection!$C$5)*IF($D16="Male",MIN(OFFSET(Mortality_Rates!$B$6,Z$8-1-($B16-$B$9),0),Mortality_Rates!$B$111),MIN(OFFSET(Mortality_Rates!$B$6,Z$8-1-($B16-$B$9),1),Mortality_Rates!$C$111)))))</f>
        <v>6671.7001843850567</v>
      </c>
      <c r="AA16" s="160">
        <f ca="1">IF($B16-AA$8&gt;$B$9,0,IF($B16-AA$8=$B$9,$C16*IF($D16="Male",$B$5,$B$6),
Z16*(1-(1-IF($D16="Male",Mortality_Projection!$C$3,Mortality_Projection!$C$4))^MIN(($B16+(AA$8-1)-Mortality_Projection!$C$6),Mortality_Projection!$C$5)*IF($D16="Male",MIN(OFFSET(Mortality_Rates!$B$6,AA$8-1-($B16-$B$9),0),Mortality_Rates!$B$111),MIN(OFFSET(Mortality_Rates!$B$6,AA$8-1-($B16-$B$9),1),Mortality_Rates!$C$111)))))</f>
        <v>6669.911262714093</v>
      </c>
      <c r="AB16" s="160">
        <f ca="1">IF($B16-AB$8&gt;$B$9,0,IF($B16-AB$8=$B$9,$C16*IF($D16="Male",$B$5,$B$6),
AA16*(1-(1-IF($D16="Male",Mortality_Projection!$C$3,Mortality_Projection!$C$4))^MIN(($B16+(AB$8-1)-Mortality_Projection!$C$6),Mortality_Projection!$C$5)*IF($D16="Male",MIN(OFFSET(Mortality_Rates!$B$6,AB$8-1-($B16-$B$9),0),Mortality_Rates!$B$111),MIN(OFFSET(Mortality_Rates!$B$6,AB$8-1-($B16-$B$9),1),Mortality_Rates!$C$111)))))</f>
        <v>6668.0161008062287</v>
      </c>
      <c r="AC16" s="160">
        <f ca="1">IF($B16-AC$8&gt;$B$9,0,IF($B16-AC$8=$B$9,$C16*IF($D16="Male",$B$5,$B$6),
AB16*(1-(1-IF($D16="Male",Mortality_Projection!$C$3,Mortality_Projection!$C$4))^MIN(($B16+(AC$8-1)-Mortality_Projection!$C$6),Mortality_Projection!$C$5)*IF($D16="Male",MIN(OFFSET(Mortality_Rates!$B$6,AC$8-1-($B16-$B$9),0),Mortality_Rates!$B$111),MIN(OFFSET(Mortality_Rates!$B$6,AC$8-1-($B16-$B$9),1),Mortality_Rates!$C$111)))))</f>
        <v>6666.0267956973139</v>
      </c>
      <c r="AD16" s="160">
        <f ca="1">IF($B16-AD$8&gt;$B$9,0,IF($B16-AD$8=$B$9,$C16*IF($D16="Male",$B$5,$B$6),
AC16*(1-(1-IF($D16="Male",Mortality_Projection!$C$3,Mortality_Projection!$C$4))^MIN(($B16+(AD$8-1)-Mortality_Projection!$C$6),Mortality_Projection!$C$5)*IF($D16="Male",MIN(OFFSET(Mortality_Rates!$B$6,AD$8-1-($B16-$B$9),0),Mortality_Rates!$B$111),MIN(OFFSET(Mortality_Rates!$B$6,AD$8-1-($B16-$B$9),1),Mortality_Rates!$C$111)))))</f>
        <v>6663.9596696812823</v>
      </c>
      <c r="AE16" s="160">
        <f ca="1">IF($B16-AE$8&gt;$B$9,0,IF($B16-AE$8=$B$9,$C16*IF($D16="Male",$B$5,$B$6),
AD16*(1-(1-IF($D16="Male",Mortality_Projection!$C$3,Mortality_Projection!$C$4))^MIN(($B16+(AE$8-1)-Mortality_Projection!$C$6),Mortality_Projection!$C$5)*IF($D16="Male",MIN(OFFSET(Mortality_Rates!$B$6,AE$8-1-($B16-$B$9),0),Mortality_Rates!$B$111),MIN(OFFSET(Mortality_Rates!$B$6,AE$8-1-($B16-$B$9),1),Mortality_Rates!$C$111)))))</f>
        <v>6661.8259594818419</v>
      </c>
      <c r="AF16" s="160">
        <f ca="1">IF($B16-AF$8&gt;$B$9,0,IF($B16-AF$8=$B$9,$C16*IF($D16="Male",$B$5,$B$6),
AE16*(1-(1-IF($D16="Male",Mortality_Projection!$C$3,Mortality_Projection!$C$4))^MIN(($B16+(AF$8-1)-Mortality_Projection!$C$6),Mortality_Projection!$C$5)*IF($D16="Male",MIN(OFFSET(Mortality_Rates!$B$6,AF$8-1-($B16-$B$9),0),Mortality_Rates!$B$111),MIN(OFFSET(Mortality_Rates!$B$6,AF$8-1-($B16-$B$9),1),Mortality_Rates!$C$111)))))</f>
        <v>6659.6275476854544</v>
      </c>
      <c r="AG16" s="160">
        <f ca="1">IF($B16-AG$8&gt;$B$9,0,IF($B16-AG$8=$B$9,$C16*IF($D16="Male",$B$5,$B$6),
AF16*(1-(1-IF($D16="Male",Mortality_Projection!$C$3,Mortality_Projection!$C$4))^MIN(($B16+(AG$8-1)-Mortality_Projection!$C$6),Mortality_Projection!$C$5)*IF($D16="Male",MIN(OFFSET(Mortality_Rates!$B$6,AG$8-1-($B16-$B$9),0),Mortality_Rates!$B$111),MIN(OFFSET(Mortality_Rates!$B$6,AG$8-1-($B16-$B$9),1),Mortality_Rates!$C$111)))))</f>
        <v>6657.3707260785059</v>
      </c>
      <c r="AH16" s="160">
        <f ca="1">IF($B16-AH$8&gt;$B$9,0,IF($B16-AH$8=$B$9,$C16*IF($D16="Male",$B$5,$B$6),
AG16*(1-(1-IF($D16="Male",Mortality_Projection!$C$3,Mortality_Projection!$C$4))^MIN(($B16+(AH$8-1)-Mortality_Projection!$C$6),Mortality_Projection!$C$5)*IF($D16="Male",MIN(OFFSET(Mortality_Rates!$B$6,AH$8-1-($B16-$B$9),0),Mortality_Rates!$B$111),MIN(OFFSET(Mortality_Rates!$B$6,AH$8-1-($B16-$B$9),1),Mortality_Rates!$C$111)))))</f>
        <v>6655.0572042122385</v>
      </c>
      <c r="AI16" s="160">
        <f ca="1">IF($B16-AI$8&gt;$B$9,0,IF($B16-AI$8=$B$9,$C16*IF($D16="Male",$B$5,$B$6),
AH16*(1-(1-IF($D16="Male",Mortality_Projection!$C$3,Mortality_Projection!$C$4))^MIN(($B16+(AI$8-1)-Mortality_Projection!$C$6),Mortality_Projection!$C$5)*IF($D16="Male",MIN(OFFSET(Mortality_Rates!$B$6,AI$8-1-($B16-$B$9),0),Mortality_Rates!$B$111),MIN(OFFSET(Mortality_Rates!$B$6,AI$8-1-($B16-$B$9),1),Mortality_Rates!$C$111)))))</f>
        <v>6652.6843227460231</v>
      </c>
      <c r="AJ16" s="160">
        <f ca="1">IF($B16-AJ$8&gt;$B$9,0,IF($B16-AJ$8=$B$9,$C16*IF($D16="Male",$B$5,$B$6),
AI16*(1-(1-IF($D16="Male",Mortality_Projection!$C$3,Mortality_Projection!$C$4))^MIN(($B16+(AJ$8-1)-Mortality_Projection!$C$6),Mortality_Projection!$C$5)*IF($D16="Male",MIN(OFFSET(Mortality_Rates!$B$6,AJ$8-1-($B16-$B$9),0),Mortality_Rates!$B$111),MIN(OFFSET(Mortality_Rates!$B$6,AJ$8-1-($B16-$B$9),1),Mortality_Rates!$C$111)))))</f>
        <v>6650.2495476520453</v>
      </c>
      <c r="AK16" s="160">
        <f ca="1">IF($B16-AK$8&gt;$B$9,0,IF($B16-AK$8=$B$9,$C16*IF($D16="Male",$B$5,$B$6),
AJ16*(1-(1-IF($D16="Male",Mortality_Projection!$C$3,Mortality_Projection!$C$4))^MIN(($B16+(AK$8-1)-Mortality_Projection!$C$6),Mortality_Projection!$C$5)*IF($D16="Male",MIN(OFFSET(Mortality_Rates!$B$6,AK$8-1-($B16-$B$9),0),Mortality_Rates!$B$111),MIN(OFFSET(Mortality_Rates!$B$6,AK$8-1-($B16-$B$9),1),Mortality_Rates!$C$111)))))</f>
        <v>6647.7462315346893</v>
      </c>
      <c r="AL16" s="160">
        <f ca="1">IF($B16-AL$8&gt;$B$9,0,IF($B16-AL$8=$B$9,$C16*IF($D16="Male",$B$5,$B$6),
AK16*(1-(1-IF($D16="Male",Mortality_Projection!$C$3,Mortality_Projection!$C$4))^MIN(($B16+(AL$8-1)-Mortality_Projection!$C$6),Mortality_Projection!$C$5)*IF($D16="Male",MIN(OFFSET(Mortality_Rates!$B$6,AL$8-1-($B16-$B$9),0),Mortality_Rates!$B$111),MIN(OFFSET(Mortality_Rates!$B$6,AL$8-1-($B16-$B$9),1),Mortality_Rates!$C$111)))))</f>
        <v>6645.1721844056956</v>
      </c>
      <c r="AM16" s="160">
        <f ca="1">IF($B16-AM$8&gt;$B$9,0,IF($B16-AM$8=$B$9,$C16*IF($D16="Male",$B$5,$B$6),
AL16*(1-(1-IF($D16="Male",Mortality_Projection!$C$3,Mortality_Projection!$C$4))^MIN(($B16+(AM$8-1)-Mortality_Projection!$C$6),Mortality_Projection!$C$5)*IF($D16="Male",MIN(OFFSET(Mortality_Rates!$B$6,AM$8-1-($B16-$B$9),0),Mortality_Rates!$B$111),MIN(OFFSET(Mortality_Rates!$B$6,AM$8-1-($B16-$B$9),1),Mortality_Rates!$C$111)))))</f>
        <v>6642.5087885139601</v>
      </c>
      <c r="AN16" s="160">
        <f ca="1">IF($B16-AN$8&gt;$B$9,0,IF($B16-AN$8=$B$9,$C16*IF($D16="Male",$B$5,$B$6),
AM16*(1-(1-IF($D16="Male",Mortality_Projection!$C$3,Mortality_Projection!$C$4))^MIN(($B16+(AN$8-1)-Mortality_Projection!$C$6),Mortality_Projection!$C$5)*IF($D16="Male",MIN(OFFSET(Mortality_Rates!$B$6,AN$8-1-($B16-$B$9),0),Mortality_Rates!$B$111),MIN(OFFSET(Mortality_Rates!$B$6,AN$8-1-($B16-$B$9),1),Mortality_Rates!$C$111)))))</f>
        <v>6639.7503951216286</v>
      </c>
      <c r="AO16" s="160">
        <f ca="1">IF($B16-AO$8&gt;$B$9,0,IF($B16-AO$8=$B$9,$C16*IF($D16="Male",$B$5,$B$6),
AN16*(1-(1-IF($D16="Male",Mortality_Projection!$C$3,Mortality_Projection!$C$4))^MIN(($B16+(AO$8-1)-Mortality_Projection!$C$6),Mortality_Projection!$C$5)*IF($D16="Male",MIN(OFFSET(Mortality_Rates!$B$6,AO$8-1-($B16-$B$9),0),Mortality_Rates!$B$111),MIN(OFFSET(Mortality_Rates!$B$6,AO$8-1-($B16-$B$9),1),Mortality_Rates!$C$111)))))</f>
        <v>6636.8794934304651</v>
      </c>
      <c r="AP16" s="160">
        <f ca="1">IF($B16-AP$8&gt;$B$9,0,IF($B16-AP$8=$B$9,$C16*IF($D16="Male",$B$5,$B$6),
AO16*(1-(1-IF($D16="Male",Mortality_Projection!$C$3,Mortality_Projection!$C$4))^MIN(($B16+(AP$8-1)-Mortality_Projection!$C$6),Mortality_Projection!$C$5)*IF($D16="Male",MIN(OFFSET(Mortality_Rates!$B$6,AP$8-1-($B16-$B$9),0),Mortality_Rates!$B$111),MIN(OFFSET(Mortality_Rates!$B$6,AP$8-1-($B16-$B$9),1),Mortality_Rates!$C$111)))))</f>
        <v>6633.8832471371634</v>
      </c>
      <c r="AQ16" s="160">
        <f ca="1">IF($B16-AQ$8&gt;$B$9,0,IF($B16-AQ$8=$B$9,$C16*IF($D16="Male",$B$5,$B$6),
AP16*(1-(1-IF($D16="Male",Mortality_Projection!$C$3,Mortality_Projection!$C$4))^MIN(($B16+(AQ$8-1)-Mortality_Projection!$C$6),Mortality_Projection!$C$5)*IF($D16="Male",MIN(OFFSET(Mortality_Rates!$B$6,AQ$8-1-($B16-$B$9),0),Mortality_Rates!$B$111),MIN(OFFSET(Mortality_Rates!$B$6,AQ$8-1-($B16-$B$9),1),Mortality_Rates!$C$111)))))</f>
        <v>6630.7414621542621</v>
      </c>
      <c r="AR16" s="160">
        <f ca="1">IF($B16-AR$8&gt;$B$9,0,IF($B16-AR$8=$B$9,$C16*IF($D16="Male",$B$5,$B$6),
AQ16*(1-(1-IF($D16="Male",Mortality_Projection!$C$3,Mortality_Projection!$C$4))^MIN(($B16+(AR$8-1)-Mortality_Projection!$C$6),Mortality_Projection!$C$5)*IF($D16="Male",MIN(OFFSET(Mortality_Rates!$B$6,AR$8-1-($B16-$B$9),0),Mortality_Rates!$B$111),MIN(OFFSET(Mortality_Rates!$B$6,AR$8-1-($B16-$B$9),1),Mortality_Rates!$C$111)))))</f>
        <v>6627.4425367679132</v>
      </c>
      <c r="AS16" s="160">
        <f ca="1">IF($B16-AS$8&gt;$B$9,0,IF($B16-AS$8=$B$9,$C16*IF($D16="Male",$B$5,$B$6),
AR16*(1-(1-IF($D16="Male",Mortality_Projection!$C$3,Mortality_Projection!$C$4))^MIN(($B16+(AS$8-1)-Mortality_Projection!$C$6),Mortality_Projection!$C$5)*IF($D16="Male",MIN(OFFSET(Mortality_Rates!$B$6,AS$8-1-($B16-$B$9),0),Mortality_Rates!$B$111),MIN(OFFSET(Mortality_Rates!$B$6,AS$8-1-($B16-$B$9),1),Mortality_Rates!$C$111)))))</f>
        <v>6623.9676762006056</v>
      </c>
      <c r="AT16" s="160">
        <f ca="1">IF($B16-AT$8&gt;$B$9,0,IF($B16-AT$8=$B$9,$C16*IF($D16="Male",$B$5,$B$6),
AS16*(1-(1-IF($D16="Male",Mortality_Projection!$C$3,Mortality_Projection!$C$4))^MIN(($B16+(AT$8-1)-Mortality_Projection!$C$6),Mortality_Projection!$C$5)*IF($D16="Male",MIN(OFFSET(Mortality_Rates!$B$6,AT$8-1-($B16-$B$9),0),Mortality_Rates!$B$111),MIN(OFFSET(Mortality_Rates!$B$6,AT$8-1-($B16-$B$9),1),Mortality_Rates!$C$111)))))</f>
        <v>6620.2950589813327</v>
      </c>
      <c r="AU16" s="160">
        <f ca="1">IF($B16-AU$8&gt;$B$9,0,IF($B16-AU$8=$B$9,$C16*IF($D16="Male",$B$5,$B$6),
AT16*(1-(1-IF($D16="Male",Mortality_Projection!$C$3,Mortality_Projection!$C$4))^MIN(($B16+(AU$8-1)-Mortality_Projection!$C$6),Mortality_Projection!$C$5)*IF($D16="Male",MIN(OFFSET(Mortality_Rates!$B$6,AU$8-1-($B16-$B$9),0),Mortality_Rates!$B$111),MIN(OFFSET(Mortality_Rates!$B$6,AU$8-1-($B16-$B$9),1),Mortality_Rates!$C$111)))))</f>
        <v>6616.4075204684214</v>
      </c>
      <c r="AV16" s="160">
        <f ca="1">IF($B16-AV$8&gt;$B$9,0,IF($B16-AV$8=$B$9,$C16*IF($D16="Male",$B$5,$B$6),
AU16*(1-(1-IF($D16="Male",Mortality_Projection!$C$3,Mortality_Projection!$C$4))^MIN(($B16+(AV$8-1)-Mortality_Projection!$C$6),Mortality_Projection!$C$5)*IF($D16="Male",MIN(OFFSET(Mortality_Rates!$B$6,AV$8-1-($B16-$B$9),0),Mortality_Rates!$B$111),MIN(OFFSET(Mortality_Rates!$B$6,AV$8-1-($B16-$B$9),1),Mortality_Rates!$C$111)))))</f>
        <v>6612.2849319629267</v>
      </c>
      <c r="AW16" s="160">
        <f ca="1">IF($B16-AW$8&gt;$B$9,0,IF($B16-AW$8=$B$9,$C16*IF($D16="Male",$B$5,$B$6),
AV16*(1-(1-IF($D16="Male",Mortality_Projection!$C$3,Mortality_Projection!$C$4))^MIN(($B16+(AW$8-1)-Mortality_Projection!$C$6),Mortality_Projection!$C$5)*IF($D16="Male",MIN(OFFSET(Mortality_Rates!$B$6,AW$8-1-($B16-$B$9),0),Mortality_Rates!$B$111),MIN(OFFSET(Mortality_Rates!$B$6,AW$8-1-($B16-$B$9),1),Mortality_Rates!$C$111)))))</f>
        <v>6607.8496991486654</v>
      </c>
      <c r="AX16" s="160">
        <f ca="1">IF($B16-AX$8&gt;$B$9,0,IF($B16-AX$8=$B$9,$C16*IF($D16="Male",$B$5,$B$6),
AW16*(1-(1-IF($D16="Male",Mortality_Projection!$C$3,Mortality_Projection!$C$4))^MIN(($B16+(AX$8-1)-Mortality_Projection!$C$6),Mortality_Projection!$C$5)*IF($D16="Male",MIN(OFFSET(Mortality_Rates!$B$6,AX$8-1-($B16-$B$9),0),Mortality_Rates!$B$111),MIN(OFFSET(Mortality_Rates!$B$6,AX$8-1-($B16-$B$9),1),Mortality_Rates!$C$111)))))</f>
        <v>6603.0690865812376</v>
      </c>
      <c r="AY16" s="160">
        <f ca="1">IF($B16-AY$8&gt;$B$9,0,IF($B16-AY$8=$B$9,$C16*IF($D16="Male",$B$5,$B$6),
AX16*(1-(1-IF($D16="Male",Mortality_Projection!$C$3,Mortality_Projection!$C$4))^MIN(($B16+(AY$8-1)-Mortality_Projection!$C$6),Mortality_Projection!$C$5)*IF($D16="Male",MIN(OFFSET(Mortality_Rates!$B$6,AY$8-1-($B16-$B$9),0),Mortality_Rates!$B$111),MIN(OFFSET(Mortality_Rates!$B$6,AY$8-1-($B16-$B$9),1),Mortality_Rates!$C$111)))))</f>
        <v>6597.9030945570603</v>
      </c>
      <c r="AZ16" s="160">
        <f ca="1">IF($B16-AZ$8&gt;$B$9,0,IF($B16-AZ$8=$B$9,$C16*IF($D16="Male",$B$5,$B$6),
AY16*(1-(1-IF($D16="Male",Mortality_Projection!$C$3,Mortality_Projection!$C$4))^MIN(($B16+(AZ$8-1)-Mortality_Projection!$C$6),Mortality_Projection!$C$5)*IF($D16="Male",MIN(OFFSET(Mortality_Rates!$B$6,AZ$8-1-($B16-$B$9),0),Mortality_Rates!$B$111),MIN(OFFSET(Mortality_Rates!$B$6,AZ$8-1-($B16-$B$9),1),Mortality_Rates!$C$111)))))</f>
        <v>6592.2971054705276</v>
      </c>
      <c r="BA16" s="160">
        <f ca="1">IF($B16-BA$8&gt;$B$9,0,IF($B16-BA$8=$B$9,$C16*IF($D16="Male",$B$5,$B$6),
AZ16*(1-(1-IF($D16="Male",Mortality_Projection!$C$3,Mortality_Projection!$C$4))^MIN(($B16+(BA$8-1)-Mortality_Projection!$C$6),Mortality_Projection!$C$5)*IF($D16="Male",MIN(OFFSET(Mortality_Rates!$B$6,BA$8-1-($B16-$B$9),0),Mortality_Rates!$B$111),MIN(OFFSET(Mortality_Rates!$B$6,BA$8-1-($B16-$B$9),1),Mortality_Rates!$C$111)))))</f>
        <v>6586.1930632637523</v>
      </c>
      <c r="BB16" s="160">
        <f ca="1">IF($B16-BB$8&gt;$B$9,0,IF($B16-BB$8=$B$9,$C16*IF($D16="Male",$B$5,$B$6),
BA16*(1-(1-IF($D16="Male",Mortality_Projection!$C$3,Mortality_Projection!$C$4))^MIN(($B16+(BB$8-1)-Mortality_Projection!$C$6),Mortality_Projection!$C$5)*IF($D16="Male",MIN(OFFSET(Mortality_Rates!$B$6,BB$8-1-($B16-$B$9),0),Mortality_Rates!$B$111),MIN(OFFSET(Mortality_Rates!$B$6,BB$8-1-($B16-$B$9),1),Mortality_Rates!$C$111)))))</f>
        <v>6579.5295284219164</v>
      </c>
      <c r="BC16" s="160">
        <f ca="1">IF($B16-BC$8&gt;$B$9,0,IF($B16-BC$8=$B$9,$C16*IF($D16="Male",$B$5,$B$6),
BB16*(1-(1-IF($D16="Male",Mortality_Projection!$C$3,Mortality_Projection!$C$4))^MIN(($B16+(BC$8-1)-Mortality_Projection!$C$6),Mortality_Projection!$C$5)*IF($D16="Male",MIN(OFFSET(Mortality_Rates!$B$6,BC$8-1-($B16-$B$9),0),Mortality_Rates!$B$111),MIN(OFFSET(Mortality_Rates!$B$6,BC$8-1-($B16-$B$9),1),Mortality_Rates!$C$111)))))</f>
        <v>6572.2306721765035</v>
      </c>
      <c r="BD16" s="161">
        <f ca="1">IF($B16-BD$8&gt;$B$9,0,IF($B16-BD$8=$B$9,$C16*IF($D16="Male",$B$5,$B$6),
BC16*(1-(1-IF($D16="Male",Mortality_Projection!$C$3,Mortality_Projection!$C$4))^MIN(($B16+(BD$8-1)-Mortality_Projection!$C$6),Mortality_Projection!$C$5)*IF($D16="Male",MIN(OFFSET(Mortality_Rates!$B$6,BD$8-1-($B16-$B$9),0),Mortality_Rates!$B$111),MIN(OFFSET(Mortality_Rates!$B$6,BD$8-1-($B16-$B$9),1),Mortality_Rates!$C$111)))))</f>
        <v>6564.2211574042785</v>
      </c>
      <c r="BE16" s="33"/>
    </row>
    <row r="17" spans="1:57" x14ac:dyDescent="0.35">
      <c r="A17" s="159">
        <f t="shared" si="6"/>
        <v>-9</v>
      </c>
      <c r="B17">
        <f t="shared" si="7"/>
        <v>2030</v>
      </c>
      <c r="C17" s="160">
        <f ca="1">IF(-$A17&lt;Input!$D$16, SUM(OFFSET(Existing_Cohort!$C$107,Input!D$15+A17+IF(-$A17&gt;=Input!$D$15,-Input!$D$15-$A17,0),B17-Input!$D$4,IF(-$A17&gt;=Input!$D$15,Input!$D$16+$A17,Input!$D$16-Input!$D$15+1))), 0)+
IF(-$A17&gt;Input!$D$15, SUM(OFFSET($E$59, MAX(-$A17-Input!$D$16, 0), $B17-$B$9, MIN(-$A17-Input!$D$15, Input!$D$16-Input!$D$15+1))), 0)</f>
        <v>90411.78069094033</v>
      </c>
      <c r="D17" s="198" t="s">
        <v>31</v>
      </c>
      <c r="E17" s="160">
        <f ca="1">IF($B17-E$8&gt;$B$9,0,IF($B17-E$8=$B$9,$C17*IF($D17="Male",$B$5,$B$6),
D17*(1-(1-IF($D17="Male",Mortality_Projection!$C$3,Mortality_Projection!$C$4))^MIN(($B17+(E$8-1)-Mortality_Projection!$C$6),Mortality_Projection!$C$5)*IF($D17="Male",MIN(OFFSET(Mortality_Rates!$B$6,E$8-1-($B17-$B$9),0),Mortality_Rates!$B$111),MIN(OFFSET(Mortality_Rates!$B$6,E$8-1-($B17-$B$9),1),Mortality_Rates!$C$111)))))</f>
        <v>0</v>
      </c>
      <c r="F17" s="160">
        <f ca="1">IF($B17-F$8&gt;$B$9,0,IF($B17-F$8=$B$9,$C17*IF($D17="Male",$B$5,$B$6),
E17*(1-(1-IF($D17="Male",Mortality_Projection!$C$3,Mortality_Projection!$C$4))^MIN(($B17+(F$8-1)-Mortality_Projection!$C$6),Mortality_Projection!$C$5)*IF($D17="Male",MIN(OFFSET(Mortality_Rates!$B$6,F$8-1-($B17-$B$9),0),Mortality_Rates!$B$111),MIN(OFFSET(Mortality_Rates!$B$6,F$8-1-($B17-$B$9),1),Mortality_Rates!$C$111)))))</f>
        <v>0</v>
      </c>
      <c r="G17" s="160">
        <f ca="1">IF($B17-G$8&gt;$B$9,0,IF($B17-G$8=$B$9,$C17*IF($D17="Male",$B$5,$B$6),
F17*(1-(1-IF($D17="Male",Mortality_Projection!$C$3,Mortality_Projection!$C$4))^MIN(($B17+(G$8-1)-Mortality_Projection!$C$6),Mortality_Projection!$C$5)*IF($D17="Male",MIN(OFFSET(Mortality_Rates!$B$6,G$8-1-($B17-$B$9),0),Mortality_Rates!$B$111),MIN(OFFSET(Mortality_Rates!$B$6,G$8-1-($B17-$B$9),1),Mortality_Rates!$C$111)))))</f>
        <v>0</v>
      </c>
      <c r="H17" s="160">
        <f ca="1">IF($B17-H$8&gt;$B$9,0,IF($B17-H$8=$B$9,$C17*IF($D17="Male",$B$5,$B$6),
G17*(1-(1-IF($D17="Male",Mortality_Projection!$C$3,Mortality_Projection!$C$4))^MIN(($B17+(H$8-1)-Mortality_Projection!$C$6),Mortality_Projection!$C$5)*IF($D17="Male",MIN(OFFSET(Mortality_Rates!$B$6,H$8-1-($B17-$B$9),0),Mortality_Rates!$B$111),MIN(OFFSET(Mortality_Rates!$B$6,H$8-1-($B17-$B$9),1),Mortality_Rates!$C$111)))))</f>
        <v>0</v>
      </c>
      <c r="I17" s="160">
        <f ca="1">IF($B17-I$8&gt;$B$9,0,IF($B17-I$8=$B$9,$C17*IF($D17="Male",$B$5,$B$6),
H17*(1-(1-IF($D17="Male",Mortality_Projection!$C$3,Mortality_Projection!$C$4))^MIN(($B17+(I$8-1)-Mortality_Projection!$C$6),Mortality_Projection!$C$5)*IF($D17="Male",MIN(OFFSET(Mortality_Rates!$B$6,I$8-1-($B17-$B$9),0),Mortality_Rates!$B$111),MIN(OFFSET(Mortality_Rates!$B$6,I$8-1-($B17-$B$9),1),Mortality_Rates!$C$111)))))</f>
        <v>0</v>
      </c>
      <c r="J17" s="160">
        <f ca="1">IF($B17-J$8&gt;$B$9,0,IF($B17-J$8=$B$9,$C17*IF($D17="Male",$B$5,$B$6),
I17*(1-(1-IF($D17="Male",Mortality_Projection!$C$3,Mortality_Projection!$C$4))^MIN(($B17+(J$8-1)-Mortality_Projection!$C$6),Mortality_Projection!$C$5)*IF($D17="Male",MIN(OFFSET(Mortality_Rates!$B$6,J$8-1-($B17-$B$9),0),Mortality_Rates!$B$111),MIN(OFFSET(Mortality_Rates!$B$6,J$8-1-($B17-$B$9),1),Mortality_Rates!$C$111)))))</f>
        <v>0</v>
      </c>
      <c r="K17" s="160">
        <f ca="1">IF($B17-K$8&gt;$B$9,0,IF($B17-K$8=$B$9,$C17*IF($D17="Male",$B$5,$B$6),
J17*(1-(1-IF($D17="Male",Mortality_Projection!$C$3,Mortality_Projection!$C$4))^MIN(($B17+(K$8-1)-Mortality_Projection!$C$6),Mortality_Projection!$C$5)*IF($D17="Male",MIN(OFFSET(Mortality_Rates!$B$6,K$8-1-($B17-$B$9),0),Mortality_Rates!$B$111),MIN(OFFSET(Mortality_Rates!$B$6,K$8-1-($B17-$B$9),1),Mortality_Rates!$C$111)))))</f>
        <v>0</v>
      </c>
      <c r="L17" s="160">
        <f ca="1">IF($B17-L$8&gt;$B$9,0,IF($B17-L$8=$B$9,$C17*IF($D17="Male",$B$5,$B$6),
K17*(1-(1-IF($D17="Male",Mortality_Projection!$C$3,Mortality_Projection!$C$4))^MIN(($B17+(L$8-1)-Mortality_Projection!$C$6),Mortality_Projection!$C$5)*IF($D17="Male",MIN(OFFSET(Mortality_Rates!$B$6,L$8-1-($B17-$B$9),0),Mortality_Rates!$B$111),MIN(OFFSET(Mortality_Rates!$B$6,L$8-1-($B17-$B$9),1),Mortality_Rates!$C$111)))))</f>
        <v>0</v>
      </c>
      <c r="M17" s="160">
        <f ca="1">IF($B17-M$8&gt;$B$9,0,IF($B17-M$8=$B$9,$C17*IF($D17="Male",$B$5,$B$6),
L17*(1-(1-IF($D17="Male",Mortality_Projection!$C$3,Mortality_Projection!$C$4))^MIN(($B17+(M$8-1)-Mortality_Projection!$C$6),Mortality_Projection!$C$5)*IF($D17="Male",MIN(OFFSET(Mortality_Rates!$B$6,M$8-1-($B17-$B$9),0),Mortality_Rates!$B$111),MIN(OFFSET(Mortality_Rates!$B$6,M$8-1-($B17-$B$9),1),Mortality_Rates!$C$111)))))</f>
        <v>6615.7369760926867</v>
      </c>
      <c r="N17" s="160">
        <f ca="1">IF($B17-N$8&gt;$B$9,0,IF($B17-N$8=$B$9,$C17*IF($D17="Male",$B$5,$B$6),
M17*(1-(1-IF($D17="Male",Mortality_Projection!$C$3,Mortality_Projection!$C$4))^MIN(($B17+(N$8-1)-Mortality_Projection!$C$6),Mortality_Projection!$C$5)*IF($D17="Male",MIN(OFFSET(Mortality_Rates!$B$6,N$8-1-($B17-$B$9),0),Mortality_Rates!$B$111),MIN(OFFSET(Mortality_Rates!$B$6,N$8-1-($B17-$B$9),1),Mortality_Rates!$C$111)))))</f>
        <v>6611.025024935444</v>
      </c>
      <c r="O17" s="160">
        <f ca="1">IF($B17-O$8&gt;$B$9,0,IF($B17-O$8=$B$9,$C17*IF($D17="Male",$B$5,$B$6),
N17*(1-(1-IF($D17="Male",Mortality_Projection!$C$3,Mortality_Projection!$C$4))^MIN(($B17+(O$8-1)-Mortality_Projection!$C$6),Mortality_Projection!$C$5)*IF($D17="Male",MIN(OFFSET(Mortality_Rates!$B$6,O$8-1-($B17-$B$9),0),Mortality_Rates!$B$111),MIN(OFFSET(Mortality_Rates!$B$6,O$8-1-($B17-$B$9),1),Mortality_Rates!$C$111)))))</f>
        <v>6607.7234280773309</v>
      </c>
      <c r="P17" s="160">
        <f ca="1">IF($B17-P$8&gt;$B$9,0,IF($B17-P$8=$B$9,$C17*IF($D17="Male",$B$5,$B$6),
O17*(1-(1-IF($D17="Male",Mortality_Projection!$C$3,Mortality_Projection!$C$4))^MIN(($B17+(P$8-1)-Mortality_Projection!$C$6),Mortality_Projection!$C$5)*IF($D17="Male",MIN(OFFSET(Mortality_Rates!$B$6,P$8-1-($B17-$B$9),0),Mortality_Rates!$B$111),MIN(OFFSET(Mortality_Rates!$B$6,P$8-1-($B17-$B$9),1),Mortality_Rates!$C$111)))))</f>
        <v>6605.3631201378303</v>
      </c>
      <c r="Q17" s="160">
        <f ca="1">IF($B17-Q$8&gt;$B$9,0,IF($B17-Q$8=$B$9,$C17*IF($D17="Male",$B$5,$B$6),
P17*(1-(1-IF($D17="Male",Mortality_Projection!$C$3,Mortality_Projection!$C$4))^MIN(($B17+(Q$8-1)-Mortality_Projection!$C$6),Mortality_Projection!$C$5)*IF($D17="Male",MIN(OFFSET(Mortality_Rates!$B$6,Q$8-1-($B17-$B$9),0),Mortality_Rates!$B$111),MIN(OFFSET(Mortality_Rates!$B$6,Q$8-1-($B17-$B$9),1),Mortality_Rates!$C$111)))))</f>
        <v>6603.5863556372506</v>
      </c>
      <c r="R17" s="160">
        <f ca="1">IF($B17-R$8&gt;$B$9,0,IF($B17-R$8=$B$9,$C17*IF($D17="Male",$B$5,$B$6),
Q17*(1-(1-IF($D17="Male",Mortality_Projection!$C$3,Mortality_Projection!$C$4))^MIN(($B17+(R$8-1)-Mortality_Projection!$C$6),Mortality_Projection!$C$5)*IF($D17="Male",MIN(OFFSET(Mortality_Rates!$B$6,R$8-1-($B17-$B$9),0),Mortality_Rates!$B$111),MIN(OFFSET(Mortality_Rates!$B$6,R$8-1-($B17-$B$9),1),Mortality_Rates!$C$111)))))</f>
        <v>6602.1360883883226</v>
      </c>
      <c r="S17" s="160">
        <f ca="1">IF($B17-S$8&gt;$B$9,0,IF($B17-S$8=$B$9,$C17*IF($D17="Male",$B$5,$B$6),
R17*(1-(1-IF($D17="Male",Mortality_Projection!$C$3,Mortality_Projection!$C$4))^MIN(($B17+(S$8-1)-Mortality_Projection!$C$6),Mortality_Projection!$C$5)*IF($D17="Male",MIN(OFFSET(Mortality_Rates!$B$6,S$8-1-($B17-$B$9),0),Mortality_Rates!$B$111),MIN(OFFSET(Mortality_Rates!$B$6,S$8-1-($B17-$B$9),1),Mortality_Rates!$C$111)))))</f>
        <v>6600.8512603251684</v>
      </c>
      <c r="T17" s="160">
        <f ca="1">IF($B17-T$8&gt;$B$9,0,IF($B17-T$8=$B$9,$C17*IF($D17="Male",$B$5,$B$6),
S17*(1-(1-IF($D17="Male",Mortality_Projection!$C$3,Mortality_Projection!$C$4))^MIN(($B17+(T$8-1)-Mortality_Projection!$C$6),Mortality_Projection!$C$5)*IF($D17="Male",MIN(OFFSET(Mortality_Rates!$B$6,T$8-1-($B17-$B$9),0),Mortality_Rates!$B$111),MIN(OFFSET(Mortality_Rates!$B$6,T$8-1-($B17-$B$9),1),Mortality_Rates!$C$111)))))</f>
        <v>6599.6522807450247</v>
      </c>
      <c r="U17" s="160">
        <f ca="1">IF($B17-U$8&gt;$B$9,0,IF($B17-U$8=$B$9,$C17*IF($D17="Male",$B$5,$B$6),
T17*(1-(1-IF($D17="Male",Mortality_Projection!$C$3,Mortality_Projection!$C$4))^MIN(($B17+(U$8-1)-Mortality_Projection!$C$6),Mortality_Projection!$C$5)*IF($D17="Male",MIN(OFFSET(Mortality_Rates!$B$6,U$8-1-($B17-$B$9),0),Mortality_Rates!$B$111),MIN(OFFSET(Mortality_Rates!$B$6,U$8-1-($B17-$B$9),1),Mortality_Rates!$C$111)))))</f>
        <v>6598.4873043039297</v>
      </c>
      <c r="V17" s="160">
        <f ca="1">IF($B17-V$8&gt;$B$9,0,IF($B17-V$8=$B$9,$C17*IF($D17="Male",$B$5,$B$6),
U17*(1-(1-IF($D17="Male",Mortality_Projection!$C$3,Mortality_Projection!$C$4))^MIN(($B17+(V$8-1)-Mortality_Projection!$C$6),Mortality_Projection!$C$5)*IF($D17="Male",MIN(OFFSET(Mortality_Rates!$B$6,V$8-1-($B17-$B$9),0),Mortality_Rates!$B$111),MIN(OFFSET(Mortality_Rates!$B$6,V$8-1-($B17-$B$9),1),Mortality_Rates!$C$111)))))</f>
        <v>6597.3112207316117</v>
      </c>
      <c r="W17" s="160">
        <f ca="1">IF($B17-W$8&gt;$B$9,0,IF($B17-W$8=$B$9,$C17*IF($D17="Male",$B$5,$B$6),
V17*(1-(1-IF($D17="Male",Mortality_Projection!$C$3,Mortality_Projection!$C$4))^MIN(($B17+(W$8-1)-Mortality_Projection!$C$6),Mortality_Projection!$C$5)*IF($D17="Male",MIN(OFFSET(Mortality_Rates!$B$6,W$8-1-($B17-$B$9),0),Mortality_Rates!$B$111),MIN(OFFSET(Mortality_Rates!$B$6,W$8-1-($B17-$B$9),1),Mortality_Rates!$C$111)))))</f>
        <v>6596.0902633763408</v>
      </c>
      <c r="X17" s="160">
        <f ca="1">IF($B17-X$8&gt;$B$9,0,IF($B17-X$8=$B$9,$C17*IF($D17="Male",$B$5,$B$6),
W17*(1-(1-IF($D17="Male",Mortality_Projection!$C$3,Mortality_Projection!$C$4))^MIN(($B17+(X$8-1)-Mortality_Projection!$C$6),Mortality_Projection!$C$5)*IF($D17="Male",MIN(OFFSET(Mortality_Rates!$B$6,X$8-1-($B17-$B$9),0),Mortality_Rates!$B$111),MIN(OFFSET(Mortality_Rates!$B$6,X$8-1-($B17-$B$9),1),Mortality_Rates!$C$111)))))</f>
        <v>6594.7918617266723</v>
      </c>
      <c r="Y17" s="160">
        <f ca="1">IF($B17-Y$8&gt;$B$9,0,IF($B17-Y$8=$B$9,$C17*IF($D17="Male",$B$5,$B$6),
X17*(1-(1-IF($D17="Male",Mortality_Projection!$C$3,Mortality_Projection!$C$4))^MIN(($B17+(Y$8-1)-Mortality_Projection!$C$6),Mortality_Projection!$C$5)*IF($D17="Male",MIN(OFFSET(Mortality_Rates!$B$6,Y$8-1-($B17-$B$9),0),Mortality_Rates!$B$111),MIN(OFFSET(Mortality_Rates!$B$6,Y$8-1-($B17-$B$9),1),Mortality_Rates!$C$111)))))</f>
        <v>6593.3941565428931</v>
      </c>
      <c r="Z17" s="160">
        <f ca="1">IF($B17-Z$8&gt;$B$9,0,IF($B17-Z$8=$B$9,$C17*IF($D17="Male",$B$5,$B$6),
Y17*(1-(1-IF($D17="Male",Mortality_Projection!$C$3,Mortality_Projection!$C$4))^MIN(($B17+(Z$8-1)-Mortality_Projection!$C$6),Mortality_Projection!$C$5)*IF($D17="Male",MIN(OFFSET(Mortality_Rates!$B$6,Z$8-1-($B17-$B$9),0),Mortality_Rates!$B$111),MIN(OFFSET(Mortality_Rates!$B$6,Z$8-1-($B17-$B$9),1),Mortality_Rates!$C$111)))))</f>
        <v>6591.8902416579467</v>
      </c>
      <c r="AA17" s="160">
        <f ca="1">IF($B17-AA$8&gt;$B$9,0,IF($B17-AA$8=$B$9,$C17*IF($D17="Male",$B$5,$B$6),
Z17*(1-(1-IF($D17="Male",Mortality_Projection!$C$3,Mortality_Projection!$C$4))^MIN(($B17+(AA$8-1)-Mortality_Projection!$C$6),Mortality_Projection!$C$5)*IF($D17="Male",MIN(OFFSET(Mortality_Rates!$B$6,AA$8-1-($B17-$B$9),0),Mortality_Rates!$B$111),MIN(OFFSET(Mortality_Rates!$B$6,AA$8-1-($B17-$B$9),1),Mortality_Rates!$C$111)))))</f>
        <v>6590.2735036368704</v>
      </c>
      <c r="AB17" s="160">
        <f ca="1">IF($B17-AB$8&gt;$B$9,0,IF($B17-AB$8=$B$9,$C17*IF($D17="Male",$B$5,$B$6),
AA17*(1-(1-IF($D17="Male",Mortality_Projection!$C$3,Mortality_Projection!$C$4))^MIN(($B17+(AB$8-1)-Mortality_Projection!$C$6),Mortality_Projection!$C$5)*IF($D17="Male",MIN(OFFSET(Mortality_Rates!$B$6,AB$8-1-($B17-$B$9),0),Mortality_Rates!$B$111),MIN(OFFSET(Mortality_Rates!$B$6,AB$8-1-($B17-$B$9),1),Mortality_Rates!$C$111)))))</f>
        <v>6588.5468247067674</v>
      </c>
      <c r="AC17" s="160">
        <f ca="1">IF($B17-AC$8&gt;$B$9,0,IF($B17-AC$8=$B$9,$C17*IF($D17="Male",$B$5,$B$6),
AB17*(1-(1-IF($D17="Male",Mortality_Projection!$C$3,Mortality_Projection!$C$4))^MIN(($B17+(AC$8-1)-Mortality_Projection!$C$6),Mortality_Projection!$C$5)*IF($D17="Male",MIN(OFFSET(Mortality_Rates!$B$6,AC$8-1-($B17-$B$9),0),Mortality_Rates!$B$111),MIN(OFFSET(Mortality_Rates!$B$6,AC$8-1-($B17-$B$9),1),Mortality_Rates!$C$111)))))</f>
        <v>6586.7175907840083</v>
      </c>
      <c r="AD17" s="160">
        <f ca="1">IF($B17-AD$8&gt;$B$9,0,IF($B17-AD$8=$B$9,$C17*IF($D17="Male",$B$5,$B$6),
AC17*(1-(1-IF($D17="Male",Mortality_Projection!$C$3,Mortality_Projection!$C$4))^MIN(($B17+(AD$8-1)-Mortality_Projection!$C$6),Mortality_Projection!$C$5)*IF($D17="Male",MIN(OFFSET(Mortality_Rates!$B$6,AD$8-1-($B17-$B$9),0),Mortality_Rates!$B$111),MIN(OFFSET(Mortality_Rates!$B$6,AD$8-1-($B17-$B$9),1),Mortality_Rates!$C$111)))))</f>
        <v>6584.7974761892965</v>
      </c>
      <c r="AE17" s="160">
        <f ca="1">IF($B17-AE$8&gt;$B$9,0,IF($B17-AE$8=$B$9,$C17*IF($D17="Male",$B$5,$B$6),
AD17*(1-(1-IF($D17="Male",Mortality_Projection!$C$3,Mortality_Projection!$C$4))^MIN(($B17+(AE$8-1)-Mortality_Projection!$C$6),Mortality_Projection!$C$5)*IF($D17="Male",MIN(OFFSET(Mortality_Rates!$B$6,AE$8-1-($B17-$B$9),0),Mortality_Rates!$B$111),MIN(OFFSET(Mortality_Rates!$B$6,AE$8-1-($B17-$B$9),1),Mortality_Rates!$C$111)))))</f>
        <v>6582.8022337797029</v>
      </c>
      <c r="AF17" s="160">
        <f ca="1">IF($B17-AF$8&gt;$B$9,0,IF($B17-AF$8=$B$9,$C17*IF($D17="Male",$B$5,$B$6),
AE17*(1-(1-IF($D17="Male",Mortality_Projection!$C$3,Mortality_Projection!$C$4))^MIN(($B17+(AF$8-1)-Mortality_Projection!$C$6),Mortality_Projection!$C$5)*IF($D17="Male",MIN(OFFSET(Mortality_Rates!$B$6,AF$8-1-($B17-$B$9),0),Mortality_Rates!$B$111),MIN(OFFSET(Mortality_Rates!$B$6,AF$8-1-($B17-$B$9),1),Mortality_Rates!$C$111)))))</f>
        <v>6580.7427080200496</v>
      </c>
      <c r="AG17" s="160">
        <f ca="1">IF($B17-AG$8&gt;$B$9,0,IF($B17-AG$8=$B$9,$C17*IF($D17="Male",$B$5,$B$6),
AF17*(1-(1-IF($D17="Male",Mortality_Projection!$C$3,Mortality_Projection!$C$4))^MIN(($B17+(AG$8-1)-Mortality_Projection!$C$6),Mortality_Projection!$C$5)*IF($D17="Male",MIN(OFFSET(Mortality_Rates!$B$6,AG$8-1-($B17-$B$9),0),Mortality_Rates!$B$111),MIN(OFFSET(Mortality_Rates!$B$6,AG$8-1-($B17-$B$9),1),Mortality_Rates!$C$111)))))</f>
        <v>6578.6207146545676</v>
      </c>
      <c r="AH17" s="160">
        <f ca="1">IF($B17-AH$8&gt;$B$9,0,IF($B17-AH$8=$B$9,$C17*IF($D17="Male",$B$5,$B$6),
AG17*(1-(1-IF($D17="Male",Mortality_Projection!$C$3,Mortality_Projection!$C$4))^MIN(($B17+(AH$8-1)-Mortality_Projection!$C$6),Mortality_Projection!$C$5)*IF($D17="Male",MIN(OFFSET(Mortality_Rates!$B$6,AH$8-1-($B17-$B$9),0),Mortality_Rates!$B$111),MIN(OFFSET(Mortality_Rates!$B$6,AH$8-1-($B17-$B$9),1),Mortality_Rates!$C$111)))))</f>
        <v>6576.4423254027552</v>
      </c>
      <c r="AI17" s="160">
        <f ca="1">IF($B17-AI$8&gt;$B$9,0,IF($B17-AI$8=$B$9,$C17*IF($D17="Male",$B$5,$B$6),
AH17*(1-(1-IF($D17="Male",Mortality_Projection!$C$3,Mortality_Projection!$C$4))^MIN(($B17+(AI$8-1)-Mortality_Projection!$C$6),Mortality_Projection!$C$5)*IF($D17="Male",MIN(OFFSET(Mortality_Rates!$B$6,AI$8-1-($B17-$B$9),0),Mortality_Rates!$B$111),MIN(OFFSET(Mortality_Rates!$B$6,AI$8-1-($B17-$B$9),1),Mortality_Rates!$C$111)))))</f>
        <v>6574.2091891104055</v>
      </c>
      <c r="AJ17" s="160">
        <f ca="1">IF($B17-AJ$8&gt;$B$9,0,IF($B17-AJ$8=$B$9,$C17*IF($D17="Male",$B$5,$B$6),
AI17*(1-(1-IF($D17="Male",Mortality_Projection!$C$3,Mortality_Projection!$C$4))^MIN(($B17+(AJ$8-1)-Mortality_Projection!$C$6),Mortality_Projection!$C$5)*IF($D17="Male",MIN(OFFSET(Mortality_Rates!$B$6,AJ$8-1-($B17-$B$9),0),Mortality_Rates!$B$111),MIN(OFFSET(Mortality_Rates!$B$6,AJ$8-1-($B17-$B$9),1),Mortality_Rates!$C$111)))))</f>
        <v>6571.9187375172805</v>
      </c>
      <c r="AK17" s="160">
        <f ca="1">IF($B17-AK$8&gt;$B$9,0,IF($B17-AK$8=$B$9,$C17*IF($D17="Male",$B$5,$B$6),
AJ17*(1-(1-IF($D17="Male",Mortality_Projection!$C$3,Mortality_Projection!$C$4))^MIN(($B17+(AK$8-1)-Mortality_Projection!$C$6),Mortality_Projection!$C$5)*IF($D17="Male",MIN(OFFSET(Mortality_Rates!$B$6,AK$8-1-($B17-$B$9),0),Mortality_Rates!$B$111),MIN(OFFSET(Mortality_Rates!$B$6,AK$8-1-($B17-$B$9),1),Mortality_Rates!$C$111)))))</f>
        <v>6569.5685232066189</v>
      </c>
      <c r="AL17" s="160">
        <f ca="1">IF($B17-AL$8&gt;$B$9,0,IF($B17-AL$8=$B$9,$C17*IF($D17="Male",$B$5,$B$6),
AK17*(1-(1-IF($D17="Male",Mortality_Projection!$C$3,Mortality_Projection!$C$4))^MIN(($B17+(AL$8-1)-Mortality_Projection!$C$6),Mortality_Projection!$C$5)*IF($D17="Male",MIN(OFFSET(Mortality_Rates!$B$6,AL$8-1-($B17-$B$9),0),Mortality_Rates!$B$111),MIN(OFFSET(Mortality_Rates!$B$6,AL$8-1-($B17-$B$9),1),Mortality_Rates!$C$111)))))</f>
        <v>6567.1521281011228</v>
      </c>
      <c r="AM17" s="160">
        <f ca="1">IF($B17-AM$8&gt;$B$9,0,IF($B17-AM$8=$B$9,$C17*IF($D17="Male",$B$5,$B$6),
AL17*(1-(1-IF($D17="Male",Mortality_Projection!$C$3,Mortality_Projection!$C$4))^MIN(($B17+(AM$8-1)-Mortality_Projection!$C$6),Mortality_Projection!$C$5)*IF($D17="Male",MIN(OFFSET(Mortality_Rates!$B$6,AM$8-1-($B17-$B$9),0),Mortality_Rates!$B$111),MIN(OFFSET(Mortality_Rates!$B$6,AM$8-1-($B17-$B$9),1),Mortality_Rates!$C$111)))))</f>
        <v>6564.6674365347053</v>
      </c>
      <c r="AN17" s="160">
        <f ca="1">IF($B17-AN$8&gt;$B$9,0,IF($B17-AN$8=$B$9,$C17*IF($D17="Male",$B$5,$B$6),
AM17*(1-(1-IF($D17="Male",Mortality_Projection!$C$3,Mortality_Projection!$C$4))^MIN(($B17+(AN$8-1)-Mortality_Projection!$C$6),Mortality_Projection!$C$5)*IF($D17="Male",MIN(OFFSET(Mortality_Rates!$B$6,AN$8-1-($B17-$B$9),0),Mortality_Rates!$B$111),MIN(OFFSET(Mortality_Rates!$B$6,AN$8-1-($B17-$B$9),1),Mortality_Rates!$C$111)))))</f>
        <v>6562.0964750883677</v>
      </c>
      <c r="AO17" s="160">
        <f ca="1">IF($B17-AO$8&gt;$B$9,0,IF($B17-AO$8=$B$9,$C17*IF($D17="Male",$B$5,$B$6),
AN17*(1-(1-IF($D17="Male",Mortality_Projection!$C$3,Mortality_Projection!$C$4))^MIN(($B17+(AO$8-1)-Mortality_Projection!$C$6),Mortality_Projection!$C$5)*IF($D17="Male",MIN(OFFSET(Mortality_Rates!$B$6,AO$8-1-($B17-$B$9),0),Mortality_Rates!$B$111),MIN(OFFSET(Mortality_Rates!$B$6,AO$8-1-($B17-$B$9),1),Mortality_Rates!$C$111)))))</f>
        <v>6559.4337886615058</v>
      </c>
      <c r="AP17" s="160">
        <f ca="1">IF($B17-AP$8&gt;$B$9,0,IF($B17-AP$8=$B$9,$C17*IF($D17="Male",$B$5,$B$6),
AO17*(1-(1-IF($D17="Male",Mortality_Projection!$C$3,Mortality_Projection!$C$4))^MIN(($B17+(AP$8-1)-Mortality_Projection!$C$6),Mortality_Projection!$C$5)*IF($D17="Male",MIN(OFFSET(Mortality_Rates!$B$6,AP$8-1-($B17-$B$9),0),Mortality_Rates!$B$111),MIN(OFFSET(Mortality_Rates!$B$6,AP$8-1-($B17-$B$9),1),Mortality_Rates!$C$111)))))</f>
        <v>6556.6624712675339</v>
      </c>
      <c r="AQ17" s="160">
        <f ca="1">IF($B17-AQ$8&gt;$B$9,0,IF($B17-AQ$8=$B$9,$C17*IF($D17="Male",$B$5,$B$6),
AP17*(1-(1-IF($D17="Male",Mortality_Projection!$C$3,Mortality_Projection!$C$4))^MIN(($B17+(AQ$8-1)-Mortality_Projection!$C$6),Mortality_Projection!$C$5)*IF($D17="Male",MIN(OFFSET(Mortality_Rates!$B$6,AQ$8-1-($B17-$B$9),0),Mortality_Rates!$B$111),MIN(OFFSET(Mortality_Rates!$B$6,AQ$8-1-($B17-$B$9),1),Mortality_Rates!$C$111)))))</f>
        <v>6553.7701285473595</v>
      </c>
      <c r="AR17" s="160">
        <f ca="1">IF($B17-AR$8&gt;$B$9,0,IF($B17-AR$8=$B$9,$C17*IF($D17="Male",$B$5,$B$6),
AQ17*(1-(1-IF($D17="Male",Mortality_Projection!$C$3,Mortality_Projection!$C$4))^MIN(($B17+(AR$8-1)-Mortality_Projection!$C$6),Mortality_Projection!$C$5)*IF($D17="Male",MIN(OFFSET(Mortality_Rates!$B$6,AR$8-1-($B17-$B$9),0),Mortality_Rates!$B$111),MIN(OFFSET(Mortality_Rates!$B$6,AR$8-1-($B17-$B$9),1),Mortality_Rates!$C$111)))))</f>
        <v>6550.7372627915047</v>
      </c>
      <c r="AS17" s="160">
        <f ca="1">IF($B17-AS$8&gt;$B$9,0,IF($B17-AS$8=$B$9,$C17*IF($D17="Male",$B$5,$B$6),
AR17*(1-(1-IF($D17="Male",Mortality_Projection!$C$3,Mortality_Projection!$C$4))^MIN(($B17+(AS$8-1)-Mortality_Projection!$C$6),Mortality_Projection!$C$5)*IF($D17="Male",MIN(OFFSET(Mortality_Rates!$B$6,AS$8-1-($B17-$B$9),0),Mortality_Rates!$B$111),MIN(OFFSET(Mortality_Rates!$B$6,AS$8-1-($B17-$B$9),1),Mortality_Rates!$C$111)))))</f>
        <v>6547.5526698615731</v>
      </c>
      <c r="AT17" s="160">
        <f ca="1">IF($B17-AT$8&gt;$B$9,0,IF($B17-AT$8=$B$9,$C17*IF($D17="Male",$B$5,$B$6),
AS17*(1-(1-IF($D17="Male",Mortality_Projection!$C$3,Mortality_Projection!$C$4))^MIN(($B17+(AT$8-1)-Mortality_Projection!$C$6),Mortality_Projection!$C$5)*IF($D17="Male",MIN(OFFSET(Mortality_Rates!$B$6,AT$8-1-($B17-$B$9),0),Mortality_Rates!$B$111),MIN(OFFSET(Mortality_Rates!$B$6,AT$8-1-($B17-$B$9),1),Mortality_Rates!$C$111)))))</f>
        <v>6544.1982010386537</v>
      </c>
      <c r="AU17" s="160">
        <f ca="1">IF($B17-AU$8&gt;$B$9,0,IF($B17-AU$8=$B$9,$C17*IF($D17="Male",$B$5,$B$6),
AT17*(1-(1-IF($D17="Male",Mortality_Projection!$C$3,Mortality_Projection!$C$4))^MIN(($B17+(AU$8-1)-Mortality_Projection!$C$6),Mortality_Projection!$C$5)*IF($D17="Male",MIN(OFFSET(Mortality_Rates!$B$6,AU$8-1-($B17-$B$9),0),Mortality_Rates!$B$111),MIN(OFFSET(Mortality_Rates!$B$6,AU$8-1-($B17-$B$9),1),Mortality_Rates!$C$111)))))</f>
        <v>6540.6527846080044</v>
      </c>
      <c r="AV17" s="160">
        <f ca="1">IF($B17-AV$8&gt;$B$9,0,IF($B17-AV$8=$B$9,$C17*IF($D17="Male",$B$5,$B$6),
AU17*(1-(1-IF($D17="Male",Mortality_Projection!$C$3,Mortality_Projection!$C$4))^MIN(($B17+(AV$8-1)-Mortality_Projection!$C$6),Mortality_Projection!$C$5)*IF($D17="Male",MIN(OFFSET(Mortality_Rates!$B$6,AV$8-1-($B17-$B$9),0),Mortality_Rates!$B$111),MIN(OFFSET(Mortality_Rates!$B$6,AV$8-1-($B17-$B$9),1),Mortality_Rates!$C$111)))))</f>
        <v>6536.8561821272369</v>
      </c>
      <c r="AW17" s="160">
        <f ca="1">IF($B17-AW$8&gt;$B$9,0,IF($B17-AW$8=$B$9,$C17*IF($D17="Male",$B$5,$B$6),
AV17*(1-(1-IF($D17="Male",Mortality_Projection!$C$3,Mortality_Projection!$C$4))^MIN(($B17+(AW$8-1)-Mortality_Projection!$C$6),Mortality_Projection!$C$5)*IF($D17="Male",MIN(OFFSET(Mortality_Rates!$B$6,AW$8-1-($B17-$B$9),0),Mortality_Rates!$B$111),MIN(OFFSET(Mortality_Rates!$B$6,AW$8-1-($B17-$B$9),1),Mortality_Rates!$C$111)))))</f>
        <v>6532.7831609181985</v>
      </c>
      <c r="AX17" s="160">
        <f ca="1">IF($B17-AX$8&gt;$B$9,0,IF($B17-AX$8=$B$9,$C17*IF($D17="Male",$B$5,$B$6),
AW17*(1-(1-IF($D17="Male",Mortality_Projection!$C$3,Mortality_Projection!$C$4))^MIN(($B17+(AX$8-1)-Mortality_Projection!$C$6),Mortality_Projection!$C$5)*IF($D17="Male",MIN(OFFSET(Mortality_Rates!$B$6,AX$8-1-($B17-$B$9),0),Mortality_Rates!$B$111),MIN(OFFSET(Mortality_Rates!$B$6,AX$8-1-($B17-$B$9),1),Mortality_Rates!$C$111)))))</f>
        <v>6528.4012544302159</v>
      </c>
      <c r="AY17" s="160">
        <f ca="1">IF($B17-AY$8&gt;$B$9,0,IF($B17-AY$8=$B$9,$C17*IF($D17="Male",$B$5,$B$6),
AX17*(1-(1-IF($D17="Male",Mortality_Projection!$C$3,Mortality_Projection!$C$4))^MIN(($B17+(AY$8-1)-Mortality_Projection!$C$6),Mortality_Projection!$C$5)*IF($D17="Male",MIN(OFFSET(Mortality_Rates!$B$6,AY$8-1-($B17-$B$9),0),Mortality_Rates!$B$111),MIN(OFFSET(Mortality_Rates!$B$6,AY$8-1-($B17-$B$9),1),Mortality_Rates!$C$111)))))</f>
        <v>6523.6781208083721</v>
      </c>
      <c r="AZ17" s="160">
        <f ca="1">IF($B17-AZ$8&gt;$B$9,0,IF($B17-AZ$8=$B$9,$C17*IF($D17="Male",$B$5,$B$6),
AY17*(1-(1-IF($D17="Male",Mortality_Projection!$C$3,Mortality_Projection!$C$4))^MIN(($B17+(AZ$8-1)-Mortality_Projection!$C$6),Mortality_Projection!$C$5)*IF($D17="Male",MIN(OFFSET(Mortality_Rates!$B$6,AZ$8-1-($B17-$B$9),0),Mortality_Rates!$B$111),MIN(OFFSET(Mortality_Rates!$B$6,AZ$8-1-($B17-$B$9),1),Mortality_Rates!$C$111)))))</f>
        <v>6518.5742412792479</v>
      </c>
      <c r="BA17" s="160">
        <f ca="1">IF($B17-BA$8&gt;$B$9,0,IF($B17-BA$8=$B$9,$C17*IF($D17="Male",$B$5,$B$6),
AZ17*(1-(1-IF($D17="Male",Mortality_Projection!$C$3,Mortality_Projection!$C$4))^MIN(($B17+(BA$8-1)-Mortality_Projection!$C$6),Mortality_Projection!$C$5)*IF($D17="Male",MIN(OFFSET(Mortality_Rates!$B$6,BA$8-1-($B17-$B$9),0),Mortality_Rates!$B$111),MIN(OFFSET(Mortality_Rates!$B$6,BA$8-1-($B17-$B$9),1),Mortality_Rates!$C$111)))))</f>
        <v>6513.0356549234539</v>
      </c>
      <c r="BB17" s="160">
        <f ca="1">IF($B17-BB$8&gt;$B$9,0,IF($B17-BB$8=$B$9,$C17*IF($D17="Male",$B$5,$B$6),
BA17*(1-(1-IF($D17="Male",Mortality_Projection!$C$3,Mortality_Projection!$C$4))^MIN(($B17+(BB$8-1)-Mortality_Projection!$C$6),Mortality_Projection!$C$5)*IF($D17="Male",MIN(OFFSET(Mortality_Rates!$B$6,BB$8-1-($B17-$B$9),0),Mortality_Rates!$B$111),MIN(OFFSET(Mortality_Rates!$B$6,BB$8-1-($B17-$B$9),1),Mortality_Rates!$C$111)))))</f>
        <v>6507.0050037110113</v>
      </c>
      <c r="BC17" s="160">
        <f ca="1">IF($B17-BC$8&gt;$B$9,0,IF($B17-BC$8=$B$9,$C17*IF($D17="Male",$B$5,$B$6),
BB17*(1-(1-IF($D17="Male",Mortality_Projection!$C$3,Mortality_Projection!$C$4))^MIN(($B17+(BC$8-1)-Mortality_Projection!$C$6),Mortality_Projection!$C$5)*IF($D17="Male",MIN(OFFSET(Mortality_Rates!$B$6,BC$8-1-($B17-$B$9),0),Mortality_Rates!$B$111),MIN(OFFSET(Mortality_Rates!$B$6,BC$8-1-($B17-$B$9),1),Mortality_Rates!$C$111)))))</f>
        <v>6500.4215868354759</v>
      </c>
      <c r="BD17" s="161">
        <f ca="1">IF($B17-BD$8&gt;$B$9,0,IF($B17-BD$8=$B$9,$C17*IF($D17="Male",$B$5,$B$6),
BC17*(1-(1-IF($D17="Male",Mortality_Projection!$C$3,Mortality_Projection!$C$4))^MIN(($B17+(BD$8-1)-Mortality_Projection!$C$6),Mortality_Projection!$C$5)*IF($D17="Male",MIN(OFFSET(Mortality_Rates!$B$6,BD$8-1-($B17-$B$9),0),Mortality_Rates!$B$111),MIN(OFFSET(Mortality_Rates!$B$6,BD$8-1-($B17-$B$9),1),Mortality_Rates!$C$111)))))</f>
        <v>6493.2104872436375</v>
      </c>
      <c r="BE17" s="33"/>
    </row>
    <row r="18" spans="1:57" x14ac:dyDescent="0.35">
      <c r="A18" s="159">
        <f t="shared" si="6"/>
        <v>-10</v>
      </c>
      <c r="B18">
        <f t="shared" si="7"/>
        <v>2031</v>
      </c>
      <c r="C18" s="160">
        <f ca="1">IF(-$A18&lt;Input!$D$16, SUM(OFFSET(Existing_Cohort!$C$107,Input!D$15+A18+IF(-$A18&gt;=Input!$D$15,-Input!$D$15-$A18,0),B18-Input!$D$4,IF(-$A18&gt;=Input!$D$15,Input!$D$16+$A18,Input!$D$16-Input!$D$15+1))), 0)+
IF(-$A18&gt;Input!$D$15, SUM(OFFSET($E$59, MAX(-$A18-Input!$D$16, 0), $B18-$B$9, MIN(-$A18-Input!$D$15, Input!$D$16-Input!$D$15+1))), 0)</f>
        <v>89726.750545860064</v>
      </c>
      <c r="D18" s="198" t="s">
        <v>31</v>
      </c>
      <c r="E18" s="160">
        <f ca="1">IF($B18-E$8&gt;$B$9,0,IF($B18-E$8=$B$9,$C18*IF($D18="Male",$B$5,$B$6),
D18*(1-(1-IF($D18="Male",Mortality_Projection!$C$3,Mortality_Projection!$C$4))^MIN(($B18+(E$8-1)-Mortality_Projection!$C$6),Mortality_Projection!$C$5)*IF($D18="Male",MIN(OFFSET(Mortality_Rates!$B$6,E$8-1-($B18-$B$9),0),Mortality_Rates!$B$111),MIN(OFFSET(Mortality_Rates!$B$6,E$8-1-($B18-$B$9),1),Mortality_Rates!$C$111)))))</f>
        <v>0</v>
      </c>
      <c r="F18" s="160">
        <f ca="1">IF($B18-F$8&gt;$B$9,0,IF($B18-F$8=$B$9,$C18*IF($D18="Male",$B$5,$B$6),
E18*(1-(1-IF($D18="Male",Mortality_Projection!$C$3,Mortality_Projection!$C$4))^MIN(($B18+(F$8-1)-Mortality_Projection!$C$6),Mortality_Projection!$C$5)*IF($D18="Male",MIN(OFFSET(Mortality_Rates!$B$6,F$8-1-($B18-$B$9),0),Mortality_Rates!$B$111),MIN(OFFSET(Mortality_Rates!$B$6,F$8-1-($B18-$B$9),1),Mortality_Rates!$C$111)))))</f>
        <v>0</v>
      </c>
      <c r="G18" s="160">
        <f ca="1">IF($B18-G$8&gt;$B$9,0,IF($B18-G$8=$B$9,$C18*IF($D18="Male",$B$5,$B$6),
F18*(1-(1-IF($D18="Male",Mortality_Projection!$C$3,Mortality_Projection!$C$4))^MIN(($B18+(G$8-1)-Mortality_Projection!$C$6),Mortality_Projection!$C$5)*IF($D18="Male",MIN(OFFSET(Mortality_Rates!$B$6,G$8-1-($B18-$B$9),0),Mortality_Rates!$B$111),MIN(OFFSET(Mortality_Rates!$B$6,G$8-1-($B18-$B$9),1),Mortality_Rates!$C$111)))))</f>
        <v>0</v>
      </c>
      <c r="H18" s="160">
        <f ca="1">IF($B18-H$8&gt;$B$9,0,IF($B18-H$8=$B$9,$C18*IF($D18="Male",$B$5,$B$6),
G18*(1-(1-IF($D18="Male",Mortality_Projection!$C$3,Mortality_Projection!$C$4))^MIN(($B18+(H$8-1)-Mortality_Projection!$C$6),Mortality_Projection!$C$5)*IF($D18="Male",MIN(OFFSET(Mortality_Rates!$B$6,H$8-1-($B18-$B$9),0),Mortality_Rates!$B$111),MIN(OFFSET(Mortality_Rates!$B$6,H$8-1-($B18-$B$9),1),Mortality_Rates!$C$111)))))</f>
        <v>0</v>
      </c>
      <c r="I18" s="160">
        <f ca="1">IF($B18-I$8&gt;$B$9,0,IF($B18-I$8=$B$9,$C18*IF($D18="Male",$B$5,$B$6),
H18*(1-(1-IF($D18="Male",Mortality_Projection!$C$3,Mortality_Projection!$C$4))^MIN(($B18+(I$8-1)-Mortality_Projection!$C$6),Mortality_Projection!$C$5)*IF($D18="Male",MIN(OFFSET(Mortality_Rates!$B$6,I$8-1-($B18-$B$9),0),Mortality_Rates!$B$111),MIN(OFFSET(Mortality_Rates!$B$6,I$8-1-($B18-$B$9),1),Mortality_Rates!$C$111)))))</f>
        <v>0</v>
      </c>
      <c r="J18" s="160">
        <f ca="1">IF($B18-J$8&gt;$B$9,0,IF($B18-J$8=$B$9,$C18*IF($D18="Male",$B$5,$B$6),
I18*(1-(1-IF($D18="Male",Mortality_Projection!$C$3,Mortality_Projection!$C$4))^MIN(($B18+(J$8-1)-Mortality_Projection!$C$6),Mortality_Projection!$C$5)*IF($D18="Male",MIN(OFFSET(Mortality_Rates!$B$6,J$8-1-($B18-$B$9),0),Mortality_Rates!$B$111),MIN(OFFSET(Mortality_Rates!$B$6,J$8-1-($B18-$B$9),1),Mortality_Rates!$C$111)))))</f>
        <v>0</v>
      </c>
      <c r="K18" s="160">
        <f ca="1">IF($B18-K$8&gt;$B$9,0,IF($B18-K$8=$B$9,$C18*IF($D18="Male",$B$5,$B$6),
J18*(1-(1-IF($D18="Male",Mortality_Projection!$C$3,Mortality_Projection!$C$4))^MIN(($B18+(K$8-1)-Mortality_Projection!$C$6),Mortality_Projection!$C$5)*IF($D18="Male",MIN(OFFSET(Mortality_Rates!$B$6,K$8-1-($B18-$B$9),0),Mortality_Rates!$B$111),MIN(OFFSET(Mortality_Rates!$B$6,K$8-1-($B18-$B$9),1),Mortality_Rates!$C$111)))))</f>
        <v>0</v>
      </c>
      <c r="L18" s="160">
        <f ca="1">IF($B18-L$8&gt;$B$9,0,IF($B18-L$8=$B$9,$C18*IF($D18="Male",$B$5,$B$6),
K18*(1-(1-IF($D18="Male",Mortality_Projection!$C$3,Mortality_Projection!$C$4))^MIN(($B18+(L$8-1)-Mortality_Projection!$C$6),Mortality_Projection!$C$5)*IF($D18="Male",MIN(OFFSET(Mortality_Rates!$B$6,L$8-1-($B18-$B$9),0),Mortality_Rates!$B$111),MIN(OFFSET(Mortality_Rates!$B$6,L$8-1-($B18-$B$9),1),Mortality_Rates!$C$111)))))</f>
        <v>0</v>
      </c>
      <c r="M18" s="160">
        <f ca="1">IF($B18-M$8&gt;$B$9,0,IF($B18-M$8=$B$9,$C18*IF($D18="Male",$B$5,$B$6),
L18*(1-(1-IF($D18="Male",Mortality_Projection!$C$3,Mortality_Projection!$C$4))^MIN(($B18+(M$8-1)-Mortality_Projection!$C$6),Mortality_Projection!$C$5)*IF($D18="Male",MIN(OFFSET(Mortality_Rates!$B$6,M$8-1-($B18-$B$9),0),Mortality_Rates!$B$111),MIN(OFFSET(Mortality_Rates!$B$6,M$8-1-($B18-$B$9),1),Mortality_Rates!$C$111)))))</f>
        <v>0</v>
      </c>
      <c r="N18" s="160">
        <f ca="1">IF($B18-N$8&gt;$B$9,0,IF($B18-N$8=$B$9,$C18*IF($D18="Male",$B$5,$B$6),
M18*(1-(1-IF($D18="Male",Mortality_Projection!$C$3,Mortality_Projection!$C$4))^MIN(($B18+(N$8-1)-Mortality_Projection!$C$6),Mortality_Projection!$C$5)*IF($D18="Male",MIN(OFFSET(Mortality_Rates!$B$6,N$8-1-($B18-$B$9),0),Mortality_Rates!$B$111),MIN(OFFSET(Mortality_Rates!$B$6,N$8-1-($B18-$B$9),1),Mortality_Rates!$C$111)))))</f>
        <v>6565.6109944350801</v>
      </c>
      <c r="O18" s="160">
        <f ca="1">IF($B18-O$8&gt;$B$9,0,IF($B18-O$8=$B$9,$C18*IF($D18="Male",$B$5,$B$6),
N18*(1-(1-IF($D18="Male",Mortality_Projection!$C$3,Mortality_Projection!$C$4))^MIN(($B18+(O$8-1)-Mortality_Projection!$C$6),Mortality_Projection!$C$5)*IF($D18="Male",MIN(OFFSET(Mortality_Rates!$B$6,O$8-1-($B18-$B$9),0),Mortality_Rates!$B$111),MIN(OFFSET(Mortality_Rates!$B$6,O$8-1-($B18-$B$9),1),Mortality_Rates!$C$111)))))</f>
        <v>6561.0416800037619</v>
      </c>
      <c r="P18" s="160">
        <f ca="1">IF($B18-P$8&gt;$B$9,0,IF($B18-P$8=$B$9,$C18*IF($D18="Male",$B$5,$B$6),
O18*(1-(1-IF($D18="Male",Mortality_Projection!$C$3,Mortality_Projection!$C$4))^MIN(($B18+(P$8-1)-Mortality_Projection!$C$6),Mortality_Projection!$C$5)*IF($D18="Male",MIN(OFFSET(Mortality_Rates!$B$6,P$8-1-($B18-$B$9),0),Mortality_Rates!$B$111),MIN(OFFSET(Mortality_Rates!$B$6,P$8-1-($B18-$B$9),1),Mortality_Rates!$C$111)))))</f>
        <v>6557.8399744786284</v>
      </c>
      <c r="Q18" s="160">
        <f ca="1">IF($B18-Q$8&gt;$B$9,0,IF($B18-Q$8=$B$9,$C18*IF($D18="Male",$B$5,$B$6),
P18*(1-(1-IF($D18="Male",Mortality_Projection!$C$3,Mortality_Projection!$C$4))^MIN(($B18+(Q$8-1)-Mortality_Projection!$C$6),Mortality_Projection!$C$5)*IF($D18="Male",MIN(OFFSET(Mortality_Rates!$B$6,Q$8-1-($B18-$B$9),0),Mortality_Rates!$B$111),MIN(OFFSET(Mortality_Rates!$B$6,Q$8-1-($B18-$B$9),1),Mortality_Rates!$C$111)))))</f>
        <v>6555.5510525895033</v>
      </c>
      <c r="R18" s="160">
        <f ca="1">IF($B18-R$8&gt;$B$9,0,IF($B18-R$8=$B$9,$C18*IF($D18="Male",$B$5,$B$6),
Q18*(1-(1-IF($D18="Male",Mortality_Projection!$C$3,Mortality_Projection!$C$4))^MIN(($B18+(R$8-1)-Mortality_Projection!$C$6),Mortality_Projection!$C$5)*IF($D18="Male",MIN(OFFSET(Mortality_Rates!$B$6,R$8-1-($B18-$B$9),0),Mortality_Rates!$B$111),MIN(OFFSET(Mortality_Rates!$B$6,R$8-1-($B18-$B$9),1),Mortality_Rates!$C$111)))))</f>
        <v>6553.8280111502409</v>
      </c>
      <c r="S18" s="160">
        <f ca="1">IF($B18-S$8&gt;$B$9,0,IF($B18-S$8=$B$9,$C18*IF($D18="Male",$B$5,$B$6),
R18*(1-(1-IF($D18="Male",Mortality_Projection!$C$3,Mortality_Projection!$C$4))^MIN(($B18+(S$8-1)-Mortality_Projection!$C$6),Mortality_Projection!$C$5)*IF($D18="Male",MIN(OFFSET(Mortality_Rates!$B$6,S$8-1-($B18-$B$9),0),Mortality_Rates!$B$111),MIN(OFFSET(Mortality_Rates!$B$6,S$8-1-($B18-$B$9),1),Mortality_Rates!$C$111)))))</f>
        <v>6552.4215861894954</v>
      </c>
      <c r="T18" s="160">
        <f ca="1">IF($B18-T$8&gt;$B$9,0,IF($B18-T$8=$B$9,$C18*IF($D18="Male",$B$5,$B$6),
S18*(1-(1-IF($D18="Male",Mortality_Projection!$C$3,Mortality_Projection!$C$4))^MIN(($B18+(T$8-1)-Mortality_Projection!$C$6),Mortality_Projection!$C$5)*IF($D18="Male",MIN(OFFSET(Mortality_Rates!$B$6,T$8-1-($B18-$B$9),0),Mortality_Rates!$B$111),MIN(OFFSET(Mortality_Rates!$B$6,T$8-1-($B18-$B$9),1),Mortality_Rates!$C$111)))))</f>
        <v>6551.1755928480934</v>
      </c>
      <c r="U18" s="160">
        <f ca="1">IF($B18-U$8&gt;$B$9,0,IF($B18-U$8=$B$9,$C18*IF($D18="Male",$B$5,$B$6),
T18*(1-(1-IF($D18="Male",Mortality_Projection!$C$3,Mortality_Projection!$C$4))^MIN(($B18+(U$8-1)-Mortality_Projection!$C$6),Mortality_Projection!$C$5)*IF($D18="Male",MIN(OFFSET(Mortality_Rates!$B$6,U$8-1-($B18-$B$9),0),Mortality_Rates!$B$111),MIN(OFFSET(Mortality_Rates!$B$6,U$8-1-($B18-$B$9),1),Mortality_Rates!$C$111)))))</f>
        <v>6550.0128479907962</v>
      </c>
      <c r="V18" s="160">
        <f ca="1">IF($B18-V$8&gt;$B$9,0,IF($B18-V$8=$B$9,$C18*IF($D18="Male",$B$5,$B$6),
U18*(1-(1-IF($D18="Male",Mortality_Projection!$C$3,Mortality_Projection!$C$4))^MIN(($B18+(V$8-1)-Mortality_Projection!$C$6),Mortality_Projection!$C$5)*IF($D18="Male",MIN(OFFSET(Mortality_Rates!$B$6,V$8-1-($B18-$B$9),0),Mortality_Rates!$B$111),MIN(OFFSET(Mortality_Rates!$B$6,V$8-1-($B18-$B$9),1),Mortality_Rates!$C$111)))))</f>
        <v>6548.8830739598689</v>
      </c>
      <c r="W18" s="160">
        <f ca="1">IF($B18-W$8&gt;$B$9,0,IF($B18-W$8=$B$9,$C18*IF($D18="Male",$B$5,$B$6),
V18*(1-(1-IF($D18="Male",Mortality_Projection!$C$3,Mortality_Projection!$C$4))^MIN(($B18+(W$8-1)-Mortality_Projection!$C$6),Mortality_Projection!$C$5)*IF($D18="Male",MIN(OFFSET(Mortality_Rates!$B$6,W$8-1-($B18-$B$9),0),Mortality_Rates!$B$111),MIN(OFFSET(Mortality_Rates!$B$6,W$8-1-($B18-$B$9),1),Mortality_Rates!$C$111)))))</f>
        <v>6547.7425238201467</v>
      </c>
      <c r="X18" s="160">
        <f ca="1">IF($B18-X$8&gt;$B$9,0,IF($B18-X$8=$B$9,$C18*IF($D18="Male",$B$5,$B$6),
W18*(1-(1-IF($D18="Male",Mortality_Projection!$C$3,Mortality_Projection!$C$4))^MIN(($B18+(X$8-1)-Mortality_Projection!$C$6),Mortality_Projection!$C$5)*IF($D18="Male",MIN(OFFSET(Mortality_Rates!$B$6,X$8-1-($B18-$B$9),0),Mortality_Rates!$B$111),MIN(OFFSET(Mortality_Rates!$B$6,X$8-1-($B18-$B$9),1),Mortality_Rates!$C$111)))))</f>
        <v>6546.5584508581542</v>
      </c>
      <c r="Y18" s="160">
        <f ca="1">IF($B18-Y$8&gt;$B$9,0,IF($B18-Y$8=$B$9,$C18*IF($D18="Male",$B$5,$B$6),
X18*(1-(1-IF($D18="Male",Mortality_Projection!$C$3,Mortality_Projection!$C$4))^MIN(($B18+(Y$8-1)-Mortality_Projection!$C$6),Mortality_Projection!$C$5)*IF($D18="Male",MIN(OFFSET(Mortality_Rates!$B$6,Y$8-1-($B18-$B$9),0),Mortality_Rates!$B$111),MIN(OFFSET(Mortality_Rates!$B$6,Y$8-1-($B18-$B$9),1),Mortality_Rates!$C$111)))))</f>
        <v>6545.2992678177288</v>
      </c>
      <c r="Z18" s="160">
        <f ca="1">IF($B18-Z$8&gt;$B$9,0,IF($B18-Z$8=$B$9,$C18*IF($D18="Male",$B$5,$B$6),
Y18*(1-(1-IF($D18="Male",Mortality_Projection!$C$3,Mortality_Projection!$C$4))^MIN(($B18+(Z$8-1)-Mortality_Projection!$C$6),Mortality_Projection!$C$5)*IF($D18="Male",MIN(OFFSET(Mortality_Rates!$B$6,Z$8-1-($B18-$B$9),0),Mortality_Rates!$B$111),MIN(OFFSET(Mortality_Rates!$B$6,Z$8-1-($B18-$B$9),1),Mortality_Rates!$C$111)))))</f>
        <v>6543.9437746333033</v>
      </c>
      <c r="AA18" s="160">
        <f ca="1">IF($B18-AA$8&gt;$B$9,0,IF($B18-AA$8=$B$9,$C18*IF($D18="Male",$B$5,$B$6),
Z18*(1-(1-IF($D18="Male",Mortality_Projection!$C$3,Mortality_Projection!$C$4))^MIN(($B18+(AA$8-1)-Mortality_Projection!$C$6),Mortality_Projection!$C$5)*IF($D18="Male",MIN(OFFSET(Mortality_Rates!$B$6,AA$8-1-($B18-$B$9),0),Mortality_Rates!$B$111),MIN(OFFSET(Mortality_Rates!$B$6,AA$8-1-($B18-$B$9),1),Mortality_Rates!$C$111)))))</f>
        <v>6542.4852723094309</v>
      </c>
      <c r="AB18" s="160">
        <f ca="1">IF($B18-AB$8&gt;$B$9,0,IF($B18-AB$8=$B$9,$C18*IF($D18="Male",$B$5,$B$6),
AA18*(1-(1-IF($D18="Male",Mortality_Projection!$C$3,Mortality_Projection!$C$4))^MIN(($B18+(AB$8-1)-Mortality_Projection!$C$6),Mortality_Projection!$C$5)*IF($D18="Male",MIN(OFFSET(Mortality_Rates!$B$6,AB$8-1-($B18-$B$9),0),Mortality_Rates!$B$111),MIN(OFFSET(Mortality_Rates!$B$6,AB$8-1-($B18-$B$9),1),Mortality_Rates!$C$111)))))</f>
        <v>6540.917345502764</v>
      </c>
      <c r="AC18" s="160">
        <f ca="1">IF($B18-AC$8&gt;$B$9,0,IF($B18-AC$8=$B$9,$C18*IF($D18="Male",$B$5,$B$6),
AB18*(1-(1-IF($D18="Male",Mortality_Projection!$C$3,Mortality_Projection!$C$4))^MIN(($B18+(AC$8-1)-Mortality_Projection!$C$6),Mortality_Projection!$C$5)*IF($D18="Male",MIN(OFFSET(Mortality_Rates!$B$6,AC$8-1-($B18-$B$9),0),Mortality_Rates!$B$111),MIN(OFFSET(Mortality_Rates!$B$6,AC$8-1-($B18-$B$9),1),Mortality_Rates!$C$111)))))</f>
        <v>6539.2427876377305</v>
      </c>
      <c r="AD18" s="160">
        <f ca="1">IF($B18-AD$8&gt;$B$9,0,IF($B18-AD$8=$B$9,$C18*IF($D18="Male",$B$5,$B$6),
AC18*(1-(1-IF($D18="Male",Mortality_Projection!$C$3,Mortality_Projection!$C$4))^MIN(($B18+(AD$8-1)-Mortality_Projection!$C$6),Mortality_Projection!$C$5)*IF($D18="Male",MIN(OFFSET(Mortality_Rates!$B$6,AD$8-1-($B18-$B$9),0),Mortality_Rates!$B$111),MIN(OFFSET(Mortality_Rates!$B$6,AD$8-1-($B18-$B$9),1),Mortality_Rates!$C$111)))))</f>
        <v>6537.4687598457122</v>
      </c>
      <c r="AE18" s="160">
        <f ca="1">IF($B18-AE$8&gt;$B$9,0,IF($B18-AE$8=$B$9,$C18*IF($D18="Male",$B$5,$B$6),
AD18*(1-(1-IF($D18="Male",Mortality_Projection!$C$3,Mortality_Projection!$C$4))^MIN(($B18+(AE$8-1)-Mortality_Projection!$C$6),Mortality_Projection!$C$5)*IF($D18="Male",MIN(OFFSET(Mortality_Rates!$B$6,AE$8-1-($B18-$B$9),0),Mortality_Rates!$B$111),MIN(OFFSET(Mortality_Rates!$B$6,AE$8-1-($B18-$B$9),1),Mortality_Rates!$C$111)))))</f>
        <v>6535.6065823269046</v>
      </c>
      <c r="AF18" s="160">
        <f ca="1">IF($B18-AF$8&gt;$B$9,0,IF($B18-AF$8=$B$9,$C18*IF($D18="Male",$B$5,$B$6),
AE18*(1-(1-IF($D18="Male",Mortality_Projection!$C$3,Mortality_Projection!$C$4))^MIN(($B18+(AF$8-1)-Mortality_Projection!$C$6),Mortality_Projection!$C$5)*IF($D18="Male",MIN(OFFSET(Mortality_Rates!$B$6,AF$8-1-($B18-$B$9),0),Mortality_Rates!$B$111),MIN(OFFSET(Mortality_Rates!$B$6,AF$8-1-($B18-$B$9),1),Mortality_Rates!$C$111)))))</f>
        <v>6533.6715309786205</v>
      </c>
      <c r="AG18" s="160">
        <f ca="1">IF($B18-AG$8&gt;$B$9,0,IF($B18-AG$8=$B$9,$C18*IF($D18="Male",$B$5,$B$6),
AF18*(1-(1-IF($D18="Male",Mortality_Projection!$C$3,Mortality_Projection!$C$4))^MIN(($B18+(AG$8-1)-Mortality_Projection!$C$6),Mortality_Projection!$C$5)*IF($D18="Male",MIN(OFFSET(Mortality_Rates!$B$6,AG$8-1-($B18-$B$9),0),Mortality_Rates!$B$111),MIN(OFFSET(Mortality_Rates!$B$6,AG$8-1-($B18-$B$9),1),Mortality_Rates!$C$111)))))</f>
        <v>6531.6741216905539</v>
      </c>
      <c r="AH18" s="160">
        <f ca="1">IF($B18-AH$8&gt;$B$9,0,IF($B18-AH$8=$B$9,$C18*IF($D18="Male",$B$5,$B$6),
AG18*(1-(1-IF($D18="Male",Mortality_Projection!$C$3,Mortality_Projection!$C$4))^MIN(($B18+(AH$8-1)-Mortality_Projection!$C$6),Mortality_Projection!$C$5)*IF($D18="Male",MIN(OFFSET(Mortality_Rates!$B$6,AH$8-1-($B18-$B$9),0),Mortality_Rates!$B$111),MIN(OFFSET(Mortality_Rates!$B$6,AH$8-1-($B18-$B$9),1),Mortality_Rates!$C$111)))))</f>
        <v>6529.616114126743</v>
      </c>
      <c r="AI18" s="160">
        <f ca="1">IF($B18-AI$8&gt;$B$9,0,IF($B18-AI$8=$B$9,$C18*IF($D18="Male",$B$5,$B$6),
AH18*(1-(1-IF($D18="Male",Mortality_Projection!$C$3,Mortality_Projection!$C$4))^MIN(($B18+(AI$8-1)-Mortality_Projection!$C$6),Mortality_Projection!$C$5)*IF($D18="Male",MIN(OFFSET(Mortality_Rates!$B$6,AI$8-1-($B18-$B$9),0),Mortality_Rates!$B$111),MIN(OFFSET(Mortality_Rates!$B$6,AI$8-1-($B18-$B$9),1),Mortality_Rates!$C$111)))))</f>
        <v>6527.5033956335446</v>
      </c>
      <c r="AJ18" s="160">
        <f ca="1">IF($B18-AJ$8&gt;$B$9,0,IF($B18-AJ$8=$B$9,$C18*IF($D18="Male",$B$5,$B$6),
AI18*(1-(1-IF($D18="Male",Mortality_Projection!$C$3,Mortality_Projection!$C$4))^MIN(($B18+(AJ$8-1)-Mortality_Projection!$C$6),Mortality_Projection!$C$5)*IF($D18="Male",MIN(OFFSET(Mortality_Rates!$B$6,AJ$8-1-($B18-$B$9),0),Mortality_Rates!$B$111),MIN(OFFSET(Mortality_Rates!$B$6,AJ$8-1-($B18-$B$9),1),Mortality_Rates!$C$111)))))</f>
        <v>6525.3375641246421</v>
      </c>
      <c r="AK18" s="160">
        <f ca="1">IF($B18-AK$8&gt;$B$9,0,IF($B18-AK$8=$B$9,$C18*IF($D18="Male",$B$5,$B$6),
AJ18*(1-(1-IF($D18="Male",Mortality_Projection!$C$3,Mortality_Projection!$C$4))^MIN(($B18+(AK$8-1)-Mortality_Projection!$C$6),Mortality_Projection!$C$5)*IF($D18="Male",MIN(OFFSET(Mortality_Rates!$B$6,AK$8-1-($B18-$B$9),0),Mortality_Rates!$B$111),MIN(OFFSET(Mortality_Rates!$B$6,AK$8-1-($B18-$B$9),1),Mortality_Rates!$C$111)))))</f>
        <v>6523.1161274927981</v>
      </c>
      <c r="AL18" s="160">
        <f ca="1">IF($B18-AL$8&gt;$B$9,0,IF($B18-AL$8=$B$9,$C18*IF($D18="Male",$B$5,$B$6),
AK18*(1-(1-IF($D18="Male",Mortality_Projection!$C$3,Mortality_Projection!$C$4))^MIN(($B18+(AL$8-1)-Mortality_Projection!$C$6),Mortality_Projection!$C$5)*IF($D18="Male",MIN(OFFSET(Mortality_Rates!$B$6,AL$8-1-($B18-$B$9),0),Mortality_Rates!$B$111),MIN(OFFSET(Mortality_Rates!$B$6,AL$8-1-($B18-$B$9),1),Mortality_Rates!$C$111)))))</f>
        <v>6520.8367107229005</v>
      </c>
      <c r="AM18" s="160">
        <f ca="1">IF($B18-AM$8&gt;$B$9,0,IF($B18-AM$8=$B$9,$C18*IF($D18="Male",$B$5,$B$6),
AL18*(1-(1-IF($D18="Male",Mortality_Projection!$C$3,Mortality_Projection!$C$4))^MIN(($B18+(AM$8-1)-Mortality_Projection!$C$6),Mortality_Projection!$C$5)*IF($D18="Male",MIN(OFFSET(Mortality_Rates!$B$6,AM$8-1-($B18-$B$9),0),Mortality_Rates!$B$111),MIN(OFFSET(Mortality_Rates!$B$6,AM$8-1-($B18-$B$9),1),Mortality_Rates!$C$111)))))</f>
        <v>6518.4930876070803</v>
      </c>
      <c r="AN18" s="160">
        <f ca="1">IF($B18-AN$8&gt;$B$9,0,IF($B18-AN$8=$B$9,$C18*IF($D18="Male",$B$5,$B$6),
AM18*(1-(1-IF($D18="Male",Mortality_Projection!$C$3,Mortality_Projection!$C$4))^MIN(($B18+(AN$8-1)-Mortality_Projection!$C$6),Mortality_Projection!$C$5)*IF($D18="Male",MIN(OFFSET(Mortality_Rates!$B$6,AN$8-1-($B18-$B$9),0),Mortality_Rates!$B$111),MIN(OFFSET(Mortality_Rates!$B$6,AN$8-1-($B18-$B$9),1),Mortality_Rates!$C$111)))))</f>
        <v>6516.0832045647467</v>
      </c>
      <c r="AO18" s="160">
        <f ca="1">IF($B18-AO$8&gt;$B$9,0,IF($B18-AO$8=$B$9,$C18*IF($D18="Male",$B$5,$B$6),
AN18*(1-(1-IF($D18="Male",Mortality_Projection!$C$3,Mortality_Projection!$C$4))^MIN(($B18+(AO$8-1)-Mortality_Projection!$C$6),Mortality_Projection!$C$5)*IF($D18="Male",MIN(OFFSET(Mortality_Rates!$B$6,AO$8-1-($B18-$B$9),0),Mortality_Rates!$B$111),MIN(OFFSET(Mortality_Rates!$B$6,AO$8-1-($B18-$B$9),1),Mortality_Rates!$C$111)))))</f>
        <v>6513.5896274537354</v>
      </c>
      <c r="AP18" s="160">
        <f ca="1">IF($B18-AP$8&gt;$B$9,0,IF($B18-AP$8=$B$9,$C18*IF($D18="Male",$B$5,$B$6),
AO18*(1-(1-IF($D18="Male",Mortality_Projection!$C$3,Mortality_Projection!$C$4))^MIN(($B18+(AP$8-1)-Mortality_Projection!$C$6),Mortality_Projection!$C$5)*IF($D18="Male",MIN(OFFSET(Mortality_Rates!$B$6,AP$8-1-($B18-$B$9),0),Mortality_Rates!$B$111),MIN(OFFSET(Mortality_Rates!$B$6,AP$8-1-($B18-$B$9),1),Mortality_Rates!$C$111)))))</f>
        <v>6511.0070630889959</v>
      </c>
      <c r="AQ18" s="160">
        <f ca="1">IF($B18-AQ$8&gt;$B$9,0,IF($B18-AQ$8=$B$9,$C18*IF($D18="Male",$B$5,$B$6),
AP18*(1-(1-IF($D18="Male",Mortality_Projection!$C$3,Mortality_Projection!$C$4))^MIN(($B18+(AQ$8-1)-Mortality_Projection!$C$6),Mortality_Projection!$C$5)*IF($D18="Male",MIN(OFFSET(Mortality_Rates!$B$6,AQ$8-1-($B18-$B$9),0),Mortality_Rates!$B$111),MIN(OFFSET(Mortality_Rates!$B$6,AQ$8-1-($B18-$B$9),1),Mortality_Rates!$C$111)))))</f>
        <v>6508.31911158613</v>
      </c>
      <c r="AR18" s="160">
        <f ca="1">IF($B18-AR$8&gt;$B$9,0,IF($B18-AR$8=$B$9,$C18*IF($D18="Male",$B$5,$B$6),
AQ18*(1-(1-IF($D18="Male",Mortality_Projection!$C$3,Mortality_Projection!$C$4))^MIN(($B18+(AR$8-1)-Mortality_Projection!$C$6),Mortality_Projection!$C$5)*IF($D18="Male",MIN(OFFSET(Mortality_Rates!$B$6,AR$8-1-($B18-$B$9),0),Mortality_Rates!$B$111),MIN(OFFSET(Mortality_Rates!$B$6,AR$8-1-($B18-$B$9),1),Mortality_Rates!$C$111)))))</f>
        <v>6505.5137482874125</v>
      </c>
      <c r="AS18" s="160">
        <f ca="1">IF($B18-AS$8&gt;$B$9,0,IF($B18-AS$8=$B$9,$C18*IF($D18="Male",$B$5,$B$6),
AR18*(1-(1-IF($D18="Male",Mortality_Projection!$C$3,Mortality_Projection!$C$4))^MIN(($B18+(AS$8-1)-Mortality_Projection!$C$6),Mortality_Projection!$C$5)*IF($D18="Male",MIN(OFFSET(Mortality_Rates!$B$6,AS$8-1-($B18-$B$9),0),Mortality_Rates!$B$111),MIN(OFFSET(Mortality_Rates!$B$6,AS$8-1-($B18-$B$9),1),Mortality_Rates!$C$111)))))</f>
        <v>6502.5720581174792</v>
      </c>
      <c r="AT18" s="160">
        <f ca="1">IF($B18-AT$8&gt;$B$9,0,IF($B18-AT$8=$B$9,$C18*IF($D18="Male",$B$5,$B$6),
AS18*(1-(1-IF($D18="Male",Mortality_Projection!$C$3,Mortality_Projection!$C$4))^MIN(($B18+(AT$8-1)-Mortality_Projection!$C$6),Mortality_Projection!$C$5)*IF($D18="Male",MIN(OFFSET(Mortality_Rates!$B$6,AT$8-1-($B18-$B$9),0),Mortality_Rates!$B$111),MIN(OFFSET(Mortality_Rates!$B$6,AT$8-1-($B18-$B$9),1),Mortality_Rates!$C$111)))))</f>
        <v>6499.4831693718597</v>
      </c>
      <c r="AU18" s="160">
        <f ca="1">IF($B18-AU$8&gt;$B$9,0,IF($B18-AU$8=$B$9,$C18*IF($D18="Male",$B$5,$B$6),
AT18*(1-(1-IF($D18="Male",Mortality_Projection!$C$3,Mortality_Projection!$C$4))^MIN(($B18+(AU$8-1)-Mortality_Projection!$C$6),Mortality_Projection!$C$5)*IF($D18="Male",MIN(OFFSET(Mortality_Rates!$B$6,AU$8-1-($B18-$B$9),0),Mortality_Rates!$B$111),MIN(OFFSET(Mortality_Rates!$B$6,AU$8-1-($B18-$B$9),1),Mortality_Rates!$C$111)))))</f>
        <v>6496.1916208901048</v>
      </c>
      <c r="AV18" s="160">
        <f ca="1">IF($B18-AV$8&gt;$B$9,0,IF($B18-AV$8=$B$9,$C18*IF($D18="Male",$B$5,$B$6),
AU18*(1-(1-IF($D18="Male",Mortality_Projection!$C$3,Mortality_Projection!$C$4))^MIN(($B18+(AV$8-1)-Mortality_Projection!$C$6),Mortality_Projection!$C$5)*IF($D18="Male",MIN(OFFSET(Mortality_Rates!$B$6,AV$8-1-($B18-$B$9),0),Mortality_Rates!$B$111),MIN(OFFSET(Mortality_Rates!$B$6,AV$8-1-($B18-$B$9),1),Mortality_Rates!$C$111)))))</f>
        <v>6492.6722127362236</v>
      </c>
      <c r="AW18" s="160">
        <f ca="1">IF($B18-AW$8&gt;$B$9,0,IF($B18-AW$8=$B$9,$C18*IF($D18="Male",$B$5,$B$6),
AV18*(1-(1-IF($D18="Male",Mortality_Projection!$C$3,Mortality_Projection!$C$4))^MIN(($B18+(AW$8-1)-Mortality_Projection!$C$6),Mortality_Projection!$C$5)*IF($D18="Male",MIN(OFFSET(Mortality_Rates!$B$6,AW$8-1-($B18-$B$9),0),Mortality_Rates!$B$111),MIN(OFFSET(Mortality_Rates!$B$6,AW$8-1-($B18-$B$9),1),Mortality_Rates!$C$111)))))</f>
        <v>6488.9034611694542</v>
      </c>
      <c r="AX18" s="160">
        <f ca="1">IF($B18-AX$8&gt;$B$9,0,IF($B18-AX$8=$B$9,$C18*IF($D18="Male",$B$5,$B$6),
AW18*(1-(1-IF($D18="Male",Mortality_Projection!$C$3,Mortality_Projection!$C$4))^MIN(($B18+(AX$8-1)-Mortality_Projection!$C$6),Mortality_Projection!$C$5)*IF($D18="Male",MIN(OFFSET(Mortality_Rates!$B$6,AX$8-1-($B18-$B$9),0),Mortality_Rates!$B$111),MIN(OFFSET(Mortality_Rates!$B$6,AX$8-1-($B18-$B$9),1),Mortality_Rates!$C$111)))))</f>
        <v>6484.8603186121791</v>
      </c>
      <c r="AY18" s="160">
        <f ca="1">IF($B18-AY$8&gt;$B$9,0,IF($B18-AY$8=$B$9,$C18*IF($D18="Male",$B$5,$B$6),
AX18*(1-(1-IF($D18="Male",Mortality_Projection!$C$3,Mortality_Projection!$C$4))^MIN(($B18+(AY$8-1)-Mortality_Projection!$C$6),Mortality_Projection!$C$5)*IF($D18="Male",MIN(OFFSET(Mortality_Rates!$B$6,AY$8-1-($B18-$B$9),0),Mortality_Rates!$B$111),MIN(OFFSET(Mortality_Rates!$B$6,AY$8-1-($B18-$B$9),1),Mortality_Rates!$C$111)))))</f>
        <v>6480.5105566801158</v>
      </c>
      <c r="AZ18" s="160">
        <f ca="1">IF($B18-AZ$8&gt;$B$9,0,IF($B18-AZ$8=$B$9,$C18*IF($D18="Male",$B$5,$B$6),
AY18*(1-(1-IF($D18="Male",Mortality_Projection!$C$3,Mortality_Projection!$C$4))^MIN(($B18+(AZ$8-1)-Mortality_Projection!$C$6),Mortality_Projection!$C$5)*IF($D18="Male",MIN(OFFSET(Mortality_Rates!$B$6,AZ$8-1-($B18-$B$9),0),Mortality_Rates!$B$111),MIN(OFFSET(Mortality_Rates!$B$6,AZ$8-1-($B18-$B$9),1),Mortality_Rates!$C$111)))))</f>
        <v>6475.8220707700011</v>
      </c>
      <c r="BA18" s="160">
        <f ca="1">IF($B18-BA$8&gt;$B$9,0,IF($B18-BA$8=$B$9,$C18*IF($D18="Male",$B$5,$B$6),
AZ18*(1-(1-IF($D18="Male",Mortality_Projection!$C$3,Mortality_Projection!$C$4))^MIN(($B18+(BA$8-1)-Mortality_Projection!$C$6),Mortality_Projection!$C$5)*IF($D18="Male",MIN(OFFSET(Mortality_Rates!$B$6,BA$8-1-($B18-$B$9),0),Mortality_Rates!$B$111),MIN(OFFSET(Mortality_Rates!$B$6,BA$8-1-($B18-$B$9),1),Mortality_Rates!$C$111)))))</f>
        <v>6470.7556320081267</v>
      </c>
      <c r="BB18" s="160">
        <f ca="1">IF($B18-BB$8&gt;$B$9,0,IF($B18-BB$8=$B$9,$C18*IF($D18="Male",$B$5,$B$6),
BA18*(1-(1-IF($D18="Male",Mortality_Projection!$C$3,Mortality_Projection!$C$4))^MIN(($B18+(BB$8-1)-Mortality_Projection!$C$6),Mortality_Projection!$C$5)*IF($D18="Male",MIN(OFFSET(Mortality_Rates!$B$6,BB$8-1-($B18-$B$9),0),Mortality_Rates!$B$111),MIN(OFFSET(Mortality_Rates!$B$6,BB$8-1-($B18-$B$9),1),Mortality_Rates!$C$111)))))</f>
        <v>6465.2576753187377</v>
      </c>
      <c r="BC18" s="160">
        <f ca="1">IF($B18-BC$8&gt;$B$9,0,IF($B18-BC$8=$B$9,$C18*IF($D18="Male",$B$5,$B$6),
BB18*(1-(1-IF($D18="Male",Mortality_Projection!$C$3,Mortality_Projection!$C$4))^MIN(($B18+(BC$8-1)-Mortality_Projection!$C$6),Mortality_Projection!$C$5)*IF($D18="Male",MIN(OFFSET(Mortality_Rates!$B$6,BC$8-1-($B18-$B$9),0),Mortality_Rates!$B$111),MIN(OFFSET(Mortality_Rates!$B$6,BC$8-1-($B18-$B$9),1),Mortality_Rates!$C$111)))))</f>
        <v>6459.2712634358331</v>
      </c>
      <c r="BD18" s="161">
        <f ca="1">IF($B18-BD$8&gt;$B$9,0,IF($B18-BD$8=$B$9,$C18*IF($D18="Male",$B$5,$B$6),
BC18*(1-(1-IF($D18="Male",Mortality_Projection!$C$3,Mortality_Projection!$C$4))^MIN(($B18+(BD$8-1)-Mortality_Projection!$C$6),Mortality_Projection!$C$5)*IF($D18="Male",MIN(OFFSET(Mortality_Rates!$B$6,BD$8-1-($B18-$B$9),0),Mortality_Rates!$B$111),MIN(OFFSET(Mortality_Rates!$B$6,BD$8-1-($B18-$B$9),1),Mortality_Rates!$C$111)))))</f>
        <v>6452.7361408387069</v>
      </c>
      <c r="BE18" s="33"/>
    </row>
    <row r="19" spans="1:57" x14ac:dyDescent="0.35">
      <c r="A19" s="159">
        <f t="shared" si="6"/>
        <v>-11</v>
      </c>
      <c r="B19">
        <f t="shared" si="7"/>
        <v>2032</v>
      </c>
      <c r="C19" s="160">
        <f ca="1">IF(-$A19&lt;Input!$D$16, SUM(OFFSET(Existing_Cohort!$C$107,Input!D$15+A19+IF(-$A19&gt;=Input!$D$15,-Input!$D$15-$A19,0),B19-Input!$D$4,IF(-$A19&gt;=Input!$D$15,Input!$D$16+$A19,Input!$D$16-Input!$D$15+1))), 0)+
IF(-$A19&gt;Input!$D$15, SUM(OFFSET($E$59, MAX(-$A19-Input!$D$16, 0), $B19-$B$9, MIN(-$A19-Input!$D$15, Input!$D$16-Input!$D$15+1))), 0)</f>
        <v>89536.345968265552</v>
      </c>
      <c r="D19" s="198" t="s">
        <v>31</v>
      </c>
      <c r="E19" s="160">
        <f ca="1">IF($B19-E$8&gt;$B$9,0,IF($B19-E$8=$B$9,$C19*IF($D19="Male",$B$5,$B$6),
D19*(1-(1-IF($D19="Male",Mortality_Projection!$C$3,Mortality_Projection!$C$4))^MIN(($B19+(E$8-1)-Mortality_Projection!$C$6),Mortality_Projection!$C$5)*IF($D19="Male",MIN(OFFSET(Mortality_Rates!$B$6,E$8-1-($B19-$B$9),0),Mortality_Rates!$B$111),MIN(OFFSET(Mortality_Rates!$B$6,E$8-1-($B19-$B$9),1),Mortality_Rates!$C$111)))))</f>
        <v>0</v>
      </c>
      <c r="F19" s="160">
        <f ca="1">IF($B19-F$8&gt;$B$9,0,IF($B19-F$8=$B$9,$C19*IF($D19="Male",$B$5,$B$6),
E19*(1-(1-IF($D19="Male",Mortality_Projection!$C$3,Mortality_Projection!$C$4))^MIN(($B19+(F$8-1)-Mortality_Projection!$C$6),Mortality_Projection!$C$5)*IF($D19="Male",MIN(OFFSET(Mortality_Rates!$B$6,F$8-1-($B19-$B$9),0),Mortality_Rates!$B$111),MIN(OFFSET(Mortality_Rates!$B$6,F$8-1-($B19-$B$9),1),Mortality_Rates!$C$111)))))</f>
        <v>0</v>
      </c>
      <c r="G19" s="160">
        <f ca="1">IF($B19-G$8&gt;$B$9,0,IF($B19-G$8=$B$9,$C19*IF($D19="Male",$B$5,$B$6),
F19*(1-(1-IF($D19="Male",Mortality_Projection!$C$3,Mortality_Projection!$C$4))^MIN(($B19+(G$8-1)-Mortality_Projection!$C$6),Mortality_Projection!$C$5)*IF($D19="Male",MIN(OFFSET(Mortality_Rates!$B$6,G$8-1-($B19-$B$9),0),Mortality_Rates!$B$111),MIN(OFFSET(Mortality_Rates!$B$6,G$8-1-($B19-$B$9),1),Mortality_Rates!$C$111)))))</f>
        <v>0</v>
      </c>
      <c r="H19" s="160">
        <f ca="1">IF($B19-H$8&gt;$B$9,0,IF($B19-H$8=$B$9,$C19*IF($D19="Male",$B$5,$B$6),
G19*(1-(1-IF($D19="Male",Mortality_Projection!$C$3,Mortality_Projection!$C$4))^MIN(($B19+(H$8-1)-Mortality_Projection!$C$6),Mortality_Projection!$C$5)*IF($D19="Male",MIN(OFFSET(Mortality_Rates!$B$6,H$8-1-($B19-$B$9),0),Mortality_Rates!$B$111),MIN(OFFSET(Mortality_Rates!$B$6,H$8-1-($B19-$B$9),1),Mortality_Rates!$C$111)))))</f>
        <v>0</v>
      </c>
      <c r="I19" s="160">
        <f ca="1">IF($B19-I$8&gt;$B$9,0,IF($B19-I$8=$B$9,$C19*IF($D19="Male",$B$5,$B$6),
H19*(1-(1-IF($D19="Male",Mortality_Projection!$C$3,Mortality_Projection!$C$4))^MIN(($B19+(I$8-1)-Mortality_Projection!$C$6),Mortality_Projection!$C$5)*IF($D19="Male",MIN(OFFSET(Mortality_Rates!$B$6,I$8-1-($B19-$B$9),0),Mortality_Rates!$B$111),MIN(OFFSET(Mortality_Rates!$B$6,I$8-1-($B19-$B$9),1),Mortality_Rates!$C$111)))))</f>
        <v>0</v>
      </c>
      <c r="J19" s="160">
        <f ca="1">IF($B19-J$8&gt;$B$9,0,IF($B19-J$8=$B$9,$C19*IF($D19="Male",$B$5,$B$6),
I19*(1-(1-IF($D19="Male",Mortality_Projection!$C$3,Mortality_Projection!$C$4))^MIN(($B19+(J$8-1)-Mortality_Projection!$C$6),Mortality_Projection!$C$5)*IF($D19="Male",MIN(OFFSET(Mortality_Rates!$B$6,J$8-1-($B19-$B$9),0),Mortality_Rates!$B$111),MIN(OFFSET(Mortality_Rates!$B$6,J$8-1-($B19-$B$9),1),Mortality_Rates!$C$111)))))</f>
        <v>0</v>
      </c>
      <c r="K19" s="160">
        <f ca="1">IF($B19-K$8&gt;$B$9,0,IF($B19-K$8=$B$9,$C19*IF($D19="Male",$B$5,$B$6),
J19*(1-(1-IF($D19="Male",Mortality_Projection!$C$3,Mortality_Projection!$C$4))^MIN(($B19+(K$8-1)-Mortality_Projection!$C$6),Mortality_Projection!$C$5)*IF($D19="Male",MIN(OFFSET(Mortality_Rates!$B$6,K$8-1-($B19-$B$9),0),Mortality_Rates!$B$111),MIN(OFFSET(Mortality_Rates!$B$6,K$8-1-($B19-$B$9),1),Mortality_Rates!$C$111)))))</f>
        <v>0</v>
      </c>
      <c r="L19" s="160">
        <f ca="1">IF($B19-L$8&gt;$B$9,0,IF($B19-L$8=$B$9,$C19*IF($D19="Male",$B$5,$B$6),
K19*(1-(1-IF($D19="Male",Mortality_Projection!$C$3,Mortality_Projection!$C$4))^MIN(($B19+(L$8-1)-Mortality_Projection!$C$6),Mortality_Projection!$C$5)*IF($D19="Male",MIN(OFFSET(Mortality_Rates!$B$6,L$8-1-($B19-$B$9),0),Mortality_Rates!$B$111),MIN(OFFSET(Mortality_Rates!$B$6,L$8-1-($B19-$B$9),1),Mortality_Rates!$C$111)))))</f>
        <v>0</v>
      </c>
      <c r="M19" s="160">
        <f ca="1">IF($B19-M$8&gt;$B$9,0,IF($B19-M$8=$B$9,$C19*IF($D19="Male",$B$5,$B$6),
L19*(1-(1-IF($D19="Male",Mortality_Projection!$C$3,Mortality_Projection!$C$4))^MIN(($B19+(M$8-1)-Mortality_Projection!$C$6),Mortality_Projection!$C$5)*IF($D19="Male",MIN(OFFSET(Mortality_Rates!$B$6,M$8-1-($B19-$B$9),0),Mortality_Rates!$B$111),MIN(OFFSET(Mortality_Rates!$B$6,M$8-1-($B19-$B$9),1),Mortality_Rates!$C$111)))))</f>
        <v>0</v>
      </c>
      <c r="N19" s="160">
        <f ca="1">IF($B19-N$8&gt;$B$9,0,IF($B19-N$8=$B$9,$C19*IF($D19="Male",$B$5,$B$6),
M19*(1-(1-IF($D19="Male",Mortality_Projection!$C$3,Mortality_Projection!$C$4))^MIN(($B19+(N$8-1)-Mortality_Projection!$C$6),Mortality_Projection!$C$5)*IF($D19="Male",MIN(OFFSET(Mortality_Rates!$B$6,N$8-1-($B19-$B$9),0),Mortality_Rates!$B$111),MIN(OFFSET(Mortality_Rates!$B$6,N$8-1-($B19-$B$9),1),Mortality_Rates!$C$111)))))</f>
        <v>0</v>
      </c>
      <c r="O19" s="160">
        <f ca="1">IF($B19-O$8&gt;$B$9,0,IF($B19-O$8=$B$9,$C19*IF($D19="Male",$B$5,$B$6),
N19*(1-(1-IF($D19="Male",Mortality_Projection!$C$3,Mortality_Projection!$C$4))^MIN(($B19+(O$8-1)-Mortality_Projection!$C$6),Mortality_Projection!$C$5)*IF($D19="Male",MIN(OFFSET(Mortality_Rates!$B$6,O$8-1-($B19-$B$9),0),Mortality_Rates!$B$111),MIN(OFFSET(Mortality_Rates!$B$6,O$8-1-($B19-$B$9),1),Mortality_Rates!$C$111)))))</f>
        <v>6551.678444995363</v>
      </c>
      <c r="P19" s="160">
        <f ca="1">IF($B19-P$8&gt;$B$9,0,IF($B19-P$8=$B$9,$C19*IF($D19="Male",$B$5,$B$6),
O19*(1-(1-IF($D19="Male",Mortality_Projection!$C$3,Mortality_Projection!$C$4))^MIN(($B19+(P$8-1)-Mortality_Projection!$C$6),Mortality_Projection!$C$5)*IF($D19="Male",MIN(OFFSET(Mortality_Rates!$B$6,P$8-1-($B19-$B$9),0),Mortality_Rates!$B$111),MIN(OFFSET(Mortality_Rates!$B$6,P$8-1-($B19-$B$9),1),Mortality_Rates!$C$111)))))</f>
        <v>6547.22309508129</v>
      </c>
      <c r="Q19" s="160">
        <f ca="1">IF($B19-Q$8&gt;$B$9,0,IF($B19-Q$8=$B$9,$C19*IF($D19="Male",$B$5,$B$6),
P19*(1-(1-IF($D19="Male",Mortality_Projection!$C$3,Mortality_Projection!$C$4))^MIN(($B19+(Q$8-1)-Mortality_Projection!$C$6),Mortality_Projection!$C$5)*IF($D19="Male",MIN(OFFSET(Mortality_Rates!$B$6,Q$8-1-($B19-$B$9),0),Mortality_Rates!$B$111),MIN(OFFSET(Mortality_Rates!$B$6,Q$8-1-($B19-$B$9),1),Mortality_Rates!$C$111)))))</f>
        <v>6544.1011944487154</v>
      </c>
      <c r="R19" s="160">
        <f ca="1">IF($B19-R$8&gt;$B$9,0,IF($B19-R$8=$B$9,$C19*IF($D19="Male",$B$5,$B$6),
Q19*(1-(1-IF($D19="Male",Mortality_Projection!$C$3,Mortality_Projection!$C$4))^MIN(($B19+(R$8-1)-Mortality_Projection!$C$6),Mortality_Projection!$C$5)*IF($D19="Male",MIN(OFFSET(Mortality_Rates!$B$6,R$8-1-($B19-$B$9),0),Mortality_Rates!$B$111),MIN(OFFSET(Mortality_Rates!$B$6,R$8-1-($B19-$B$9),1),Mortality_Rates!$C$111)))))</f>
        <v>6541.8693007228612</v>
      </c>
      <c r="S19" s="160">
        <f ca="1">IF($B19-S$8&gt;$B$9,0,IF($B19-S$8=$B$9,$C19*IF($D19="Male",$B$5,$B$6),
R19*(1-(1-IF($D19="Male",Mortality_Projection!$C$3,Mortality_Projection!$C$4))^MIN(($B19+(S$8-1)-Mortality_Projection!$C$6),Mortality_Projection!$C$5)*IF($D19="Male",MIN(OFFSET(Mortality_Rates!$B$6,S$8-1-($B19-$B$9),0),Mortality_Rates!$B$111),MIN(OFFSET(Mortality_Rates!$B$6,S$8-1-($B19-$B$9),1),Mortality_Rates!$C$111)))))</f>
        <v>6540.1891752011807</v>
      </c>
      <c r="T19" s="160">
        <f ca="1">IF($B19-T$8&gt;$B$9,0,IF($B19-T$8=$B$9,$C19*IF($D19="Male",$B$5,$B$6),
S19*(1-(1-IF($D19="Male",Mortality_Projection!$C$3,Mortality_Projection!$C$4))^MIN(($B19+(T$8-1)-Mortality_Projection!$C$6),Mortality_Projection!$C$5)*IF($D19="Male",MIN(OFFSET(Mortality_Rates!$B$6,T$8-1-($B19-$B$9),0),Mortality_Rates!$B$111),MIN(OFFSET(Mortality_Rates!$B$6,T$8-1-($B19-$B$9),1),Mortality_Rates!$C$111)))))</f>
        <v>6538.8177719235928</v>
      </c>
      <c r="U19" s="160">
        <f ca="1">IF($B19-U$8&gt;$B$9,0,IF($B19-U$8=$B$9,$C19*IF($D19="Male",$B$5,$B$6),
T19*(1-(1-IF($D19="Male",Mortality_Projection!$C$3,Mortality_Projection!$C$4))^MIN(($B19+(U$8-1)-Mortality_Projection!$C$6),Mortality_Projection!$C$5)*IF($D19="Male",MIN(OFFSET(Mortality_Rates!$B$6,U$8-1-($B19-$B$9),0),Mortality_Rates!$B$111),MIN(OFFSET(Mortality_Rates!$B$6,U$8-1-($B19-$B$9),1),Mortality_Rates!$C$111)))))</f>
        <v>6537.602799360403</v>
      </c>
      <c r="V19" s="160">
        <f ca="1">IF($B19-V$8&gt;$B$9,0,IF($B19-V$8=$B$9,$C19*IF($D19="Male",$B$5,$B$6),
U19*(1-(1-IF($D19="Male",Mortality_Projection!$C$3,Mortality_Projection!$C$4))^MIN(($B19+(V$8-1)-Mortality_Projection!$C$6),Mortality_Projection!$C$5)*IF($D19="Male",MIN(OFFSET(Mortality_Rates!$B$6,V$8-1-($B19-$B$9),0),Mortality_Rates!$B$111),MIN(OFFSET(Mortality_Rates!$B$6,V$8-1-($B19-$B$9),1),Mortality_Rates!$C$111)))))</f>
        <v>6536.4689977605531</v>
      </c>
      <c r="W19" s="160">
        <f ca="1">IF($B19-W$8&gt;$B$9,0,IF($B19-W$8=$B$9,$C19*IF($D19="Male",$B$5,$B$6),
V19*(1-(1-IF($D19="Male",Mortality_Projection!$C$3,Mortality_Projection!$C$4))^MIN(($B19+(W$8-1)-Mortality_Projection!$C$6),Mortality_Projection!$C$5)*IF($D19="Male",MIN(OFFSET(Mortality_Rates!$B$6,W$8-1-($B19-$B$9),0),Mortality_Rates!$B$111),MIN(OFFSET(Mortality_Rates!$B$6,W$8-1-($B19-$B$9),1),Mortality_Rates!$C$111)))))</f>
        <v>6535.3673417991549</v>
      </c>
      <c r="X19" s="160">
        <f ca="1">IF($B19-X$8&gt;$B$9,0,IF($B19-X$8=$B$9,$C19*IF($D19="Male",$B$5,$B$6),
W19*(1-(1-IF($D19="Male",Mortality_Projection!$C$3,Mortality_Projection!$C$4))^MIN(($B19+(X$8-1)-Mortality_Projection!$C$6),Mortality_Projection!$C$5)*IF($D19="Male",MIN(OFFSET(Mortality_Rates!$B$6,X$8-1-($B19-$B$9),0),Mortality_Rates!$B$111),MIN(OFFSET(Mortality_Rates!$B$6,X$8-1-($B19-$B$9),1),Mortality_Rates!$C$111)))))</f>
        <v>6534.2551735396801</v>
      </c>
      <c r="Y19" s="160">
        <f ca="1">IF($B19-Y$8&gt;$B$9,0,IF($B19-Y$8=$B$9,$C19*IF($D19="Male",$B$5,$B$6),
X19*(1-(1-IF($D19="Male",Mortality_Projection!$C$3,Mortality_Projection!$C$4))^MIN(($B19+(Y$8-1)-Mortality_Projection!$C$6),Mortality_Projection!$C$5)*IF($D19="Male",MIN(OFFSET(Mortality_Rates!$B$6,Y$8-1-($B19-$B$9),0),Mortality_Rates!$B$111),MIN(OFFSET(Mortality_Rates!$B$6,Y$8-1-($B19-$B$9),1),Mortality_Rates!$C$111)))))</f>
        <v>6533.1005608970909</v>
      </c>
      <c r="Z19" s="160">
        <f ca="1">IF($B19-Z$8&gt;$B$9,0,IF($B19-Z$8=$B$9,$C19*IF($D19="Male",$B$5,$B$6),
Y19*(1-(1-IF($D19="Male",Mortality_Projection!$C$3,Mortality_Projection!$C$4))^MIN(($B19+(Z$8-1)-Mortality_Projection!$C$6),Mortality_Projection!$C$5)*IF($D19="Male",MIN(OFFSET(Mortality_Rates!$B$6,Z$8-1-($B19-$B$9),0),Mortality_Rates!$B$111),MIN(OFFSET(Mortality_Rates!$B$6,Z$8-1-($B19-$B$9),1),Mortality_Rates!$C$111)))))</f>
        <v>6531.8727018733716</v>
      </c>
      <c r="AA19" s="160">
        <f ca="1">IF($B19-AA$8&gt;$B$9,0,IF($B19-AA$8=$B$9,$C19*IF($D19="Male",$B$5,$B$6),
Z19*(1-(1-IF($D19="Male",Mortality_Projection!$C$3,Mortality_Projection!$C$4))^MIN(($B19+(AA$8-1)-Mortality_Projection!$C$6),Mortality_Projection!$C$5)*IF($D19="Male",MIN(OFFSET(Mortality_Rates!$B$6,AA$8-1-($B19-$B$9),0),Mortality_Rates!$B$111),MIN(OFFSET(Mortality_Rates!$B$6,AA$8-1-($B19-$B$9),1),Mortality_Rates!$C$111)))))</f>
        <v>6530.5509227462426</v>
      </c>
      <c r="AB19" s="160">
        <f ca="1">IF($B19-AB$8&gt;$B$9,0,IF($B19-AB$8=$B$9,$C19*IF($D19="Male",$B$5,$B$6),
AA19*(1-(1-IF($D19="Male",Mortality_Projection!$C$3,Mortality_Projection!$C$4))^MIN(($B19+(AB$8-1)-Mortality_Projection!$C$6),Mortality_Projection!$C$5)*IF($D19="Male",MIN(OFFSET(Mortality_Rates!$B$6,AB$8-1-($B19-$B$9),0),Mortality_Rates!$B$111),MIN(OFFSET(Mortality_Rates!$B$6,AB$8-1-($B19-$B$9),1),Mortality_Rates!$C$111)))))</f>
        <v>6529.1286898037815</v>
      </c>
      <c r="AC19" s="160">
        <f ca="1">IF($B19-AC$8&gt;$B$9,0,IF($B19-AC$8=$B$9,$C19*IF($D19="Male",$B$5,$B$6),
AB19*(1-(1-IF($D19="Male",Mortality_Projection!$C$3,Mortality_Projection!$C$4))^MIN(($B19+(AC$8-1)-Mortality_Projection!$C$6),Mortality_Projection!$C$5)*IF($D19="Male",MIN(OFFSET(Mortality_Rates!$B$6,AC$8-1-($B19-$B$9),0),Mortality_Rates!$B$111),MIN(OFFSET(Mortality_Rates!$B$6,AC$8-1-($B19-$B$9),1),Mortality_Rates!$C$111)))))</f>
        <v>6527.5997457031672</v>
      </c>
      <c r="AD19" s="160">
        <f ca="1">IF($B19-AD$8&gt;$B$9,0,IF($B19-AD$8=$B$9,$C19*IF($D19="Male",$B$5,$B$6),
AC19*(1-(1-IF($D19="Male",Mortality_Projection!$C$3,Mortality_Projection!$C$4))^MIN(($B19+(AD$8-1)-Mortality_Projection!$C$6),Mortality_Projection!$C$5)*IF($D19="Male",MIN(OFFSET(Mortality_Rates!$B$6,AD$8-1-($B19-$B$9),0),Mortality_Rates!$B$111),MIN(OFFSET(Mortality_Rates!$B$6,AD$8-1-($B19-$B$9),1),Mortality_Rates!$C$111)))))</f>
        <v>6525.9668127163295</v>
      </c>
      <c r="AE19" s="160">
        <f ca="1">IF($B19-AE$8&gt;$B$9,0,IF($B19-AE$8=$B$9,$C19*IF($D19="Male",$B$5,$B$6),
AD19*(1-(1-IF($D19="Male",Mortality_Projection!$C$3,Mortality_Projection!$C$4))^MIN(($B19+(AE$8-1)-Mortality_Projection!$C$6),Mortality_Projection!$C$5)*IF($D19="Male",MIN(OFFSET(Mortality_Rates!$B$6,AE$8-1-($B19-$B$9),0),Mortality_Rates!$B$111),MIN(OFFSET(Mortality_Rates!$B$6,AE$8-1-($B19-$B$9),1),Mortality_Rates!$C$111)))))</f>
        <v>6524.2368722194897</v>
      </c>
      <c r="AF19" s="160">
        <f ca="1">IF($B19-AF$8&gt;$B$9,0,IF($B19-AF$8=$B$9,$C19*IF($D19="Male",$B$5,$B$6),
AE19*(1-(1-IF($D19="Male",Mortality_Projection!$C$3,Mortality_Projection!$C$4))^MIN(($B19+(AF$8-1)-Mortality_Projection!$C$6),Mortality_Projection!$C$5)*IF($D19="Male",MIN(OFFSET(Mortality_Rates!$B$6,AF$8-1-($B19-$B$9),0),Mortality_Rates!$B$111),MIN(OFFSET(Mortality_Rates!$B$6,AF$8-1-($B19-$B$9),1),Mortality_Rates!$C$111)))))</f>
        <v>6522.4209613824596</v>
      </c>
      <c r="AG19" s="160">
        <f ca="1">IF($B19-AG$8&gt;$B$9,0,IF($B19-AG$8=$B$9,$C19*IF($D19="Male",$B$5,$B$6),
AF19*(1-(1-IF($D19="Male",Mortality_Projection!$C$3,Mortality_Projection!$C$4))^MIN(($B19+(AG$8-1)-Mortality_Projection!$C$6),Mortality_Projection!$C$5)*IF($D19="Male",MIN(OFFSET(Mortality_Rates!$B$6,AG$8-1-($B19-$B$9),0),Mortality_Rates!$B$111),MIN(OFFSET(Mortality_Rates!$B$6,AG$8-1-($B19-$B$9),1),Mortality_Rates!$C$111)))))</f>
        <v>6520.5339750058474</v>
      </c>
      <c r="AH19" s="160">
        <f ca="1">IF($B19-AH$8&gt;$B$9,0,IF($B19-AH$8=$B$9,$C19*IF($D19="Male",$B$5,$B$6),
AG19*(1-(1-IF($D19="Male",Mortality_Projection!$C$3,Mortality_Projection!$C$4))^MIN(($B19+(AH$8-1)-Mortality_Projection!$C$6),Mortality_Projection!$C$5)*IF($D19="Male",MIN(OFFSET(Mortality_Rates!$B$6,AH$8-1-($B19-$B$9),0),Mortality_Rates!$B$111),MIN(OFFSET(Mortality_Rates!$B$6,AH$8-1-($B19-$B$9),1),Mortality_Rates!$C$111)))))</f>
        <v>6518.5861664140357</v>
      </c>
      <c r="AI19" s="160">
        <f ca="1">IF($B19-AI$8&gt;$B$9,0,IF($B19-AI$8=$B$9,$C19*IF($D19="Male",$B$5,$B$6),
AH19*(1-(1-IF($D19="Male",Mortality_Projection!$C$3,Mortality_Projection!$C$4))^MIN(($B19+(AI$8-1)-Mortality_Projection!$C$6),Mortality_Projection!$C$5)*IF($D19="Male",MIN(OFFSET(Mortality_Rates!$B$6,AI$8-1-($B19-$B$9),0),Mortality_Rates!$B$111),MIN(OFFSET(Mortality_Rates!$B$6,AI$8-1-($B19-$B$9),1),Mortality_Rates!$C$111)))))</f>
        <v>6516.579250319729</v>
      </c>
      <c r="AJ19" s="160">
        <f ca="1">IF($B19-AJ$8&gt;$B$9,0,IF($B19-AJ$8=$B$9,$C19*IF($D19="Male",$B$5,$B$6),
AI19*(1-(1-IF($D19="Male",Mortality_Projection!$C$3,Mortality_Projection!$C$4))^MIN(($B19+(AJ$8-1)-Mortality_Projection!$C$6),Mortality_Projection!$C$5)*IF($D19="Male",MIN(OFFSET(Mortality_Rates!$B$6,AJ$8-1-($B19-$B$9),0),Mortality_Rates!$B$111),MIN(OFFSET(Mortality_Rates!$B$6,AJ$8-1-($B19-$B$9),1),Mortality_Rates!$C$111)))))</f>
        <v>6514.5189666835959</v>
      </c>
      <c r="AK19" s="160">
        <f ca="1">IF($B19-AK$8&gt;$B$9,0,IF($B19-AK$8=$B$9,$C19*IF($D19="Male",$B$5,$B$6),
AJ19*(1-(1-IF($D19="Male",Mortality_Projection!$C$3,Mortality_Projection!$C$4))^MIN(($B19+(AK$8-1)-Mortality_Projection!$C$6),Mortality_Projection!$C$5)*IF($D19="Male",MIN(OFFSET(Mortality_Rates!$B$6,AK$8-1-($B19-$B$9),0),Mortality_Rates!$B$111),MIN(OFFSET(Mortality_Rates!$B$6,AK$8-1-($B19-$B$9),1),Mortality_Rates!$C$111)))))</f>
        <v>6512.4068725935331</v>
      </c>
      <c r="AL19" s="160">
        <f ca="1">IF($B19-AL$8&gt;$B$9,0,IF($B19-AL$8=$B$9,$C19*IF($D19="Male",$B$5,$B$6),
AK19*(1-(1-IF($D19="Male",Mortality_Projection!$C$3,Mortality_Projection!$C$4))^MIN(($B19+(AL$8-1)-Mortality_Projection!$C$6),Mortality_Projection!$C$5)*IF($D19="Male",MIN(OFFSET(Mortality_Rates!$B$6,AL$8-1-($B19-$B$9),0),Mortality_Rates!$B$111),MIN(OFFSET(Mortality_Rates!$B$6,AL$8-1-($B19-$B$9),1),Mortality_Rates!$C$111)))))</f>
        <v>6510.2405365817303</v>
      </c>
      <c r="AM19" s="160">
        <f ca="1">IF($B19-AM$8&gt;$B$9,0,IF($B19-AM$8=$B$9,$C19*IF($D19="Male",$B$5,$B$6),
AL19*(1-(1-IF($D19="Male",Mortality_Projection!$C$3,Mortality_Projection!$C$4))^MIN(($B19+(AM$8-1)-Mortality_Projection!$C$6),Mortality_Projection!$C$5)*IF($D19="Male",MIN(OFFSET(Mortality_Rates!$B$6,AM$8-1-($B19-$B$9),0),Mortality_Rates!$B$111),MIN(OFFSET(Mortality_Rates!$B$6,AM$8-1-($B19-$B$9),1),Mortality_Rates!$C$111)))))</f>
        <v>6508.0176412631499</v>
      </c>
      <c r="AN19" s="160">
        <f ca="1">IF($B19-AN$8&gt;$B$9,0,IF($B19-AN$8=$B$9,$C19*IF($D19="Male",$B$5,$B$6),
AM19*(1-(1-IF($D19="Male",Mortality_Projection!$C$3,Mortality_Projection!$C$4))^MIN(($B19+(AN$8-1)-Mortality_Projection!$C$6),Mortality_Projection!$C$5)*IF($D19="Male",MIN(OFFSET(Mortality_Rates!$B$6,AN$8-1-($B19-$B$9),0),Mortality_Rates!$B$111),MIN(OFFSET(Mortality_Rates!$B$6,AN$8-1-($B19-$B$9),1),Mortality_Rates!$C$111)))))</f>
        <v>6505.7321134187896</v>
      </c>
      <c r="AO19" s="160">
        <f ca="1">IF($B19-AO$8&gt;$B$9,0,IF($B19-AO$8=$B$9,$C19*IF($D19="Male",$B$5,$B$6),
AN19*(1-(1-IF($D19="Male",Mortality_Projection!$C$3,Mortality_Projection!$C$4))^MIN(($B19+(AO$8-1)-Mortality_Projection!$C$6),Mortality_Projection!$C$5)*IF($D19="Male",MIN(OFFSET(Mortality_Rates!$B$6,AO$8-1-($B19-$B$9),0),Mortality_Rates!$B$111),MIN(OFFSET(Mortality_Rates!$B$6,AO$8-1-($B19-$B$9),1),Mortality_Rates!$C$111)))))</f>
        <v>6503.3819488202662</v>
      </c>
      <c r="AP19" s="160">
        <f ca="1">IF($B19-AP$8&gt;$B$9,0,IF($B19-AP$8=$B$9,$C19*IF($D19="Male",$B$5,$B$6),
AO19*(1-(1-IF($D19="Male",Mortality_Projection!$C$3,Mortality_Projection!$C$4))^MIN(($B19+(AP$8-1)-Mortality_Projection!$C$6),Mortality_Projection!$C$5)*IF($D19="Male",MIN(OFFSET(Mortality_Rates!$B$6,AP$8-1-($B19-$B$9),0),Mortality_Rates!$B$111),MIN(OFFSET(Mortality_Rates!$B$6,AP$8-1-($B19-$B$9),1),Mortality_Rates!$C$111)))))</f>
        <v>6500.950143579259</v>
      </c>
      <c r="AQ19" s="160">
        <f ca="1">IF($B19-AQ$8&gt;$B$9,0,IF($B19-AQ$8=$B$9,$C19*IF($D19="Male",$B$5,$B$6),
AP19*(1-(1-IF($D19="Male",Mortality_Projection!$C$3,Mortality_Projection!$C$4))^MIN(($B19+(AQ$8-1)-Mortality_Projection!$C$6),Mortality_Projection!$C$5)*IF($D19="Male",MIN(OFFSET(Mortality_Rates!$B$6,AQ$8-1-($B19-$B$9),0),Mortality_Rates!$B$111),MIN(OFFSET(Mortality_Rates!$B$6,AQ$8-1-($B19-$B$9),1),Mortality_Rates!$C$111)))))</f>
        <v>6498.4315334629682</v>
      </c>
      <c r="AR19" s="160">
        <f ca="1">IF($B19-AR$8&gt;$B$9,0,IF($B19-AR$8=$B$9,$C19*IF($D19="Male",$B$5,$B$6),
AQ19*(1-(1-IF($D19="Male",Mortality_Projection!$C$3,Mortality_Projection!$C$4))^MIN(($B19+(AR$8-1)-Mortality_Projection!$C$6),Mortality_Projection!$C$5)*IF($D19="Male",MIN(OFFSET(Mortality_Rates!$B$6,AR$8-1-($B19-$B$9),0),Mortality_Rates!$B$111),MIN(OFFSET(Mortality_Rates!$B$6,AR$8-1-($B19-$B$9),1),Mortality_Rates!$C$111)))))</f>
        <v>6495.8101222232845</v>
      </c>
      <c r="AS19" s="160">
        <f ca="1">IF($B19-AS$8&gt;$B$9,0,IF($B19-AS$8=$B$9,$C19*IF($D19="Male",$B$5,$B$6),
AR19*(1-(1-IF($D19="Male",Mortality_Projection!$C$3,Mortality_Projection!$C$4))^MIN(($B19+(AS$8-1)-Mortality_Projection!$C$6),Mortality_Projection!$C$5)*IF($D19="Male",MIN(OFFSET(Mortality_Rates!$B$6,AS$8-1-($B19-$B$9),0),Mortality_Rates!$B$111),MIN(OFFSET(Mortality_Rates!$B$6,AS$8-1-($B19-$B$9),1),Mortality_Rates!$C$111)))))</f>
        <v>6493.0741798786039</v>
      </c>
      <c r="AT19" s="160">
        <f ca="1">IF($B19-AT$8&gt;$B$9,0,IF($B19-AT$8=$B$9,$C19*IF($D19="Male",$B$5,$B$6),
AS19*(1-(1-IF($D19="Male",Mortality_Projection!$C$3,Mortality_Projection!$C$4))^MIN(($B19+(AT$8-1)-Mortality_Projection!$C$6),Mortality_Projection!$C$5)*IF($D19="Male",MIN(OFFSET(Mortality_Rates!$B$6,AT$8-1-($B19-$B$9),0),Mortality_Rates!$B$111),MIN(OFFSET(Mortality_Rates!$B$6,AT$8-1-($B19-$B$9),1),Mortality_Rates!$C$111)))))</f>
        <v>6490.1718794340059</v>
      </c>
      <c r="AU19" s="160">
        <f ca="1">IF($B19-AU$8&gt;$B$9,0,IF($B19-AU$8=$B$9,$C19*IF($D19="Male",$B$5,$B$6),
AT19*(1-(1-IF($D19="Male",Mortality_Projection!$C$3,Mortality_Projection!$C$4))^MIN(($B19+(AU$8-1)-Mortality_Projection!$C$6),Mortality_Projection!$C$5)*IF($D19="Male",MIN(OFFSET(Mortality_Rates!$B$6,AU$8-1-($B19-$B$9),0),Mortality_Rates!$B$111),MIN(OFFSET(Mortality_Rates!$B$6,AU$8-1-($B19-$B$9),1),Mortality_Rates!$C$111)))))</f>
        <v>6487.0888810917586</v>
      </c>
      <c r="AV19" s="160">
        <f ca="1">IF($B19-AV$8&gt;$B$9,0,IF($B19-AV$8=$B$9,$C19*IF($D19="Male",$B$5,$B$6),
AU19*(1-(1-IF($D19="Male",Mortality_Projection!$C$3,Mortality_Projection!$C$4))^MIN(($B19+(AV$8-1)-Mortality_Projection!$C$6),Mortality_Projection!$C$5)*IF($D19="Male",MIN(OFFSET(Mortality_Rates!$B$6,AV$8-1-($B19-$B$9),0),Mortality_Rates!$B$111),MIN(OFFSET(Mortality_Rates!$B$6,AV$8-1-($B19-$B$9),1),Mortality_Rates!$C$111)))))</f>
        <v>6483.803609478442</v>
      </c>
      <c r="AW19" s="160">
        <f ca="1">IF($B19-AW$8&gt;$B$9,0,IF($B19-AW$8=$B$9,$C19*IF($D19="Male",$B$5,$B$6),
AV19*(1-(1-IF($D19="Male",Mortality_Projection!$C$3,Mortality_Projection!$C$4))^MIN(($B19+(AW$8-1)-Mortality_Projection!$C$6),Mortality_Projection!$C$5)*IF($D19="Male",MIN(OFFSET(Mortality_Rates!$B$6,AW$8-1-($B19-$B$9),0),Mortality_Rates!$B$111),MIN(OFFSET(Mortality_Rates!$B$6,AW$8-1-($B19-$B$9),1),Mortality_Rates!$C$111)))))</f>
        <v>6480.2909127134662</v>
      </c>
      <c r="AX19" s="160">
        <f ca="1">IF($B19-AX$8&gt;$B$9,0,IF($B19-AX$8=$B$9,$C19*IF($D19="Male",$B$5,$B$6),
AW19*(1-(1-IF($D19="Male",Mortality_Projection!$C$3,Mortality_Projection!$C$4))^MIN(($B19+(AX$8-1)-Mortality_Projection!$C$6),Mortality_Projection!$C$5)*IF($D19="Male",MIN(OFFSET(Mortality_Rates!$B$6,AX$8-1-($B19-$B$9),0),Mortality_Rates!$B$111),MIN(OFFSET(Mortality_Rates!$B$6,AX$8-1-($B19-$B$9),1),Mortality_Rates!$C$111)))))</f>
        <v>6476.5293480248165</v>
      </c>
      <c r="AY19" s="160">
        <f ca="1">IF($B19-AY$8&gt;$B$9,0,IF($B19-AY$8=$B$9,$C19*IF($D19="Male",$B$5,$B$6),
AX19*(1-(1-IF($D19="Male",Mortality_Projection!$C$3,Mortality_Projection!$C$4))^MIN(($B19+(AY$8-1)-Mortality_Projection!$C$6),Mortality_Projection!$C$5)*IF($D19="Male",MIN(OFFSET(Mortality_Rates!$B$6,AY$8-1-($B19-$B$9),0),Mortality_Rates!$B$111),MIN(OFFSET(Mortality_Rates!$B$6,AY$8-1-($B19-$B$9),1),Mortality_Rates!$C$111)))))</f>
        <v>6472.4939155997336</v>
      </c>
      <c r="AZ19" s="160">
        <f ca="1">IF($B19-AZ$8&gt;$B$9,0,IF($B19-AZ$8=$B$9,$C19*IF($D19="Male",$B$5,$B$6),
AY19*(1-(1-IF($D19="Male",Mortality_Projection!$C$3,Mortality_Projection!$C$4))^MIN(($B19+(AZ$8-1)-Mortality_Projection!$C$6),Mortality_Projection!$C$5)*IF($D19="Male",MIN(OFFSET(Mortality_Rates!$B$6,AZ$8-1-($B19-$B$9),0),Mortality_Rates!$B$111),MIN(OFFSET(Mortality_Rates!$B$6,AZ$8-1-($B19-$B$9),1),Mortality_Rates!$C$111)))))</f>
        <v>6468.1524485123418</v>
      </c>
      <c r="BA19" s="160">
        <f ca="1">IF($B19-BA$8&gt;$B$9,0,IF($B19-BA$8=$B$9,$C19*IF($D19="Male",$B$5,$B$6),
AZ19*(1-(1-IF($D19="Male",Mortality_Projection!$C$3,Mortality_Projection!$C$4))^MIN(($B19+(BA$8-1)-Mortality_Projection!$C$6),Mortality_Projection!$C$5)*IF($D19="Male",MIN(OFFSET(Mortality_Rates!$B$6,BA$8-1-($B19-$B$9),0),Mortality_Rates!$B$111),MIN(OFFSET(Mortality_Rates!$B$6,BA$8-1-($B19-$B$9),1),Mortality_Rates!$C$111)))))</f>
        <v>6463.4729033817403</v>
      </c>
      <c r="BB19" s="160">
        <f ca="1">IF($B19-BB$8&gt;$B$9,0,IF($B19-BB$8=$B$9,$C19*IF($D19="Male",$B$5,$B$6),
BA19*(1-(1-IF($D19="Male",Mortality_Projection!$C$3,Mortality_Projection!$C$4))^MIN(($B19+(BB$8-1)-Mortality_Projection!$C$6),Mortality_Projection!$C$5)*IF($D19="Male",MIN(OFFSET(Mortality_Rates!$B$6,BB$8-1-($B19-$B$9),0),Mortality_Rates!$B$111),MIN(OFFSET(Mortality_Rates!$B$6,BB$8-1-($B19-$B$9),1),Mortality_Rates!$C$111)))))</f>
        <v>6458.4161261423178</v>
      </c>
      <c r="BC19" s="160">
        <f ca="1">IF($B19-BC$8&gt;$B$9,0,IF($B19-BC$8=$B$9,$C19*IF($D19="Male",$B$5,$B$6),
BB19*(1-(1-IF($D19="Male",Mortality_Projection!$C$3,Mortality_Projection!$C$4))^MIN(($B19+(BC$8-1)-Mortality_Projection!$C$6),Mortality_Projection!$C$5)*IF($D19="Male",MIN(OFFSET(Mortality_Rates!$B$6,BC$8-1-($B19-$B$9),0),Mortality_Rates!$B$111),MIN(OFFSET(Mortality_Rates!$B$6,BC$8-1-($B19-$B$9),1),Mortality_Rates!$C$111)))))</f>
        <v>6452.9286538650558</v>
      </c>
      <c r="BD19" s="161">
        <f ca="1">IF($B19-BD$8&gt;$B$9,0,IF($B19-BD$8=$B$9,$C19*IF($D19="Male",$B$5,$B$6),
BC19*(1-(1-IF($D19="Male",Mortality_Projection!$C$3,Mortality_Projection!$C$4))^MIN(($B19+(BD$8-1)-Mortality_Projection!$C$6),Mortality_Projection!$C$5)*IF($D19="Male",MIN(OFFSET(Mortality_Rates!$B$6,BD$8-1-($B19-$B$9),0),Mortality_Rates!$B$111),MIN(OFFSET(Mortality_Rates!$B$6,BD$8-1-($B19-$B$9),1),Mortality_Rates!$C$111)))))</f>
        <v>6446.9536578613379</v>
      </c>
      <c r="BE19" s="33"/>
    </row>
    <row r="20" spans="1:57" x14ac:dyDescent="0.35">
      <c r="A20" s="159">
        <f t="shared" si="6"/>
        <v>-12</v>
      </c>
      <c r="B20">
        <f t="shared" si="7"/>
        <v>2033</v>
      </c>
      <c r="C20" s="160">
        <f ca="1">IF(-$A20&lt;Input!$D$16, SUM(OFFSET(Existing_Cohort!$C$107,Input!D$15+A20+IF(-$A20&gt;=Input!$D$15,-Input!$D$15-$A20,0),B20-Input!$D$4,IF(-$A20&gt;=Input!$D$15,Input!$D$16+$A20,Input!$D$16-Input!$D$15+1))), 0)+
IF(-$A20&gt;Input!$D$15, SUM(OFFSET($E$59, MAX(-$A20-Input!$D$16, 0), $B20-$B$9, MIN(-$A20-Input!$D$15, Input!$D$16-Input!$D$15+1))), 0)</f>
        <v>89834.983516493245</v>
      </c>
      <c r="D20" s="198" t="s">
        <v>31</v>
      </c>
      <c r="E20" s="160">
        <f ca="1">IF($B20-E$8&gt;$B$9,0,IF($B20-E$8=$B$9,$C20*IF($D20="Male",$B$5,$B$6),
D20*(1-(1-IF($D20="Male",Mortality_Projection!$C$3,Mortality_Projection!$C$4))^MIN(($B20+(E$8-1)-Mortality_Projection!$C$6),Mortality_Projection!$C$5)*IF($D20="Male",MIN(OFFSET(Mortality_Rates!$B$6,E$8-1-($B20-$B$9),0),Mortality_Rates!$B$111),MIN(OFFSET(Mortality_Rates!$B$6,E$8-1-($B20-$B$9),1),Mortality_Rates!$C$111)))))</f>
        <v>0</v>
      </c>
      <c r="F20" s="160">
        <f ca="1">IF($B20-F$8&gt;$B$9,0,IF($B20-F$8=$B$9,$C20*IF($D20="Male",$B$5,$B$6),
E20*(1-(1-IF($D20="Male",Mortality_Projection!$C$3,Mortality_Projection!$C$4))^MIN(($B20+(F$8-1)-Mortality_Projection!$C$6),Mortality_Projection!$C$5)*IF($D20="Male",MIN(OFFSET(Mortality_Rates!$B$6,F$8-1-($B20-$B$9),0),Mortality_Rates!$B$111),MIN(OFFSET(Mortality_Rates!$B$6,F$8-1-($B20-$B$9),1),Mortality_Rates!$C$111)))))</f>
        <v>0</v>
      </c>
      <c r="G20" s="160">
        <f ca="1">IF($B20-G$8&gt;$B$9,0,IF($B20-G$8=$B$9,$C20*IF($D20="Male",$B$5,$B$6),
F20*(1-(1-IF($D20="Male",Mortality_Projection!$C$3,Mortality_Projection!$C$4))^MIN(($B20+(G$8-1)-Mortality_Projection!$C$6),Mortality_Projection!$C$5)*IF($D20="Male",MIN(OFFSET(Mortality_Rates!$B$6,G$8-1-($B20-$B$9),0),Mortality_Rates!$B$111),MIN(OFFSET(Mortality_Rates!$B$6,G$8-1-($B20-$B$9),1),Mortality_Rates!$C$111)))))</f>
        <v>0</v>
      </c>
      <c r="H20" s="160">
        <f ca="1">IF($B20-H$8&gt;$B$9,0,IF($B20-H$8=$B$9,$C20*IF($D20="Male",$B$5,$B$6),
G20*(1-(1-IF($D20="Male",Mortality_Projection!$C$3,Mortality_Projection!$C$4))^MIN(($B20+(H$8-1)-Mortality_Projection!$C$6),Mortality_Projection!$C$5)*IF($D20="Male",MIN(OFFSET(Mortality_Rates!$B$6,H$8-1-($B20-$B$9),0),Mortality_Rates!$B$111),MIN(OFFSET(Mortality_Rates!$B$6,H$8-1-($B20-$B$9),1),Mortality_Rates!$C$111)))))</f>
        <v>0</v>
      </c>
      <c r="I20" s="160">
        <f ca="1">IF($B20-I$8&gt;$B$9,0,IF($B20-I$8=$B$9,$C20*IF($D20="Male",$B$5,$B$6),
H20*(1-(1-IF($D20="Male",Mortality_Projection!$C$3,Mortality_Projection!$C$4))^MIN(($B20+(I$8-1)-Mortality_Projection!$C$6),Mortality_Projection!$C$5)*IF($D20="Male",MIN(OFFSET(Mortality_Rates!$B$6,I$8-1-($B20-$B$9),0),Mortality_Rates!$B$111),MIN(OFFSET(Mortality_Rates!$B$6,I$8-1-($B20-$B$9),1),Mortality_Rates!$C$111)))))</f>
        <v>0</v>
      </c>
      <c r="J20" s="160">
        <f ca="1">IF($B20-J$8&gt;$B$9,0,IF($B20-J$8=$B$9,$C20*IF($D20="Male",$B$5,$B$6),
I20*(1-(1-IF($D20="Male",Mortality_Projection!$C$3,Mortality_Projection!$C$4))^MIN(($B20+(J$8-1)-Mortality_Projection!$C$6),Mortality_Projection!$C$5)*IF($D20="Male",MIN(OFFSET(Mortality_Rates!$B$6,J$8-1-($B20-$B$9),0),Mortality_Rates!$B$111),MIN(OFFSET(Mortality_Rates!$B$6,J$8-1-($B20-$B$9),1),Mortality_Rates!$C$111)))))</f>
        <v>0</v>
      </c>
      <c r="K20" s="160">
        <f ca="1">IF($B20-K$8&gt;$B$9,0,IF($B20-K$8=$B$9,$C20*IF($D20="Male",$B$5,$B$6),
J20*(1-(1-IF($D20="Male",Mortality_Projection!$C$3,Mortality_Projection!$C$4))^MIN(($B20+(K$8-1)-Mortality_Projection!$C$6),Mortality_Projection!$C$5)*IF($D20="Male",MIN(OFFSET(Mortality_Rates!$B$6,K$8-1-($B20-$B$9),0),Mortality_Rates!$B$111),MIN(OFFSET(Mortality_Rates!$B$6,K$8-1-($B20-$B$9),1),Mortality_Rates!$C$111)))))</f>
        <v>0</v>
      </c>
      <c r="L20" s="160">
        <f ca="1">IF($B20-L$8&gt;$B$9,0,IF($B20-L$8=$B$9,$C20*IF($D20="Male",$B$5,$B$6),
K20*(1-(1-IF($D20="Male",Mortality_Projection!$C$3,Mortality_Projection!$C$4))^MIN(($B20+(L$8-1)-Mortality_Projection!$C$6),Mortality_Projection!$C$5)*IF($D20="Male",MIN(OFFSET(Mortality_Rates!$B$6,L$8-1-($B20-$B$9),0),Mortality_Rates!$B$111),MIN(OFFSET(Mortality_Rates!$B$6,L$8-1-($B20-$B$9),1),Mortality_Rates!$C$111)))))</f>
        <v>0</v>
      </c>
      <c r="M20" s="160">
        <f ca="1">IF($B20-M$8&gt;$B$9,0,IF($B20-M$8=$B$9,$C20*IF($D20="Male",$B$5,$B$6),
L20*(1-(1-IF($D20="Male",Mortality_Projection!$C$3,Mortality_Projection!$C$4))^MIN(($B20+(M$8-1)-Mortality_Projection!$C$6),Mortality_Projection!$C$5)*IF($D20="Male",MIN(OFFSET(Mortality_Rates!$B$6,M$8-1-($B20-$B$9),0),Mortality_Rates!$B$111),MIN(OFFSET(Mortality_Rates!$B$6,M$8-1-($B20-$B$9),1),Mortality_Rates!$C$111)))))</f>
        <v>0</v>
      </c>
      <c r="N20" s="160">
        <f ca="1">IF($B20-N$8&gt;$B$9,0,IF($B20-N$8=$B$9,$C20*IF($D20="Male",$B$5,$B$6),
M20*(1-(1-IF($D20="Male",Mortality_Projection!$C$3,Mortality_Projection!$C$4))^MIN(($B20+(N$8-1)-Mortality_Projection!$C$6),Mortality_Projection!$C$5)*IF($D20="Male",MIN(OFFSET(Mortality_Rates!$B$6,N$8-1-($B20-$B$9),0),Mortality_Rates!$B$111),MIN(OFFSET(Mortality_Rates!$B$6,N$8-1-($B20-$B$9),1),Mortality_Rates!$C$111)))))</f>
        <v>0</v>
      </c>
      <c r="O20" s="160">
        <f ca="1">IF($B20-O$8&gt;$B$9,0,IF($B20-O$8=$B$9,$C20*IF($D20="Male",$B$5,$B$6),
N20*(1-(1-IF($D20="Male",Mortality_Projection!$C$3,Mortality_Projection!$C$4))^MIN(($B20+(O$8-1)-Mortality_Projection!$C$6),Mortality_Projection!$C$5)*IF($D20="Male",MIN(OFFSET(Mortality_Rates!$B$6,O$8-1-($B20-$B$9),0),Mortality_Rates!$B$111),MIN(OFFSET(Mortality_Rates!$B$6,O$8-1-($B20-$B$9),1),Mortality_Rates!$C$111)))))</f>
        <v>0</v>
      </c>
      <c r="P20" s="160">
        <f ca="1">IF($B20-P$8&gt;$B$9,0,IF($B20-P$8=$B$9,$C20*IF($D20="Male",$B$5,$B$6),
O20*(1-(1-IF($D20="Male",Mortality_Projection!$C$3,Mortality_Projection!$C$4))^MIN(($B20+(P$8-1)-Mortality_Projection!$C$6),Mortality_Projection!$C$5)*IF($D20="Male",MIN(OFFSET(Mortality_Rates!$B$6,P$8-1-($B20-$B$9),0),Mortality_Rates!$B$111),MIN(OFFSET(Mortality_Rates!$B$6,P$8-1-($B20-$B$9),1),Mortality_Rates!$C$111)))))</f>
        <v>6573.5307683890733</v>
      </c>
      <c r="Q20" s="160">
        <f ca="1">IF($B20-Q$8&gt;$B$9,0,IF($B20-Q$8=$B$9,$C20*IF($D20="Male",$B$5,$B$6),
P20*(1-(1-IF($D20="Male",Mortality_Projection!$C$3,Mortality_Projection!$C$4))^MIN(($B20+(Q$8-1)-Mortality_Projection!$C$6),Mortality_Projection!$C$5)*IF($D20="Male",MIN(OFFSET(Mortality_Rates!$B$6,Q$8-1-($B20-$B$9),0),Mortality_Rates!$B$111),MIN(OFFSET(Mortality_Rates!$B$6,Q$8-1-($B20-$B$9),1),Mortality_Rates!$C$111)))))</f>
        <v>6569.1627818484922</v>
      </c>
      <c r="R20" s="160">
        <f ca="1">IF($B20-R$8&gt;$B$9,0,IF($B20-R$8=$B$9,$C20*IF($D20="Male",$B$5,$B$6),
Q20*(1-(1-IF($D20="Male",Mortality_Projection!$C$3,Mortality_Projection!$C$4))^MIN(($B20+(R$8-1)-Mortality_Projection!$C$6),Mortality_Projection!$C$5)*IF($D20="Male",MIN(OFFSET(Mortality_Rates!$B$6,R$8-1-($B20-$B$9),0),Mortality_Rates!$B$111),MIN(OFFSET(Mortality_Rates!$B$6,R$8-1-($B20-$B$9),1),Mortality_Rates!$C$111)))))</f>
        <v>6566.1020498277458</v>
      </c>
      <c r="S20" s="160">
        <f ca="1">IF($B20-S$8&gt;$B$9,0,IF($B20-S$8=$B$9,$C20*IF($D20="Male",$B$5,$B$6),
R20*(1-(1-IF($D20="Male",Mortality_Projection!$C$3,Mortality_Projection!$C$4))^MIN(($B20+(S$8-1)-Mortality_Projection!$C$6),Mortality_Projection!$C$5)*IF($D20="Male",MIN(OFFSET(Mortality_Rates!$B$6,S$8-1-($B20-$B$9),0),Mortality_Rates!$B$111),MIN(OFFSET(Mortality_Rates!$B$6,S$8-1-($B20-$B$9),1),Mortality_Rates!$C$111)))))</f>
        <v>6563.9138625915748</v>
      </c>
      <c r="T20" s="160">
        <f ca="1">IF($B20-T$8&gt;$B$9,0,IF($B20-T$8=$B$9,$C20*IF($D20="Male",$B$5,$B$6),
S20*(1-(1-IF($D20="Male",Mortality_Projection!$C$3,Mortality_Projection!$C$4))^MIN(($B20+(T$8-1)-Mortality_Projection!$C$6),Mortality_Projection!$C$5)*IF($D20="Male",MIN(OFFSET(Mortality_Rates!$B$6,T$8-1-($B20-$B$9),0),Mortality_Rates!$B$111),MIN(OFFSET(Mortality_Rates!$B$6,T$8-1-($B20-$B$9),1),Mortality_Rates!$C$111)))))</f>
        <v>6562.2666256008961</v>
      </c>
      <c r="U20" s="160">
        <f ca="1">IF($B20-U$8&gt;$B$9,0,IF($B20-U$8=$B$9,$C20*IF($D20="Male",$B$5,$B$6),
T20*(1-(1-IF($D20="Male",Mortality_Projection!$C$3,Mortality_Projection!$C$4))^MIN(($B20+(U$8-1)-Mortality_Projection!$C$6),Mortality_Projection!$C$5)*IF($D20="Male",MIN(OFFSET(Mortality_Rates!$B$6,U$8-1-($B20-$B$9),0),Mortality_Rates!$B$111),MIN(OFFSET(Mortality_Rates!$B$6,U$8-1-($B20-$B$9),1),Mortality_Rates!$C$111)))))</f>
        <v>6560.9220597041221</v>
      </c>
      <c r="V20" s="160">
        <f ca="1">IF($B20-V$8&gt;$B$9,0,IF($B20-V$8=$B$9,$C20*IF($D20="Male",$B$5,$B$6),
U20*(1-(1-IF($D20="Male",Mortality_Projection!$C$3,Mortality_Projection!$C$4))^MIN(($B20+(V$8-1)-Mortality_Projection!$C$6),Mortality_Projection!$C$5)*IF($D20="Male",MIN(OFFSET(Mortality_Rates!$B$6,V$8-1-($B20-$B$9),0),Mortality_Rates!$B$111),MIN(OFFSET(Mortality_Rates!$B$6,V$8-1-($B20-$B$9),1),Mortality_Rates!$C$111)))))</f>
        <v>6559.7308575714897</v>
      </c>
      <c r="W20" s="160">
        <f ca="1">IF($B20-W$8&gt;$B$9,0,IF($B20-W$8=$B$9,$C20*IF($D20="Male",$B$5,$B$6),
V20*(1-(1-IF($D20="Male",Mortality_Projection!$C$3,Mortality_Projection!$C$4))^MIN(($B20+(W$8-1)-Mortality_Projection!$C$6),Mortality_Projection!$C$5)*IF($D20="Male",MIN(OFFSET(Mortality_Rates!$B$6,W$8-1-($B20-$B$9),0),Mortality_Rates!$B$111),MIN(OFFSET(Mortality_Rates!$B$6,W$8-1-($B20-$B$9),1),Mortality_Rates!$C$111)))))</f>
        <v>6558.6192336020231</v>
      </c>
      <c r="X20" s="160">
        <f ca="1">IF($B20-X$8&gt;$B$9,0,IF($B20-X$8=$B$9,$C20*IF($D20="Male",$B$5,$B$6),
W20*(1-(1-IF($D20="Male",Mortality_Projection!$C$3,Mortality_Projection!$C$4))^MIN(($B20+(X$8-1)-Mortality_Projection!$C$6),Mortality_Projection!$C$5)*IF($D20="Male",MIN(OFFSET(Mortality_Rates!$B$6,X$8-1-($B20-$B$9),0),Mortality_Rates!$B$111),MIN(OFFSET(Mortality_Rates!$B$6,X$8-1-($B20-$B$9),1),Mortality_Rates!$C$111)))))</f>
        <v>6557.5391222046219</v>
      </c>
      <c r="Y20" s="160">
        <f ca="1">IF($B20-Y$8&gt;$B$9,0,IF($B20-Y$8=$B$9,$C20*IF($D20="Male",$B$5,$B$6),
X20*(1-(1-IF($D20="Male",Mortality_Projection!$C$3,Mortality_Projection!$C$4))^MIN(($B20+(Y$8-1)-Mortality_Projection!$C$6),Mortality_Projection!$C$5)*IF($D20="Male",MIN(OFFSET(Mortality_Rates!$B$6,Y$8-1-($B20-$B$9),0),Mortality_Rates!$B$111),MIN(OFFSET(Mortality_Rates!$B$6,Y$8-1-($B20-$B$9),1),Mortality_Rates!$C$111)))))</f>
        <v>6556.4486998898601</v>
      </c>
      <c r="Z20" s="160">
        <f ca="1">IF($B20-Z$8&gt;$B$9,0,IF($B20-Z$8=$B$9,$C20*IF($D20="Male",$B$5,$B$6),
Y20*(1-(1-IF($D20="Male",Mortality_Projection!$C$3,Mortality_Projection!$C$4))^MIN(($B20+(Z$8-1)-Mortality_Projection!$C$6),Mortality_Projection!$C$5)*IF($D20="Male",MIN(OFFSET(Mortality_Rates!$B$6,Z$8-1-($B20-$B$9),0),Mortality_Rates!$B$111),MIN(OFFSET(Mortality_Rates!$B$6,Z$8-1-($B20-$B$9),1),Mortality_Rates!$C$111)))))</f>
        <v>6555.3166586901316</v>
      </c>
      <c r="AA20" s="160">
        <f ca="1">IF($B20-AA$8&gt;$B$9,0,IF($B20-AA$8=$B$9,$C20*IF($D20="Male",$B$5,$B$6),
Z20*(1-(1-IF($D20="Male",Mortality_Projection!$C$3,Mortality_Projection!$C$4))^MIN(($B20+(AA$8-1)-Mortality_Projection!$C$6),Mortality_Projection!$C$5)*IF($D20="Male",MIN(OFFSET(Mortality_Rates!$B$6,AA$8-1-($B20-$B$9),0),Mortality_Rates!$B$111),MIN(OFFSET(Mortality_Rates!$B$6,AA$8-1-($B20-$B$9),1),Mortality_Rates!$C$111)))))</f>
        <v>6554.1127981323634</v>
      </c>
      <c r="AB20" s="160">
        <f ca="1">IF($B20-AB$8&gt;$B$9,0,IF($B20-AB$8=$B$9,$C20*IF($D20="Male",$B$5,$B$6),
AA20*(1-(1-IF($D20="Male",Mortality_Projection!$C$3,Mortality_Projection!$C$4))^MIN(($B20+(AB$8-1)-Mortality_Projection!$C$6),Mortality_Projection!$C$5)*IF($D20="Male",MIN(OFFSET(Mortality_Rates!$B$6,AB$8-1-($B20-$B$9),0),Mortality_Rates!$B$111),MIN(OFFSET(Mortality_Rates!$B$6,AB$8-1-($B20-$B$9),1),Mortality_Rates!$C$111)))))</f>
        <v>6552.8168475658085</v>
      </c>
      <c r="AC20" s="160">
        <f ca="1">IF($B20-AC$8&gt;$B$9,0,IF($B20-AC$8=$B$9,$C20*IF($D20="Male",$B$5,$B$6),
AB20*(1-(1-IF($D20="Male",Mortality_Projection!$C$3,Mortality_Projection!$C$4))^MIN(($B20+(AC$8-1)-Mortality_Projection!$C$6),Mortality_Projection!$C$5)*IF($D20="Male",MIN(OFFSET(Mortality_Rates!$B$6,AC$8-1-($B20-$B$9),0),Mortality_Rates!$B$111),MIN(OFFSET(Mortality_Rates!$B$6,AC$8-1-($B20-$B$9),1),Mortality_Rates!$C$111)))))</f>
        <v>6551.4223996731434</v>
      </c>
      <c r="AD20" s="160">
        <f ca="1">IF($B20-AD$8&gt;$B$9,0,IF($B20-AD$8=$B$9,$C20*IF($D20="Male",$B$5,$B$6),
AC20*(1-(1-IF($D20="Male",Mortality_Projection!$C$3,Mortality_Projection!$C$4))^MIN(($B20+(AD$8-1)-Mortality_Projection!$C$6),Mortality_Projection!$C$5)*IF($D20="Male",MIN(OFFSET(Mortality_Rates!$B$6,AD$8-1-($B20-$B$9),0),Mortality_Rates!$B$111),MIN(OFFSET(Mortality_Rates!$B$6,AD$8-1-($B20-$B$9),1),Mortality_Rates!$C$111)))))</f>
        <v>6549.9233178872737</v>
      </c>
      <c r="AE20" s="160">
        <f ca="1">IF($B20-AE$8&gt;$B$9,0,IF($B20-AE$8=$B$9,$C20*IF($D20="Male",$B$5,$B$6),
AD20*(1-(1-IF($D20="Male",Mortality_Projection!$C$3,Mortality_Projection!$C$4))^MIN(($B20+(AE$8-1)-Mortality_Projection!$C$6),Mortality_Projection!$C$5)*IF($D20="Male",MIN(OFFSET(Mortality_Rates!$B$6,AE$8-1-($B20-$B$9),0),Mortality_Rates!$B$111),MIN(OFFSET(Mortality_Rates!$B$6,AE$8-1-($B20-$B$9),1),Mortality_Rates!$C$111)))))</f>
        <v>6548.3222696810544</v>
      </c>
      <c r="AF20" s="160">
        <f ca="1">IF($B20-AF$8&gt;$B$9,0,IF($B20-AF$8=$B$9,$C20*IF($D20="Male",$B$5,$B$6),
AE20*(1-(1-IF($D20="Male",Mortality_Projection!$C$3,Mortality_Projection!$C$4))^MIN(($B20+(AF$8-1)-Mortality_Projection!$C$6),Mortality_Projection!$C$5)*IF($D20="Male",MIN(OFFSET(Mortality_Rates!$B$6,AF$8-1-($B20-$B$9),0),Mortality_Rates!$B$111),MIN(OFFSET(Mortality_Rates!$B$6,AF$8-1-($B20-$B$9),1),Mortality_Rates!$C$111)))))</f>
        <v>6546.6260984358451</v>
      </c>
      <c r="AG20" s="160">
        <f ca="1">IF($B20-AG$8&gt;$B$9,0,IF($B20-AG$8=$B$9,$C20*IF($D20="Male",$B$5,$B$6),
AF20*(1-(1-IF($D20="Male",Mortality_Projection!$C$3,Mortality_Projection!$C$4))^MIN(($B20+(AG$8-1)-Mortality_Projection!$C$6),Mortality_Projection!$C$5)*IF($D20="Male",MIN(OFFSET(Mortality_Rates!$B$6,AG$8-1-($B20-$B$9),0),Mortality_Rates!$B$111),MIN(OFFSET(Mortality_Rates!$B$6,AG$8-1-($B20-$B$9),1),Mortality_Rates!$C$111)))))</f>
        <v>6544.845624236018</v>
      </c>
      <c r="AH20" s="160">
        <f ca="1">IF($B20-AH$8&gt;$B$9,0,IF($B20-AH$8=$B$9,$C20*IF($D20="Male",$B$5,$B$6),
AG20*(1-(1-IF($D20="Male",Mortality_Projection!$C$3,Mortality_Projection!$C$4))^MIN(($B20+(AH$8-1)-Mortality_Projection!$C$6),Mortality_Projection!$C$5)*IF($D20="Male",MIN(OFFSET(Mortality_Rates!$B$6,AH$8-1-($B20-$B$9),0),Mortality_Rates!$B$111),MIN(OFFSET(Mortality_Rates!$B$6,AH$8-1-($B20-$B$9),1),Mortality_Rates!$C$111)))))</f>
        <v>6542.9954497227063</v>
      </c>
      <c r="AI20" s="160">
        <f ca="1">IF($B20-AI$8&gt;$B$9,0,IF($B20-AI$8=$B$9,$C20*IF($D20="Male",$B$5,$B$6),
AH20*(1-(1-IF($D20="Male",Mortality_Projection!$C$3,Mortality_Projection!$C$4))^MIN(($B20+(AI$8-1)-Mortality_Projection!$C$6),Mortality_Projection!$C$5)*IF($D20="Male",MIN(OFFSET(Mortality_Rates!$B$6,AI$8-1-($B20-$B$9),0),Mortality_Rates!$B$111),MIN(OFFSET(Mortality_Rates!$B$6,AI$8-1-($B20-$B$9),1),Mortality_Rates!$C$111)))))</f>
        <v>6541.0856268925427</v>
      </c>
      <c r="AJ20" s="160">
        <f ca="1">IF($B20-AJ$8&gt;$B$9,0,IF($B20-AJ$8=$B$9,$C20*IF($D20="Male",$B$5,$B$6),
AI20*(1-(1-IF($D20="Male",Mortality_Projection!$C$3,Mortality_Projection!$C$4))^MIN(($B20+(AJ$8-1)-Mortality_Projection!$C$6),Mortality_Projection!$C$5)*IF($D20="Male",MIN(OFFSET(Mortality_Rates!$B$6,AJ$8-1-($B20-$B$9),0),Mortality_Rates!$B$111),MIN(OFFSET(Mortality_Rates!$B$6,AJ$8-1-($B20-$B$9),1),Mortality_Rates!$C$111)))))</f>
        <v>6539.1178358162388</v>
      </c>
      <c r="AK20" s="160">
        <f ca="1">IF($B20-AK$8&gt;$B$9,0,IF($B20-AK$8=$B$9,$C20*IF($D20="Male",$B$5,$B$6),
AJ20*(1-(1-IF($D20="Male",Mortality_Projection!$C$3,Mortality_Projection!$C$4))^MIN(($B20+(AK$8-1)-Mortality_Projection!$C$6),Mortality_Projection!$C$5)*IF($D20="Male",MIN(OFFSET(Mortality_Rates!$B$6,AK$8-1-($B20-$B$9),0),Mortality_Rates!$B$111),MIN(OFFSET(Mortality_Rates!$B$6,AK$8-1-($B20-$B$9),1),Mortality_Rates!$C$111)))))</f>
        <v>6537.097703376473</v>
      </c>
      <c r="AL20" s="160">
        <f ca="1">IF($B20-AL$8&gt;$B$9,0,IF($B20-AL$8=$B$9,$C20*IF($D20="Male",$B$5,$B$6),
AK20*(1-(1-IF($D20="Male",Mortality_Projection!$C$3,Mortality_Projection!$C$4))^MIN(($B20+(AL$8-1)-Mortality_Projection!$C$6),Mortality_Projection!$C$5)*IF($D20="Male",MIN(OFFSET(Mortality_Rates!$B$6,AL$8-1-($B20-$B$9),0),Mortality_Rates!$B$111),MIN(OFFSET(Mortality_Rates!$B$6,AL$8-1-($B20-$B$9),1),Mortality_Rates!$C$111)))))</f>
        <v>6535.0267551973593</v>
      </c>
      <c r="AM20" s="160">
        <f ca="1">IF($B20-AM$8&gt;$B$9,0,IF($B20-AM$8=$B$9,$C20*IF($D20="Male",$B$5,$B$6),
AL20*(1-(1-IF($D20="Male",Mortality_Projection!$C$3,Mortality_Projection!$C$4))^MIN(($B20+(AM$8-1)-Mortality_Projection!$C$6),Mortality_Projection!$C$5)*IF($D20="Male",MIN(OFFSET(Mortality_Rates!$B$6,AM$8-1-($B20-$B$9),0),Mortality_Rates!$B$111),MIN(OFFSET(Mortality_Rates!$B$6,AM$8-1-($B20-$B$9),1),Mortality_Rates!$C$111)))))</f>
        <v>6532.9026060351762</v>
      </c>
      <c r="AN20" s="160">
        <f ca="1">IF($B20-AN$8&gt;$B$9,0,IF($B20-AN$8=$B$9,$C20*IF($D20="Male",$B$5,$B$6),
AM20*(1-(1-IF($D20="Male",Mortality_Projection!$C$3,Mortality_Projection!$C$4))^MIN(($B20+(AN$8-1)-Mortality_Projection!$C$6),Mortality_Projection!$C$5)*IF($D20="Male",MIN(OFFSET(Mortality_Rates!$B$6,AN$8-1-($B20-$B$9),0),Mortality_Rates!$B$111),MIN(OFFSET(Mortality_Rates!$B$6,AN$8-1-($B20-$B$9),1),Mortality_Rates!$C$111)))))</f>
        <v>6530.722982406719</v>
      </c>
      <c r="AO20" s="160">
        <f ca="1">IF($B20-AO$8&gt;$B$9,0,IF($B20-AO$8=$B$9,$C20*IF($D20="Male",$B$5,$B$6),
AN20*(1-(1-IF($D20="Male",Mortality_Projection!$C$3,Mortality_Projection!$C$4))^MIN(($B20+(AO$8-1)-Mortality_Projection!$C$6),Mortality_Projection!$C$5)*IF($D20="Male",MIN(OFFSET(Mortality_Rates!$B$6,AO$8-1-($B20-$B$9),0),Mortality_Rates!$B$111),MIN(OFFSET(Mortality_Rates!$B$6,AO$8-1-($B20-$B$9),1),Mortality_Rates!$C$111)))))</f>
        <v>6528.4819279758276</v>
      </c>
      <c r="AP20" s="160">
        <f ca="1">IF($B20-AP$8&gt;$B$9,0,IF($B20-AP$8=$B$9,$C20*IF($D20="Male",$B$5,$B$6),
AO20*(1-(1-IF($D20="Male",Mortality_Projection!$C$3,Mortality_Projection!$C$4))^MIN(($B20+(AP$8-1)-Mortality_Projection!$C$6),Mortality_Projection!$C$5)*IF($D20="Male",MIN(OFFSET(Mortality_Rates!$B$6,AP$8-1-($B20-$B$9),0),Mortality_Rates!$B$111),MIN(OFFSET(Mortality_Rates!$B$6,AP$8-1-($B20-$B$9),1),Mortality_Rates!$C$111)))))</f>
        <v>6526.1774760252947</v>
      </c>
      <c r="AQ20" s="160">
        <f ca="1">IF($B20-AQ$8&gt;$B$9,0,IF($B20-AQ$8=$B$9,$C20*IF($D20="Male",$B$5,$B$6),
AP20*(1-(1-IF($D20="Male",Mortality_Projection!$C$3,Mortality_Projection!$C$4))^MIN(($B20+(AQ$8-1)-Mortality_Projection!$C$6),Mortality_Projection!$C$5)*IF($D20="Male",MIN(OFFSET(Mortality_Rates!$B$6,AQ$8-1-($B20-$B$9),0),Mortality_Rates!$B$111),MIN(OFFSET(Mortality_Rates!$B$6,AQ$8-1-($B20-$B$9),1),Mortality_Rates!$C$111)))))</f>
        <v>6523.7929517052053</v>
      </c>
      <c r="AR20" s="160">
        <f ca="1">IF($B20-AR$8&gt;$B$9,0,IF($B20-AR$8=$B$9,$C20*IF($D20="Male",$B$5,$B$6),
AQ20*(1-(1-IF($D20="Male",Mortality_Projection!$C$3,Mortality_Projection!$C$4))^MIN(($B20+(AR$8-1)-Mortality_Projection!$C$6),Mortality_Projection!$C$5)*IF($D20="Male",MIN(OFFSET(Mortality_Rates!$B$6,AR$8-1-($B20-$B$9),0),Mortality_Rates!$B$111),MIN(OFFSET(Mortality_Rates!$B$6,AR$8-1-($B20-$B$9),1),Mortality_Rates!$C$111)))))</f>
        <v>6521.3232891075522</v>
      </c>
      <c r="AS20" s="160">
        <f ca="1">IF($B20-AS$8&gt;$B$9,0,IF($B20-AS$8=$B$9,$C20*IF($D20="Male",$B$5,$B$6),
AR20*(1-(1-IF($D20="Male",Mortality_Projection!$C$3,Mortality_Projection!$C$4))^MIN(($B20+(AS$8-1)-Mortality_Projection!$C$6),Mortality_Projection!$C$5)*IF($D20="Male",MIN(OFFSET(Mortality_Rates!$B$6,AS$8-1-($B20-$B$9),0),Mortality_Rates!$B$111),MIN(OFFSET(Mortality_Rates!$B$6,AS$8-1-($B20-$B$9),1),Mortality_Rates!$C$111)))))</f>
        <v>6518.7228959551849</v>
      </c>
      <c r="AT20" s="160">
        <f ca="1">IF($B20-AT$8&gt;$B$9,0,IF($B20-AT$8=$B$9,$C20*IF($D20="Male",$B$5,$B$6),
AS20*(1-(1-IF($D20="Male",Mortality_Projection!$C$3,Mortality_Projection!$C$4))^MIN(($B20+(AT$8-1)-Mortality_Projection!$C$6),Mortality_Projection!$C$5)*IF($D20="Male",MIN(OFFSET(Mortality_Rates!$B$6,AT$8-1-($B20-$B$9),0),Mortality_Rates!$B$111),MIN(OFFSET(Mortality_Rates!$B$6,AT$8-1-($B20-$B$9),1),Mortality_Rates!$C$111)))))</f>
        <v>6515.9773030778215</v>
      </c>
      <c r="AU20" s="160">
        <f ca="1">IF($B20-AU$8&gt;$B$9,0,IF($B20-AU$8=$B$9,$C20*IF($D20="Male",$B$5,$B$6),
AT20*(1-(1-IF($D20="Male",Mortality_Projection!$C$3,Mortality_Projection!$C$4))^MIN(($B20+(AU$8-1)-Mortality_Projection!$C$6),Mortality_Projection!$C$5)*IF($D20="Male",MIN(OFFSET(Mortality_Rates!$B$6,AU$8-1-($B20-$B$9),0),Mortality_Rates!$B$111),MIN(OFFSET(Mortality_Rates!$B$6,AU$8-1-($B20-$B$9),1),Mortality_Rates!$C$111)))))</f>
        <v>6513.0647653029846</v>
      </c>
      <c r="AV20" s="160">
        <f ca="1">IF($B20-AV$8&gt;$B$9,0,IF($B20-AV$8=$B$9,$C20*IF($D20="Male",$B$5,$B$6),
AU20*(1-(1-IF($D20="Male",Mortality_Projection!$C$3,Mortality_Projection!$C$4))^MIN(($B20+(AV$8-1)-Mortality_Projection!$C$6),Mortality_Projection!$C$5)*IF($D20="Male",MIN(OFFSET(Mortality_Rates!$B$6,AV$8-1-($B20-$B$9),0),Mortality_Rates!$B$111),MIN(OFFSET(Mortality_Rates!$B$6,AV$8-1-($B20-$B$9),1),Mortality_Rates!$C$111)))))</f>
        <v>6509.9708922519485</v>
      </c>
      <c r="AW20" s="160">
        <f ca="1">IF($B20-AW$8&gt;$B$9,0,IF($B20-AW$8=$B$9,$C20*IF($D20="Male",$B$5,$B$6),
AV20*(1-(1-IF($D20="Male",Mortality_Projection!$C$3,Mortality_Projection!$C$4))^MIN(($B20+(AW$8-1)-Mortality_Projection!$C$6),Mortality_Projection!$C$5)*IF($D20="Male",MIN(OFFSET(Mortality_Rates!$B$6,AW$8-1-($B20-$B$9),0),Mortality_Rates!$B$111),MIN(OFFSET(Mortality_Rates!$B$6,AW$8-1-($B20-$B$9),1),Mortality_Rates!$C$111)))))</f>
        <v>6506.6740324481352</v>
      </c>
      <c r="AX20" s="160">
        <f ca="1">IF($B20-AX$8&gt;$B$9,0,IF($B20-AX$8=$B$9,$C20*IF($D20="Male",$B$5,$B$6),
AW20*(1-(1-IF($D20="Male",Mortality_Projection!$C$3,Mortality_Projection!$C$4))^MIN(($B20+(AX$8-1)-Mortality_Projection!$C$6),Mortality_Projection!$C$5)*IF($D20="Male",MIN(OFFSET(Mortality_Rates!$B$6,AX$8-1-($B20-$B$9),0),Mortality_Rates!$B$111),MIN(OFFSET(Mortality_Rates!$B$6,AX$8-1-($B20-$B$9),1),Mortality_Rates!$C$111)))))</f>
        <v>6503.1489452923306</v>
      </c>
      <c r="AY20" s="160">
        <f ca="1">IF($B20-AY$8&gt;$B$9,0,IF($B20-AY$8=$B$9,$C20*IF($D20="Male",$B$5,$B$6),
AX20*(1-(1-IF($D20="Male",Mortality_Projection!$C$3,Mortality_Projection!$C$4))^MIN(($B20+(AY$8-1)-Mortality_Projection!$C$6),Mortality_Projection!$C$5)*IF($D20="Male",MIN(OFFSET(Mortality_Rates!$B$6,AY$8-1-($B20-$B$9),0),Mortality_Rates!$B$111),MIN(OFFSET(Mortality_Rates!$B$6,AY$8-1-($B20-$B$9),1),Mortality_Rates!$C$111)))))</f>
        <v>6499.3741123770906</v>
      </c>
      <c r="AZ20" s="160">
        <f ca="1">IF($B20-AZ$8&gt;$B$9,0,IF($B20-AZ$8=$B$9,$C20*IF($D20="Male",$B$5,$B$6),
AY20*(1-(1-IF($D20="Male",Mortality_Projection!$C$3,Mortality_Projection!$C$4))^MIN(($B20+(AZ$8-1)-Mortality_Projection!$C$6),Mortality_Projection!$C$5)*IF($D20="Male",MIN(OFFSET(Mortality_Rates!$B$6,AZ$8-1-($B20-$B$9),0),Mortality_Rates!$B$111),MIN(OFFSET(Mortality_Rates!$B$6,AZ$8-1-($B20-$B$9),1),Mortality_Rates!$C$111)))))</f>
        <v>6495.3244457074206</v>
      </c>
      <c r="BA20" s="160">
        <f ca="1">IF($B20-BA$8&gt;$B$9,0,IF($B20-BA$8=$B$9,$C20*IF($D20="Male",$B$5,$B$6),
AZ20*(1-(1-IF($D20="Male",Mortality_Projection!$C$3,Mortality_Projection!$C$4))^MIN(($B20+(BA$8-1)-Mortality_Projection!$C$6),Mortality_Projection!$C$5)*IF($D20="Male",MIN(OFFSET(Mortality_Rates!$B$6,BA$8-1-($B20-$B$9),0),Mortality_Rates!$B$111),MIN(OFFSET(Mortality_Rates!$B$6,BA$8-1-($B20-$B$9),1),Mortality_Rates!$C$111)))))</f>
        <v>6490.9676648945406</v>
      </c>
      <c r="BB20" s="160">
        <f ca="1">IF($B20-BB$8&gt;$B$9,0,IF($B20-BB$8=$B$9,$C20*IF($D20="Male",$B$5,$B$6),
BA20*(1-(1-IF($D20="Male",Mortality_Projection!$C$3,Mortality_Projection!$C$4))^MIN(($B20+(BB$8-1)-Mortality_Projection!$C$6),Mortality_Projection!$C$5)*IF($D20="Male",MIN(OFFSET(Mortality_Rates!$B$6,BB$8-1-($B20-$B$9),0),Mortality_Rates!$B$111),MIN(OFFSET(Mortality_Rates!$B$6,BB$8-1-($B20-$B$9),1),Mortality_Rates!$C$111)))))</f>
        <v>6486.2716135304245</v>
      </c>
      <c r="BC20" s="160">
        <f ca="1">IF($B20-BC$8&gt;$B$9,0,IF($B20-BC$8=$B$9,$C20*IF($D20="Male",$B$5,$B$6),
BB20*(1-(1-IF($D20="Male",Mortality_Projection!$C$3,Mortality_Projection!$C$4))^MIN(($B20+(BC$8-1)-Mortality_Projection!$C$6),Mortality_Projection!$C$5)*IF($D20="Male",MIN(OFFSET(Mortality_Rates!$B$6,BC$8-1-($B20-$B$9),0),Mortality_Rates!$B$111),MIN(OFFSET(Mortality_Rates!$B$6,BC$8-1-($B20-$B$9),1),Mortality_Rates!$C$111)))))</f>
        <v>6481.1969994407063</v>
      </c>
      <c r="BD20" s="161">
        <f ca="1">IF($B20-BD$8&gt;$B$9,0,IF($B20-BD$8=$B$9,$C20*IF($D20="Male",$B$5,$B$6),
BC20*(1-(1-IF($D20="Male",Mortality_Projection!$C$3,Mortality_Projection!$C$4))^MIN(($B20+(BD$8-1)-Mortality_Projection!$C$6),Mortality_Projection!$C$5)*IF($D20="Male",MIN(OFFSET(Mortality_Rates!$B$6,BD$8-1-($B20-$B$9),0),Mortality_Rates!$B$111),MIN(OFFSET(Mortality_Rates!$B$6,BD$8-1-($B20-$B$9),1),Mortality_Rates!$C$111)))))</f>
        <v>6475.6901711157334</v>
      </c>
      <c r="BE20" s="33"/>
    </row>
    <row r="21" spans="1:57" x14ac:dyDescent="0.35">
      <c r="A21" s="159">
        <f t="shared" si="6"/>
        <v>-13</v>
      </c>
      <c r="B21">
        <f t="shared" si="7"/>
        <v>2034</v>
      </c>
      <c r="C21" s="160">
        <f ca="1">IF(-$A21&lt;Input!$D$16, SUM(OFFSET(Existing_Cohort!$C$107,Input!D$15+A21+IF(-$A21&gt;=Input!$D$15,-Input!$D$15-$A21,0),B21-Input!$D$4,IF(-$A21&gt;=Input!$D$15,Input!$D$16+$A21,Input!$D$16-Input!$D$15+1))), 0)+
IF(-$A21&gt;Input!$D$15, SUM(OFFSET($E$59, MAX(-$A21-Input!$D$16, 0), $B21-$B$9, MIN(-$A21-Input!$D$15, Input!$D$16-Input!$D$15+1))), 0)</f>
        <v>90424.678335637596</v>
      </c>
      <c r="D21" s="198" t="s">
        <v>31</v>
      </c>
      <c r="E21" s="160">
        <f ca="1">IF($B21-E$8&gt;$B$9,0,IF($B21-E$8=$B$9,$C21*IF($D21="Male",$B$5,$B$6),
D21*(1-(1-IF($D21="Male",Mortality_Projection!$C$3,Mortality_Projection!$C$4))^MIN(($B21+(E$8-1)-Mortality_Projection!$C$6),Mortality_Projection!$C$5)*IF($D21="Male",MIN(OFFSET(Mortality_Rates!$B$6,E$8-1-($B21-$B$9),0),Mortality_Rates!$B$111),MIN(OFFSET(Mortality_Rates!$B$6,E$8-1-($B21-$B$9),1),Mortality_Rates!$C$111)))))</f>
        <v>0</v>
      </c>
      <c r="F21" s="160">
        <f ca="1">IF($B21-F$8&gt;$B$9,0,IF($B21-F$8=$B$9,$C21*IF($D21="Male",$B$5,$B$6),
E21*(1-(1-IF($D21="Male",Mortality_Projection!$C$3,Mortality_Projection!$C$4))^MIN(($B21+(F$8-1)-Mortality_Projection!$C$6),Mortality_Projection!$C$5)*IF($D21="Male",MIN(OFFSET(Mortality_Rates!$B$6,F$8-1-($B21-$B$9),0),Mortality_Rates!$B$111),MIN(OFFSET(Mortality_Rates!$B$6,F$8-1-($B21-$B$9),1),Mortality_Rates!$C$111)))))</f>
        <v>0</v>
      </c>
      <c r="G21" s="160">
        <f ca="1">IF($B21-G$8&gt;$B$9,0,IF($B21-G$8=$B$9,$C21*IF($D21="Male",$B$5,$B$6),
F21*(1-(1-IF($D21="Male",Mortality_Projection!$C$3,Mortality_Projection!$C$4))^MIN(($B21+(G$8-1)-Mortality_Projection!$C$6),Mortality_Projection!$C$5)*IF($D21="Male",MIN(OFFSET(Mortality_Rates!$B$6,G$8-1-($B21-$B$9),0),Mortality_Rates!$B$111),MIN(OFFSET(Mortality_Rates!$B$6,G$8-1-($B21-$B$9),1),Mortality_Rates!$C$111)))))</f>
        <v>0</v>
      </c>
      <c r="H21" s="160">
        <f ca="1">IF($B21-H$8&gt;$B$9,0,IF($B21-H$8=$B$9,$C21*IF($D21="Male",$B$5,$B$6),
G21*(1-(1-IF($D21="Male",Mortality_Projection!$C$3,Mortality_Projection!$C$4))^MIN(($B21+(H$8-1)-Mortality_Projection!$C$6),Mortality_Projection!$C$5)*IF($D21="Male",MIN(OFFSET(Mortality_Rates!$B$6,H$8-1-($B21-$B$9),0),Mortality_Rates!$B$111),MIN(OFFSET(Mortality_Rates!$B$6,H$8-1-($B21-$B$9),1),Mortality_Rates!$C$111)))))</f>
        <v>0</v>
      </c>
      <c r="I21" s="160">
        <f ca="1">IF($B21-I$8&gt;$B$9,0,IF($B21-I$8=$B$9,$C21*IF($D21="Male",$B$5,$B$6),
H21*(1-(1-IF($D21="Male",Mortality_Projection!$C$3,Mortality_Projection!$C$4))^MIN(($B21+(I$8-1)-Mortality_Projection!$C$6),Mortality_Projection!$C$5)*IF($D21="Male",MIN(OFFSET(Mortality_Rates!$B$6,I$8-1-($B21-$B$9),0),Mortality_Rates!$B$111),MIN(OFFSET(Mortality_Rates!$B$6,I$8-1-($B21-$B$9),1),Mortality_Rates!$C$111)))))</f>
        <v>0</v>
      </c>
      <c r="J21" s="160">
        <f ca="1">IF($B21-J$8&gt;$B$9,0,IF($B21-J$8=$B$9,$C21*IF($D21="Male",$B$5,$B$6),
I21*(1-(1-IF($D21="Male",Mortality_Projection!$C$3,Mortality_Projection!$C$4))^MIN(($B21+(J$8-1)-Mortality_Projection!$C$6),Mortality_Projection!$C$5)*IF($D21="Male",MIN(OFFSET(Mortality_Rates!$B$6,J$8-1-($B21-$B$9),0),Mortality_Rates!$B$111),MIN(OFFSET(Mortality_Rates!$B$6,J$8-1-($B21-$B$9),1),Mortality_Rates!$C$111)))))</f>
        <v>0</v>
      </c>
      <c r="K21" s="160">
        <f ca="1">IF($B21-K$8&gt;$B$9,0,IF($B21-K$8=$B$9,$C21*IF($D21="Male",$B$5,$B$6),
J21*(1-(1-IF($D21="Male",Mortality_Projection!$C$3,Mortality_Projection!$C$4))^MIN(($B21+(K$8-1)-Mortality_Projection!$C$6),Mortality_Projection!$C$5)*IF($D21="Male",MIN(OFFSET(Mortality_Rates!$B$6,K$8-1-($B21-$B$9),0),Mortality_Rates!$B$111),MIN(OFFSET(Mortality_Rates!$B$6,K$8-1-($B21-$B$9),1),Mortality_Rates!$C$111)))))</f>
        <v>0</v>
      </c>
      <c r="L21" s="160">
        <f ca="1">IF($B21-L$8&gt;$B$9,0,IF($B21-L$8=$B$9,$C21*IF($D21="Male",$B$5,$B$6),
K21*(1-(1-IF($D21="Male",Mortality_Projection!$C$3,Mortality_Projection!$C$4))^MIN(($B21+(L$8-1)-Mortality_Projection!$C$6),Mortality_Projection!$C$5)*IF($D21="Male",MIN(OFFSET(Mortality_Rates!$B$6,L$8-1-($B21-$B$9),0),Mortality_Rates!$B$111),MIN(OFFSET(Mortality_Rates!$B$6,L$8-1-($B21-$B$9),1),Mortality_Rates!$C$111)))))</f>
        <v>0</v>
      </c>
      <c r="M21" s="160">
        <f ca="1">IF($B21-M$8&gt;$B$9,0,IF($B21-M$8=$B$9,$C21*IF($D21="Male",$B$5,$B$6),
L21*(1-(1-IF($D21="Male",Mortality_Projection!$C$3,Mortality_Projection!$C$4))^MIN(($B21+(M$8-1)-Mortality_Projection!$C$6),Mortality_Projection!$C$5)*IF($D21="Male",MIN(OFFSET(Mortality_Rates!$B$6,M$8-1-($B21-$B$9),0),Mortality_Rates!$B$111),MIN(OFFSET(Mortality_Rates!$B$6,M$8-1-($B21-$B$9),1),Mortality_Rates!$C$111)))))</f>
        <v>0</v>
      </c>
      <c r="N21" s="160">
        <f ca="1">IF($B21-N$8&gt;$B$9,0,IF($B21-N$8=$B$9,$C21*IF($D21="Male",$B$5,$B$6),
M21*(1-(1-IF($D21="Male",Mortality_Projection!$C$3,Mortality_Projection!$C$4))^MIN(($B21+(N$8-1)-Mortality_Projection!$C$6),Mortality_Projection!$C$5)*IF($D21="Male",MIN(OFFSET(Mortality_Rates!$B$6,N$8-1-($B21-$B$9),0),Mortality_Rates!$B$111),MIN(OFFSET(Mortality_Rates!$B$6,N$8-1-($B21-$B$9),1),Mortality_Rates!$C$111)))))</f>
        <v>0</v>
      </c>
      <c r="O21" s="160">
        <f ca="1">IF($B21-O$8&gt;$B$9,0,IF($B21-O$8=$B$9,$C21*IF($D21="Male",$B$5,$B$6),
N21*(1-(1-IF($D21="Male",Mortality_Projection!$C$3,Mortality_Projection!$C$4))^MIN(($B21+(O$8-1)-Mortality_Projection!$C$6),Mortality_Projection!$C$5)*IF($D21="Male",MIN(OFFSET(Mortality_Rates!$B$6,O$8-1-($B21-$B$9),0),Mortality_Rates!$B$111),MIN(OFFSET(Mortality_Rates!$B$6,O$8-1-($B21-$B$9),1),Mortality_Rates!$C$111)))))</f>
        <v>0</v>
      </c>
      <c r="P21" s="160">
        <f ca="1">IF($B21-P$8&gt;$B$9,0,IF($B21-P$8=$B$9,$C21*IF($D21="Male",$B$5,$B$6),
O21*(1-(1-IF($D21="Male",Mortality_Projection!$C$3,Mortality_Projection!$C$4))^MIN(($B21+(P$8-1)-Mortality_Projection!$C$6),Mortality_Projection!$C$5)*IF($D21="Male",MIN(OFFSET(Mortality_Rates!$B$6,P$8-1-($B21-$B$9),0),Mortality_Rates!$B$111),MIN(OFFSET(Mortality_Rates!$B$6,P$8-1-($B21-$B$9),1),Mortality_Rates!$C$111)))))</f>
        <v>0</v>
      </c>
      <c r="Q21" s="160">
        <f ca="1">IF($B21-Q$8&gt;$B$9,0,IF($B21-Q$8=$B$9,$C21*IF($D21="Male",$B$5,$B$6),
P21*(1-(1-IF($D21="Male",Mortality_Projection!$C$3,Mortality_Projection!$C$4))^MIN(($B21+(Q$8-1)-Mortality_Projection!$C$6),Mortality_Projection!$C$5)*IF($D21="Male",MIN(OFFSET(Mortality_Rates!$B$6,Q$8-1-($B21-$B$9),0),Mortality_Rates!$B$111),MIN(OFFSET(Mortality_Rates!$B$6,Q$8-1-($B21-$B$9),1),Mortality_Rates!$C$111)))))</f>
        <v>6616.6807405476738</v>
      </c>
      <c r="R21" s="160">
        <f ca="1">IF($B21-R$8&gt;$B$9,0,IF($B21-R$8=$B$9,$C21*IF($D21="Male",$B$5,$B$6),
Q21*(1-(1-IF($D21="Male",Mortality_Projection!$C$3,Mortality_Projection!$C$4))^MIN(($B21+(R$8-1)-Mortality_Projection!$C$6),Mortality_Projection!$C$5)*IF($D21="Male",MIN(OFFSET(Mortality_Rates!$B$6,R$8-1-($B21-$B$9),0),Mortality_Rates!$B$111),MIN(OFFSET(Mortality_Rates!$B$6,R$8-1-($B21-$B$9),1),Mortality_Rates!$C$111)))))</f>
        <v>6612.3846233649301</v>
      </c>
      <c r="S21" s="160">
        <f ca="1">IF($B21-S$8&gt;$B$9,0,IF($B21-S$8=$B$9,$C21*IF($D21="Male",$B$5,$B$6),
R21*(1-(1-IF($D21="Male",Mortality_Projection!$C$3,Mortality_Projection!$C$4))^MIN(($B21+(S$8-1)-Mortality_Projection!$C$6),Mortality_Projection!$C$5)*IF($D21="Male",MIN(OFFSET(Mortality_Rates!$B$6,S$8-1-($B21-$B$9),0),Mortality_Rates!$B$111),MIN(OFFSET(Mortality_Rates!$B$6,S$8-1-($B21-$B$9),1),Mortality_Rates!$C$111)))))</f>
        <v>6609.374205809313</v>
      </c>
      <c r="T21" s="160">
        <f ca="1">IF($B21-T$8&gt;$B$9,0,IF($B21-T$8=$B$9,$C21*IF($D21="Male",$B$5,$B$6),
S21*(1-(1-IF($D21="Male",Mortality_Projection!$C$3,Mortality_Projection!$C$4))^MIN(($B21+(T$8-1)-Mortality_Projection!$C$6),Mortality_Projection!$C$5)*IF($D21="Male",MIN(OFFSET(Mortality_Rates!$B$6,T$8-1-($B21-$B$9),0),Mortality_Rates!$B$111),MIN(OFFSET(Mortality_Rates!$B$6,T$8-1-($B21-$B$9),1),Mortality_Rates!$C$111)))))</f>
        <v>6607.2219665917919</v>
      </c>
      <c r="U21" s="160">
        <f ca="1">IF($B21-U$8&gt;$B$9,0,IF($B21-U$8=$B$9,$C21*IF($D21="Male",$B$5,$B$6),
T21*(1-(1-IF($D21="Male",Mortality_Projection!$C$3,Mortality_Projection!$C$4))^MIN(($B21+(U$8-1)-Mortality_Projection!$C$6),Mortality_Projection!$C$5)*IF($D21="Male",MIN(OFFSET(Mortality_Rates!$B$6,U$8-1-($B21-$B$9),0),Mortality_Rates!$B$111),MIN(OFFSET(Mortality_Rates!$B$6,U$8-1-($B21-$B$9),1),Mortality_Rates!$C$111)))))</f>
        <v>6605.6017784196356</v>
      </c>
      <c r="V21" s="160">
        <f ca="1">IF($B21-V$8&gt;$B$9,0,IF($B21-V$8=$B$9,$C21*IF($D21="Male",$B$5,$B$6),
U21*(1-(1-IF($D21="Male",Mortality_Projection!$C$3,Mortality_Projection!$C$4))^MIN(($B21+(V$8-1)-Mortality_Projection!$C$6),Mortality_Projection!$C$5)*IF($D21="Male",MIN(OFFSET(Mortality_Rates!$B$6,V$8-1-($B21-$B$9),0),Mortality_Rates!$B$111),MIN(OFFSET(Mortality_Rates!$B$6,V$8-1-($B21-$B$9),1),Mortality_Rates!$C$111)))))</f>
        <v>6604.2792836725766</v>
      </c>
      <c r="W21" s="160">
        <f ca="1">IF($B21-W$8&gt;$B$9,0,IF($B21-W$8=$B$9,$C21*IF($D21="Male",$B$5,$B$6),
V21*(1-(1-IF($D21="Male",Mortality_Projection!$C$3,Mortality_Projection!$C$4))^MIN(($B21+(W$8-1)-Mortality_Projection!$C$6),Mortality_Projection!$C$5)*IF($D21="Male",MIN(OFFSET(Mortality_Rates!$B$6,W$8-1-($B21-$B$9),0),Mortality_Rates!$B$111),MIN(OFFSET(Mortality_Rates!$B$6,W$8-1-($B21-$B$9),1),Mortality_Rates!$C$111)))))</f>
        <v>6603.1076297211748</v>
      </c>
      <c r="X21" s="160">
        <f ca="1">IF($B21-X$8&gt;$B$9,0,IF($B21-X$8=$B$9,$C21*IF($D21="Male",$B$5,$B$6),
W21*(1-(1-IF($D21="Male",Mortality_Projection!$C$3,Mortality_Projection!$C$4))^MIN(($B21+(X$8-1)-Mortality_Projection!$C$6),Mortality_Projection!$C$5)*IF($D21="Male",MIN(OFFSET(Mortality_Rates!$B$6,X$8-1-($B21-$B$9),0),Mortality_Rates!$B$111),MIN(OFFSET(Mortality_Rates!$B$6,X$8-1-($B21-$B$9),1),Mortality_Rates!$C$111)))))</f>
        <v>6602.01424347785</v>
      </c>
      <c r="Y21" s="160">
        <f ca="1">IF($B21-Y$8&gt;$B$9,0,IF($B21-Y$8=$B$9,$C21*IF($D21="Male",$B$5,$B$6),
X21*(1-(1-IF($D21="Male",Mortality_Projection!$C$3,Mortality_Projection!$C$4))^MIN(($B21+(Y$8-1)-Mortality_Projection!$C$6),Mortality_Projection!$C$5)*IF($D21="Male",MIN(OFFSET(Mortality_Rates!$B$6,Y$8-1-($B21-$B$9),0),Mortality_Rates!$B$111),MIN(OFFSET(Mortality_Rates!$B$6,Y$8-1-($B21-$B$9),1),Mortality_Rates!$C$111)))))</f>
        <v>6600.9518486816487</v>
      </c>
      <c r="Z21" s="160">
        <f ca="1">IF($B21-Z$8&gt;$B$9,0,IF($B21-Z$8=$B$9,$C21*IF($D21="Male",$B$5,$B$6),
Y21*(1-(1-IF($D21="Male",Mortality_Projection!$C$3,Mortality_Projection!$C$4))^MIN(($B21+(Z$8-1)-Mortality_Projection!$C$6),Mortality_Projection!$C$5)*IF($D21="Male",MIN(OFFSET(Mortality_Rates!$B$6,Z$8-1-($B21-$B$9),0),Mortality_Rates!$B$111),MIN(OFFSET(Mortality_Rates!$B$6,Z$8-1-($B21-$B$9),1),Mortality_Rates!$C$111)))))</f>
        <v>6599.8793080537835</v>
      </c>
      <c r="AA21" s="160">
        <f ca="1">IF($B21-AA$8&gt;$B$9,0,IF($B21-AA$8=$B$9,$C21*IF($D21="Male",$B$5,$B$6),
Z21*(1-(1-IF($D21="Male",Mortality_Projection!$C$3,Mortality_Projection!$C$4))^MIN(($B21+(AA$8-1)-Mortality_Projection!$C$6),Mortality_Projection!$C$5)*IF($D21="Male",MIN(OFFSET(Mortality_Rates!$B$6,AA$8-1-($B21-$B$9),0),Mortality_Rates!$B$111),MIN(OFFSET(Mortality_Rates!$B$6,AA$8-1-($B21-$B$9),1),Mortality_Rates!$C$111)))))</f>
        <v>6598.7658268085943</v>
      </c>
      <c r="AB21" s="160">
        <f ca="1">IF($B21-AB$8&gt;$B$9,0,IF($B21-AB$8=$B$9,$C21*IF($D21="Male",$B$5,$B$6),
AA21*(1-(1-IF($D21="Male",Mortality_Projection!$C$3,Mortality_Projection!$C$4))^MIN(($B21+(AB$8-1)-Mortality_Projection!$C$6),Mortality_Projection!$C$5)*IF($D21="Male",MIN(OFFSET(Mortality_Rates!$B$6,AB$8-1-($B21-$B$9),0),Mortality_Rates!$B$111),MIN(OFFSET(Mortality_Rates!$B$6,AB$8-1-($B21-$B$9),1),Mortality_Rates!$C$111)))))</f>
        <v>6597.5816990164085</v>
      </c>
      <c r="AC21" s="160">
        <f ca="1">IF($B21-AC$8&gt;$B$9,0,IF($B21-AC$8=$B$9,$C21*IF($D21="Male",$B$5,$B$6),
AB21*(1-(1-IF($D21="Male",Mortality_Projection!$C$3,Mortality_Projection!$C$4))^MIN(($B21+(AC$8-1)-Mortality_Projection!$C$6),Mortality_Projection!$C$5)*IF($D21="Male",MIN(OFFSET(Mortality_Rates!$B$6,AC$8-1-($B21-$B$9),0),Mortality_Rates!$B$111),MIN(OFFSET(Mortality_Rates!$B$6,AC$8-1-($B21-$B$9),1),Mortality_Rates!$C$111)))))</f>
        <v>6596.3069853305142</v>
      </c>
      <c r="AD21" s="160">
        <f ca="1">IF($B21-AD$8&gt;$B$9,0,IF($B21-AD$8=$B$9,$C21*IF($D21="Male",$B$5,$B$6),
AC21*(1-(1-IF($D21="Male",Mortality_Projection!$C$3,Mortality_Projection!$C$4))^MIN(($B21+(AD$8-1)-Mortality_Projection!$C$6),Mortality_Projection!$C$5)*IF($D21="Male",MIN(OFFSET(Mortality_Rates!$B$6,AD$8-1-($B21-$B$9),0),Mortality_Rates!$B$111),MIN(OFFSET(Mortality_Rates!$B$6,AD$8-1-($B21-$B$9),1),Mortality_Rates!$C$111)))))</f>
        <v>6594.9353822016137</v>
      </c>
      <c r="AE21" s="160">
        <f ca="1">IF($B21-AE$8&gt;$B$9,0,IF($B21-AE$8=$B$9,$C21*IF($D21="Male",$B$5,$B$6),
AD21*(1-(1-IF($D21="Male",Mortality_Projection!$C$3,Mortality_Projection!$C$4))^MIN(($B21+(AE$8-1)-Mortality_Projection!$C$6),Mortality_Projection!$C$5)*IF($D21="Male",MIN(OFFSET(Mortality_Rates!$B$6,AE$8-1-($B21-$B$9),0),Mortality_Rates!$B$111),MIN(OFFSET(Mortality_Rates!$B$6,AE$8-1-($B21-$B$9),1),Mortality_Rates!$C$111)))))</f>
        <v>6593.4608521838809</v>
      </c>
      <c r="AF21" s="160">
        <f ca="1">IF($B21-AF$8&gt;$B$9,0,IF($B21-AF$8=$B$9,$C21*IF($D21="Male",$B$5,$B$6),
AE21*(1-(1-IF($D21="Male",Mortality_Projection!$C$3,Mortality_Projection!$C$4))^MIN(($B21+(AF$8-1)-Mortality_Projection!$C$6),Mortality_Projection!$C$5)*IF($D21="Male",MIN(OFFSET(Mortality_Rates!$B$6,AF$8-1-($B21-$B$9),0),Mortality_Rates!$B$111),MIN(OFFSET(Mortality_Rates!$B$6,AF$8-1-($B21-$B$9),1),Mortality_Rates!$C$111)))))</f>
        <v>6591.8860174964393</v>
      </c>
      <c r="AG21" s="160">
        <f ca="1">IF($B21-AG$8&gt;$B$9,0,IF($B21-AG$8=$B$9,$C21*IF($D21="Male",$B$5,$B$6),
AF21*(1-(1-IF($D21="Male",Mortality_Projection!$C$3,Mortality_Projection!$C$4))^MIN(($B21+(AG$8-1)-Mortality_Projection!$C$6),Mortality_Projection!$C$5)*IF($D21="Male",MIN(OFFSET(Mortality_Rates!$B$6,AG$8-1-($B21-$B$9),0),Mortality_Rates!$B$111),MIN(OFFSET(Mortality_Rates!$B$6,AG$8-1-($B21-$B$9),1),Mortality_Rates!$C$111)))))</f>
        <v>6590.2176078649718</v>
      </c>
      <c r="AH21" s="160">
        <f ca="1">IF($B21-AH$8&gt;$B$9,0,IF($B21-AH$8=$B$9,$C21*IF($D21="Male",$B$5,$B$6),
AG21*(1-(1-IF($D21="Male",Mortality_Projection!$C$3,Mortality_Projection!$C$4))^MIN(($B21+(AH$8-1)-Mortality_Projection!$C$6),Mortality_Projection!$C$5)*IF($D21="Male",MIN(OFFSET(Mortality_Rates!$B$6,AH$8-1-($B21-$B$9),0),Mortality_Rates!$B$111),MIN(OFFSET(Mortality_Rates!$B$6,AH$8-1-($B21-$B$9),1),Mortality_Rates!$C$111)))))</f>
        <v>6588.4662647078376</v>
      </c>
      <c r="AI21" s="160">
        <f ca="1">IF($B21-AI$8&gt;$B$9,0,IF($B21-AI$8=$B$9,$C21*IF($D21="Male",$B$5,$B$6),
AH21*(1-(1-IF($D21="Male",Mortality_Projection!$C$3,Mortality_Projection!$C$4))^MIN(($B21+(AI$8-1)-Mortality_Projection!$C$6),Mortality_Projection!$C$5)*IF($D21="Male",MIN(OFFSET(Mortality_Rates!$B$6,AI$8-1-($B21-$B$9),0),Mortality_Rates!$B$111),MIN(OFFSET(Mortality_Rates!$B$6,AI$8-1-($B21-$B$9),1),Mortality_Rates!$C$111)))))</f>
        <v>6586.6463503100158</v>
      </c>
      <c r="AJ21" s="160">
        <f ca="1">IF($B21-AJ$8&gt;$B$9,0,IF($B21-AJ$8=$B$9,$C21*IF($D21="Male",$B$5,$B$6),
AI21*(1-(1-IF($D21="Male",Mortality_Projection!$C$3,Mortality_Projection!$C$4))^MIN(($B21+(AJ$8-1)-Mortality_Projection!$C$6),Mortality_Projection!$C$5)*IF($D21="Male",MIN(OFFSET(Mortality_Rates!$B$6,AJ$8-1-($B21-$B$9),0),Mortality_Rates!$B$111),MIN(OFFSET(Mortality_Rates!$B$6,AJ$8-1-($B21-$B$9),1),Mortality_Rates!$C$111)))))</f>
        <v>6584.7677510124377</v>
      </c>
      <c r="AK21" s="160">
        <f ca="1">IF($B21-AK$8&gt;$B$9,0,IF($B21-AK$8=$B$9,$C21*IF($D21="Male",$B$5,$B$6),
AJ21*(1-(1-IF($D21="Male",Mortality_Projection!$C$3,Mortality_Projection!$C$4))^MIN(($B21+(AK$8-1)-Mortality_Projection!$C$6),Mortality_Projection!$C$5)*IF($D21="Male",MIN(OFFSET(Mortality_Rates!$B$6,AK$8-1-($B21-$B$9),0),Mortality_Rates!$B$111),MIN(OFFSET(Mortality_Rates!$B$6,AK$8-1-($B21-$B$9),1),Mortality_Rates!$C$111)))))</f>
        <v>6582.832118262997</v>
      </c>
      <c r="AL21" s="160">
        <f ca="1">IF($B21-AL$8&gt;$B$9,0,IF($B21-AL$8=$B$9,$C21*IF($D21="Male",$B$5,$B$6),
AK21*(1-(1-IF($D21="Male",Mortality_Projection!$C$3,Mortality_Projection!$C$4))^MIN(($B21+(AL$8-1)-Mortality_Projection!$C$6),Mortality_Projection!$C$5)*IF($D21="Male",MIN(OFFSET(Mortality_Rates!$B$6,AL$8-1-($B21-$B$9),0),Mortality_Rates!$B$111),MIN(OFFSET(Mortality_Rates!$B$6,AL$8-1-($B21-$B$9),1),Mortality_Rates!$C$111)))))</f>
        <v>6580.8449858565164</v>
      </c>
      <c r="AM21" s="160">
        <f ca="1">IF($B21-AM$8&gt;$B$9,0,IF($B21-AM$8=$B$9,$C21*IF($D21="Male",$B$5,$B$6),
AL21*(1-(1-IF($D21="Male",Mortality_Projection!$C$3,Mortality_Projection!$C$4))^MIN(($B21+(AM$8-1)-Mortality_Projection!$C$6),Mortality_Projection!$C$5)*IF($D21="Male",MIN(OFFSET(Mortality_Rates!$B$6,AM$8-1-($B21-$B$9),0),Mortality_Rates!$B$111),MIN(OFFSET(Mortality_Rates!$B$6,AM$8-1-($B21-$B$9),1),Mortality_Rates!$C$111)))))</f>
        <v>6578.807853419461</v>
      </c>
      <c r="AN21" s="160">
        <f ca="1">IF($B21-AN$8&gt;$B$9,0,IF($B21-AN$8=$B$9,$C21*IF($D21="Male",$B$5,$B$6),
AM21*(1-(1-IF($D21="Male",Mortality_Projection!$C$3,Mortality_Projection!$C$4))^MIN(($B21+(AN$8-1)-Mortality_Projection!$C$6),Mortality_Projection!$C$5)*IF($D21="Male",MIN(OFFSET(Mortality_Rates!$B$6,AN$8-1-($B21-$B$9),0),Mortality_Rates!$B$111),MIN(OFFSET(Mortality_Rates!$B$6,AN$8-1-($B21-$B$9),1),Mortality_Rates!$C$111)))))</f>
        <v>6576.7183735564895</v>
      </c>
      <c r="AO21" s="160">
        <f ca="1">IF($B21-AO$8&gt;$B$9,0,IF($B21-AO$8=$B$9,$C21*IF($D21="Male",$B$5,$B$6),
AN21*(1-(1-IF($D21="Male",Mortality_Projection!$C$3,Mortality_Projection!$C$4))^MIN(($B21+(AO$8-1)-Mortality_Projection!$C$6),Mortality_Projection!$C$5)*IF($D21="Male",MIN(OFFSET(Mortality_Rates!$B$6,AO$8-1-($B21-$B$9),0),Mortality_Rates!$B$111),MIN(OFFSET(Mortality_Rates!$B$6,AO$8-1-($B21-$B$9),1),Mortality_Rates!$C$111)))))</f>
        <v>6574.5743087119263</v>
      </c>
      <c r="AP21" s="160">
        <f ca="1">IF($B21-AP$8&gt;$B$9,0,IF($B21-AP$8=$B$9,$C21*IF($D21="Male",$B$5,$B$6),
AO21*(1-(1-IF($D21="Male",Mortality_Projection!$C$3,Mortality_Projection!$C$4))^MIN(($B21+(AP$8-1)-Mortality_Projection!$C$6),Mortality_Projection!$C$5)*IF($D21="Male",MIN(OFFSET(Mortality_Rates!$B$6,AP$8-1-($B21-$B$9),0),Mortality_Rates!$B$111),MIN(OFFSET(Mortality_Rates!$B$6,AP$8-1-($B21-$B$9),1),Mortality_Rates!$C$111)))))</f>
        <v>6572.3697984335267</v>
      </c>
      <c r="AQ21" s="160">
        <f ca="1">IF($B21-AQ$8&gt;$B$9,0,IF($B21-AQ$8=$B$9,$C21*IF($D21="Male",$B$5,$B$6),
AP21*(1-(1-IF($D21="Male",Mortality_Projection!$C$3,Mortality_Projection!$C$4))^MIN(($B21+(AQ$8-1)-Mortality_Projection!$C$6),Mortality_Projection!$C$5)*IF($D21="Male",MIN(OFFSET(Mortality_Rates!$B$6,AQ$8-1-($B21-$B$9),0),Mortality_Rates!$B$111),MIN(OFFSET(Mortality_Rates!$B$6,AQ$8-1-($B21-$B$9),1),Mortality_Rates!$C$111)))))</f>
        <v>6570.1029066436968</v>
      </c>
      <c r="AR21" s="160">
        <f ca="1">IF($B21-AR$8&gt;$B$9,0,IF($B21-AR$8=$B$9,$C21*IF($D21="Male",$B$5,$B$6),
AQ21*(1-(1-IF($D21="Male",Mortality_Projection!$C$3,Mortality_Projection!$C$4))^MIN(($B21+(AR$8-1)-Mortality_Projection!$C$6),Mortality_Projection!$C$5)*IF($D21="Male",MIN(OFFSET(Mortality_Rates!$B$6,AR$8-1-($B21-$B$9),0),Mortality_Rates!$B$111),MIN(OFFSET(Mortality_Rates!$B$6,AR$8-1-($B21-$B$9),1),Mortality_Rates!$C$111)))))</f>
        <v>6567.7299395176324</v>
      </c>
      <c r="AS21" s="160">
        <f ca="1">IF($B21-AS$8&gt;$B$9,0,IF($B21-AS$8=$B$9,$C21*IF($D21="Male",$B$5,$B$6),
AR21*(1-(1-IF($D21="Male",Mortality_Projection!$C$3,Mortality_Projection!$C$4))^MIN(($B21+(AS$8-1)-Mortality_Projection!$C$6),Mortality_Projection!$C$5)*IF($D21="Male",MIN(OFFSET(Mortality_Rates!$B$6,AS$8-1-($B21-$B$9),0),Mortality_Rates!$B$111),MIN(OFFSET(Mortality_Rates!$B$6,AS$8-1-($B21-$B$9),1),Mortality_Rates!$C$111)))))</f>
        <v>6565.2436440292267</v>
      </c>
      <c r="AT21" s="160">
        <f ca="1">IF($B21-AT$8&gt;$B$9,0,IF($B21-AT$8=$B$9,$C21*IF($D21="Male",$B$5,$B$6),
AS21*(1-(1-IF($D21="Male",Mortality_Projection!$C$3,Mortality_Projection!$C$4))^MIN(($B21+(AT$8-1)-Mortality_Projection!$C$6),Mortality_Projection!$C$5)*IF($D21="Male",MIN(OFFSET(Mortality_Rates!$B$6,AT$8-1-($B21-$B$9),0),Mortality_Rates!$B$111),MIN(OFFSET(Mortality_Rates!$B$6,AT$8-1-($B21-$B$9),1),Mortality_Rates!$C$111)))))</f>
        <v>6562.6257375310051</v>
      </c>
      <c r="AU21" s="160">
        <f ca="1">IF($B21-AU$8&gt;$B$9,0,IF($B21-AU$8=$B$9,$C21*IF($D21="Male",$B$5,$B$6),
AT21*(1-(1-IF($D21="Male",Mortality_Projection!$C$3,Mortality_Projection!$C$4))^MIN(($B21+(AU$8-1)-Mortality_Projection!$C$6),Mortality_Projection!$C$5)*IF($D21="Male",MIN(OFFSET(Mortality_Rates!$B$6,AU$8-1-($B21-$B$9),0),Mortality_Rates!$B$111),MIN(OFFSET(Mortality_Rates!$B$6,AU$8-1-($B21-$B$9),1),Mortality_Rates!$C$111)))))</f>
        <v>6559.8616534045041</v>
      </c>
      <c r="AV21" s="160">
        <f ca="1">IF($B21-AV$8&gt;$B$9,0,IF($B21-AV$8=$B$9,$C21*IF($D21="Male",$B$5,$B$6),
AU21*(1-(1-IF($D21="Male",Mortality_Projection!$C$3,Mortality_Projection!$C$4))^MIN(($B21+(AV$8-1)-Mortality_Projection!$C$6),Mortality_Projection!$C$5)*IF($D21="Male",MIN(OFFSET(Mortality_Rates!$B$6,AV$8-1-($B21-$B$9),0),Mortality_Rates!$B$111),MIN(OFFSET(Mortality_Rates!$B$6,AV$8-1-($B21-$B$9),1),Mortality_Rates!$C$111)))))</f>
        <v>6556.9295000260354</v>
      </c>
      <c r="AW21" s="160">
        <f ca="1">IF($B21-AW$8&gt;$B$9,0,IF($B21-AW$8=$B$9,$C21*IF($D21="Male",$B$5,$B$6),
AV21*(1-(1-IF($D21="Male",Mortality_Projection!$C$3,Mortality_Projection!$C$4))^MIN(($B21+(AW$8-1)-Mortality_Projection!$C$6),Mortality_Projection!$C$5)*IF($D21="Male",MIN(OFFSET(Mortality_Rates!$B$6,AW$8-1-($B21-$B$9),0),Mortality_Rates!$B$111),MIN(OFFSET(Mortality_Rates!$B$6,AW$8-1-($B21-$B$9),1),Mortality_Rates!$C$111)))))</f>
        <v>6553.8147900993436</v>
      </c>
      <c r="AX21" s="160">
        <f ca="1">IF($B21-AX$8&gt;$B$9,0,IF($B21-AX$8=$B$9,$C21*IF($D21="Male",$B$5,$B$6),
AW21*(1-(1-IF($D21="Male",Mortality_Projection!$C$3,Mortality_Projection!$C$4))^MIN(($B21+(AX$8-1)-Mortality_Projection!$C$6),Mortality_Projection!$C$5)*IF($D21="Male",MIN(OFFSET(Mortality_Rates!$B$6,AX$8-1-($B21-$B$9),0),Mortality_Rates!$B$111),MIN(OFFSET(Mortality_Rates!$B$6,AX$8-1-($B21-$B$9),1),Mortality_Rates!$C$111)))))</f>
        <v>6550.495726327671</v>
      </c>
      <c r="AY21" s="160">
        <f ca="1">IF($B21-AY$8&gt;$B$9,0,IF($B21-AY$8=$B$9,$C21*IF($D21="Male",$B$5,$B$6),
AX21*(1-(1-IF($D21="Male",Mortality_Projection!$C$3,Mortality_Projection!$C$4))^MIN(($B21+(AY$8-1)-Mortality_Projection!$C$6),Mortality_Projection!$C$5)*IF($D21="Male",MIN(OFFSET(Mortality_Rates!$B$6,AY$8-1-($B21-$B$9),0),Mortality_Rates!$B$111),MIN(OFFSET(Mortality_Rates!$B$6,AY$8-1-($B21-$B$9),1),Mortality_Rates!$C$111)))))</f>
        <v>6546.9468981192995</v>
      </c>
      <c r="AZ21" s="160">
        <f ca="1">IF($B21-AZ$8&gt;$B$9,0,IF($B21-AZ$8=$B$9,$C21*IF($D21="Male",$B$5,$B$6),
AY21*(1-(1-IF($D21="Male",Mortality_Projection!$C$3,Mortality_Projection!$C$4))^MIN(($B21+(AZ$8-1)-Mortality_Projection!$C$6),Mortality_Projection!$C$5)*IF($D21="Male",MIN(OFFSET(Mortality_Rates!$B$6,AZ$8-1-($B21-$B$9),0),Mortality_Rates!$B$111),MIN(OFFSET(Mortality_Rates!$B$6,AZ$8-1-($B21-$B$9),1),Mortality_Rates!$C$111)))))</f>
        <v>6543.1466421428095</v>
      </c>
      <c r="BA21" s="160">
        <f ca="1">IF($B21-BA$8&gt;$B$9,0,IF($B21-BA$8=$B$9,$C21*IF($D21="Male",$B$5,$B$6),
AZ21*(1-(1-IF($D21="Male",Mortality_Projection!$C$3,Mortality_Projection!$C$4))^MIN(($B21+(BA$8-1)-Mortality_Projection!$C$6),Mortality_Projection!$C$5)*IF($D21="Male",MIN(OFFSET(Mortality_Rates!$B$6,BA$8-1-($B21-$B$9),0),Mortality_Rates!$B$111),MIN(OFFSET(Mortality_Rates!$B$6,BA$8-1-($B21-$B$9),1),Mortality_Rates!$C$111)))))</f>
        <v>6539.069701438475</v>
      </c>
      <c r="BB21" s="160">
        <f ca="1">IF($B21-BB$8&gt;$B$9,0,IF($B21-BB$8=$B$9,$C21*IF($D21="Male",$B$5,$B$6),
BA21*(1-(1-IF($D21="Male",Mortality_Projection!$C$3,Mortality_Projection!$C$4))^MIN(($B21+(BB$8-1)-Mortality_Projection!$C$6),Mortality_Projection!$C$5)*IF($D21="Male",MIN(OFFSET(Mortality_Rates!$B$6,BB$8-1-($B21-$B$9),0),Mortality_Rates!$B$111),MIN(OFFSET(Mortality_Rates!$B$6,BB$8-1-($B21-$B$9),1),Mortality_Rates!$C$111)))))</f>
        <v>6534.6835782128455</v>
      </c>
      <c r="BC21" s="160">
        <f ca="1">IF($B21-BC$8&gt;$B$9,0,IF($B21-BC$8=$B$9,$C21*IF($D21="Male",$B$5,$B$6),
BB21*(1-(1-IF($D21="Male",Mortality_Projection!$C$3,Mortality_Projection!$C$4))^MIN(($B21+(BC$8-1)-Mortality_Projection!$C$6),Mortality_Projection!$C$5)*IF($D21="Male",MIN(OFFSET(Mortality_Rates!$B$6,BC$8-1-($B21-$B$9),0),Mortality_Rates!$B$111),MIN(OFFSET(Mortality_Rates!$B$6,BC$8-1-($B21-$B$9),1),Mortality_Rates!$C$111)))))</f>
        <v>6529.9558994882227</v>
      </c>
      <c r="BD21" s="161">
        <f ca="1">IF($B21-BD$8&gt;$B$9,0,IF($B21-BD$8=$B$9,$C21*IF($D21="Male",$B$5,$B$6),
BC21*(1-(1-IF($D21="Male",Mortality_Projection!$C$3,Mortality_Projection!$C$4))^MIN(($B21+(BD$8-1)-Mortality_Projection!$C$6),Mortality_Projection!$C$5)*IF($D21="Male",MIN(OFFSET(Mortality_Rates!$B$6,BD$8-1-($B21-$B$9),0),Mortality_Rates!$B$111),MIN(OFFSET(Mortality_Rates!$B$6,BD$8-1-($B21-$B$9),1),Mortality_Rates!$C$111)))))</f>
        <v>6524.8471084620105</v>
      </c>
      <c r="BE21" s="33"/>
    </row>
    <row r="22" spans="1:57" x14ac:dyDescent="0.35">
      <c r="A22" s="159">
        <f t="shared" si="6"/>
        <v>-14</v>
      </c>
      <c r="B22">
        <f t="shared" si="7"/>
        <v>2035</v>
      </c>
      <c r="C22" s="160">
        <f ca="1">IF(-$A22&lt;Input!$D$16, SUM(OFFSET(Existing_Cohort!$C$107,Input!D$15+A22+IF(-$A22&gt;=Input!$D$15,-Input!$D$15-$A22,0),B22-Input!$D$4,IF(-$A22&gt;=Input!$D$15,Input!$D$16+$A22,Input!$D$16-Input!$D$15+1))), 0)+
IF(-$A22&gt;Input!$D$15, SUM(OFFSET($E$59, MAX(-$A22-Input!$D$16, 0), $B22-$B$9, MIN(-$A22-Input!$D$15, Input!$D$16-Input!$D$15+1))), 0)</f>
        <v>91139.973334672235</v>
      </c>
      <c r="D22" s="198" t="s">
        <v>31</v>
      </c>
      <c r="E22" s="160">
        <f ca="1">IF($B22-E$8&gt;$B$9,0,IF($B22-E$8=$B$9,$C22*IF($D22="Male",$B$5,$B$6),
D22*(1-(1-IF($D22="Male",Mortality_Projection!$C$3,Mortality_Projection!$C$4))^MIN(($B22+(E$8-1)-Mortality_Projection!$C$6),Mortality_Projection!$C$5)*IF($D22="Male",MIN(OFFSET(Mortality_Rates!$B$6,E$8-1-($B22-$B$9),0),Mortality_Rates!$B$111),MIN(OFFSET(Mortality_Rates!$B$6,E$8-1-($B22-$B$9),1),Mortality_Rates!$C$111)))))</f>
        <v>0</v>
      </c>
      <c r="F22" s="160">
        <f ca="1">IF($B22-F$8&gt;$B$9,0,IF($B22-F$8=$B$9,$C22*IF($D22="Male",$B$5,$B$6),
E22*(1-(1-IF($D22="Male",Mortality_Projection!$C$3,Mortality_Projection!$C$4))^MIN(($B22+(F$8-1)-Mortality_Projection!$C$6),Mortality_Projection!$C$5)*IF($D22="Male",MIN(OFFSET(Mortality_Rates!$B$6,F$8-1-($B22-$B$9),0),Mortality_Rates!$B$111),MIN(OFFSET(Mortality_Rates!$B$6,F$8-1-($B22-$B$9),1),Mortality_Rates!$C$111)))))</f>
        <v>0</v>
      </c>
      <c r="G22" s="160">
        <f ca="1">IF($B22-G$8&gt;$B$9,0,IF($B22-G$8=$B$9,$C22*IF($D22="Male",$B$5,$B$6),
F22*(1-(1-IF($D22="Male",Mortality_Projection!$C$3,Mortality_Projection!$C$4))^MIN(($B22+(G$8-1)-Mortality_Projection!$C$6),Mortality_Projection!$C$5)*IF($D22="Male",MIN(OFFSET(Mortality_Rates!$B$6,G$8-1-($B22-$B$9),0),Mortality_Rates!$B$111),MIN(OFFSET(Mortality_Rates!$B$6,G$8-1-($B22-$B$9),1),Mortality_Rates!$C$111)))))</f>
        <v>0</v>
      </c>
      <c r="H22" s="160">
        <f ca="1">IF($B22-H$8&gt;$B$9,0,IF($B22-H$8=$B$9,$C22*IF($D22="Male",$B$5,$B$6),
G22*(1-(1-IF($D22="Male",Mortality_Projection!$C$3,Mortality_Projection!$C$4))^MIN(($B22+(H$8-1)-Mortality_Projection!$C$6),Mortality_Projection!$C$5)*IF($D22="Male",MIN(OFFSET(Mortality_Rates!$B$6,H$8-1-($B22-$B$9),0),Mortality_Rates!$B$111),MIN(OFFSET(Mortality_Rates!$B$6,H$8-1-($B22-$B$9),1),Mortality_Rates!$C$111)))))</f>
        <v>0</v>
      </c>
      <c r="I22" s="160">
        <f ca="1">IF($B22-I$8&gt;$B$9,0,IF($B22-I$8=$B$9,$C22*IF($D22="Male",$B$5,$B$6),
H22*(1-(1-IF($D22="Male",Mortality_Projection!$C$3,Mortality_Projection!$C$4))^MIN(($B22+(I$8-1)-Mortality_Projection!$C$6),Mortality_Projection!$C$5)*IF($D22="Male",MIN(OFFSET(Mortality_Rates!$B$6,I$8-1-($B22-$B$9),0),Mortality_Rates!$B$111),MIN(OFFSET(Mortality_Rates!$B$6,I$8-1-($B22-$B$9),1),Mortality_Rates!$C$111)))))</f>
        <v>0</v>
      </c>
      <c r="J22" s="160">
        <f ca="1">IF($B22-J$8&gt;$B$9,0,IF($B22-J$8=$B$9,$C22*IF($D22="Male",$B$5,$B$6),
I22*(1-(1-IF($D22="Male",Mortality_Projection!$C$3,Mortality_Projection!$C$4))^MIN(($B22+(J$8-1)-Mortality_Projection!$C$6),Mortality_Projection!$C$5)*IF($D22="Male",MIN(OFFSET(Mortality_Rates!$B$6,J$8-1-($B22-$B$9),0),Mortality_Rates!$B$111),MIN(OFFSET(Mortality_Rates!$B$6,J$8-1-($B22-$B$9),1),Mortality_Rates!$C$111)))))</f>
        <v>0</v>
      </c>
      <c r="K22" s="160">
        <f ca="1">IF($B22-K$8&gt;$B$9,0,IF($B22-K$8=$B$9,$C22*IF($D22="Male",$B$5,$B$6),
J22*(1-(1-IF($D22="Male",Mortality_Projection!$C$3,Mortality_Projection!$C$4))^MIN(($B22+(K$8-1)-Mortality_Projection!$C$6),Mortality_Projection!$C$5)*IF($D22="Male",MIN(OFFSET(Mortality_Rates!$B$6,K$8-1-($B22-$B$9),0),Mortality_Rates!$B$111),MIN(OFFSET(Mortality_Rates!$B$6,K$8-1-($B22-$B$9),1),Mortality_Rates!$C$111)))))</f>
        <v>0</v>
      </c>
      <c r="L22" s="160">
        <f ca="1">IF($B22-L$8&gt;$B$9,0,IF($B22-L$8=$B$9,$C22*IF($D22="Male",$B$5,$B$6),
K22*(1-(1-IF($D22="Male",Mortality_Projection!$C$3,Mortality_Projection!$C$4))^MIN(($B22+(L$8-1)-Mortality_Projection!$C$6),Mortality_Projection!$C$5)*IF($D22="Male",MIN(OFFSET(Mortality_Rates!$B$6,L$8-1-($B22-$B$9),0),Mortality_Rates!$B$111),MIN(OFFSET(Mortality_Rates!$B$6,L$8-1-($B22-$B$9),1),Mortality_Rates!$C$111)))))</f>
        <v>0</v>
      </c>
      <c r="M22" s="160">
        <f ca="1">IF($B22-M$8&gt;$B$9,0,IF($B22-M$8=$B$9,$C22*IF($D22="Male",$B$5,$B$6),
L22*(1-(1-IF($D22="Male",Mortality_Projection!$C$3,Mortality_Projection!$C$4))^MIN(($B22+(M$8-1)-Mortality_Projection!$C$6),Mortality_Projection!$C$5)*IF($D22="Male",MIN(OFFSET(Mortality_Rates!$B$6,M$8-1-($B22-$B$9),0),Mortality_Rates!$B$111),MIN(OFFSET(Mortality_Rates!$B$6,M$8-1-($B22-$B$9),1),Mortality_Rates!$C$111)))))</f>
        <v>0</v>
      </c>
      <c r="N22" s="160">
        <f ca="1">IF($B22-N$8&gt;$B$9,0,IF($B22-N$8=$B$9,$C22*IF($D22="Male",$B$5,$B$6),
M22*(1-(1-IF($D22="Male",Mortality_Projection!$C$3,Mortality_Projection!$C$4))^MIN(($B22+(N$8-1)-Mortality_Projection!$C$6),Mortality_Projection!$C$5)*IF($D22="Male",MIN(OFFSET(Mortality_Rates!$B$6,N$8-1-($B22-$B$9),0),Mortality_Rates!$B$111),MIN(OFFSET(Mortality_Rates!$B$6,N$8-1-($B22-$B$9),1),Mortality_Rates!$C$111)))))</f>
        <v>0</v>
      </c>
      <c r="O22" s="160">
        <f ca="1">IF($B22-O$8&gt;$B$9,0,IF($B22-O$8=$B$9,$C22*IF($D22="Male",$B$5,$B$6),
N22*(1-(1-IF($D22="Male",Mortality_Projection!$C$3,Mortality_Projection!$C$4))^MIN(($B22+(O$8-1)-Mortality_Projection!$C$6),Mortality_Projection!$C$5)*IF($D22="Male",MIN(OFFSET(Mortality_Rates!$B$6,O$8-1-($B22-$B$9),0),Mortality_Rates!$B$111),MIN(OFFSET(Mortality_Rates!$B$6,O$8-1-($B22-$B$9),1),Mortality_Rates!$C$111)))))</f>
        <v>0</v>
      </c>
      <c r="P22" s="160">
        <f ca="1">IF($B22-P$8&gt;$B$9,0,IF($B22-P$8=$B$9,$C22*IF($D22="Male",$B$5,$B$6),
O22*(1-(1-IF($D22="Male",Mortality_Projection!$C$3,Mortality_Projection!$C$4))^MIN(($B22+(P$8-1)-Mortality_Projection!$C$6),Mortality_Projection!$C$5)*IF($D22="Male",MIN(OFFSET(Mortality_Rates!$B$6,P$8-1-($B22-$B$9),0),Mortality_Rates!$B$111),MIN(OFFSET(Mortality_Rates!$B$6,P$8-1-($B22-$B$9),1),Mortality_Rates!$C$111)))))</f>
        <v>0</v>
      </c>
      <c r="Q22" s="160">
        <f ca="1">IF($B22-Q$8&gt;$B$9,0,IF($B22-Q$8=$B$9,$C22*IF($D22="Male",$B$5,$B$6),
P22*(1-(1-IF($D22="Male",Mortality_Projection!$C$3,Mortality_Projection!$C$4))^MIN(($B22+(Q$8-1)-Mortality_Projection!$C$6),Mortality_Projection!$C$5)*IF($D22="Male",MIN(OFFSET(Mortality_Rates!$B$6,Q$8-1-($B22-$B$9),0),Mortality_Rates!$B$111),MIN(OFFSET(Mortality_Rates!$B$6,Q$8-1-($B22-$B$9),1),Mortality_Rates!$C$111)))))</f>
        <v>0</v>
      </c>
      <c r="R22" s="160">
        <f ca="1">IF($B22-R$8&gt;$B$9,0,IF($B22-R$8=$B$9,$C22*IF($D22="Male",$B$5,$B$6),
Q22*(1-(1-IF($D22="Male",Mortality_Projection!$C$3,Mortality_Projection!$C$4))^MIN(($B22+(R$8-1)-Mortality_Projection!$C$6),Mortality_Projection!$C$5)*IF($D22="Male",MIN(OFFSET(Mortality_Rates!$B$6,R$8-1-($B22-$B$9),0),Mortality_Rates!$B$111),MIN(OFFSET(Mortality_Rates!$B$6,R$8-1-($B22-$B$9),1),Mortality_Rates!$C$111)))))</f>
        <v>6669.0213043299982</v>
      </c>
      <c r="S22" s="160">
        <f ca="1">IF($B22-S$8&gt;$B$9,0,IF($B22-S$8=$B$9,$C22*IF($D22="Male",$B$5,$B$6),
R22*(1-(1-IF($D22="Male",Mortality_Projection!$C$3,Mortality_Projection!$C$4))^MIN(($B22+(S$8-1)-Mortality_Projection!$C$6),Mortality_Projection!$C$5)*IF($D22="Male",MIN(OFFSET(Mortality_Rates!$B$6,S$8-1-($B22-$B$9),0),Mortality_Rates!$B$111),MIN(OFFSET(Mortality_Rates!$B$6,S$8-1-($B22-$B$9),1),Mortality_Rates!$C$111)))))</f>
        <v>6664.7902228308139</v>
      </c>
      <c r="T22" s="160">
        <f ca="1">IF($B22-T$8&gt;$B$9,0,IF($B22-T$8=$B$9,$C22*IF($D22="Male",$B$5,$B$6),
S22*(1-(1-IF($D22="Male",Mortality_Projection!$C$3,Mortality_Projection!$C$4))^MIN(($B22+(T$8-1)-Mortality_Projection!$C$6),Mortality_Projection!$C$5)*IF($D22="Male",MIN(OFFSET(Mortality_Rates!$B$6,T$8-1-($B22-$B$9),0),Mortality_Rates!$B$111),MIN(OFFSET(Mortality_Rates!$B$6,T$8-1-($B22-$B$9),1),Mortality_Rates!$C$111)))))</f>
        <v>6661.825333670331</v>
      </c>
      <c r="U22" s="160">
        <f ca="1">IF($B22-U$8&gt;$B$9,0,IF($B22-U$8=$B$9,$C22*IF($D22="Male",$B$5,$B$6),
T22*(1-(1-IF($D22="Male",Mortality_Projection!$C$3,Mortality_Projection!$C$4))^MIN(($B22+(U$8-1)-Mortality_Projection!$C$6),Mortality_Projection!$C$5)*IF($D22="Male",MIN(OFFSET(Mortality_Rates!$B$6,U$8-1-($B22-$B$9),0),Mortality_Rates!$B$111),MIN(OFFSET(Mortality_Rates!$B$6,U$8-1-($B22-$B$9),1),Mortality_Rates!$C$111)))))</f>
        <v>6659.7056220113118</v>
      </c>
      <c r="V22" s="160">
        <f ca="1">IF($B22-V$8&gt;$B$9,0,IF($B22-V$8=$B$9,$C22*IF($D22="Male",$B$5,$B$6),
U22*(1-(1-IF($D22="Male",Mortality_Projection!$C$3,Mortality_Projection!$C$4))^MIN(($B22+(V$8-1)-Mortality_Projection!$C$6),Mortality_Projection!$C$5)*IF($D22="Male",MIN(OFFSET(Mortality_Rates!$B$6,V$8-1-($B22-$B$9),0),Mortality_Rates!$B$111),MIN(OFFSET(Mortality_Rates!$B$6,V$8-1-($B22-$B$9),1),Mortality_Rates!$C$111)))))</f>
        <v>6658.1099084342468</v>
      </c>
      <c r="W22" s="160">
        <f ca="1">IF($B22-W$8&gt;$B$9,0,IF($B22-W$8=$B$9,$C22*IF($D22="Male",$B$5,$B$6),
V22*(1-(1-IF($D22="Male",Mortality_Projection!$C$3,Mortality_Projection!$C$4))^MIN(($B22+(W$8-1)-Mortality_Projection!$C$6),Mortality_Projection!$C$5)*IF($D22="Male",MIN(OFFSET(Mortality_Rates!$B$6,W$8-1-($B22-$B$9),0),Mortality_Rates!$B$111),MIN(OFFSET(Mortality_Rates!$B$6,W$8-1-($B22-$B$9),1),Mortality_Rates!$C$111)))))</f>
        <v>6656.8073840137477</v>
      </c>
      <c r="X22" s="160">
        <f ca="1">IF($B22-X$8&gt;$B$9,0,IF($B22-X$8=$B$9,$C22*IF($D22="Male",$B$5,$B$6),
W22*(1-(1-IF($D22="Male",Mortality_Projection!$C$3,Mortality_Projection!$C$4))^MIN(($B22+(X$8-1)-Mortality_Projection!$C$6),Mortality_Projection!$C$5)*IF($D22="Male",MIN(OFFSET(Mortality_Rates!$B$6,X$8-1-($B22-$B$9),0),Mortality_Rates!$B$111),MIN(OFFSET(Mortality_Rates!$B$6,X$8-1-($B22-$B$9),1),Mortality_Rates!$C$111)))))</f>
        <v>6655.653417333835</v>
      </c>
      <c r="Y22" s="160">
        <f ca="1">IF($B22-Y$8&gt;$B$9,0,IF($B22-Y$8=$B$9,$C22*IF($D22="Male",$B$5,$B$6),
X22*(1-(1-IF($D22="Male",Mortality_Projection!$C$3,Mortality_Projection!$C$4))^MIN(($B22+(Y$8-1)-Mortality_Projection!$C$6),Mortality_Projection!$C$5)*IF($D22="Male",MIN(OFFSET(Mortality_Rates!$B$6,Y$8-1-($B22-$B$9),0),Mortality_Rates!$B$111),MIN(OFFSET(Mortality_Rates!$B$6,Y$8-1-($B22-$B$9),1),Mortality_Rates!$C$111)))))</f>
        <v>6654.5765324641816</v>
      </c>
      <c r="Z22" s="160">
        <f ca="1">IF($B22-Z$8&gt;$B$9,0,IF($B22-Z$8=$B$9,$C22*IF($D22="Male",$B$5,$B$6),
Y22*(1-(1-IF($D22="Male",Mortality_Projection!$C$3,Mortality_Projection!$C$4))^MIN(($B22+(Z$8-1)-Mortality_Projection!$C$6),Mortality_Projection!$C$5)*IF($D22="Male",MIN(OFFSET(Mortality_Rates!$B$6,Z$8-1-($B22-$B$9),0),Mortality_Rates!$B$111),MIN(OFFSET(Mortality_Rates!$B$6,Z$8-1-($B22-$B$9),1),Mortality_Rates!$C$111)))))</f>
        <v>6653.5301673562572</v>
      </c>
      <c r="AA22" s="160">
        <f ca="1">IF($B22-AA$8&gt;$B$9,0,IF($B22-AA$8=$B$9,$C22*IF($D22="Male",$B$5,$B$6),
Z22*(1-(1-IF($D22="Male",Mortality_Projection!$C$3,Mortality_Projection!$C$4))^MIN(($B22+(AA$8-1)-Mortality_Projection!$C$6),Mortality_Projection!$C$5)*IF($D22="Male",MIN(OFFSET(Mortality_Rates!$B$6,AA$8-1-($B22-$B$9),0),Mortality_Rates!$B$111),MIN(OFFSET(Mortality_Rates!$B$6,AA$8-1-($B22-$B$9),1),Mortality_Rates!$C$111)))))</f>
        <v>6652.4738056117203</v>
      </c>
      <c r="AB22" s="160">
        <f ca="1">IF($B22-AB$8&gt;$B$9,0,IF($B22-AB$8=$B$9,$C22*IF($D22="Male",$B$5,$B$6),
AA22*(1-(1-IF($D22="Male",Mortality_Projection!$C$3,Mortality_Projection!$C$4))^MIN(($B22+(AB$8-1)-Mortality_Projection!$C$6),Mortality_Projection!$C$5)*IF($D22="Male",MIN(OFFSET(Mortality_Rates!$B$6,AB$8-1-($B22-$B$9),0),Mortality_Rates!$B$111),MIN(OFFSET(Mortality_Rates!$B$6,AB$8-1-($B22-$B$9),1),Mortality_Rates!$C$111)))))</f>
        <v>6651.3771167485866</v>
      </c>
      <c r="AC22" s="160">
        <f ca="1">IF($B22-AC$8&gt;$B$9,0,IF($B22-AC$8=$B$9,$C22*IF($D22="Male",$B$5,$B$6),
AB22*(1-(1-IF($D22="Male",Mortality_Projection!$C$3,Mortality_Projection!$C$4))^MIN(($B22+(AC$8-1)-Mortality_Projection!$C$6),Mortality_Projection!$C$5)*IF($D22="Male",MIN(OFFSET(Mortality_Rates!$B$6,AC$8-1-($B22-$B$9),0),Mortality_Rates!$B$111),MIN(OFFSET(Mortality_Rates!$B$6,AC$8-1-($B22-$B$9),1),Mortality_Rates!$C$111)))))</f>
        <v>6650.2108422569045</v>
      </c>
      <c r="AD22" s="160">
        <f ca="1">IF($B22-AD$8&gt;$B$9,0,IF($B22-AD$8=$B$9,$C22*IF($D22="Male",$B$5,$B$6),
AC22*(1-(1-IF($D22="Male",Mortality_Projection!$C$3,Mortality_Projection!$C$4))^MIN(($B22+(AD$8-1)-Mortality_Projection!$C$6),Mortality_Projection!$C$5)*IF($D22="Male",MIN(OFFSET(Mortality_Rates!$B$6,AD$8-1-($B22-$B$9),0),Mortality_Rates!$B$111),MIN(OFFSET(Mortality_Rates!$B$6,AD$8-1-($B22-$B$9),1),Mortality_Rates!$C$111)))))</f>
        <v>6648.9553424978712</v>
      </c>
      <c r="AE22" s="160">
        <f ca="1">IF($B22-AE$8&gt;$B$9,0,IF($B22-AE$8=$B$9,$C22*IF($D22="Male",$B$5,$B$6),
AD22*(1-(1-IF($D22="Male",Mortality_Projection!$C$3,Mortality_Projection!$C$4))^MIN(($B22+(AE$8-1)-Mortality_Projection!$C$6),Mortality_Projection!$C$5)*IF($D22="Male",MIN(OFFSET(Mortality_Rates!$B$6,AE$8-1-($B22-$B$9),0),Mortality_Rates!$B$111),MIN(OFFSET(Mortality_Rates!$B$6,AE$8-1-($B22-$B$9),1),Mortality_Rates!$C$111)))))</f>
        <v>6647.6044077532279</v>
      </c>
      <c r="AF22" s="160">
        <f ca="1">IF($B22-AF$8&gt;$B$9,0,IF($B22-AF$8=$B$9,$C22*IF($D22="Male",$B$5,$B$6),
AE22*(1-(1-IF($D22="Male",Mortality_Projection!$C$3,Mortality_Projection!$C$4))^MIN(($B22+(AF$8-1)-Mortality_Projection!$C$6),Mortality_Projection!$C$5)*IF($D22="Male",MIN(OFFSET(Mortality_Rates!$B$6,AF$8-1-($B22-$B$9),0),Mortality_Rates!$B$111),MIN(OFFSET(Mortality_Rates!$B$6,AF$8-1-($B22-$B$9),1),Mortality_Rates!$C$111)))))</f>
        <v>6646.152090195098</v>
      </c>
      <c r="AG22" s="160">
        <f ca="1">IF($B22-AG$8&gt;$B$9,0,IF($B22-AG$8=$B$9,$C22*IF($D22="Male",$B$5,$B$6),
AF22*(1-(1-IF($D22="Male",Mortality_Projection!$C$3,Mortality_Projection!$C$4))^MIN(($B22+(AG$8-1)-Mortality_Projection!$C$6),Mortality_Projection!$C$5)*IF($D22="Male",MIN(OFFSET(Mortality_Rates!$B$6,AG$8-1-($B22-$B$9),0),Mortality_Rates!$B$111),MIN(OFFSET(Mortality_Rates!$B$6,AG$8-1-($B22-$B$9),1),Mortality_Rates!$C$111)))))</f>
        <v>6644.6009710338512</v>
      </c>
      <c r="AH22" s="160">
        <f ca="1">IF($B22-AH$8&gt;$B$9,0,IF($B22-AH$8=$B$9,$C22*IF($D22="Male",$B$5,$B$6),
AG22*(1-(1-IF($D22="Male",Mortality_Projection!$C$3,Mortality_Projection!$C$4))^MIN(($B22+(AH$8-1)-Mortality_Projection!$C$6),Mortality_Projection!$C$5)*IF($D22="Male",MIN(OFFSET(Mortality_Rates!$B$6,AH$8-1-($B22-$B$9),0),Mortality_Rates!$B$111),MIN(OFFSET(Mortality_Rates!$B$6,AH$8-1-($B22-$B$9),1),Mortality_Rates!$C$111)))))</f>
        <v>6642.9576771014181</v>
      </c>
      <c r="AI22" s="160">
        <f ca="1">IF($B22-AI$8&gt;$B$9,0,IF($B22-AI$8=$B$9,$C22*IF($D22="Male",$B$5,$B$6),
AH22*(1-(1-IF($D22="Male",Mortality_Projection!$C$3,Mortality_Projection!$C$4))^MIN(($B22+(AI$8-1)-Mortality_Projection!$C$6),Mortality_Projection!$C$5)*IF($D22="Male",MIN(OFFSET(Mortality_Rates!$B$6,AI$8-1-($B22-$B$9),0),Mortality_Rates!$B$111),MIN(OFFSET(Mortality_Rates!$B$6,AI$8-1-($B22-$B$9),1),Mortality_Rates!$C$111)))))</f>
        <v>6641.2326881113659</v>
      </c>
      <c r="AJ22" s="160">
        <f ca="1">IF($B22-AJ$8&gt;$B$9,0,IF($B22-AJ$8=$B$9,$C22*IF($D22="Male",$B$5,$B$6),
AI22*(1-(1-IF($D22="Male",Mortality_Projection!$C$3,Mortality_Projection!$C$4))^MIN(($B22+(AJ$8-1)-Mortality_Projection!$C$6),Mortality_Projection!$C$5)*IF($D22="Male",MIN(OFFSET(Mortality_Rates!$B$6,AJ$8-1-($B22-$B$9),0),Mortality_Rates!$B$111),MIN(OFFSET(Mortality_Rates!$B$6,AJ$8-1-($B22-$B$9),1),Mortality_Rates!$C$111)))))</f>
        <v>6639.4401488426702</v>
      </c>
      <c r="AK22" s="160">
        <f ca="1">IF($B22-AK$8&gt;$B$9,0,IF($B22-AK$8=$B$9,$C22*IF($D22="Male",$B$5,$B$6),
AJ22*(1-(1-IF($D22="Male",Mortality_Projection!$C$3,Mortality_Projection!$C$4))^MIN(($B22+(AK$8-1)-Mortality_Projection!$C$6),Mortality_Projection!$C$5)*IF($D22="Male",MIN(OFFSET(Mortality_Rates!$B$6,AK$8-1-($B22-$B$9),0),Mortality_Rates!$B$111),MIN(OFFSET(Mortality_Rates!$B$6,AK$8-1-($B22-$B$9),1),Mortality_Rates!$C$111)))))</f>
        <v>6637.5897957204552</v>
      </c>
      <c r="AL22" s="160">
        <f ca="1">IF($B22-AL$8&gt;$B$9,0,IF($B22-AL$8=$B$9,$C22*IF($D22="Male",$B$5,$B$6),
AK22*(1-(1-IF($D22="Male",Mortality_Projection!$C$3,Mortality_Projection!$C$4))^MIN(($B22+(AL$8-1)-Mortality_Projection!$C$6),Mortality_Projection!$C$5)*IF($D22="Male",MIN(OFFSET(Mortality_Rates!$B$6,AL$8-1-($B22-$B$9),0),Mortality_Rates!$B$111),MIN(OFFSET(Mortality_Rates!$B$6,AL$8-1-($B22-$B$9),1),Mortality_Rates!$C$111)))))</f>
        <v>6635.6832542496031</v>
      </c>
      <c r="AM22" s="160">
        <f ca="1">IF($B22-AM$8&gt;$B$9,0,IF($B22-AM$8=$B$9,$C22*IF($D22="Male",$B$5,$B$6),
AL22*(1-(1-IF($D22="Male",Mortality_Projection!$C$3,Mortality_Projection!$C$4))^MIN(($B22+(AM$8-1)-Mortality_Projection!$C$6),Mortality_Projection!$C$5)*IF($D22="Male",MIN(OFFSET(Mortality_Rates!$B$6,AM$8-1-($B22-$B$9),0),Mortality_Rates!$B$111),MIN(OFFSET(Mortality_Rates!$B$6,AM$8-1-($B22-$B$9),1),Mortality_Rates!$C$111)))))</f>
        <v>6633.7259739666142</v>
      </c>
      <c r="AN22" s="160">
        <f ca="1">IF($B22-AN$8&gt;$B$9,0,IF($B22-AN$8=$B$9,$C22*IF($D22="Male",$B$5,$B$6),
AM22*(1-(1-IF($D22="Male",Mortality_Projection!$C$3,Mortality_Projection!$C$4))^MIN(($B22+(AN$8-1)-Mortality_Projection!$C$6),Mortality_Projection!$C$5)*IF($D22="Male",MIN(OFFSET(Mortality_Rates!$B$6,AN$8-1-($B22-$B$9),0),Mortality_Rates!$B$111),MIN(OFFSET(Mortality_Rates!$B$6,AN$8-1-($B22-$B$9),1),Mortality_Rates!$C$111)))))</f>
        <v>6631.7194309340121</v>
      </c>
      <c r="AO22" s="160">
        <f ca="1">IF($B22-AO$8&gt;$B$9,0,IF($B22-AO$8=$B$9,$C22*IF($D22="Male",$B$5,$B$6),
AN22*(1-(1-IF($D22="Male",Mortality_Projection!$C$3,Mortality_Projection!$C$4))^MIN(($B22+(AO$8-1)-Mortality_Projection!$C$6),Mortality_Projection!$C$5)*IF($D22="Male",MIN(OFFSET(Mortality_Rates!$B$6,AO$8-1-($B22-$B$9),0),Mortality_Rates!$B$111),MIN(OFFSET(Mortality_Rates!$B$6,AO$8-1-($B22-$B$9),1),Mortality_Rates!$C$111)))))</f>
        <v>6629.6613119464455</v>
      </c>
      <c r="AP22" s="160">
        <f ca="1">IF($B22-AP$8&gt;$B$9,0,IF($B22-AP$8=$B$9,$C22*IF($D22="Male",$B$5,$B$6),
AO22*(1-(1-IF($D22="Male",Mortality_Projection!$C$3,Mortality_Projection!$C$4))^MIN(($B22+(AP$8-1)-Mortality_Projection!$C$6),Mortality_Projection!$C$5)*IF($D22="Male",MIN(OFFSET(Mortality_Rates!$B$6,AP$8-1-($B22-$B$9),0),Mortality_Rates!$B$111),MIN(OFFSET(Mortality_Rates!$B$6,AP$8-1-($B22-$B$9),1),Mortality_Rates!$C$111)))))</f>
        <v>6627.5494118964998</v>
      </c>
      <c r="AQ22" s="160">
        <f ca="1">IF($B22-AQ$8&gt;$B$9,0,IF($B22-AQ$8=$B$9,$C22*IF($D22="Male",$B$5,$B$6),
AP22*(1-(1-IF($D22="Male",Mortality_Projection!$C$3,Mortality_Projection!$C$4))^MIN(($B22+(AQ$8-1)-Mortality_Projection!$C$6),Mortality_Projection!$C$5)*IF($D22="Male",MIN(OFFSET(Mortality_Rates!$B$6,AQ$8-1-($B22-$B$9),0),Mortality_Rates!$B$111),MIN(OFFSET(Mortality_Rates!$B$6,AQ$8-1-($B22-$B$9),1),Mortality_Rates!$C$111)))))</f>
        <v>6625.3526947614</v>
      </c>
      <c r="AR22" s="160">
        <f ca="1">IF($B22-AR$8&gt;$B$9,0,IF($B22-AR$8=$B$9,$C22*IF($D22="Male",$B$5,$B$6),
AQ22*(1-(1-IF($D22="Male",Mortality_Projection!$C$3,Mortality_Projection!$C$4))^MIN(($B22+(AR$8-1)-Mortality_Projection!$C$6),Mortality_Projection!$C$5)*IF($D22="Male",MIN(OFFSET(Mortality_Rates!$B$6,AR$8-1-($B22-$B$9),0),Mortality_Rates!$B$111),MIN(OFFSET(Mortality_Rates!$B$6,AR$8-1-($B22-$B$9),1),Mortality_Rates!$C$111)))))</f>
        <v>6623.0675285140496</v>
      </c>
      <c r="AS22" s="160">
        <f ca="1">IF($B22-AS$8&gt;$B$9,0,IF($B22-AS$8=$B$9,$C22*IF($D22="Male",$B$5,$B$6),
AR22*(1-(1-IF($D22="Male",Mortality_Projection!$C$3,Mortality_Projection!$C$4))^MIN(($B22+(AS$8-1)-Mortality_Projection!$C$6),Mortality_Projection!$C$5)*IF($D22="Male",MIN(OFFSET(Mortality_Rates!$B$6,AS$8-1-($B22-$B$9),0),Mortality_Rates!$B$111),MIN(OFFSET(Mortality_Rates!$B$6,AS$8-1-($B22-$B$9),1),Mortality_Rates!$C$111)))))</f>
        <v>6620.675431808384</v>
      </c>
      <c r="AT22" s="160">
        <f ca="1">IF($B22-AT$8&gt;$B$9,0,IF($B22-AT$8=$B$9,$C22*IF($D22="Male",$B$5,$B$6),
AS22*(1-(1-IF($D22="Male",Mortality_Projection!$C$3,Mortality_Projection!$C$4))^MIN(($B22+(AT$8-1)-Mortality_Projection!$C$6),Mortality_Projection!$C$5)*IF($D22="Male",MIN(OFFSET(Mortality_Rates!$B$6,AT$8-1-($B22-$B$9),0),Mortality_Rates!$B$111),MIN(OFFSET(Mortality_Rates!$B$6,AT$8-1-($B22-$B$9),1),Mortality_Rates!$C$111)))))</f>
        <v>6618.1690931483154</v>
      </c>
      <c r="AU22" s="160">
        <f ca="1">IF($B22-AU$8&gt;$B$9,0,IF($B22-AU$8=$B$9,$C22*IF($D22="Male",$B$5,$B$6),
AT22*(1-(1-IF($D22="Male",Mortality_Projection!$C$3,Mortality_Projection!$C$4))^MIN(($B22+(AU$8-1)-Mortality_Projection!$C$6),Mortality_Projection!$C$5)*IF($D22="Male",MIN(OFFSET(Mortality_Rates!$B$6,AU$8-1-($B22-$B$9),0),Mortality_Rates!$B$111),MIN(OFFSET(Mortality_Rates!$B$6,AU$8-1-($B22-$B$9),1),Mortality_Rates!$C$111)))))</f>
        <v>6615.5300825015374</v>
      </c>
      <c r="AV22" s="160">
        <f ca="1">IF($B22-AV$8&gt;$B$9,0,IF($B22-AV$8=$B$9,$C22*IF($D22="Male",$B$5,$B$6),
AU22*(1-(1-IF($D22="Male",Mortality_Projection!$C$3,Mortality_Projection!$C$4))^MIN(($B22+(AV$8-1)-Mortality_Projection!$C$6),Mortality_Projection!$C$5)*IF($D22="Male",MIN(OFFSET(Mortality_Rates!$B$6,AV$8-1-($B22-$B$9),0),Mortality_Rates!$B$111),MIN(OFFSET(Mortality_Rates!$B$6,AV$8-1-($B22-$B$9),1),Mortality_Rates!$C$111)))))</f>
        <v>6612.7437158213752</v>
      </c>
      <c r="AW22" s="160">
        <f ca="1">IF($B22-AW$8&gt;$B$9,0,IF($B22-AW$8=$B$9,$C22*IF($D22="Male",$B$5,$B$6),
AV22*(1-(1-IF($D22="Male",Mortality_Projection!$C$3,Mortality_Projection!$C$4))^MIN(($B22+(AW$8-1)-Mortality_Projection!$C$6),Mortality_Projection!$C$5)*IF($D22="Male",MIN(OFFSET(Mortality_Rates!$B$6,AW$8-1-($B22-$B$9),0),Mortality_Rates!$B$111),MIN(OFFSET(Mortality_Rates!$B$6,AW$8-1-($B22-$B$9),1),Mortality_Rates!$C$111)))))</f>
        <v>6609.7879250056912</v>
      </c>
      <c r="AX22" s="160">
        <f ca="1">IF($B22-AX$8&gt;$B$9,0,IF($B22-AX$8=$B$9,$C22*IF($D22="Male",$B$5,$B$6),
AW22*(1-(1-IF($D22="Male",Mortality_Projection!$C$3,Mortality_Projection!$C$4))^MIN(($B22+(AX$8-1)-Mortality_Projection!$C$6),Mortality_Projection!$C$5)*IF($D22="Male",MIN(OFFSET(Mortality_Rates!$B$6,AX$8-1-($B22-$B$9),0),Mortality_Rates!$B$111),MIN(OFFSET(Mortality_Rates!$B$6,AX$8-1-($B22-$B$9),1),Mortality_Rates!$C$111)))))</f>
        <v>6606.6481059694697</v>
      </c>
      <c r="AY22" s="160">
        <f ca="1">IF($B22-AY$8&gt;$B$9,0,IF($B22-AY$8=$B$9,$C22*IF($D22="Male",$B$5,$B$6),
AX22*(1-(1-IF($D22="Male",Mortality_Projection!$C$3,Mortality_Projection!$C$4))^MIN(($B22+(AY$8-1)-Mortality_Projection!$C$6),Mortality_Projection!$C$5)*IF($D22="Male",MIN(OFFSET(Mortality_Rates!$B$6,AY$8-1-($B22-$B$9),0),Mortality_Rates!$B$111),MIN(OFFSET(Mortality_Rates!$B$6,AY$8-1-($B22-$B$9),1),Mortality_Rates!$C$111)))))</f>
        <v>6603.3022856979178</v>
      </c>
      <c r="AZ22" s="160">
        <f ca="1">IF($B22-AZ$8&gt;$B$9,0,IF($B22-AZ$8=$B$9,$C22*IF($D22="Male",$B$5,$B$6),
AY22*(1-(1-IF($D22="Male",Mortality_Projection!$C$3,Mortality_Projection!$C$4))^MIN(($B22+(AZ$8-1)-Mortality_Projection!$C$6),Mortality_Projection!$C$5)*IF($D22="Male",MIN(OFFSET(Mortality_Rates!$B$6,AZ$8-1-($B22-$B$9),0),Mortality_Rates!$B$111),MIN(OFFSET(Mortality_Rates!$B$6,AZ$8-1-($B22-$B$9),1),Mortality_Rates!$C$111)))))</f>
        <v>6599.7248487528477</v>
      </c>
      <c r="BA22" s="160">
        <f ca="1">IF($B22-BA$8&gt;$B$9,0,IF($B22-BA$8=$B$9,$C22*IF($D22="Male",$B$5,$B$6),
AZ22*(1-(1-IF($D22="Male",Mortality_Projection!$C$3,Mortality_Projection!$C$4))^MIN(($B22+(BA$8-1)-Mortality_Projection!$C$6),Mortality_Projection!$C$5)*IF($D22="Male",MIN(OFFSET(Mortality_Rates!$B$6,BA$8-1-($B22-$B$9),0),Mortality_Rates!$B$111),MIN(OFFSET(Mortality_Rates!$B$6,BA$8-1-($B22-$B$9),1),Mortality_Rates!$C$111)))))</f>
        <v>6595.8939571647597</v>
      </c>
      <c r="BB22" s="160">
        <f ca="1">IF($B22-BB$8&gt;$B$9,0,IF($B22-BB$8=$B$9,$C22*IF($D22="Male",$B$5,$B$6),
BA22*(1-(1-IF($D22="Male",Mortality_Projection!$C$3,Mortality_Projection!$C$4))^MIN(($B22+(BB$8-1)-Mortality_Projection!$C$6),Mortality_Projection!$C$5)*IF($D22="Male",MIN(OFFSET(Mortality_Rates!$B$6,BB$8-1-($B22-$B$9),0),Mortality_Rates!$B$111),MIN(OFFSET(Mortality_Rates!$B$6,BB$8-1-($B22-$B$9),1),Mortality_Rates!$C$111)))))</f>
        <v>6591.7841503659574</v>
      </c>
      <c r="BC22" s="160">
        <f ca="1">IF($B22-BC$8&gt;$B$9,0,IF($B22-BC$8=$B$9,$C22*IF($D22="Male",$B$5,$B$6),
BB22*(1-(1-IF($D22="Male",Mortality_Projection!$C$3,Mortality_Projection!$C$4))^MIN(($B22+(BC$8-1)-Mortality_Projection!$C$6),Mortality_Projection!$C$5)*IF($D22="Male",MIN(OFFSET(Mortality_Rates!$B$6,BC$8-1-($B22-$B$9),0),Mortality_Rates!$B$111),MIN(OFFSET(Mortality_Rates!$B$6,BC$8-1-($B22-$B$9),1),Mortality_Rates!$C$111)))))</f>
        <v>6587.3626685833278</v>
      </c>
      <c r="BD22" s="161">
        <f ca="1">IF($B22-BD$8&gt;$B$9,0,IF($B22-BD$8=$B$9,$C22*IF($D22="Male",$B$5,$B$6),
BC22*(1-(1-IF($D22="Male",Mortality_Projection!$C$3,Mortality_Projection!$C$4))^MIN(($B22+(BD$8-1)-Mortality_Projection!$C$6),Mortality_Projection!$C$5)*IF($D22="Male",MIN(OFFSET(Mortality_Rates!$B$6,BD$8-1-($B22-$B$9),0),Mortality_Rates!$B$111),MIN(OFFSET(Mortality_Rates!$B$6,BD$8-1-($B22-$B$9),1),Mortality_Rates!$C$111)))))</f>
        <v>6582.596877865707</v>
      </c>
      <c r="BE22" s="33"/>
    </row>
    <row r="23" spans="1:57" x14ac:dyDescent="0.35">
      <c r="A23" s="159">
        <f t="shared" si="6"/>
        <v>-15</v>
      </c>
      <c r="B23">
        <f t="shared" si="7"/>
        <v>2036</v>
      </c>
      <c r="C23" s="160">
        <f ca="1">IF(-$A23&lt;Input!$D$16, SUM(OFFSET(Existing_Cohort!$C$107,Input!D$15+A23+IF(-$A23&gt;=Input!$D$15,-Input!$D$15-$A23,0),B23-Input!$D$4,IF(-$A23&gt;=Input!$D$15,Input!$D$16+$A23,Input!$D$16-Input!$D$15+1))), 0)+
IF(-$A23&gt;Input!$D$15, SUM(OFFSET($E$59, MAX(-$A23-Input!$D$16, 0), $B23-$B$9, MIN(-$A23-Input!$D$15, Input!$D$16-Input!$D$15+1))), 0)</f>
        <v>92065.772876809628</v>
      </c>
      <c r="D23" s="198" t="s">
        <v>31</v>
      </c>
      <c r="E23" s="160">
        <f ca="1">IF($B23-E$8&gt;$B$9,0,IF($B23-E$8=$B$9,$C23*IF($D23="Male",$B$5,$B$6),
D23*(1-(1-IF($D23="Male",Mortality_Projection!$C$3,Mortality_Projection!$C$4))^MIN(($B23+(E$8-1)-Mortality_Projection!$C$6),Mortality_Projection!$C$5)*IF($D23="Male",MIN(OFFSET(Mortality_Rates!$B$6,E$8-1-($B23-$B$9),0),Mortality_Rates!$B$111),MIN(OFFSET(Mortality_Rates!$B$6,E$8-1-($B23-$B$9),1),Mortality_Rates!$C$111)))))</f>
        <v>0</v>
      </c>
      <c r="F23" s="160">
        <f ca="1">IF($B23-F$8&gt;$B$9,0,IF($B23-F$8=$B$9,$C23*IF($D23="Male",$B$5,$B$6),
E23*(1-(1-IF($D23="Male",Mortality_Projection!$C$3,Mortality_Projection!$C$4))^MIN(($B23+(F$8-1)-Mortality_Projection!$C$6),Mortality_Projection!$C$5)*IF($D23="Male",MIN(OFFSET(Mortality_Rates!$B$6,F$8-1-($B23-$B$9),0),Mortality_Rates!$B$111),MIN(OFFSET(Mortality_Rates!$B$6,F$8-1-($B23-$B$9),1),Mortality_Rates!$C$111)))))</f>
        <v>0</v>
      </c>
      <c r="G23" s="160">
        <f ca="1">IF($B23-G$8&gt;$B$9,0,IF($B23-G$8=$B$9,$C23*IF($D23="Male",$B$5,$B$6),
F23*(1-(1-IF($D23="Male",Mortality_Projection!$C$3,Mortality_Projection!$C$4))^MIN(($B23+(G$8-1)-Mortality_Projection!$C$6),Mortality_Projection!$C$5)*IF($D23="Male",MIN(OFFSET(Mortality_Rates!$B$6,G$8-1-($B23-$B$9),0),Mortality_Rates!$B$111),MIN(OFFSET(Mortality_Rates!$B$6,G$8-1-($B23-$B$9),1),Mortality_Rates!$C$111)))))</f>
        <v>0</v>
      </c>
      <c r="H23" s="160">
        <f ca="1">IF($B23-H$8&gt;$B$9,0,IF($B23-H$8=$B$9,$C23*IF($D23="Male",$B$5,$B$6),
G23*(1-(1-IF($D23="Male",Mortality_Projection!$C$3,Mortality_Projection!$C$4))^MIN(($B23+(H$8-1)-Mortality_Projection!$C$6),Mortality_Projection!$C$5)*IF($D23="Male",MIN(OFFSET(Mortality_Rates!$B$6,H$8-1-($B23-$B$9),0),Mortality_Rates!$B$111),MIN(OFFSET(Mortality_Rates!$B$6,H$8-1-($B23-$B$9),1),Mortality_Rates!$C$111)))))</f>
        <v>0</v>
      </c>
      <c r="I23" s="160">
        <f ca="1">IF($B23-I$8&gt;$B$9,0,IF($B23-I$8=$B$9,$C23*IF($D23="Male",$B$5,$B$6),
H23*(1-(1-IF($D23="Male",Mortality_Projection!$C$3,Mortality_Projection!$C$4))^MIN(($B23+(I$8-1)-Mortality_Projection!$C$6),Mortality_Projection!$C$5)*IF($D23="Male",MIN(OFFSET(Mortality_Rates!$B$6,I$8-1-($B23-$B$9),0),Mortality_Rates!$B$111),MIN(OFFSET(Mortality_Rates!$B$6,I$8-1-($B23-$B$9),1),Mortality_Rates!$C$111)))))</f>
        <v>0</v>
      </c>
      <c r="J23" s="160">
        <f ca="1">IF($B23-J$8&gt;$B$9,0,IF($B23-J$8=$B$9,$C23*IF($D23="Male",$B$5,$B$6),
I23*(1-(1-IF($D23="Male",Mortality_Projection!$C$3,Mortality_Projection!$C$4))^MIN(($B23+(J$8-1)-Mortality_Projection!$C$6),Mortality_Projection!$C$5)*IF($D23="Male",MIN(OFFSET(Mortality_Rates!$B$6,J$8-1-($B23-$B$9),0),Mortality_Rates!$B$111),MIN(OFFSET(Mortality_Rates!$B$6,J$8-1-($B23-$B$9),1),Mortality_Rates!$C$111)))))</f>
        <v>0</v>
      </c>
      <c r="K23" s="160">
        <f ca="1">IF($B23-K$8&gt;$B$9,0,IF($B23-K$8=$B$9,$C23*IF($D23="Male",$B$5,$B$6),
J23*(1-(1-IF($D23="Male",Mortality_Projection!$C$3,Mortality_Projection!$C$4))^MIN(($B23+(K$8-1)-Mortality_Projection!$C$6),Mortality_Projection!$C$5)*IF($D23="Male",MIN(OFFSET(Mortality_Rates!$B$6,K$8-1-($B23-$B$9),0),Mortality_Rates!$B$111),MIN(OFFSET(Mortality_Rates!$B$6,K$8-1-($B23-$B$9),1),Mortality_Rates!$C$111)))))</f>
        <v>0</v>
      </c>
      <c r="L23" s="160">
        <f ca="1">IF($B23-L$8&gt;$B$9,0,IF($B23-L$8=$B$9,$C23*IF($D23="Male",$B$5,$B$6),
K23*(1-(1-IF($D23="Male",Mortality_Projection!$C$3,Mortality_Projection!$C$4))^MIN(($B23+(L$8-1)-Mortality_Projection!$C$6),Mortality_Projection!$C$5)*IF($D23="Male",MIN(OFFSET(Mortality_Rates!$B$6,L$8-1-($B23-$B$9),0),Mortality_Rates!$B$111),MIN(OFFSET(Mortality_Rates!$B$6,L$8-1-($B23-$B$9),1),Mortality_Rates!$C$111)))))</f>
        <v>0</v>
      </c>
      <c r="M23" s="160">
        <f ca="1">IF($B23-M$8&gt;$B$9,0,IF($B23-M$8=$B$9,$C23*IF($D23="Male",$B$5,$B$6),
L23*(1-(1-IF($D23="Male",Mortality_Projection!$C$3,Mortality_Projection!$C$4))^MIN(($B23+(M$8-1)-Mortality_Projection!$C$6),Mortality_Projection!$C$5)*IF($D23="Male",MIN(OFFSET(Mortality_Rates!$B$6,M$8-1-($B23-$B$9),0),Mortality_Rates!$B$111),MIN(OFFSET(Mortality_Rates!$B$6,M$8-1-($B23-$B$9),1),Mortality_Rates!$C$111)))))</f>
        <v>0</v>
      </c>
      <c r="N23" s="160">
        <f ca="1">IF($B23-N$8&gt;$B$9,0,IF($B23-N$8=$B$9,$C23*IF($D23="Male",$B$5,$B$6),
M23*(1-(1-IF($D23="Male",Mortality_Projection!$C$3,Mortality_Projection!$C$4))^MIN(($B23+(N$8-1)-Mortality_Projection!$C$6),Mortality_Projection!$C$5)*IF($D23="Male",MIN(OFFSET(Mortality_Rates!$B$6,N$8-1-($B23-$B$9),0),Mortality_Rates!$B$111),MIN(OFFSET(Mortality_Rates!$B$6,N$8-1-($B23-$B$9),1),Mortality_Rates!$C$111)))))</f>
        <v>0</v>
      </c>
      <c r="O23" s="160">
        <f ca="1">IF($B23-O$8&gt;$B$9,0,IF($B23-O$8=$B$9,$C23*IF($D23="Male",$B$5,$B$6),
N23*(1-(1-IF($D23="Male",Mortality_Projection!$C$3,Mortality_Projection!$C$4))^MIN(($B23+(O$8-1)-Mortality_Projection!$C$6),Mortality_Projection!$C$5)*IF($D23="Male",MIN(OFFSET(Mortality_Rates!$B$6,O$8-1-($B23-$B$9),0),Mortality_Rates!$B$111),MIN(OFFSET(Mortality_Rates!$B$6,O$8-1-($B23-$B$9),1),Mortality_Rates!$C$111)))))</f>
        <v>0</v>
      </c>
      <c r="P23" s="160">
        <f ca="1">IF($B23-P$8&gt;$B$9,0,IF($B23-P$8=$B$9,$C23*IF($D23="Male",$B$5,$B$6),
O23*(1-(1-IF($D23="Male",Mortality_Projection!$C$3,Mortality_Projection!$C$4))^MIN(($B23+(P$8-1)-Mortality_Projection!$C$6),Mortality_Projection!$C$5)*IF($D23="Male",MIN(OFFSET(Mortality_Rates!$B$6,P$8-1-($B23-$B$9),0),Mortality_Rates!$B$111),MIN(OFFSET(Mortality_Rates!$B$6,P$8-1-($B23-$B$9),1),Mortality_Rates!$C$111)))))</f>
        <v>0</v>
      </c>
      <c r="Q23" s="160">
        <f ca="1">IF($B23-Q$8&gt;$B$9,0,IF($B23-Q$8=$B$9,$C23*IF($D23="Male",$B$5,$B$6),
P23*(1-(1-IF($D23="Male",Mortality_Projection!$C$3,Mortality_Projection!$C$4))^MIN(($B23+(Q$8-1)-Mortality_Projection!$C$6),Mortality_Projection!$C$5)*IF($D23="Male",MIN(OFFSET(Mortality_Rates!$B$6,Q$8-1-($B23-$B$9),0),Mortality_Rates!$B$111),MIN(OFFSET(Mortality_Rates!$B$6,Q$8-1-($B23-$B$9),1),Mortality_Rates!$C$111)))))</f>
        <v>0</v>
      </c>
      <c r="R23" s="160">
        <f ca="1">IF($B23-R$8&gt;$B$9,0,IF($B23-R$8=$B$9,$C23*IF($D23="Male",$B$5,$B$6),
Q23*(1-(1-IF($D23="Male",Mortality_Projection!$C$3,Mortality_Projection!$C$4))^MIN(($B23+(R$8-1)-Mortality_Projection!$C$6),Mortality_Projection!$C$5)*IF($D23="Male",MIN(OFFSET(Mortality_Rates!$B$6,R$8-1-($B23-$B$9),0),Mortality_Rates!$B$111),MIN(OFFSET(Mortality_Rates!$B$6,R$8-1-($B23-$B$9),1),Mortality_Rates!$C$111)))))</f>
        <v>0</v>
      </c>
      <c r="S23" s="160">
        <f ca="1">IF($B23-S$8&gt;$B$9,0,IF($B23-S$8=$B$9,$C23*IF($D23="Male",$B$5,$B$6),
R23*(1-(1-IF($D23="Male",Mortality_Projection!$C$3,Mortality_Projection!$C$4))^MIN(($B23+(S$8-1)-Mortality_Projection!$C$6),Mortality_Projection!$C$5)*IF($D23="Male",MIN(OFFSET(Mortality_Rates!$B$6,S$8-1-($B23-$B$9),0),Mortality_Rates!$B$111),MIN(OFFSET(Mortality_Rates!$B$6,S$8-1-($B23-$B$9),1),Mortality_Rates!$C$111)))))</f>
        <v>6736.7652002754267</v>
      </c>
      <c r="T23" s="160">
        <f ca="1">IF($B23-T$8&gt;$B$9,0,IF($B23-T$8=$B$9,$C23*IF($D23="Male",$B$5,$B$6),
S23*(1-(1-IF($D23="Male",Mortality_Projection!$C$3,Mortality_Projection!$C$4))^MIN(($B23+(T$8-1)-Mortality_Projection!$C$6),Mortality_Projection!$C$5)*IF($D23="Male",MIN(OFFSET(Mortality_Rates!$B$6,T$8-1-($B23-$B$9),0),Mortality_Rates!$B$111),MIN(OFFSET(Mortality_Rates!$B$6,T$8-1-($B23-$B$9),1),Mortality_Rates!$C$111)))))</f>
        <v>6732.5888776187321</v>
      </c>
      <c r="U23" s="160">
        <f ca="1">IF($B23-U$8&gt;$B$9,0,IF($B23-U$8=$B$9,$C23*IF($D23="Male",$B$5,$B$6),
T23*(1-(1-IF($D23="Male",Mortality_Projection!$C$3,Mortality_Projection!$C$4))^MIN(($B23+(U$8-1)-Mortality_Projection!$C$6),Mortality_Projection!$C$5)*IF($D23="Male",MIN(OFFSET(Mortality_Rates!$B$6,U$8-1-($B23-$B$9),0),Mortality_Rates!$B$111),MIN(OFFSET(Mortality_Rates!$B$6,U$8-1-($B23-$B$9),1),Mortality_Rates!$C$111)))))</f>
        <v>6729.6623176985349</v>
      </c>
      <c r="V23" s="160">
        <f ca="1">IF($B23-V$8&gt;$B$9,0,IF($B23-V$8=$B$9,$C23*IF($D23="Male",$B$5,$B$6),
U23*(1-(1-IF($D23="Male",Mortality_Projection!$C$3,Mortality_Projection!$C$4))^MIN(($B23+(V$8-1)-Mortality_Projection!$C$6),Mortality_Projection!$C$5)*IF($D23="Male",MIN(OFFSET(Mortality_Rates!$B$6,V$8-1-($B23-$B$9),0),Mortality_Rates!$B$111),MIN(OFFSET(Mortality_Rates!$B$6,V$8-1-($B23-$B$9),1),Mortality_Rates!$C$111)))))</f>
        <v>6727.5699877720972</v>
      </c>
      <c r="W23" s="160">
        <f ca="1">IF($B23-W$8&gt;$B$9,0,IF($B23-W$8=$B$9,$C23*IF($D23="Male",$B$5,$B$6),
V23*(1-(1-IF($D23="Male",Mortality_Projection!$C$3,Mortality_Projection!$C$4))^MIN(($B23+(W$8-1)-Mortality_Projection!$C$6),Mortality_Projection!$C$5)*IF($D23="Male",MIN(OFFSET(Mortality_Rates!$B$6,W$8-1-($B23-$B$9),0),Mortality_Rates!$B$111),MIN(OFFSET(Mortality_Rates!$B$6,W$8-1-($B23-$B$9),1),Mortality_Rates!$C$111)))))</f>
        <v>6725.9948756296253</v>
      </c>
      <c r="X23" s="160">
        <f ca="1">IF($B23-X$8&gt;$B$9,0,IF($B23-X$8=$B$9,$C23*IF($D23="Male",$B$5,$B$6),
W23*(1-(1-IF($D23="Male",Mortality_Projection!$C$3,Mortality_Projection!$C$4))^MIN(($B23+(X$8-1)-Mortality_Projection!$C$6),Mortality_Projection!$C$5)*IF($D23="Male",MIN(OFFSET(Mortality_Rates!$B$6,X$8-1-($B23-$B$9),0),Mortality_Rates!$B$111),MIN(OFFSET(Mortality_Rates!$B$6,X$8-1-($B23-$B$9),1),Mortality_Rates!$C$111)))))</f>
        <v>6724.7091603833651</v>
      </c>
      <c r="Y23" s="160">
        <f ca="1">IF($B23-Y$8&gt;$B$9,0,IF($B23-Y$8=$B$9,$C23*IF($D23="Male",$B$5,$B$6),
X23*(1-(1-IF($D23="Male",Mortality_Projection!$C$3,Mortality_Projection!$C$4))^MIN(($B23+(Y$8-1)-Mortality_Projection!$C$6),Mortality_Projection!$C$5)*IF($D23="Male",MIN(OFFSET(Mortality_Rates!$B$6,Y$8-1-($B23-$B$9),0),Mortality_Rates!$B$111),MIN(OFFSET(Mortality_Rates!$B$6,Y$8-1-($B23-$B$9),1),Mortality_Rates!$C$111)))))</f>
        <v>6723.5700806322566</v>
      </c>
      <c r="Z23" s="160">
        <f ca="1">IF($B23-Z$8&gt;$B$9,0,IF($B23-Z$8=$B$9,$C23*IF($D23="Male",$B$5,$B$6),
Y23*(1-(1-IF($D23="Male",Mortality_Projection!$C$3,Mortality_Projection!$C$4))^MIN(($B23+(Z$8-1)-Mortality_Projection!$C$6),Mortality_Projection!$C$5)*IF($D23="Male",MIN(OFFSET(Mortality_Rates!$B$6,Z$8-1-($B23-$B$9),0),Mortality_Rates!$B$111),MIN(OFFSET(Mortality_Rates!$B$6,Z$8-1-($B23-$B$9),1),Mortality_Rates!$C$111)))))</f>
        <v>6722.507084070784</v>
      </c>
      <c r="AA23" s="160">
        <f ca="1">IF($B23-AA$8&gt;$B$9,0,IF($B23-AA$8=$B$9,$C23*IF($D23="Male",$B$5,$B$6),
Z23*(1-(1-IF($D23="Male",Mortality_Projection!$C$3,Mortality_Projection!$C$4))^MIN(($B23+(AA$8-1)-Mortality_Projection!$C$6),Mortality_Projection!$C$5)*IF($D23="Male",MIN(OFFSET(Mortality_Rates!$B$6,AA$8-1-($B23-$B$9),0),Mortality_Rates!$B$111),MIN(OFFSET(Mortality_Rates!$B$6,AA$8-1-($B23-$B$9),1),Mortality_Rates!$C$111)))))</f>
        <v>6721.4742098432534</v>
      </c>
      <c r="AB23" s="160">
        <f ca="1">IF($B23-AB$8&gt;$B$9,0,IF($B23-AB$8=$B$9,$C23*IF($D23="Male",$B$5,$B$6),
AA23*(1-(1-IF($D23="Male",Mortality_Projection!$C$3,Mortality_Projection!$C$4))^MIN(($B23+(AB$8-1)-Mortality_Projection!$C$6),Mortality_Projection!$C$5)*IF($D23="Male",MIN(OFFSET(Mortality_Rates!$B$6,AB$8-1-($B23-$B$9),0),Mortality_Rates!$B$111),MIN(OFFSET(Mortality_Rates!$B$6,AB$8-1-($B23-$B$9),1),Mortality_Rates!$C$111)))))</f>
        <v>6720.4314641166529</v>
      </c>
      <c r="AC23" s="160">
        <f ca="1">IF($B23-AC$8&gt;$B$9,0,IF($B23-AC$8=$B$9,$C23*IF($D23="Male",$B$5,$B$6),
AB23*(1-(1-IF($D23="Male",Mortality_Projection!$C$3,Mortality_Projection!$C$4))^MIN(($B23+(AC$8-1)-Mortality_Projection!$C$6),Mortality_Projection!$C$5)*IF($D23="Male",MIN(OFFSET(Mortality_Rates!$B$6,AC$8-1-($B23-$B$9),0),Mortality_Rates!$B$111),MIN(OFFSET(Mortality_Rates!$B$6,AC$8-1-($B23-$B$9),1),Mortality_Rates!$C$111)))))</f>
        <v>6719.3489071385093</v>
      </c>
      <c r="AD23" s="160">
        <f ca="1">IF($B23-AD$8&gt;$B$9,0,IF($B23-AD$8=$B$9,$C23*IF($D23="Male",$B$5,$B$6),
AC23*(1-(1-IF($D23="Male",Mortality_Projection!$C$3,Mortality_Projection!$C$4))^MIN(($B23+(AD$8-1)-Mortality_Projection!$C$6),Mortality_Projection!$C$5)*IF($D23="Male",MIN(OFFSET(Mortality_Rates!$B$6,AD$8-1-($B23-$B$9),0),Mortality_Rates!$B$111),MIN(OFFSET(Mortality_Rates!$B$6,AD$8-1-($B23-$B$9),1),Mortality_Rates!$C$111)))))</f>
        <v>6718.1976568684631</v>
      </c>
      <c r="AE23" s="160">
        <f ca="1">IF($B23-AE$8&gt;$B$9,0,IF($B23-AE$8=$B$9,$C23*IF($D23="Male",$B$5,$B$6),
AD23*(1-(1-IF($D23="Male",Mortality_Projection!$C$3,Mortality_Projection!$C$4))^MIN(($B23+(AE$8-1)-Mortality_Projection!$C$6),Mortality_Projection!$C$5)*IF($D23="Male",MIN(OFFSET(Mortality_Rates!$B$6,AE$8-1-($B23-$B$9),0),Mortality_Rates!$B$111),MIN(OFFSET(Mortality_Rates!$B$6,AE$8-1-($B23-$B$9),1),Mortality_Rates!$C$111)))))</f>
        <v>6716.9583257816876</v>
      </c>
      <c r="AF23" s="160">
        <f ca="1">IF($B23-AF$8&gt;$B$9,0,IF($B23-AF$8=$B$9,$C23*IF($D23="Male",$B$5,$B$6),
AE23*(1-(1-IF($D23="Male",Mortality_Projection!$C$3,Mortality_Projection!$C$4))^MIN(($B23+(AF$8-1)-Mortality_Projection!$C$6),Mortality_Projection!$C$5)*IF($D23="Male",MIN(OFFSET(Mortality_Rates!$B$6,AF$8-1-($B23-$B$9),0),Mortality_Rates!$B$111),MIN(OFFSET(Mortality_Rates!$B$6,AF$8-1-($B23-$B$9),1),Mortality_Rates!$C$111)))))</f>
        <v>6715.624782989109</v>
      </c>
      <c r="AG23" s="160">
        <f ca="1">IF($B23-AG$8&gt;$B$9,0,IF($B23-AG$8=$B$9,$C23*IF($D23="Male",$B$5,$B$6),
AF23*(1-(1-IF($D23="Male",Mortality_Projection!$C$3,Mortality_Projection!$C$4))^MIN(($B23+(AG$8-1)-Mortality_Projection!$C$6),Mortality_Projection!$C$5)*IF($D23="Male",MIN(OFFSET(Mortality_Rates!$B$6,AG$8-1-($B23-$B$9),0),Mortality_Rates!$B$111),MIN(OFFSET(Mortality_Rates!$B$6,AG$8-1-($B23-$B$9),1),Mortality_Rates!$C$111)))))</f>
        <v>6714.1911559244072</v>
      </c>
      <c r="AH23" s="160">
        <f ca="1">IF($B23-AH$8&gt;$B$9,0,IF($B23-AH$8=$B$9,$C23*IF($D23="Male",$B$5,$B$6),
AG23*(1-(1-IF($D23="Male",Mortality_Projection!$C$3,Mortality_Projection!$C$4))^MIN(($B23+(AH$8-1)-Mortality_Projection!$C$6),Mortality_Projection!$C$5)*IF($D23="Male",MIN(OFFSET(Mortality_Rates!$B$6,AH$8-1-($B23-$B$9),0),Mortality_Rates!$B$111),MIN(OFFSET(Mortality_Rates!$B$6,AH$8-1-($B23-$B$9),1),Mortality_Rates!$C$111)))))</f>
        <v>6712.6599911252279</v>
      </c>
      <c r="AI23" s="160">
        <f ca="1">IF($B23-AI$8&gt;$B$9,0,IF($B23-AI$8=$B$9,$C23*IF($D23="Male",$B$5,$B$6),
AH23*(1-(1-IF($D23="Male",Mortality_Projection!$C$3,Mortality_Projection!$C$4))^MIN(($B23+(AI$8-1)-Mortality_Projection!$C$6),Mortality_Projection!$C$5)*IF($D23="Male",MIN(OFFSET(Mortality_Rates!$B$6,AI$8-1-($B23-$B$9),0),Mortality_Rates!$B$111),MIN(OFFSET(Mortality_Rates!$B$6,AI$8-1-($B23-$B$9),1),Mortality_Rates!$C$111)))))</f>
        <v>6711.0378286771111</v>
      </c>
      <c r="AJ23" s="160">
        <f ca="1">IF($B23-AJ$8&gt;$B$9,0,IF($B23-AJ$8=$B$9,$C23*IF($D23="Male",$B$5,$B$6),
AI23*(1-(1-IF($D23="Male",Mortality_Projection!$C$3,Mortality_Projection!$C$4))^MIN(($B23+(AJ$8-1)-Mortality_Projection!$C$6),Mortality_Projection!$C$5)*IF($D23="Male",MIN(OFFSET(Mortality_Rates!$B$6,AJ$8-1-($B23-$B$9),0),Mortality_Rates!$B$111),MIN(OFFSET(Mortality_Rates!$B$6,AJ$8-1-($B23-$B$9),1),Mortality_Rates!$C$111)))))</f>
        <v>6709.3350120738178</v>
      </c>
      <c r="AK23" s="160">
        <f ca="1">IF($B23-AK$8&gt;$B$9,0,IF($B23-AK$8=$B$9,$C23*IF($D23="Male",$B$5,$B$6),
AJ23*(1-(1-IF($D23="Male",Mortality_Projection!$C$3,Mortality_Projection!$C$4))^MIN(($B23+(AK$8-1)-Mortality_Projection!$C$6),Mortality_Projection!$C$5)*IF($D23="Male",MIN(OFFSET(Mortality_Rates!$B$6,AK$8-1-($B23-$B$9),0),Mortality_Rates!$B$111),MIN(OFFSET(Mortality_Rates!$B$6,AK$8-1-($B23-$B$9),1),Mortality_Rates!$C$111)))))</f>
        <v>6707.5655029486088</v>
      </c>
      <c r="AL23" s="160">
        <f ca="1">IF($B23-AL$8&gt;$B$9,0,IF($B23-AL$8=$B$9,$C23*IF($D23="Male",$B$5,$B$6),
AK23*(1-(1-IF($D23="Male",Mortality_Projection!$C$3,Mortality_Projection!$C$4))^MIN(($B23+(AL$8-1)-Mortality_Projection!$C$6),Mortality_Projection!$C$5)*IF($D23="Male",MIN(OFFSET(Mortality_Rates!$B$6,AL$8-1-($B23-$B$9),0),Mortality_Rates!$B$111),MIN(OFFSET(Mortality_Rates!$B$6,AL$8-1-($B23-$B$9),1),Mortality_Rates!$C$111)))))</f>
        <v>6705.7389114721846</v>
      </c>
      <c r="AM23" s="160">
        <f ca="1">IF($B23-AM$8&gt;$B$9,0,IF($B23-AM$8=$B$9,$C23*IF($D23="Male",$B$5,$B$6),
AL23*(1-(1-IF($D23="Male",Mortality_Projection!$C$3,Mortality_Projection!$C$4))^MIN(($B23+(AM$8-1)-Mortality_Projection!$C$6),Mortality_Projection!$C$5)*IF($D23="Male",MIN(OFFSET(Mortality_Rates!$B$6,AM$8-1-($B23-$B$9),0),Mortality_Rates!$B$111),MIN(OFFSET(Mortality_Rates!$B$6,AM$8-1-($B23-$B$9),1),Mortality_Rates!$C$111)))))</f>
        <v>6703.856841202235</v>
      </c>
      <c r="AN23" s="160">
        <f ca="1">IF($B23-AN$8&gt;$B$9,0,IF($B23-AN$8=$B$9,$C23*IF($D23="Male",$B$5,$B$6),
AM23*(1-(1-IF($D23="Male",Mortality_Projection!$C$3,Mortality_Projection!$C$4))^MIN(($B23+(AN$8-1)-Mortality_Projection!$C$6),Mortality_Projection!$C$5)*IF($D23="Male",MIN(OFFSET(Mortality_Rates!$B$6,AN$8-1-($B23-$B$9),0),Mortality_Rates!$B$111),MIN(OFFSET(Mortality_Rates!$B$6,AN$8-1-($B23-$B$9),1),Mortality_Rates!$C$111)))))</f>
        <v>6701.9246706777039</v>
      </c>
      <c r="AO23" s="160">
        <f ca="1">IF($B23-AO$8&gt;$B$9,0,IF($B23-AO$8=$B$9,$C23*IF($D23="Male",$B$5,$B$6),
AN23*(1-(1-IF($D23="Male",Mortality_Projection!$C$3,Mortality_Projection!$C$4))^MIN(($B23+(AO$8-1)-Mortality_Projection!$C$6),Mortality_Projection!$C$5)*IF($D23="Male",MIN(OFFSET(Mortality_Rates!$B$6,AO$8-1-($B23-$B$9),0),Mortality_Rates!$B$111),MIN(OFFSET(Mortality_Rates!$B$6,AO$8-1-($B23-$B$9),1),Mortality_Rates!$C$111)))))</f>
        <v>6699.943856025865</v>
      </c>
      <c r="AP23" s="160">
        <f ca="1">IF($B23-AP$8&gt;$B$9,0,IF($B23-AP$8=$B$9,$C23*IF($D23="Male",$B$5,$B$6),
AO23*(1-(1-IF($D23="Male",Mortality_Projection!$C$3,Mortality_Projection!$C$4))^MIN(($B23+(AP$8-1)-Mortality_Projection!$C$6),Mortality_Projection!$C$5)*IF($D23="Male",MIN(OFFSET(Mortality_Rates!$B$6,AP$8-1-($B23-$B$9),0),Mortality_Rates!$B$111),MIN(OFFSET(Mortality_Rates!$B$6,AP$8-1-($B23-$B$9),1),Mortality_Rates!$C$111)))))</f>
        <v>6697.8884758083332</v>
      </c>
      <c r="AQ23" s="160">
        <f ca="1">IF($B23-AQ$8&gt;$B$9,0,IF($B23-AQ$8=$B$9,$C23*IF($D23="Male",$B$5,$B$6),
AP23*(1-(1-IF($D23="Male",Mortality_Projection!$C$3,Mortality_Projection!$C$4))^MIN(($B23+(AQ$8-1)-Mortality_Projection!$C$6),Mortality_Projection!$C$5)*IF($D23="Male",MIN(OFFSET(Mortality_Rates!$B$6,AQ$8-1-($B23-$B$9),0),Mortality_Rates!$B$111),MIN(OFFSET(Mortality_Rates!$B$6,AQ$8-1-($B23-$B$9),1),Mortality_Rates!$C$111)))))</f>
        <v>6695.7548417747066</v>
      </c>
      <c r="AR23" s="160">
        <f ca="1">IF($B23-AR$8&gt;$B$9,0,IF($B23-AR$8=$B$9,$C23*IF($D23="Male",$B$5,$B$6),
AQ23*(1-(1-IF($D23="Male",Mortality_Projection!$C$3,Mortality_Projection!$C$4))^MIN(($B23+(AR$8-1)-Mortality_Projection!$C$6),Mortality_Projection!$C$5)*IF($D23="Male",MIN(OFFSET(Mortality_Rates!$B$6,AR$8-1-($B23-$B$9),0),Mortality_Rates!$B$111),MIN(OFFSET(Mortality_Rates!$B$6,AR$8-1-($B23-$B$9),1),Mortality_Rates!$C$111)))))</f>
        <v>6693.535517786423</v>
      </c>
      <c r="AS23" s="160">
        <f ca="1">IF($B23-AS$8&gt;$B$9,0,IF($B23-AS$8=$B$9,$C23*IF($D23="Male",$B$5,$B$6),
AR23*(1-(1-IF($D23="Male",Mortality_Projection!$C$3,Mortality_Projection!$C$4))^MIN(($B23+(AS$8-1)-Mortality_Projection!$C$6),Mortality_Projection!$C$5)*IF($D23="Male",MIN(OFFSET(Mortality_Rates!$B$6,AS$8-1-($B23-$B$9),0),Mortality_Rates!$B$111),MIN(OFFSET(Mortality_Rates!$B$6,AS$8-1-($B23-$B$9),1),Mortality_Rates!$C$111)))))</f>
        <v>6691.2268344384738</v>
      </c>
      <c r="AT23" s="160">
        <f ca="1">IF($B23-AT$8&gt;$B$9,0,IF($B23-AT$8=$B$9,$C23*IF($D23="Male",$B$5,$B$6),
AS23*(1-(1-IF($D23="Male",Mortality_Projection!$C$3,Mortality_Projection!$C$4))^MIN(($B23+(AT$8-1)-Mortality_Projection!$C$6),Mortality_Projection!$C$5)*IF($D23="Male",MIN(OFFSET(Mortality_Rates!$B$6,AT$8-1-($B23-$B$9),0),Mortality_Rates!$B$111),MIN(OFFSET(Mortality_Rates!$B$6,AT$8-1-($B23-$B$9),1),Mortality_Rates!$C$111)))))</f>
        <v>6688.8101201895834</v>
      </c>
      <c r="AU23" s="160">
        <f ca="1">IF($B23-AU$8&gt;$B$9,0,IF($B23-AU$8=$B$9,$C23*IF($D23="Male",$B$5,$B$6),
AT23*(1-(1-IF($D23="Male",Mortality_Projection!$C$3,Mortality_Projection!$C$4))^MIN(($B23+(AU$8-1)-Mortality_Projection!$C$6),Mortality_Projection!$C$5)*IF($D23="Male",MIN(OFFSET(Mortality_Rates!$B$6,AU$8-1-($B23-$B$9),0),Mortality_Rates!$B$111),MIN(OFFSET(Mortality_Rates!$B$6,AU$8-1-($B23-$B$9),1),Mortality_Rates!$C$111)))))</f>
        <v>6686.2779882996037</v>
      </c>
      <c r="AV23" s="160">
        <f ca="1">IF($B23-AV$8&gt;$B$9,0,IF($B23-AV$8=$B$9,$C23*IF($D23="Male",$B$5,$B$6),
AU23*(1-(1-IF($D23="Male",Mortality_Projection!$C$3,Mortality_Projection!$C$4))^MIN(($B23+(AV$8-1)-Mortality_Projection!$C$6),Mortality_Projection!$C$5)*IF($D23="Male",MIN(OFFSET(Mortality_Rates!$B$6,AV$8-1-($B23-$B$9),0),Mortality_Rates!$B$111),MIN(OFFSET(Mortality_Rates!$B$6,AV$8-1-($B23-$B$9),1),Mortality_Rates!$C$111)))))</f>
        <v>6683.6118190690977</v>
      </c>
      <c r="AW23" s="160">
        <f ca="1">IF($B23-AW$8&gt;$B$9,0,IF($B23-AW$8=$B$9,$C23*IF($D23="Male",$B$5,$B$6),
AV23*(1-(1-IF($D23="Male",Mortality_Projection!$C$3,Mortality_Projection!$C$4))^MIN(($B23+(AW$8-1)-Mortality_Projection!$C$6),Mortality_Projection!$C$5)*IF($D23="Male",MIN(OFFSET(Mortality_Rates!$B$6,AW$8-1-($B23-$B$9),0),Mortality_Rates!$B$111),MIN(OFFSET(Mortality_Rates!$B$6,AW$8-1-($B23-$B$9),1),Mortality_Rates!$C$111)))))</f>
        <v>6680.7967773349437</v>
      </c>
      <c r="AX23" s="160">
        <f ca="1">IF($B23-AX$8&gt;$B$9,0,IF($B23-AX$8=$B$9,$C23*IF($D23="Male",$B$5,$B$6),
AW23*(1-(1-IF($D23="Male",Mortality_Projection!$C$3,Mortality_Projection!$C$4))^MIN(($B23+(AX$8-1)-Mortality_Projection!$C$6),Mortality_Projection!$C$5)*IF($D23="Male",MIN(OFFSET(Mortality_Rates!$B$6,AX$8-1-($B23-$B$9),0),Mortality_Rates!$B$111),MIN(OFFSET(Mortality_Rates!$B$6,AX$8-1-($B23-$B$9),1),Mortality_Rates!$C$111)))))</f>
        <v>6677.8105678877737</v>
      </c>
      <c r="AY23" s="160">
        <f ca="1">IF($B23-AY$8&gt;$B$9,0,IF($B23-AY$8=$B$9,$C23*IF($D23="Male",$B$5,$B$6),
AX23*(1-(1-IF($D23="Male",Mortality_Projection!$C$3,Mortality_Projection!$C$4))^MIN(($B23+(AY$8-1)-Mortality_Projection!$C$6),Mortality_Projection!$C$5)*IF($D23="Male",MIN(OFFSET(Mortality_Rates!$B$6,AY$8-1-($B23-$B$9),0),Mortality_Rates!$B$111),MIN(OFFSET(Mortality_Rates!$B$6,AY$8-1-($B23-$B$9),1),Mortality_Rates!$C$111)))))</f>
        <v>6674.638436349027</v>
      </c>
      <c r="AZ23" s="160">
        <f ca="1">IF($B23-AZ$8&gt;$B$9,0,IF($B23-AZ$8=$B$9,$C23*IF($D23="Male",$B$5,$B$6),
AY23*(1-(1-IF($D23="Male",Mortality_Projection!$C$3,Mortality_Projection!$C$4))^MIN(($B23+(AZ$8-1)-Mortality_Projection!$C$6),Mortality_Projection!$C$5)*IF($D23="Male",MIN(OFFSET(Mortality_Rates!$B$6,AZ$8-1-($B23-$B$9),0),Mortality_Rates!$B$111),MIN(OFFSET(Mortality_Rates!$B$6,AZ$8-1-($B23-$B$9),1),Mortality_Rates!$C$111)))))</f>
        <v>6671.2581835752435</v>
      </c>
      <c r="BA23" s="160">
        <f ca="1">IF($B23-BA$8&gt;$B$9,0,IF($B23-BA$8=$B$9,$C23*IF($D23="Male",$B$5,$B$6),
AZ23*(1-(1-IF($D23="Male",Mortality_Projection!$C$3,Mortality_Projection!$C$4))^MIN(($B23+(BA$8-1)-Mortality_Projection!$C$6),Mortality_Projection!$C$5)*IF($D23="Male",MIN(OFFSET(Mortality_Rates!$B$6,BA$8-1-($B23-$B$9),0),Mortality_Rates!$B$111),MIN(OFFSET(Mortality_Rates!$B$6,BA$8-1-($B23-$B$9),1),Mortality_Rates!$C$111)))))</f>
        <v>6667.6439305146632</v>
      </c>
      <c r="BB23" s="160">
        <f ca="1">IF($B23-BB$8&gt;$B$9,0,IF($B23-BB$8=$B$9,$C23*IF($D23="Male",$B$5,$B$6),
BA23*(1-(1-IF($D23="Male",Mortality_Projection!$C$3,Mortality_Projection!$C$4))^MIN(($B23+(BB$8-1)-Mortality_Projection!$C$6),Mortality_Projection!$C$5)*IF($D23="Male",MIN(OFFSET(Mortality_Rates!$B$6,BB$8-1-($B23-$B$9),0),Mortality_Rates!$B$111),MIN(OFFSET(Mortality_Rates!$B$6,BB$8-1-($B23-$B$9),1),Mortality_Rates!$C$111)))))</f>
        <v>6663.7736144588962</v>
      </c>
      <c r="BC23" s="160">
        <f ca="1">IF($B23-BC$8&gt;$B$9,0,IF($B23-BC$8=$B$9,$C23*IF($D23="Male",$B$5,$B$6),
BB23*(1-(1-IF($D23="Male",Mortality_Projection!$C$3,Mortality_Projection!$C$4))^MIN(($B23+(BC$8-1)-Mortality_Projection!$C$6),Mortality_Projection!$C$5)*IF($D23="Male",MIN(OFFSET(Mortality_Rates!$B$6,BC$8-1-($B23-$B$9),0),Mortality_Rates!$B$111),MIN(OFFSET(Mortality_Rates!$B$6,BC$8-1-($B23-$B$9),1),Mortality_Rates!$C$111)))))</f>
        <v>6659.6215128204776</v>
      </c>
      <c r="BD23" s="161">
        <f ca="1">IF($B23-BD$8&gt;$B$9,0,IF($B23-BD$8=$B$9,$C23*IF($D23="Male",$B$5,$B$6),
BC23*(1-(1-IF($D23="Male",Mortality_Projection!$C$3,Mortality_Projection!$C$4))^MIN(($B23+(BD$8-1)-Mortality_Projection!$C$6),Mortality_Projection!$C$5)*IF($D23="Male",MIN(OFFSET(Mortality_Rates!$B$6,BD$8-1-($B23-$B$9),0),Mortality_Rates!$B$111),MIN(OFFSET(Mortality_Rates!$B$6,BD$8-1-($B23-$B$9),1),Mortality_Rates!$C$111)))))</f>
        <v>6655.1545286889495</v>
      </c>
      <c r="BE23" s="33"/>
    </row>
    <row r="24" spans="1:57" x14ac:dyDescent="0.35">
      <c r="A24" s="159">
        <f t="shared" si="6"/>
        <v>-16</v>
      </c>
      <c r="B24">
        <f t="shared" si="7"/>
        <v>2037</v>
      </c>
      <c r="C24" s="160">
        <f ca="1">IF(-$A24&lt;Input!$D$16, SUM(OFFSET(Existing_Cohort!$C$107,Input!D$15+A24+IF(-$A24&gt;=Input!$D$15,-Input!$D$15-$A24,0),B24-Input!$D$4,IF(-$A24&gt;=Input!$D$15,Input!$D$16+$A24,Input!$D$16-Input!$D$15+1))), 0)+
IF(-$A24&gt;Input!$D$15, SUM(OFFSET($E$59, MAX(-$A24-Input!$D$16, 0), $B24-$B$9, MIN(-$A24-Input!$D$15, Input!$D$16-Input!$D$15+1))), 0)</f>
        <v>93143.904472959082</v>
      </c>
      <c r="D24" s="198" t="s">
        <v>31</v>
      </c>
      <c r="E24" s="160">
        <f ca="1">IF($B24-E$8&gt;$B$9,0,IF($B24-E$8=$B$9,$C24*IF($D24="Male",$B$5,$B$6),
D24*(1-(1-IF($D24="Male",Mortality_Projection!$C$3,Mortality_Projection!$C$4))^MIN(($B24+(E$8-1)-Mortality_Projection!$C$6),Mortality_Projection!$C$5)*IF($D24="Male",MIN(OFFSET(Mortality_Rates!$B$6,E$8-1-($B24-$B$9),0),Mortality_Rates!$B$111),MIN(OFFSET(Mortality_Rates!$B$6,E$8-1-($B24-$B$9),1),Mortality_Rates!$C$111)))))</f>
        <v>0</v>
      </c>
      <c r="F24" s="160">
        <f ca="1">IF($B24-F$8&gt;$B$9,0,IF($B24-F$8=$B$9,$C24*IF($D24="Male",$B$5,$B$6),
E24*(1-(1-IF($D24="Male",Mortality_Projection!$C$3,Mortality_Projection!$C$4))^MIN(($B24+(F$8-1)-Mortality_Projection!$C$6),Mortality_Projection!$C$5)*IF($D24="Male",MIN(OFFSET(Mortality_Rates!$B$6,F$8-1-($B24-$B$9),0),Mortality_Rates!$B$111),MIN(OFFSET(Mortality_Rates!$B$6,F$8-1-($B24-$B$9),1),Mortality_Rates!$C$111)))))</f>
        <v>0</v>
      </c>
      <c r="G24" s="160">
        <f ca="1">IF($B24-G$8&gt;$B$9,0,IF($B24-G$8=$B$9,$C24*IF($D24="Male",$B$5,$B$6),
F24*(1-(1-IF($D24="Male",Mortality_Projection!$C$3,Mortality_Projection!$C$4))^MIN(($B24+(G$8-1)-Mortality_Projection!$C$6),Mortality_Projection!$C$5)*IF($D24="Male",MIN(OFFSET(Mortality_Rates!$B$6,G$8-1-($B24-$B$9),0),Mortality_Rates!$B$111),MIN(OFFSET(Mortality_Rates!$B$6,G$8-1-($B24-$B$9),1),Mortality_Rates!$C$111)))))</f>
        <v>0</v>
      </c>
      <c r="H24" s="160">
        <f ca="1">IF($B24-H$8&gt;$B$9,0,IF($B24-H$8=$B$9,$C24*IF($D24="Male",$B$5,$B$6),
G24*(1-(1-IF($D24="Male",Mortality_Projection!$C$3,Mortality_Projection!$C$4))^MIN(($B24+(H$8-1)-Mortality_Projection!$C$6),Mortality_Projection!$C$5)*IF($D24="Male",MIN(OFFSET(Mortality_Rates!$B$6,H$8-1-($B24-$B$9),0),Mortality_Rates!$B$111),MIN(OFFSET(Mortality_Rates!$B$6,H$8-1-($B24-$B$9),1),Mortality_Rates!$C$111)))))</f>
        <v>0</v>
      </c>
      <c r="I24" s="160">
        <f ca="1">IF($B24-I$8&gt;$B$9,0,IF($B24-I$8=$B$9,$C24*IF($D24="Male",$B$5,$B$6),
H24*(1-(1-IF($D24="Male",Mortality_Projection!$C$3,Mortality_Projection!$C$4))^MIN(($B24+(I$8-1)-Mortality_Projection!$C$6),Mortality_Projection!$C$5)*IF($D24="Male",MIN(OFFSET(Mortality_Rates!$B$6,I$8-1-($B24-$B$9),0),Mortality_Rates!$B$111),MIN(OFFSET(Mortality_Rates!$B$6,I$8-1-($B24-$B$9),1),Mortality_Rates!$C$111)))))</f>
        <v>0</v>
      </c>
      <c r="J24" s="160">
        <f ca="1">IF($B24-J$8&gt;$B$9,0,IF($B24-J$8=$B$9,$C24*IF($D24="Male",$B$5,$B$6),
I24*(1-(1-IF($D24="Male",Mortality_Projection!$C$3,Mortality_Projection!$C$4))^MIN(($B24+(J$8-1)-Mortality_Projection!$C$6),Mortality_Projection!$C$5)*IF($D24="Male",MIN(OFFSET(Mortality_Rates!$B$6,J$8-1-($B24-$B$9),0),Mortality_Rates!$B$111),MIN(OFFSET(Mortality_Rates!$B$6,J$8-1-($B24-$B$9),1),Mortality_Rates!$C$111)))))</f>
        <v>0</v>
      </c>
      <c r="K24" s="160">
        <f ca="1">IF($B24-K$8&gt;$B$9,0,IF($B24-K$8=$B$9,$C24*IF($D24="Male",$B$5,$B$6),
J24*(1-(1-IF($D24="Male",Mortality_Projection!$C$3,Mortality_Projection!$C$4))^MIN(($B24+(K$8-1)-Mortality_Projection!$C$6),Mortality_Projection!$C$5)*IF($D24="Male",MIN(OFFSET(Mortality_Rates!$B$6,K$8-1-($B24-$B$9),0),Mortality_Rates!$B$111),MIN(OFFSET(Mortality_Rates!$B$6,K$8-1-($B24-$B$9),1),Mortality_Rates!$C$111)))))</f>
        <v>0</v>
      </c>
      <c r="L24" s="160">
        <f ca="1">IF($B24-L$8&gt;$B$9,0,IF($B24-L$8=$B$9,$C24*IF($D24="Male",$B$5,$B$6),
K24*(1-(1-IF($D24="Male",Mortality_Projection!$C$3,Mortality_Projection!$C$4))^MIN(($B24+(L$8-1)-Mortality_Projection!$C$6),Mortality_Projection!$C$5)*IF($D24="Male",MIN(OFFSET(Mortality_Rates!$B$6,L$8-1-($B24-$B$9),0),Mortality_Rates!$B$111),MIN(OFFSET(Mortality_Rates!$B$6,L$8-1-($B24-$B$9),1),Mortality_Rates!$C$111)))))</f>
        <v>0</v>
      </c>
      <c r="M24" s="160">
        <f ca="1">IF($B24-M$8&gt;$B$9,0,IF($B24-M$8=$B$9,$C24*IF($D24="Male",$B$5,$B$6),
L24*(1-(1-IF($D24="Male",Mortality_Projection!$C$3,Mortality_Projection!$C$4))^MIN(($B24+(M$8-1)-Mortality_Projection!$C$6),Mortality_Projection!$C$5)*IF($D24="Male",MIN(OFFSET(Mortality_Rates!$B$6,M$8-1-($B24-$B$9),0),Mortality_Rates!$B$111),MIN(OFFSET(Mortality_Rates!$B$6,M$8-1-($B24-$B$9),1),Mortality_Rates!$C$111)))))</f>
        <v>0</v>
      </c>
      <c r="N24" s="160">
        <f ca="1">IF($B24-N$8&gt;$B$9,0,IF($B24-N$8=$B$9,$C24*IF($D24="Male",$B$5,$B$6),
M24*(1-(1-IF($D24="Male",Mortality_Projection!$C$3,Mortality_Projection!$C$4))^MIN(($B24+(N$8-1)-Mortality_Projection!$C$6),Mortality_Projection!$C$5)*IF($D24="Male",MIN(OFFSET(Mortality_Rates!$B$6,N$8-1-($B24-$B$9),0),Mortality_Rates!$B$111),MIN(OFFSET(Mortality_Rates!$B$6,N$8-1-($B24-$B$9),1),Mortality_Rates!$C$111)))))</f>
        <v>0</v>
      </c>
      <c r="O24" s="160">
        <f ca="1">IF($B24-O$8&gt;$B$9,0,IF($B24-O$8=$B$9,$C24*IF($D24="Male",$B$5,$B$6),
N24*(1-(1-IF($D24="Male",Mortality_Projection!$C$3,Mortality_Projection!$C$4))^MIN(($B24+(O$8-1)-Mortality_Projection!$C$6),Mortality_Projection!$C$5)*IF($D24="Male",MIN(OFFSET(Mortality_Rates!$B$6,O$8-1-($B24-$B$9),0),Mortality_Rates!$B$111),MIN(OFFSET(Mortality_Rates!$B$6,O$8-1-($B24-$B$9),1),Mortality_Rates!$C$111)))))</f>
        <v>0</v>
      </c>
      <c r="P24" s="160">
        <f ca="1">IF($B24-P$8&gt;$B$9,0,IF($B24-P$8=$B$9,$C24*IF($D24="Male",$B$5,$B$6),
O24*(1-(1-IF($D24="Male",Mortality_Projection!$C$3,Mortality_Projection!$C$4))^MIN(($B24+(P$8-1)-Mortality_Projection!$C$6),Mortality_Projection!$C$5)*IF($D24="Male",MIN(OFFSET(Mortality_Rates!$B$6,P$8-1-($B24-$B$9),0),Mortality_Rates!$B$111),MIN(OFFSET(Mortality_Rates!$B$6,P$8-1-($B24-$B$9),1),Mortality_Rates!$C$111)))))</f>
        <v>0</v>
      </c>
      <c r="Q24" s="160">
        <f ca="1">IF($B24-Q$8&gt;$B$9,0,IF($B24-Q$8=$B$9,$C24*IF($D24="Male",$B$5,$B$6),
P24*(1-(1-IF($D24="Male",Mortality_Projection!$C$3,Mortality_Projection!$C$4))^MIN(($B24+(Q$8-1)-Mortality_Projection!$C$6),Mortality_Projection!$C$5)*IF($D24="Male",MIN(OFFSET(Mortality_Rates!$B$6,Q$8-1-($B24-$B$9),0),Mortality_Rates!$B$111),MIN(OFFSET(Mortality_Rates!$B$6,Q$8-1-($B24-$B$9),1),Mortality_Rates!$C$111)))))</f>
        <v>0</v>
      </c>
      <c r="R24" s="160">
        <f ca="1">IF($B24-R$8&gt;$B$9,0,IF($B24-R$8=$B$9,$C24*IF($D24="Male",$B$5,$B$6),
Q24*(1-(1-IF($D24="Male",Mortality_Projection!$C$3,Mortality_Projection!$C$4))^MIN(($B24+(R$8-1)-Mortality_Projection!$C$6),Mortality_Projection!$C$5)*IF($D24="Male",MIN(OFFSET(Mortality_Rates!$B$6,R$8-1-($B24-$B$9),0),Mortality_Rates!$B$111),MIN(OFFSET(Mortality_Rates!$B$6,R$8-1-($B24-$B$9),1),Mortality_Rates!$C$111)))))</f>
        <v>0</v>
      </c>
      <c r="S24" s="160">
        <f ca="1">IF($B24-S$8&gt;$B$9,0,IF($B24-S$8=$B$9,$C24*IF($D24="Male",$B$5,$B$6),
R24*(1-(1-IF($D24="Male",Mortality_Projection!$C$3,Mortality_Projection!$C$4))^MIN(($B24+(S$8-1)-Mortality_Projection!$C$6),Mortality_Projection!$C$5)*IF($D24="Male",MIN(OFFSET(Mortality_Rates!$B$6,S$8-1-($B24-$B$9),0),Mortality_Rates!$B$111),MIN(OFFSET(Mortality_Rates!$B$6,S$8-1-($B24-$B$9),1),Mortality_Rates!$C$111)))))</f>
        <v>0</v>
      </c>
      <c r="T24" s="160">
        <f ca="1">IF($B24-T$8&gt;$B$9,0,IF($B24-T$8=$B$9,$C24*IF($D24="Male",$B$5,$B$6),
S24*(1-(1-IF($D24="Male",Mortality_Projection!$C$3,Mortality_Projection!$C$4))^MIN(($B24+(T$8-1)-Mortality_Projection!$C$6),Mortality_Projection!$C$5)*IF($D24="Male",MIN(OFFSET(Mortality_Rates!$B$6,T$8-1-($B24-$B$9),0),Mortality_Rates!$B$111),MIN(OFFSET(Mortality_Rates!$B$6,T$8-1-($B24-$B$9),1),Mortality_Rates!$C$111)))))</f>
        <v>6815.655749839113</v>
      </c>
      <c r="U24" s="160">
        <f ca="1">IF($B24-U$8&gt;$B$9,0,IF($B24-U$8=$B$9,$C24*IF($D24="Male",$B$5,$B$6),
T24*(1-(1-IF($D24="Male",Mortality_Projection!$C$3,Mortality_Projection!$C$4))^MIN(($B24+(U$8-1)-Mortality_Projection!$C$6),Mortality_Projection!$C$5)*IF($D24="Male",MIN(OFFSET(Mortality_Rates!$B$6,U$8-1-($B24-$B$9),0),Mortality_Rates!$B$111),MIN(OFFSET(Mortality_Rates!$B$6,U$8-1-($B24-$B$9),1),Mortality_Rates!$C$111)))))</f>
        <v>6811.5271420530016</v>
      </c>
      <c r="V24" s="160">
        <f ca="1">IF($B24-V$8&gt;$B$9,0,IF($B24-V$8=$B$9,$C24*IF($D24="Male",$B$5,$B$6),
U24*(1-(1-IF($D24="Male",Mortality_Projection!$C$3,Mortality_Projection!$C$4))^MIN(($B24+(V$8-1)-Mortality_Projection!$C$6),Mortality_Projection!$C$5)*IF($D24="Male",MIN(OFFSET(Mortality_Rates!$B$6,V$8-1-($B24-$B$9),0),Mortality_Rates!$B$111),MIN(OFFSET(Mortality_Rates!$B$6,V$8-1-($B24-$B$9),1),Mortality_Rates!$C$111)))))</f>
        <v>6808.6339773096115</v>
      </c>
      <c r="W24" s="160">
        <f ca="1">IF($B24-W$8&gt;$B$9,0,IF($B24-W$8=$B$9,$C24*IF($D24="Male",$B$5,$B$6),
V24*(1-(1-IF($D24="Male",Mortality_Projection!$C$3,Mortality_Projection!$C$4))^MIN(($B24+(W$8-1)-Mortality_Projection!$C$6),Mortality_Projection!$C$5)*IF($D24="Male",MIN(OFFSET(Mortality_Rates!$B$6,W$8-1-($B24-$B$9),0),Mortality_Rates!$B$111),MIN(OFFSET(Mortality_Rates!$B$6,W$8-1-($B24-$B$9),1),Mortality_Rates!$C$111)))))</f>
        <v>6806.5655025341048</v>
      </c>
      <c r="X24" s="160">
        <f ca="1">IF($B24-X$8&gt;$B$9,0,IF($B24-X$8=$B$9,$C24*IF($D24="Male",$B$5,$B$6),
W24*(1-(1-IF($D24="Male",Mortality_Projection!$C$3,Mortality_Projection!$C$4))^MIN(($B24+(X$8-1)-Mortality_Projection!$C$6),Mortality_Projection!$C$5)*IF($D24="Male",MIN(OFFSET(Mortality_Rates!$B$6,X$8-1-($B24-$B$9),0),Mortality_Rates!$B$111),MIN(OFFSET(Mortality_Rates!$B$6,X$8-1-($B24-$B$9),1),Mortality_Rates!$C$111)))))</f>
        <v>6805.0083375450722</v>
      </c>
      <c r="Y24" s="160">
        <f ca="1">IF($B24-Y$8&gt;$B$9,0,IF($B24-Y$8=$B$9,$C24*IF($D24="Male",$B$5,$B$6),
X24*(1-(1-IF($D24="Male",Mortality_Projection!$C$3,Mortality_Projection!$C$4))^MIN(($B24+(Y$8-1)-Mortality_Projection!$C$6),Mortality_Projection!$C$5)*IF($D24="Male",MIN(OFFSET(Mortality_Rates!$B$6,Y$8-1-($B24-$B$9),0),Mortality_Rates!$B$111),MIN(OFFSET(Mortality_Rates!$B$6,Y$8-1-($B24-$B$9),1),Mortality_Rates!$C$111)))))</f>
        <v>6803.7372651973255</v>
      </c>
      <c r="Z24" s="160">
        <f ca="1">IF($B24-Z$8&gt;$B$9,0,IF($B24-Z$8=$B$9,$C24*IF($D24="Male",$B$5,$B$6),
Y24*(1-(1-IF($D24="Male",Mortality_Projection!$C$3,Mortality_Projection!$C$4))^MIN(($B24+(Z$8-1)-Mortality_Projection!$C$6),Mortality_Projection!$C$5)*IF($D24="Male",MIN(OFFSET(Mortality_Rates!$B$6,Z$8-1-($B24-$B$9),0),Mortality_Rates!$B$111),MIN(OFFSET(Mortality_Rates!$B$6,Z$8-1-($B24-$B$9),1),Mortality_Rates!$C$111)))))</f>
        <v>6802.6111534023939</v>
      </c>
      <c r="AA24" s="160">
        <f ca="1">IF($B24-AA$8&gt;$B$9,0,IF($B24-AA$8=$B$9,$C24*IF($D24="Male",$B$5,$B$6),
Z24*(1-(1-IF($D24="Male",Mortality_Projection!$C$3,Mortality_Projection!$C$4))^MIN(($B24+(AA$8-1)-Mortality_Projection!$C$6),Mortality_Projection!$C$5)*IF($D24="Male",MIN(OFFSET(Mortality_Rates!$B$6,AA$8-1-($B24-$B$9),0),Mortality_Rates!$B$111),MIN(OFFSET(Mortality_Rates!$B$6,AA$8-1-($B24-$B$9),1),Mortality_Rates!$C$111)))))</f>
        <v>6801.5602545498268</v>
      </c>
      <c r="AB24" s="160">
        <f ca="1">IF($B24-AB$8&gt;$B$9,0,IF($B24-AB$8=$B$9,$C24*IF($D24="Male",$B$5,$B$6),
AA24*(1-(1-IF($D24="Male",Mortality_Projection!$C$3,Mortality_Projection!$C$4))^MIN(($B24+(AB$8-1)-Mortality_Projection!$C$6),Mortality_Projection!$C$5)*IF($D24="Male",MIN(OFFSET(Mortality_Rates!$B$6,AB$8-1-($B24-$B$9),0),Mortality_Rates!$B$111),MIN(OFFSET(Mortality_Rates!$B$6,AB$8-1-($B24-$B$9),1),Mortality_Rates!$C$111)))))</f>
        <v>6800.5391315238139</v>
      </c>
      <c r="AC24" s="160">
        <f ca="1">IF($B24-AC$8&gt;$B$9,0,IF($B24-AC$8=$B$9,$C24*IF($D24="Male",$B$5,$B$6),
AB24*(1-(1-IF($D24="Male",Mortality_Projection!$C$3,Mortality_Projection!$C$4))^MIN(($B24+(AC$8-1)-Mortality_Projection!$C$6),Mortality_Projection!$C$5)*IF($D24="Male",MIN(OFFSET(Mortality_Rates!$B$6,AC$8-1-($B24-$B$9),0),Mortality_Rates!$B$111),MIN(OFFSET(Mortality_Rates!$B$6,AC$8-1-($B24-$B$9),1),Mortality_Rates!$C$111)))))</f>
        <v>6799.5082456860464</v>
      </c>
      <c r="AD24" s="160">
        <f ca="1">IF($B24-AD$8&gt;$B$9,0,IF($B24-AD$8=$B$9,$C24*IF($D24="Male",$B$5,$B$6),
AC24*(1-(1-IF($D24="Male",Mortality_Projection!$C$3,Mortality_Projection!$C$4))^MIN(($B24+(AD$8-1)-Mortality_Projection!$C$6),Mortality_Projection!$C$5)*IF($D24="Male",MIN(OFFSET(Mortality_Rates!$B$6,AD$8-1-($B24-$B$9),0),Mortality_Rates!$B$111),MIN(OFFSET(Mortality_Rates!$B$6,AD$8-1-($B24-$B$9),1),Mortality_Rates!$C$111)))))</f>
        <v>6798.4379976010059</v>
      </c>
      <c r="AE24" s="160">
        <f ca="1">IF($B24-AE$8&gt;$B$9,0,IF($B24-AE$8=$B$9,$C24*IF($D24="Male",$B$5,$B$6),
AD24*(1-(1-IF($D24="Male",Mortality_Projection!$C$3,Mortality_Projection!$C$4))^MIN(($B24+(AE$8-1)-Mortality_Projection!$C$6),Mortality_Projection!$C$5)*IF($D24="Male",MIN(OFFSET(Mortality_Rates!$B$6,AE$8-1-($B24-$B$9),0),Mortality_Rates!$B$111),MIN(OFFSET(Mortality_Rates!$B$6,AE$8-1-($B24-$B$9),1),Mortality_Rates!$C$111)))))</f>
        <v>6797.2998330875216</v>
      </c>
      <c r="AF24" s="160">
        <f ca="1">IF($B24-AF$8&gt;$B$9,0,IF($B24-AF$8=$B$9,$C24*IF($D24="Male",$B$5,$B$6),
AE24*(1-(1-IF($D24="Male",Mortality_Projection!$C$3,Mortality_Projection!$C$4))^MIN(($B24+(AF$8-1)-Mortality_Projection!$C$6),Mortality_Projection!$C$5)*IF($D24="Male",MIN(OFFSET(Mortality_Rates!$B$6,AF$8-1-($B24-$B$9),0),Mortality_Rates!$B$111),MIN(OFFSET(Mortality_Rates!$B$6,AF$8-1-($B24-$B$9),1),Mortality_Rates!$C$111)))))</f>
        <v>6796.0745841319485</v>
      </c>
      <c r="AG24" s="160">
        <f ca="1">IF($B24-AG$8&gt;$B$9,0,IF($B24-AG$8=$B$9,$C24*IF($D24="Male",$B$5,$B$6),
AF24*(1-(1-IF($D24="Male",Mortality_Projection!$C$3,Mortality_Projection!$C$4))^MIN(($B24+(AG$8-1)-Mortality_Projection!$C$6),Mortality_Projection!$C$5)*IF($D24="Male",MIN(OFFSET(Mortality_Rates!$B$6,AG$8-1-($B24-$B$9),0),Mortality_Rates!$B$111),MIN(OFFSET(Mortality_Rates!$B$6,AG$8-1-($B24-$B$9),1),Mortality_Rates!$C$111)))))</f>
        <v>6794.7561884060406</v>
      </c>
      <c r="AH24" s="160">
        <f ca="1">IF($B24-AH$8&gt;$B$9,0,IF($B24-AH$8=$B$9,$C24*IF($D24="Male",$B$5,$B$6),
AG24*(1-(1-IF($D24="Male",Mortality_Projection!$C$3,Mortality_Projection!$C$4))^MIN(($B24+(AH$8-1)-Mortality_Projection!$C$6),Mortality_Projection!$C$5)*IF($D24="Male",MIN(OFFSET(Mortality_Rates!$B$6,AH$8-1-($B24-$B$9),0),Mortality_Rates!$B$111),MIN(OFFSET(Mortality_Rates!$B$6,AH$8-1-($B24-$B$9),1),Mortality_Rates!$C$111)))))</f>
        <v>6793.3388387807372</v>
      </c>
      <c r="AI24" s="160">
        <f ca="1">IF($B24-AI$8&gt;$B$9,0,IF($B24-AI$8=$B$9,$C24*IF($D24="Male",$B$5,$B$6),
AH24*(1-(1-IF($D24="Male",Mortality_Projection!$C$3,Mortality_Projection!$C$4))^MIN(($B24+(AI$8-1)-Mortality_Projection!$C$6),Mortality_Projection!$C$5)*IF($D24="Male",MIN(OFFSET(Mortality_Rates!$B$6,AI$8-1-($B24-$B$9),0),Mortality_Rates!$B$111),MIN(OFFSET(Mortality_Rates!$B$6,AI$8-1-($B24-$B$9),1),Mortality_Rates!$C$111)))))</f>
        <v>6791.8250514755246</v>
      </c>
      <c r="AJ24" s="160">
        <f ca="1">IF($B24-AJ$8&gt;$B$9,0,IF($B24-AJ$8=$B$9,$C24*IF($D24="Male",$B$5,$B$6),
AI24*(1-(1-IF($D24="Male",Mortality_Projection!$C$3,Mortality_Projection!$C$4))^MIN(($B24+(AJ$8-1)-Mortality_Projection!$C$6),Mortality_Projection!$C$5)*IF($D24="Male",MIN(OFFSET(Mortality_Rates!$B$6,AJ$8-1-($B24-$B$9),0),Mortality_Rates!$B$111),MIN(OFFSET(Mortality_Rates!$B$6,AJ$8-1-($B24-$B$9),1),Mortality_Rates!$C$111)))))</f>
        <v>6790.2212909063746</v>
      </c>
      <c r="AK24" s="160">
        <f ca="1">IF($B24-AK$8&gt;$B$9,0,IF($B24-AK$8=$B$9,$C24*IF($D24="Male",$B$5,$B$6),
AJ24*(1-(1-IF($D24="Male",Mortality_Projection!$C$3,Mortality_Projection!$C$4))^MIN(($B24+(AK$8-1)-Mortality_Projection!$C$6),Mortality_Projection!$C$5)*IF($D24="Male",MIN(OFFSET(Mortality_Rates!$B$6,AK$8-1-($B24-$B$9),0),Mortality_Rates!$B$111),MIN(OFFSET(Mortality_Rates!$B$6,AK$8-1-($B24-$B$9),1),Mortality_Rates!$C$111)))))</f>
        <v>6788.5377818206425</v>
      </c>
      <c r="AL24" s="160">
        <f ca="1">IF($B24-AL$8&gt;$B$9,0,IF($B24-AL$8=$B$9,$C24*IF($D24="Male",$B$5,$B$6),
AK24*(1-(1-IF($D24="Male",Mortality_Projection!$C$3,Mortality_Projection!$C$4))^MIN(($B24+(AL$8-1)-Mortality_Projection!$C$6),Mortality_Projection!$C$5)*IF($D24="Male",MIN(OFFSET(Mortality_Rates!$B$6,AL$8-1-($B24-$B$9),0),Mortality_Rates!$B$111),MIN(OFFSET(Mortality_Rates!$B$6,AL$8-1-($B24-$B$9),1),Mortality_Rates!$C$111)))))</f>
        <v>6786.7883262578862</v>
      </c>
      <c r="AM24" s="160">
        <f ca="1">IF($B24-AM$8&gt;$B$9,0,IF($B24-AM$8=$B$9,$C24*IF($D24="Male",$B$5,$B$6),
AL24*(1-(1-IF($D24="Male",Mortality_Projection!$C$3,Mortality_Projection!$C$4))^MIN(($B24+(AM$8-1)-Mortality_Projection!$C$6),Mortality_Projection!$C$5)*IF($D24="Male",MIN(OFFSET(Mortality_Rates!$B$6,AM$8-1-($B24-$B$9),0),Mortality_Rates!$B$111),MIN(OFFSET(Mortality_Rates!$B$6,AM$8-1-($B24-$B$9),1),Mortality_Rates!$C$111)))))</f>
        <v>6784.9824243546373</v>
      </c>
      <c r="AN24" s="160">
        <f ca="1">IF($B24-AN$8&gt;$B$9,0,IF($B24-AN$8=$B$9,$C24*IF($D24="Male",$B$5,$B$6),
AM24*(1-(1-IF($D24="Male",Mortality_Projection!$C$3,Mortality_Projection!$C$4))^MIN(($B24+(AN$8-1)-Mortality_Projection!$C$6),Mortality_Projection!$C$5)*IF($D24="Male",MIN(OFFSET(Mortality_Rates!$B$6,AN$8-1-($B24-$B$9),0),Mortality_Rates!$B$111),MIN(OFFSET(Mortality_Rates!$B$6,AN$8-1-($B24-$B$9),1),Mortality_Rates!$C$111)))))</f>
        <v>6783.1216604685951</v>
      </c>
      <c r="AO24" s="160">
        <f ca="1">IF($B24-AO$8&gt;$B$9,0,IF($B24-AO$8=$B$9,$C24*IF($D24="Male",$B$5,$B$6),
AN24*(1-(1-IF($D24="Male",Mortality_Projection!$C$3,Mortality_Projection!$C$4))^MIN(($B24+(AO$8-1)-Mortality_Projection!$C$6),Mortality_Projection!$C$5)*IF($D24="Male",MIN(OFFSET(Mortality_Rates!$B$6,AO$8-1-($B24-$B$9),0),Mortality_Rates!$B$111),MIN(OFFSET(Mortality_Rates!$B$6,AO$8-1-($B24-$B$9),1),Mortality_Rates!$C$111)))))</f>
        <v>6781.1891271009263</v>
      </c>
      <c r="AP24" s="160">
        <f ca="1">IF($B24-AP$8&gt;$B$9,0,IF($B24-AP$8=$B$9,$C24*IF($D24="Male",$B$5,$B$6),
AO24*(1-(1-IF($D24="Male",Mortality_Projection!$C$3,Mortality_Projection!$C$4))^MIN(($B24+(AP$8-1)-Mortality_Projection!$C$6),Mortality_Projection!$C$5)*IF($D24="Male",MIN(OFFSET(Mortality_Rates!$B$6,AP$8-1-($B24-$B$9),0),Mortality_Rates!$B$111),MIN(OFFSET(Mortality_Rates!$B$6,AP$8-1-($B24-$B$9),1),Mortality_Rates!$C$111)))))</f>
        <v>6779.1848851197201</v>
      </c>
      <c r="AQ24" s="160">
        <f ca="1">IF($B24-AQ$8&gt;$B$9,0,IF($B24-AQ$8=$B$9,$C24*IF($D24="Male",$B$5,$B$6),
AP24*(1-(1-IF($D24="Male",Mortality_Projection!$C$3,Mortality_Projection!$C$4))^MIN(($B24+(AQ$8-1)-Mortality_Projection!$C$6),Mortality_Projection!$C$5)*IF($D24="Male",MIN(OFFSET(Mortality_Rates!$B$6,AQ$8-1-($B24-$B$9),0),Mortality_Rates!$B$111),MIN(OFFSET(Mortality_Rates!$B$6,AQ$8-1-($B24-$B$9),1),Mortality_Rates!$C$111)))))</f>
        <v>6777.1051956770489</v>
      </c>
      <c r="AR24" s="160">
        <f ca="1">IF($B24-AR$8&gt;$B$9,0,IF($B24-AR$8=$B$9,$C24*IF($D24="Male",$B$5,$B$6),
AQ24*(1-(1-IF($D24="Male",Mortality_Projection!$C$3,Mortality_Projection!$C$4))^MIN(($B24+(AR$8-1)-Mortality_Projection!$C$6),Mortality_Projection!$C$5)*IF($D24="Male",MIN(OFFSET(Mortality_Rates!$B$6,AR$8-1-($B24-$B$9),0),Mortality_Rates!$B$111),MIN(OFFSET(Mortality_Rates!$B$6,AR$8-1-($B24-$B$9),1),Mortality_Rates!$C$111)))))</f>
        <v>6774.9463269011367</v>
      </c>
      <c r="AS24" s="160">
        <f ca="1">IF($B24-AS$8&gt;$B$9,0,IF($B24-AS$8=$B$9,$C24*IF($D24="Male",$B$5,$B$6),
AR24*(1-(1-IF($D24="Male",Mortality_Projection!$C$3,Mortality_Projection!$C$4))^MIN(($B24+(AS$8-1)-Mortality_Projection!$C$6),Mortality_Projection!$C$5)*IF($D24="Male",MIN(OFFSET(Mortality_Rates!$B$6,AS$8-1-($B24-$B$9),0),Mortality_Rates!$B$111),MIN(OFFSET(Mortality_Rates!$B$6,AS$8-1-($B24-$B$9),1),Mortality_Rates!$C$111)))))</f>
        <v>6772.7007547053299</v>
      </c>
      <c r="AT24" s="160">
        <f ca="1">IF($B24-AT$8&gt;$B$9,0,IF($B24-AT$8=$B$9,$C24*IF($D24="Male",$B$5,$B$6),
AS24*(1-(1-IF($D24="Male",Mortality_Projection!$C$3,Mortality_Projection!$C$4))^MIN(($B24+(AT$8-1)-Mortality_Projection!$C$6),Mortality_Projection!$C$5)*IF($D24="Male",MIN(OFFSET(Mortality_Rates!$B$6,AT$8-1-($B24-$B$9),0),Mortality_Rates!$B$111),MIN(OFFSET(Mortality_Rates!$B$6,AT$8-1-($B24-$B$9),1),Mortality_Rates!$C$111)))))</f>
        <v>6770.3647662861331</v>
      </c>
      <c r="AU24" s="160">
        <f ca="1">IF($B24-AU$8&gt;$B$9,0,IF($B24-AU$8=$B$9,$C24*IF($D24="Male",$B$5,$B$6),
AT24*(1-(1-IF($D24="Male",Mortality_Projection!$C$3,Mortality_Projection!$C$4))^MIN(($B24+(AU$8-1)-Mortality_Projection!$C$6),Mortality_Projection!$C$5)*IF($D24="Male",MIN(OFFSET(Mortality_Rates!$B$6,AU$8-1-($B24-$B$9),0),Mortality_Rates!$B$111),MIN(OFFSET(Mortality_Rates!$B$6,AU$8-1-($B24-$B$9),1),Mortality_Rates!$C$111)))))</f>
        <v>6767.9194692717419</v>
      </c>
      <c r="AV24" s="160">
        <f ca="1">IF($B24-AV$8&gt;$B$9,0,IF($B24-AV$8=$B$9,$C24*IF($D24="Male",$B$5,$B$6),
AU24*(1-(1-IF($D24="Male",Mortality_Projection!$C$3,Mortality_Projection!$C$4))^MIN(($B24+(AV$8-1)-Mortality_Projection!$C$6),Mortality_Projection!$C$5)*IF($D24="Male",MIN(OFFSET(Mortality_Rates!$B$6,AV$8-1-($B24-$B$9),0),Mortality_Rates!$B$111),MIN(OFFSET(Mortality_Rates!$B$6,AV$8-1-($B24-$B$9),1),Mortality_Rates!$C$111)))))</f>
        <v>6765.3573895581576</v>
      </c>
      <c r="AW24" s="160">
        <f ca="1">IF($B24-AW$8&gt;$B$9,0,IF($B24-AW$8=$B$9,$C24*IF($D24="Male",$B$5,$B$6),
AV24*(1-(1-IF($D24="Male",Mortality_Projection!$C$3,Mortality_Projection!$C$4))^MIN(($B24+(AW$8-1)-Mortality_Projection!$C$6),Mortality_Projection!$C$5)*IF($D24="Male",MIN(OFFSET(Mortality_Rates!$B$6,AW$8-1-($B24-$B$9),0),Mortality_Rates!$B$111),MIN(OFFSET(Mortality_Rates!$B$6,AW$8-1-($B24-$B$9),1),Mortality_Rates!$C$111)))))</f>
        <v>6762.6596872285536</v>
      </c>
      <c r="AX24" s="160">
        <f ca="1">IF($B24-AX$8&gt;$B$9,0,IF($B24-AX$8=$B$9,$C24*IF($D24="Male",$B$5,$B$6),
AW24*(1-(1-IF($D24="Male",Mortality_Projection!$C$3,Mortality_Projection!$C$4))^MIN(($B24+(AX$8-1)-Mortality_Projection!$C$6),Mortality_Projection!$C$5)*IF($D24="Male",MIN(OFFSET(Mortality_Rates!$B$6,AX$8-1-($B24-$B$9),0),Mortality_Rates!$B$111),MIN(OFFSET(Mortality_Rates!$B$6,AX$8-1-($B24-$B$9),1),Mortality_Rates!$C$111)))))</f>
        <v>6759.8113516625781</v>
      </c>
      <c r="AY24" s="160">
        <f ca="1">IF($B24-AY$8&gt;$B$9,0,IF($B24-AY$8=$B$9,$C24*IF($D24="Male",$B$5,$B$6),
AX24*(1-(1-IF($D24="Male",Mortality_Projection!$C$3,Mortality_Projection!$C$4))^MIN(($B24+(AY$8-1)-Mortality_Projection!$C$6),Mortality_Projection!$C$5)*IF($D24="Male",MIN(OFFSET(Mortality_Rates!$B$6,AY$8-1-($B24-$B$9),0),Mortality_Rates!$B$111),MIN(OFFSET(Mortality_Rates!$B$6,AY$8-1-($B24-$B$9),1),Mortality_Rates!$C$111)))))</f>
        <v>6756.789823962783</v>
      </c>
      <c r="AZ24" s="160">
        <f ca="1">IF($B24-AZ$8&gt;$B$9,0,IF($B24-AZ$8=$B$9,$C24*IF($D24="Male",$B$5,$B$6),
AY24*(1-(1-IF($D24="Male",Mortality_Projection!$C$3,Mortality_Projection!$C$4))^MIN(($B24+(AZ$8-1)-Mortality_Projection!$C$6),Mortality_Projection!$C$5)*IF($D24="Male",MIN(OFFSET(Mortality_Rates!$B$6,AZ$8-1-($B24-$B$9),0),Mortality_Rates!$B$111),MIN(OFFSET(Mortality_Rates!$B$6,AZ$8-1-($B24-$B$9),1),Mortality_Rates!$C$111)))))</f>
        <v>6753.5801752488251</v>
      </c>
      <c r="BA24" s="160">
        <f ca="1">IF($B24-BA$8&gt;$B$9,0,IF($B24-BA$8=$B$9,$C24*IF($D24="Male",$B$5,$B$6),
AZ24*(1-(1-IF($D24="Male",Mortality_Projection!$C$3,Mortality_Projection!$C$4))^MIN(($B24+(BA$8-1)-Mortality_Projection!$C$6),Mortality_Projection!$C$5)*IF($D24="Male",MIN(OFFSET(Mortality_Rates!$B$6,BA$8-1-($B24-$B$9),0),Mortality_Rates!$B$111),MIN(OFFSET(Mortality_Rates!$B$6,BA$8-1-($B24-$B$9),1),Mortality_Rates!$C$111)))))</f>
        <v>6750.159943825347</v>
      </c>
      <c r="BB24" s="160">
        <f ca="1">IF($B24-BB$8&gt;$B$9,0,IF($B24-BB$8=$B$9,$C24*IF($D24="Male",$B$5,$B$6),
BA24*(1-(1-IF($D24="Male",Mortality_Projection!$C$3,Mortality_Projection!$C$4))^MIN(($B24+(BB$8-1)-Mortality_Projection!$C$6),Mortality_Projection!$C$5)*IF($D24="Male",MIN(OFFSET(Mortality_Rates!$B$6,BB$8-1-($B24-$B$9),0),Mortality_Rates!$B$111),MIN(OFFSET(Mortality_Rates!$B$6,BB$8-1-($B24-$B$9),1),Mortality_Rates!$C$111)))))</f>
        <v>6746.5029445659802</v>
      </c>
      <c r="BC24" s="160">
        <f ca="1">IF($B24-BC$8&gt;$B$9,0,IF($B24-BC$8=$B$9,$C24*IF($D24="Male",$B$5,$B$6),
BB24*(1-(1-IF($D24="Male",Mortality_Projection!$C$3,Mortality_Projection!$C$4))^MIN(($B24+(BC$8-1)-Mortality_Projection!$C$6),Mortality_Projection!$C$5)*IF($D24="Male",MIN(OFFSET(Mortality_Rates!$B$6,BC$8-1-($B24-$B$9),0),Mortality_Rates!$B$111),MIN(OFFSET(Mortality_Rates!$B$6,BC$8-1-($B24-$B$9),1),Mortality_Rates!$C$111)))))</f>
        <v>6742.5868538240711</v>
      </c>
      <c r="BD24" s="161">
        <f ca="1">IF($B24-BD$8&gt;$B$9,0,IF($B24-BD$8=$B$9,$C24*IF($D24="Male",$B$5,$B$6),
BC24*(1-(1-IF($D24="Male",Mortality_Projection!$C$3,Mortality_Projection!$C$4))^MIN(($B24+(BD$8-1)-Mortality_Projection!$C$6),Mortality_Projection!$C$5)*IF($D24="Male",MIN(OFFSET(Mortality_Rates!$B$6,BD$8-1-($B24-$B$9),0),Mortality_Rates!$B$111),MIN(OFFSET(Mortality_Rates!$B$6,BD$8-1-($B24-$B$9),1),Mortality_Rates!$C$111)))))</f>
        <v>6738.385644788068</v>
      </c>
      <c r="BE24" s="33"/>
    </row>
    <row r="25" spans="1:57" x14ac:dyDescent="0.35">
      <c r="A25" s="159">
        <f t="shared" si="6"/>
        <v>-17</v>
      </c>
      <c r="B25">
        <f t="shared" si="7"/>
        <v>2038</v>
      </c>
      <c r="C25" s="160">
        <f ca="1">IF(-$A25&lt;Input!$D$16, SUM(OFFSET(Existing_Cohort!$C$107,Input!D$15+A25+IF(-$A25&gt;=Input!$D$15,-Input!$D$15-$A25,0),B25-Input!$D$4,IF(-$A25&gt;=Input!$D$15,Input!$D$16+$A25,Input!$D$16-Input!$D$15+1))), 0)+
IF(-$A25&gt;Input!$D$15, SUM(OFFSET($E$59, MAX(-$A25-Input!$D$16, 0), $B25-$B$9, MIN(-$A25-Input!$D$15, Input!$D$16-Input!$D$15+1))), 0)</f>
        <v>94347.538116627547</v>
      </c>
      <c r="D25" s="198" t="s">
        <v>31</v>
      </c>
      <c r="E25" s="160">
        <f ca="1">IF($B25-E$8&gt;$B$9,0,IF($B25-E$8=$B$9,$C25*IF($D25="Male",$B$5,$B$6),
D25*(1-(1-IF($D25="Male",Mortality_Projection!$C$3,Mortality_Projection!$C$4))^MIN(($B25+(E$8-1)-Mortality_Projection!$C$6),Mortality_Projection!$C$5)*IF($D25="Male",MIN(OFFSET(Mortality_Rates!$B$6,E$8-1-($B25-$B$9),0),Mortality_Rates!$B$111),MIN(OFFSET(Mortality_Rates!$B$6,E$8-1-($B25-$B$9),1),Mortality_Rates!$C$111)))))</f>
        <v>0</v>
      </c>
      <c r="F25" s="160">
        <f ca="1">IF($B25-F$8&gt;$B$9,0,IF($B25-F$8=$B$9,$C25*IF($D25="Male",$B$5,$B$6),
E25*(1-(1-IF($D25="Male",Mortality_Projection!$C$3,Mortality_Projection!$C$4))^MIN(($B25+(F$8-1)-Mortality_Projection!$C$6),Mortality_Projection!$C$5)*IF($D25="Male",MIN(OFFSET(Mortality_Rates!$B$6,F$8-1-($B25-$B$9),0),Mortality_Rates!$B$111),MIN(OFFSET(Mortality_Rates!$B$6,F$8-1-($B25-$B$9),1),Mortality_Rates!$C$111)))))</f>
        <v>0</v>
      </c>
      <c r="G25" s="160">
        <f ca="1">IF($B25-G$8&gt;$B$9,0,IF($B25-G$8=$B$9,$C25*IF($D25="Male",$B$5,$B$6),
F25*(1-(1-IF($D25="Male",Mortality_Projection!$C$3,Mortality_Projection!$C$4))^MIN(($B25+(G$8-1)-Mortality_Projection!$C$6),Mortality_Projection!$C$5)*IF($D25="Male",MIN(OFFSET(Mortality_Rates!$B$6,G$8-1-($B25-$B$9),0),Mortality_Rates!$B$111),MIN(OFFSET(Mortality_Rates!$B$6,G$8-1-($B25-$B$9),1),Mortality_Rates!$C$111)))))</f>
        <v>0</v>
      </c>
      <c r="H25" s="160">
        <f ca="1">IF($B25-H$8&gt;$B$9,0,IF($B25-H$8=$B$9,$C25*IF($D25="Male",$B$5,$B$6),
G25*(1-(1-IF($D25="Male",Mortality_Projection!$C$3,Mortality_Projection!$C$4))^MIN(($B25+(H$8-1)-Mortality_Projection!$C$6),Mortality_Projection!$C$5)*IF($D25="Male",MIN(OFFSET(Mortality_Rates!$B$6,H$8-1-($B25-$B$9),0),Mortality_Rates!$B$111),MIN(OFFSET(Mortality_Rates!$B$6,H$8-1-($B25-$B$9),1),Mortality_Rates!$C$111)))))</f>
        <v>0</v>
      </c>
      <c r="I25" s="160">
        <f ca="1">IF($B25-I$8&gt;$B$9,0,IF($B25-I$8=$B$9,$C25*IF($D25="Male",$B$5,$B$6),
H25*(1-(1-IF($D25="Male",Mortality_Projection!$C$3,Mortality_Projection!$C$4))^MIN(($B25+(I$8-1)-Mortality_Projection!$C$6),Mortality_Projection!$C$5)*IF($D25="Male",MIN(OFFSET(Mortality_Rates!$B$6,I$8-1-($B25-$B$9),0),Mortality_Rates!$B$111),MIN(OFFSET(Mortality_Rates!$B$6,I$8-1-($B25-$B$9),1),Mortality_Rates!$C$111)))))</f>
        <v>0</v>
      </c>
      <c r="J25" s="160">
        <f ca="1">IF($B25-J$8&gt;$B$9,0,IF($B25-J$8=$B$9,$C25*IF($D25="Male",$B$5,$B$6),
I25*(1-(1-IF($D25="Male",Mortality_Projection!$C$3,Mortality_Projection!$C$4))^MIN(($B25+(J$8-1)-Mortality_Projection!$C$6),Mortality_Projection!$C$5)*IF($D25="Male",MIN(OFFSET(Mortality_Rates!$B$6,J$8-1-($B25-$B$9),0),Mortality_Rates!$B$111),MIN(OFFSET(Mortality_Rates!$B$6,J$8-1-($B25-$B$9),1),Mortality_Rates!$C$111)))))</f>
        <v>0</v>
      </c>
      <c r="K25" s="160">
        <f ca="1">IF($B25-K$8&gt;$B$9,0,IF($B25-K$8=$B$9,$C25*IF($D25="Male",$B$5,$B$6),
J25*(1-(1-IF($D25="Male",Mortality_Projection!$C$3,Mortality_Projection!$C$4))^MIN(($B25+(K$8-1)-Mortality_Projection!$C$6),Mortality_Projection!$C$5)*IF($D25="Male",MIN(OFFSET(Mortality_Rates!$B$6,K$8-1-($B25-$B$9),0),Mortality_Rates!$B$111),MIN(OFFSET(Mortality_Rates!$B$6,K$8-1-($B25-$B$9),1),Mortality_Rates!$C$111)))))</f>
        <v>0</v>
      </c>
      <c r="L25" s="160">
        <f ca="1">IF($B25-L$8&gt;$B$9,0,IF($B25-L$8=$B$9,$C25*IF($D25="Male",$B$5,$B$6),
K25*(1-(1-IF($D25="Male",Mortality_Projection!$C$3,Mortality_Projection!$C$4))^MIN(($B25+(L$8-1)-Mortality_Projection!$C$6),Mortality_Projection!$C$5)*IF($D25="Male",MIN(OFFSET(Mortality_Rates!$B$6,L$8-1-($B25-$B$9),0),Mortality_Rates!$B$111),MIN(OFFSET(Mortality_Rates!$B$6,L$8-1-($B25-$B$9),1),Mortality_Rates!$C$111)))))</f>
        <v>0</v>
      </c>
      <c r="M25" s="160">
        <f ca="1">IF($B25-M$8&gt;$B$9,0,IF($B25-M$8=$B$9,$C25*IF($D25="Male",$B$5,$B$6),
L25*(1-(1-IF($D25="Male",Mortality_Projection!$C$3,Mortality_Projection!$C$4))^MIN(($B25+(M$8-1)-Mortality_Projection!$C$6),Mortality_Projection!$C$5)*IF($D25="Male",MIN(OFFSET(Mortality_Rates!$B$6,M$8-1-($B25-$B$9),0),Mortality_Rates!$B$111),MIN(OFFSET(Mortality_Rates!$B$6,M$8-1-($B25-$B$9),1),Mortality_Rates!$C$111)))))</f>
        <v>0</v>
      </c>
      <c r="N25" s="160">
        <f ca="1">IF($B25-N$8&gt;$B$9,0,IF($B25-N$8=$B$9,$C25*IF($D25="Male",$B$5,$B$6),
M25*(1-(1-IF($D25="Male",Mortality_Projection!$C$3,Mortality_Projection!$C$4))^MIN(($B25+(N$8-1)-Mortality_Projection!$C$6),Mortality_Projection!$C$5)*IF($D25="Male",MIN(OFFSET(Mortality_Rates!$B$6,N$8-1-($B25-$B$9),0),Mortality_Rates!$B$111),MIN(OFFSET(Mortality_Rates!$B$6,N$8-1-($B25-$B$9),1),Mortality_Rates!$C$111)))))</f>
        <v>0</v>
      </c>
      <c r="O25" s="160">
        <f ca="1">IF($B25-O$8&gt;$B$9,0,IF($B25-O$8=$B$9,$C25*IF($D25="Male",$B$5,$B$6),
N25*(1-(1-IF($D25="Male",Mortality_Projection!$C$3,Mortality_Projection!$C$4))^MIN(($B25+(O$8-1)-Mortality_Projection!$C$6),Mortality_Projection!$C$5)*IF($D25="Male",MIN(OFFSET(Mortality_Rates!$B$6,O$8-1-($B25-$B$9),0),Mortality_Rates!$B$111),MIN(OFFSET(Mortality_Rates!$B$6,O$8-1-($B25-$B$9),1),Mortality_Rates!$C$111)))))</f>
        <v>0</v>
      </c>
      <c r="P25" s="160">
        <f ca="1">IF($B25-P$8&gt;$B$9,0,IF($B25-P$8=$B$9,$C25*IF($D25="Male",$B$5,$B$6),
O25*(1-(1-IF($D25="Male",Mortality_Projection!$C$3,Mortality_Projection!$C$4))^MIN(($B25+(P$8-1)-Mortality_Projection!$C$6),Mortality_Projection!$C$5)*IF($D25="Male",MIN(OFFSET(Mortality_Rates!$B$6,P$8-1-($B25-$B$9),0),Mortality_Rates!$B$111),MIN(OFFSET(Mortality_Rates!$B$6,P$8-1-($B25-$B$9),1),Mortality_Rates!$C$111)))))</f>
        <v>0</v>
      </c>
      <c r="Q25" s="160">
        <f ca="1">IF($B25-Q$8&gt;$B$9,0,IF($B25-Q$8=$B$9,$C25*IF($D25="Male",$B$5,$B$6),
P25*(1-(1-IF($D25="Male",Mortality_Projection!$C$3,Mortality_Projection!$C$4))^MIN(($B25+(Q$8-1)-Mortality_Projection!$C$6),Mortality_Projection!$C$5)*IF($D25="Male",MIN(OFFSET(Mortality_Rates!$B$6,Q$8-1-($B25-$B$9),0),Mortality_Rates!$B$111),MIN(OFFSET(Mortality_Rates!$B$6,Q$8-1-($B25-$B$9),1),Mortality_Rates!$C$111)))))</f>
        <v>0</v>
      </c>
      <c r="R25" s="160">
        <f ca="1">IF($B25-R$8&gt;$B$9,0,IF($B25-R$8=$B$9,$C25*IF($D25="Male",$B$5,$B$6),
Q25*(1-(1-IF($D25="Male",Mortality_Projection!$C$3,Mortality_Projection!$C$4))^MIN(($B25+(R$8-1)-Mortality_Projection!$C$6),Mortality_Projection!$C$5)*IF($D25="Male",MIN(OFFSET(Mortality_Rates!$B$6,R$8-1-($B25-$B$9),0),Mortality_Rates!$B$111),MIN(OFFSET(Mortality_Rates!$B$6,R$8-1-($B25-$B$9),1),Mortality_Rates!$C$111)))))</f>
        <v>0</v>
      </c>
      <c r="S25" s="160">
        <f ca="1">IF($B25-S$8&gt;$B$9,0,IF($B25-S$8=$B$9,$C25*IF($D25="Male",$B$5,$B$6),
R25*(1-(1-IF($D25="Male",Mortality_Projection!$C$3,Mortality_Projection!$C$4))^MIN(($B25+(S$8-1)-Mortality_Projection!$C$6),Mortality_Projection!$C$5)*IF($D25="Male",MIN(OFFSET(Mortality_Rates!$B$6,S$8-1-($B25-$B$9),0),Mortality_Rates!$B$111),MIN(OFFSET(Mortality_Rates!$B$6,S$8-1-($B25-$B$9),1),Mortality_Rates!$C$111)))))</f>
        <v>0</v>
      </c>
      <c r="T25" s="160">
        <f ca="1">IF($B25-T$8&gt;$B$9,0,IF($B25-T$8=$B$9,$C25*IF($D25="Male",$B$5,$B$6),
S25*(1-(1-IF($D25="Male",Mortality_Projection!$C$3,Mortality_Projection!$C$4))^MIN(($B25+(T$8-1)-Mortality_Projection!$C$6),Mortality_Projection!$C$5)*IF($D25="Male",MIN(OFFSET(Mortality_Rates!$B$6,T$8-1-($B25-$B$9),0),Mortality_Rates!$B$111),MIN(OFFSET(Mortality_Rates!$B$6,T$8-1-($B25-$B$9),1),Mortality_Rates!$C$111)))))</f>
        <v>0</v>
      </c>
      <c r="U25" s="160">
        <f ca="1">IF($B25-U$8&gt;$B$9,0,IF($B25-U$8=$B$9,$C25*IF($D25="Male",$B$5,$B$6),
T25*(1-(1-IF($D25="Male",Mortality_Projection!$C$3,Mortality_Projection!$C$4))^MIN(($B25+(U$8-1)-Mortality_Projection!$C$6),Mortality_Projection!$C$5)*IF($D25="Male",MIN(OFFSET(Mortality_Rates!$B$6,U$8-1-($B25-$B$9),0),Mortality_Rates!$B$111),MIN(OFFSET(Mortality_Rates!$B$6,U$8-1-($B25-$B$9),1),Mortality_Rates!$C$111)))))</f>
        <v>6903.7297103477194</v>
      </c>
      <c r="V25" s="160">
        <f ca="1">IF($B25-V$8&gt;$B$9,0,IF($B25-V$8=$B$9,$C25*IF($D25="Male",$B$5,$B$6),
U25*(1-(1-IF($D25="Male",Mortality_Projection!$C$3,Mortality_Projection!$C$4))^MIN(($B25+(V$8-1)-Mortality_Projection!$C$6),Mortality_Projection!$C$5)*IF($D25="Male",MIN(OFFSET(Mortality_Rates!$B$6,V$8-1-($B25-$B$9),0),Mortality_Rates!$B$111),MIN(OFFSET(Mortality_Rates!$B$6,V$8-1-($B25-$B$9),1),Mortality_Rates!$C$111)))))</f>
        <v>6899.6433834364943</v>
      </c>
      <c r="W25" s="160">
        <f ca="1">IF($B25-W$8&gt;$B$9,0,IF($B25-W$8=$B$9,$C25*IF($D25="Male",$B$5,$B$6),
V25*(1-(1-IF($D25="Male",Mortality_Projection!$C$3,Mortality_Projection!$C$4))^MIN(($B25+(W$8-1)-Mortality_Projection!$C$6),Mortality_Projection!$C$5)*IF($D25="Male",MIN(OFFSET(Mortality_Rates!$B$6,W$8-1-($B25-$B$9),0),Mortality_Rates!$B$111),MIN(OFFSET(Mortality_Rates!$B$6,W$8-1-($B25-$B$9),1),Mortality_Rates!$C$111)))))</f>
        <v>6896.7798077644993</v>
      </c>
      <c r="X25" s="160">
        <f ca="1">IF($B25-X$8&gt;$B$9,0,IF($B25-X$8=$B$9,$C25*IF($D25="Male",$B$5,$B$6),
W25*(1-(1-IF($D25="Male",Mortality_Projection!$C$3,Mortality_Projection!$C$4))^MIN(($B25+(X$8-1)-Mortality_Projection!$C$6),Mortality_Projection!$C$5)*IF($D25="Male",MIN(OFFSET(Mortality_Rates!$B$6,X$8-1-($B25-$B$9),0),Mortality_Rates!$B$111),MIN(OFFSET(Mortality_Rates!$B$6,X$8-1-($B25-$B$9),1),Mortality_Rates!$C$111)))))</f>
        <v>6894.7324678695077</v>
      </c>
      <c r="Y25" s="160">
        <f ca="1">IF($B25-Y$8&gt;$B$9,0,IF($B25-Y$8=$B$9,$C25*IF($D25="Male",$B$5,$B$6),
X25*(1-(1-IF($D25="Male",Mortality_Projection!$C$3,Mortality_Projection!$C$4))^MIN(($B25+(Y$8-1)-Mortality_Projection!$C$6),Mortality_Projection!$C$5)*IF($D25="Male",MIN(OFFSET(Mortality_Rates!$B$6,Y$8-1-($B25-$B$9),0),Mortality_Rates!$B$111),MIN(OFFSET(Mortality_Rates!$B$6,Y$8-1-($B25-$B$9),1),Mortality_Rates!$C$111)))))</f>
        <v>6893.1912026832924</v>
      </c>
      <c r="Z25" s="160">
        <f ca="1">IF($B25-Z$8&gt;$B$9,0,IF($B25-Z$8=$B$9,$C25*IF($D25="Male",$B$5,$B$6),
Y25*(1-(1-IF($D25="Male",Mortality_Projection!$C$3,Mortality_Projection!$C$4))^MIN(($B25+(Z$8-1)-Mortality_Projection!$C$6),Mortality_Projection!$C$5)*IF($D25="Male",MIN(OFFSET(Mortality_Rates!$B$6,Z$8-1-($B25-$B$9),0),Mortality_Rates!$B$111),MIN(OFFSET(Mortality_Rates!$B$6,Z$8-1-($B25-$B$9),1),Mortality_Rates!$C$111)))))</f>
        <v>6891.9331023382447</v>
      </c>
      <c r="AA25" s="160">
        <f ca="1">IF($B25-AA$8&gt;$B$9,0,IF($B25-AA$8=$B$9,$C25*IF($D25="Male",$B$5,$B$6),
Z25*(1-(1-IF($D25="Male",Mortality_Projection!$C$3,Mortality_Projection!$C$4))^MIN(($B25+(AA$8-1)-Mortality_Projection!$C$6),Mortality_Projection!$C$5)*IF($D25="Male",MIN(OFFSET(Mortality_Rates!$B$6,AA$8-1-($B25-$B$9),0),Mortality_Rates!$B$111),MIN(OFFSET(Mortality_Rates!$B$6,AA$8-1-($B25-$B$9),1),Mortality_Rates!$C$111)))))</f>
        <v>6890.818478380851</v>
      </c>
      <c r="AB25" s="160">
        <f ca="1">IF($B25-AB$8&gt;$B$9,0,IF($B25-AB$8=$B$9,$C25*IF($D25="Male",$B$5,$B$6),
AA25*(1-(1-IF($D25="Male",Mortality_Projection!$C$3,Mortality_Projection!$C$4))^MIN(($B25+(AB$8-1)-Mortality_Projection!$C$6),Mortality_Projection!$C$5)*IF($D25="Male",MIN(OFFSET(Mortality_Rates!$B$6,AB$8-1-($B25-$B$9),0),Mortality_Rates!$B$111),MIN(OFFSET(Mortality_Rates!$B$6,AB$8-1-($B25-$B$9),1),Mortality_Rates!$C$111)))))</f>
        <v>6889.7782961561597</v>
      </c>
      <c r="AC25" s="160">
        <f ca="1">IF($B25-AC$8&gt;$B$9,0,IF($B25-AC$8=$B$9,$C25*IF($D25="Male",$B$5,$B$6),
AB25*(1-(1-IF($D25="Male",Mortality_Projection!$C$3,Mortality_Projection!$C$4))^MIN(($B25+(AC$8-1)-Mortality_Projection!$C$6),Mortality_Projection!$C$5)*IF($D25="Male",MIN(OFFSET(Mortality_Rates!$B$6,AC$8-1-($B25-$B$9),0),Mortality_Rates!$B$111),MIN(OFFSET(Mortality_Rates!$B$6,AC$8-1-($B25-$B$9),1),Mortality_Rates!$C$111)))))</f>
        <v>6888.767582545468</v>
      </c>
      <c r="AD25" s="160">
        <f ca="1">IF($B25-AD$8&gt;$B$9,0,IF($B25-AD$8=$B$9,$C25*IF($D25="Male",$B$5,$B$6),
AC25*(1-(1-IF($D25="Male",Mortality_Projection!$C$3,Mortality_Projection!$C$4))^MIN(($B25+(AD$8-1)-Mortality_Projection!$C$6),Mortality_Projection!$C$5)*IF($D25="Male",MIN(OFFSET(Mortality_Rates!$B$6,AD$8-1-($B25-$B$9),0),Mortality_Rates!$B$111),MIN(OFFSET(Mortality_Rates!$B$6,AD$8-1-($B25-$B$9),1),Mortality_Rates!$C$111)))))</f>
        <v>6887.7472021423246</v>
      </c>
      <c r="AE25" s="160">
        <f ca="1">IF($B25-AE$8&gt;$B$9,0,IF($B25-AE$8=$B$9,$C25*IF($D25="Male",$B$5,$B$6),
AD25*(1-(1-IF($D25="Male",Mortality_Projection!$C$3,Mortality_Projection!$C$4))^MIN(($B25+(AE$8-1)-Mortality_Projection!$C$6),Mortality_Projection!$C$5)*IF($D25="Male",MIN(OFFSET(Mortality_Rates!$B$6,AE$8-1-($B25-$B$9),0),Mortality_Rates!$B$111),MIN(OFFSET(Mortality_Rates!$B$6,AE$8-1-($B25-$B$9),1),Mortality_Rates!$C$111)))))</f>
        <v>6886.6878569474793</v>
      </c>
      <c r="AF25" s="160">
        <f ca="1">IF($B25-AF$8&gt;$B$9,0,IF($B25-AF$8=$B$9,$C25*IF($D25="Male",$B$5,$B$6),
AE25*(1-(1-IF($D25="Male",Mortality_Projection!$C$3,Mortality_Projection!$C$4))^MIN(($B25+(AF$8-1)-Mortality_Projection!$C$6),Mortality_Projection!$C$5)*IF($D25="Male",MIN(OFFSET(Mortality_Rates!$B$6,AF$8-1-($B25-$B$9),0),Mortality_Rates!$B$111),MIN(OFFSET(Mortality_Rates!$B$6,AF$8-1-($B25-$B$9),1),Mortality_Rates!$C$111)))))</f>
        <v>6885.5612831505523</v>
      </c>
      <c r="AG25" s="160">
        <f ca="1">IF($B25-AG$8&gt;$B$9,0,IF($B25-AG$8=$B$9,$C25*IF($D25="Male",$B$5,$B$6),
AF25*(1-(1-IF($D25="Male",Mortality_Projection!$C$3,Mortality_Projection!$C$4))^MIN(($B25+(AG$8-1)-Mortality_Projection!$C$6),Mortality_Projection!$C$5)*IF($D25="Male",MIN(OFFSET(Mortality_Rates!$B$6,AG$8-1-($B25-$B$9),0),Mortality_Rates!$B$111),MIN(OFFSET(Mortality_Rates!$B$6,AG$8-1-($B25-$B$9),1),Mortality_Rates!$C$111)))))</f>
        <v>6884.3485071088771</v>
      </c>
      <c r="AH25" s="160">
        <f ca="1">IF($B25-AH$8&gt;$B$9,0,IF($B25-AH$8=$B$9,$C25*IF($D25="Male",$B$5,$B$6),
AG25*(1-(1-IF($D25="Male",Mortality_Projection!$C$3,Mortality_Projection!$C$4))^MIN(($B25+(AH$8-1)-Mortality_Projection!$C$6),Mortality_Projection!$C$5)*IF($D25="Male",MIN(OFFSET(Mortality_Rates!$B$6,AH$8-1-($B25-$B$9),0),Mortality_Rates!$B$111),MIN(OFFSET(Mortality_Rates!$B$6,AH$8-1-($B25-$B$9),1),Mortality_Rates!$C$111)))))</f>
        <v>6883.0435271417136</v>
      </c>
      <c r="AI25" s="160">
        <f ca="1">IF($B25-AI$8&gt;$B$9,0,IF($B25-AI$8=$B$9,$C25*IF($D25="Male",$B$5,$B$6),
AH25*(1-(1-IF($D25="Male",Mortality_Projection!$C$3,Mortality_Projection!$C$4))^MIN(($B25+(AI$8-1)-Mortality_Projection!$C$6),Mortality_Projection!$C$5)*IF($D25="Male",MIN(OFFSET(Mortality_Rates!$B$6,AI$8-1-($B25-$B$9),0),Mortality_Rates!$B$111),MIN(OFFSET(Mortality_Rates!$B$6,AI$8-1-($B25-$B$9),1),Mortality_Rates!$C$111)))))</f>
        <v>6881.6405939874385</v>
      </c>
      <c r="AJ25" s="160">
        <f ca="1">IF($B25-AJ$8&gt;$B$9,0,IF($B25-AJ$8=$B$9,$C25*IF($D25="Male",$B$5,$B$6),
AI25*(1-(1-IF($D25="Male",Mortality_Projection!$C$3,Mortality_Projection!$C$4))^MIN(($B25+(AJ$8-1)-Mortality_Projection!$C$6),Mortality_Projection!$C$5)*IF($D25="Male",MIN(OFFSET(Mortality_Rates!$B$6,AJ$8-1-($B25-$B$9),0),Mortality_Rates!$B$111),MIN(OFFSET(Mortality_Rates!$B$6,AJ$8-1-($B25-$B$9),1),Mortality_Rates!$C$111)))))</f>
        <v>6880.142196913318</v>
      </c>
      <c r="AK25" s="160">
        <f ca="1">IF($B25-AK$8&gt;$B$9,0,IF($B25-AK$8=$B$9,$C25*IF($D25="Male",$B$5,$B$6),
AJ25*(1-(1-IF($D25="Male",Mortality_Projection!$C$3,Mortality_Projection!$C$4))^MIN(($B25+(AK$8-1)-Mortality_Projection!$C$6),Mortality_Projection!$C$5)*IF($D25="Male",MIN(OFFSET(Mortality_Rates!$B$6,AK$8-1-($B25-$B$9),0),Mortality_Rates!$B$111),MIN(OFFSET(Mortality_Rates!$B$6,AK$8-1-($B25-$B$9),1),Mortality_Rates!$C$111)))))</f>
        <v>6878.5547332159967</v>
      </c>
      <c r="AL25" s="160">
        <f ca="1">IF($B25-AL$8&gt;$B$9,0,IF($B25-AL$8=$B$9,$C25*IF($D25="Male",$B$5,$B$6),
AK25*(1-(1-IF($D25="Male",Mortality_Projection!$C$3,Mortality_Projection!$C$4))^MIN(($B25+(AL$8-1)-Mortality_Projection!$C$6),Mortality_Projection!$C$5)*IF($D25="Male",MIN(OFFSET(Mortality_Rates!$B$6,AL$8-1-($B25-$B$9),0),Mortality_Rates!$B$111),MIN(OFFSET(Mortality_Rates!$B$6,AL$8-1-($B25-$B$9),1),Mortality_Rates!$C$111)))))</f>
        <v>6876.8883223791763</v>
      </c>
      <c r="AM25" s="160">
        <f ca="1">IF($B25-AM$8&gt;$B$9,0,IF($B25-AM$8=$B$9,$C25*IF($D25="Male",$B$5,$B$6),
AL25*(1-(1-IF($D25="Male",Mortality_Projection!$C$3,Mortality_Projection!$C$4))^MIN(($B25+(AM$8-1)-Mortality_Projection!$C$6),Mortality_Projection!$C$5)*IF($D25="Male",MIN(OFFSET(Mortality_Rates!$B$6,AM$8-1-($B25-$B$9),0),Mortality_Rates!$B$111),MIN(OFFSET(Mortality_Rates!$B$6,AM$8-1-($B25-$B$9),1),Mortality_Rates!$C$111)))))</f>
        <v>6875.1566250180722</v>
      </c>
      <c r="AN25" s="160">
        <f ca="1">IF($B25-AN$8&gt;$B$9,0,IF($B25-AN$8=$B$9,$C25*IF($D25="Male",$B$5,$B$6),
AM25*(1-(1-IF($D25="Male",Mortality_Projection!$C$3,Mortality_Projection!$C$4))^MIN(($B25+(AN$8-1)-Mortality_Projection!$C$6),Mortality_Projection!$C$5)*IF($D25="Male",MIN(OFFSET(Mortality_Rates!$B$6,AN$8-1-($B25-$B$9),0),Mortality_Rates!$B$111),MIN(OFFSET(Mortality_Rates!$B$6,AN$8-1-($B25-$B$9),1),Mortality_Rates!$C$111)))))</f>
        <v>6873.3482474067096</v>
      </c>
      <c r="AO25" s="160">
        <f ca="1">IF($B25-AO$8&gt;$B$9,0,IF($B25-AO$8=$B$9,$C25*IF($D25="Male",$B$5,$B$6),
AN25*(1-(1-IF($D25="Male",Mortality_Projection!$C$3,Mortality_Projection!$C$4))^MIN(($B25+(AO$8-1)-Mortality_Projection!$C$6),Mortality_Projection!$C$5)*IF($D25="Male",MIN(OFFSET(Mortality_Rates!$B$6,AO$8-1-($B25-$B$9),0),Mortality_Rates!$B$111),MIN(OFFSET(Mortality_Rates!$B$6,AO$8-1-($B25-$B$9),1),Mortality_Rates!$C$111)))))</f>
        <v>6871.4632494221814</v>
      </c>
      <c r="AP25" s="160">
        <f ca="1">IF($B25-AP$8&gt;$B$9,0,IF($B25-AP$8=$B$9,$C25*IF($D25="Male",$B$5,$B$6),
AO25*(1-(1-IF($D25="Male",Mortality_Projection!$C$3,Mortality_Projection!$C$4))^MIN(($B25+(AP$8-1)-Mortality_Projection!$C$6),Mortality_Projection!$C$5)*IF($D25="Male",MIN(OFFSET(Mortality_Rates!$B$6,AP$8-1-($B25-$B$9),0),Mortality_Rates!$B$111),MIN(OFFSET(Mortality_Rates!$B$6,AP$8-1-($B25-$B$9),1),Mortality_Rates!$C$111)))))</f>
        <v>6869.5055472492113</v>
      </c>
      <c r="AQ25" s="160">
        <f ca="1">IF($B25-AQ$8&gt;$B$9,0,IF($B25-AQ$8=$B$9,$C25*IF($D25="Male",$B$5,$B$6),
AP25*(1-(1-IF($D25="Male",Mortality_Projection!$C$3,Mortality_Projection!$C$4))^MIN(($B25+(AQ$8-1)-Mortality_Projection!$C$6),Mortality_Projection!$C$5)*IF($D25="Male",MIN(OFFSET(Mortality_Rates!$B$6,AQ$8-1-($B25-$B$9),0),Mortality_Rates!$B$111),MIN(OFFSET(Mortality_Rates!$B$6,AQ$8-1-($B25-$B$9),1),Mortality_Rates!$C$111)))))</f>
        <v>6867.4752025486187</v>
      </c>
      <c r="AR25" s="160">
        <f ca="1">IF($B25-AR$8&gt;$B$9,0,IF($B25-AR$8=$B$9,$C25*IF($D25="Male",$B$5,$B$6),
AQ25*(1-(1-IF($D25="Male",Mortality_Projection!$C$3,Mortality_Projection!$C$4))^MIN(($B25+(AR$8-1)-Mortality_Projection!$C$6),Mortality_Projection!$C$5)*IF($D25="Male",MIN(OFFSET(Mortality_Rates!$B$6,AR$8-1-($B25-$B$9),0),Mortality_Rates!$B$111),MIN(OFFSET(Mortality_Rates!$B$6,AR$8-1-($B25-$B$9),1),Mortality_Rates!$C$111)))))</f>
        <v>6865.3684277787061</v>
      </c>
      <c r="AS25" s="160">
        <f ca="1">IF($B25-AS$8&gt;$B$9,0,IF($B25-AS$8=$B$9,$C25*IF($D25="Male",$B$5,$B$6),
AR25*(1-(1-IF($D25="Male",Mortality_Projection!$C$3,Mortality_Projection!$C$4))^MIN(($B25+(AS$8-1)-Mortality_Projection!$C$6),Mortality_Projection!$C$5)*IF($D25="Male",MIN(OFFSET(Mortality_Rates!$B$6,AS$8-1-($B25-$B$9),0),Mortality_Rates!$B$111),MIN(OFFSET(Mortality_Rates!$B$6,AS$8-1-($B25-$B$9),1),Mortality_Rates!$C$111)))))</f>
        <v>6863.1814424647819</v>
      </c>
      <c r="AT25" s="160">
        <f ca="1">IF($B25-AT$8&gt;$B$9,0,IF($B25-AT$8=$B$9,$C25*IF($D25="Male",$B$5,$B$6),
AS25*(1-(1-IF($D25="Male",Mortality_Projection!$C$3,Mortality_Projection!$C$4))^MIN(($B25+(AT$8-1)-Mortality_Projection!$C$6),Mortality_Projection!$C$5)*IF($D25="Male",MIN(OFFSET(Mortality_Rates!$B$6,AT$8-1-($B25-$B$9),0),Mortality_Rates!$B$111),MIN(OFFSET(Mortality_Rates!$B$6,AT$8-1-($B25-$B$9),1),Mortality_Rates!$C$111)))))</f>
        <v>6860.9066245284721</v>
      </c>
      <c r="AU25" s="160">
        <f ca="1">IF($B25-AU$8&gt;$B$9,0,IF($B25-AU$8=$B$9,$C25*IF($D25="Male",$B$5,$B$6),
AT25*(1-(1-IF($D25="Male",Mortality_Projection!$C$3,Mortality_Projection!$C$4))^MIN(($B25+(AU$8-1)-Mortality_Projection!$C$6),Mortality_Projection!$C$5)*IF($D25="Male",MIN(OFFSET(Mortality_Rates!$B$6,AU$8-1-($B25-$B$9),0),Mortality_Rates!$B$111),MIN(OFFSET(Mortality_Rates!$B$6,AU$8-1-($B25-$B$9),1),Mortality_Rates!$C$111)))))</f>
        <v>6858.5402128117057</v>
      </c>
      <c r="AV25" s="160">
        <f ca="1">IF($B25-AV$8&gt;$B$9,0,IF($B25-AV$8=$B$9,$C25*IF($D25="Male",$B$5,$B$6),
AU25*(1-(1-IF($D25="Male",Mortality_Projection!$C$3,Mortality_Projection!$C$4))^MIN(($B25+(AV$8-1)-Mortality_Projection!$C$6),Mortality_Projection!$C$5)*IF($D25="Male",MIN(OFFSET(Mortality_Rates!$B$6,AV$8-1-($B25-$B$9),0),Mortality_Rates!$B$111),MIN(OFFSET(Mortality_Rates!$B$6,AV$8-1-($B25-$B$9),1),Mortality_Rates!$C$111)))))</f>
        <v>6856.063068893407</v>
      </c>
      <c r="AW25" s="160">
        <f ca="1">IF($B25-AW$8&gt;$B$9,0,IF($B25-AW$8=$B$9,$C25*IF($D25="Male",$B$5,$B$6),
AV25*(1-(1-IF($D25="Male",Mortality_Projection!$C$3,Mortality_Projection!$C$4))^MIN(($B25+(AW$8-1)-Mortality_Projection!$C$6),Mortality_Projection!$C$5)*IF($D25="Male",MIN(OFFSET(Mortality_Rates!$B$6,AW$8-1-($B25-$B$9),0),Mortality_Rates!$B$111),MIN(OFFSET(Mortality_Rates!$B$6,AW$8-1-($B25-$B$9),1),Mortality_Rates!$C$111)))))</f>
        <v>6853.4676213288158</v>
      </c>
      <c r="AX25" s="160">
        <f ca="1">IF($B25-AX$8&gt;$B$9,0,IF($B25-AX$8=$B$9,$C25*IF($D25="Male",$B$5,$B$6),
AW25*(1-(1-IF($D25="Male",Mortality_Projection!$C$3,Mortality_Projection!$C$4))^MIN(($B25+(AX$8-1)-Mortality_Projection!$C$6),Mortality_Projection!$C$5)*IF($D25="Male",MIN(OFFSET(Mortality_Rates!$B$6,AX$8-1-($B25-$B$9),0),Mortality_Rates!$B$111),MIN(OFFSET(Mortality_Rates!$B$6,AX$8-1-($B25-$B$9),1),Mortality_Rates!$C$111)))))</f>
        <v>6850.7347848349946</v>
      </c>
      <c r="AY25" s="160">
        <f ca="1">IF($B25-AY$8&gt;$B$9,0,IF($B25-AY$8=$B$9,$C25*IF($D25="Male",$B$5,$B$6),
AX25*(1-(1-IF($D25="Male",Mortality_Projection!$C$3,Mortality_Projection!$C$4))^MIN(($B25+(AY$8-1)-Mortality_Projection!$C$6),Mortality_Projection!$C$5)*IF($D25="Male",MIN(OFFSET(Mortality_Rates!$B$6,AY$8-1-($B25-$B$9),0),Mortality_Rates!$B$111),MIN(OFFSET(Mortality_Rates!$B$6,AY$8-1-($B25-$B$9),1),Mortality_Rates!$C$111)))))</f>
        <v>6847.8493532972279</v>
      </c>
      <c r="AZ25" s="160">
        <f ca="1">IF($B25-AZ$8&gt;$B$9,0,IF($B25-AZ$8=$B$9,$C25*IF($D25="Male",$B$5,$B$6),
AY25*(1-(1-IF($D25="Male",Mortality_Projection!$C$3,Mortality_Projection!$C$4))^MIN(($B25+(AZ$8-1)-Mortality_Projection!$C$6),Mortality_Projection!$C$5)*IF($D25="Male",MIN(OFFSET(Mortality_Rates!$B$6,AZ$8-1-($B25-$B$9),0),Mortality_Rates!$B$111),MIN(OFFSET(Mortality_Rates!$B$6,AZ$8-1-($B25-$B$9),1),Mortality_Rates!$C$111)))))</f>
        <v>6844.788474016932</v>
      </c>
      <c r="BA25" s="160">
        <f ca="1">IF($B25-BA$8&gt;$B$9,0,IF($B25-BA$8=$B$9,$C25*IF($D25="Male",$B$5,$B$6),
AZ25*(1-(1-IF($D25="Male",Mortality_Projection!$C$3,Mortality_Projection!$C$4))^MIN(($B25+(BA$8-1)-Mortality_Projection!$C$6),Mortality_Projection!$C$5)*IF($D25="Male",MIN(OFFSET(Mortality_Rates!$B$6,BA$8-1-($B25-$B$9),0),Mortality_Rates!$B$111),MIN(OFFSET(Mortality_Rates!$B$6,BA$8-1-($B25-$B$9),1),Mortality_Rates!$C$111)))))</f>
        <v>6841.5370236839608</v>
      </c>
      <c r="BB25" s="160">
        <f ca="1">IF($B25-BB$8&gt;$B$9,0,IF($B25-BB$8=$B$9,$C25*IF($D25="Male",$B$5,$B$6),
BA25*(1-(1-IF($D25="Male",Mortality_Projection!$C$3,Mortality_Projection!$C$4))^MIN(($B25+(BB$8-1)-Mortality_Projection!$C$6),Mortality_Projection!$C$5)*IF($D25="Male",MIN(OFFSET(Mortality_Rates!$B$6,BB$8-1-($B25-$B$9),0),Mortality_Rates!$B$111),MIN(OFFSET(Mortality_Rates!$B$6,BB$8-1-($B25-$B$9),1),Mortality_Rates!$C$111)))))</f>
        <v>6838.072248067755</v>
      </c>
      <c r="BC25" s="160">
        <f ca="1">IF($B25-BC$8&gt;$B$9,0,IF($B25-BC$8=$B$9,$C25*IF($D25="Male",$B$5,$B$6),
BB25*(1-(1-IF($D25="Male",Mortality_Projection!$C$3,Mortality_Projection!$C$4))^MIN(($B25+(BC$8-1)-Mortality_Projection!$C$6),Mortality_Projection!$C$5)*IF($D25="Male",MIN(OFFSET(Mortality_Rates!$B$6,BC$8-1-($B25-$B$9),0),Mortality_Rates!$B$111),MIN(OFFSET(Mortality_Rates!$B$6,BC$8-1-($B25-$B$9),1),Mortality_Rates!$C$111)))))</f>
        <v>6834.367621013761</v>
      </c>
      <c r="BD25" s="161">
        <f ca="1">IF($B25-BD$8&gt;$B$9,0,IF($B25-BD$8=$B$9,$C25*IF($D25="Male",$B$5,$B$6),
BC25*(1-(1-IF($D25="Male",Mortality_Projection!$C$3,Mortality_Projection!$C$4))^MIN(($B25+(BD$8-1)-Mortality_Projection!$C$6),Mortality_Projection!$C$5)*IF($D25="Male",MIN(OFFSET(Mortality_Rates!$B$6,BD$8-1-($B25-$B$9),0),Mortality_Rates!$B$111),MIN(OFFSET(Mortality_Rates!$B$6,BD$8-1-($B25-$B$9),1),Mortality_Rates!$C$111)))))</f>
        <v>6830.400528138035</v>
      </c>
      <c r="BE25" s="33"/>
    </row>
    <row r="26" spans="1:57" x14ac:dyDescent="0.35">
      <c r="A26" s="159">
        <f t="shared" si="6"/>
        <v>-18</v>
      </c>
      <c r="B26">
        <f t="shared" si="7"/>
        <v>2039</v>
      </c>
      <c r="C26" s="160">
        <f ca="1">IF(-$A26&lt;Input!$D$16, SUM(OFFSET(Existing_Cohort!$C$107,Input!D$15+A26+IF(-$A26&gt;=Input!$D$15,-Input!$D$15-$A26,0),B26-Input!$D$4,IF(-$A26&gt;=Input!$D$15,Input!$D$16+$A26,Input!$D$16-Input!$D$15+1))), 0)+
IF(-$A26&gt;Input!$D$15, SUM(OFFSET($E$59, MAX(-$A26-Input!$D$16, 0), $B26-$B$9, MIN(-$A26-Input!$D$15, Input!$D$16-Input!$D$15+1))), 0)</f>
        <v>95429.480105120005</v>
      </c>
      <c r="D26" s="198" t="s">
        <v>31</v>
      </c>
      <c r="E26" s="160">
        <f ca="1">IF($B26-E$8&gt;$B$9,0,IF($B26-E$8=$B$9,$C26*IF($D26="Male",$B$5,$B$6),
D26*(1-(1-IF($D26="Male",Mortality_Projection!$C$3,Mortality_Projection!$C$4))^MIN(($B26+(E$8-1)-Mortality_Projection!$C$6),Mortality_Projection!$C$5)*IF($D26="Male",MIN(OFFSET(Mortality_Rates!$B$6,E$8-1-($B26-$B$9),0),Mortality_Rates!$B$111),MIN(OFFSET(Mortality_Rates!$B$6,E$8-1-($B26-$B$9),1),Mortality_Rates!$C$111)))))</f>
        <v>0</v>
      </c>
      <c r="F26" s="160">
        <f ca="1">IF($B26-F$8&gt;$B$9,0,IF($B26-F$8=$B$9,$C26*IF($D26="Male",$B$5,$B$6),
E26*(1-(1-IF($D26="Male",Mortality_Projection!$C$3,Mortality_Projection!$C$4))^MIN(($B26+(F$8-1)-Mortality_Projection!$C$6),Mortality_Projection!$C$5)*IF($D26="Male",MIN(OFFSET(Mortality_Rates!$B$6,F$8-1-($B26-$B$9),0),Mortality_Rates!$B$111),MIN(OFFSET(Mortality_Rates!$B$6,F$8-1-($B26-$B$9),1),Mortality_Rates!$C$111)))))</f>
        <v>0</v>
      </c>
      <c r="G26" s="160">
        <f ca="1">IF($B26-G$8&gt;$B$9,0,IF($B26-G$8=$B$9,$C26*IF($D26="Male",$B$5,$B$6),
F26*(1-(1-IF($D26="Male",Mortality_Projection!$C$3,Mortality_Projection!$C$4))^MIN(($B26+(G$8-1)-Mortality_Projection!$C$6),Mortality_Projection!$C$5)*IF($D26="Male",MIN(OFFSET(Mortality_Rates!$B$6,G$8-1-($B26-$B$9),0),Mortality_Rates!$B$111),MIN(OFFSET(Mortality_Rates!$B$6,G$8-1-($B26-$B$9),1),Mortality_Rates!$C$111)))))</f>
        <v>0</v>
      </c>
      <c r="H26" s="160">
        <f ca="1">IF($B26-H$8&gt;$B$9,0,IF($B26-H$8=$B$9,$C26*IF($D26="Male",$B$5,$B$6),
G26*(1-(1-IF($D26="Male",Mortality_Projection!$C$3,Mortality_Projection!$C$4))^MIN(($B26+(H$8-1)-Mortality_Projection!$C$6),Mortality_Projection!$C$5)*IF($D26="Male",MIN(OFFSET(Mortality_Rates!$B$6,H$8-1-($B26-$B$9),0),Mortality_Rates!$B$111),MIN(OFFSET(Mortality_Rates!$B$6,H$8-1-($B26-$B$9),1),Mortality_Rates!$C$111)))))</f>
        <v>0</v>
      </c>
      <c r="I26" s="160">
        <f ca="1">IF($B26-I$8&gt;$B$9,0,IF($B26-I$8=$B$9,$C26*IF($D26="Male",$B$5,$B$6),
H26*(1-(1-IF($D26="Male",Mortality_Projection!$C$3,Mortality_Projection!$C$4))^MIN(($B26+(I$8-1)-Mortality_Projection!$C$6),Mortality_Projection!$C$5)*IF($D26="Male",MIN(OFFSET(Mortality_Rates!$B$6,I$8-1-($B26-$B$9),0),Mortality_Rates!$B$111),MIN(OFFSET(Mortality_Rates!$B$6,I$8-1-($B26-$B$9),1),Mortality_Rates!$C$111)))))</f>
        <v>0</v>
      </c>
      <c r="J26" s="160">
        <f ca="1">IF($B26-J$8&gt;$B$9,0,IF($B26-J$8=$B$9,$C26*IF($D26="Male",$B$5,$B$6),
I26*(1-(1-IF($D26="Male",Mortality_Projection!$C$3,Mortality_Projection!$C$4))^MIN(($B26+(J$8-1)-Mortality_Projection!$C$6),Mortality_Projection!$C$5)*IF($D26="Male",MIN(OFFSET(Mortality_Rates!$B$6,J$8-1-($B26-$B$9),0),Mortality_Rates!$B$111),MIN(OFFSET(Mortality_Rates!$B$6,J$8-1-($B26-$B$9),1),Mortality_Rates!$C$111)))))</f>
        <v>0</v>
      </c>
      <c r="K26" s="160">
        <f ca="1">IF($B26-K$8&gt;$B$9,0,IF($B26-K$8=$B$9,$C26*IF($D26="Male",$B$5,$B$6),
J26*(1-(1-IF($D26="Male",Mortality_Projection!$C$3,Mortality_Projection!$C$4))^MIN(($B26+(K$8-1)-Mortality_Projection!$C$6),Mortality_Projection!$C$5)*IF($D26="Male",MIN(OFFSET(Mortality_Rates!$B$6,K$8-1-($B26-$B$9),0),Mortality_Rates!$B$111),MIN(OFFSET(Mortality_Rates!$B$6,K$8-1-($B26-$B$9),1),Mortality_Rates!$C$111)))))</f>
        <v>0</v>
      </c>
      <c r="L26" s="160">
        <f ca="1">IF($B26-L$8&gt;$B$9,0,IF($B26-L$8=$B$9,$C26*IF($D26="Male",$B$5,$B$6),
K26*(1-(1-IF($D26="Male",Mortality_Projection!$C$3,Mortality_Projection!$C$4))^MIN(($B26+(L$8-1)-Mortality_Projection!$C$6),Mortality_Projection!$C$5)*IF($D26="Male",MIN(OFFSET(Mortality_Rates!$B$6,L$8-1-($B26-$B$9),0),Mortality_Rates!$B$111),MIN(OFFSET(Mortality_Rates!$B$6,L$8-1-($B26-$B$9),1),Mortality_Rates!$C$111)))))</f>
        <v>0</v>
      </c>
      <c r="M26" s="160">
        <f ca="1">IF($B26-M$8&gt;$B$9,0,IF($B26-M$8=$B$9,$C26*IF($D26="Male",$B$5,$B$6),
L26*(1-(1-IF($D26="Male",Mortality_Projection!$C$3,Mortality_Projection!$C$4))^MIN(($B26+(M$8-1)-Mortality_Projection!$C$6),Mortality_Projection!$C$5)*IF($D26="Male",MIN(OFFSET(Mortality_Rates!$B$6,M$8-1-($B26-$B$9),0),Mortality_Rates!$B$111),MIN(OFFSET(Mortality_Rates!$B$6,M$8-1-($B26-$B$9),1),Mortality_Rates!$C$111)))))</f>
        <v>0</v>
      </c>
      <c r="N26" s="160">
        <f ca="1">IF($B26-N$8&gt;$B$9,0,IF($B26-N$8=$B$9,$C26*IF($D26="Male",$B$5,$B$6),
M26*(1-(1-IF($D26="Male",Mortality_Projection!$C$3,Mortality_Projection!$C$4))^MIN(($B26+(N$8-1)-Mortality_Projection!$C$6),Mortality_Projection!$C$5)*IF($D26="Male",MIN(OFFSET(Mortality_Rates!$B$6,N$8-1-($B26-$B$9),0),Mortality_Rates!$B$111),MIN(OFFSET(Mortality_Rates!$B$6,N$8-1-($B26-$B$9),1),Mortality_Rates!$C$111)))))</f>
        <v>0</v>
      </c>
      <c r="O26" s="160">
        <f ca="1">IF($B26-O$8&gt;$B$9,0,IF($B26-O$8=$B$9,$C26*IF($D26="Male",$B$5,$B$6),
N26*(1-(1-IF($D26="Male",Mortality_Projection!$C$3,Mortality_Projection!$C$4))^MIN(($B26+(O$8-1)-Mortality_Projection!$C$6),Mortality_Projection!$C$5)*IF($D26="Male",MIN(OFFSET(Mortality_Rates!$B$6,O$8-1-($B26-$B$9),0),Mortality_Rates!$B$111),MIN(OFFSET(Mortality_Rates!$B$6,O$8-1-($B26-$B$9),1),Mortality_Rates!$C$111)))))</f>
        <v>0</v>
      </c>
      <c r="P26" s="160">
        <f ca="1">IF($B26-P$8&gt;$B$9,0,IF($B26-P$8=$B$9,$C26*IF($D26="Male",$B$5,$B$6),
O26*(1-(1-IF($D26="Male",Mortality_Projection!$C$3,Mortality_Projection!$C$4))^MIN(($B26+(P$8-1)-Mortality_Projection!$C$6),Mortality_Projection!$C$5)*IF($D26="Male",MIN(OFFSET(Mortality_Rates!$B$6,P$8-1-($B26-$B$9),0),Mortality_Rates!$B$111),MIN(OFFSET(Mortality_Rates!$B$6,P$8-1-($B26-$B$9),1),Mortality_Rates!$C$111)))))</f>
        <v>0</v>
      </c>
      <c r="Q26" s="160">
        <f ca="1">IF($B26-Q$8&gt;$B$9,0,IF($B26-Q$8=$B$9,$C26*IF($D26="Male",$B$5,$B$6),
P26*(1-(1-IF($D26="Male",Mortality_Projection!$C$3,Mortality_Projection!$C$4))^MIN(($B26+(Q$8-1)-Mortality_Projection!$C$6),Mortality_Projection!$C$5)*IF($D26="Male",MIN(OFFSET(Mortality_Rates!$B$6,Q$8-1-($B26-$B$9),0),Mortality_Rates!$B$111),MIN(OFFSET(Mortality_Rates!$B$6,Q$8-1-($B26-$B$9),1),Mortality_Rates!$C$111)))))</f>
        <v>0</v>
      </c>
      <c r="R26" s="160">
        <f ca="1">IF($B26-R$8&gt;$B$9,0,IF($B26-R$8=$B$9,$C26*IF($D26="Male",$B$5,$B$6),
Q26*(1-(1-IF($D26="Male",Mortality_Projection!$C$3,Mortality_Projection!$C$4))^MIN(($B26+(R$8-1)-Mortality_Projection!$C$6),Mortality_Projection!$C$5)*IF($D26="Male",MIN(OFFSET(Mortality_Rates!$B$6,R$8-1-($B26-$B$9),0),Mortality_Rates!$B$111),MIN(OFFSET(Mortality_Rates!$B$6,R$8-1-($B26-$B$9),1),Mortality_Rates!$C$111)))))</f>
        <v>0</v>
      </c>
      <c r="S26" s="160">
        <f ca="1">IF($B26-S$8&gt;$B$9,0,IF($B26-S$8=$B$9,$C26*IF($D26="Male",$B$5,$B$6),
R26*(1-(1-IF($D26="Male",Mortality_Projection!$C$3,Mortality_Projection!$C$4))^MIN(($B26+(S$8-1)-Mortality_Projection!$C$6),Mortality_Projection!$C$5)*IF($D26="Male",MIN(OFFSET(Mortality_Rates!$B$6,S$8-1-($B26-$B$9),0),Mortality_Rates!$B$111),MIN(OFFSET(Mortality_Rates!$B$6,S$8-1-($B26-$B$9),1),Mortality_Rates!$C$111)))))</f>
        <v>0</v>
      </c>
      <c r="T26" s="160">
        <f ca="1">IF($B26-T$8&gt;$B$9,0,IF($B26-T$8=$B$9,$C26*IF($D26="Male",$B$5,$B$6),
S26*(1-(1-IF($D26="Male",Mortality_Projection!$C$3,Mortality_Projection!$C$4))^MIN(($B26+(T$8-1)-Mortality_Projection!$C$6),Mortality_Projection!$C$5)*IF($D26="Male",MIN(OFFSET(Mortality_Rates!$B$6,T$8-1-($B26-$B$9),0),Mortality_Rates!$B$111),MIN(OFFSET(Mortality_Rates!$B$6,T$8-1-($B26-$B$9),1),Mortality_Rates!$C$111)))))</f>
        <v>0</v>
      </c>
      <c r="U26" s="160">
        <f ca="1">IF($B26-U$8&gt;$B$9,0,IF($B26-U$8=$B$9,$C26*IF($D26="Male",$B$5,$B$6),
T26*(1-(1-IF($D26="Male",Mortality_Projection!$C$3,Mortality_Projection!$C$4))^MIN(($B26+(U$8-1)-Mortality_Projection!$C$6),Mortality_Projection!$C$5)*IF($D26="Male",MIN(OFFSET(Mortality_Rates!$B$6,U$8-1-($B26-$B$9),0),Mortality_Rates!$B$111),MIN(OFFSET(Mortality_Rates!$B$6,U$8-1-($B26-$B$9),1),Mortality_Rates!$C$111)))))</f>
        <v>0</v>
      </c>
      <c r="V26" s="160">
        <f ca="1">IF($B26-V$8&gt;$B$9,0,IF($B26-V$8=$B$9,$C26*IF($D26="Male",$B$5,$B$6),
U26*(1-(1-IF($D26="Male",Mortality_Projection!$C$3,Mortality_Projection!$C$4))^MIN(($B26+(V$8-1)-Mortality_Projection!$C$6),Mortality_Projection!$C$5)*IF($D26="Male",MIN(OFFSET(Mortality_Rates!$B$6,V$8-1-($B26-$B$9),0),Mortality_Rates!$B$111),MIN(OFFSET(Mortality_Rates!$B$6,V$8-1-($B26-$B$9),1),Mortality_Rates!$C$111)))))</f>
        <v>6982.8990792568984</v>
      </c>
      <c r="W26" s="160">
        <f ca="1">IF($B26-W$8&gt;$B$9,0,IF($B26-W$8=$B$9,$C26*IF($D26="Male",$B$5,$B$6),
V26*(1-(1-IF($D26="Male",Mortality_Projection!$C$3,Mortality_Projection!$C$4))^MIN(($B26+(W$8-1)-Mortality_Projection!$C$6),Mortality_Projection!$C$5)*IF($D26="Male",MIN(OFFSET(Mortality_Rates!$B$6,W$8-1-($B26-$B$9),0),Mortality_Rates!$B$111),MIN(OFFSET(Mortality_Rates!$B$6,W$8-1-($B26-$B$9),1),Mortality_Rates!$C$111)))))</f>
        <v>6978.8604085850347</v>
      </c>
      <c r="X26" s="160">
        <f ca="1">IF($B26-X$8&gt;$B$9,0,IF($B26-X$8=$B$9,$C26*IF($D26="Male",$B$5,$B$6),
W26*(1-(1-IF($D26="Male",Mortality_Projection!$C$3,Mortality_Projection!$C$4))^MIN(($B26+(X$8-1)-Mortality_Projection!$C$6),Mortality_Projection!$C$5)*IF($D26="Male",MIN(OFFSET(Mortality_Rates!$B$6,X$8-1-($B26-$B$9),0),Mortality_Rates!$B$111),MIN(OFFSET(Mortality_Rates!$B$6,X$8-1-($B26-$B$9),1),Mortality_Rates!$C$111)))))</f>
        <v>6976.0301906496761</v>
      </c>
      <c r="Y26" s="160">
        <f ca="1">IF($B26-Y$8&gt;$B$9,0,IF($B26-Y$8=$B$9,$C26*IF($D26="Male",$B$5,$B$6),
X26*(1-(1-IF($D26="Male",Mortality_Projection!$C$3,Mortality_Projection!$C$4))^MIN(($B26+(Y$8-1)-Mortality_Projection!$C$6),Mortality_Projection!$C$5)*IF($D26="Male",MIN(OFFSET(Mortality_Rates!$B$6,Y$8-1-($B26-$B$9),0),Mortality_Rates!$B$111),MIN(OFFSET(Mortality_Rates!$B$6,Y$8-1-($B26-$B$9),1),Mortality_Rates!$C$111)))))</f>
        <v>6974.0066809641876</v>
      </c>
      <c r="Z26" s="160">
        <f ca="1">IF($B26-Z$8&gt;$B$9,0,IF($B26-Z$8=$B$9,$C26*IF($D26="Male",$B$5,$B$6),
Y26*(1-(1-IF($D26="Male",Mortality_Projection!$C$3,Mortality_Projection!$C$4))^MIN(($B26+(Z$8-1)-Mortality_Projection!$C$6),Mortality_Projection!$C$5)*IF($D26="Male",MIN(OFFSET(Mortality_Rates!$B$6,Z$8-1-($B26-$B$9),0),Mortality_Rates!$B$111),MIN(OFFSET(Mortality_Rates!$B$6,Z$8-1-($B26-$B$9),1),Mortality_Rates!$C$111)))))</f>
        <v>6972.4833451382528</v>
      </c>
      <c r="AA26" s="160">
        <f ca="1">IF($B26-AA$8&gt;$B$9,0,IF($B26-AA$8=$B$9,$C26*IF($D26="Male",$B$5,$B$6),
Z26*(1-(1-IF($D26="Male",Mortality_Projection!$C$3,Mortality_Projection!$C$4))^MIN(($B26+(AA$8-1)-Mortality_Projection!$C$6),Mortality_Projection!$C$5)*IF($D26="Male",MIN(OFFSET(Mortality_Rates!$B$6,AA$8-1-($B26-$B$9),0),Mortality_Rates!$B$111),MIN(OFFSET(Mortality_Rates!$B$6,AA$8-1-($B26-$B$9),1),Mortality_Rates!$C$111)))))</f>
        <v>6971.2398737716176</v>
      </c>
      <c r="AB26" s="160">
        <f ca="1">IF($B26-AB$8&gt;$B$9,0,IF($B26-AB$8=$B$9,$C26*IF($D26="Male",$B$5,$B$6),
AA26*(1-(1-IF($D26="Male",Mortality_Projection!$C$3,Mortality_Projection!$C$4))^MIN(($B26+(AB$8-1)-Mortality_Projection!$C$6),Mortality_Projection!$C$5)*IF($D26="Male",MIN(OFFSET(Mortality_Rates!$B$6,AB$8-1-($B26-$B$9),0),Mortality_Rates!$B$111),MIN(OFFSET(Mortality_Rates!$B$6,AB$8-1-($B26-$B$9),1),Mortality_Rates!$C$111)))))</f>
        <v>6970.1382058746021</v>
      </c>
      <c r="AC26" s="160">
        <f ca="1">IF($B26-AC$8&gt;$B$9,0,IF($B26-AC$8=$B$9,$C26*IF($D26="Male",$B$5,$B$6),
AB26*(1-(1-IF($D26="Male",Mortality_Projection!$C$3,Mortality_Projection!$C$4))^MIN(($B26+(AC$8-1)-Mortality_Projection!$C$6),Mortality_Projection!$C$5)*IF($D26="Male",MIN(OFFSET(Mortality_Rates!$B$6,AC$8-1-($B26-$B$9),0),Mortality_Rates!$B$111),MIN(OFFSET(Mortality_Rates!$B$6,AC$8-1-($B26-$B$9),1),Mortality_Rates!$C$111)))))</f>
        <v>6969.110110618647</v>
      </c>
      <c r="AD26" s="160">
        <f ca="1">IF($B26-AD$8&gt;$B$9,0,IF($B26-AD$8=$B$9,$C26*IF($D26="Male",$B$5,$B$6),
AC26*(1-(1-IF($D26="Male",Mortality_Projection!$C$3,Mortality_Projection!$C$4))^MIN(($B26+(AD$8-1)-Mortality_Projection!$C$6),Mortality_Projection!$C$5)*IF($D26="Male",MIN(OFFSET(Mortality_Rates!$B$6,AD$8-1-($B26-$B$9),0),Mortality_Rates!$B$111),MIN(OFFSET(Mortality_Rates!$B$6,AD$8-1-($B26-$B$9),1),Mortality_Rates!$C$111)))))</f>
        <v>6968.1111381010514</v>
      </c>
      <c r="AE26" s="160">
        <f ca="1">IF($B26-AE$8&gt;$B$9,0,IF($B26-AE$8=$B$9,$C26*IF($D26="Male",$B$5,$B$6),
AD26*(1-(1-IF($D26="Male",Mortality_Projection!$C$3,Mortality_Projection!$C$4))^MIN(($B26+(AE$8-1)-Mortality_Projection!$C$6),Mortality_Projection!$C$5)*IF($D26="Male",MIN(OFFSET(Mortality_Rates!$B$6,AE$8-1-($B26-$B$9),0),Mortality_Rates!$B$111),MIN(OFFSET(Mortality_Rates!$B$6,AE$8-1-($B26-$B$9),1),Mortality_Rates!$C$111)))))</f>
        <v>6967.1026077028782</v>
      </c>
      <c r="AF26" s="160">
        <f ca="1">IF($B26-AF$8&gt;$B$9,0,IF($B26-AF$8=$B$9,$C26*IF($D26="Male",$B$5,$B$6),
AE26*(1-(1-IF($D26="Male",Mortality_Projection!$C$3,Mortality_Projection!$C$4))^MIN(($B26+(AF$8-1)-Mortality_Projection!$C$6),Mortality_Projection!$C$5)*IF($D26="Male",MIN(OFFSET(Mortality_Rates!$B$6,AF$8-1-($B26-$B$9),0),Mortality_Rates!$B$111),MIN(OFFSET(Mortality_Rates!$B$6,AF$8-1-($B26-$B$9),1),Mortality_Rates!$C$111)))))</f>
        <v>6966.0555614765353</v>
      </c>
      <c r="AG26" s="160">
        <f ca="1">IF($B26-AG$8&gt;$B$9,0,IF($B26-AG$8=$B$9,$C26*IF($D26="Male",$B$5,$B$6),
AF26*(1-(1-IF($D26="Male",Mortality_Projection!$C$3,Mortality_Projection!$C$4))^MIN(($B26+(AG$8-1)-Mortality_Projection!$C$6),Mortality_Projection!$C$5)*IF($D26="Male",MIN(OFFSET(Mortality_Rates!$B$6,AG$8-1-($B26-$B$9),0),Mortality_Rates!$B$111),MIN(OFFSET(Mortality_Rates!$B$6,AG$8-1-($B26-$B$9),1),Mortality_Rates!$C$111)))))</f>
        <v>6964.942063253462</v>
      </c>
      <c r="AH26" s="160">
        <f ca="1">IF($B26-AH$8&gt;$B$9,0,IF($B26-AH$8=$B$9,$C26*IF($D26="Male",$B$5,$B$6),
AG26*(1-(1-IF($D26="Male",Mortality_Projection!$C$3,Mortality_Projection!$C$4))^MIN(($B26+(AH$8-1)-Mortality_Projection!$C$6),Mortality_Projection!$C$5)*IF($D26="Male",MIN(OFFSET(Mortality_Rates!$B$6,AH$8-1-($B26-$B$9),0),Mortality_Rates!$B$111),MIN(OFFSET(Mortality_Rates!$B$6,AH$8-1-($B26-$B$9),1),Mortality_Rates!$C$111)))))</f>
        <v>6963.7433588067033</v>
      </c>
      <c r="AI26" s="160">
        <f ca="1">IF($B26-AI$8&gt;$B$9,0,IF($B26-AI$8=$B$9,$C26*IF($D26="Male",$B$5,$B$6),
AH26*(1-(1-IF($D26="Male",Mortality_Projection!$C$3,Mortality_Projection!$C$4))^MIN(($B26+(AI$8-1)-Mortality_Projection!$C$6),Mortality_Projection!$C$5)*IF($D26="Male",MIN(OFFSET(Mortality_Rates!$B$6,AI$8-1-($B26-$B$9),0),Mortality_Rates!$B$111),MIN(OFFSET(Mortality_Rates!$B$6,AI$8-1-($B26-$B$9),1),Mortality_Rates!$C$111)))))</f>
        <v>6962.4535150618503</v>
      </c>
      <c r="AJ26" s="160">
        <f ca="1">IF($B26-AJ$8&gt;$B$9,0,IF($B26-AJ$8=$B$9,$C26*IF($D26="Male",$B$5,$B$6),
AI26*(1-(1-IF($D26="Male",Mortality_Projection!$C$3,Mortality_Projection!$C$4))^MIN(($B26+(AJ$8-1)-Mortality_Projection!$C$6),Mortality_Projection!$C$5)*IF($D26="Male",MIN(OFFSET(Mortality_Rates!$B$6,AJ$8-1-($B26-$B$9),0),Mortality_Rates!$B$111),MIN(OFFSET(Mortality_Rates!$B$6,AJ$8-1-($B26-$B$9),1),Mortality_Rates!$C$111)))))</f>
        <v>6961.0668482588908</v>
      </c>
      <c r="AK26" s="160">
        <f ca="1">IF($B26-AK$8&gt;$B$9,0,IF($B26-AK$8=$B$9,$C26*IF($D26="Male",$B$5,$B$6),
AJ26*(1-(1-IF($D26="Male",Mortality_Projection!$C$3,Mortality_Projection!$C$4))^MIN(($B26+(AK$8-1)-Mortality_Projection!$C$6),Mortality_Projection!$C$5)*IF($D26="Male",MIN(OFFSET(Mortality_Rates!$B$6,AK$8-1-($B26-$B$9),0),Mortality_Rates!$B$111),MIN(OFFSET(Mortality_Rates!$B$6,AK$8-1-($B26-$B$9),1),Mortality_Rates!$C$111)))))</f>
        <v>6959.5858174909499</v>
      </c>
      <c r="AL26" s="160">
        <f ca="1">IF($B26-AL$8&gt;$B$9,0,IF($B26-AL$8=$B$9,$C26*IF($D26="Male",$B$5,$B$6),
AK26*(1-(1-IF($D26="Male",Mortality_Projection!$C$3,Mortality_Projection!$C$4))^MIN(($B26+(AL$8-1)-Mortality_Projection!$C$6),Mortality_Projection!$C$5)*IF($D26="Male",MIN(OFFSET(Mortality_Rates!$B$6,AL$8-1-($B26-$B$9),0),Mortality_Rates!$B$111),MIN(OFFSET(Mortality_Rates!$B$6,AL$8-1-($B26-$B$9),1),Mortality_Rates!$C$111)))))</f>
        <v>6958.0167445607121</v>
      </c>
      <c r="AM26" s="160">
        <f ca="1">IF($B26-AM$8&gt;$B$9,0,IF($B26-AM$8=$B$9,$C26*IF($D26="Male",$B$5,$B$6),
AL26*(1-(1-IF($D26="Male",Mortality_Projection!$C$3,Mortality_Projection!$C$4))^MIN(($B26+(AM$8-1)-Mortality_Projection!$C$6),Mortality_Projection!$C$5)*IF($D26="Male",MIN(OFFSET(Mortality_Rates!$B$6,AM$8-1-($B26-$B$9),0),Mortality_Rates!$B$111),MIN(OFFSET(Mortality_Rates!$B$6,AM$8-1-($B26-$B$9),1),Mortality_Rates!$C$111)))))</f>
        <v>6956.3504682230759</v>
      </c>
      <c r="AN26" s="160">
        <f ca="1">IF($B26-AN$8&gt;$B$9,0,IF($B26-AN$8=$B$9,$C26*IF($D26="Male",$B$5,$B$6),
AM26*(1-(1-IF($D26="Male",Mortality_Projection!$C$3,Mortality_Projection!$C$4))^MIN(($B26+(AN$8-1)-Mortality_Projection!$C$6),Mortality_Projection!$C$5)*IF($D26="Male",MIN(OFFSET(Mortality_Rates!$B$6,AN$8-1-($B26-$B$9),0),Mortality_Rates!$B$111),MIN(OFFSET(Mortality_Rates!$B$6,AN$8-1-($B26-$B$9),1),Mortality_Rates!$C$111)))))</f>
        <v>6954.5987611741857</v>
      </c>
      <c r="AO26" s="160">
        <f ca="1">IF($B26-AO$8&gt;$B$9,0,IF($B26-AO$8=$B$9,$C26*IF($D26="Male",$B$5,$B$6),
AN26*(1-(1-IF($D26="Male",Mortality_Projection!$C$3,Mortality_Projection!$C$4))^MIN(($B26+(AO$8-1)-Mortality_Projection!$C$6),Mortality_Projection!$C$5)*IF($D26="Male",MIN(OFFSET(Mortality_Rates!$B$6,AO$8-1-($B26-$B$9),0),Mortality_Rates!$B$111),MIN(OFFSET(Mortality_Rates!$B$6,AO$8-1-($B26-$B$9),1),Mortality_Rates!$C$111)))))</f>
        <v>6952.7694878380762</v>
      </c>
      <c r="AP26" s="160">
        <f ca="1">IF($B26-AP$8&gt;$B$9,0,IF($B26-AP$8=$B$9,$C26*IF($D26="Male",$B$5,$B$6),
AO26*(1-(1-IF($D26="Male",Mortality_Projection!$C$3,Mortality_Projection!$C$4))^MIN(($B26+(AP$8-1)-Mortality_Projection!$C$6),Mortality_Projection!$C$5)*IF($D26="Male",MIN(OFFSET(Mortality_Rates!$B$6,AP$8-1-($B26-$B$9),0),Mortality_Rates!$B$111),MIN(OFFSET(Mortality_Rates!$B$6,AP$8-1-($B26-$B$9),1),Mortality_Rates!$C$111)))))</f>
        <v>6950.8627087837185</v>
      </c>
      <c r="AQ26" s="160">
        <f ca="1">IF($B26-AQ$8&gt;$B$9,0,IF($B26-AQ$8=$B$9,$C26*IF($D26="Male",$B$5,$B$6),
AP26*(1-(1-IF($D26="Male",Mortality_Projection!$C$3,Mortality_Projection!$C$4))^MIN(($B26+(AQ$8-1)-Mortality_Projection!$C$6),Mortality_Projection!$C$5)*IF($D26="Male",MIN(OFFSET(Mortality_Rates!$B$6,AQ$8-1-($B26-$B$9),0),Mortality_Rates!$B$111),MIN(OFFSET(Mortality_Rates!$B$6,AQ$8-1-($B26-$B$9),1),Mortality_Rates!$C$111)))))</f>
        <v>6948.8823854471793</v>
      </c>
      <c r="AR26" s="160">
        <f ca="1">IF($B26-AR$8&gt;$B$9,0,IF($B26-AR$8=$B$9,$C26*IF($D26="Male",$B$5,$B$6),
AQ26*(1-(1-IF($D26="Male",Mortality_Projection!$C$3,Mortality_Projection!$C$4))^MIN(($B26+(AR$8-1)-Mortality_Projection!$C$6),Mortality_Projection!$C$5)*IF($D26="Male",MIN(OFFSET(Mortality_Rates!$B$6,AR$8-1-($B26-$B$9),0),Mortality_Rates!$B$111),MIN(OFFSET(Mortality_Rates!$B$6,AR$8-1-($B26-$B$9),1),Mortality_Rates!$C$111)))))</f>
        <v>6946.8285802017663</v>
      </c>
      <c r="AS26" s="160">
        <f ca="1">IF($B26-AS$8&gt;$B$9,0,IF($B26-AS$8=$B$9,$C26*IF($D26="Male",$B$5,$B$6),
AR26*(1-(1-IF($D26="Male",Mortality_Projection!$C$3,Mortality_Projection!$C$4))^MIN(($B26+(AS$8-1)-Mortality_Projection!$C$6),Mortality_Projection!$C$5)*IF($D26="Male",MIN(OFFSET(Mortality_Rates!$B$6,AS$8-1-($B26-$B$9),0),Mortality_Rates!$B$111),MIN(OFFSET(Mortality_Rates!$B$6,AS$8-1-($B26-$B$9),1),Mortality_Rates!$C$111)))))</f>
        <v>6944.6974617409023</v>
      </c>
      <c r="AT26" s="160">
        <f ca="1">IF($B26-AT$8&gt;$B$9,0,IF($B26-AT$8=$B$9,$C26*IF($D26="Male",$B$5,$B$6),
AS26*(1-(1-IF($D26="Male",Mortality_Projection!$C$3,Mortality_Projection!$C$4))^MIN(($B26+(AT$8-1)-Mortality_Projection!$C$6),Mortality_Projection!$C$5)*IF($D26="Male",MIN(OFFSET(Mortality_Rates!$B$6,AT$8-1-($B26-$B$9),0),Mortality_Rates!$B$111),MIN(OFFSET(Mortality_Rates!$B$6,AT$8-1-($B26-$B$9),1),Mortality_Rates!$C$111)))))</f>
        <v>6942.4852059066752</v>
      </c>
      <c r="AU26" s="160">
        <f ca="1">IF($B26-AU$8&gt;$B$9,0,IF($B26-AU$8=$B$9,$C26*IF($D26="Male",$B$5,$B$6),
AT26*(1-(1-IF($D26="Male",Mortality_Projection!$C$3,Mortality_Projection!$C$4))^MIN(($B26+(AU$8-1)-Mortality_Projection!$C$6),Mortality_Projection!$C$5)*IF($D26="Male",MIN(OFFSET(Mortality_Rates!$B$6,AU$8-1-($B26-$B$9),0),Mortality_Rates!$B$111),MIN(OFFSET(Mortality_Rates!$B$6,AU$8-1-($B26-$B$9),1),Mortality_Rates!$C$111)))))</f>
        <v>6940.1841025479252</v>
      </c>
      <c r="AV26" s="160">
        <f ca="1">IF($B26-AV$8&gt;$B$9,0,IF($B26-AV$8=$B$9,$C26*IF($D26="Male",$B$5,$B$6),
AU26*(1-(1-IF($D26="Male",Mortality_Projection!$C$3,Mortality_Projection!$C$4))^MIN(($B26+(AV$8-1)-Mortality_Projection!$C$6),Mortality_Projection!$C$5)*IF($D26="Male",MIN(OFFSET(Mortality_Rates!$B$6,AV$8-1-($B26-$B$9),0),Mortality_Rates!$B$111),MIN(OFFSET(Mortality_Rates!$B$6,AV$8-1-($B26-$B$9),1),Mortality_Rates!$C$111)))))</f>
        <v>6937.7903470465653</v>
      </c>
      <c r="AW26" s="160">
        <f ca="1">IF($B26-AW$8&gt;$B$9,0,IF($B26-AW$8=$B$9,$C26*IF($D26="Male",$B$5,$B$6),
AV26*(1-(1-IF($D26="Male",Mortality_Projection!$C$3,Mortality_Projection!$C$4))^MIN(($B26+(AW$8-1)-Mortality_Projection!$C$6),Mortality_Projection!$C$5)*IF($D26="Male",MIN(OFFSET(Mortality_Rates!$B$6,AW$8-1-($B26-$B$9),0),Mortality_Rates!$B$111),MIN(OFFSET(Mortality_Rates!$B$6,AW$8-1-($B26-$B$9),1),Mortality_Rates!$C$111)))))</f>
        <v>6935.2845798378939</v>
      </c>
      <c r="AX26" s="160">
        <f ca="1">IF($B26-AX$8&gt;$B$9,0,IF($B26-AX$8=$B$9,$C26*IF($D26="Male",$B$5,$B$6),
AW26*(1-(1-IF($D26="Male",Mortality_Projection!$C$3,Mortality_Projection!$C$4))^MIN(($B26+(AX$8-1)-Mortality_Projection!$C$6),Mortality_Projection!$C$5)*IF($D26="Male",MIN(OFFSET(Mortality_Rates!$B$6,AX$8-1-($B26-$B$9),0),Mortality_Rates!$B$111),MIN(OFFSET(Mortality_Rates!$B$6,AX$8-1-($B26-$B$9),1),Mortality_Rates!$C$111)))))</f>
        <v>6932.6591419894366</v>
      </c>
      <c r="AY26" s="160">
        <f ca="1">IF($B26-AY$8&gt;$B$9,0,IF($B26-AY$8=$B$9,$C26*IF($D26="Male",$B$5,$B$6),
AX26*(1-(1-IF($D26="Male",Mortality_Projection!$C$3,Mortality_Projection!$C$4))^MIN(($B26+(AY$8-1)-Mortality_Projection!$C$6),Mortality_Projection!$C$5)*IF($D26="Male",MIN(OFFSET(Mortality_Rates!$B$6,AY$8-1-($B26-$B$9),0),Mortality_Rates!$B$111),MIN(OFFSET(Mortality_Rates!$B$6,AY$8-1-($B26-$B$9),1),Mortality_Rates!$C$111)))))</f>
        <v>6929.8947276886402</v>
      </c>
      <c r="AZ26" s="160">
        <f ca="1">IF($B26-AZ$8&gt;$B$9,0,IF($B26-AZ$8=$B$9,$C26*IF($D26="Male",$B$5,$B$6),
AY26*(1-(1-IF($D26="Male",Mortality_Projection!$C$3,Mortality_Projection!$C$4))^MIN(($B26+(AZ$8-1)-Mortality_Projection!$C$6),Mortality_Projection!$C$5)*IF($D26="Male",MIN(OFFSET(Mortality_Rates!$B$6,AZ$8-1-($B26-$B$9),0),Mortality_Rates!$B$111),MIN(OFFSET(Mortality_Rates!$B$6,AZ$8-1-($B26-$B$9),1),Mortality_Rates!$C$111)))))</f>
        <v>6926.9759551147936</v>
      </c>
      <c r="BA26" s="160">
        <f ca="1">IF($B26-BA$8&gt;$B$9,0,IF($B26-BA$8=$B$9,$C26*IF($D26="Male",$B$5,$B$6),
AZ26*(1-(1-IF($D26="Male",Mortality_Projection!$C$3,Mortality_Projection!$C$4))^MIN(($B26+(BA$8-1)-Mortality_Projection!$C$6),Mortality_Projection!$C$5)*IF($D26="Male",MIN(OFFSET(Mortality_Rates!$B$6,BA$8-1-($B26-$B$9),0),Mortality_Rates!$B$111),MIN(OFFSET(Mortality_Rates!$B$6,BA$8-1-($B26-$B$9),1),Mortality_Rates!$C$111)))))</f>
        <v>6923.8797075073735</v>
      </c>
      <c r="BB26" s="160">
        <f ca="1">IF($B26-BB$8&gt;$B$9,0,IF($B26-BB$8=$B$9,$C26*IF($D26="Male",$B$5,$B$6),
BA26*(1-(1-IF($D26="Male",Mortality_Projection!$C$3,Mortality_Projection!$C$4))^MIN(($B26+(BB$8-1)-Mortality_Projection!$C$6),Mortality_Projection!$C$5)*IF($D26="Male",MIN(OFFSET(Mortality_Rates!$B$6,BB$8-1-($B26-$B$9),0),Mortality_Rates!$B$111),MIN(OFFSET(Mortality_Rates!$B$6,BB$8-1-($B26-$B$9),1),Mortality_Rates!$C$111)))))</f>
        <v>6920.5906868070424</v>
      </c>
      <c r="BC26" s="160">
        <f ca="1">IF($B26-BC$8&gt;$B$9,0,IF($B26-BC$8=$B$9,$C26*IF($D26="Male",$B$5,$B$6),
BB26*(1-(1-IF($D26="Male",Mortality_Projection!$C$3,Mortality_Projection!$C$4))^MIN(($B26+(BC$8-1)-Mortality_Projection!$C$6),Mortality_Projection!$C$5)*IF($D26="Male",MIN(OFFSET(Mortality_Rates!$B$6,BC$8-1-($B26-$B$9),0),Mortality_Rates!$B$111),MIN(OFFSET(Mortality_Rates!$B$6,BC$8-1-($B26-$B$9),1),Mortality_Rates!$C$111)))))</f>
        <v>6917.0858758590957</v>
      </c>
      <c r="BD26" s="161">
        <f ca="1">IF($B26-BD$8&gt;$B$9,0,IF($B26-BD$8=$B$9,$C26*IF($D26="Male",$B$5,$B$6),
BC26*(1-(1-IF($D26="Male",Mortality_Projection!$C$3,Mortality_Projection!$C$4))^MIN(($B26+(BD$8-1)-Mortality_Projection!$C$6),Mortality_Projection!$C$5)*IF($D26="Male",MIN(OFFSET(Mortality_Rates!$B$6,BD$8-1-($B26-$B$9),0),Mortality_Rates!$B$111),MIN(OFFSET(Mortality_Rates!$B$6,BD$8-1-($B26-$B$9),1),Mortality_Rates!$C$111)))))</f>
        <v>6913.3384420004159</v>
      </c>
      <c r="BE26" s="33"/>
    </row>
    <row r="27" spans="1:57" x14ac:dyDescent="0.35">
      <c r="A27" s="159">
        <f t="shared" si="6"/>
        <v>-19</v>
      </c>
      <c r="B27">
        <f t="shared" si="7"/>
        <v>2040</v>
      </c>
      <c r="C27" s="160">
        <f ca="1">IF(-$A27&lt;Input!$D$16, SUM(OFFSET(Existing_Cohort!$C$107,Input!D$15+A27+IF(-$A27&gt;=Input!$D$15,-Input!$D$15-$A27,0),B27-Input!$D$4,IF(-$A27&gt;=Input!$D$15,Input!$D$16+$A27,Input!$D$16-Input!$D$15+1))), 0)+
IF(-$A27&gt;Input!$D$15, SUM(OFFSET($E$59, MAX(-$A27-Input!$D$16, 0), $B27-$B$9, MIN(-$A27-Input!$D$15, Input!$D$16-Input!$D$15+1))), 0)</f>
        <v>96382.153589390189</v>
      </c>
      <c r="D27" s="198" t="s">
        <v>31</v>
      </c>
      <c r="E27" s="160">
        <f ca="1">IF($B27-E$8&gt;$B$9,0,IF($B27-E$8=$B$9,$C27*IF($D27="Male",$B$5,$B$6),
D27*(1-(1-IF($D27="Male",Mortality_Projection!$C$3,Mortality_Projection!$C$4))^MIN(($B27+(E$8-1)-Mortality_Projection!$C$6),Mortality_Projection!$C$5)*IF($D27="Male",MIN(OFFSET(Mortality_Rates!$B$6,E$8-1-($B27-$B$9),0),Mortality_Rates!$B$111),MIN(OFFSET(Mortality_Rates!$B$6,E$8-1-($B27-$B$9),1),Mortality_Rates!$C$111)))))</f>
        <v>0</v>
      </c>
      <c r="F27" s="160">
        <f ca="1">IF($B27-F$8&gt;$B$9,0,IF($B27-F$8=$B$9,$C27*IF($D27="Male",$B$5,$B$6),
E27*(1-(1-IF($D27="Male",Mortality_Projection!$C$3,Mortality_Projection!$C$4))^MIN(($B27+(F$8-1)-Mortality_Projection!$C$6),Mortality_Projection!$C$5)*IF($D27="Male",MIN(OFFSET(Mortality_Rates!$B$6,F$8-1-($B27-$B$9),0),Mortality_Rates!$B$111),MIN(OFFSET(Mortality_Rates!$B$6,F$8-1-($B27-$B$9),1),Mortality_Rates!$C$111)))))</f>
        <v>0</v>
      </c>
      <c r="G27" s="160">
        <f ca="1">IF($B27-G$8&gt;$B$9,0,IF($B27-G$8=$B$9,$C27*IF($D27="Male",$B$5,$B$6),
F27*(1-(1-IF($D27="Male",Mortality_Projection!$C$3,Mortality_Projection!$C$4))^MIN(($B27+(G$8-1)-Mortality_Projection!$C$6),Mortality_Projection!$C$5)*IF($D27="Male",MIN(OFFSET(Mortality_Rates!$B$6,G$8-1-($B27-$B$9),0),Mortality_Rates!$B$111),MIN(OFFSET(Mortality_Rates!$B$6,G$8-1-($B27-$B$9),1),Mortality_Rates!$C$111)))))</f>
        <v>0</v>
      </c>
      <c r="H27" s="160">
        <f ca="1">IF($B27-H$8&gt;$B$9,0,IF($B27-H$8=$B$9,$C27*IF($D27="Male",$B$5,$B$6),
G27*(1-(1-IF($D27="Male",Mortality_Projection!$C$3,Mortality_Projection!$C$4))^MIN(($B27+(H$8-1)-Mortality_Projection!$C$6),Mortality_Projection!$C$5)*IF($D27="Male",MIN(OFFSET(Mortality_Rates!$B$6,H$8-1-($B27-$B$9),0),Mortality_Rates!$B$111),MIN(OFFSET(Mortality_Rates!$B$6,H$8-1-($B27-$B$9),1),Mortality_Rates!$C$111)))))</f>
        <v>0</v>
      </c>
      <c r="I27" s="160">
        <f ca="1">IF($B27-I$8&gt;$B$9,0,IF($B27-I$8=$B$9,$C27*IF($D27="Male",$B$5,$B$6),
H27*(1-(1-IF($D27="Male",Mortality_Projection!$C$3,Mortality_Projection!$C$4))^MIN(($B27+(I$8-1)-Mortality_Projection!$C$6),Mortality_Projection!$C$5)*IF($D27="Male",MIN(OFFSET(Mortality_Rates!$B$6,I$8-1-($B27-$B$9),0),Mortality_Rates!$B$111),MIN(OFFSET(Mortality_Rates!$B$6,I$8-1-($B27-$B$9),1),Mortality_Rates!$C$111)))))</f>
        <v>0</v>
      </c>
      <c r="J27" s="160">
        <f ca="1">IF($B27-J$8&gt;$B$9,0,IF($B27-J$8=$B$9,$C27*IF($D27="Male",$B$5,$B$6),
I27*(1-(1-IF($D27="Male",Mortality_Projection!$C$3,Mortality_Projection!$C$4))^MIN(($B27+(J$8-1)-Mortality_Projection!$C$6),Mortality_Projection!$C$5)*IF($D27="Male",MIN(OFFSET(Mortality_Rates!$B$6,J$8-1-($B27-$B$9),0),Mortality_Rates!$B$111),MIN(OFFSET(Mortality_Rates!$B$6,J$8-1-($B27-$B$9),1),Mortality_Rates!$C$111)))))</f>
        <v>0</v>
      </c>
      <c r="K27" s="160">
        <f ca="1">IF($B27-K$8&gt;$B$9,0,IF($B27-K$8=$B$9,$C27*IF($D27="Male",$B$5,$B$6),
J27*(1-(1-IF($D27="Male",Mortality_Projection!$C$3,Mortality_Projection!$C$4))^MIN(($B27+(K$8-1)-Mortality_Projection!$C$6),Mortality_Projection!$C$5)*IF($D27="Male",MIN(OFFSET(Mortality_Rates!$B$6,K$8-1-($B27-$B$9),0),Mortality_Rates!$B$111),MIN(OFFSET(Mortality_Rates!$B$6,K$8-1-($B27-$B$9),1),Mortality_Rates!$C$111)))))</f>
        <v>0</v>
      </c>
      <c r="L27" s="160">
        <f ca="1">IF($B27-L$8&gt;$B$9,0,IF($B27-L$8=$B$9,$C27*IF($D27="Male",$B$5,$B$6),
K27*(1-(1-IF($D27="Male",Mortality_Projection!$C$3,Mortality_Projection!$C$4))^MIN(($B27+(L$8-1)-Mortality_Projection!$C$6),Mortality_Projection!$C$5)*IF($D27="Male",MIN(OFFSET(Mortality_Rates!$B$6,L$8-1-($B27-$B$9),0),Mortality_Rates!$B$111),MIN(OFFSET(Mortality_Rates!$B$6,L$8-1-($B27-$B$9),1),Mortality_Rates!$C$111)))))</f>
        <v>0</v>
      </c>
      <c r="M27" s="160">
        <f ca="1">IF($B27-M$8&gt;$B$9,0,IF($B27-M$8=$B$9,$C27*IF($D27="Male",$B$5,$B$6),
L27*(1-(1-IF($D27="Male",Mortality_Projection!$C$3,Mortality_Projection!$C$4))^MIN(($B27+(M$8-1)-Mortality_Projection!$C$6),Mortality_Projection!$C$5)*IF($D27="Male",MIN(OFFSET(Mortality_Rates!$B$6,M$8-1-($B27-$B$9),0),Mortality_Rates!$B$111),MIN(OFFSET(Mortality_Rates!$B$6,M$8-1-($B27-$B$9),1),Mortality_Rates!$C$111)))))</f>
        <v>0</v>
      </c>
      <c r="N27" s="160">
        <f ca="1">IF($B27-N$8&gt;$B$9,0,IF($B27-N$8=$B$9,$C27*IF($D27="Male",$B$5,$B$6),
M27*(1-(1-IF($D27="Male",Mortality_Projection!$C$3,Mortality_Projection!$C$4))^MIN(($B27+(N$8-1)-Mortality_Projection!$C$6),Mortality_Projection!$C$5)*IF($D27="Male",MIN(OFFSET(Mortality_Rates!$B$6,N$8-1-($B27-$B$9),0),Mortality_Rates!$B$111),MIN(OFFSET(Mortality_Rates!$B$6,N$8-1-($B27-$B$9),1),Mortality_Rates!$C$111)))))</f>
        <v>0</v>
      </c>
      <c r="O27" s="160">
        <f ca="1">IF($B27-O$8&gt;$B$9,0,IF($B27-O$8=$B$9,$C27*IF($D27="Male",$B$5,$B$6),
N27*(1-(1-IF($D27="Male",Mortality_Projection!$C$3,Mortality_Projection!$C$4))^MIN(($B27+(O$8-1)-Mortality_Projection!$C$6),Mortality_Projection!$C$5)*IF($D27="Male",MIN(OFFSET(Mortality_Rates!$B$6,O$8-1-($B27-$B$9),0),Mortality_Rates!$B$111),MIN(OFFSET(Mortality_Rates!$B$6,O$8-1-($B27-$B$9),1),Mortality_Rates!$C$111)))))</f>
        <v>0</v>
      </c>
      <c r="P27" s="160">
        <f ca="1">IF($B27-P$8&gt;$B$9,0,IF($B27-P$8=$B$9,$C27*IF($D27="Male",$B$5,$B$6),
O27*(1-(1-IF($D27="Male",Mortality_Projection!$C$3,Mortality_Projection!$C$4))^MIN(($B27+(P$8-1)-Mortality_Projection!$C$6),Mortality_Projection!$C$5)*IF($D27="Male",MIN(OFFSET(Mortality_Rates!$B$6,P$8-1-($B27-$B$9),0),Mortality_Rates!$B$111),MIN(OFFSET(Mortality_Rates!$B$6,P$8-1-($B27-$B$9),1),Mortality_Rates!$C$111)))))</f>
        <v>0</v>
      </c>
      <c r="Q27" s="160">
        <f ca="1">IF($B27-Q$8&gt;$B$9,0,IF($B27-Q$8=$B$9,$C27*IF($D27="Male",$B$5,$B$6),
P27*(1-(1-IF($D27="Male",Mortality_Projection!$C$3,Mortality_Projection!$C$4))^MIN(($B27+(Q$8-1)-Mortality_Projection!$C$6),Mortality_Projection!$C$5)*IF($D27="Male",MIN(OFFSET(Mortality_Rates!$B$6,Q$8-1-($B27-$B$9),0),Mortality_Rates!$B$111),MIN(OFFSET(Mortality_Rates!$B$6,Q$8-1-($B27-$B$9),1),Mortality_Rates!$C$111)))))</f>
        <v>0</v>
      </c>
      <c r="R27" s="160">
        <f ca="1">IF($B27-R$8&gt;$B$9,0,IF($B27-R$8=$B$9,$C27*IF($D27="Male",$B$5,$B$6),
Q27*(1-(1-IF($D27="Male",Mortality_Projection!$C$3,Mortality_Projection!$C$4))^MIN(($B27+(R$8-1)-Mortality_Projection!$C$6),Mortality_Projection!$C$5)*IF($D27="Male",MIN(OFFSET(Mortality_Rates!$B$6,R$8-1-($B27-$B$9),0),Mortality_Rates!$B$111),MIN(OFFSET(Mortality_Rates!$B$6,R$8-1-($B27-$B$9),1),Mortality_Rates!$C$111)))))</f>
        <v>0</v>
      </c>
      <c r="S27" s="160">
        <f ca="1">IF($B27-S$8&gt;$B$9,0,IF($B27-S$8=$B$9,$C27*IF($D27="Male",$B$5,$B$6),
R27*(1-(1-IF($D27="Male",Mortality_Projection!$C$3,Mortality_Projection!$C$4))^MIN(($B27+(S$8-1)-Mortality_Projection!$C$6),Mortality_Projection!$C$5)*IF($D27="Male",MIN(OFFSET(Mortality_Rates!$B$6,S$8-1-($B27-$B$9),0),Mortality_Rates!$B$111),MIN(OFFSET(Mortality_Rates!$B$6,S$8-1-($B27-$B$9),1),Mortality_Rates!$C$111)))))</f>
        <v>0</v>
      </c>
      <c r="T27" s="160">
        <f ca="1">IF($B27-T$8&gt;$B$9,0,IF($B27-T$8=$B$9,$C27*IF($D27="Male",$B$5,$B$6),
S27*(1-(1-IF($D27="Male",Mortality_Projection!$C$3,Mortality_Projection!$C$4))^MIN(($B27+(T$8-1)-Mortality_Projection!$C$6),Mortality_Projection!$C$5)*IF($D27="Male",MIN(OFFSET(Mortality_Rates!$B$6,T$8-1-($B27-$B$9),0),Mortality_Rates!$B$111),MIN(OFFSET(Mortality_Rates!$B$6,T$8-1-($B27-$B$9),1),Mortality_Rates!$C$111)))))</f>
        <v>0</v>
      </c>
      <c r="U27" s="160">
        <f ca="1">IF($B27-U$8&gt;$B$9,0,IF($B27-U$8=$B$9,$C27*IF($D27="Male",$B$5,$B$6),
T27*(1-(1-IF($D27="Male",Mortality_Projection!$C$3,Mortality_Projection!$C$4))^MIN(($B27+(U$8-1)-Mortality_Projection!$C$6),Mortality_Projection!$C$5)*IF($D27="Male",MIN(OFFSET(Mortality_Rates!$B$6,U$8-1-($B27-$B$9),0),Mortality_Rates!$B$111),MIN(OFFSET(Mortality_Rates!$B$6,U$8-1-($B27-$B$9),1),Mortality_Rates!$C$111)))))</f>
        <v>0</v>
      </c>
      <c r="V27" s="160">
        <f ca="1">IF($B27-V$8&gt;$B$9,0,IF($B27-V$8=$B$9,$C27*IF($D27="Male",$B$5,$B$6),
U27*(1-(1-IF($D27="Male",Mortality_Projection!$C$3,Mortality_Projection!$C$4))^MIN(($B27+(V$8-1)-Mortality_Projection!$C$6),Mortality_Projection!$C$5)*IF($D27="Male",MIN(OFFSET(Mortality_Rates!$B$6,V$8-1-($B27-$B$9),0),Mortality_Rates!$B$111),MIN(OFFSET(Mortality_Rates!$B$6,V$8-1-($B27-$B$9),1),Mortality_Rates!$C$111)))))</f>
        <v>0</v>
      </c>
      <c r="W27" s="160">
        <f ca="1">IF($B27-W$8&gt;$B$9,0,IF($B27-W$8=$B$9,$C27*IF($D27="Male",$B$5,$B$6),
V27*(1-(1-IF($D27="Male",Mortality_Projection!$C$3,Mortality_Projection!$C$4))^MIN(($B27+(W$8-1)-Mortality_Projection!$C$6),Mortality_Projection!$C$5)*IF($D27="Male",MIN(OFFSET(Mortality_Rates!$B$6,W$8-1-($B27-$B$9),0),Mortality_Rates!$B$111),MIN(OFFSET(Mortality_Rates!$B$6,W$8-1-($B27-$B$9),1),Mortality_Rates!$C$111)))))</f>
        <v>7052.6094327956034</v>
      </c>
      <c r="X27" s="160">
        <f ca="1">IF($B27-X$8&gt;$B$9,0,IF($B27-X$8=$B$9,$C27*IF($D27="Male",$B$5,$B$6),
W27*(1-(1-IF($D27="Male",Mortality_Projection!$C$3,Mortality_Projection!$C$4))^MIN(($B27+(X$8-1)-Mortality_Projection!$C$6),Mortality_Projection!$C$5)*IF($D27="Male",MIN(OFFSET(Mortality_Rates!$B$6,X$8-1-($B27-$B$9),0),Mortality_Rates!$B$111),MIN(OFFSET(Mortality_Rates!$B$6,X$8-1-($B27-$B$9),1),Mortality_Rates!$C$111)))))</f>
        <v>7048.6237213280447</v>
      </c>
      <c r="Y27" s="160">
        <f ca="1">IF($B27-Y$8&gt;$B$9,0,IF($B27-Y$8=$B$9,$C27*IF($D27="Male",$B$5,$B$6),
X27*(1-(1-IF($D27="Male",Mortality_Projection!$C$3,Mortality_Projection!$C$4))^MIN(($B27+(Y$8-1)-Mortality_Projection!$C$6),Mortality_Projection!$C$5)*IF($D27="Male",MIN(OFFSET(Mortality_Rates!$B$6,Y$8-1-($B27-$B$9),0),Mortality_Rates!$B$111),MIN(OFFSET(Mortality_Rates!$B$6,Y$8-1-($B27-$B$9),1),Mortality_Rates!$C$111)))))</f>
        <v>7045.8305791588282</v>
      </c>
      <c r="Z27" s="160">
        <f ca="1">IF($B27-Z$8&gt;$B$9,0,IF($B27-Z$8=$B$9,$C27*IF($D27="Male",$B$5,$B$6),
Y27*(1-(1-IF($D27="Male",Mortality_Projection!$C$3,Mortality_Projection!$C$4))^MIN(($B27+(Z$8-1)-Mortality_Projection!$C$6),Mortality_Projection!$C$5)*IF($D27="Male",MIN(OFFSET(Mortality_Rates!$B$6,Z$8-1-($B27-$B$9),0),Mortality_Rates!$B$111),MIN(OFFSET(Mortality_Rates!$B$6,Z$8-1-($B27-$B$9),1),Mortality_Rates!$C$111)))))</f>
        <v>7043.8335588593682</v>
      </c>
      <c r="AA27" s="160">
        <f ca="1">IF($B27-AA$8&gt;$B$9,0,IF($B27-AA$8=$B$9,$C27*IF($D27="Male",$B$5,$B$6),
Z27*(1-(1-IF($D27="Male",Mortality_Projection!$C$3,Mortality_Projection!$C$4))^MIN(($B27+(AA$8-1)-Mortality_Projection!$C$6),Mortality_Projection!$C$5)*IF($D27="Male",MIN(OFFSET(Mortality_Rates!$B$6,AA$8-1-($B27-$B$9),0),Mortality_Rates!$B$111),MIN(OFFSET(Mortality_Rates!$B$6,AA$8-1-($B27-$B$9),1),Mortality_Rates!$C$111)))))</f>
        <v>7042.3301547620695</v>
      </c>
      <c r="AB27" s="160">
        <f ca="1">IF($B27-AB$8&gt;$B$9,0,IF($B27-AB$8=$B$9,$C27*IF($D27="Male",$B$5,$B$6),
AA27*(1-(1-IF($D27="Male",Mortality_Projection!$C$3,Mortality_Projection!$C$4))^MIN(($B27+(AB$8-1)-Mortality_Projection!$C$6),Mortality_Projection!$C$5)*IF($D27="Male",MIN(OFFSET(Mortality_Rates!$B$6,AB$8-1-($B27-$B$9),0),Mortality_Rates!$B$111),MIN(OFFSET(Mortality_Rates!$B$6,AB$8-1-($B27-$B$9),1),Mortality_Rates!$C$111)))))</f>
        <v>7041.102947172275</v>
      </c>
      <c r="AC27" s="160">
        <f ca="1">IF($B27-AC$8&gt;$B$9,0,IF($B27-AC$8=$B$9,$C27*IF($D27="Male",$B$5,$B$6),
AB27*(1-(1-IF($D27="Male",Mortality_Projection!$C$3,Mortality_Projection!$C$4))^MIN(($B27+(AC$8-1)-Mortality_Projection!$C$6),Mortality_Projection!$C$5)*IF($D27="Male",MIN(OFFSET(Mortality_Rates!$B$6,AC$8-1-($B27-$B$9),0),Mortality_Rates!$B$111),MIN(OFFSET(Mortality_Rates!$B$6,AC$8-1-($B27-$B$9),1),Mortality_Rates!$C$111)))))</f>
        <v>7040.0156839223309</v>
      </c>
      <c r="AD27" s="160">
        <f ca="1">IF($B27-AD$8&gt;$B$9,0,IF($B27-AD$8=$B$9,$C27*IF($D27="Male",$B$5,$B$6),
AC27*(1-(1-IF($D27="Male",Mortality_Projection!$C$3,Mortality_Projection!$C$4))^MIN(($B27+(AD$8-1)-Mortality_Projection!$C$6),Mortality_Projection!$C$5)*IF($D27="Male",MIN(OFFSET(Mortality_Rates!$B$6,AD$8-1-($B27-$B$9),0),Mortality_Rates!$B$111),MIN(OFFSET(Mortality_Rates!$B$6,AD$8-1-($B27-$B$9),1),Mortality_Rates!$C$111)))))</f>
        <v>7039.0010276611738</v>
      </c>
      <c r="AE27" s="160">
        <f ca="1">IF($B27-AE$8&gt;$B$9,0,IF($B27-AE$8=$B$9,$C27*IF($D27="Male",$B$5,$B$6),
AD27*(1-(1-IF($D27="Male",Mortality_Projection!$C$3,Mortality_Projection!$C$4))^MIN(($B27+(AE$8-1)-Mortality_Projection!$C$6),Mortality_Projection!$C$5)*IF($D27="Male",MIN(OFFSET(Mortality_Rates!$B$6,AE$8-1-($B27-$B$9),0),Mortality_Rates!$B$111),MIN(OFFSET(Mortality_Rates!$B$6,AE$8-1-($B27-$B$9),1),Mortality_Rates!$C$111)))))</f>
        <v>7038.0151101275142</v>
      </c>
      <c r="AF27" s="160">
        <f ca="1">IF($B27-AF$8&gt;$B$9,0,IF($B27-AF$8=$B$9,$C27*IF($D27="Male",$B$5,$B$6),
AE27*(1-(1-IF($D27="Male",Mortality_Projection!$C$3,Mortality_Projection!$C$4))^MIN(($B27+(AF$8-1)-Mortality_Projection!$C$6),Mortality_Projection!$C$5)*IF($D27="Male",MIN(OFFSET(Mortality_Rates!$B$6,AF$8-1-($B27-$B$9),0),Mortality_Rates!$B$111),MIN(OFFSET(Mortality_Rates!$B$6,AF$8-1-($B27-$B$9),1),Mortality_Rates!$C$111)))))</f>
        <v>7037.0197563564361</v>
      </c>
      <c r="AG27" s="160">
        <f ca="1">IF($B27-AG$8&gt;$B$9,0,IF($B27-AG$8=$B$9,$C27*IF($D27="Male",$B$5,$B$6),
AF27*(1-(1-IF($D27="Male",Mortality_Projection!$C$3,Mortality_Projection!$C$4))^MIN(($B27+(AG$8-1)-Mortality_Projection!$C$6),Mortality_Projection!$C$5)*IF($D27="Male",MIN(OFFSET(Mortality_Rates!$B$6,AG$8-1-($B27-$B$9),0),Mortality_Rates!$B$111),MIN(OFFSET(Mortality_Rates!$B$6,AG$8-1-($B27-$B$9),1),Mortality_Rates!$C$111)))))</f>
        <v>7035.986386552564</v>
      </c>
      <c r="AH27" s="160">
        <f ca="1">IF($B27-AH$8&gt;$B$9,0,IF($B27-AH$8=$B$9,$C27*IF($D27="Male",$B$5,$B$6),
AG27*(1-(1-IF($D27="Male",Mortality_Projection!$C$3,Mortality_Projection!$C$4))^MIN(($B27+(AH$8-1)-Mortality_Projection!$C$6),Mortality_Projection!$C$5)*IF($D27="Male",MIN(OFFSET(Mortality_Rates!$B$6,AH$8-1-($B27-$B$9),0),Mortality_Rates!$B$111),MIN(OFFSET(Mortality_Rates!$B$6,AH$8-1-($B27-$B$9),1),Mortality_Rates!$C$111)))))</f>
        <v>7034.8874289645892</v>
      </c>
      <c r="AI27" s="160">
        <f ca="1">IF($B27-AI$8&gt;$B$9,0,IF($B27-AI$8=$B$9,$C27*IF($D27="Male",$B$5,$B$6),
AH27*(1-(1-IF($D27="Male",Mortality_Projection!$C$3,Mortality_Projection!$C$4))^MIN(($B27+(AI$8-1)-Mortality_Projection!$C$6),Mortality_Projection!$C$5)*IF($D27="Male",MIN(OFFSET(Mortality_Rates!$B$6,AI$8-1-($B27-$B$9),0),Mortality_Rates!$B$111),MIN(OFFSET(Mortality_Rates!$B$6,AI$8-1-($B27-$B$9),1),Mortality_Rates!$C$111)))))</f>
        <v>7033.7043734946928</v>
      </c>
      <c r="AJ27" s="160">
        <f ca="1">IF($B27-AJ$8&gt;$B$9,0,IF($B27-AJ$8=$B$9,$C27*IF($D27="Male",$B$5,$B$6),
AI27*(1-(1-IF($D27="Male",Mortality_Projection!$C$3,Mortality_Projection!$C$4))^MIN(($B27+(AJ$8-1)-Mortality_Projection!$C$6),Mortality_Projection!$C$5)*IF($D27="Male",MIN(OFFSET(Mortality_Rates!$B$6,AJ$8-1-($B27-$B$9),0),Mortality_Rates!$B$111),MIN(OFFSET(Mortality_Rates!$B$6,AJ$8-1-($B27-$B$9),1),Mortality_Rates!$C$111)))))</f>
        <v>7032.4313635309163</v>
      </c>
      <c r="AK27" s="160">
        <f ca="1">IF($B27-AK$8&gt;$B$9,0,IF($B27-AK$8=$B$9,$C27*IF($D27="Male",$B$5,$B$6),
AJ27*(1-(1-IF($D27="Male",Mortality_Projection!$C$3,Mortality_Projection!$C$4))^MIN(($B27+(AK$8-1)-Mortality_Projection!$C$6),Mortality_Projection!$C$5)*IF($D27="Male",MIN(OFFSET(Mortality_Rates!$B$6,AK$8-1-($B27-$B$9),0),Mortality_Rates!$B$111),MIN(OFFSET(Mortality_Rates!$B$6,AK$8-1-($B27-$B$9),1),Mortality_Rates!$C$111)))))</f>
        <v>7031.0627883512188</v>
      </c>
      <c r="AL27" s="160">
        <f ca="1">IF($B27-AL$8&gt;$B$9,0,IF($B27-AL$8=$B$9,$C27*IF($D27="Male",$B$5,$B$6),
AK27*(1-(1-IF($D27="Male",Mortality_Projection!$C$3,Mortality_Projection!$C$4))^MIN(($B27+(AL$8-1)-Mortality_Projection!$C$6),Mortality_Projection!$C$5)*IF($D27="Male",MIN(OFFSET(Mortality_Rates!$B$6,AL$8-1-($B27-$B$9),0),Mortality_Rates!$B$111),MIN(OFFSET(Mortality_Rates!$B$6,AL$8-1-($B27-$B$9),1),Mortality_Rates!$C$111)))))</f>
        <v>7029.5840684205577</v>
      </c>
      <c r="AM27" s="160">
        <f ca="1">IF($B27-AM$8&gt;$B$9,0,IF($B27-AM$8=$B$9,$C27*IF($D27="Male",$B$5,$B$6),
AL27*(1-(1-IF($D27="Male",Mortality_Projection!$C$3,Mortality_Projection!$C$4))^MIN(($B27+(AM$8-1)-Mortality_Projection!$C$6),Mortality_Projection!$C$5)*IF($D27="Male",MIN(OFFSET(Mortality_Rates!$B$6,AM$8-1-($B27-$B$9),0),Mortality_Rates!$B$111),MIN(OFFSET(Mortality_Rates!$B$6,AM$8-1-($B27-$B$9),1),Mortality_Rates!$C$111)))))</f>
        <v>7027.9992140395871</v>
      </c>
      <c r="AN27" s="160">
        <f ca="1">IF($B27-AN$8&gt;$B$9,0,IF($B27-AN$8=$B$9,$C27*IF($D27="Male",$B$5,$B$6),
AM27*(1-(1-IF($D27="Male",Mortality_Projection!$C$3,Mortality_Projection!$C$4))^MIN(($B27+(AN$8-1)-Mortality_Projection!$C$6),Mortality_Projection!$C$5)*IF($D27="Male",MIN(OFFSET(Mortality_Rates!$B$6,AN$8-1-($B27-$B$9),0),Mortality_Rates!$B$111),MIN(OFFSET(Mortality_Rates!$B$6,AN$8-1-($B27-$B$9),1),Mortality_Rates!$C$111)))))</f>
        <v>7026.3161785969896</v>
      </c>
      <c r="AO27" s="160">
        <f ca="1">IF($B27-AO$8&gt;$B$9,0,IF($B27-AO$8=$B$9,$C27*IF($D27="Male",$B$5,$B$6),
AN27*(1-(1-IF($D27="Male",Mortality_Projection!$C$3,Mortality_Projection!$C$4))^MIN(($B27+(AO$8-1)-Mortality_Projection!$C$6),Mortality_Projection!$C$5)*IF($D27="Male",MIN(OFFSET(Mortality_Rates!$B$6,AO$8-1-($B27-$B$9),0),Mortality_Rates!$B$111),MIN(OFFSET(Mortality_Rates!$B$6,AO$8-1-($B27-$B$9),1),Mortality_Rates!$C$111)))))</f>
        <v>7024.5468531965516</v>
      </c>
      <c r="AP27" s="160">
        <f ca="1">IF($B27-AP$8&gt;$B$9,0,IF($B27-AP$8=$B$9,$C27*IF($D27="Male",$B$5,$B$6),
AO27*(1-(1-IF($D27="Male",Mortality_Projection!$C$3,Mortality_Projection!$C$4))^MIN(($B27+(AP$8-1)-Mortality_Projection!$C$6),Mortality_Projection!$C$5)*IF($D27="Male",MIN(OFFSET(Mortality_Rates!$B$6,AP$8-1-($B27-$B$9),0),Mortality_Rates!$B$111),MIN(OFFSET(Mortality_Rates!$B$6,AP$8-1-($B27-$B$9),1),Mortality_Rates!$C$111)))))</f>
        <v>7022.6991813612567</v>
      </c>
      <c r="AQ27" s="160">
        <f ca="1">IF($B27-AQ$8&gt;$B$9,0,IF($B27-AQ$8=$B$9,$C27*IF($D27="Male",$B$5,$B$6),
AP27*(1-(1-IF($D27="Male",Mortality_Projection!$C$3,Mortality_Projection!$C$4))^MIN(($B27+(AQ$8-1)-Mortality_Projection!$C$6),Mortality_Projection!$C$5)*IF($D27="Male",MIN(OFFSET(Mortality_Rates!$B$6,AQ$8-1-($B27-$B$9),0),Mortality_Rates!$B$111),MIN(OFFSET(Mortality_Rates!$B$6,AQ$8-1-($B27-$B$9),1),Mortality_Rates!$C$111)))))</f>
        <v>7020.7732242692664</v>
      </c>
      <c r="AR27" s="160">
        <f ca="1">IF($B27-AR$8&gt;$B$9,0,IF($B27-AR$8=$B$9,$C27*IF($D27="Male",$B$5,$B$6),
AQ27*(1-(1-IF($D27="Male",Mortality_Projection!$C$3,Mortality_Projection!$C$4))^MIN(($B27+(AR$8-1)-Mortality_Projection!$C$6),Mortality_Projection!$C$5)*IF($D27="Male",MIN(OFFSET(Mortality_Rates!$B$6,AR$8-1-($B27-$B$9),0),Mortality_Rates!$B$111),MIN(OFFSET(Mortality_Rates!$B$6,AR$8-1-($B27-$B$9),1),Mortality_Rates!$C$111)))))</f>
        <v>7018.7729832000541</v>
      </c>
      <c r="AS27" s="160">
        <f ca="1">IF($B27-AS$8&gt;$B$9,0,IF($B27-AS$8=$B$9,$C27*IF($D27="Male",$B$5,$B$6),
AR27*(1-(1-IF($D27="Male",Mortality_Projection!$C$3,Mortality_Projection!$C$4))^MIN(($B27+(AS$8-1)-Mortality_Projection!$C$6),Mortality_Projection!$C$5)*IF($D27="Male",MIN(OFFSET(Mortality_Rates!$B$6,AS$8-1-($B27-$B$9),0),Mortality_Rates!$B$111),MIN(OFFSET(Mortality_Rates!$B$6,AS$8-1-($B27-$B$9),1),Mortality_Rates!$C$111)))))</f>
        <v>7016.698521154266</v>
      </c>
      <c r="AT27" s="160">
        <f ca="1">IF($B27-AT$8&gt;$B$9,0,IF($B27-AT$8=$B$9,$C27*IF($D27="Male",$B$5,$B$6),
AS27*(1-(1-IF($D27="Male",Mortality_Projection!$C$3,Mortality_Projection!$C$4))^MIN(($B27+(AT$8-1)-Mortality_Projection!$C$6),Mortality_Projection!$C$5)*IF($D27="Male",MIN(OFFSET(Mortality_Rates!$B$6,AT$8-1-($B27-$B$9),0),Mortality_Rates!$B$111),MIN(OFFSET(Mortality_Rates!$B$6,AT$8-1-($B27-$B$9),1),Mortality_Rates!$C$111)))))</f>
        <v>7014.5459682907376</v>
      </c>
      <c r="AU27" s="160">
        <f ca="1">IF($B27-AU$8&gt;$B$9,0,IF($B27-AU$8=$B$9,$C27*IF($D27="Male",$B$5,$B$6),
AT27*(1-(1-IF($D27="Male",Mortality_Projection!$C$3,Mortality_Projection!$C$4))^MIN(($B27+(AU$8-1)-Mortality_Projection!$C$6),Mortality_Projection!$C$5)*IF($D27="Male",MIN(OFFSET(Mortality_Rates!$B$6,AU$8-1-($B27-$B$9),0),Mortality_Rates!$B$111),MIN(OFFSET(Mortality_Rates!$B$6,AU$8-1-($B27-$B$9),1),Mortality_Rates!$C$111)))))</f>
        <v>7012.311461988872</v>
      </c>
      <c r="AV27" s="160">
        <f ca="1">IF($B27-AV$8&gt;$B$9,0,IF($B27-AV$8=$B$9,$C27*IF($D27="Male",$B$5,$B$6),
AU27*(1-(1-IF($D27="Male",Mortality_Projection!$C$3,Mortality_Projection!$C$4))^MIN(($B27+(AV$8-1)-Mortality_Projection!$C$6),Mortality_Projection!$C$5)*IF($D27="Male",MIN(OFFSET(Mortality_Rates!$B$6,AV$8-1-($B27-$B$9),0),Mortality_Rates!$B$111),MIN(OFFSET(Mortality_Rates!$B$6,AV$8-1-($B27-$B$9),1),Mortality_Rates!$C$111)))))</f>
        <v>7009.9872145502095</v>
      </c>
      <c r="AW27" s="160">
        <f ca="1">IF($B27-AW$8&gt;$B$9,0,IF($B27-AW$8=$B$9,$C27*IF($D27="Male",$B$5,$B$6),
AV27*(1-(1-IF($D27="Male",Mortality_Projection!$C$3,Mortality_Projection!$C$4))^MIN(($B27+(AW$8-1)-Mortality_Projection!$C$6),Mortality_Projection!$C$5)*IF($D27="Male",MIN(OFFSET(Mortality_Rates!$B$6,AW$8-1-($B27-$B$9),0),Mortality_Rates!$B$111),MIN(OFFSET(Mortality_Rates!$B$6,AW$8-1-($B27-$B$9),1),Mortality_Rates!$C$111)))))</f>
        <v>7007.5693830905029</v>
      </c>
      <c r="AX27" s="160">
        <f ca="1">IF($B27-AX$8&gt;$B$9,0,IF($B27-AX$8=$B$9,$C27*IF($D27="Male",$B$5,$B$6),
AW27*(1-(1-IF($D27="Male",Mortality_Projection!$C$3,Mortality_Projection!$C$4))^MIN(($B27+(AX$8-1)-Mortality_Projection!$C$6),Mortality_Projection!$C$5)*IF($D27="Male",MIN(OFFSET(Mortality_Rates!$B$6,AX$8-1-($B27-$B$9),0),Mortality_Rates!$B$111),MIN(OFFSET(Mortality_Rates!$B$6,AX$8-1-($B27-$B$9),1),Mortality_Rates!$C$111)))))</f>
        <v>7005.038413330064</v>
      </c>
      <c r="AY27" s="160">
        <f ca="1">IF($B27-AY$8&gt;$B$9,0,IF($B27-AY$8=$B$9,$C27*IF($D27="Male",$B$5,$B$6),
AX27*(1-(1-IF($D27="Male",Mortality_Projection!$C$3,Mortality_Projection!$C$4))^MIN(($B27+(AY$8-1)-Mortality_Projection!$C$6),Mortality_Projection!$C$5)*IF($D27="Male",MIN(OFFSET(Mortality_Rates!$B$6,AY$8-1-($B27-$B$9),0),Mortality_Rates!$B$111),MIN(OFFSET(Mortality_Rates!$B$6,AY$8-1-($B27-$B$9),1),Mortality_Rates!$C$111)))))</f>
        <v>7002.3865693042653</v>
      </c>
      <c r="AZ27" s="160">
        <f ca="1">IF($B27-AZ$8&gt;$B$9,0,IF($B27-AZ$8=$B$9,$C27*IF($D27="Male",$B$5,$B$6),
AY27*(1-(1-IF($D27="Male",Mortality_Projection!$C$3,Mortality_Projection!$C$4))^MIN(($B27+(AZ$8-1)-Mortality_Projection!$C$6),Mortality_Projection!$C$5)*IF($D27="Male",MIN(OFFSET(Mortality_Rates!$B$6,AZ$8-1-($B27-$B$9),0),Mortality_Rates!$B$111),MIN(OFFSET(Mortality_Rates!$B$6,AZ$8-1-($B27-$B$9),1),Mortality_Rates!$C$111)))))</f>
        <v>6999.594351026195</v>
      </c>
      <c r="BA27" s="160">
        <f ca="1">IF($B27-BA$8&gt;$B$9,0,IF($B27-BA$8=$B$9,$C27*IF($D27="Male",$B$5,$B$6),
AZ27*(1-(1-IF($D27="Male",Mortality_Projection!$C$3,Mortality_Projection!$C$4))^MIN(($B27+(BA$8-1)-Mortality_Projection!$C$6),Mortality_Projection!$C$5)*IF($D27="Male",MIN(OFFSET(Mortality_Rates!$B$6,BA$8-1-($B27-$B$9),0),Mortality_Rates!$B$111),MIN(OFFSET(Mortality_Rates!$B$6,BA$8-1-($B27-$B$9),1),Mortality_Rates!$C$111)))))</f>
        <v>6996.6462219675823</v>
      </c>
      <c r="BB27" s="160">
        <f ca="1">IF($B27-BB$8&gt;$B$9,0,IF($B27-BB$8=$B$9,$C27*IF($D27="Male",$B$5,$B$6),
BA27*(1-(1-IF($D27="Male",Mortality_Projection!$C$3,Mortality_Projection!$C$4))^MIN(($B27+(BB$8-1)-Mortality_Projection!$C$6),Mortality_Projection!$C$5)*IF($D27="Male",MIN(OFFSET(Mortality_Rates!$B$6,BB$8-1-($B27-$B$9),0),Mortality_Rates!$B$111),MIN(OFFSET(Mortality_Rates!$B$6,BB$8-1-($B27-$B$9),1),Mortality_Rates!$C$111)))))</f>
        <v>6993.5188328637214</v>
      </c>
      <c r="BC27" s="160">
        <f ca="1">IF($B27-BC$8&gt;$B$9,0,IF($B27-BC$8=$B$9,$C27*IF($D27="Male",$B$5,$B$6),
BB27*(1-(1-IF($D27="Male",Mortality_Projection!$C$3,Mortality_Projection!$C$4))^MIN(($B27+(BC$8-1)-Mortality_Projection!$C$6),Mortality_Projection!$C$5)*IF($D27="Male",MIN(OFFSET(Mortality_Rates!$B$6,BC$8-1-($B27-$B$9),0),Mortality_Rates!$B$111),MIN(OFFSET(Mortality_Rates!$B$6,BC$8-1-($B27-$B$9),1),Mortality_Rates!$C$111)))))</f>
        <v>6990.1967317901717</v>
      </c>
      <c r="BD27" s="161">
        <f ca="1">IF($B27-BD$8&gt;$B$9,0,IF($B27-BD$8=$B$9,$C27*IF($D27="Male",$B$5,$B$6),
BC27*(1-(1-IF($D27="Male",Mortality_Projection!$C$3,Mortality_Projection!$C$4))^MIN(($B27+(BD$8-1)-Mortality_Projection!$C$6),Mortality_Projection!$C$5)*IF($D27="Male",MIN(OFFSET(Mortality_Rates!$B$6,BD$8-1-($B27-$B$9),0),Mortality_Rates!$B$111),MIN(OFFSET(Mortality_Rates!$B$6,BD$8-1-($B27-$B$9),1),Mortality_Rates!$C$111)))))</f>
        <v>6986.6566700898629</v>
      </c>
      <c r="BE27" s="33"/>
    </row>
    <row r="28" spans="1:57" x14ac:dyDescent="0.35">
      <c r="A28" s="159">
        <f t="shared" si="6"/>
        <v>-20</v>
      </c>
      <c r="B28">
        <f t="shared" si="7"/>
        <v>2041</v>
      </c>
      <c r="C28" s="160">
        <f ca="1">IF(-$A28&lt;Input!$D$16, SUM(OFFSET(Existing_Cohort!$C$107,Input!D$15+A28+IF(-$A28&gt;=Input!$D$15,-Input!$D$15-$A28,0),B28-Input!$D$4,IF(-$A28&gt;=Input!$D$15,Input!$D$16+$A28,Input!$D$16-Input!$D$15+1))), 0)+
IF(-$A28&gt;Input!$D$15, SUM(OFFSET($E$59, MAX(-$A28-Input!$D$16, 0), $B28-$B$9, MIN(-$A28-Input!$D$15, Input!$D$16-Input!$D$15+1))), 0)</f>
        <v>97465.811472362431</v>
      </c>
      <c r="D28" s="198" t="s">
        <v>31</v>
      </c>
      <c r="E28" s="160">
        <f ca="1">IF($B28-E$8&gt;$B$9,0,IF($B28-E$8=$B$9,$C28*IF($D28="Male",$B$5,$B$6),
D28*(1-(1-IF($D28="Male",Mortality_Projection!$C$3,Mortality_Projection!$C$4))^MIN(($B28+(E$8-1)-Mortality_Projection!$C$6),Mortality_Projection!$C$5)*IF($D28="Male",MIN(OFFSET(Mortality_Rates!$B$6,E$8-1-($B28-$B$9),0),Mortality_Rates!$B$111),MIN(OFFSET(Mortality_Rates!$B$6,E$8-1-($B28-$B$9),1),Mortality_Rates!$C$111)))))</f>
        <v>0</v>
      </c>
      <c r="F28" s="160">
        <f ca="1">IF($B28-F$8&gt;$B$9,0,IF($B28-F$8=$B$9,$C28*IF($D28="Male",$B$5,$B$6),
E28*(1-(1-IF($D28="Male",Mortality_Projection!$C$3,Mortality_Projection!$C$4))^MIN(($B28+(F$8-1)-Mortality_Projection!$C$6),Mortality_Projection!$C$5)*IF($D28="Male",MIN(OFFSET(Mortality_Rates!$B$6,F$8-1-($B28-$B$9),0),Mortality_Rates!$B$111),MIN(OFFSET(Mortality_Rates!$B$6,F$8-1-($B28-$B$9),1),Mortality_Rates!$C$111)))))</f>
        <v>0</v>
      </c>
      <c r="G28" s="160">
        <f ca="1">IF($B28-G$8&gt;$B$9,0,IF($B28-G$8=$B$9,$C28*IF($D28="Male",$B$5,$B$6),
F28*(1-(1-IF($D28="Male",Mortality_Projection!$C$3,Mortality_Projection!$C$4))^MIN(($B28+(G$8-1)-Mortality_Projection!$C$6),Mortality_Projection!$C$5)*IF($D28="Male",MIN(OFFSET(Mortality_Rates!$B$6,G$8-1-($B28-$B$9),0),Mortality_Rates!$B$111),MIN(OFFSET(Mortality_Rates!$B$6,G$8-1-($B28-$B$9),1),Mortality_Rates!$C$111)))))</f>
        <v>0</v>
      </c>
      <c r="H28" s="160">
        <f ca="1">IF($B28-H$8&gt;$B$9,0,IF($B28-H$8=$B$9,$C28*IF($D28="Male",$B$5,$B$6),
G28*(1-(1-IF($D28="Male",Mortality_Projection!$C$3,Mortality_Projection!$C$4))^MIN(($B28+(H$8-1)-Mortality_Projection!$C$6),Mortality_Projection!$C$5)*IF($D28="Male",MIN(OFFSET(Mortality_Rates!$B$6,H$8-1-($B28-$B$9),0),Mortality_Rates!$B$111),MIN(OFFSET(Mortality_Rates!$B$6,H$8-1-($B28-$B$9),1),Mortality_Rates!$C$111)))))</f>
        <v>0</v>
      </c>
      <c r="I28" s="160">
        <f ca="1">IF($B28-I$8&gt;$B$9,0,IF($B28-I$8=$B$9,$C28*IF($D28="Male",$B$5,$B$6),
H28*(1-(1-IF($D28="Male",Mortality_Projection!$C$3,Mortality_Projection!$C$4))^MIN(($B28+(I$8-1)-Mortality_Projection!$C$6),Mortality_Projection!$C$5)*IF($D28="Male",MIN(OFFSET(Mortality_Rates!$B$6,I$8-1-($B28-$B$9),0),Mortality_Rates!$B$111),MIN(OFFSET(Mortality_Rates!$B$6,I$8-1-($B28-$B$9),1),Mortality_Rates!$C$111)))))</f>
        <v>0</v>
      </c>
      <c r="J28" s="160">
        <f ca="1">IF($B28-J$8&gt;$B$9,0,IF($B28-J$8=$B$9,$C28*IF($D28="Male",$B$5,$B$6),
I28*(1-(1-IF($D28="Male",Mortality_Projection!$C$3,Mortality_Projection!$C$4))^MIN(($B28+(J$8-1)-Mortality_Projection!$C$6),Mortality_Projection!$C$5)*IF($D28="Male",MIN(OFFSET(Mortality_Rates!$B$6,J$8-1-($B28-$B$9),0),Mortality_Rates!$B$111),MIN(OFFSET(Mortality_Rates!$B$6,J$8-1-($B28-$B$9),1),Mortality_Rates!$C$111)))))</f>
        <v>0</v>
      </c>
      <c r="K28" s="160">
        <f ca="1">IF($B28-K$8&gt;$B$9,0,IF($B28-K$8=$B$9,$C28*IF($D28="Male",$B$5,$B$6),
J28*(1-(1-IF($D28="Male",Mortality_Projection!$C$3,Mortality_Projection!$C$4))^MIN(($B28+(K$8-1)-Mortality_Projection!$C$6),Mortality_Projection!$C$5)*IF($D28="Male",MIN(OFFSET(Mortality_Rates!$B$6,K$8-1-($B28-$B$9),0),Mortality_Rates!$B$111),MIN(OFFSET(Mortality_Rates!$B$6,K$8-1-($B28-$B$9),1),Mortality_Rates!$C$111)))))</f>
        <v>0</v>
      </c>
      <c r="L28" s="160">
        <f ca="1">IF($B28-L$8&gt;$B$9,0,IF($B28-L$8=$B$9,$C28*IF($D28="Male",$B$5,$B$6),
K28*(1-(1-IF($D28="Male",Mortality_Projection!$C$3,Mortality_Projection!$C$4))^MIN(($B28+(L$8-1)-Mortality_Projection!$C$6),Mortality_Projection!$C$5)*IF($D28="Male",MIN(OFFSET(Mortality_Rates!$B$6,L$8-1-($B28-$B$9),0),Mortality_Rates!$B$111),MIN(OFFSET(Mortality_Rates!$B$6,L$8-1-($B28-$B$9),1),Mortality_Rates!$C$111)))))</f>
        <v>0</v>
      </c>
      <c r="M28" s="160">
        <f ca="1">IF($B28-M$8&gt;$B$9,0,IF($B28-M$8=$B$9,$C28*IF($D28="Male",$B$5,$B$6),
L28*(1-(1-IF($D28="Male",Mortality_Projection!$C$3,Mortality_Projection!$C$4))^MIN(($B28+(M$8-1)-Mortality_Projection!$C$6),Mortality_Projection!$C$5)*IF($D28="Male",MIN(OFFSET(Mortality_Rates!$B$6,M$8-1-($B28-$B$9),0),Mortality_Rates!$B$111),MIN(OFFSET(Mortality_Rates!$B$6,M$8-1-($B28-$B$9),1),Mortality_Rates!$C$111)))))</f>
        <v>0</v>
      </c>
      <c r="N28" s="160">
        <f ca="1">IF($B28-N$8&gt;$B$9,0,IF($B28-N$8=$B$9,$C28*IF($D28="Male",$B$5,$B$6),
M28*(1-(1-IF($D28="Male",Mortality_Projection!$C$3,Mortality_Projection!$C$4))^MIN(($B28+(N$8-1)-Mortality_Projection!$C$6),Mortality_Projection!$C$5)*IF($D28="Male",MIN(OFFSET(Mortality_Rates!$B$6,N$8-1-($B28-$B$9),0),Mortality_Rates!$B$111),MIN(OFFSET(Mortality_Rates!$B$6,N$8-1-($B28-$B$9),1),Mortality_Rates!$C$111)))))</f>
        <v>0</v>
      </c>
      <c r="O28" s="160">
        <f ca="1">IF($B28-O$8&gt;$B$9,0,IF($B28-O$8=$B$9,$C28*IF($D28="Male",$B$5,$B$6),
N28*(1-(1-IF($D28="Male",Mortality_Projection!$C$3,Mortality_Projection!$C$4))^MIN(($B28+(O$8-1)-Mortality_Projection!$C$6),Mortality_Projection!$C$5)*IF($D28="Male",MIN(OFFSET(Mortality_Rates!$B$6,O$8-1-($B28-$B$9),0),Mortality_Rates!$B$111),MIN(OFFSET(Mortality_Rates!$B$6,O$8-1-($B28-$B$9),1),Mortality_Rates!$C$111)))))</f>
        <v>0</v>
      </c>
      <c r="P28" s="160">
        <f ca="1">IF($B28-P$8&gt;$B$9,0,IF($B28-P$8=$B$9,$C28*IF($D28="Male",$B$5,$B$6),
O28*(1-(1-IF($D28="Male",Mortality_Projection!$C$3,Mortality_Projection!$C$4))^MIN(($B28+(P$8-1)-Mortality_Projection!$C$6),Mortality_Projection!$C$5)*IF($D28="Male",MIN(OFFSET(Mortality_Rates!$B$6,P$8-1-($B28-$B$9),0),Mortality_Rates!$B$111),MIN(OFFSET(Mortality_Rates!$B$6,P$8-1-($B28-$B$9),1),Mortality_Rates!$C$111)))))</f>
        <v>0</v>
      </c>
      <c r="Q28" s="160">
        <f ca="1">IF($B28-Q$8&gt;$B$9,0,IF($B28-Q$8=$B$9,$C28*IF($D28="Male",$B$5,$B$6),
P28*(1-(1-IF($D28="Male",Mortality_Projection!$C$3,Mortality_Projection!$C$4))^MIN(($B28+(Q$8-1)-Mortality_Projection!$C$6),Mortality_Projection!$C$5)*IF($D28="Male",MIN(OFFSET(Mortality_Rates!$B$6,Q$8-1-($B28-$B$9),0),Mortality_Rates!$B$111),MIN(OFFSET(Mortality_Rates!$B$6,Q$8-1-($B28-$B$9),1),Mortality_Rates!$C$111)))))</f>
        <v>0</v>
      </c>
      <c r="R28" s="160">
        <f ca="1">IF($B28-R$8&gt;$B$9,0,IF($B28-R$8=$B$9,$C28*IF($D28="Male",$B$5,$B$6),
Q28*(1-(1-IF($D28="Male",Mortality_Projection!$C$3,Mortality_Projection!$C$4))^MIN(($B28+(R$8-1)-Mortality_Projection!$C$6),Mortality_Projection!$C$5)*IF($D28="Male",MIN(OFFSET(Mortality_Rates!$B$6,R$8-1-($B28-$B$9),0),Mortality_Rates!$B$111),MIN(OFFSET(Mortality_Rates!$B$6,R$8-1-($B28-$B$9),1),Mortality_Rates!$C$111)))))</f>
        <v>0</v>
      </c>
      <c r="S28" s="160">
        <f ca="1">IF($B28-S$8&gt;$B$9,0,IF($B28-S$8=$B$9,$C28*IF($D28="Male",$B$5,$B$6),
R28*(1-(1-IF($D28="Male",Mortality_Projection!$C$3,Mortality_Projection!$C$4))^MIN(($B28+(S$8-1)-Mortality_Projection!$C$6),Mortality_Projection!$C$5)*IF($D28="Male",MIN(OFFSET(Mortality_Rates!$B$6,S$8-1-($B28-$B$9),0),Mortality_Rates!$B$111),MIN(OFFSET(Mortality_Rates!$B$6,S$8-1-($B28-$B$9),1),Mortality_Rates!$C$111)))))</f>
        <v>0</v>
      </c>
      <c r="T28" s="160">
        <f ca="1">IF($B28-T$8&gt;$B$9,0,IF($B28-T$8=$B$9,$C28*IF($D28="Male",$B$5,$B$6),
S28*(1-(1-IF($D28="Male",Mortality_Projection!$C$3,Mortality_Projection!$C$4))^MIN(($B28+(T$8-1)-Mortality_Projection!$C$6),Mortality_Projection!$C$5)*IF($D28="Male",MIN(OFFSET(Mortality_Rates!$B$6,T$8-1-($B28-$B$9),0),Mortality_Rates!$B$111),MIN(OFFSET(Mortality_Rates!$B$6,T$8-1-($B28-$B$9),1),Mortality_Rates!$C$111)))))</f>
        <v>0</v>
      </c>
      <c r="U28" s="160">
        <f ca="1">IF($B28-U$8&gt;$B$9,0,IF($B28-U$8=$B$9,$C28*IF($D28="Male",$B$5,$B$6),
T28*(1-(1-IF($D28="Male",Mortality_Projection!$C$3,Mortality_Projection!$C$4))^MIN(($B28+(U$8-1)-Mortality_Projection!$C$6),Mortality_Projection!$C$5)*IF($D28="Male",MIN(OFFSET(Mortality_Rates!$B$6,U$8-1-($B28-$B$9),0),Mortality_Rates!$B$111),MIN(OFFSET(Mortality_Rates!$B$6,U$8-1-($B28-$B$9),1),Mortality_Rates!$C$111)))))</f>
        <v>0</v>
      </c>
      <c r="V28" s="160">
        <f ca="1">IF($B28-V$8&gt;$B$9,0,IF($B28-V$8=$B$9,$C28*IF($D28="Male",$B$5,$B$6),
U28*(1-(1-IF($D28="Male",Mortality_Projection!$C$3,Mortality_Projection!$C$4))^MIN(($B28+(V$8-1)-Mortality_Projection!$C$6),Mortality_Projection!$C$5)*IF($D28="Male",MIN(OFFSET(Mortality_Rates!$B$6,V$8-1-($B28-$B$9),0),Mortality_Rates!$B$111),MIN(OFFSET(Mortality_Rates!$B$6,V$8-1-($B28-$B$9),1),Mortality_Rates!$C$111)))))</f>
        <v>0</v>
      </c>
      <c r="W28" s="160">
        <f ca="1">IF($B28-W$8&gt;$B$9,0,IF($B28-W$8=$B$9,$C28*IF($D28="Male",$B$5,$B$6),
V28*(1-(1-IF($D28="Male",Mortality_Projection!$C$3,Mortality_Projection!$C$4))^MIN(($B28+(W$8-1)-Mortality_Projection!$C$6),Mortality_Projection!$C$5)*IF($D28="Male",MIN(OFFSET(Mortality_Rates!$B$6,W$8-1-($B28-$B$9),0),Mortality_Rates!$B$111),MIN(OFFSET(Mortality_Rates!$B$6,W$8-1-($B28-$B$9),1),Mortality_Rates!$C$111)))))</f>
        <v>0</v>
      </c>
      <c r="X28" s="160">
        <f ca="1">IF($B28-X$8&gt;$B$9,0,IF($B28-X$8=$B$9,$C28*IF($D28="Male",$B$5,$B$6),
W28*(1-(1-IF($D28="Male",Mortality_Projection!$C$3,Mortality_Projection!$C$4))^MIN(($B28+(X$8-1)-Mortality_Projection!$C$6),Mortality_Projection!$C$5)*IF($D28="Male",MIN(OFFSET(Mortality_Rates!$B$6,X$8-1-($B28-$B$9),0),Mortality_Rates!$B$111),MIN(OFFSET(Mortality_Rates!$B$6,X$8-1-($B28-$B$9),1),Mortality_Rates!$C$111)))))</f>
        <v>7131.9043595299927</v>
      </c>
      <c r="Y28" s="160">
        <f ca="1">IF($B28-Y$8&gt;$B$9,0,IF($B28-Y$8=$B$9,$C28*IF($D28="Male",$B$5,$B$6),
X28*(1-(1-IF($D28="Male",Mortality_Projection!$C$3,Mortality_Projection!$C$4))^MIN(($B28+(Y$8-1)-Mortality_Projection!$C$6),Mortality_Projection!$C$5)*IF($D28="Male",MIN(OFFSET(Mortality_Rates!$B$6,Y$8-1-($B28-$B$9),0),Mortality_Rates!$B$111),MIN(OFFSET(Mortality_Rates!$B$6,Y$8-1-($B28-$B$9),1),Mortality_Rates!$C$111)))))</f>
        <v>7127.9660043498661</v>
      </c>
      <c r="Z28" s="160">
        <f ca="1">IF($B28-Z$8&gt;$B$9,0,IF($B28-Z$8=$B$9,$C28*IF($D28="Male",$B$5,$B$6),
Y28*(1-(1-IF($D28="Male",Mortality_Projection!$C$3,Mortality_Projection!$C$4))^MIN(($B28+(Z$8-1)-Mortality_Projection!$C$6),Mortality_Projection!$C$5)*IF($D28="Male",MIN(OFFSET(Mortality_Rates!$B$6,Z$8-1-($B28-$B$9),0),Mortality_Rates!$B$111),MIN(OFFSET(Mortality_Rates!$B$6,Z$8-1-($B28-$B$9),1),Mortality_Rates!$C$111)))))</f>
        <v>7125.2060132506231</v>
      </c>
      <c r="AA28" s="160">
        <f ca="1">IF($B28-AA$8&gt;$B$9,0,IF($B28-AA$8=$B$9,$C28*IF($D28="Male",$B$5,$B$6),
Z28*(1-(1-IF($D28="Male",Mortality_Projection!$C$3,Mortality_Projection!$C$4))^MIN(($B28+(AA$8-1)-Mortality_Projection!$C$6),Mortality_Projection!$C$5)*IF($D28="Male",MIN(OFFSET(Mortality_Rates!$B$6,AA$8-1-($B28-$B$9),0),Mortality_Rates!$B$111),MIN(OFFSET(Mortality_Rates!$B$6,AA$8-1-($B28-$B$9),1),Mortality_Rates!$C$111)))))</f>
        <v>7123.2326771711905</v>
      </c>
      <c r="AB28" s="160">
        <f ca="1">IF($B28-AB$8&gt;$B$9,0,IF($B28-AB$8=$B$9,$C28*IF($D28="Male",$B$5,$B$6),
AA28*(1-(1-IF($D28="Male",Mortality_Projection!$C$3,Mortality_Projection!$C$4))^MIN(($B28+(AB$8-1)-Mortality_Projection!$C$6),Mortality_Projection!$C$5)*IF($D28="Male",MIN(OFFSET(Mortality_Rates!$B$6,AB$8-1-($B28-$B$9),0),Mortality_Rates!$B$111),MIN(OFFSET(Mortality_Rates!$B$6,AB$8-1-($B28-$B$9),1),Mortality_Rates!$C$111)))))</f>
        <v>7121.74709348326</v>
      </c>
      <c r="AC28" s="160">
        <f ca="1">IF($B28-AC$8&gt;$B$9,0,IF($B28-AC$8=$B$9,$C28*IF($D28="Male",$B$5,$B$6),
AB28*(1-(1-IF($D28="Male",Mortality_Projection!$C$3,Mortality_Projection!$C$4))^MIN(($B28+(AC$8-1)-Mortality_Projection!$C$6),Mortality_Projection!$C$5)*IF($D28="Male",MIN(OFFSET(Mortality_Rates!$B$6,AC$8-1-($B28-$B$9),0),Mortality_Rates!$B$111),MIN(OFFSET(Mortality_Rates!$B$6,AC$8-1-($B28-$B$9),1),Mortality_Rates!$C$111)))))</f>
        <v>7120.5344265226331</v>
      </c>
      <c r="AD28" s="160">
        <f ca="1">IF($B28-AD$8&gt;$B$9,0,IF($B28-AD$8=$B$9,$C28*IF($D28="Male",$B$5,$B$6),
AC28*(1-(1-IF($D28="Male",Mortality_Projection!$C$3,Mortality_Projection!$C$4))^MIN(($B28+(AD$8-1)-Mortality_Projection!$C$6),Mortality_Projection!$C$5)*IF($D28="Male",MIN(OFFSET(Mortality_Rates!$B$6,AD$8-1-($B28-$B$9),0),Mortality_Rates!$B$111),MIN(OFFSET(Mortality_Rates!$B$6,AD$8-1-($B28-$B$9),1),Mortality_Rates!$C$111)))))</f>
        <v>7119.4600414823772</v>
      </c>
      <c r="AE28" s="160">
        <f ca="1">IF($B28-AE$8&gt;$B$9,0,IF($B28-AE$8=$B$9,$C28*IF($D28="Male",$B$5,$B$6),
AD28*(1-(1-IF($D28="Male",Mortality_Projection!$C$3,Mortality_Projection!$C$4))^MIN(($B28+(AE$8-1)-Mortality_Projection!$C$6),Mortality_Projection!$C$5)*IF($D28="Male",MIN(OFFSET(Mortality_Rates!$B$6,AE$8-1-($B28-$B$9),0),Mortality_Rates!$B$111),MIN(OFFSET(Mortality_Rates!$B$6,AE$8-1-($B28-$B$9),1),Mortality_Rates!$C$111)))))</f>
        <v>7118.4573998883852</v>
      </c>
      <c r="AF28" s="160">
        <f ca="1">IF($B28-AF$8&gt;$B$9,0,IF($B28-AF$8=$B$9,$C28*IF($D28="Male",$B$5,$B$6),
AE28*(1-(1-IF($D28="Male",Mortality_Projection!$C$3,Mortality_Projection!$C$4))^MIN(($B28+(AF$8-1)-Mortality_Projection!$C$6),Mortality_Projection!$C$5)*IF($D28="Male",MIN(OFFSET(Mortality_Rates!$B$6,AF$8-1-($B28-$B$9),0),Mortality_Rates!$B$111),MIN(OFFSET(Mortality_Rates!$B$6,AF$8-1-($B28-$B$9),1),Mortality_Rates!$C$111)))))</f>
        <v>7117.483153511721</v>
      </c>
      <c r="AG28" s="160">
        <f ca="1">IF($B28-AG$8&gt;$B$9,0,IF($B28-AG$8=$B$9,$C28*IF($D28="Male",$B$5,$B$6),
AF28*(1-(1-IF($D28="Male",Mortality_Projection!$C$3,Mortality_Projection!$C$4))^MIN(($B28+(AG$8-1)-Mortality_Projection!$C$6),Mortality_Projection!$C$5)*IF($D28="Male",MIN(OFFSET(Mortality_Rates!$B$6,AG$8-1-($B28-$B$9),0),Mortality_Rates!$B$111),MIN(OFFSET(Mortality_Rates!$B$6,AG$8-1-($B28-$B$9),1),Mortality_Rates!$C$111)))))</f>
        <v>7116.4995794517363</v>
      </c>
      <c r="AH28" s="160">
        <f ca="1">IF($B28-AH$8&gt;$B$9,0,IF($B28-AH$8=$B$9,$C28*IF($D28="Male",$B$5,$B$6),
AG28*(1-(1-IF($D28="Male",Mortality_Projection!$C$3,Mortality_Projection!$C$4))^MIN(($B28+(AH$8-1)-Mortality_Projection!$C$6),Mortality_Projection!$C$5)*IF($D28="Male",MIN(OFFSET(Mortality_Rates!$B$6,AH$8-1-($B28-$B$9),0),Mortality_Rates!$B$111),MIN(OFFSET(Mortality_Rates!$B$6,AH$8-1-($B28-$B$9),1),Mortality_Rates!$C$111)))))</f>
        <v>7115.4784359643008</v>
      </c>
      <c r="AI28" s="160">
        <f ca="1">IF($B28-AI$8&gt;$B$9,0,IF($B28-AI$8=$B$9,$C28*IF($D28="Male",$B$5,$B$6),
AH28*(1-(1-IF($D28="Male",Mortality_Projection!$C$3,Mortality_Projection!$C$4))^MIN(($B28+(AI$8-1)-Mortality_Projection!$C$6),Mortality_Projection!$C$5)*IF($D28="Male",MIN(OFFSET(Mortality_Rates!$B$6,AI$8-1-($B28-$B$9),0),Mortality_Rates!$B$111),MIN(OFFSET(Mortality_Rates!$B$6,AI$8-1-($B28-$B$9),1),Mortality_Rates!$C$111)))))</f>
        <v>7114.3924770474787</v>
      </c>
      <c r="AJ28" s="160">
        <f ca="1">IF($B28-AJ$8&gt;$B$9,0,IF($B28-AJ$8=$B$9,$C28*IF($D28="Male",$B$5,$B$6),
AI28*(1-(1-IF($D28="Male",Mortality_Projection!$C$3,Mortality_Projection!$C$4))^MIN(($B28+(AJ$8-1)-Mortality_Projection!$C$6),Mortality_Projection!$C$5)*IF($D28="Male",MIN(OFFSET(Mortality_Rates!$B$6,AJ$8-1-($B28-$B$9),0),Mortality_Rates!$B$111),MIN(OFFSET(Mortality_Rates!$B$6,AJ$8-1-($B28-$B$9),1),Mortality_Rates!$C$111)))))</f>
        <v>7113.2234107976128</v>
      </c>
      <c r="AK28" s="160">
        <f ca="1">IF($B28-AK$8&gt;$B$9,0,IF($B28-AK$8=$B$9,$C28*IF($D28="Male",$B$5,$B$6),
AJ28*(1-(1-IF($D28="Male",Mortality_Projection!$C$3,Mortality_Projection!$C$4))^MIN(($B28+(AK$8-1)-Mortality_Projection!$C$6),Mortality_Projection!$C$5)*IF($D28="Male",MIN(OFFSET(Mortality_Rates!$B$6,AK$8-1-($B28-$B$9),0),Mortality_Rates!$B$111),MIN(OFFSET(Mortality_Rates!$B$6,AK$8-1-($B28-$B$9),1),Mortality_Rates!$C$111)))))</f>
        <v>7111.9508140332309</v>
      </c>
      <c r="AL28" s="160">
        <f ca="1">IF($B28-AL$8&gt;$B$9,0,IF($B28-AL$8=$B$9,$C28*IF($D28="Male",$B$5,$B$6),
AK28*(1-(1-IF($D28="Male",Mortality_Projection!$C$3,Mortality_Projection!$C$4))^MIN(($B28+(AL$8-1)-Mortality_Projection!$C$6),Mortality_Projection!$C$5)*IF($D28="Male",MIN(OFFSET(Mortality_Rates!$B$6,AL$8-1-($B28-$B$9),0),Mortality_Rates!$B$111),MIN(OFFSET(Mortality_Rates!$B$6,AL$8-1-($B28-$B$9),1),Mortality_Rates!$C$111)))))</f>
        <v>7110.5667636443723</v>
      </c>
      <c r="AM28" s="160">
        <f ca="1">IF($B28-AM$8&gt;$B$9,0,IF($B28-AM$8=$B$9,$C28*IF($D28="Male",$B$5,$B$6),
AL28*(1-(1-IF($D28="Male",Mortality_Projection!$C$3,Mortality_Projection!$C$4))^MIN(($B28+(AM$8-1)-Mortality_Projection!$C$6),Mortality_Projection!$C$5)*IF($D28="Male",MIN(OFFSET(Mortality_Rates!$B$6,AM$8-1-($B28-$B$9),0),Mortality_Rates!$B$111),MIN(OFFSET(Mortality_Rates!$B$6,AM$8-1-($B28-$B$9),1),Mortality_Rates!$C$111)))))</f>
        <v>7109.0713230391311</v>
      </c>
      <c r="AN28" s="160">
        <f ca="1">IF($B28-AN$8&gt;$B$9,0,IF($B28-AN$8=$B$9,$C28*IF($D28="Male",$B$5,$B$6),
AM28*(1-(1-IF($D28="Male",Mortality_Projection!$C$3,Mortality_Projection!$C$4))^MIN(($B28+(AN$8-1)-Mortality_Projection!$C$6),Mortality_Projection!$C$5)*IF($D28="Male",MIN(OFFSET(Mortality_Rates!$B$6,AN$8-1-($B28-$B$9),0),Mortality_Rates!$B$111),MIN(OFFSET(Mortality_Rates!$B$6,AN$8-1-($B28-$B$9),1),Mortality_Rates!$C$111)))))</f>
        <v>7107.4685478647698</v>
      </c>
      <c r="AO28" s="160">
        <f ca="1">IF($B28-AO$8&gt;$B$9,0,IF($B28-AO$8=$B$9,$C28*IF($D28="Male",$B$5,$B$6),
AN28*(1-(1-IF($D28="Male",Mortality_Projection!$C$3,Mortality_Projection!$C$4))^MIN(($B28+(AO$8-1)-Mortality_Projection!$C$6),Mortality_Projection!$C$5)*IF($D28="Male",MIN(OFFSET(Mortality_Rates!$B$6,AO$8-1-($B28-$B$9),0),Mortality_Rates!$B$111),MIN(OFFSET(Mortality_Rates!$B$6,AO$8-1-($B28-$B$9),1),Mortality_Rates!$C$111)))))</f>
        <v>7105.7664814431764</v>
      </c>
      <c r="AP28" s="160">
        <f ca="1">IF($B28-AP$8&gt;$B$9,0,IF($B28-AP$8=$B$9,$C28*IF($D28="Male",$B$5,$B$6),
AO28*(1-(1-IF($D28="Male",Mortality_Projection!$C$3,Mortality_Projection!$C$4))^MIN(($B28+(AP$8-1)-Mortality_Projection!$C$6),Mortality_Projection!$C$5)*IF($D28="Male",MIN(OFFSET(Mortality_Rates!$B$6,AP$8-1-($B28-$B$9),0),Mortality_Rates!$B$111),MIN(OFFSET(Mortality_Rates!$B$6,AP$8-1-($B28-$B$9),1),Mortality_Rates!$C$111)))))</f>
        <v>7103.9771493371863</v>
      </c>
      <c r="AQ28" s="160">
        <f ca="1">IF($B28-AQ$8&gt;$B$9,0,IF($B28-AQ$8=$B$9,$C28*IF($D28="Male",$B$5,$B$6),
AP28*(1-(1-IF($D28="Male",Mortality_Projection!$C$3,Mortality_Projection!$C$4))^MIN(($B28+(AQ$8-1)-Mortality_Projection!$C$6),Mortality_Projection!$C$5)*IF($D28="Male",MIN(OFFSET(Mortality_Rates!$B$6,AQ$8-1-($B28-$B$9),0),Mortality_Rates!$B$111),MIN(OFFSET(Mortality_Rates!$B$6,AQ$8-1-($B28-$B$9),1),Mortality_Rates!$C$111)))))</f>
        <v>7102.1085848914327</v>
      </c>
      <c r="AR28" s="160">
        <f ca="1">IF($B28-AR$8&gt;$B$9,0,IF($B28-AR$8=$B$9,$C28*IF($D28="Male",$B$5,$B$6),
AQ28*(1-(1-IF($D28="Male",Mortality_Projection!$C$3,Mortality_Projection!$C$4))^MIN(($B28+(AR$8-1)-Mortality_Projection!$C$6),Mortality_Projection!$C$5)*IF($D28="Male",MIN(OFFSET(Mortality_Rates!$B$6,AR$8-1-($B28-$B$9),0),Mortality_Rates!$B$111),MIN(OFFSET(Mortality_Rates!$B$6,AR$8-1-($B28-$B$9),1),Mortality_Rates!$C$111)))))</f>
        <v>7100.1608499758522</v>
      </c>
      <c r="AS28" s="160">
        <f ca="1">IF($B28-AS$8&gt;$B$9,0,IF($B28-AS$8=$B$9,$C28*IF($D28="Male",$B$5,$B$6),
AR28*(1-(1-IF($D28="Male",Mortality_Projection!$C$3,Mortality_Projection!$C$4))^MIN(($B28+(AS$8-1)-Mortality_Projection!$C$6),Mortality_Projection!$C$5)*IF($D28="Male",MIN(OFFSET(Mortality_Rates!$B$6,AS$8-1-($B28-$B$9),0),Mortality_Rates!$B$111),MIN(OFFSET(Mortality_Rates!$B$6,AS$8-1-($B28-$B$9),1),Mortality_Rates!$C$111)))))</f>
        <v>7098.1379911145168</v>
      </c>
      <c r="AT28" s="160">
        <f ca="1">IF($B28-AT$8&gt;$B$9,0,IF($B28-AT$8=$B$9,$C28*IF($D28="Male",$B$5,$B$6),
AS28*(1-(1-IF($D28="Male",Mortality_Projection!$C$3,Mortality_Projection!$C$4))^MIN(($B28+(AT$8-1)-Mortality_Projection!$C$6),Mortality_Projection!$C$5)*IF($D28="Male",MIN(OFFSET(Mortality_Rates!$B$6,AT$8-1-($B28-$B$9),0),Mortality_Rates!$B$111),MIN(OFFSET(Mortality_Rates!$B$6,AT$8-1-($B28-$B$9),1),Mortality_Rates!$C$111)))))</f>
        <v>7096.0400720204552</v>
      </c>
      <c r="AU28" s="160">
        <f ca="1">IF($B28-AU$8&gt;$B$9,0,IF($B28-AU$8=$B$9,$C28*IF($D28="Male",$B$5,$B$6),
AT28*(1-(1-IF($D28="Male",Mortality_Projection!$C$3,Mortality_Projection!$C$4))^MIN(($B28+(AU$8-1)-Mortality_Projection!$C$6),Mortality_Projection!$C$5)*IF($D28="Male",MIN(OFFSET(Mortality_Rates!$B$6,AU$8-1-($B28-$B$9),0),Mortality_Rates!$B$111),MIN(OFFSET(Mortality_Rates!$B$6,AU$8-1-($B28-$B$9),1),Mortality_Rates!$C$111)))))</f>
        <v>7093.8631790941472</v>
      </c>
      <c r="AV28" s="160">
        <f ca="1">IF($B28-AV$8&gt;$B$9,0,IF($B28-AV$8=$B$9,$C28*IF($D28="Male",$B$5,$B$6),
AU28*(1-(1-IF($D28="Male",Mortality_Projection!$C$3,Mortality_Projection!$C$4))^MIN(($B28+(AV$8-1)-Mortality_Projection!$C$6),Mortality_Projection!$C$5)*IF($D28="Male",MIN(OFFSET(Mortality_Rates!$B$6,AV$8-1-($B28-$B$9),0),Mortality_Rates!$B$111),MIN(OFFSET(Mortality_Rates!$B$6,AV$8-1-($B28-$B$9),1),Mortality_Rates!$C$111)))))</f>
        <v>7091.6034060382844</v>
      </c>
      <c r="AW28" s="160">
        <f ca="1">IF($B28-AW$8&gt;$B$9,0,IF($B28-AW$8=$B$9,$C28*IF($D28="Male",$B$5,$B$6),
AV28*(1-(1-IF($D28="Male",Mortality_Projection!$C$3,Mortality_Projection!$C$4))^MIN(($B28+(AW$8-1)-Mortality_Projection!$C$6),Mortality_Projection!$C$5)*IF($D28="Male",MIN(OFFSET(Mortality_Rates!$B$6,AW$8-1-($B28-$B$9),0),Mortality_Rates!$B$111),MIN(OFFSET(Mortality_Rates!$B$6,AW$8-1-($B28-$B$9),1),Mortality_Rates!$C$111)))))</f>
        <v>7089.2528770947483</v>
      </c>
      <c r="AX28" s="160">
        <f ca="1">IF($B28-AX$8&gt;$B$9,0,IF($B28-AX$8=$B$9,$C28*IF($D28="Male",$B$5,$B$6),
AW28*(1-(1-IF($D28="Male",Mortality_Projection!$C$3,Mortality_Projection!$C$4))^MIN(($B28+(AX$8-1)-Mortality_Projection!$C$6),Mortality_Projection!$C$5)*IF($D28="Male",MIN(OFFSET(Mortality_Rates!$B$6,AX$8-1-($B28-$B$9),0),Mortality_Rates!$B$111),MIN(OFFSET(Mortality_Rates!$B$6,AX$8-1-($B28-$B$9),1),Mortality_Rates!$C$111)))))</f>
        <v>7086.8077059257512</v>
      </c>
      <c r="AY28" s="160">
        <f ca="1">IF($B28-AY$8&gt;$B$9,0,IF($B28-AY$8=$B$9,$C28*IF($D28="Male",$B$5,$B$6),
AX28*(1-(1-IF($D28="Male",Mortality_Projection!$C$3,Mortality_Projection!$C$4))^MIN(($B28+(AY$8-1)-Mortality_Projection!$C$6),Mortality_Projection!$C$5)*IF($D28="Male",MIN(OFFSET(Mortality_Rates!$B$6,AY$8-1-($B28-$B$9),0),Mortality_Rates!$B$111),MIN(OFFSET(Mortality_Rates!$B$6,AY$8-1-($B28-$B$9),1),Mortality_Rates!$C$111)))))</f>
        <v>7084.2481171409399</v>
      </c>
      <c r="AZ28" s="160">
        <f ca="1">IF($B28-AZ$8&gt;$B$9,0,IF($B28-AZ$8=$B$9,$C28*IF($D28="Male",$B$5,$B$6),
AY28*(1-(1-IF($D28="Male",Mortality_Projection!$C$3,Mortality_Projection!$C$4))^MIN(($B28+(AZ$8-1)-Mortality_Projection!$C$6),Mortality_Projection!$C$5)*IF($D28="Male",MIN(OFFSET(Mortality_Rates!$B$6,AZ$8-1-($B28-$B$9),0),Mortality_Rates!$B$111),MIN(OFFSET(Mortality_Rates!$B$6,AZ$8-1-($B28-$B$9),1),Mortality_Rates!$C$111)))))</f>
        <v>7081.5662873010115</v>
      </c>
      <c r="BA28" s="160">
        <f ca="1">IF($B28-BA$8&gt;$B$9,0,IF($B28-BA$8=$B$9,$C28*IF($D28="Male",$B$5,$B$6),
AZ28*(1-(1-IF($D28="Male",Mortality_Projection!$C$3,Mortality_Projection!$C$4))^MIN(($B28+(BA$8-1)-Mortality_Projection!$C$6),Mortality_Projection!$C$5)*IF($D28="Male",MIN(OFFSET(Mortality_Rates!$B$6,BA$8-1-($B28-$B$9),0),Mortality_Rates!$B$111),MIN(OFFSET(Mortality_Rates!$B$6,BA$8-1-($B28-$B$9),1),Mortality_Rates!$C$111)))))</f>
        <v>7078.7424959223054</v>
      </c>
      <c r="BB28" s="160">
        <f ca="1">IF($B28-BB$8&gt;$B$9,0,IF($B28-BB$8=$B$9,$C28*IF($D28="Male",$B$5,$B$6),
BA28*(1-(1-IF($D28="Male",Mortality_Projection!$C$3,Mortality_Projection!$C$4))^MIN(($B28+(BB$8-1)-Mortality_Projection!$C$6),Mortality_Projection!$C$5)*IF($D28="Male",MIN(OFFSET(Mortality_Rates!$B$6,BB$8-1-($B28-$B$9),0),Mortality_Rates!$B$111),MIN(OFFSET(Mortality_Rates!$B$6,BB$8-1-($B28-$B$9),1),Mortality_Rates!$C$111)))))</f>
        <v>7075.7610307967434</v>
      </c>
      <c r="BC28" s="160">
        <f ca="1">IF($B28-BC$8&gt;$B$9,0,IF($B28-BC$8=$B$9,$C28*IF($D28="Male",$B$5,$B$6),
BB28*(1-(1-IF($D28="Male",Mortality_Projection!$C$3,Mortality_Projection!$C$4))^MIN(($B28+(BC$8-1)-Mortality_Projection!$C$6),Mortality_Projection!$C$5)*IF($D28="Male",MIN(OFFSET(Mortality_Rates!$B$6,BC$8-1-($B28-$B$9),0),Mortality_Rates!$B$111),MIN(OFFSET(Mortality_Rates!$B$6,BC$8-1-($B28-$B$9),1),Mortality_Rates!$C$111)))))</f>
        <v>7072.5982786370359</v>
      </c>
      <c r="BD28" s="161">
        <f ca="1">IF($B28-BD$8&gt;$B$9,0,IF($B28-BD$8=$B$9,$C28*IF($D28="Male",$B$5,$B$6),
BC28*(1-(1-IF($D28="Male",Mortality_Projection!$C$3,Mortality_Projection!$C$4))^MIN(($B28+(BD$8-1)-Mortality_Projection!$C$6),Mortality_Projection!$C$5)*IF($D28="Male",MIN(OFFSET(Mortality_Rates!$B$6,BD$8-1-($B28-$B$9),0),Mortality_Rates!$B$111),MIN(OFFSET(Mortality_Rates!$B$6,BD$8-1-($B28-$B$9),1),Mortality_Rates!$C$111)))))</f>
        <v>7069.2386127955951</v>
      </c>
      <c r="BE28" s="33"/>
    </row>
    <row r="29" spans="1:57" x14ac:dyDescent="0.35">
      <c r="A29" s="159">
        <f t="shared" si="6"/>
        <v>-21</v>
      </c>
      <c r="B29">
        <f t="shared" si="7"/>
        <v>2042</v>
      </c>
      <c r="C29" s="160">
        <f ca="1">IF(-$A29&lt;Input!$D$16, SUM(OFFSET(Existing_Cohort!$C$107,Input!D$15+A29+IF(-$A29&gt;=Input!$D$15,-Input!$D$15-$A29,0),B29-Input!$D$4,IF(-$A29&gt;=Input!$D$15,Input!$D$16+$A29,Input!$D$16-Input!$D$15+1))), 0)+
IF(-$A29&gt;Input!$D$15, SUM(OFFSET($E$59, MAX(-$A29-Input!$D$16, 0), $B29-$B$9, MIN(-$A29-Input!$D$15, Input!$D$16-Input!$D$15+1))), 0)</f>
        <v>97812.604816126855</v>
      </c>
      <c r="D29" s="198" t="s">
        <v>31</v>
      </c>
      <c r="E29" s="160">
        <f ca="1">IF($B29-E$8&gt;$B$9,0,IF($B29-E$8=$B$9,$C29*IF($D29="Male",$B$5,$B$6),
D29*(1-(1-IF($D29="Male",Mortality_Projection!$C$3,Mortality_Projection!$C$4))^MIN(($B29+(E$8-1)-Mortality_Projection!$C$6),Mortality_Projection!$C$5)*IF($D29="Male",MIN(OFFSET(Mortality_Rates!$B$6,E$8-1-($B29-$B$9),0),Mortality_Rates!$B$111),MIN(OFFSET(Mortality_Rates!$B$6,E$8-1-($B29-$B$9),1),Mortality_Rates!$C$111)))))</f>
        <v>0</v>
      </c>
      <c r="F29" s="160">
        <f ca="1">IF($B29-F$8&gt;$B$9,0,IF($B29-F$8=$B$9,$C29*IF($D29="Male",$B$5,$B$6),
E29*(1-(1-IF($D29="Male",Mortality_Projection!$C$3,Mortality_Projection!$C$4))^MIN(($B29+(F$8-1)-Mortality_Projection!$C$6),Mortality_Projection!$C$5)*IF($D29="Male",MIN(OFFSET(Mortality_Rates!$B$6,F$8-1-($B29-$B$9),0),Mortality_Rates!$B$111),MIN(OFFSET(Mortality_Rates!$B$6,F$8-1-($B29-$B$9),1),Mortality_Rates!$C$111)))))</f>
        <v>0</v>
      </c>
      <c r="G29" s="160">
        <f ca="1">IF($B29-G$8&gt;$B$9,0,IF($B29-G$8=$B$9,$C29*IF($D29="Male",$B$5,$B$6),
F29*(1-(1-IF($D29="Male",Mortality_Projection!$C$3,Mortality_Projection!$C$4))^MIN(($B29+(G$8-1)-Mortality_Projection!$C$6),Mortality_Projection!$C$5)*IF($D29="Male",MIN(OFFSET(Mortality_Rates!$B$6,G$8-1-($B29-$B$9),0),Mortality_Rates!$B$111),MIN(OFFSET(Mortality_Rates!$B$6,G$8-1-($B29-$B$9),1),Mortality_Rates!$C$111)))))</f>
        <v>0</v>
      </c>
      <c r="H29" s="160">
        <f ca="1">IF($B29-H$8&gt;$B$9,0,IF($B29-H$8=$B$9,$C29*IF($D29="Male",$B$5,$B$6),
G29*(1-(1-IF($D29="Male",Mortality_Projection!$C$3,Mortality_Projection!$C$4))^MIN(($B29+(H$8-1)-Mortality_Projection!$C$6),Mortality_Projection!$C$5)*IF($D29="Male",MIN(OFFSET(Mortality_Rates!$B$6,H$8-1-($B29-$B$9),0),Mortality_Rates!$B$111),MIN(OFFSET(Mortality_Rates!$B$6,H$8-1-($B29-$B$9),1),Mortality_Rates!$C$111)))))</f>
        <v>0</v>
      </c>
      <c r="I29" s="160">
        <f ca="1">IF($B29-I$8&gt;$B$9,0,IF($B29-I$8=$B$9,$C29*IF($D29="Male",$B$5,$B$6),
H29*(1-(1-IF($D29="Male",Mortality_Projection!$C$3,Mortality_Projection!$C$4))^MIN(($B29+(I$8-1)-Mortality_Projection!$C$6),Mortality_Projection!$C$5)*IF($D29="Male",MIN(OFFSET(Mortality_Rates!$B$6,I$8-1-($B29-$B$9),0),Mortality_Rates!$B$111),MIN(OFFSET(Mortality_Rates!$B$6,I$8-1-($B29-$B$9),1),Mortality_Rates!$C$111)))))</f>
        <v>0</v>
      </c>
      <c r="J29" s="160">
        <f ca="1">IF($B29-J$8&gt;$B$9,0,IF($B29-J$8=$B$9,$C29*IF($D29="Male",$B$5,$B$6),
I29*(1-(1-IF($D29="Male",Mortality_Projection!$C$3,Mortality_Projection!$C$4))^MIN(($B29+(J$8-1)-Mortality_Projection!$C$6),Mortality_Projection!$C$5)*IF($D29="Male",MIN(OFFSET(Mortality_Rates!$B$6,J$8-1-($B29-$B$9),0),Mortality_Rates!$B$111),MIN(OFFSET(Mortality_Rates!$B$6,J$8-1-($B29-$B$9),1),Mortality_Rates!$C$111)))))</f>
        <v>0</v>
      </c>
      <c r="K29" s="160">
        <f ca="1">IF($B29-K$8&gt;$B$9,0,IF($B29-K$8=$B$9,$C29*IF($D29="Male",$B$5,$B$6),
J29*(1-(1-IF($D29="Male",Mortality_Projection!$C$3,Mortality_Projection!$C$4))^MIN(($B29+(K$8-1)-Mortality_Projection!$C$6),Mortality_Projection!$C$5)*IF($D29="Male",MIN(OFFSET(Mortality_Rates!$B$6,K$8-1-($B29-$B$9),0),Mortality_Rates!$B$111),MIN(OFFSET(Mortality_Rates!$B$6,K$8-1-($B29-$B$9),1),Mortality_Rates!$C$111)))))</f>
        <v>0</v>
      </c>
      <c r="L29" s="160">
        <f ca="1">IF($B29-L$8&gt;$B$9,0,IF($B29-L$8=$B$9,$C29*IF($D29="Male",$B$5,$B$6),
K29*(1-(1-IF($D29="Male",Mortality_Projection!$C$3,Mortality_Projection!$C$4))^MIN(($B29+(L$8-1)-Mortality_Projection!$C$6),Mortality_Projection!$C$5)*IF($D29="Male",MIN(OFFSET(Mortality_Rates!$B$6,L$8-1-($B29-$B$9),0),Mortality_Rates!$B$111),MIN(OFFSET(Mortality_Rates!$B$6,L$8-1-($B29-$B$9),1),Mortality_Rates!$C$111)))))</f>
        <v>0</v>
      </c>
      <c r="M29" s="160">
        <f ca="1">IF($B29-M$8&gt;$B$9,0,IF($B29-M$8=$B$9,$C29*IF($D29="Male",$B$5,$B$6),
L29*(1-(1-IF($D29="Male",Mortality_Projection!$C$3,Mortality_Projection!$C$4))^MIN(($B29+(M$8-1)-Mortality_Projection!$C$6),Mortality_Projection!$C$5)*IF($D29="Male",MIN(OFFSET(Mortality_Rates!$B$6,M$8-1-($B29-$B$9),0),Mortality_Rates!$B$111),MIN(OFFSET(Mortality_Rates!$B$6,M$8-1-($B29-$B$9),1),Mortality_Rates!$C$111)))))</f>
        <v>0</v>
      </c>
      <c r="N29" s="160">
        <f ca="1">IF($B29-N$8&gt;$B$9,0,IF($B29-N$8=$B$9,$C29*IF($D29="Male",$B$5,$B$6),
M29*(1-(1-IF($D29="Male",Mortality_Projection!$C$3,Mortality_Projection!$C$4))^MIN(($B29+(N$8-1)-Mortality_Projection!$C$6),Mortality_Projection!$C$5)*IF($D29="Male",MIN(OFFSET(Mortality_Rates!$B$6,N$8-1-($B29-$B$9),0),Mortality_Rates!$B$111),MIN(OFFSET(Mortality_Rates!$B$6,N$8-1-($B29-$B$9),1),Mortality_Rates!$C$111)))))</f>
        <v>0</v>
      </c>
      <c r="O29" s="160">
        <f ca="1">IF($B29-O$8&gt;$B$9,0,IF($B29-O$8=$B$9,$C29*IF($D29="Male",$B$5,$B$6),
N29*(1-(1-IF($D29="Male",Mortality_Projection!$C$3,Mortality_Projection!$C$4))^MIN(($B29+(O$8-1)-Mortality_Projection!$C$6),Mortality_Projection!$C$5)*IF($D29="Male",MIN(OFFSET(Mortality_Rates!$B$6,O$8-1-($B29-$B$9),0),Mortality_Rates!$B$111),MIN(OFFSET(Mortality_Rates!$B$6,O$8-1-($B29-$B$9),1),Mortality_Rates!$C$111)))))</f>
        <v>0</v>
      </c>
      <c r="P29" s="160">
        <f ca="1">IF($B29-P$8&gt;$B$9,0,IF($B29-P$8=$B$9,$C29*IF($D29="Male",$B$5,$B$6),
O29*(1-(1-IF($D29="Male",Mortality_Projection!$C$3,Mortality_Projection!$C$4))^MIN(($B29+(P$8-1)-Mortality_Projection!$C$6),Mortality_Projection!$C$5)*IF($D29="Male",MIN(OFFSET(Mortality_Rates!$B$6,P$8-1-($B29-$B$9),0),Mortality_Rates!$B$111),MIN(OFFSET(Mortality_Rates!$B$6,P$8-1-($B29-$B$9),1),Mortality_Rates!$C$111)))))</f>
        <v>0</v>
      </c>
      <c r="Q29" s="160">
        <f ca="1">IF($B29-Q$8&gt;$B$9,0,IF($B29-Q$8=$B$9,$C29*IF($D29="Male",$B$5,$B$6),
P29*(1-(1-IF($D29="Male",Mortality_Projection!$C$3,Mortality_Projection!$C$4))^MIN(($B29+(Q$8-1)-Mortality_Projection!$C$6),Mortality_Projection!$C$5)*IF($D29="Male",MIN(OFFSET(Mortality_Rates!$B$6,Q$8-1-($B29-$B$9),0),Mortality_Rates!$B$111),MIN(OFFSET(Mortality_Rates!$B$6,Q$8-1-($B29-$B$9),1),Mortality_Rates!$C$111)))))</f>
        <v>0</v>
      </c>
      <c r="R29" s="160">
        <f ca="1">IF($B29-R$8&gt;$B$9,0,IF($B29-R$8=$B$9,$C29*IF($D29="Male",$B$5,$B$6),
Q29*(1-(1-IF($D29="Male",Mortality_Projection!$C$3,Mortality_Projection!$C$4))^MIN(($B29+(R$8-1)-Mortality_Projection!$C$6),Mortality_Projection!$C$5)*IF($D29="Male",MIN(OFFSET(Mortality_Rates!$B$6,R$8-1-($B29-$B$9),0),Mortality_Rates!$B$111),MIN(OFFSET(Mortality_Rates!$B$6,R$8-1-($B29-$B$9),1),Mortality_Rates!$C$111)))))</f>
        <v>0</v>
      </c>
      <c r="S29" s="160">
        <f ca="1">IF($B29-S$8&gt;$B$9,0,IF($B29-S$8=$B$9,$C29*IF($D29="Male",$B$5,$B$6),
R29*(1-(1-IF($D29="Male",Mortality_Projection!$C$3,Mortality_Projection!$C$4))^MIN(($B29+(S$8-1)-Mortality_Projection!$C$6),Mortality_Projection!$C$5)*IF($D29="Male",MIN(OFFSET(Mortality_Rates!$B$6,S$8-1-($B29-$B$9),0),Mortality_Rates!$B$111),MIN(OFFSET(Mortality_Rates!$B$6,S$8-1-($B29-$B$9),1),Mortality_Rates!$C$111)))))</f>
        <v>0</v>
      </c>
      <c r="T29" s="160">
        <f ca="1">IF($B29-T$8&gt;$B$9,0,IF($B29-T$8=$B$9,$C29*IF($D29="Male",$B$5,$B$6),
S29*(1-(1-IF($D29="Male",Mortality_Projection!$C$3,Mortality_Projection!$C$4))^MIN(($B29+(T$8-1)-Mortality_Projection!$C$6),Mortality_Projection!$C$5)*IF($D29="Male",MIN(OFFSET(Mortality_Rates!$B$6,T$8-1-($B29-$B$9),0),Mortality_Rates!$B$111),MIN(OFFSET(Mortality_Rates!$B$6,T$8-1-($B29-$B$9),1),Mortality_Rates!$C$111)))))</f>
        <v>0</v>
      </c>
      <c r="U29" s="160">
        <f ca="1">IF($B29-U$8&gt;$B$9,0,IF($B29-U$8=$B$9,$C29*IF($D29="Male",$B$5,$B$6),
T29*(1-(1-IF($D29="Male",Mortality_Projection!$C$3,Mortality_Projection!$C$4))^MIN(($B29+(U$8-1)-Mortality_Projection!$C$6),Mortality_Projection!$C$5)*IF($D29="Male",MIN(OFFSET(Mortality_Rates!$B$6,U$8-1-($B29-$B$9),0),Mortality_Rates!$B$111),MIN(OFFSET(Mortality_Rates!$B$6,U$8-1-($B29-$B$9),1),Mortality_Rates!$C$111)))))</f>
        <v>0</v>
      </c>
      <c r="V29" s="160">
        <f ca="1">IF($B29-V$8&gt;$B$9,0,IF($B29-V$8=$B$9,$C29*IF($D29="Male",$B$5,$B$6),
U29*(1-(1-IF($D29="Male",Mortality_Projection!$C$3,Mortality_Projection!$C$4))^MIN(($B29+(V$8-1)-Mortality_Projection!$C$6),Mortality_Projection!$C$5)*IF($D29="Male",MIN(OFFSET(Mortality_Rates!$B$6,V$8-1-($B29-$B$9),0),Mortality_Rates!$B$111),MIN(OFFSET(Mortality_Rates!$B$6,V$8-1-($B29-$B$9),1),Mortality_Rates!$C$111)))))</f>
        <v>0</v>
      </c>
      <c r="W29" s="160">
        <f ca="1">IF($B29-W$8&gt;$B$9,0,IF($B29-W$8=$B$9,$C29*IF($D29="Male",$B$5,$B$6),
V29*(1-(1-IF($D29="Male",Mortality_Projection!$C$3,Mortality_Projection!$C$4))^MIN(($B29+(W$8-1)-Mortality_Projection!$C$6),Mortality_Projection!$C$5)*IF($D29="Male",MIN(OFFSET(Mortality_Rates!$B$6,W$8-1-($B29-$B$9),0),Mortality_Rates!$B$111),MIN(OFFSET(Mortality_Rates!$B$6,W$8-1-($B29-$B$9),1),Mortality_Rates!$C$111)))))</f>
        <v>0</v>
      </c>
      <c r="X29" s="160">
        <f ca="1">IF($B29-X$8&gt;$B$9,0,IF($B29-X$8=$B$9,$C29*IF($D29="Male",$B$5,$B$6),
W29*(1-(1-IF($D29="Male",Mortality_Projection!$C$3,Mortality_Projection!$C$4))^MIN(($B29+(X$8-1)-Mortality_Projection!$C$6),Mortality_Projection!$C$5)*IF($D29="Male",MIN(OFFSET(Mortality_Rates!$B$6,X$8-1-($B29-$B$9),0),Mortality_Rates!$B$111),MIN(OFFSET(Mortality_Rates!$B$6,X$8-1-($B29-$B$9),1),Mortality_Rates!$C$111)))))</f>
        <v>0</v>
      </c>
      <c r="Y29" s="160">
        <f ca="1">IF($B29-Y$8&gt;$B$9,0,IF($B29-Y$8=$B$9,$C29*IF($D29="Male",$B$5,$B$6),
X29*(1-(1-IF($D29="Male",Mortality_Projection!$C$3,Mortality_Projection!$C$4))^MIN(($B29+(Y$8-1)-Mortality_Projection!$C$6),Mortality_Projection!$C$5)*IF($D29="Male",MIN(OFFSET(Mortality_Rates!$B$6,Y$8-1-($B29-$B$9),0),Mortality_Rates!$B$111),MIN(OFFSET(Mortality_Rates!$B$6,Y$8-1-($B29-$B$9),1),Mortality_Rates!$C$111)))))</f>
        <v>7157.2804059906612</v>
      </c>
      <c r="Z29" s="160">
        <f ca="1">IF($B29-Z$8&gt;$B$9,0,IF($B29-Z$8=$B$9,$C29*IF($D29="Male",$B$5,$B$6),
Y29*(1-(1-IF($D29="Male",Mortality_Projection!$C$3,Mortality_Projection!$C$4))^MIN(($B29+(Z$8-1)-Mortality_Projection!$C$6),Mortality_Projection!$C$5)*IF($D29="Male",MIN(OFFSET(Mortality_Rates!$B$6,Z$8-1-($B29-$B$9),0),Mortality_Rates!$B$111),MIN(OFFSET(Mortality_Rates!$B$6,Z$8-1-($B29-$B$9),1),Mortality_Rates!$C$111)))))</f>
        <v>7153.4184195083535</v>
      </c>
      <c r="AA29" s="160">
        <f ca="1">IF($B29-AA$8&gt;$B$9,0,IF($B29-AA$8=$B$9,$C29*IF($D29="Male",$B$5,$B$6),
Z29*(1-(1-IF($D29="Male",Mortality_Projection!$C$3,Mortality_Projection!$C$4))^MIN(($B29+(AA$8-1)-Mortality_Projection!$C$6),Mortality_Projection!$C$5)*IF($D29="Male",MIN(OFFSET(Mortality_Rates!$B$6,AA$8-1-($B29-$B$9),0),Mortality_Rates!$B$111),MIN(OFFSET(Mortality_Rates!$B$6,AA$8-1-($B29-$B$9),1),Mortality_Rates!$C$111)))))</f>
        <v>7150.7119132372482</v>
      </c>
      <c r="AB29" s="160">
        <f ca="1">IF($B29-AB$8&gt;$B$9,0,IF($B29-AB$8=$B$9,$C29*IF($D29="Male",$B$5,$B$6),
AA29*(1-(1-IF($D29="Male",Mortality_Projection!$C$3,Mortality_Projection!$C$4))^MIN(($B29+(AB$8-1)-Mortality_Projection!$C$6),Mortality_Projection!$C$5)*IF($D29="Male",MIN(OFFSET(Mortality_Rates!$B$6,AB$8-1-($B29-$B$9),0),Mortality_Rates!$B$111),MIN(OFFSET(Mortality_Rates!$B$6,AB$8-1-($B29-$B$9),1),Mortality_Rates!$C$111)))))</f>
        <v>7148.776800553569</v>
      </c>
      <c r="AC29" s="160">
        <f ca="1">IF($B29-AC$8&gt;$B$9,0,IF($B29-AC$8=$B$9,$C29*IF($D29="Male",$B$5,$B$6),
AB29*(1-(1-IF($D29="Male",Mortality_Projection!$C$3,Mortality_Projection!$C$4))^MIN(($B29+(AC$8-1)-Mortality_Projection!$C$6),Mortality_Projection!$C$5)*IF($D29="Male",MIN(OFFSET(Mortality_Rates!$B$6,AC$8-1-($B29-$B$9),0),Mortality_Rates!$B$111),MIN(OFFSET(Mortality_Rates!$B$6,AC$8-1-($B29-$B$9),1),Mortality_Rates!$C$111)))))</f>
        <v>7147.3199832993496</v>
      </c>
      <c r="AD29" s="160">
        <f ca="1">IF($B29-AD$8&gt;$B$9,0,IF($B29-AD$8=$B$9,$C29*IF($D29="Male",$B$5,$B$6),
AC29*(1-(1-IF($D29="Male",Mortality_Projection!$C$3,Mortality_Projection!$C$4))^MIN(($B29+(AD$8-1)-Mortality_Projection!$C$6),Mortality_Projection!$C$5)*IF($D29="Male",MIN(OFFSET(Mortality_Rates!$B$6,AD$8-1-($B29-$B$9),0),Mortality_Rates!$B$111),MIN(OFFSET(Mortality_Rates!$B$6,AD$8-1-($B29-$B$9),1),Mortality_Rates!$C$111)))))</f>
        <v>7146.1307924154135</v>
      </c>
      <c r="AE29" s="160">
        <f ca="1">IF($B29-AE$8&gt;$B$9,0,IF($B29-AE$8=$B$9,$C29*IF($D29="Male",$B$5,$B$6),
AD29*(1-(1-IF($D29="Male",Mortality_Projection!$C$3,Mortality_Projection!$C$4))^MIN(($B29+(AE$8-1)-Mortality_Projection!$C$6),Mortality_Projection!$C$5)*IF($D29="Male",MIN(OFFSET(Mortality_Rates!$B$6,AE$8-1-($B29-$B$9),0),Mortality_Rates!$B$111),MIN(OFFSET(Mortality_Rates!$B$6,AE$8-1-($B29-$B$9),1),Mortality_Rates!$C$111)))))</f>
        <v>7145.0772023424552</v>
      </c>
      <c r="AF29" s="160">
        <f ca="1">IF($B29-AF$8&gt;$B$9,0,IF($B29-AF$8=$B$9,$C29*IF($D29="Male",$B$5,$B$6),
AE29*(1-(1-IF($D29="Male",Mortality_Projection!$C$3,Mortality_Projection!$C$4))^MIN(($B29+(AF$8-1)-Mortality_Projection!$C$6),Mortality_Projection!$C$5)*IF($D29="Male",MIN(OFFSET(Mortality_Rates!$B$6,AF$8-1-($B29-$B$9),0),Mortality_Rates!$B$111),MIN(OFFSET(Mortality_Rates!$B$6,AF$8-1-($B29-$B$9),1),Mortality_Rates!$C$111)))))</f>
        <v>7144.0939637119318</v>
      </c>
      <c r="AG29" s="160">
        <f ca="1">IF($B29-AG$8&gt;$B$9,0,IF($B29-AG$8=$B$9,$C29*IF($D29="Male",$B$5,$B$6),
AF29*(1-(1-IF($D29="Male",Mortality_Projection!$C$3,Mortality_Projection!$C$4))^MIN(($B29+(AG$8-1)-Mortality_Projection!$C$6),Mortality_Projection!$C$5)*IF($D29="Male",MIN(OFFSET(Mortality_Rates!$B$6,AG$8-1-($B29-$B$9),0),Mortality_Rates!$B$111),MIN(OFFSET(Mortality_Rates!$B$6,AG$8-1-($B29-$B$9),1),Mortality_Rates!$C$111)))))</f>
        <v>7143.1385677216585</v>
      </c>
      <c r="AH29" s="160">
        <f ca="1">IF($B29-AH$8&gt;$B$9,0,IF($B29-AH$8=$B$9,$C29*IF($D29="Male",$B$5,$B$6),
AG29*(1-(1-IF($D29="Male",Mortality_Projection!$C$3,Mortality_Projection!$C$4))^MIN(($B29+(AH$8-1)-Mortality_Projection!$C$6),Mortality_Projection!$C$5)*IF($D29="Male",MIN(OFFSET(Mortality_Rates!$B$6,AH$8-1-($B29-$B$9),0),Mortality_Rates!$B$111),MIN(OFFSET(Mortality_Rates!$B$6,AH$8-1-($B29-$B$9),1),Mortality_Rates!$C$111)))))</f>
        <v>7142.1740215073032</v>
      </c>
      <c r="AI29" s="160">
        <f ca="1">IF($B29-AI$8&gt;$B$9,0,IF($B29-AI$8=$B$9,$C29*IF($D29="Male",$B$5,$B$6),
AH29*(1-(1-IF($D29="Male",Mortality_Projection!$C$3,Mortality_Projection!$C$4))^MIN(($B29+(AI$8-1)-Mortality_Projection!$C$6),Mortality_Projection!$C$5)*IF($D29="Male",MIN(OFFSET(Mortality_Rates!$B$6,AI$8-1-($B29-$B$9),0),Mortality_Rates!$B$111),MIN(OFFSET(Mortality_Rates!$B$6,AI$8-1-($B29-$B$9),1),Mortality_Rates!$C$111)))))</f>
        <v>7141.1726295042472</v>
      </c>
      <c r="AJ29" s="160">
        <f ca="1">IF($B29-AJ$8&gt;$B$9,0,IF($B29-AJ$8=$B$9,$C29*IF($D29="Male",$B$5,$B$6),
AI29*(1-(1-IF($D29="Male",Mortality_Projection!$C$3,Mortality_Projection!$C$4))^MIN(($B29+(AJ$8-1)-Mortality_Projection!$C$6),Mortality_Projection!$C$5)*IF($D29="Male",MIN(OFFSET(Mortality_Rates!$B$6,AJ$8-1-($B29-$B$9),0),Mortality_Rates!$B$111),MIN(OFFSET(Mortality_Rates!$B$6,AJ$8-1-($B29-$B$9),1),Mortality_Rates!$C$111)))))</f>
        <v>7140.0952827830824</v>
      </c>
      <c r="AK29" s="160">
        <f ca="1">IF($B29-AK$8&gt;$B$9,0,IF($B29-AK$8=$B$9,$C29*IF($D29="Male",$B$5,$B$6),
AJ29*(1-(1-IF($D29="Male",Mortality_Projection!$C$3,Mortality_Projection!$C$4))^MIN(($B29+(AK$8-1)-Mortality_Projection!$C$6),Mortality_Projection!$C$5)*IF($D29="Male",MIN(OFFSET(Mortality_Rates!$B$6,AK$8-1-($B29-$B$9),0),Mortality_Rates!$B$111),MIN(OFFSET(Mortality_Rates!$B$6,AK$8-1-($B29-$B$9),1),Mortality_Rates!$C$111)))))</f>
        <v>7138.9219929424034</v>
      </c>
      <c r="AL29" s="160">
        <f ca="1">IF($B29-AL$8&gt;$B$9,0,IF($B29-AL$8=$B$9,$C29*IF($D29="Male",$B$5,$B$6),
AK29*(1-(1-IF($D29="Male",Mortality_Projection!$C$3,Mortality_Projection!$C$4))^MIN(($B29+(AL$8-1)-Mortality_Projection!$C$6),Mortality_Projection!$C$5)*IF($D29="Male",MIN(OFFSET(Mortality_Rates!$B$6,AL$8-1-($B29-$B$9),0),Mortality_Rates!$B$111),MIN(OFFSET(Mortality_Rates!$B$6,AL$8-1-($B29-$B$9),1),Mortality_Rates!$C$111)))))</f>
        <v>7137.6447985532041</v>
      </c>
      <c r="AM29" s="160">
        <f ca="1">IF($B29-AM$8&gt;$B$9,0,IF($B29-AM$8=$B$9,$C29*IF($D29="Male",$B$5,$B$6),
AL29*(1-(1-IF($D29="Male",Mortality_Projection!$C$3,Mortality_Projection!$C$4))^MIN(($B29+(AM$8-1)-Mortality_Projection!$C$6),Mortality_Projection!$C$5)*IF($D29="Male",MIN(OFFSET(Mortality_Rates!$B$6,AM$8-1-($B29-$B$9),0),Mortality_Rates!$B$111),MIN(OFFSET(Mortality_Rates!$B$6,AM$8-1-($B29-$B$9),1),Mortality_Rates!$C$111)))))</f>
        <v>7136.2557478809922</v>
      </c>
      <c r="AN29" s="160">
        <f ca="1">IF($B29-AN$8&gt;$B$9,0,IF($B29-AN$8=$B$9,$C29*IF($D29="Male",$B$5,$B$6),
AM29*(1-(1-IF($D29="Male",Mortality_Projection!$C$3,Mortality_Projection!$C$4))^MIN(($B29+(AN$8-1)-Mortality_Projection!$C$6),Mortality_Projection!$C$5)*IF($D29="Male",MIN(OFFSET(Mortality_Rates!$B$6,AN$8-1-($B29-$B$9),0),Mortality_Rates!$B$111),MIN(OFFSET(Mortality_Rates!$B$6,AN$8-1-($B29-$B$9),1),Mortality_Rates!$C$111)))))</f>
        <v>7134.7549045629421</v>
      </c>
      <c r="AO29" s="160">
        <f ca="1">IF($B29-AO$8&gt;$B$9,0,IF($B29-AO$8=$B$9,$C29*IF($D29="Male",$B$5,$B$6),
AN29*(1-(1-IF($D29="Male",Mortality_Projection!$C$3,Mortality_Projection!$C$4))^MIN(($B29+(AO$8-1)-Mortality_Projection!$C$6),Mortality_Projection!$C$5)*IF($D29="Male",MIN(OFFSET(Mortality_Rates!$B$6,AO$8-1-($B29-$B$9),0),Mortality_Rates!$B$111),MIN(OFFSET(Mortality_Rates!$B$6,AO$8-1-($B29-$B$9),1),Mortality_Rates!$C$111)))))</f>
        <v>7133.1463388985176</v>
      </c>
      <c r="AP29" s="160">
        <f ca="1">IF($B29-AP$8&gt;$B$9,0,IF($B29-AP$8=$B$9,$C29*IF($D29="Male",$B$5,$B$6),
AO29*(1-(1-IF($D29="Male",Mortality_Projection!$C$3,Mortality_Projection!$C$4))^MIN(($B29+(AP$8-1)-Mortality_Projection!$C$6),Mortality_Projection!$C$5)*IF($D29="Male",MIN(OFFSET(Mortality_Rates!$B$6,AP$8-1-($B29-$B$9),0),Mortality_Rates!$B$111),MIN(OFFSET(Mortality_Rates!$B$6,AP$8-1-($B29-$B$9),1),Mortality_Rates!$C$111)))))</f>
        <v>7131.43812326844</v>
      </c>
      <c r="AQ29" s="160">
        <f ca="1">IF($B29-AQ$8&gt;$B$9,0,IF($B29-AQ$8=$B$9,$C29*IF($D29="Male",$B$5,$B$6),
AP29*(1-(1-IF($D29="Male",Mortality_Projection!$C$3,Mortality_Projection!$C$4))^MIN(($B29+(AQ$8-1)-Mortality_Projection!$C$6),Mortality_Projection!$C$5)*IF($D29="Male",MIN(OFFSET(Mortality_Rates!$B$6,AQ$8-1-($B29-$B$9),0),Mortality_Rates!$B$111),MIN(OFFSET(Mortality_Rates!$B$6,AQ$8-1-($B29-$B$9),1),Mortality_Rates!$C$111)))))</f>
        <v>7129.6423266813763</v>
      </c>
      <c r="AR29" s="160">
        <f ca="1">IF($B29-AR$8&gt;$B$9,0,IF($B29-AR$8=$B$9,$C29*IF($D29="Male",$B$5,$B$6),
AQ29*(1-(1-IF($D29="Male",Mortality_Projection!$C$3,Mortality_Projection!$C$4))^MIN(($B29+(AR$8-1)-Mortality_Projection!$C$6),Mortality_Projection!$C$5)*IF($D29="Male",MIN(OFFSET(Mortality_Rates!$B$6,AR$8-1-($B29-$B$9),0),Mortality_Rates!$B$111),MIN(OFFSET(Mortality_Rates!$B$6,AR$8-1-($B29-$B$9),1),Mortality_Rates!$C$111)))))</f>
        <v>7127.7670115047476</v>
      </c>
      <c r="AS29" s="160">
        <f ca="1">IF($B29-AS$8&gt;$B$9,0,IF($B29-AS$8=$B$9,$C29*IF($D29="Male",$B$5,$B$6),
AR29*(1-(1-IF($D29="Male",Mortality_Projection!$C$3,Mortality_Projection!$C$4))^MIN(($B29+(AS$8-1)-Mortality_Projection!$C$6),Mortality_Projection!$C$5)*IF($D29="Male",MIN(OFFSET(Mortality_Rates!$B$6,AS$8-1-($B29-$B$9),0),Mortality_Rates!$B$111),MIN(OFFSET(Mortality_Rates!$B$6,AS$8-1-($B29-$B$9),1),Mortality_Rates!$C$111)))))</f>
        <v>7125.8122398320129</v>
      </c>
      <c r="AT29" s="160">
        <f ca="1">IF($B29-AT$8&gt;$B$9,0,IF($B29-AT$8=$B$9,$C29*IF($D29="Male",$B$5,$B$6),
AS29*(1-(1-IF($D29="Male",Mortality_Projection!$C$3,Mortality_Projection!$C$4))^MIN(($B29+(AT$8-1)-Mortality_Projection!$C$6),Mortality_Projection!$C$5)*IF($D29="Male",MIN(OFFSET(Mortality_Rates!$B$6,AT$8-1-($B29-$B$9),0),Mortality_Rates!$B$111),MIN(OFFSET(Mortality_Rates!$B$6,AT$8-1-($B29-$B$9),1),Mortality_Rates!$C$111)))))</f>
        <v>7123.7820728064862</v>
      </c>
      <c r="AU29" s="160">
        <f ca="1">IF($B29-AU$8&gt;$B$9,0,IF($B29-AU$8=$B$9,$C29*IF($D29="Male",$B$5,$B$6),
AT29*(1-(1-IF($D29="Male",Mortality_Projection!$C$3,Mortality_Projection!$C$4))^MIN(($B29+(AU$8-1)-Mortality_Projection!$C$6),Mortality_Projection!$C$5)*IF($D29="Male",MIN(OFFSET(Mortality_Rates!$B$6,AU$8-1-($B29-$B$9),0),Mortality_Rates!$B$111),MIN(OFFSET(Mortality_Rates!$B$6,AU$8-1-($B29-$B$9),1),Mortality_Rates!$C$111)))))</f>
        <v>7121.6765743713786</v>
      </c>
      <c r="AV29" s="160">
        <f ca="1">IF($B29-AV$8&gt;$B$9,0,IF($B29-AV$8=$B$9,$C29*IF($D29="Male",$B$5,$B$6),
AU29*(1-(1-IF($D29="Male",Mortality_Projection!$C$3,Mortality_Projection!$C$4))^MIN(($B29+(AV$8-1)-Mortality_Projection!$C$6),Mortality_Projection!$C$5)*IF($D29="Male",MIN(OFFSET(Mortality_Rates!$B$6,AV$8-1-($B29-$B$9),0),Mortality_Rates!$B$111),MIN(OFFSET(Mortality_Rates!$B$6,AV$8-1-($B29-$B$9),1),Mortality_Rates!$C$111)))))</f>
        <v>7119.4918167881551</v>
      </c>
      <c r="AW29" s="160">
        <f ca="1">IF($B29-AW$8&gt;$B$9,0,IF($B29-AW$8=$B$9,$C29*IF($D29="Male",$B$5,$B$6),
AV29*(1-(1-IF($D29="Male",Mortality_Projection!$C$3,Mortality_Projection!$C$4))^MIN(($B29+(AW$8-1)-Mortality_Projection!$C$6),Mortality_Projection!$C$5)*IF($D29="Male",MIN(OFFSET(Mortality_Rates!$B$6,AW$8-1-($B29-$B$9),0),Mortality_Rates!$B$111),MIN(OFFSET(Mortality_Rates!$B$6,AW$8-1-($B29-$B$9),1),Mortality_Rates!$C$111)))))</f>
        <v>7117.2238796468764</v>
      </c>
      <c r="AX29" s="160">
        <f ca="1">IF($B29-AX$8&gt;$B$9,0,IF($B29-AX$8=$B$9,$C29*IF($D29="Male",$B$5,$B$6),
AW29*(1-(1-IF($D29="Male",Mortality_Projection!$C$3,Mortality_Projection!$C$4))^MIN(($B29+(AX$8-1)-Mortality_Projection!$C$6),Mortality_Projection!$C$5)*IF($D29="Male",MIN(OFFSET(Mortality_Rates!$B$6,AX$8-1-($B29-$B$9),0),Mortality_Rates!$B$111),MIN(OFFSET(Mortality_Rates!$B$6,AX$8-1-($B29-$B$9),1),Mortality_Rates!$C$111)))))</f>
        <v>7114.8648587359648</v>
      </c>
      <c r="AY29" s="160">
        <f ca="1">IF($B29-AY$8&gt;$B$9,0,IF($B29-AY$8=$B$9,$C29*IF($D29="Male",$B$5,$B$6),
AX29*(1-(1-IF($D29="Male",Mortality_Projection!$C$3,Mortality_Projection!$C$4))^MIN(($B29+(AY$8-1)-Mortality_Projection!$C$6),Mortality_Projection!$C$5)*IF($D29="Male",MIN(OFFSET(Mortality_Rates!$B$6,AY$8-1-($B29-$B$9),0),Mortality_Rates!$B$111),MIN(OFFSET(Mortality_Rates!$B$6,AY$8-1-($B29-$B$9),1),Mortality_Rates!$C$111)))))</f>
        <v>7112.41085367711</v>
      </c>
      <c r="AZ29" s="160">
        <f ca="1">IF($B29-AZ$8&gt;$B$9,0,IF($B29-AZ$8=$B$9,$C29*IF($D29="Male",$B$5,$B$6),
AY29*(1-(1-IF($D29="Male",Mortality_Projection!$C$3,Mortality_Projection!$C$4))^MIN(($B29+(AZ$8-1)-Mortality_Projection!$C$6),Mortality_Projection!$C$5)*IF($D29="Male",MIN(OFFSET(Mortality_Rates!$B$6,AZ$8-1-($B29-$B$9),0),Mortality_Rates!$B$111),MIN(OFFSET(Mortality_Rates!$B$6,AZ$8-1-($B29-$B$9),1),Mortality_Rates!$C$111)))))</f>
        <v>7109.8420176356276</v>
      </c>
      <c r="BA29" s="160">
        <f ca="1">IF($B29-BA$8&gt;$B$9,0,IF($B29-BA$8=$B$9,$C29*IF($D29="Male",$B$5,$B$6),
AZ29*(1-(1-IF($D29="Male",Mortality_Projection!$C$3,Mortality_Projection!$C$4))^MIN(($B29+(BA$8-1)-Mortality_Projection!$C$6),Mortality_Projection!$C$5)*IF($D29="Male",MIN(OFFSET(Mortality_Rates!$B$6,BA$8-1-($B29-$B$9),0),Mortality_Rates!$B$111),MIN(OFFSET(Mortality_Rates!$B$6,BA$8-1-($B29-$B$9),1),Mortality_Rates!$C$111)))))</f>
        <v>7107.1504989077703</v>
      </c>
      <c r="BB29" s="160">
        <f ca="1">IF($B29-BB$8&gt;$B$9,0,IF($B29-BB$8=$B$9,$C29*IF($D29="Male",$B$5,$B$6),
BA29*(1-(1-IF($D29="Male",Mortality_Projection!$C$3,Mortality_Projection!$C$4))^MIN(($B29+(BB$8-1)-Mortality_Projection!$C$6),Mortality_Projection!$C$5)*IF($D29="Male",MIN(OFFSET(Mortality_Rates!$B$6,BB$8-1-($B29-$B$9),0),Mortality_Rates!$B$111),MIN(OFFSET(Mortality_Rates!$B$6,BB$8-1-($B29-$B$9),1),Mortality_Rates!$C$111)))))</f>
        <v>7104.3165057639135</v>
      </c>
      <c r="BC29" s="160">
        <f ca="1">IF($B29-BC$8&gt;$B$9,0,IF($B29-BC$8=$B$9,$C29*IF($D29="Male",$B$5,$B$6),
BB29*(1-(1-IF($D29="Male",Mortality_Projection!$C$3,Mortality_Projection!$C$4))^MIN(($B29+(BC$8-1)-Mortality_Projection!$C$6),Mortality_Projection!$C$5)*IF($D29="Male",MIN(OFFSET(Mortality_Rates!$B$6,BC$8-1-($B29-$B$9),0),Mortality_Rates!$B$111),MIN(OFFSET(Mortality_Rates!$B$6,BC$8-1-($B29-$B$9),1),Mortality_Rates!$C$111)))))</f>
        <v>7101.3242692310696</v>
      </c>
      <c r="BD29" s="161">
        <f ca="1">IF($B29-BD$8&gt;$B$9,0,IF($B29-BD$8=$B$9,$C29*IF($D29="Male",$B$5,$B$6),
BC29*(1-(1-IF($D29="Male",Mortality_Projection!$C$3,Mortality_Projection!$C$4))^MIN(($B29+(BD$8-1)-Mortality_Projection!$C$6),Mortality_Projection!$C$5)*IF($D29="Male",MIN(OFFSET(Mortality_Rates!$B$6,BD$8-1-($B29-$B$9),0),Mortality_Rates!$B$111),MIN(OFFSET(Mortality_Rates!$B$6,BD$8-1-($B29-$B$9),1),Mortality_Rates!$C$111)))))</f>
        <v>7098.1500907121035</v>
      </c>
      <c r="BE29" s="33"/>
    </row>
    <row r="30" spans="1:57" x14ac:dyDescent="0.35">
      <c r="A30" s="159">
        <f t="shared" si="6"/>
        <v>-22</v>
      </c>
      <c r="B30">
        <f t="shared" si="7"/>
        <v>2043</v>
      </c>
      <c r="C30" s="160">
        <f ca="1">IF(-$A30&lt;Input!$D$16, SUM(OFFSET(Existing_Cohort!$C$107,Input!D$15+A30+IF(-$A30&gt;=Input!$D$15,-Input!$D$15-$A30,0),B30-Input!$D$4,IF(-$A30&gt;=Input!$D$15,Input!$D$16+$A30,Input!$D$16-Input!$D$15+1))), 0)+
IF(-$A30&gt;Input!$D$15, SUM(OFFSET($E$59, MAX(-$A30-Input!$D$16, 0), $B30-$B$9, MIN(-$A30-Input!$D$15, Input!$D$16-Input!$D$15+1))), 0)</f>
        <v>97146.240775533617</v>
      </c>
      <c r="D30" s="198" t="s">
        <v>31</v>
      </c>
      <c r="E30" s="160">
        <f ca="1">IF($B30-E$8&gt;$B$9,0,IF($B30-E$8=$B$9,$C30*IF($D30="Male",$B$5,$B$6),
D30*(1-(1-IF($D30="Male",Mortality_Projection!$C$3,Mortality_Projection!$C$4))^MIN(($B30+(E$8-1)-Mortality_Projection!$C$6),Mortality_Projection!$C$5)*IF($D30="Male",MIN(OFFSET(Mortality_Rates!$B$6,E$8-1-($B30-$B$9),0),Mortality_Rates!$B$111),MIN(OFFSET(Mortality_Rates!$B$6,E$8-1-($B30-$B$9),1),Mortality_Rates!$C$111)))))</f>
        <v>0</v>
      </c>
      <c r="F30" s="160">
        <f ca="1">IF($B30-F$8&gt;$B$9,0,IF($B30-F$8=$B$9,$C30*IF($D30="Male",$B$5,$B$6),
E30*(1-(1-IF($D30="Male",Mortality_Projection!$C$3,Mortality_Projection!$C$4))^MIN(($B30+(F$8-1)-Mortality_Projection!$C$6),Mortality_Projection!$C$5)*IF($D30="Male",MIN(OFFSET(Mortality_Rates!$B$6,F$8-1-($B30-$B$9),0),Mortality_Rates!$B$111),MIN(OFFSET(Mortality_Rates!$B$6,F$8-1-($B30-$B$9),1),Mortality_Rates!$C$111)))))</f>
        <v>0</v>
      </c>
      <c r="G30" s="160">
        <f ca="1">IF($B30-G$8&gt;$B$9,0,IF($B30-G$8=$B$9,$C30*IF($D30="Male",$B$5,$B$6),
F30*(1-(1-IF($D30="Male",Mortality_Projection!$C$3,Mortality_Projection!$C$4))^MIN(($B30+(G$8-1)-Mortality_Projection!$C$6),Mortality_Projection!$C$5)*IF($D30="Male",MIN(OFFSET(Mortality_Rates!$B$6,G$8-1-($B30-$B$9),0),Mortality_Rates!$B$111),MIN(OFFSET(Mortality_Rates!$B$6,G$8-1-($B30-$B$9),1),Mortality_Rates!$C$111)))))</f>
        <v>0</v>
      </c>
      <c r="H30" s="160">
        <f ca="1">IF($B30-H$8&gt;$B$9,0,IF($B30-H$8=$B$9,$C30*IF($D30="Male",$B$5,$B$6),
G30*(1-(1-IF($D30="Male",Mortality_Projection!$C$3,Mortality_Projection!$C$4))^MIN(($B30+(H$8-1)-Mortality_Projection!$C$6),Mortality_Projection!$C$5)*IF($D30="Male",MIN(OFFSET(Mortality_Rates!$B$6,H$8-1-($B30-$B$9),0),Mortality_Rates!$B$111),MIN(OFFSET(Mortality_Rates!$B$6,H$8-1-($B30-$B$9),1),Mortality_Rates!$C$111)))))</f>
        <v>0</v>
      </c>
      <c r="I30" s="160">
        <f ca="1">IF($B30-I$8&gt;$B$9,0,IF($B30-I$8=$B$9,$C30*IF($D30="Male",$B$5,$B$6),
H30*(1-(1-IF($D30="Male",Mortality_Projection!$C$3,Mortality_Projection!$C$4))^MIN(($B30+(I$8-1)-Mortality_Projection!$C$6),Mortality_Projection!$C$5)*IF($D30="Male",MIN(OFFSET(Mortality_Rates!$B$6,I$8-1-($B30-$B$9),0),Mortality_Rates!$B$111),MIN(OFFSET(Mortality_Rates!$B$6,I$8-1-($B30-$B$9),1),Mortality_Rates!$C$111)))))</f>
        <v>0</v>
      </c>
      <c r="J30" s="160">
        <f ca="1">IF($B30-J$8&gt;$B$9,0,IF($B30-J$8=$B$9,$C30*IF($D30="Male",$B$5,$B$6),
I30*(1-(1-IF($D30="Male",Mortality_Projection!$C$3,Mortality_Projection!$C$4))^MIN(($B30+(J$8-1)-Mortality_Projection!$C$6),Mortality_Projection!$C$5)*IF($D30="Male",MIN(OFFSET(Mortality_Rates!$B$6,J$8-1-($B30-$B$9),0),Mortality_Rates!$B$111),MIN(OFFSET(Mortality_Rates!$B$6,J$8-1-($B30-$B$9),1),Mortality_Rates!$C$111)))))</f>
        <v>0</v>
      </c>
      <c r="K30" s="160">
        <f ca="1">IF($B30-K$8&gt;$B$9,0,IF($B30-K$8=$B$9,$C30*IF($D30="Male",$B$5,$B$6),
J30*(1-(1-IF($D30="Male",Mortality_Projection!$C$3,Mortality_Projection!$C$4))^MIN(($B30+(K$8-1)-Mortality_Projection!$C$6),Mortality_Projection!$C$5)*IF($D30="Male",MIN(OFFSET(Mortality_Rates!$B$6,K$8-1-($B30-$B$9),0),Mortality_Rates!$B$111),MIN(OFFSET(Mortality_Rates!$B$6,K$8-1-($B30-$B$9),1),Mortality_Rates!$C$111)))))</f>
        <v>0</v>
      </c>
      <c r="L30" s="160">
        <f ca="1">IF($B30-L$8&gt;$B$9,0,IF($B30-L$8=$B$9,$C30*IF($D30="Male",$B$5,$B$6),
K30*(1-(1-IF($D30="Male",Mortality_Projection!$C$3,Mortality_Projection!$C$4))^MIN(($B30+(L$8-1)-Mortality_Projection!$C$6),Mortality_Projection!$C$5)*IF($D30="Male",MIN(OFFSET(Mortality_Rates!$B$6,L$8-1-($B30-$B$9),0),Mortality_Rates!$B$111),MIN(OFFSET(Mortality_Rates!$B$6,L$8-1-($B30-$B$9),1),Mortality_Rates!$C$111)))))</f>
        <v>0</v>
      </c>
      <c r="M30" s="160">
        <f ca="1">IF($B30-M$8&gt;$B$9,0,IF($B30-M$8=$B$9,$C30*IF($D30="Male",$B$5,$B$6),
L30*(1-(1-IF($D30="Male",Mortality_Projection!$C$3,Mortality_Projection!$C$4))^MIN(($B30+(M$8-1)-Mortality_Projection!$C$6),Mortality_Projection!$C$5)*IF($D30="Male",MIN(OFFSET(Mortality_Rates!$B$6,M$8-1-($B30-$B$9),0),Mortality_Rates!$B$111),MIN(OFFSET(Mortality_Rates!$B$6,M$8-1-($B30-$B$9),1),Mortality_Rates!$C$111)))))</f>
        <v>0</v>
      </c>
      <c r="N30" s="160">
        <f ca="1">IF($B30-N$8&gt;$B$9,0,IF($B30-N$8=$B$9,$C30*IF($D30="Male",$B$5,$B$6),
M30*(1-(1-IF($D30="Male",Mortality_Projection!$C$3,Mortality_Projection!$C$4))^MIN(($B30+(N$8-1)-Mortality_Projection!$C$6),Mortality_Projection!$C$5)*IF($D30="Male",MIN(OFFSET(Mortality_Rates!$B$6,N$8-1-($B30-$B$9),0),Mortality_Rates!$B$111),MIN(OFFSET(Mortality_Rates!$B$6,N$8-1-($B30-$B$9),1),Mortality_Rates!$C$111)))))</f>
        <v>0</v>
      </c>
      <c r="O30" s="160">
        <f ca="1">IF($B30-O$8&gt;$B$9,0,IF($B30-O$8=$B$9,$C30*IF($D30="Male",$B$5,$B$6),
N30*(1-(1-IF($D30="Male",Mortality_Projection!$C$3,Mortality_Projection!$C$4))^MIN(($B30+(O$8-1)-Mortality_Projection!$C$6),Mortality_Projection!$C$5)*IF($D30="Male",MIN(OFFSET(Mortality_Rates!$B$6,O$8-1-($B30-$B$9),0),Mortality_Rates!$B$111),MIN(OFFSET(Mortality_Rates!$B$6,O$8-1-($B30-$B$9),1),Mortality_Rates!$C$111)))))</f>
        <v>0</v>
      </c>
      <c r="P30" s="160">
        <f ca="1">IF($B30-P$8&gt;$B$9,0,IF($B30-P$8=$B$9,$C30*IF($D30="Male",$B$5,$B$6),
O30*(1-(1-IF($D30="Male",Mortality_Projection!$C$3,Mortality_Projection!$C$4))^MIN(($B30+(P$8-1)-Mortality_Projection!$C$6),Mortality_Projection!$C$5)*IF($D30="Male",MIN(OFFSET(Mortality_Rates!$B$6,P$8-1-($B30-$B$9),0),Mortality_Rates!$B$111),MIN(OFFSET(Mortality_Rates!$B$6,P$8-1-($B30-$B$9),1),Mortality_Rates!$C$111)))))</f>
        <v>0</v>
      </c>
      <c r="Q30" s="160">
        <f ca="1">IF($B30-Q$8&gt;$B$9,0,IF($B30-Q$8=$B$9,$C30*IF($D30="Male",$B$5,$B$6),
P30*(1-(1-IF($D30="Male",Mortality_Projection!$C$3,Mortality_Projection!$C$4))^MIN(($B30+(Q$8-1)-Mortality_Projection!$C$6),Mortality_Projection!$C$5)*IF($D30="Male",MIN(OFFSET(Mortality_Rates!$B$6,Q$8-1-($B30-$B$9),0),Mortality_Rates!$B$111),MIN(OFFSET(Mortality_Rates!$B$6,Q$8-1-($B30-$B$9),1),Mortality_Rates!$C$111)))))</f>
        <v>0</v>
      </c>
      <c r="R30" s="160">
        <f ca="1">IF($B30-R$8&gt;$B$9,0,IF($B30-R$8=$B$9,$C30*IF($D30="Male",$B$5,$B$6),
Q30*(1-(1-IF($D30="Male",Mortality_Projection!$C$3,Mortality_Projection!$C$4))^MIN(($B30+(R$8-1)-Mortality_Projection!$C$6),Mortality_Projection!$C$5)*IF($D30="Male",MIN(OFFSET(Mortality_Rates!$B$6,R$8-1-($B30-$B$9),0),Mortality_Rates!$B$111),MIN(OFFSET(Mortality_Rates!$B$6,R$8-1-($B30-$B$9),1),Mortality_Rates!$C$111)))))</f>
        <v>0</v>
      </c>
      <c r="S30" s="160">
        <f ca="1">IF($B30-S$8&gt;$B$9,0,IF($B30-S$8=$B$9,$C30*IF($D30="Male",$B$5,$B$6),
R30*(1-(1-IF($D30="Male",Mortality_Projection!$C$3,Mortality_Projection!$C$4))^MIN(($B30+(S$8-1)-Mortality_Projection!$C$6),Mortality_Projection!$C$5)*IF($D30="Male",MIN(OFFSET(Mortality_Rates!$B$6,S$8-1-($B30-$B$9),0),Mortality_Rates!$B$111),MIN(OFFSET(Mortality_Rates!$B$6,S$8-1-($B30-$B$9),1),Mortality_Rates!$C$111)))))</f>
        <v>0</v>
      </c>
      <c r="T30" s="160">
        <f ca="1">IF($B30-T$8&gt;$B$9,0,IF($B30-T$8=$B$9,$C30*IF($D30="Male",$B$5,$B$6),
S30*(1-(1-IF($D30="Male",Mortality_Projection!$C$3,Mortality_Projection!$C$4))^MIN(($B30+(T$8-1)-Mortality_Projection!$C$6),Mortality_Projection!$C$5)*IF($D30="Male",MIN(OFFSET(Mortality_Rates!$B$6,T$8-1-($B30-$B$9),0),Mortality_Rates!$B$111),MIN(OFFSET(Mortality_Rates!$B$6,T$8-1-($B30-$B$9),1),Mortality_Rates!$C$111)))))</f>
        <v>0</v>
      </c>
      <c r="U30" s="160">
        <f ca="1">IF($B30-U$8&gt;$B$9,0,IF($B30-U$8=$B$9,$C30*IF($D30="Male",$B$5,$B$6),
T30*(1-(1-IF($D30="Male",Mortality_Projection!$C$3,Mortality_Projection!$C$4))^MIN(($B30+(U$8-1)-Mortality_Projection!$C$6),Mortality_Projection!$C$5)*IF($D30="Male",MIN(OFFSET(Mortality_Rates!$B$6,U$8-1-($B30-$B$9),0),Mortality_Rates!$B$111),MIN(OFFSET(Mortality_Rates!$B$6,U$8-1-($B30-$B$9),1),Mortality_Rates!$C$111)))))</f>
        <v>0</v>
      </c>
      <c r="V30" s="160">
        <f ca="1">IF($B30-V$8&gt;$B$9,0,IF($B30-V$8=$B$9,$C30*IF($D30="Male",$B$5,$B$6),
U30*(1-(1-IF($D30="Male",Mortality_Projection!$C$3,Mortality_Projection!$C$4))^MIN(($B30+(V$8-1)-Mortality_Projection!$C$6),Mortality_Projection!$C$5)*IF($D30="Male",MIN(OFFSET(Mortality_Rates!$B$6,V$8-1-($B30-$B$9),0),Mortality_Rates!$B$111),MIN(OFFSET(Mortality_Rates!$B$6,V$8-1-($B30-$B$9),1),Mortality_Rates!$C$111)))))</f>
        <v>0</v>
      </c>
      <c r="W30" s="160">
        <f ca="1">IF($B30-W$8&gt;$B$9,0,IF($B30-W$8=$B$9,$C30*IF($D30="Male",$B$5,$B$6),
V30*(1-(1-IF($D30="Male",Mortality_Projection!$C$3,Mortality_Projection!$C$4))^MIN(($B30+(W$8-1)-Mortality_Projection!$C$6),Mortality_Projection!$C$5)*IF($D30="Male",MIN(OFFSET(Mortality_Rates!$B$6,W$8-1-($B30-$B$9),0),Mortality_Rates!$B$111),MIN(OFFSET(Mortality_Rates!$B$6,W$8-1-($B30-$B$9),1),Mortality_Rates!$C$111)))))</f>
        <v>0</v>
      </c>
      <c r="X30" s="160">
        <f ca="1">IF($B30-X$8&gt;$B$9,0,IF($B30-X$8=$B$9,$C30*IF($D30="Male",$B$5,$B$6),
W30*(1-(1-IF($D30="Male",Mortality_Projection!$C$3,Mortality_Projection!$C$4))^MIN(($B30+(X$8-1)-Mortality_Projection!$C$6),Mortality_Projection!$C$5)*IF($D30="Male",MIN(OFFSET(Mortality_Rates!$B$6,X$8-1-($B30-$B$9),0),Mortality_Rates!$B$111),MIN(OFFSET(Mortality_Rates!$B$6,X$8-1-($B30-$B$9),1),Mortality_Rates!$C$111)))))</f>
        <v>0</v>
      </c>
      <c r="Y30" s="160">
        <f ca="1">IF($B30-Y$8&gt;$B$9,0,IF($B30-Y$8=$B$9,$C30*IF($D30="Male",$B$5,$B$6),
X30*(1-(1-IF($D30="Male",Mortality_Projection!$C$3,Mortality_Projection!$C$4))^MIN(($B30+(Y$8-1)-Mortality_Projection!$C$6),Mortality_Projection!$C$5)*IF($D30="Male",MIN(OFFSET(Mortality_Rates!$B$6,Y$8-1-($B30-$B$9),0),Mortality_Rates!$B$111),MIN(OFFSET(Mortality_Rates!$B$6,Y$8-1-($B30-$B$9),1),Mortality_Rates!$C$111)))))</f>
        <v>0</v>
      </c>
      <c r="Z30" s="160">
        <f ca="1">IF($B30-Z$8&gt;$B$9,0,IF($B30-Z$8=$B$9,$C30*IF($D30="Male",$B$5,$B$6),
Y30*(1-(1-IF($D30="Male",Mortality_Projection!$C$3,Mortality_Projection!$C$4))^MIN(($B30+(Z$8-1)-Mortality_Projection!$C$6),Mortality_Projection!$C$5)*IF($D30="Male",MIN(OFFSET(Mortality_Rates!$B$6,Z$8-1-($B30-$B$9),0),Mortality_Rates!$B$111),MIN(OFFSET(Mortality_Rates!$B$6,Z$8-1-($B30-$B$9),1),Mortality_Rates!$C$111)))))</f>
        <v>7108.5202865770088</v>
      </c>
      <c r="AA30" s="160">
        <f ca="1">IF($B30-AA$8&gt;$B$9,0,IF($B30-AA$8=$B$9,$C30*IF($D30="Male",$B$5,$B$6),
Z30*(1-(1-IF($D30="Male",Mortality_Projection!$C$3,Mortality_Projection!$C$4))^MIN(($B30+(AA$8-1)-Mortality_Projection!$C$6),Mortality_Projection!$C$5)*IF($D30="Male",MIN(OFFSET(Mortality_Rates!$B$6,AA$8-1-($B30-$B$9),0),Mortality_Rates!$B$111),MIN(OFFSET(Mortality_Rates!$B$6,AA$8-1-($B30-$B$9),1),Mortality_Rates!$C$111)))))</f>
        <v>7104.7723237780237</v>
      </c>
      <c r="AB30" s="160">
        <f ca="1">IF($B30-AB$8&gt;$B$9,0,IF($B30-AB$8=$B$9,$C30*IF($D30="Male",$B$5,$B$6),
AA30*(1-(1-IF($D30="Male",Mortality_Projection!$C$3,Mortality_Projection!$C$4))^MIN(($B30+(AB$8-1)-Mortality_Projection!$C$6),Mortality_Projection!$C$5)*IF($D30="Male",MIN(OFFSET(Mortality_Rates!$B$6,AB$8-1-($B30-$B$9),0),Mortality_Rates!$B$111),MIN(OFFSET(Mortality_Rates!$B$6,AB$8-1-($B30-$B$9),1),Mortality_Rates!$C$111)))))</f>
        <v>7102.1456936485438</v>
      </c>
      <c r="AC30" s="160">
        <f ca="1">IF($B30-AC$8&gt;$B$9,0,IF($B30-AC$8=$B$9,$C30*IF($D30="Male",$B$5,$B$6),
AB30*(1-(1-IF($D30="Male",Mortality_Projection!$C$3,Mortality_Projection!$C$4))^MIN(($B30+(AC$8-1)-Mortality_Projection!$C$6),Mortality_Projection!$C$5)*IF($D30="Male",MIN(OFFSET(Mortality_Rates!$B$6,AC$8-1-($B30-$B$9),0),Mortality_Rates!$B$111),MIN(OFFSET(Mortality_Rates!$B$6,AC$8-1-($B30-$B$9),1),Mortality_Rates!$C$111)))))</f>
        <v>7100.2676749915618</v>
      </c>
      <c r="AD30" s="160">
        <f ca="1">IF($B30-AD$8&gt;$B$9,0,IF($B30-AD$8=$B$9,$C30*IF($D30="Male",$B$5,$B$6),
AC30*(1-(1-IF($D30="Male",Mortality_Projection!$C$3,Mortality_Projection!$C$4))^MIN(($B30+(AD$8-1)-Mortality_Projection!$C$6),Mortality_Projection!$C$5)*IF($D30="Male",MIN(OFFSET(Mortality_Rates!$B$6,AD$8-1-($B30-$B$9),0),Mortality_Rates!$B$111),MIN(OFFSET(Mortality_Rates!$B$6,AD$8-1-($B30-$B$9),1),Mortality_Rates!$C$111)))))</f>
        <v>7098.8538312696919</v>
      </c>
      <c r="AE30" s="160">
        <f ca="1">IF($B30-AE$8&gt;$B$9,0,IF($B30-AE$8=$B$9,$C30*IF($D30="Male",$B$5,$B$6),
AD30*(1-(1-IF($D30="Male",Mortality_Projection!$C$3,Mortality_Projection!$C$4))^MIN(($B30+(AE$8-1)-Mortality_Projection!$C$6),Mortality_Projection!$C$5)*IF($D30="Male",MIN(OFFSET(Mortality_Rates!$B$6,AE$8-1-($B30-$B$9),0),Mortality_Rates!$B$111),MIN(OFFSET(Mortality_Rates!$B$6,AE$8-1-($B30-$B$9),1),Mortality_Rates!$C$111)))))</f>
        <v>7097.6997140341373</v>
      </c>
      <c r="AF30" s="160">
        <f ca="1">IF($B30-AF$8&gt;$B$9,0,IF($B30-AF$8=$B$9,$C30*IF($D30="Male",$B$5,$B$6),
AE30*(1-(1-IF($D30="Male",Mortality_Projection!$C$3,Mortality_Projection!$C$4))^MIN(($B30+(AF$8-1)-Mortality_Projection!$C$6),Mortality_Projection!$C$5)*IF($D30="Male",MIN(OFFSET(Mortality_Rates!$B$6,AF$8-1-($B30-$B$9),0),Mortality_Rates!$B$111),MIN(OFFSET(Mortality_Rates!$B$6,AF$8-1-($B30-$B$9),1),Mortality_Rates!$C$111)))))</f>
        <v>7096.677194347757</v>
      </c>
      <c r="AG30" s="160">
        <f ca="1">IF($B30-AG$8&gt;$B$9,0,IF($B30-AG$8=$B$9,$C30*IF($D30="Male",$B$5,$B$6),
AF30*(1-(1-IF($D30="Male",Mortality_Projection!$C$3,Mortality_Projection!$C$4))^MIN(($B30+(AG$8-1)-Mortality_Projection!$C$6),Mortality_Projection!$C$5)*IF($D30="Male",MIN(OFFSET(Mortality_Rates!$B$6,AG$8-1-($B30-$B$9),0),Mortality_Rates!$B$111),MIN(OFFSET(Mortality_Rates!$B$6,AG$8-1-($B30-$B$9),1),Mortality_Rates!$C$111)))))</f>
        <v>7095.7229482210378</v>
      </c>
      <c r="AH30" s="160">
        <f ca="1">IF($B30-AH$8&gt;$B$9,0,IF($B30-AH$8=$B$9,$C30*IF($D30="Male",$B$5,$B$6),
AG30*(1-(1-IF($D30="Male",Mortality_Projection!$C$3,Mortality_Projection!$C$4))^MIN(($B30+(AH$8-1)-Mortality_Projection!$C$6),Mortality_Projection!$C$5)*IF($D30="Male",MIN(OFFSET(Mortality_Rates!$B$6,AH$8-1-($B30-$B$9),0),Mortality_Rates!$B$111),MIN(OFFSET(Mortality_Rates!$B$6,AH$8-1-($B30-$B$9),1),Mortality_Rates!$C$111)))))</f>
        <v>7094.7957208275866</v>
      </c>
      <c r="AI30" s="160">
        <f ca="1">IF($B30-AI$8&gt;$B$9,0,IF($B30-AI$8=$B$9,$C30*IF($D30="Male",$B$5,$B$6),
AH30*(1-(1-IF($D30="Male",Mortality_Projection!$C$3,Mortality_Projection!$C$4))^MIN(($B30+(AI$8-1)-Mortality_Projection!$C$6),Mortality_Projection!$C$5)*IF($D30="Male",MIN(OFFSET(Mortality_Rates!$B$6,AI$8-1-($B30-$B$9),0),Mortality_Rates!$B$111),MIN(OFFSET(Mortality_Rates!$B$6,AI$8-1-($B30-$B$9),1),Mortality_Rates!$C$111)))))</f>
        <v>7093.8487196153128</v>
      </c>
      <c r="AJ30" s="160">
        <f ca="1">IF($B30-AJ$8&gt;$B$9,0,IF($B30-AJ$8=$B$9,$C30*IF($D30="Male",$B$5,$B$6),
AI30*(1-(1-IF($D30="Male",Mortality_Projection!$C$3,Mortality_Projection!$C$4))^MIN(($B30+(AJ$8-1)-Mortality_Projection!$C$6),Mortality_Projection!$C$5)*IF($D30="Male",MIN(OFFSET(Mortality_Rates!$B$6,AJ$8-1-($B30-$B$9),0),Mortality_Rates!$B$111),MIN(OFFSET(Mortality_Rates!$B$6,AJ$8-1-($B30-$B$9),1),Mortality_Rates!$C$111)))))</f>
        <v>7092.8541032201765</v>
      </c>
      <c r="AK30" s="160">
        <f ca="1">IF($B30-AK$8&gt;$B$9,0,IF($B30-AK$8=$B$9,$C30*IF($D30="Male",$B$5,$B$6),
AJ30*(1-(1-IF($D30="Male",Mortality_Projection!$C$3,Mortality_Projection!$C$4))^MIN(($B30+(AK$8-1)-Mortality_Projection!$C$6),Mortality_Projection!$C$5)*IF($D30="Male",MIN(OFFSET(Mortality_Rates!$B$6,AK$8-1-($B30-$B$9),0),Mortality_Rates!$B$111),MIN(OFFSET(Mortality_Rates!$B$6,AK$8-1-($B30-$B$9),1),Mortality_Rates!$C$111)))))</f>
        <v>7091.7840460309371</v>
      </c>
      <c r="AL30" s="160">
        <f ca="1">IF($B30-AL$8&gt;$B$9,0,IF($B30-AL$8=$B$9,$C30*IF($D30="Male",$B$5,$B$6),
AK30*(1-(1-IF($D30="Male",Mortality_Projection!$C$3,Mortality_Projection!$C$4))^MIN(($B30+(AL$8-1)-Mortality_Projection!$C$6),Mortality_Projection!$C$5)*IF($D30="Male",MIN(OFFSET(Mortality_Rates!$B$6,AL$8-1-($B30-$B$9),0),Mortality_Rates!$B$111),MIN(OFFSET(Mortality_Rates!$B$6,AL$8-1-($B30-$B$9),1),Mortality_Rates!$C$111)))))</f>
        <v>7090.6186948914974</v>
      </c>
      <c r="AM30" s="160">
        <f ca="1">IF($B30-AM$8&gt;$B$9,0,IF($B30-AM$8=$B$9,$C30*IF($D30="Male",$B$5,$B$6),
AL30*(1-(1-IF($D30="Male",Mortality_Projection!$C$3,Mortality_Projection!$C$4))^MIN(($B30+(AM$8-1)-Mortality_Projection!$C$6),Mortality_Projection!$C$5)*IF($D30="Male",MIN(OFFSET(Mortality_Rates!$B$6,AM$8-1-($B30-$B$9),0),Mortality_Rates!$B$111),MIN(OFFSET(Mortality_Rates!$B$6,AM$8-1-($B30-$B$9),1),Mortality_Rates!$C$111)))))</f>
        <v>7089.3501422413883</v>
      </c>
      <c r="AN30" s="160">
        <f ca="1">IF($B30-AN$8&gt;$B$9,0,IF($B30-AN$8=$B$9,$C30*IF($D30="Male",$B$5,$B$6),
AM30*(1-(1-IF($D30="Male",Mortality_Projection!$C$3,Mortality_Projection!$C$4))^MIN(($B30+(AN$8-1)-Mortality_Projection!$C$6),Mortality_Projection!$C$5)*IF($D30="Male",MIN(OFFSET(Mortality_Rates!$B$6,AN$8-1-($B30-$B$9),0),Mortality_Rates!$B$111),MIN(OFFSET(Mortality_Rates!$B$6,AN$8-1-($B30-$B$9),1),Mortality_Rates!$C$111)))))</f>
        <v>7087.9704901490595</v>
      </c>
      <c r="AO30" s="160">
        <f ca="1">IF($B30-AO$8&gt;$B$9,0,IF($B30-AO$8=$B$9,$C30*IF($D30="Male",$B$5,$B$6),
AN30*(1-(1-IF($D30="Male",Mortality_Projection!$C$3,Mortality_Projection!$C$4))^MIN(($B30+(AO$8-1)-Mortality_Projection!$C$6),Mortality_Projection!$C$5)*IF($D30="Male",MIN(OFFSET(Mortality_Rates!$B$6,AO$8-1-($B30-$B$9),0),Mortality_Rates!$B$111),MIN(OFFSET(Mortality_Rates!$B$6,AO$8-1-($B30-$B$9),1),Mortality_Rates!$C$111)))))</f>
        <v>7086.4798018211031</v>
      </c>
      <c r="AP30" s="160">
        <f ca="1">IF($B30-AP$8&gt;$B$9,0,IF($B30-AP$8=$B$9,$C30*IF($D30="Male",$B$5,$B$6),
AO30*(1-(1-IF($D30="Male",Mortality_Projection!$C$3,Mortality_Projection!$C$4))^MIN(($B30+(AP$8-1)-Mortality_Projection!$C$6),Mortality_Projection!$C$5)*IF($D30="Male",MIN(OFFSET(Mortality_Rates!$B$6,AP$8-1-($B30-$B$9),0),Mortality_Rates!$B$111),MIN(OFFSET(Mortality_Rates!$B$6,AP$8-1-($B30-$B$9),1),Mortality_Rates!$C$111)))))</f>
        <v>7084.8821200165667</v>
      </c>
      <c r="AQ30" s="160">
        <f ca="1">IF($B30-AQ$8&gt;$B$9,0,IF($B30-AQ$8=$B$9,$C30*IF($D30="Male",$B$5,$B$6),
AP30*(1-(1-IF($D30="Male",Mortality_Projection!$C$3,Mortality_Projection!$C$4))^MIN(($B30+(AQ$8-1)-Mortality_Projection!$C$6),Mortality_Projection!$C$5)*IF($D30="Male",MIN(OFFSET(Mortality_Rates!$B$6,AQ$8-1-($B30-$B$9),0),Mortality_Rates!$B$111),MIN(OFFSET(Mortality_Rates!$B$6,AQ$8-1-($B30-$B$9),1),Mortality_Rates!$C$111)))))</f>
        <v>7083.1854624969146</v>
      </c>
      <c r="AR30" s="160">
        <f ca="1">IF($B30-AR$8&gt;$B$9,0,IF($B30-AR$8=$B$9,$C30*IF($D30="Male",$B$5,$B$6),
AQ30*(1-(1-IF($D30="Male",Mortality_Projection!$C$3,Mortality_Projection!$C$4))^MIN(($B30+(AR$8-1)-Mortality_Projection!$C$6),Mortality_Projection!$C$5)*IF($D30="Male",MIN(OFFSET(Mortality_Rates!$B$6,AR$8-1-($B30-$B$9),0),Mortality_Rates!$B$111),MIN(OFFSET(Mortality_Rates!$B$6,AR$8-1-($B30-$B$9),1),Mortality_Rates!$C$111)))))</f>
        <v>7081.4018166096166</v>
      </c>
      <c r="AS30" s="160">
        <f ca="1">IF($B30-AS$8&gt;$B$9,0,IF($B30-AS$8=$B$9,$C30*IF($D30="Male",$B$5,$B$6),
AR30*(1-(1-IF($D30="Male",Mortality_Projection!$C$3,Mortality_Projection!$C$4))^MIN(($B30+(AS$8-1)-Mortality_Projection!$C$6),Mortality_Projection!$C$5)*IF($D30="Male",MIN(OFFSET(Mortality_Rates!$B$6,AS$8-1-($B30-$B$9),0),Mortality_Rates!$B$111),MIN(OFFSET(Mortality_Rates!$B$6,AS$8-1-($B30-$B$9),1),Mortality_Rates!$C$111)))))</f>
        <v>7079.539190170588</v>
      </c>
      <c r="AT30" s="160">
        <f ca="1">IF($B30-AT$8&gt;$B$9,0,IF($B30-AT$8=$B$9,$C30*IF($D30="Male",$B$5,$B$6),
AS30*(1-(1-IF($D30="Male",Mortality_Projection!$C$3,Mortality_Projection!$C$4))^MIN(($B30+(AT$8-1)-Mortality_Projection!$C$6),Mortality_Projection!$C$5)*IF($D30="Male",MIN(OFFSET(Mortality_Rates!$B$6,AT$8-1-($B30-$B$9),0),Mortality_Rates!$B$111),MIN(OFFSET(Mortality_Rates!$B$6,AT$8-1-($B30-$B$9),1),Mortality_Rates!$C$111)))))</f>
        <v>7077.5976448531519</v>
      </c>
      <c r="AU30" s="160">
        <f ca="1">IF($B30-AU$8&gt;$B$9,0,IF($B30-AU$8=$B$9,$C30*IF($D30="Male",$B$5,$B$6),
AT30*(1-(1-IF($D30="Male",Mortality_Projection!$C$3,Mortality_Projection!$C$4))^MIN(($B30+(AU$8-1)-Mortality_Projection!$C$6),Mortality_Projection!$C$5)*IF($D30="Male",MIN(OFFSET(Mortality_Rates!$B$6,AU$8-1-($B30-$B$9),0),Mortality_Rates!$B$111),MIN(OFFSET(Mortality_Rates!$B$6,AU$8-1-($B30-$B$9),1),Mortality_Rates!$C$111)))))</f>
        <v>7075.5812143221583</v>
      </c>
      <c r="AV30" s="160">
        <f ca="1">IF($B30-AV$8&gt;$B$9,0,IF($B30-AV$8=$B$9,$C30*IF($D30="Male",$B$5,$B$6),
AU30*(1-(1-IF($D30="Male",Mortality_Projection!$C$3,Mortality_Projection!$C$4))^MIN(($B30+(AV$8-1)-Mortality_Projection!$C$6),Mortality_Projection!$C$5)*IF($D30="Male",MIN(OFFSET(Mortality_Rates!$B$6,AV$8-1-($B30-$B$9),0),Mortality_Rates!$B$111),MIN(OFFSET(Mortality_Rates!$B$6,AV$8-1-($B30-$B$9),1),Mortality_Rates!$C$111)))))</f>
        <v>7073.4899620881652</v>
      </c>
      <c r="AW30" s="160">
        <f ca="1">IF($B30-AW$8&gt;$B$9,0,IF($B30-AW$8=$B$9,$C30*IF($D30="Male",$B$5,$B$6),
AV30*(1-(1-IF($D30="Male",Mortality_Projection!$C$3,Mortality_Projection!$C$4))^MIN(($B30+(AW$8-1)-Mortality_Projection!$C$6),Mortality_Projection!$C$5)*IF($D30="Male",MIN(OFFSET(Mortality_Rates!$B$6,AW$8-1-($B30-$B$9),0),Mortality_Rates!$B$111),MIN(OFFSET(Mortality_Rates!$B$6,AW$8-1-($B30-$B$9),1),Mortality_Rates!$C$111)))))</f>
        <v>7071.319986988462</v>
      </c>
      <c r="AX30" s="160">
        <f ca="1">IF($B30-AX$8&gt;$B$9,0,IF($B30-AX$8=$B$9,$C30*IF($D30="Male",$B$5,$B$6),
AW30*(1-(1-IF($D30="Male",Mortality_Projection!$C$3,Mortality_Projection!$C$4))^MIN(($B30+(AX$8-1)-Mortality_Projection!$C$6),Mortality_Projection!$C$5)*IF($D30="Male",MIN(OFFSET(Mortality_Rates!$B$6,AX$8-1-($B30-$B$9),0),Mortality_Rates!$B$111),MIN(OFFSET(Mortality_Rates!$B$6,AX$8-1-($B30-$B$9),1),Mortality_Rates!$C$111)))))</f>
        <v>7069.0673951393446</v>
      </c>
      <c r="AY30" s="160">
        <f ca="1">IF($B30-AY$8&gt;$B$9,0,IF($B30-AY$8=$B$9,$C30*IF($D30="Male",$B$5,$B$6),
AX30*(1-(1-IF($D30="Male",Mortality_Projection!$C$3,Mortality_Projection!$C$4))^MIN(($B30+(AY$8-1)-Mortality_Projection!$C$6),Mortality_Projection!$C$5)*IF($D30="Male",MIN(OFFSET(Mortality_Rates!$B$6,AY$8-1-($B30-$B$9),0),Mortality_Rates!$B$111),MIN(OFFSET(Mortality_Rates!$B$6,AY$8-1-($B30-$B$9),1),Mortality_Rates!$C$111)))))</f>
        <v>7066.7243358106271</v>
      </c>
      <c r="AZ30" s="160">
        <f ca="1">IF($B30-AZ$8&gt;$B$9,0,IF($B30-AZ$8=$B$9,$C30*IF($D30="Male",$B$5,$B$6),
AY30*(1-(1-IF($D30="Male",Mortality_Projection!$C$3,Mortality_Projection!$C$4))^MIN(($B30+(AZ$8-1)-Mortality_Projection!$C$6),Mortality_Projection!$C$5)*IF($D30="Male",MIN(OFFSET(Mortality_Rates!$B$6,AZ$8-1-($B30-$B$9),0),Mortality_Rates!$B$111),MIN(OFFSET(Mortality_Rates!$B$6,AZ$8-1-($B30-$B$9),1),Mortality_Rates!$C$111)))))</f>
        <v>7064.2869350146984</v>
      </c>
      <c r="BA30" s="160">
        <f ca="1">IF($B30-BA$8&gt;$B$9,0,IF($B30-BA$8=$B$9,$C30*IF($D30="Male",$B$5,$B$6),
AZ30*(1-(1-IF($D30="Male",Mortality_Projection!$C$3,Mortality_Projection!$C$4))^MIN(($B30+(BA$8-1)-Mortality_Projection!$C$6),Mortality_Projection!$C$5)*IF($D30="Male",MIN(OFFSET(Mortality_Rates!$B$6,BA$8-1-($B30-$B$9),0),Mortality_Rates!$B$111),MIN(OFFSET(Mortality_Rates!$B$6,BA$8-1-($B30-$B$9),1),Mortality_Rates!$C$111)))))</f>
        <v>7061.7354802043146</v>
      </c>
      <c r="BB30" s="160">
        <f ca="1">IF($B30-BB$8&gt;$B$9,0,IF($B30-BB$8=$B$9,$C30*IF($D30="Male",$B$5,$B$6),
BA30*(1-(1-IF($D30="Male",Mortality_Projection!$C$3,Mortality_Projection!$C$4))^MIN(($B30+(BB$8-1)-Mortality_Projection!$C$6),Mortality_Projection!$C$5)*IF($D30="Male",MIN(OFFSET(Mortality_Rates!$B$6,BB$8-1-($B30-$B$9),0),Mortality_Rates!$B$111),MIN(OFFSET(Mortality_Rates!$B$6,BB$8-1-($B30-$B$9),1),Mortality_Rates!$C$111)))))</f>
        <v>7059.0621728018432</v>
      </c>
      <c r="BC30" s="160">
        <f ca="1">IF($B30-BC$8&gt;$B$9,0,IF($B30-BC$8=$B$9,$C30*IF($D30="Male",$B$5,$B$6),
BB30*(1-(1-IF($D30="Male",Mortality_Projection!$C$3,Mortality_Projection!$C$4))^MIN(($B30+(BC$8-1)-Mortality_Projection!$C$6),Mortality_Projection!$C$5)*IF($D30="Male",MIN(OFFSET(Mortality_Rates!$B$6,BC$8-1-($B30-$B$9),0),Mortality_Rates!$B$111),MIN(OFFSET(Mortality_Rates!$B$6,BC$8-1-($B30-$B$9),1),Mortality_Rates!$C$111)))))</f>
        <v>7056.2473549922506</v>
      </c>
      <c r="BD30" s="161">
        <f ca="1">IF($B30-BD$8&gt;$B$9,0,IF($B30-BD$8=$B$9,$C30*IF($D30="Male",$B$5,$B$6),
BC30*(1-(1-IF($D30="Male",Mortality_Projection!$C$3,Mortality_Projection!$C$4))^MIN(($B30+(BD$8-1)-Mortality_Projection!$C$6),Mortality_Projection!$C$5)*IF($D30="Male",MIN(OFFSET(Mortality_Rates!$B$6,BD$8-1-($B30-$B$9),0),Mortality_Rates!$B$111),MIN(OFFSET(Mortality_Rates!$B$6,BD$8-1-($B30-$B$9),1),Mortality_Rates!$C$111)))))</f>
        <v>7053.2753644984068</v>
      </c>
      <c r="BE30" s="33"/>
    </row>
    <row r="31" spans="1:57" x14ac:dyDescent="0.35">
      <c r="A31" s="159">
        <f t="shared" si="6"/>
        <v>-23</v>
      </c>
      <c r="B31">
        <f t="shared" si="7"/>
        <v>2044</v>
      </c>
      <c r="C31" s="160">
        <f ca="1">IF(-$A31&lt;Input!$D$16, SUM(OFFSET(Existing_Cohort!$C$107,Input!D$15+A31+IF(-$A31&gt;=Input!$D$15,-Input!$D$15-$A31,0),B31-Input!$D$4,IF(-$A31&gt;=Input!$D$15,Input!$D$16+$A31,Input!$D$16-Input!$D$15+1))), 0)+
IF(-$A31&gt;Input!$D$15, SUM(OFFSET($E$59, MAX(-$A31-Input!$D$16, 0), $B31-$B$9, MIN(-$A31-Input!$D$15, Input!$D$16-Input!$D$15+1))), 0)</f>
        <v>95531.669952508251</v>
      </c>
      <c r="D31" s="198" t="s">
        <v>31</v>
      </c>
      <c r="E31" s="160">
        <f ca="1">IF($B31-E$8&gt;$B$9,0,IF($B31-E$8=$B$9,$C31*IF($D31="Male",$B$5,$B$6),
D31*(1-(1-IF($D31="Male",Mortality_Projection!$C$3,Mortality_Projection!$C$4))^MIN(($B31+(E$8-1)-Mortality_Projection!$C$6),Mortality_Projection!$C$5)*IF($D31="Male",MIN(OFFSET(Mortality_Rates!$B$6,E$8-1-($B31-$B$9),0),Mortality_Rates!$B$111),MIN(OFFSET(Mortality_Rates!$B$6,E$8-1-($B31-$B$9),1),Mortality_Rates!$C$111)))))</f>
        <v>0</v>
      </c>
      <c r="F31" s="160">
        <f ca="1">IF($B31-F$8&gt;$B$9,0,IF($B31-F$8=$B$9,$C31*IF($D31="Male",$B$5,$B$6),
E31*(1-(1-IF($D31="Male",Mortality_Projection!$C$3,Mortality_Projection!$C$4))^MIN(($B31+(F$8-1)-Mortality_Projection!$C$6),Mortality_Projection!$C$5)*IF($D31="Male",MIN(OFFSET(Mortality_Rates!$B$6,F$8-1-($B31-$B$9),0),Mortality_Rates!$B$111),MIN(OFFSET(Mortality_Rates!$B$6,F$8-1-($B31-$B$9),1),Mortality_Rates!$C$111)))))</f>
        <v>0</v>
      </c>
      <c r="G31" s="160">
        <f ca="1">IF($B31-G$8&gt;$B$9,0,IF($B31-G$8=$B$9,$C31*IF($D31="Male",$B$5,$B$6),
F31*(1-(1-IF($D31="Male",Mortality_Projection!$C$3,Mortality_Projection!$C$4))^MIN(($B31+(G$8-1)-Mortality_Projection!$C$6),Mortality_Projection!$C$5)*IF($D31="Male",MIN(OFFSET(Mortality_Rates!$B$6,G$8-1-($B31-$B$9),0),Mortality_Rates!$B$111),MIN(OFFSET(Mortality_Rates!$B$6,G$8-1-($B31-$B$9),1),Mortality_Rates!$C$111)))))</f>
        <v>0</v>
      </c>
      <c r="H31" s="160">
        <f ca="1">IF($B31-H$8&gt;$B$9,0,IF($B31-H$8=$B$9,$C31*IF($D31="Male",$B$5,$B$6),
G31*(1-(1-IF($D31="Male",Mortality_Projection!$C$3,Mortality_Projection!$C$4))^MIN(($B31+(H$8-1)-Mortality_Projection!$C$6),Mortality_Projection!$C$5)*IF($D31="Male",MIN(OFFSET(Mortality_Rates!$B$6,H$8-1-($B31-$B$9),0),Mortality_Rates!$B$111),MIN(OFFSET(Mortality_Rates!$B$6,H$8-1-($B31-$B$9),1),Mortality_Rates!$C$111)))))</f>
        <v>0</v>
      </c>
      <c r="I31" s="160">
        <f ca="1">IF($B31-I$8&gt;$B$9,0,IF($B31-I$8=$B$9,$C31*IF($D31="Male",$B$5,$B$6),
H31*(1-(1-IF($D31="Male",Mortality_Projection!$C$3,Mortality_Projection!$C$4))^MIN(($B31+(I$8-1)-Mortality_Projection!$C$6),Mortality_Projection!$C$5)*IF($D31="Male",MIN(OFFSET(Mortality_Rates!$B$6,I$8-1-($B31-$B$9),0),Mortality_Rates!$B$111),MIN(OFFSET(Mortality_Rates!$B$6,I$8-1-($B31-$B$9),1),Mortality_Rates!$C$111)))))</f>
        <v>0</v>
      </c>
      <c r="J31" s="160">
        <f ca="1">IF($B31-J$8&gt;$B$9,0,IF($B31-J$8=$B$9,$C31*IF($D31="Male",$B$5,$B$6),
I31*(1-(1-IF($D31="Male",Mortality_Projection!$C$3,Mortality_Projection!$C$4))^MIN(($B31+(J$8-1)-Mortality_Projection!$C$6),Mortality_Projection!$C$5)*IF($D31="Male",MIN(OFFSET(Mortality_Rates!$B$6,J$8-1-($B31-$B$9),0),Mortality_Rates!$B$111),MIN(OFFSET(Mortality_Rates!$B$6,J$8-1-($B31-$B$9),1),Mortality_Rates!$C$111)))))</f>
        <v>0</v>
      </c>
      <c r="K31" s="160">
        <f ca="1">IF($B31-K$8&gt;$B$9,0,IF($B31-K$8=$B$9,$C31*IF($D31="Male",$B$5,$B$6),
J31*(1-(1-IF($D31="Male",Mortality_Projection!$C$3,Mortality_Projection!$C$4))^MIN(($B31+(K$8-1)-Mortality_Projection!$C$6),Mortality_Projection!$C$5)*IF($D31="Male",MIN(OFFSET(Mortality_Rates!$B$6,K$8-1-($B31-$B$9),0),Mortality_Rates!$B$111),MIN(OFFSET(Mortality_Rates!$B$6,K$8-1-($B31-$B$9),1),Mortality_Rates!$C$111)))))</f>
        <v>0</v>
      </c>
      <c r="L31" s="160">
        <f ca="1">IF($B31-L$8&gt;$B$9,0,IF($B31-L$8=$B$9,$C31*IF($D31="Male",$B$5,$B$6),
K31*(1-(1-IF($D31="Male",Mortality_Projection!$C$3,Mortality_Projection!$C$4))^MIN(($B31+(L$8-1)-Mortality_Projection!$C$6),Mortality_Projection!$C$5)*IF($D31="Male",MIN(OFFSET(Mortality_Rates!$B$6,L$8-1-($B31-$B$9),0),Mortality_Rates!$B$111),MIN(OFFSET(Mortality_Rates!$B$6,L$8-1-($B31-$B$9),1),Mortality_Rates!$C$111)))))</f>
        <v>0</v>
      </c>
      <c r="M31" s="160">
        <f ca="1">IF($B31-M$8&gt;$B$9,0,IF($B31-M$8=$B$9,$C31*IF($D31="Male",$B$5,$B$6),
L31*(1-(1-IF($D31="Male",Mortality_Projection!$C$3,Mortality_Projection!$C$4))^MIN(($B31+(M$8-1)-Mortality_Projection!$C$6),Mortality_Projection!$C$5)*IF($D31="Male",MIN(OFFSET(Mortality_Rates!$B$6,M$8-1-($B31-$B$9),0),Mortality_Rates!$B$111),MIN(OFFSET(Mortality_Rates!$B$6,M$8-1-($B31-$B$9),1),Mortality_Rates!$C$111)))))</f>
        <v>0</v>
      </c>
      <c r="N31" s="160">
        <f ca="1">IF($B31-N$8&gt;$B$9,0,IF($B31-N$8=$B$9,$C31*IF($D31="Male",$B$5,$B$6),
M31*(1-(1-IF($D31="Male",Mortality_Projection!$C$3,Mortality_Projection!$C$4))^MIN(($B31+(N$8-1)-Mortality_Projection!$C$6),Mortality_Projection!$C$5)*IF($D31="Male",MIN(OFFSET(Mortality_Rates!$B$6,N$8-1-($B31-$B$9),0),Mortality_Rates!$B$111),MIN(OFFSET(Mortality_Rates!$B$6,N$8-1-($B31-$B$9),1),Mortality_Rates!$C$111)))))</f>
        <v>0</v>
      </c>
      <c r="O31" s="160">
        <f ca="1">IF($B31-O$8&gt;$B$9,0,IF($B31-O$8=$B$9,$C31*IF($D31="Male",$B$5,$B$6),
N31*(1-(1-IF($D31="Male",Mortality_Projection!$C$3,Mortality_Projection!$C$4))^MIN(($B31+(O$8-1)-Mortality_Projection!$C$6),Mortality_Projection!$C$5)*IF($D31="Male",MIN(OFFSET(Mortality_Rates!$B$6,O$8-1-($B31-$B$9),0),Mortality_Rates!$B$111),MIN(OFFSET(Mortality_Rates!$B$6,O$8-1-($B31-$B$9),1),Mortality_Rates!$C$111)))))</f>
        <v>0</v>
      </c>
      <c r="P31" s="160">
        <f ca="1">IF($B31-P$8&gt;$B$9,0,IF($B31-P$8=$B$9,$C31*IF($D31="Male",$B$5,$B$6),
O31*(1-(1-IF($D31="Male",Mortality_Projection!$C$3,Mortality_Projection!$C$4))^MIN(($B31+(P$8-1)-Mortality_Projection!$C$6),Mortality_Projection!$C$5)*IF($D31="Male",MIN(OFFSET(Mortality_Rates!$B$6,P$8-1-($B31-$B$9),0),Mortality_Rates!$B$111),MIN(OFFSET(Mortality_Rates!$B$6,P$8-1-($B31-$B$9),1),Mortality_Rates!$C$111)))))</f>
        <v>0</v>
      </c>
      <c r="Q31" s="160">
        <f ca="1">IF($B31-Q$8&gt;$B$9,0,IF($B31-Q$8=$B$9,$C31*IF($D31="Male",$B$5,$B$6),
P31*(1-(1-IF($D31="Male",Mortality_Projection!$C$3,Mortality_Projection!$C$4))^MIN(($B31+(Q$8-1)-Mortality_Projection!$C$6),Mortality_Projection!$C$5)*IF($D31="Male",MIN(OFFSET(Mortality_Rates!$B$6,Q$8-1-($B31-$B$9),0),Mortality_Rates!$B$111),MIN(OFFSET(Mortality_Rates!$B$6,Q$8-1-($B31-$B$9),1),Mortality_Rates!$C$111)))))</f>
        <v>0</v>
      </c>
      <c r="R31" s="160">
        <f ca="1">IF($B31-R$8&gt;$B$9,0,IF($B31-R$8=$B$9,$C31*IF($D31="Male",$B$5,$B$6),
Q31*(1-(1-IF($D31="Male",Mortality_Projection!$C$3,Mortality_Projection!$C$4))^MIN(($B31+(R$8-1)-Mortality_Projection!$C$6),Mortality_Projection!$C$5)*IF($D31="Male",MIN(OFFSET(Mortality_Rates!$B$6,R$8-1-($B31-$B$9),0),Mortality_Rates!$B$111),MIN(OFFSET(Mortality_Rates!$B$6,R$8-1-($B31-$B$9),1),Mortality_Rates!$C$111)))))</f>
        <v>0</v>
      </c>
      <c r="S31" s="160">
        <f ca="1">IF($B31-S$8&gt;$B$9,0,IF($B31-S$8=$B$9,$C31*IF($D31="Male",$B$5,$B$6),
R31*(1-(1-IF($D31="Male",Mortality_Projection!$C$3,Mortality_Projection!$C$4))^MIN(($B31+(S$8-1)-Mortality_Projection!$C$6),Mortality_Projection!$C$5)*IF($D31="Male",MIN(OFFSET(Mortality_Rates!$B$6,S$8-1-($B31-$B$9),0),Mortality_Rates!$B$111),MIN(OFFSET(Mortality_Rates!$B$6,S$8-1-($B31-$B$9),1),Mortality_Rates!$C$111)))))</f>
        <v>0</v>
      </c>
      <c r="T31" s="160">
        <f ca="1">IF($B31-T$8&gt;$B$9,0,IF($B31-T$8=$B$9,$C31*IF($D31="Male",$B$5,$B$6),
S31*(1-(1-IF($D31="Male",Mortality_Projection!$C$3,Mortality_Projection!$C$4))^MIN(($B31+(T$8-1)-Mortality_Projection!$C$6),Mortality_Projection!$C$5)*IF($D31="Male",MIN(OFFSET(Mortality_Rates!$B$6,T$8-1-($B31-$B$9),0),Mortality_Rates!$B$111),MIN(OFFSET(Mortality_Rates!$B$6,T$8-1-($B31-$B$9),1),Mortality_Rates!$C$111)))))</f>
        <v>0</v>
      </c>
      <c r="U31" s="160">
        <f ca="1">IF($B31-U$8&gt;$B$9,0,IF($B31-U$8=$B$9,$C31*IF($D31="Male",$B$5,$B$6),
T31*(1-(1-IF($D31="Male",Mortality_Projection!$C$3,Mortality_Projection!$C$4))^MIN(($B31+(U$8-1)-Mortality_Projection!$C$6),Mortality_Projection!$C$5)*IF($D31="Male",MIN(OFFSET(Mortality_Rates!$B$6,U$8-1-($B31-$B$9),0),Mortality_Rates!$B$111),MIN(OFFSET(Mortality_Rates!$B$6,U$8-1-($B31-$B$9),1),Mortality_Rates!$C$111)))))</f>
        <v>0</v>
      </c>
      <c r="V31" s="160">
        <f ca="1">IF($B31-V$8&gt;$B$9,0,IF($B31-V$8=$B$9,$C31*IF($D31="Male",$B$5,$B$6),
U31*(1-(1-IF($D31="Male",Mortality_Projection!$C$3,Mortality_Projection!$C$4))^MIN(($B31+(V$8-1)-Mortality_Projection!$C$6),Mortality_Projection!$C$5)*IF($D31="Male",MIN(OFFSET(Mortality_Rates!$B$6,V$8-1-($B31-$B$9),0),Mortality_Rates!$B$111),MIN(OFFSET(Mortality_Rates!$B$6,V$8-1-($B31-$B$9),1),Mortality_Rates!$C$111)))))</f>
        <v>0</v>
      </c>
      <c r="W31" s="160">
        <f ca="1">IF($B31-W$8&gt;$B$9,0,IF($B31-W$8=$B$9,$C31*IF($D31="Male",$B$5,$B$6),
V31*(1-(1-IF($D31="Male",Mortality_Projection!$C$3,Mortality_Projection!$C$4))^MIN(($B31+(W$8-1)-Mortality_Projection!$C$6),Mortality_Projection!$C$5)*IF($D31="Male",MIN(OFFSET(Mortality_Rates!$B$6,W$8-1-($B31-$B$9),0),Mortality_Rates!$B$111),MIN(OFFSET(Mortality_Rates!$B$6,W$8-1-($B31-$B$9),1),Mortality_Rates!$C$111)))))</f>
        <v>0</v>
      </c>
      <c r="X31" s="160">
        <f ca="1">IF($B31-X$8&gt;$B$9,0,IF($B31-X$8=$B$9,$C31*IF($D31="Male",$B$5,$B$6),
W31*(1-(1-IF($D31="Male",Mortality_Projection!$C$3,Mortality_Projection!$C$4))^MIN(($B31+(X$8-1)-Mortality_Projection!$C$6),Mortality_Projection!$C$5)*IF($D31="Male",MIN(OFFSET(Mortality_Rates!$B$6,X$8-1-($B31-$B$9),0),Mortality_Rates!$B$111),MIN(OFFSET(Mortality_Rates!$B$6,X$8-1-($B31-$B$9),1),Mortality_Rates!$C$111)))))</f>
        <v>0</v>
      </c>
      <c r="Y31" s="160">
        <f ca="1">IF($B31-Y$8&gt;$B$9,0,IF($B31-Y$8=$B$9,$C31*IF($D31="Male",$B$5,$B$6),
X31*(1-(1-IF($D31="Male",Mortality_Projection!$C$3,Mortality_Projection!$C$4))^MIN(($B31+(Y$8-1)-Mortality_Projection!$C$6),Mortality_Projection!$C$5)*IF($D31="Male",MIN(OFFSET(Mortality_Rates!$B$6,Y$8-1-($B31-$B$9),0),Mortality_Rates!$B$111),MIN(OFFSET(Mortality_Rates!$B$6,Y$8-1-($B31-$B$9),1),Mortality_Rates!$C$111)))))</f>
        <v>0</v>
      </c>
      <c r="Z31" s="160">
        <f ca="1">IF($B31-Z$8&gt;$B$9,0,IF($B31-Z$8=$B$9,$C31*IF($D31="Male",$B$5,$B$6),
Y31*(1-(1-IF($D31="Male",Mortality_Projection!$C$3,Mortality_Projection!$C$4))^MIN(($B31+(Z$8-1)-Mortality_Projection!$C$6),Mortality_Projection!$C$5)*IF($D31="Male",MIN(OFFSET(Mortality_Rates!$B$6,Z$8-1-($B31-$B$9),0),Mortality_Rates!$B$111),MIN(OFFSET(Mortality_Rates!$B$6,Z$8-1-($B31-$B$9),1),Mortality_Rates!$C$111)))))</f>
        <v>0</v>
      </c>
      <c r="AA31" s="160">
        <f ca="1">IF($B31-AA$8&gt;$B$9,0,IF($B31-AA$8=$B$9,$C31*IF($D31="Male",$B$5,$B$6),
Z31*(1-(1-IF($D31="Male",Mortality_Projection!$C$3,Mortality_Projection!$C$4))^MIN(($B31+(AA$8-1)-Mortality_Projection!$C$6),Mortality_Projection!$C$5)*IF($D31="Male",MIN(OFFSET(Mortality_Rates!$B$6,AA$8-1-($B31-$B$9),0),Mortality_Rates!$B$111),MIN(OFFSET(Mortality_Rates!$B$6,AA$8-1-($B31-$B$9),1),Mortality_Rates!$C$111)))))</f>
        <v>6990.3766573643206</v>
      </c>
      <c r="AB31" s="160">
        <f ca="1">IF($B31-AB$8&gt;$B$9,0,IF($B31-AB$8=$B$9,$C31*IF($D31="Male",$B$5,$B$6),
AA31*(1-(1-IF($D31="Male",Mortality_Projection!$C$3,Mortality_Projection!$C$4))^MIN(($B31+(AB$8-1)-Mortality_Projection!$C$6),Mortality_Projection!$C$5)*IF($D31="Male",MIN(OFFSET(Mortality_Rates!$B$6,AB$8-1-($B31-$B$9),0),Mortality_Rates!$B$111),MIN(OFFSET(Mortality_Rates!$B$6,AB$8-1-($B31-$B$9),1),Mortality_Rates!$C$111)))))</f>
        <v>6986.7752687364546</v>
      </c>
      <c r="AC31" s="160">
        <f ca="1">IF($B31-AC$8&gt;$B$9,0,IF($B31-AC$8=$B$9,$C31*IF($D31="Male",$B$5,$B$6),
AB31*(1-(1-IF($D31="Male",Mortality_Projection!$C$3,Mortality_Projection!$C$4))^MIN(($B31+(AC$8-1)-Mortality_Projection!$C$6),Mortality_Projection!$C$5)*IF($D31="Male",MIN(OFFSET(Mortality_Rates!$B$6,AC$8-1-($B31-$B$9),0),Mortality_Rates!$B$111),MIN(OFFSET(Mortality_Rates!$B$6,AC$8-1-($B31-$B$9),1),Mortality_Rates!$C$111)))))</f>
        <v>6984.2513295996805</v>
      </c>
      <c r="AD31" s="160">
        <f ca="1">IF($B31-AD$8&gt;$B$9,0,IF($B31-AD$8=$B$9,$C31*IF($D31="Male",$B$5,$B$6),
AC31*(1-(1-IF($D31="Male",Mortality_Projection!$C$3,Mortality_Projection!$C$4))^MIN(($B31+(AD$8-1)-Mortality_Projection!$C$6),Mortality_Projection!$C$5)*IF($D31="Male",MIN(OFFSET(Mortality_Rates!$B$6,AD$8-1-($B31-$B$9),0),Mortality_Rates!$B$111),MIN(OFFSET(Mortality_Rates!$B$6,AD$8-1-($B31-$B$9),1),Mortality_Rates!$C$111)))))</f>
        <v>6982.4467188848002</v>
      </c>
      <c r="AE31" s="160">
        <f ca="1">IF($B31-AE$8&gt;$B$9,0,IF($B31-AE$8=$B$9,$C31*IF($D31="Male",$B$5,$B$6),
AD31*(1-(1-IF($D31="Male",Mortality_Projection!$C$3,Mortality_Projection!$C$4))^MIN(($B31+(AE$8-1)-Mortality_Projection!$C$6),Mortality_Projection!$C$5)*IF($D31="Male",MIN(OFFSET(Mortality_Rates!$B$6,AE$8-1-($B31-$B$9),0),Mortality_Rates!$B$111),MIN(OFFSET(Mortality_Rates!$B$6,AE$8-1-($B31-$B$9),1),Mortality_Rates!$C$111)))))</f>
        <v>6981.0881312304291</v>
      </c>
      <c r="AF31" s="160">
        <f ca="1">IF($B31-AF$8&gt;$B$9,0,IF($B31-AF$8=$B$9,$C31*IF($D31="Male",$B$5,$B$6),
AE31*(1-(1-IF($D31="Male",Mortality_Projection!$C$3,Mortality_Projection!$C$4))^MIN(($B31+(AF$8-1)-Mortality_Projection!$C$6),Mortality_Projection!$C$5)*IF($D31="Male",MIN(OFFSET(Mortality_Rates!$B$6,AF$8-1-($B31-$B$9),0),Mortality_Rates!$B$111),MIN(OFFSET(Mortality_Rates!$B$6,AF$8-1-($B31-$B$9),1),Mortality_Rates!$C$111)))))</f>
        <v>6979.9791143391576</v>
      </c>
      <c r="AG31" s="160">
        <f ca="1">IF($B31-AG$8&gt;$B$9,0,IF($B31-AG$8=$B$9,$C31*IF($D31="Male",$B$5,$B$6),
AF31*(1-(1-IF($D31="Male",Mortality_Projection!$C$3,Mortality_Projection!$C$4))^MIN(($B31+(AG$8-1)-Mortality_Projection!$C$6),Mortality_Projection!$C$5)*IF($D31="Male",MIN(OFFSET(Mortality_Rates!$B$6,AG$8-1-($B31-$B$9),0),Mortality_Rates!$B$111),MIN(OFFSET(Mortality_Rates!$B$6,AG$8-1-($B31-$B$9),1),Mortality_Rates!$C$111)))))</f>
        <v>6978.9965488028765</v>
      </c>
      <c r="AH31" s="160">
        <f ca="1">IF($B31-AH$8&gt;$B$9,0,IF($B31-AH$8=$B$9,$C31*IF($D31="Male",$B$5,$B$6),
AG31*(1-(1-IF($D31="Male",Mortality_Projection!$C$3,Mortality_Projection!$C$4))^MIN(($B31+(AH$8-1)-Mortality_Projection!$C$6),Mortality_Projection!$C$5)*IF($D31="Male",MIN(OFFSET(Mortality_Rates!$B$6,AH$8-1-($B31-$B$9),0),Mortality_Rates!$B$111),MIN(OFFSET(Mortality_Rates!$B$6,AH$8-1-($B31-$B$9),1),Mortality_Rates!$C$111)))))</f>
        <v>6978.0689183189315</v>
      </c>
      <c r="AI31" s="160">
        <f ca="1">IF($B31-AI$8&gt;$B$9,0,IF($B31-AI$8=$B$9,$C31*IF($D31="Male",$B$5,$B$6),
AH31*(1-(1-IF($D31="Male",Mortality_Projection!$C$3,Mortality_Projection!$C$4))^MIN(($B31+(AI$8-1)-Mortality_Projection!$C$6),Mortality_Projection!$C$5)*IF($D31="Male",MIN(OFFSET(Mortality_Rates!$B$6,AI$8-1-($B31-$B$9),0),Mortality_Rates!$B$111),MIN(OFFSET(Mortality_Rates!$B$6,AI$8-1-($B31-$B$9),1),Mortality_Rates!$C$111)))))</f>
        <v>6977.1570652629889</v>
      </c>
      <c r="AJ31" s="160">
        <f ca="1">IF($B31-AJ$8&gt;$B$9,0,IF($B31-AJ$8=$B$9,$C31*IF($D31="Male",$B$5,$B$6),
AI31*(1-(1-IF($D31="Male",Mortality_Projection!$C$3,Mortality_Projection!$C$4))^MIN(($B31+(AJ$8-1)-Mortality_Projection!$C$6),Mortality_Projection!$C$5)*IF($D31="Male",MIN(OFFSET(Mortality_Rates!$B$6,AJ$8-1-($B31-$B$9),0),Mortality_Rates!$B$111),MIN(OFFSET(Mortality_Rates!$B$6,AJ$8-1-($B31-$B$9),1),Mortality_Rates!$C$111)))))</f>
        <v>6976.2257662574893</v>
      </c>
      <c r="AK31" s="160">
        <f ca="1">IF($B31-AK$8&gt;$B$9,0,IF($B31-AK$8=$B$9,$C31*IF($D31="Male",$B$5,$B$6),
AJ31*(1-(1-IF($D31="Male",Mortality_Projection!$C$3,Mortality_Projection!$C$4))^MIN(($B31+(AK$8-1)-Mortality_Projection!$C$6),Mortality_Projection!$C$5)*IF($D31="Male",MIN(OFFSET(Mortality_Rates!$B$6,AK$8-1-($B31-$B$9),0),Mortality_Rates!$B$111),MIN(OFFSET(Mortality_Rates!$B$6,AK$8-1-($B31-$B$9),1),Mortality_Rates!$C$111)))))</f>
        <v>6975.2476415754518</v>
      </c>
      <c r="AL31" s="160">
        <f ca="1">IF($B31-AL$8&gt;$B$9,0,IF($B31-AL$8=$B$9,$C31*IF($D31="Male",$B$5,$B$6),
AK31*(1-(1-IF($D31="Male",Mortality_Projection!$C$3,Mortality_Projection!$C$4))^MIN(($B31+(AL$8-1)-Mortality_Projection!$C$6),Mortality_Projection!$C$5)*IF($D31="Male",MIN(OFFSET(Mortality_Rates!$B$6,AL$8-1-($B31-$B$9),0),Mortality_Rates!$B$111),MIN(OFFSET(Mortality_Rates!$B$6,AL$8-1-($B31-$B$9),1),Mortality_Rates!$C$111)))))</f>
        <v>6974.1953269814994</v>
      </c>
      <c r="AM31" s="160">
        <f ca="1">IF($B31-AM$8&gt;$B$9,0,IF($B31-AM$8=$B$9,$C31*IF($D31="Male",$B$5,$B$6),
AL31*(1-(1-IF($D31="Male",Mortality_Projection!$C$3,Mortality_Projection!$C$4))^MIN(($B31+(AM$8-1)-Mortality_Projection!$C$6),Mortality_Projection!$C$5)*IF($D31="Male",MIN(OFFSET(Mortality_Rates!$B$6,AM$8-1-($B31-$B$9),0),Mortality_Rates!$B$111),MIN(OFFSET(Mortality_Rates!$B$6,AM$8-1-($B31-$B$9),1),Mortality_Rates!$C$111)))))</f>
        <v>6973.0492985042893</v>
      </c>
      <c r="AN31" s="160">
        <f ca="1">IF($B31-AN$8&gt;$B$9,0,IF($B31-AN$8=$B$9,$C31*IF($D31="Male",$B$5,$B$6),
AM31*(1-(1-IF($D31="Male",Mortality_Projection!$C$3,Mortality_Projection!$C$4))^MIN(($B31+(AN$8-1)-Mortality_Projection!$C$6),Mortality_Projection!$C$5)*IF($D31="Male",MIN(OFFSET(Mortality_Rates!$B$6,AN$8-1-($B31-$B$9),0),Mortality_Rates!$B$111),MIN(OFFSET(Mortality_Rates!$B$6,AN$8-1-($B31-$B$9),1),Mortality_Rates!$C$111)))))</f>
        <v>6971.8017796984432</v>
      </c>
      <c r="AO31" s="160">
        <f ca="1">IF($B31-AO$8&gt;$B$9,0,IF($B31-AO$8=$B$9,$C31*IF($D31="Male",$B$5,$B$6),
AN31*(1-(1-IF($D31="Male",Mortality_Projection!$C$3,Mortality_Projection!$C$4))^MIN(($B31+(AO$8-1)-Mortality_Projection!$C$6),Mortality_Projection!$C$5)*IF($D31="Male",MIN(OFFSET(Mortality_Rates!$B$6,AO$8-1-($B31-$B$9),0),Mortality_Rates!$B$111),MIN(OFFSET(Mortality_Rates!$B$6,AO$8-1-($B31-$B$9),1),Mortality_Rates!$C$111)))))</f>
        <v>6970.4450035878444</v>
      </c>
      <c r="AP31" s="160">
        <f ca="1">IF($B31-AP$8&gt;$B$9,0,IF($B31-AP$8=$B$9,$C31*IF($D31="Male",$B$5,$B$6),
AO31*(1-(1-IF($D31="Male",Mortality_Projection!$C$3,Mortality_Projection!$C$4))^MIN(($B31+(AP$8-1)-Mortality_Projection!$C$6),Mortality_Projection!$C$5)*IF($D31="Male",MIN(OFFSET(Mortality_Rates!$B$6,AP$8-1-($B31-$B$9),0),Mortality_Rates!$B$111),MIN(OFFSET(Mortality_Rates!$B$6,AP$8-1-($B31-$B$9),1),Mortality_Rates!$C$111)))))</f>
        <v>6968.9790323310581</v>
      </c>
      <c r="AQ31" s="160">
        <f ca="1">IF($B31-AQ$8&gt;$B$9,0,IF($B31-AQ$8=$B$9,$C31*IF($D31="Male",$B$5,$B$6),
AP31*(1-(1-IF($D31="Male",Mortality_Projection!$C$3,Mortality_Projection!$C$4))^MIN(($B31+(AQ$8-1)-Mortality_Projection!$C$6),Mortality_Projection!$C$5)*IF($D31="Male",MIN(OFFSET(Mortality_Rates!$B$6,AQ$8-1-($B31-$B$9),0),Mortality_Rates!$B$111),MIN(OFFSET(Mortality_Rates!$B$6,AQ$8-1-($B31-$B$9),1),Mortality_Rates!$C$111)))))</f>
        <v>6967.4078416542297</v>
      </c>
      <c r="AR31" s="160">
        <f ca="1">IF($B31-AR$8&gt;$B$9,0,IF($B31-AR$8=$B$9,$C31*IF($D31="Male",$B$5,$B$6),
AQ31*(1-(1-IF($D31="Male",Mortality_Projection!$C$3,Mortality_Projection!$C$4))^MIN(($B31+(AR$8-1)-Mortality_Projection!$C$6),Mortality_Projection!$C$5)*IF($D31="Male",MIN(OFFSET(Mortality_Rates!$B$6,AR$8-1-($B31-$B$9),0),Mortality_Rates!$B$111),MIN(OFFSET(Mortality_Rates!$B$6,AR$8-1-($B31-$B$9),1),Mortality_Rates!$C$111)))))</f>
        <v>6965.7393163764937</v>
      </c>
      <c r="AS31" s="160">
        <f ca="1">IF($B31-AS$8&gt;$B$9,0,IF($B31-AS$8=$B$9,$C31*IF($D31="Male",$B$5,$B$6),
AR31*(1-(1-IF($D31="Male",Mortality_Projection!$C$3,Mortality_Projection!$C$4))^MIN(($B31+(AS$8-1)-Mortality_Projection!$C$6),Mortality_Projection!$C$5)*IF($D31="Male",MIN(OFFSET(Mortality_Rates!$B$6,AS$8-1-($B31-$B$9),0),Mortality_Rates!$B$111),MIN(OFFSET(Mortality_Rates!$B$6,AS$8-1-($B31-$B$9),1),Mortality_Rates!$C$111)))))</f>
        <v>6963.9852450833687</v>
      </c>
      <c r="AT31" s="160">
        <f ca="1">IF($B31-AT$8&gt;$B$9,0,IF($B31-AT$8=$B$9,$C31*IF($D31="Male",$B$5,$B$6),
AS31*(1-(1-IF($D31="Male",Mortality_Projection!$C$3,Mortality_Projection!$C$4))^MIN(($B31+(AT$8-1)-Mortality_Projection!$C$6),Mortality_Projection!$C$5)*IF($D31="Male",MIN(OFFSET(Mortality_Rates!$B$6,AT$8-1-($B31-$B$9),0),Mortality_Rates!$B$111),MIN(OFFSET(Mortality_Rates!$B$6,AT$8-1-($B31-$B$9),1),Mortality_Rates!$C$111)))))</f>
        <v>6962.1535028133467</v>
      </c>
      <c r="AU31" s="160">
        <f ca="1">IF($B31-AU$8&gt;$B$9,0,IF($B31-AU$8=$B$9,$C31*IF($D31="Male",$B$5,$B$6),
AT31*(1-(1-IF($D31="Male",Mortality_Projection!$C$3,Mortality_Projection!$C$4))^MIN(($B31+(AU$8-1)-Mortality_Projection!$C$6),Mortality_Projection!$C$5)*IF($D31="Male",MIN(OFFSET(Mortality_Rates!$B$6,AU$8-1-($B31-$B$9),0),Mortality_Rates!$B$111),MIN(OFFSET(Mortality_Rates!$B$6,AU$8-1-($B31-$B$9),1),Mortality_Rates!$C$111)))))</f>
        <v>6960.2441502171459</v>
      </c>
      <c r="AV31" s="160">
        <f ca="1">IF($B31-AV$8&gt;$B$9,0,IF($B31-AV$8=$B$9,$C31*IF($D31="Male",$B$5,$B$6),
AU31*(1-(1-IF($D31="Male",Mortality_Projection!$C$3,Mortality_Projection!$C$4))^MIN(($B31+(AV$8-1)-Mortality_Projection!$C$6),Mortality_Projection!$C$5)*IF($D31="Male",MIN(OFFSET(Mortality_Rates!$B$6,AV$8-1-($B31-$B$9),0),Mortality_Rates!$B$111),MIN(OFFSET(Mortality_Rates!$B$6,AV$8-1-($B31-$B$9),1),Mortality_Rates!$C$111)))))</f>
        <v>6958.261154077506</v>
      </c>
      <c r="AW31" s="160">
        <f ca="1">IF($B31-AW$8&gt;$B$9,0,IF($B31-AW$8=$B$9,$C31*IF($D31="Male",$B$5,$B$6),
AV31*(1-(1-IF($D31="Male",Mortality_Projection!$C$3,Mortality_Projection!$C$4))^MIN(($B31+(AW$8-1)-Mortality_Projection!$C$6),Mortality_Projection!$C$5)*IF($D31="Male",MIN(OFFSET(Mortality_Rates!$B$6,AW$8-1-($B31-$B$9),0),Mortality_Rates!$B$111),MIN(OFFSET(Mortality_Rates!$B$6,AW$8-1-($B31-$B$9),1),Mortality_Rates!$C$111)))))</f>
        <v>6956.2045768519183</v>
      </c>
      <c r="AX31" s="160">
        <f ca="1">IF($B31-AX$8&gt;$B$9,0,IF($B31-AX$8=$B$9,$C31*IF($D31="Male",$B$5,$B$6),
AW31*(1-(1-IF($D31="Male",Mortality_Projection!$C$3,Mortality_Projection!$C$4))^MIN(($B31+(AX$8-1)-Mortality_Projection!$C$6),Mortality_Projection!$C$5)*IF($D31="Male",MIN(OFFSET(Mortality_Rates!$B$6,AX$8-1-($B31-$B$9),0),Mortality_Rates!$B$111),MIN(OFFSET(Mortality_Rates!$B$6,AX$8-1-($B31-$B$9),1),Mortality_Rates!$C$111)))))</f>
        <v>6954.0705820627672</v>
      </c>
      <c r="AY31" s="160">
        <f ca="1">IF($B31-AY$8&gt;$B$9,0,IF($B31-AY$8=$B$9,$C31*IF($D31="Male",$B$5,$B$6),
AX31*(1-(1-IF($D31="Male",Mortality_Projection!$C$3,Mortality_Projection!$C$4))^MIN(($B31+(AY$8-1)-Mortality_Projection!$C$6),Mortality_Projection!$C$5)*IF($D31="Male",MIN(OFFSET(Mortality_Rates!$B$6,AY$8-1-($B31-$B$9),0),Mortality_Rates!$B$111),MIN(OFFSET(Mortality_Rates!$B$6,AY$8-1-($B31-$B$9),1),Mortality_Rates!$C$111)))))</f>
        <v>6951.8553403907508</v>
      </c>
      <c r="AZ31" s="160">
        <f ca="1">IF($B31-AZ$8&gt;$B$9,0,IF($B31-AZ$8=$B$9,$C31*IF($D31="Male",$B$5,$B$6),
AY31*(1-(1-IF($D31="Male",Mortality_Projection!$C$3,Mortality_Projection!$C$4))^MIN(($B31+(AZ$8-1)-Mortality_Projection!$C$6),Mortality_Projection!$C$5)*IF($D31="Male",MIN(OFFSET(Mortality_Rates!$B$6,AZ$8-1-($B31-$B$9),0),Mortality_Rates!$B$111),MIN(OFFSET(Mortality_Rates!$B$6,AZ$8-1-($B31-$B$9),1),Mortality_Rates!$C$111)))))</f>
        <v>6949.5511312784711</v>
      </c>
      <c r="BA31" s="160">
        <f ca="1">IF($B31-BA$8&gt;$B$9,0,IF($B31-BA$8=$B$9,$C31*IF($D31="Male",$B$5,$B$6),
AZ31*(1-(1-IF($D31="Male",Mortality_Projection!$C$3,Mortality_Projection!$C$4))^MIN(($B31+(BA$8-1)-Mortality_Projection!$C$6),Mortality_Projection!$C$5)*IF($D31="Male",MIN(OFFSET(Mortality_Rates!$B$6,BA$8-1-($B31-$B$9),0),Mortality_Rates!$B$111),MIN(OFFSET(Mortality_Rates!$B$6,BA$8-1-($B31-$B$9),1),Mortality_Rates!$C$111)))))</f>
        <v>6947.1541449728229</v>
      </c>
      <c r="BB31" s="160">
        <f ca="1">IF($B31-BB$8&gt;$B$9,0,IF($B31-BB$8=$B$9,$C31*IF($D31="Male",$B$5,$B$6),
BA31*(1-(1-IF($D31="Male",Mortality_Projection!$C$3,Mortality_Projection!$C$4))^MIN(($B31+(BB$8-1)-Mortality_Projection!$C$6),Mortality_Projection!$C$5)*IF($D31="Male",MIN(OFFSET(Mortality_Rates!$B$6,BB$8-1-($B31-$B$9),0),Mortality_Rates!$B$111),MIN(OFFSET(Mortality_Rates!$B$6,BB$8-1-($B31-$B$9),1),Mortality_Rates!$C$111)))))</f>
        <v>6944.6449957798859</v>
      </c>
      <c r="BC31" s="160">
        <f ca="1">IF($B31-BC$8&gt;$B$9,0,IF($B31-BC$8=$B$9,$C31*IF($D31="Male",$B$5,$B$6),
BB31*(1-(1-IF($D31="Male",Mortality_Projection!$C$3,Mortality_Projection!$C$4))^MIN(($B31+(BC$8-1)-Mortality_Projection!$C$6),Mortality_Projection!$C$5)*IF($D31="Male",MIN(OFFSET(Mortality_Rates!$B$6,BC$8-1-($B31-$B$9),0),Mortality_Rates!$B$111),MIN(OFFSET(Mortality_Rates!$B$6,BC$8-1-($B31-$B$9),1),Mortality_Rates!$C$111)))))</f>
        <v>6942.0160144300753</v>
      </c>
      <c r="BD31" s="161">
        <f ca="1">IF($B31-BD$8&gt;$B$9,0,IF($B31-BD$8=$B$9,$C31*IF($D31="Male",$B$5,$B$6),
BC31*(1-(1-IF($D31="Male",Mortality_Projection!$C$3,Mortality_Projection!$C$4))^MIN(($B31+(BD$8-1)-Mortality_Projection!$C$6),Mortality_Projection!$C$5)*IF($D31="Male",MIN(OFFSET(Mortality_Rates!$B$6,BD$8-1-($B31-$B$9),0),Mortality_Rates!$B$111),MIN(OFFSET(Mortality_Rates!$B$6,BD$8-1-($B31-$B$9),1),Mortality_Rates!$C$111)))))</f>
        <v>6939.2478690541666</v>
      </c>
      <c r="BE31" s="33"/>
    </row>
    <row r="32" spans="1:57" x14ac:dyDescent="0.35">
      <c r="A32" s="159">
        <f t="shared" si="6"/>
        <v>-24</v>
      </c>
      <c r="B32">
        <f t="shared" si="7"/>
        <v>2045</v>
      </c>
      <c r="C32" s="160">
        <f ca="1">IF(-$A32&lt;Input!$D$16, SUM(OFFSET(Existing_Cohort!$C$107,Input!D$15+A32+IF(-$A32&gt;=Input!$D$15,-Input!$D$15-$A32,0),B32-Input!$D$4,IF(-$A32&gt;=Input!$D$15,Input!$D$16+$A32,Input!$D$16-Input!$D$15+1))), 0)+
IF(-$A32&gt;Input!$D$15, SUM(OFFSET($E$59, MAX(-$A32-Input!$D$16, 0), $B32-$B$9, MIN(-$A32-Input!$D$15, Input!$D$16-Input!$D$15+1))), 0)</f>
        <v>84763.223072916473</v>
      </c>
      <c r="D32" s="198" t="s">
        <v>31</v>
      </c>
      <c r="E32" s="160">
        <f ca="1">IF($B32-E$8&gt;$B$9,0,IF($B32-E$8=$B$9,$C32*IF($D32="Male",$B$5,$B$6),
D32*(1-(1-IF($D32="Male",Mortality_Projection!$C$3,Mortality_Projection!$C$4))^MIN(($B32+(E$8-1)-Mortality_Projection!$C$6),Mortality_Projection!$C$5)*IF($D32="Male",MIN(OFFSET(Mortality_Rates!$B$6,E$8-1-($B32-$B$9),0),Mortality_Rates!$B$111),MIN(OFFSET(Mortality_Rates!$B$6,E$8-1-($B32-$B$9),1),Mortality_Rates!$C$111)))))</f>
        <v>0</v>
      </c>
      <c r="F32" s="160">
        <f ca="1">IF($B32-F$8&gt;$B$9,0,IF($B32-F$8=$B$9,$C32*IF($D32="Male",$B$5,$B$6),
E32*(1-(1-IF($D32="Male",Mortality_Projection!$C$3,Mortality_Projection!$C$4))^MIN(($B32+(F$8-1)-Mortality_Projection!$C$6),Mortality_Projection!$C$5)*IF($D32="Male",MIN(OFFSET(Mortality_Rates!$B$6,F$8-1-($B32-$B$9),0),Mortality_Rates!$B$111),MIN(OFFSET(Mortality_Rates!$B$6,F$8-1-($B32-$B$9),1),Mortality_Rates!$C$111)))))</f>
        <v>0</v>
      </c>
      <c r="G32" s="160">
        <f ca="1">IF($B32-G$8&gt;$B$9,0,IF($B32-G$8=$B$9,$C32*IF($D32="Male",$B$5,$B$6),
F32*(1-(1-IF($D32="Male",Mortality_Projection!$C$3,Mortality_Projection!$C$4))^MIN(($B32+(G$8-1)-Mortality_Projection!$C$6),Mortality_Projection!$C$5)*IF($D32="Male",MIN(OFFSET(Mortality_Rates!$B$6,G$8-1-($B32-$B$9),0),Mortality_Rates!$B$111),MIN(OFFSET(Mortality_Rates!$B$6,G$8-1-($B32-$B$9),1),Mortality_Rates!$C$111)))))</f>
        <v>0</v>
      </c>
      <c r="H32" s="160">
        <f ca="1">IF($B32-H$8&gt;$B$9,0,IF($B32-H$8=$B$9,$C32*IF($D32="Male",$B$5,$B$6),
G32*(1-(1-IF($D32="Male",Mortality_Projection!$C$3,Mortality_Projection!$C$4))^MIN(($B32+(H$8-1)-Mortality_Projection!$C$6),Mortality_Projection!$C$5)*IF($D32="Male",MIN(OFFSET(Mortality_Rates!$B$6,H$8-1-($B32-$B$9),0),Mortality_Rates!$B$111),MIN(OFFSET(Mortality_Rates!$B$6,H$8-1-($B32-$B$9),1),Mortality_Rates!$C$111)))))</f>
        <v>0</v>
      </c>
      <c r="I32" s="160">
        <f ca="1">IF($B32-I$8&gt;$B$9,0,IF($B32-I$8=$B$9,$C32*IF($D32="Male",$B$5,$B$6),
H32*(1-(1-IF($D32="Male",Mortality_Projection!$C$3,Mortality_Projection!$C$4))^MIN(($B32+(I$8-1)-Mortality_Projection!$C$6),Mortality_Projection!$C$5)*IF($D32="Male",MIN(OFFSET(Mortality_Rates!$B$6,I$8-1-($B32-$B$9),0),Mortality_Rates!$B$111),MIN(OFFSET(Mortality_Rates!$B$6,I$8-1-($B32-$B$9),1),Mortality_Rates!$C$111)))))</f>
        <v>0</v>
      </c>
      <c r="J32" s="160">
        <f ca="1">IF($B32-J$8&gt;$B$9,0,IF($B32-J$8=$B$9,$C32*IF($D32="Male",$B$5,$B$6),
I32*(1-(1-IF($D32="Male",Mortality_Projection!$C$3,Mortality_Projection!$C$4))^MIN(($B32+(J$8-1)-Mortality_Projection!$C$6),Mortality_Projection!$C$5)*IF($D32="Male",MIN(OFFSET(Mortality_Rates!$B$6,J$8-1-($B32-$B$9),0),Mortality_Rates!$B$111),MIN(OFFSET(Mortality_Rates!$B$6,J$8-1-($B32-$B$9),1),Mortality_Rates!$C$111)))))</f>
        <v>0</v>
      </c>
      <c r="K32" s="160">
        <f ca="1">IF($B32-K$8&gt;$B$9,0,IF($B32-K$8=$B$9,$C32*IF($D32="Male",$B$5,$B$6),
J32*(1-(1-IF($D32="Male",Mortality_Projection!$C$3,Mortality_Projection!$C$4))^MIN(($B32+(K$8-1)-Mortality_Projection!$C$6),Mortality_Projection!$C$5)*IF($D32="Male",MIN(OFFSET(Mortality_Rates!$B$6,K$8-1-($B32-$B$9),0),Mortality_Rates!$B$111),MIN(OFFSET(Mortality_Rates!$B$6,K$8-1-($B32-$B$9),1),Mortality_Rates!$C$111)))))</f>
        <v>0</v>
      </c>
      <c r="L32" s="160">
        <f ca="1">IF($B32-L$8&gt;$B$9,0,IF($B32-L$8=$B$9,$C32*IF($D32="Male",$B$5,$B$6),
K32*(1-(1-IF($D32="Male",Mortality_Projection!$C$3,Mortality_Projection!$C$4))^MIN(($B32+(L$8-1)-Mortality_Projection!$C$6),Mortality_Projection!$C$5)*IF($D32="Male",MIN(OFFSET(Mortality_Rates!$B$6,L$8-1-($B32-$B$9),0),Mortality_Rates!$B$111),MIN(OFFSET(Mortality_Rates!$B$6,L$8-1-($B32-$B$9),1),Mortality_Rates!$C$111)))))</f>
        <v>0</v>
      </c>
      <c r="M32" s="160">
        <f ca="1">IF($B32-M$8&gt;$B$9,0,IF($B32-M$8=$B$9,$C32*IF($D32="Male",$B$5,$B$6),
L32*(1-(1-IF($D32="Male",Mortality_Projection!$C$3,Mortality_Projection!$C$4))^MIN(($B32+(M$8-1)-Mortality_Projection!$C$6),Mortality_Projection!$C$5)*IF($D32="Male",MIN(OFFSET(Mortality_Rates!$B$6,M$8-1-($B32-$B$9),0),Mortality_Rates!$B$111),MIN(OFFSET(Mortality_Rates!$B$6,M$8-1-($B32-$B$9),1),Mortality_Rates!$C$111)))))</f>
        <v>0</v>
      </c>
      <c r="N32" s="160">
        <f ca="1">IF($B32-N$8&gt;$B$9,0,IF($B32-N$8=$B$9,$C32*IF($D32="Male",$B$5,$B$6),
M32*(1-(1-IF($D32="Male",Mortality_Projection!$C$3,Mortality_Projection!$C$4))^MIN(($B32+(N$8-1)-Mortality_Projection!$C$6),Mortality_Projection!$C$5)*IF($D32="Male",MIN(OFFSET(Mortality_Rates!$B$6,N$8-1-($B32-$B$9),0),Mortality_Rates!$B$111),MIN(OFFSET(Mortality_Rates!$B$6,N$8-1-($B32-$B$9),1),Mortality_Rates!$C$111)))))</f>
        <v>0</v>
      </c>
      <c r="O32" s="160">
        <f ca="1">IF($B32-O$8&gt;$B$9,0,IF($B32-O$8=$B$9,$C32*IF($D32="Male",$B$5,$B$6),
N32*(1-(1-IF($D32="Male",Mortality_Projection!$C$3,Mortality_Projection!$C$4))^MIN(($B32+(O$8-1)-Mortality_Projection!$C$6),Mortality_Projection!$C$5)*IF($D32="Male",MIN(OFFSET(Mortality_Rates!$B$6,O$8-1-($B32-$B$9),0),Mortality_Rates!$B$111),MIN(OFFSET(Mortality_Rates!$B$6,O$8-1-($B32-$B$9),1),Mortality_Rates!$C$111)))))</f>
        <v>0</v>
      </c>
      <c r="P32" s="160">
        <f ca="1">IF($B32-P$8&gt;$B$9,0,IF($B32-P$8=$B$9,$C32*IF($D32="Male",$B$5,$B$6),
O32*(1-(1-IF($D32="Male",Mortality_Projection!$C$3,Mortality_Projection!$C$4))^MIN(($B32+(P$8-1)-Mortality_Projection!$C$6),Mortality_Projection!$C$5)*IF($D32="Male",MIN(OFFSET(Mortality_Rates!$B$6,P$8-1-($B32-$B$9),0),Mortality_Rates!$B$111),MIN(OFFSET(Mortality_Rates!$B$6,P$8-1-($B32-$B$9),1),Mortality_Rates!$C$111)))))</f>
        <v>0</v>
      </c>
      <c r="Q32" s="160">
        <f ca="1">IF($B32-Q$8&gt;$B$9,0,IF($B32-Q$8=$B$9,$C32*IF($D32="Male",$B$5,$B$6),
P32*(1-(1-IF($D32="Male",Mortality_Projection!$C$3,Mortality_Projection!$C$4))^MIN(($B32+(Q$8-1)-Mortality_Projection!$C$6),Mortality_Projection!$C$5)*IF($D32="Male",MIN(OFFSET(Mortality_Rates!$B$6,Q$8-1-($B32-$B$9),0),Mortality_Rates!$B$111),MIN(OFFSET(Mortality_Rates!$B$6,Q$8-1-($B32-$B$9),1),Mortality_Rates!$C$111)))))</f>
        <v>0</v>
      </c>
      <c r="R32" s="160">
        <f ca="1">IF($B32-R$8&gt;$B$9,0,IF($B32-R$8=$B$9,$C32*IF($D32="Male",$B$5,$B$6),
Q32*(1-(1-IF($D32="Male",Mortality_Projection!$C$3,Mortality_Projection!$C$4))^MIN(($B32+(R$8-1)-Mortality_Projection!$C$6),Mortality_Projection!$C$5)*IF($D32="Male",MIN(OFFSET(Mortality_Rates!$B$6,R$8-1-($B32-$B$9),0),Mortality_Rates!$B$111),MIN(OFFSET(Mortality_Rates!$B$6,R$8-1-($B32-$B$9),1),Mortality_Rates!$C$111)))))</f>
        <v>0</v>
      </c>
      <c r="S32" s="160">
        <f ca="1">IF($B32-S$8&gt;$B$9,0,IF($B32-S$8=$B$9,$C32*IF($D32="Male",$B$5,$B$6),
R32*(1-(1-IF($D32="Male",Mortality_Projection!$C$3,Mortality_Projection!$C$4))^MIN(($B32+(S$8-1)-Mortality_Projection!$C$6),Mortality_Projection!$C$5)*IF($D32="Male",MIN(OFFSET(Mortality_Rates!$B$6,S$8-1-($B32-$B$9),0),Mortality_Rates!$B$111),MIN(OFFSET(Mortality_Rates!$B$6,S$8-1-($B32-$B$9),1),Mortality_Rates!$C$111)))))</f>
        <v>0</v>
      </c>
      <c r="T32" s="160">
        <f ca="1">IF($B32-T$8&gt;$B$9,0,IF($B32-T$8=$B$9,$C32*IF($D32="Male",$B$5,$B$6),
S32*(1-(1-IF($D32="Male",Mortality_Projection!$C$3,Mortality_Projection!$C$4))^MIN(($B32+(T$8-1)-Mortality_Projection!$C$6),Mortality_Projection!$C$5)*IF($D32="Male",MIN(OFFSET(Mortality_Rates!$B$6,T$8-1-($B32-$B$9),0),Mortality_Rates!$B$111),MIN(OFFSET(Mortality_Rates!$B$6,T$8-1-($B32-$B$9),1),Mortality_Rates!$C$111)))))</f>
        <v>0</v>
      </c>
      <c r="U32" s="160">
        <f ca="1">IF($B32-U$8&gt;$B$9,0,IF($B32-U$8=$B$9,$C32*IF($D32="Male",$B$5,$B$6),
T32*(1-(1-IF($D32="Male",Mortality_Projection!$C$3,Mortality_Projection!$C$4))^MIN(($B32+(U$8-1)-Mortality_Projection!$C$6),Mortality_Projection!$C$5)*IF($D32="Male",MIN(OFFSET(Mortality_Rates!$B$6,U$8-1-($B32-$B$9),0),Mortality_Rates!$B$111),MIN(OFFSET(Mortality_Rates!$B$6,U$8-1-($B32-$B$9),1),Mortality_Rates!$C$111)))))</f>
        <v>0</v>
      </c>
      <c r="V32" s="160">
        <f ca="1">IF($B32-V$8&gt;$B$9,0,IF($B32-V$8=$B$9,$C32*IF($D32="Male",$B$5,$B$6),
U32*(1-(1-IF($D32="Male",Mortality_Projection!$C$3,Mortality_Projection!$C$4))^MIN(($B32+(V$8-1)-Mortality_Projection!$C$6),Mortality_Projection!$C$5)*IF($D32="Male",MIN(OFFSET(Mortality_Rates!$B$6,V$8-1-($B32-$B$9),0),Mortality_Rates!$B$111),MIN(OFFSET(Mortality_Rates!$B$6,V$8-1-($B32-$B$9),1),Mortality_Rates!$C$111)))))</f>
        <v>0</v>
      </c>
      <c r="W32" s="160">
        <f ca="1">IF($B32-W$8&gt;$B$9,0,IF($B32-W$8=$B$9,$C32*IF($D32="Male",$B$5,$B$6),
V32*(1-(1-IF($D32="Male",Mortality_Projection!$C$3,Mortality_Projection!$C$4))^MIN(($B32+(W$8-1)-Mortality_Projection!$C$6),Mortality_Projection!$C$5)*IF($D32="Male",MIN(OFFSET(Mortality_Rates!$B$6,W$8-1-($B32-$B$9),0),Mortality_Rates!$B$111),MIN(OFFSET(Mortality_Rates!$B$6,W$8-1-($B32-$B$9),1),Mortality_Rates!$C$111)))))</f>
        <v>0</v>
      </c>
      <c r="X32" s="160">
        <f ca="1">IF($B32-X$8&gt;$B$9,0,IF($B32-X$8=$B$9,$C32*IF($D32="Male",$B$5,$B$6),
W32*(1-(1-IF($D32="Male",Mortality_Projection!$C$3,Mortality_Projection!$C$4))^MIN(($B32+(X$8-1)-Mortality_Projection!$C$6),Mortality_Projection!$C$5)*IF($D32="Male",MIN(OFFSET(Mortality_Rates!$B$6,X$8-1-($B32-$B$9),0),Mortality_Rates!$B$111),MIN(OFFSET(Mortality_Rates!$B$6,X$8-1-($B32-$B$9),1),Mortality_Rates!$C$111)))))</f>
        <v>0</v>
      </c>
      <c r="Y32" s="160">
        <f ca="1">IF($B32-Y$8&gt;$B$9,0,IF($B32-Y$8=$B$9,$C32*IF($D32="Male",$B$5,$B$6),
X32*(1-(1-IF($D32="Male",Mortality_Projection!$C$3,Mortality_Projection!$C$4))^MIN(($B32+(Y$8-1)-Mortality_Projection!$C$6),Mortality_Projection!$C$5)*IF($D32="Male",MIN(OFFSET(Mortality_Rates!$B$6,Y$8-1-($B32-$B$9),0),Mortality_Rates!$B$111),MIN(OFFSET(Mortality_Rates!$B$6,Y$8-1-($B32-$B$9),1),Mortality_Rates!$C$111)))))</f>
        <v>0</v>
      </c>
      <c r="Z32" s="160">
        <f ca="1">IF($B32-Z$8&gt;$B$9,0,IF($B32-Z$8=$B$9,$C32*IF($D32="Male",$B$5,$B$6),
Y32*(1-(1-IF($D32="Male",Mortality_Projection!$C$3,Mortality_Projection!$C$4))^MIN(($B32+(Z$8-1)-Mortality_Projection!$C$6),Mortality_Projection!$C$5)*IF($D32="Male",MIN(OFFSET(Mortality_Rates!$B$6,Z$8-1-($B32-$B$9),0),Mortality_Rates!$B$111),MIN(OFFSET(Mortality_Rates!$B$6,Z$8-1-($B32-$B$9),1),Mortality_Rates!$C$111)))))</f>
        <v>0</v>
      </c>
      <c r="AA32" s="160">
        <f ca="1">IF($B32-AA$8&gt;$B$9,0,IF($B32-AA$8=$B$9,$C32*IF($D32="Male",$B$5,$B$6),
Z32*(1-(1-IF($D32="Male",Mortality_Projection!$C$3,Mortality_Projection!$C$4))^MIN(($B32+(AA$8-1)-Mortality_Projection!$C$6),Mortality_Projection!$C$5)*IF($D32="Male",MIN(OFFSET(Mortality_Rates!$B$6,AA$8-1-($B32-$B$9),0),Mortality_Rates!$B$111),MIN(OFFSET(Mortality_Rates!$B$6,AA$8-1-($B32-$B$9),1),Mortality_Rates!$C$111)))))</f>
        <v>0</v>
      </c>
      <c r="AB32" s="160">
        <f ca="1">IF($B32-AB$8&gt;$B$9,0,IF($B32-AB$8=$B$9,$C32*IF($D32="Male",$B$5,$B$6),
AA32*(1-(1-IF($D32="Male",Mortality_Projection!$C$3,Mortality_Projection!$C$4))^MIN(($B32+(AB$8-1)-Mortality_Projection!$C$6),Mortality_Projection!$C$5)*IF($D32="Male",MIN(OFFSET(Mortality_Rates!$B$6,AB$8-1-($B32-$B$9),0),Mortality_Rates!$B$111),MIN(OFFSET(Mortality_Rates!$B$6,AB$8-1-($B32-$B$9),1),Mortality_Rates!$C$111)))))</f>
        <v>6202.4128361457888</v>
      </c>
      <c r="AC32" s="160">
        <f ca="1">IF($B32-AC$8&gt;$B$9,0,IF($B32-AC$8=$B$9,$C32*IF($D32="Male",$B$5,$B$6),
AB32*(1-(1-IF($D32="Male",Mortality_Projection!$C$3,Mortality_Projection!$C$4))^MIN(($B32+(AC$8-1)-Mortality_Projection!$C$6),Mortality_Projection!$C$5)*IF($D32="Male",MIN(OFFSET(Mortality_Rates!$B$6,AC$8-1-($B32-$B$9),0),Mortality_Rates!$B$111),MIN(OFFSET(Mortality_Rates!$B$6,AC$8-1-($B32-$B$9),1),Mortality_Rates!$C$111)))))</f>
        <v>6199.2904728808562</v>
      </c>
      <c r="AD32" s="160">
        <f ca="1">IF($B32-AD$8&gt;$B$9,0,IF($B32-AD$8=$B$9,$C32*IF($D32="Male",$B$5,$B$6),
AC32*(1-(1-IF($D32="Male",Mortality_Projection!$C$3,Mortality_Projection!$C$4))^MIN(($B32+(AD$8-1)-Mortality_Projection!$C$6),Mortality_Projection!$C$5)*IF($D32="Male",MIN(OFFSET(Mortality_Rates!$B$6,AD$8-1-($B32-$B$9),0),Mortality_Rates!$B$111),MIN(OFFSET(Mortality_Rates!$B$6,AD$8-1-($B32-$B$9),1),Mortality_Rates!$C$111)))))</f>
        <v>6197.1022203621615</v>
      </c>
      <c r="AE32" s="160">
        <f ca="1">IF($B32-AE$8&gt;$B$9,0,IF($B32-AE$8=$B$9,$C32*IF($D32="Male",$B$5,$B$6),
AD32*(1-(1-IF($D32="Male",Mortality_Projection!$C$3,Mortality_Projection!$C$4))^MIN(($B32+(AE$8-1)-Mortality_Projection!$C$6),Mortality_Projection!$C$5)*IF($D32="Male",MIN(OFFSET(Mortality_Rates!$B$6,AE$8-1-($B32-$B$9),0),Mortality_Rates!$B$111),MIN(OFFSET(Mortality_Rates!$B$6,AE$8-1-($B32-$B$9),1),Mortality_Rates!$C$111)))))</f>
        <v>6195.5376118824852</v>
      </c>
      <c r="AF32" s="160">
        <f ca="1">IF($B32-AF$8&gt;$B$9,0,IF($B32-AF$8=$B$9,$C32*IF($D32="Male",$B$5,$B$6),
AE32*(1-(1-IF($D32="Male",Mortality_Projection!$C$3,Mortality_Projection!$C$4))^MIN(($B32+(AF$8-1)-Mortality_Projection!$C$6),Mortality_Projection!$C$5)*IF($D32="Male",MIN(OFFSET(Mortality_Rates!$B$6,AF$8-1-($B32-$B$9),0),Mortality_Rates!$B$111),MIN(OFFSET(Mortality_Rates!$B$6,AF$8-1-($B32-$B$9),1),Mortality_Rates!$C$111)))))</f>
        <v>6194.3597011508982</v>
      </c>
      <c r="AG32" s="160">
        <f ca="1">IF($B32-AG$8&gt;$B$9,0,IF($B32-AG$8=$B$9,$C32*IF($D32="Male",$B$5,$B$6),
AF32*(1-(1-IF($D32="Male",Mortality_Projection!$C$3,Mortality_Projection!$C$4))^MIN(($B32+(AG$8-1)-Mortality_Projection!$C$6),Mortality_Projection!$C$5)*IF($D32="Male",MIN(OFFSET(Mortality_Rates!$B$6,AG$8-1-($B32-$B$9),0),Mortality_Rates!$B$111),MIN(OFFSET(Mortality_Rates!$B$6,AG$8-1-($B32-$B$9),1),Mortality_Rates!$C$111)))))</f>
        <v>6193.3869805030799</v>
      </c>
      <c r="AH32" s="160">
        <f ca="1">IF($B32-AH$8&gt;$B$9,0,IF($B32-AH$8=$B$9,$C32*IF($D32="Male",$B$5,$B$6),
AG32*(1-(1-IF($D32="Male",Mortality_Projection!$C$3,Mortality_Projection!$C$4))^MIN(($B32+(AH$8-1)-Mortality_Projection!$C$6),Mortality_Projection!$C$5)*IF($D32="Male",MIN(OFFSET(Mortality_Rates!$B$6,AH$8-1-($B32-$B$9),0),Mortality_Rates!$B$111),MIN(OFFSET(Mortality_Rates!$B$6,AH$8-1-($B32-$B$9),1),Mortality_Rates!$C$111)))))</f>
        <v>6192.5151428513891</v>
      </c>
      <c r="AI32" s="160">
        <f ca="1">IF($B32-AI$8&gt;$B$9,0,IF($B32-AI$8=$B$9,$C32*IF($D32="Male",$B$5,$B$6),
AH32*(1-(1-IF($D32="Male",Mortality_Projection!$C$3,Mortality_Projection!$C$4))^MIN(($B32+(AI$8-1)-Mortality_Projection!$C$6),Mortality_Projection!$C$5)*IF($D32="Male",MIN(OFFSET(Mortality_Rates!$B$6,AI$8-1-($B32-$B$9),0),Mortality_Rates!$B$111),MIN(OFFSET(Mortality_Rates!$B$6,AI$8-1-($B32-$B$9),1),Mortality_Rates!$C$111)))))</f>
        <v>6191.6920494770584</v>
      </c>
      <c r="AJ32" s="160">
        <f ca="1">IF($B32-AJ$8&gt;$B$9,0,IF($B32-AJ$8=$B$9,$C32*IF($D32="Male",$B$5,$B$6),
AI32*(1-(1-IF($D32="Male",Mortality_Projection!$C$3,Mortality_Projection!$C$4))^MIN(($B32+(AJ$8-1)-Mortality_Projection!$C$6),Mortality_Projection!$C$5)*IF($D32="Male",MIN(OFFSET(Mortality_Rates!$B$6,AJ$8-1-($B32-$B$9),0),Mortality_Rates!$B$111),MIN(OFFSET(Mortality_Rates!$B$6,AJ$8-1-($B32-$B$9),1),Mortality_Rates!$C$111)))))</f>
        <v>6190.8829555310313</v>
      </c>
      <c r="AK32" s="160">
        <f ca="1">IF($B32-AK$8&gt;$B$9,0,IF($B32-AK$8=$B$9,$C32*IF($D32="Male",$B$5,$B$6),
AJ32*(1-(1-IF($D32="Male",Mortality_Projection!$C$3,Mortality_Projection!$C$4))^MIN(($B32+(AK$8-1)-Mortality_Projection!$C$6),Mortality_Projection!$C$5)*IF($D32="Male",MIN(OFFSET(Mortality_Rates!$B$6,AK$8-1-($B32-$B$9),0),Mortality_Rates!$B$111),MIN(OFFSET(Mortality_Rates!$B$6,AK$8-1-($B32-$B$9),1),Mortality_Rates!$C$111)))))</f>
        <v>6190.056607050451</v>
      </c>
      <c r="AL32" s="160">
        <f ca="1">IF($B32-AL$8&gt;$B$9,0,IF($B32-AL$8=$B$9,$C32*IF($D32="Male",$B$5,$B$6),
AK32*(1-(1-IF($D32="Male",Mortality_Projection!$C$3,Mortality_Projection!$C$4))^MIN(($B32+(AL$8-1)-Mortality_Projection!$C$6),Mortality_Projection!$C$5)*IF($D32="Male",MIN(OFFSET(Mortality_Rates!$B$6,AL$8-1-($B32-$B$9),0),Mortality_Rates!$B$111),MIN(OFFSET(Mortality_Rates!$B$6,AL$8-1-($B32-$B$9),1),Mortality_Rates!$C$111)))))</f>
        <v>6189.188709801505</v>
      </c>
      <c r="AM32" s="160">
        <f ca="1">IF($B32-AM$8&gt;$B$9,0,IF($B32-AM$8=$B$9,$C32*IF($D32="Male",$B$5,$B$6),
AL32*(1-(1-IF($D32="Male",Mortality_Projection!$C$3,Mortality_Projection!$C$4))^MIN(($B32+(AM$8-1)-Mortality_Projection!$C$6),Mortality_Projection!$C$5)*IF($D32="Male",MIN(OFFSET(Mortality_Rates!$B$6,AM$8-1-($B32-$B$9),0),Mortality_Rates!$B$111),MIN(OFFSET(Mortality_Rates!$B$6,AM$8-1-($B32-$B$9),1),Mortality_Rates!$C$111)))))</f>
        <v>6188.2549832961931</v>
      </c>
      <c r="AN32" s="160">
        <f ca="1">IF($B32-AN$8&gt;$B$9,0,IF($B32-AN$8=$B$9,$C32*IF($D32="Male",$B$5,$B$6),
AM32*(1-(1-IF($D32="Male",Mortality_Projection!$C$3,Mortality_Projection!$C$4))^MIN(($B32+(AN$8-1)-Mortality_Projection!$C$6),Mortality_Projection!$C$5)*IF($D32="Male",MIN(OFFSET(Mortality_Rates!$B$6,AN$8-1-($B32-$B$9),0),Mortality_Rates!$B$111),MIN(OFFSET(Mortality_Rates!$B$6,AN$8-1-($B32-$B$9),1),Mortality_Rates!$C$111)))))</f>
        <v>6187.2381037706573</v>
      </c>
      <c r="AO32" s="160">
        <f ca="1">IF($B32-AO$8&gt;$B$9,0,IF($B32-AO$8=$B$9,$C32*IF($D32="Male",$B$5,$B$6),
AN32*(1-(1-IF($D32="Male",Mortality_Projection!$C$3,Mortality_Projection!$C$4))^MIN(($B32+(AO$8-1)-Mortality_Projection!$C$6),Mortality_Projection!$C$5)*IF($D32="Male",MIN(OFFSET(Mortality_Rates!$B$6,AO$8-1-($B32-$B$9),0),Mortality_Rates!$B$111),MIN(OFFSET(Mortality_Rates!$B$6,AO$8-1-($B32-$B$9),1),Mortality_Rates!$C$111)))))</f>
        <v>6186.131171127523</v>
      </c>
      <c r="AP32" s="160">
        <f ca="1">IF($B32-AP$8&gt;$B$9,0,IF($B32-AP$8=$B$9,$C32*IF($D32="Male",$B$5,$B$6),
AO32*(1-(1-IF($D32="Male",Mortality_Projection!$C$3,Mortality_Projection!$C$4))^MIN(($B32+(AP$8-1)-Mortality_Projection!$C$6),Mortality_Projection!$C$5)*IF($D32="Male",MIN(OFFSET(Mortality_Rates!$B$6,AP$8-1-($B32-$B$9),0),Mortality_Rates!$B$111),MIN(OFFSET(Mortality_Rates!$B$6,AP$8-1-($B32-$B$9),1),Mortality_Rates!$C$111)))))</f>
        <v>6184.9272936715606</v>
      </c>
      <c r="AQ32" s="160">
        <f ca="1">IF($B32-AQ$8&gt;$B$9,0,IF($B32-AQ$8=$B$9,$C32*IF($D32="Male",$B$5,$B$6),
AP32*(1-(1-IF($D32="Male",Mortality_Projection!$C$3,Mortality_Projection!$C$4))^MIN(($B32+(AQ$8-1)-Mortality_Projection!$C$6),Mortality_Projection!$C$5)*IF($D32="Male",MIN(OFFSET(Mortality_Rates!$B$6,AQ$8-1-($B32-$B$9),0),Mortality_Rates!$B$111),MIN(OFFSET(Mortality_Rates!$B$6,AQ$8-1-($B32-$B$9),1),Mortality_Rates!$C$111)))))</f>
        <v>6183.6265265565244</v>
      </c>
      <c r="AR32" s="160">
        <f ca="1">IF($B32-AR$8&gt;$B$9,0,IF($B32-AR$8=$B$9,$C32*IF($D32="Male",$B$5,$B$6),
AQ32*(1-(1-IF($D32="Male",Mortality_Projection!$C$3,Mortality_Projection!$C$4))^MIN(($B32+(AR$8-1)-Mortality_Projection!$C$6),Mortality_Projection!$C$5)*IF($D32="Male",MIN(OFFSET(Mortality_Rates!$B$6,AR$8-1-($B32-$B$9),0),Mortality_Rates!$B$111),MIN(OFFSET(Mortality_Rates!$B$6,AR$8-1-($B32-$B$9),1),Mortality_Rates!$C$111)))))</f>
        <v>6182.2323974735646</v>
      </c>
      <c r="AS32" s="160">
        <f ca="1">IF($B32-AS$8&gt;$B$9,0,IF($B32-AS$8=$B$9,$C32*IF($D32="Male",$B$5,$B$6),
AR32*(1-(1-IF($D32="Male",Mortality_Projection!$C$3,Mortality_Projection!$C$4))^MIN(($B32+(AS$8-1)-Mortality_Projection!$C$6),Mortality_Projection!$C$5)*IF($D32="Male",MIN(OFFSET(Mortality_Rates!$B$6,AS$8-1-($B32-$B$9),0),Mortality_Rates!$B$111),MIN(OFFSET(Mortality_Rates!$B$6,AS$8-1-($B32-$B$9),1),Mortality_Rates!$C$111)))))</f>
        <v>6180.7519026808877</v>
      </c>
      <c r="AT32" s="160">
        <f ca="1">IF($B32-AT$8&gt;$B$9,0,IF($B32-AT$8=$B$9,$C32*IF($D32="Male",$B$5,$B$6),
AS32*(1-(1-IF($D32="Male",Mortality_Projection!$C$3,Mortality_Projection!$C$4))^MIN(($B32+(AT$8-1)-Mortality_Projection!$C$6),Mortality_Projection!$C$5)*IF($D32="Male",MIN(OFFSET(Mortality_Rates!$B$6,AT$8-1-($B32-$B$9),0),Mortality_Rates!$B$111),MIN(OFFSET(Mortality_Rates!$B$6,AT$8-1-($B32-$B$9),1),Mortality_Rates!$C$111)))))</f>
        <v>6179.1955022774255</v>
      </c>
      <c r="AU32" s="160">
        <f ca="1">IF($B32-AU$8&gt;$B$9,0,IF($B32-AU$8=$B$9,$C32*IF($D32="Male",$B$5,$B$6),
AT32*(1-(1-IF($D32="Male",Mortality_Projection!$C$3,Mortality_Projection!$C$4))^MIN(($B32+(AU$8-1)-Mortality_Projection!$C$6),Mortality_Projection!$C$5)*IF($D32="Male",MIN(OFFSET(Mortality_Rates!$B$6,AU$8-1-($B32-$B$9),0),Mortality_Rates!$B$111),MIN(OFFSET(Mortality_Rates!$B$6,AU$8-1-($B32-$B$9),1),Mortality_Rates!$C$111)))))</f>
        <v>6177.5701838429495</v>
      </c>
      <c r="AV32" s="160">
        <f ca="1">IF($B32-AV$8&gt;$B$9,0,IF($B32-AV$8=$B$9,$C32*IF($D32="Male",$B$5,$B$6),
AU32*(1-(1-IF($D32="Male",Mortality_Projection!$C$3,Mortality_Projection!$C$4))^MIN(($B32+(AV$8-1)-Mortality_Projection!$C$6),Mortality_Projection!$C$5)*IF($D32="Male",MIN(OFFSET(Mortality_Rates!$B$6,AV$8-1-($B32-$B$9),0),Mortality_Rates!$B$111),MIN(OFFSET(Mortality_Rates!$B$6,AV$8-1-($B32-$B$9),1),Mortality_Rates!$C$111)))))</f>
        <v>6175.87600119329</v>
      </c>
      <c r="AW32" s="160">
        <f ca="1">IF($B32-AW$8&gt;$B$9,0,IF($B32-AW$8=$B$9,$C32*IF($D32="Male",$B$5,$B$6),
AV32*(1-(1-IF($D32="Male",Mortality_Projection!$C$3,Mortality_Projection!$C$4))^MIN(($B32+(AW$8-1)-Mortality_Projection!$C$6),Mortality_Projection!$C$5)*IF($D32="Male",MIN(OFFSET(Mortality_Rates!$B$6,AW$8-1-($B32-$B$9),0),Mortality_Rates!$B$111),MIN(OFFSET(Mortality_Rates!$B$6,AW$8-1-($B32-$B$9),1),Mortality_Rates!$C$111)))))</f>
        <v>6174.1164740840468</v>
      </c>
      <c r="AX32" s="160">
        <f ca="1">IF($B32-AX$8&gt;$B$9,0,IF($B32-AX$8=$B$9,$C32*IF($D32="Male",$B$5,$B$6),
AW32*(1-(1-IF($D32="Male",Mortality_Projection!$C$3,Mortality_Projection!$C$4))^MIN(($B32+(AX$8-1)-Mortality_Projection!$C$6),Mortality_Projection!$C$5)*IF($D32="Male",MIN(OFFSET(Mortality_Rates!$B$6,AX$8-1-($B32-$B$9),0),Mortality_Rates!$B$111),MIN(OFFSET(Mortality_Rates!$B$6,AX$8-1-($B32-$B$9),1),Mortality_Rates!$C$111)))))</f>
        <v>6172.2916579342127</v>
      </c>
      <c r="AY32" s="160">
        <f ca="1">IF($B32-AY$8&gt;$B$9,0,IF($B32-AY$8=$B$9,$C32*IF($D32="Male",$B$5,$B$6),
AX32*(1-(1-IF($D32="Male",Mortality_Projection!$C$3,Mortality_Projection!$C$4))^MIN(($B32+(AY$8-1)-Mortality_Projection!$C$6),Mortality_Projection!$C$5)*IF($D32="Male",MIN(OFFSET(Mortality_Rates!$B$6,AY$8-1-($B32-$B$9),0),Mortality_Rates!$B$111),MIN(OFFSET(Mortality_Rates!$B$6,AY$8-1-($B32-$B$9),1),Mortality_Rates!$C$111)))))</f>
        <v>6170.3981486088851</v>
      </c>
      <c r="AZ32" s="160">
        <f ca="1">IF($B32-AZ$8&gt;$B$9,0,IF($B32-AZ$8=$B$9,$C32*IF($D32="Male",$B$5,$B$6),
AY32*(1-(1-IF($D32="Male",Mortality_Projection!$C$3,Mortality_Projection!$C$4))^MIN(($B32+(AZ$8-1)-Mortality_Projection!$C$6),Mortality_Projection!$C$5)*IF($D32="Male",MIN(OFFSET(Mortality_Rates!$B$6,AZ$8-1-($B32-$B$9),0),Mortality_Rates!$B$111),MIN(OFFSET(Mortality_Rates!$B$6,AZ$8-1-($B32-$B$9),1),Mortality_Rates!$C$111)))))</f>
        <v>6168.4325483247876</v>
      </c>
      <c r="BA32" s="160">
        <f ca="1">IF($B32-BA$8&gt;$B$9,0,IF($B32-BA$8=$B$9,$C32*IF($D32="Male",$B$5,$B$6),
AZ32*(1-(1-IF($D32="Male",Mortality_Projection!$C$3,Mortality_Projection!$C$4))^MIN(($B32+(BA$8-1)-Mortality_Projection!$C$6),Mortality_Projection!$C$5)*IF($D32="Male",MIN(OFFSET(Mortality_Rates!$B$6,BA$8-1-($B32-$B$9),0),Mortality_Rates!$B$111),MIN(OFFSET(Mortality_Rates!$B$6,BA$8-1-($B32-$B$9),1),Mortality_Rates!$C$111)))))</f>
        <v>6166.3880065743642</v>
      </c>
      <c r="BB32" s="160">
        <f ca="1">IF($B32-BB$8&gt;$B$9,0,IF($B32-BB$8=$B$9,$C32*IF($D32="Male",$B$5,$B$6),
BA32*(1-(1-IF($D32="Male",Mortality_Projection!$C$3,Mortality_Projection!$C$4))^MIN(($B32+(BB$8-1)-Mortality_Projection!$C$6),Mortality_Projection!$C$5)*IF($D32="Male",MIN(OFFSET(Mortality_Rates!$B$6,BB$8-1-($B32-$B$9),0),Mortality_Rates!$B$111),MIN(OFFSET(Mortality_Rates!$B$6,BB$8-1-($B32-$B$9),1),Mortality_Rates!$C$111)))))</f>
        <v>6164.2611429355684</v>
      </c>
      <c r="BC32" s="160">
        <f ca="1">IF($B32-BC$8&gt;$B$9,0,IF($B32-BC$8=$B$9,$C32*IF($D32="Male",$B$5,$B$6),
BB32*(1-(1-IF($D32="Male",Mortality_Projection!$C$3,Mortality_Projection!$C$4))^MIN(($B32+(BC$8-1)-Mortality_Projection!$C$6),Mortality_Projection!$C$5)*IF($D32="Male",MIN(OFFSET(Mortality_Rates!$B$6,BC$8-1-($B32-$B$9),0),Mortality_Rates!$B$111),MIN(OFFSET(Mortality_Rates!$B$6,BC$8-1-($B32-$B$9),1),Mortality_Rates!$C$111)))))</f>
        <v>6162.0347563391169</v>
      </c>
      <c r="BD32" s="161">
        <f ca="1">IF($B32-BD$8&gt;$B$9,0,IF($B32-BD$8=$B$9,$C32*IF($D32="Male",$B$5,$B$6),
BC32*(1-(1-IF($D32="Male",Mortality_Projection!$C$3,Mortality_Projection!$C$4))^MIN(($B32+(BD$8-1)-Mortality_Projection!$C$6),Mortality_Projection!$C$5)*IF($D32="Male",MIN(OFFSET(Mortality_Rates!$B$6,BD$8-1-($B32-$B$9),0),Mortality_Rates!$B$111),MIN(OFFSET(Mortality_Rates!$B$6,BD$8-1-($B32-$B$9),1),Mortality_Rates!$C$111)))))</f>
        <v>6159.7020417855083</v>
      </c>
      <c r="BE32" s="33"/>
    </row>
    <row r="33" spans="1:57" x14ac:dyDescent="0.35">
      <c r="A33" s="159">
        <f t="shared" si="6"/>
        <v>-25</v>
      </c>
      <c r="B33">
        <f t="shared" si="7"/>
        <v>2046</v>
      </c>
      <c r="C33" s="160">
        <f ca="1">IF(-$A33&lt;Input!$D$16, SUM(OFFSET(Existing_Cohort!$C$107,Input!D$15+A33+IF(-$A33&gt;=Input!$D$15,-Input!$D$15-$A33,0),B33-Input!$D$4,IF(-$A33&gt;=Input!$D$15,Input!$D$16+$A33,Input!$D$16-Input!$D$15+1))), 0)+
IF(-$A33&gt;Input!$D$15, SUM(OFFSET($E$59, MAX(-$A33-Input!$D$16, 0), $B33-$B$9, MIN(-$A33-Input!$D$15, Input!$D$16-Input!$D$15+1))), 0)</f>
        <v>84895.354484863172</v>
      </c>
      <c r="D33" s="198" t="s">
        <v>31</v>
      </c>
      <c r="E33" s="160">
        <f ca="1">IF($B33-E$8&gt;$B$9,0,IF($B33-E$8=$B$9,$C33*IF($D33="Male",$B$5,$B$6),
D33*(1-(1-IF($D33="Male",Mortality_Projection!$C$3,Mortality_Projection!$C$4))^MIN(($B33+(E$8-1)-Mortality_Projection!$C$6),Mortality_Projection!$C$5)*IF($D33="Male",MIN(OFFSET(Mortality_Rates!$B$6,E$8-1-($B33-$B$9),0),Mortality_Rates!$B$111),MIN(OFFSET(Mortality_Rates!$B$6,E$8-1-($B33-$B$9),1),Mortality_Rates!$C$111)))))</f>
        <v>0</v>
      </c>
      <c r="F33" s="160">
        <f ca="1">IF($B33-F$8&gt;$B$9,0,IF($B33-F$8=$B$9,$C33*IF($D33="Male",$B$5,$B$6),
E33*(1-(1-IF($D33="Male",Mortality_Projection!$C$3,Mortality_Projection!$C$4))^MIN(($B33+(F$8-1)-Mortality_Projection!$C$6),Mortality_Projection!$C$5)*IF($D33="Male",MIN(OFFSET(Mortality_Rates!$B$6,F$8-1-($B33-$B$9),0),Mortality_Rates!$B$111),MIN(OFFSET(Mortality_Rates!$B$6,F$8-1-($B33-$B$9),1),Mortality_Rates!$C$111)))))</f>
        <v>0</v>
      </c>
      <c r="G33" s="160">
        <f ca="1">IF($B33-G$8&gt;$B$9,0,IF($B33-G$8=$B$9,$C33*IF($D33="Male",$B$5,$B$6),
F33*(1-(1-IF($D33="Male",Mortality_Projection!$C$3,Mortality_Projection!$C$4))^MIN(($B33+(G$8-1)-Mortality_Projection!$C$6),Mortality_Projection!$C$5)*IF($D33="Male",MIN(OFFSET(Mortality_Rates!$B$6,G$8-1-($B33-$B$9),0),Mortality_Rates!$B$111),MIN(OFFSET(Mortality_Rates!$B$6,G$8-1-($B33-$B$9),1),Mortality_Rates!$C$111)))))</f>
        <v>0</v>
      </c>
      <c r="H33" s="160">
        <f ca="1">IF($B33-H$8&gt;$B$9,0,IF($B33-H$8=$B$9,$C33*IF($D33="Male",$B$5,$B$6),
G33*(1-(1-IF($D33="Male",Mortality_Projection!$C$3,Mortality_Projection!$C$4))^MIN(($B33+(H$8-1)-Mortality_Projection!$C$6),Mortality_Projection!$C$5)*IF($D33="Male",MIN(OFFSET(Mortality_Rates!$B$6,H$8-1-($B33-$B$9),0),Mortality_Rates!$B$111),MIN(OFFSET(Mortality_Rates!$B$6,H$8-1-($B33-$B$9),1),Mortality_Rates!$C$111)))))</f>
        <v>0</v>
      </c>
      <c r="I33" s="160">
        <f ca="1">IF($B33-I$8&gt;$B$9,0,IF($B33-I$8=$B$9,$C33*IF($D33="Male",$B$5,$B$6),
H33*(1-(1-IF($D33="Male",Mortality_Projection!$C$3,Mortality_Projection!$C$4))^MIN(($B33+(I$8-1)-Mortality_Projection!$C$6),Mortality_Projection!$C$5)*IF($D33="Male",MIN(OFFSET(Mortality_Rates!$B$6,I$8-1-($B33-$B$9),0),Mortality_Rates!$B$111),MIN(OFFSET(Mortality_Rates!$B$6,I$8-1-($B33-$B$9),1),Mortality_Rates!$C$111)))))</f>
        <v>0</v>
      </c>
      <c r="J33" s="160">
        <f ca="1">IF($B33-J$8&gt;$B$9,0,IF($B33-J$8=$B$9,$C33*IF($D33="Male",$B$5,$B$6),
I33*(1-(1-IF($D33="Male",Mortality_Projection!$C$3,Mortality_Projection!$C$4))^MIN(($B33+(J$8-1)-Mortality_Projection!$C$6),Mortality_Projection!$C$5)*IF($D33="Male",MIN(OFFSET(Mortality_Rates!$B$6,J$8-1-($B33-$B$9),0),Mortality_Rates!$B$111),MIN(OFFSET(Mortality_Rates!$B$6,J$8-1-($B33-$B$9),1),Mortality_Rates!$C$111)))))</f>
        <v>0</v>
      </c>
      <c r="K33" s="160">
        <f ca="1">IF($B33-K$8&gt;$B$9,0,IF($B33-K$8=$B$9,$C33*IF($D33="Male",$B$5,$B$6),
J33*(1-(1-IF($D33="Male",Mortality_Projection!$C$3,Mortality_Projection!$C$4))^MIN(($B33+(K$8-1)-Mortality_Projection!$C$6),Mortality_Projection!$C$5)*IF($D33="Male",MIN(OFFSET(Mortality_Rates!$B$6,K$8-1-($B33-$B$9),0),Mortality_Rates!$B$111),MIN(OFFSET(Mortality_Rates!$B$6,K$8-1-($B33-$B$9),1),Mortality_Rates!$C$111)))))</f>
        <v>0</v>
      </c>
      <c r="L33" s="160">
        <f ca="1">IF($B33-L$8&gt;$B$9,0,IF($B33-L$8=$B$9,$C33*IF($D33="Male",$B$5,$B$6),
K33*(1-(1-IF($D33="Male",Mortality_Projection!$C$3,Mortality_Projection!$C$4))^MIN(($B33+(L$8-1)-Mortality_Projection!$C$6),Mortality_Projection!$C$5)*IF($D33="Male",MIN(OFFSET(Mortality_Rates!$B$6,L$8-1-($B33-$B$9),0),Mortality_Rates!$B$111),MIN(OFFSET(Mortality_Rates!$B$6,L$8-1-($B33-$B$9),1),Mortality_Rates!$C$111)))))</f>
        <v>0</v>
      </c>
      <c r="M33" s="160">
        <f ca="1">IF($B33-M$8&gt;$B$9,0,IF($B33-M$8=$B$9,$C33*IF($D33="Male",$B$5,$B$6),
L33*(1-(1-IF($D33="Male",Mortality_Projection!$C$3,Mortality_Projection!$C$4))^MIN(($B33+(M$8-1)-Mortality_Projection!$C$6),Mortality_Projection!$C$5)*IF($D33="Male",MIN(OFFSET(Mortality_Rates!$B$6,M$8-1-($B33-$B$9),0),Mortality_Rates!$B$111),MIN(OFFSET(Mortality_Rates!$B$6,M$8-1-($B33-$B$9),1),Mortality_Rates!$C$111)))))</f>
        <v>0</v>
      </c>
      <c r="N33" s="160">
        <f ca="1">IF($B33-N$8&gt;$B$9,0,IF($B33-N$8=$B$9,$C33*IF($D33="Male",$B$5,$B$6),
M33*(1-(1-IF($D33="Male",Mortality_Projection!$C$3,Mortality_Projection!$C$4))^MIN(($B33+(N$8-1)-Mortality_Projection!$C$6),Mortality_Projection!$C$5)*IF($D33="Male",MIN(OFFSET(Mortality_Rates!$B$6,N$8-1-($B33-$B$9),0),Mortality_Rates!$B$111),MIN(OFFSET(Mortality_Rates!$B$6,N$8-1-($B33-$B$9),1),Mortality_Rates!$C$111)))))</f>
        <v>0</v>
      </c>
      <c r="O33" s="160">
        <f ca="1">IF($B33-O$8&gt;$B$9,0,IF($B33-O$8=$B$9,$C33*IF($D33="Male",$B$5,$B$6),
N33*(1-(1-IF($D33="Male",Mortality_Projection!$C$3,Mortality_Projection!$C$4))^MIN(($B33+(O$8-1)-Mortality_Projection!$C$6),Mortality_Projection!$C$5)*IF($D33="Male",MIN(OFFSET(Mortality_Rates!$B$6,O$8-1-($B33-$B$9),0),Mortality_Rates!$B$111),MIN(OFFSET(Mortality_Rates!$B$6,O$8-1-($B33-$B$9),1),Mortality_Rates!$C$111)))))</f>
        <v>0</v>
      </c>
      <c r="P33" s="160">
        <f ca="1">IF($B33-P$8&gt;$B$9,0,IF($B33-P$8=$B$9,$C33*IF($D33="Male",$B$5,$B$6),
O33*(1-(1-IF($D33="Male",Mortality_Projection!$C$3,Mortality_Projection!$C$4))^MIN(($B33+(P$8-1)-Mortality_Projection!$C$6),Mortality_Projection!$C$5)*IF($D33="Male",MIN(OFFSET(Mortality_Rates!$B$6,P$8-1-($B33-$B$9),0),Mortality_Rates!$B$111),MIN(OFFSET(Mortality_Rates!$B$6,P$8-1-($B33-$B$9),1),Mortality_Rates!$C$111)))))</f>
        <v>0</v>
      </c>
      <c r="Q33" s="160">
        <f ca="1">IF($B33-Q$8&gt;$B$9,0,IF($B33-Q$8=$B$9,$C33*IF($D33="Male",$B$5,$B$6),
P33*(1-(1-IF($D33="Male",Mortality_Projection!$C$3,Mortality_Projection!$C$4))^MIN(($B33+(Q$8-1)-Mortality_Projection!$C$6),Mortality_Projection!$C$5)*IF($D33="Male",MIN(OFFSET(Mortality_Rates!$B$6,Q$8-1-($B33-$B$9),0),Mortality_Rates!$B$111),MIN(OFFSET(Mortality_Rates!$B$6,Q$8-1-($B33-$B$9),1),Mortality_Rates!$C$111)))))</f>
        <v>0</v>
      </c>
      <c r="R33" s="160">
        <f ca="1">IF($B33-R$8&gt;$B$9,0,IF($B33-R$8=$B$9,$C33*IF($D33="Male",$B$5,$B$6),
Q33*(1-(1-IF($D33="Male",Mortality_Projection!$C$3,Mortality_Projection!$C$4))^MIN(($B33+(R$8-1)-Mortality_Projection!$C$6),Mortality_Projection!$C$5)*IF($D33="Male",MIN(OFFSET(Mortality_Rates!$B$6,R$8-1-($B33-$B$9),0),Mortality_Rates!$B$111),MIN(OFFSET(Mortality_Rates!$B$6,R$8-1-($B33-$B$9),1),Mortality_Rates!$C$111)))))</f>
        <v>0</v>
      </c>
      <c r="S33" s="160">
        <f ca="1">IF($B33-S$8&gt;$B$9,0,IF($B33-S$8=$B$9,$C33*IF($D33="Male",$B$5,$B$6),
R33*(1-(1-IF($D33="Male",Mortality_Projection!$C$3,Mortality_Projection!$C$4))^MIN(($B33+(S$8-1)-Mortality_Projection!$C$6),Mortality_Projection!$C$5)*IF($D33="Male",MIN(OFFSET(Mortality_Rates!$B$6,S$8-1-($B33-$B$9),0),Mortality_Rates!$B$111),MIN(OFFSET(Mortality_Rates!$B$6,S$8-1-($B33-$B$9),1),Mortality_Rates!$C$111)))))</f>
        <v>0</v>
      </c>
      <c r="T33" s="160">
        <f ca="1">IF($B33-T$8&gt;$B$9,0,IF($B33-T$8=$B$9,$C33*IF($D33="Male",$B$5,$B$6),
S33*(1-(1-IF($D33="Male",Mortality_Projection!$C$3,Mortality_Projection!$C$4))^MIN(($B33+(T$8-1)-Mortality_Projection!$C$6),Mortality_Projection!$C$5)*IF($D33="Male",MIN(OFFSET(Mortality_Rates!$B$6,T$8-1-($B33-$B$9),0),Mortality_Rates!$B$111),MIN(OFFSET(Mortality_Rates!$B$6,T$8-1-($B33-$B$9),1),Mortality_Rates!$C$111)))))</f>
        <v>0</v>
      </c>
      <c r="U33" s="160">
        <f ca="1">IF($B33-U$8&gt;$B$9,0,IF($B33-U$8=$B$9,$C33*IF($D33="Male",$B$5,$B$6),
T33*(1-(1-IF($D33="Male",Mortality_Projection!$C$3,Mortality_Projection!$C$4))^MIN(($B33+(U$8-1)-Mortality_Projection!$C$6),Mortality_Projection!$C$5)*IF($D33="Male",MIN(OFFSET(Mortality_Rates!$B$6,U$8-1-($B33-$B$9),0),Mortality_Rates!$B$111),MIN(OFFSET(Mortality_Rates!$B$6,U$8-1-($B33-$B$9),1),Mortality_Rates!$C$111)))))</f>
        <v>0</v>
      </c>
      <c r="V33" s="160">
        <f ca="1">IF($B33-V$8&gt;$B$9,0,IF($B33-V$8=$B$9,$C33*IF($D33="Male",$B$5,$B$6),
U33*(1-(1-IF($D33="Male",Mortality_Projection!$C$3,Mortality_Projection!$C$4))^MIN(($B33+(V$8-1)-Mortality_Projection!$C$6),Mortality_Projection!$C$5)*IF($D33="Male",MIN(OFFSET(Mortality_Rates!$B$6,V$8-1-($B33-$B$9),0),Mortality_Rates!$B$111),MIN(OFFSET(Mortality_Rates!$B$6,V$8-1-($B33-$B$9),1),Mortality_Rates!$C$111)))))</f>
        <v>0</v>
      </c>
      <c r="W33" s="160">
        <f ca="1">IF($B33-W$8&gt;$B$9,0,IF($B33-W$8=$B$9,$C33*IF($D33="Male",$B$5,$B$6),
V33*(1-(1-IF($D33="Male",Mortality_Projection!$C$3,Mortality_Projection!$C$4))^MIN(($B33+(W$8-1)-Mortality_Projection!$C$6),Mortality_Projection!$C$5)*IF($D33="Male",MIN(OFFSET(Mortality_Rates!$B$6,W$8-1-($B33-$B$9),0),Mortality_Rates!$B$111),MIN(OFFSET(Mortality_Rates!$B$6,W$8-1-($B33-$B$9),1),Mortality_Rates!$C$111)))))</f>
        <v>0</v>
      </c>
      <c r="X33" s="160">
        <f ca="1">IF($B33-X$8&gt;$B$9,0,IF($B33-X$8=$B$9,$C33*IF($D33="Male",$B$5,$B$6),
W33*(1-(1-IF($D33="Male",Mortality_Projection!$C$3,Mortality_Projection!$C$4))^MIN(($B33+(X$8-1)-Mortality_Projection!$C$6),Mortality_Projection!$C$5)*IF($D33="Male",MIN(OFFSET(Mortality_Rates!$B$6,X$8-1-($B33-$B$9),0),Mortality_Rates!$B$111),MIN(OFFSET(Mortality_Rates!$B$6,X$8-1-($B33-$B$9),1),Mortality_Rates!$C$111)))))</f>
        <v>0</v>
      </c>
      <c r="Y33" s="160">
        <f ca="1">IF($B33-Y$8&gt;$B$9,0,IF($B33-Y$8=$B$9,$C33*IF($D33="Male",$B$5,$B$6),
X33*(1-(1-IF($D33="Male",Mortality_Projection!$C$3,Mortality_Projection!$C$4))^MIN(($B33+(Y$8-1)-Mortality_Projection!$C$6),Mortality_Projection!$C$5)*IF($D33="Male",MIN(OFFSET(Mortality_Rates!$B$6,Y$8-1-($B33-$B$9),0),Mortality_Rates!$B$111),MIN(OFFSET(Mortality_Rates!$B$6,Y$8-1-($B33-$B$9),1),Mortality_Rates!$C$111)))))</f>
        <v>0</v>
      </c>
      <c r="Z33" s="160">
        <f ca="1">IF($B33-Z$8&gt;$B$9,0,IF($B33-Z$8=$B$9,$C33*IF($D33="Male",$B$5,$B$6),
Y33*(1-(1-IF($D33="Male",Mortality_Projection!$C$3,Mortality_Projection!$C$4))^MIN(($B33+(Z$8-1)-Mortality_Projection!$C$6),Mortality_Projection!$C$5)*IF($D33="Male",MIN(OFFSET(Mortality_Rates!$B$6,Z$8-1-($B33-$B$9),0),Mortality_Rates!$B$111),MIN(OFFSET(Mortality_Rates!$B$6,Z$8-1-($B33-$B$9),1),Mortality_Rates!$C$111)))))</f>
        <v>0</v>
      </c>
      <c r="AA33" s="160">
        <f ca="1">IF($B33-AA$8&gt;$B$9,0,IF($B33-AA$8=$B$9,$C33*IF($D33="Male",$B$5,$B$6),
Z33*(1-(1-IF($D33="Male",Mortality_Projection!$C$3,Mortality_Projection!$C$4))^MIN(($B33+(AA$8-1)-Mortality_Projection!$C$6),Mortality_Projection!$C$5)*IF($D33="Male",MIN(OFFSET(Mortality_Rates!$B$6,AA$8-1-($B33-$B$9),0),Mortality_Rates!$B$111),MIN(OFFSET(Mortality_Rates!$B$6,AA$8-1-($B33-$B$9),1),Mortality_Rates!$C$111)))))</f>
        <v>0</v>
      </c>
      <c r="AB33" s="160">
        <f ca="1">IF($B33-AB$8&gt;$B$9,0,IF($B33-AB$8=$B$9,$C33*IF($D33="Male",$B$5,$B$6),
AA33*(1-(1-IF($D33="Male",Mortality_Projection!$C$3,Mortality_Projection!$C$4))^MIN(($B33+(AB$8-1)-Mortality_Projection!$C$6),Mortality_Projection!$C$5)*IF($D33="Male",MIN(OFFSET(Mortality_Rates!$B$6,AB$8-1-($B33-$B$9),0),Mortality_Rates!$B$111),MIN(OFFSET(Mortality_Rates!$B$6,AB$8-1-($B33-$B$9),1),Mortality_Rates!$C$111)))))</f>
        <v>0</v>
      </c>
      <c r="AC33" s="160">
        <f ca="1">IF($B33-AC$8&gt;$B$9,0,IF($B33-AC$8=$B$9,$C33*IF($D33="Male",$B$5,$B$6),
AB33*(1-(1-IF($D33="Male",Mortality_Projection!$C$3,Mortality_Projection!$C$4))^MIN(($B33+(AC$8-1)-Mortality_Projection!$C$6),Mortality_Projection!$C$5)*IF($D33="Male",MIN(OFFSET(Mortality_Rates!$B$6,AC$8-1-($B33-$B$9),0),Mortality_Rates!$B$111),MIN(OFFSET(Mortality_Rates!$B$6,AC$8-1-($B33-$B$9),1),Mortality_Rates!$C$111)))))</f>
        <v>6212.0813401951364</v>
      </c>
      <c r="AD33" s="160">
        <f ca="1">IF($B33-AD$8&gt;$B$9,0,IF($B33-AD$8=$B$9,$C33*IF($D33="Male",$B$5,$B$6),
AC33*(1-(1-IF($D33="Male",Mortality_Projection!$C$3,Mortality_Projection!$C$4))^MIN(($B33+(AD$8-1)-Mortality_Projection!$C$6),Mortality_Projection!$C$5)*IF($D33="Male",MIN(OFFSET(Mortality_Rates!$B$6,AD$8-1-($B33-$B$9),0),Mortality_Rates!$B$111),MIN(OFFSET(Mortality_Rates!$B$6,AD$8-1-($B33-$B$9),1),Mortality_Rates!$C$111)))))</f>
        <v>6209.0256224234572</v>
      </c>
      <c r="AE33" s="160">
        <f ca="1">IF($B33-AE$8&gt;$B$9,0,IF($B33-AE$8=$B$9,$C33*IF($D33="Male",$B$5,$B$6),
AD33*(1-(1-IF($D33="Male",Mortality_Projection!$C$3,Mortality_Projection!$C$4))^MIN(($B33+(AE$8-1)-Mortality_Projection!$C$6),Mortality_Projection!$C$5)*IF($D33="Male",MIN(OFFSET(Mortality_Rates!$B$6,AE$8-1-($B33-$B$9),0),Mortality_Rates!$B$111),MIN(OFFSET(Mortality_Rates!$B$6,AE$8-1-($B33-$B$9),1),Mortality_Rates!$C$111)))))</f>
        <v>6206.8840525425794</v>
      </c>
      <c r="AF33" s="160">
        <f ca="1">IF($B33-AF$8&gt;$B$9,0,IF($B33-AF$8=$B$9,$C33*IF($D33="Male",$B$5,$B$6),
AE33*(1-(1-IF($D33="Male",Mortality_Projection!$C$3,Mortality_Projection!$C$4))^MIN(($B33+(AF$8-1)-Mortality_Projection!$C$6),Mortality_Projection!$C$5)*IF($D33="Male",MIN(OFFSET(Mortality_Rates!$B$6,AF$8-1-($B33-$B$9),0),Mortality_Rates!$B$111),MIN(OFFSET(Mortality_Rates!$B$6,AF$8-1-($B33-$B$9),1),Mortality_Rates!$C$111)))))</f>
        <v>6205.3349958011731</v>
      </c>
      <c r="AG33" s="160">
        <f ca="1">IF($B33-AG$8&gt;$B$9,0,IF($B33-AG$8=$B$9,$C33*IF($D33="Male",$B$5,$B$6),
AF33*(1-(1-IF($D33="Male",Mortality_Projection!$C$3,Mortality_Projection!$C$4))^MIN(($B33+(AG$8-1)-Mortality_Projection!$C$6),Mortality_Projection!$C$5)*IF($D33="Male",MIN(OFFSET(Mortality_Rates!$B$6,AG$8-1-($B33-$B$9),0),Mortality_Rates!$B$111),MIN(OFFSET(Mortality_Rates!$B$6,AG$8-1-($B33-$B$9),1),Mortality_Rates!$C$111)))))</f>
        <v>6204.1552223670442</v>
      </c>
      <c r="AH33" s="160">
        <f ca="1">IF($B33-AH$8&gt;$B$9,0,IF($B33-AH$8=$B$9,$C33*IF($D33="Male",$B$5,$B$6),
AG33*(1-(1-IF($D33="Male",Mortality_Projection!$C$3,Mortality_Projection!$C$4))^MIN(($B33+(AH$8-1)-Mortality_Projection!$C$6),Mortality_Projection!$C$5)*IF($D33="Male",MIN(OFFSET(Mortality_Rates!$B$6,AH$8-1-($B33-$B$9),0),Mortality_Rates!$B$111),MIN(OFFSET(Mortality_Rates!$B$6,AH$8-1-($B33-$B$9),1),Mortality_Rates!$C$111)))))</f>
        <v>6203.1809634963583</v>
      </c>
      <c r="AI33" s="160">
        <f ca="1">IF($B33-AI$8&gt;$B$9,0,IF($B33-AI$8=$B$9,$C33*IF($D33="Male",$B$5,$B$6),
AH33*(1-(1-IF($D33="Male",Mortality_Projection!$C$3,Mortality_Projection!$C$4))^MIN(($B33+(AI$8-1)-Mortality_Projection!$C$6),Mortality_Projection!$C$5)*IF($D33="Male",MIN(OFFSET(Mortality_Rates!$B$6,AI$8-1-($B33-$B$9),0),Mortality_Rates!$B$111),MIN(OFFSET(Mortality_Rates!$B$6,AI$8-1-($B33-$B$9),1),Mortality_Rates!$C$111)))))</f>
        <v>6202.3077471542738</v>
      </c>
      <c r="AJ33" s="160">
        <f ca="1">IF($B33-AJ$8&gt;$B$9,0,IF($B33-AJ$8=$B$9,$C33*IF($D33="Male",$B$5,$B$6),
AI33*(1-(1-IF($D33="Male",Mortality_Projection!$C$3,Mortality_Projection!$C$4))^MIN(($B33+(AJ$8-1)-Mortality_Projection!$C$6),Mortality_Projection!$C$5)*IF($D33="Male",MIN(OFFSET(Mortality_Rates!$B$6,AJ$8-1-($B33-$B$9),0),Mortality_Rates!$B$111),MIN(OFFSET(Mortality_Rates!$B$6,AJ$8-1-($B33-$B$9),1),Mortality_Rates!$C$111)))))</f>
        <v>6201.4833521718674</v>
      </c>
      <c r="AK33" s="160">
        <f ca="1">IF($B33-AK$8&gt;$B$9,0,IF($B33-AK$8=$B$9,$C33*IF($D33="Male",$B$5,$B$6),
AJ33*(1-(1-IF($D33="Male",Mortality_Projection!$C$3,Mortality_Projection!$C$4))^MIN(($B33+(AK$8-1)-Mortality_Projection!$C$6),Mortality_Projection!$C$5)*IF($D33="Male",MIN(OFFSET(Mortality_Rates!$B$6,AK$8-1-($B33-$B$9),0),Mortality_Rates!$B$111),MIN(OFFSET(Mortality_Rates!$B$6,AK$8-1-($B33-$B$9),1),Mortality_Rates!$C$111)))))</f>
        <v>6200.6729787559198</v>
      </c>
      <c r="AL33" s="160">
        <f ca="1">IF($B33-AL$8&gt;$B$9,0,IF($B33-AL$8=$B$9,$C33*IF($D33="Male",$B$5,$B$6),
AK33*(1-(1-IF($D33="Male",Mortality_Projection!$C$3,Mortality_Projection!$C$4))^MIN(($B33+(AL$8-1)-Mortality_Projection!$C$6),Mortality_Projection!$C$5)*IF($D33="Male",MIN(OFFSET(Mortality_Rates!$B$6,AL$8-1-($B33-$B$9),0),Mortality_Rates!$B$111),MIN(OFFSET(Mortality_Rates!$B$6,AL$8-1-($B33-$B$9),1),Mortality_Rates!$C$111)))))</f>
        <v>6199.8453235197649</v>
      </c>
      <c r="AM33" s="160">
        <f ca="1">IF($B33-AM$8&gt;$B$9,0,IF($B33-AM$8=$B$9,$C33*IF($D33="Male",$B$5,$B$6),
AL33*(1-(1-IF($D33="Male",Mortality_Projection!$C$3,Mortality_Projection!$C$4))^MIN(($B33+(AM$8-1)-Mortality_Projection!$C$6),Mortality_Projection!$C$5)*IF($D33="Male",MIN(OFFSET(Mortality_Rates!$B$6,AM$8-1-($B33-$B$9),0),Mortality_Rates!$B$111),MIN(OFFSET(Mortality_Rates!$B$6,AM$8-1-($B33-$B$9),1),Mortality_Rates!$C$111)))))</f>
        <v>6198.9760538116261</v>
      </c>
      <c r="AN33" s="160">
        <f ca="1">IF($B33-AN$8&gt;$B$9,0,IF($B33-AN$8=$B$9,$C33*IF($D33="Male",$B$5,$B$6),
AM33*(1-(1-IF($D33="Male",Mortality_Projection!$C$3,Mortality_Projection!$C$4))^MIN(($B33+(AN$8-1)-Mortality_Projection!$C$6),Mortality_Projection!$C$5)*IF($D33="Male",MIN(OFFSET(Mortality_Rates!$B$6,AN$8-1-($B33-$B$9),0),Mortality_Rates!$B$111),MIN(OFFSET(Mortality_Rates!$B$6,AN$8-1-($B33-$B$9),1),Mortality_Rates!$C$111)))))</f>
        <v>6198.0408507472785</v>
      </c>
      <c r="AO33" s="160">
        <f ca="1">IF($B33-AO$8&gt;$B$9,0,IF($B33-AO$8=$B$9,$C33*IF($D33="Male",$B$5,$B$6),
AN33*(1-(1-IF($D33="Male",Mortality_Projection!$C$3,Mortality_Projection!$C$4))^MIN(($B33+(AO$8-1)-Mortality_Projection!$C$6),Mortality_Projection!$C$5)*IF($D33="Male",MIN(OFFSET(Mortality_Rates!$B$6,AO$8-1-($B33-$B$9),0),Mortality_Rates!$B$111),MIN(OFFSET(Mortality_Rates!$B$6,AO$8-1-($B33-$B$9),1),Mortality_Rates!$C$111)))))</f>
        <v>6197.0223631677318</v>
      </c>
      <c r="AP33" s="160">
        <f ca="1">IF($B33-AP$8&gt;$B$9,0,IF($B33-AP$8=$B$9,$C33*IF($D33="Male",$B$5,$B$6),
AO33*(1-(1-IF($D33="Male",Mortality_Projection!$C$3,Mortality_Projection!$C$4))^MIN(($B33+(AP$8-1)-Mortality_Projection!$C$6),Mortality_Projection!$C$5)*IF($D33="Male",MIN(OFFSET(Mortality_Rates!$B$6,AP$8-1-($B33-$B$9),0),Mortality_Rates!$B$111),MIN(OFFSET(Mortality_Rates!$B$6,AP$8-1-($B33-$B$9),1),Mortality_Rates!$C$111)))))</f>
        <v>6195.9136800640636</v>
      </c>
      <c r="AQ33" s="160">
        <f ca="1">IF($B33-AQ$8&gt;$B$9,0,IF($B33-AQ$8=$B$9,$C33*IF($D33="Male",$B$5,$B$6),
AP33*(1-(1-IF($D33="Male",Mortality_Projection!$C$3,Mortality_Projection!$C$4))^MIN(($B33+(AQ$8-1)-Mortality_Projection!$C$6),Mortality_Projection!$C$5)*IF($D33="Male",MIN(OFFSET(Mortality_Rates!$B$6,AQ$8-1-($B33-$B$9),0),Mortality_Rates!$B$111),MIN(OFFSET(Mortality_Rates!$B$6,AQ$8-1-($B33-$B$9),1),Mortality_Rates!$C$111)))))</f>
        <v>6194.7078988427838</v>
      </c>
      <c r="AR33" s="160">
        <f ca="1">IF($B33-AR$8&gt;$B$9,0,IF($B33-AR$8=$B$9,$C33*IF($D33="Male",$B$5,$B$6),
AQ33*(1-(1-IF($D33="Male",Mortality_Projection!$C$3,Mortality_Projection!$C$4))^MIN(($B33+(AR$8-1)-Mortality_Projection!$C$6),Mortality_Projection!$C$5)*IF($D33="Male",MIN(OFFSET(Mortality_Rates!$B$6,AR$8-1-($B33-$B$9),0),Mortality_Rates!$B$111),MIN(OFFSET(Mortality_Rates!$B$6,AR$8-1-($B33-$B$9),1),Mortality_Rates!$C$111)))))</f>
        <v>6193.4050747448655</v>
      </c>
      <c r="AS33" s="160">
        <f ca="1">IF($B33-AS$8&gt;$B$9,0,IF($B33-AS$8=$B$9,$C33*IF($D33="Male",$B$5,$B$6),
AR33*(1-(1-IF($D33="Male",Mortality_Projection!$C$3,Mortality_Projection!$C$4))^MIN(($B33+(AS$8-1)-Mortality_Projection!$C$6),Mortality_Projection!$C$5)*IF($D33="Male",MIN(OFFSET(Mortality_Rates!$B$6,AS$8-1-($B33-$B$9),0),Mortality_Rates!$B$111),MIN(OFFSET(Mortality_Rates!$B$6,AS$8-1-($B33-$B$9),1),Mortality_Rates!$C$111)))))</f>
        <v>6192.008741040012</v>
      </c>
      <c r="AT33" s="160">
        <f ca="1">IF($B33-AT$8&gt;$B$9,0,IF($B33-AT$8=$B$9,$C33*IF($D33="Male",$B$5,$B$6),
AS33*(1-(1-IF($D33="Male",Mortality_Projection!$C$3,Mortality_Projection!$C$4))^MIN(($B33+(AT$8-1)-Mortality_Projection!$C$6),Mortality_Projection!$C$5)*IF($D33="Male",MIN(OFFSET(Mortality_Rates!$B$6,AT$8-1-($B33-$B$9),0),Mortality_Rates!$B$111),MIN(OFFSET(Mortality_Rates!$B$6,AT$8-1-($B33-$B$9),1),Mortality_Rates!$C$111)))))</f>
        <v>6190.5259050500445</v>
      </c>
      <c r="AU33" s="160">
        <f ca="1">IF($B33-AU$8&gt;$B$9,0,IF($B33-AU$8=$B$9,$C33*IF($D33="Male",$B$5,$B$6),
AT33*(1-(1-IF($D33="Male",Mortality_Projection!$C$3,Mortality_Projection!$C$4))^MIN(($B33+(AU$8-1)-Mortality_Projection!$C$6),Mortality_Projection!$C$5)*IF($D33="Male",MIN(OFFSET(Mortality_Rates!$B$6,AU$8-1-($B33-$B$9),0),Mortality_Rates!$B$111),MIN(OFFSET(Mortality_Rates!$B$6,AU$8-1-($B33-$B$9),1),Mortality_Rates!$C$111)))))</f>
        <v>6188.9670434150894</v>
      </c>
      <c r="AV33" s="160">
        <f ca="1">IF($B33-AV$8&gt;$B$9,0,IF($B33-AV$8=$B$9,$C33*IF($D33="Male",$B$5,$B$6),
AU33*(1-(1-IF($D33="Male",Mortality_Projection!$C$3,Mortality_Projection!$C$4))^MIN(($B33+(AV$8-1)-Mortality_Projection!$C$6),Mortality_Projection!$C$5)*IF($D33="Male",MIN(OFFSET(Mortality_Rates!$B$6,AV$8-1-($B33-$B$9),0),Mortality_Rates!$B$111),MIN(OFFSET(Mortality_Rates!$B$6,AV$8-1-($B33-$B$9),1),Mortality_Rates!$C$111)))))</f>
        <v>6187.339154764808</v>
      </c>
      <c r="AW33" s="160">
        <f ca="1">IF($B33-AW$8&gt;$B$9,0,IF($B33-AW$8=$B$9,$C33*IF($D33="Male",$B$5,$B$6),
AV33*(1-(1-IF($D33="Male",Mortality_Projection!$C$3,Mortality_Projection!$C$4))^MIN(($B33+(AW$8-1)-Mortality_Projection!$C$6),Mortality_Projection!$C$5)*IF($D33="Male",MIN(OFFSET(Mortality_Rates!$B$6,AW$8-1-($B33-$B$9),0),Mortality_Rates!$B$111),MIN(OFFSET(Mortality_Rates!$B$6,AW$8-1-($B33-$B$9),1),Mortality_Rates!$C$111)))))</f>
        <v>6185.6422930001327</v>
      </c>
      <c r="AX33" s="160">
        <f ca="1">IF($B33-AX$8&gt;$B$9,0,IF($B33-AX$8=$B$9,$C33*IF($D33="Male",$B$5,$B$6),
AW33*(1-(1-IF($D33="Male",Mortality_Projection!$C$3,Mortality_Projection!$C$4))^MIN(($B33+(AX$8-1)-Mortality_Projection!$C$6),Mortality_Projection!$C$5)*IF($D33="Male",MIN(OFFSET(Mortality_Rates!$B$6,AX$8-1-($B33-$B$9),0),Mortality_Rates!$B$111),MIN(OFFSET(Mortality_Rates!$B$6,AX$8-1-($B33-$B$9),1),Mortality_Rates!$C$111)))))</f>
        <v>6183.8799834426691</v>
      </c>
      <c r="AY33" s="160">
        <f ca="1">IF($B33-AY$8&gt;$B$9,0,IF($B33-AY$8=$B$9,$C33*IF($D33="Male",$B$5,$B$6),
AX33*(1-(1-IF($D33="Male",Mortality_Projection!$C$3,Mortality_Projection!$C$4))^MIN(($B33+(AY$8-1)-Mortality_Projection!$C$6),Mortality_Projection!$C$5)*IF($D33="Male",MIN(OFFSET(Mortality_Rates!$B$6,AY$8-1-($B33-$B$9),0),Mortality_Rates!$B$111),MIN(OFFSET(Mortality_Rates!$B$6,AY$8-1-($B33-$B$9),1),Mortality_Rates!$C$111)))))</f>
        <v>6182.0522815990462</v>
      </c>
      <c r="AZ33" s="160">
        <f ca="1">IF($B33-AZ$8&gt;$B$9,0,IF($B33-AZ$8=$B$9,$C33*IF($D33="Male",$B$5,$B$6),
AY33*(1-(1-IF($D33="Male",Mortality_Projection!$C$3,Mortality_Projection!$C$4))^MIN(($B33+(AZ$8-1)-Mortality_Projection!$C$6),Mortality_Projection!$C$5)*IF($D33="Male",MIN(OFFSET(Mortality_Rates!$B$6,AZ$8-1-($B33-$B$9),0),Mortality_Rates!$B$111),MIN(OFFSET(Mortality_Rates!$B$6,AZ$8-1-($B33-$B$9),1),Mortality_Rates!$C$111)))))</f>
        <v>6180.1557779511959</v>
      </c>
      <c r="BA33" s="160">
        <f ca="1">IF($B33-BA$8&gt;$B$9,0,IF($B33-BA$8=$B$9,$C33*IF($D33="Male",$B$5,$B$6),
AZ33*(1-(1-IF($D33="Male",Mortality_Projection!$C$3,Mortality_Projection!$C$4))^MIN(($B33+(BA$8-1)-Mortality_Projection!$C$6),Mortality_Projection!$C$5)*IF($D33="Male",MIN(OFFSET(Mortality_Rates!$B$6,BA$8-1-($B33-$B$9),0),Mortality_Rates!$B$111),MIN(OFFSET(Mortality_Rates!$B$6,BA$8-1-($B33-$B$9),1),Mortality_Rates!$C$111)))))</f>
        <v>6178.1870693427172</v>
      </c>
      <c r="BB33" s="160">
        <f ca="1">IF($B33-BB$8&gt;$B$9,0,IF($B33-BB$8=$B$9,$C33*IF($D33="Male",$B$5,$B$6),
BA33*(1-(1-IF($D33="Male",Mortality_Projection!$C$3,Mortality_Projection!$C$4))^MIN(($B33+(BB$8-1)-Mortality_Projection!$C$6),Mortality_Projection!$C$5)*IF($D33="Male",MIN(OFFSET(Mortality_Rates!$B$6,BB$8-1-($B33-$B$9),0),Mortality_Rates!$B$111),MIN(OFFSET(Mortality_Rates!$B$6,BB$8-1-($B33-$B$9),1),Mortality_Rates!$C$111)))))</f>
        <v>6176.1392944329264</v>
      </c>
      <c r="BC33" s="160">
        <f ca="1">IF($B33-BC$8&gt;$B$9,0,IF($B33-BC$8=$B$9,$C33*IF($D33="Male",$B$5,$B$6),
BB33*(1-(1-IF($D33="Male",Mortality_Projection!$C$3,Mortality_Projection!$C$4))^MIN(($B33+(BC$8-1)-Mortality_Projection!$C$6),Mortality_Projection!$C$5)*IF($D33="Male",MIN(OFFSET(Mortality_Rates!$B$6,BC$8-1-($B33-$B$9),0),Mortality_Rates!$B$111),MIN(OFFSET(Mortality_Rates!$B$6,BC$8-1-($B33-$B$9),1),Mortality_Rates!$C$111)))))</f>
        <v>6174.0090674541079</v>
      </c>
      <c r="BD33" s="161">
        <f ca="1">IF($B33-BD$8&gt;$B$9,0,IF($B33-BD$8=$B$9,$C33*IF($D33="Male",$B$5,$B$6),
BC33*(1-(1-IF($D33="Male",Mortality_Projection!$C$3,Mortality_Projection!$C$4))^MIN(($B33+(BD$8-1)-Mortality_Projection!$C$6),Mortality_Projection!$C$5)*IF($D33="Male",MIN(OFFSET(Mortality_Rates!$B$6,BD$8-1-($B33-$B$9),0),Mortality_Rates!$B$111),MIN(OFFSET(Mortality_Rates!$B$6,BD$8-1-($B33-$B$9),1),Mortality_Rates!$C$111)))))</f>
        <v>6171.7791601358713</v>
      </c>
      <c r="BE33" s="33"/>
    </row>
    <row r="34" spans="1:57" x14ac:dyDescent="0.35">
      <c r="A34" s="159">
        <f t="shared" si="6"/>
        <v>-26</v>
      </c>
      <c r="B34">
        <f t="shared" si="7"/>
        <v>2047</v>
      </c>
      <c r="C34" s="160">
        <f ca="1">IF(-$A34&lt;Input!$D$16, SUM(OFFSET(Existing_Cohort!$C$107,Input!D$15+A34+IF(-$A34&gt;=Input!$D$15,-Input!$D$15-$A34,0),B34-Input!$D$4,IF(-$A34&gt;=Input!$D$15,Input!$D$16+$A34,Input!$D$16-Input!$D$15+1))), 0)+
IF(-$A34&gt;Input!$D$15, SUM(OFFSET($E$59, MAX(-$A34-Input!$D$16, 0), $B34-$B$9, MIN(-$A34-Input!$D$15, Input!$D$16-Input!$D$15+1))), 0)</f>
        <v>84399.60762617318</v>
      </c>
      <c r="D34" s="198" t="s">
        <v>31</v>
      </c>
      <c r="E34" s="160">
        <f ca="1">IF($B34-E$8&gt;$B$9,0,IF($B34-E$8=$B$9,$C34*IF($D34="Male",$B$5,$B$6),
D34*(1-(1-IF($D34="Male",Mortality_Projection!$C$3,Mortality_Projection!$C$4))^MIN(($B34+(E$8-1)-Mortality_Projection!$C$6),Mortality_Projection!$C$5)*IF($D34="Male",MIN(OFFSET(Mortality_Rates!$B$6,E$8-1-($B34-$B$9),0),Mortality_Rates!$B$111),MIN(OFFSET(Mortality_Rates!$B$6,E$8-1-($B34-$B$9),1),Mortality_Rates!$C$111)))))</f>
        <v>0</v>
      </c>
      <c r="F34" s="160">
        <f ca="1">IF($B34-F$8&gt;$B$9,0,IF($B34-F$8=$B$9,$C34*IF($D34="Male",$B$5,$B$6),
E34*(1-(1-IF($D34="Male",Mortality_Projection!$C$3,Mortality_Projection!$C$4))^MIN(($B34+(F$8-1)-Mortality_Projection!$C$6),Mortality_Projection!$C$5)*IF($D34="Male",MIN(OFFSET(Mortality_Rates!$B$6,F$8-1-($B34-$B$9),0),Mortality_Rates!$B$111),MIN(OFFSET(Mortality_Rates!$B$6,F$8-1-($B34-$B$9),1),Mortality_Rates!$C$111)))))</f>
        <v>0</v>
      </c>
      <c r="G34" s="160">
        <f ca="1">IF($B34-G$8&gt;$B$9,0,IF($B34-G$8=$B$9,$C34*IF($D34="Male",$B$5,$B$6),
F34*(1-(1-IF($D34="Male",Mortality_Projection!$C$3,Mortality_Projection!$C$4))^MIN(($B34+(G$8-1)-Mortality_Projection!$C$6),Mortality_Projection!$C$5)*IF($D34="Male",MIN(OFFSET(Mortality_Rates!$B$6,G$8-1-($B34-$B$9),0),Mortality_Rates!$B$111),MIN(OFFSET(Mortality_Rates!$B$6,G$8-1-($B34-$B$9),1),Mortality_Rates!$C$111)))))</f>
        <v>0</v>
      </c>
      <c r="H34" s="160">
        <f ca="1">IF($B34-H$8&gt;$B$9,0,IF($B34-H$8=$B$9,$C34*IF($D34="Male",$B$5,$B$6),
G34*(1-(1-IF($D34="Male",Mortality_Projection!$C$3,Mortality_Projection!$C$4))^MIN(($B34+(H$8-1)-Mortality_Projection!$C$6),Mortality_Projection!$C$5)*IF($D34="Male",MIN(OFFSET(Mortality_Rates!$B$6,H$8-1-($B34-$B$9),0),Mortality_Rates!$B$111),MIN(OFFSET(Mortality_Rates!$B$6,H$8-1-($B34-$B$9),1),Mortality_Rates!$C$111)))))</f>
        <v>0</v>
      </c>
      <c r="I34" s="160">
        <f ca="1">IF($B34-I$8&gt;$B$9,0,IF($B34-I$8=$B$9,$C34*IF($D34="Male",$B$5,$B$6),
H34*(1-(1-IF($D34="Male",Mortality_Projection!$C$3,Mortality_Projection!$C$4))^MIN(($B34+(I$8-1)-Mortality_Projection!$C$6),Mortality_Projection!$C$5)*IF($D34="Male",MIN(OFFSET(Mortality_Rates!$B$6,I$8-1-($B34-$B$9),0),Mortality_Rates!$B$111),MIN(OFFSET(Mortality_Rates!$B$6,I$8-1-($B34-$B$9),1),Mortality_Rates!$C$111)))))</f>
        <v>0</v>
      </c>
      <c r="J34" s="160">
        <f ca="1">IF($B34-J$8&gt;$B$9,0,IF($B34-J$8=$B$9,$C34*IF($D34="Male",$B$5,$B$6),
I34*(1-(1-IF($D34="Male",Mortality_Projection!$C$3,Mortality_Projection!$C$4))^MIN(($B34+(J$8-1)-Mortality_Projection!$C$6),Mortality_Projection!$C$5)*IF($D34="Male",MIN(OFFSET(Mortality_Rates!$B$6,J$8-1-($B34-$B$9),0),Mortality_Rates!$B$111),MIN(OFFSET(Mortality_Rates!$B$6,J$8-1-($B34-$B$9),1),Mortality_Rates!$C$111)))))</f>
        <v>0</v>
      </c>
      <c r="K34" s="160">
        <f ca="1">IF($B34-K$8&gt;$B$9,0,IF($B34-K$8=$B$9,$C34*IF($D34="Male",$B$5,$B$6),
J34*(1-(1-IF($D34="Male",Mortality_Projection!$C$3,Mortality_Projection!$C$4))^MIN(($B34+(K$8-1)-Mortality_Projection!$C$6),Mortality_Projection!$C$5)*IF($D34="Male",MIN(OFFSET(Mortality_Rates!$B$6,K$8-1-($B34-$B$9),0),Mortality_Rates!$B$111),MIN(OFFSET(Mortality_Rates!$B$6,K$8-1-($B34-$B$9),1),Mortality_Rates!$C$111)))))</f>
        <v>0</v>
      </c>
      <c r="L34" s="160">
        <f ca="1">IF($B34-L$8&gt;$B$9,0,IF($B34-L$8=$B$9,$C34*IF($D34="Male",$B$5,$B$6),
K34*(1-(1-IF($D34="Male",Mortality_Projection!$C$3,Mortality_Projection!$C$4))^MIN(($B34+(L$8-1)-Mortality_Projection!$C$6),Mortality_Projection!$C$5)*IF($D34="Male",MIN(OFFSET(Mortality_Rates!$B$6,L$8-1-($B34-$B$9),0),Mortality_Rates!$B$111),MIN(OFFSET(Mortality_Rates!$B$6,L$8-1-($B34-$B$9),1),Mortality_Rates!$C$111)))))</f>
        <v>0</v>
      </c>
      <c r="M34" s="160">
        <f ca="1">IF($B34-M$8&gt;$B$9,0,IF($B34-M$8=$B$9,$C34*IF($D34="Male",$B$5,$B$6),
L34*(1-(1-IF($D34="Male",Mortality_Projection!$C$3,Mortality_Projection!$C$4))^MIN(($B34+(M$8-1)-Mortality_Projection!$C$6),Mortality_Projection!$C$5)*IF($D34="Male",MIN(OFFSET(Mortality_Rates!$B$6,M$8-1-($B34-$B$9),0),Mortality_Rates!$B$111),MIN(OFFSET(Mortality_Rates!$B$6,M$8-1-($B34-$B$9),1),Mortality_Rates!$C$111)))))</f>
        <v>0</v>
      </c>
      <c r="N34" s="160">
        <f ca="1">IF($B34-N$8&gt;$B$9,0,IF($B34-N$8=$B$9,$C34*IF($D34="Male",$B$5,$B$6),
M34*(1-(1-IF($D34="Male",Mortality_Projection!$C$3,Mortality_Projection!$C$4))^MIN(($B34+(N$8-1)-Mortality_Projection!$C$6),Mortality_Projection!$C$5)*IF($D34="Male",MIN(OFFSET(Mortality_Rates!$B$6,N$8-1-($B34-$B$9),0),Mortality_Rates!$B$111),MIN(OFFSET(Mortality_Rates!$B$6,N$8-1-($B34-$B$9),1),Mortality_Rates!$C$111)))))</f>
        <v>0</v>
      </c>
      <c r="O34" s="160">
        <f ca="1">IF($B34-O$8&gt;$B$9,0,IF($B34-O$8=$B$9,$C34*IF($D34="Male",$B$5,$B$6),
N34*(1-(1-IF($D34="Male",Mortality_Projection!$C$3,Mortality_Projection!$C$4))^MIN(($B34+(O$8-1)-Mortality_Projection!$C$6),Mortality_Projection!$C$5)*IF($D34="Male",MIN(OFFSET(Mortality_Rates!$B$6,O$8-1-($B34-$B$9),0),Mortality_Rates!$B$111),MIN(OFFSET(Mortality_Rates!$B$6,O$8-1-($B34-$B$9),1),Mortality_Rates!$C$111)))))</f>
        <v>0</v>
      </c>
      <c r="P34" s="160">
        <f ca="1">IF($B34-P$8&gt;$B$9,0,IF($B34-P$8=$B$9,$C34*IF($D34="Male",$B$5,$B$6),
O34*(1-(1-IF($D34="Male",Mortality_Projection!$C$3,Mortality_Projection!$C$4))^MIN(($B34+(P$8-1)-Mortality_Projection!$C$6),Mortality_Projection!$C$5)*IF($D34="Male",MIN(OFFSET(Mortality_Rates!$B$6,P$8-1-($B34-$B$9),0),Mortality_Rates!$B$111),MIN(OFFSET(Mortality_Rates!$B$6,P$8-1-($B34-$B$9),1),Mortality_Rates!$C$111)))))</f>
        <v>0</v>
      </c>
      <c r="Q34" s="160">
        <f ca="1">IF($B34-Q$8&gt;$B$9,0,IF($B34-Q$8=$B$9,$C34*IF($D34="Male",$B$5,$B$6),
P34*(1-(1-IF($D34="Male",Mortality_Projection!$C$3,Mortality_Projection!$C$4))^MIN(($B34+(Q$8-1)-Mortality_Projection!$C$6),Mortality_Projection!$C$5)*IF($D34="Male",MIN(OFFSET(Mortality_Rates!$B$6,Q$8-1-($B34-$B$9),0),Mortality_Rates!$B$111),MIN(OFFSET(Mortality_Rates!$B$6,Q$8-1-($B34-$B$9),1),Mortality_Rates!$C$111)))))</f>
        <v>0</v>
      </c>
      <c r="R34" s="160">
        <f ca="1">IF($B34-R$8&gt;$B$9,0,IF($B34-R$8=$B$9,$C34*IF($D34="Male",$B$5,$B$6),
Q34*(1-(1-IF($D34="Male",Mortality_Projection!$C$3,Mortality_Projection!$C$4))^MIN(($B34+(R$8-1)-Mortality_Projection!$C$6),Mortality_Projection!$C$5)*IF($D34="Male",MIN(OFFSET(Mortality_Rates!$B$6,R$8-1-($B34-$B$9),0),Mortality_Rates!$B$111),MIN(OFFSET(Mortality_Rates!$B$6,R$8-1-($B34-$B$9),1),Mortality_Rates!$C$111)))))</f>
        <v>0</v>
      </c>
      <c r="S34" s="160">
        <f ca="1">IF($B34-S$8&gt;$B$9,0,IF($B34-S$8=$B$9,$C34*IF($D34="Male",$B$5,$B$6),
R34*(1-(1-IF($D34="Male",Mortality_Projection!$C$3,Mortality_Projection!$C$4))^MIN(($B34+(S$8-1)-Mortality_Projection!$C$6),Mortality_Projection!$C$5)*IF($D34="Male",MIN(OFFSET(Mortality_Rates!$B$6,S$8-1-($B34-$B$9),0),Mortality_Rates!$B$111),MIN(OFFSET(Mortality_Rates!$B$6,S$8-1-($B34-$B$9),1),Mortality_Rates!$C$111)))))</f>
        <v>0</v>
      </c>
      <c r="T34" s="160">
        <f ca="1">IF($B34-T$8&gt;$B$9,0,IF($B34-T$8=$B$9,$C34*IF($D34="Male",$B$5,$B$6),
S34*(1-(1-IF($D34="Male",Mortality_Projection!$C$3,Mortality_Projection!$C$4))^MIN(($B34+(T$8-1)-Mortality_Projection!$C$6),Mortality_Projection!$C$5)*IF($D34="Male",MIN(OFFSET(Mortality_Rates!$B$6,T$8-1-($B34-$B$9),0),Mortality_Rates!$B$111),MIN(OFFSET(Mortality_Rates!$B$6,T$8-1-($B34-$B$9),1),Mortality_Rates!$C$111)))))</f>
        <v>0</v>
      </c>
      <c r="U34" s="160">
        <f ca="1">IF($B34-U$8&gt;$B$9,0,IF($B34-U$8=$B$9,$C34*IF($D34="Male",$B$5,$B$6),
T34*(1-(1-IF($D34="Male",Mortality_Projection!$C$3,Mortality_Projection!$C$4))^MIN(($B34+(U$8-1)-Mortality_Projection!$C$6),Mortality_Projection!$C$5)*IF($D34="Male",MIN(OFFSET(Mortality_Rates!$B$6,U$8-1-($B34-$B$9),0),Mortality_Rates!$B$111),MIN(OFFSET(Mortality_Rates!$B$6,U$8-1-($B34-$B$9),1),Mortality_Rates!$C$111)))))</f>
        <v>0</v>
      </c>
      <c r="V34" s="160">
        <f ca="1">IF($B34-V$8&gt;$B$9,0,IF($B34-V$8=$B$9,$C34*IF($D34="Male",$B$5,$B$6),
U34*(1-(1-IF($D34="Male",Mortality_Projection!$C$3,Mortality_Projection!$C$4))^MIN(($B34+(V$8-1)-Mortality_Projection!$C$6),Mortality_Projection!$C$5)*IF($D34="Male",MIN(OFFSET(Mortality_Rates!$B$6,V$8-1-($B34-$B$9),0),Mortality_Rates!$B$111),MIN(OFFSET(Mortality_Rates!$B$6,V$8-1-($B34-$B$9),1),Mortality_Rates!$C$111)))))</f>
        <v>0</v>
      </c>
      <c r="W34" s="160">
        <f ca="1">IF($B34-W$8&gt;$B$9,0,IF($B34-W$8=$B$9,$C34*IF($D34="Male",$B$5,$B$6),
V34*(1-(1-IF($D34="Male",Mortality_Projection!$C$3,Mortality_Projection!$C$4))^MIN(($B34+(W$8-1)-Mortality_Projection!$C$6),Mortality_Projection!$C$5)*IF($D34="Male",MIN(OFFSET(Mortality_Rates!$B$6,W$8-1-($B34-$B$9),0),Mortality_Rates!$B$111),MIN(OFFSET(Mortality_Rates!$B$6,W$8-1-($B34-$B$9),1),Mortality_Rates!$C$111)))))</f>
        <v>0</v>
      </c>
      <c r="X34" s="160">
        <f ca="1">IF($B34-X$8&gt;$B$9,0,IF($B34-X$8=$B$9,$C34*IF($D34="Male",$B$5,$B$6),
W34*(1-(1-IF($D34="Male",Mortality_Projection!$C$3,Mortality_Projection!$C$4))^MIN(($B34+(X$8-1)-Mortality_Projection!$C$6),Mortality_Projection!$C$5)*IF($D34="Male",MIN(OFFSET(Mortality_Rates!$B$6,X$8-1-($B34-$B$9),0),Mortality_Rates!$B$111),MIN(OFFSET(Mortality_Rates!$B$6,X$8-1-($B34-$B$9),1),Mortality_Rates!$C$111)))))</f>
        <v>0</v>
      </c>
      <c r="Y34" s="160">
        <f ca="1">IF($B34-Y$8&gt;$B$9,0,IF($B34-Y$8=$B$9,$C34*IF($D34="Male",$B$5,$B$6),
X34*(1-(1-IF($D34="Male",Mortality_Projection!$C$3,Mortality_Projection!$C$4))^MIN(($B34+(Y$8-1)-Mortality_Projection!$C$6),Mortality_Projection!$C$5)*IF($D34="Male",MIN(OFFSET(Mortality_Rates!$B$6,Y$8-1-($B34-$B$9),0),Mortality_Rates!$B$111),MIN(OFFSET(Mortality_Rates!$B$6,Y$8-1-($B34-$B$9),1),Mortality_Rates!$C$111)))))</f>
        <v>0</v>
      </c>
      <c r="Z34" s="160">
        <f ca="1">IF($B34-Z$8&gt;$B$9,0,IF($B34-Z$8=$B$9,$C34*IF($D34="Male",$B$5,$B$6),
Y34*(1-(1-IF($D34="Male",Mortality_Projection!$C$3,Mortality_Projection!$C$4))^MIN(($B34+(Z$8-1)-Mortality_Projection!$C$6),Mortality_Projection!$C$5)*IF($D34="Male",MIN(OFFSET(Mortality_Rates!$B$6,Z$8-1-($B34-$B$9),0),Mortality_Rates!$B$111),MIN(OFFSET(Mortality_Rates!$B$6,Z$8-1-($B34-$B$9),1),Mortality_Rates!$C$111)))))</f>
        <v>0</v>
      </c>
      <c r="AA34" s="160">
        <f ca="1">IF($B34-AA$8&gt;$B$9,0,IF($B34-AA$8=$B$9,$C34*IF($D34="Male",$B$5,$B$6),
Z34*(1-(1-IF($D34="Male",Mortality_Projection!$C$3,Mortality_Projection!$C$4))^MIN(($B34+(AA$8-1)-Mortality_Projection!$C$6),Mortality_Projection!$C$5)*IF($D34="Male",MIN(OFFSET(Mortality_Rates!$B$6,AA$8-1-($B34-$B$9),0),Mortality_Rates!$B$111),MIN(OFFSET(Mortality_Rates!$B$6,AA$8-1-($B34-$B$9),1),Mortality_Rates!$C$111)))))</f>
        <v>0</v>
      </c>
      <c r="AB34" s="160">
        <f ca="1">IF($B34-AB$8&gt;$B$9,0,IF($B34-AB$8=$B$9,$C34*IF($D34="Male",$B$5,$B$6),
AA34*(1-(1-IF($D34="Male",Mortality_Projection!$C$3,Mortality_Projection!$C$4))^MIN(($B34+(AB$8-1)-Mortality_Projection!$C$6),Mortality_Projection!$C$5)*IF($D34="Male",MIN(OFFSET(Mortality_Rates!$B$6,AB$8-1-($B34-$B$9),0),Mortality_Rates!$B$111),MIN(OFFSET(Mortality_Rates!$B$6,AB$8-1-($B34-$B$9),1),Mortality_Rates!$C$111)))))</f>
        <v>0</v>
      </c>
      <c r="AC34" s="160">
        <f ca="1">IF($B34-AC$8&gt;$B$9,0,IF($B34-AC$8=$B$9,$C34*IF($D34="Male",$B$5,$B$6),
AB34*(1-(1-IF($D34="Male",Mortality_Projection!$C$3,Mortality_Projection!$C$4))^MIN(($B34+(AC$8-1)-Mortality_Projection!$C$6),Mortality_Projection!$C$5)*IF($D34="Male",MIN(OFFSET(Mortality_Rates!$B$6,AC$8-1-($B34-$B$9),0),Mortality_Rates!$B$111),MIN(OFFSET(Mortality_Rates!$B$6,AC$8-1-($B34-$B$9),1),Mortality_Rates!$C$111)))))</f>
        <v>0</v>
      </c>
      <c r="AD34" s="160">
        <f ca="1">IF($B34-AD$8&gt;$B$9,0,IF($B34-AD$8=$B$9,$C34*IF($D34="Male",$B$5,$B$6),
AC34*(1-(1-IF($D34="Male",Mortality_Projection!$C$3,Mortality_Projection!$C$4))^MIN(($B34+(AD$8-1)-Mortality_Projection!$C$6),Mortality_Projection!$C$5)*IF($D34="Male",MIN(OFFSET(Mortality_Rates!$B$6,AD$8-1-($B34-$B$9),0),Mortality_Rates!$B$111),MIN(OFFSET(Mortality_Rates!$B$6,AD$8-1-($B34-$B$9),1),Mortality_Rates!$C$111)))))</f>
        <v>6175.8058592926154</v>
      </c>
      <c r="AE34" s="160">
        <f ca="1">IF($B34-AE$8&gt;$B$9,0,IF($B34-AE$8=$B$9,$C34*IF($D34="Male",$B$5,$B$6),
AD34*(1-(1-IF($D34="Male",Mortality_Projection!$C$3,Mortality_Projection!$C$4))^MIN(($B34+(AE$8-1)-Mortality_Projection!$C$6),Mortality_Projection!$C$5)*IF($D34="Male",MIN(OFFSET(Mortality_Rates!$B$6,AE$8-1-($B34-$B$9),0),Mortality_Rates!$B$111),MIN(OFFSET(Mortality_Rates!$B$6,AE$8-1-($B34-$B$9),1),Mortality_Rates!$C$111)))))</f>
        <v>6172.802920950322</v>
      </c>
      <c r="AF34" s="160">
        <f ca="1">IF($B34-AF$8&gt;$B$9,0,IF($B34-AF$8=$B$9,$C34*IF($D34="Male",$B$5,$B$6),
AE34*(1-(1-IF($D34="Male",Mortality_Projection!$C$3,Mortality_Projection!$C$4))^MIN(($B34+(AF$8-1)-Mortality_Projection!$C$6),Mortality_Projection!$C$5)*IF($D34="Male",MIN(OFFSET(Mortality_Rates!$B$6,AF$8-1-($B34-$B$9),0),Mortality_Rates!$B$111),MIN(OFFSET(Mortality_Rates!$B$6,AF$8-1-($B34-$B$9),1),Mortality_Rates!$C$111)))))</f>
        <v>6170.6738447280622</v>
      </c>
      <c r="AG34" s="160">
        <f ca="1">IF($B34-AG$8&gt;$B$9,0,IF($B34-AG$8=$B$9,$C34*IF($D34="Male",$B$5,$B$6),
AF34*(1-(1-IF($D34="Male",Mortality_Projection!$C$3,Mortality_Projection!$C$4))^MIN(($B34+(AG$8-1)-Mortality_Projection!$C$6),Mortality_Projection!$C$5)*IF($D34="Male",MIN(OFFSET(Mortality_Rates!$B$6,AG$8-1-($B34-$B$9),0),Mortality_Rates!$B$111),MIN(OFFSET(Mortality_Rates!$B$6,AG$8-1-($B34-$B$9),1),Mortality_Rates!$C$111)))))</f>
        <v>6169.1338249955725</v>
      </c>
      <c r="AH34" s="160">
        <f ca="1">IF($B34-AH$8&gt;$B$9,0,IF($B34-AH$8=$B$9,$C34*IF($D34="Male",$B$5,$B$6),
AG34*(1-(1-IF($D34="Male",Mortality_Projection!$C$3,Mortality_Projection!$C$4))^MIN(($B34+(AH$8-1)-Mortality_Projection!$C$6),Mortality_Projection!$C$5)*IF($D34="Male",MIN(OFFSET(Mortality_Rates!$B$6,AH$8-1-($B34-$B$9),0),Mortality_Rates!$B$111),MIN(OFFSET(Mortality_Rates!$B$6,AH$8-1-($B34-$B$9),1),Mortality_Rates!$C$111)))))</f>
        <v>6167.9609342163903</v>
      </c>
      <c r="AI34" s="160">
        <f ca="1">IF($B34-AI$8&gt;$B$9,0,IF($B34-AI$8=$B$9,$C34*IF($D34="Male",$B$5,$B$6),
AH34*(1-(1-IF($D34="Male",Mortality_Projection!$C$3,Mortality_Projection!$C$4))^MIN(($B34+(AI$8-1)-Mortality_Projection!$C$6),Mortality_Projection!$C$5)*IF($D34="Male",MIN(OFFSET(Mortality_Rates!$B$6,AI$8-1-($B34-$B$9),0),Mortality_Rates!$B$111),MIN(OFFSET(Mortality_Rates!$B$6,AI$8-1-($B34-$B$9),1),Mortality_Rates!$C$111)))))</f>
        <v>6166.9923590536446</v>
      </c>
      <c r="AJ34" s="160">
        <f ca="1">IF($B34-AJ$8&gt;$B$9,0,IF($B34-AJ$8=$B$9,$C34*IF($D34="Male",$B$5,$B$6),
AI34*(1-(1-IF($D34="Male",Mortality_Projection!$C$3,Mortality_Projection!$C$4))^MIN(($B34+(AJ$8-1)-Mortality_Projection!$C$6),Mortality_Projection!$C$5)*IF($D34="Male",MIN(OFFSET(Mortality_Rates!$B$6,AJ$8-1-($B34-$B$9),0),Mortality_Rates!$B$111),MIN(OFFSET(Mortality_Rates!$B$6,AJ$8-1-($B34-$B$9),1),Mortality_Rates!$C$111)))))</f>
        <v>6166.1242369496586</v>
      </c>
      <c r="AK34" s="160">
        <f ca="1">IF($B34-AK$8&gt;$B$9,0,IF($B34-AK$8=$B$9,$C34*IF($D34="Male",$B$5,$B$6),
AJ34*(1-(1-IF($D34="Male",Mortality_Projection!$C$3,Mortality_Projection!$C$4))^MIN(($B34+(AK$8-1)-Mortality_Projection!$C$6),Mortality_Projection!$C$5)*IF($D34="Male",MIN(OFFSET(Mortality_Rates!$B$6,AK$8-1-($B34-$B$9),0),Mortality_Rates!$B$111),MIN(OFFSET(Mortality_Rates!$B$6,AK$8-1-($B34-$B$9),1),Mortality_Rates!$C$111)))))</f>
        <v>6165.3046513874669</v>
      </c>
      <c r="AL34" s="160">
        <f ca="1">IF($B34-AL$8&gt;$B$9,0,IF($B34-AL$8=$B$9,$C34*IF($D34="Male",$B$5,$B$6),
AK34*(1-(1-IF($D34="Male",Mortality_Projection!$C$3,Mortality_Projection!$C$4))^MIN(($B34+(AL$8-1)-Mortality_Projection!$C$6),Mortality_Projection!$C$5)*IF($D34="Male",MIN(OFFSET(Mortality_Rates!$B$6,AL$8-1-($B34-$B$9),0),Mortality_Rates!$B$111),MIN(OFFSET(Mortality_Rates!$B$6,AL$8-1-($B34-$B$9),1),Mortality_Rates!$C$111)))))</f>
        <v>6164.4990055916187</v>
      </c>
      <c r="AM34" s="160">
        <f ca="1">IF($B34-AM$8&gt;$B$9,0,IF($B34-AM$8=$B$9,$C34*IF($D34="Male",$B$5,$B$6),
AL34*(1-(1-IF($D34="Male",Mortality_Projection!$C$3,Mortality_Projection!$C$4))^MIN(($B34+(AM$8-1)-Mortality_Projection!$C$6),Mortality_Projection!$C$5)*IF($D34="Male",MIN(OFFSET(Mortality_Rates!$B$6,AM$8-1-($B34-$B$9),0),Mortality_Rates!$B$111),MIN(OFFSET(Mortality_Rates!$B$6,AM$8-1-($B34-$B$9),1),Mortality_Rates!$C$111)))))</f>
        <v>6163.6761787956029</v>
      </c>
      <c r="AN34" s="160">
        <f ca="1">IF($B34-AN$8&gt;$B$9,0,IF($B34-AN$8=$B$9,$C34*IF($D34="Male",$B$5,$B$6),
AM34*(1-(1-IF($D34="Male",Mortality_Projection!$C$3,Mortality_Projection!$C$4))^MIN(($B34+(AN$8-1)-Mortality_Projection!$C$6),Mortality_Projection!$C$5)*IF($D34="Male",MIN(OFFSET(Mortality_Rates!$B$6,AN$8-1-($B34-$B$9),0),Mortality_Rates!$B$111),MIN(OFFSET(Mortality_Rates!$B$6,AN$8-1-($B34-$B$9),1),Mortality_Rates!$C$111)))))</f>
        <v>6162.8119803013788</v>
      </c>
      <c r="AO34" s="160">
        <f ca="1">IF($B34-AO$8&gt;$B$9,0,IF($B34-AO$8=$B$9,$C34*IF($D34="Male",$B$5,$B$6),
AN34*(1-(1-IF($D34="Male",Mortality_Projection!$C$3,Mortality_Projection!$C$4))^MIN(($B34+(AO$8-1)-Mortality_Projection!$C$6),Mortality_Projection!$C$5)*IF($D34="Male",MIN(OFFSET(Mortality_Rates!$B$6,AO$8-1-($B34-$B$9),0),Mortality_Rates!$B$111),MIN(OFFSET(Mortality_Rates!$B$6,AO$8-1-($B34-$B$9),1),Mortality_Rates!$C$111)))))</f>
        <v>6161.8822330981393</v>
      </c>
      <c r="AP34" s="160">
        <f ca="1">IF($B34-AP$8&gt;$B$9,0,IF($B34-AP$8=$B$9,$C34*IF($D34="Male",$B$5,$B$6),
AO34*(1-(1-IF($D34="Male",Mortality_Projection!$C$3,Mortality_Projection!$C$4))^MIN(($B34+(AP$8-1)-Mortality_Projection!$C$6),Mortality_Projection!$C$5)*IF($D34="Male",MIN(OFFSET(Mortality_Rates!$B$6,AP$8-1-($B34-$B$9),0),Mortality_Rates!$B$111),MIN(OFFSET(Mortality_Rates!$B$6,AP$8-1-($B34-$B$9),1),Mortality_Rates!$C$111)))))</f>
        <v>6160.8696872514492</v>
      </c>
      <c r="AQ34" s="160">
        <f ca="1">IF($B34-AQ$8&gt;$B$9,0,IF($B34-AQ$8=$B$9,$C34*IF($D34="Male",$B$5,$B$6),
AP34*(1-(1-IF($D34="Male",Mortality_Projection!$C$3,Mortality_Projection!$C$4))^MIN(($B34+(AQ$8-1)-Mortality_Projection!$C$6),Mortality_Projection!$C$5)*IF($D34="Male",MIN(OFFSET(Mortality_Rates!$B$6,AQ$8-1-($B34-$B$9),0),Mortality_Rates!$B$111),MIN(OFFSET(Mortality_Rates!$B$6,AQ$8-1-($B34-$B$9),1),Mortality_Rates!$C$111)))))</f>
        <v>6159.7674720703717</v>
      </c>
      <c r="AR34" s="160">
        <f ca="1">IF($B34-AR$8&gt;$B$9,0,IF($B34-AR$8=$B$9,$C34*IF($D34="Male",$B$5,$B$6),
AQ34*(1-(1-IF($D34="Male",Mortality_Projection!$C$3,Mortality_Projection!$C$4))^MIN(($B34+(AR$8-1)-Mortality_Projection!$C$6),Mortality_Projection!$C$5)*IF($D34="Male",MIN(OFFSET(Mortality_Rates!$B$6,AR$8-1-($B34-$B$9),0),Mortality_Rates!$B$111),MIN(OFFSET(Mortality_Rates!$B$6,AR$8-1-($B34-$B$9),1),Mortality_Rates!$C$111)))))</f>
        <v>6158.5687252303105</v>
      </c>
      <c r="AS34" s="160">
        <f ca="1">IF($B34-AS$8&gt;$B$9,0,IF($B34-AS$8=$B$9,$C34*IF($D34="Male",$B$5,$B$6),
AR34*(1-(1-IF($D34="Male",Mortality_Projection!$C$3,Mortality_Projection!$C$4))^MIN(($B34+(AS$8-1)-Mortality_Projection!$C$6),Mortality_Projection!$C$5)*IF($D34="Male",MIN(OFFSET(Mortality_Rates!$B$6,AS$8-1-($B34-$B$9),0),Mortality_Rates!$B$111),MIN(OFFSET(Mortality_Rates!$B$6,AS$8-1-($B34-$B$9),1),Mortality_Rates!$C$111)))))</f>
        <v>6157.2735016499673</v>
      </c>
      <c r="AT34" s="160">
        <f ca="1">IF($B34-AT$8&gt;$B$9,0,IF($B34-AT$8=$B$9,$C34*IF($D34="Male",$B$5,$B$6),
AS34*(1-(1-IF($D34="Male",Mortality_Projection!$C$3,Mortality_Projection!$C$4))^MIN(($B34+(AT$8-1)-Mortality_Projection!$C$6),Mortality_Projection!$C$5)*IF($D34="Male",MIN(OFFSET(Mortality_Rates!$B$6,AT$8-1-($B34-$B$9),0),Mortality_Rates!$B$111),MIN(OFFSET(Mortality_Rates!$B$6,AT$8-1-($B34-$B$9),1),Mortality_Rates!$C$111)))))</f>
        <v>6155.8853139863813</v>
      </c>
      <c r="AU34" s="160">
        <f ca="1">IF($B34-AU$8&gt;$B$9,0,IF($B34-AU$8=$B$9,$C34*IF($D34="Male",$B$5,$B$6),
AT34*(1-(1-IF($D34="Male",Mortality_Projection!$C$3,Mortality_Projection!$C$4))^MIN(($B34+(AU$8-1)-Mortality_Projection!$C$6),Mortality_Projection!$C$5)*IF($D34="Male",MIN(OFFSET(Mortality_Rates!$B$6,AU$8-1-($B34-$B$9),0),Mortality_Rates!$B$111),MIN(OFFSET(Mortality_Rates!$B$6,AU$8-1-($B34-$B$9),1),Mortality_Rates!$C$111)))))</f>
        <v>6154.4111286815078</v>
      </c>
      <c r="AV34" s="160">
        <f ca="1">IF($B34-AV$8&gt;$B$9,0,IF($B34-AV$8=$B$9,$C34*IF($D34="Male",$B$5,$B$6),
AU34*(1-(1-IF($D34="Male",Mortality_Projection!$C$3,Mortality_Projection!$C$4))^MIN(($B34+(AV$8-1)-Mortality_Projection!$C$6),Mortality_Projection!$C$5)*IF($D34="Male",MIN(OFFSET(Mortality_Rates!$B$6,AV$8-1-($B34-$B$9),0),Mortality_Rates!$B$111),MIN(OFFSET(Mortality_Rates!$B$6,AV$8-1-($B34-$B$9),1),Mortality_Rates!$C$111)))))</f>
        <v>6152.8613612560275</v>
      </c>
      <c r="AW34" s="160">
        <f ca="1">IF($B34-AW$8&gt;$B$9,0,IF($B34-AW$8=$B$9,$C34*IF($D34="Male",$B$5,$B$6),
AV34*(1-(1-IF($D34="Male",Mortality_Projection!$C$3,Mortality_Projection!$C$4))^MIN(($B34+(AW$8-1)-Mortality_Projection!$C$6),Mortality_Projection!$C$5)*IF($D34="Male",MIN(OFFSET(Mortality_Rates!$B$6,AW$8-1-($B34-$B$9),0),Mortality_Rates!$B$111),MIN(OFFSET(Mortality_Rates!$B$6,AW$8-1-($B34-$B$9),1),Mortality_Rates!$C$111)))))</f>
        <v>6151.2429695104447</v>
      </c>
      <c r="AX34" s="160">
        <f ca="1">IF($B34-AX$8&gt;$B$9,0,IF($B34-AX$8=$B$9,$C34*IF($D34="Male",$B$5,$B$6),
AW34*(1-(1-IF($D34="Male",Mortality_Projection!$C$3,Mortality_Projection!$C$4))^MIN(($B34+(AX$8-1)-Mortality_Projection!$C$6),Mortality_Projection!$C$5)*IF($D34="Male",MIN(OFFSET(Mortality_Rates!$B$6,AX$8-1-($B34-$B$9),0),Mortality_Rates!$B$111),MIN(OFFSET(Mortality_Rates!$B$6,AX$8-1-($B34-$B$9),1),Mortality_Rates!$C$111)))))</f>
        <v>6149.5560070312422</v>
      </c>
      <c r="AY34" s="160">
        <f ca="1">IF($B34-AY$8&gt;$B$9,0,IF($B34-AY$8=$B$9,$C34*IF($D34="Male",$B$5,$B$6),
AX34*(1-(1-IF($D34="Male",Mortality_Projection!$C$3,Mortality_Projection!$C$4))^MIN(($B34+(AY$8-1)-Mortality_Projection!$C$6),Mortality_Projection!$C$5)*IF($D34="Male",MIN(OFFSET(Mortality_Rates!$B$6,AY$8-1-($B34-$B$9),0),Mortality_Rates!$B$111),MIN(OFFSET(Mortality_Rates!$B$6,AY$8-1-($B34-$B$9),1),Mortality_Rates!$C$111)))))</f>
        <v>6147.8039785737265</v>
      </c>
      <c r="AZ34" s="160">
        <f ca="1">IF($B34-AZ$8&gt;$B$9,0,IF($B34-AZ$8=$B$9,$C34*IF($D34="Male",$B$5,$B$6),
AY34*(1-(1-IF($D34="Male",Mortality_Projection!$C$3,Mortality_Projection!$C$4))^MIN(($B34+(AZ$8-1)-Mortality_Projection!$C$6),Mortality_Projection!$C$5)*IF($D34="Male",MIN(OFFSET(Mortality_Rates!$B$6,AZ$8-1-($B34-$B$9),0),Mortality_Rates!$B$111),MIN(OFFSET(Mortality_Rates!$B$6,AZ$8-1-($B34-$B$9),1),Mortality_Rates!$C$111)))))</f>
        <v>6145.9869393207082</v>
      </c>
      <c r="BA34" s="160">
        <f ca="1">IF($B34-BA$8&gt;$B$9,0,IF($B34-BA$8=$B$9,$C34*IF($D34="Male",$B$5,$B$6),
AZ34*(1-(1-IF($D34="Male",Mortality_Projection!$C$3,Mortality_Projection!$C$4))^MIN(($B34+(BA$8-1)-Mortality_Projection!$C$6),Mortality_Projection!$C$5)*IF($D34="Male",MIN(OFFSET(Mortality_Rates!$B$6,BA$8-1-($B34-$B$9),0),Mortality_Rates!$B$111),MIN(OFFSET(Mortality_Rates!$B$6,BA$8-1-($B34-$B$9),1),Mortality_Rates!$C$111)))))</f>
        <v>6144.101499644833</v>
      </c>
      <c r="BB34" s="160">
        <f ca="1">IF($B34-BB$8&gt;$B$9,0,IF($B34-BB$8=$B$9,$C34*IF($D34="Male",$B$5,$B$6),
BA34*(1-(1-IF($D34="Male",Mortality_Projection!$C$3,Mortality_Projection!$C$4))^MIN(($B34+(BB$8-1)-Mortality_Projection!$C$6),Mortality_Projection!$C$5)*IF($D34="Male",MIN(OFFSET(Mortality_Rates!$B$6,BB$8-1-($B34-$B$9),0),Mortality_Rates!$B$111),MIN(OFFSET(Mortality_Rates!$B$6,BB$8-1-($B34-$B$9),1),Mortality_Rates!$C$111)))))</f>
        <v>6142.1442762433016</v>
      </c>
      <c r="BC34" s="160">
        <f ca="1">IF($B34-BC$8&gt;$B$9,0,IF($B34-BC$8=$B$9,$C34*IF($D34="Male",$B$5,$B$6),
BB34*(1-(1-IF($D34="Male",Mortality_Projection!$C$3,Mortality_Projection!$C$4))^MIN(($B34+(BC$8-1)-Mortality_Projection!$C$6),Mortality_Projection!$C$5)*IF($D34="Male",MIN(OFFSET(Mortality_Rates!$B$6,BC$8-1-($B34-$B$9),0),Mortality_Rates!$B$111),MIN(OFFSET(Mortality_Rates!$B$6,BC$8-1-($B34-$B$9),1),Mortality_Rates!$C$111)))))</f>
        <v>6140.1084478036582</v>
      </c>
      <c r="BD34" s="161">
        <f ca="1">IF($B34-BD$8&gt;$B$9,0,IF($B34-BD$8=$B$9,$C34*IF($D34="Male",$B$5,$B$6),
BC34*(1-(1-IF($D34="Male",Mortality_Projection!$C$3,Mortality_Projection!$C$4))^MIN(($B34+(BD$8-1)-Mortality_Projection!$C$6),Mortality_Projection!$C$5)*IF($D34="Male",MIN(OFFSET(Mortality_Rates!$B$6,BD$8-1-($B34-$B$9),0),Mortality_Rates!$B$111),MIN(OFFSET(Mortality_Rates!$B$6,BD$8-1-($B34-$B$9),1),Mortality_Rates!$C$111)))))</f>
        <v>6137.990648310345</v>
      </c>
      <c r="BE34" s="33"/>
    </row>
    <row r="35" spans="1:57" x14ac:dyDescent="0.35">
      <c r="A35" s="159">
        <f t="shared" si="6"/>
        <v>-27</v>
      </c>
      <c r="B35">
        <f t="shared" si="7"/>
        <v>2048</v>
      </c>
      <c r="C35" s="160">
        <f ca="1">IF(-$A35&lt;Input!$D$16, SUM(OFFSET(Existing_Cohort!$C$107,Input!D$15+A35+IF(-$A35&gt;=Input!$D$15,-Input!$D$15-$A35,0),B35-Input!$D$4,IF(-$A35&gt;=Input!$D$15,Input!$D$16+$A35,Input!$D$16-Input!$D$15+1))), 0)+
IF(-$A35&gt;Input!$D$15, SUM(OFFSET($E$59, MAX(-$A35-Input!$D$16, 0), $B35-$B$9, MIN(-$A35-Input!$D$15, Input!$D$16-Input!$D$15+1))), 0)</f>
        <v>83475.949155333234</v>
      </c>
      <c r="D35" s="198" t="s">
        <v>31</v>
      </c>
      <c r="E35" s="160">
        <f ca="1">IF($B35-E$8&gt;$B$9,0,IF($B35-E$8=$B$9,$C35*IF($D35="Male",$B$5,$B$6),
D35*(1-(1-IF($D35="Male",Mortality_Projection!$C$3,Mortality_Projection!$C$4))^MIN(($B35+(E$8-1)-Mortality_Projection!$C$6),Mortality_Projection!$C$5)*IF($D35="Male",MIN(OFFSET(Mortality_Rates!$B$6,E$8-1-($B35-$B$9),0),Mortality_Rates!$B$111),MIN(OFFSET(Mortality_Rates!$B$6,E$8-1-($B35-$B$9),1),Mortality_Rates!$C$111)))))</f>
        <v>0</v>
      </c>
      <c r="F35" s="160">
        <f ca="1">IF($B35-F$8&gt;$B$9,0,IF($B35-F$8=$B$9,$C35*IF($D35="Male",$B$5,$B$6),
E35*(1-(1-IF($D35="Male",Mortality_Projection!$C$3,Mortality_Projection!$C$4))^MIN(($B35+(F$8-1)-Mortality_Projection!$C$6),Mortality_Projection!$C$5)*IF($D35="Male",MIN(OFFSET(Mortality_Rates!$B$6,F$8-1-($B35-$B$9),0),Mortality_Rates!$B$111),MIN(OFFSET(Mortality_Rates!$B$6,F$8-1-($B35-$B$9),1),Mortality_Rates!$C$111)))))</f>
        <v>0</v>
      </c>
      <c r="G35" s="160">
        <f ca="1">IF($B35-G$8&gt;$B$9,0,IF($B35-G$8=$B$9,$C35*IF($D35="Male",$B$5,$B$6),
F35*(1-(1-IF($D35="Male",Mortality_Projection!$C$3,Mortality_Projection!$C$4))^MIN(($B35+(G$8-1)-Mortality_Projection!$C$6),Mortality_Projection!$C$5)*IF($D35="Male",MIN(OFFSET(Mortality_Rates!$B$6,G$8-1-($B35-$B$9),0),Mortality_Rates!$B$111),MIN(OFFSET(Mortality_Rates!$B$6,G$8-1-($B35-$B$9),1),Mortality_Rates!$C$111)))))</f>
        <v>0</v>
      </c>
      <c r="H35" s="160">
        <f ca="1">IF($B35-H$8&gt;$B$9,0,IF($B35-H$8=$B$9,$C35*IF($D35="Male",$B$5,$B$6),
G35*(1-(1-IF($D35="Male",Mortality_Projection!$C$3,Mortality_Projection!$C$4))^MIN(($B35+(H$8-1)-Mortality_Projection!$C$6),Mortality_Projection!$C$5)*IF($D35="Male",MIN(OFFSET(Mortality_Rates!$B$6,H$8-1-($B35-$B$9),0),Mortality_Rates!$B$111),MIN(OFFSET(Mortality_Rates!$B$6,H$8-1-($B35-$B$9),1),Mortality_Rates!$C$111)))))</f>
        <v>0</v>
      </c>
      <c r="I35" s="160">
        <f ca="1">IF($B35-I$8&gt;$B$9,0,IF($B35-I$8=$B$9,$C35*IF($D35="Male",$B$5,$B$6),
H35*(1-(1-IF($D35="Male",Mortality_Projection!$C$3,Mortality_Projection!$C$4))^MIN(($B35+(I$8-1)-Mortality_Projection!$C$6),Mortality_Projection!$C$5)*IF($D35="Male",MIN(OFFSET(Mortality_Rates!$B$6,I$8-1-($B35-$B$9),0),Mortality_Rates!$B$111),MIN(OFFSET(Mortality_Rates!$B$6,I$8-1-($B35-$B$9),1),Mortality_Rates!$C$111)))))</f>
        <v>0</v>
      </c>
      <c r="J35" s="160">
        <f ca="1">IF($B35-J$8&gt;$B$9,0,IF($B35-J$8=$B$9,$C35*IF($D35="Male",$B$5,$B$6),
I35*(1-(1-IF($D35="Male",Mortality_Projection!$C$3,Mortality_Projection!$C$4))^MIN(($B35+(J$8-1)-Mortality_Projection!$C$6),Mortality_Projection!$C$5)*IF($D35="Male",MIN(OFFSET(Mortality_Rates!$B$6,J$8-1-($B35-$B$9),0),Mortality_Rates!$B$111),MIN(OFFSET(Mortality_Rates!$B$6,J$8-1-($B35-$B$9),1),Mortality_Rates!$C$111)))))</f>
        <v>0</v>
      </c>
      <c r="K35" s="160">
        <f ca="1">IF($B35-K$8&gt;$B$9,0,IF($B35-K$8=$B$9,$C35*IF($D35="Male",$B$5,$B$6),
J35*(1-(1-IF($D35="Male",Mortality_Projection!$C$3,Mortality_Projection!$C$4))^MIN(($B35+(K$8-1)-Mortality_Projection!$C$6),Mortality_Projection!$C$5)*IF($D35="Male",MIN(OFFSET(Mortality_Rates!$B$6,K$8-1-($B35-$B$9),0),Mortality_Rates!$B$111),MIN(OFFSET(Mortality_Rates!$B$6,K$8-1-($B35-$B$9),1),Mortality_Rates!$C$111)))))</f>
        <v>0</v>
      </c>
      <c r="L35" s="160">
        <f ca="1">IF($B35-L$8&gt;$B$9,0,IF($B35-L$8=$B$9,$C35*IF($D35="Male",$B$5,$B$6),
K35*(1-(1-IF($D35="Male",Mortality_Projection!$C$3,Mortality_Projection!$C$4))^MIN(($B35+(L$8-1)-Mortality_Projection!$C$6),Mortality_Projection!$C$5)*IF($D35="Male",MIN(OFFSET(Mortality_Rates!$B$6,L$8-1-($B35-$B$9),0),Mortality_Rates!$B$111),MIN(OFFSET(Mortality_Rates!$B$6,L$8-1-($B35-$B$9),1),Mortality_Rates!$C$111)))))</f>
        <v>0</v>
      </c>
      <c r="M35" s="160">
        <f ca="1">IF($B35-M$8&gt;$B$9,0,IF($B35-M$8=$B$9,$C35*IF($D35="Male",$B$5,$B$6),
L35*(1-(1-IF($D35="Male",Mortality_Projection!$C$3,Mortality_Projection!$C$4))^MIN(($B35+(M$8-1)-Mortality_Projection!$C$6),Mortality_Projection!$C$5)*IF($D35="Male",MIN(OFFSET(Mortality_Rates!$B$6,M$8-1-($B35-$B$9),0),Mortality_Rates!$B$111),MIN(OFFSET(Mortality_Rates!$B$6,M$8-1-($B35-$B$9),1),Mortality_Rates!$C$111)))))</f>
        <v>0</v>
      </c>
      <c r="N35" s="160">
        <f ca="1">IF($B35-N$8&gt;$B$9,0,IF($B35-N$8=$B$9,$C35*IF($D35="Male",$B$5,$B$6),
M35*(1-(1-IF($D35="Male",Mortality_Projection!$C$3,Mortality_Projection!$C$4))^MIN(($B35+(N$8-1)-Mortality_Projection!$C$6),Mortality_Projection!$C$5)*IF($D35="Male",MIN(OFFSET(Mortality_Rates!$B$6,N$8-1-($B35-$B$9),0),Mortality_Rates!$B$111),MIN(OFFSET(Mortality_Rates!$B$6,N$8-1-($B35-$B$9),1),Mortality_Rates!$C$111)))))</f>
        <v>0</v>
      </c>
      <c r="O35" s="160">
        <f ca="1">IF($B35-O$8&gt;$B$9,0,IF($B35-O$8=$B$9,$C35*IF($D35="Male",$B$5,$B$6),
N35*(1-(1-IF($D35="Male",Mortality_Projection!$C$3,Mortality_Projection!$C$4))^MIN(($B35+(O$8-1)-Mortality_Projection!$C$6),Mortality_Projection!$C$5)*IF($D35="Male",MIN(OFFSET(Mortality_Rates!$B$6,O$8-1-($B35-$B$9),0),Mortality_Rates!$B$111),MIN(OFFSET(Mortality_Rates!$B$6,O$8-1-($B35-$B$9),1),Mortality_Rates!$C$111)))))</f>
        <v>0</v>
      </c>
      <c r="P35" s="160">
        <f ca="1">IF($B35-P$8&gt;$B$9,0,IF($B35-P$8=$B$9,$C35*IF($D35="Male",$B$5,$B$6),
O35*(1-(1-IF($D35="Male",Mortality_Projection!$C$3,Mortality_Projection!$C$4))^MIN(($B35+(P$8-1)-Mortality_Projection!$C$6),Mortality_Projection!$C$5)*IF($D35="Male",MIN(OFFSET(Mortality_Rates!$B$6,P$8-1-($B35-$B$9),0),Mortality_Rates!$B$111),MIN(OFFSET(Mortality_Rates!$B$6,P$8-1-($B35-$B$9),1),Mortality_Rates!$C$111)))))</f>
        <v>0</v>
      </c>
      <c r="Q35" s="160">
        <f ca="1">IF($B35-Q$8&gt;$B$9,0,IF($B35-Q$8=$B$9,$C35*IF($D35="Male",$B$5,$B$6),
P35*(1-(1-IF($D35="Male",Mortality_Projection!$C$3,Mortality_Projection!$C$4))^MIN(($B35+(Q$8-1)-Mortality_Projection!$C$6),Mortality_Projection!$C$5)*IF($D35="Male",MIN(OFFSET(Mortality_Rates!$B$6,Q$8-1-($B35-$B$9),0),Mortality_Rates!$B$111),MIN(OFFSET(Mortality_Rates!$B$6,Q$8-1-($B35-$B$9),1),Mortality_Rates!$C$111)))))</f>
        <v>0</v>
      </c>
      <c r="R35" s="160">
        <f ca="1">IF($B35-R$8&gt;$B$9,0,IF($B35-R$8=$B$9,$C35*IF($D35="Male",$B$5,$B$6),
Q35*(1-(1-IF($D35="Male",Mortality_Projection!$C$3,Mortality_Projection!$C$4))^MIN(($B35+(R$8-1)-Mortality_Projection!$C$6),Mortality_Projection!$C$5)*IF($D35="Male",MIN(OFFSET(Mortality_Rates!$B$6,R$8-1-($B35-$B$9),0),Mortality_Rates!$B$111),MIN(OFFSET(Mortality_Rates!$B$6,R$8-1-($B35-$B$9),1),Mortality_Rates!$C$111)))))</f>
        <v>0</v>
      </c>
      <c r="S35" s="160">
        <f ca="1">IF($B35-S$8&gt;$B$9,0,IF($B35-S$8=$B$9,$C35*IF($D35="Male",$B$5,$B$6),
R35*(1-(1-IF($D35="Male",Mortality_Projection!$C$3,Mortality_Projection!$C$4))^MIN(($B35+(S$8-1)-Mortality_Projection!$C$6),Mortality_Projection!$C$5)*IF($D35="Male",MIN(OFFSET(Mortality_Rates!$B$6,S$8-1-($B35-$B$9),0),Mortality_Rates!$B$111),MIN(OFFSET(Mortality_Rates!$B$6,S$8-1-($B35-$B$9),1),Mortality_Rates!$C$111)))))</f>
        <v>0</v>
      </c>
      <c r="T35" s="160">
        <f ca="1">IF($B35-T$8&gt;$B$9,0,IF($B35-T$8=$B$9,$C35*IF($D35="Male",$B$5,$B$6),
S35*(1-(1-IF($D35="Male",Mortality_Projection!$C$3,Mortality_Projection!$C$4))^MIN(($B35+(T$8-1)-Mortality_Projection!$C$6),Mortality_Projection!$C$5)*IF($D35="Male",MIN(OFFSET(Mortality_Rates!$B$6,T$8-1-($B35-$B$9),0),Mortality_Rates!$B$111),MIN(OFFSET(Mortality_Rates!$B$6,T$8-1-($B35-$B$9),1),Mortality_Rates!$C$111)))))</f>
        <v>0</v>
      </c>
      <c r="U35" s="160">
        <f ca="1">IF($B35-U$8&gt;$B$9,0,IF($B35-U$8=$B$9,$C35*IF($D35="Male",$B$5,$B$6),
T35*(1-(1-IF($D35="Male",Mortality_Projection!$C$3,Mortality_Projection!$C$4))^MIN(($B35+(U$8-1)-Mortality_Projection!$C$6),Mortality_Projection!$C$5)*IF($D35="Male",MIN(OFFSET(Mortality_Rates!$B$6,U$8-1-($B35-$B$9),0),Mortality_Rates!$B$111),MIN(OFFSET(Mortality_Rates!$B$6,U$8-1-($B35-$B$9),1),Mortality_Rates!$C$111)))))</f>
        <v>0</v>
      </c>
      <c r="V35" s="160">
        <f ca="1">IF($B35-V$8&gt;$B$9,0,IF($B35-V$8=$B$9,$C35*IF($D35="Male",$B$5,$B$6),
U35*(1-(1-IF($D35="Male",Mortality_Projection!$C$3,Mortality_Projection!$C$4))^MIN(($B35+(V$8-1)-Mortality_Projection!$C$6),Mortality_Projection!$C$5)*IF($D35="Male",MIN(OFFSET(Mortality_Rates!$B$6,V$8-1-($B35-$B$9),0),Mortality_Rates!$B$111),MIN(OFFSET(Mortality_Rates!$B$6,V$8-1-($B35-$B$9),1),Mortality_Rates!$C$111)))))</f>
        <v>0</v>
      </c>
      <c r="W35" s="160">
        <f ca="1">IF($B35-W$8&gt;$B$9,0,IF($B35-W$8=$B$9,$C35*IF($D35="Male",$B$5,$B$6),
V35*(1-(1-IF($D35="Male",Mortality_Projection!$C$3,Mortality_Projection!$C$4))^MIN(($B35+(W$8-1)-Mortality_Projection!$C$6),Mortality_Projection!$C$5)*IF($D35="Male",MIN(OFFSET(Mortality_Rates!$B$6,W$8-1-($B35-$B$9),0),Mortality_Rates!$B$111),MIN(OFFSET(Mortality_Rates!$B$6,W$8-1-($B35-$B$9),1),Mortality_Rates!$C$111)))))</f>
        <v>0</v>
      </c>
      <c r="X35" s="160">
        <f ca="1">IF($B35-X$8&gt;$B$9,0,IF($B35-X$8=$B$9,$C35*IF($D35="Male",$B$5,$B$6),
W35*(1-(1-IF($D35="Male",Mortality_Projection!$C$3,Mortality_Projection!$C$4))^MIN(($B35+(X$8-1)-Mortality_Projection!$C$6),Mortality_Projection!$C$5)*IF($D35="Male",MIN(OFFSET(Mortality_Rates!$B$6,X$8-1-($B35-$B$9),0),Mortality_Rates!$B$111),MIN(OFFSET(Mortality_Rates!$B$6,X$8-1-($B35-$B$9),1),Mortality_Rates!$C$111)))))</f>
        <v>0</v>
      </c>
      <c r="Y35" s="160">
        <f ca="1">IF($B35-Y$8&gt;$B$9,0,IF($B35-Y$8=$B$9,$C35*IF($D35="Male",$B$5,$B$6),
X35*(1-(1-IF($D35="Male",Mortality_Projection!$C$3,Mortality_Projection!$C$4))^MIN(($B35+(Y$8-1)-Mortality_Projection!$C$6),Mortality_Projection!$C$5)*IF($D35="Male",MIN(OFFSET(Mortality_Rates!$B$6,Y$8-1-($B35-$B$9),0),Mortality_Rates!$B$111),MIN(OFFSET(Mortality_Rates!$B$6,Y$8-1-($B35-$B$9),1),Mortality_Rates!$C$111)))))</f>
        <v>0</v>
      </c>
      <c r="Z35" s="160">
        <f ca="1">IF($B35-Z$8&gt;$B$9,0,IF($B35-Z$8=$B$9,$C35*IF($D35="Male",$B$5,$B$6),
Y35*(1-(1-IF($D35="Male",Mortality_Projection!$C$3,Mortality_Projection!$C$4))^MIN(($B35+(Z$8-1)-Mortality_Projection!$C$6),Mortality_Projection!$C$5)*IF($D35="Male",MIN(OFFSET(Mortality_Rates!$B$6,Z$8-1-($B35-$B$9),0),Mortality_Rates!$B$111),MIN(OFFSET(Mortality_Rates!$B$6,Z$8-1-($B35-$B$9),1),Mortality_Rates!$C$111)))))</f>
        <v>0</v>
      </c>
      <c r="AA35" s="160">
        <f ca="1">IF($B35-AA$8&gt;$B$9,0,IF($B35-AA$8=$B$9,$C35*IF($D35="Male",$B$5,$B$6),
Z35*(1-(1-IF($D35="Male",Mortality_Projection!$C$3,Mortality_Projection!$C$4))^MIN(($B35+(AA$8-1)-Mortality_Projection!$C$6),Mortality_Projection!$C$5)*IF($D35="Male",MIN(OFFSET(Mortality_Rates!$B$6,AA$8-1-($B35-$B$9),0),Mortality_Rates!$B$111),MIN(OFFSET(Mortality_Rates!$B$6,AA$8-1-($B35-$B$9),1),Mortality_Rates!$C$111)))))</f>
        <v>0</v>
      </c>
      <c r="AB35" s="160">
        <f ca="1">IF($B35-AB$8&gt;$B$9,0,IF($B35-AB$8=$B$9,$C35*IF($D35="Male",$B$5,$B$6),
AA35*(1-(1-IF($D35="Male",Mortality_Projection!$C$3,Mortality_Projection!$C$4))^MIN(($B35+(AB$8-1)-Mortality_Projection!$C$6),Mortality_Projection!$C$5)*IF($D35="Male",MIN(OFFSET(Mortality_Rates!$B$6,AB$8-1-($B35-$B$9),0),Mortality_Rates!$B$111),MIN(OFFSET(Mortality_Rates!$B$6,AB$8-1-($B35-$B$9),1),Mortality_Rates!$C$111)))))</f>
        <v>0</v>
      </c>
      <c r="AC35" s="160">
        <f ca="1">IF($B35-AC$8&gt;$B$9,0,IF($B35-AC$8=$B$9,$C35*IF($D35="Male",$B$5,$B$6),
AB35*(1-(1-IF($D35="Male",Mortality_Projection!$C$3,Mortality_Projection!$C$4))^MIN(($B35+(AC$8-1)-Mortality_Projection!$C$6),Mortality_Projection!$C$5)*IF($D35="Male",MIN(OFFSET(Mortality_Rates!$B$6,AC$8-1-($B35-$B$9),0),Mortality_Rates!$B$111),MIN(OFFSET(Mortality_Rates!$B$6,AC$8-1-($B35-$B$9),1),Mortality_Rates!$C$111)))))</f>
        <v>0</v>
      </c>
      <c r="AD35" s="160">
        <f ca="1">IF($B35-AD$8&gt;$B$9,0,IF($B35-AD$8=$B$9,$C35*IF($D35="Male",$B$5,$B$6),
AC35*(1-(1-IF($D35="Male",Mortality_Projection!$C$3,Mortality_Projection!$C$4))^MIN(($B35+(AD$8-1)-Mortality_Projection!$C$6),Mortality_Projection!$C$5)*IF($D35="Male",MIN(OFFSET(Mortality_Rates!$B$6,AD$8-1-($B35-$B$9),0),Mortality_Rates!$B$111),MIN(OFFSET(Mortality_Rates!$B$6,AD$8-1-($B35-$B$9),1),Mortality_Rates!$C$111)))))</f>
        <v>0</v>
      </c>
      <c r="AE35" s="160">
        <f ca="1">IF($B35-AE$8&gt;$B$9,0,IF($B35-AE$8=$B$9,$C35*IF($D35="Male",$B$5,$B$6),
AD35*(1-(1-IF($D35="Male",Mortality_Projection!$C$3,Mortality_Projection!$C$4))^MIN(($B35+(AE$8-1)-Mortality_Projection!$C$6),Mortality_Projection!$C$5)*IF($D35="Male",MIN(OFFSET(Mortality_Rates!$B$6,AE$8-1-($B35-$B$9),0),Mortality_Rates!$B$111),MIN(OFFSET(Mortality_Rates!$B$6,AE$8-1-($B35-$B$9),1),Mortality_Rates!$C$111)))))</f>
        <v>6108.2186328037842</v>
      </c>
      <c r="AF35" s="160">
        <f ca="1">IF($B35-AF$8&gt;$B$9,0,IF($B35-AF$8=$B$9,$C35*IF($D35="Male",$B$5,$B$6),
AE35*(1-(1-IF($D35="Male",Mortality_Projection!$C$3,Mortality_Projection!$C$4))^MIN(($B35+(AF$8-1)-Mortality_Projection!$C$6),Mortality_Projection!$C$5)*IF($D35="Male",MIN(OFFSET(Mortality_Rates!$B$6,AF$8-1-($B35-$B$9),0),Mortality_Rates!$B$111),MIN(OFFSET(Mortality_Rates!$B$6,AF$8-1-($B35-$B$9),1),Mortality_Rates!$C$111)))))</f>
        <v>6105.2485582331992</v>
      </c>
      <c r="AG35" s="160">
        <f ca="1">IF($B35-AG$8&gt;$B$9,0,IF($B35-AG$8=$B$9,$C35*IF($D35="Male",$B$5,$B$6),
AF35*(1-(1-IF($D35="Male",Mortality_Projection!$C$3,Mortality_Projection!$C$4))^MIN(($B35+(AG$8-1)-Mortality_Projection!$C$6),Mortality_Projection!$C$5)*IF($D35="Male",MIN(OFFSET(Mortality_Rates!$B$6,AG$8-1-($B35-$B$9),0),Mortality_Rates!$B$111),MIN(OFFSET(Mortality_Rates!$B$6,AG$8-1-($B35-$B$9),1),Mortality_Rates!$C$111)))))</f>
        <v>6103.1427823477907</v>
      </c>
      <c r="AH35" s="160">
        <f ca="1">IF($B35-AH$8&gt;$B$9,0,IF($B35-AH$8=$B$9,$C35*IF($D35="Male",$B$5,$B$6),
AG35*(1-(1-IF($D35="Male",Mortality_Projection!$C$3,Mortality_Projection!$C$4))^MIN(($B35+(AH$8-1)-Mortality_Projection!$C$6),Mortality_Projection!$C$5)*IF($D35="Male",MIN(OFFSET(Mortality_Rates!$B$6,AH$8-1-($B35-$B$9),0),Mortality_Rates!$B$111),MIN(OFFSET(Mortality_Rates!$B$6,AH$8-1-($B35-$B$9),1),Mortality_Rates!$C$111)))))</f>
        <v>6101.6196163935492</v>
      </c>
      <c r="AI35" s="160">
        <f ca="1">IF($B35-AI$8&gt;$B$9,0,IF($B35-AI$8=$B$9,$C35*IF($D35="Male",$B$5,$B$6),
AH35*(1-(1-IF($D35="Male",Mortality_Projection!$C$3,Mortality_Projection!$C$4))^MIN(($B35+(AI$8-1)-Mortality_Projection!$C$6),Mortality_Projection!$C$5)*IF($D35="Male",MIN(OFFSET(Mortality_Rates!$B$6,AI$8-1-($B35-$B$9),0),Mortality_Rates!$B$111),MIN(OFFSET(Mortality_Rates!$B$6,AI$8-1-($B35-$B$9),1),Mortality_Rates!$C$111)))))</f>
        <v>6100.459561580481</v>
      </c>
      <c r="AJ35" s="160">
        <f ca="1">IF($B35-AJ$8&gt;$B$9,0,IF($B35-AJ$8=$B$9,$C35*IF($D35="Male",$B$5,$B$6),
AI35*(1-(1-IF($D35="Male",Mortality_Projection!$C$3,Mortality_Projection!$C$4))^MIN(($B35+(AJ$8-1)-Mortality_Projection!$C$6),Mortality_Projection!$C$5)*IF($D35="Male",MIN(OFFSET(Mortality_Rates!$B$6,AJ$8-1-($B35-$B$9),0),Mortality_Rates!$B$111),MIN(OFFSET(Mortality_Rates!$B$6,AJ$8-1-($B35-$B$9),1),Mortality_Rates!$C$111)))))</f>
        <v>6099.5015863799727</v>
      </c>
      <c r="AK35" s="160">
        <f ca="1">IF($B35-AK$8&gt;$B$9,0,IF($B35-AK$8=$B$9,$C35*IF($D35="Male",$B$5,$B$6),
AJ35*(1-(1-IF($D35="Male",Mortality_Projection!$C$3,Mortality_Projection!$C$4))^MIN(($B35+(AK$8-1)-Mortality_Projection!$C$6),Mortality_Projection!$C$5)*IF($D35="Male",MIN(OFFSET(Mortality_Rates!$B$6,AK$8-1-($B35-$B$9),0),Mortality_Rates!$B$111),MIN(OFFSET(Mortality_Rates!$B$6,AK$8-1-($B35-$B$9),1),Mortality_Rates!$C$111)))))</f>
        <v>6098.6429648928452</v>
      </c>
      <c r="AL35" s="160">
        <f ca="1">IF($B35-AL$8&gt;$B$9,0,IF($B35-AL$8=$B$9,$C35*IF($D35="Male",$B$5,$B$6),
AK35*(1-(1-IF($D35="Male",Mortality_Projection!$C$3,Mortality_Projection!$C$4))^MIN(($B35+(AL$8-1)-Mortality_Projection!$C$6),Mortality_Projection!$C$5)*IF($D35="Male",MIN(OFFSET(Mortality_Rates!$B$6,AL$8-1-($B35-$B$9),0),Mortality_Rates!$B$111),MIN(OFFSET(Mortality_Rates!$B$6,AL$8-1-($B35-$B$9),1),Mortality_Rates!$C$111)))))</f>
        <v>6097.8323487698299</v>
      </c>
      <c r="AM35" s="160">
        <f ca="1">IF($B35-AM$8&gt;$B$9,0,IF($B35-AM$8=$B$9,$C35*IF($D35="Male",$B$5,$B$6),
AL35*(1-(1-IF($D35="Male",Mortality_Projection!$C$3,Mortality_Projection!$C$4))^MIN(($B35+(AM$8-1)-Mortality_Projection!$C$6),Mortality_Projection!$C$5)*IF($D35="Male",MIN(OFFSET(Mortality_Rates!$B$6,AM$8-1-($B35-$B$9),0),Mortality_Rates!$B$111),MIN(OFFSET(Mortality_Rates!$B$6,AM$8-1-($B35-$B$9),1),Mortality_Rates!$C$111)))))</f>
        <v>6097.0355198581447</v>
      </c>
      <c r="AN35" s="160">
        <f ca="1">IF($B35-AN$8&gt;$B$9,0,IF($B35-AN$8=$B$9,$C35*IF($D35="Male",$B$5,$B$6),
AM35*(1-(1-IF($D35="Male",Mortality_Projection!$C$3,Mortality_Projection!$C$4))^MIN(($B35+(AN$8-1)-Mortality_Projection!$C$6),Mortality_Projection!$C$5)*IF($D35="Male",MIN(OFFSET(Mortality_Rates!$B$6,AN$8-1-($B35-$B$9),0),Mortality_Rates!$B$111),MIN(OFFSET(Mortality_Rates!$B$6,AN$8-1-($B35-$B$9),1),Mortality_Rates!$C$111)))))</f>
        <v>6096.2216979729519</v>
      </c>
      <c r="AO35" s="160">
        <f ca="1">IF($B35-AO$8&gt;$B$9,0,IF($B35-AO$8=$B$9,$C35*IF($D35="Male",$B$5,$B$6),
AN35*(1-(1-IF($D35="Male",Mortality_Projection!$C$3,Mortality_Projection!$C$4))^MIN(($B35+(AO$8-1)-Mortality_Projection!$C$6),Mortality_Projection!$C$5)*IF($D35="Male",MIN(OFFSET(Mortality_Rates!$B$6,AO$8-1-($B35-$B$9),0),Mortality_Rates!$B$111),MIN(OFFSET(Mortality_Rates!$B$6,AO$8-1-($B35-$B$9),1),Mortality_Rates!$C$111)))))</f>
        <v>6095.3669571561049</v>
      </c>
      <c r="AP35" s="160">
        <f ca="1">IF($B35-AP$8&gt;$B$9,0,IF($B35-AP$8=$B$9,$C35*IF($D35="Male",$B$5,$B$6),
AO35*(1-(1-IF($D35="Male",Mortality_Projection!$C$3,Mortality_Projection!$C$4))^MIN(($B35+(AP$8-1)-Mortality_Projection!$C$6),Mortality_Projection!$C$5)*IF($D35="Male",MIN(OFFSET(Mortality_Rates!$B$6,AP$8-1-($B35-$B$9),0),Mortality_Rates!$B$111),MIN(OFFSET(Mortality_Rates!$B$6,AP$8-1-($B35-$B$9),1),Mortality_Rates!$C$111)))))</f>
        <v>6094.4473849868991</v>
      </c>
      <c r="AQ35" s="160">
        <f ca="1">IF($B35-AQ$8&gt;$B$9,0,IF($B35-AQ$8=$B$9,$C35*IF($D35="Male",$B$5,$B$6),
AP35*(1-(1-IF($D35="Male",Mortality_Projection!$C$3,Mortality_Projection!$C$4))^MIN(($B35+(AQ$8-1)-Mortality_Projection!$C$6),Mortality_Projection!$C$5)*IF($D35="Male",MIN(OFFSET(Mortality_Rates!$B$6,AQ$8-1-($B35-$B$9),0),Mortality_Rates!$B$111),MIN(OFFSET(Mortality_Rates!$B$6,AQ$8-1-($B35-$B$9),1),Mortality_Rates!$C$111)))))</f>
        <v>6093.4459203119668</v>
      </c>
      <c r="AR35" s="160">
        <f ca="1">IF($B35-AR$8&gt;$B$9,0,IF($B35-AR$8=$B$9,$C35*IF($D35="Male",$B$5,$B$6),
AQ35*(1-(1-IF($D35="Male",Mortality_Projection!$C$3,Mortality_Projection!$C$4))^MIN(($B35+(AR$8-1)-Mortality_Projection!$C$6),Mortality_Projection!$C$5)*IF($D35="Male",MIN(OFFSET(Mortality_Rates!$B$6,AR$8-1-($B35-$B$9),0),Mortality_Rates!$B$111),MIN(OFFSET(Mortality_Rates!$B$6,AR$8-1-($B35-$B$9),1),Mortality_Rates!$C$111)))))</f>
        <v>6092.3557676323317</v>
      </c>
      <c r="AS35" s="160">
        <f ca="1">IF($B35-AS$8&gt;$B$9,0,IF($B35-AS$8=$B$9,$C35*IF($D35="Male",$B$5,$B$6),
AR35*(1-(1-IF($D35="Male",Mortality_Projection!$C$3,Mortality_Projection!$C$4))^MIN(($B35+(AS$8-1)-Mortality_Projection!$C$6),Mortality_Projection!$C$5)*IF($D35="Male",MIN(OFFSET(Mortality_Rates!$B$6,AS$8-1-($B35-$B$9),0),Mortality_Rates!$B$111),MIN(OFFSET(Mortality_Rates!$B$6,AS$8-1-($B35-$B$9),1),Mortality_Rates!$C$111)))))</f>
        <v>6091.1701397237957</v>
      </c>
      <c r="AT35" s="160">
        <f ca="1">IF($B35-AT$8&gt;$B$9,0,IF($B35-AT$8=$B$9,$C35*IF($D35="Male",$B$5,$B$6),
AS35*(1-(1-IF($D35="Male",Mortality_Projection!$C$3,Mortality_Projection!$C$4))^MIN(($B35+(AT$8-1)-Mortality_Projection!$C$6),Mortality_Projection!$C$5)*IF($D35="Male",MIN(OFFSET(Mortality_Rates!$B$6,AT$8-1-($B35-$B$9),0),Mortality_Rates!$B$111),MIN(OFFSET(Mortality_Rates!$B$6,AT$8-1-($B35-$B$9),1),Mortality_Rates!$C$111)))))</f>
        <v>6089.8890909040383</v>
      </c>
      <c r="AU35" s="160">
        <f ca="1">IF($B35-AU$8&gt;$B$9,0,IF($B35-AU$8=$B$9,$C35*IF($D35="Male",$B$5,$B$6),
AT35*(1-(1-IF($D35="Male",Mortality_Projection!$C$3,Mortality_Projection!$C$4))^MIN(($B35+(AU$8-1)-Mortality_Projection!$C$6),Mortality_Projection!$C$5)*IF($D35="Male",MIN(OFFSET(Mortality_Rates!$B$6,AU$8-1-($B35-$B$9),0),Mortality_Rates!$B$111),MIN(OFFSET(Mortality_Rates!$B$6,AU$8-1-($B35-$B$9),1),Mortality_Rates!$C$111)))))</f>
        <v>6088.5160953880304</v>
      </c>
      <c r="AV35" s="160">
        <f ca="1">IF($B35-AV$8&gt;$B$9,0,IF($B35-AV$8=$B$9,$C35*IF($D35="Male",$B$5,$B$6),
AU35*(1-(1-IF($D35="Male",Mortality_Projection!$C$3,Mortality_Projection!$C$4))^MIN(($B35+(AV$8-1)-Mortality_Projection!$C$6),Mortality_Projection!$C$5)*IF($D35="Male",MIN(OFFSET(Mortality_Rates!$B$6,AV$8-1-($B35-$B$9),0),Mortality_Rates!$B$111),MIN(OFFSET(Mortality_Rates!$B$6,AV$8-1-($B35-$B$9),1),Mortality_Rates!$C$111)))))</f>
        <v>6087.0580433778805</v>
      </c>
      <c r="AW35" s="160">
        <f ca="1">IF($B35-AW$8&gt;$B$9,0,IF($B35-AW$8=$B$9,$C35*IF($D35="Male",$B$5,$B$6),
AV35*(1-(1-IF($D35="Male",Mortality_Projection!$C$3,Mortality_Projection!$C$4))^MIN(($B35+(AW$8-1)-Mortality_Projection!$C$6),Mortality_Projection!$C$5)*IF($D35="Male",MIN(OFFSET(Mortality_Rates!$B$6,AW$8-1-($B35-$B$9),0),Mortality_Rates!$B$111),MIN(OFFSET(Mortality_Rates!$B$6,AW$8-1-($B35-$B$9),1),Mortality_Rates!$C$111)))))</f>
        <v>6085.5252364081489</v>
      </c>
      <c r="AX35" s="160">
        <f ca="1">IF($B35-AX$8&gt;$B$9,0,IF($B35-AX$8=$B$9,$C35*IF($D35="Male",$B$5,$B$6),
AW35*(1-(1-IF($D35="Male",Mortality_Projection!$C$3,Mortality_Projection!$C$4))^MIN(($B35+(AX$8-1)-Mortality_Projection!$C$6),Mortality_Projection!$C$5)*IF($D35="Male",MIN(OFFSET(Mortality_Rates!$B$6,AX$8-1-($B35-$B$9),0),Mortality_Rates!$B$111),MIN(OFFSET(Mortality_Rates!$B$6,AX$8-1-($B35-$B$9),1),Mortality_Rates!$C$111)))))</f>
        <v>6083.9245561340649</v>
      </c>
      <c r="AY35" s="160">
        <f ca="1">IF($B35-AY$8&gt;$B$9,0,IF($B35-AY$8=$B$9,$C35*IF($D35="Male",$B$5,$B$6),
AX35*(1-(1-IF($D35="Male",Mortality_Projection!$C$3,Mortality_Projection!$C$4))^MIN(($B35+(AY$8-1)-Mortality_Projection!$C$6),Mortality_Projection!$C$5)*IF($D35="Male",MIN(OFFSET(Mortality_Rates!$B$6,AY$8-1-($B35-$B$9),0),Mortality_Rates!$B$111),MIN(OFFSET(Mortality_Rates!$B$6,AY$8-1-($B35-$B$9),1),Mortality_Rates!$C$111)))))</f>
        <v>6082.2560555556665</v>
      </c>
      <c r="AZ35" s="160">
        <f ca="1">IF($B35-AZ$8&gt;$B$9,0,IF($B35-AZ$8=$B$9,$C35*IF($D35="Male",$B$5,$B$6),
AY35*(1-(1-IF($D35="Male",Mortality_Projection!$C$3,Mortality_Projection!$C$4))^MIN(($B35+(AZ$8-1)-Mortality_Projection!$C$6),Mortality_Projection!$C$5)*IF($D35="Male",MIN(OFFSET(Mortality_Rates!$B$6,AZ$8-1-($B35-$B$9),0),Mortality_Rates!$B$111),MIN(OFFSET(Mortality_Rates!$B$6,AZ$8-1-($B35-$B$9),1),Mortality_Rates!$C$111)))))</f>
        <v>6080.5232010726686</v>
      </c>
      <c r="BA35" s="160">
        <f ca="1">IF($B35-BA$8&gt;$B$9,0,IF($B35-BA$8=$B$9,$C35*IF($D35="Male",$B$5,$B$6),
AZ35*(1-(1-IF($D35="Male",Mortality_Projection!$C$3,Mortality_Projection!$C$4))^MIN(($B35+(BA$8-1)-Mortality_Projection!$C$6),Mortality_Projection!$C$5)*IF($D35="Male",MIN(OFFSET(Mortality_Rates!$B$6,BA$8-1-($B35-$B$9),0),Mortality_Rates!$B$111),MIN(OFFSET(Mortality_Rates!$B$6,BA$8-1-($B35-$B$9),1),Mortality_Rates!$C$111)))))</f>
        <v>6078.7260472639682</v>
      </c>
      <c r="BB35" s="160">
        <f ca="1">IF($B35-BB$8&gt;$B$9,0,IF($B35-BB$8=$B$9,$C35*IF($D35="Male",$B$5,$B$6),
BA35*(1-(1-IF($D35="Male",Mortality_Projection!$C$3,Mortality_Projection!$C$4))^MIN(($B35+(BB$8-1)-Mortality_Projection!$C$6),Mortality_Projection!$C$5)*IF($D35="Male",MIN(OFFSET(Mortality_Rates!$B$6,BB$8-1-($B35-$B$9),0),Mortality_Rates!$B$111),MIN(OFFSET(Mortality_Rates!$B$6,BB$8-1-($B35-$B$9),1),Mortality_Rates!$C$111)))))</f>
        <v>6076.8612415978569</v>
      </c>
      <c r="BC35" s="160">
        <f ca="1">IF($B35-BC$8&gt;$B$9,0,IF($B35-BC$8=$B$9,$C35*IF($D35="Male",$B$5,$B$6),
BB35*(1-(1-IF($D35="Male",Mortality_Projection!$C$3,Mortality_Projection!$C$4))^MIN(($B35+(BC$8-1)-Mortality_Projection!$C$6),Mortality_Projection!$C$5)*IF($D35="Male",MIN(OFFSET(Mortality_Rates!$B$6,BC$8-1-($B35-$B$9),0),Mortality_Rates!$B$111),MIN(OFFSET(Mortality_Rates!$B$6,BC$8-1-($B35-$B$9),1),Mortality_Rates!$C$111)))))</f>
        <v>6074.9254377979678</v>
      </c>
      <c r="BD35" s="161">
        <f ca="1">IF($B35-BD$8&gt;$B$9,0,IF($B35-BD$8=$B$9,$C35*IF($D35="Male",$B$5,$B$6),
BC35*(1-(1-IF($D35="Male",Mortality_Projection!$C$3,Mortality_Projection!$C$4))^MIN(($B35+(BD$8-1)-Mortality_Projection!$C$6),Mortality_Projection!$C$5)*IF($D35="Male",MIN(OFFSET(Mortality_Rates!$B$6,BD$8-1-($B35-$B$9),0),Mortality_Rates!$B$111),MIN(OFFSET(Mortality_Rates!$B$6,BD$8-1-($B35-$B$9),1),Mortality_Rates!$C$111)))))</f>
        <v>6072.911889203413</v>
      </c>
      <c r="BE35" s="33"/>
    </row>
    <row r="36" spans="1:57" x14ac:dyDescent="0.35">
      <c r="A36" s="159">
        <f t="shared" si="6"/>
        <v>-28</v>
      </c>
      <c r="B36">
        <f t="shared" si="7"/>
        <v>2049</v>
      </c>
      <c r="C36" s="160">
        <f ca="1">IF(-$A36&lt;Input!$D$16, SUM(OFFSET(Existing_Cohort!$C$107,Input!D$15+A36+IF(-$A36&gt;=Input!$D$15,-Input!$D$15-$A36,0),B36-Input!$D$4,IF(-$A36&gt;=Input!$D$15,Input!$D$16+$A36,Input!$D$16-Input!$D$15+1))), 0)+
IF(-$A36&gt;Input!$D$15, SUM(OFFSET($E$59, MAX(-$A36-Input!$D$16, 0), $B36-$B$9, MIN(-$A36-Input!$D$15, Input!$D$16-Input!$D$15+1))), 0)</f>
        <v>82344.510807703584</v>
      </c>
      <c r="D36" s="198" t="s">
        <v>31</v>
      </c>
      <c r="E36" s="160">
        <f ca="1">IF($B36-E$8&gt;$B$9,0,IF($B36-E$8=$B$9,$C36*IF($D36="Male",$B$5,$B$6),
D36*(1-(1-IF($D36="Male",Mortality_Projection!$C$3,Mortality_Projection!$C$4))^MIN(($B36+(E$8-1)-Mortality_Projection!$C$6),Mortality_Projection!$C$5)*IF($D36="Male",MIN(OFFSET(Mortality_Rates!$B$6,E$8-1-($B36-$B$9),0),Mortality_Rates!$B$111),MIN(OFFSET(Mortality_Rates!$B$6,E$8-1-($B36-$B$9),1),Mortality_Rates!$C$111)))))</f>
        <v>0</v>
      </c>
      <c r="F36" s="160">
        <f ca="1">IF($B36-F$8&gt;$B$9,0,IF($B36-F$8=$B$9,$C36*IF($D36="Male",$B$5,$B$6),
E36*(1-(1-IF($D36="Male",Mortality_Projection!$C$3,Mortality_Projection!$C$4))^MIN(($B36+(F$8-1)-Mortality_Projection!$C$6),Mortality_Projection!$C$5)*IF($D36="Male",MIN(OFFSET(Mortality_Rates!$B$6,F$8-1-($B36-$B$9),0),Mortality_Rates!$B$111),MIN(OFFSET(Mortality_Rates!$B$6,F$8-1-($B36-$B$9),1),Mortality_Rates!$C$111)))))</f>
        <v>0</v>
      </c>
      <c r="G36" s="160">
        <f ca="1">IF($B36-G$8&gt;$B$9,0,IF($B36-G$8=$B$9,$C36*IF($D36="Male",$B$5,$B$6),
F36*(1-(1-IF($D36="Male",Mortality_Projection!$C$3,Mortality_Projection!$C$4))^MIN(($B36+(G$8-1)-Mortality_Projection!$C$6),Mortality_Projection!$C$5)*IF($D36="Male",MIN(OFFSET(Mortality_Rates!$B$6,G$8-1-($B36-$B$9),0),Mortality_Rates!$B$111),MIN(OFFSET(Mortality_Rates!$B$6,G$8-1-($B36-$B$9),1),Mortality_Rates!$C$111)))))</f>
        <v>0</v>
      </c>
      <c r="H36" s="160">
        <f ca="1">IF($B36-H$8&gt;$B$9,0,IF($B36-H$8=$B$9,$C36*IF($D36="Male",$B$5,$B$6),
G36*(1-(1-IF($D36="Male",Mortality_Projection!$C$3,Mortality_Projection!$C$4))^MIN(($B36+(H$8-1)-Mortality_Projection!$C$6),Mortality_Projection!$C$5)*IF($D36="Male",MIN(OFFSET(Mortality_Rates!$B$6,H$8-1-($B36-$B$9),0),Mortality_Rates!$B$111),MIN(OFFSET(Mortality_Rates!$B$6,H$8-1-($B36-$B$9),1),Mortality_Rates!$C$111)))))</f>
        <v>0</v>
      </c>
      <c r="I36" s="160">
        <f ca="1">IF($B36-I$8&gt;$B$9,0,IF($B36-I$8=$B$9,$C36*IF($D36="Male",$B$5,$B$6),
H36*(1-(1-IF($D36="Male",Mortality_Projection!$C$3,Mortality_Projection!$C$4))^MIN(($B36+(I$8-1)-Mortality_Projection!$C$6),Mortality_Projection!$C$5)*IF($D36="Male",MIN(OFFSET(Mortality_Rates!$B$6,I$8-1-($B36-$B$9),0),Mortality_Rates!$B$111),MIN(OFFSET(Mortality_Rates!$B$6,I$8-1-($B36-$B$9),1),Mortality_Rates!$C$111)))))</f>
        <v>0</v>
      </c>
      <c r="J36" s="160">
        <f ca="1">IF($B36-J$8&gt;$B$9,0,IF($B36-J$8=$B$9,$C36*IF($D36="Male",$B$5,$B$6),
I36*(1-(1-IF($D36="Male",Mortality_Projection!$C$3,Mortality_Projection!$C$4))^MIN(($B36+(J$8-1)-Mortality_Projection!$C$6),Mortality_Projection!$C$5)*IF($D36="Male",MIN(OFFSET(Mortality_Rates!$B$6,J$8-1-($B36-$B$9),0),Mortality_Rates!$B$111),MIN(OFFSET(Mortality_Rates!$B$6,J$8-1-($B36-$B$9),1),Mortality_Rates!$C$111)))))</f>
        <v>0</v>
      </c>
      <c r="K36" s="160">
        <f ca="1">IF($B36-K$8&gt;$B$9,0,IF($B36-K$8=$B$9,$C36*IF($D36="Male",$B$5,$B$6),
J36*(1-(1-IF($D36="Male",Mortality_Projection!$C$3,Mortality_Projection!$C$4))^MIN(($B36+(K$8-1)-Mortality_Projection!$C$6),Mortality_Projection!$C$5)*IF($D36="Male",MIN(OFFSET(Mortality_Rates!$B$6,K$8-1-($B36-$B$9),0),Mortality_Rates!$B$111),MIN(OFFSET(Mortality_Rates!$B$6,K$8-1-($B36-$B$9),1),Mortality_Rates!$C$111)))))</f>
        <v>0</v>
      </c>
      <c r="L36" s="160">
        <f ca="1">IF($B36-L$8&gt;$B$9,0,IF($B36-L$8=$B$9,$C36*IF($D36="Male",$B$5,$B$6),
K36*(1-(1-IF($D36="Male",Mortality_Projection!$C$3,Mortality_Projection!$C$4))^MIN(($B36+(L$8-1)-Mortality_Projection!$C$6),Mortality_Projection!$C$5)*IF($D36="Male",MIN(OFFSET(Mortality_Rates!$B$6,L$8-1-($B36-$B$9),0),Mortality_Rates!$B$111),MIN(OFFSET(Mortality_Rates!$B$6,L$8-1-($B36-$B$9),1),Mortality_Rates!$C$111)))))</f>
        <v>0</v>
      </c>
      <c r="M36" s="160">
        <f ca="1">IF($B36-M$8&gt;$B$9,0,IF($B36-M$8=$B$9,$C36*IF($D36="Male",$B$5,$B$6),
L36*(1-(1-IF($D36="Male",Mortality_Projection!$C$3,Mortality_Projection!$C$4))^MIN(($B36+(M$8-1)-Mortality_Projection!$C$6),Mortality_Projection!$C$5)*IF($D36="Male",MIN(OFFSET(Mortality_Rates!$B$6,M$8-1-($B36-$B$9),0),Mortality_Rates!$B$111),MIN(OFFSET(Mortality_Rates!$B$6,M$8-1-($B36-$B$9),1),Mortality_Rates!$C$111)))))</f>
        <v>0</v>
      </c>
      <c r="N36" s="160">
        <f ca="1">IF($B36-N$8&gt;$B$9,0,IF($B36-N$8=$B$9,$C36*IF($D36="Male",$B$5,$B$6),
M36*(1-(1-IF($D36="Male",Mortality_Projection!$C$3,Mortality_Projection!$C$4))^MIN(($B36+(N$8-1)-Mortality_Projection!$C$6),Mortality_Projection!$C$5)*IF($D36="Male",MIN(OFFSET(Mortality_Rates!$B$6,N$8-1-($B36-$B$9),0),Mortality_Rates!$B$111),MIN(OFFSET(Mortality_Rates!$B$6,N$8-1-($B36-$B$9),1),Mortality_Rates!$C$111)))))</f>
        <v>0</v>
      </c>
      <c r="O36" s="160">
        <f ca="1">IF($B36-O$8&gt;$B$9,0,IF($B36-O$8=$B$9,$C36*IF($D36="Male",$B$5,$B$6),
N36*(1-(1-IF($D36="Male",Mortality_Projection!$C$3,Mortality_Projection!$C$4))^MIN(($B36+(O$8-1)-Mortality_Projection!$C$6),Mortality_Projection!$C$5)*IF($D36="Male",MIN(OFFSET(Mortality_Rates!$B$6,O$8-1-($B36-$B$9),0),Mortality_Rates!$B$111),MIN(OFFSET(Mortality_Rates!$B$6,O$8-1-($B36-$B$9),1),Mortality_Rates!$C$111)))))</f>
        <v>0</v>
      </c>
      <c r="P36" s="160">
        <f ca="1">IF($B36-P$8&gt;$B$9,0,IF($B36-P$8=$B$9,$C36*IF($D36="Male",$B$5,$B$6),
O36*(1-(1-IF($D36="Male",Mortality_Projection!$C$3,Mortality_Projection!$C$4))^MIN(($B36+(P$8-1)-Mortality_Projection!$C$6),Mortality_Projection!$C$5)*IF($D36="Male",MIN(OFFSET(Mortality_Rates!$B$6,P$8-1-($B36-$B$9),0),Mortality_Rates!$B$111),MIN(OFFSET(Mortality_Rates!$B$6,P$8-1-($B36-$B$9),1),Mortality_Rates!$C$111)))))</f>
        <v>0</v>
      </c>
      <c r="Q36" s="160">
        <f ca="1">IF($B36-Q$8&gt;$B$9,0,IF($B36-Q$8=$B$9,$C36*IF($D36="Male",$B$5,$B$6),
P36*(1-(1-IF($D36="Male",Mortality_Projection!$C$3,Mortality_Projection!$C$4))^MIN(($B36+(Q$8-1)-Mortality_Projection!$C$6),Mortality_Projection!$C$5)*IF($D36="Male",MIN(OFFSET(Mortality_Rates!$B$6,Q$8-1-($B36-$B$9),0),Mortality_Rates!$B$111),MIN(OFFSET(Mortality_Rates!$B$6,Q$8-1-($B36-$B$9),1),Mortality_Rates!$C$111)))))</f>
        <v>0</v>
      </c>
      <c r="R36" s="160">
        <f ca="1">IF($B36-R$8&gt;$B$9,0,IF($B36-R$8=$B$9,$C36*IF($D36="Male",$B$5,$B$6),
Q36*(1-(1-IF($D36="Male",Mortality_Projection!$C$3,Mortality_Projection!$C$4))^MIN(($B36+(R$8-1)-Mortality_Projection!$C$6),Mortality_Projection!$C$5)*IF($D36="Male",MIN(OFFSET(Mortality_Rates!$B$6,R$8-1-($B36-$B$9),0),Mortality_Rates!$B$111),MIN(OFFSET(Mortality_Rates!$B$6,R$8-1-($B36-$B$9),1),Mortality_Rates!$C$111)))))</f>
        <v>0</v>
      </c>
      <c r="S36" s="160">
        <f ca="1">IF($B36-S$8&gt;$B$9,0,IF($B36-S$8=$B$9,$C36*IF($D36="Male",$B$5,$B$6),
R36*(1-(1-IF($D36="Male",Mortality_Projection!$C$3,Mortality_Projection!$C$4))^MIN(($B36+(S$8-1)-Mortality_Projection!$C$6),Mortality_Projection!$C$5)*IF($D36="Male",MIN(OFFSET(Mortality_Rates!$B$6,S$8-1-($B36-$B$9),0),Mortality_Rates!$B$111),MIN(OFFSET(Mortality_Rates!$B$6,S$8-1-($B36-$B$9),1),Mortality_Rates!$C$111)))))</f>
        <v>0</v>
      </c>
      <c r="T36" s="160">
        <f ca="1">IF($B36-T$8&gt;$B$9,0,IF($B36-T$8=$B$9,$C36*IF($D36="Male",$B$5,$B$6),
S36*(1-(1-IF($D36="Male",Mortality_Projection!$C$3,Mortality_Projection!$C$4))^MIN(($B36+(T$8-1)-Mortality_Projection!$C$6),Mortality_Projection!$C$5)*IF($D36="Male",MIN(OFFSET(Mortality_Rates!$B$6,T$8-1-($B36-$B$9),0),Mortality_Rates!$B$111),MIN(OFFSET(Mortality_Rates!$B$6,T$8-1-($B36-$B$9),1),Mortality_Rates!$C$111)))))</f>
        <v>0</v>
      </c>
      <c r="U36" s="160">
        <f ca="1">IF($B36-U$8&gt;$B$9,0,IF($B36-U$8=$B$9,$C36*IF($D36="Male",$B$5,$B$6),
T36*(1-(1-IF($D36="Male",Mortality_Projection!$C$3,Mortality_Projection!$C$4))^MIN(($B36+(U$8-1)-Mortality_Projection!$C$6),Mortality_Projection!$C$5)*IF($D36="Male",MIN(OFFSET(Mortality_Rates!$B$6,U$8-1-($B36-$B$9),0),Mortality_Rates!$B$111),MIN(OFFSET(Mortality_Rates!$B$6,U$8-1-($B36-$B$9),1),Mortality_Rates!$C$111)))))</f>
        <v>0</v>
      </c>
      <c r="V36" s="160">
        <f ca="1">IF($B36-V$8&gt;$B$9,0,IF($B36-V$8=$B$9,$C36*IF($D36="Male",$B$5,$B$6),
U36*(1-(1-IF($D36="Male",Mortality_Projection!$C$3,Mortality_Projection!$C$4))^MIN(($B36+(V$8-1)-Mortality_Projection!$C$6),Mortality_Projection!$C$5)*IF($D36="Male",MIN(OFFSET(Mortality_Rates!$B$6,V$8-1-($B36-$B$9),0),Mortality_Rates!$B$111),MIN(OFFSET(Mortality_Rates!$B$6,V$8-1-($B36-$B$9),1),Mortality_Rates!$C$111)))))</f>
        <v>0</v>
      </c>
      <c r="W36" s="160">
        <f ca="1">IF($B36-W$8&gt;$B$9,0,IF($B36-W$8=$B$9,$C36*IF($D36="Male",$B$5,$B$6),
V36*(1-(1-IF($D36="Male",Mortality_Projection!$C$3,Mortality_Projection!$C$4))^MIN(($B36+(W$8-1)-Mortality_Projection!$C$6),Mortality_Projection!$C$5)*IF($D36="Male",MIN(OFFSET(Mortality_Rates!$B$6,W$8-1-($B36-$B$9),0),Mortality_Rates!$B$111),MIN(OFFSET(Mortality_Rates!$B$6,W$8-1-($B36-$B$9),1),Mortality_Rates!$C$111)))))</f>
        <v>0</v>
      </c>
      <c r="X36" s="160">
        <f ca="1">IF($B36-X$8&gt;$B$9,0,IF($B36-X$8=$B$9,$C36*IF($D36="Male",$B$5,$B$6),
W36*(1-(1-IF($D36="Male",Mortality_Projection!$C$3,Mortality_Projection!$C$4))^MIN(($B36+(X$8-1)-Mortality_Projection!$C$6),Mortality_Projection!$C$5)*IF($D36="Male",MIN(OFFSET(Mortality_Rates!$B$6,X$8-1-($B36-$B$9),0),Mortality_Rates!$B$111),MIN(OFFSET(Mortality_Rates!$B$6,X$8-1-($B36-$B$9),1),Mortality_Rates!$C$111)))))</f>
        <v>0</v>
      </c>
      <c r="Y36" s="160">
        <f ca="1">IF($B36-Y$8&gt;$B$9,0,IF($B36-Y$8=$B$9,$C36*IF($D36="Male",$B$5,$B$6),
X36*(1-(1-IF($D36="Male",Mortality_Projection!$C$3,Mortality_Projection!$C$4))^MIN(($B36+(Y$8-1)-Mortality_Projection!$C$6),Mortality_Projection!$C$5)*IF($D36="Male",MIN(OFFSET(Mortality_Rates!$B$6,Y$8-1-($B36-$B$9),0),Mortality_Rates!$B$111),MIN(OFFSET(Mortality_Rates!$B$6,Y$8-1-($B36-$B$9),1),Mortality_Rates!$C$111)))))</f>
        <v>0</v>
      </c>
      <c r="Z36" s="160">
        <f ca="1">IF($B36-Z$8&gt;$B$9,0,IF($B36-Z$8=$B$9,$C36*IF($D36="Male",$B$5,$B$6),
Y36*(1-(1-IF($D36="Male",Mortality_Projection!$C$3,Mortality_Projection!$C$4))^MIN(($B36+(Z$8-1)-Mortality_Projection!$C$6),Mortality_Projection!$C$5)*IF($D36="Male",MIN(OFFSET(Mortality_Rates!$B$6,Z$8-1-($B36-$B$9),0),Mortality_Rates!$B$111),MIN(OFFSET(Mortality_Rates!$B$6,Z$8-1-($B36-$B$9),1),Mortality_Rates!$C$111)))))</f>
        <v>0</v>
      </c>
      <c r="AA36" s="160">
        <f ca="1">IF($B36-AA$8&gt;$B$9,0,IF($B36-AA$8=$B$9,$C36*IF($D36="Male",$B$5,$B$6),
Z36*(1-(1-IF($D36="Male",Mortality_Projection!$C$3,Mortality_Projection!$C$4))^MIN(($B36+(AA$8-1)-Mortality_Projection!$C$6),Mortality_Projection!$C$5)*IF($D36="Male",MIN(OFFSET(Mortality_Rates!$B$6,AA$8-1-($B36-$B$9),0),Mortality_Rates!$B$111),MIN(OFFSET(Mortality_Rates!$B$6,AA$8-1-($B36-$B$9),1),Mortality_Rates!$C$111)))))</f>
        <v>0</v>
      </c>
      <c r="AB36" s="160">
        <f ca="1">IF($B36-AB$8&gt;$B$9,0,IF($B36-AB$8=$B$9,$C36*IF($D36="Male",$B$5,$B$6),
AA36*(1-(1-IF($D36="Male",Mortality_Projection!$C$3,Mortality_Projection!$C$4))^MIN(($B36+(AB$8-1)-Mortality_Projection!$C$6),Mortality_Projection!$C$5)*IF($D36="Male",MIN(OFFSET(Mortality_Rates!$B$6,AB$8-1-($B36-$B$9),0),Mortality_Rates!$B$111),MIN(OFFSET(Mortality_Rates!$B$6,AB$8-1-($B36-$B$9),1),Mortality_Rates!$C$111)))))</f>
        <v>0</v>
      </c>
      <c r="AC36" s="160">
        <f ca="1">IF($B36-AC$8&gt;$B$9,0,IF($B36-AC$8=$B$9,$C36*IF($D36="Male",$B$5,$B$6),
AB36*(1-(1-IF($D36="Male",Mortality_Projection!$C$3,Mortality_Projection!$C$4))^MIN(($B36+(AC$8-1)-Mortality_Projection!$C$6),Mortality_Projection!$C$5)*IF($D36="Male",MIN(OFFSET(Mortality_Rates!$B$6,AC$8-1-($B36-$B$9),0),Mortality_Rates!$B$111),MIN(OFFSET(Mortality_Rates!$B$6,AC$8-1-($B36-$B$9),1),Mortality_Rates!$C$111)))))</f>
        <v>0</v>
      </c>
      <c r="AD36" s="160">
        <f ca="1">IF($B36-AD$8&gt;$B$9,0,IF($B36-AD$8=$B$9,$C36*IF($D36="Male",$B$5,$B$6),
AC36*(1-(1-IF($D36="Male",Mortality_Projection!$C$3,Mortality_Projection!$C$4))^MIN(($B36+(AD$8-1)-Mortality_Projection!$C$6),Mortality_Projection!$C$5)*IF($D36="Male",MIN(OFFSET(Mortality_Rates!$B$6,AD$8-1-($B36-$B$9),0),Mortality_Rates!$B$111),MIN(OFFSET(Mortality_Rates!$B$6,AD$8-1-($B36-$B$9),1),Mortality_Rates!$C$111)))))</f>
        <v>0</v>
      </c>
      <c r="AE36" s="160">
        <f ca="1">IF($B36-AE$8&gt;$B$9,0,IF($B36-AE$8=$B$9,$C36*IF($D36="Male",$B$5,$B$6),
AD36*(1-(1-IF($D36="Male",Mortality_Projection!$C$3,Mortality_Projection!$C$4))^MIN(($B36+(AE$8-1)-Mortality_Projection!$C$6),Mortality_Projection!$C$5)*IF($D36="Male",MIN(OFFSET(Mortality_Rates!$B$6,AE$8-1-($B36-$B$9),0),Mortality_Rates!$B$111),MIN(OFFSET(Mortality_Rates!$B$6,AE$8-1-($B36-$B$9),1),Mortality_Rates!$C$111)))))</f>
        <v>0</v>
      </c>
      <c r="AF36" s="160">
        <f ca="1">IF($B36-AF$8&gt;$B$9,0,IF($B36-AF$8=$B$9,$C36*IF($D36="Male",$B$5,$B$6),
AE36*(1-(1-IF($D36="Male",Mortality_Projection!$C$3,Mortality_Projection!$C$4))^MIN(($B36+(AF$8-1)-Mortality_Projection!$C$6),Mortality_Projection!$C$5)*IF($D36="Male",MIN(OFFSET(Mortality_Rates!$B$6,AF$8-1-($B36-$B$9),0),Mortality_Rates!$B$111),MIN(OFFSET(Mortality_Rates!$B$6,AF$8-1-($B36-$B$9),1),Mortality_Rates!$C$111)))))</f>
        <v>6025.4274472372699</v>
      </c>
      <c r="AG36" s="160">
        <f ca="1">IF($B36-AG$8&gt;$B$9,0,IF($B36-AG$8=$B$9,$C36*IF($D36="Male",$B$5,$B$6),
AF36*(1-(1-IF($D36="Male",Mortality_Projection!$C$3,Mortality_Projection!$C$4))^MIN(($B36+(AG$8-1)-Mortality_Projection!$C$6),Mortality_Projection!$C$5)*IF($D36="Male",MIN(OFFSET(Mortality_Rates!$B$6,AG$8-1-($B36-$B$9),0),Mortality_Rates!$B$111),MIN(OFFSET(Mortality_Rates!$B$6,AG$8-1-($B36-$B$9),1),Mortality_Rates!$C$111)))))</f>
        <v>6022.4976292471547</v>
      </c>
      <c r="AH36" s="160">
        <f ca="1">IF($B36-AH$8&gt;$B$9,0,IF($B36-AH$8=$B$9,$C36*IF($D36="Male",$B$5,$B$6),
AG36*(1-(1-IF($D36="Male",Mortality_Projection!$C$3,Mortality_Projection!$C$4))^MIN(($B36+(AH$8-1)-Mortality_Projection!$C$6),Mortality_Projection!$C$5)*IF($D36="Male",MIN(OFFSET(Mortality_Rates!$B$6,AH$8-1-($B36-$B$9),0),Mortality_Rates!$B$111),MIN(OFFSET(Mortality_Rates!$B$6,AH$8-1-($B36-$B$9),1),Mortality_Rates!$C$111)))))</f>
        <v>6020.4203951826221</v>
      </c>
      <c r="AI36" s="160">
        <f ca="1">IF($B36-AI$8&gt;$B$9,0,IF($B36-AI$8=$B$9,$C36*IF($D36="Male",$B$5,$B$6),
AH36*(1-(1-IF($D36="Male",Mortality_Projection!$C$3,Mortality_Projection!$C$4))^MIN(($B36+(AI$8-1)-Mortality_Projection!$C$6),Mortality_Projection!$C$5)*IF($D36="Male",MIN(OFFSET(Mortality_Rates!$B$6,AI$8-1-($B36-$B$9),0),Mortality_Rates!$B$111),MIN(OFFSET(Mortality_Rates!$B$6,AI$8-1-($B36-$B$9),1),Mortality_Rates!$C$111)))))</f>
        <v>6018.9178743170305</v>
      </c>
      <c r="AJ36" s="160">
        <f ca="1">IF($B36-AJ$8&gt;$B$9,0,IF($B36-AJ$8=$B$9,$C36*IF($D36="Male",$B$5,$B$6),
AI36*(1-(1-IF($D36="Male",Mortality_Projection!$C$3,Mortality_Projection!$C$4))^MIN(($B36+(AJ$8-1)-Mortality_Projection!$C$6),Mortality_Projection!$C$5)*IF($D36="Male",MIN(OFFSET(Mortality_Rates!$B$6,AJ$8-1-($B36-$B$9),0),Mortality_Rates!$B$111),MIN(OFFSET(Mortality_Rates!$B$6,AJ$8-1-($B36-$B$9),1),Mortality_Rates!$C$111)))))</f>
        <v>6017.7735429610075</v>
      </c>
      <c r="AK36" s="160">
        <f ca="1">IF($B36-AK$8&gt;$B$9,0,IF($B36-AK$8=$B$9,$C36*IF($D36="Male",$B$5,$B$6),
AJ36*(1-(1-IF($D36="Male",Mortality_Projection!$C$3,Mortality_Projection!$C$4))^MIN(($B36+(AK$8-1)-Mortality_Projection!$C$6),Mortality_Projection!$C$5)*IF($D36="Male",MIN(OFFSET(Mortality_Rates!$B$6,AK$8-1-($B36-$B$9),0),Mortality_Rates!$B$111),MIN(OFFSET(Mortality_Rates!$B$6,AK$8-1-($B36-$B$9),1),Mortality_Rates!$C$111)))))</f>
        <v>6016.8285522175656</v>
      </c>
      <c r="AL36" s="160">
        <f ca="1">IF($B36-AL$8&gt;$B$9,0,IF($B36-AL$8=$B$9,$C36*IF($D36="Male",$B$5,$B$6),
AK36*(1-(1-IF($D36="Male",Mortality_Projection!$C$3,Mortality_Projection!$C$4))^MIN(($B36+(AL$8-1)-Mortality_Projection!$C$6),Mortality_Projection!$C$5)*IF($D36="Male",MIN(OFFSET(Mortality_Rates!$B$6,AL$8-1-($B36-$B$9),0),Mortality_Rates!$B$111),MIN(OFFSET(Mortality_Rates!$B$6,AL$8-1-($B36-$B$9),1),Mortality_Rates!$C$111)))))</f>
        <v>6015.9815685409276</v>
      </c>
      <c r="AM36" s="160">
        <f ca="1">IF($B36-AM$8&gt;$B$9,0,IF($B36-AM$8=$B$9,$C36*IF($D36="Male",$B$5,$B$6),
AL36*(1-(1-IF($D36="Male",Mortality_Projection!$C$3,Mortality_Projection!$C$4))^MIN(($B36+(AM$8-1)-Mortality_Projection!$C$6),Mortality_Projection!$C$5)*IF($D36="Male",MIN(OFFSET(Mortality_Rates!$B$6,AM$8-1-($B36-$B$9),0),Mortality_Rates!$B$111),MIN(OFFSET(Mortality_Rates!$B$6,AM$8-1-($B36-$B$9),1),Mortality_Rates!$C$111)))))</f>
        <v>6015.181939560629</v>
      </c>
      <c r="AN36" s="160">
        <f ca="1">IF($B36-AN$8&gt;$B$9,0,IF($B36-AN$8=$B$9,$C36*IF($D36="Male",$B$5,$B$6),
AM36*(1-(1-IF($D36="Male",Mortality_Projection!$C$3,Mortality_Projection!$C$4))^MIN(($B36+(AN$8-1)-Mortality_Projection!$C$6),Mortality_Projection!$C$5)*IF($D36="Male",MIN(OFFSET(Mortality_Rates!$B$6,AN$8-1-($B36-$B$9),0),Mortality_Rates!$B$111),MIN(OFFSET(Mortality_Rates!$B$6,AN$8-1-($B36-$B$9),1),Mortality_Rates!$C$111)))))</f>
        <v>6014.3959109189173</v>
      </c>
      <c r="AO36" s="160">
        <f ca="1">IF($B36-AO$8&gt;$B$9,0,IF($B36-AO$8=$B$9,$C36*IF($D36="Male",$B$5,$B$6),
AN36*(1-(1-IF($D36="Male",Mortality_Projection!$C$3,Mortality_Projection!$C$4))^MIN(($B36+(AO$8-1)-Mortality_Projection!$C$6),Mortality_Projection!$C$5)*IF($D36="Male",MIN(OFFSET(Mortality_Rates!$B$6,AO$8-1-($B36-$B$9),0),Mortality_Rates!$B$111),MIN(OFFSET(Mortality_Rates!$B$6,AO$8-1-($B36-$B$9),1),Mortality_Rates!$C$111)))))</f>
        <v>6013.5931196275469</v>
      </c>
      <c r="AP36" s="160">
        <f ca="1">IF($B36-AP$8&gt;$B$9,0,IF($B36-AP$8=$B$9,$C36*IF($D36="Male",$B$5,$B$6),
AO36*(1-(1-IF($D36="Male",Mortality_Projection!$C$3,Mortality_Projection!$C$4))^MIN(($B36+(AP$8-1)-Mortality_Projection!$C$6),Mortality_Projection!$C$5)*IF($D36="Male",MIN(OFFSET(Mortality_Rates!$B$6,AP$8-1-($B36-$B$9),0),Mortality_Rates!$B$111),MIN(OFFSET(Mortality_Rates!$B$6,AP$8-1-($B36-$B$9),1),Mortality_Rates!$C$111)))))</f>
        <v>6012.7499640223359</v>
      </c>
      <c r="AQ36" s="160">
        <f ca="1">IF($B36-AQ$8&gt;$B$9,0,IF($B36-AQ$8=$B$9,$C36*IF($D36="Male",$B$5,$B$6),
AP36*(1-(1-IF($D36="Male",Mortality_Projection!$C$3,Mortality_Projection!$C$4))^MIN(($B36+(AQ$8-1)-Mortality_Projection!$C$6),Mortality_Projection!$C$5)*IF($D36="Male",MIN(OFFSET(Mortality_Rates!$B$6,AQ$8-1-($B36-$B$9),0),Mortality_Rates!$B$111),MIN(OFFSET(Mortality_Rates!$B$6,AQ$8-1-($B36-$B$9),1),Mortality_Rates!$C$111)))))</f>
        <v>6011.8428557930574</v>
      </c>
      <c r="AR36" s="160">
        <f ca="1">IF($B36-AR$8&gt;$B$9,0,IF($B36-AR$8=$B$9,$C36*IF($D36="Male",$B$5,$B$6),
AQ36*(1-(1-IF($D36="Male",Mortality_Projection!$C$3,Mortality_Projection!$C$4))^MIN(($B36+(AR$8-1)-Mortality_Projection!$C$6),Mortality_Projection!$C$5)*IF($D36="Male",MIN(OFFSET(Mortality_Rates!$B$6,AR$8-1-($B36-$B$9),0),Mortality_Rates!$B$111),MIN(OFFSET(Mortality_Rates!$B$6,AR$8-1-($B36-$B$9),1),Mortality_Rates!$C$111)))))</f>
        <v>6010.8549650343066</v>
      </c>
      <c r="AS36" s="160">
        <f ca="1">IF($B36-AS$8&gt;$B$9,0,IF($B36-AS$8=$B$9,$C36*IF($D36="Male",$B$5,$B$6),
AR36*(1-(1-IF($D36="Male",Mortality_Projection!$C$3,Mortality_Projection!$C$4))^MIN(($B36+(AS$8-1)-Mortality_Projection!$C$6),Mortality_Projection!$C$5)*IF($D36="Male",MIN(OFFSET(Mortality_Rates!$B$6,AS$8-1-($B36-$B$9),0),Mortality_Rates!$B$111),MIN(OFFSET(Mortality_Rates!$B$6,AS$8-1-($B36-$B$9),1),Mortality_Rates!$C$111)))))</f>
        <v>6009.7795883537347</v>
      </c>
      <c r="AT36" s="160">
        <f ca="1">IF($B36-AT$8&gt;$B$9,0,IF($B36-AT$8=$B$9,$C36*IF($D36="Male",$B$5,$B$6),
AS36*(1-(1-IF($D36="Male",Mortality_Projection!$C$3,Mortality_Projection!$C$4))^MIN(($B36+(AT$8-1)-Mortality_Projection!$C$6),Mortality_Projection!$C$5)*IF($D36="Male",MIN(OFFSET(Mortality_Rates!$B$6,AT$8-1-($B36-$B$9),0),Mortality_Rates!$B$111),MIN(OFFSET(Mortality_Rates!$B$6,AT$8-1-($B36-$B$9),1),Mortality_Rates!$C$111)))))</f>
        <v>6008.6100305216132</v>
      </c>
      <c r="AU36" s="160">
        <f ca="1">IF($B36-AU$8&gt;$B$9,0,IF($B36-AU$8=$B$9,$C36*IF($D36="Male",$B$5,$B$6),
AT36*(1-(1-IF($D36="Male",Mortality_Projection!$C$3,Mortality_Projection!$C$4))^MIN(($B36+(AU$8-1)-Mortality_Projection!$C$6),Mortality_Projection!$C$5)*IF($D36="Male",MIN(OFFSET(Mortality_Rates!$B$6,AU$8-1-($B36-$B$9),0),Mortality_Rates!$B$111),MIN(OFFSET(Mortality_Rates!$B$6,AU$8-1-($B36-$B$9),1),Mortality_Rates!$C$111)))))</f>
        <v>6007.3463451193975</v>
      </c>
      <c r="AV36" s="160">
        <f ca="1">IF($B36-AV$8&gt;$B$9,0,IF($B36-AV$8=$B$9,$C36*IF($D36="Male",$B$5,$B$6),
AU36*(1-(1-IF($D36="Male",Mortality_Projection!$C$3,Mortality_Projection!$C$4))^MIN(($B36+(AV$8-1)-Mortality_Projection!$C$6),Mortality_Projection!$C$5)*IF($D36="Male",MIN(OFFSET(Mortality_Rates!$B$6,AV$8-1-($B36-$B$9),0),Mortality_Rates!$B$111),MIN(OFFSET(Mortality_Rates!$B$6,AV$8-1-($B36-$B$9),1),Mortality_Rates!$C$111)))))</f>
        <v>6005.9919592723254</v>
      </c>
      <c r="AW36" s="160">
        <f ca="1">IF($B36-AW$8&gt;$B$9,0,IF($B36-AW$8=$B$9,$C36*IF($D36="Male",$B$5,$B$6),
AV36*(1-(1-IF($D36="Male",Mortality_Projection!$C$3,Mortality_Projection!$C$4))^MIN(($B36+(AW$8-1)-Mortality_Projection!$C$6),Mortality_Projection!$C$5)*IF($D36="Male",MIN(OFFSET(Mortality_Rates!$B$6,AW$8-1-($B36-$B$9),0),Mortality_Rates!$B$111),MIN(OFFSET(Mortality_Rates!$B$6,AW$8-1-($B36-$B$9),1),Mortality_Rates!$C$111)))))</f>
        <v>6004.553669792268</v>
      </c>
      <c r="AX36" s="160">
        <f ca="1">IF($B36-AX$8&gt;$B$9,0,IF($B36-AX$8=$B$9,$C36*IF($D36="Male",$B$5,$B$6),
AW36*(1-(1-IF($D36="Male",Mortality_Projection!$C$3,Mortality_Projection!$C$4))^MIN(($B36+(AX$8-1)-Mortality_Projection!$C$6),Mortality_Projection!$C$5)*IF($D36="Male",MIN(OFFSET(Mortality_Rates!$B$6,AX$8-1-($B36-$B$9),0),Mortality_Rates!$B$111),MIN(OFFSET(Mortality_Rates!$B$6,AX$8-1-($B36-$B$9),1),Mortality_Rates!$C$111)))))</f>
        <v>6003.0416385861263</v>
      </c>
      <c r="AY36" s="160">
        <f ca="1">IF($B36-AY$8&gt;$B$9,0,IF($B36-AY$8=$B$9,$C36*IF($D36="Male",$B$5,$B$6),
AX36*(1-(1-IF($D36="Male",Mortality_Projection!$C$3,Mortality_Projection!$C$4))^MIN(($B36+(AY$8-1)-Mortality_Projection!$C$6),Mortality_Projection!$C$5)*IF($D36="Male",MIN(OFFSET(Mortality_Rates!$B$6,AY$8-1-($B36-$B$9),0),Mortality_Rates!$B$111),MIN(OFFSET(Mortality_Rates!$B$6,AY$8-1-($B36-$B$9),1),Mortality_Rates!$C$111)))))</f>
        <v>6001.4626540347354</v>
      </c>
      <c r="AZ36" s="160">
        <f ca="1">IF($B36-AZ$8&gt;$B$9,0,IF($B36-AZ$8=$B$9,$C36*IF($D36="Male",$B$5,$B$6),
AY36*(1-(1-IF($D36="Male",Mortality_Projection!$C$3,Mortality_Projection!$C$4))^MIN(($B36+(AZ$8-1)-Mortality_Projection!$C$6),Mortality_Projection!$C$5)*IF($D36="Male",MIN(OFFSET(Mortality_Rates!$B$6,AZ$8-1-($B36-$B$9),0),Mortality_Rates!$B$111),MIN(OFFSET(Mortality_Rates!$B$6,AZ$8-1-($B36-$B$9),1),Mortality_Rates!$C$111)))))</f>
        <v>5999.816768419767</v>
      </c>
      <c r="BA36" s="160">
        <f ca="1">IF($B36-BA$8&gt;$B$9,0,IF($B36-BA$8=$B$9,$C36*IF($D36="Male",$B$5,$B$6),
AZ36*(1-(1-IF($D36="Male",Mortality_Projection!$C$3,Mortality_Projection!$C$4))^MIN(($B36+(BA$8-1)-Mortality_Projection!$C$6),Mortality_Projection!$C$5)*IF($D36="Male",MIN(OFFSET(Mortality_Rates!$B$6,BA$8-1-($B36-$B$9),0),Mortality_Rates!$B$111),MIN(OFFSET(Mortality_Rates!$B$6,BA$8-1-($B36-$B$9),1),Mortality_Rates!$C$111)))))</f>
        <v>5998.1074011571327</v>
      </c>
      <c r="BB36" s="160">
        <f ca="1">IF($B36-BB$8&gt;$B$9,0,IF($B36-BB$8=$B$9,$C36*IF($D36="Male",$B$5,$B$6),
BA36*(1-(1-IF($D36="Male",Mortality_Projection!$C$3,Mortality_Projection!$C$4))^MIN(($B36+(BB$8-1)-Mortality_Projection!$C$6),Mortality_Projection!$C$5)*IF($D36="Male",MIN(OFFSET(Mortality_Rates!$B$6,BB$8-1-($B36-$B$9),0),Mortality_Rates!$B$111),MIN(OFFSET(Mortality_Rates!$B$6,BB$8-1-($B36-$B$9),1),Mortality_Rates!$C$111)))))</f>
        <v>5996.3346060859649</v>
      </c>
      <c r="BC36" s="160">
        <f ca="1">IF($B36-BC$8&gt;$B$9,0,IF($B36-BC$8=$B$9,$C36*IF($D36="Male",$B$5,$B$6),
BB36*(1-(1-IF($D36="Male",Mortality_Projection!$C$3,Mortality_Projection!$C$4))^MIN(($B36+(BC$8-1)-Mortality_Projection!$C$6),Mortality_Projection!$C$5)*IF($D36="Male",MIN(OFFSET(Mortality_Rates!$B$6,BC$8-1-($B36-$B$9),0),Mortality_Rates!$B$111),MIN(OFFSET(Mortality_Rates!$B$6,BC$8-1-($B36-$B$9),1),Mortality_Rates!$C$111)))))</f>
        <v>5994.4950761149839</v>
      </c>
      <c r="BD36" s="161">
        <f ca="1">IF($B36-BD$8&gt;$B$9,0,IF($B36-BD$8=$B$9,$C36*IF($D36="Male",$B$5,$B$6),
BC36*(1-(1-IF($D36="Male",Mortality_Projection!$C$3,Mortality_Projection!$C$4))^MIN(($B36+(BD$8-1)-Mortality_Projection!$C$6),Mortality_Projection!$C$5)*IF($D36="Male",MIN(OFFSET(Mortality_Rates!$B$6,BD$8-1-($B36-$B$9),0),Mortality_Rates!$B$111),MIN(OFFSET(Mortality_Rates!$B$6,BD$8-1-($B36-$B$9),1),Mortality_Rates!$C$111)))))</f>
        <v>5992.5855103234662</v>
      </c>
      <c r="BE36" s="33"/>
    </row>
    <row r="37" spans="1:57" x14ac:dyDescent="0.35">
      <c r="A37" s="159">
        <f t="shared" si="6"/>
        <v>-29</v>
      </c>
      <c r="B37">
        <f t="shared" si="7"/>
        <v>2050</v>
      </c>
      <c r="C37" s="160">
        <f ca="1">IF(-$A37&lt;Input!$D$16, SUM(OFFSET(Existing_Cohort!$C$107,Input!D$15+A37+IF(-$A37&gt;=Input!$D$15,-Input!$D$15-$A37,0),B37-Input!$D$4,IF(-$A37&gt;=Input!$D$15,Input!$D$16+$A37,Input!$D$16-Input!$D$15+1))), 0)+
IF(-$A37&gt;Input!$D$15, SUM(OFFSET($E$59, MAX(-$A37-Input!$D$16, 0), $B37-$B$9, MIN(-$A37-Input!$D$15, Input!$D$16-Input!$D$15+1))), 0)</f>
        <v>81029.320995203423</v>
      </c>
      <c r="D37" s="198" t="s">
        <v>31</v>
      </c>
      <c r="E37" s="160">
        <f ca="1">IF($B37-E$8&gt;$B$9,0,IF($B37-E$8=$B$9,$C37*IF($D37="Male",$B$5,$B$6),
D37*(1-(1-IF($D37="Male",Mortality_Projection!$C$3,Mortality_Projection!$C$4))^MIN(($B37+(E$8-1)-Mortality_Projection!$C$6),Mortality_Projection!$C$5)*IF($D37="Male",MIN(OFFSET(Mortality_Rates!$B$6,E$8-1-($B37-$B$9),0),Mortality_Rates!$B$111),MIN(OFFSET(Mortality_Rates!$B$6,E$8-1-($B37-$B$9),1),Mortality_Rates!$C$111)))))</f>
        <v>0</v>
      </c>
      <c r="F37" s="160">
        <f ca="1">IF($B37-F$8&gt;$B$9,0,IF($B37-F$8=$B$9,$C37*IF($D37="Male",$B$5,$B$6),
E37*(1-(1-IF($D37="Male",Mortality_Projection!$C$3,Mortality_Projection!$C$4))^MIN(($B37+(F$8-1)-Mortality_Projection!$C$6),Mortality_Projection!$C$5)*IF($D37="Male",MIN(OFFSET(Mortality_Rates!$B$6,F$8-1-($B37-$B$9),0),Mortality_Rates!$B$111),MIN(OFFSET(Mortality_Rates!$B$6,F$8-1-($B37-$B$9),1),Mortality_Rates!$C$111)))))</f>
        <v>0</v>
      </c>
      <c r="G37" s="160">
        <f ca="1">IF($B37-G$8&gt;$B$9,0,IF($B37-G$8=$B$9,$C37*IF($D37="Male",$B$5,$B$6),
F37*(1-(1-IF($D37="Male",Mortality_Projection!$C$3,Mortality_Projection!$C$4))^MIN(($B37+(G$8-1)-Mortality_Projection!$C$6),Mortality_Projection!$C$5)*IF($D37="Male",MIN(OFFSET(Mortality_Rates!$B$6,G$8-1-($B37-$B$9),0),Mortality_Rates!$B$111),MIN(OFFSET(Mortality_Rates!$B$6,G$8-1-($B37-$B$9),1),Mortality_Rates!$C$111)))))</f>
        <v>0</v>
      </c>
      <c r="H37" s="160">
        <f ca="1">IF($B37-H$8&gt;$B$9,0,IF($B37-H$8=$B$9,$C37*IF($D37="Male",$B$5,$B$6),
G37*(1-(1-IF($D37="Male",Mortality_Projection!$C$3,Mortality_Projection!$C$4))^MIN(($B37+(H$8-1)-Mortality_Projection!$C$6),Mortality_Projection!$C$5)*IF($D37="Male",MIN(OFFSET(Mortality_Rates!$B$6,H$8-1-($B37-$B$9),0),Mortality_Rates!$B$111),MIN(OFFSET(Mortality_Rates!$B$6,H$8-1-($B37-$B$9),1),Mortality_Rates!$C$111)))))</f>
        <v>0</v>
      </c>
      <c r="I37" s="160">
        <f ca="1">IF($B37-I$8&gt;$B$9,0,IF($B37-I$8=$B$9,$C37*IF($D37="Male",$B$5,$B$6),
H37*(1-(1-IF($D37="Male",Mortality_Projection!$C$3,Mortality_Projection!$C$4))^MIN(($B37+(I$8-1)-Mortality_Projection!$C$6),Mortality_Projection!$C$5)*IF($D37="Male",MIN(OFFSET(Mortality_Rates!$B$6,I$8-1-($B37-$B$9),0),Mortality_Rates!$B$111),MIN(OFFSET(Mortality_Rates!$B$6,I$8-1-($B37-$B$9),1),Mortality_Rates!$C$111)))))</f>
        <v>0</v>
      </c>
      <c r="J37" s="160">
        <f ca="1">IF($B37-J$8&gt;$B$9,0,IF($B37-J$8=$B$9,$C37*IF($D37="Male",$B$5,$B$6),
I37*(1-(1-IF($D37="Male",Mortality_Projection!$C$3,Mortality_Projection!$C$4))^MIN(($B37+(J$8-1)-Mortality_Projection!$C$6),Mortality_Projection!$C$5)*IF($D37="Male",MIN(OFFSET(Mortality_Rates!$B$6,J$8-1-($B37-$B$9),0),Mortality_Rates!$B$111),MIN(OFFSET(Mortality_Rates!$B$6,J$8-1-($B37-$B$9),1),Mortality_Rates!$C$111)))))</f>
        <v>0</v>
      </c>
      <c r="K37" s="160">
        <f ca="1">IF($B37-K$8&gt;$B$9,0,IF($B37-K$8=$B$9,$C37*IF($D37="Male",$B$5,$B$6),
J37*(1-(1-IF($D37="Male",Mortality_Projection!$C$3,Mortality_Projection!$C$4))^MIN(($B37+(K$8-1)-Mortality_Projection!$C$6),Mortality_Projection!$C$5)*IF($D37="Male",MIN(OFFSET(Mortality_Rates!$B$6,K$8-1-($B37-$B$9),0),Mortality_Rates!$B$111),MIN(OFFSET(Mortality_Rates!$B$6,K$8-1-($B37-$B$9),1),Mortality_Rates!$C$111)))))</f>
        <v>0</v>
      </c>
      <c r="L37" s="160">
        <f ca="1">IF($B37-L$8&gt;$B$9,0,IF($B37-L$8=$B$9,$C37*IF($D37="Male",$B$5,$B$6),
K37*(1-(1-IF($D37="Male",Mortality_Projection!$C$3,Mortality_Projection!$C$4))^MIN(($B37+(L$8-1)-Mortality_Projection!$C$6),Mortality_Projection!$C$5)*IF($D37="Male",MIN(OFFSET(Mortality_Rates!$B$6,L$8-1-($B37-$B$9),0),Mortality_Rates!$B$111),MIN(OFFSET(Mortality_Rates!$B$6,L$8-1-($B37-$B$9),1),Mortality_Rates!$C$111)))))</f>
        <v>0</v>
      </c>
      <c r="M37" s="160">
        <f ca="1">IF($B37-M$8&gt;$B$9,0,IF($B37-M$8=$B$9,$C37*IF($D37="Male",$B$5,$B$6),
L37*(1-(1-IF($D37="Male",Mortality_Projection!$C$3,Mortality_Projection!$C$4))^MIN(($B37+(M$8-1)-Mortality_Projection!$C$6),Mortality_Projection!$C$5)*IF($D37="Male",MIN(OFFSET(Mortality_Rates!$B$6,M$8-1-($B37-$B$9),0),Mortality_Rates!$B$111),MIN(OFFSET(Mortality_Rates!$B$6,M$8-1-($B37-$B$9),1),Mortality_Rates!$C$111)))))</f>
        <v>0</v>
      </c>
      <c r="N37" s="160">
        <f ca="1">IF($B37-N$8&gt;$B$9,0,IF($B37-N$8=$B$9,$C37*IF($D37="Male",$B$5,$B$6),
M37*(1-(1-IF($D37="Male",Mortality_Projection!$C$3,Mortality_Projection!$C$4))^MIN(($B37+(N$8-1)-Mortality_Projection!$C$6),Mortality_Projection!$C$5)*IF($D37="Male",MIN(OFFSET(Mortality_Rates!$B$6,N$8-1-($B37-$B$9),0),Mortality_Rates!$B$111),MIN(OFFSET(Mortality_Rates!$B$6,N$8-1-($B37-$B$9),1),Mortality_Rates!$C$111)))))</f>
        <v>0</v>
      </c>
      <c r="O37" s="160">
        <f ca="1">IF($B37-O$8&gt;$B$9,0,IF($B37-O$8=$B$9,$C37*IF($D37="Male",$B$5,$B$6),
N37*(1-(1-IF($D37="Male",Mortality_Projection!$C$3,Mortality_Projection!$C$4))^MIN(($B37+(O$8-1)-Mortality_Projection!$C$6),Mortality_Projection!$C$5)*IF($D37="Male",MIN(OFFSET(Mortality_Rates!$B$6,O$8-1-($B37-$B$9),0),Mortality_Rates!$B$111),MIN(OFFSET(Mortality_Rates!$B$6,O$8-1-($B37-$B$9),1),Mortality_Rates!$C$111)))))</f>
        <v>0</v>
      </c>
      <c r="P37" s="160">
        <f ca="1">IF($B37-P$8&gt;$B$9,0,IF($B37-P$8=$B$9,$C37*IF($D37="Male",$B$5,$B$6),
O37*(1-(1-IF($D37="Male",Mortality_Projection!$C$3,Mortality_Projection!$C$4))^MIN(($B37+(P$8-1)-Mortality_Projection!$C$6),Mortality_Projection!$C$5)*IF($D37="Male",MIN(OFFSET(Mortality_Rates!$B$6,P$8-1-($B37-$B$9),0),Mortality_Rates!$B$111),MIN(OFFSET(Mortality_Rates!$B$6,P$8-1-($B37-$B$9),1),Mortality_Rates!$C$111)))))</f>
        <v>0</v>
      </c>
      <c r="Q37" s="160">
        <f ca="1">IF($B37-Q$8&gt;$B$9,0,IF($B37-Q$8=$B$9,$C37*IF($D37="Male",$B$5,$B$6),
P37*(1-(1-IF($D37="Male",Mortality_Projection!$C$3,Mortality_Projection!$C$4))^MIN(($B37+(Q$8-1)-Mortality_Projection!$C$6),Mortality_Projection!$C$5)*IF($D37="Male",MIN(OFFSET(Mortality_Rates!$B$6,Q$8-1-($B37-$B$9),0),Mortality_Rates!$B$111),MIN(OFFSET(Mortality_Rates!$B$6,Q$8-1-($B37-$B$9),1),Mortality_Rates!$C$111)))))</f>
        <v>0</v>
      </c>
      <c r="R37" s="160">
        <f ca="1">IF($B37-R$8&gt;$B$9,0,IF($B37-R$8=$B$9,$C37*IF($D37="Male",$B$5,$B$6),
Q37*(1-(1-IF($D37="Male",Mortality_Projection!$C$3,Mortality_Projection!$C$4))^MIN(($B37+(R$8-1)-Mortality_Projection!$C$6),Mortality_Projection!$C$5)*IF($D37="Male",MIN(OFFSET(Mortality_Rates!$B$6,R$8-1-($B37-$B$9),0),Mortality_Rates!$B$111),MIN(OFFSET(Mortality_Rates!$B$6,R$8-1-($B37-$B$9),1),Mortality_Rates!$C$111)))))</f>
        <v>0</v>
      </c>
      <c r="S37" s="160">
        <f ca="1">IF($B37-S$8&gt;$B$9,0,IF($B37-S$8=$B$9,$C37*IF($D37="Male",$B$5,$B$6),
R37*(1-(1-IF($D37="Male",Mortality_Projection!$C$3,Mortality_Projection!$C$4))^MIN(($B37+(S$8-1)-Mortality_Projection!$C$6),Mortality_Projection!$C$5)*IF($D37="Male",MIN(OFFSET(Mortality_Rates!$B$6,S$8-1-($B37-$B$9),0),Mortality_Rates!$B$111),MIN(OFFSET(Mortality_Rates!$B$6,S$8-1-($B37-$B$9),1),Mortality_Rates!$C$111)))))</f>
        <v>0</v>
      </c>
      <c r="T37" s="160">
        <f ca="1">IF($B37-T$8&gt;$B$9,0,IF($B37-T$8=$B$9,$C37*IF($D37="Male",$B$5,$B$6),
S37*(1-(1-IF($D37="Male",Mortality_Projection!$C$3,Mortality_Projection!$C$4))^MIN(($B37+(T$8-1)-Mortality_Projection!$C$6),Mortality_Projection!$C$5)*IF($D37="Male",MIN(OFFSET(Mortality_Rates!$B$6,T$8-1-($B37-$B$9),0),Mortality_Rates!$B$111),MIN(OFFSET(Mortality_Rates!$B$6,T$8-1-($B37-$B$9),1),Mortality_Rates!$C$111)))))</f>
        <v>0</v>
      </c>
      <c r="U37" s="160">
        <f ca="1">IF($B37-U$8&gt;$B$9,0,IF($B37-U$8=$B$9,$C37*IF($D37="Male",$B$5,$B$6),
T37*(1-(1-IF($D37="Male",Mortality_Projection!$C$3,Mortality_Projection!$C$4))^MIN(($B37+(U$8-1)-Mortality_Projection!$C$6),Mortality_Projection!$C$5)*IF($D37="Male",MIN(OFFSET(Mortality_Rates!$B$6,U$8-1-($B37-$B$9),0),Mortality_Rates!$B$111),MIN(OFFSET(Mortality_Rates!$B$6,U$8-1-($B37-$B$9),1),Mortality_Rates!$C$111)))))</f>
        <v>0</v>
      </c>
      <c r="V37" s="160">
        <f ca="1">IF($B37-V$8&gt;$B$9,0,IF($B37-V$8=$B$9,$C37*IF($D37="Male",$B$5,$B$6),
U37*(1-(1-IF($D37="Male",Mortality_Projection!$C$3,Mortality_Projection!$C$4))^MIN(($B37+(V$8-1)-Mortality_Projection!$C$6),Mortality_Projection!$C$5)*IF($D37="Male",MIN(OFFSET(Mortality_Rates!$B$6,V$8-1-($B37-$B$9),0),Mortality_Rates!$B$111),MIN(OFFSET(Mortality_Rates!$B$6,V$8-1-($B37-$B$9),1),Mortality_Rates!$C$111)))))</f>
        <v>0</v>
      </c>
      <c r="W37" s="160">
        <f ca="1">IF($B37-W$8&gt;$B$9,0,IF($B37-W$8=$B$9,$C37*IF($D37="Male",$B$5,$B$6),
V37*(1-(1-IF($D37="Male",Mortality_Projection!$C$3,Mortality_Projection!$C$4))^MIN(($B37+(W$8-1)-Mortality_Projection!$C$6),Mortality_Projection!$C$5)*IF($D37="Male",MIN(OFFSET(Mortality_Rates!$B$6,W$8-1-($B37-$B$9),0),Mortality_Rates!$B$111),MIN(OFFSET(Mortality_Rates!$B$6,W$8-1-($B37-$B$9),1),Mortality_Rates!$C$111)))))</f>
        <v>0</v>
      </c>
      <c r="X37" s="160">
        <f ca="1">IF($B37-X$8&gt;$B$9,0,IF($B37-X$8=$B$9,$C37*IF($D37="Male",$B$5,$B$6),
W37*(1-(1-IF($D37="Male",Mortality_Projection!$C$3,Mortality_Projection!$C$4))^MIN(($B37+(X$8-1)-Mortality_Projection!$C$6),Mortality_Projection!$C$5)*IF($D37="Male",MIN(OFFSET(Mortality_Rates!$B$6,X$8-1-($B37-$B$9),0),Mortality_Rates!$B$111),MIN(OFFSET(Mortality_Rates!$B$6,X$8-1-($B37-$B$9),1),Mortality_Rates!$C$111)))))</f>
        <v>0</v>
      </c>
      <c r="Y37" s="160">
        <f ca="1">IF($B37-Y$8&gt;$B$9,0,IF($B37-Y$8=$B$9,$C37*IF($D37="Male",$B$5,$B$6),
X37*(1-(1-IF($D37="Male",Mortality_Projection!$C$3,Mortality_Projection!$C$4))^MIN(($B37+(Y$8-1)-Mortality_Projection!$C$6),Mortality_Projection!$C$5)*IF($D37="Male",MIN(OFFSET(Mortality_Rates!$B$6,Y$8-1-($B37-$B$9),0),Mortality_Rates!$B$111),MIN(OFFSET(Mortality_Rates!$B$6,Y$8-1-($B37-$B$9),1),Mortality_Rates!$C$111)))))</f>
        <v>0</v>
      </c>
      <c r="Z37" s="160">
        <f ca="1">IF($B37-Z$8&gt;$B$9,0,IF($B37-Z$8=$B$9,$C37*IF($D37="Male",$B$5,$B$6),
Y37*(1-(1-IF($D37="Male",Mortality_Projection!$C$3,Mortality_Projection!$C$4))^MIN(($B37+(Z$8-1)-Mortality_Projection!$C$6),Mortality_Projection!$C$5)*IF($D37="Male",MIN(OFFSET(Mortality_Rates!$B$6,Z$8-1-($B37-$B$9),0),Mortality_Rates!$B$111),MIN(OFFSET(Mortality_Rates!$B$6,Z$8-1-($B37-$B$9),1),Mortality_Rates!$C$111)))))</f>
        <v>0</v>
      </c>
      <c r="AA37" s="160">
        <f ca="1">IF($B37-AA$8&gt;$B$9,0,IF($B37-AA$8=$B$9,$C37*IF($D37="Male",$B$5,$B$6),
Z37*(1-(1-IF($D37="Male",Mortality_Projection!$C$3,Mortality_Projection!$C$4))^MIN(($B37+(AA$8-1)-Mortality_Projection!$C$6),Mortality_Projection!$C$5)*IF($D37="Male",MIN(OFFSET(Mortality_Rates!$B$6,AA$8-1-($B37-$B$9),0),Mortality_Rates!$B$111),MIN(OFFSET(Mortality_Rates!$B$6,AA$8-1-($B37-$B$9),1),Mortality_Rates!$C$111)))))</f>
        <v>0</v>
      </c>
      <c r="AB37" s="160">
        <f ca="1">IF($B37-AB$8&gt;$B$9,0,IF($B37-AB$8=$B$9,$C37*IF($D37="Male",$B$5,$B$6),
AA37*(1-(1-IF($D37="Male",Mortality_Projection!$C$3,Mortality_Projection!$C$4))^MIN(($B37+(AB$8-1)-Mortality_Projection!$C$6),Mortality_Projection!$C$5)*IF($D37="Male",MIN(OFFSET(Mortality_Rates!$B$6,AB$8-1-($B37-$B$9),0),Mortality_Rates!$B$111),MIN(OFFSET(Mortality_Rates!$B$6,AB$8-1-($B37-$B$9),1),Mortality_Rates!$C$111)))))</f>
        <v>0</v>
      </c>
      <c r="AC37" s="160">
        <f ca="1">IF($B37-AC$8&gt;$B$9,0,IF($B37-AC$8=$B$9,$C37*IF($D37="Male",$B$5,$B$6),
AB37*(1-(1-IF($D37="Male",Mortality_Projection!$C$3,Mortality_Projection!$C$4))^MIN(($B37+(AC$8-1)-Mortality_Projection!$C$6),Mortality_Projection!$C$5)*IF($D37="Male",MIN(OFFSET(Mortality_Rates!$B$6,AC$8-1-($B37-$B$9),0),Mortality_Rates!$B$111),MIN(OFFSET(Mortality_Rates!$B$6,AC$8-1-($B37-$B$9),1),Mortality_Rates!$C$111)))))</f>
        <v>0</v>
      </c>
      <c r="AD37" s="160">
        <f ca="1">IF($B37-AD$8&gt;$B$9,0,IF($B37-AD$8=$B$9,$C37*IF($D37="Male",$B$5,$B$6),
AC37*(1-(1-IF($D37="Male",Mortality_Projection!$C$3,Mortality_Projection!$C$4))^MIN(($B37+(AD$8-1)-Mortality_Projection!$C$6),Mortality_Projection!$C$5)*IF($D37="Male",MIN(OFFSET(Mortality_Rates!$B$6,AD$8-1-($B37-$B$9),0),Mortality_Rates!$B$111),MIN(OFFSET(Mortality_Rates!$B$6,AD$8-1-($B37-$B$9),1),Mortality_Rates!$C$111)))))</f>
        <v>0</v>
      </c>
      <c r="AE37" s="160">
        <f ca="1">IF($B37-AE$8&gt;$B$9,0,IF($B37-AE$8=$B$9,$C37*IF($D37="Male",$B$5,$B$6),
AD37*(1-(1-IF($D37="Male",Mortality_Projection!$C$3,Mortality_Projection!$C$4))^MIN(($B37+(AE$8-1)-Mortality_Projection!$C$6),Mortality_Projection!$C$5)*IF($D37="Male",MIN(OFFSET(Mortality_Rates!$B$6,AE$8-1-($B37-$B$9),0),Mortality_Rates!$B$111),MIN(OFFSET(Mortality_Rates!$B$6,AE$8-1-($B37-$B$9),1),Mortality_Rates!$C$111)))))</f>
        <v>0</v>
      </c>
      <c r="AF37" s="160">
        <f ca="1">IF($B37-AF$8&gt;$B$9,0,IF($B37-AF$8=$B$9,$C37*IF($D37="Male",$B$5,$B$6),
AE37*(1-(1-IF($D37="Male",Mortality_Projection!$C$3,Mortality_Projection!$C$4))^MIN(($B37+(AF$8-1)-Mortality_Projection!$C$6),Mortality_Projection!$C$5)*IF($D37="Male",MIN(OFFSET(Mortality_Rates!$B$6,AF$8-1-($B37-$B$9),0),Mortality_Rates!$B$111),MIN(OFFSET(Mortality_Rates!$B$6,AF$8-1-($B37-$B$9),1),Mortality_Rates!$C$111)))))</f>
        <v>0</v>
      </c>
      <c r="AG37" s="160">
        <f ca="1">IF($B37-AG$8&gt;$B$9,0,IF($B37-AG$8=$B$9,$C37*IF($D37="Male",$B$5,$B$6),
AF37*(1-(1-IF($D37="Male",Mortality_Projection!$C$3,Mortality_Projection!$C$4))^MIN(($B37+(AG$8-1)-Mortality_Projection!$C$6),Mortality_Projection!$C$5)*IF($D37="Male",MIN(OFFSET(Mortality_Rates!$B$6,AG$8-1-($B37-$B$9),0),Mortality_Rates!$B$111),MIN(OFFSET(Mortality_Rates!$B$6,AG$8-1-($B37-$B$9),1),Mortality_Rates!$C$111)))))</f>
        <v>5929.1905430789429</v>
      </c>
      <c r="AH37" s="160">
        <f ca="1">IF($B37-AH$8&gt;$B$9,0,IF($B37-AH$8=$B$9,$C37*IF($D37="Male",$B$5,$B$6),
AG37*(1-(1-IF($D37="Male",Mortality_Projection!$C$3,Mortality_Projection!$C$4))^MIN(($B37+(AH$8-1)-Mortality_Projection!$C$6),Mortality_Projection!$C$5)*IF($D37="Male",MIN(OFFSET(Mortality_Rates!$B$6,AH$8-1-($B37-$B$9),0),Mortality_Rates!$B$111),MIN(OFFSET(Mortality_Rates!$B$6,AH$8-1-($B37-$B$9),1),Mortality_Rates!$C$111)))))</f>
        <v>5926.3075195470774</v>
      </c>
      <c r="AI37" s="160">
        <f ca="1">IF($B37-AI$8&gt;$B$9,0,IF($B37-AI$8=$B$9,$C37*IF($D37="Male",$B$5,$B$6),
AH37*(1-(1-IF($D37="Male",Mortality_Projection!$C$3,Mortality_Projection!$C$4))^MIN(($B37+(AI$8-1)-Mortality_Projection!$C$6),Mortality_Projection!$C$5)*IF($D37="Male",MIN(OFFSET(Mortality_Rates!$B$6,AI$8-1-($B37-$B$9),0),Mortality_Rates!$B$111),MIN(OFFSET(Mortality_Rates!$B$6,AI$8-1-($B37-$B$9),1),Mortality_Rates!$C$111)))))</f>
        <v>5924.263462643391</v>
      </c>
      <c r="AJ37" s="160">
        <f ca="1">IF($B37-AJ$8&gt;$B$9,0,IF($B37-AJ$8=$B$9,$C37*IF($D37="Male",$B$5,$B$6),
AI37*(1-(1-IF($D37="Male",Mortality_Projection!$C$3,Mortality_Projection!$C$4))^MIN(($B37+(AJ$8-1)-Mortality_Projection!$C$6),Mortality_Projection!$C$5)*IF($D37="Male",MIN(OFFSET(Mortality_Rates!$B$6,AJ$8-1-($B37-$B$9),0),Mortality_Rates!$B$111),MIN(OFFSET(Mortality_Rates!$B$6,AJ$8-1-($B37-$B$9),1),Mortality_Rates!$C$111)))))</f>
        <v>5922.784939736086</v>
      </c>
      <c r="AK37" s="160">
        <f ca="1">IF($B37-AK$8&gt;$B$9,0,IF($B37-AK$8=$B$9,$C37*IF($D37="Male",$B$5,$B$6),
AJ37*(1-(1-IF($D37="Male",Mortality_Projection!$C$3,Mortality_Projection!$C$4))^MIN(($B37+(AK$8-1)-Mortality_Projection!$C$6),Mortality_Projection!$C$5)*IF($D37="Male",MIN(OFFSET(Mortality_Rates!$B$6,AK$8-1-($B37-$B$9),0),Mortality_Rates!$B$111),MIN(OFFSET(Mortality_Rates!$B$6,AK$8-1-($B37-$B$9),1),Mortality_Rates!$C$111)))))</f>
        <v>5921.6588854082074</v>
      </c>
      <c r="AL37" s="160">
        <f ca="1">IF($B37-AL$8&gt;$B$9,0,IF($B37-AL$8=$B$9,$C37*IF($D37="Male",$B$5,$B$6),
AK37*(1-(1-IF($D37="Male",Mortality_Projection!$C$3,Mortality_Projection!$C$4))^MIN(($B37+(AL$8-1)-Mortality_Projection!$C$6),Mortality_Projection!$C$5)*IF($D37="Male",MIN(OFFSET(Mortality_Rates!$B$6,AL$8-1-($B37-$B$9),0),Mortality_Rates!$B$111),MIN(OFFSET(Mortality_Rates!$B$6,AL$8-1-($B37-$B$9),1),Mortality_Rates!$C$111)))))</f>
        <v>5920.7289878651081</v>
      </c>
      <c r="AM37" s="160">
        <f ca="1">IF($B37-AM$8&gt;$B$9,0,IF($B37-AM$8=$B$9,$C37*IF($D37="Male",$B$5,$B$6),
AL37*(1-(1-IF($D37="Male",Mortality_Projection!$C$3,Mortality_Projection!$C$4))^MIN(($B37+(AM$8-1)-Mortality_Projection!$C$6),Mortality_Projection!$C$5)*IF($D37="Male",MIN(OFFSET(Mortality_Rates!$B$6,AM$8-1-($B37-$B$9),0),Mortality_Rates!$B$111),MIN(OFFSET(Mortality_Rates!$B$6,AM$8-1-($B37-$B$9),1),Mortality_Rates!$C$111)))))</f>
        <v>5919.8955320398336</v>
      </c>
      <c r="AN37" s="160">
        <f ca="1">IF($B37-AN$8&gt;$B$9,0,IF($B37-AN$8=$B$9,$C37*IF($D37="Male",$B$5,$B$6),
AM37*(1-(1-IF($D37="Male",Mortality_Projection!$C$3,Mortality_Projection!$C$4))^MIN(($B37+(AN$8-1)-Mortality_Projection!$C$6),Mortality_Projection!$C$5)*IF($D37="Male",MIN(OFFSET(Mortality_Rates!$B$6,AN$8-1-($B37-$B$9),0),Mortality_Rates!$B$111),MIN(OFFSET(Mortality_Rates!$B$6,AN$8-1-($B37-$B$9),1),Mortality_Rates!$C$111)))))</f>
        <v>5919.108674571301</v>
      </c>
      <c r="AO37" s="160">
        <f ca="1">IF($B37-AO$8&gt;$B$9,0,IF($B37-AO$8=$B$9,$C37*IF($D37="Male",$B$5,$B$6),
AN37*(1-(1-IF($D37="Male",Mortality_Projection!$C$3,Mortality_Projection!$C$4))^MIN(($B37+(AO$8-1)-Mortality_Projection!$C$6),Mortality_Projection!$C$5)*IF($D37="Male",MIN(OFFSET(Mortality_Rates!$B$6,AO$8-1-($B37-$B$9),0),Mortality_Rates!$B$111),MIN(OFFSET(Mortality_Rates!$B$6,AO$8-1-($B37-$B$9),1),Mortality_Rates!$C$111)))))</f>
        <v>5918.3352002195079</v>
      </c>
      <c r="AP37" s="160">
        <f ca="1">IF($B37-AP$8&gt;$B$9,0,IF($B37-AP$8=$B$9,$C37*IF($D37="Male",$B$5,$B$6),
AO37*(1-(1-IF($D37="Male",Mortality_Projection!$C$3,Mortality_Projection!$C$4))^MIN(($B37+(AP$8-1)-Mortality_Projection!$C$6),Mortality_Projection!$C$5)*IF($D37="Male",MIN(OFFSET(Mortality_Rates!$B$6,AP$8-1-($B37-$B$9),0),Mortality_Rates!$B$111),MIN(OFFSET(Mortality_Rates!$B$6,AP$8-1-($B37-$B$9),1),Mortality_Rates!$C$111)))))</f>
        <v>5917.5452309476941</v>
      </c>
      <c r="AQ37" s="160">
        <f ca="1">IF($B37-AQ$8&gt;$B$9,0,IF($B37-AQ$8=$B$9,$C37*IF($D37="Male",$B$5,$B$6),
AP37*(1-(1-IF($D37="Male",Mortality_Projection!$C$3,Mortality_Projection!$C$4))^MIN(($B37+(AQ$8-1)-Mortality_Projection!$C$6),Mortality_Projection!$C$5)*IF($D37="Male",MIN(OFFSET(Mortality_Rates!$B$6,AQ$8-1-($B37-$B$9),0),Mortality_Rates!$B$111),MIN(OFFSET(Mortality_Rates!$B$6,AQ$8-1-($B37-$B$9),1),Mortality_Rates!$C$111)))))</f>
        <v>5916.7155420526678</v>
      </c>
      <c r="AR37" s="160">
        <f ca="1">IF($B37-AR$8&gt;$B$9,0,IF($B37-AR$8=$B$9,$C37*IF($D37="Male",$B$5,$B$6),
AQ37*(1-(1-IF($D37="Male",Mortality_Projection!$C$3,Mortality_Projection!$C$4))^MIN(($B37+(AR$8-1)-Mortality_Projection!$C$6),Mortality_Projection!$C$5)*IF($D37="Male",MIN(OFFSET(Mortality_Rates!$B$6,AR$8-1-($B37-$B$9),0),Mortality_Rates!$B$111),MIN(OFFSET(Mortality_Rates!$B$6,AR$8-1-($B37-$B$9),1),Mortality_Rates!$C$111)))))</f>
        <v>5915.8229219719042</v>
      </c>
      <c r="AS37" s="160">
        <f ca="1">IF($B37-AS$8&gt;$B$9,0,IF($B37-AS$8=$B$9,$C37*IF($D37="Male",$B$5,$B$6),
AR37*(1-(1-IF($D37="Male",Mortality_Projection!$C$3,Mortality_Projection!$C$4))^MIN(($B37+(AS$8-1)-Mortality_Projection!$C$6),Mortality_Projection!$C$5)*IF($D37="Male",MIN(OFFSET(Mortality_Rates!$B$6,AS$8-1-($B37-$B$9),0),Mortality_Rates!$B$111),MIN(OFFSET(Mortality_Rates!$B$6,AS$8-1-($B37-$B$9),1),Mortality_Rates!$C$111)))))</f>
        <v>5914.8508096038322</v>
      </c>
      <c r="AT37" s="160">
        <f ca="1">IF($B37-AT$8&gt;$B$9,0,IF($B37-AT$8=$B$9,$C37*IF($D37="Male",$B$5,$B$6),
AS37*(1-(1-IF($D37="Male",Mortality_Projection!$C$3,Mortality_Projection!$C$4))^MIN(($B37+(AT$8-1)-Mortality_Projection!$C$6),Mortality_Projection!$C$5)*IF($D37="Male",MIN(OFFSET(Mortality_Rates!$B$6,AT$8-1-($B37-$B$9),0),Mortality_Rates!$B$111),MIN(OFFSET(Mortality_Rates!$B$6,AT$8-1-($B37-$B$9),1),Mortality_Rates!$C$111)))))</f>
        <v>5913.7926086213247</v>
      </c>
      <c r="AU37" s="160">
        <f ca="1">IF($B37-AU$8&gt;$B$9,0,IF($B37-AU$8=$B$9,$C37*IF($D37="Male",$B$5,$B$6),
AT37*(1-(1-IF($D37="Male",Mortality_Projection!$C$3,Mortality_Projection!$C$4))^MIN(($B37+(AU$8-1)-Mortality_Projection!$C$6),Mortality_Projection!$C$5)*IF($D37="Male",MIN(OFFSET(Mortality_Rates!$B$6,AU$8-1-($B37-$B$9),0),Mortality_Rates!$B$111),MIN(OFFSET(Mortality_Rates!$B$6,AU$8-1-($B37-$B$9),1),Mortality_Rates!$C$111)))))</f>
        <v>5912.6417307295033</v>
      </c>
      <c r="AV37" s="160">
        <f ca="1">IF($B37-AV$8&gt;$B$9,0,IF($B37-AV$8=$B$9,$C37*IF($D37="Male",$B$5,$B$6),
AU37*(1-(1-IF($D37="Male",Mortality_Projection!$C$3,Mortality_Projection!$C$4))^MIN(($B37+(AV$8-1)-Mortality_Projection!$C$6),Mortality_Projection!$C$5)*IF($D37="Male",MIN(OFFSET(Mortality_Rates!$B$6,AV$8-1-($B37-$B$9),0),Mortality_Rates!$B$111),MIN(OFFSET(Mortality_Rates!$B$6,AV$8-1-($B37-$B$9),1),Mortality_Rates!$C$111)))))</f>
        <v>5911.3982286540313</v>
      </c>
      <c r="AW37" s="160">
        <f ca="1">IF($B37-AW$8&gt;$B$9,0,IF($B37-AW$8=$B$9,$C37*IF($D37="Male",$B$5,$B$6),
AV37*(1-(1-IF($D37="Male",Mortality_Projection!$C$3,Mortality_Projection!$C$4))^MIN(($B37+(AW$8-1)-Mortality_Projection!$C$6),Mortality_Projection!$C$5)*IF($D37="Male",MIN(OFFSET(Mortality_Rates!$B$6,AW$8-1-($B37-$B$9),0),Mortality_Rates!$B$111),MIN(OFFSET(Mortality_Rates!$B$6,AW$8-1-($B37-$B$9),1),Mortality_Rates!$C$111)))))</f>
        <v>5910.0654747827984</v>
      </c>
      <c r="AX37" s="160">
        <f ca="1">IF($B37-AX$8&gt;$B$9,0,IF($B37-AX$8=$B$9,$C37*IF($D37="Male",$B$5,$B$6),
AW37*(1-(1-IF($D37="Male",Mortality_Projection!$C$3,Mortality_Projection!$C$4))^MIN(($B37+(AX$8-1)-Mortality_Projection!$C$6),Mortality_Projection!$C$5)*IF($D37="Male",MIN(OFFSET(Mortality_Rates!$B$6,AX$8-1-($B37-$B$9),0),Mortality_Rates!$B$111),MIN(OFFSET(Mortality_Rates!$B$6,AX$8-1-($B37-$B$9),1),Mortality_Rates!$C$111)))))</f>
        <v>5908.6501573703754</v>
      </c>
      <c r="AY37" s="160">
        <f ca="1">IF($B37-AY$8&gt;$B$9,0,IF($B37-AY$8=$B$9,$C37*IF($D37="Male",$B$5,$B$6),
AX37*(1-(1-IF($D37="Male",Mortality_Projection!$C$3,Mortality_Projection!$C$4))^MIN(($B37+(AY$8-1)-Mortality_Projection!$C$6),Mortality_Projection!$C$5)*IF($D37="Male",MIN(OFFSET(Mortality_Rates!$B$6,AY$8-1-($B37-$B$9),0),Mortality_Rates!$B$111),MIN(OFFSET(Mortality_Rates!$B$6,AY$8-1-($B37-$B$9),1),Mortality_Rates!$C$111)))))</f>
        <v>5907.1622760197488</v>
      </c>
      <c r="AZ37" s="160">
        <f ca="1">IF($B37-AZ$8&gt;$B$9,0,IF($B37-AZ$8=$B$9,$C37*IF($D37="Male",$B$5,$B$6),
AY37*(1-(1-IF($D37="Male",Mortality_Projection!$C$3,Mortality_Projection!$C$4))^MIN(($B37+(AZ$8-1)-Mortality_Projection!$C$6),Mortality_Projection!$C$5)*IF($D37="Male",MIN(OFFSET(Mortality_Rates!$B$6,AZ$8-1-($B37-$B$9),0),Mortality_Rates!$B$111),MIN(OFFSET(Mortality_Rates!$B$6,AZ$8-1-($B37-$B$9),1),Mortality_Rates!$C$111)))))</f>
        <v>5905.6085106891132</v>
      </c>
      <c r="BA37" s="160">
        <f ca="1">IF($B37-BA$8&gt;$B$9,0,IF($B37-BA$8=$B$9,$C37*IF($D37="Male",$B$5,$B$6),
AZ37*(1-(1-IF($D37="Male",Mortality_Projection!$C$3,Mortality_Projection!$C$4))^MIN(($B37+(BA$8-1)-Mortality_Projection!$C$6),Mortality_Projection!$C$5)*IF($D37="Male",MIN(OFFSET(Mortality_Rates!$B$6,BA$8-1-($B37-$B$9),0),Mortality_Rates!$B$111),MIN(OFFSET(Mortality_Rates!$B$6,BA$8-1-($B37-$B$9),1),Mortality_Rates!$C$111)))))</f>
        <v>5903.9889128251089</v>
      </c>
      <c r="BB37" s="160">
        <f ca="1">IF($B37-BB$8&gt;$B$9,0,IF($B37-BB$8=$B$9,$C37*IF($D37="Male",$B$5,$B$6),
BA37*(1-(1-IF($D37="Male",Mortality_Projection!$C$3,Mortality_Projection!$C$4))^MIN(($B37+(BB$8-1)-Mortality_Projection!$C$6),Mortality_Projection!$C$5)*IF($D37="Male",MIN(OFFSET(Mortality_Rates!$B$6,BB$8-1-($B37-$B$9),0),Mortality_Rates!$B$111),MIN(OFFSET(Mortality_Rates!$B$6,BB$8-1-($B37-$B$9),1),Mortality_Rates!$C$111)))))</f>
        <v>5902.3068472294299</v>
      </c>
      <c r="BC37" s="160">
        <f ca="1">IF($B37-BC$8&gt;$B$9,0,IF($B37-BC$8=$B$9,$C37*IF($D37="Male",$B$5,$B$6),
BB37*(1-(1-IF($D37="Male",Mortality_Projection!$C$3,Mortality_Projection!$C$4))^MIN(($B37+(BC$8-1)-Mortality_Projection!$C$6),Mortality_Projection!$C$5)*IF($D37="Male",MIN(OFFSET(Mortality_Rates!$B$6,BC$8-1-($B37-$B$9),0),Mortality_Rates!$B$111),MIN(OFFSET(Mortality_Rates!$B$6,BC$8-1-($B37-$B$9),1),Mortality_Rates!$C$111)))))</f>
        <v>5900.5623668813005</v>
      </c>
      <c r="BD37" s="161">
        <f ca="1">IF($B37-BD$8&gt;$B$9,0,IF($B37-BD$8=$B$9,$C37*IF($D37="Male",$B$5,$B$6),
BC37*(1-(1-IF($D37="Male",Mortality_Projection!$C$3,Mortality_Projection!$C$4))^MIN(($B37+(BD$8-1)-Mortality_Projection!$C$6),Mortality_Projection!$C$5)*IF($D37="Male",MIN(OFFSET(Mortality_Rates!$B$6,BD$8-1-($B37-$B$9),0),Mortality_Rates!$B$111),MIN(OFFSET(Mortality_Rates!$B$6,BD$8-1-($B37-$B$9),1),Mortality_Rates!$C$111)))))</f>
        <v>5898.7522175096319</v>
      </c>
      <c r="BE37" s="33"/>
    </row>
    <row r="38" spans="1:57" x14ac:dyDescent="0.35">
      <c r="A38" s="159">
        <f t="shared" si="6"/>
        <v>-30</v>
      </c>
      <c r="B38">
        <f t="shared" si="7"/>
        <v>2051</v>
      </c>
      <c r="C38" s="160">
        <f ca="1">IF(-$A38&lt;Input!$D$16, SUM(OFFSET(Existing_Cohort!$C$107,Input!D$15+A38+IF(-$A38&gt;=Input!$D$15,-Input!$D$15-$A38,0),B38-Input!$D$4,IF(-$A38&gt;=Input!$D$15,Input!$D$16+$A38,Input!$D$16-Input!$D$15+1))), 0)+
IF(-$A38&gt;Input!$D$15, SUM(OFFSET($E$59, MAX(-$A38-Input!$D$16, 0), $B38-$B$9, MIN(-$A38-Input!$D$15, Input!$D$16-Input!$D$15+1))), 0)</f>
        <v>79510.134945396552</v>
      </c>
      <c r="D38" s="198" t="s">
        <v>31</v>
      </c>
      <c r="E38" s="160">
        <f ca="1">IF($B38-E$8&gt;$B$9,0,IF($B38-E$8=$B$9,$C38*IF($D38="Male",$B$5,$B$6),
D38*(1-(1-IF($D38="Male",Mortality_Projection!$C$3,Mortality_Projection!$C$4))^MIN(($B38+(E$8-1)-Mortality_Projection!$C$6),Mortality_Projection!$C$5)*IF($D38="Male",MIN(OFFSET(Mortality_Rates!$B$6,E$8-1-($B38-$B$9),0),Mortality_Rates!$B$111),MIN(OFFSET(Mortality_Rates!$B$6,E$8-1-($B38-$B$9),1),Mortality_Rates!$C$111)))))</f>
        <v>0</v>
      </c>
      <c r="F38" s="160">
        <f ca="1">IF($B38-F$8&gt;$B$9,0,IF($B38-F$8=$B$9,$C38*IF($D38="Male",$B$5,$B$6),
E38*(1-(1-IF($D38="Male",Mortality_Projection!$C$3,Mortality_Projection!$C$4))^MIN(($B38+(F$8-1)-Mortality_Projection!$C$6),Mortality_Projection!$C$5)*IF($D38="Male",MIN(OFFSET(Mortality_Rates!$B$6,F$8-1-($B38-$B$9),0),Mortality_Rates!$B$111),MIN(OFFSET(Mortality_Rates!$B$6,F$8-1-($B38-$B$9),1),Mortality_Rates!$C$111)))))</f>
        <v>0</v>
      </c>
      <c r="G38" s="160">
        <f ca="1">IF($B38-G$8&gt;$B$9,0,IF($B38-G$8=$B$9,$C38*IF($D38="Male",$B$5,$B$6),
F38*(1-(1-IF($D38="Male",Mortality_Projection!$C$3,Mortality_Projection!$C$4))^MIN(($B38+(G$8-1)-Mortality_Projection!$C$6),Mortality_Projection!$C$5)*IF($D38="Male",MIN(OFFSET(Mortality_Rates!$B$6,G$8-1-($B38-$B$9),0),Mortality_Rates!$B$111),MIN(OFFSET(Mortality_Rates!$B$6,G$8-1-($B38-$B$9),1),Mortality_Rates!$C$111)))))</f>
        <v>0</v>
      </c>
      <c r="H38" s="160">
        <f ca="1">IF($B38-H$8&gt;$B$9,0,IF($B38-H$8=$B$9,$C38*IF($D38="Male",$B$5,$B$6),
G38*(1-(1-IF($D38="Male",Mortality_Projection!$C$3,Mortality_Projection!$C$4))^MIN(($B38+(H$8-1)-Mortality_Projection!$C$6),Mortality_Projection!$C$5)*IF($D38="Male",MIN(OFFSET(Mortality_Rates!$B$6,H$8-1-($B38-$B$9),0),Mortality_Rates!$B$111),MIN(OFFSET(Mortality_Rates!$B$6,H$8-1-($B38-$B$9),1),Mortality_Rates!$C$111)))))</f>
        <v>0</v>
      </c>
      <c r="I38" s="160">
        <f ca="1">IF($B38-I$8&gt;$B$9,0,IF($B38-I$8=$B$9,$C38*IF($D38="Male",$B$5,$B$6),
H38*(1-(1-IF($D38="Male",Mortality_Projection!$C$3,Mortality_Projection!$C$4))^MIN(($B38+(I$8-1)-Mortality_Projection!$C$6),Mortality_Projection!$C$5)*IF($D38="Male",MIN(OFFSET(Mortality_Rates!$B$6,I$8-1-($B38-$B$9),0),Mortality_Rates!$B$111),MIN(OFFSET(Mortality_Rates!$B$6,I$8-1-($B38-$B$9),1),Mortality_Rates!$C$111)))))</f>
        <v>0</v>
      </c>
      <c r="J38" s="160">
        <f ca="1">IF($B38-J$8&gt;$B$9,0,IF($B38-J$8=$B$9,$C38*IF($D38="Male",$B$5,$B$6),
I38*(1-(1-IF($D38="Male",Mortality_Projection!$C$3,Mortality_Projection!$C$4))^MIN(($B38+(J$8-1)-Mortality_Projection!$C$6),Mortality_Projection!$C$5)*IF($D38="Male",MIN(OFFSET(Mortality_Rates!$B$6,J$8-1-($B38-$B$9),0),Mortality_Rates!$B$111),MIN(OFFSET(Mortality_Rates!$B$6,J$8-1-($B38-$B$9),1),Mortality_Rates!$C$111)))))</f>
        <v>0</v>
      </c>
      <c r="K38" s="160">
        <f ca="1">IF($B38-K$8&gt;$B$9,0,IF($B38-K$8=$B$9,$C38*IF($D38="Male",$B$5,$B$6),
J38*(1-(1-IF($D38="Male",Mortality_Projection!$C$3,Mortality_Projection!$C$4))^MIN(($B38+(K$8-1)-Mortality_Projection!$C$6),Mortality_Projection!$C$5)*IF($D38="Male",MIN(OFFSET(Mortality_Rates!$B$6,K$8-1-($B38-$B$9),0),Mortality_Rates!$B$111),MIN(OFFSET(Mortality_Rates!$B$6,K$8-1-($B38-$B$9),1),Mortality_Rates!$C$111)))))</f>
        <v>0</v>
      </c>
      <c r="L38" s="160">
        <f ca="1">IF($B38-L$8&gt;$B$9,0,IF($B38-L$8=$B$9,$C38*IF($D38="Male",$B$5,$B$6),
K38*(1-(1-IF($D38="Male",Mortality_Projection!$C$3,Mortality_Projection!$C$4))^MIN(($B38+(L$8-1)-Mortality_Projection!$C$6),Mortality_Projection!$C$5)*IF($D38="Male",MIN(OFFSET(Mortality_Rates!$B$6,L$8-1-($B38-$B$9),0),Mortality_Rates!$B$111),MIN(OFFSET(Mortality_Rates!$B$6,L$8-1-($B38-$B$9),1),Mortality_Rates!$C$111)))))</f>
        <v>0</v>
      </c>
      <c r="M38" s="160">
        <f ca="1">IF($B38-M$8&gt;$B$9,0,IF($B38-M$8=$B$9,$C38*IF($D38="Male",$B$5,$B$6),
L38*(1-(1-IF($D38="Male",Mortality_Projection!$C$3,Mortality_Projection!$C$4))^MIN(($B38+(M$8-1)-Mortality_Projection!$C$6),Mortality_Projection!$C$5)*IF($D38="Male",MIN(OFFSET(Mortality_Rates!$B$6,M$8-1-($B38-$B$9),0),Mortality_Rates!$B$111),MIN(OFFSET(Mortality_Rates!$B$6,M$8-1-($B38-$B$9),1),Mortality_Rates!$C$111)))))</f>
        <v>0</v>
      </c>
      <c r="N38" s="160">
        <f ca="1">IF($B38-N$8&gt;$B$9,0,IF($B38-N$8=$B$9,$C38*IF($D38="Male",$B$5,$B$6),
M38*(1-(1-IF($D38="Male",Mortality_Projection!$C$3,Mortality_Projection!$C$4))^MIN(($B38+(N$8-1)-Mortality_Projection!$C$6),Mortality_Projection!$C$5)*IF($D38="Male",MIN(OFFSET(Mortality_Rates!$B$6,N$8-1-($B38-$B$9),0),Mortality_Rates!$B$111),MIN(OFFSET(Mortality_Rates!$B$6,N$8-1-($B38-$B$9),1),Mortality_Rates!$C$111)))))</f>
        <v>0</v>
      </c>
      <c r="O38" s="160">
        <f ca="1">IF($B38-O$8&gt;$B$9,0,IF($B38-O$8=$B$9,$C38*IF($D38="Male",$B$5,$B$6),
N38*(1-(1-IF($D38="Male",Mortality_Projection!$C$3,Mortality_Projection!$C$4))^MIN(($B38+(O$8-1)-Mortality_Projection!$C$6),Mortality_Projection!$C$5)*IF($D38="Male",MIN(OFFSET(Mortality_Rates!$B$6,O$8-1-($B38-$B$9),0),Mortality_Rates!$B$111),MIN(OFFSET(Mortality_Rates!$B$6,O$8-1-($B38-$B$9),1),Mortality_Rates!$C$111)))))</f>
        <v>0</v>
      </c>
      <c r="P38" s="160">
        <f ca="1">IF($B38-P$8&gt;$B$9,0,IF($B38-P$8=$B$9,$C38*IF($D38="Male",$B$5,$B$6),
O38*(1-(1-IF($D38="Male",Mortality_Projection!$C$3,Mortality_Projection!$C$4))^MIN(($B38+(P$8-1)-Mortality_Projection!$C$6),Mortality_Projection!$C$5)*IF($D38="Male",MIN(OFFSET(Mortality_Rates!$B$6,P$8-1-($B38-$B$9),0),Mortality_Rates!$B$111),MIN(OFFSET(Mortality_Rates!$B$6,P$8-1-($B38-$B$9),1),Mortality_Rates!$C$111)))))</f>
        <v>0</v>
      </c>
      <c r="Q38" s="160">
        <f ca="1">IF($B38-Q$8&gt;$B$9,0,IF($B38-Q$8=$B$9,$C38*IF($D38="Male",$B$5,$B$6),
P38*(1-(1-IF($D38="Male",Mortality_Projection!$C$3,Mortality_Projection!$C$4))^MIN(($B38+(Q$8-1)-Mortality_Projection!$C$6),Mortality_Projection!$C$5)*IF($D38="Male",MIN(OFFSET(Mortality_Rates!$B$6,Q$8-1-($B38-$B$9),0),Mortality_Rates!$B$111),MIN(OFFSET(Mortality_Rates!$B$6,Q$8-1-($B38-$B$9),1),Mortality_Rates!$C$111)))))</f>
        <v>0</v>
      </c>
      <c r="R38" s="160">
        <f ca="1">IF($B38-R$8&gt;$B$9,0,IF($B38-R$8=$B$9,$C38*IF($D38="Male",$B$5,$B$6),
Q38*(1-(1-IF($D38="Male",Mortality_Projection!$C$3,Mortality_Projection!$C$4))^MIN(($B38+(R$8-1)-Mortality_Projection!$C$6),Mortality_Projection!$C$5)*IF($D38="Male",MIN(OFFSET(Mortality_Rates!$B$6,R$8-1-($B38-$B$9),0),Mortality_Rates!$B$111),MIN(OFFSET(Mortality_Rates!$B$6,R$8-1-($B38-$B$9),1),Mortality_Rates!$C$111)))))</f>
        <v>0</v>
      </c>
      <c r="S38" s="160">
        <f ca="1">IF($B38-S$8&gt;$B$9,0,IF($B38-S$8=$B$9,$C38*IF($D38="Male",$B$5,$B$6),
R38*(1-(1-IF($D38="Male",Mortality_Projection!$C$3,Mortality_Projection!$C$4))^MIN(($B38+(S$8-1)-Mortality_Projection!$C$6),Mortality_Projection!$C$5)*IF($D38="Male",MIN(OFFSET(Mortality_Rates!$B$6,S$8-1-($B38-$B$9),0),Mortality_Rates!$B$111),MIN(OFFSET(Mortality_Rates!$B$6,S$8-1-($B38-$B$9),1),Mortality_Rates!$C$111)))))</f>
        <v>0</v>
      </c>
      <c r="T38" s="160">
        <f ca="1">IF($B38-T$8&gt;$B$9,0,IF($B38-T$8=$B$9,$C38*IF($D38="Male",$B$5,$B$6),
S38*(1-(1-IF($D38="Male",Mortality_Projection!$C$3,Mortality_Projection!$C$4))^MIN(($B38+(T$8-1)-Mortality_Projection!$C$6),Mortality_Projection!$C$5)*IF($D38="Male",MIN(OFFSET(Mortality_Rates!$B$6,T$8-1-($B38-$B$9),0),Mortality_Rates!$B$111),MIN(OFFSET(Mortality_Rates!$B$6,T$8-1-($B38-$B$9),1),Mortality_Rates!$C$111)))))</f>
        <v>0</v>
      </c>
      <c r="U38" s="160">
        <f ca="1">IF($B38-U$8&gt;$B$9,0,IF($B38-U$8=$B$9,$C38*IF($D38="Male",$B$5,$B$6),
T38*(1-(1-IF($D38="Male",Mortality_Projection!$C$3,Mortality_Projection!$C$4))^MIN(($B38+(U$8-1)-Mortality_Projection!$C$6),Mortality_Projection!$C$5)*IF($D38="Male",MIN(OFFSET(Mortality_Rates!$B$6,U$8-1-($B38-$B$9),0),Mortality_Rates!$B$111),MIN(OFFSET(Mortality_Rates!$B$6,U$8-1-($B38-$B$9),1),Mortality_Rates!$C$111)))))</f>
        <v>0</v>
      </c>
      <c r="V38" s="160">
        <f ca="1">IF($B38-V$8&gt;$B$9,0,IF($B38-V$8=$B$9,$C38*IF($D38="Male",$B$5,$B$6),
U38*(1-(1-IF($D38="Male",Mortality_Projection!$C$3,Mortality_Projection!$C$4))^MIN(($B38+(V$8-1)-Mortality_Projection!$C$6),Mortality_Projection!$C$5)*IF($D38="Male",MIN(OFFSET(Mortality_Rates!$B$6,V$8-1-($B38-$B$9),0),Mortality_Rates!$B$111),MIN(OFFSET(Mortality_Rates!$B$6,V$8-1-($B38-$B$9),1),Mortality_Rates!$C$111)))))</f>
        <v>0</v>
      </c>
      <c r="W38" s="160">
        <f ca="1">IF($B38-W$8&gt;$B$9,0,IF($B38-W$8=$B$9,$C38*IF($D38="Male",$B$5,$B$6),
V38*(1-(1-IF($D38="Male",Mortality_Projection!$C$3,Mortality_Projection!$C$4))^MIN(($B38+(W$8-1)-Mortality_Projection!$C$6),Mortality_Projection!$C$5)*IF($D38="Male",MIN(OFFSET(Mortality_Rates!$B$6,W$8-1-($B38-$B$9),0),Mortality_Rates!$B$111),MIN(OFFSET(Mortality_Rates!$B$6,W$8-1-($B38-$B$9),1),Mortality_Rates!$C$111)))))</f>
        <v>0</v>
      </c>
      <c r="X38" s="160">
        <f ca="1">IF($B38-X$8&gt;$B$9,0,IF($B38-X$8=$B$9,$C38*IF($D38="Male",$B$5,$B$6),
W38*(1-(1-IF($D38="Male",Mortality_Projection!$C$3,Mortality_Projection!$C$4))^MIN(($B38+(X$8-1)-Mortality_Projection!$C$6),Mortality_Projection!$C$5)*IF($D38="Male",MIN(OFFSET(Mortality_Rates!$B$6,X$8-1-($B38-$B$9),0),Mortality_Rates!$B$111),MIN(OFFSET(Mortality_Rates!$B$6,X$8-1-($B38-$B$9),1),Mortality_Rates!$C$111)))))</f>
        <v>0</v>
      </c>
      <c r="Y38" s="160">
        <f ca="1">IF($B38-Y$8&gt;$B$9,0,IF($B38-Y$8=$B$9,$C38*IF($D38="Male",$B$5,$B$6),
X38*(1-(1-IF($D38="Male",Mortality_Projection!$C$3,Mortality_Projection!$C$4))^MIN(($B38+(Y$8-1)-Mortality_Projection!$C$6),Mortality_Projection!$C$5)*IF($D38="Male",MIN(OFFSET(Mortality_Rates!$B$6,Y$8-1-($B38-$B$9),0),Mortality_Rates!$B$111),MIN(OFFSET(Mortality_Rates!$B$6,Y$8-1-($B38-$B$9),1),Mortality_Rates!$C$111)))))</f>
        <v>0</v>
      </c>
      <c r="Z38" s="160">
        <f ca="1">IF($B38-Z$8&gt;$B$9,0,IF($B38-Z$8=$B$9,$C38*IF($D38="Male",$B$5,$B$6),
Y38*(1-(1-IF($D38="Male",Mortality_Projection!$C$3,Mortality_Projection!$C$4))^MIN(($B38+(Z$8-1)-Mortality_Projection!$C$6),Mortality_Projection!$C$5)*IF($D38="Male",MIN(OFFSET(Mortality_Rates!$B$6,Z$8-1-($B38-$B$9),0),Mortality_Rates!$B$111),MIN(OFFSET(Mortality_Rates!$B$6,Z$8-1-($B38-$B$9),1),Mortality_Rates!$C$111)))))</f>
        <v>0</v>
      </c>
      <c r="AA38" s="160">
        <f ca="1">IF($B38-AA$8&gt;$B$9,0,IF($B38-AA$8=$B$9,$C38*IF($D38="Male",$B$5,$B$6),
Z38*(1-(1-IF($D38="Male",Mortality_Projection!$C$3,Mortality_Projection!$C$4))^MIN(($B38+(AA$8-1)-Mortality_Projection!$C$6),Mortality_Projection!$C$5)*IF($D38="Male",MIN(OFFSET(Mortality_Rates!$B$6,AA$8-1-($B38-$B$9),0),Mortality_Rates!$B$111),MIN(OFFSET(Mortality_Rates!$B$6,AA$8-1-($B38-$B$9),1),Mortality_Rates!$C$111)))))</f>
        <v>0</v>
      </c>
      <c r="AB38" s="160">
        <f ca="1">IF($B38-AB$8&gt;$B$9,0,IF($B38-AB$8=$B$9,$C38*IF($D38="Male",$B$5,$B$6),
AA38*(1-(1-IF($D38="Male",Mortality_Projection!$C$3,Mortality_Projection!$C$4))^MIN(($B38+(AB$8-1)-Mortality_Projection!$C$6),Mortality_Projection!$C$5)*IF($D38="Male",MIN(OFFSET(Mortality_Rates!$B$6,AB$8-1-($B38-$B$9),0),Mortality_Rates!$B$111),MIN(OFFSET(Mortality_Rates!$B$6,AB$8-1-($B38-$B$9),1),Mortality_Rates!$C$111)))))</f>
        <v>0</v>
      </c>
      <c r="AC38" s="160">
        <f ca="1">IF($B38-AC$8&gt;$B$9,0,IF($B38-AC$8=$B$9,$C38*IF($D38="Male",$B$5,$B$6),
AB38*(1-(1-IF($D38="Male",Mortality_Projection!$C$3,Mortality_Projection!$C$4))^MIN(($B38+(AC$8-1)-Mortality_Projection!$C$6),Mortality_Projection!$C$5)*IF($D38="Male",MIN(OFFSET(Mortality_Rates!$B$6,AC$8-1-($B38-$B$9),0),Mortality_Rates!$B$111),MIN(OFFSET(Mortality_Rates!$B$6,AC$8-1-($B38-$B$9),1),Mortality_Rates!$C$111)))))</f>
        <v>0</v>
      </c>
      <c r="AD38" s="160">
        <f ca="1">IF($B38-AD$8&gt;$B$9,0,IF($B38-AD$8=$B$9,$C38*IF($D38="Male",$B$5,$B$6),
AC38*(1-(1-IF($D38="Male",Mortality_Projection!$C$3,Mortality_Projection!$C$4))^MIN(($B38+(AD$8-1)-Mortality_Projection!$C$6),Mortality_Projection!$C$5)*IF($D38="Male",MIN(OFFSET(Mortality_Rates!$B$6,AD$8-1-($B38-$B$9),0),Mortality_Rates!$B$111),MIN(OFFSET(Mortality_Rates!$B$6,AD$8-1-($B38-$B$9),1),Mortality_Rates!$C$111)))))</f>
        <v>0</v>
      </c>
      <c r="AE38" s="160">
        <f ca="1">IF($B38-AE$8&gt;$B$9,0,IF($B38-AE$8=$B$9,$C38*IF($D38="Male",$B$5,$B$6),
AD38*(1-(1-IF($D38="Male",Mortality_Projection!$C$3,Mortality_Projection!$C$4))^MIN(($B38+(AE$8-1)-Mortality_Projection!$C$6),Mortality_Projection!$C$5)*IF($D38="Male",MIN(OFFSET(Mortality_Rates!$B$6,AE$8-1-($B38-$B$9),0),Mortality_Rates!$B$111),MIN(OFFSET(Mortality_Rates!$B$6,AE$8-1-($B38-$B$9),1),Mortality_Rates!$C$111)))))</f>
        <v>0</v>
      </c>
      <c r="AF38" s="160">
        <f ca="1">IF($B38-AF$8&gt;$B$9,0,IF($B38-AF$8=$B$9,$C38*IF($D38="Male",$B$5,$B$6),
AE38*(1-(1-IF($D38="Male",Mortality_Projection!$C$3,Mortality_Projection!$C$4))^MIN(($B38+(AF$8-1)-Mortality_Projection!$C$6),Mortality_Projection!$C$5)*IF($D38="Male",MIN(OFFSET(Mortality_Rates!$B$6,AF$8-1-($B38-$B$9),0),Mortality_Rates!$B$111),MIN(OFFSET(Mortality_Rates!$B$6,AF$8-1-($B38-$B$9),1),Mortality_Rates!$C$111)))))</f>
        <v>0</v>
      </c>
      <c r="AG38" s="160">
        <f ca="1">IF($B38-AG$8&gt;$B$9,0,IF($B38-AG$8=$B$9,$C38*IF($D38="Male",$B$5,$B$6),
AF38*(1-(1-IF($D38="Male",Mortality_Projection!$C$3,Mortality_Projection!$C$4))^MIN(($B38+(AG$8-1)-Mortality_Projection!$C$6),Mortality_Projection!$C$5)*IF($D38="Male",MIN(OFFSET(Mortality_Rates!$B$6,AG$8-1-($B38-$B$9),0),Mortality_Rates!$B$111),MIN(OFFSET(Mortality_Rates!$B$6,AG$8-1-($B38-$B$9),1),Mortality_Rates!$C$111)))))</f>
        <v>0</v>
      </c>
      <c r="AH38" s="160">
        <f ca="1">IF($B38-AH$8&gt;$B$9,0,IF($B38-AH$8=$B$9,$C38*IF($D38="Male",$B$5,$B$6),
AG38*(1-(1-IF($D38="Male",Mortality_Projection!$C$3,Mortality_Projection!$C$4))^MIN(($B38+(AH$8-1)-Mortality_Projection!$C$6),Mortality_Projection!$C$5)*IF($D38="Male",MIN(OFFSET(Mortality_Rates!$B$6,AH$8-1-($B38-$B$9),0),Mortality_Rates!$B$111),MIN(OFFSET(Mortality_Rates!$B$6,AH$8-1-($B38-$B$9),1),Mortality_Rates!$C$111)))))</f>
        <v>5818.0265415908198</v>
      </c>
      <c r="AI38" s="160">
        <f ca="1">IF($B38-AI$8&gt;$B$9,0,IF($B38-AI$8=$B$9,$C38*IF($D38="Male",$B$5,$B$6),
AH38*(1-(1-IF($D38="Male",Mortality_Projection!$C$3,Mortality_Projection!$C$4))^MIN(($B38+(AI$8-1)-Mortality_Projection!$C$6),Mortality_Projection!$C$5)*IF($D38="Male",MIN(OFFSET(Mortality_Rates!$B$6,AI$8-1-($B38-$B$9),0),Mortality_Rates!$B$111),MIN(OFFSET(Mortality_Rates!$B$6,AI$8-1-($B38-$B$9),1),Mortality_Rates!$C$111)))))</f>
        <v>5815.1975707040592</v>
      </c>
      <c r="AJ38" s="160">
        <f ca="1">IF($B38-AJ$8&gt;$B$9,0,IF($B38-AJ$8=$B$9,$C38*IF($D38="Male",$B$5,$B$6),
AI38*(1-(1-IF($D38="Male",Mortality_Projection!$C$3,Mortality_Projection!$C$4))^MIN(($B38+(AJ$8-1)-Mortality_Projection!$C$6),Mortality_Projection!$C$5)*IF($D38="Male",MIN(OFFSET(Mortality_Rates!$B$6,AJ$8-1-($B38-$B$9),0),Mortality_Rates!$B$111),MIN(OFFSET(Mortality_Rates!$B$6,AJ$8-1-($B38-$B$9),1),Mortality_Rates!$C$111)))))</f>
        <v>5813.1918369986288</v>
      </c>
      <c r="AK38" s="160">
        <f ca="1">IF($B38-AK$8&gt;$B$9,0,IF($B38-AK$8=$B$9,$C38*IF($D38="Male",$B$5,$B$6),
AJ38*(1-(1-IF($D38="Male",Mortality_Projection!$C$3,Mortality_Projection!$C$4))^MIN(($B38+(AK$8-1)-Mortality_Projection!$C$6),Mortality_Projection!$C$5)*IF($D38="Male",MIN(OFFSET(Mortality_Rates!$B$6,AK$8-1-($B38-$B$9),0),Mortality_Rates!$B$111),MIN(OFFSET(Mortality_Rates!$B$6,AK$8-1-($B38-$B$9),1),Mortality_Rates!$C$111)))))</f>
        <v>5811.7410343208339</v>
      </c>
      <c r="AL38" s="160">
        <f ca="1">IF($B38-AL$8&gt;$B$9,0,IF($B38-AL$8=$B$9,$C38*IF($D38="Male",$B$5,$B$6),
AK38*(1-(1-IF($D38="Male",Mortality_Projection!$C$3,Mortality_Projection!$C$4))^MIN(($B38+(AL$8-1)-Mortality_Projection!$C$6),Mortality_Projection!$C$5)*IF($D38="Male",MIN(OFFSET(Mortality_Rates!$B$6,AL$8-1-($B38-$B$9),0),Mortality_Rates!$B$111),MIN(OFFSET(Mortality_Rates!$B$6,AL$8-1-($B38-$B$9),1),Mortality_Rates!$C$111)))))</f>
        <v>5810.6360919312665</v>
      </c>
      <c r="AM38" s="160">
        <f ca="1">IF($B38-AM$8&gt;$B$9,0,IF($B38-AM$8=$B$9,$C38*IF($D38="Male",$B$5,$B$6),
AL38*(1-(1-IF($D38="Male",Mortality_Projection!$C$3,Mortality_Projection!$C$4))^MIN(($B38+(AM$8-1)-Mortality_Projection!$C$6),Mortality_Projection!$C$5)*IF($D38="Male",MIN(OFFSET(Mortality_Rates!$B$6,AM$8-1-($B38-$B$9),0),Mortality_Rates!$B$111),MIN(OFFSET(Mortality_Rates!$B$6,AM$8-1-($B38-$B$9),1),Mortality_Rates!$C$111)))))</f>
        <v>5809.7236286620555</v>
      </c>
      <c r="AN38" s="160">
        <f ca="1">IF($B38-AN$8&gt;$B$9,0,IF($B38-AN$8=$B$9,$C38*IF($D38="Male",$B$5,$B$6),
AM38*(1-(1-IF($D38="Male",Mortality_Projection!$C$3,Mortality_Projection!$C$4))^MIN(($B38+(AN$8-1)-Mortality_Projection!$C$6),Mortality_Projection!$C$5)*IF($D38="Male",MIN(OFFSET(Mortality_Rates!$B$6,AN$8-1-($B38-$B$9),0),Mortality_Rates!$B$111),MIN(OFFSET(Mortality_Rates!$B$6,AN$8-1-($B38-$B$9),1),Mortality_Rates!$C$111)))))</f>
        <v>5808.9057989638095</v>
      </c>
      <c r="AO38" s="160">
        <f ca="1">IF($B38-AO$8&gt;$B$9,0,IF($B38-AO$8=$B$9,$C38*IF($D38="Male",$B$5,$B$6),
AN38*(1-(1-IF($D38="Male",Mortality_Projection!$C$3,Mortality_Projection!$C$4))^MIN(($B38+(AO$8-1)-Mortality_Projection!$C$6),Mortality_Projection!$C$5)*IF($D38="Male",MIN(OFFSET(Mortality_Rates!$B$6,AO$8-1-($B38-$B$9),0),Mortality_Rates!$B$111),MIN(OFFSET(Mortality_Rates!$B$6,AO$8-1-($B38-$B$9),1),Mortality_Rates!$C$111)))))</f>
        <v>5808.1336939685134</v>
      </c>
      <c r="AP38" s="160">
        <f ca="1">IF($B38-AP$8&gt;$B$9,0,IF($B38-AP$8=$B$9,$C38*IF($D38="Male",$B$5,$B$6),
AO38*(1-(1-IF($D38="Male",Mortality_Projection!$C$3,Mortality_Projection!$C$4))^MIN(($B38+(AP$8-1)-Mortality_Projection!$C$6),Mortality_Projection!$C$5)*IF($D38="Male",MIN(OFFSET(Mortality_Rates!$B$6,AP$8-1-($B38-$B$9),0),Mortality_Rates!$B$111),MIN(OFFSET(Mortality_Rates!$B$6,AP$8-1-($B38-$B$9),1),Mortality_Rates!$C$111)))))</f>
        <v>5807.3747211753007</v>
      </c>
      <c r="AQ38" s="160">
        <f ca="1">IF($B38-AQ$8&gt;$B$9,0,IF($B38-AQ$8=$B$9,$C38*IF($D38="Male",$B$5,$B$6),
AP38*(1-(1-IF($D38="Male",Mortality_Projection!$C$3,Mortality_Projection!$C$4))^MIN(($B38+(AQ$8-1)-Mortality_Projection!$C$6),Mortality_Projection!$C$5)*IF($D38="Male",MIN(OFFSET(Mortality_Rates!$B$6,AQ$8-1-($B38-$B$9),0),Mortality_Rates!$B$111),MIN(OFFSET(Mortality_Rates!$B$6,AQ$8-1-($B38-$B$9),1),Mortality_Rates!$C$111)))))</f>
        <v>5806.5995627186676</v>
      </c>
      <c r="AR38" s="160">
        <f ca="1">IF($B38-AR$8&gt;$B$9,0,IF($B38-AR$8=$B$9,$C38*IF($D38="Male",$B$5,$B$6),
AQ38*(1-(1-IF($D38="Male",Mortality_Projection!$C$3,Mortality_Projection!$C$4))^MIN(($B38+(AR$8-1)-Mortality_Projection!$C$6),Mortality_Projection!$C$5)*IF($D38="Male",MIN(OFFSET(Mortality_Rates!$B$6,AR$8-1-($B38-$B$9),0),Mortality_Rates!$B$111),MIN(OFFSET(Mortality_Rates!$B$6,AR$8-1-($B38-$B$9),1),Mortality_Rates!$C$111)))))</f>
        <v>5805.7854293260143</v>
      </c>
      <c r="AS38" s="160">
        <f ca="1">IF($B38-AS$8&gt;$B$9,0,IF($B38-AS$8=$B$9,$C38*IF($D38="Male",$B$5,$B$6),
AR38*(1-(1-IF($D38="Male",Mortality_Projection!$C$3,Mortality_Projection!$C$4))^MIN(($B38+(AS$8-1)-Mortality_Projection!$C$6),Mortality_Projection!$C$5)*IF($D38="Male",MIN(OFFSET(Mortality_Rates!$B$6,AS$8-1-($B38-$B$9),0),Mortality_Rates!$B$111),MIN(OFFSET(Mortality_Rates!$B$6,AS$8-1-($B38-$B$9),1),Mortality_Rates!$C$111)))))</f>
        <v>5804.9095446190368</v>
      </c>
      <c r="AT38" s="160">
        <f ca="1">IF($B38-AT$8&gt;$B$9,0,IF($B38-AT$8=$B$9,$C38*IF($D38="Male",$B$5,$B$6),
AS38*(1-(1-IF($D38="Male",Mortality_Projection!$C$3,Mortality_Projection!$C$4))^MIN(($B38+(AT$8-1)-Mortality_Projection!$C$6),Mortality_Projection!$C$5)*IF($D38="Male",MIN(OFFSET(Mortality_Rates!$B$6,AT$8-1-($B38-$B$9),0),Mortality_Rates!$B$111),MIN(OFFSET(Mortality_Rates!$B$6,AT$8-1-($B38-$B$9),1),Mortality_Rates!$C$111)))))</f>
        <v>5803.9556579935761</v>
      </c>
      <c r="AU38" s="160">
        <f ca="1">IF($B38-AU$8&gt;$B$9,0,IF($B38-AU$8=$B$9,$C38*IF($D38="Male",$B$5,$B$6),
AT38*(1-(1-IF($D38="Male",Mortality_Projection!$C$3,Mortality_Projection!$C$4))^MIN(($B38+(AU$8-1)-Mortality_Projection!$C$6),Mortality_Projection!$C$5)*IF($D38="Male",MIN(OFFSET(Mortality_Rates!$B$6,AU$8-1-($B38-$B$9),0),Mortality_Rates!$B$111),MIN(OFFSET(Mortality_Rates!$B$6,AU$8-1-($B38-$B$9),1),Mortality_Rates!$C$111)))))</f>
        <v>5802.9172967943805</v>
      </c>
      <c r="AV38" s="160">
        <f ca="1">IF($B38-AV$8&gt;$B$9,0,IF($B38-AV$8=$B$9,$C38*IF($D38="Male",$B$5,$B$6),
AU38*(1-(1-IF($D38="Male",Mortality_Projection!$C$3,Mortality_Projection!$C$4))^MIN(($B38+(AV$8-1)-Mortality_Projection!$C$6),Mortality_Projection!$C$5)*IF($D38="Male",MIN(OFFSET(Mortality_Rates!$B$6,AV$8-1-($B38-$B$9),0),Mortality_Rates!$B$111),MIN(OFFSET(Mortality_Rates!$B$6,AV$8-1-($B38-$B$9),1),Mortality_Rates!$C$111)))))</f>
        <v>5801.7879962478564</v>
      </c>
      <c r="AW38" s="160">
        <f ca="1">IF($B38-AW$8&gt;$B$9,0,IF($B38-AW$8=$B$9,$C38*IF($D38="Male",$B$5,$B$6),
AV38*(1-(1-IF($D38="Male",Mortality_Projection!$C$3,Mortality_Projection!$C$4))^MIN(($B38+(AW$8-1)-Mortality_Projection!$C$6),Mortality_Projection!$C$5)*IF($D38="Male",MIN(OFFSET(Mortality_Rates!$B$6,AW$8-1-($B38-$B$9),0),Mortality_Rates!$B$111),MIN(OFFSET(Mortality_Rates!$B$6,AW$8-1-($B38-$B$9),1),Mortality_Rates!$C$111)))))</f>
        <v>5800.567808091133</v>
      </c>
      <c r="AX38" s="160">
        <f ca="1">IF($B38-AX$8&gt;$B$9,0,IF($B38-AX$8=$B$9,$C38*IF($D38="Male",$B$5,$B$6),
AW38*(1-(1-IF($D38="Male",Mortality_Projection!$C$3,Mortality_Projection!$C$4))^MIN(($B38+(AX$8-1)-Mortality_Projection!$C$6),Mortality_Projection!$C$5)*IF($D38="Male",MIN(OFFSET(Mortality_Rates!$B$6,AX$8-1-($B38-$B$9),0),Mortality_Rates!$B$111),MIN(OFFSET(Mortality_Rates!$B$6,AX$8-1-($B38-$B$9),1),Mortality_Rates!$C$111)))))</f>
        <v>5799.260041484561</v>
      </c>
      <c r="AY38" s="160">
        <f ca="1">IF($B38-AY$8&gt;$B$9,0,IF($B38-AY$8=$B$9,$C38*IF($D38="Male",$B$5,$B$6),
AX38*(1-(1-IF($D38="Male",Mortality_Projection!$C$3,Mortality_Projection!$C$4))^MIN(($B38+(AY$8-1)-Mortality_Projection!$C$6),Mortality_Projection!$C$5)*IF($D38="Male",MIN(OFFSET(Mortality_Rates!$B$6,AY$8-1-($B38-$B$9),0),Mortality_Rates!$B$111),MIN(OFFSET(Mortality_Rates!$B$6,AY$8-1-($B38-$B$9),1),Mortality_Rates!$C$111)))))</f>
        <v>5797.8712592873235</v>
      </c>
      <c r="AZ38" s="160">
        <f ca="1">IF($B38-AZ$8&gt;$B$9,0,IF($B38-AZ$8=$B$9,$C38*IF($D38="Male",$B$5,$B$6),
AY38*(1-(1-IF($D38="Male",Mortality_Projection!$C$3,Mortality_Projection!$C$4))^MIN(($B38+(AZ$8-1)-Mortality_Projection!$C$6),Mortality_Projection!$C$5)*IF($D38="Male",MIN(OFFSET(Mortality_Rates!$B$6,AZ$8-1-($B38-$B$9),0),Mortality_Rates!$B$111),MIN(OFFSET(Mortality_Rates!$B$6,AZ$8-1-($B38-$B$9),1),Mortality_Rates!$C$111)))))</f>
        <v>5796.4112736238867</v>
      </c>
      <c r="BA38" s="160">
        <f ca="1">IF($B38-BA$8&gt;$B$9,0,IF($B38-BA$8=$B$9,$C38*IF($D38="Male",$B$5,$B$6),
AZ38*(1-(1-IF($D38="Male",Mortality_Projection!$C$3,Mortality_Projection!$C$4))^MIN(($B38+(BA$8-1)-Mortality_Projection!$C$6),Mortality_Projection!$C$5)*IF($D38="Male",MIN(OFFSET(Mortality_Rates!$B$6,BA$8-1-($B38-$B$9),0),Mortality_Rates!$B$111),MIN(OFFSET(Mortality_Rates!$B$6,BA$8-1-($B38-$B$9),1),Mortality_Rates!$C$111)))))</f>
        <v>5794.8866392126019</v>
      </c>
      <c r="BB38" s="160">
        <f ca="1">IF($B38-BB$8&gt;$B$9,0,IF($B38-BB$8=$B$9,$C38*IF($D38="Male",$B$5,$B$6),
BA38*(1-(1-IF($D38="Male",Mortality_Projection!$C$3,Mortality_Projection!$C$4))^MIN(($B38+(BB$8-1)-Mortality_Projection!$C$6),Mortality_Projection!$C$5)*IF($D38="Male",MIN(OFFSET(Mortality_Rates!$B$6,BB$8-1-($B38-$B$9),0),Mortality_Rates!$B$111),MIN(OFFSET(Mortality_Rates!$B$6,BB$8-1-($B38-$B$9),1),Mortality_Rates!$C$111)))))</f>
        <v>5793.2974065355575</v>
      </c>
      <c r="BC38" s="160">
        <f ca="1">IF($B38-BC$8&gt;$B$9,0,IF($B38-BC$8=$B$9,$C38*IF($D38="Male",$B$5,$B$6),
BB38*(1-(1-IF($D38="Male",Mortality_Projection!$C$3,Mortality_Projection!$C$4))^MIN(($B38+(BC$8-1)-Mortality_Projection!$C$6),Mortality_Projection!$C$5)*IF($D38="Male",MIN(OFFSET(Mortality_Rates!$B$6,BC$8-1-($B38-$B$9),0),Mortality_Rates!$B$111),MIN(OFFSET(Mortality_Rates!$B$6,BC$8-1-($B38-$B$9),1),Mortality_Rates!$C$111)))))</f>
        <v>5791.6468773091383</v>
      </c>
      <c r="BD38" s="161">
        <f ca="1">IF($B38-BD$8&gt;$B$9,0,IF($B38-BD$8=$B$9,$C38*IF($D38="Male",$B$5,$B$6),
BC38*(1-(1-IF($D38="Male",Mortality_Projection!$C$3,Mortality_Projection!$C$4))^MIN(($B38+(BD$8-1)-Mortality_Projection!$C$6),Mortality_Projection!$C$5)*IF($D38="Male",MIN(OFFSET(Mortality_Rates!$B$6,BD$8-1-($B38-$B$9),0),Mortality_Rates!$B$111),MIN(OFFSET(Mortality_Rates!$B$6,BD$8-1-($B38-$B$9),1),Mortality_Rates!$C$111)))))</f>
        <v>5789.9351035192831</v>
      </c>
      <c r="BE38" s="33"/>
    </row>
    <row r="39" spans="1:57" x14ac:dyDescent="0.35">
      <c r="A39" s="159">
        <f t="shared" si="6"/>
        <v>-31</v>
      </c>
      <c r="B39">
        <f t="shared" si="7"/>
        <v>2052</v>
      </c>
      <c r="C39" s="160">
        <f ca="1">IF(-$A39&lt;Input!$D$16, SUM(OFFSET(Existing_Cohort!$C$107,Input!D$15+A39+IF(-$A39&gt;=Input!$D$15,-Input!$D$15-$A39,0),B39-Input!$D$4,IF(-$A39&gt;=Input!$D$15,Input!$D$16+$A39,Input!$D$16-Input!$D$15+1))), 0)+
IF(-$A39&gt;Input!$D$15, SUM(OFFSET($E$59, MAX(-$A39-Input!$D$16, 0), $B39-$B$9, MIN(-$A39-Input!$D$15, Input!$D$16-Input!$D$15+1))), 0)</f>
        <v>77578.802016387199</v>
      </c>
      <c r="D39" s="198" t="s">
        <v>31</v>
      </c>
      <c r="E39" s="160">
        <f ca="1">IF($B39-E$8&gt;$B$9,0,IF($B39-E$8=$B$9,$C39*IF($D39="Male",$B$5,$B$6),
D39*(1-(1-IF($D39="Male",Mortality_Projection!$C$3,Mortality_Projection!$C$4))^MIN(($B39+(E$8-1)-Mortality_Projection!$C$6),Mortality_Projection!$C$5)*IF($D39="Male",MIN(OFFSET(Mortality_Rates!$B$6,E$8-1-($B39-$B$9),0),Mortality_Rates!$B$111),MIN(OFFSET(Mortality_Rates!$B$6,E$8-1-($B39-$B$9),1),Mortality_Rates!$C$111)))))</f>
        <v>0</v>
      </c>
      <c r="F39" s="160">
        <f ca="1">IF($B39-F$8&gt;$B$9,0,IF($B39-F$8=$B$9,$C39*IF($D39="Male",$B$5,$B$6),
E39*(1-(1-IF($D39="Male",Mortality_Projection!$C$3,Mortality_Projection!$C$4))^MIN(($B39+(F$8-1)-Mortality_Projection!$C$6),Mortality_Projection!$C$5)*IF($D39="Male",MIN(OFFSET(Mortality_Rates!$B$6,F$8-1-($B39-$B$9),0),Mortality_Rates!$B$111),MIN(OFFSET(Mortality_Rates!$B$6,F$8-1-($B39-$B$9),1),Mortality_Rates!$C$111)))))</f>
        <v>0</v>
      </c>
      <c r="G39" s="160">
        <f ca="1">IF($B39-G$8&gt;$B$9,0,IF($B39-G$8=$B$9,$C39*IF($D39="Male",$B$5,$B$6),
F39*(1-(1-IF($D39="Male",Mortality_Projection!$C$3,Mortality_Projection!$C$4))^MIN(($B39+(G$8-1)-Mortality_Projection!$C$6),Mortality_Projection!$C$5)*IF($D39="Male",MIN(OFFSET(Mortality_Rates!$B$6,G$8-1-($B39-$B$9),0),Mortality_Rates!$B$111),MIN(OFFSET(Mortality_Rates!$B$6,G$8-1-($B39-$B$9),1),Mortality_Rates!$C$111)))))</f>
        <v>0</v>
      </c>
      <c r="H39" s="160">
        <f ca="1">IF($B39-H$8&gt;$B$9,0,IF($B39-H$8=$B$9,$C39*IF($D39="Male",$B$5,$B$6),
G39*(1-(1-IF($D39="Male",Mortality_Projection!$C$3,Mortality_Projection!$C$4))^MIN(($B39+(H$8-1)-Mortality_Projection!$C$6),Mortality_Projection!$C$5)*IF($D39="Male",MIN(OFFSET(Mortality_Rates!$B$6,H$8-1-($B39-$B$9),0),Mortality_Rates!$B$111),MIN(OFFSET(Mortality_Rates!$B$6,H$8-1-($B39-$B$9),1),Mortality_Rates!$C$111)))))</f>
        <v>0</v>
      </c>
      <c r="I39" s="160">
        <f ca="1">IF($B39-I$8&gt;$B$9,0,IF($B39-I$8=$B$9,$C39*IF($D39="Male",$B$5,$B$6),
H39*(1-(1-IF($D39="Male",Mortality_Projection!$C$3,Mortality_Projection!$C$4))^MIN(($B39+(I$8-1)-Mortality_Projection!$C$6),Mortality_Projection!$C$5)*IF($D39="Male",MIN(OFFSET(Mortality_Rates!$B$6,I$8-1-($B39-$B$9),0),Mortality_Rates!$B$111),MIN(OFFSET(Mortality_Rates!$B$6,I$8-1-($B39-$B$9),1),Mortality_Rates!$C$111)))))</f>
        <v>0</v>
      </c>
      <c r="J39" s="160">
        <f ca="1">IF($B39-J$8&gt;$B$9,0,IF($B39-J$8=$B$9,$C39*IF($D39="Male",$B$5,$B$6),
I39*(1-(1-IF($D39="Male",Mortality_Projection!$C$3,Mortality_Projection!$C$4))^MIN(($B39+(J$8-1)-Mortality_Projection!$C$6),Mortality_Projection!$C$5)*IF($D39="Male",MIN(OFFSET(Mortality_Rates!$B$6,J$8-1-($B39-$B$9),0),Mortality_Rates!$B$111),MIN(OFFSET(Mortality_Rates!$B$6,J$8-1-($B39-$B$9),1),Mortality_Rates!$C$111)))))</f>
        <v>0</v>
      </c>
      <c r="K39" s="160">
        <f ca="1">IF($B39-K$8&gt;$B$9,0,IF($B39-K$8=$B$9,$C39*IF($D39="Male",$B$5,$B$6),
J39*(1-(1-IF($D39="Male",Mortality_Projection!$C$3,Mortality_Projection!$C$4))^MIN(($B39+(K$8-1)-Mortality_Projection!$C$6),Mortality_Projection!$C$5)*IF($D39="Male",MIN(OFFSET(Mortality_Rates!$B$6,K$8-1-($B39-$B$9),0),Mortality_Rates!$B$111),MIN(OFFSET(Mortality_Rates!$B$6,K$8-1-($B39-$B$9),1),Mortality_Rates!$C$111)))))</f>
        <v>0</v>
      </c>
      <c r="L39" s="160">
        <f ca="1">IF($B39-L$8&gt;$B$9,0,IF($B39-L$8=$B$9,$C39*IF($D39="Male",$B$5,$B$6),
K39*(1-(1-IF($D39="Male",Mortality_Projection!$C$3,Mortality_Projection!$C$4))^MIN(($B39+(L$8-1)-Mortality_Projection!$C$6),Mortality_Projection!$C$5)*IF($D39="Male",MIN(OFFSET(Mortality_Rates!$B$6,L$8-1-($B39-$B$9),0),Mortality_Rates!$B$111),MIN(OFFSET(Mortality_Rates!$B$6,L$8-1-($B39-$B$9),1),Mortality_Rates!$C$111)))))</f>
        <v>0</v>
      </c>
      <c r="M39" s="160">
        <f ca="1">IF($B39-M$8&gt;$B$9,0,IF($B39-M$8=$B$9,$C39*IF($D39="Male",$B$5,$B$6),
L39*(1-(1-IF($D39="Male",Mortality_Projection!$C$3,Mortality_Projection!$C$4))^MIN(($B39+(M$8-1)-Mortality_Projection!$C$6),Mortality_Projection!$C$5)*IF($D39="Male",MIN(OFFSET(Mortality_Rates!$B$6,M$8-1-($B39-$B$9),0),Mortality_Rates!$B$111),MIN(OFFSET(Mortality_Rates!$B$6,M$8-1-($B39-$B$9),1),Mortality_Rates!$C$111)))))</f>
        <v>0</v>
      </c>
      <c r="N39" s="160">
        <f ca="1">IF($B39-N$8&gt;$B$9,0,IF($B39-N$8=$B$9,$C39*IF($D39="Male",$B$5,$B$6),
M39*(1-(1-IF($D39="Male",Mortality_Projection!$C$3,Mortality_Projection!$C$4))^MIN(($B39+(N$8-1)-Mortality_Projection!$C$6),Mortality_Projection!$C$5)*IF($D39="Male",MIN(OFFSET(Mortality_Rates!$B$6,N$8-1-($B39-$B$9),0),Mortality_Rates!$B$111),MIN(OFFSET(Mortality_Rates!$B$6,N$8-1-($B39-$B$9),1),Mortality_Rates!$C$111)))))</f>
        <v>0</v>
      </c>
      <c r="O39" s="160">
        <f ca="1">IF($B39-O$8&gt;$B$9,0,IF($B39-O$8=$B$9,$C39*IF($D39="Male",$B$5,$B$6),
N39*(1-(1-IF($D39="Male",Mortality_Projection!$C$3,Mortality_Projection!$C$4))^MIN(($B39+(O$8-1)-Mortality_Projection!$C$6),Mortality_Projection!$C$5)*IF($D39="Male",MIN(OFFSET(Mortality_Rates!$B$6,O$8-1-($B39-$B$9),0),Mortality_Rates!$B$111),MIN(OFFSET(Mortality_Rates!$B$6,O$8-1-($B39-$B$9),1),Mortality_Rates!$C$111)))))</f>
        <v>0</v>
      </c>
      <c r="P39" s="160">
        <f ca="1">IF($B39-P$8&gt;$B$9,0,IF($B39-P$8=$B$9,$C39*IF($D39="Male",$B$5,$B$6),
O39*(1-(1-IF($D39="Male",Mortality_Projection!$C$3,Mortality_Projection!$C$4))^MIN(($B39+(P$8-1)-Mortality_Projection!$C$6),Mortality_Projection!$C$5)*IF($D39="Male",MIN(OFFSET(Mortality_Rates!$B$6,P$8-1-($B39-$B$9),0),Mortality_Rates!$B$111),MIN(OFFSET(Mortality_Rates!$B$6,P$8-1-($B39-$B$9),1),Mortality_Rates!$C$111)))))</f>
        <v>0</v>
      </c>
      <c r="Q39" s="160">
        <f ca="1">IF($B39-Q$8&gt;$B$9,0,IF($B39-Q$8=$B$9,$C39*IF($D39="Male",$B$5,$B$6),
P39*(1-(1-IF($D39="Male",Mortality_Projection!$C$3,Mortality_Projection!$C$4))^MIN(($B39+(Q$8-1)-Mortality_Projection!$C$6),Mortality_Projection!$C$5)*IF($D39="Male",MIN(OFFSET(Mortality_Rates!$B$6,Q$8-1-($B39-$B$9),0),Mortality_Rates!$B$111),MIN(OFFSET(Mortality_Rates!$B$6,Q$8-1-($B39-$B$9),1),Mortality_Rates!$C$111)))))</f>
        <v>0</v>
      </c>
      <c r="R39" s="160">
        <f ca="1">IF($B39-R$8&gt;$B$9,0,IF($B39-R$8=$B$9,$C39*IF($D39="Male",$B$5,$B$6),
Q39*(1-(1-IF($D39="Male",Mortality_Projection!$C$3,Mortality_Projection!$C$4))^MIN(($B39+(R$8-1)-Mortality_Projection!$C$6),Mortality_Projection!$C$5)*IF($D39="Male",MIN(OFFSET(Mortality_Rates!$B$6,R$8-1-($B39-$B$9),0),Mortality_Rates!$B$111),MIN(OFFSET(Mortality_Rates!$B$6,R$8-1-($B39-$B$9),1),Mortality_Rates!$C$111)))))</f>
        <v>0</v>
      </c>
      <c r="S39" s="160">
        <f ca="1">IF($B39-S$8&gt;$B$9,0,IF($B39-S$8=$B$9,$C39*IF($D39="Male",$B$5,$B$6),
R39*(1-(1-IF($D39="Male",Mortality_Projection!$C$3,Mortality_Projection!$C$4))^MIN(($B39+(S$8-1)-Mortality_Projection!$C$6),Mortality_Projection!$C$5)*IF($D39="Male",MIN(OFFSET(Mortality_Rates!$B$6,S$8-1-($B39-$B$9),0),Mortality_Rates!$B$111),MIN(OFFSET(Mortality_Rates!$B$6,S$8-1-($B39-$B$9),1),Mortality_Rates!$C$111)))))</f>
        <v>0</v>
      </c>
      <c r="T39" s="160">
        <f ca="1">IF($B39-T$8&gt;$B$9,0,IF($B39-T$8=$B$9,$C39*IF($D39="Male",$B$5,$B$6),
S39*(1-(1-IF($D39="Male",Mortality_Projection!$C$3,Mortality_Projection!$C$4))^MIN(($B39+(T$8-1)-Mortality_Projection!$C$6),Mortality_Projection!$C$5)*IF($D39="Male",MIN(OFFSET(Mortality_Rates!$B$6,T$8-1-($B39-$B$9),0),Mortality_Rates!$B$111),MIN(OFFSET(Mortality_Rates!$B$6,T$8-1-($B39-$B$9),1),Mortality_Rates!$C$111)))))</f>
        <v>0</v>
      </c>
      <c r="U39" s="160">
        <f ca="1">IF($B39-U$8&gt;$B$9,0,IF($B39-U$8=$B$9,$C39*IF($D39="Male",$B$5,$B$6),
T39*(1-(1-IF($D39="Male",Mortality_Projection!$C$3,Mortality_Projection!$C$4))^MIN(($B39+(U$8-1)-Mortality_Projection!$C$6),Mortality_Projection!$C$5)*IF($D39="Male",MIN(OFFSET(Mortality_Rates!$B$6,U$8-1-($B39-$B$9),0),Mortality_Rates!$B$111),MIN(OFFSET(Mortality_Rates!$B$6,U$8-1-($B39-$B$9),1),Mortality_Rates!$C$111)))))</f>
        <v>0</v>
      </c>
      <c r="V39" s="160">
        <f ca="1">IF($B39-V$8&gt;$B$9,0,IF($B39-V$8=$B$9,$C39*IF($D39="Male",$B$5,$B$6),
U39*(1-(1-IF($D39="Male",Mortality_Projection!$C$3,Mortality_Projection!$C$4))^MIN(($B39+(V$8-1)-Mortality_Projection!$C$6),Mortality_Projection!$C$5)*IF($D39="Male",MIN(OFFSET(Mortality_Rates!$B$6,V$8-1-($B39-$B$9),0),Mortality_Rates!$B$111),MIN(OFFSET(Mortality_Rates!$B$6,V$8-1-($B39-$B$9),1),Mortality_Rates!$C$111)))))</f>
        <v>0</v>
      </c>
      <c r="W39" s="160">
        <f ca="1">IF($B39-W$8&gt;$B$9,0,IF($B39-W$8=$B$9,$C39*IF($D39="Male",$B$5,$B$6),
V39*(1-(1-IF($D39="Male",Mortality_Projection!$C$3,Mortality_Projection!$C$4))^MIN(($B39+(W$8-1)-Mortality_Projection!$C$6),Mortality_Projection!$C$5)*IF($D39="Male",MIN(OFFSET(Mortality_Rates!$B$6,W$8-1-($B39-$B$9),0),Mortality_Rates!$B$111),MIN(OFFSET(Mortality_Rates!$B$6,W$8-1-($B39-$B$9),1),Mortality_Rates!$C$111)))))</f>
        <v>0</v>
      </c>
      <c r="X39" s="160">
        <f ca="1">IF($B39-X$8&gt;$B$9,0,IF($B39-X$8=$B$9,$C39*IF($D39="Male",$B$5,$B$6),
W39*(1-(1-IF($D39="Male",Mortality_Projection!$C$3,Mortality_Projection!$C$4))^MIN(($B39+(X$8-1)-Mortality_Projection!$C$6),Mortality_Projection!$C$5)*IF($D39="Male",MIN(OFFSET(Mortality_Rates!$B$6,X$8-1-($B39-$B$9),0),Mortality_Rates!$B$111),MIN(OFFSET(Mortality_Rates!$B$6,X$8-1-($B39-$B$9),1),Mortality_Rates!$C$111)))))</f>
        <v>0</v>
      </c>
      <c r="Y39" s="160">
        <f ca="1">IF($B39-Y$8&gt;$B$9,0,IF($B39-Y$8=$B$9,$C39*IF($D39="Male",$B$5,$B$6),
X39*(1-(1-IF($D39="Male",Mortality_Projection!$C$3,Mortality_Projection!$C$4))^MIN(($B39+(Y$8-1)-Mortality_Projection!$C$6),Mortality_Projection!$C$5)*IF($D39="Male",MIN(OFFSET(Mortality_Rates!$B$6,Y$8-1-($B39-$B$9),0),Mortality_Rates!$B$111),MIN(OFFSET(Mortality_Rates!$B$6,Y$8-1-($B39-$B$9),1),Mortality_Rates!$C$111)))))</f>
        <v>0</v>
      </c>
      <c r="Z39" s="160">
        <f ca="1">IF($B39-Z$8&gt;$B$9,0,IF($B39-Z$8=$B$9,$C39*IF($D39="Male",$B$5,$B$6),
Y39*(1-(1-IF($D39="Male",Mortality_Projection!$C$3,Mortality_Projection!$C$4))^MIN(($B39+(Z$8-1)-Mortality_Projection!$C$6),Mortality_Projection!$C$5)*IF($D39="Male",MIN(OFFSET(Mortality_Rates!$B$6,Z$8-1-($B39-$B$9),0),Mortality_Rates!$B$111),MIN(OFFSET(Mortality_Rates!$B$6,Z$8-1-($B39-$B$9),1),Mortality_Rates!$C$111)))))</f>
        <v>0</v>
      </c>
      <c r="AA39" s="160">
        <f ca="1">IF($B39-AA$8&gt;$B$9,0,IF($B39-AA$8=$B$9,$C39*IF($D39="Male",$B$5,$B$6),
Z39*(1-(1-IF($D39="Male",Mortality_Projection!$C$3,Mortality_Projection!$C$4))^MIN(($B39+(AA$8-1)-Mortality_Projection!$C$6),Mortality_Projection!$C$5)*IF($D39="Male",MIN(OFFSET(Mortality_Rates!$B$6,AA$8-1-($B39-$B$9),0),Mortality_Rates!$B$111),MIN(OFFSET(Mortality_Rates!$B$6,AA$8-1-($B39-$B$9),1),Mortality_Rates!$C$111)))))</f>
        <v>0</v>
      </c>
      <c r="AB39" s="160">
        <f ca="1">IF($B39-AB$8&gt;$B$9,0,IF($B39-AB$8=$B$9,$C39*IF($D39="Male",$B$5,$B$6),
AA39*(1-(1-IF($D39="Male",Mortality_Projection!$C$3,Mortality_Projection!$C$4))^MIN(($B39+(AB$8-1)-Mortality_Projection!$C$6),Mortality_Projection!$C$5)*IF($D39="Male",MIN(OFFSET(Mortality_Rates!$B$6,AB$8-1-($B39-$B$9),0),Mortality_Rates!$B$111),MIN(OFFSET(Mortality_Rates!$B$6,AB$8-1-($B39-$B$9),1),Mortality_Rates!$C$111)))))</f>
        <v>0</v>
      </c>
      <c r="AC39" s="160">
        <f ca="1">IF($B39-AC$8&gt;$B$9,0,IF($B39-AC$8=$B$9,$C39*IF($D39="Male",$B$5,$B$6),
AB39*(1-(1-IF($D39="Male",Mortality_Projection!$C$3,Mortality_Projection!$C$4))^MIN(($B39+(AC$8-1)-Mortality_Projection!$C$6),Mortality_Projection!$C$5)*IF($D39="Male",MIN(OFFSET(Mortality_Rates!$B$6,AC$8-1-($B39-$B$9),0),Mortality_Rates!$B$111),MIN(OFFSET(Mortality_Rates!$B$6,AC$8-1-($B39-$B$9),1),Mortality_Rates!$C$111)))))</f>
        <v>0</v>
      </c>
      <c r="AD39" s="160">
        <f ca="1">IF($B39-AD$8&gt;$B$9,0,IF($B39-AD$8=$B$9,$C39*IF($D39="Male",$B$5,$B$6),
AC39*(1-(1-IF($D39="Male",Mortality_Projection!$C$3,Mortality_Projection!$C$4))^MIN(($B39+(AD$8-1)-Mortality_Projection!$C$6),Mortality_Projection!$C$5)*IF($D39="Male",MIN(OFFSET(Mortality_Rates!$B$6,AD$8-1-($B39-$B$9),0),Mortality_Rates!$B$111),MIN(OFFSET(Mortality_Rates!$B$6,AD$8-1-($B39-$B$9),1),Mortality_Rates!$C$111)))))</f>
        <v>0</v>
      </c>
      <c r="AE39" s="160">
        <f ca="1">IF($B39-AE$8&gt;$B$9,0,IF($B39-AE$8=$B$9,$C39*IF($D39="Male",$B$5,$B$6),
AD39*(1-(1-IF($D39="Male",Mortality_Projection!$C$3,Mortality_Projection!$C$4))^MIN(($B39+(AE$8-1)-Mortality_Projection!$C$6),Mortality_Projection!$C$5)*IF($D39="Male",MIN(OFFSET(Mortality_Rates!$B$6,AE$8-1-($B39-$B$9),0),Mortality_Rates!$B$111),MIN(OFFSET(Mortality_Rates!$B$6,AE$8-1-($B39-$B$9),1),Mortality_Rates!$C$111)))))</f>
        <v>0</v>
      </c>
      <c r="AF39" s="160">
        <f ca="1">IF($B39-AF$8&gt;$B$9,0,IF($B39-AF$8=$B$9,$C39*IF($D39="Male",$B$5,$B$6),
AE39*(1-(1-IF($D39="Male",Mortality_Projection!$C$3,Mortality_Projection!$C$4))^MIN(($B39+(AF$8-1)-Mortality_Projection!$C$6),Mortality_Projection!$C$5)*IF($D39="Male",MIN(OFFSET(Mortality_Rates!$B$6,AF$8-1-($B39-$B$9),0),Mortality_Rates!$B$111),MIN(OFFSET(Mortality_Rates!$B$6,AF$8-1-($B39-$B$9),1),Mortality_Rates!$C$111)))))</f>
        <v>0</v>
      </c>
      <c r="AG39" s="160">
        <f ca="1">IF($B39-AG$8&gt;$B$9,0,IF($B39-AG$8=$B$9,$C39*IF($D39="Male",$B$5,$B$6),
AF39*(1-(1-IF($D39="Male",Mortality_Projection!$C$3,Mortality_Projection!$C$4))^MIN(($B39+(AG$8-1)-Mortality_Projection!$C$6),Mortality_Projection!$C$5)*IF($D39="Male",MIN(OFFSET(Mortality_Rates!$B$6,AG$8-1-($B39-$B$9),0),Mortality_Rates!$B$111),MIN(OFFSET(Mortality_Rates!$B$6,AG$8-1-($B39-$B$9),1),Mortality_Rates!$C$111)))))</f>
        <v>0</v>
      </c>
      <c r="AH39" s="160">
        <f ca="1">IF($B39-AH$8&gt;$B$9,0,IF($B39-AH$8=$B$9,$C39*IF($D39="Male",$B$5,$B$6),
AG39*(1-(1-IF($D39="Male",Mortality_Projection!$C$3,Mortality_Projection!$C$4))^MIN(($B39+(AH$8-1)-Mortality_Projection!$C$6),Mortality_Projection!$C$5)*IF($D39="Male",MIN(OFFSET(Mortality_Rates!$B$6,AH$8-1-($B39-$B$9),0),Mortality_Rates!$B$111),MIN(OFFSET(Mortality_Rates!$B$6,AH$8-1-($B39-$B$9),1),Mortality_Rates!$C$111)))))</f>
        <v>0</v>
      </c>
      <c r="AI39" s="160">
        <f ca="1">IF($B39-AI$8&gt;$B$9,0,IF($B39-AI$8=$B$9,$C39*IF($D39="Male",$B$5,$B$6),
AH39*(1-(1-IF($D39="Male",Mortality_Projection!$C$3,Mortality_Projection!$C$4))^MIN(($B39+(AI$8-1)-Mortality_Projection!$C$6),Mortality_Projection!$C$5)*IF($D39="Male",MIN(OFFSET(Mortality_Rates!$B$6,AI$8-1-($B39-$B$9),0),Mortality_Rates!$B$111),MIN(OFFSET(Mortality_Rates!$B$6,AI$8-1-($B39-$B$9),1),Mortality_Rates!$C$111)))))</f>
        <v>5676.7043535535158</v>
      </c>
      <c r="AJ39" s="160">
        <f ca="1">IF($B39-AJ$8&gt;$B$9,0,IF($B39-AJ$8=$B$9,$C39*IF($D39="Male",$B$5,$B$6),
AI39*(1-(1-IF($D39="Male",Mortality_Projection!$C$3,Mortality_Projection!$C$4))^MIN(($B39+(AJ$8-1)-Mortality_Projection!$C$6),Mortality_Projection!$C$5)*IF($D39="Male",MIN(OFFSET(Mortality_Rates!$B$6,AJ$8-1-($B39-$B$9),0),Mortality_Rates!$B$111),MIN(OFFSET(Mortality_Rates!$B$6,AJ$8-1-($B39-$B$9),1),Mortality_Rates!$C$111)))))</f>
        <v>5673.944099499302</v>
      </c>
      <c r="AK39" s="160">
        <f ca="1">IF($B39-AK$8&gt;$B$9,0,IF($B39-AK$8=$B$9,$C39*IF($D39="Male",$B$5,$B$6),
AJ39*(1-(1-IF($D39="Male",Mortality_Projection!$C$3,Mortality_Projection!$C$4))^MIN(($B39+(AK$8-1)-Mortality_Projection!$C$6),Mortality_Projection!$C$5)*IF($D39="Male",MIN(OFFSET(Mortality_Rates!$B$6,AK$8-1-($B39-$B$9),0),Mortality_Rates!$B$111),MIN(OFFSET(Mortality_Rates!$B$6,AK$8-1-($B39-$B$9),1),Mortality_Rates!$C$111)))))</f>
        <v>5671.9870858665363</v>
      </c>
      <c r="AL39" s="160">
        <f ca="1">IF($B39-AL$8&gt;$B$9,0,IF($B39-AL$8=$B$9,$C39*IF($D39="Male",$B$5,$B$6),
AK39*(1-(1-IF($D39="Male",Mortality_Projection!$C$3,Mortality_Projection!$C$4))^MIN(($B39+(AL$8-1)-Mortality_Projection!$C$6),Mortality_Projection!$C$5)*IF($D39="Male",MIN(OFFSET(Mortality_Rates!$B$6,AL$8-1-($B39-$B$9),0),Mortality_Rates!$B$111),MIN(OFFSET(Mortality_Rates!$B$6,AL$8-1-($B39-$B$9),1),Mortality_Rates!$C$111)))))</f>
        <v>5670.571523765142</v>
      </c>
      <c r="AM39" s="160">
        <f ca="1">IF($B39-AM$8&gt;$B$9,0,IF($B39-AM$8=$B$9,$C39*IF($D39="Male",$B$5,$B$6),
AL39*(1-(1-IF($D39="Male",Mortality_Projection!$C$3,Mortality_Projection!$C$4))^MIN(($B39+(AM$8-1)-Mortality_Projection!$C$6),Mortality_Projection!$C$5)*IF($D39="Male",MIN(OFFSET(Mortality_Rates!$B$6,AM$8-1-($B39-$B$9),0),Mortality_Rates!$B$111),MIN(OFFSET(Mortality_Rates!$B$6,AM$8-1-($B39-$B$9),1),Mortality_Rates!$C$111)))))</f>
        <v>5669.4934208674595</v>
      </c>
      <c r="AN39" s="160">
        <f ca="1">IF($B39-AN$8&gt;$B$9,0,IF($B39-AN$8=$B$9,$C39*IF($D39="Male",$B$5,$B$6),
AM39*(1-(1-IF($D39="Male",Mortality_Projection!$C$3,Mortality_Projection!$C$4))^MIN(($B39+(AN$8-1)-Mortality_Projection!$C$6),Mortality_Projection!$C$5)*IF($D39="Male",MIN(OFFSET(Mortality_Rates!$B$6,AN$8-1-($B39-$B$9),0),Mortality_Rates!$B$111),MIN(OFFSET(Mortality_Rates!$B$6,AN$8-1-($B39-$B$9),1),Mortality_Rates!$C$111)))))</f>
        <v>5668.6031216954361</v>
      </c>
      <c r="AO39" s="160">
        <f ca="1">IF($B39-AO$8&gt;$B$9,0,IF($B39-AO$8=$B$9,$C39*IF($D39="Male",$B$5,$B$6),
AN39*(1-(1-IF($D39="Male",Mortality_Projection!$C$3,Mortality_Projection!$C$4))^MIN(($B39+(AO$8-1)-Mortality_Projection!$C$6),Mortality_Projection!$C$5)*IF($D39="Male",MIN(OFFSET(Mortality_Rates!$B$6,AO$8-1-($B39-$B$9),0),Mortality_Rates!$B$111),MIN(OFFSET(Mortality_Rates!$B$6,AO$8-1-($B39-$B$9),1),Mortality_Rates!$C$111)))))</f>
        <v>5667.8051574071487</v>
      </c>
      <c r="AP39" s="160">
        <f ca="1">IF($B39-AP$8&gt;$B$9,0,IF($B39-AP$8=$B$9,$C39*IF($D39="Male",$B$5,$B$6),
AO39*(1-(1-IF($D39="Male",Mortality_Projection!$C$3,Mortality_Projection!$C$4))^MIN(($B39+(AP$8-1)-Mortality_Projection!$C$6),Mortality_Projection!$C$5)*IF($D39="Male",MIN(OFFSET(Mortality_Rates!$B$6,AP$8-1-($B39-$B$9),0),Mortality_Rates!$B$111),MIN(OFFSET(Mortality_Rates!$B$6,AP$8-1-($B39-$B$9),1),Mortality_Rates!$C$111)))))</f>
        <v>5667.0518071505176</v>
      </c>
      <c r="AQ39" s="160">
        <f ca="1">IF($B39-AQ$8&gt;$B$9,0,IF($B39-AQ$8=$B$9,$C39*IF($D39="Male",$B$5,$B$6),
AP39*(1-(1-IF($D39="Male",Mortality_Projection!$C$3,Mortality_Projection!$C$4))^MIN(($B39+(AQ$8-1)-Mortality_Projection!$C$6),Mortality_Projection!$C$5)*IF($D39="Male",MIN(OFFSET(Mortality_Rates!$B$6,AQ$8-1-($B39-$B$9),0),Mortality_Rates!$B$111),MIN(OFFSET(Mortality_Rates!$B$6,AQ$8-1-($B39-$B$9),1),Mortality_Rates!$C$111)))))</f>
        <v>5666.3112701095361</v>
      </c>
      <c r="AR39" s="160">
        <f ca="1">IF($B39-AR$8&gt;$B$9,0,IF($B39-AR$8=$B$9,$C39*IF($D39="Male",$B$5,$B$6),
AQ39*(1-(1-IF($D39="Male",Mortality_Projection!$C$3,Mortality_Projection!$C$4))^MIN(($B39+(AR$8-1)-Mortality_Projection!$C$6),Mortality_Projection!$C$5)*IF($D39="Male",MIN(OFFSET(Mortality_Rates!$B$6,AR$8-1-($B39-$B$9),0),Mortality_Rates!$B$111),MIN(OFFSET(Mortality_Rates!$B$6,AR$8-1-($B39-$B$9),1),Mortality_Rates!$C$111)))))</f>
        <v>5665.5549405613629</v>
      </c>
      <c r="AS39" s="160">
        <f ca="1">IF($B39-AS$8&gt;$B$9,0,IF($B39-AS$8=$B$9,$C39*IF($D39="Male",$B$5,$B$6),
AR39*(1-(1-IF($D39="Male",Mortality_Projection!$C$3,Mortality_Projection!$C$4))^MIN(($B39+(AS$8-1)-Mortality_Projection!$C$6),Mortality_Projection!$C$5)*IF($D39="Male",MIN(OFFSET(Mortality_Rates!$B$6,AS$8-1-($B39-$B$9),0),Mortality_Rates!$B$111),MIN(OFFSET(Mortality_Rates!$B$6,AS$8-1-($B39-$B$9),1),Mortality_Rates!$C$111)))))</f>
        <v>5664.7605827939287</v>
      </c>
      <c r="AT39" s="160">
        <f ca="1">IF($B39-AT$8&gt;$B$9,0,IF($B39-AT$8=$B$9,$C39*IF($D39="Male",$B$5,$B$6),
AS39*(1-(1-IF($D39="Male",Mortality_Projection!$C$3,Mortality_Projection!$C$4))^MIN(($B39+(AT$8-1)-Mortality_Projection!$C$6),Mortality_Projection!$C$5)*IF($D39="Male",MIN(OFFSET(Mortality_Rates!$B$6,AT$8-1-($B39-$B$9),0),Mortality_Rates!$B$111),MIN(OFFSET(Mortality_Rates!$B$6,AT$8-1-($B39-$B$9),1),Mortality_Rates!$C$111)))))</f>
        <v>5663.9059736762556</v>
      </c>
      <c r="AU39" s="160">
        <f ca="1">IF($B39-AU$8&gt;$B$9,0,IF($B39-AU$8=$B$9,$C39*IF($D39="Male",$B$5,$B$6),
AT39*(1-(1-IF($D39="Male",Mortality_Projection!$C$3,Mortality_Projection!$C$4))^MIN(($B39+(AU$8-1)-Mortality_Projection!$C$6),Mortality_Projection!$C$5)*IF($D39="Male",MIN(OFFSET(Mortality_Rates!$B$6,AU$8-1-($B39-$B$9),0),Mortality_Rates!$B$111),MIN(OFFSET(Mortality_Rates!$B$6,AU$8-1-($B39-$B$9),1),Mortality_Rates!$C$111)))))</f>
        <v>5662.9752573378473</v>
      </c>
      <c r="AV39" s="160">
        <f ca="1">IF($B39-AV$8&gt;$B$9,0,IF($B39-AV$8=$B$9,$C39*IF($D39="Male",$B$5,$B$6),
AU39*(1-(1-IF($D39="Male",Mortality_Projection!$C$3,Mortality_Projection!$C$4))^MIN(($B39+(AV$8-1)-Mortality_Projection!$C$6),Mortality_Projection!$C$5)*IF($D39="Male",MIN(OFFSET(Mortality_Rates!$B$6,AV$8-1-($B39-$B$9),0),Mortality_Rates!$B$111),MIN(OFFSET(Mortality_Rates!$B$6,AV$8-1-($B39-$B$9),1),Mortality_Rates!$C$111)))))</f>
        <v>5661.9621183468344</v>
      </c>
      <c r="AW39" s="160">
        <f ca="1">IF($B39-AW$8&gt;$B$9,0,IF($B39-AW$8=$B$9,$C39*IF($D39="Male",$B$5,$B$6),
AV39*(1-(1-IF($D39="Male",Mortality_Projection!$C$3,Mortality_Projection!$C$4))^MIN(($B39+(AW$8-1)-Mortality_Projection!$C$6),Mortality_Projection!$C$5)*IF($D39="Male",MIN(OFFSET(Mortality_Rates!$B$6,AW$8-1-($B39-$B$9),0),Mortality_Rates!$B$111),MIN(OFFSET(Mortality_Rates!$B$6,AW$8-1-($B39-$B$9),1),Mortality_Rates!$C$111)))))</f>
        <v>5660.860248961555</v>
      </c>
      <c r="AX39" s="160">
        <f ca="1">IF($B39-AX$8&gt;$B$9,0,IF($B39-AX$8=$B$9,$C39*IF($D39="Male",$B$5,$B$6),
AW39*(1-(1-IF($D39="Male",Mortality_Projection!$C$3,Mortality_Projection!$C$4))^MIN(($B39+(AX$8-1)-Mortality_Projection!$C$6),Mortality_Projection!$C$5)*IF($D39="Male",MIN(OFFSET(Mortality_Rates!$B$6,AX$8-1-($B39-$B$9),0),Mortality_Rates!$B$111),MIN(OFFSET(Mortality_Rates!$B$6,AX$8-1-($B39-$B$9),1),Mortality_Rates!$C$111)))))</f>
        <v>5659.6696996624223</v>
      </c>
      <c r="AY39" s="160">
        <f ca="1">IF($B39-AY$8&gt;$B$9,0,IF($B39-AY$8=$B$9,$C39*IF($D39="Male",$B$5,$B$6),
AX39*(1-(1-IF($D39="Male",Mortality_Projection!$C$3,Mortality_Projection!$C$4))^MIN(($B39+(AY$8-1)-Mortality_Projection!$C$6),Mortality_Projection!$C$5)*IF($D39="Male",MIN(OFFSET(Mortality_Rates!$B$6,AY$8-1-($B39-$B$9),0),Mortality_Rates!$B$111),MIN(OFFSET(Mortality_Rates!$B$6,AY$8-1-($B39-$B$9),1),Mortality_Rates!$C$111)))))</f>
        <v>5658.3936992289609</v>
      </c>
      <c r="AZ39" s="160">
        <f ca="1">IF($B39-AZ$8&gt;$B$9,0,IF($B39-AZ$8=$B$9,$C39*IF($D39="Male",$B$5,$B$6),
AY39*(1-(1-IF($D39="Male",Mortality_Projection!$C$3,Mortality_Projection!$C$4))^MIN(($B39+(AZ$8-1)-Mortality_Projection!$C$6),Mortality_Projection!$C$5)*IF($D39="Male",MIN(OFFSET(Mortality_Rates!$B$6,AZ$8-1-($B39-$B$9),0),Mortality_Rates!$B$111),MIN(OFFSET(Mortality_Rates!$B$6,AZ$8-1-($B39-$B$9),1),Mortality_Rates!$C$111)))))</f>
        <v>5657.0386511058841</v>
      </c>
      <c r="BA39" s="160">
        <f ca="1">IF($B39-BA$8&gt;$B$9,0,IF($B39-BA$8=$B$9,$C39*IF($D39="Male",$B$5,$B$6),
AZ39*(1-(1-IF($D39="Male",Mortality_Projection!$C$3,Mortality_Projection!$C$4))^MIN(($B39+(BA$8-1)-Mortality_Projection!$C$6),Mortality_Projection!$C$5)*IF($D39="Male",MIN(OFFSET(Mortality_Rates!$B$6,BA$8-1-($B39-$B$9),0),Mortality_Rates!$B$111),MIN(OFFSET(Mortality_Rates!$B$6,BA$8-1-($B39-$B$9),1),Mortality_Rates!$C$111)))))</f>
        <v>5655.6141290772357</v>
      </c>
      <c r="BB39" s="160">
        <f ca="1">IF($B39-BB$8&gt;$B$9,0,IF($B39-BB$8=$B$9,$C39*IF($D39="Male",$B$5,$B$6),
BA39*(1-(1-IF($D39="Male",Mortality_Projection!$C$3,Mortality_Projection!$C$4))^MIN(($B39+(BB$8-1)-Mortality_Projection!$C$6),Mortality_Projection!$C$5)*IF($D39="Male",MIN(OFFSET(Mortality_Rates!$B$6,BB$8-1-($B39-$B$9),0),Mortality_Rates!$B$111),MIN(OFFSET(Mortality_Rates!$B$6,BB$8-1-($B39-$B$9),1),Mortality_Rates!$C$111)))))</f>
        <v>5654.1265286446414</v>
      </c>
      <c r="BC39" s="160">
        <f ca="1">IF($B39-BC$8&gt;$B$9,0,IF($B39-BC$8=$B$9,$C39*IF($D39="Male",$B$5,$B$6),
BB39*(1-(1-IF($D39="Male",Mortality_Projection!$C$3,Mortality_Projection!$C$4))^MIN(($B39+(BC$8-1)-Mortality_Projection!$C$6),Mortality_Projection!$C$5)*IF($D39="Male",MIN(OFFSET(Mortality_Rates!$B$6,BC$8-1-($B39-$B$9),0),Mortality_Rates!$B$111),MIN(OFFSET(Mortality_Rates!$B$6,BC$8-1-($B39-$B$9),1),Mortality_Rates!$C$111)))))</f>
        <v>5652.5758990639588</v>
      </c>
      <c r="BD39" s="161">
        <f ca="1">IF($B39-BD$8&gt;$B$9,0,IF($B39-BD$8=$B$9,$C39*IF($D39="Male",$B$5,$B$6),
BC39*(1-(1-IF($D39="Male",Mortality_Projection!$C$3,Mortality_Projection!$C$4))^MIN(($B39+(BD$8-1)-Mortality_Projection!$C$6),Mortality_Projection!$C$5)*IF($D39="Male",MIN(OFFSET(Mortality_Rates!$B$6,BD$8-1-($B39-$B$9),0),Mortality_Rates!$B$111),MIN(OFFSET(Mortality_Rates!$B$6,BD$8-1-($B39-$B$9),1),Mortality_Rates!$C$111)))))</f>
        <v>5650.9654618515642</v>
      </c>
      <c r="BE39" s="33"/>
    </row>
    <row r="40" spans="1:57" x14ac:dyDescent="0.35">
      <c r="A40" s="159">
        <f t="shared" si="6"/>
        <v>-32</v>
      </c>
      <c r="B40">
        <f t="shared" si="7"/>
        <v>2053</v>
      </c>
      <c r="C40" s="160">
        <f ca="1">IF(-$A40&lt;Input!$D$16, SUM(OFFSET(Existing_Cohort!$C$107,Input!D$15+A40+IF(-$A40&gt;=Input!$D$15,-Input!$D$15-$A40,0),B40-Input!$D$4,IF(-$A40&gt;=Input!$D$15,Input!$D$16+$A40,Input!$D$16-Input!$D$15+1))), 0)+
IF(-$A40&gt;Input!$D$15, SUM(OFFSET($E$59, MAX(-$A40-Input!$D$16, 0), $B40-$B$9, MIN(-$A40-Input!$D$15, Input!$D$16-Input!$D$15+1))), 0)</f>
        <v>76150.315375190708</v>
      </c>
      <c r="D40" s="198" t="s">
        <v>31</v>
      </c>
      <c r="E40" s="160">
        <f ca="1">IF($B40-E$8&gt;$B$9,0,IF($B40-E$8=$B$9,$C40*IF($D40="Male",$B$5,$B$6),
D40*(1-(1-IF($D40="Male",Mortality_Projection!$C$3,Mortality_Projection!$C$4))^MIN(($B40+(E$8-1)-Mortality_Projection!$C$6),Mortality_Projection!$C$5)*IF($D40="Male",MIN(OFFSET(Mortality_Rates!$B$6,E$8-1-($B40-$B$9),0),Mortality_Rates!$B$111),MIN(OFFSET(Mortality_Rates!$B$6,E$8-1-($B40-$B$9),1),Mortality_Rates!$C$111)))))</f>
        <v>0</v>
      </c>
      <c r="F40" s="160">
        <f ca="1">IF($B40-F$8&gt;$B$9,0,IF($B40-F$8=$B$9,$C40*IF($D40="Male",$B$5,$B$6),
E40*(1-(1-IF($D40="Male",Mortality_Projection!$C$3,Mortality_Projection!$C$4))^MIN(($B40+(F$8-1)-Mortality_Projection!$C$6),Mortality_Projection!$C$5)*IF($D40="Male",MIN(OFFSET(Mortality_Rates!$B$6,F$8-1-($B40-$B$9),0),Mortality_Rates!$B$111),MIN(OFFSET(Mortality_Rates!$B$6,F$8-1-($B40-$B$9),1),Mortality_Rates!$C$111)))))</f>
        <v>0</v>
      </c>
      <c r="G40" s="160">
        <f ca="1">IF($B40-G$8&gt;$B$9,0,IF($B40-G$8=$B$9,$C40*IF($D40="Male",$B$5,$B$6),
F40*(1-(1-IF($D40="Male",Mortality_Projection!$C$3,Mortality_Projection!$C$4))^MIN(($B40+(G$8-1)-Mortality_Projection!$C$6),Mortality_Projection!$C$5)*IF($D40="Male",MIN(OFFSET(Mortality_Rates!$B$6,G$8-1-($B40-$B$9),0),Mortality_Rates!$B$111),MIN(OFFSET(Mortality_Rates!$B$6,G$8-1-($B40-$B$9),1),Mortality_Rates!$C$111)))))</f>
        <v>0</v>
      </c>
      <c r="H40" s="160">
        <f ca="1">IF($B40-H$8&gt;$B$9,0,IF($B40-H$8=$B$9,$C40*IF($D40="Male",$B$5,$B$6),
G40*(1-(1-IF($D40="Male",Mortality_Projection!$C$3,Mortality_Projection!$C$4))^MIN(($B40+(H$8-1)-Mortality_Projection!$C$6),Mortality_Projection!$C$5)*IF($D40="Male",MIN(OFFSET(Mortality_Rates!$B$6,H$8-1-($B40-$B$9),0),Mortality_Rates!$B$111),MIN(OFFSET(Mortality_Rates!$B$6,H$8-1-($B40-$B$9),1),Mortality_Rates!$C$111)))))</f>
        <v>0</v>
      </c>
      <c r="I40" s="160">
        <f ca="1">IF($B40-I$8&gt;$B$9,0,IF($B40-I$8=$B$9,$C40*IF($D40="Male",$B$5,$B$6),
H40*(1-(1-IF($D40="Male",Mortality_Projection!$C$3,Mortality_Projection!$C$4))^MIN(($B40+(I$8-1)-Mortality_Projection!$C$6),Mortality_Projection!$C$5)*IF($D40="Male",MIN(OFFSET(Mortality_Rates!$B$6,I$8-1-($B40-$B$9),0),Mortality_Rates!$B$111),MIN(OFFSET(Mortality_Rates!$B$6,I$8-1-($B40-$B$9),1),Mortality_Rates!$C$111)))))</f>
        <v>0</v>
      </c>
      <c r="J40" s="160">
        <f ca="1">IF($B40-J$8&gt;$B$9,0,IF($B40-J$8=$B$9,$C40*IF($D40="Male",$B$5,$B$6),
I40*(1-(1-IF($D40="Male",Mortality_Projection!$C$3,Mortality_Projection!$C$4))^MIN(($B40+(J$8-1)-Mortality_Projection!$C$6),Mortality_Projection!$C$5)*IF($D40="Male",MIN(OFFSET(Mortality_Rates!$B$6,J$8-1-($B40-$B$9),0),Mortality_Rates!$B$111),MIN(OFFSET(Mortality_Rates!$B$6,J$8-1-($B40-$B$9),1),Mortality_Rates!$C$111)))))</f>
        <v>0</v>
      </c>
      <c r="K40" s="160">
        <f ca="1">IF($B40-K$8&gt;$B$9,0,IF($B40-K$8=$B$9,$C40*IF($D40="Male",$B$5,$B$6),
J40*(1-(1-IF($D40="Male",Mortality_Projection!$C$3,Mortality_Projection!$C$4))^MIN(($B40+(K$8-1)-Mortality_Projection!$C$6),Mortality_Projection!$C$5)*IF($D40="Male",MIN(OFFSET(Mortality_Rates!$B$6,K$8-1-($B40-$B$9),0),Mortality_Rates!$B$111),MIN(OFFSET(Mortality_Rates!$B$6,K$8-1-($B40-$B$9),1),Mortality_Rates!$C$111)))))</f>
        <v>0</v>
      </c>
      <c r="L40" s="160">
        <f ca="1">IF($B40-L$8&gt;$B$9,0,IF($B40-L$8=$B$9,$C40*IF($D40="Male",$B$5,$B$6),
K40*(1-(1-IF($D40="Male",Mortality_Projection!$C$3,Mortality_Projection!$C$4))^MIN(($B40+(L$8-1)-Mortality_Projection!$C$6),Mortality_Projection!$C$5)*IF($D40="Male",MIN(OFFSET(Mortality_Rates!$B$6,L$8-1-($B40-$B$9),0),Mortality_Rates!$B$111),MIN(OFFSET(Mortality_Rates!$B$6,L$8-1-($B40-$B$9),1),Mortality_Rates!$C$111)))))</f>
        <v>0</v>
      </c>
      <c r="M40" s="160">
        <f ca="1">IF($B40-M$8&gt;$B$9,0,IF($B40-M$8=$B$9,$C40*IF($D40="Male",$B$5,$B$6),
L40*(1-(1-IF($D40="Male",Mortality_Projection!$C$3,Mortality_Projection!$C$4))^MIN(($B40+(M$8-1)-Mortality_Projection!$C$6),Mortality_Projection!$C$5)*IF($D40="Male",MIN(OFFSET(Mortality_Rates!$B$6,M$8-1-($B40-$B$9),0),Mortality_Rates!$B$111),MIN(OFFSET(Mortality_Rates!$B$6,M$8-1-($B40-$B$9),1),Mortality_Rates!$C$111)))))</f>
        <v>0</v>
      </c>
      <c r="N40" s="160">
        <f ca="1">IF($B40-N$8&gt;$B$9,0,IF($B40-N$8=$B$9,$C40*IF($D40="Male",$B$5,$B$6),
M40*(1-(1-IF($D40="Male",Mortality_Projection!$C$3,Mortality_Projection!$C$4))^MIN(($B40+(N$8-1)-Mortality_Projection!$C$6),Mortality_Projection!$C$5)*IF($D40="Male",MIN(OFFSET(Mortality_Rates!$B$6,N$8-1-($B40-$B$9),0),Mortality_Rates!$B$111),MIN(OFFSET(Mortality_Rates!$B$6,N$8-1-($B40-$B$9),1),Mortality_Rates!$C$111)))))</f>
        <v>0</v>
      </c>
      <c r="O40" s="160">
        <f ca="1">IF($B40-O$8&gt;$B$9,0,IF($B40-O$8=$B$9,$C40*IF($D40="Male",$B$5,$B$6),
N40*(1-(1-IF($D40="Male",Mortality_Projection!$C$3,Mortality_Projection!$C$4))^MIN(($B40+(O$8-1)-Mortality_Projection!$C$6),Mortality_Projection!$C$5)*IF($D40="Male",MIN(OFFSET(Mortality_Rates!$B$6,O$8-1-($B40-$B$9),0),Mortality_Rates!$B$111),MIN(OFFSET(Mortality_Rates!$B$6,O$8-1-($B40-$B$9),1),Mortality_Rates!$C$111)))))</f>
        <v>0</v>
      </c>
      <c r="P40" s="160">
        <f ca="1">IF($B40-P$8&gt;$B$9,0,IF($B40-P$8=$B$9,$C40*IF($D40="Male",$B$5,$B$6),
O40*(1-(1-IF($D40="Male",Mortality_Projection!$C$3,Mortality_Projection!$C$4))^MIN(($B40+(P$8-1)-Mortality_Projection!$C$6),Mortality_Projection!$C$5)*IF($D40="Male",MIN(OFFSET(Mortality_Rates!$B$6,P$8-1-($B40-$B$9),0),Mortality_Rates!$B$111),MIN(OFFSET(Mortality_Rates!$B$6,P$8-1-($B40-$B$9),1),Mortality_Rates!$C$111)))))</f>
        <v>0</v>
      </c>
      <c r="Q40" s="160">
        <f ca="1">IF($B40-Q$8&gt;$B$9,0,IF($B40-Q$8=$B$9,$C40*IF($D40="Male",$B$5,$B$6),
P40*(1-(1-IF($D40="Male",Mortality_Projection!$C$3,Mortality_Projection!$C$4))^MIN(($B40+(Q$8-1)-Mortality_Projection!$C$6),Mortality_Projection!$C$5)*IF($D40="Male",MIN(OFFSET(Mortality_Rates!$B$6,Q$8-1-($B40-$B$9),0),Mortality_Rates!$B$111),MIN(OFFSET(Mortality_Rates!$B$6,Q$8-1-($B40-$B$9),1),Mortality_Rates!$C$111)))))</f>
        <v>0</v>
      </c>
      <c r="R40" s="160">
        <f ca="1">IF($B40-R$8&gt;$B$9,0,IF($B40-R$8=$B$9,$C40*IF($D40="Male",$B$5,$B$6),
Q40*(1-(1-IF($D40="Male",Mortality_Projection!$C$3,Mortality_Projection!$C$4))^MIN(($B40+(R$8-1)-Mortality_Projection!$C$6),Mortality_Projection!$C$5)*IF($D40="Male",MIN(OFFSET(Mortality_Rates!$B$6,R$8-1-($B40-$B$9),0),Mortality_Rates!$B$111),MIN(OFFSET(Mortality_Rates!$B$6,R$8-1-($B40-$B$9),1),Mortality_Rates!$C$111)))))</f>
        <v>0</v>
      </c>
      <c r="S40" s="160">
        <f ca="1">IF($B40-S$8&gt;$B$9,0,IF($B40-S$8=$B$9,$C40*IF($D40="Male",$B$5,$B$6),
R40*(1-(1-IF($D40="Male",Mortality_Projection!$C$3,Mortality_Projection!$C$4))^MIN(($B40+(S$8-1)-Mortality_Projection!$C$6),Mortality_Projection!$C$5)*IF($D40="Male",MIN(OFFSET(Mortality_Rates!$B$6,S$8-1-($B40-$B$9),0),Mortality_Rates!$B$111),MIN(OFFSET(Mortality_Rates!$B$6,S$8-1-($B40-$B$9),1),Mortality_Rates!$C$111)))))</f>
        <v>0</v>
      </c>
      <c r="T40" s="160">
        <f ca="1">IF($B40-T$8&gt;$B$9,0,IF($B40-T$8=$B$9,$C40*IF($D40="Male",$B$5,$B$6),
S40*(1-(1-IF($D40="Male",Mortality_Projection!$C$3,Mortality_Projection!$C$4))^MIN(($B40+(T$8-1)-Mortality_Projection!$C$6),Mortality_Projection!$C$5)*IF($D40="Male",MIN(OFFSET(Mortality_Rates!$B$6,T$8-1-($B40-$B$9),0),Mortality_Rates!$B$111),MIN(OFFSET(Mortality_Rates!$B$6,T$8-1-($B40-$B$9),1),Mortality_Rates!$C$111)))))</f>
        <v>0</v>
      </c>
      <c r="U40" s="160">
        <f ca="1">IF($B40-U$8&gt;$B$9,0,IF($B40-U$8=$B$9,$C40*IF($D40="Male",$B$5,$B$6),
T40*(1-(1-IF($D40="Male",Mortality_Projection!$C$3,Mortality_Projection!$C$4))^MIN(($B40+(U$8-1)-Mortality_Projection!$C$6),Mortality_Projection!$C$5)*IF($D40="Male",MIN(OFFSET(Mortality_Rates!$B$6,U$8-1-($B40-$B$9),0),Mortality_Rates!$B$111),MIN(OFFSET(Mortality_Rates!$B$6,U$8-1-($B40-$B$9),1),Mortality_Rates!$C$111)))))</f>
        <v>0</v>
      </c>
      <c r="V40" s="160">
        <f ca="1">IF($B40-V$8&gt;$B$9,0,IF($B40-V$8=$B$9,$C40*IF($D40="Male",$B$5,$B$6),
U40*(1-(1-IF($D40="Male",Mortality_Projection!$C$3,Mortality_Projection!$C$4))^MIN(($B40+(V$8-1)-Mortality_Projection!$C$6),Mortality_Projection!$C$5)*IF($D40="Male",MIN(OFFSET(Mortality_Rates!$B$6,V$8-1-($B40-$B$9),0),Mortality_Rates!$B$111),MIN(OFFSET(Mortality_Rates!$B$6,V$8-1-($B40-$B$9),1),Mortality_Rates!$C$111)))))</f>
        <v>0</v>
      </c>
      <c r="W40" s="160">
        <f ca="1">IF($B40-W$8&gt;$B$9,0,IF($B40-W$8=$B$9,$C40*IF($D40="Male",$B$5,$B$6),
V40*(1-(1-IF($D40="Male",Mortality_Projection!$C$3,Mortality_Projection!$C$4))^MIN(($B40+(W$8-1)-Mortality_Projection!$C$6),Mortality_Projection!$C$5)*IF($D40="Male",MIN(OFFSET(Mortality_Rates!$B$6,W$8-1-($B40-$B$9),0),Mortality_Rates!$B$111),MIN(OFFSET(Mortality_Rates!$B$6,W$8-1-($B40-$B$9),1),Mortality_Rates!$C$111)))))</f>
        <v>0</v>
      </c>
      <c r="X40" s="160">
        <f ca="1">IF($B40-X$8&gt;$B$9,0,IF($B40-X$8=$B$9,$C40*IF($D40="Male",$B$5,$B$6),
W40*(1-(1-IF($D40="Male",Mortality_Projection!$C$3,Mortality_Projection!$C$4))^MIN(($B40+(X$8-1)-Mortality_Projection!$C$6),Mortality_Projection!$C$5)*IF($D40="Male",MIN(OFFSET(Mortality_Rates!$B$6,X$8-1-($B40-$B$9),0),Mortality_Rates!$B$111),MIN(OFFSET(Mortality_Rates!$B$6,X$8-1-($B40-$B$9),1),Mortality_Rates!$C$111)))))</f>
        <v>0</v>
      </c>
      <c r="Y40" s="160">
        <f ca="1">IF($B40-Y$8&gt;$B$9,0,IF($B40-Y$8=$B$9,$C40*IF($D40="Male",$B$5,$B$6),
X40*(1-(1-IF($D40="Male",Mortality_Projection!$C$3,Mortality_Projection!$C$4))^MIN(($B40+(Y$8-1)-Mortality_Projection!$C$6),Mortality_Projection!$C$5)*IF($D40="Male",MIN(OFFSET(Mortality_Rates!$B$6,Y$8-1-($B40-$B$9),0),Mortality_Rates!$B$111),MIN(OFFSET(Mortality_Rates!$B$6,Y$8-1-($B40-$B$9),1),Mortality_Rates!$C$111)))))</f>
        <v>0</v>
      </c>
      <c r="Z40" s="160">
        <f ca="1">IF($B40-Z$8&gt;$B$9,0,IF($B40-Z$8=$B$9,$C40*IF($D40="Male",$B$5,$B$6),
Y40*(1-(1-IF($D40="Male",Mortality_Projection!$C$3,Mortality_Projection!$C$4))^MIN(($B40+(Z$8-1)-Mortality_Projection!$C$6),Mortality_Projection!$C$5)*IF($D40="Male",MIN(OFFSET(Mortality_Rates!$B$6,Z$8-1-($B40-$B$9),0),Mortality_Rates!$B$111),MIN(OFFSET(Mortality_Rates!$B$6,Z$8-1-($B40-$B$9),1),Mortality_Rates!$C$111)))))</f>
        <v>0</v>
      </c>
      <c r="AA40" s="160">
        <f ca="1">IF($B40-AA$8&gt;$B$9,0,IF($B40-AA$8=$B$9,$C40*IF($D40="Male",$B$5,$B$6),
Z40*(1-(1-IF($D40="Male",Mortality_Projection!$C$3,Mortality_Projection!$C$4))^MIN(($B40+(AA$8-1)-Mortality_Projection!$C$6),Mortality_Projection!$C$5)*IF($D40="Male",MIN(OFFSET(Mortality_Rates!$B$6,AA$8-1-($B40-$B$9),0),Mortality_Rates!$B$111),MIN(OFFSET(Mortality_Rates!$B$6,AA$8-1-($B40-$B$9),1),Mortality_Rates!$C$111)))))</f>
        <v>0</v>
      </c>
      <c r="AB40" s="160">
        <f ca="1">IF($B40-AB$8&gt;$B$9,0,IF($B40-AB$8=$B$9,$C40*IF($D40="Male",$B$5,$B$6),
AA40*(1-(1-IF($D40="Male",Mortality_Projection!$C$3,Mortality_Projection!$C$4))^MIN(($B40+(AB$8-1)-Mortality_Projection!$C$6),Mortality_Projection!$C$5)*IF($D40="Male",MIN(OFFSET(Mortality_Rates!$B$6,AB$8-1-($B40-$B$9),0),Mortality_Rates!$B$111),MIN(OFFSET(Mortality_Rates!$B$6,AB$8-1-($B40-$B$9),1),Mortality_Rates!$C$111)))))</f>
        <v>0</v>
      </c>
      <c r="AC40" s="160">
        <f ca="1">IF($B40-AC$8&gt;$B$9,0,IF($B40-AC$8=$B$9,$C40*IF($D40="Male",$B$5,$B$6),
AB40*(1-(1-IF($D40="Male",Mortality_Projection!$C$3,Mortality_Projection!$C$4))^MIN(($B40+(AC$8-1)-Mortality_Projection!$C$6),Mortality_Projection!$C$5)*IF($D40="Male",MIN(OFFSET(Mortality_Rates!$B$6,AC$8-1-($B40-$B$9),0),Mortality_Rates!$B$111),MIN(OFFSET(Mortality_Rates!$B$6,AC$8-1-($B40-$B$9),1),Mortality_Rates!$C$111)))))</f>
        <v>0</v>
      </c>
      <c r="AD40" s="160">
        <f ca="1">IF($B40-AD$8&gt;$B$9,0,IF($B40-AD$8=$B$9,$C40*IF($D40="Male",$B$5,$B$6),
AC40*(1-(1-IF($D40="Male",Mortality_Projection!$C$3,Mortality_Projection!$C$4))^MIN(($B40+(AD$8-1)-Mortality_Projection!$C$6),Mortality_Projection!$C$5)*IF($D40="Male",MIN(OFFSET(Mortality_Rates!$B$6,AD$8-1-($B40-$B$9),0),Mortality_Rates!$B$111),MIN(OFFSET(Mortality_Rates!$B$6,AD$8-1-($B40-$B$9),1),Mortality_Rates!$C$111)))))</f>
        <v>0</v>
      </c>
      <c r="AE40" s="160">
        <f ca="1">IF($B40-AE$8&gt;$B$9,0,IF($B40-AE$8=$B$9,$C40*IF($D40="Male",$B$5,$B$6),
AD40*(1-(1-IF($D40="Male",Mortality_Projection!$C$3,Mortality_Projection!$C$4))^MIN(($B40+(AE$8-1)-Mortality_Projection!$C$6),Mortality_Projection!$C$5)*IF($D40="Male",MIN(OFFSET(Mortality_Rates!$B$6,AE$8-1-($B40-$B$9),0),Mortality_Rates!$B$111),MIN(OFFSET(Mortality_Rates!$B$6,AE$8-1-($B40-$B$9),1),Mortality_Rates!$C$111)))))</f>
        <v>0</v>
      </c>
      <c r="AF40" s="160">
        <f ca="1">IF($B40-AF$8&gt;$B$9,0,IF($B40-AF$8=$B$9,$C40*IF($D40="Male",$B$5,$B$6),
AE40*(1-(1-IF($D40="Male",Mortality_Projection!$C$3,Mortality_Projection!$C$4))^MIN(($B40+(AF$8-1)-Mortality_Projection!$C$6),Mortality_Projection!$C$5)*IF($D40="Male",MIN(OFFSET(Mortality_Rates!$B$6,AF$8-1-($B40-$B$9),0),Mortality_Rates!$B$111),MIN(OFFSET(Mortality_Rates!$B$6,AF$8-1-($B40-$B$9),1),Mortality_Rates!$C$111)))))</f>
        <v>0</v>
      </c>
      <c r="AG40" s="160">
        <f ca="1">IF($B40-AG$8&gt;$B$9,0,IF($B40-AG$8=$B$9,$C40*IF($D40="Male",$B$5,$B$6),
AF40*(1-(1-IF($D40="Male",Mortality_Projection!$C$3,Mortality_Projection!$C$4))^MIN(($B40+(AG$8-1)-Mortality_Projection!$C$6),Mortality_Projection!$C$5)*IF($D40="Male",MIN(OFFSET(Mortality_Rates!$B$6,AG$8-1-($B40-$B$9),0),Mortality_Rates!$B$111),MIN(OFFSET(Mortality_Rates!$B$6,AG$8-1-($B40-$B$9),1),Mortality_Rates!$C$111)))))</f>
        <v>0</v>
      </c>
      <c r="AH40" s="160">
        <f ca="1">IF($B40-AH$8&gt;$B$9,0,IF($B40-AH$8=$B$9,$C40*IF($D40="Male",$B$5,$B$6),
AG40*(1-(1-IF($D40="Male",Mortality_Projection!$C$3,Mortality_Projection!$C$4))^MIN(($B40+(AH$8-1)-Mortality_Projection!$C$6),Mortality_Projection!$C$5)*IF($D40="Male",MIN(OFFSET(Mortality_Rates!$B$6,AH$8-1-($B40-$B$9),0),Mortality_Rates!$B$111),MIN(OFFSET(Mortality_Rates!$B$6,AH$8-1-($B40-$B$9),1),Mortality_Rates!$C$111)))))</f>
        <v>0</v>
      </c>
      <c r="AI40" s="160">
        <f ca="1">IF($B40-AI$8&gt;$B$9,0,IF($B40-AI$8=$B$9,$C40*IF($D40="Male",$B$5,$B$6),
AH40*(1-(1-IF($D40="Male",Mortality_Projection!$C$3,Mortality_Projection!$C$4))^MIN(($B40+(AI$8-1)-Mortality_Projection!$C$6),Mortality_Projection!$C$5)*IF($D40="Male",MIN(OFFSET(Mortality_Rates!$B$6,AI$8-1-($B40-$B$9),0),Mortality_Rates!$B$111),MIN(OFFSET(Mortality_Rates!$B$6,AI$8-1-($B40-$B$9),1),Mortality_Rates!$C$111)))))</f>
        <v>0</v>
      </c>
      <c r="AJ40" s="160">
        <f ca="1">IF($B40-AJ$8&gt;$B$9,0,IF($B40-AJ$8=$B$9,$C40*IF($D40="Male",$B$5,$B$6),
AI40*(1-(1-IF($D40="Male",Mortality_Projection!$C$3,Mortality_Projection!$C$4))^MIN(($B40+(AJ$8-1)-Mortality_Projection!$C$6),Mortality_Projection!$C$5)*IF($D40="Male",MIN(OFFSET(Mortality_Rates!$B$6,AJ$8-1-($B40-$B$9),0),Mortality_Rates!$B$111),MIN(OFFSET(Mortality_Rates!$B$6,AJ$8-1-($B40-$B$9),1),Mortality_Rates!$C$111)))))</f>
        <v>5572.1771357529597</v>
      </c>
      <c r="AK40" s="160">
        <f ca="1">IF($B40-AK$8&gt;$B$9,0,IF($B40-AK$8=$B$9,$C40*IF($D40="Male",$B$5,$B$6),
AJ40*(1-(1-IF($D40="Male",Mortality_Projection!$C$3,Mortality_Projection!$C$4))^MIN(($B40+(AK$8-1)-Mortality_Projection!$C$6),Mortality_Projection!$C$5)*IF($D40="Male",MIN(OFFSET(Mortality_Rates!$B$6,AK$8-1-($B40-$B$9),0),Mortality_Rates!$B$111),MIN(OFFSET(Mortality_Rates!$B$6,AK$8-1-($B40-$B$9),1),Mortality_Rates!$C$111)))))</f>
        <v>5569.4677072585673</v>
      </c>
      <c r="AL40" s="160">
        <f ca="1">IF($B40-AL$8&gt;$B$9,0,IF($B40-AL$8=$B$9,$C40*IF($D40="Male",$B$5,$B$6),
AK40*(1-(1-IF($D40="Male",Mortality_Projection!$C$3,Mortality_Projection!$C$4))^MIN(($B40+(AL$8-1)-Mortality_Projection!$C$6),Mortality_Projection!$C$5)*IF($D40="Male",MIN(OFFSET(Mortality_Rates!$B$6,AL$8-1-($B40-$B$9),0),Mortality_Rates!$B$111),MIN(OFFSET(Mortality_Rates!$B$6,AL$8-1-($B40-$B$9),1),Mortality_Rates!$C$111)))))</f>
        <v>5567.5467288281816</v>
      </c>
      <c r="AM40" s="160">
        <f ca="1">IF($B40-AM$8&gt;$B$9,0,IF($B40-AM$8=$B$9,$C40*IF($D40="Male",$B$5,$B$6),
AL40*(1-(1-IF($D40="Male",Mortality_Projection!$C$3,Mortality_Projection!$C$4))^MIN(($B40+(AM$8-1)-Mortality_Projection!$C$6),Mortality_Projection!$C$5)*IF($D40="Male",MIN(OFFSET(Mortality_Rates!$B$6,AM$8-1-($B40-$B$9),0),Mortality_Rates!$B$111),MIN(OFFSET(Mortality_Rates!$B$6,AM$8-1-($B40-$B$9),1),Mortality_Rates!$C$111)))))</f>
        <v>5566.1572319855832</v>
      </c>
      <c r="AN40" s="160">
        <f ca="1">IF($B40-AN$8&gt;$B$9,0,IF($B40-AN$8=$B$9,$C40*IF($D40="Male",$B$5,$B$6),
AM40*(1-(1-IF($D40="Male",Mortality_Projection!$C$3,Mortality_Projection!$C$4))^MIN(($B40+(AN$8-1)-Mortality_Projection!$C$6),Mortality_Projection!$C$5)*IF($D40="Male",MIN(OFFSET(Mortality_Rates!$B$6,AN$8-1-($B40-$B$9),0),Mortality_Rates!$B$111),MIN(OFFSET(Mortality_Rates!$B$6,AN$8-1-($B40-$B$9),1),Mortality_Rates!$C$111)))))</f>
        <v>5565.0989805878871</v>
      </c>
      <c r="AO40" s="160">
        <f ca="1">IF($B40-AO$8&gt;$B$9,0,IF($B40-AO$8=$B$9,$C40*IF($D40="Male",$B$5,$B$6),
AN40*(1-(1-IF($D40="Male",Mortality_Projection!$C$3,Mortality_Projection!$C$4))^MIN(($B40+(AO$8-1)-Mortality_Projection!$C$6),Mortality_Projection!$C$5)*IF($D40="Male",MIN(OFFSET(Mortality_Rates!$B$6,AO$8-1-($B40-$B$9),0),Mortality_Rates!$B$111),MIN(OFFSET(Mortality_Rates!$B$6,AO$8-1-($B40-$B$9),1),Mortality_Rates!$C$111)))))</f>
        <v>5564.2250748176803</v>
      </c>
      <c r="AP40" s="160">
        <f ca="1">IF($B40-AP$8&gt;$B$9,0,IF($B40-AP$8=$B$9,$C40*IF($D40="Male",$B$5,$B$6),
AO40*(1-(1-IF($D40="Male",Mortality_Projection!$C$3,Mortality_Projection!$C$4))^MIN(($B40+(AP$8-1)-Mortality_Projection!$C$6),Mortality_Projection!$C$5)*IF($D40="Male",MIN(OFFSET(Mortality_Rates!$B$6,AP$8-1-($B40-$B$9),0),Mortality_Rates!$B$111),MIN(OFFSET(Mortality_Rates!$B$6,AP$8-1-($B40-$B$9),1),Mortality_Rates!$C$111)))))</f>
        <v>5563.441803735479</v>
      </c>
      <c r="AQ40" s="160">
        <f ca="1">IF($B40-AQ$8&gt;$B$9,0,IF($B40-AQ$8=$B$9,$C40*IF($D40="Male",$B$5,$B$6),
AP40*(1-(1-IF($D40="Male",Mortality_Projection!$C$3,Mortality_Projection!$C$4))^MIN(($B40+(AQ$8-1)-Mortality_Projection!$C$6),Mortality_Projection!$C$5)*IF($D40="Male",MIN(OFFSET(Mortality_Rates!$B$6,AQ$8-1-($B40-$B$9),0),Mortality_Rates!$B$111),MIN(OFFSET(Mortality_Rates!$B$6,AQ$8-1-($B40-$B$9),1),Mortality_Rates!$C$111)))))</f>
        <v>5562.7023251905748</v>
      </c>
      <c r="AR40" s="160">
        <f ca="1">IF($B40-AR$8&gt;$B$9,0,IF($B40-AR$8=$B$9,$C40*IF($D40="Male",$B$5,$B$6),
AQ40*(1-(1-IF($D40="Male",Mortality_Projection!$C$3,Mortality_Projection!$C$4))^MIN(($B40+(AR$8-1)-Mortality_Projection!$C$6),Mortality_Projection!$C$5)*IF($D40="Male",MIN(OFFSET(Mortality_Rates!$B$6,AR$8-1-($B40-$B$9),0),Mortality_Rates!$B$111),MIN(OFFSET(Mortality_Rates!$B$6,AR$8-1-($B40-$B$9),1),Mortality_Rates!$C$111)))))</f>
        <v>5561.9754239269305</v>
      </c>
      <c r="AS40" s="160">
        <f ca="1">IF($B40-AS$8&gt;$B$9,0,IF($B40-AS$8=$B$9,$C40*IF($D40="Male",$B$5,$B$6),
AR40*(1-(1-IF($D40="Male",Mortality_Projection!$C$3,Mortality_Projection!$C$4))^MIN(($B40+(AS$8-1)-Mortality_Projection!$C$6),Mortality_Projection!$C$5)*IF($D40="Male",MIN(OFFSET(Mortality_Rates!$B$6,AS$8-1-($B40-$B$9),0),Mortality_Rates!$B$111),MIN(OFFSET(Mortality_Rates!$B$6,AS$8-1-($B40-$B$9),1),Mortality_Rates!$C$111)))))</f>
        <v>5561.2330209492611</v>
      </c>
      <c r="AT40" s="160">
        <f ca="1">IF($B40-AT$8&gt;$B$9,0,IF($B40-AT$8=$B$9,$C40*IF($D40="Male",$B$5,$B$6),
AS40*(1-(1-IF($D40="Male",Mortality_Projection!$C$3,Mortality_Projection!$C$4))^MIN(($B40+(AT$8-1)-Mortality_Projection!$C$6),Mortality_Projection!$C$5)*IF($D40="Male",MIN(OFFSET(Mortality_Rates!$B$6,AT$8-1-($B40-$B$9),0),Mortality_Rates!$B$111),MIN(OFFSET(Mortality_Rates!$B$6,AT$8-1-($B40-$B$9),1),Mortality_Rates!$C$111)))))</f>
        <v>5560.4532899797359</v>
      </c>
      <c r="AU40" s="160">
        <f ca="1">IF($B40-AU$8&gt;$B$9,0,IF($B40-AU$8=$B$9,$C40*IF($D40="Male",$B$5,$B$6),
AT40*(1-(1-IF($D40="Male",Mortality_Projection!$C$3,Mortality_Projection!$C$4))^MIN(($B40+(AU$8-1)-Mortality_Projection!$C$6),Mortality_Projection!$C$5)*IF($D40="Male",MIN(OFFSET(Mortality_Rates!$B$6,AU$8-1-($B40-$B$9),0),Mortality_Rates!$B$111),MIN(OFFSET(Mortality_Rates!$B$6,AU$8-1-($B40-$B$9),1),Mortality_Rates!$C$111)))))</f>
        <v>5559.6144170899533</v>
      </c>
      <c r="AV40" s="160">
        <f ca="1">IF($B40-AV$8&gt;$B$9,0,IF($B40-AV$8=$B$9,$C40*IF($D40="Male",$B$5,$B$6),
AU40*(1-(1-IF($D40="Male",Mortality_Projection!$C$3,Mortality_Projection!$C$4))^MIN(($B40+(AV$8-1)-Mortality_Projection!$C$6),Mortality_Projection!$C$5)*IF($D40="Male",MIN(OFFSET(Mortality_Rates!$B$6,AV$8-1-($B40-$B$9),0),Mortality_Rates!$B$111),MIN(OFFSET(Mortality_Rates!$B$6,AV$8-1-($B40-$B$9),1),Mortality_Rates!$C$111)))))</f>
        <v>5558.7008383693174</v>
      </c>
      <c r="AW40" s="160">
        <f ca="1">IF($B40-AW$8&gt;$B$9,0,IF($B40-AW$8=$B$9,$C40*IF($D40="Male",$B$5,$B$6),
AV40*(1-(1-IF($D40="Male",Mortality_Projection!$C$3,Mortality_Projection!$C$4))^MIN(($B40+(AW$8-1)-Mortality_Projection!$C$6),Mortality_Projection!$C$5)*IF($D40="Male",MIN(OFFSET(Mortality_Rates!$B$6,AW$8-1-($B40-$B$9),0),Mortality_Rates!$B$111),MIN(OFFSET(Mortality_Rates!$B$6,AW$8-1-($B40-$B$9),1),Mortality_Rates!$C$111)))))</f>
        <v>5557.7063546742966</v>
      </c>
      <c r="AX40" s="160">
        <f ca="1">IF($B40-AX$8&gt;$B$9,0,IF($B40-AX$8=$B$9,$C40*IF($D40="Male",$B$5,$B$6),
AW40*(1-(1-IF($D40="Male",Mortality_Projection!$C$3,Mortality_Projection!$C$4))^MIN(($B40+(AX$8-1)-Mortality_Projection!$C$6),Mortality_Projection!$C$5)*IF($D40="Male",MIN(OFFSET(Mortality_Rates!$B$6,AX$8-1-($B40-$B$9),0),Mortality_Rates!$B$111),MIN(OFFSET(Mortality_Rates!$B$6,AX$8-1-($B40-$B$9),1),Mortality_Rates!$C$111)))))</f>
        <v>5556.6247744099664</v>
      </c>
      <c r="AY40" s="160">
        <f ca="1">IF($B40-AY$8&gt;$B$9,0,IF($B40-AY$8=$B$9,$C40*IF($D40="Male",$B$5,$B$6),
AX40*(1-(1-IF($D40="Male",Mortality_Projection!$C$3,Mortality_Projection!$C$4))^MIN(($B40+(AY$8-1)-Mortality_Projection!$C$6),Mortality_Projection!$C$5)*IF($D40="Male",MIN(OFFSET(Mortality_Rates!$B$6,AY$8-1-($B40-$B$9),0),Mortality_Rates!$B$111),MIN(OFFSET(Mortality_Rates!$B$6,AY$8-1-($B40-$B$9),1),Mortality_Rates!$C$111)))))</f>
        <v>5555.4561471272264</v>
      </c>
      <c r="AZ40" s="160">
        <f ca="1">IF($B40-AZ$8&gt;$B$9,0,IF($B40-AZ$8=$B$9,$C40*IF($D40="Male",$B$5,$B$6),
AY40*(1-(1-IF($D40="Male",Mortality_Projection!$C$3,Mortality_Projection!$C$4))^MIN(($B40+(AZ$8-1)-Mortality_Projection!$C$6),Mortality_Projection!$C$5)*IF($D40="Male",MIN(OFFSET(Mortality_Rates!$B$6,AZ$8-1-($B40-$B$9),0),Mortality_Rates!$B$111),MIN(OFFSET(Mortality_Rates!$B$6,AZ$8-1-($B40-$B$9),1),Mortality_Rates!$C$111)))))</f>
        <v>5554.203642152911</v>
      </c>
      <c r="BA40" s="160">
        <f ca="1">IF($B40-BA$8&gt;$B$9,0,IF($B40-BA$8=$B$9,$C40*IF($D40="Male",$B$5,$B$6),
AZ40*(1-(1-IF($D40="Male",Mortality_Projection!$C$3,Mortality_Projection!$C$4))^MIN(($B40+(BA$8-1)-Mortality_Projection!$C$6),Mortality_Projection!$C$5)*IF($D40="Male",MIN(OFFSET(Mortality_Rates!$B$6,BA$8-1-($B40-$B$9),0),Mortality_Rates!$B$111),MIN(OFFSET(Mortality_Rates!$B$6,BA$8-1-($B40-$B$9),1),Mortality_Rates!$C$111)))))</f>
        <v>5552.8735450227814</v>
      </c>
      <c r="BB40" s="160">
        <f ca="1">IF($B40-BB$8&gt;$B$9,0,IF($B40-BB$8=$B$9,$C40*IF($D40="Male",$B$5,$B$6),
BA40*(1-(1-IF($D40="Male",Mortality_Projection!$C$3,Mortality_Projection!$C$4))^MIN(($B40+(BB$8-1)-Mortality_Projection!$C$6),Mortality_Projection!$C$5)*IF($D40="Male",MIN(OFFSET(Mortality_Rates!$B$6,BB$8-1-($B40-$B$9),0),Mortality_Rates!$B$111),MIN(OFFSET(Mortality_Rates!$B$6,BB$8-1-($B40-$B$9),1),Mortality_Rates!$C$111)))))</f>
        <v>5551.4752532353214</v>
      </c>
      <c r="BC40" s="160">
        <f ca="1">IF($B40-BC$8&gt;$B$9,0,IF($B40-BC$8=$B$9,$C40*IF($D40="Male",$B$5,$B$6),
BB40*(1-(1-IF($D40="Male",Mortality_Projection!$C$3,Mortality_Projection!$C$4))^MIN(($B40+(BC$8-1)-Mortality_Projection!$C$6),Mortality_Projection!$C$5)*IF($D40="Male",MIN(OFFSET(Mortality_Rates!$B$6,BC$8-1-($B40-$B$9),0),Mortality_Rates!$B$111),MIN(OFFSET(Mortality_Rates!$B$6,BC$8-1-($B40-$B$9),1),Mortality_Rates!$C$111)))))</f>
        <v>5550.0150445294639</v>
      </c>
      <c r="BD40" s="161">
        <f ca="1">IF($B40-BD$8&gt;$B$9,0,IF($B40-BD$8=$B$9,$C40*IF($D40="Male",$B$5,$B$6),
BC40*(1-(1-IF($D40="Male",Mortality_Projection!$C$3,Mortality_Projection!$C$4))^MIN(($B40+(BD$8-1)-Mortality_Projection!$C$6),Mortality_Projection!$C$5)*IF($D40="Male",MIN(OFFSET(Mortality_Rates!$B$6,BD$8-1-($B40-$B$9),0),Mortality_Rates!$B$111),MIN(OFFSET(Mortality_Rates!$B$6,BD$8-1-($B40-$B$9),1),Mortality_Rates!$C$111)))))</f>
        <v>5548.4929672541002</v>
      </c>
      <c r="BE40" s="33"/>
    </row>
    <row r="41" spans="1:57" x14ac:dyDescent="0.35">
      <c r="A41" s="159">
        <f t="shared" si="6"/>
        <v>-33</v>
      </c>
      <c r="B41">
        <f t="shared" si="7"/>
        <v>2054</v>
      </c>
      <c r="C41" s="160">
        <f ca="1">IF(-$A41&lt;Input!$D$16, SUM(OFFSET(Existing_Cohort!$C$107,Input!D$15+A41+IF(-$A41&gt;=Input!$D$15,-Input!$D$15-$A41,0),B41-Input!$D$4,IF(-$A41&gt;=Input!$D$15,Input!$D$16+$A41,Input!$D$16-Input!$D$15+1))), 0)+
IF(-$A41&gt;Input!$D$15, SUM(OFFSET($E$59, MAX(-$A41-Input!$D$16, 0), $B41-$B$9, MIN(-$A41-Input!$D$15, Input!$D$16-Input!$D$15+1))), 0)</f>
        <v>75495.548983149216</v>
      </c>
      <c r="D41" s="198" t="s">
        <v>31</v>
      </c>
      <c r="E41" s="160">
        <f ca="1">IF($B41-E$8&gt;$B$9,0,IF($B41-E$8=$B$9,$C41*IF($D41="Male",$B$5,$B$6),
D41*(1-(1-IF($D41="Male",Mortality_Projection!$C$3,Mortality_Projection!$C$4))^MIN(($B41+(E$8-1)-Mortality_Projection!$C$6),Mortality_Projection!$C$5)*IF($D41="Male",MIN(OFFSET(Mortality_Rates!$B$6,E$8-1-($B41-$B$9),0),Mortality_Rates!$B$111),MIN(OFFSET(Mortality_Rates!$B$6,E$8-1-($B41-$B$9),1),Mortality_Rates!$C$111)))))</f>
        <v>0</v>
      </c>
      <c r="F41" s="160">
        <f ca="1">IF($B41-F$8&gt;$B$9,0,IF($B41-F$8=$B$9,$C41*IF($D41="Male",$B$5,$B$6),
E41*(1-(1-IF($D41="Male",Mortality_Projection!$C$3,Mortality_Projection!$C$4))^MIN(($B41+(F$8-1)-Mortality_Projection!$C$6),Mortality_Projection!$C$5)*IF($D41="Male",MIN(OFFSET(Mortality_Rates!$B$6,F$8-1-($B41-$B$9),0),Mortality_Rates!$B$111),MIN(OFFSET(Mortality_Rates!$B$6,F$8-1-($B41-$B$9),1),Mortality_Rates!$C$111)))))</f>
        <v>0</v>
      </c>
      <c r="G41" s="160">
        <f ca="1">IF($B41-G$8&gt;$B$9,0,IF($B41-G$8=$B$9,$C41*IF($D41="Male",$B$5,$B$6),
F41*(1-(1-IF($D41="Male",Mortality_Projection!$C$3,Mortality_Projection!$C$4))^MIN(($B41+(G$8-1)-Mortality_Projection!$C$6),Mortality_Projection!$C$5)*IF($D41="Male",MIN(OFFSET(Mortality_Rates!$B$6,G$8-1-($B41-$B$9),0),Mortality_Rates!$B$111),MIN(OFFSET(Mortality_Rates!$B$6,G$8-1-($B41-$B$9),1),Mortality_Rates!$C$111)))))</f>
        <v>0</v>
      </c>
      <c r="H41" s="160">
        <f ca="1">IF($B41-H$8&gt;$B$9,0,IF($B41-H$8=$B$9,$C41*IF($D41="Male",$B$5,$B$6),
G41*(1-(1-IF($D41="Male",Mortality_Projection!$C$3,Mortality_Projection!$C$4))^MIN(($B41+(H$8-1)-Mortality_Projection!$C$6),Mortality_Projection!$C$5)*IF($D41="Male",MIN(OFFSET(Mortality_Rates!$B$6,H$8-1-($B41-$B$9),0),Mortality_Rates!$B$111),MIN(OFFSET(Mortality_Rates!$B$6,H$8-1-($B41-$B$9),1),Mortality_Rates!$C$111)))))</f>
        <v>0</v>
      </c>
      <c r="I41" s="160">
        <f ca="1">IF($B41-I$8&gt;$B$9,0,IF($B41-I$8=$B$9,$C41*IF($D41="Male",$B$5,$B$6),
H41*(1-(1-IF($D41="Male",Mortality_Projection!$C$3,Mortality_Projection!$C$4))^MIN(($B41+(I$8-1)-Mortality_Projection!$C$6),Mortality_Projection!$C$5)*IF($D41="Male",MIN(OFFSET(Mortality_Rates!$B$6,I$8-1-($B41-$B$9),0),Mortality_Rates!$B$111),MIN(OFFSET(Mortality_Rates!$B$6,I$8-1-($B41-$B$9),1),Mortality_Rates!$C$111)))))</f>
        <v>0</v>
      </c>
      <c r="J41" s="160">
        <f ca="1">IF($B41-J$8&gt;$B$9,0,IF($B41-J$8=$B$9,$C41*IF($D41="Male",$B$5,$B$6),
I41*(1-(1-IF($D41="Male",Mortality_Projection!$C$3,Mortality_Projection!$C$4))^MIN(($B41+(J$8-1)-Mortality_Projection!$C$6),Mortality_Projection!$C$5)*IF($D41="Male",MIN(OFFSET(Mortality_Rates!$B$6,J$8-1-($B41-$B$9),0),Mortality_Rates!$B$111),MIN(OFFSET(Mortality_Rates!$B$6,J$8-1-($B41-$B$9),1),Mortality_Rates!$C$111)))))</f>
        <v>0</v>
      </c>
      <c r="K41" s="160">
        <f ca="1">IF($B41-K$8&gt;$B$9,0,IF($B41-K$8=$B$9,$C41*IF($D41="Male",$B$5,$B$6),
J41*(1-(1-IF($D41="Male",Mortality_Projection!$C$3,Mortality_Projection!$C$4))^MIN(($B41+(K$8-1)-Mortality_Projection!$C$6),Mortality_Projection!$C$5)*IF($D41="Male",MIN(OFFSET(Mortality_Rates!$B$6,K$8-1-($B41-$B$9),0),Mortality_Rates!$B$111),MIN(OFFSET(Mortality_Rates!$B$6,K$8-1-($B41-$B$9),1),Mortality_Rates!$C$111)))))</f>
        <v>0</v>
      </c>
      <c r="L41" s="160">
        <f ca="1">IF($B41-L$8&gt;$B$9,0,IF($B41-L$8=$B$9,$C41*IF($D41="Male",$B$5,$B$6),
K41*(1-(1-IF($D41="Male",Mortality_Projection!$C$3,Mortality_Projection!$C$4))^MIN(($B41+(L$8-1)-Mortality_Projection!$C$6),Mortality_Projection!$C$5)*IF($D41="Male",MIN(OFFSET(Mortality_Rates!$B$6,L$8-1-($B41-$B$9),0),Mortality_Rates!$B$111),MIN(OFFSET(Mortality_Rates!$B$6,L$8-1-($B41-$B$9),1),Mortality_Rates!$C$111)))))</f>
        <v>0</v>
      </c>
      <c r="M41" s="160">
        <f ca="1">IF($B41-M$8&gt;$B$9,0,IF($B41-M$8=$B$9,$C41*IF($D41="Male",$B$5,$B$6),
L41*(1-(1-IF($D41="Male",Mortality_Projection!$C$3,Mortality_Projection!$C$4))^MIN(($B41+(M$8-1)-Mortality_Projection!$C$6),Mortality_Projection!$C$5)*IF($D41="Male",MIN(OFFSET(Mortality_Rates!$B$6,M$8-1-($B41-$B$9),0),Mortality_Rates!$B$111),MIN(OFFSET(Mortality_Rates!$B$6,M$8-1-($B41-$B$9),1),Mortality_Rates!$C$111)))))</f>
        <v>0</v>
      </c>
      <c r="N41" s="160">
        <f ca="1">IF($B41-N$8&gt;$B$9,0,IF($B41-N$8=$B$9,$C41*IF($D41="Male",$B$5,$B$6),
M41*(1-(1-IF($D41="Male",Mortality_Projection!$C$3,Mortality_Projection!$C$4))^MIN(($B41+(N$8-1)-Mortality_Projection!$C$6),Mortality_Projection!$C$5)*IF($D41="Male",MIN(OFFSET(Mortality_Rates!$B$6,N$8-1-($B41-$B$9),0),Mortality_Rates!$B$111),MIN(OFFSET(Mortality_Rates!$B$6,N$8-1-($B41-$B$9),1),Mortality_Rates!$C$111)))))</f>
        <v>0</v>
      </c>
      <c r="O41" s="160">
        <f ca="1">IF($B41-O$8&gt;$B$9,0,IF($B41-O$8=$B$9,$C41*IF($D41="Male",$B$5,$B$6),
N41*(1-(1-IF($D41="Male",Mortality_Projection!$C$3,Mortality_Projection!$C$4))^MIN(($B41+(O$8-1)-Mortality_Projection!$C$6),Mortality_Projection!$C$5)*IF($D41="Male",MIN(OFFSET(Mortality_Rates!$B$6,O$8-1-($B41-$B$9),0),Mortality_Rates!$B$111),MIN(OFFSET(Mortality_Rates!$B$6,O$8-1-($B41-$B$9),1),Mortality_Rates!$C$111)))))</f>
        <v>0</v>
      </c>
      <c r="P41" s="160">
        <f ca="1">IF($B41-P$8&gt;$B$9,0,IF($B41-P$8=$B$9,$C41*IF($D41="Male",$B$5,$B$6),
O41*(1-(1-IF($D41="Male",Mortality_Projection!$C$3,Mortality_Projection!$C$4))^MIN(($B41+(P$8-1)-Mortality_Projection!$C$6),Mortality_Projection!$C$5)*IF($D41="Male",MIN(OFFSET(Mortality_Rates!$B$6,P$8-1-($B41-$B$9),0),Mortality_Rates!$B$111),MIN(OFFSET(Mortality_Rates!$B$6,P$8-1-($B41-$B$9),1),Mortality_Rates!$C$111)))))</f>
        <v>0</v>
      </c>
      <c r="Q41" s="160">
        <f ca="1">IF($B41-Q$8&gt;$B$9,0,IF($B41-Q$8=$B$9,$C41*IF($D41="Male",$B$5,$B$6),
P41*(1-(1-IF($D41="Male",Mortality_Projection!$C$3,Mortality_Projection!$C$4))^MIN(($B41+(Q$8-1)-Mortality_Projection!$C$6),Mortality_Projection!$C$5)*IF($D41="Male",MIN(OFFSET(Mortality_Rates!$B$6,Q$8-1-($B41-$B$9),0),Mortality_Rates!$B$111),MIN(OFFSET(Mortality_Rates!$B$6,Q$8-1-($B41-$B$9),1),Mortality_Rates!$C$111)))))</f>
        <v>0</v>
      </c>
      <c r="R41" s="160">
        <f ca="1">IF($B41-R$8&gt;$B$9,0,IF($B41-R$8=$B$9,$C41*IF($D41="Male",$B$5,$B$6),
Q41*(1-(1-IF($D41="Male",Mortality_Projection!$C$3,Mortality_Projection!$C$4))^MIN(($B41+(R$8-1)-Mortality_Projection!$C$6),Mortality_Projection!$C$5)*IF($D41="Male",MIN(OFFSET(Mortality_Rates!$B$6,R$8-1-($B41-$B$9),0),Mortality_Rates!$B$111),MIN(OFFSET(Mortality_Rates!$B$6,R$8-1-($B41-$B$9),1),Mortality_Rates!$C$111)))))</f>
        <v>0</v>
      </c>
      <c r="S41" s="160">
        <f ca="1">IF($B41-S$8&gt;$B$9,0,IF($B41-S$8=$B$9,$C41*IF($D41="Male",$B$5,$B$6),
R41*(1-(1-IF($D41="Male",Mortality_Projection!$C$3,Mortality_Projection!$C$4))^MIN(($B41+(S$8-1)-Mortality_Projection!$C$6),Mortality_Projection!$C$5)*IF($D41="Male",MIN(OFFSET(Mortality_Rates!$B$6,S$8-1-($B41-$B$9),0),Mortality_Rates!$B$111),MIN(OFFSET(Mortality_Rates!$B$6,S$8-1-($B41-$B$9),1),Mortality_Rates!$C$111)))))</f>
        <v>0</v>
      </c>
      <c r="T41" s="160">
        <f ca="1">IF($B41-T$8&gt;$B$9,0,IF($B41-T$8=$B$9,$C41*IF($D41="Male",$B$5,$B$6),
S41*(1-(1-IF($D41="Male",Mortality_Projection!$C$3,Mortality_Projection!$C$4))^MIN(($B41+(T$8-1)-Mortality_Projection!$C$6),Mortality_Projection!$C$5)*IF($D41="Male",MIN(OFFSET(Mortality_Rates!$B$6,T$8-1-($B41-$B$9),0),Mortality_Rates!$B$111),MIN(OFFSET(Mortality_Rates!$B$6,T$8-1-($B41-$B$9),1),Mortality_Rates!$C$111)))))</f>
        <v>0</v>
      </c>
      <c r="U41" s="160">
        <f ca="1">IF($B41-U$8&gt;$B$9,0,IF($B41-U$8=$B$9,$C41*IF($D41="Male",$B$5,$B$6),
T41*(1-(1-IF($D41="Male",Mortality_Projection!$C$3,Mortality_Projection!$C$4))^MIN(($B41+(U$8-1)-Mortality_Projection!$C$6),Mortality_Projection!$C$5)*IF($D41="Male",MIN(OFFSET(Mortality_Rates!$B$6,U$8-1-($B41-$B$9),0),Mortality_Rates!$B$111),MIN(OFFSET(Mortality_Rates!$B$6,U$8-1-($B41-$B$9),1),Mortality_Rates!$C$111)))))</f>
        <v>0</v>
      </c>
      <c r="V41" s="160">
        <f ca="1">IF($B41-V$8&gt;$B$9,0,IF($B41-V$8=$B$9,$C41*IF($D41="Male",$B$5,$B$6),
U41*(1-(1-IF($D41="Male",Mortality_Projection!$C$3,Mortality_Projection!$C$4))^MIN(($B41+(V$8-1)-Mortality_Projection!$C$6),Mortality_Projection!$C$5)*IF($D41="Male",MIN(OFFSET(Mortality_Rates!$B$6,V$8-1-($B41-$B$9),0),Mortality_Rates!$B$111),MIN(OFFSET(Mortality_Rates!$B$6,V$8-1-($B41-$B$9),1),Mortality_Rates!$C$111)))))</f>
        <v>0</v>
      </c>
      <c r="W41" s="160">
        <f ca="1">IF($B41-W$8&gt;$B$9,0,IF($B41-W$8=$B$9,$C41*IF($D41="Male",$B$5,$B$6),
V41*(1-(1-IF($D41="Male",Mortality_Projection!$C$3,Mortality_Projection!$C$4))^MIN(($B41+(W$8-1)-Mortality_Projection!$C$6),Mortality_Projection!$C$5)*IF($D41="Male",MIN(OFFSET(Mortality_Rates!$B$6,W$8-1-($B41-$B$9),0),Mortality_Rates!$B$111),MIN(OFFSET(Mortality_Rates!$B$6,W$8-1-($B41-$B$9),1),Mortality_Rates!$C$111)))))</f>
        <v>0</v>
      </c>
      <c r="X41" s="160">
        <f ca="1">IF($B41-X$8&gt;$B$9,0,IF($B41-X$8=$B$9,$C41*IF($D41="Male",$B$5,$B$6),
W41*(1-(1-IF($D41="Male",Mortality_Projection!$C$3,Mortality_Projection!$C$4))^MIN(($B41+(X$8-1)-Mortality_Projection!$C$6),Mortality_Projection!$C$5)*IF($D41="Male",MIN(OFFSET(Mortality_Rates!$B$6,X$8-1-($B41-$B$9),0),Mortality_Rates!$B$111),MIN(OFFSET(Mortality_Rates!$B$6,X$8-1-($B41-$B$9),1),Mortality_Rates!$C$111)))))</f>
        <v>0</v>
      </c>
      <c r="Y41" s="160">
        <f ca="1">IF($B41-Y$8&gt;$B$9,0,IF($B41-Y$8=$B$9,$C41*IF($D41="Male",$B$5,$B$6),
X41*(1-(1-IF($D41="Male",Mortality_Projection!$C$3,Mortality_Projection!$C$4))^MIN(($B41+(Y$8-1)-Mortality_Projection!$C$6),Mortality_Projection!$C$5)*IF($D41="Male",MIN(OFFSET(Mortality_Rates!$B$6,Y$8-1-($B41-$B$9),0),Mortality_Rates!$B$111),MIN(OFFSET(Mortality_Rates!$B$6,Y$8-1-($B41-$B$9),1),Mortality_Rates!$C$111)))))</f>
        <v>0</v>
      </c>
      <c r="Z41" s="160">
        <f ca="1">IF($B41-Z$8&gt;$B$9,0,IF($B41-Z$8=$B$9,$C41*IF($D41="Male",$B$5,$B$6),
Y41*(1-(1-IF($D41="Male",Mortality_Projection!$C$3,Mortality_Projection!$C$4))^MIN(($B41+(Z$8-1)-Mortality_Projection!$C$6),Mortality_Projection!$C$5)*IF($D41="Male",MIN(OFFSET(Mortality_Rates!$B$6,Z$8-1-($B41-$B$9),0),Mortality_Rates!$B$111),MIN(OFFSET(Mortality_Rates!$B$6,Z$8-1-($B41-$B$9),1),Mortality_Rates!$C$111)))))</f>
        <v>0</v>
      </c>
      <c r="AA41" s="160">
        <f ca="1">IF($B41-AA$8&gt;$B$9,0,IF($B41-AA$8=$B$9,$C41*IF($D41="Male",$B$5,$B$6),
Z41*(1-(1-IF($D41="Male",Mortality_Projection!$C$3,Mortality_Projection!$C$4))^MIN(($B41+(AA$8-1)-Mortality_Projection!$C$6),Mortality_Projection!$C$5)*IF($D41="Male",MIN(OFFSET(Mortality_Rates!$B$6,AA$8-1-($B41-$B$9),0),Mortality_Rates!$B$111),MIN(OFFSET(Mortality_Rates!$B$6,AA$8-1-($B41-$B$9),1),Mortality_Rates!$C$111)))))</f>
        <v>0</v>
      </c>
      <c r="AB41" s="160">
        <f ca="1">IF($B41-AB$8&gt;$B$9,0,IF($B41-AB$8=$B$9,$C41*IF($D41="Male",$B$5,$B$6),
AA41*(1-(1-IF($D41="Male",Mortality_Projection!$C$3,Mortality_Projection!$C$4))^MIN(($B41+(AB$8-1)-Mortality_Projection!$C$6),Mortality_Projection!$C$5)*IF($D41="Male",MIN(OFFSET(Mortality_Rates!$B$6,AB$8-1-($B41-$B$9),0),Mortality_Rates!$B$111),MIN(OFFSET(Mortality_Rates!$B$6,AB$8-1-($B41-$B$9),1),Mortality_Rates!$C$111)))))</f>
        <v>0</v>
      </c>
      <c r="AC41" s="160">
        <f ca="1">IF($B41-AC$8&gt;$B$9,0,IF($B41-AC$8=$B$9,$C41*IF($D41="Male",$B$5,$B$6),
AB41*(1-(1-IF($D41="Male",Mortality_Projection!$C$3,Mortality_Projection!$C$4))^MIN(($B41+(AC$8-1)-Mortality_Projection!$C$6),Mortality_Projection!$C$5)*IF($D41="Male",MIN(OFFSET(Mortality_Rates!$B$6,AC$8-1-($B41-$B$9),0),Mortality_Rates!$B$111),MIN(OFFSET(Mortality_Rates!$B$6,AC$8-1-($B41-$B$9),1),Mortality_Rates!$C$111)))))</f>
        <v>0</v>
      </c>
      <c r="AD41" s="160">
        <f ca="1">IF($B41-AD$8&gt;$B$9,0,IF($B41-AD$8=$B$9,$C41*IF($D41="Male",$B$5,$B$6),
AC41*(1-(1-IF($D41="Male",Mortality_Projection!$C$3,Mortality_Projection!$C$4))^MIN(($B41+(AD$8-1)-Mortality_Projection!$C$6),Mortality_Projection!$C$5)*IF($D41="Male",MIN(OFFSET(Mortality_Rates!$B$6,AD$8-1-($B41-$B$9),0),Mortality_Rates!$B$111),MIN(OFFSET(Mortality_Rates!$B$6,AD$8-1-($B41-$B$9),1),Mortality_Rates!$C$111)))))</f>
        <v>0</v>
      </c>
      <c r="AE41" s="160">
        <f ca="1">IF($B41-AE$8&gt;$B$9,0,IF($B41-AE$8=$B$9,$C41*IF($D41="Male",$B$5,$B$6),
AD41*(1-(1-IF($D41="Male",Mortality_Projection!$C$3,Mortality_Projection!$C$4))^MIN(($B41+(AE$8-1)-Mortality_Projection!$C$6),Mortality_Projection!$C$5)*IF($D41="Male",MIN(OFFSET(Mortality_Rates!$B$6,AE$8-1-($B41-$B$9),0),Mortality_Rates!$B$111),MIN(OFFSET(Mortality_Rates!$B$6,AE$8-1-($B41-$B$9),1),Mortality_Rates!$C$111)))))</f>
        <v>0</v>
      </c>
      <c r="AF41" s="160">
        <f ca="1">IF($B41-AF$8&gt;$B$9,0,IF($B41-AF$8=$B$9,$C41*IF($D41="Male",$B$5,$B$6),
AE41*(1-(1-IF($D41="Male",Mortality_Projection!$C$3,Mortality_Projection!$C$4))^MIN(($B41+(AF$8-1)-Mortality_Projection!$C$6),Mortality_Projection!$C$5)*IF($D41="Male",MIN(OFFSET(Mortality_Rates!$B$6,AF$8-1-($B41-$B$9),0),Mortality_Rates!$B$111),MIN(OFFSET(Mortality_Rates!$B$6,AF$8-1-($B41-$B$9),1),Mortality_Rates!$C$111)))))</f>
        <v>0</v>
      </c>
      <c r="AG41" s="160">
        <f ca="1">IF($B41-AG$8&gt;$B$9,0,IF($B41-AG$8=$B$9,$C41*IF($D41="Male",$B$5,$B$6),
AF41*(1-(1-IF($D41="Male",Mortality_Projection!$C$3,Mortality_Projection!$C$4))^MIN(($B41+(AG$8-1)-Mortality_Projection!$C$6),Mortality_Projection!$C$5)*IF($D41="Male",MIN(OFFSET(Mortality_Rates!$B$6,AG$8-1-($B41-$B$9),0),Mortality_Rates!$B$111),MIN(OFFSET(Mortality_Rates!$B$6,AG$8-1-($B41-$B$9),1),Mortality_Rates!$C$111)))))</f>
        <v>0</v>
      </c>
      <c r="AH41" s="160">
        <f ca="1">IF($B41-AH$8&gt;$B$9,0,IF($B41-AH$8=$B$9,$C41*IF($D41="Male",$B$5,$B$6),
AG41*(1-(1-IF($D41="Male",Mortality_Projection!$C$3,Mortality_Projection!$C$4))^MIN(($B41+(AH$8-1)-Mortality_Projection!$C$6),Mortality_Projection!$C$5)*IF($D41="Male",MIN(OFFSET(Mortality_Rates!$B$6,AH$8-1-($B41-$B$9),0),Mortality_Rates!$B$111),MIN(OFFSET(Mortality_Rates!$B$6,AH$8-1-($B41-$B$9),1),Mortality_Rates!$C$111)))))</f>
        <v>0</v>
      </c>
      <c r="AI41" s="160">
        <f ca="1">IF($B41-AI$8&gt;$B$9,0,IF($B41-AI$8=$B$9,$C41*IF($D41="Male",$B$5,$B$6),
AH41*(1-(1-IF($D41="Male",Mortality_Projection!$C$3,Mortality_Projection!$C$4))^MIN(($B41+(AI$8-1)-Mortality_Projection!$C$6),Mortality_Projection!$C$5)*IF($D41="Male",MIN(OFFSET(Mortality_Rates!$B$6,AI$8-1-($B41-$B$9),0),Mortality_Rates!$B$111),MIN(OFFSET(Mortality_Rates!$B$6,AI$8-1-($B41-$B$9),1),Mortality_Rates!$C$111)))))</f>
        <v>0</v>
      </c>
      <c r="AJ41" s="160">
        <f ca="1">IF($B41-AJ$8&gt;$B$9,0,IF($B41-AJ$8=$B$9,$C41*IF($D41="Male",$B$5,$B$6),
AI41*(1-(1-IF($D41="Male",Mortality_Projection!$C$3,Mortality_Projection!$C$4))^MIN(($B41+(AJ$8-1)-Mortality_Projection!$C$6),Mortality_Projection!$C$5)*IF($D41="Male",MIN(OFFSET(Mortality_Rates!$B$6,AJ$8-1-($B41-$B$9),0),Mortality_Rates!$B$111),MIN(OFFSET(Mortality_Rates!$B$6,AJ$8-1-($B41-$B$9),1),Mortality_Rates!$C$111)))))</f>
        <v>0</v>
      </c>
      <c r="AK41" s="160">
        <f ca="1">IF($B41-AK$8&gt;$B$9,0,IF($B41-AK$8=$B$9,$C41*IF($D41="Male",$B$5,$B$6),
AJ41*(1-(1-IF($D41="Male",Mortality_Projection!$C$3,Mortality_Projection!$C$4))^MIN(($B41+(AK$8-1)-Mortality_Projection!$C$6),Mortality_Projection!$C$5)*IF($D41="Male",MIN(OFFSET(Mortality_Rates!$B$6,AK$8-1-($B41-$B$9),0),Mortality_Rates!$B$111),MIN(OFFSET(Mortality_Rates!$B$6,AK$8-1-($B41-$B$9),1),Mortality_Rates!$C$111)))))</f>
        <v>5524.2656556623369</v>
      </c>
      <c r="AL41" s="160">
        <f ca="1">IF($B41-AL$8&gt;$B$9,0,IF($B41-AL$8=$B$9,$C41*IF($D41="Male",$B$5,$B$6),
AK41*(1-(1-IF($D41="Male",Mortality_Projection!$C$3,Mortality_Projection!$C$4))^MIN(($B41+(AL$8-1)-Mortality_Projection!$C$6),Mortality_Projection!$C$5)*IF($D41="Male",MIN(OFFSET(Mortality_Rates!$B$6,AL$8-1-($B41-$B$9),0),Mortality_Rates!$B$111),MIN(OFFSET(Mortality_Rates!$B$6,AL$8-1-($B41-$B$9),1),Mortality_Rates!$C$111)))))</f>
        <v>5521.5795237585235</v>
      </c>
      <c r="AM41" s="160">
        <f ca="1">IF($B41-AM$8&gt;$B$9,0,IF($B41-AM$8=$B$9,$C41*IF($D41="Male",$B$5,$B$6),
AL41*(1-(1-IF($D41="Male",Mortality_Projection!$C$3,Mortality_Projection!$C$4))^MIN(($B41+(AM$8-1)-Mortality_Projection!$C$6),Mortality_Projection!$C$5)*IF($D41="Male",MIN(OFFSET(Mortality_Rates!$B$6,AM$8-1-($B41-$B$9),0),Mortality_Rates!$B$111),MIN(OFFSET(Mortality_Rates!$B$6,AM$8-1-($B41-$B$9),1),Mortality_Rates!$C$111)))))</f>
        <v>5519.675062556069</v>
      </c>
      <c r="AN41" s="160">
        <f ca="1">IF($B41-AN$8&gt;$B$9,0,IF($B41-AN$8=$B$9,$C41*IF($D41="Male",$B$5,$B$6),
AM41*(1-(1-IF($D41="Male",Mortality_Projection!$C$3,Mortality_Projection!$C$4))^MIN(($B41+(AN$8-1)-Mortality_Projection!$C$6),Mortality_Projection!$C$5)*IF($D41="Male",MIN(OFFSET(Mortality_Rates!$B$6,AN$8-1-($B41-$B$9),0),Mortality_Rates!$B$111),MIN(OFFSET(Mortality_Rates!$B$6,AN$8-1-($B41-$B$9),1),Mortality_Rates!$C$111)))))</f>
        <v>5518.297513081382</v>
      </c>
      <c r="AO41" s="160">
        <f ca="1">IF($B41-AO$8&gt;$B$9,0,IF($B41-AO$8=$B$9,$C41*IF($D41="Male",$B$5,$B$6),
AN41*(1-(1-IF($D41="Male",Mortality_Projection!$C$3,Mortality_Projection!$C$4))^MIN(($B41+(AO$8-1)-Mortality_Projection!$C$6),Mortality_Projection!$C$5)*IF($D41="Male",MIN(OFFSET(Mortality_Rates!$B$6,AO$8-1-($B41-$B$9),0),Mortality_Rates!$B$111),MIN(OFFSET(Mortality_Rates!$B$6,AO$8-1-($B41-$B$9),1),Mortality_Rates!$C$111)))))</f>
        <v>5517.2483608902503</v>
      </c>
      <c r="AP41" s="160">
        <f ca="1">IF($B41-AP$8&gt;$B$9,0,IF($B41-AP$8=$B$9,$C41*IF($D41="Male",$B$5,$B$6),
AO41*(1-(1-IF($D41="Male",Mortality_Projection!$C$3,Mortality_Projection!$C$4))^MIN(($B41+(AP$8-1)-Mortality_Projection!$C$6),Mortality_Projection!$C$5)*IF($D41="Male",MIN(OFFSET(Mortality_Rates!$B$6,AP$8-1-($B41-$B$9),0),Mortality_Rates!$B$111),MIN(OFFSET(Mortality_Rates!$B$6,AP$8-1-($B41-$B$9),1),Mortality_Rates!$C$111)))))</f>
        <v>5516.3819692600091</v>
      </c>
      <c r="AQ41" s="160">
        <f ca="1">IF($B41-AQ$8&gt;$B$9,0,IF($B41-AQ$8=$B$9,$C41*IF($D41="Male",$B$5,$B$6),
AP41*(1-(1-IF($D41="Male",Mortality_Projection!$C$3,Mortality_Projection!$C$4))^MIN(($B41+(AQ$8-1)-Mortality_Projection!$C$6),Mortality_Projection!$C$5)*IF($D41="Male",MIN(OFFSET(Mortality_Rates!$B$6,AQ$8-1-($B41-$B$9),0),Mortality_Rates!$B$111),MIN(OFFSET(Mortality_Rates!$B$6,AQ$8-1-($B41-$B$9),1),Mortality_Rates!$C$111)))))</f>
        <v>5515.6054330098041</v>
      </c>
      <c r="AR41" s="160">
        <f ca="1">IF($B41-AR$8&gt;$B$9,0,IF($B41-AR$8=$B$9,$C41*IF($D41="Male",$B$5,$B$6),
AQ41*(1-(1-IF($D41="Male",Mortality_Projection!$C$3,Mortality_Projection!$C$4))^MIN(($B41+(AR$8-1)-Mortality_Projection!$C$6),Mortality_Projection!$C$5)*IF($D41="Male",MIN(OFFSET(Mortality_Rates!$B$6,AR$8-1-($B41-$B$9),0),Mortality_Rates!$B$111),MIN(OFFSET(Mortality_Rates!$B$6,AR$8-1-($B41-$B$9),1),Mortality_Rates!$C$111)))))</f>
        <v>5514.8723127537196</v>
      </c>
      <c r="AS41" s="160">
        <f ca="1">IF($B41-AS$8&gt;$B$9,0,IF($B41-AS$8=$B$9,$C41*IF($D41="Male",$B$5,$B$6),
AR41*(1-(1-IF($D41="Male",Mortality_Projection!$C$3,Mortality_Projection!$C$4))^MIN(($B41+(AS$8-1)-Mortality_Projection!$C$6),Mortality_Projection!$C$5)*IF($D41="Male",MIN(OFFSET(Mortality_Rates!$B$6,AS$8-1-($B41-$B$9),0),Mortality_Rates!$B$111),MIN(OFFSET(Mortality_Rates!$B$6,AS$8-1-($B41-$B$9),1),Mortality_Rates!$C$111)))))</f>
        <v>5514.1516616351391</v>
      </c>
      <c r="AT41" s="160">
        <f ca="1">IF($B41-AT$8&gt;$B$9,0,IF($B41-AT$8=$B$9,$C41*IF($D41="Male",$B$5,$B$6),
AS41*(1-(1-IF($D41="Male",Mortality_Projection!$C$3,Mortality_Projection!$C$4))^MIN(($B41+(AT$8-1)-Mortality_Projection!$C$6),Mortality_Projection!$C$5)*IF($D41="Male",MIN(OFFSET(Mortality_Rates!$B$6,AT$8-1-($B41-$B$9),0),Mortality_Rates!$B$111),MIN(OFFSET(Mortality_Rates!$B$6,AT$8-1-($B41-$B$9),1),Mortality_Rates!$C$111)))))</f>
        <v>5513.4156420915606</v>
      </c>
      <c r="AU41" s="160">
        <f ca="1">IF($B41-AU$8&gt;$B$9,0,IF($B41-AU$8=$B$9,$C41*IF($D41="Male",$B$5,$B$6),
AT41*(1-(1-IF($D41="Male",Mortality_Projection!$C$3,Mortality_Projection!$C$4))^MIN(($B41+(AU$8-1)-Mortality_Projection!$C$6),Mortality_Projection!$C$5)*IF($D41="Male",MIN(OFFSET(Mortality_Rates!$B$6,AU$8-1-($B41-$B$9),0),Mortality_Rates!$B$111),MIN(OFFSET(Mortality_Rates!$B$6,AU$8-1-($B41-$B$9),1),Mortality_Rates!$C$111)))))</f>
        <v>5512.6426155149347</v>
      </c>
      <c r="AV41" s="160">
        <f ca="1">IF($B41-AV$8&gt;$B$9,0,IF($B41-AV$8=$B$9,$C41*IF($D41="Male",$B$5,$B$6),
AU41*(1-(1-IF($D41="Male",Mortality_Projection!$C$3,Mortality_Projection!$C$4))^MIN(($B41+(AV$8-1)-Mortality_Projection!$C$6),Mortality_Projection!$C$5)*IF($D41="Male",MIN(OFFSET(Mortality_Rates!$B$6,AV$8-1-($B41-$B$9),0),Mortality_Rates!$B$111),MIN(OFFSET(Mortality_Rates!$B$6,AV$8-1-($B41-$B$9),1),Mortality_Rates!$C$111)))))</f>
        <v>5511.8109555404599</v>
      </c>
      <c r="AW41" s="160">
        <f ca="1">IF($B41-AW$8&gt;$B$9,0,IF($B41-AW$8=$B$9,$C41*IF($D41="Male",$B$5,$B$6),
AV41*(1-(1-IF($D41="Male",Mortality_Projection!$C$3,Mortality_Projection!$C$4))^MIN(($B41+(AW$8-1)-Mortality_Projection!$C$6),Mortality_Projection!$C$5)*IF($D41="Male",MIN(OFFSET(Mortality_Rates!$B$6,AW$8-1-($B41-$B$9),0),Mortality_Rates!$B$111),MIN(OFFSET(Mortality_Rates!$B$6,AW$8-1-($B41-$B$9),1),Mortality_Rates!$C$111)))))</f>
        <v>5510.9052320813526</v>
      </c>
      <c r="AX41" s="160">
        <f ca="1">IF($B41-AX$8&gt;$B$9,0,IF($B41-AX$8=$B$9,$C41*IF($D41="Male",$B$5,$B$6),
AW41*(1-(1-IF($D41="Male",Mortality_Projection!$C$3,Mortality_Projection!$C$4))^MIN(($B41+(AX$8-1)-Mortality_Projection!$C$6),Mortality_Projection!$C$5)*IF($D41="Male",MIN(OFFSET(Mortality_Rates!$B$6,AX$8-1-($B41-$B$9),0),Mortality_Rates!$B$111),MIN(OFFSET(Mortality_Rates!$B$6,AX$8-1-($B41-$B$9),1),Mortality_Rates!$C$111)))))</f>
        <v>5509.9192992964327</v>
      </c>
      <c r="AY41" s="160">
        <f ca="1">IF($B41-AY$8&gt;$B$9,0,IF($B41-AY$8=$B$9,$C41*IF($D41="Male",$B$5,$B$6),
AX41*(1-(1-IF($D41="Male",Mortality_Projection!$C$3,Mortality_Projection!$C$4))^MIN(($B41+(AY$8-1)-Mortality_Projection!$C$6),Mortality_Projection!$C$5)*IF($D41="Male",MIN(OFFSET(Mortality_Rates!$B$6,AY$8-1-($B41-$B$9),0),Mortality_Rates!$B$111),MIN(OFFSET(Mortality_Rates!$B$6,AY$8-1-($B41-$B$9),1),Mortality_Rates!$C$111)))))</f>
        <v>5508.8470188282208</v>
      </c>
      <c r="AZ41" s="160">
        <f ca="1">IF($B41-AZ$8&gt;$B$9,0,IF($B41-AZ$8=$B$9,$C41*IF($D41="Male",$B$5,$B$6),
AY41*(1-(1-IF($D41="Male",Mortality_Projection!$C$3,Mortality_Projection!$C$4))^MIN(($B41+(AZ$8-1)-Mortality_Projection!$C$6),Mortality_Projection!$C$5)*IF($D41="Male",MIN(OFFSET(Mortality_Rates!$B$6,AZ$8-1-($B41-$B$9),0),Mortality_Rates!$B$111),MIN(OFFSET(Mortality_Rates!$B$6,AZ$8-1-($B41-$B$9),1),Mortality_Rates!$C$111)))))</f>
        <v>5507.6884398015618</v>
      </c>
      <c r="BA41" s="160">
        <f ca="1">IF($B41-BA$8&gt;$B$9,0,IF($B41-BA$8=$B$9,$C41*IF($D41="Male",$B$5,$B$6),
AZ41*(1-(1-IF($D41="Male",Mortality_Projection!$C$3,Mortality_Projection!$C$4))^MIN(($B41+(BA$8-1)-Mortality_Projection!$C$6),Mortality_Projection!$C$5)*IF($D41="Male",MIN(OFFSET(Mortality_Rates!$B$6,BA$8-1-($B41-$B$9),0),Mortality_Rates!$B$111),MIN(OFFSET(Mortality_Rates!$B$6,BA$8-1-($B41-$B$9),1),Mortality_Rates!$C$111)))))</f>
        <v>5506.446704292337</v>
      </c>
      <c r="BB41" s="160">
        <f ca="1">IF($B41-BB$8&gt;$B$9,0,IF($B41-BB$8=$B$9,$C41*IF($D41="Male",$B$5,$B$6),
BA41*(1-(1-IF($D41="Male",Mortality_Projection!$C$3,Mortality_Projection!$C$4))^MIN(($B41+(BB$8-1)-Mortality_Projection!$C$6),Mortality_Projection!$C$5)*IF($D41="Male",MIN(OFFSET(Mortality_Rates!$B$6,BB$8-1-($B41-$B$9),0),Mortality_Rates!$B$111),MIN(OFFSET(Mortality_Rates!$B$6,BB$8-1-($B41-$B$9),1),Mortality_Rates!$C$111)))))</f>
        <v>5505.1280437911264</v>
      </c>
      <c r="BC41" s="160">
        <f ca="1">IF($B41-BC$8&gt;$B$9,0,IF($B41-BC$8=$B$9,$C41*IF($D41="Male",$B$5,$B$6),
BB41*(1-(1-IF($D41="Male",Mortality_Projection!$C$3,Mortality_Projection!$C$4))^MIN(($B41+(BC$8-1)-Mortality_Projection!$C$6),Mortality_Projection!$C$5)*IF($D41="Male",MIN(OFFSET(Mortality_Rates!$B$6,BC$8-1-($B41-$B$9),0),Mortality_Rates!$B$111),MIN(OFFSET(Mortality_Rates!$B$6,BC$8-1-($B41-$B$9),1),Mortality_Rates!$C$111)))))</f>
        <v>5503.7417749935148</v>
      </c>
      <c r="BD41" s="161">
        <f ca="1">IF($B41-BD$8&gt;$B$9,0,IF($B41-BD$8=$B$9,$C41*IF($D41="Male",$B$5,$B$6),
BC41*(1-(1-IF($D41="Male",Mortality_Projection!$C$3,Mortality_Projection!$C$4))^MIN(($B41+(BD$8-1)-Mortality_Projection!$C$6),Mortality_Projection!$C$5)*IF($D41="Male",MIN(OFFSET(Mortality_Rates!$B$6,BD$8-1-($B41-$B$9),0),Mortality_Rates!$B$111),MIN(OFFSET(Mortality_Rates!$B$6,BD$8-1-($B41-$B$9),1),Mortality_Rates!$C$111)))))</f>
        <v>5502.294121660294</v>
      </c>
      <c r="BE41" s="33"/>
    </row>
    <row r="42" spans="1:57" x14ac:dyDescent="0.35">
      <c r="A42" s="159">
        <f t="shared" si="6"/>
        <v>-34</v>
      </c>
      <c r="B42">
        <f t="shared" si="7"/>
        <v>2055</v>
      </c>
      <c r="C42" s="160">
        <f ca="1">IF(-$A42&lt;Input!$D$16, SUM(OFFSET(Existing_Cohort!$C$107,Input!D$15+A42+IF(-$A42&gt;=Input!$D$15,-Input!$D$15-$A42,0),B42-Input!$D$4,IF(-$A42&gt;=Input!$D$15,Input!$D$16+$A42,Input!$D$16-Input!$D$15+1))), 0)+
IF(-$A42&gt;Input!$D$15, SUM(OFFSET($E$59, MAX(-$A42-Input!$D$16, 0), $B42-$B$9, MIN(-$A42-Input!$D$15, Input!$D$16-Input!$D$15+1))), 0)</f>
        <v>75528.495538945601</v>
      </c>
      <c r="D42" s="198" t="s">
        <v>31</v>
      </c>
      <c r="E42" s="160">
        <f ca="1">IF($B42-E$8&gt;$B$9,0,IF($B42-E$8=$B$9,$C42*IF($D42="Male",$B$5,$B$6),
D42*(1-(1-IF($D42="Male",Mortality_Projection!$C$3,Mortality_Projection!$C$4))^MIN(($B42+(E$8-1)-Mortality_Projection!$C$6),Mortality_Projection!$C$5)*IF($D42="Male",MIN(OFFSET(Mortality_Rates!$B$6,E$8-1-($B42-$B$9),0),Mortality_Rates!$B$111),MIN(OFFSET(Mortality_Rates!$B$6,E$8-1-($B42-$B$9),1),Mortality_Rates!$C$111)))))</f>
        <v>0</v>
      </c>
      <c r="F42" s="160">
        <f ca="1">IF($B42-F$8&gt;$B$9,0,IF($B42-F$8=$B$9,$C42*IF($D42="Male",$B$5,$B$6),
E42*(1-(1-IF($D42="Male",Mortality_Projection!$C$3,Mortality_Projection!$C$4))^MIN(($B42+(F$8-1)-Mortality_Projection!$C$6),Mortality_Projection!$C$5)*IF($D42="Male",MIN(OFFSET(Mortality_Rates!$B$6,F$8-1-($B42-$B$9),0),Mortality_Rates!$B$111),MIN(OFFSET(Mortality_Rates!$B$6,F$8-1-($B42-$B$9),1),Mortality_Rates!$C$111)))))</f>
        <v>0</v>
      </c>
      <c r="G42" s="160">
        <f ca="1">IF($B42-G$8&gt;$B$9,0,IF($B42-G$8=$B$9,$C42*IF($D42="Male",$B$5,$B$6),
F42*(1-(1-IF($D42="Male",Mortality_Projection!$C$3,Mortality_Projection!$C$4))^MIN(($B42+(G$8-1)-Mortality_Projection!$C$6),Mortality_Projection!$C$5)*IF($D42="Male",MIN(OFFSET(Mortality_Rates!$B$6,G$8-1-($B42-$B$9),0),Mortality_Rates!$B$111),MIN(OFFSET(Mortality_Rates!$B$6,G$8-1-($B42-$B$9),1),Mortality_Rates!$C$111)))))</f>
        <v>0</v>
      </c>
      <c r="H42" s="160">
        <f ca="1">IF($B42-H$8&gt;$B$9,0,IF($B42-H$8=$B$9,$C42*IF($D42="Male",$B$5,$B$6),
G42*(1-(1-IF($D42="Male",Mortality_Projection!$C$3,Mortality_Projection!$C$4))^MIN(($B42+(H$8-1)-Mortality_Projection!$C$6),Mortality_Projection!$C$5)*IF($D42="Male",MIN(OFFSET(Mortality_Rates!$B$6,H$8-1-($B42-$B$9),0),Mortality_Rates!$B$111),MIN(OFFSET(Mortality_Rates!$B$6,H$8-1-($B42-$B$9),1),Mortality_Rates!$C$111)))))</f>
        <v>0</v>
      </c>
      <c r="I42" s="160">
        <f ca="1">IF($B42-I$8&gt;$B$9,0,IF($B42-I$8=$B$9,$C42*IF($D42="Male",$B$5,$B$6),
H42*(1-(1-IF($D42="Male",Mortality_Projection!$C$3,Mortality_Projection!$C$4))^MIN(($B42+(I$8-1)-Mortality_Projection!$C$6),Mortality_Projection!$C$5)*IF($D42="Male",MIN(OFFSET(Mortality_Rates!$B$6,I$8-1-($B42-$B$9),0),Mortality_Rates!$B$111),MIN(OFFSET(Mortality_Rates!$B$6,I$8-1-($B42-$B$9),1),Mortality_Rates!$C$111)))))</f>
        <v>0</v>
      </c>
      <c r="J42" s="160">
        <f ca="1">IF($B42-J$8&gt;$B$9,0,IF($B42-J$8=$B$9,$C42*IF($D42="Male",$B$5,$B$6),
I42*(1-(1-IF($D42="Male",Mortality_Projection!$C$3,Mortality_Projection!$C$4))^MIN(($B42+(J$8-1)-Mortality_Projection!$C$6),Mortality_Projection!$C$5)*IF($D42="Male",MIN(OFFSET(Mortality_Rates!$B$6,J$8-1-($B42-$B$9),0),Mortality_Rates!$B$111),MIN(OFFSET(Mortality_Rates!$B$6,J$8-1-($B42-$B$9),1),Mortality_Rates!$C$111)))))</f>
        <v>0</v>
      </c>
      <c r="K42" s="160">
        <f ca="1">IF($B42-K$8&gt;$B$9,0,IF($B42-K$8=$B$9,$C42*IF($D42="Male",$B$5,$B$6),
J42*(1-(1-IF($D42="Male",Mortality_Projection!$C$3,Mortality_Projection!$C$4))^MIN(($B42+(K$8-1)-Mortality_Projection!$C$6),Mortality_Projection!$C$5)*IF($D42="Male",MIN(OFFSET(Mortality_Rates!$B$6,K$8-1-($B42-$B$9),0),Mortality_Rates!$B$111),MIN(OFFSET(Mortality_Rates!$B$6,K$8-1-($B42-$B$9),1),Mortality_Rates!$C$111)))))</f>
        <v>0</v>
      </c>
      <c r="L42" s="160">
        <f ca="1">IF($B42-L$8&gt;$B$9,0,IF($B42-L$8=$B$9,$C42*IF($D42="Male",$B$5,$B$6),
K42*(1-(1-IF($D42="Male",Mortality_Projection!$C$3,Mortality_Projection!$C$4))^MIN(($B42+(L$8-1)-Mortality_Projection!$C$6),Mortality_Projection!$C$5)*IF($D42="Male",MIN(OFFSET(Mortality_Rates!$B$6,L$8-1-($B42-$B$9),0),Mortality_Rates!$B$111),MIN(OFFSET(Mortality_Rates!$B$6,L$8-1-($B42-$B$9),1),Mortality_Rates!$C$111)))))</f>
        <v>0</v>
      </c>
      <c r="M42" s="160">
        <f ca="1">IF($B42-M$8&gt;$B$9,0,IF($B42-M$8=$B$9,$C42*IF($D42="Male",$B$5,$B$6),
L42*(1-(1-IF($D42="Male",Mortality_Projection!$C$3,Mortality_Projection!$C$4))^MIN(($B42+(M$8-1)-Mortality_Projection!$C$6),Mortality_Projection!$C$5)*IF($D42="Male",MIN(OFFSET(Mortality_Rates!$B$6,M$8-1-($B42-$B$9),0),Mortality_Rates!$B$111),MIN(OFFSET(Mortality_Rates!$B$6,M$8-1-($B42-$B$9),1),Mortality_Rates!$C$111)))))</f>
        <v>0</v>
      </c>
      <c r="N42" s="160">
        <f ca="1">IF($B42-N$8&gt;$B$9,0,IF($B42-N$8=$B$9,$C42*IF($D42="Male",$B$5,$B$6),
M42*(1-(1-IF($D42="Male",Mortality_Projection!$C$3,Mortality_Projection!$C$4))^MIN(($B42+(N$8-1)-Mortality_Projection!$C$6),Mortality_Projection!$C$5)*IF($D42="Male",MIN(OFFSET(Mortality_Rates!$B$6,N$8-1-($B42-$B$9),0),Mortality_Rates!$B$111),MIN(OFFSET(Mortality_Rates!$B$6,N$8-1-($B42-$B$9),1),Mortality_Rates!$C$111)))))</f>
        <v>0</v>
      </c>
      <c r="O42" s="160">
        <f ca="1">IF($B42-O$8&gt;$B$9,0,IF($B42-O$8=$B$9,$C42*IF($D42="Male",$B$5,$B$6),
N42*(1-(1-IF($D42="Male",Mortality_Projection!$C$3,Mortality_Projection!$C$4))^MIN(($B42+(O$8-1)-Mortality_Projection!$C$6),Mortality_Projection!$C$5)*IF($D42="Male",MIN(OFFSET(Mortality_Rates!$B$6,O$8-1-($B42-$B$9),0),Mortality_Rates!$B$111),MIN(OFFSET(Mortality_Rates!$B$6,O$8-1-($B42-$B$9),1),Mortality_Rates!$C$111)))))</f>
        <v>0</v>
      </c>
      <c r="P42" s="160">
        <f ca="1">IF($B42-P$8&gt;$B$9,0,IF($B42-P$8=$B$9,$C42*IF($D42="Male",$B$5,$B$6),
O42*(1-(1-IF($D42="Male",Mortality_Projection!$C$3,Mortality_Projection!$C$4))^MIN(($B42+(P$8-1)-Mortality_Projection!$C$6),Mortality_Projection!$C$5)*IF($D42="Male",MIN(OFFSET(Mortality_Rates!$B$6,P$8-1-($B42-$B$9),0),Mortality_Rates!$B$111),MIN(OFFSET(Mortality_Rates!$B$6,P$8-1-($B42-$B$9),1),Mortality_Rates!$C$111)))))</f>
        <v>0</v>
      </c>
      <c r="Q42" s="160">
        <f ca="1">IF($B42-Q$8&gt;$B$9,0,IF($B42-Q$8=$B$9,$C42*IF($D42="Male",$B$5,$B$6),
P42*(1-(1-IF($D42="Male",Mortality_Projection!$C$3,Mortality_Projection!$C$4))^MIN(($B42+(Q$8-1)-Mortality_Projection!$C$6),Mortality_Projection!$C$5)*IF($D42="Male",MIN(OFFSET(Mortality_Rates!$B$6,Q$8-1-($B42-$B$9),0),Mortality_Rates!$B$111),MIN(OFFSET(Mortality_Rates!$B$6,Q$8-1-($B42-$B$9),1),Mortality_Rates!$C$111)))))</f>
        <v>0</v>
      </c>
      <c r="R42" s="160">
        <f ca="1">IF($B42-R$8&gt;$B$9,0,IF($B42-R$8=$B$9,$C42*IF($D42="Male",$B$5,$B$6),
Q42*(1-(1-IF($D42="Male",Mortality_Projection!$C$3,Mortality_Projection!$C$4))^MIN(($B42+(R$8-1)-Mortality_Projection!$C$6),Mortality_Projection!$C$5)*IF($D42="Male",MIN(OFFSET(Mortality_Rates!$B$6,R$8-1-($B42-$B$9),0),Mortality_Rates!$B$111),MIN(OFFSET(Mortality_Rates!$B$6,R$8-1-($B42-$B$9),1),Mortality_Rates!$C$111)))))</f>
        <v>0</v>
      </c>
      <c r="S42" s="160">
        <f ca="1">IF($B42-S$8&gt;$B$9,0,IF($B42-S$8=$B$9,$C42*IF($D42="Male",$B$5,$B$6),
R42*(1-(1-IF($D42="Male",Mortality_Projection!$C$3,Mortality_Projection!$C$4))^MIN(($B42+(S$8-1)-Mortality_Projection!$C$6),Mortality_Projection!$C$5)*IF($D42="Male",MIN(OFFSET(Mortality_Rates!$B$6,S$8-1-($B42-$B$9),0),Mortality_Rates!$B$111),MIN(OFFSET(Mortality_Rates!$B$6,S$8-1-($B42-$B$9),1),Mortality_Rates!$C$111)))))</f>
        <v>0</v>
      </c>
      <c r="T42" s="160">
        <f ca="1">IF($B42-T$8&gt;$B$9,0,IF($B42-T$8=$B$9,$C42*IF($D42="Male",$B$5,$B$6),
S42*(1-(1-IF($D42="Male",Mortality_Projection!$C$3,Mortality_Projection!$C$4))^MIN(($B42+(T$8-1)-Mortality_Projection!$C$6),Mortality_Projection!$C$5)*IF($D42="Male",MIN(OFFSET(Mortality_Rates!$B$6,T$8-1-($B42-$B$9),0),Mortality_Rates!$B$111),MIN(OFFSET(Mortality_Rates!$B$6,T$8-1-($B42-$B$9),1),Mortality_Rates!$C$111)))))</f>
        <v>0</v>
      </c>
      <c r="U42" s="160">
        <f ca="1">IF($B42-U$8&gt;$B$9,0,IF($B42-U$8=$B$9,$C42*IF($D42="Male",$B$5,$B$6),
T42*(1-(1-IF($D42="Male",Mortality_Projection!$C$3,Mortality_Projection!$C$4))^MIN(($B42+(U$8-1)-Mortality_Projection!$C$6),Mortality_Projection!$C$5)*IF($D42="Male",MIN(OFFSET(Mortality_Rates!$B$6,U$8-1-($B42-$B$9),0),Mortality_Rates!$B$111),MIN(OFFSET(Mortality_Rates!$B$6,U$8-1-($B42-$B$9),1),Mortality_Rates!$C$111)))))</f>
        <v>0</v>
      </c>
      <c r="V42" s="160">
        <f ca="1">IF($B42-V$8&gt;$B$9,0,IF($B42-V$8=$B$9,$C42*IF($D42="Male",$B$5,$B$6),
U42*(1-(1-IF($D42="Male",Mortality_Projection!$C$3,Mortality_Projection!$C$4))^MIN(($B42+(V$8-1)-Mortality_Projection!$C$6),Mortality_Projection!$C$5)*IF($D42="Male",MIN(OFFSET(Mortality_Rates!$B$6,V$8-1-($B42-$B$9),0),Mortality_Rates!$B$111),MIN(OFFSET(Mortality_Rates!$B$6,V$8-1-($B42-$B$9),1),Mortality_Rates!$C$111)))))</f>
        <v>0</v>
      </c>
      <c r="W42" s="160">
        <f ca="1">IF($B42-W$8&gt;$B$9,0,IF($B42-W$8=$B$9,$C42*IF($D42="Male",$B$5,$B$6),
V42*(1-(1-IF($D42="Male",Mortality_Projection!$C$3,Mortality_Projection!$C$4))^MIN(($B42+(W$8-1)-Mortality_Projection!$C$6),Mortality_Projection!$C$5)*IF($D42="Male",MIN(OFFSET(Mortality_Rates!$B$6,W$8-1-($B42-$B$9),0),Mortality_Rates!$B$111),MIN(OFFSET(Mortality_Rates!$B$6,W$8-1-($B42-$B$9),1),Mortality_Rates!$C$111)))))</f>
        <v>0</v>
      </c>
      <c r="X42" s="160">
        <f ca="1">IF($B42-X$8&gt;$B$9,0,IF($B42-X$8=$B$9,$C42*IF($D42="Male",$B$5,$B$6),
W42*(1-(1-IF($D42="Male",Mortality_Projection!$C$3,Mortality_Projection!$C$4))^MIN(($B42+(X$8-1)-Mortality_Projection!$C$6),Mortality_Projection!$C$5)*IF($D42="Male",MIN(OFFSET(Mortality_Rates!$B$6,X$8-1-($B42-$B$9),0),Mortality_Rates!$B$111),MIN(OFFSET(Mortality_Rates!$B$6,X$8-1-($B42-$B$9),1),Mortality_Rates!$C$111)))))</f>
        <v>0</v>
      </c>
      <c r="Y42" s="160">
        <f ca="1">IF($B42-Y$8&gt;$B$9,0,IF($B42-Y$8=$B$9,$C42*IF($D42="Male",$B$5,$B$6),
X42*(1-(1-IF($D42="Male",Mortality_Projection!$C$3,Mortality_Projection!$C$4))^MIN(($B42+(Y$8-1)-Mortality_Projection!$C$6),Mortality_Projection!$C$5)*IF($D42="Male",MIN(OFFSET(Mortality_Rates!$B$6,Y$8-1-($B42-$B$9),0),Mortality_Rates!$B$111),MIN(OFFSET(Mortality_Rates!$B$6,Y$8-1-($B42-$B$9),1),Mortality_Rates!$C$111)))))</f>
        <v>0</v>
      </c>
      <c r="Z42" s="160">
        <f ca="1">IF($B42-Z$8&gt;$B$9,0,IF($B42-Z$8=$B$9,$C42*IF($D42="Male",$B$5,$B$6),
Y42*(1-(1-IF($D42="Male",Mortality_Projection!$C$3,Mortality_Projection!$C$4))^MIN(($B42+(Z$8-1)-Mortality_Projection!$C$6),Mortality_Projection!$C$5)*IF($D42="Male",MIN(OFFSET(Mortality_Rates!$B$6,Z$8-1-($B42-$B$9),0),Mortality_Rates!$B$111),MIN(OFFSET(Mortality_Rates!$B$6,Z$8-1-($B42-$B$9),1),Mortality_Rates!$C$111)))))</f>
        <v>0</v>
      </c>
      <c r="AA42" s="160">
        <f ca="1">IF($B42-AA$8&gt;$B$9,0,IF($B42-AA$8=$B$9,$C42*IF($D42="Male",$B$5,$B$6),
Z42*(1-(1-IF($D42="Male",Mortality_Projection!$C$3,Mortality_Projection!$C$4))^MIN(($B42+(AA$8-1)-Mortality_Projection!$C$6),Mortality_Projection!$C$5)*IF($D42="Male",MIN(OFFSET(Mortality_Rates!$B$6,AA$8-1-($B42-$B$9),0),Mortality_Rates!$B$111),MIN(OFFSET(Mortality_Rates!$B$6,AA$8-1-($B42-$B$9),1),Mortality_Rates!$C$111)))))</f>
        <v>0</v>
      </c>
      <c r="AB42" s="160">
        <f ca="1">IF($B42-AB$8&gt;$B$9,0,IF($B42-AB$8=$B$9,$C42*IF($D42="Male",$B$5,$B$6),
AA42*(1-(1-IF($D42="Male",Mortality_Projection!$C$3,Mortality_Projection!$C$4))^MIN(($B42+(AB$8-1)-Mortality_Projection!$C$6),Mortality_Projection!$C$5)*IF($D42="Male",MIN(OFFSET(Mortality_Rates!$B$6,AB$8-1-($B42-$B$9),0),Mortality_Rates!$B$111),MIN(OFFSET(Mortality_Rates!$B$6,AB$8-1-($B42-$B$9),1),Mortality_Rates!$C$111)))))</f>
        <v>0</v>
      </c>
      <c r="AC42" s="160">
        <f ca="1">IF($B42-AC$8&gt;$B$9,0,IF($B42-AC$8=$B$9,$C42*IF($D42="Male",$B$5,$B$6),
AB42*(1-(1-IF($D42="Male",Mortality_Projection!$C$3,Mortality_Projection!$C$4))^MIN(($B42+(AC$8-1)-Mortality_Projection!$C$6),Mortality_Projection!$C$5)*IF($D42="Male",MIN(OFFSET(Mortality_Rates!$B$6,AC$8-1-($B42-$B$9),0),Mortality_Rates!$B$111),MIN(OFFSET(Mortality_Rates!$B$6,AC$8-1-($B42-$B$9),1),Mortality_Rates!$C$111)))))</f>
        <v>0</v>
      </c>
      <c r="AD42" s="160">
        <f ca="1">IF($B42-AD$8&gt;$B$9,0,IF($B42-AD$8=$B$9,$C42*IF($D42="Male",$B$5,$B$6),
AC42*(1-(1-IF($D42="Male",Mortality_Projection!$C$3,Mortality_Projection!$C$4))^MIN(($B42+(AD$8-1)-Mortality_Projection!$C$6),Mortality_Projection!$C$5)*IF($D42="Male",MIN(OFFSET(Mortality_Rates!$B$6,AD$8-1-($B42-$B$9),0),Mortality_Rates!$B$111),MIN(OFFSET(Mortality_Rates!$B$6,AD$8-1-($B42-$B$9),1),Mortality_Rates!$C$111)))))</f>
        <v>0</v>
      </c>
      <c r="AE42" s="160">
        <f ca="1">IF($B42-AE$8&gt;$B$9,0,IF($B42-AE$8=$B$9,$C42*IF($D42="Male",$B$5,$B$6),
AD42*(1-(1-IF($D42="Male",Mortality_Projection!$C$3,Mortality_Projection!$C$4))^MIN(($B42+(AE$8-1)-Mortality_Projection!$C$6),Mortality_Projection!$C$5)*IF($D42="Male",MIN(OFFSET(Mortality_Rates!$B$6,AE$8-1-($B42-$B$9),0),Mortality_Rates!$B$111),MIN(OFFSET(Mortality_Rates!$B$6,AE$8-1-($B42-$B$9),1),Mortality_Rates!$C$111)))))</f>
        <v>0</v>
      </c>
      <c r="AF42" s="160">
        <f ca="1">IF($B42-AF$8&gt;$B$9,0,IF($B42-AF$8=$B$9,$C42*IF($D42="Male",$B$5,$B$6),
AE42*(1-(1-IF($D42="Male",Mortality_Projection!$C$3,Mortality_Projection!$C$4))^MIN(($B42+(AF$8-1)-Mortality_Projection!$C$6),Mortality_Projection!$C$5)*IF($D42="Male",MIN(OFFSET(Mortality_Rates!$B$6,AF$8-1-($B42-$B$9),0),Mortality_Rates!$B$111),MIN(OFFSET(Mortality_Rates!$B$6,AF$8-1-($B42-$B$9),1),Mortality_Rates!$C$111)))))</f>
        <v>0</v>
      </c>
      <c r="AG42" s="160">
        <f ca="1">IF($B42-AG$8&gt;$B$9,0,IF($B42-AG$8=$B$9,$C42*IF($D42="Male",$B$5,$B$6),
AF42*(1-(1-IF($D42="Male",Mortality_Projection!$C$3,Mortality_Projection!$C$4))^MIN(($B42+(AG$8-1)-Mortality_Projection!$C$6),Mortality_Projection!$C$5)*IF($D42="Male",MIN(OFFSET(Mortality_Rates!$B$6,AG$8-1-($B42-$B$9),0),Mortality_Rates!$B$111),MIN(OFFSET(Mortality_Rates!$B$6,AG$8-1-($B42-$B$9),1),Mortality_Rates!$C$111)))))</f>
        <v>0</v>
      </c>
      <c r="AH42" s="160">
        <f ca="1">IF($B42-AH$8&gt;$B$9,0,IF($B42-AH$8=$B$9,$C42*IF($D42="Male",$B$5,$B$6),
AG42*(1-(1-IF($D42="Male",Mortality_Projection!$C$3,Mortality_Projection!$C$4))^MIN(($B42+(AH$8-1)-Mortality_Projection!$C$6),Mortality_Projection!$C$5)*IF($D42="Male",MIN(OFFSET(Mortality_Rates!$B$6,AH$8-1-($B42-$B$9),0),Mortality_Rates!$B$111),MIN(OFFSET(Mortality_Rates!$B$6,AH$8-1-($B42-$B$9),1),Mortality_Rates!$C$111)))))</f>
        <v>0</v>
      </c>
      <c r="AI42" s="160">
        <f ca="1">IF($B42-AI$8&gt;$B$9,0,IF($B42-AI$8=$B$9,$C42*IF($D42="Male",$B$5,$B$6),
AH42*(1-(1-IF($D42="Male",Mortality_Projection!$C$3,Mortality_Projection!$C$4))^MIN(($B42+(AI$8-1)-Mortality_Projection!$C$6),Mortality_Projection!$C$5)*IF($D42="Male",MIN(OFFSET(Mortality_Rates!$B$6,AI$8-1-($B42-$B$9),0),Mortality_Rates!$B$111),MIN(OFFSET(Mortality_Rates!$B$6,AI$8-1-($B42-$B$9),1),Mortality_Rates!$C$111)))))</f>
        <v>0</v>
      </c>
      <c r="AJ42" s="160">
        <f ca="1">IF($B42-AJ$8&gt;$B$9,0,IF($B42-AJ$8=$B$9,$C42*IF($D42="Male",$B$5,$B$6),
AI42*(1-(1-IF($D42="Male",Mortality_Projection!$C$3,Mortality_Projection!$C$4))^MIN(($B42+(AJ$8-1)-Mortality_Projection!$C$6),Mortality_Projection!$C$5)*IF($D42="Male",MIN(OFFSET(Mortality_Rates!$B$6,AJ$8-1-($B42-$B$9),0),Mortality_Rates!$B$111),MIN(OFFSET(Mortality_Rates!$B$6,AJ$8-1-($B42-$B$9),1),Mortality_Rates!$C$111)))))</f>
        <v>0</v>
      </c>
      <c r="AK42" s="160">
        <f ca="1">IF($B42-AK$8&gt;$B$9,0,IF($B42-AK$8=$B$9,$C42*IF($D42="Male",$B$5,$B$6),
AJ42*(1-(1-IF($D42="Male",Mortality_Projection!$C$3,Mortality_Projection!$C$4))^MIN(($B42+(AK$8-1)-Mortality_Projection!$C$6),Mortality_Projection!$C$5)*IF($D42="Male",MIN(OFFSET(Mortality_Rates!$B$6,AK$8-1-($B42-$B$9),0),Mortality_Rates!$B$111),MIN(OFFSET(Mortality_Rates!$B$6,AK$8-1-($B42-$B$9),1),Mortality_Rates!$C$111)))))</f>
        <v>0</v>
      </c>
      <c r="AL42" s="160">
        <f ca="1">IF($B42-AL$8&gt;$B$9,0,IF($B42-AL$8=$B$9,$C42*IF($D42="Male",$B$5,$B$6),
AK42*(1-(1-IF($D42="Male",Mortality_Projection!$C$3,Mortality_Projection!$C$4))^MIN(($B42+(AL$8-1)-Mortality_Projection!$C$6),Mortality_Projection!$C$5)*IF($D42="Male",MIN(OFFSET(Mortality_Rates!$B$6,AL$8-1-($B42-$B$9),0),Mortality_Rates!$B$111),MIN(OFFSET(Mortality_Rates!$B$6,AL$8-1-($B42-$B$9),1),Mortality_Rates!$C$111)))))</f>
        <v>5526.6764670162484</v>
      </c>
      <c r="AM42" s="160">
        <f ca="1">IF($B42-AM$8&gt;$B$9,0,IF($B42-AM$8=$B$9,$C42*IF($D42="Male",$B$5,$B$6),
AL42*(1-(1-IF($D42="Male",Mortality_Projection!$C$3,Mortality_Projection!$C$4))^MIN(($B42+(AM$8-1)-Mortality_Projection!$C$6),Mortality_Projection!$C$5)*IF($D42="Male",MIN(OFFSET(Mortality_Rates!$B$6,AM$8-1-($B42-$B$9),0),Mortality_Rates!$B$111),MIN(OFFSET(Mortality_Rates!$B$6,AM$8-1-($B42-$B$9),1),Mortality_Rates!$C$111)))))</f>
        <v>5523.9891628738615</v>
      </c>
      <c r="AN42" s="160">
        <f ca="1">IF($B42-AN$8&gt;$B$9,0,IF($B42-AN$8=$B$9,$C42*IF($D42="Male",$B$5,$B$6),
AM42*(1-(1-IF($D42="Male",Mortality_Projection!$C$3,Mortality_Projection!$C$4))^MIN(($B42+(AN$8-1)-Mortality_Projection!$C$6),Mortality_Projection!$C$5)*IF($D42="Male",MIN(OFFSET(Mortality_Rates!$B$6,AN$8-1-($B42-$B$9),0),Mortality_Rates!$B$111),MIN(OFFSET(Mortality_Rates!$B$6,AN$8-1-($B42-$B$9),1),Mortality_Rates!$C$111)))))</f>
        <v>5522.083870557015</v>
      </c>
      <c r="AO42" s="160">
        <f ca="1">IF($B42-AO$8&gt;$B$9,0,IF($B42-AO$8=$B$9,$C42*IF($D42="Male",$B$5,$B$6),
AN42*(1-(1-IF($D42="Male",Mortality_Projection!$C$3,Mortality_Projection!$C$4))^MIN(($B42+(AO$8-1)-Mortality_Projection!$C$6),Mortality_Projection!$C$5)*IF($D42="Male",MIN(OFFSET(Mortality_Rates!$B$6,AO$8-1-($B42-$B$9),0),Mortality_Rates!$B$111),MIN(OFFSET(Mortality_Rates!$B$6,AO$8-1-($B42-$B$9),1),Mortality_Rates!$C$111)))))</f>
        <v>5520.7057199142955</v>
      </c>
      <c r="AP42" s="160">
        <f ca="1">IF($B42-AP$8&gt;$B$9,0,IF($B42-AP$8=$B$9,$C42*IF($D42="Male",$B$5,$B$6),
AO42*(1-(1-IF($D42="Male",Mortality_Projection!$C$3,Mortality_Projection!$C$4))^MIN(($B42+(AP$8-1)-Mortality_Projection!$C$6),Mortality_Projection!$C$5)*IF($D42="Male",MIN(OFFSET(Mortality_Rates!$B$6,AP$8-1-($B42-$B$9),0),Mortality_Rates!$B$111),MIN(OFFSET(Mortality_Rates!$B$6,AP$8-1-($B42-$B$9),1),Mortality_Rates!$C$111)))))</f>
        <v>5519.6561098690036</v>
      </c>
      <c r="AQ42" s="160">
        <f ca="1">IF($B42-AQ$8&gt;$B$9,0,IF($B42-AQ$8=$B$9,$C42*IF($D42="Male",$B$5,$B$6),
AP42*(1-(1-IF($D42="Male",Mortality_Projection!$C$3,Mortality_Projection!$C$4))^MIN(($B42+(AQ$8-1)-Mortality_Projection!$C$6),Mortality_Projection!$C$5)*IF($D42="Male",MIN(OFFSET(Mortality_Rates!$B$6,AQ$8-1-($B42-$B$9),0),Mortality_Rates!$B$111),MIN(OFFSET(Mortality_Rates!$B$6,AQ$8-1-($B42-$B$9),1),Mortality_Rates!$C$111)))))</f>
        <v>5518.7893401420324</v>
      </c>
      <c r="AR42" s="160">
        <f ca="1">IF($B42-AR$8&gt;$B$9,0,IF($B42-AR$8=$B$9,$C42*IF($D42="Male",$B$5,$B$6),
AQ42*(1-(1-IF($D42="Male",Mortality_Projection!$C$3,Mortality_Projection!$C$4))^MIN(($B42+(AR$8-1)-Mortality_Projection!$C$6),Mortality_Projection!$C$5)*IF($D42="Male",MIN(OFFSET(Mortality_Rates!$B$6,AR$8-1-($B42-$B$9),0),Mortality_Rates!$B$111),MIN(OFFSET(Mortality_Rates!$B$6,AR$8-1-($B42-$B$9),1),Mortality_Rates!$C$111)))))</f>
        <v>5518.0124650083399</v>
      </c>
      <c r="AS42" s="160">
        <f ca="1">IF($B42-AS$8&gt;$B$9,0,IF($B42-AS$8=$B$9,$C42*IF($D42="Male",$B$5,$B$6),
AR42*(1-(1-IF($D42="Male",Mortality_Projection!$C$3,Mortality_Projection!$C$4))^MIN(($B42+(AS$8-1)-Mortality_Projection!$C$6),Mortality_Projection!$C$5)*IF($D42="Male",MIN(OFFSET(Mortality_Rates!$B$6,AS$8-1-($B42-$B$9),0),Mortality_Rates!$B$111),MIN(OFFSET(Mortality_Rates!$B$6,AS$8-1-($B42-$B$9),1),Mortality_Rates!$C$111)))))</f>
        <v>5517.2790248156798</v>
      </c>
      <c r="AT42" s="160">
        <f ca="1">IF($B42-AT$8&gt;$B$9,0,IF($B42-AT$8=$B$9,$C42*IF($D42="Male",$B$5,$B$6),
AS42*(1-(1-IF($D42="Male",Mortality_Projection!$C$3,Mortality_Projection!$C$4))^MIN(($B42+(AT$8-1)-Mortality_Projection!$C$6),Mortality_Projection!$C$5)*IF($D42="Male",MIN(OFFSET(Mortality_Rates!$B$6,AT$8-1-($B42-$B$9),0),Mortality_Rates!$B$111),MIN(OFFSET(Mortality_Rates!$B$6,AT$8-1-($B42-$B$9),1),Mortality_Rates!$C$111)))))</f>
        <v>5516.5580592021042</v>
      </c>
      <c r="AU42" s="160">
        <f ca="1">IF($B42-AU$8&gt;$B$9,0,IF($B42-AU$8=$B$9,$C42*IF($D42="Male",$B$5,$B$6),
AT42*(1-(1-IF($D42="Male",Mortality_Projection!$C$3,Mortality_Projection!$C$4))^MIN(($B42+(AU$8-1)-Mortality_Projection!$C$6),Mortality_Projection!$C$5)*IF($D42="Male",MIN(OFFSET(Mortality_Rates!$B$6,AU$8-1-($B42-$B$9),0),Mortality_Rates!$B$111),MIN(OFFSET(Mortality_Rates!$B$6,AU$8-1-($B42-$B$9),1),Mortality_Rates!$C$111)))))</f>
        <v>5515.8217184566893</v>
      </c>
      <c r="AV42" s="160">
        <f ca="1">IF($B42-AV$8&gt;$B$9,0,IF($B42-AV$8=$B$9,$C42*IF($D42="Male",$B$5,$B$6),
AU42*(1-(1-IF($D42="Male",Mortality_Projection!$C$3,Mortality_Projection!$C$4))^MIN(($B42+(AV$8-1)-Mortality_Projection!$C$6),Mortality_Projection!$C$5)*IF($D42="Male",MIN(OFFSET(Mortality_Rates!$B$6,AV$8-1-($B42-$B$9),0),Mortality_Rates!$B$111),MIN(OFFSET(Mortality_Rates!$B$6,AV$8-1-($B42-$B$9),1),Mortality_Rates!$C$111)))))</f>
        <v>5515.0483545282113</v>
      </c>
      <c r="AW42" s="160">
        <f ca="1">IF($B42-AW$8&gt;$B$9,0,IF($B42-AW$8=$B$9,$C42*IF($D42="Male",$B$5,$B$6),
AV42*(1-(1-IF($D42="Male",Mortality_Projection!$C$3,Mortality_Projection!$C$4))^MIN(($B42+(AW$8-1)-Mortality_Projection!$C$6),Mortality_Projection!$C$5)*IF($D42="Male",MIN(OFFSET(Mortality_Rates!$B$6,AW$8-1-($B42-$B$9),0),Mortality_Rates!$B$111),MIN(OFFSET(Mortality_Rates!$B$6,AW$8-1-($B42-$B$9),1),Mortality_Rates!$C$111)))))</f>
        <v>5514.2163316140377</v>
      </c>
      <c r="AX42" s="160">
        <f ca="1">IF($B42-AX$8&gt;$B$9,0,IF($B42-AX$8=$B$9,$C42*IF($D42="Male",$B$5,$B$6),
AW42*(1-(1-IF($D42="Male",Mortality_Projection!$C$3,Mortality_Projection!$C$4))^MIN(($B42+(AX$8-1)-Mortality_Projection!$C$6),Mortality_Projection!$C$5)*IF($D42="Male",MIN(OFFSET(Mortality_Rates!$B$6,AX$8-1-($B42-$B$9),0),Mortality_Rates!$B$111),MIN(OFFSET(Mortality_Rates!$B$6,AX$8-1-($B42-$B$9),1),Mortality_Rates!$C$111)))))</f>
        <v>5513.3102128936343</v>
      </c>
      <c r="AY42" s="160">
        <f ca="1">IF($B42-AY$8&gt;$B$9,0,IF($B42-AY$8=$B$9,$C42*IF($D42="Male",$B$5,$B$6),
AX42*(1-(1-IF($D42="Male",Mortality_Projection!$C$3,Mortality_Projection!$C$4))^MIN(($B42+(AY$8-1)-Mortality_Projection!$C$6),Mortality_Projection!$C$5)*IF($D42="Male",MIN(OFFSET(Mortality_Rates!$B$6,AY$8-1-($B42-$B$9),0),Mortality_Rates!$B$111),MIN(OFFSET(Mortality_Rates!$B$6,AY$8-1-($B42-$B$9),1),Mortality_Rates!$C$111)))))</f>
        <v>5512.3238498437531</v>
      </c>
      <c r="AZ42" s="160">
        <f ca="1">IF($B42-AZ$8&gt;$B$9,0,IF($B42-AZ$8=$B$9,$C42*IF($D42="Male",$B$5,$B$6),
AY42*(1-(1-IF($D42="Male",Mortality_Projection!$C$3,Mortality_Projection!$C$4))^MIN(($B42+(AZ$8-1)-Mortality_Projection!$C$6),Mortality_Projection!$C$5)*IF($D42="Male",MIN(OFFSET(Mortality_Rates!$B$6,AZ$8-1-($B42-$B$9),0),Mortality_Rates!$B$111),MIN(OFFSET(Mortality_Rates!$B$6,AZ$8-1-($B42-$B$9),1),Mortality_Rates!$C$111)))))</f>
        <v>5511.2511014281099</v>
      </c>
      <c r="BA42" s="160">
        <f ca="1">IF($B42-BA$8&gt;$B$9,0,IF($B42-BA$8=$B$9,$C42*IF($D42="Male",$B$5,$B$6),
AZ42*(1-(1-IF($D42="Male",Mortality_Projection!$C$3,Mortality_Projection!$C$4))^MIN(($B42+(BA$8-1)-Mortality_Projection!$C$6),Mortality_Projection!$C$5)*IF($D42="Male",MIN(OFFSET(Mortality_Rates!$B$6,BA$8-1-($B42-$B$9),0),Mortality_Rates!$B$111),MIN(OFFSET(Mortality_Rates!$B$6,BA$8-1-($B42-$B$9),1),Mortality_Rates!$C$111)))))</f>
        <v>5510.0920167929871</v>
      </c>
      <c r="BB42" s="160">
        <f ca="1">IF($B42-BB$8&gt;$B$9,0,IF($B42-BB$8=$B$9,$C42*IF($D42="Male",$B$5,$B$6),
BA42*(1-(1-IF($D42="Male",Mortality_Projection!$C$3,Mortality_Projection!$C$4))^MIN(($B42+(BB$8-1)-Mortality_Projection!$C$6),Mortality_Projection!$C$5)*IF($D42="Male",MIN(OFFSET(Mortality_Rates!$B$6,BB$8-1-($B42-$B$9),0),Mortality_Rates!$B$111),MIN(OFFSET(Mortality_Rates!$B$6,BB$8-1-($B42-$B$9),1),Mortality_Rates!$C$111)))))</f>
        <v>5508.8497393854805</v>
      </c>
      <c r="BC42" s="160">
        <f ca="1">IF($B42-BC$8&gt;$B$9,0,IF($B42-BC$8=$B$9,$C42*IF($D42="Male",$B$5,$B$6),
BB42*(1-(1-IF($D42="Male",Mortality_Projection!$C$3,Mortality_Projection!$C$4))^MIN(($B42+(BC$8-1)-Mortality_Projection!$C$6),Mortality_Projection!$C$5)*IF($D42="Male",MIN(OFFSET(Mortality_Rates!$B$6,BC$8-1-($B42-$B$9),0),Mortality_Rates!$B$111),MIN(OFFSET(Mortality_Rates!$B$6,BC$8-1-($B42-$B$9),1),Mortality_Rates!$C$111)))))</f>
        <v>5507.5305034156181</v>
      </c>
      <c r="BD42" s="161">
        <f ca="1">IF($B42-BD$8&gt;$B$9,0,IF($B42-BD$8=$B$9,$C42*IF($D42="Male",$B$5,$B$6),
BC42*(1-(1-IF($D42="Male",Mortality_Projection!$C$3,Mortality_Projection!$C$4))^MIN(($B42+(BD$8-1)-Mortality_Projection!$C$6),Mortality_Projection!$C$5)*IF($D42="Male",MIN(OFFSET(Mortality_Rates!$B$6,BD$8-1-($B42-$B$9),0),Mortality_Rates!$B$111),MIN(OFFSET(Mortality_Rates!$B$6,BD$8-1-($B42-$B$9),1),Mortality_Rates!$C$111)))))</f>
        <v>5506.1436296448273</v>
      </c>
      <c r="BE42" s="33"/>
    </row>
    <row r="43" spans="1:57" x14ac:dyDescent="0.35">
      <c r="A43" s="159">
        <f t="shared" si="6"/>
        <v>-35</v>
      </c>
      <c r="B43">
        <f t="shared" si="7"/>
        <v>2056</v>
      </c>
      <c r="C43" s="160">
        <f ca="1">IF(-$A43&lt;Input!$D$16, SUM(OFFSET(Existing_Cohort!$C$107,Input!D$15+A43+IF(-$A43&gt;=Input!$D$15,-Input!$D$15-$A43,0),B43-Input!$D$4,IF(-$A43&gt;=Input!$D$15,Input!$D$16+$A43,Input!$D$16-Input!$D$15+1))), 0)+
IF(-$A43&gt;Input!$D$15, SUM(OFFSET($E$59, MAX(-$A43-Input!$D$16, 0), $B43-$B$9, MIN(-$A43-Input!$D$15, Input!$D$16-Input!$D$15+1))), 0)</f>
        <v>76400.672662743629</v>
      </c>
      <c r="D43" s="198" t="s">
        <v>31</v>
      </c>
      <c r="E43" s="160">
        <f ca="1">IF($B43-E$8&gt;$B$9,0,IF($B43-E$8=$B$9,$C43*IF($D43="Male",$B$5,$B$6),
D43*(1-(1-IF($D43="Male",Mortality_Projection!$C$3,Mortality_Projection!$C$4))^MIN(($B43+(E$8-1)-Mortality_Projection!$C$6),Mortality_Projection!$C$5)*IF($D43="Male",MIN(OFFSET(Mortality_Rates!$B$6,E$8-1-($B43-$B$9),0),Mortality_Rates!$B$111),MIN(OFFSET(Mortality_Rates!$B$6,E$8-1-($B43-$B$9),1),Mortality_Rates!$C$111)))))</f>
        <v>0</v>
      </c>
      <c r="F43" s="160">
        <f ca="1">IF($B43-F$8&gt;$B$9,0,IF($B43-F$8=$B$9,$C43*IF($D43="Male",$B$5,$B$6),
E43*(1-(1-IF($D43="Male",Mortality_Projection!$C$3,Mortality_Projection!$C$4))^MIN(($B43+(F$8-1)-Mortality_Projection!$C$6),Mortality_Projection!$C$5)*IF($D43="Male",MIN(OFFSET(Mortality_Rates!$B$6,F$8-1-($B43-$B$9),0),Mortality_Rates!$B$111),MIN(OFFSET(Mortality_Rates!$B$6,F$8-1-($B43-$B$9),1),Mortality_Rates!$C$111)))))</f>
        <v>0</v>
      </c>
      <c r="G43" s="160">
        <f ca="1">IF($B43-G$8&gt;$B$9,0,IF($B43-G$8=$B$9,$C43*IF($D43="Male",$B$5,$B$6),
F43*(1-(1-IF($D43="Male",Mortality_Projection!$C$3,Mortality_Projection!$C$4))^MIN(($B43+(G$8-1)-Mortality_Projection!$C$6),Mortality_Projection!$C$5)*IF($D43="Male",MIN(OFFSET(Mortality_Rates!$B$6,G$8-1-($B43-$B$9),0),Mortality_Rates!$B$111),MIN(OFFSET(Mortality_Rates!$B$6,G$8-1-($B43-$B$9),1),Mortality_Rates!$C$111)))))</f>
        <v>0</v>
      </c>
      <c r="H43" s="160">
        <f ca="1">IF($B43-H$8&gt;$B$9,0,IF($B43-H$8=$B$9,$C43*IF($D43="Male",$B$5,$B$6),
G43*(1-(1-IF($D43="Male",Mortality_Projection!$C$3,Mortality_Projection!$C$4))^MIN(($B43+(H$8-1)-Mortality_Projection!$C$6),Mortality_Projection!$C$5)*IF($D43="Male",MIN(OFFSET(Mortality_Rates!$B$6,H$8-1-($B43-$B$9),0),Mortality_Rates!$B$111),MIN(OFFSET(Mortality_Rates!$B$6,H$8-1-($B43-$B$9),1),Mortality_Rates!$C$111)))))</f>
        <v>0</v>
      </c>
      <c r="I43" s="160">
        <f ca="1">IF($B43-I$8&gt;$B$9,0,IF($B43-I$8=$B$9,$C43*IF($D43="Male",$B$5,$B$6),
H43*(1-(1-IF($D43="Male",Mortality_Projection!$C$3,Mortality_Projection!$C$4))^MIN(($B43+(I$8-1)-Mortality_Projection!$C$6),Mortality_Projection!$C$5)*IF($D43="Male",MIN(OFFSET(Mortality_Rates!$B$6,I$8-1-($B43-$B$9),0),Mortality_Rates!$B$111),MIN(OFFSET(Mortality_Rates!$B$6,I$8-1-($B43-$B$9),1),Mortality_Rates!$C$111)))))</f>
        <v>0</v>
      </c>
      <c r="J43" s="160">
        <f ca="1">IF($B43-J$8&gt;$B$9,0,IF($B43-J$8=$B$9,$C43*IF($D43="Male",$B$5,$B$6),
I43*(1-(1-IF($D43="Male",Mortality_Projection!$C$3,Mortality_Projection!$C$4))^MIN(($B43+(J$8-1)-Mortality_Projection!$C$6),Mortality_Projection!$C$5)*IF($D43="Male",MIN(OFFSET(Mortality_Rates!$B$6,J$8-1-($B43-$B$9),0),Mortality_Rates!$B$111),MIN(OFFSET(Mortality_Rates!$B$6,J$8-1-($B43-$B$9),1),Mortality_Rates!$C$111)))))</f>
        <v>0</v>
      </c>
      <c r="K43" s="160">
        <f ca="1">IF($B43-K$8&gt;$B$9,0,IF($B43-K$8=$B$9,$C43*IF($D43="Male",$B$5,$B$6),
J43*(1-(1-IF($D43="Male",Mortality_Projection!$C$3,Mortality_Projection!$C$4))^MIN(($B43+(K$8-1)-Mortality_Projection!$C$6),Mortality_Projection!$C$5)*IF($D43="Male",MIN(OFFSET(Mortality_Rates!$B$6,K$8-1-($B43-$B$9),0),Mortality_Rates!$B$111),MIN(OFFSET(Mortality_Rates!$B$6,K$8-1-($B43-$B$9),1),Mortality_Rates!$C$111)))))</f>
        <v>0</v>
      </c>
      <c r="L43" s="160">
        <f ca="1">IF($B43-L$8&gt;$B$9,0,IF($B43-L$8=$B$9,$C43*IF($D43="Male",$B$5,$B$6),
K43*(1-(1-IF($D43="Male",Mortality_Projection!$C$3,Mortality_Projection!$C$4))^MIN(($B43+(L$8-1)-Mortality_Projection!$C$6),Mortality_Projection!$C$5)*IF($D43="Male",MIN(OFFSET(Mortality_Rates!$B$6,L$8-1-($B43-$B$9),0),Mortality_Rates!$B$111),MIN(OFFSET(Mortality_Rates!$B$6,L$8-1-($B43-$B$9),1),Mortality_Rates!$C$111)))))</f>
        <v>0</v>
      </c>
      <c r="M43" s="160">
        <f ca="1">IF($B43-M$8&gt;$B$9,0,IF($B43-M$8=$B$9,$C43*IF($D43="Male",$B$5,$B$6),
L43*(1-(1-IF($D43="Male",Mortality_Projection!$C$3,Mortality_Projection!$C$4))^MIN(($B43+(M$8-1)-Mortality_Projection!$C$6),Mortality_Projection!$C$5)*IF($D43="Male",MIN(OFFSET(Mortality_Rates!$B$6,M$8-1-($B43-$B$9),0),Mortality_Rates!$B$111),MIN(OFFSET(Mortality_Rates!$B$6,M$8-1-($B43-$B$9),1),Mortality_Rates!$C$111)))))</f>
        <v>0</v>
      </c>
      <c r="N43" s="160">
        <f ca="1">IF($B43-N$8&gt;$B$9,0,IF($B43-N$8=$B$9,$C43*IF($D43="Male",$B$5,$B$6),
M43*(1-(1-IF($D43="Male",Mortality_Projection!$C$3,Mortality_Projection!$C$4))^MIN(($B43+(N$8-1)-Mortality_Projection!$C$6),Mortality_Projection!$C$5)*IF($D43="Male",MIN(OFFSET(Mortality_Rates!$B$6,N$8-1-($B43-$B$9),0),Mortality_Rates!$B$111),MIN(OFFSET(Mortality_Rates!$B$6,N$8-1-($B43-$B$9),1),Mortality_Rates!$C$111)))))</f>
        <v>0</v>
      </c>
      <c r="O43" s="160">
        <f ca="1">IF($B43-O$8&gt;$B$9,0,IF($B43-O$8=$B$9,$C43*IF($D43="Male",$B$5,$B$6),
N43*(1-(1-IF($D43="Male",Mortality_Projection!$C$3,Mortality_Projection!$C$4))^MIN(($B43+(O$8-1)-Mortality_Projection!$C$6),Mortality_Projection!$C$5)*IF($D43="Male",MIN(OFFSET(Mortality_Rates!$B$6,O$8-1-($B43-$B$9),0),Mortality_Rates!$B$111),MIN(OFFSET(Mortality_Rates!$B$6,O$8-1-($B43-$B$9),1),Mortality_Rates!$C$111)))))</f>
        <v>0</v>
      </c>
      <c r="P43" s="160">
        <f ca="1">IF($B43-P$8&gt;$B$9,0,IF($B43-P$8=$B$9,$C43*IF($D43="Male",$B$5,$B$6),
O43*(1-(1-IF($D43="Male",Mortality_Projection!$C$3,Mortality_Projection!$C$4))^MIN(($B43+(P$8-1)-Mortality_Projection!$C$6),Mortality_Projection!$C$5)*IF($D43="Male",MIN(OFFSET(Mortality_Rates!$B$6,P$8-1-($B43-$B$9),0),Mortality_Rates!$B$111),MIN(OFFSET(Mortality_Rates!$B$6,P$8-1-($B43-$B$9),1),Mortality_Rates!$C$111)))))</f>
        <v>0</v>
      </c>
      <c r="Q43" s="160">
        <f ca="1">IF($B43-Q$8&gt;$B$9,0,IF($B43-Q$8=$B$9,$C43*IF($D43="Male",$B$5,$B$6),
P43*(1-(1-IF($D43="Male",Mortality_Projection!$C$3,Mortality_Projection!$C$4))^MIN(($B43+(Q$8-1)-Mortality_Projection!$C$6),Mortality_Projection!$C$5)*IF($D43="Male",MIN(OFFSET(Mortality_Rates!$B$6,Q$8-1-($B43-$B$9),0),Mortality_Rates!$B$111),MIN(OFFSET(Mortality_Rates!$B$6,Q$8-1-($B43-$B$9),1),Mortality_Rates!$C$111)))))</f>
        <v>0</v>
      </c>
      <c r="R43" s="160">
        <f ca="1">IF($B43-R$8&gt;$B$9,0,IF($B43-R$8=$B$9,$C43*IF($D43="Male",$B$5,$B$6),
Q43*(1-(1-IF($D43="Male",Mortality_Projection!$C$3,Mortality_Projection!$C$4))^MIN(($B43+(R$8-1)-Mortality_Projection!$C$6),Mortality_Projection!$C$5)*IF($D43="Male",MIN(OFFSET(Mortality_Rates!$B$6,R$8-1-($B43-$B$9),0),Mortality_Rates!$B$111),MIN(OFFSET(Mortality_Rates!$B$6,R$8-1-($B43-$B$9),1),Mortality_Rates!$C$111)))))</f>
        <v>0</v>
      </c>
      <c r="S43" s="160">
        <f ca="1">IF($B43-S$8&gt;$B$9,0,IF($B43-S$8=$B$9,$C43*IF($D43="Male",$B$5,$B$6),
R43*(1-(1-IF($D43="Male",Mortality_Projection!$C$3,Mortality_Projection!$C$4))^MIN(($B43+(S$8-1)-Mortality_Projection!$C$6),Mortality_Projection!$C$5)*IF($D43="Male",MIN(OFFSET(Mortality_Rates!$B$6,S$8-1-($B43-$B$9),0),Mortality_Rates!$B$111),MIN(OFFSET(Mortality_Rates!$B$6,S$8-1-($B43-$B$9),1),Mortality_Rates!$C$111)))))</f>
        <v>0</v>
      </c>
      <c r="T43" s="160">
        <f ca="1">IF($B43-T$8&gt;$B$9,0,IF($B43-T$8=$B$9,$C43*IF($D43="Male",$B$5,$B$6),
S43*(1-(1-IF($D43="Male",Mortality_Projection!$C$3,Mortality_Projection!$C$4))^MIN(($B43+(T$8-1)-Mortality_Projection!$C$6),Mortality_Projection!$C$5)*IF($D43="Male",MIN(OFFSET(Mortality_Rates!$B$6,T$8-1-($B43-$B$9),0),Mortality_Rates!$B$111),MIN(OFFSET(Mortality_Rates!$B$6,T$8-1-($B43-$B$9),1),Mortality_Rates!$C$111)))))</f>
        <v>0</v>
      </c>
      <c r="U43" s="160">
        <f ca="1">IF($B43-U$8&gt;$B$9,0,IF($B43-U$8=$B$9,$C43*IF($D43="Male",$B$5,$B$6),
T43*(1-(1-IF($D43="Male",Mortality_Projection!$C$3,Mortality_Projection!$C$4))^MIN(($B43+(U$8-1)-Mortality_Projection!$C$6),Mortality_Projection!$C$5)*IF($D43="Male",MIN(OFFSET(Mortality_Rates!$B$6,U$8-1-($B43-$B$9),0),Mortality_Rates!$B$111),MIN(OFFSET(Mortality_Rates!$B$6,U$8-1-($B43-$B$9),1),Mortality_Rates!$C$111)))))</f>
        <v>0</v>
      </c>
      <c r="V43" s="160">
        <f ca="1">IF($B43-V$8&gt;$B$9,0,IF($B43-V$8=$B$9,$C43*IF($D43="Male",$B$5,$B$6),
U43*(1-(1-IF($D43="Male",Mortality_Projection!$C$3,Mortality_Projection!$C$4))^MIN(($B43+(V$8-1)-Mortality_Projection!$C$6),Mortality_Projection!$C$5)*IF($D43="Male",MIN(OFFSET(Mortality_Rates!$B$6,V$8-1-($B43-$B$9),0),Mortality_Rates!$B$111),MIN(OFFSET(Mortality_Rates!$B$6,V$8-1-($B43-$B$9),1),Mortality_Rates!$C$111)))))</f>
        <v>0</v>
      </c>
      <c r="W43" s="160">
        <f ca="1">IF($B43-W$8&gt;$B$9,0,IF($B43-W$8=$B$9,$C43*IF($D43="Male",$B$5,$B$6),
V43*(1-(1-IF($D43="Male",Mortality_Projection!$C$3,Mortality_Projection!$C$4))^MIN(($B43+(W$8-1)-Mortality_Projection!$C$6),Mortality_Projection!$C$5)*IF($D43="Male",MIN(OFFSET(Mortality_Rates!$B$6,W$8-1-($B43-$B$9),0),Mortality_Rates!$B$111),MIN(OFFSET(Mortality_Rates!$B$6,W$8-1-($B43-$B$9),1),Mortality_Rates!$C$111)))))</f>
        <v>0</v>
      </c>
      <c r="X43" s="160">
        <f ca="1">IF($B43-X$8&gt;$B$9,0,IF($B43-X$8=$B$9,$C43*IF($D43="Male",$B$5,$B$6),
W43*(1-(1-IF($D43="Male",Mortality_Projection!$C$3,Mortality_Projection!$C$4))^MIN(($B43+(X$8-1)-Mortality_Projection!$C$6),Mortality_Projection!$C$5)*IF($D43="Male",MIN(OFFSET(Mortality_Rates!$B$6,X$8-1-($B43-$B$9),0),Mortality_Rates!$B$111),MIN(OFFSET(Mortality_Rates!$B$6,X$8-1-($B43-$B$9),1),Mortality_Rates!$C$111)))))</f>
        <v>0</v>
      </c>
      <c r="Y43" s="160">
        <f ca="1">IF($B43-Y$8&gt;$B$9,0,IF($B43-Y$8=$B$9,$C43*IF($D43="Male",$B$5,$B$6),
X43*(1-(1-IF($D43="Male",Mortality_Projection!$C$3,Mortality_Projection!$C$4))^MIN(($B43+(Y$8-1)-Mortality_Projection!$C$6),Mortality_Projection!$C$5)*IF($D43="Male",MIN(OFFSET(Mortality_Rates!$B$6,Y$8-1-($B43-$B$9),0),Mortality_Rates!$B$111),MIN(OFFSET(Mortality_Rates!$B$6,Y$8-1-($B43-$B$9),1),Mortality_Rates!$C$111)))))</f>
        <v>0</v>
      </c>
      <c r="Z43" s="160">
        <f ca="1">IF($B43-Z$8&gt;$B$9,0,IF($B43-Z$8=$B$9,$C43*IF($D43="Male",$B$5,$B$6),
Y43*(1-(1-IF($D43="Male",Mortality_Projection!$C$3,Mortality_Projection!$C$4))^MIN(($B43+(Z$8-1)-Mortality_Projection!$C$6),Mortality_Projection!$C$5)*IF($D43="Male",MIN(OFFSET(Mortality_Rates!$B$6,Z$8-1-($B43-$B$9),0),Mortality_Rates!$B$111),MIN(OFFSET(Mortality_Rates!$B$6,Z$8-1-($B43-$B$9),1),Mortality_Rates!$C$111)))))</f>
        <v>0</v>
      </c>
      <c r="AA43" s="160">
        <f ca="1">IF($B43-AA$8&gt;$B$9,0,IF($B43-AA$8=$B$9,$C43*IF($D43="Male",$B$5,$B$6),
Z43*(1-(1-IF($D43="Male",Mortality_Projection!$C$3,Mortality_Projection!$C$4))^MIN(($B43+(AA$8-1)-Mortality_Projection!$C$6),Mortality_Projection!$C$5)*IF($D43="Male",MIN(OFFSET(Mortality_Rates!$B$6,AA$8-1-($B43-$B$9),0),Mortality_Rates!$B$111),MIN(OFFSET(Mortality_Rates!$B$6,AA$8-1-($B43-$B$9),1),Mortality_Rates!$C$111)))))</f>
        <v>0</v>
      </c>
      <c r="AB43" s="160">
        <f ca="1">IF($B43-AB$8&gt;$B$9,0,IF($B43-AB$8=$B$9,$C43*IF($D43="Male",$B$5,$B$6),
AA43*(1-(1-IF($D43="Male",Mortality_Projection!$C$3,Mortality_Projection!$C$4))^MIN(($B43+(AB$8-1)-Mortality_Projection!$C$6),Mortality_Projection!$C$5)*IF($D43="Male",MIN(OFFSET(Mortality_Rates!$B$6,AB$8-1-($B43-$B$9),0),Mortality_Rates!$B$111),MIN(OFFSET(Mortality_Rates!$B$6,AB$8-1-($B43-$B$9),1),Mortality_Rates!$C$111)))))</f>
        <v>0</v>
      </c>
      <c r="AC43" s="160">
        <f ca="1">IF($B43-AC$8&gt;$B$9,0,IF($B43-AC$8=$B$9,$C43*IF($D43="Male",$B$5,$B$6),
AB43*(1-(1-IF($D43="Male",Mortality_Projection!$C$3,Mortality_Projection!$C$4))^MIN(($B43+(AC$8-1)-Mortality_Projection!$C$6),Mortality_Projection!$C$5)*IF($D43="Male",MIN(OFFSET(Mortality_Rates!$B$6,AC$8-1-($B43-$B$9),0),Mortality_Rates!$B$111),MIN(OFFSET(Mortality_Rates!$B$6,AC$8-1-($B43-$B$9),1),Mortality_Rates!$C$111)))))</f>
        <v>0</v>
      </c>
      <c r="AD43" s="160">
        <f ca="1">IF($B43-AD$8&gt;$B$9,0,IF($B43-AD$8=$B$9,$C43*IF($D43="Male",$B$5,$B$6),
AC43*(1-(1-IF($D43="Male",Mortality_Projection!$C$3,Mortality_Projection!$C$4))^MIN(($B43+(AD$8-1)-Mortality_Projection!$C$6),Mortality_Projection!$C$5)*IF($D43="Male",MIN(OFFSET(Mortality_Rates!$B$6,AD$8-1-($B43-$B$9),0),Mortality_Rates!$B$111),MIN(OFFSET(Mortality_Rates!$B$6,AD$8-1-($B43-$B$9),1),Mortality_Rates!$C$111)))))</f>
        <v>0</v>
      </c>
      <c r="AE43" s="160">
        <f ca="1">IF($B43-AE$8&gt;$B$9,0,IF($B43-AE$8=$B$9,$C43*IF($D43="Male",$B$5,$B$6),
AD43*(1-(1-IF($D43="Male",Mortality_Projection!$C$3,Mortality_Projection!$C$4))^MIN(($B43+(AE$8-1)-Mortality_Projection!$C$6),Mortality_Projection!$C$5)*IF($D43="Male",MIN(OFFSET(Mortality_Rates!$B$6,AE$8-1-($B43-$B$9),0),Mortality_Rates!$B$111),MIN(OFFSET(Mortality_Rates!$B$6,AE$8-1-($B43-$B$9),1),Mortality_Rates!$C$111)))))</f>
        <v>0</v>
      </c>
      <c r="AF43" s="160">
        <f ca="1">IF($B43-AF$8&gt;$B$9,0,IF($B43-AF$8=$B$9,$C43*IF($D43="Male",$B$5,$B$6),
AE43*(1-(1-IF($D43="Male",Mortality_Projection!$C$3,Mortality_Projection!$C$4))^MIN(($B43+(AF$8-1)-Mortality_Projection!$C$6),Mortality_Projection!$C$5)*IF($D43="Male",MIN(OFFSET(Mortality_Rates!$B$6,AF$8-1-($B43-$B$9),0),Mortality_Rates!$B$111),MIN(OFFSET(Mortality_Rates!$B$6,AF$8-1-($B43-$B$9),1),Mortality_Rates!$C$111)))))</f>
        <v>0</v>
      </c>
      <c r="AG43" s="160">
        <f ca="1">IF($B43-AG$8&gt;$B$9,0,IF($B43-AG$8=$B$9,$C43*IF($D43="Male",$B$5,$B$6),
AF43*(1-(1-IF($D43="Male",Mortality_Projection!$C$3,Mortality_Projection!$C$4))^MIN(($B43+(AG$8-1)-Mortality_Projection!$C$6),Mortality_Projection!$C$5)*IF($D43="Male",MIN(OFFSET(Mortality_Rates!$B$6,AG$8-1-($B43-$B$9),0),Mortality_Rates!$B$111),MIN(OFFSET(Mortality_Rates!$B$6,AG$8-1-($B43-$B$9),1),Mortality_Rates!$C$111)))))</f>
        <v>0</v>
      </c>
      <c r="AH43" s="160">
        <f ca="1">IF($B43-AH$8&gt;$B$9,0,IF($B43-AH$8=$B$9,$C43*IF($D43="Male",$B$5,$B$6),
AG43*(1-(1-IF($D43="Male",Mortality_Projection!$C$3,Mortality_Projection!$C$4))^MIN(($B43+(AH$8-1)-Mortality_Projection!$C$6),Mortality_Projection!$C$5)*IF($D43="Male",MIN(OFFSET(Mortality_Rates!$B$6,AH$8-1-($B43-$B$9),0),Mortality_Rates!$B$111),MIN(OFFSET(Mortality_Rates!$B$6,AH$8-1-($B43-$B$9),1),Mortality_Rates!$C$111)))))</f>
        <v>0</v>
      </c>
      <c r="AI43" s="160">
        <f ca="1">IF($B43-AI$8&gt;$B$9,0,IF($B43-AI$8=$B$9,$C43*IF($D43="Male",$B$5,$B$6),
AH43*(1-(1-IF($D43="Male",Mortality_Projection!$C$3,Mortality_Projection!$C$4))^MIN(($B43+(AI$8-1)-Mortality_Projection!$C$6),Mortality_Projection!$C$5)*IF($D43="Male",MIN(OFFSET(Mortality_Rates!$B$6,AI$8-1-($B43-$B$9),0),Mortality_Rates!$B$111),MIN(OFFSET(Mortality_Rates!$B$6,AI$8-1-($B43-$B$9),1),Mortality_Rates!$C$111)))))</f>
        <v>0</v>
      </c>
      <c r="AJ43" s="160">
        <f ca="1">IF($B43-AJ$8&gt;$B$9,0,IF($B43-AJ$8=$B$9,$C43*IF($D43="Male",$B$5,$B$6),
AI43*(1-(1-IF($D43="Male",Mortality_Projection!$C$3,Mortality_Projection!$C$4))^MIN(($B43+(AJ$8-1)-Mortality_Projection!$C$6),Mortality_Projection!$C$5)*IF($D43="Male",MIN(OFFSET(Mortality_Rates!$B$6,AJ$8-1-($B43-$B$9),0),Mortality_Rates!$B$111),MIN(OFFSET(Mortality_Rates!$B$6,AJ$8-1-($B43-$B$9),1),Mortality_Rates!$C$111)))))</f>
        <v>0</v>
      </c>
      <c r="AK43" s="160">
        <f ca="1">IF($B43-AK$8&gt;$B$9,0,IF($B43-AK$8=$B$9,$C43*IF($D43="Male",$B$5,$B$6),
AJ43*(1-(1-IF($D43="Male",Mortality_Projection!$C$3,Mortality_Projection!$C$4))^MIN(($B43+(AK$8-1)-Mortality_Projection!$C$6),Mortality_Projection!$C$5)*IF($D43="Male",MIN(OFFSET(Mortality_Rates!$B$6,AK$8-1-($B43-$B$9),0),Mortality_Rates!$B$111),MIN(OFFSET(Mortality_Rates!$B$6,AK$8-1-($B43-$B$9),1),Mortality_Rates!$C$111)))))</f>
        <v>0</v>
      </c>
      <c r="AL43" s="160">
        <f ca="1">IF($B43-AL$8&gt;$B$9,0,IF($B43-AL$8=$B$9,$C43*IF($D43="Male",$B$5,$B$6),
AK43*(1-(1-IF($D43="Male",Mortality_Projection!$C$3,Mortality_Projection!$C$4))^MIN(($B43+(AL$8-1)-Mortality_Projection!$C$6),Mortality_Projection!$C$5)*IF($D43="Male",MIN(OFFSET(Mortality_Rates!$B$6,AL$8-1-($B43-$B$9),0),Mortality_Rates!$B$111),MIN(OFFSET(Mortality_Rates!$B$6,AL$8-1-($B43-$B$9),1),Mortality_Rates!$C$111)))))</f>
        <v>0</v>
      </c>
      <c r="AM43" s="160">
        <f ca="1">IF($B43-AM$8&gt;$B$9,0,IF($B43-AM$8=$B$9,$C43*IF($D43="Male",$B$5,$B$6),
AL43*(1-(1-IF($D43="Male",Mortality_Projection!$C$3,Mortality_Projection!$C$4))^MIN(($B43+(AM$8-1)-Mortality_Projection!$C$6),Mortality_Projection!$C$5)*IF($D43="Male",MIN(OFFSET(Mortality_Rates!$B$6,AM$8-1-($B43-$B$9),0),Mortality_Rates!$B$111),MIN(OFFSET(Mortality_Rates!$B$6,AM$8-1-($B43-$B$9),1),Mortality_Rates!$C$111)))))</f>
        <v>5590.4966285429527</v>
      </c>
      <c r="AN43" s="160">
        <f ca="1">IF($B43-AN$8&gt;$B$9,0,IF($B43-AN$8=$B$9,$C43*IF($D43="Male",$B$5,$B$6),
AM43*(1-(1-IF($D43="Male",Mortality_Projection!$C$3,Mortality_Projection!$C$4))^MIN(($B43+(AN$8-1)-Mortality_Projection!$C$6),Mortality_Projection!$C$5)*IF($D43="Male",MIN(OFFSET(Mortality_Rates!$B$6,AN$8-1-($B43-$B$9),0),Mortality_Rates!$B$111),MIN(OFFSET(Mortality_Rates!$B$6,AN$8-1-($B43-$B$9),1),Mortality_Rates!$C$111)))))</f>
        <v>5587.7782923353707</v>
      </c>
      <c r="AO43" s="160">
        <f ca="1">IF($B43-AO$8&gt;$B$9,0,IF($B43-AO$8=$B$9,$C43*IF($D43="Male",$B$5,$B$6),
AN43*(1-(1-IF($D43="Male",Mortality_Projection!$C$3,Mortality_Projection!$C$4))^MIN(($B43+(AO$8-1)-Mortality_Projection!$C$6),Mortality_Projection!$C$5)*IF($D43="Male",MIN(OFFSET(Mortality_Rates!$B$6,AO$8-1-($B43-$B$9),0),Mortality_Rates!$B$111),MIN(OFFSET(Mortality_Rates!$B$6,AO$8-1-($B43-$B$9),1),Mortality_Rates!$C$111)))))</f>
        <v>5585.8509983572831</v>
      </c>
      <c r="AP43" s="160">
        <f ca="1">IF($B43-AP$8&gt;$B$9,0,IF($B43-AP$8=$B$9,$C43*IF($D43="Male",$B$5,$B$6),
AO43*(1-(1-IF($D43="Male",Mortality_Projection!$C$3,Mortality_Projection!$C$4))^MIN(($B43+(AP$8-1)-Mortality_Projection!$C$6),Mortality_Projection!$C$5)*IF($D43="Male",MIN(OFFSET(Mortality_Rates!$B$6,AP$8-1-($B43-$B$9),0),Mortality_Rates!$B$111),MIN(OFFSET(Mortality_Rates!$B$6,AP$8-1-($B43-$B$9),1),Mortality_Rates!$C$111)))))</f>
        <v>5584.4569333043119</v>
      </c>
      <c r="AQ43" s="160">
        <f ca="1">IF($B43-AQ$8&gt;$B$9,0,IF($B43-AQ$8=$B$9,$C43*IF($D43="Male",$B$5,$B$6),
AP43*(1-(1-IF($D43="Male",Mortality_Projection!$C$3,Mortality_Projection!$C$4))^MIN(($B43+(AQ$8-1)-Mortality_Projection!$C$6),Mortality_Projection!$C$5)*IF($D43="Male",MIN(OFFSET(Mortality_Rates!$B$6,AQ$8-1-($B43-$B$9),0),Mortality_Rates!$B$111),MIN(OFFSET(Mortality_Rates!$B$6,AQ$8-1-($B43-$B$9),1),Mortality_Rates!$C$111)))))</f>
        <v>5583.3952027227388</v>
      </c>
      <c r="AR43" s="160">
        <f ca="1">IF($B43-AR$8&gt;$B$9,0,IF($B43-AR$8=$B$9,$C43*IF($D43="Male",$B$5,$B$6),
AQ43*(1-(1-IF($D43="Male",Mortality_Projection!$C$3,Mortality_Projection!$C$4))^MIN(($B43+(AR$8-1)-Mortality_Projection!$C$6),Mortality_Projection!$C$5)*IF($D43="Male",MIN(OFFSET(Mortality_Rates!$B$6,AR$8-1-($B43-$B$9),0),Mortality_Rates!$B$111),MIN(OFFSET(Mortality_Rates!$B$6,AR$8-1-($B43-$B$9),1),Mortality_Rates!$C$111)))))</f>
        <v>5582.5184238366801</v>
      </c>
      <c r="AS43" s="160">
        <f ca="1">IF($B43-AS$8&gt;$B$9,0,IF($B43-AS$8=$B$9,$C43*IF($D43="Male",$B$5,$B$6),
AR43*(1-(1-IF($D43="Male",Mortality_Projection!$C$3,Mortality_Projection!$C$4))^MIN(($B43+(AS$8-1)-Mortality_Projection!$C$6),Mortality_Projection!$C$5)*IF($D43="Male",MIN(OFFSET(Mortality_Rates!$B$6,AS$8-1-($B43-$B$9),0),Mortality_Rates!$B$111),MIN(OFFSET(Mortality_Rates!$B$6,AS$8-1-($B43-$B$9),1),Mortality_Rates!$C$111)))))</f>
        <v>5581.7325776157868</v>
      </c>
      <c r="AT43" s="160">
        <f ca="1">IF($B43-AT$8&gt;$B$9,0,IF($B43-AT$8=$B$9,$C43*IF($D43="Male",$B$5,$B$6),
AS43*(1-(1-IF($D43="Male",Mortality_Projection!$C$3,Mortality_Projection!$C$4))^MIN(($B43+(AT$8-1)-Mortality_Projection!$C$6),Mortality_Projection!$C$5)*IF($D43="Male",MIN(OFFSET(Mortality_Rates!$B$6,AT$8-1-($B43-$B$9),0),Mortality_Rates!$B$111),MIN(OFFSET(Mortality_Rates!$B$6,AT$8-1-($B43-$B$9),1),Mortality_Rates!$C$111)))))</f>
        <v>5580.9906679077058</v>
      </c>
      <c r="AU43" s="160">
        <f ca="1">IF($B43-AU$8&gt;$B$9,0,IF($B43-AU$8=$B$9,$C43*IF($D43="Male",$B$5,$B$6),
AT43*(1-(1-IF($D43="Male",Mortality_Projection!$C$3,Mortality_Projection!$C$4))^MIN(($B43+(AU$8-1)-Mortality_Projection!$C$6),Mortality_Projection!$C$5)*IF($D43="Male",MIN(OFFSET(Mortality_Rates!$B$6,AU$8-1-($B43-$B$9),0),Mortality_Rates!$B$111),MIN(OFFSET(Mortality_Rates!$B$6,AU$8-1-($B43-$B$9),1),Mortality_Rates!$C$111)))))</f>
        <v>5580.2613768308638</v>
      </c>
      <c r="AV43" s="160">
        <f ca="1">IF($B43-AV$8&gt;$B$9,0,IF($B43-AV$8=$B$9,$C43*IF($D43="Male",$B$5,$B$6),
AU43*(1-(1-IF($D43="Male",Mortality_Projection!$C$3,Mortality_Projection!$C$4))^MIN(($B43+(AV$8-1)-Mortality_Projection!$C$6),Mortality_Projection!$C$5)*IF($D43="Male",MIN(OFFSET(Mortality_Rates!$B$6,AV$8-1-($B43-$B$9),0),Mortality_Rates!$B$111),MIN(OFFSET(Mortality_Rates!$B$6,AV$8-1-($B43-$B$9),1),Mortality_Rates!$C$111)))))</f>
        <v>5579.5165330754407</v>
      </c>
      <c r="AW43" s="160">
        <f ca="1">IF($B43-AW$8&gt;$B$9,0,IF($B43-AW$8=$B$9,$C43*IF($D43="Male",$B$5,$B$6),
AV43*(1-(1-IF($D43="Male",Mortality_Projection!$C$3,Mortality_Projection!$C$4))^MIN(($B43+(AW$8-1)-Mortality_Projection!$C$6),Mortality_Projection!$C$5)*IF($D43="Male",MIN(OFFSET(Mortality_Rates!$B$6,AW$8-1-($B43-$B$9),0),Mortality_Rates!$B$111),MIN(OFFSET(Mortality_Rates!$B$6,AW$8-1-($B43-$B$9),1),Mortality_Rates!$C$111)))))</f>
        <v>5578.7342386059536</v>
      </c>
      <c r="AX43" s="160">
        <f ca="1">IF($B43-AX$8&gt;$B$9,0,IF($B43-AX$8=$B$9,$C43*IF($D43="Male",$B$5,$B$6),
AW43*(1-(1-IF($D43="Male",Mortality_Projection!$C$3,Mortality_Projection!$C$4))^MIN(($B43+(AX$8-1)-Mortality_Projection!$C$6),Mortality_Projection!$C$5)*IF($D43="Male",MIN(OFFSET(Mortality_Rates!$B$6,AX$8-1-($B43-$B$9),0),Mortality_Rates!$B$111),MIN(OFFSET(Mortality_Rates!$B$6,AX$8-1-($B43-$B$9),1),Mortality_Rates!$C$111)))))</f>
        <v>5577.892607776952</v>
      </c>
      <c r="AY43" s="160">
        <f ca="1">IF($B43-AY$8&gt;$B$9,0,IF($B43-AY$8=$B$9,$C43*IF($D43="Male",$B$5,$B$6),
AX43*(1-(1-IF($D43="Male",Mortality_Projection!$C$3,Mortality_Projection!$C$4))^MIN(($B43+(AY$8-1)-Mortality_Projection!$C$6),Mortality_Projection!$C$5)*IF($D43="Male",MIN(OFFSET(Mortality_Rates!$B$6,AY$8-1-($B43-$B$9),0),Mortality_Rates!$B$111),MIN(OFFSET(Mortality_Rates!$B$6,AY$8-1-($B43-$B$9),1),Mortality_Rates!$C$111)))))</f>
        <v>5576.9760255088013</v>
      </c>
      <c r="AZ43" s="160">
        <f ca="1">IF($B43-AZ$8&gt;$B$9,0,IF($B43-AZ$8=$B$9,$C43*IF($D43="Male",$B$5,$B$6),
AY43*(1-(1-IF($D43="Male",Mortality_Projection!$C$3,Mortality_Projection!$C$4))^MIN(($B43+(AZ$8-1)-Mortality_Projection!$C$6),Mortality_Projection!$C$5)*IF($D43="Male",MIN(OFFSET(Mortality_Rates!$B$6,AZ$8-1-($B43-$B$9),0),Mortality_Rates!$B$111),MIN(OFFSET(Mortality_Rates!$B$6,AZ$8-1-($B43-$B$9),1),Mortality_Rates!$C$111)))))</f>
        <v>5575.9782722772179</v>
      </c>
      <c r="BA43" s="160">
        <f ca="1">IF($B43-BA$8&gt;$B$9,0,IF($B43-BA$8=$B$9,$C43*IF($D43="Male",$B$5,$B$6),
AZ43*(1-(1-IF($D43="Male",Mortality_Projection!$C$3,Mortality_Projection!$C$4))^MIN(($B43+(BA$8-1)-Mortality_Projection!$C$6),Mortality_Projection!$C$5)*IF($D43="Male",MIN(OFFSET(Mortality_Rates!$B$6,BA$8-1-($B43-$B$9),0),Mortality_Rates!$B$111),MIN(OFFSET(Mortality_Rates!$B$6,BA$8-1-($B43-$B$9),1),Mortality_Rates!$C$111)))))</f>
        <v>5574.8931361313407</v>
      </c>
      <c r="BB43" s="160">
        <f ca="1">IF($B43-BB$8&gt;$B$9,0,IF($B43-BB$8=$B$9,$C43*IF($D43="Male",$B$5,$B$6),
BA43*(1-(1-IF($D43="Male",Mortality_Projection!$C$3,Mortality_Projection!$C$4))^MIN(($B43+(BB$8-1)-Mortality_Projection!$C$6),Mortality_Projection!$C$5)*IF($D43="Male",MIN(OFFSET(Mortality_Rates!$B$6,BB$8-1-($B43-$B$9),0),Mortality_Rates!$B$111),MIN(OFFSET(Mortality_Rates!$B$6,BB$8-1-($B43-$B$9),1),Mortality_Rates!$C$111)))))</f>
        <v>5573.7206667849769</v>
      </c>
      <c r="BC43" s="160">
        <f ca="1">IF($B43-BC$8&gt;$B$9,0,IF($B43-BC$8=$B$9,$C43*IF($D43="Male",$B$5,$B$6),
BB43*(1-(1-IF($D43="Male",Mortality_Projection!$C$3,Mortality_Projection!$C$4))^MIN(($B43+(BC$8-1)-Mortality_Projection!$C$6),Mortality_Projection!$C$5)*IF($D43="Male",MIN(OFFSET(Mortality_Rates!$B$6,BC$8-1-($B43-$B$9),0),Mortality_Rates!$B$111),MIN(OFFSET(Mortality_Rates!$B$6,BC$8-1-($B43-$B$9),1),Mortality_Rates!$C$111)))))</f>
        <v>5572.4640439846689</v>
      </c>
      <c r="BD43" s="161">
        <f ca="1">IF($B43-BD$8&gt;$B$9,0,IF($B43-BD$8=$B$9,$C43*IF($D43="Male",$B$5,$B$6),
BC43*(1-(1-IF($D43="Male",Mortality_Projection!$C$3,Mortality_Projection!$C$4))^MIN(($B43+(BD$8-1)-Mortality_Projection!$C$6),Mortality_Projection!$C$5)*IF($D43="Male",MIN(OFFSET(Mortality_Rates!$B$6,BD$8-1-($B43-$B$9),0),Mortality_Rates!$B$111),MIN(OFFSET(Mortality_Rates!$B$6,BD$8-1-($B43-$B$9),1),Mortality_Rates!$C$111)))))</f>
        <v>5571.1295739309608</v>
      </c>
      <c r="BE43" s="33"/>
    </row>
    <row r="44" spans="1:57" x14ac:dyDescent="0.35">
      <c r="A44" s="159">
        <f t="shared" si="6"/>
        <v>-36</v>
      </c>
      <c r="B44">
        <f t="shared" si="7"/>
        <v>2057</v>
      </c>
      <c r="C44" s="160">
        <f ca="1">IF(-$A44&lt;Input!$D$16, SUM(OFFSET(Existing_Cohort!$C$107,Input!D$15+A44+IF(-$A44&gt;=Input!$D$15,-Input!$D$15-$A44,0),B44-Input!$D$4,IF(-$A44&gt;=Input!$D$15,Input!$D$16+$A44,Input!$D$16-Input!$D$15+1))), 0)+
IF(-$A44&gt;Input!$D$15, SUM(OFFSET($E$59, MAX(-$A44-Input!$D$16, 0), $B44-$B$9, MIN(-$A44-Input!$D$15, Input!$D$16-Input!$D$15+1))), 0)</f>
        <v>80817.409888867653</v>
      </c>
      <c r="D44" s="198" t="s">
        <v>31</v>
      </c>
      <c r="E44" s="160">
        <f ca="1">IF($B44-E$8&gt;$B$9,0,IF($B44-E$8=$B$9,$C44*IF($D44="Male",$B$5,$B$6),
D44*(1-(1-IF($D44="Male",Mortality_Projection!$C$3,Mortality_Projection!$C$4))^MIN(($B44+(E$8-1)-Mortality_Projection!$C$6),Mortality_Projection!$C$5)*IF($D44="Male",MIN(OFFSET(Mortality_Rates!$B$6,E$8-1-($B44-$B$9),0),Mortality_Rates!$B$111),MIN(OFFSET(Mortality_Rates!$B$6,E$8-1-($B44-$B$9),1),Mortality_Rates!$C$111)))))</f>
        <v>0</v>
      </c>
      <c r="F44" s="160">
        <f ca="1">IF($B44-F$8&gt;$B$9,0,IF($B44-F$8=$B$9,$C44*IF($D44="Male",$B$5,$B$6),
E44*(1-(1-IF($D44="Male",Mortality_Projection!$C$3,Mortality_Projection!$C$4))^MIN(($B44+(F$8-1)-Mortality_Projection!$C$6),Mortality_Projection!$C$5)*IF($D44="Male",MIN(OFFSET(Mortality_Rates!$B$6,F$8-1-($B44-$B$9),0),Mortality_Rates!$B$111),MIN(OFFSET(Mortality_Rates!$B$6,F$8-1-($B44-$B$9),1),Mortality_Rates!$C$111)))))</f>
        <v>0</v>
      </c>
      <c r="G44" s="160">
        <f ca="1">IF($B44-G$8&gt;$B$9,0,IF($B44-G$8=$B$9,$C44*IF($D44="Male",$B$5,$B$6),
F44*(1-(1-IF($D44="Male",Mortality_Projection!$C$3,Mortality_Projection!$C$4))^MIN(($B44+(G$8-1)-Mortality_Projection!$C$6),Mortality_Projection!$C$5)*IF($D44="Male",MIN(OFFSET(Mortality_Rates!$B$6,G$8-1-($B44-$B$9),0),Mortality_Rates!$B$111),MIN(OFFSET(Mortality_Rates!$B$6,G$8-1-($B44-$B$9),1),Mortality_Rates!$C$111)))))</f>
        <v>0</v>
      </c>
      <c r="H44" s="160">
        <f ca="1">IF($B44-H$8&gt;$B$9,0,IF($B44-H$8=$B$9,$C44*IF($D44="Male",$B$5,$B$6),
G44*(1-(1-IF($D44="Male",Mortality_Projection!$C$3,Mortality_Projection!$C$4))^MIN(($B44+(H$8-1)-Mortality_Projection!$C$6),Mortality_Projection!$C$5)*IF($D44="Male",MIN(OFFSET(Mortality_Rates!$B$6,H$8-1-($B44-$B$9),0),Mortality_Rates!$B$111),MIN(OFFSET(Mortality_Rates!$B$6,H$8-1-($B44-$B$9),1),Mortality_Rates!$C$111)))))</f>
        <v>0</v>
      </c>
      <c r="I44" s="160">
        <f ca="1">IF($B44-I$8&gt;$B$9,0,IF($B44-I$8=$B$9,$C44*IF($D44="Male",$B$5,$B$6),
H44*(1-(1-IF($D44="Male",Mortality_Projection!$C$3,Mortality_Projection!$C$4))^MIN(($B44+(I$8-1)-Mortality_Projection!$C$6),Mortality_Projection!$C$5)*IF($D44="Male",MIN(OFFSET(Mortality_Rates!$B$6,I$8-1-($B44-$B$9),0),Mortality_Rates!$B$111),MIN(OFFSET(Mortality_Rates!$B$6,I$8-1-($B44-$B$9),1),Mortality_Rates!$C$111)))))</f>
        <v>0</v>
      </c>
      <c r="J44" s="160">
        <f ca="1">IF($B44-J$8&gt;$B$9,0,IF($B44-J$8=$B$9,$C44*IF($D44="Male",$B$5,$B$6),
I44*(1-(1-IF($D44="Male",Mortality_Projection!$C$3,Mortality_Projection!$C$4))^MIN(($B44+(J$8-1)-Mortality_Projection!$C$6),Mortality_Projection!$C$5)*IF($D44="Male",MIN(OFFSET(Mortality_Rates!$B$6,J$8-1-($B44-$B$9),0),Mortality_Rates!$B$111),MIN(OFFSET(Mortality_Rates!$B$6,J$8-1-($B44-$B$9),1),Mortality_Rates!$C$111)))))</f>
        <v>0</v>
      </c>
      <c r="K44" s="160">
        <f ca="1">IF($B44-K$8&gt;$B$9,0,IF($B44-K$8=$B$9,$C44*IF($D44="Male",$B$5,$B$6),
J44*(1-(1-IF($D44="Male",Mortality_Projection!$C$3,Mortality_Projection!$C$4))^MIN(($B44+(K$8-1)-Mortality_Projection!$C$6),Mortality_Projection!$C$5)*IF($D44="Male",MIN(OFFSET(Mortality_Rates!$B$6,K$8-1-($B44-$B$9),0),Mortality_Rates!$B$111),MIN(OFFSET(Mortality_Rates!$B$6,K$8-1-($B44-$B$9),1),Mortality_Rates!$C$111)))))</f>
        <v>0</v>
      </c>
      <c r="L44" s="160">
        <f ca="1">IF($B44-L$8&gt;$B$9,0,IF($B44-L$8=$B$9,$C44*IF($D44="Male",$B$5,$B$6),
K44*(1-(1-IF($D44="Male",Mortality_Projection!$C$3,Mortality_Projection!$C$4))^MIN(($B44+(L$8-1)-Mortality_Projection!$C$6),Mortality_Projection!$C$5)*IF($D44="Male",MIN(OFFSET(Mortality_Rates!$B$6,L$8-1-($B44-$B$9),0),Mortality_Rates!$B$111),MIN(OFFSET(Mortality_Rates!$B$6,L$8-1-($B44-$B$9),1),Mortality_Rates!$C$111)))))</f>
        <v>0</v>
      </c>
      <c r="M44" s="160">
        <f ca="1">IF($B44-M$8&gt;$B$9,0,IF($B44-M$8=$B$9,$C44*IF($D44="Male",$B$5,$B$6),
L44*(1-(1-IF($D44="Male",Mortality_Projection!$C$3,Mortality_Projection!$C$4))^MIN(($B44+(M$8-1)-Mortality_Projection!$C$6),Mortality_Projection!$C$5)*IF($D44="Male",MIN(OFFSET(Mortality_Rates!$B$6,M$8-1-($B44-$B$9),0),Mortality_Rates!$B$111),MIN(OFFSET(Mortality_Rates!$B$6,M$8-1-($B44-$B$9),1),Mortality_Rates!$C$111)))))</f>
        <v>0</v>
      </c>
      <c r="N44" s="160">
        <f ca="1">IF($B44-N$8&gt;$B$9,0,IF($B44-N$8=$B$9,$C44*IF($D44="Male",$B$5,$B$6),
M44*(1-(1-IF($D44="Male",Mortality_Projection!$C$3,Mortality_Projection!$C$4))^MIN(($B44+(N$8-1)-Mortality_Projection!$C$6),Mortality_Projection!$C$5)*IF($D44="Male",MIN(OFFSET(Mortality_Rates!$B$6,N$8-1-($B44-$B$9),0),Mortality_Rates!$B$111),MIN(OFFSET(Mortality_Rates!$B$6,N$8-1-($B44-$B$9),1),Mortality_Rates!$C$111)))))</f>
        <v>0</v>
      </c>
      <c r="O44" s="160">
        <f ca="1">IF($B44-O$8&gt;$B$9,0,IF($B44-O$8=$B$9,$C44*IF($D44="Male",$B$5,$B$6),
N44*(1-(1-IF($D44="Male",Mortality_Projection!$C$3,Mortality_Projection!$C$4))^MIN(($B44+(O$8-1)-Mortality_Projection!$C$6),Mortality_Projection!$C$5)*IF($D44="Male",MIN(OFFSET(Mortality_Rates!$B$6,O$8-1-($B44-$B$9),0),Mortality_Rates!$B$111),MIN(OFFSET(Mortality_Rates!$B$6,O$8-1-($B44-$B$9),1),Mortality_Rates!$C$111)))))</f>
        <v>0</v>
      </c>
      <c r="P44" s="160">
        <f ca="1">IF($B44-P$8&gt;$B$9,0,IF($B44-P$8=$B$9,$C44*IF($D44="Male",$B$5,$B$6),
O44*(1-(1-IF($D44="Male",Mortality_Projection!$C$3,Mortality_Projection!$C$4))^MIN(($B44+(P$8-1)-Mortality_Projection!$C$6),Mortality_Projection!$C$5)*IF($D44="Male",MIN(OFFSET(Mortality_Rates!$B$6,P$8-1-($B44-$B$9),0),Mortality_Rates!$B$111),MIN(OFFSET(Mortality_Rates!$B$6,P$8-1-($B44-$B$9),1),Mortality_Rates!$C$111)))))</f>
        <v>0</v>
      </c>
      <c r="Q44" s="160">
        <f ca="1">IF($B44-Q$8&gt;$B$9,0,IF($B44-Q$8=$B$9,$C44*IF($D44="Male",$B$5,$B$6),
P44*(1-(1-IF($D44="Male",Mortality_Projection!$C$3,Mortality_Projection!$C$4))^MIN(($B44+(Q$8-1)-Mortality_Projection!$C$6),Mortality_Projection!$C$5)*IF($D44="Male",MIN(OFFSET(Mortality_Rates!$B$6,Q$8-1-($B44-$B$9),0),Mortality_Rates!$B$111),MIN(OFFSET(Mortality_Rates!$B$6,Q$8-1-($B44-$B$9),1),Mortality_Rates!$C$111)))))</f>
        <v>0</v>
      </c>
      <c r="R44" s="160">
        <f ca="1">IF($B44-R$8&gt;$B$9,0,IF($B44-R$8=$B$9,$C44*IF($D44="Male",$B$5,$B$6),
Q44*(1-(1-IF($D44="Male",Mortality_Projection!$C$3,Mortality_Projection!$C$4))^MIN(($B44+(R$8-1)-Mortality_Projection!$C$6),Mortality_Projection!$C$5)*IF($D44="Male",MIN(OFFSET(Mortality_Rates!$B$6,R$8-1-($B44-$B$9),0),Mortality_Rates!$B$111),MIN(OFFSET(Mortality_Rates!$B$6,R$8-1-($B44-$B$9),1),Mortality_Rates!$C$111)))))</f>
        <v>0</v>
      </c>
      <c r="S44" s="160">
        <f ca="1">IF($B44-S$8&gt;$B$9,0,IF($B44-S$8=$B$9,$C44*IF($D44="Male",$B$5,$B$6),
R44*(1-(1-IF($D44="Male",Mortality_Projection!$C$3,Mortality_Projection!$C$4))^MIN(($B44+(S$8-1)-Mortality_Projection!$C$6),Mortality_Projection!$C$5)*IF($D44="Male",MIN(OFFSET(Mortality_Rates!$B$6,S$8-1-($B44-$B$9),0),Mortality_Rates!$B$111),MIN(OFFSET(Mortality_Rates!$B$6,S$8-1-($B44-$B$9),1),Mortality_Rates!$C$111)))))</f>
        <v>0</v>
      </c>
      <c r="T44" s="160">
        <f ca="1">IF($B44-T$8&gt;$B$9,0,IF($B44-T$8=$B$9,$C44*IF($D44="Male",$B$5,$B$6),
S44*(1-(1-IF($D44="Male",Mortality_Projection!$C$3,Mortality_Projection!$C$4))^MIN(($B44+(T$8-1)-Mortality_Projection!$C$6),Mortality_Projection!$C$5)*IF($D44="Male",MIN(OFFSET(Mortality_Rates!$B$6,T$8-1-($B44-$B$9),0),Mortality_Rates!$B$111),MIN(OFFSET(Mortality_Rates!$B$6,T$8-1-($B44-$B$9),1),Mortality_Rates!$C$111)))))</f>
        <v>0</v>
      </c>
      <c r="U44" s="160">
        <f ca="1">IF($B44-U$8&gt;$B$9,0,IF($B44-U$8=$B$9,$C44*IF($D44="Male",$B$5,$B$6),
T44*(1-(1-IF($D44="Male",Mortality_Projection!$C$3,Mortality_Projection!$C$4))^MIN(($B44+(U$8-1)-Mortality_Projection!$C$6),Mortality_Projection!$C$5)*IF($D44="Male",MIN(OFFSET(Mortality_Rates!$B$6,U$8-1-($B44-$B$9),0),Mortality_Rates!$B$111),MIN(OFFSET(Mortality_Rates!$B$6,U$8-1-($B44-$B$9),1),Mortality_Rates!$C$111)))))</f>
        <v>0</v>
      </c>
      <c r="V44" s="160">
        <f ca="1">IF($B44-V$8&gt;$B$9,0,IF($B44-V$8=$B$9,$C44*IF($D44="Male",$B$5,$B$6),
U44*(1-(1-IF($D44="Male",Mortality_Projection!$C$3,Mortality_Projection!$C$4))^MIN(($B44+(V$8-1)-Mortality_Projection!$C$6),Mortality_Projection!$C$5)*IF($D44="Male",MIN(OFFSET(Mortality_Rates!$B$6,V$8-1-($B44-$B$9),0),Mortality_Rates!$B$111),MIN(OFFSET(Mortality_Rates!$B$6,V$8-1-($B44-$B$9),1),Mortality_Rates!$C$111)))))</f>
        <v>0</v>
      </c>
      <c r="W44" s="160">
        <f ca="1">IF($B44-W$8&gt;$B$9,0,IF($B44-W$8=$B$9,$C44*IF($D44="Male",$B$5,$B$6),
V44*(1-(1-IF($D44="Male",Mortality_Projection!$C$3,Mortality_Projection!$C$4))^MIN(($B44+(W$8-1)-Mortality_Projection!$C$6),Mortality_Projection!$C$5)*IF($D44="Male",MIN(OFFSET(Mortality_Rates!$B$6,W$8-1-($B44-$B$9),0),Mortality_Rates!$B$111),MIN(OFFSET(Mortality_Rates!$B$6,W$8-1-($B44-$B$9),1),Mortality_Rates!$C$111)))))</f>
        <v>0</v>
      </c>
      <c r="X44" s="160">
        <f ca="1">IF($B44-X$8&gt;$B$9,0,IF($B44-X$8=$B$9,$C44*IF($D44="Male",$B$5,$B$6),
W44*(1-(1-IF($D44="Male",Mortality_Projection!$C$3,Mortality_Projection!$C$4))^MIN(($B44+(X$8-1)-Mortality_Projection!$C$6),Mortality_Projection!$C$5)*IF($D44="Male",MIN(OFFSET(Mortality_Rates!$B$6,X$8-1-($B44-$B$9),0),Mortality_Rates!$B$111),MIN(OFFSET(Mortality_Rates!$B$6,X$8-1-($B44-$B$9),1),Mortality_Rates!$C$111)))))</f>
        <v>0</v>
      </c>
      <c r="Y44" s="160">
        <f ca="1">IF($B44-Y$8&gt;$B$9,0,IF($B44-Y$8=$B$9,$C44*IF($D44="Male",$B$5,$B$6),
X44*(1-(1-IF($D44="Male",Mortality_Projection!$C$3,Mortality_Projection!$C$4))^MIN(($B44+(Y$8-1)-Mortality_Projection!$C$6),Mortality_Projection!$C$5)*IF($D44="Male",MIN(OFFSET(Mortality_Rates!$B$6,Y$8-1-($B44-$B$9),0),Mortality_Rates!$B$111),MIN(OFFSET(Mortality_Rates!$B$6,Y$8-1-($B44-$B$9),1),Mortality_Rates!$C$111)))))</f>
        <v>0</v>
      </c>
      <c r="Z44" s="160">
        <f ca="1">IF($B44-Z$8&gt;$B$9,0,IF($B44-Z$8=$B$9,$C44*IF($D44="Male",$B$5,$B$6),
Y44*(1-(1-IF($D44="Male",Mortality_Projection!$C$3,Mortality_Projection!$C$4))^MIN(($B44+(Z$8-1)-Mortality_Projection!$C$6),Mortality_Projection!$C$5)*IF($D44="Male",MIN(OFFSET(Mortality_Rates!$B$6,Z$8-1-($B44-$B$9),0),Mortality_Rates!$B$111),MIN(OFFSET(Mortality_Rates!$B$6,Z$8-1-($B44-$B$9),1),Mortality_Rates!$C$111)))))</f>
        <v>0</v>
      </c>
      <c r="AA44" s="160">
        <f ca="1">IF($B44-AA$8&gt;$B$9,0,IF($B44-AA$8=$B$9,$C44*IF($D44="Male",$B$5,$B$6),
Z44*(1-(1-IF($D44="Male",Mortality_Projection!$C$3,Mortality_Projection!$C$4))^MIN(($B44+(AA$8-1)-Mortality_Projection!$C$6),Mortality_Projection!$C$5)*IF($D44="Male",MIN(OFFSET(Mortality_Rates!$B$6,AA$8-1-($B44-$B$9),0),Mortality_Rates!$B$111),MIN(OFFSET(Mortality_Rates!$B$6,AA$8-1-($B44-$B$9),1),Mortality_Rates!$C$111)))))</f>
        <v>0</v>
      </c>
      <c r="AB44" s="160">
        <f ca="1">IF($B44-AB$8&gt;$B$9,0,IF($B44-AB$8=$B$9,$C44*IF($D44="Male",$B$5,$B$6),
AA44*(1-(1-IF($D44="Male",Mortality_Projection!$C$3,Mortality_Projection!$C$4))^MIN(($B44+(AB$8-1)-Mortality_Projection!$C$6),Mortality_Projection!$C$5)*IF($D44="Male",MIN(OFFSET(Mortality_Rates!$B$6,AB$8-1-($B44-$B$9),0),Mortality_Rates!$B$111),MIN(OFFSET(Mortality_Rates!$B$6,AB$8-1-($B44-$B$9),1),Mortality_Rates!$C$111)))))</f>
        <v>0</v>
      </c>
      <c r="AC44" s="160">
        <f ca="1">IF($B44-AC$8&gt;$B$9,0,IF($B44-AC$8=$B$9,$C44*IF($D44="Male",$B$5,$B$6),
AB44*(1-(1-IF($D44="Male",Mortality_Projection!$C$3,Mortality_Projection!$C$4))^MIN(($B44+(AC$8-1)-Mortality_Projection!$C$6),Mortality_Projection!$C$5)*IF($D44="Male",MIN(OFFSET(Mortality_Rates!$B$6,AC$8-1-($B44-$B$9),0),Mortality_Rates!$B$111),MIN(OFFSET(Mortality_Rates!$B$6,AC$8-1-($B44-$B$9),1),Mortality_Rates!$C$111)))))</f>
        <v>0</v>
      </c>
      <c r="AD44" s="160">
        <f ca="1">IF($B44-AD$8&gt;$B$9,0,IF($B44-AD$8=$B$9,$C44*IF($D44="Male",$B$5,$B$6),
AC44*(1-(1-IF($D44="Male",Mortality_Projection!$C$3,Mortality_Projection!$C$4))^MIN(($B44+(AD$8-1)-Mortality_Projection!$C$6),Mortality_Projection!$C$5)*IF($D44="Male",MIN(OFFSET(Mortality_Rates!$B$6,AD$8-1-($B44-$B$9),0),Mortality_Rates!$B$111),MIN(OFFSET(Mortality_Rates!$B$6,AD$8-1-($B44-$B$9),1),Mortality_Rates!$C$111)))))</f>
        <v>0</v>
      </c>
      <c r="AE44" s="160">
        <f ca="1">IF($B44-AE$8&gt;$B$9,0,IF($B44-AE$8=$B$9,$C44*IF($D44="Male",$B$5,$B$6),
AD44*(1-(1-IF($D44="Male",Mortality_Projection!$C$3,Mortality_Projection!$C$4))^MIN(($B44+(AE$8-1)-Mortality_Projection!$C$6),Mortality_Projection!$C$5)*IF($D44="Male",MIN(OFFSET(Mortality_Rates!$B$6,AE$8-1-($B44-$B$9),0),Mortality_Rates!$B$111),MIN(OFFSET(Mortality_Rates!$B$6,AE$8-1-($B44-$B$9),1),Mortality_Rates!$C$111)))))</f>
        <v>0</v>
      </c>
      <c r="AF44" s="160">
        <f ca="1">IF($B44-AF$8&gt;$B$9,0,IF($B44-AF$8=$B$9,$C44*IF($D44="Male",$B$5,$B$6),
AE44*(1-(1-IF($D44="Male",Mortality_Projection!$C$3,Mortality_Projection!$C$4))^MIN(($B44+(AF$8-1)-Mortality_Projection!$C$6),Mortality_Projection!$C$5)*IF($D44="Male",MIN(OFFSET(Mortality_Rates!$B$6,AF$8-1-($B44-$B$9),0),Mortality_Rates!$B$111),MIN(OFFSET(Mortality_Rates!$B$6,AF$8-1-($B44-$B$9),1),Mortality_Rates!$C$111)))))</f>
        <v>0</v>
      </c>
      <c r="AG44" s="160">
        <f ca="1">IF($B44-AG$8&gt;$B$9,0,IF($B44-AG$8=$B$9,$C44*IF($D44="Male",$B$5,$B$6),
AF44*(1-(1-IF($D44="Male",Mortality_Projection!$C$3,Mortality_Projection!$C$4))^MIN(($B44+(AG$8-1)-Mortality_Projection!$C$6),Mortality_Projection!$C$5)*IF($D44="Male",MIN(OFFSET(Mortality_Rates!$B$6,AG$8-1-($B44-$B$9),0),Mortality_Rates!$B$111),MIN(OFFSET(Mortality_Rates!$B$6,AG$8-1-($B44-$B$9),1),Mortality_Rates!$C$111)))))</f>
        <v>0</v>
      </c>
      <c r="AH44" s="160">
        <f ca="1">IF($B44-AH$8&gt;$B$9,0,IF($B44-AH$8=$B$9,$C44*IF($D44="Male",$B$5,$B$6),
AG44*(1-(1-IF($D44="Male",Mortality_Projection!$C$3,Mortality_Projection!$C$4))^MIN(($B44+(AH$8-1)-Mortality_Projection!$C$6),Mortality_Projection!$C$5)*IF($D44="Male",MIN(OFFSET(Mortality_Rates!$B$6,AH$8-1-($B44-$B$9),0),Mortality_Rates!$B$111),MIN(OFFSET(Mortality_Rates!$B$6,AH$8-1-($B44-$B$9),1),Mortality_Rates!$C$111)))))</f>
        <v>0</v>
      </c>
      <c r="AI44" s="160">
        <f ca="1">IF($B44-AI$8&gt;$B$9,0,IF($B44-AI$8=$B$9,$C44*IF($D44="Male",$B$5,$B$6),
AH44*(1-(1-IF($D44="Male",Mortality_Projection!$C$3,Mortality_Projection!$C$4))^MIN(($B44+(AI$8-1)-Mortality_Projection!$C$6),Mortality_Projection!$C$5)*IF($D44="Male",MIN(OFFSET(Mortality_Rates!$B$6,AI$8-1-($B44-$B$9),0),Mortality_Rates!$B$111),MIN(OFFSET(Mortality_Rates!$B$6,AI$8-1-($B44-$B$9),1),Mortality_Rates!$C$111)))))</f>
        <v>0</v>
      </c>
      <c r="AJ44" s="160">
        <f ca="1">IF($B44-AJ$8&gt;$B$9,0,IF($B44-AJ$8=$B$9,$C44*IF($D44="Male",$B$5,$B$6),
AI44*(1-(1-IF($D44="Male",Mortality_Projection!$C$3,Mortality_Projection!$C$4))^MIN(($B44+(AJ$8-1)-Mortality_Projection!$C$6),Mortality_Projection!$C$5)*IF($D44="Male",MIN(OFFSET(Mortality_Rates!$B$6,AJ$8-1-($B44-$B$9),0),Mortality_Rates!$B$111),MIN(OFFSET(Mortality_Rates!$B$6,AJ$8-1-($B44-$B$9),1),Mortality_Rates!$C$111)))))</f>
        <v>0</v>
      </c>
      <c r="AK44" s="160">
        <f ca="1">IF($B44-AK$8&gt;$B$9,0,IF($B44-AK$8=$B$9,$C44*IF($D44="Male",$B$5,$B$6),
AJ44*(1-(1-IF($D44="Male",Mortality_Projection!$C$3,Mortality_Projection!$C$4))^MIN(($B44+(AK$8-1)-Mortality_Projection!$C$6),Mortality_Projection!$C$5)*IF($D44="Male",MIN(OFFSET(Mortality_Rates!$B$6,AK$8-1-($B44-$B$9),0),Mortality_Rates!$B$111),MIN(OFFSET(Mortality_Rates!$B$6,AK$8-1-($B44-$B$9),1),Mortality_Rates!$C$111)))))</f>
        <v>0</v>
      </c>
      <c r="AL44" s="160">
        <f ca="1">IF($B44-AL$8&gt;$B$9,0,IF($B44-AL$8=$B$9,$C44*IF($D44="Male",$B$5,$B$6),
AK44*(1-(1-IF($D44="Male",Mortality_Projection!$C$3,Mortality_Projection!$C$4))^MIN(($B44+(AL$8-1)-Mortality_Projection!$C$6),Mortality_Projection!$C$5)*IF($D44="Male",MIN(OFFSET(Mortality_Rates!$B$6,AL$8-1-($B44-$B$9),0),Mortality_Rates!$B$111),MIN(OFFSET(Mortality_Rates!$B$6,AL$8-1-($B44-$B$9),1),Mortality_Rates!$C$111)))))</f>
        <v>0</v>
      </c>
      <c r="AM44" s="160">
        <f ca="1">IF($B44-AM$8&gt;$B$9,0,IF($B44-AM$8=$B$9,$C44*IF($D44="Male",$B$5,$B$6),
AL44*(1-(1-IF($D44="Male",Mortality_Projection!$C$3,Mortality_Projection!$C$4))^MIN(($B44+(AM$8-1)-Mortality_Projection!$C$6),Mortality_Projection!$C$5)*IF($D44="Male",MIN(OFFSET(Mortality_Rates!$B$6,AM$8-1-($B44-$B$9),0),Mortality_Rates!$B$111),MIN(OFFSET(Mortality_Rates!$B$6,AM$8-1-($B44-$B$9),1),Mortality_Rates!$C$111)))))</f>
        <v>0</v>
      </c>
      <c r="AN44" s="160">
        <f ca="1">IF($B44-AN$8&gt;$B$9,0,IF($B44-AN$8=$B$9,$C44*IF($D44="Male",$B$5,$B$6),
AM44*(1-(1-IF($D44="Male",Mortality_Projection!$C$3,Mortality_Projection!$C$4))^MIN(($B44+(AN$8-1)-Mortality_Projection!$C$6),Mortality_Projection!$C$5)*IF($D44="Male",MIN(OFFSET(Mortality_Rates!$B$6,AN$8-1-($B44-$B$9),0),Mortality_Rates!$B$111),MIN(OFFSET(Mortality_Rates!$B$6,AN$8-1-($B44-$B$9),1),Mortality_Rates!$C$111)))))</f>
        <v>5913.6842879082515</v>
      </c>
      <c r="AO44" s="160">
        <f ca="1">IF($B44-AO$8&gt;$B$9,0,IF($B44-AO$8=$B$9,$C44*IF($D44="Male",$B$5,$B$6),
AN44*(1-(1-IF($D44="Male",Mortality_Projection!$C$3,Mortality_Projection!$C$4))^MIN(($B44+(AO$8-1)-Mortality_Projection!$C$6),Mortality_Projection!$C$5)*IF($D44="Male",MIN(OFFSET(Mortality_Rates!$B$6,AO$8-1-($B44-$B$9),0),Mortality_Rates!$B$111),MIN(OFFSET(Mortality_Rates!$B$6,AO$8-1-($B44-$B$9),1),Mortality_Rates!$C$111)))))</f>
        <v>5910.8088041743104</v>
      </c>
      <c r="AP44" s="160">
        <f ca="1">IF($B44-AP$8&gt;$B$9,0,IF($B44-AP$8=$B$9,$C44*IF($D44="Male",$B$5,$B$6),
AO44*(1-(1-IF($D44="Male",Mortality_Projection!$C$3,Mortality_Projection!$C$4))^MIN(($B44+(AP$8-1)-Mortality_Projection!$C$6),Mortality_Projection!$C$5)*IF($D44="Male",MIN(OFFSET(Mortality_Rates!$B$6,AP$8-1-($B44-$B$9),0),Mortality_Rates!$B$111),MIN(OFFSET(Mortality_Rates!$B$6,AP$8-1-($B44-$B$9),1),Mortality_Rates!$C$111)))))</f>
        <v>5908.7700929696193</v>
      </c>
      <c r="AQ44" s="160">
        <f ca="1">IF($B44-AQ$8&gt;$B$9,0,IF($B44-AQ$8=$B$9,$C44*IF($D44="Male",$B$5,$B$6),
AP44*(1-(1-IF($D44="Male",Mortality_Projection!$C$3,Mortality_Projection!$C$4))^MIN(($B44+(AQ$8-1)-Mortality_Projection!$C$6),Mortality_Projection!$C$5)*IF($D44="Male",MIN(OFFSET(Mortality_Rates!$B$6,AQ$8-1-($B44-$B$9),0),Mortality_Rates!$B$111),MIN(OFFSET(Mortality_Rates!$B$6,AQ$8-1-($B44-$B$9),1),Mortality_Rates!$C$111)))))</f>
        <v>5907.2954367542861</v>
      </c>
      <c r="AR44" s="160">
        <f ca="1">IF($B44-AR$8&gt;$B$9,0,IF($B44-AR$8=$B$9,$C44*IF($D44="Male",$B$5,$B$6),
AQ44*(1-(1-IF($D44="Male",Mortality_Projection!$C$3,Mortality_Projection!$C$4))^MIN(($B44+(AR$8-1)-Mortality_Projection!$C$6),Mortality_Projection!$C$5)*IF($D44="Male",MIN(OFFSET(Mortality_Rates!$B$6,AR$8-1-($B44-$B$9),0),Mortality_Rates!$B$111),MIN(OFFSET(Mortality_Rates!$B$6,AR$8-1-($B44-$B$9),1),Mortality_Rates!$C$111)))))</f>
        <v>5906.1723273285179</v>
      </c>
      <c r="AS44" s="160">
        <f ca="1">IF($B44-AS$8&gt;$B$9,0,IF($B44-AS$8=$B$9,$C44*IF($D44="Male",$B$5,$B$6),
AR44*(1-(1-IF($D44="Male",Mortality_Projection!$C$3,Mortality_Projection!$C$4))^MIN(($B44+(AS$8-1)-Mortality_Projection!$C$6),Mortality_Projection!$C$5)*IF($D44="Male",MIN(OFFSET(Mortality_Rates!$B$6,AS$8-1-($B44-$B$9),0),Mortality_Rates!$B$111),MIN(OFFSET(Mortality_Rates!$B$6,AS$8-1-($B44-$B$9),1),Mortality_Rates!$C$111)))))</f>
        <v>5905.2448616904958</v>
      </c>
      <c r="AT44" s="160">
        <f ca="1">IF($B44-AT$8&gt;$B$9,0,IF($B44-AT$8=$B$9,$C44*IF($D44="Male",$B$5,$B$6),
AS44*(1-(1-IF($D44="Male",Mortality_Projection!$C$3,Mortality_Projection!$C$4))^MIN(($B44+(AT$8-1)-Mortality_Projection!$C$6),Mortality_Projection!$C$5)*IF($D44="Male",MIN(OFFSET(Mortality_Rates!$B$6,AT$8-1-($B44-$B$9),0),Mortality_Rates!$B$111),MIN(OFFSET(Mortality_Rates!$B$6,AT$8-1-($B44-$B$9),1),Mortality_Rates!$C$111)))))</f>
        <v>5904.413585552079</v>
      </c>
      <c r="AU44" s="160">
        <f ca="1">IF($B44-AU$8&gt;$B$9,0,IF($B44-AU$8=$B$9,$C44*IF($D44="Male",$B$5,$B$6),
AT44*(1-(1-IF($D44="Male",Mortality_Projection!$C$3,Mortality_Projection!$C$4))^MIN(($B44+(AU$8-1)-Mortality_Projection!$C$6),Mortality_Projection!$C$5)*IF($D44="Male",MIN(OFFSET(Mortality_Rates!$B$6,AU$8-1-($B44-$B$9),0),Mortality_Rates!$B$111),MIN(OFFSET(Mortality_Rates!$B$6,AU$8-1-($B44-$B$9),1),Mortality_Rates!$C$111)))))</f>
        <v>5903.628785904526</v>
      </c>
      <c r="AV44" s="160">
        <f ca="1">IF($B44-AV$8&gt;$B$9,0,IF($B44-AV$8=$B$9,$C44*IF($D44="Male",$B$5,$B$6),
AU44*(1-(1-IF($D44="Male",Mortality_Projection!$C$3,Mortality_Projection!$C$4))^MIN(($B44+(AV$8-1)-Mortality_Projection!$C$6),Mortality_Projection!$C$5)*IF($D44="Male",MIN(OFFSET(Mortality_Rates!$B$6,AV$8-1-($B44-$B$9),0),Mortality_Rates!$B$111),MIN(OFFSET(Mortality_Rates!$B$6,AV$8-1-($B44-$B$9),1),Mortality_Rates!$C$111)))))</f>
        <v>5902.8573343736525</v>
      </c>
      <c r="AW44" s="160">
        <f ca="1">IF($B44-AW$8&gt;$B$9,0,IF($B44-AW$8=$B$9,$C44*IF($D44="Male",$B$5,$B$6),
AV44*(1-(1-IF($D44="Male",Mortality_Projection!$C$3,Mortality_Projection!$C$4))^MIN(($B44+(AW$8-1)-Mortality_Projection!$C$6),Mortality_Projection!$C$5)*IF($D44="Male",MIN(OFFSET(Mortality_Rates!$B$6,AW$8-1-($B44-$B$9),0),Mortality_Rates!$B$111),MIN(OFFSET(Mortality_Rates!$B$6,AW$8-1-($B44-$B$9),1),Mortality_Rates!$C$111)))))</f>
        <v>5902.0694310609297</v>
      </c>
      <c r="AX44" s="160">
        <f ca="1">IF($B44-AX$8&gt;$B$9,0,IF($B44-AX$8=$B$9,$C44*IF($D44="Male",$B$5,$B$6),
AW44*(1-(1-IF($D44="Male",Mortality_Projection!$C$3,Mortality_Projection!$C$4))^MIN(($B44+(AX$8-1)-Mortality_Projection!$C$6),Mortality_Projection!$C$5)*IF($D44="Male",MIN(OFFSET(Mortality_Rates!$B$6,AX$8-1-($B44-$B$9),0),Mortality_Rates!$B$111),MIN(OFFSET(Mortality_Rates!$B$6,AX$8-1-($B44-$B$9),1),Mortality_Rates!$C$111)))))</f>
        <v>5901.2419120013346</v>
      </c>
      <c r="AY44" s="160">
        <f ca="1">IF($B44-AY$8&gt;$B$9,0,IF($B44-AY$8=$B$9,$C44*IF($D44="Male",$B$5,$B$6),
AX44*(1-(1-IF($D44="Male",Mortality_Projection!$C$3,Mortality_Projection!$C$4))^MIN(($B44+(AY$8-1)-Mortality_Projection!$C$6),Mortality_Projection!$C$5)*IF($D44="Male",MIN(OFFSET(Mortality_Rates!$B$6,AY$8-1-($B44-$B$9),0),Mortality_Rates!$B$111),MIN(OFFSET(Mortality_Rates!$B$6,AY$8-1-($B44-$B$9),1),Mortality_Rates!$C$111)))))</f>
        <v>5900.3516263361453</v>
      </c>
      <c r="AZ44" s="160">
        <f ca="1">IF($B44-AZ$8&gt;$B$9,0,IF($B44-AZ$8=$B$9,$C44*IF($D44="Male",$B$5,$B$6),
AY44*(1-(1-IF($D44="Male",Mortality_Projection!$C$3,Mortality_Projection!$C$4))^MIN(($B44+(AZ$8-1)-Mortality_Projection!$C$6),Mortality_Projection!$C$5)*IF($D44="Male",MIN(OFFSET(Mortality_Rates!$B$6,AZ$8-1-($B44-$B$9),0),Mortality_Rates!$B$111),MIN(OFFSET(Mortality_Rates!$B$6,AZ$8-1-($B44-$B$9),1),Mortality_Rates!$C$111)))))</f>
        <v>5899.3820562750416</v>
      </c>
      <c r="BA44" s="160">
        <f ca="1">IF($B44-BA$8&gt;$B$9,0,IF($B44-BA$8=$B$9,$C44*IF($D44="Male",$B$5,$B$6),
AZ44*(1-(1-IF($D44="Male",Mortality_Projection!$C$3,Mortality_Projection!$C$4))^MIN(($B44+(BA$8-1)-Mortality_Projection!$C$6),Mortality_Projection!$C$5)*IF($D44="Male",MIN(OFFSET(Mortality_Rates!$B$6,BA$8-1-($B44-$B$9),0),Mortality_Rates!$B$111),MIN(OFFSET(Mortality_Rates!$B$6,BA$8-1-($B44-$B$9),1),Mortality_Rates!$C$111)))))</f>
        <v>5898.3266227418735</v>
      </c>
      <c r="BB44" s="160">
        <f ca="1">IF($B44-BB$8&gt;$B$9,0,IF($B44-BB$8=$B$9,$C44*IF($D44="Male",$B$5,$B$6),
BA44*(1-(1-IF($D44="Male",Mortality_Projection!$C$3,Mortality_Projection!$C$4))^MIN(($B44+(BB$8-1)-Mortality_Projection!$C$6),Mortality_Projection!$C$5)*IF($D44="Male",MIN(OFFSET(Mortality_Rates!$B$6,BB$8-1-($B44-$B$9),0),Mortality_Rates!$B$111),MIN(OFFSET(Mortality_Rates!$B$6,BB$8-1-($B44-$B$9),1),Mortality_Rates!$C$111)))))</f>
        <v>5897.178754671736</v>
      </c>
      <c r="BC44" s="160">
        <f ca="1">IF($B44-BC$8&gt;$B$9,0,IF($B44-BC$8=$B$9,$C44*IF($D44="Male",$B$5,$B$6),
BB44*(1-(1-IF($D44="Male",Mortality_Projection!$C$3,Mortality_Projection!$C$4))^MIN(($B44+(BC$8-1)-Mortality_Projection!$C$6),Mortality_Projection!$C$5)*IF($D44="Male",MIN(OFFSET(Mortality_Rates!$B$6,BC$8-1-($B44-$B$9),0),Mortality_Rates!$B$111),MIN(OFFSET(Mortality_Rates!$B$6,BC$8-1-($B44-$B$9),1),Mortality_Rates!$C$111)))))</f>
        <v>5895.9385046524003</v>
      </c>
      <c r="BD44" s="161">
        <f ca="1">IF($B44-BD$8&gt;$B$9,0,IF($B44-BD$8=$B$9,$C44*IF($D44="Male",$B$5,$B$6),
BC44*(1-(1-IF($D44="Male",Mortality_Projection!$C$3,Mortality_Projection!$C$4))^MIN(($B44+(BD$8-1)-Mortality_Projection!$C$6),Mortality_Projection!$C$5)*IF($D44="Male",MIN(OFFSET(Mortality_Rates!$B$6,BD$8-1-($B44-$B$9),0),Mortality_Rates!$B$111),MIN(OFFSET(Mortality_Rates!$B$6,BD$8-1-($B44-$B$9),1),Mortality_Rates!$C$111)))))</f>
        <v>5894.6092362521531</v>
      </c>
      <c r="BE44" s="33"/>
    </row>
    <row r="45" spans="1:57" x14ac:dyDescent="0.35">
      <c r="A45" s="159">
        <f t="shared" si="6"/>
        <v>-37</v>
      </c>
      <c r="B45">
        <f t="shared" si="7"/>
        <v>2058</v>
      </c>
      <c r="C45" s="160">
        <f ca="1">IF(-$A45&lt;Input!$D$16, SUM(OFFSET(Existing_Cohort!$C$107,Input!D$15+A45+IF(-$A45&gt;=Input!$D$15,-Input!$D$15-$A45,0),B45-Input!$D$4,IF(-$A45&gt;=Input!$D$15,Input!$D$16+$A45,Input!$D$16-Input!$D$15+1))), 0)+
IF(-$A45&gt;Input!$D$15, SUM(OFFSET($E$59, MAX(-$A45-Input!$D$16, 0), $B45-$B$9, MIN(-$A45-Input!$D$15, Input!$D$16-Input!$D$15+1))), 0)</f>
        <v>79301.531072773709</v>
      </c>
      <c r="D45" s="198" t="s">
        <v>31</v>
      </c>
      <c r="E45" s="160">
        <f ca="1">IF($B45-E$8&gt;$B$9,0,IF($B45-E$8=$B$9,$C45*IF($D45="Male",$B$5,$B$6),
D45*(1-(1-IF($D45="Male",Mortality_Projection!$C$3,Mortality_Projection!$C$4))^MIN(($B45+(E$8-1)-Mortality_Projection!$C$6),Mortality_Projection!$C$5)*IF($D45="Male",MIN(OFFSET(Mortality_Rates!$B$6,E$8-1-($B45-$B$9),0),Mortality_Rates!$B$111),MIN(OFFSET(Mortality_Rates!$B$6,E$8-1-($B45-$B$9),1),Mortality_Rates!$C$111)))))</f>
        <v>0</v>
      </c>
      <c r="F45" s="160">
        <f ca="1">IF($B45-F$8&gt;$B$9,0,IF($B45-F$8=$B$9,$C45*IF($D45="Male",$B$5,$B$6),
E45*(1-(1-IF($D45="Male",Mortality_Projection!$C$3,Mortality_Projection!$C$4))^MIN(($B45+(F$8-1)-Mortality_Projection!$C$6),Mortality_Projection!$C$5)*IF($D45="Male",MIN(OFFSET(Mortality_Rates!$B$6,F$8-1-($B45-$B$9),0),Mortality_Rates!$B$111),MIN(OFFSET(Mortality_Rates!$B$6,F$8-1-($B45-$B$9),1),Mortality_Rates!$C$111)))))</f>
        <v>0</v>
      </c>
      <c r="G45" s="160">
        <f ca="1">IF($B45-G$8&gt;$B$9,0,IF($B45-G$8=$B$9,$C45*IF($D45="Male",$B$5,$B$6),
F45*(1-(1-IF($D45="Male",Mortality_Projection!$C$3,Mortality_Projection!$C$4))^MIN(($B45+(G$8-1)-Mortality_Projection!$C$6),Mortality_Projection!$C$5)*IF($D45="Male",MIN(OFFSET(Mortality_Rates!$B$6,G$8-1-($B45-$B$9),0),Mortality_Rates!$B$111),MIN(OFFSET(Mortality_Rates!$B$6,G$8-1-($B45-$B$9),1),Mortality_Rates!$C$111)))))</f>
        <v>0</v>
      </c>
      <c r="H45" s="160">
        <f ca="1">IF($B45-H$8&gt;$B$9,0,IF($B45-H$8=$B$9,$C45*IF($D45="Male",$B$5,$B$6),
G45*(1-(1-IF($D45="Male",Mortality_Projection!$C$3,Mortality_Projection!$C$4))^MIN(($B45+(H$8-1)-Mortality_Projection!$C$6),Mortality_Projection!$C$5)*IF($D45="Male",MIN(OFFSET(Mortality_Rates!$B$6,H$8-1-($B45-$B$9),0),Mortality_Rates!$B$111),MIN(OFFSET(Mortality_Rates!$B$6,H$8-1-($B45-$B$9),1),Mortality_Rates!$C$111)))))</f>
        <v>0</v>
      </c>
      <c r="I45" s="160">
        <f ca="1">IF($B45-I$8&gt;$B$9,0,IF($B45-I$8=$B$9,$C45*IF($D45="Male",$B$5,$B$6),
H45*(1-(1-IF($D45="Male",Mortality_Projection!$C$3,Mortality_Projection!$C$4))^MIN(($B45+(I$8-1)-Mortality_Projection!$C$6),Mortality_Projection!$C$5)*IF($D45="Male",MIN(OFFSET(Mortality_Rates!$B$6,I$8-1-($B45-$B$9),0),Mortality_Rates!$B$111),MIN(OFFSET(Mortality_Rates!$B$6,I$8-1-($B45-$B$9),1),Mortality_Rates!$C$111)))))</f>
        <v>0</v>
      </c>
      <c r="J45" s="160">
        <f ca="1">IF($B45-J$8&gt;$B$9,0,IF($B45-J$8=$B$9,$C45*IF($D45="Male",$B$5,$B$6),
I45*(1-(1-IF($D45="Male",Mortality_Projection!$C$3,Mortality_Projection!$C$4))^MIN(($B45+(J$8-1)-Mortality_Projection!$C$6),Mortality_Projection!$C$5)*IF($D45="Male",MIN(OFFSET(Mortality_Rates!$B$6,J$8-1-($B45-$B$9),0),Mortality_Rates!$B$111),MIN(OFFSET(Mortality_Rates!$B$6,J$8-1-($B45-$B$9),1),Mortality_Rates!$C$111)))))</f>
        <v>0</v>
      </c>
      <c r="K45" s="160">
        <f ca="1">IF($B45-K$8&gt;$B$9,0,IF($B45-K$8=$B$9,$C45*IF($D45="Male",$B$5,$B$6),
J45*(1-(1-IF($D45="Male",Mortality_Projection!$C$3,Mortality_Projection!$C$4))^MIN(($B45+(K$8-1)-Mortality_Projection!$C$6),Mortality_Projection!$C$5)*IF($D45="Male",MIN(OFFSET(Mortality_Rates!$B$6,K$8-1-($B45-$B$9),0),Mortality_Rates!$B$111),MIN(OFFSET(Mortality_Rates!$B$6,K$8-1-($B45-$B$9),1),Mortality_Rates!$C$111)))))</f>
        <v>0</v>
      </c>
      <c r="L45" s="160">
        <f ca="1">IF($B45-L$8&gt;$B$9,0,IF($B45-L$8=$B$9,$C45*IF($D45="Male",$B$5,$B$6),
K45*(1-(1-IF($D45="Male",Mortality_Projection!$C$3,Mortality_Projection!$C$4))^MIN(($B45+(L$8-1)-Mortality_Projection!$C$6),Mortality_Projection!$C$5)*IF($D45="Male",MIN(OFFSET(Mortality_Rates!$B$6,L$8-1-($B45-$B$9),0),Mortality_Rates!$B$111),MIN(OFFSET(Mortality_Rates!$B$6,L$8-1-($B45-$B$9),1),Mortality_Rates!$C$111)))))</f>
        <v>0</v>
      </c>
      <c r="M45" s="160">
        <f ca="1">IF($B45-M$8&gt;$B$9,0,IF($B45-M$8=$B$9,$C45*IF($D45="Male",$B$5,$B$6),
L45*(1-(1-IF($D45="Male",Mortality_Projection!$C$3,Mortality_Projection!$C$4))^MIN(($B45+(M$8-1)-Mortality_Projection!$C$6),Mortality_Projection!$C$5)*IF($D45="Male",MIN(OFFSET(Mortality_Rates!$B$6,M$8-1-($B45-$B$9),0),Mortality_Rates!$B$111),MIN(OFFSET(Mortality_Rates!$B$6,M$8-1-($B45-$B$9),1),Mortality_Rates!$C$111)))))</f>
        <v>0</v>
      </c>
      <c r="N45" s="160">
        <f ca="1">IF($B45-N$8&gt;$B$9,0,IF($B45-N$8=$B$9,$C45*IF($D45="Male",$B$5,$B$6),
M45*(1-(1-IF($D45="Male",Mortality_Projection!$C$3,Mortality_Projection!$C$4))^MIN(($B45+(N$8-1)-Mortality_Projection!$C$6),Mortality_Projection!$C$5)*IF($D45="Male",MIN(OFFSET(Mortality_Rates!$B$6,N$8-1-($B45-$B$9),0),Mortality_Rates!$B$111),MIN(OFFSET(Mortality_Rates!$B$6,N$8-1-($B45-$B$9),1),Mortality_Rates!$C$111)))))</f>
        <v>0</v>
      </c>
      <c r="O45" s="160">
        <f ca="1">IF($B45-O$8&gt;$B$9,0,IF($B45-O$8=$B$9,$C45*IF($D45="Male",$B$5,$B$6),
N45*(1-(1-IF($D45="Male",Mortality_Projection!$C$3,Mortality_Projection!$C$4))^MIN(($B45+(O$8-1)-Mortality_Projection!$C$6),Mortality_Projection!$C$5)*IF($D45="Male",MIN(OFFSET(Mortality_Rates!$B$6,O$8-1-($B45-$B$9),0),Mortality_Rates!$B$111),MIN(OFFSET(Mortality_Rates!$B$6,O$8-1-($B45-$B$9),1),Mortality_Rates!$C$111)))))</f>
        <v>0</v>
      </c>
      <c r="P45" s="160">
        <f ca="1">IF($B45-P$8&gt;$B$9,0,IF($B45-P$8=$B$9,$C45*IF($D45="Male",$B$5,$B$6),
O45*(1-(1-IF($D45="Male",Mortality_Projection!$C$3,Mortality_Projection!$C$4))^MIN(($B45+(P$8-1)-Mortality_Projection!$C$6),Mortality_Projection!$C$5)*IF($D45="Male",MIN(OFFSET(Mortality_Rates!$B$6,P$8-1-($B45-$B$9),0),Mortality_Rates!$B$111),MIN(OFFSET(Mortality_Rates!$B$6,P$8-1-($B45-$B$9),1),Mortality_Rates!$C$111)))))</f>
        <v>0</v>
      </c>
      <c r="Q45" s="160">
        <f ca="1">IF($B45-Q$8&gt;$B$9,0,IF($B45-Q$8=$B$9,$C45*IF($D45="Male",$B$5,$B$6),
P45*(1-(1-IF($D45="Male",Mortality_Projection!$C$3,Mortality_Projection!$C$4))^MIN(($B45+(Q$8-1)-Mortality_Projection!$C$6),Mortality_Projection!$C$5)*IF($D45="Male",MIN(OFFSET(Mortality_Rates!$B$6,Q$8-1-($B45-$B$9),0),Mortality_Rates!$B$111),MIN(OFFSET(Mortality_Rates!$B$6,Q$8-1-($B45-$B$9),1),Mortality_Rates!$C$111)))))</f>
        <v>0</v>
      </c>
      <c r="R45" s="160">
        <f ca="1">IF($B45-R$8&gt;$B$9,0,IF($B45-R$8=$B$9,$C45*IF($D45="Male",$B$5,$B$6),
Q45*(1-(1-IF($D45="Male",Mortality_Projection!$C$3,Mortality_Projection!$C$4))^MIN(($B45+(R$8-1)-Mortality_Projection!$C$6),Mortality_Projection!$C$5)*IF($D45="Male",MIN(OFFSET(Mortality_Rates!$B$6,R$8-1-($B45-$B$9),0),Mortality_Rates!$B$111),MIN(OFFSET(Mortality_Rates!$B$6,R$8-1-($B45-$B$9),1),Mortality_Rates!$C$111)))))</f>
        <v>0</v>
      </c>
      <c r="S45" s="160">
        <f ca="1">IF($B45-S$8&gt;$B$9,0,IF($B45-S$8=$B$9,$C45*IF($D45="Male",$B$5,$B$6),
R45*(1-(1-IF($D45="Male",Mortality_Projection!$C$3,Mortality_Projection!$C$4))^MIN(($B45+(S$8-1)-Mortality_Projection!$C$6),Mortality_Projection!$C$5)*IF($D45="Male",MIN(OFFSET(Mortality_Rates!$B$6,S$8-1-($B45-$B$9),0),Mortality_Rates!$B$111),MIN(OFFSET(Mortality_Rates!$B$6,S$8-1-($B45-$B$9),1),Mortality_Rates!$C$111)))))</f>
        <v>0</v>
      </c>
      <c r="T45" s="160">
        <f ca="1">IF($B45-T$8&gt;$B$9,0,IF($B45-T$8=$B$9,$C45*IF($D45="Male",$B$5,$B$6),
S45*(1-(1-IF($D45="Male",Mortality_Projection!$C$3,Mortality_Projection!$C$4))^MIN(($B45+(T$8-1)-Mortality_Projection!$C$6),Mortality_Projection!$C$5)*IF($D45="Male",MIN(OFFSET(Mortality_Rates!$B$6,T$8-1-($B45-$B$9),0),Mortality_Rates!$B$111),MIN(OFFSET(Mortality_Rates!$B$6,T$8-1-($B45-$B$9),1),Mortality_Rates!$C$111)))))</f>
        <v>0</v>
      </c>
      <c r="U45" s="160">
        <f ca="1">IF($B45-U$8&gt;$B$9,0,IF($B45-U$8=$B$9,$C45*IF($D45="Male",$B$5,$B$6),
T45*(1-(1-IF($D45="Male",Mortality_Projection!$C$3,Mortality_Projection!$C$4))^MIN(($B45+(U$8-1)-Mortality_Projection!$C$6),Mortality_Projection!$C$5)*IF($D45="Male",MIN(OFFSET(Mortality_Rates!$B$6,U$8-1-($B45-$B$9),0),Mortality_Rates!$B$111),MIN(OFFSET(Mortality_Rates!$B$6,U$8-1-($B45-$B$9),1),Mortality_Rates!$C$111)))))</f>
        <v>0</v>
      </c>
      <c r="V45" s="160">
        <f ca="1">IF($B45-V$8&gt;$B$9,0,IF($B45-V$8=$B$9,$C45*IF($D45="Male",$B$5,$B$6),
U45*(1-(1-IF($D45="Male",Mortality_Projection!$C$3,Mortality_Projection!$C$4))^MIN(($B45+(V$8-1)-Mortality_Projection!$C$6),Mortality_Projection!$C$5)*IF($D45="Male",MIN(OFFSET(Mortality_Rates!$B$6,V$8-1-($B45-$B$9),0),Mortality_Rates!$B$111),MIN(OFFSET(Mortality_Rates!$B$6,V$8-1-($B45-$B$9),1),Mortality_Rates!$C$111)))))</f>
        <v>0</v>
      </c>
      <c r="W45" s="160">
        <f ca="1">IF($B45-W$8&gt;$B$9,0,IF($B45-W$8=$B$9,$C45*IF($D45="Male",$B$5,$B$6),
V45*(1-(1-IF($D45="Male",Mortality_Projection!$C$3,Mortality_Projection!$C$4))^MIN(($B45+(W$8-1)-Mortality_Projection!$C$6),Mortality_Projection!$C$5)*IF($D45="Male",MIN(OFFSET(Mortality_Rates!$B$6,W$8-1-($B45-$B$9),0),Mortality_Rates!$B$111),MIN(OFFSET(Mortality_Rates!$B$6,W$8-1-($B45-$B$9),1),Mortality_Rates!$C$111)))))</f>
        <v>0</v>
      </c>
      <c r="X45" s="160">
        <f ca="1">IF($B45-X$8&gt;$B$9,0,IF($B45-X$8=$B$9,$C45*IF($D45="Male",$B$5,$B$6),
W45*(1-(1-IF($D45="Male",Mortality_Projection!$C$3,Mortality_Projection!$C$4))^MIN(($B45+(X$8-1)-Mortality_Projection!$C$6),Mortality_Projection!$C$5)*IF($D45="Male",MIN(OFFSET(Mortality_Rates!$B$6,X$8-1-($B45-$B$9),0),Mortality_Rates!$B$111),MIN(OFFSET(Mortality_Rates!$B$6,X$8-1-($B45-$B$9),1),Mortality_Rates!$C$111)))))</f>
        <v>0</v>
      </c>
      <c r="Y45" s="160">
        <f ca="1">IF($B45-Y$8&gt;$B$9,0,IF($B45-Y$8=$B$9,$C45*IF($D45="Male",$B$5,$B$6),
X45*(1-(1-IF($D45="Male",Mortality_Projection!$C$3,Mortality_Projection!$C$4))^MIN(($B45+(Y$8-1)-Mortality_Projection!$C$6),Mortality_Projection!$C$5)*IF($D45="Male",MIN(OFFSET(Mortality_Rates!$B$6,Y$8-1-($B45-$B$9),0),Mortality_Rates!$B$111),MIN(OFFSET(Mortality_Rates!$B$6,Y$8-1-($B45-$B$9),1),Mortality_Rates!$C$111)))))</f>
        <v>0</v>
      </c>
      <c r="Z45" s="160">
        <f ca="1">IF($B45-Z$8&gt;$B$9,0,IF($B45-Z$8=$B$9,$C45*IF($D45="Male",$B$5,$B$6),
Y45*(1-(1-IF($D45="Male",Mortality_Projection!$C$3,Mortality_Projection!$C$4))^MIN(($B45+(Z$8-1)-Mortality_Projection!$C$6),Mortality_Projection!$C$5)*IF($D45="Male",MIN(OFFSET(Mortality_Rates!$B$6,Z$8-1-($B45-$B$9),0),Mortality_Rates!$B$111),MIN(OFFSET(Mortality_Rates!$B$6,Z$8-1-($B45-$B$9),1),Mortality_Rates!$C$111)))))</f>
        <v>0</v>
      </c>
      <c r="AA45" s="160">
        <f ca="1">IF($B45-AA$8&gt;$B$9,0,IF($B45-AA$8=$B$9,$C45*IF($D45="Male",$B$5,$B$6),
Z45*(1-(1-IF($D45="Male",Mortality_Projection!$C$3,Mortality_Projection!$C$4))^MIN(($B45+(AA$8-1)-Mortality_Projection!$C$6),Mortality_Projection!$C$5)*IF($D45="Male",MIN(OFFSET(Mortality_Rates!$B$6,AA$8-1-($B45-$B$9),0),Mortality_Rates!$B$111),MIN(OFFSET(Mortality_Rates!$B$6,AA$8-1-($B45-$B$9),1),Mortality_Rates!$C$111)))))</f>
        <v>0</v>
      </c>
      <c r="AB45" s="160">
        <f ca="1">IF($B45-AB$8&gt;$B$9,0,IF($B45-AB$8=$B$9,$C45*IF($D45="Male",$B$5,$B$6),
AA45*(1-(1-IF($D45="Male",Mortality_Projection!$C$3,Mortality_Projection!$C$4))^MIN(($B45+(AB$8-1)-Mortality_Projection!$C$6),Mortality_Projection!$C$5)*IF($D45="Male",MIN(OFFSET(Mortality_Rates!$B$6,AB$8-1-($B45-$B$9),0),Mortality_Rates!$B$111),MIN(OFFSET(Mortality_Rates!$B$6,AB$8-1-($B45-$B$9),1),Mortality_Rates!$C$111)))))</f>
        <v>0</v>
      </c>
      <c r="AC45" s="160">
        <f ca="1">IF($B45-AC$8&gt;$B$9,0,IF($B45-AC$8=$B$9,$C45*IF($D45="Male",$B$5,$B$6),
AB45*(1-(1-IF($D45="Male",Mortality_Projection!$C$3,Mortality_Projection!$C$4))^MIN(($B45+(AC$8-1)-Mortality_Projection!$C$6),Mortality_Projection!$C$5)*IF($D45="Male",MIN(OFFSET(Mortality_Rates!$B$6,AC$8-1-($B45-$B$9),0),Mortality_Rates!$B$111),MIN(OFFSET(Mortality_Rates!$B$6,AC$8-1-($B45-$B$9),1),Mortality_Rates!$C$111)))))</f>
        <v>0</v>
      </c>
      <c r="AD45" s="160">
        <f ca="1">IF($B45-AD$8&gt;$B$9,0,IF($B45-AD$8=$B$9,$C45*IF($D45="Male",$B$5,$B$6),
AC45*(1-(1-IF($D45="Male",Mortality_Projection!$C$3,Mortality_Projection!$C$4))^MIN(($B45+(AD$8-1)-Mortality_Projection!$C$6),Mortality_Projection!$C$5)*IF($D45="Male",MIN(OFFSET(Mortality_Rates!$B$6,AD$8-1-($B45-$B$9),0),Mortality_Rates!$B$111),MIN(OFFSET(Mortality_Rates!$B$6,AD$8-1-($B45-$B$9),1),Mortality_Rates!$C$111)))))</f>
        <v>0</v>
      </c>
      <c r="AE45" s="160">
        <f ca="1">IF($B45-AE$8&gt;$B$9,0,IF($B45-AE$8=$B$9,$C45*IF($D45="Male",$B$5,$B$6),
AD45*(1-(1-IF($D45="Male",Mortality_Projection!$C$3,Mortality_Projection!$C$4))^MIN(($B45+(AE$8-1)-Mortality_Projection!$C$6),Mortality_Projection!$C$5)*IF($D45="Male",MIN(OFFSET(Mortality_Rates!$B$6,AE$8-1-($B45-$B$9),0),Mortality_Rates!$B$111),MIN(OFFSET(Mortality_Rates!$B$6,AE$8-1-($B45-$B$9),1),Mortality_Rates!$C$111)))))</f>
        <v>0</v>
      </c>
      <c r="AF45" s="160">
        <f ca="1">IF($B45-AF$8&gt;$B$9,0,IF($B45-AF$8=$B$9,$C45*IF($D45="Male",$B$5,$B$6),
AE45*(1-(1-IF($D45="Male",Mortality_Projection!$C$3,Mortality_Projection!$C$4))^MIN(($B45+(AF$8-1)-Mortality_Projection!$C$6),Mortality_Projection!$C$5)*IF($D45="Male",MIN(OFFSET(Mortality_Rates!$B$6,AF$8-1-($B45-$B$9),0),Mortality_Rates!$B$111),MIN(OFFSET(Mortality_Rates!$B$6,AF$8-1-($B45-$B$9),1),Mortality_Rates!$C$111)))))</f>
        <v>0</v>
      </c>
      <c r="AG45" s="160">
        <f ca="1">IF($B45-AG$8&gt;$B$9,0,IF($B45-AG$8=$B$9,$C45*IF($D45="Male",$B$5,$B$6),
AF45*(1-(1-IF($D45="Male",Mortality_Projection!$C$3,Mortality_Projection!$C$4))^MIN(($B45+(AG$8-1)-Mortality_Projection!$C$6),Mortality_Projection!$C$5)*IF($D45="Male",MIN(OFFSET(Mortality_Rates!$B$6,AG$8-1-($B45-$B$9),0),Mortality_Rates!$B$111),MIN(OFFSET(Mortality_Rates!$B$6,AG$8-1-($B45-$B$9),1),Mortality_Rates!$C$111)))))</f>
        <v>0</v>
      </c>
      <c r="AH45" s="160">
        <f ca="1">IF($B45-AH$8&gt;$B$9,0,IF($B45-AH$8=$B$9,$C45*IF($D45="Male",$B$5,$B$6),
AG45*(1-(1-IF($D45="Male",Mortality_Projection!$C$3,Mortality_Projection!$C$4))^MIN(($B45+(AH$8-1)-Mortality_Projection!$C$6),Mortality_Projection!$C$5)*IF($D45="Male",MIN(OFFSET(Mortality_Rates!$B$6,AH$8-1-($B45-$B$9),0),Mortality_Rates!$B$111),MIN(OFFSET(Mortality_Rates!$B$6,AH$8-1-($B45-$B$9),1),Mortality_Rates!$C$111)))))</f>
        <v>0</v>
      </c>
      <c r="AI45" s="160">
        <f ca="1">IF($B45-AI$8&gt;$B$9,0,IF($B45-AI$8=$B$9,$C45*IF($D45="Male",$B$5,$B$6),
AH45*(1-(1-IF($D45="Male",Mortality_Projection!$C$3,Mortality_Projection!$C$4))^MIN(($B45+(AI$8-1)-Mortality_Projection!$C$6),Mortality_Projection!$C$5)*IF($D45="Male",MIN(OFFSET(Mortality_Rates!$B$6,AI$8-1-($B45-$B$9),0),Mortality_Rates!$B$111),MIN(OFFSET(Mortality_Rates!$B$6,AI$8-1-($B45-$B$9),1),Mortality_Rates!$C$111)))))</f>
        <v>0</v>
      </c>
      <c r="AJ45" s="160">
        <f ca="1">IF($B45-AJ$8&gt;$B$9,0,IF($B45-AJ$8=$B$9,$C45*IF($D45="Male",$B$5,$B$6),
AI45*(1-(1-IF($D45="Male",Mortality_Projection!$C$3,Mortality_Projection!$C$4))^MIN(($B45+(AJ$8-1)-Mortality_Projection!$C$6),Mortality_Projection!$C$5)*IF($D45="Male",MIN(OFFSET(Mortality_Rates!$B$6,AJ$8-1-($B45-$B$9),0),Mortality_Rates!$B$111),MIN(OFFSET(Mortality_Rates!$B$6,AJ$8-1-($B45-$B$9),1),Mortality_Rates!$C$111)))))</f>
        <v>0</v>
      </c>
      <c r="AK45" s="160">
        <f ca="1">IF($B45-AK$8&gt;$B$9,0,IF($B45-AK$8=$B$9,$C45*IF($D45="Male",$B$5,$B$6),
AJ45*(1-(1-IF($D45="Male",Mortality_Projection!$C$3,Mortality_Projection!$C$4))^MIN(($B45+(AK$8-1)-Mortality_Projection!$C$6),Mortality_Projection!$C$5)*IF($D45="Male",MIN(OFFSET(Mortality_Rates!$B$6,AK$8-1-($B45-$B$9),0),Mortality_Rates!$B$111),MIN(OFFSET(Mortality_Rates!$B$6,AK$8-1-($B45-$B$9),1),Mortality_Rates!$C$111)))))</f>
        <v>0</v>
      </c>
      <c r="AL45" s="160">
        <f ca="1">IF($B45-AL$8&gt;$B$9,0,IF($B45-AL$8=$B$9,$C45*IF($D45="Male",$B$5,$B$6),
AK45*(1-(1-IF($D45="Male",Mortality_Projection!$C$3,Mortality_Projection!$C$4))^MIN(($B45+(AL$8-1)-Mortality_Projection!$C$6),Mortality_Projection!$C$5)*IF($D45="Male",MIN(OFFSET(Mortality_Rates!$B$6,AL$8-1-($B45-$B$9),0),Mortality_Rates!$B$111),MIN(OFFSET(Mortality_Rates!$B$6,AL$8-1-($B45-$B$9),1),Mortality_Rates!$C$111)))))</f>
        <v>0</v>
      </c>
      <c r="AM45" s="160">
        <f ca="1">IF($B45-AM$8&gt;$B$9,0,IF($B45-AM$8=$B$9,$C45*IF($D45="Male",$B$5,$B$6),
AL45*(1-(1-IF($D45="Male",Mortality_Projection!$C$3,Mortality_Projection!$C$4))^MIN(($B45+(AM$8-1)-Mortality_Projection!$C$6),Mortality_Projection!$C$5)*IF($D45="Male",MIN(OFFSET(Mortality_Rates!$B$6,AM$8-1-($B45-$B$9),0),Mortality_Rates!$B$111),MIN(OFFSET(Mortality_Rates!$B$6,AM$8-1-($B45-$B$9),1),Mortality_Rates!$C$111)))))</f>
        <v>0</v>
      </c>
      <c r="AN45" s="160">
        <f ca="1">IF($B45-AN$8&gt;$B$9,0,IF($B45-AN$8=$B$9,$C45*IF($D45="Male",$B$5,$B$6),
AM45*(1-(1-IF($D45="Male",Mortality_Projection!$C$3,Mortality_Projection!$C$4))^MIN(($B45+(AN$8-1)-Mortality_Projection!$C$6),Mortality_Projection!$C$5)*IF($D45="Male",MIN(OFFSET(Mortality_Rates!$B$6,AN$8-1-($B45-$B$9),0),Mortality_Rates!$B$111),MIN(OFFSET(Mortality_Rates!$B$6,AN$8-1-($B45-$B$9),1),Mortality_Rates!$C$111)))))</f>
        <v>0</v>
      </c>
      <c r="AO45" s="160">
        <f ca="1">IF($B45-AO$8&gt;$B$9,0,IF($B45-AO$8=$B$9,$C45*IF($D45="Male",$B$5,$B$6),
AN45*(1-(1-IF($D45="Male",Mortality_Projection!$C$3,Mortality_Projection!$C$4))^MIN(($B45+(AO$8-1)-Mortality_Projection!$C$6),Mortality_Projection!$C$5)*IF($D45="Male",MIN(OFFSET(Mortality_Rates!$B$6,AO$8-1-($B45-$B$9),0),Mortality_Rates!$B$111),MIN(OFFSET(Mortality_Rates!$B$6,AO$8-1-($B45-$B$9),1),Mortality_Rates!$C$111)))))</f>
        <v>5802.7622879402406</v>
      </c>
      <c r="AP45" s="160">
        <f ca="1">IF($B45-AP$8&gt;$B$9,0,IF($B45-AP$8=$B$9,$C45*IF($D45="Male",$B$5,$B$6),
AO45*(1-(1-IF($D45="Male",Mortality_Projection!$C$3,Mortality_Projection!$C$4))^MIN(($B45+(AP$8-1)-Mortality_Projection!$C$6),Mortality_Projection!$C$5)*IF($D45="Male",MIN(OFFSET(Mortality_Rates!$B$6,AP$8-1-($B45-$B$9),0),Mortality_Rates!$B$111),MIN(OFFSET(Mortality_Rates!$B$6,AP$8-1-($B45-$B$9),1),Mortality_Rates!$C$111)))))</f>
        <v>5799.9407391800169</v>
      </c>
      <c r="AQ45" s="160">
        <f ca="1">IF($B45-AQ$8&gt;$B$9,0,IF($B45-AQ$8=$B$9,$C45*IF($D45="Male",$B$5,$B$6),
AP45*(1-(1-IF($D45="Male",Mortality_Projection!$C$3,Mortality_Projection!$C$4))^MIN(($B45+(AQ$8-1)-Mortality_Projection!$C$6),Mortality_Projection!$C$5)*IF($D45="Male",MIN(OFFSET(Mortality_Rates!$B$6,AQ$8-1-($B45-$B$9),0),Mortality_Rates!$B$111),MIN(OFFSET(Mortality_Rates!$B$6,AQ$8-1-($B45-$B$9),1),Mortality_Rates!$C$111)))))</f>
        <v>5797.9402677448461</v>
      </c>
      <c r="AR45" s="160">
        <f ca="1">IF($B45-AR$8&gt;$B$9,0,IF($B45-AR$8=$B$9,$C45*IF($D45="Male",$B$5,$B$6),
AQ45*(1-(1-IF($D45="Male",Mortality_Projection!$C$3,Mortality_Projection!$C$4))^MIN(($B45+(AR$8-1)-Mortality_Projection!$C$6),Mortality_Projection!$C$5)*IF($D45="Male",MIN(OFFSET(Mortality_Rates!$B$6,AR$8-1-($B45-$B$9),0),Mortality_Rates!$B$111),MIN(OFFSET(Mortality_Rates!$B$6,AR$8-1-($B45-$B$9),1),Mortality_Rates!$C$111)))))</f>
        <v>5796.4932714127108</v>
      </c>
      <c r="AS45" s="160">
        <f ca="1">IF($B45-AS$8&gt;$B$9,0,IF($B45-AS$8=$B$9,$C45*IF($D45="Male",$B$5,$B$6),
AR45*(1-(1-IF($D45="Male",Mortality_Projection!$C$3,Mortality_Projection!$C$4))^MIN(($B45+(AS$8-1)-Mortality_Projection!$C$6),Mortality_Projection!$C$5)*IF($D45="Male",MIN(OFFSET(Mortality_Rates!$B$6,AS$8-1-($B45-$B$9),0),Mortality_Rates!$B$111),MIN(OFFSET(Mortality_Rates!$B$6,AS$8-1-($B45-$B$9),1),Mortality_Rates!$C$111)))))</f>
        <v>5795.3912279650413</v>
      </c>
      <c r="AT45" s="160">
        <f ca="1">IF($B45-AT$8&gt;$B$9,0,IF($B45-AT$8=$B$9,$C45*IF($D45="Male",$B$5,$B$6),
AS45*(1-(1-IF($D45="Male",Mortality_Projection!$C$3,Mortality_Projection!$C$4))^MIN(($B45+(AT$8-1)-Mortality_Projection!$C$6),Mortality_Projection!$C$5)*IF($D45="Male",MIN(OFFSET(Mortality_Rates!$B$6,AT$8-1-($B45-$B$9),0),Mortality_Rates!$B$111),MIN(OFFSET(Mortality_Rates!$B$6,AT$8-1-($B45-$B$9),1),Mortality_Rates!$C$111)))))</f>
        <v>5794.4811586468868</v>
      </c>
      <c r="AU45" s="160">
        <f ca="1">IF($B45-AU$8&gt;$B$9,0,IF($B45-AU$8=$B$9,$C45*IF($D45="Male",$B$5,$B$6),
AT45*(1-(1-IF($D45="Male",Mortality_Projection!$C$3,Mortality_Projection!$C$4))^MIN(($B45+(AU$8-1)-Mortality_Projection!$C$6),Mortality_Projection!$C$5)*IF($D45="Male",MIN(OFFSET(Mortality_Rates!$B$6,AU$8-1-($B45-$B$9),0),Mortality_Rates!$B$111),MIN(OFFSET(Mortality_Rates!$B$6,AU$8-1-($B45-$B$9),1),Mortality_Rates!$C$111)))))</f>
        <v>5793.6654746177728</v>
      </c>
      <c r="AV45" s="160">
        <f ca="1">IF($B45-AV$8&gt;$B$9,0,IF($B45-AV$8=$B$9,$C45*IF($D45="Male",$B$5,$B$6),
AU45*(1-(1-IF($D45="Male",Mortality_Projection!$C$3,Mortality_Projection!$C$4))^MIN(($B45+(AV$8-1)-Mortality_Projection!$C$6),Mortality_Projection!$C$5)*IF($D45="Male",MIN(OFFSET(Mortality_Rates!$B$6,AV$8-1-($B45-$B$9),0),Mortality_Rates!$B$111),MIN(OFFSET(Mortality_Rates!$B$6,AV$8-1-($B45-$B$9),1),Mortality_Rates!$C$111)))))</f>
        <v>5792.8953953276559</v>
      </c>
      <c r="AW45" s="160">
        <f ca="1">IF($B45-AW$8&gt;$B$9,0,IF($B45-AW$8=$B$9,$C45*IF($D45="Male",$B$5,$B$6),
AV45*(1-(1-IF($D45="Male",Mortality_Projection!$C$3,Mortality_Projection!$C$4))^MIN(($B45+(AW$8-1)-Mortality_Projection!$C$6),Mortality_Projection!$C$5)*IF($D45="Male",MIN(OFFSET(Mortality_Rates!$B$6,AW$8-1-($B45-$B$9),0),Mortality_Rates!$B$111),MIN(OFFSET(Mortality_Rates!$B$6,AW$8-1-($B45-$B$9),1),Mortality_Rates!$C$111)))))</f>
        <v>5792.1384137857976</v>
      </c>
      <c r="AX45" s="160">
        <f ca="1">IF($B45-AX$8&gt;$B$9,0,IF($B45-AX$8=$B$9,$C45*IF($D45="Male",$B$5,$B$6),
AW45*(1-(1-IF($D45="Male",Mortality_Projection!$C$3,Mortality_Projection!$C$4))^MIN(($B45+(AX$8-1)-Mortality_Projection!$C$6),Mortality_Projection!$C$5)*IF($D45="Male",MIN(OFFSET(Mortality_Rates!$B$6,AX$8-1-($B45-$B$9),0),Mortality_Rates!$B$111),MIN(OFFSET(Mortality_Rates!$B$6,AX$8-1-($B45-$B$9),1),Mortality_Rates!$C$111)))))</f>
        <v>5791.3652890454459</v>
      </c>
      <c r="AY45" s="160">
        <f ca="1">IF($B45-AY$8&gt;$B$9,0,IF($B45-AY$8=$B$9,$C45*IF($D45="Male",$B$5,$B$6),
AX45*(1-(1-IF($D45="Male",Mortality_Projection!$C$3,Mortality_Projection!$C$4))^MIN(($B45+(AY$8-1)-Mortality_Projection!$C$6),Mortality_Projection!$C$5)*IF($D45="Male",MIN(OFFSET(Mortality_Rates!$B$6,AY$8-1-($B45-$B$9),0),Mortality_Rates!$B$111),MIN(OFFSET(Mortality_Rates!$B$6,AY$8-1-($B45-$B$9),1),Mortality_Rates!$C$111)))))</f>
        <v>5790.5532916242464</v>
      </c>
      <c r="AZ45" s="160">
        <f ca="1">IF($B45-AZ$8&gt;$B$9,0,IF($B45-AZ$8=$B$9,$C45*IF($D45="Male",$B$5,$B$6),
AY45*(1-(1-IF($D45="Male",Mortality_Projection!$C$3,Mortality_Projection!$C$4))^MIN(($B45+(AZ$8-1)-Mortality_Projection!$C$6),Mortality_Projection!$C$5)*IF($D45="Male",MIN(OFFSET(Mortality_Rates!$B$6,AZ$8-1-($B45-$B$9),0),Mortality_Rates!$B$111),MIN(OFFSET(Mortality_Rates!$B$6,AZ$8-1-($B45-$B$9),1),Mortality_Rates!$C$111)))))</f>
        <v>5789.6797049003117</v>
      </c>
      <c r="BA45" s="160">
        <f ca="1">IF($B45-BA$8&gt;$B$9,0,IF($B45-BA$8=$B$9,$C45*IF($D45="Male",$B$5,$B$6),
AZ45*(1-(1-IF($D45="Male",Mortality_Projection!$C$3,Mortality_Projection!$C$4))^MIN(($B45+(BA$8-1)-Mortality_Projection!$C$6),Mortality_Projection!$C$5)*IF($D45="Male",MIN(OFFSET(Mortality_Rates!$B$6,BA$8-1-($B45-$B$9),0),Mortality_Rates!$B$111),MIN(OFFSET(Mortality_Rates!$B$6,BA$8-1-($B45-$B$9),1),Mortality_Rates!$C$111)))))</f>
        <v>5788.7283209047891</v>
      </c>
      <c r="BB45" s="160">
        <f ca="1">IF($B45-BB$8&gt;$B$9,0,IF($B45-BB$8=$B$9,$C45*IF($D45="Male",$B$5,$B$6),
BA45*(1-(1-IF($D45="Male",Mortality_Projection!$C$3,Mortality_Projection!$C$4))^MIN(($B45+(BB$8-1)-Mortality_Projection!$C$6),Mortality_Projection!$C$5)*IF($D45="Male",MIN(OFFSET(Mortality_Rates!$B$6,BB$8-1-($B45-$B$9),0),Mortality_Rates!$B$111),MIN(OFFSET(Mortality_Rates!$B$6,BB$8-1-($B45-$B$9),1),Mortality_Rates!$C$111)))))</f>
        <v>5787.6926839641737</v>
      </c>
      <c r="BC45" s="160">
        <f ca="1">IF($B45-BC$8&gt;$B$9,0,IF($B45-BC$8=$B$9,$C45*IF($D45="Male",$B$5,$B$6),
BB45*(1-(1-IF($D45="Male",Mortality_Projection!$C$3,Mortality_Projection!$C$4))^MIN(($B45+(BC$8-1)-Mortality_Projection!$C$6),Mortality_Projection!$C$5)*IF($D45="Male",MIN(OFFSET(Mortality_Rates!$B$6,BC$8-1-($B45-$B$9),0),Mortality_Rates!$B$111),MIN(OFFSET(Mortality_Rates!$B$6,BC$8-1-($B45-$B$9),1),Mortality_Rates!$C$111)))))</f>
        <v>5786.5663462659395</v>
      </c>
      <c r="BD45" s="161">
        <f ca="1">IF($B45-BD$8&gt;$B$9,0,IF($B45-BD$8=$B$9,$C45*IF($D45="Male",$B$5,$B$6),
BC45*(1-(1-IF($D45="Male",Mortality_Projection!$C$3,Mortality_Projection!$C$4))^MIN(($B45+(BD$8-1)-Mortality_Projection!$C$6),Mortality_Projection!$C$5)*IF($D45="Male",MIN(OFFSET(Mortality_Rates!$B$6,BD$8-1-($B45-$B$9),0),Mortality_Rates!$B$111),MIN(OFFSET(Mortality_Rates!$B$6,BD$8-1-($B45-$B$9),1),Mortality_Rates!$C$111)))))</f>
        <v>5785.349359411478</v>
      </c>
      <c r="BE45" s="33"/>
    </row>
    <row r="46" spans="1:57" x14ac:dyDescent="0.35">
      <c r="A46" s="159">
        <f t="shared" si="6"/>
        <v>-38</v>
      </c>
      <c r="B46">
        <f t="shared" si="7"/>
        <v>2059</v>
      </c>
      <c r="C46" s="160">
        <f ca="1">IF(-$A46&lt;Input!$D$16, SUM(OFFSET(Existing_Cohort!$C$107,Input!D$15+A46+IF(-$A46&gt;=Input!$D$15,-Input!$D$15-$A46,0),B46-Input!$D$4,IF(-$A46&gt;=Input!$D$15,Input!$D$16+$A46,Input!$D$16-Input!$D$15+1))), 0)+
IF(-$A46&gt;Input!$D$15, SUM(OFFSET($E$59, MAX(-$A46-Input!$D$16, 0), $B46-$B$9, MIN(-$A46-Input!$D$15, Input!$D$16-Input!$D$15+1))), 0)</f>
        <v>78157.02123083199</v>
      </c>
      <c r="D46" s="198" t="s">
        <v>31</v>
      </c>
      <c r="E46" s="160">
        <f ca="1">IF($B46-E$8&gt;$B$9,0,IF($B46-E$8=$B$9,$C46*IF($D46="Male",$B$5,$B$6),
D46*(1-(1-IF($D46="Male",Mortality_Projection!$C$3,Mortality_Projection!$C$4))^MIN(($B46+(E$8-1)-Mortality_Projection!$C$6),Mortality_Projection!$C$5)*IF($D46="Male",MIN(OFFSET(Mortality_Rates!$B$6,E$8-1-($B46-$B$9),0),Mortality_Rates!$B$111),MIN(OFFSET(Mortality_Rates!$B$6,E$8-1-($B46-$B$9),1),Mortality_Rates!$C$111)))))</f>
        <v>0</v>
      </c>
      <c r="F46" s="160">
        <f ca="1">IF($B46-F$8&gt;$B$9,0,IF($B46-F$8=$B$9,$C46*IF($D46="Male",$B$5,$B$6),
E46*(1-(1-IF($D46="Male",Mortality_Projection!$C$3,Mortality_Projection!$C$4))^MIN(($B46+(F$8-1)-Mortality_Projection!$C$6),Mortality_Projection!$C$5)*IF($D46="Male",MIN(OFFSET(Mortality_Rates!$B$6,F$8-1-($B46-$B$9),0),Mortality_Rates!$B$111),MIN(OFFSET(Mortality_Rates!$B$6,F$8-1-($B46-$B$9),1),Mortality_Rates!$C$111)))))</f>
        <v>0</v>
      </c>
      <c r="G46" s="160">
        <f ca="1">IF($B46-G$8&gt;$B$9,0,IF($B46-G$8=$B$9,$C46*IF($D46="Male",$B$5,$B$6),
F46*(1-(1-IF($D46="Male",Mortality_Projection!$C$3,Mortality_Projection!$C$4))^MIN(($B46+(G$8-1)-Mortality_Projection!$C$6),Mortality_Projection!$C$5)*IF($D46="Male",MIN(OFFSET(Mortality_Rates!$B$6,G$8-1-($B46-$B$9),0),Mortality_Rates!$B$111),MIN(OFFSET(Mortality_Rates!$B$6,G$8-1-($B46-$B$9),1),Mortality_Rates!$C$111)))))</f>
        <v>0</v>
      </c>
      <c r="H46" s="160">
        <f ca="1">IF($B46-H$8&gt;$B$9,0,IF($B46-H$8=$B$9,$C46*IF($D46="Male",$B$5,$B$6),
G46*(1-(1-IF($D46="Male",Mortality_Projection!$C$3,Mortality_Projection!$C$4))^MIN(($B46+(H$8-1)-Mortality_Projection!$C$6),Mortality_Projection!$C$5)*IF($D46="Male",MIN(OFFSET(Mortality_Rates!$B$6,H$8-1-($B46-$B$9),0),Mortality_Rates!$B$111),MIN(OFFSET(Mortality_Rates!$B$6,H$8-1-($B46-$B$9),1),Mortality_Rates!$C$111)))))</f>
        <v>0</v>
      </c>
      <c r="I46" s="160">
        <f ca="1">IF($B46-I$8&gt;$B$9,0,IF($B46-I$8=$B$9,$C46*IF($D46="Male",$B$5,$B$6),
H46*(1-(1-IF($D46="Male",Mortality_Projection!$C$3,Mortality_Projection!$C$4))^MIN(($B46+(I$8-1)-Mortality_Projection!$C$6),Mortality_Projection!$C$5)*IF($D46="Male",MIN(OFFSET(Mortality_Rates!$B$6,I$8-1-($B46-$B$9),0),Mortality_Rates!$B$111),MIN(OFFSET(Mortality_Rates!$B$6,I$8-1-($B46-$B$9),1),Mortality_Rates!$C$111)))))</f>
        <v>0</v>
      </c>
      <c r="J46" s="160">
        <f ca="1">IF($B46-J$8&gt;$B$9,0,IF($B46-J$8=$B$9,$C46*IF($D46="Male",$B$5,$B$6),
I46*(1-(1-IF($D46="Male",Mortality_Projection!$C$3,Mortality_Projection!$C$4))^MIN(($B46+(J$8-1)-Mortality_Projection!$C$6),Mortality_Projection!$C$5)*IF($D46="Male",MIN(OFFSET(Mortality_Rates!$B$6,J$8-1-($B46-$B$9),0),Mortality_Rates!$B$111),MIN(OFFSET(Mortality_Rates!$B$6,J$8-1-($B46-$B$9),1),Mortality_Rates!$C$111)))))</f>
        <v>0</v>
      </c>
      <c r="K46" s="160">
        <f ca="1">IF($B46-K$8&gt;$B$9,0,IF($B46-K$8=$B$9,$C46*IF($D46="Male",$B$5,$B$6),
J46*(1-(1-IF($D46="Male",Mortality_Projection!$C$3,Mortality_Projection!$C$4))^MIN(($B46+(K$8-1)-Mortality_Projection!$C$6),Mortality_Projection!$C$5)*IF($D46="Male",MIN(OFFSET(Mortality_Rates!$B$6,K$8-1-($B46-$B$9),0),Mortality_Rates!$B$111),MIN(OFFSET(Mortality_Rates!$B$6,K$8-1-($B46-$B$9),1),Mortality_Rates!$C$111)))))</f>
        <v>0</v>
      </c>
      <c r="L46" s="160">
        <f ca="1">IF($B46-L$8&gt;$B$9,0,IF($B46-L$8=$B$9,$C46*IF($D46="Male",$B$5,$B$6),
K46*(1-(1-IF($D46="Male",Mortality_Projection!$C$3,Mortality_Projection!$C$4))^MIN(($B46+(L$8-1)-Mortality_Projection!$C$6),Mortality_Projection!$C$5)*IF($D46="Male",MIN(OFFSET(Mortality_Rates!$B$6,L$8-1-($B46-$B$9),0),Mortality_Rates!$B$111),MIN(OFFSET(Mortality_Rates!$B$6,L$8-1-($B46-$B$9),1),Mortality_Rates!$C$111)))))</f>
        <v>0</v>
      </c>
      <c r="M46" s="160">
        <f ca="1">IF($B46-M$8&gt;$B$9,0,IF($B46-M$8=$B$9,$C46*IF($D46="Male",$B$5,$B$6),
L46*(1-(1-IF($D46="Male",Mortality_Projection!$C$3,Mortality_Projection!$C$4))^MIN(($B46+(M$8-1)-Mortality_Projection!$C$6),Mortality_Projection!$C$5)*IF($D46="Male",MIN(OFFSET(Mortality_Rates!$B$6,M$8-1-($B46-$B$9),0),Mortality_Rates!$B$111),MIN(OFFSET(Mortality_Rates!$B$6,M$8-1-($B46-$B$9),1),Mortality_Rates!$C$111)))))</f>
        <v>0</v>
      </c>
      <c r="N46" s="160">
        <f ca="1">IF($B46-N$8&gt;$B$9,0,IF($B46-N$8=$B$9,$C46*IF($D46="Male",$B$5,$B$6),
M46*(1-(1-IF($D46="Male",Mortality_Projection!$C$3,Mortality_Projection!$C$4))^MIN(($B46+(N$8-1)-Mortality_Projection!$C$6),Mortality_Projection!$C$5)*IF($D46="Male",MIN(OFFSET(Mortality_Rates!$B$6,N$8-1-($B46-$B$9),0),Mortality_Rates!$B$111),MIN(OFFSET(Mortality_Rates!$B$6,N$8-1-($B46-$B$9),1),Mortality_Rates!$C$111)))))</f>
        <v>0</v>
      </c>
      <c r="O46" s="160">
        <f ca="1">IF($B46-O$8&gt;$B$9,0,IF($B46-O$8=$B$9,$C46*IF($D46="Male",$B$5,$B$6),
N46*(1-(1-IF($D46="Male",Mortality_Projection!$C$3,Mortality_Projection!$C$4))^MIN(($B46+(O$8-1)-Mortality_Projection!$C$6),Mortality_Projection!$C$5)*IF($D46="Male",MIN(OFFSET(Mortality_Rates!$B$6,O$8-1-($B46-$B$9),0),Mortality_Rates!$B$111),MIN(OFFSET(Mortality_Rates!$B$6,O$8-1-($B46-$B$9),1),Mortality_Rates!$C$111)))))</f>
        <v>0</v>
      </c>
      <c r="P46" s="160">
        <f ca="1">IF($B46-P$8&gt;$B$9,0,IF($B46-P$8=$B$9,$C46*IF($D46="Male",$B$5,$B$6),
O46*(1-(1-IF($D46="Male",Mortality_Projection!$C$3,Mortality_Projection!$C$4))^MIN(($B46+(P$8-1)-Mortality_Projection!$C$6),Mortality_Projection!$C$5)*IF($D46="Male",MIN(OFFSET(Mortality_Rates!$B$6,P$8-1-($B46-$B$9),0),Mortality_Rates!$B$111),MIN(OFFSET(Mortality_Rates!$B$6,P$8-1-($B46-$B$9),1),Mortality_Rates!$C$111)))))</f>
        <v>0</v>
      </c>
      <c r="Q46" s="160">
        <f ca="1">IF($B46-Q$8&gt;$B$9,0,IF($B46-Q$8=$B$9,$C46*IF($D46="Male",$B$5,$B$6),
P46*(1-(1-IF($D46="Male",Mortality_Projection!$C$3,Mortality_Projection!$C$4))^MIN(($B46+(Q$8-1)-Mortality_Projection!$C$6),Mortality_Projection!$C$5)*IF($D46="Male",MIN(OFFSET(Mortality_Rates!$B$6,Q$8-1-($B46-$B$9),0),Mortality_Rates!$B$111),MIN(OFFSET(Mortality_Rates!$B$6,Q$8-1-($B46-$B$9),1),Mortality_Rates!$C$111)))))</f>
        <v>0</v>
      </c>
      <c r="R46" s="160">
        <f ca="1">IF($B46-R$8&gt;$B$9,0,IF($B46-R$8=$B$9,$C46*IF($D46="Male",$B$5,$B$6),
Q46*(1-(1-IF($D46="Male",Mortality_Projection!$C$3,Mortality_Projection!$C$4))^MIN(($B46+(R$8-1)-Mortality_Projection!$C$6),Mortality_Projection!$C$5)*IF($D46="Male",MIN(OFFSET(Mortality_Rates!$B$6,R$8-1-($B46-$B$9),0),Mortality_Rates!$B$111),MIN(OFFSET(Mortality_Rates!$B$6,R$8-1-($B46-$B$9),1),Mortality_Rates!$C$111)))))</f>
        <v>0</v>
      </c>
      <c r="S46" s="160">
        <f ca="1">IF($B46-S$8&gt;$B$9,0,IF($B46-S$8=$B$9,$C46*IF($D46="Male",$B$5,$B$6),
R46*(1-(1-IF($D46="Male",Mortality_Projection!$C$3,Mortality_Projection!$C$4))^MIN(($B46+(S$8-1)-Mortality_Projection!$C$6),Mortality_Projection!$C$5)*IF($D46="Male",MIN(OFFSET(Mortality_Rates!$B$6,S$8-1-($B46-$B$9),0),Mortality_Rates!$B$111),MIN(OFFSET(Mortality_Rates!$B$6,S$8-1-($B46-$B$9),1),Mortality_Rates!$C$111)))))</f>
        <v>0</v>
      </c>
      <c r="T46" s="160">
        <f ca="1">IF($B46-T$8&gt;$B$9,0,IF($B46-T$8=$B$9,$C46*IF($D46="Male",$B$5,$B$6),
S46*(1-(1-IF($D46="Male",Mortality_Projection!$C$3,Mortality_Projection!$C$4))^MIN(($B46+(T$8-1)-Mortality_Projection!$C$6),Mortality_Projection!$C$5)*IF($D46="Male",MIN(OFFSET(Mortality_Rates!$B$6,T$8-1-($B46-$B$9),0),Mortality_Rates!$B$111),MIN(OFFSET(Mortality_Rates!$B$6,T$8-1-($B46-$B$9),1),Mortality_Rates!$C$111)))))</f>
        <v>0</v>
      </c>
      <c r="U46" s="160">
        <f ca="1">IF($B46-U$8&gt;$B$9,0,IF($B46-U$8=$B$9,$C46*IF($D46="Male",$B$5,$B$6),
T46*(1-(1-IF($D46="Male",Mortality_Projection!$C$3,Mortality_Projection!$C$4))^MIN(($B46+(U$8-1)-Mortality_Projection!$C$6),Mortality_Projection!$C$5)*IF($D46="Male",MIN(OFFSET(Mortality_Rates!$B$6,U$8-1-($B46-$B$9),0),Mortality_Rates!$B$111),MIN(OFFSET(Mortality_Rates!$B$6,U$8-1-($B46-$B$9),1),Mortality_Rates!$C$111)))))</f>
        <v>0</v>
      </c>
      <c r="V46" s="160">
        <f ca="1">IF($B46-V$8&gt;$B$9,0,IF($B46-V$8=$B$9,$C46*IF($D46="Male",$B$5,$B$6),
U46*(1-(1-IF($D46="Male",Mortality_Projection!$C$3,Mortality_Projection!$C$4))^MIN(($B46+(V$8-1)-Mortality_Projection!$C$6),Mortality_Projection!$C$5)*IF($D46="Male",MIN(OFFSET(Mortality_Rates!$B$6,V$8-1-($B46-$B$9),0),Mortality_Rates!$B$111),MIN(OFFSET(Mortality_Rates!$B$6,V$8-1-($B46-$B$9),1),Mortality_Rates!$C$111)))))</f>
        <v>0</v>
      </c>
      <c r="W46" s="160">
        <f ca="1">IF($B46-W$8&gt;$B$9,0,IF($B46-W$8=$B$9,$C46*IF($D46="Male",$B$5,$B$6),
V46*(1-(1-IF($D46="Male",Mortality_Projection!$C$3,Mortality_Projection!$C$4))^MIN(($B46+(W$8-1)-Mortality_Projection!$C$6),Mortality_Projection!$C$5)*IF($D46="Male",MIN(OFFSET(Mortality_Rates!$B$6,W$8-1-($B46-$B$9),0),Mortality_Rates!$B$111),MIN(OFFSET(Mortality_Rates!$B$6,W$8-1-($B46-$B$9),1),Mortality_Rates!$C$111)))))</f>
        <v>0</v>
      </c>
      <c r="X46" s="160">
        <f ca="1">IF($B46-X$8&gt;$B$9,0,IF($B46-X$8=$B$9,$C46*IF($D46="Male",$B$5,$B$6),
W46*(1-(1-IF($D46="Male",Mortality_Projection!$C$3,Mortality_Projection!$C$4))^MIN(($B46+(X$8-1)-Mortality_Projection!$C$6),Mortality_Projection!$C$5)*IF($D46="Male",MIN(OFFSET(Mortality_Rates!$B$6,X$8-1-($B46-$B$9),0),Mortality_Rates!$B$111),MIN(OFFSET(Mortality_Rates!$B$6,X$8-1-($B46-$B$9),1),Mortality_Rates!$C$111)))))</f>
        <v>0</v>
      </c>
      <c r="Y46" s="160">
        <f ca="1">IF($B46-Y$8&gt;$B$9,0,IF($B46-Y$8=$B$9,$C46*IF($D46="Male",$B$5,$B$6),
X46*(1-(1-IF($D46="Male",Mortality_Projection!$C$3,Mortality_Projection!$C$4))^MIN(($B46+(Y$8-1)-Mortality_Projection!$C$6),Mortality_Projection!$C$5)*IF($D46="Male",MIN(OFFSET(Mortality_Rates!$B$6,Y$8-1-($B46-$B$9),0),Mortality_Rates!$B$111),MIN(OFFSET(Mortality_Rates!$B$6,Y$8-1-($B46-$B$9),1),Mortality_Rates!$C$111)))))</f>
        <v>0</v>
      </c>
      <c r="Z46" s="160">
        <f ca="1">IF($B46-Z$8&gt;$B$9,0,IF($B46-Z$8=$B$9,$C46*IF($D46="Male",$B$5,$B$6),
Y46*(1-(1-IF($D46="Male",Mortality_Projection!$C$3,Mortality_Projection!$C$4))^MIN(($B46+(Z$8-1)-Mortality_Projection!$C$6),Mortality_Projection!$C$5)*IF($D46="Male",MIN(OFFSET(Mortality_Rates!$B$6,Z$8-1-($B46-$B$9),0),Mortality_Rates!$B$111),MIN(OFFSET(Mortality_Rates!$B$6,Z$8-1-($B46-$B$9),1),Mortality_Rates!$C$111)))))</f>
        <v>0</v>
      </c>
      <c r="AA46" s="160">
        <f ca="1">IF($B46-AA$8&gt;$B$9,0,IF($B46-AA$8=$B$9,$C46*IF($D46="Male",$B$5,$B$6),
Z46*(1-(1-IF($D46="Male",Mortality_Projection!$C$3,Mortality_Projection!$C$4))^MIN(($B46+(AA$8-1)-Mortality_Projection!$C$6),Mortality_Projection!$C$5)*IF($D46="Male",MIN(OFFSET(Mortality_Rates!$B$6,AA$8-1-($B46-$B$9),0),Mortality_Rates!$B$111),MIN(OFFSET(Mortality_Rates!$B$6,AA$8-1-($B46-$B$9),1),Mortality_Rates!$C$111)))))</f>
        <v>0</v>
      </c>
      <c r="AB46" s="160">
        <f ca="1">IF($B46-AB$8&gt;$B$9,0,IF($B46-AB$8=$B$9,$C46*IF($D46="Male",$B$5,$B$6),
AA46*(1-(1-IF($D46="Male",Mortality_Projection!$C$3,Mortality_Projection!$C$4))^MIN(($B46+(AB$8-1)-Mortality_Projection!$C$6),Mortality_Projection!$C$5)*IF($D46="Male",MIN(OFFSET(Mortality_Rates!$B$6,AB$8-1-($B46-$B$9),0),Mortality_Rates!$B$111),MIN(OFFSET(Mortality_Rates!$B$6,AB$8-1-($B46-$B$9),1),Mortality_Rates!$C$111)))))</f>
        <v>0</v>
      </c>
      <c r="AC46" s="160">
        <f ca="1">IF($B46-AC$8&gt;$B$9,0,IF($B46-AC$8=$B$9,$C46*IF($D46="Male",$B$5,$B$6),
AB46*(1-(1-IF($D46="Male",Mortality_Projection!$C$3,Mortality_Projection!$C$4))^MIN(($B46+(AC$8-1)-Mortality_Projection!$C$6),Mortality_Projection!$C$5)*IF($D46="Male",MIN(OFFSET(Mortality_Rates!$B$6,AC$8-1-($B46-$B$9),0),Mortality_Rates!$B$111),MIN(OFFSET(Mortality_Rates!$B$6,AC$8-1-($B46-$B$9),1),Mortality_Rates!$C$111)))))</f>
        <v>0</v>
      </c>
      <c r="AD46" s="160">
        <f ca="1">IF($B46-AD$8&gt;$B$9,0,IF($B46-AD$8=$B$9,$C46*IF($D46="Male",$B$5,$B$6),
AC46*(1-(1-IF($D46="Male",Mortality_Projection!$C$3,Mortality_Projection!$C$4))^MIN(($B46+(AD$8-1)-Mortality_Projection!$C$6),Mortality_Projection!$C$5)*IF($D46="Male",MIN(OFFSET(Mortality_Rates!$B$6,AD$8-1-($B46-$B$9),0),Mortality_Rates!$B$111),MIN(OFFSET(Mortality_Rates!$B$6,AD$8-1-($B46-$B$9),1),Mortality_Rates!$C$111)))))</f>
        <v>0</v>
      </c>
      <c r="AE46" s="160">
        <f ca="1">IF($B46-AE$8&gt;$B$9,0,IF($B46-AE$8=$B$9,$C46*IF($D46="Male",$B$5,$B$6),
AD46*(1-(1-IF($D46="Male",Mortality_Projection!$C$3,Mortality_Projection!$C$4))^MIN(($B46+(AE$8-1)-Mortality_Projection!$C$6),Mortality_Projection!$C$5)*IF($D46="Male",MIN(OFFSET(Mortality_Rates!$B$6,AE$8-1-($B46-$B$9),0),Mortality_Rates!$B$111),MIN(OFFSET(Mortality_Rates!$B$6,AE$8-1-($B46-$B$9),1),Mortality_Rates!$C$111)))))</f>
        <v>0</v>
      </c>
      <c r="AF46" s="160">
        <f ca="1">IF($B46-AF$8&gt;$B$9,0,IF($B46-AF$8=$B$9,$C46*IF($D46="Male",$B$5,$B$6),
AE46*(1-(1-IF($D46="Male",Mortality_Projection!$C$3,Mortality_Projection!$C$4))^MIN(($B46+(AF$8-1)-Mortality_Projection!$C$6),Mortality_Projection!$C$5)*IF($D46="Male",MIN(OFFSET(Mortality_Rates!$B$6,AF$8-1-($B46-$B$9),0),Mortality_Rates!$B$111),MIN(OFFSET(Mortality_Rates!$B$6,AF$8-1-($B46-$B$9),1),Mortality_Rates!$C$111)))))</f>
        <v>0</v>
      </c>
      <c r="AG46" s="160">
        <f ca="1">IF($B46-AG$8&gt;$B$9,0,IF($B46-AG$8=$B$9,$C46*IF($D46="Male",$B$5,$B$6),
AF46*(1-(1-IF($D46="Male",Mortality_Projection!$C$3,Mortality_Projection!$C$4))^MIN(($B46+(AG$8-1)-Mortality_Projection!$C$6),Mortality_Projection!$C$5)*IF($D46="Male",MIN(OFFSET(Mortality_Rates!$B$6,AG$8-1-($B46-$B$9),0),Mortality_Rates!$B$111),MIN(OFFSET(Mortality_Rates!$B$6,AG$8-1-($B46-$B$9),1),Mortality_Rates!$C$111)))))</f>
        <v>0</v>
      </c>
      <c r="AH46" s="160">
        <f ca="1">IF($B46-AH$8&gt;$B$9,0,IF($B46-AH$8=$B$9,$C46*IF($D46="Male",$B$5,$B$6),
AG46*(1-(1-IF($D46="Male",Mortality_Projection!$C$3,Mortality_Projection!$C$4))^MIN(($B46+(AH$8-1)-Mortality_Projection!$C$6),Mortality_Projection!$C$5)*IF($D46="Male",MIN(OFFSET(Mortality_Rates!$B$6,AH$8-1-($B46-$B$9),0),Mortality_Rates!$B$111),MIN(OFFSET(Mortality_Rates!$B$6,AH$8-1-($B46-$B$9),1),Mortality_Rates!$C$111)))))</f>
        <v>0</v>
      </c>
      <c r="AI46" s="160">
        <f ca="1">IF($B46-AI$8&gt;$B$9,0,IF($B46-AI$8=$B$9,$C46*IF($D46="Male",$B$5,$B$6),
AH46*(1-(1-IF($D46="Male",Mortality_Projection!$C$3,Mortality_Projection!$C$4))^MIN(($B46+(AI$8-1)-Mortality_Projection!$C$6),Mortality_Projection!$C$5)*IF($D46="Male",MIN(OFFSET(Mortality_Rates!$B$6,AI$8-1-($B46-$B$9),0),Mortality_Rates!$B$111),MIN(OFFSET(Mortality_Rates!$B$6,AI$8-1-($B46-$B$9),1),Mortality_Rates!$C$111)))))</f>
        <v>0</v>
      </c>
      <c r="AJ46" s="160">
        <f ca="1">IF($B46-AJ$8&gt;$B$9,0,IF($B46-AJ$8=$B$9,$C46*IF($D46="Male",$B$5,$B$6),
AI46*(1-(1-IF($D46="Male",Mortality_Projection!$C$3,Mortality_Projection!$C$4))^MIN(($B46+(AJ$8-1)-Mortality_Projection!$C$6),Mortality_Projection!$C$5)*IF($D46="Male",MIN(OFFSET(Mortality_Rates!$B$6,AJ$8-1-($B46-$B$9),0),Mortality_Rates!$B$111),MIN(OFFSET(Mortality_Rates!$B$6,AJ$8-1-($B46-$B$9),1),Mortality_Rates!$C$111)))))</f>
        <v>0</v>
      </c>
      <c r="AK46" s="160">
        <f ca="1">IF($B46-AK$8&gt;$B$9,0,IF($B46-AK$8=$B$9,$C46*IF($D46="Male",$B$5,$B$6),
AJ46*(1-(1-IF($D46="Male",Mortality_Projection!$C$3,Mortality_Projection!$C$4))^MIN(($B46+(AK$8-1)-Mortality_Projection!$C$6),Mortality_Projection!$C$5)*IF($D46="Male",MIN(OFFSET(Mortality_Rates!$B$6,AK$8-1-($B46-$B$9),0),Mortality_Rates!$B$111),MIN(OFFSET(Mortality_Rates!$B$6,AK$8-1-($B46-$B$9),1),Mortality_Rates!$C$111)))))</f>
        <v>0</v>
      </c>
      <c r="AL46" s="160">
        <f ca="1">IF($B46-AL$8&gt;$B$9,0,IF($B46-AL$8=$B$9,$C46*IF($D46="Male",$B$5,$B$6),
AK46*(1-(1-IF($D46="Male",Mortality_Projection!$C$3,Mortality_Projection!$C$4))^MIN(($B46+(AL$8-1)-Mortality_Projection!$C$6),Mortality_Projection!$C$5)*IF($D46="Male",MIN(OFFSET(Mortality_Rates!$B$6,AL$8-1-($B46-$B$9),0),Mortality_Rates!$B$111),MIN(OFFSET(Mortality_Rates!$B$6,AL$8-1-($B46-$B$9),1),Mortality_Rates!$C$111)))))</f>
        <v>0</v>
      </c>
      <c r="AM46" s="160">
        <f ca="1">IF($B46-AM$8&gt;$B$9,0,IF($B46-AM$8=$B$9,$C46*IF($D46="Male",$B$5,$B$6),
AL46*(1-(1-IF($D46="Male",Mortality_Projection!$C$3,Mortality_Projection!$C$4))^MIN(($B46+(AM$8-1)-Mortality_Projection!$C$6),Mortality_Projection!$C$5)*IF($D46="Male",MIN(OFFSET(Mortality_Rates!$B$6,AM$8-1-($B46-$B$9),0),Mortality_Rates!$B$111),MIN(OFFSET(Mortality_Rates!$B$6,AM$8-1-($B46-$B$9),1),Mortality_Rates!$C$111)))))</f>
        <v>0</v>
      </c>
      <c r="AN46" s="160">
        <f ca="1">IF($B46-AN$8&gt;$B$9,0,IF($B46-AN$8=$B$9,$C46*IF($D46="Male",$B$5,$B$6),
AM46*(1-(1-IF($D46="Male",Mortality_Projection!$C$3,Mortality_Projection!$C$4))^MIN(($B46+(AN$8-1)-Mortality_Projection!$C$6),Mortality_Projection!$C$5)*IF($D46="Male",MIN(OFFSET(Mortality_Rates!$B$6,AN$8-1-($B46-$B$9),0),Mortality_Rates!$B$111),MIN(OFFSET(Mortality_Rates!$B$6,AN$8-1-($B46-$B$9),1),Mortality_Rates!$C$111)))))</f>
        <v>0</v>
      </c>
      <c r="AO46" s="160">
        <f ca="1">IF($B46-AO$8&gt;$B$9,0,IF($B46-AO$8=$B$9,$C46*IF($D46="Male",$B$5,$B$6),
AN46*(1-(1-IF($D46="Male",Mortality_Projection!$C$3,Mortality_Projection!$C$4))^MIN(($B46+(AO$8-1)-Mortality_Projection!$C$6),Mortality_Projection!$C$5)*IF($D46="Male",MIN(OFFSET(Mortality_Rates!$B$6,AO$8-1-($B46-$B$9),0),Mortality_Rates!$B$111),MIN(OFFSET(Mortality_Rates!$B$6,AO$8-1-($B46-$B$9),1),Mortality_Rates!$C$111)))))</f>
        <v>0</v>
      </c>
      <c r="AP46" s="160">
        <f ca="1">IF($B46-AP$8&gt;$B$9,0,IF($B46-AP$8=$B$9,$C46*IF($D46="Male",$B$5,$B$6),
AO46*(1-(1-IF($D46="Male",Mortality_Projection!$C$3,Mortality_Projection!$C$4))^MIN(($B46+(AP$8-1)-Mortality_Projection!$C$6),Mortality_Projection!$C$5)*IF($D46="Male",MIN(OFFSET(Mortality_Rates!$B$6,AP$8-1-($B46-$B$9),0),Mortality_Rates!$B$111),MIN(OFFSET(Mortality_Rates!$B$6,AP$8-1-($B46-$B$9),1),Mortality_Rates!$C$111)))))</f>
        <v>5719.014616752137</v>
      </c>
      <c r="AQ46" s="160">
        <f ca="1">IF($B46-AQ$8&gt;$B$9,0,IF($B46-AQ$8=$B$9,$C46*IF($D46="Male",$B$5,$B$6),
AP46*(1-(1-IF($D46="Male",Mortality_Projection!$C$3,Mortality_Projection!$C$4))^MIN(($B46+(AQ$8-1)-Mortality_Projection!$C$6),Mortality_Projection!$C$5)*IF($D46="Male",MIN(OFFSET(Mortality_Rates!$B$6,AQ$8-1-($B46-$B$9),0),Mortality_Rates!$B$111),MIN(OFFSET(Mortality_Rates!$B$6,AQ$8-1-($B46-$B$9),1),Mortality_Rates!$C$111)))))</f>
        <v>5716.2337896561985</v>
      </c>
      <c r="AR46" s="160">
        <f ca="1">IF($B46-AR$8&gt;$B$9,0,IF($B46-AR$8=$B$9,$C46*IF($D46="Male",$B$5,$B$6),
AQ46*(1-(1-IF($D46="Male",Mortality_Projection!$C$3,Mortality_Projection!$C$4))^MIN(($B46+(AR$8-1)-Mortality_Projection!$C$6),Mortality_Projection!$C$5)*IF($D46="Male",MIN(OFFSET(Mortality_Rates!$B$6,AR$8-1-($B46-$B$9),0),Mortality_Rates!$B$111),MIN(OFFSET(Mortality_Rates!$B$6,AR$8-1-($B46-$B$9),1),Mortality_Rates!$C$111)))))</f>
        <v>5714.2621897852341</v>
      </c>
      <c r="AS46" s="160">
        <f ca="1">IF($B46-AS$8&gt;$B$9,0,IF($B46-AS$8=$B$9,$C46*IF($D46="Male",$B$5,$B$6),
AR46*(1-(1-IF($D46="Male",Mortality_Projection!$C$3,Mortality_Projection!$C$4))^MIN(($B46+(AS$8-1)-Mortality_Projection!$C$6),Mortality_Projection!$C$5)*IF($D46="Male",MIN(OFFSET(Mortality_Rates!$B$6,AS$8-1-($B46-$B$9),0),Mortality_Rates!$B$111),MIN(OFFSET(Mortality_Rates!$B$6,AS$8-1-($B46-$B$9),1),Mortality_Rates!$C$111)))))</f>
        <v>5712.8360770542222</v>
      </c>
      <c r="AT46" s="160">
        <f ca="1">IF($B46-AT$8&gt;$B$9,0,IF($B46-AT$8=$B$9,$C46*IF($D46="Male",$B$5,$B$6),
AS46*(1-(1-IF($D46="Male",Mortality_Projection!$C$3,Mortality_Projection!$C$4))^MIN(($B46+(AT$8-1)-Mortality_Projection!$C$6),Mortality_Projection!$C$5)*IF($D46="Male",MIN(OFFSET(Mortality_Rates!$B$6,AT$8-1-($B46-$B$9),0),Mortality_Rates!$B$111),MIN(OFFSET(Mortality_Rates!$B$6,AT$8-1-($B46-$B$9),1),Mortality_Rates!$C$111)))))</f>
        <v>5711.7499387165171</v>
      </c>
      <c r="AU46" s="160">
        <f ca="1">IF($B46-AU$8&gt;$B$9,0,IF($B46-AU$8=$B$9,$C46*IF($D46="Male",$B$5,$B$6),
AT46*(1-(1-IF($D46="Male",Mortality_Projection!$C$3,Mortality_Projection!$C$4))^MIN(($B46+(AU$8-1)-Mortality_Projection!$C$6),Mortality_Projection!$C$5)*IF($D46="Male",MIN(OFFSET(Mortality_Rates!$B$6,AU$8-1-($B46-$B$9),0),Mortality_Rates!$B$111),MIN(OFFSET(Mortality_Rates!$B$6,AU$8-1-($B46-$B$9),1),Mortality_Rates!$C$111)))))</f>
        <v>5710.8530038647141</v>
      </c>
      <c r="AV46" s="160">
        <f ca="1">IF($B46-AV$8&gt;$B$9,0,IF($B46-AV$8=$B$9,$C46*IF($D46="Male",$B$5,$B$6),
AU46*(1-(1-IF($D46="Male",Mortality_Projection!$C$3,Mortality_Projection!$C$4))^MIN(($B46+(AV$8-1)-Mortality_Projection!$C$6),Mortality_Projection!$C$5)*IF($D46="Male",MIN(OFFSET(Mortality_Rates!$B$6,AV$8-1-($B46-$B$9),0),Mortality_Rates!$B$111),MIN(OFFSET(Mortality_Rates!$B$6,AV$8-1-($B46-$B$9),1),Mortality_Rates!$C$111)))))</f>
        <v>5710.0490920975799</v>
      </c>
      <c r="AW46" s="160">
        <f ca="1">IF($B46-AW$8&gt;$B$9,0,IF($B46-AW$8=$B$9,$C46*IF($D46="Male",$B$5,$B$6),
AV46*(1-(1-IF($D46="Male",Mortality_Projection!$C$3,Mortality_Projection!$C$4))^MIN(($B46+(AW$8-1)-Mortality_Projection!$C$6),Mortality_Projection!$C$5)*IF($D46="Male",MIN(OFFSET(Mortality_Rates!$B$6,AW$8-1-($B46-$B$9),0),Mortality_Rates!$B$111),MIN(OFFSET(Mortality_Rates!$B$6,AW$8-1-($B46-$B$9),1),Mortality_Rates!$C$111)))))</f>
        <v>5709.2901268845135</v>
      </c>
      <c r="AX46" s="160">
        <f ca="1">IF($B46-AX$8&gt;$B$9,0,IF($B46-AX$8=$B$9,$C46*IF($D46="Male",$B$5,$B$6),
AW46*(1-(1-IF($D46="Male",Mortality_Projection!$C$3,Mortality_Projection!$C$4))^MIN(($B46+(AX$8-1)-Mortality_Projection!$C$6),Mortality_Projection!$C$5)*IF($D46="Male",MIN(OFFSET(Mortality_Rates!$B$6,AX$8-1-($B46-$B$9),0),Mortality_Rates!$B$111),MIN(OFFSET(Mortality_Rates!$B$6,AX$8-1-($B46-$B$9),1),Mortality_Rates!$C$111)))))</f>
        <v>5708.544070388024</v>
      </c>
      <c r="AY46" s="160">
        <f ca="1">IF($B46-AY$8&gt;$B$9,0,IF($B46-AY$8=$B$9,$C46*IF($D46="Male",$B$5,$B$6),
AX46*(1-(1-IF($D46="Male",Mortality_Projection!$C$3,Mortality_Projection!$C$4))^MIN(($B46+(AY$8-1)-Mortality_Projection!$C$6),Mortality_Projection!$C$5)*IF($D46="Male",MIN(OFFSET(Mortality_Rates!$B$6,AY$8-1-($B46-$B$9),0),Mortality_Rates!$B$111),MIN(OFFSET(Mortality_Rates!$B$6,AY$8-1-($B46-$B$9),1),Mortality_Rates!$C$111)))))</f>
        <v>5707.7821036778187</v>
      </c>
      <c r="AZ46" s="160">
        <f ca="1">IF($B46-AZ$8&gt;$B$9,0,IF($B46-AZ$8=$B$9,$C46*IF($D46="Male",$B$5,$B$6),
AY46*(1-(1-IF($D46="Male",Mortality_Projection!$C$3,Mortality_Projection!$C$4))^MIN(($B46+(AZ$8-1)-Mortality_Projection!$C$6),Mortality_Projection!$C$5)*IF($D46="Male",MIN(OFFSET(Mortality_Rates!$B$6,AZ$8-1-($B46-$B$9),0),Mortality_Rates!$B$111),MIN(OFFSET(Mortality_Rates!$B$6,AZ$8-1-($B46-$B$9),1),Mortality_Rates!$C$111)))))</f>
        <v>5706.981825312072</v>
      </c>
      <c r="BA46" s="160">
        <f ca="1">IF($B46-BA$8&gt;$B$9,0,IF($B46-BA$8=$B$9,$C46*IF($D46="Male",$B$5,$B$6),
AZ46*(1-(1-IF($D46="Male",Mortality_Projection!$C$3,Mortality_Projection!$C$4))^MIN(($B46+(BA$8-1)-Mortality_Projection!$C$6),Mortality_Projection!$C$5)*IF($D46="Male",MIN(OFFSET(Mortality_Rates!$B$6,BA$8-1-($B46-$B$9),0),Mortality_Rates!$B$111),MIN(OFFSET(Mortality_Rates!$B$6,BA$8-1-($B46-$B$9),1),Mortality_Rates!$C$111)))))</f>
        <v>5706.1208465238205</v>
      </c>
      <c r="BB46" s="160">
        <f ca="1">IF($B46-BB$8&gt;$B$9,0,IF($B46-BB$8=$B$9,$C46*IF($D46="Male",$B$5,$B$6),
BA46*(1-(1-IF($D46="Male",Mortality_Projection!$C$3,Mortality_Projection!$C$4))^MIN(($B46+(BB$8-1)-Mortality_Projection!$C$6),Mortality_Projection!$C$5)*IF($D46="Male",MIN(OFFSET(Mortality_Rates!$B$6,BB$8-1-($B46-$B$9),0),Mortality_Rates!$B$111),MIN(OFFSET(Mortality_Rates!$B$6,BB$8-1-($B46-$B$9),1),Mortality_Rates!$C$111)))))</f>
        <v>5705.1831932637779</v>
      </c>
      <c r="BC46" s="160">
        <f ca="1">IF($B46-BC$8&gt;$B$9,0,IF($B46-BC$8=$B$9,$C46*IF($D46="Male",$B$5,$B$6),
BB46*(1-(1-IF($D46="Male",Mortality_Projection!$C$3,Mortality_Projection!$C$4))^MIN(($B46+(BC$8-1)-Mortality_Projection!$C$6),Mortality_Projection!$C$5)*IF($D46="Male",MIN(OFFSET(Mortality_Rates!$B$6,BC$8-1-($B46-$B$9),0),Mortality_Rates!$B$111),MIN(OFFSET(Mortality_Rates!$B$6,BC$8-1-($B46-$B$9),1),Mortality_Rates!$C$111)))))</f>
        <v>5704.1625030291743</v>
      </c>
      <c r="BD46" s="161">
        <f ca="1">IF($B46-BD$8&gt;$B$9,0,IF($B46-BD$8=$B$9,$C46*IF($D46="Male",$B$5,$B$6),
BC46*(1-(1-IF($D46="Male",Mortality_Projection!$C$3,Mortality_Projection!$C$4))^MIN(($B46+(BD$8-1)-Mortality_Projection!$C$6),Mortality_Projection!$C$5)*IF($D46="Male",MIN(OFFSET(Mortality_Rates!$B$6,BD$8-1-($B46-$B$9),0),Mortality_Rates!$B$111),MIN(OFFSET(Mortality_Rates!$B$6,BD$8-1-($B46-$B$9),1),Mortality_Rates!$C$111)))))</f>
        <v>5703.0524210647645</v>
      </c>
      <c r="BE46" s="33"/>
    </row>
    <row r="47" spans="1:57" x14ac:dyDescent="0.35">
      <c r="A47" s="159">
        <f t="shared" si="6"/>
        <v>-39</v>
      </c>
      <c r="B47">
        <f t="shared" si="7"/>
        <v>2060</v>
      </c>
      <c r="C47" s="160">
        <f ca="1">IF(-$A47&lt;Input!$D$16, SUM(OFFSET(Existing_Cohort!$C$107,Input!D$15+A47+IF(-$A47&gt;=Input!$D$15,-Input!$D$15-$A47,0),B47-Input!$D$4,IF(-$A47&gt;=Input!$D$15,Input!$D$16+$A47,Input!$D$16-Input!$D$15+1))), 0)+
IF(-$A47&gt;Input!$D$15, SUM(OFFSET($E$59, MAX(-$A47-Input!$D$16, 0), $B47-$B$9, MIN(-$A47-Input!$D$15, Input!$D$16-Input!$D$15+1))), 0)</f>
        <v>77388.065442710606</v>
      </c>
      <c r="D47" s="198" t="s">
        <v>31</v>
      </c>
      <c r="E47" s="160">
        <f ca="1">IF($B47-E$8&gt;$B$9,0,IF($B47-E$8=$B$9,$C47*IF($D47="Male",$B$5,$B$6),
D47*(1-(1-IF($D47="Male",Mortality_Projection!$C$3,Mortality_Projection!$C$4))^MIN(($B47+(E$8-1)-Mortality_Projection!$C$6),Mortality_Projection!$C$5)*IF($D47="Male",MIN(OFFSET(Mortality_Rates!$B$6,E$8-1-($B47-$B$9),0),Mortality_Rates!$B$111),MIN(OFFSET(Mortality_Rates!$B$6,E$8-1-($B47-$B$9),1),Mortality_Rates!$C$111)))))</f>
        <v>0</v>
      </c>
      <c r="F47" s="160">
        <f ca="1">IF($B47-F$8&gt;$B$9,0,IF($B47-F$8=$B$9,$C47*IF($D47="Male",$B$5,$B$6),
E47*(1-(1-IF($D47="Male",Mortality_Projection!$C$3,Mortality_Projection!$C$4))^MIN(($B47+(F$8-1)-Mortality_Projection!$C$6),Mortality_Projection!$C$5)*IF($D47="Male",MIN(OFFSET(Mortality_Rates!$B$6,F$8-1-($B47-$B$9),0),Mortality_Rates!$B$111),MIN(OFFSET(Mortality_Rates!$B$6,F$8-1-($B47-$B$9),1),Mortality_Rates!$C$111)))))</f>
        <v>0</v>
      </c>
      <c r="G47" s="160">
        <f ca="1">IF($B47-G$8&gt;$B$9,0,IF($B47-G$8=$B$9,$C47*IF($D47="Male",$B$5,$B$6),
F47*(1-(1-IF($D47="Male",Mortality_Projection!$C$3,Mortality_Projection!$C$4))^MIN(($B47+(G$8-1)-Mortality_Projection!$C$6),Mortality_Projection!$C$5)*IF($D47="Male",MIN(OFFSET(Mortality_Rates!$B$6,G$8-1-($B47-$B$9),0),Mortality_Rates!$B$111),MIN(OFFSET(Mortality_Rates!$B$6,G$8-1-($B47-$B$9),1),Mortality_Rates!$C$111)))))</f>
        <v>0</v>
      </c>
      <c r="H47" s="160">
        <f ca="1">IF($B47-H$8&gt;$B$9,0,IF($B47-H$8=$B$9,$C47*IF($D47="Male",$B$5,$B$6),
G47*(1-(1-IF($D47="Male",Mortality_Projection!$C$3,Mortality_Projection!$C$4))^MIN(($B47+(H$8-1)-Mortality_Projection!$C$6),Mortality_Projection!$C$5)*IF($D47="Male",MIN(OFFSET(Mortality_Rates!$B$6,H$8-1-($B47-$B$9),0),Mortality_Rates!$B$111),MIN(OFFSET(Mortality_Rates!$B$6,H$8-1-($B47-$B$9),1),Mortality_Rates!$C$111)))))</f>
        <v>0</v>
      </c>
      <c r="I47" s="160">
        <f ca="1">IF($B47-I$8&gt;$B$9,0,IF($B47-I$8=$B$9,$C47*IF($D47="Male",$B$5,$B$6),
H47*(1-(1-IF($D47="Male",Mortality_Projection!$C$3,Mortality_Projection!$C$4))^MIN(($B47+(I$8-1)-Mortality_Projection!$C$6),Mortality_Projection!$C$5)*IF($D47="Male",MIN(OFFSET(Mortality_Rates!$B$6,I$8-1-($B47-$B$9),0),Mortality_Rates!$B$111),MIN(OFFSET(Mortality_Rates!$B$6,I$8-1-($B47-$B$9),1),Mortality_Rates!$C$111)))))</f>
        <v>0</v>
      </c>
      <c r="J47" s="160">
        <f ca="1">IF($B47-J$8&gt;$B$9,0,IF($B47-J$8=$B$9,$C47*IF($D47="Male",$B$5,$B$6),
I47*(1-(1-IF($D47="Male",Mortality_Projection!$C$3,Mortality_Projection!$C$4))^MIN(($B47+(J$8-1)-Mortality_Projection!$C$6),Mortality_Projection!$C$5)*IF($D47="Male",MIN(OFFSET(Mortality_Rates!$B$6,J$8-1-($B47-$B$9),0),Mortality_Rates!$B$111),MIN(OFFSET(Mortality_Rates!$B$6,J$8-1-($B47-$B$9),1),Mortality_Rates!$C$111)))))</f>
        <v>0</v>
      </c>
      <c r="K47" s="160">
        <f ca="1">IF($B47-K$8&gt;$B$9,0,IF($B47-K$8=$B$9,$C47*IF($D47="Male",$B$5,$B$6),
J47*(1-(1-IF($D47="Male",Mortality_Projection!$C$3,Mortality_Projection!$C$4))^MIN(($B47+(K$8-1)-Mortality_Projection!$C$6),Mortality_Projection!$C$5)*IF($D47="Male",MIN(OFFSET(Mortality_Rates!$B$6,K$8-1-($B47-$B$9),0),Mortality_Rates!$B$111),MIN(OFFSET(Mortality_Rates!$B$6,K$8-1-($B47-$B$9),1),Mortality_Rates!$C$111)))))</f>
        <v>0</v>
      </c>
      <c r="L47" s="160">
        <f ca="1">IF($B47-L$8&gt;$B$9,0,IF($B47-L$8=$B$9,$C47*IF($D47="Male",$B$5,$B$6),
K47*(1-(1-IF($D47="Male",Mortality_Projection!$C$3,Mortality_Projection!$C$4))^MIN(($B47+(L$8-1)-Mortality_Projection!$C$6),Mortality_Projection!$C$5)*IF($D47="Male",MIN(OFFSET(Mortality_Rates!$B$6,L$8-1-($B47-$B$9),0),Mortality_Rates!$B$111),MIN(OFFSET(Mortality_Rates!$B$6,L$8-1-($B47-$B$9),1),Mortality_Rates!$C$111)))))</f>
        <v>0</v>
      </c>
      <c r="M47" s="160">
        <f ca="1">IF($B47-M$8&gt;$B$9,0,IF($B47-M$8=$B$9,$C47*IF($D47="Male",$B$5,$B$6),
L47*(1-(1-IF($D47="Male",Mortality_Projection!$C$3,Mortality_Projection!$C$4))^MIN(($B47+(M$8-1)-Mortality_Projection!$C$6),Mortality_Projection!$C$5)*IF($D47="Male",MIN(OFFSET(Mortality_Rates!$B$6,M$8-1-($B47-$B$9),0),Mortality_Rates!$B$111),MIN(OFFSET(Mortality_Rates!$B$6,M$8-1-($B47-$B$9),1),Mortality_Rates!$C$111)))))</f>
        <v>0</v>
      </c>
      <c r="N47" s="160">
        <f ca="1">IF($B47-N$8&gt;$B$9,0,IF($B47-N$8=$B$9,$C47*IF($D47="Male",$B$5,$B$6),
M47*(1-(1-IF($D47="Male",Mortality_Projection!$C$3,Mortality_Projection!$C$4))^MIN(($B47+(N$8-1)-Mortality_Projection!$C$6),Mortality_Projection!$C$5)*IF($D47="Male",MIN(OFFSET(Mortality_Rates!$B$6,N$8-1-($B47-$B$9),0),Mortality_Rates!$B$111),MIN(OFFSET(Mortality_Rates!$B$6,N$8-1-($B47-$B$9),1),Mortality_Rates!$C$111)))))</f>
        <v>0</v>
      </c>
      <c r="O47" s="160">
        <f ca="1">IF($B47-O$8&gt;$B$9,0,IF($B47-O$8=$B$9,$C47*IF($D47="Male",$B$5,$B$6),
N47*(1-(1-IF($D47="Male",Mortality_Projection!$C$3,Mortality_Projection!$C$4))^MIN(($B47+(O$8-1)-Mortality_Projection!$C$6),Mortality_Projection!$C$5)*IF($D47="Male",MIN(OFFSET(Mortality_Rates!$B$6,O$8-1-($B47-$B$9),0),Mortality_Rates!$B$111),MIN(OFFSET(Mortality_Rates!$B$6,O$8-1-($B47-$B$9),1),Mortality_Rates!$C$111)))))</f>
        <v>0</v>
      </c>
      <c r="P47" s="160">
        <f ca="1">IF($B47-P$8&gt;$B$9,0,IF($B47-P$8=$B$9,$C47*IF($D47="Male",$B$5,$B$6),
O47*(1-(1-IF($D47="Male",Mortality_Projection!$C$3,Mortality_Projection!$C$4))^MIN(($B47+(P$8-1)-Mortality_Projection!$C$6),Mortality_Projection!$C$5)*IF($D47="Male",MIN(OFFSET(Mortality_Rates!$B$6,P$8-1-($B47-$B$9),0),Mortality_Rates!$B$111),MIN(OFFSET(Mortality_Rates!$B$6,P$8-1-($B47-$B$9),1),Mortality_Rates!$C$111)))))</f>
        <v>0</v>
      </c>
      <c r="Q47" s="160">
        <f ca="1">IF($B47-Q$8&gt;$B$9,0,IF($B47-Q$8=$B$9,$C47*IF($D47="Male",$B$5,$B$6),
P47*(1-(1-IF($D47="Male",Mortality_Projection!$C$3,Mortality_Projection!$C$4))^MIN(($B47+(Q$8-1)-Mortality_Projection!$C$6),Mortality_Projection!$C$5)*IF($D47="Male",MIN(OFFSET(Mortality_Rates!$B$6,Q$8-1-($B47-$B$9),0),Mortality_Rates!$B$111),MIN(OFFSET(Mortality_Rates!$B$6,Q$8-1-($B47-$B$9),1),Mortality_Rates!$C$111)))))</f>
        <v>0</v>
      </c>
      <c r="R47" s="160">
        <f ca="1">IF($B47-R$8&gt;$B$9,0,IF($B47-R$8=$B$9,$C47*IF($D47="Male",$B$5,$B$6),
Q47*(1-(1-IF($D47="Male",Mortality_Projection!$C$3,Mortality_Projection!$C$4))^MIN(($B47+(R$8-1)-Mortality_Projection!$C$6),Mortality_Projection!$C$5)*IF($D47="Male",MIN(OFFSET(Mortality_Rates!$B$6,R$8-1-($B47-$B$9),0),Mortality_Rates!$B$111),MIN(OFFSET(Mortality_Rates!$B$6,R$8-1-($B47-$B$9),1),Mortality_Rates!$C$111)))))</f>
        <v>0</v>
      </c>
      <c r="S47" s="160">
        <f ca="1">IF($B47-S$8&gt;$B$9,0,IF($B47-S$8=$B$9,$C47*IF($D47="Male",$B$5,$B$6),
R47*(1-(1-IF($D47="Male",Mortality_Projection!$C$3,Mortality_Projection!$C$4))^MIN(($B47+(S$8-1)-Mortality_Projection!$C$6),Mortality_Projection!$C$5)*IF($D47="Male",MIN(OFFSET(Mortality_Rates!$B$6,S$8-1-($B47-$B$9),0),Mortality_Rates!$B$111),MIN(OFFSET(Mortality_Rates!$B$6,S$8-1-($B47-$B$9),1),Mortality_Rates!$C$111)))))</f>
        <v>0</v>
      </c>
      <c r="T47" s="160">
        <f ca="1">IF($B47-T$8&gt;$B$9,0,IF($B47-T$8=$B$9,$C47*IF($D47="Male",$B$5,$B$6),
S47*(1-(1-IF($D47="Male",Mortality_Projection!$C$3,Mortality_Projection!$C$4))^MIN(($B47+(T$8-1)-Mortality_Projection!$C$6),Mortality_Projection!$C$5)*IF($D47="Male",MIN(OFFSET(Mortality_Rates!$B$6,T$8-1-($B47-$B$9),0),Mortality_Rates!$B$111),MIN(OFFSET(Mortality_Rates!$B$6,T$8-1-($B47-$B$9),1),Mortality_Rates!$C$111)))))</f>
        <v>0</v>
      </c>
      <c r="U47" s="160">
        <f ca="1">IF($B47-U$8&gt;$B$9,0,IF($B47-U$8=$B$9,$C47*IF($D47="Male",$B$5,$B$6),
T47*(1-(1-IF($D47="Male",Mortality_Projection!$C$3,Mortality_Projection!$C$4))^MIN(($B47+(U$8-1)-Mortality_Projection!$C$6),Mortality_Projection!$C$5)*IF($D47="Male",MIN(OFFSET(Mortality_Rates!$B$6,U$8-1-($B47-$B$9),0),Mortality_Rates!$B$111),MIN(OFFSET(Mortality_Rates!$B$6,U$8-1-($B47-$B$9),1),Mortality_Rates!$C$111)))))</f>
        <v>0</v>
      </c>
      <c r="V47" s="160">
        <f ca="1">IF($B47-V$8&gt;$B$9,0,IF($B47-V$8=$B$9,$C47*IF($D47="Male",$B$5,$B$6),
U47*(1-(1-IF($D47="Male",Mortality_Projection!$C$3,Mortality_Projection!$C$4))^MIN(($B47+(V$8-1)-Mortality_Projection!$C$6),Mortality_Projection!$C$5)*IF($D47="Male",MIN(OFFSET(Mortality_Rates!$B$6,V$8-1-($B47-$B$9),0),Mortality_Rates!$B$111),MIN(OFFSET(Mortality_Rates!$B$6,V$8-1-($B47-$B$9),1),Mortality_Rates!$C$111)))))</f>
        <v>0</v>
      </c>
      <c r="W47" s="160">
        <f ca="1">IF($B47-W$8&gt;$B$9,0,IF($B47-W$8=$B$9,$C47*IF($D47="Male",$B$5,$B$6),
V47*(1-(1-IF($D47="Male",Mortality_Projection!$C$3,Mortality_Projection!$C$4))^MIN(($B47+(W$8-1)-Mortality_Projection!$C$6),Mortality_Projection!$C$5)*IF($D47="Male",MIN(OFFSET(Mortality_Rates!$B$6,W$8-1-($B47-$B$9),0),Mortality_Rates!$B$111),MIN(OFFSET(Mortality_Rates!$B$6,W$8-1-($B47-$B$9),1),Mortality_Rates!$C$111)))))</f>
        <v>0</v>
      </c>
      <c r="X47" s="160">
        <f ca="1">IF($B47-X$8&gt;$B$9,0,IF($B47-X$8=$B$9,$C47*IF($D47="Male",$B$5,$B$6),
W47*(1-(1-IF($D47="Male",Mortality_Projection!$C$3,Mortality_Projection!$C$4))^MIN(($B47+(X$8-1)-Mortality_Projection!$C$6),Mortality_Projection!$C$5)*IF($D47="Male",MIN(OFFSET(Mortality_Rates!$B$6,X$8-1-($B47-$B$9),0),Mortality_Rates!$B$111),MIN(OFFSET(Mortality_Rates!$B$6,X$8-1-($B47-$B$9),1),Mortality_Rates!$C$111)))))</f>
        <v>0</v>
      </c>
      <c r="Y47" s="160">
        <f ca="1">IF($B47-Y$8&gt;$B$9,0,IF($B47-Y$8=$B$9,$C47*IF($D47="Male",$B$5,$B$6),
X47*(1-(1-IF($D47="Male",Mortality_Projection!$C$3,Mortality_Projection!$C$4))^MIN(($B47+(Y$8-1)-Mortality_Projection!$C$6),Mortality_Projection!$C$5)*IF($D47="Male",MIN(OFFSET(Mortality_Rates!$B$6,Y$8-1-($B47-$B$9),0),Mortality_Rates!$B$111),MIN(OFFSET(Mortality_Rates!$B$6,Y$8-1-($B47-$B$9),1),Mortality_Rates!$C$111)))))</f>
        <v>0</v>
      </c>
      <c r="Z47" s="160">
        <f ca="1">IF($B47-Z$8&gt;$B$9,0,IF($B47-Z$8=$B$9,$C47*IF($D47="Male",$B$5,$B$6),
Y47*(1-(1-IF($D47="Male",Mortality_Projection!$C$3,Mortality_Projection!$C$4))^MIN(($B47+(Z$8-1)-Mortality_Projection!$C$6),Mortality_Projection!$C$5)*IF($D47="Male",MIN(OFFSET(Mortality_Rates!$B$6,Z$8-1-($B47-$B$9),0),Mortality_Rates!$B$111),MIN(OFFSET(Mortality_Rates!$B$6,Z$8-1-($B47-$B$9),1),Mortality_Rates!$C$111)))))</f>
        <v>0</v>
      </c>
      <c r="AA47" s="160">
        <f ca="1">IF($B47-AA$8&gt;$B$9,0,IF($B47-AA$8=$B$9,$C47*IF($D47="Male",$B$5,$B$6),
Z47*(1-(1-IF($D47="Male",Mortality_Projection!$C$3,Mortality_Projection!$C$4))^MIN(($B47+(AA$8-1)-Mortality_Projection!$C$6),Mortality_Projection!$C$5)*IF($D47="Male",MIN(OFFSET(Mortality_Rates!$B$6,AA$8-1-($B47-$B$9),0),Mortality_Rates!$B$111),MIN(OFFSET(Mortality_Rates!$B$6,AA$8-1-($B47-$B$9),1),Mortality_Rates!$C$111)))))</f>
        <v>0</v>
      </c>
      <c r="AB47" s="160">
        <f ca="1">IF($B47-AB$8&gt;$B$9,0,IF($B47-AB$8=$B$9,$C47*IF($D47="Male",$B$5,$B$6),
AA47*(1-(1-IF($D47="Male",Mortality_Projection!$C$3,Mortality_Projection!$C$4))^MIN(($B47+(AB$8-1)-Mortality_Projection!$C$6),Mortality_Projection!$C$5)*IF($D47="Male",MIN(OFFSET(Mortality_Rates!$B$6,AB$8-1-($B47-$B$9),0),Mortality_Rates!$B$111),MIN(OFFSET(Mortality_Rates!$B$6,AB$8-1-($B47-$B$9),1),Mortality_Rates!$C$111)))))</f>
        <v>0</v>
      </c>
      <c r="AC47" s="160">
        <f ca="1">IF($B47-AC$8&gt;$B$9,0,IF($B47-AC$8=$B$9,$C47*IF($D47="Male",$B$5,$B$6),
AB47*(1-(1-IF($D47="Male",Mortality_Projection!$C$3,Mortality_Projection!$C$4))^MIN(($B47+(AC$8-1)-Mortality_Projection!$C$6),Mortality_Projection!$C$5)*IF($D47="Male",MIN(OFFSET(Mortality_Rates!$B$6,AC$8-1-($B47-$B$9),0),Mortality_Rates!$B$111),MIN(OFFSET(Mortality_Rates!$B$6,AC$8-1-($B47-$B$9),1),Mortality_Rates!$C$111)))))</f>
        <v>0</v>
      </c>
      <c r="AD47" s="160">
        <f ca="1">IF($B47-AD$8&gt;$B$9,0,IF($B47-AD$8=$B$9,$C47*IF($D47="Male",$B$5,$B$6),
AC47*(1-(1-IF($D47="Male",Mortality_Projection!$C$3,Mortality_Projection!$C$4))^MIN(($B47+(AD$8-1)-Mortality_Projection!$C$6),Mortality_Projection!$C$5)*IF($D47="Male",MIN(OFFSET(Mortality_Rates!$B$6,AD$8-1-($B47-$B$9),0),Mortality_Rates!$B$111),MIN(OFFSET(Mortality_Rates!$B$6,AD$8-1-($B47-$B$9),1),Mortality_Rates!$C$111)))))</f>
        <v>0</v>
      </c>
      <c r="AE47" s="160">
        <f ca="1">IF($B47-AE$8&gt;$B$9,0,IF($B47-AE$8=$B$9,$C47*IF($D47="Male",$B$5,$B$6),
AD47*(1-(1-IF($D47="Male",Mortality_Projection!$C$3,Mortality_Projection!$C$4))^MIN(($B47+(AE$8-1)-Mortality_Projection!$C$6),Mortality_Projection!$C$5)*IF($D47="Male",MIN(OFFSET(Mortality_Rates!$B$6,AE$8-1-($B47-$B$9),0),Mortality_Rates!$B$111),MIN(OFFSET(Mortality_Rates!$B$6,AE$8-1-($B47-$B$9),1),Mortality_Rates!$C$111)))))</f>
        <v>0</v>
      </c>
      <c r="AF47" s="160">
        <f ca="1">IF($B47-AF$8&gt;$B$9,0,IF($B47-AF$8=$B$9,$C47*IF($D47="Male",$B$5,$B$6),
AE47*(1-(1-IF($D47="Male",Mortality_Projection!$C$3,Mortality_Projection!$C$4))^MIN(($B47+(AF$8-1)-Mortality_Projection!$C$6),Mortality_Projection!$C$5)*IF($D47="Male",MIN(OFFSET(Mortality_Rates!$B$6,AF$8-1-($B47-$B$9),0),Mortality_Rates!$B$111),MIN(OFFSET(Mortality_Rates!$B$6,AF$8-1-($B47-$B$9),1),Mortality_Rates!$C$111)))))</f>
        <v>0</v>
      </c>
      <c r="AG47" s="160">
        <f ca="1">IF($B47-AG$8&gt;$B$9,0,IF($B47-AG$8=$B$9,$C47*IF($D47="Male",$B$5,$B$6),
AF47*(1-(1-IF($D47="Male",Mortality_Projection!$C$3,Mortality_Projection!$C$4))^MIN(($B47+(AG$8-1)-Mortality_Projection!$C$6),Mortality_Projection!$C$5)*IF($D47="Male",MIN(OFFSET(Mortality_Rates!$B$6,AG$8-1-($B47-$B$9),0),Mortality_Rates!$B$111),MIN(OFFSET(Mortality_Rates!$B$6,AG$8-1-($B47-$B$9),1),Mortality_Rates!$C$111)))))</f>
        <v>0</v>
      </c>
      <c r="AH47" s="160">
        <f ca="1">IF($B47-AH$8&gt;$B$9,0,IF($B47-AH$8=$B$9,$C47*IF($D47="Male",$B$5,$B$6),
AG47*(1-(1-IF($D47="Male",Mortality_Projection!$C$3,Mortality_Projection!$C$4))^MIN(($B47+(AH$8-1)-Mortality_Projection!$C$6),Mortality_Projection!$C$5)*IF($D47="Male",MIN(OFFSET(Mortality_Rates!$B$6,AH$8-1-($B47-$B$9),0),Mortality_Rates!$B$111),MIN(OFFSET(Mortality_Rates!$B$6,AH$8-1-($B47-$B$9),1),Mortality_Rates!$C$111)))))</f>
        <v>0</v>
      </c>
      <c r="AI47" s="160">
        <f ca="1">IF($B47-AI$8&gt;$B$9,0,IF($B47-AI$8=$B$9,$C47*IF($D47="Male",$B$5,$B$6),
AH47*(1-(1-IF($D47="Male",Mortality_Projection!$C$3,Mortality_Projection!$C$4))^MIN(($B47+(AI$8-1)-Mortality_Projection!$C$6),Mortality_Projection!$C$5)*IF($D47="Male",MIN(OFFSET(Mortality_Rates!$B$6,AI$8-1-($B47-$B$9),0),Mortality_Rates!$B$111),MIN(OFFSET(Mortality_Rates!$B$6,AI$8-1-($B47-$B$9),1),Mortality_Rates!$C$111)))))</f>
        <v>0</v>
      </c>
      <c r="AJ47" s="160">
        <f ca="1">IF($B47-AJ$8&gt;$B$9,0,IF($B47-AJ$8=$B$9,$C47*IF($D47="Male",$B$5,$B$6),
AI47*(1-(1-IF($D47="Male",Mortality_Projection!$C$3,Mortality_Projection!$C$4))^MIN(($B47+(AJ$8-1)-Mortality_Projection!$C$6),Mortality_Projection!$C$5)*IF($D47="Male",MIN(OFFSET(Mortality_Rates!$B$6,AJ$8-1-($B47-$B$9),0),Mortality_Rates!$B$111),MIN(OFFSET(Mortality_Rates!$B$6,AJ$8-1-($B47-$B$9),1),Mortality_Rates!$C$111)))))</f>
        <v>0</v>
      </c>
      <c r="AK47" s="160">
        <f ca="1">IF($B47-AK$8&gt;$B$9,0,IF($B47-AK$8=$B$9,$C47*IF($D47="Male",$B$5,$B$6),
AJ47*(1-(1-IF($D47="Male",Mortality_Projection!$C$3,Mortality_Projection!$C$4))^MIN(($B47+(AK$8-1)-Mortality_Projection!$C$6),Mortality_Projection!$C$5)*IF($D47="Male",MIN(OFFSET(Mortality_Rates!$B$6,AK$8-1-($B47-$B$9),0),Mortality_Rates!$B$111),MIN(OFFSET(Mortality_Rates!$B$6,AK$8-1-($B47-$B$9),1),Mortality_Rates!$C$111)))))</f>
        <v>0</v>
      </c>
      <c r="AL47" s="160">
        <f ca="1">IF($B47-AL$8&gt;$B$9,0,IF($B47-AL$8=$B$9,$C47*IF($D47="Male",$B$5,$B$6),
AK47*(1-(1-IF($D47="Male",Mortality_Projection!$C$3,Mortality_Projection!$C$4))^MIN(($B47+(AL$8-1)-Mortality_Projection!$C$6),Mortality_Projection!$C$5)*IF($D47="Male",MIN(OFFSET(Mortality_Rates!$B$6,AL$8-1-($B47-$B$9),0),Mortality_Rates!$B$111),MIN(OFFSET(Mortality_Rates!$B$6,AL$8-1-($B47-$B$9),1),Mortality_Rates!$C$111)))))</f>
        <v>0</v>
      </c>
      <c r="AM47" s="160">
        <f ca="1">IF($B47-AM$8&gt;$B$9,0,IF($B47-AM$8=$B$9,$C47*IF($D47="Male",$B$5,$B$6),
AL47*(1-(1-IF($D47="Male",Mortality_Projection!$C$3,Mortality_Projection!$C$4))^MIN(($B47+(AM$8-1)-Mortality_Projection!$C$6),Mortality_Projection!$C$5)*IF($D47="Male",MIN(OFFSET(Mortality_Rates!$B$6,AM$8-1-($B47-$B$9),0),Mortality_Rates!$B$111),MIN(OFFSET(Mortality_Rates!$B$6,AM$8-1-($B47-$B$9),1),Mortality_Rates!$C$111)))))</f>
        <v>0</v>
      </c>
      <c r="AN47" s="160">
        <f ca="1">IF($B47-AN$8&gt;$B$9,0,IF($B47-AN$8=$B$9,$C47*IF($D47="Male",$B$5,$B$6),
AM47*(1-(1-IF($D47="Male",Mortality_Projection!$C$3,Mortality_Projection!$C$4))^MIN(($B47+(AN$8-1)-Mortality_Projection!$C$6),Mortality_Projection!$C$5)*IF($D47="Male",MIN(OFFSET(Mortality_Rates!$B$6,AN$8-1-($B47-$B$9),0),Mortality_Rates!$B$111),MIN(OFFSET(Mortality_Rates!$B$6,AN$8-1-($B47-$B$9),1),Mortality_Rates!$C$111)))))</f>
        <v>0</v>
      </c>
      <c r="AO47" s="160">
        <f ca="1">IF($B47-AO$8&gt;$B$9,0,IF($B47-AO$8=$B$9,$C47*IF($D47="Male",$B$5,$B$6),
AN47*(1-(1-IF($D47="Male",Mortality_Projection!$C$3,Mortality_Projection!$C$4))^MIN(($B47+(AO$8-1)-Mortality_Projection!$C$6),Mortality_Projection!$C$5)*IF($D47="Male",MIN(OFFSET(Mortality_Rates!$B$6,AO$8-1-($B47-$B$9),0),Mortality_Rates!$B$111),MIN(OFFSET(Mortality_Rates!$B$6,AO$8-1-($B47-$B$9),1),Mortality_Rates!$C$111)))))</f>
        <v>0</v>
      </c>
      <c r="AP47" s="160">
        <f ca="1">IF($B47-AP$8&gt;$B$9,0,IF($B47-AP$8=$B$9,$C47*IF($D47="Male",$B$5,$B$6),
AO47*(1-(1-IF($D47="Male",Mortality_Projection!$C$3,Mortality_Projection!$C$4))^MIN(($B47+(AP$8-1)-Mortality_Projection!$C$6),Mortality_Projection!$C$5)*IF($D47="Male",MIN(OFFSET(Mortality_Rates!$B$6,AP$8-1-($B47-$B$9),0),Mortality_Rates!$B$111),MIN(OFFSET(Mortality_Rates!$B$6,AP$8-1-($B47-$B$9),1),Mortality_Rates!$C$111)))))</f>
        <v>0</v>
      </c>
      <c r="AQ47" s="160">
        <f ca="1">IF($B47-AQ$8&gt;$B$9,0,IF($B47-AQ$8=$B$9,$C47*IF($D47="Male",$B$5,$B$6),
AP47*(1-(1-IF($D47="Male",Mortality_Projection!$C$3,Mortality_Projection!$C$4))^MIN(($B47+(AQ$8-1)-Mortality_Projection!$C$6),Mortality_Projection!$C$5)*IF($D47="Male",MIN(OFFSET(Mortality_Rates!$B$6,AQ$8-1-($B47-$B$9),0),Mortality_Rates!$B$111),MIN(OFFSET(Mortality_Rates!$B$6,AQ$8-1-($B47-$B$9),1),Mortality_Rates!$C$111)))))</f>
        <v>5662.7475108332183</v>
      </c>
      <c r="AR47" s="160">
        <f ca="1">IF($B47-AR$8&gt;$B$9,0,IF($B47-AR$8=$B$9,$C47*IF($D47="Male",$B$5,$B$6),
AQ47*(1-(1-IF($D47="Male",Mortality_Projection!$C$3,Mortality_Projection!$C$4))^MIN(($B47+(AR$8-1)-Mortality_Projection!$C$6),Mortality_Projection!$C$5)*IF($D47="Male",MIN(OFFSET(Mortality_Rates!$B$6,AR$8-1-($B47-$B$9),0),Mortality_Rates!$B$111),MIN(OFFSET(Mortality_Rates!$B$6,AR$8-1-($B47-$B$9),1),Mortality_Rates!$C$111)))))</f>
        <v>5659.9940431869809</v>
      </c>
      <c r="AS47" s="160">
        <f ca="1">IF($B47-AS$8&gt;$B$9,0,IF($B47-AS$8=$B$9,$C47*IF($D47="Male",$B$5,$B$6),
AR47*(1-(1-IF($D47="Male",Mortality_Projection!$C$3,Mortality_Projection!$C$4))^MIN(($B47+(AS$8-1)-Mortality_Projection!$C$6),Mortality_Projection!$C$5)*IF($D47="Male",MIN(OFFSET(Mortality_Rates!$B$6,AS$8-1-($B47-$B$9),0),Mortality_Rates!$B$111),MIN(OFFSET(Mortality_Rates!$B$6,AS$8-1-($B47-$B$9),1),Mortality_Rates!$C$111)))))</f>
        <v>5658.0418411015098</v>
      </c>
      <c r="AT47" s="160">
        <f ca="1">IF($B47-AT$8&gt;$B$9,0,IF($B47-AT$8=$B$9,$C47*IF($D47="Male",$B$5,$B$6),
AS47*(1-(1-IF($D47="Male",Mortality_Projection!$C$3,Mortality_Projection!$C$4))^MIN(($B47+(AT$8-1)-Mortality_Projection!$C$6),Mortality_Projection!$C$5)*IF($D47="Male",MIN(OFFSET(Mortality_Rates!$B$6,AT$8-1-($B47-$B$9),0),Mortality_Rates!$B$111),MIN(OFFSET(Mortality_Rates!$B$6,AT$8-1-($B47-$B$9),1),Mortality_Rates!$C$111)))))</f>
        <v>5656.6297593253848</v>
      </c>
      <c r="AU47" s="160">
        <f ca="1">IF($B47-AU$8&gt;$B$9,0,IF($B47-AU$8=$B$9,$C47*IF($D47="Male",$B$5,$B$6),
AT47*(1-(1-IF($D47="Male",Mortality_Projection!$C$3,Mortality_Projection!$C$4))^MIN(($B47+(AU$8-1)-Mortality_Projection!$C$6),Mortality_Projection!$C$5)*IF($D47="Male",MIN(OFFSET(Mortality_Rates!$B$6,AU$8-1-($B47-$B$9),0),Mortality_Rates!$B$111),MIN(OFFSET(Mortality_Rates!$B$6,AU$8-1-($B47-$B$9),1),Mortality_Rates!$C$111)))))</f>
        <v>5655.5543070699841</v>
      </c>
      <c r="AV47" s="160">
        <f ca="1">IF($B47-AV$8&gt;$B$9,0,IF($B47-AV$8=$B$9,$C47*IF($D47="Male",$B$5,$B$6),
AU47*(1-(1-IF($D47="Male",Mortality_Projection!$C$3,Mortality_Projection!$C$4))^MIN(($B47+(AV$8-1)-Mortality_Projection!$C$6),Mortality_Projection!$C$5)*IF($D47="Male",MIN(OFFSET(Mortality_Rates!$B$6,AV$8-1-($B47-$B$9),0),Mortality_Rates!$B$111),MIN(OFFSET(Mortality_Rates!$B$6,AV$8-1-($B47-$B$9),1),Mortality_Rates!$C$111)))))</f>
        <v>5654.6661968027802</v>
      </c>
      <c r="AW47" s="160">
        <f ca="1">IF($B47-AW$8&gt;$B$9,0,IF($B47-AW$8=$B$9,$C47*IF($D47="Male",$B$5,$B$6),
AV47*(1-(1-IF($D47="Male",Mortality_Projection!$C$3,Mortality_Projection!$C$4))^MIN(($B47+(AW$8-1)-Mortality_Projection!$C$6),Mortality_Projection!$C$5)*IF($D47="Male",MIN(OFFSET(Mortality_Rates!$B$6,AW$8-1-($B47-$B$9),0),Mortality_Rates!$B$111),MIN(OFFSET(Mortality_Rates!$B$6,AW$8-1-($B47-$B$9),1),Mortality_Rates!$C$111)))))</f>
        <v>5653.8701944031827</v>
      </c>
      <c r="AX47" s="160">
        <f ca="1">IF($B47-AX$8&gt;$B$9,0,IF($B47-AX$8=$B$9,$C47*IF($D47="Male",$B$5,$B$6),
AW47*(1-(1-IF($D47="Male",Mortality_Projection!$C$3,Mortality_Projection!$C$4))^MIN(($B47+(AX$8-1)-Mortality_Projection!$C$6),Mortality_Projection!$C$5)*IF($D47="Male",MIN(OFFSET(Mortality_Rates!$B$6,AX$8-1-($B47-$B$9),0),Mortality_Rates!$B$111),MIN(OFFSET(Mortality_Rates!$B$6,AX$8-1-($B47-$B$9),1),Mortality_Rates!$C$111)))))</f>
        <v>5653.1186963464179</v>
      </c>
      <c r="AY47" s="160">
        <f ca="1">IF($B47-AY$8&gt;$B$9,0,IF($B47-AY$8=$B$9,$C47*IF($D47="Male",$B$5,$B$6),
AX47*(1-(1-IF($D47="Male",Mortality_Projection!$C$3,Mortality_Projection!$C$4))^MIN(($B47+(AY$8-1)-Mortality_Projection!$C$6),Mortality_Projection!$C$5)*IF($D47="Male",MIN(OFFSET(Mortality_Rates!$B$6,AY$8-1-($B47-$B$9),0),Mortality_Rates!$B$111),MIN(OFFSET(Mortality_Rates!$B$6,AY$8-1-($B47-$B$9),1),Mortality_Rates!$C$111)))))</f>
        <v>5652.3799800025108</v>
      </c>
      <c r="AZ47" s="160">
        <f ca="1">IF($B47-AZ$8&gt;$B$9,0,IF($B47-AZ$8=$B$9,$C47*IF($D47="Male",$B$5,$B$6),
AY47*(1-(1-IF($D47="Male",Mortality_Projection!$C$3,Mortality_Projection!$C$4))^MIN(($B47+(AZ$8-1)-Mortality_Projection!$C$6),Mortality_Projection!$C$5)*IF($D47="Male",MIN(OFFSET(Mortality_Rates!$B$6,AZ$8-1-($B47-$B$9),0),Mortality_Rates!$B$111),MIN(OFFSET(Mortality_Rates!$B$6,AZ$8-1-($B47-$B$9),1),Mortality_Rates!$C$111)))))</f>
        <v>5651.6255099791415</v>
      </c>
      <c r="BA47" s="160">
        <f ca="1">IF($B47-BA$8&gt;$B$9,0,IF($B47-BA$8=$B$9,$C47*IF($D47="Male",$B$5,$B$6),
AZ47*(1-(1-IF($D47="Male",Mortality_Projection!$C$3,Mortality_Projection!$C$4))^MIN(($B47+(BA$8-1)-Mortality_Projection!$C$6),Mortality_Projection!$C$5)*IF($D47="Male",MIN(OFFSET(Mortality_Rates!$B$6,BA$8-1-($B47-$B$9),0),Mortality_Rates!$B$111),MIN(OFFSET(Mortality_Rates!$B$6,BA$8-1-($B47-$B$9),1),Mortality_Rates!$C$111)))))</f>
        <v>5650.8331052333433</v>
      </c>
      <c r="BB47" s="160">
        <f ca="1">IF($B47-BB$8&gt;$B$9,0,IF($B47-BB$8=$B$9,$C47*IF($D47="Male",$B$5,$B$6),
BA47*(1-(1-IF($D47="Male",Mortality_Projection!$C$3,Mortality_Projection!$C$4))^MIN(($B47+(BB$8-1)-Mortality_Projection!$C$6),Mortality_Projection!$C$5)*IF($D47="Male",MIN(OFFSET(Mortality_Rates!$B$6,BB$8-1-($B47-$B$9),0),Mortality_Rates!$B$111),MIN(OFFSET(Mortality_Rates!$B$6,BB$8-1-($B47-$B$9),1),Mortality_Rates!$C$111)))))</f>
        <v>5649.9805972723088</v>
      </c>
      <c r="BC47" s="160">
        <f ca="1">IF($B47-BC$8&gt;$B$9,0,IF($B47-BC$8=$B$9,$C47*IF($D47="Male",$B$5,$B$6),
BB47*(1-(1-IF($D47="Male",Mortality_Projection!$C$3,Mortality_Projection!$C$4))^MIN(($B47+(BC$8-1)-Mortality_Projection!$C$6),Mortality_Projection!$C$5)*IF($D47="Male",MIN(OFFSET(Mortality_Rates!$B$6,BC$8-1-($B47-$B$9),0),Mortality_Rates!$B$111),MIN(OFFSET(Mortality_Rates!$B$6,BC$8-1-($B47-$B$9),1),Mortality_Rates!$C$111)))))</f>
        <v>5649.0521692090588</v>
      </c>
      <c r="BD47" s="161">
        <f ca="1">IF($B47-BD$8&gt;$B$9,0,IF($B47-BD$8=$B$9,$C47*IF($D47="Male",$B$5,$B$6),
BC47*(1-(1-IF($D47="Male",Mortality_Projection!$C$3,Mortality_Projection!$C$4))^MIN(($B47+(BD$8-1)-Mortality_Projection!$C$6),Mortality_Projection!$C$5)*IF($D47="Male",MIN(OFFSET(Mortality_Rates!$B$6,BD$8-1-($B47-$B$9),0),Mortality_Rates!$B$111),MIN(OFFSET(Mortality_Rates!$B$6,BD$8-1-($B47-$B$9),1),Mortality_Rates!$C$111)))))</f>
        <v>5648.0415211389518</v>
      </c>
      <c r="BE47" s="33"/>
    </row>
    <row r="48" spans="1:57" x14ac:dyDescent="0.35">
      <c r="A48" s="159">
        <f t="shared" si="6"/>
        <v>-40</v>
      </c>
      <c r="B48">
        <f t="shared" si="7"/>
        <v>2061</v>
      </c>
      <c r="C48" s="160">
        <f ca="1">IF(-$A48&lt;Input!$D$16, SUM(OFFSET(Existing_Cohort!$C$107,Input!D$15+A48+IF(-$A48&gt;=Input!$D$15,-Input!$D$15-$A48,0),B48-Input!$D$4,IF(-$A48&gt;=Input!$D$15,Input!$D$16+$A48,Input!$D$16-Input!$D$15+1))), 0)+
IF(-$A48&gt;Input!$D$15, SUM(OFFSET($E$59, MAX(-$A48-Input!$D$16, 0), $B48-$B$9, MIN(-$A48-Input!$D$15, Input!$D$16-Input!$D$15+1))), 0)</f>
        <v>77045.064192123449</v>
      </c>
      <c r="D48" s="198" t="s">
        <v>31</v>
      </c>
      <c r="E48" s="160">
        <f ca="1">IF($B48-E$8&gt;$B$9,0,IF($B48-E$8=$B$9,$C48*IF($D48="Male",$B$5,$B$6),
D48*(1-(1-IF($D48="Male",Mortality_Projection!$C$3,Mortality_Projection!$C$4))^MIN(($B48+(E$8-1)-Mortality_Projection!$C$6),Mortality_Projection!$C$5)*IF($D48="Male",MIN(OFFSET(Mortality_Rates!$B$6,E$8-1-($B48-$B$9),0),Mortality_Rates!$B$111),MIN(OFFSET(Mortality_Rates!$B$6,E$8-1-($B48-$B$9),1),Mortality_Rates!$C$111)))))</f>
        <v>0</v>
      </c>
      <c r="F48" s="160">
        <f ca="1">IF($B48-F$8&gt;$B$9,0,IF($B48-F$8=$B$9,$C48*IF($D48="Male",$B$5,$B$6),
E48*(1-(1-IF($D48="Male",Mortality_Projection!$C$3,Mortality_Projection!$C$4))^MIN(($B48+(F$8-1)-Mortality_Projection!$C$6),Mortality_Projection!$C$5)*IF($D48="Male",MIN(OFFSET(Mortality_Rates!$B$6,F$8-1-($B48-$B$9),0),Mortality_Rates!$B$111),MIN(OFFSET(Mortality_Rates!$B$6,F$8-1-($B48-$B$9),1),Mortality_Rates!$C$111)))))</f>
        <v>0</v>
      </c>
      <c r="G48" s="160">
        <f ca="1">IF($B48-G$8&gt;$B$9,0,IF($B48-G$8=$B$9,$C48*IF($D48="Male",$B$5,$B$6),
F48*(1-(1-IF($D48="Male",Mortality_Projection!$C$3,Mortality_Projection!$C$4))^MIN(($B48+(G$8-1)-Mortality_Projection!$C$6),Mortality_Projection!$C$5)*IF($D48="Male",MIN(OFFSET(Mortality_Rates!$B$6,G$8-1-($B48-$B$9),0),Mortality_Rates!$B$111),MIN(OFFSET(Mortality_Rates!$B$6,G$8-1-($B48-$B$9),1),Mortality_Rates!$C$111)))))</f>
        <v>0</v>
      </c>
      <c r="H48" s="160">
        <f ca="1">IF($B48-H$8&gt;$B$9,0,IF($B48-H$8=$B$9,$C48*IF($D48="Male",$B$5,$B$6),
G48*(1-(1-IF($D48="Male",Mortality_Projection!$C$3,Mortality_Projection!$C$4))^MIN(($B48+(H$8-1)-Mortality_Projection!$C$6),Mortality_Projection!$C$5)*IF($D48="Male",MIN(OFFSET(Mortality_Rates!$B$6,H$8-1-($B48-$B$9),0),Mortality_Rates!$B$111),MIN(OFFSET(Mortality_Rates!$B$6,H$8-1-($B48-$B$9),1),Mortality_Rates!$C$111)))))</f>
        <v>0</v>
      </c>
      <c r="I48" s="160">
        <f ca="1">IF($B48-I$8&gt;$B$9,0,IF($B48-I$8=$B$9,$C48*IF($D48="Male",$B$5,$B$6),
H48*(1-(1-IF($D48="Male",Mortality_Projection!$C$3,Mortality_Projection!$C$4))^MIN(($B48+(I$8-1)-Mortality_Projection!$C$6),Mortality_Projection!$C$5)*IF($D48="Male",MIN(OFFSET(Mortality_Rates!$B$6,I$8-1-($B48-$B$9),0),Mortality_Rates!$B$111),MIN(OFFSET(Mortality_Rates!$B$6,I$8-1-($B48-$B$9),1),Mortality_Rates!$C$111)))))</f>
        <v>0</v>
      </c>
      <c r="J48" s="160">
        <f ca="1">IF($B48-J$8&gt;$B$9,0,IF($B48-J$8=$B$9,$C48*IF($D48="Male",$B$5,$B$6),
I48*(1-(1-IF($D48="Male",Mortality_Projection!$C$3,Mortality_Projection!$C$4))^MIN(($B48+(J$8-1)-Mortality_Projection!$C$6),Mortality_Projection!$C$5)*IF($D48="Male",MIN(OFFSET(Mortality_Rates!$B$6,J$8-1-($B48-$B$9),0),Mortality_Rates!$B$111),MIN(OFFSET(Mortality_Rates!$B$6,J$8-1-($B48-$B$9),1),Mortality_Rates!$C$111)))))</f>
        <v>0</v>
      </c>
      <c r="K48" s="160">
        <f ca="1">IF($B48-K$8&gt;$B$9,0,IF($B48-K$8=$B$9,$C48*IF($D48="Male",$B$5,$B$6),
J48*(1-(1-IF($D48="Male",Mortality_Projection!$C$3,Mortality_Projection!$C$4))^MIN(($B48+(K$8-1)-Mortality_Projection!$C$6),Mortality_Projection!$C$5)*IF($D48="Male",MIN(OFFSET(Mortality_Rates!$B$6,K$8-1-($B48-$B$9),0),Mortality_Rates!$B$111),MIN(OFFSET(Mortality_Rates!$B$6,K$8-1-($B48-$B$9),1),Mortality_Rates!$C$111)))))</f>
        <v>0</v>
      </c>
      <c r="L48" s="160">
        <f ca="1">IF($B48-L$8&gt;$B$9,0,IF($B48-L$8=$B$9,$C48*IF($D48="Male",$B$5,$B$6),
K48*(1-(1-IF($D48="Male",Mortality_Projection!$C$3,Mortality_Projection!$C$4))^MIN(($B48+(L$8-1)-Mortality_Projection!$C$6),Mortality_Projection!$C$5)*IF($D48="Male",MIN(OFFSET(Mortality_Rates!$B$6,L$8-1-($B48-$B$9),0),Mortality_Rates!$B$111),MIN(OFFSET(Mortality_Rates!$B$6,L$8-1-($B48-$B$9),1),Mortality_Rates!$C$111)))))</f>
        <v>0</v>
      </c>
      <c r="M48" s="160">
        <f ca="1">IF($B48-M$8&gt;$B$9,0,IF($B48-M$8=$B$9,$C48*IF($D48="Male",$B$5,$B$6),
L48*(1-(1-IF($D48="Male",Mortality_Projection!$C$3,Mortality_Projection!$C$4))^MIN(($B48+(M$8-1)-Mortality_Projection!$C$6),Mortality_Projection!$C$5)*IF($D48="Male",MIN(OFFSET(Mortality_Rates!$B$6,M$8-1-($B48-$B$9),0),Mortality_Rates!$B$111),MIN(OFFSET(Mortality_Rates!$B$6,M$8-1-($B48-$B$9),1),Mortality_Rates!$C$111)))))</f>
        <v>0</v>
      </c>
      <c r="N48" s="160">
        <f ca="1">IF($B48-N$8&gt;$B$9,0,IF($B48-N$8=$B$9,$C48*IF($D48="Male",$B$5,$B$6),
M48*(1-(1-IF($D48="Male",Mortality_Projection!$C$3,Mortality_Projection!$C$4))^MIN(($B48+(N$8-1)-Mortality_Projection!$C$6),Mortality_Projection!$C$5)*IF($D48="Male",MIN(OFFSET(Mortality_Rates!$B$6,N$8-1-($B48-$B$9),0),Mortality_Rates!$B$111),MIN(OFFSET(Mortality_Rates!$B$6,N$8-1-($B48-$B$9),1),Mortality_Rates!$C$111)))))</f>
        <v>0</v>
      </c>
      <c r="O48" s="160">
        <f ca="1">IF($B48-O$8&gt;$B$9,0,IF($B48-O$8=$B$9,$C48*IF($D48="Male",$B$5,$B$6),
N48*(1-(1-IF($D48="Male",Mortality_Projection!$C$3,Mortality_Projection!$C$4))^MIN(($B48+(O$8-1)-Mortality_Projection!$C$6),Mortality_Projection!$C$5)*IF($D48="Male",MIN(OFFSET(Mortality_Rates!$B$6,O$8-1-($B48-$B$9),0),Mortality_Rates!$B$111),MIN(OFFSET(Mortality_Rates!$B$6,O$8-1-($B48-$B$9),1),Mortality_Rates!$C$111)))))</f>
        <v>0</v>
      </c>
      <c r="P48" s="160">
        <f ca="1">IF($B48-P$8&gt;$B$9,0,IF($B48-P$8=$B$9,$C48*IF($D48="Male",$B$5,$B$6),
O48*(1-(1-IF($D48="Male",Mortality_Projection!$C$3,Mortality_Projection!$C$4))^MIN(($B48+(P$8-1)-Mortality_Projection!$C$6),Mortality_Projection!$C$5)*IF($D48="Male",MIN(OFFSET(Mortality_Rates!$B$6,P$8-1-($B48-$B$9),0),Mortality_Rates!$B$111),MIN(OFFSET(Mortality_Rates!$B$6,P$8-1-($B48-$B$9),1),Mortality_Rates!$C$111)))))</f>
        <v>0</v>
      </c>
      <c r="Q48" s="160">
        <f ca="1">IF($B48-Q$8&gt;$B$9,0,IF($B48-Q$8=$B$9,$C48*IF($D48="Male",$B$5,$B$6),
P48*(1-(1-IF($D48="Male",Mortality_Projection!$C$3,Mortality_Projection!$C$4))^MIN(($B48+(Q$8-1)-Mortality_Projection!$C$6),Mortality_Projection!$C$5)*IF($D48="Male",MIN(OFFSET(Mortality_Rates!$B$6,Q$8-1-($B48-$B$9),0),Mortality_Rates!$B$111),MIN(OFFSET(Mortality_Rates!$B$6,Q$8-1-($B48-$B$9),1),Mortality_Rates!$C$111)))))</f>
        <v>0</v>
      </c>
      <c r="R48" s="160">
        <f ca="1">IF($B48-R$8&gt;$B$9,0,IF($B48-R$8=$B$9,$C48*IF($D48="Male",$B$5,$B$6),
Q48*(1-(1-IF($D48="Male",Mortality_Projection!$C$3,Mortality_Projection!$C$4))^MIN(($B48+(R$8-1)-Mortality_Projection!$C$6),Mortality_Projection!$C$5)*IF($D48="Male",MIN(OFFSET(Mortality_Rates!$B$6,R$8-1-($B48-$B$9),0),Mortality_Rates!$B$111),MIN(OFFSET(Mortality_Rates!$B$6,R$8-1-($B48-$B$9),1),Mortality_Rates!$C$111)))))</f>
        <v>0</v>
      </c>
      <c r="S48" s="160">
        <f ca="1">IF($B48-S$8&gt;$B$9,0,IF($B48-S$8=$B$9,$C48*IF($D48="Male",$B$5,$B$6),
R48*(1-(1-IF($D48="Male",Mortality_Projection!$C$3,Mortality_Projection!$C$4))^MIN(($B48+(S$8-1)-Mortality_Projection!$C$6),Mortality_Projection!$C$5)*IF($D48="Male",MIN(OFFSET(Mortality_Rates!$B$6,S$8-1-($B48-$B$9),0),Mortality_Rates!$B$111),MIN(OFFSET(Mortality_Rates!$B$6,S$8-1-($B48-$B$9),1),Mortality_Rates!$C$111)))))</f>
        <v>0</v>
      </c>
      <c r="T48" s="160">
        <f ca="1">IF($B48-T$8&gt;$B$9,0,IF($B48-T$8=$B$9,$C48*IF($D48="Male",$B$5,$B$6),
S48*(1-(1-IF($D48="Male",Mortality_Projection!$C$3,Mortality_Projection!$C$4))^MIN(($B48+(T$8-1)-Mortality_Projection!$C$6),Mortality_Projection!$C$5)*IF($D48="Male",MIN(OFFSET(Mortality_Rates!$B$6,T$8-1-($B48-$B$9),0),Mortality_Rates!$B$111),MIN(OFFSET(Mortality_Rates!$B$6,T$8-1-($B48-$B$9),1),Mortality_Rates!$C$111)))))</f>
        <v>0</v>
      </c>
      <c r="U48" s="160">
        <f ca="1">IF($B48-U$8&gt;$B$9,0,IF($B48-U$8=$B$9,$C48*IF($D48="Male",$B$5,$B$6),
T48*(1-(1-IF($D48="Male",Mortality_Projection!$C$3,Mortality_Projection!$C$4))^MIN(($B48+(U$8-1)-Mortality_Projection!$C$6),Mortality_Projection!$C$5)*IF($D48="Male",MIN(OFFSET(Mortality_Rates!$B$6,U$8-1-($B48-$B$9),0),Mortality_Rates!$B$111),MIN(OFFSET(Mortality_Rates!$B$6,U$8-1-($B48-$B$9),1),Mortality_Rates!$C$111)))))</f>
        <v>0</v>
      </c>
      <c r="V48" s="160">
        <f ca="1">IF($B48-V$8&gt;$B$9,0,IF($B48-V$8=$B$9,$C48*IF($D48="Male",$B$5,$B$6),
U48*(1-(1-IF($D48="Male",Mortality_Projection!$C$3,Mortality_Projection!$C$4))^MIN(($B48+(V$8-1)-Mortality_Projection!$C$6),Mortality_Projection!$C$5)*IF($D48="Male",MIN(OFFSET(Mortality_Rates!$B$6,V$8-1-($B48-$B$9),0),Mortality_Rates!$B$111),MIN(OFFSET(Mortality_Rates!$B$6,V$8-1-($B48-$B$9),1),Mortality_Rates!$C$111)))))</f>
        <v>0</v>
      </c>
      <c r="W48" s="160">
        <f ca="1">IF($B48-W$8&gt;$B$9,0,IF($B48-W$8=$B$9,$C48*IF($D48="Male",$B$5,$B$6),
V48*(1-(1-IF($D48="Male",Mortality_Projection!$C$3,Mortality_Projection!$C$4))^MIN(($B48+(W$8-1)-Mortality_Projection!$C$6),Mortality_Projection!$C$5)*IF($D48="Male",MIN(OFFSET(Mortality_Rates!$B$6,W$8-1-($B48-$B$9),0),Mortality_Rates!$B$111),MIN(OFFSET(Mortality_Rates!$B$6,W$8-1-($B48-$B$9),1),Mortality_Rates!$C$111)))))</f>
        <v>0</v>
      </c>
      <c r="X48" s="160">
        <f ca="1">IF($B48-X$8&gt;$B$9,0,IF($B48-X$8=$B$9,$C48*IF($D48="Male",$B$5,$B$6),
W48*(1-(1-IF($D48="Male",Mortality_Projection!$C$3,Mortality_Projection!$C$4))^MIN(($B48+(X$8-1)-Mortality_Projection!$C$6),Mortality_Projection!$C$5)*IF($D48="Male",MIN(OFFSET(Mortality_Rates!$B$6,X$8-1-($B48-$B$9),0),Mortality_Rates!$B$111),MIN(OFFSET(Mortality_Rates!$B$6,X$8-1-($B48-$B$9),1),Mortality_Rates!$C$111)))))</f>
        <v>0</v>
      </c>
      <c r="Y48" s="160">
        <f ca="1">IF($B48-Y$8&gt;$B$9,0,IF($B48-Y$8=$B$9,$C48*IF($D48="Male",$B$5,$B$6),
X48*(1-(1-IF($D48="Male",Mortality_Projection!$C$3,Mortality_Projection!$C$4))^MIN(($B48+(Y$8-1)-Mortality_Projection!$C$6),Mortality_Projection!$C$5)*IF($D48="Male",MIN(OFFSET(Mortality_Rates!$B$6,Y$8-1-($B48-$B$9),0),Mortality_Rates!$B$111),MIN(OFFSET(Mortality_Rates!$B$6,Y$8-1-($B48-$B$9),1),Mortality_Rates!$C$111)))))</f>
        <v>0</v>
      </c>
      <c r="Z48" s="160">
        <f ca="1">IF($B48-Z$8&gt;$B$9,0,IF($B48-Z$8=$B$9,$C48*IF($D48="Male",$B$5,$B$6),
Y48*(1-(1-IF($D48="Male",Mortality_Projection!$C$3,Mortality_Projection!$C$4))^MIN(($B48+(Z$8-1)-Mortality_Projection!$C$6),Mortality_Projection!$C$5)*IF($D48="Male",MIN(OFFSET(Mortality_Rates!$B$6,Z$8-1-($B48-$B$9),0),Mortality_Rates!$B$111),MIN(OFFSET(Mortality_Rates!$B$6,Z$8-1-($B48-$B$9),1),Mortality_Rates!$C$111)))))</f>
        <v>0</v>
      </c>
      <c r="AA48" s="160">
        <f ca="1">IF($B48-AA$8&gt;$B$9,0,IF($B48-AA$8=$B$9,$C48*IF($D48="Male",$B$5,$B$6),
Z48*(1-(1-IF($D48="Male",Mortality_Projection!$C$3,Mortality_Projection!$C$4))^MIN(($B48+(AA$8-1)-Mortality_Projection!$C$6),Mortality_Projection!$C$5)*IF($D48="Male",MIN(OFFSET(Mortality_Rates!$B$6,AA$8-1-($B48-$B$9),0),Mortality_Rates!$B$111),MIN(OFFSET(Mortality_Rates!$B$6,AA$8-1-($B48-$B$9),1),Mortality_Rates!$C$111)))))</f>
        <v>0</v>
      </c>
      <c r="AB48" s="160">
        <f ca="1">IF($B48-AB$8&gt;$B$9,0,IF($B48-AB$8=$B$9,$C48*IF($D48="Male",$B$5,$B$6),
AA48*(1-(1-IF($D48="Male",Mortality_Projection!$C$3,Mortality_Projection!$C$4))^MIN(($B48+(AB$8-1)-Mortality_Projection!$C$6),Mortality_Projection!$C$5)*IF($D48="Male",MIN(OFFSET(Mortality_Rates!$B$6,AB$8-1-($B48-$B$9),0),Mortality_Rates!$B$111),MIN(OFFSET(Mortality_Rates!$B$6,AB$8-1-($B48-$B$9),1),Mortality_Rates!$C$111)))))</f>
        <v>0</v>
      </c>
      <c r="AC48" s="160">
        <f ca="1">IF($B48-AC$8&gt;$B$9,0,IF($B48-AC$8=$B$9,$C48*IF($D48="Male",$B$5,$B$6),
AB48*(1-(1-IF($D48="Male",Mortality_Projection!$C$3,Mortality_Projection!$C$4))^MIN(($B48+(AC$8-1)-Mortality_Projection!$C$6),Mortality_Projection!$C$5)*IF($D48="Male",MIN(OFFSET(Mortality_Rates!$B$6,AC$8-1-($B48-$B$9),0),Mortality_Rates!$B$111),MIN(OFFSET(Mortality_Rates!$B$6,AC$8-1-($B48-$B$9),1),Mortality_Rates!$C$111)))))</f>
        <v>0</v>
      </c>
      <c r="AD48" s="160">
        <f ca="1">IF($B48-AD$8&gt;$B$9,0,IF($B48-AD$8=$B$9,$C48*IF($D48="Male",$B$5,$B$6),
AC48*(1-(1-IF($D48="Male",Mortality_Projection!$C$3,Mortality_Projection!$C$4))^MIN(($B48+(AD$8-1)-Mortality_Projection!$C$6),Mortality_Projection!$C$5)*IF($D48="Male",MIN(OFFSET(Mortality_Rates!$B$6,AD$8-1-($B48-$B$9),0),Mortality_Rates!$B$111),MIN(OFFSET(Mortality_Rates!$B$6,AD$8-1-($B48-$B$9),1),Mortality_Rates!$C$111)))))</f>
        <v>0</v>
      </c>
      <c r="AE48" s="160">
        <f ca="1">IF($B48-AE$8&gt;$B$9,0,IF($B48-AE$8=$B$9,$C48*IF($D48="Male",$B$5,$B$6),
AD48*(1-(1-IF($D48="Male",Mortality_Projection!$C$3,Mortality_Projection!$C$4))^MIN(($B48+(AE$8-1)-Mortality_Projection!$C$6),Mortality_Projection!$C$5)*IF($D48="Male",MIN(OFFSET(Mortality_Rates!$B$6,AE$8-1-($B48-$B$9),0),Mortality_Rates!$B$111),MIN(OFFSET(Mortality_Rates!$B$6,AE$8-1-($B48-$B$9),1),Mortality_Rates!$C$111)))))</f>
        <v>0</v>
      </c>
      <c r="AF48" s="160">
        <f ca="1">IF($B48-AF$8&gt;$B$9,0,IF($B48-AF$8=$B$9,$C48*IF($D48="Male",$B$5,$B$6),
AE48*(1-(1-IF($D48="Male",Mortality_Projection!$C$3,Mortality_Projection!$C$4))^MIN(($B48+(AF$8-1)-Mortality_Projection!$C$6),Mortality_Projection!$C$5)*IF($D48="Male",MIN(OFFSET(Mortality_Rates!$B$6,AF$8-1-($B48-$B$9),0),Mortality_Rates!$B$111),MIN(OFFSET(Mortality_Rates!$B$6,AF$8-1-($B48-$B$9),1),Mortality_Rates!$C$111)))))</f>
        <v>0</v>
      </c>
      <c r="AG48" s="160">
        <f ca="1">IF($B48-AG$8&gt;$B$9,0,IF($B48-AG$8=$B$9,$C48*IF($D48="Male",$B$5,$B$6),
AF48*(1-(1-IF($D48="Male",Mortality_Projection!$C$3,Mortality_Projection!$C$4))^MIN(($B48+(AG$8-1)-Mortality_Projection!$C$6),Mortality_Projection!$C$5)*IF($D48="Male",MIN(OFFSET(Mortality_Rates!$B$6,AG$8-1-($B48-$B$9),0),Mortality_Rates!$B$111),MIN(OFFSET(Mortality_Rates!$B$6,AG$8-1-($B48-$B$9),1),Mortality_Rates!$C$111)))))</f>
        <v>0</v>
      </c>
      <c r="AH48" s="160">
        <f ca="1">IF($B48-AH$8&gt;$B$9,0,IF($B48-AH$8=$B$9,$C48*IF($D48="Male",$B$5,$B$6),
AG48*(1-(1-IF($D48="Male",Mortality_Projection!$C$3,Mortality_Projection!$C$4))^MIN(($B48+(AH$8-1)-Mortality_Projection!$C$6),Mortality_Projection!$C$5)*IF($D48="Male",MIN(OFFSET(Mortality_Rates!$B$6,AH$8-1-($B48-$B$9),0),Mortality_Rates!$B$111),MIN(OFFSET(Mortality_Rates!$B$6,AH$8-1-($B48-$B$9),1),Mortality_Rates!$C$111)))))</f>
        <v>0</v>
      </c>
      <c r="AI48" s="160">
        <f ca="1">IF($B48-AI$8&gt;$B$9,0,IF($B48-AI$8=$B$9,$C48*IF($D48="Male",$B$5,$B$6),
AH48*(1-(1-IF($D48="Male",Mortality_Projection!$C$3,Mortality_Projection!$C$4))^MIN(($B48+(AI$8-1)-Mortality_Projection!$C$6),Mortality_Projection!$C$5)*IF($D48="Male",MIN(OFFSET(Mortality_Rates!$B$6,AI$8-1-($B48-$B$9),0),Mortality_Rates!$B$111),MIN(OFFSET(Mortality_Rates!$B$6,AI$8-1-($B48-$B$9),1),Mortality_Rates!$C$111)))))</f>
        <v>0</v>
      </c>
      <c r="AJ48" s="160">
        <f ca="1">IF($B48-AJ$8&gt;$B$9,0,IF($B48-AJ$8=$B$9,$C48*IF($D48="Male",$B$5,$B$6),
AI48*(1-(1-IF($D48="Male",Mortality_Projection!$C$3,Mortality_Projection!$C$4))^MIN(($B48+(AJ$8-1)-Mortality_Projection!$C$6),Mortality_Projection!$C$5)*IF($D48="Male",MIN(OFFSET(Mortality_Rates!$B$6,AJ$8-1-($B48-$B$9),0),Mortality_Rates!$B$111),MIN(OFFSET(Mortality_Rates!$B$6,AJ$8-1-($B48-$B$9),1),Mortality_Rates!$C$111)))))</f>
        <v>0</v>
      </c>
      <c r="AK48" s="160">
        <f ca="1">IF($B48-AK$8&gt;$B$9,0,IF($B48-AK$8=$B$9,$C48*IF($D48="Male",$B$5,$B$6),
AJ48*(1-(1-IF($D48="Male",Mortality_Projection!$C$3,Mortality_Projection!$C$4))^MIN(($B48+(AK$8-1)-Mortality_Projection!$C$6),Mortality_Projection!$C$5)*IF($D48="Male",MIN(OFFSET(Mortality_Rates!$B$6,AK$8-1-($B48-$B$9),0),Mortality_Rates!$B$111),MIN(OFFSET(Mortality_Rates!$B$6,AK$8-1-($B48-$B$9),1),Mortality_Rates!$C$111)))))</f>
        <v>0</v>
      </c>
      <c r="AL48" s="160">
        <f ca="1">IF($B48-AL$8&gt;$B$9,0,IF($B48-AL$8=$B$9,$C48*IF($D48="Male",$B$5,$B$6),
AK48*(1-(1-IF($D48="Male",Mortality_Projection!$C$3,Mortality_Projection!$C$4))^MIN(($B48+(AL$8-1)-Mortality_Projection!$C$6),Mortality_Projection!$C$5)*IF($D48="Male",MIN(OFFSET(Mortality_Rates!$B$6,AL$8-1-($B48-$B$9),0),Mortality_Rates!$B$111),MIN(OFFSET(Mortality_Rates!$B$6,AL$8-1-($B48-$B$9),1),Mortality_Rates!$C$111)))))</f>
        <v>0</v>
      </c>
      <c r="AM48" s="160">
        <f ca="1">IF($B48-AM$8&gt;$B$9,0,IF($B48-AM$8=$B$9,$C48*IF($D48="Male",$B$5,$B$6),
AL48*(1-(1-IF($D48="Male",Mortality_Projection!$C$3,Mortality_Projection!$C$4))^MIN(($B48+(AM$8-1)-Mortality_Projection!$C$6),Mortality_Projection!$C$5)*IF($D48="Male",MIN(OFFSET(Mortality_Rates!$B$6,AM$8-1-($B48-$B$9),0),Mortality_Rates!$B$111),MIN(OFFSET(Mortality_Rates!$B$6,AM$8-1-($B48-$B$9),1),Mortality_Rates!$C$111)))))</f>
        <v>0</v>
      </c>
      <c r="AN48" s="160">
        <f ca="1">IF($B48-AN$8&gt;$B$9,0,IF($B48-AN$8=$B$9,$C48*IF($D48="Male",$B$5,$B$6),
AM48*(1-(1-IF($D48="Male",Mortality_Projection!$C$3,Mortality_Projection!$C$4))^MIN(($B48+(AN$8-1)-Mortality_Projection!$C$6),Mortality_Projection!$C$5)*IF($D48="Male",MIN(OFFSET(Mortality_Rates!$B$6,AN$8-1-($B48-$B$9),0),Mortality_Rates!$B$111),MIN(OFFSET(Mortality_Rates!$B$6,AN$8-1-($B48-$B$9),1),Mortality_Rates!$C$111)))))</f>
        <v>0</v>
      </c>
      <c r="AO48" s="160">
        <f ca="1">IF($B48-AO$8&gt;$B$9,0,IF($B48-AO$8=$B$9,$C48*IF($D48="Male",$B$5,$B$6),
AN48*(1-(1-IF($D48="Male",Mortality_Projection!$C$3,Mortality_Projection!$C$4))^MIN(($B48+(AO$8-1)-Mortality_Projection!$C$6),Mortality_Projection!$C$5)*IF($D48="Male",MIN(OFFSET(Mortality_Rates!$B$6,AO$8-1-($B48-$B$9),0),Mortality_Rates!$B$111),MIN(OFFSET(Mortality_Rates!$B$6,AO$8-1-($B48-$B$9),1),Mortality_Rates!$C$111)))))</f>
        <v>0</v>
      </c>
      <c r="AP48" s="160">
        <f ca="1">IF($B48-AP$8&gt;$B$9,0,IF($B48-AP$8=$B$9,$C48*IF($D48="Male",$B$5,$B$6),
AO48*(1-(1-IF($D48="Male",Mortality_Projection!$C$3,Mortality_Projection!$C$4))^MIN(($B48+(AP$8-1)-Mortality_Projection!$C$6),Mortality_Projection!$C$5)*IF($D48="Male",MIN(OFFSET(Mortality_Rates!$B$6,AP$8-1-($B48-$B$9),0),Mortality_Rates!$B$111),MIN(OFFSET(Mortality_Rates!$B$6,AP$8-1-($B48-$B$9),1),Mortality_Rates!$C$111)))))</f>
        <v>0</v>
      </c>
      <c r="AQ48" s="160">
        <f ca="1">IF($B48-AQ$8&gt;$B$9,0,IF($B48-AQ$8=$B$9,$C48*IF($D48="Male",$B$5,$B$6),
AP48*(1-(1-IF($D48="Male",Mortality_Projection!$C$3,Mortality_Projection!$C$4))^MIN(($B48+(AQ$8-1)-Mortality_Projection!$C$6),Mortality_Projection!$C$5)*IF($D48="Male",MIN(OFFSET(Mortality_Rates!$B$6,AQ$8-1-($B48-$B$9),0),Mortality_Rates!$B$111),MIN(OFFSET(Mortality_Rates!$B$6,AQ$8-1-($B48-$B$9),1),Mortality_Rates!$C$111)))))</f>
        <v>0</v>
      </c>
      <c r="AR48" s="160">
        <f ca="1">IF($B48-AR$8&gt;$B$9,0,IF($B48-AR$8=$B$9,$C48*IF($D48="Male",$B$5,$B$6),
AQ48*(1-(1-IF($D48="Male",Mortality_Projection!$C$3,Mortality_Projection!$C$4))^MIN(($B48+(AR$8-1)-Mortality_Projection!$C$6),Mortality_Projection!$C$5)*IF($D48="Male",MIN(OFFSET(Mortality_Rates!$B$6,AR$8-1-($B48-$B$9),0),Mortality_Rates!$B$111),MIN(OFFSET(Mortality_Rates!$B$6,AR$8-1-($B48-$B$9),1),Mortality_Rates!$C$111)))))</f>
        <v>5637.6489447059521</v>
      </c>
      <c r="AS48" s="160">
        <f ca="1">IF($B48-AS$8&gt;$B$9,0,IF($B48-AS$8=$B$9,$C48*IF($D48="Male",$B$5,$B$6),
AR48*(1-(1-IF($D48="Male",Mortality_Projection!$C$3,Mortality_Projection!$C$4))^MIN(($B48+(AS$8-1)-Mortality_Projection!$C$6),Mortality_Projection!$C$5)*IF($D48="Male",MIN(OFFSET(Mortality_Rates!$B$6,AS$8-1-($B48-$B$9),0),Mortality_Rates!$B$111),MIN(OFFSET(Mortality_Rates!$B$6,AS$8-1-($B48-$B$9),1),Mortality_Rates!$C$111)))))</f>
        <v>5634.9076810454417</v>
      </c>
      <c r="AT48" s="160">
        <f ca="1">IF($B48-AT$8&gt;$B$9,0,IF($B48-AT$8=$B$9,$C48*IF($D48="Male",$B$5,$B$6),
AS48*(1-(1-IF($D48="Male",Mortality_Projection!$C$3,Mortality_Projection!$C$4))^MIN(($B48+(AT$8-1)-Mortality_Projection!$C$6),Mortality_Projection!$C$5)*IF($D48="Male",MIN(OFFSET(Mortality_Rates!$B$6,AT$8-1-($B48-$B$9),0),Mortality_Rates!$B$111),MIN(OFFSET(Mortality_Rates!$B$6,AT$8-1-($B48-$B$9),1),Mortality_Rates!$C$111)))))</f>
        <v>5632.9641315571498</v>
      </c>
      <c r="AU48" s="160">
        <f ca="1">IF($B48-AU$8&gt;$B$9,0,IF($B48-AU$8=$B$9,$C48*IF($D48="Male",$B$5,$B$6),
AT48*(1-(1-IF($D48="Male",Mortality_Projection!$C$3,Mortality_Projection!$C$4))^MIN(($B48+(AU$8-1)-Mortality_Projection!$C$6),Mortality_Projection!$C$5)*IF($D48="Male",MIN(OFFSET(Mortality_Rates!$B$6,AU$8-1-($B48-$B$9),0),Mortality_Rates!$B$111),MIN(OFFSET(Mortality_Rates!$B$6,AU$8-1-($B48-$B$9),1),Mortality_Rates!$C$111)))))</f>
        <v>5631.5583084439386</v>
      </c>
      <c r="AV48" s="160">
        <f ca="1">IF($B48-AV$8&gt;$B$9,0,IF($B48-AV$8=$B$9,$C48*IF($D48="Male",$B$5,$B$6),
AU48*(1-(1-IF($D48="Male",Mortality_Projection!$C$3,Mortality_Projection!$C$4))^MIN(($B48+(AV$8-1)-Mortality_Projection!$C$6),Mortality_Projection!$C$5)*IF($D48="Male",MIN(OFFSET(Mortality_Rates!$B$6,AV$8-1-($B48-$B$9),0),Mortality_Rates!$B$111),MIN(OFFSET(Mortality_Rates!$B$6,AV$8-1-($B48-$B$9),1),Mortality_Rates!$C$111)))))</f>
        <v>5630.4876228339681</v>
      </c>
      <c r="AW48" s="160">
        <f ca="1">IF($B48-AW$8&gt;$B$9,0,IF($B48-AW$8=$B$9,$C48*IF($D48="Male",$B$5,$B$6),
AV48*(1-(1-IF($D48="Male",Mortality_Projection!$C$3,Mortality_Projection!$C$4))^MIN(($B48+(AW$8-1)-Mortality_Projection!$C$6),Mortality_Projection!$C$5)*IF($D48="Male",MIN(OFFSET(Mortality_Rates!$B$6,AW$8-1-($B48-$B$9),0),Mortality_Rates!$B$111),MIN(OFFSET(Mortality_Rates!$B$6,AW$8-1-($B48-$B$9),1),Mortality_Rates!$C$111)))))</f>
        <v>5629.6034488705154</v>
      </c>
      <c r="AX48" s="160">
        <f ca="1">IF($B48-AX$8&gt;$B$9,0,IF($B48-AX$8=$B$9,$C48*IF($D48="Male",$B$5,$B$6),
AW48*(1-(1-IF($D48="Male",Mortality_Projection!$C$3,Mortality_Projection!$C$4))^MIN(($B48+(AX$8-1)-Mortality_Projection!$C$6),Mortality_Projection!$C$5)*IF($D48="Male",MIN(OFFSET(Mortality_Rates!$B$6,AX$8-1-($B48-$B$9),0),Mortality_Rates!$B$111),MIN(OFFSET(Mortality_Rates!$B$6,AX$8-1-($B48-$B$9),1),Mortality_Rates!$C$111)))))</f>
        <v>5628.8109745319562</v>
      </c>
      <c r="AY48" s="160">
        <f ca="1">IF($B48-AY$8&gt;$B$9,0,IF($B48-AY$8=$B$9,$C48*IF($D48="Male",$B$5,$B$6),
AX48*(1-(1-IF($D48="Male",Mortality_Projection!$C$3,Mortality_Projection!$C$4))^MIN(($B48+(AY$8-1)-Mortality_Projection!$C$6),Mortality_Projection!$C$5)*IF($D48="Male",MIN(OFFSET(Mortality_Rates!$B$6,AY$8-1-($B48-$B$9),0),Mortality_Rates!$B$111),MIN(OFFSET(Mortality_Rates!$B$6,AY$8-1-($B48-$B$9),1),Mortality_Rates!$C$111)))))</f>
        <v>5628.0628072830077</v>
      </c>
      <c r="AZ48" s="160">
        <f ca="1">IF($B48-AZ$8&gt;$B$9,0,IF($B48-AZ$8=$B$9,$C48*IF($D48="Male",$B$5,$B$6),
AY48*(1-(1-IF($D48="Male",Mortality_Projection!$C$3,Mortality_Projection!$C$4))^MIN(($B48+(AZ$8-1)-Mortality_Projection!$C$6),Mortality_Projection!$C$5)*IF($D48="Male",MIN(OFFSET(Mortality_Rates!$B$6,AZ$8-1-($B48-$B$9),0),Mortality_Rates!$B$111),MIN(OFFSET(Mortality_Rates!$B$6,AZ$8-1-($B48-$B$9),1),Mortality_Rates!$C$111)))))</f>
        <v>5627.3273650955016</v>
      </c>
      <c r="BA48" s="160">
        <f ca="1">IF($B48-BA$8&gt;$B$9,0,IF($B48-BA$8=$B$9,$C48*IF($D48="Male",$B$5,$B$6),
AZ48*(1-(1-IF($D48="Male",Mortality_Projection!$C$3,Mortality_Projection!$C$4))^MIN(($B48+(BA$8-1)-Mortality_Projection!$C$6),Mortality_Projection!$C$5)*IF($D48="Male",MIN(OFFSET(Mortality_Rates!$B$6,BA$8-1-($B48-$B$9),0),Mortality_Rates!$B$111),MIN(OFFSET(Mortality_Rates!$B$6,BA$8-1-($B48-$B$9),1),Mortality_Rates!$C$111)))))</f>
        <v>5626.5762390523705</v>
      </c>
      <c r="BB48" s="160">
        <f ca="1">IF($B48-BB$8&gt;$B$9,0,IF($B48-BB$8=$B$9,$C48*IF($D48="Male",$B$5,$B$6),
BA48*(1-(1-IF($D48="Male",Mortality_Projection!$C$3,Mortality_Projection!$C$4))^MIN(($B48+(BB$8-1)-Mortality_Projection!$C$6),Mortality_Projection!$C$5)*IF($D48="Male",MIN(OFFSET(Mortality_Rates!$B$6,BB$8-1-($B48-$B$9),0),Mortality_Rates!$B$111),MIN(OFFSET(Mortality_Rates!$B$6,BB$8-1-($B48-$B$9),1),Mortality_Rates!$C$111)))))</f>
        <v>5625.7873464220029</v>
      </c>
      <c r="BC48" s="160">
        <f ca="1">IF($B48-BC$8&gt;$B$9,0,IF($B48-BC$8=$B$9,$C48*IF($D48="Male",$B$5,$B$6),
BB48*(1-(1-IF($D48="Male",Mortality_Projection!$C$3,Mortality_Projection!$C$4))^MIN(($B48+(BC$8-1)-Mortality_Projection!$C$6),Mortality_Projection!$C$5)*IF($D48="Male",MIN(OFFSET(Mortality_Rates!$B$6,BC$8-1-($B48-$B$9),0),Mortality_Rates!$B$111),MIN(OFFSET(Mortality_Rates!$B$6,BC$8-1-($B48-$B$9),1),Mortality_Rates!$C$111)))))</f>
        <v>5624.9386169673198</v>
      </c>
      <c r="BD48" s="161">
        <f ca="1">IF($B48-BD$8&gt;$B$9,0,IF($B48-BD$8=$B$9,$C48*IF($D48="Male",$B$5,$B$6),
BC48*(1-(1-IF($D48="Male",Mortality_Projection!$C$3,Mortality_Projection!$C$4))^MIN(($B48+(BD$8-1)-Mortality_Projection!$C$6),Mortality_Projection!$C$5)*IF($D48="Male",MIN(OFFSET(Mortality_Rates!$B$6,BD$8-1-($B48-$B$9),0),Mortality_Rates!$B$111),MIN(OFFSET(Mortality_Rates!$B$6,BD$8-1-($B48-$B$9),1),Mortality_Rates!$C$111)))))</f>
        <v>5624.0143039053291</v>
      </c>
      <c r="BE48" s="33"/>
    </row>
    <row r="49" spans="1:57" x14ac:dyDescent="0.35">
      <c r="A49" s="159">
        <f t="shared" si="6"/>
        <v>-41</v>
      </c>
      <c r="B49">
        <f t="shared" si="7"/>
        <v>2062</v>
      </c>
      <c r="C49" s="160">
        <f ca="1">IF(-$A49&lt;Input!$D$16, SUM(OFFSET(Existing_Cohort!$C$107,Input!D$15+A49+IF(-$A49&gt;=Input!$D$15,-Input!$D$15-$A49,0),B49-Input!$D$4,IF(-$A49&gt;=Input!$D$15,Input!$D$16+$A49,Input!$D$16-Input!$D$15+1))), 0)+
IF(-$A49&gt;Input!$D$15, SUM(OFFSET($E$59, MAX(-$A49-Input!$D$16, 0), $B49-$B$9, MIN(-$A49-Input!$D$15, Input!$D$16-Input!$D$15+1))), 0)</f>
        <v>77052.390086867395</v>
      </c>
      <c r="D49" s="198" t="s">
        <v>31</v>
      </c>
      <c r="E49" s="160">
        <f ca="1">IF($B49-E$8&gt;$B$9,0,IF($B49-E$8=$B$9,$C49*IF($D49="Male",$B$5,$B$6),
D49*(1-(1-IF($D49="Male",Mortality_Projection!$C$3,Mortality_Projection!$C$4))^MIN(($B49+(E$8-1)-Mortality_Projection!$C$6),Mortality_Projection!$C$5)*IF($D49="Male",MIN(OFFSET(Mortality_Rates!$B$6,E$8-1-($B49-$B$9),0),Mortality_Rates!$B$111),MIN(OFFSET(Mortality_Rates!$B$6,E$8-1-($B49-$B$9),1),Mortality_Rates!$C$111)))))</f>
        <v>0</v>
      </c>
      <c r="F49" s="160">
        <f ca="1">IF($B49-F$8&gt;$B$9,0,IF($B49-F$8=$B$9,$C49*IF($D49="Male",$B$5,$B$6),
E49*(1-(1-IF($D49="Male",Mortality_Projection!$C$3,Mortality_Projection!$C$4))^MIN(($B49+(F$8-1)-Mortality_Projection!$C$6),Mortality_Projection!$C$5)*IF($D49="Male",MIN(OFFSET(Mortality_Rates!$B$6,F$8-1-($B49-$B$9),0),Mortality_Rates!$B$111),MIN(OFFSET(Mortality_Rates!$B$6,F$8-1-($B49-$B$9),1),Mortality_Rates!$C$111)))))</f>
        <v>0</v>
      </c>
      <c r="G49" s="160">
        <f ca="1">IF($B49-G$8&gt;$B$9,0,IF($B49-G$8=$B$9,$C49*IF($D49="Male",$B$5,$B$6),
F49*(1-(1-IF($D49="Male",Mortality_Projection!$C$3,Mortality_Projection!$C$4))^MIN(($B49+(G$8-1)-Mortality_Projection!$C$6),Mortality_Projection!$C$5)*IF($D49="Male",MIN(OFFSET(Mortality_Rates!$B$6,G$8-1-($B49-$B$9),0),Mortality_Rates!$B$111),MIN(OFFSET(Mortality_Rates!$B$6,G$8-1-($B49-$B$9),1),Mortality_Rates!$C$111)))))</f>
        <v>0</v>
      </c>
      <c r="H49" s="160">
        <f ca="1">IF($B49-H$8&gt;$B$9,0,IF($B49-H$8=$B$9,$C49*IF($D49="Male",$B$5,$B$6),
G49*(1-(1-IF($D49="Male",Mortality_Projection!$C$3,Mortality_Projection!$C$4))^MIN(($B49+(H$8-1)-Mortality_Projection!$C$6),Mortality_Projection!$C$5)*IF($D49="Male",MIN(OFFSET(Mortality_Rates!$B$6,H$8-1-($B49-$B$9),0),Mortality_Rates!$B$111),MIN(OFFSET(Mortality_Rates!$B$6,H$8-1-($B49-$B$9),1),Mortality_Rates!$C$111)))))</f>
        <v>0</v>
      </c>
      <c r="I49" s="160">
        <f ca="1">IF($B49-I$8&gt;$B$9,0,IF($B49-I$8=$B$9,$C49*IF($D49="Male",$B$5,$B$6),
H49*(1-(1-IF($D49="Male",Mortality_Projection!$C$3,Mortality_Projection!$C$4))^MIN(($B49+(I$8-1)-Mortality_Projection!$C$6),Mortality_Projection!$C$5)*IF($D49="Male",MIN(OFFSET(Mortality_Rates!$B$6,I$8-1-($B49-$B$9),0),Mortality_Rates!$B$111),MIN(OFFSET(Mortality_Rates!$B$6,I$8-1-($B49-$B$9),1),Mortality_Rates!$C$111)))))</f>
        <v>0</v>
      </c>
      <c r="J49" s="160">
        <f ca="1">IF($B49-J$8&gt;$B$9,0,IF($B49-J$8=$B$9,$C49*IF($D49="Male",$B$5,$B$6),
I49*(1-(1-IF($D49="Male",Mortality_Projection!$C$3,Mortality_Projection!$C$4))^MIN(($B49+(J$8-1)-Mortality_Projection!$C$6),Mortality_Projection!$C$5)*IF($D49="Male",MIN(OFFSET(Mortality_Rates!$B$6,J$8-1-($B49-$B$9),0),Mortality_Rates!$B$111),MIN(OFFSET(Mortality_Rates!$B$6,J$8-1-($B49-$B$9),1),Mortality_Rates!$C$111)))))</f>
        <v>0</v>
      </c>
      <c r="K49" s="160">
        <f ca="1">IF($B49-K$8&gt;$B$9,0,IF($B49-K$8=$B$9,$C49*IF($D49="Male",$B$5,$B$6),
J49*(1-(1-IF($D49="Male",Mortality_Projection!$C$3,Mortality_Projection!$C$4))^MIN(($B49+(K$8-1)-Mortality_Projection!$C$6),Mortality_Projection!$C$5)*IF($D49="Male",MIN(OFFSET(Mortality_Rates!$B$6,K$8-1-($B49-$B$9),0),Mortality_Rates!$B$111),MIN(OFFSET(Mortality_Rates!$B$6,K$8-1-($B49-$B$9),1),Mortality_Rates!$C$111)))))</f>
        <v>0</v>
      </c>
      <c r="L49" s="160">
        <f ca="1">IF($B49-L$8&gt;$B$9,0,IF($B49-L$8=$B$9,$C49*IF($D49="Male",$B$5,$B$6),
K49*(1-(1-IF($D49="Male",Mortality_Projection!$C$3,Mortality_Projection!$C$4))^MIN(($B49+(L$8-1)-Mortality_Projection!$C$6),Mortality_Projection!$C$5)*IF($D49="Male",MIN(OFFSET(Mortality_Rates!$B$6,L$8-1-($B49-$B$9),0),Mortality_Rates!$B$111),MIN(OFFSET(Mortality_Rates!$B$6,L$8-1-($B49-$B$9),1),Mortality_Rates!$C$111)))))</f>
        <v>0</v>
      </c>
      <c r="M49" s="160">
        <f ca="1">IF($B49-M$8&gt;$B$9,0,IF($B49-M$8=$B$9,$C49*IF($D49="Male",$B$5,$B$6),
L49*(1-(1-IF($D49="Male",Mortality_Projection!$C$3,Mortality_Projection!$C$4))^MIN(($B49+(M$8-1)-Mortality_Projection!$C$6),Mortality_Projection!$C$5)*IF($D49="Male",MIN(OFFSET(Mortality_Rates!$B$6,M$8-1-($B49-$B$9),0),Mortality_Rates!$B$111),MIN(OFFSET(Mortality_Rates!$B$6,M$8-1-($B49-$B$9),1),Mortality_Rates!$C$111)))))</f>
        <v>0</v>
      </c>
      <c r="N49" s="160">
        <f ca="1">IF($B49-N$8&gt;$B$9,0,IF($B49-N$8=$B$9,$C49*IF($D49="Male",$B$5,$B$6),
M49*(1-(1-IF($D49="Male",Mortality_Projection!$C$3,Mortality_Projection!$C$4))^MIN(($B49+(N$8-1)-Mortality_Projection!$C$6),Mortality_Projection!$C$5)*IF($D49="Male",MIN(OFFSET(Mortality_Rates!$B$6,N$8-1-($B49-$B$9),0),Mortality_Rates!$B$111),MIN(OFFSET(Mortality_Rates!$B$6,N$8-1-($B49-$B$9),1),Mortality_Rates!$C$111)))))</f>
        <v>0</v>
      </c>
      <c r="O49" s="160">
        <f ca="1">IF($B49-O$8&gt;$B$9,0,IF($B49-O$8=$B$9,$C49*IF($D49="Male",$B$5,$B$6),
N49*(1-(1-IF($D49="Male",Mortality_Projection!$C$3,Mortality_Projection!$C$4))^MIN(($B49+(O$8-1)-Mortality_Projection!$C$6),Mortality_Projection!$C$5)*IF($D49="Male",MIN(OFFSET(Mortality_Rates!$B$6,O$8-1-($B49-$B$9),0),Mortality_Rates!$B$111),MIN(OFFSET(Mortality_Rates!$B$6,O$8-1-($B49-$B$9),1),Mortality_Rates!$C$111)))))</f>
        <v>0</v>
      </c>
      <c r="P49" s="160">
        <f ca="1">IF($B49-P$8&gt;$B$9,0,IF($B49-P$8=$B$9,$C49*IF($D49="Male",$B$5,$B$6),
O49*(1-(1-IF($D49="Male",Mortality_Projection!$C$3,Mortality_Projection!$C$4))^MIN(($B49+(P$8-1)-Mortality_Projection!$C$6),Mortality_Projection!$C$5)*IF($D49="Male",MIN(OFFSET(Mortality_Rates!$B$6,P$8-1-($B49-$B$9),0),Mortality_Rates!$B$111),MIN(OFFSET(Mortality_Rates!$B$6,P$8-1-($B49-$B$9),1),Mortality_Rates!$C$111)))))</f>
        <v>0</v>
      </c>
      <c r="Q49" s="160">
        <f ca="1">IF($B49-Q$8&gt;$B$9,0,IF($B49-Q$8=$B$9,$C49*IF($D49="Male",$B$5,$B$6),
P49*(1-(1-IF($D49="Male",Mortality_Projection!$C$3,Mortality_Projection!$C$4))^MIN(($B49+(Q$8-1)-Mortality_Projection!$C$6),Mortality_Projection!$C$5)*IF($D49="Male",MIN(OFFSET(Mortality_Rates!$B$6,Q$8-1-($B49-$B$9),0),Mortality_Rates!$B$111),MIN(OFFSET(Mortality_Rates!$B$6,Q$8-1-($B49-$B$9),1),Mortality_Rates!$C$111)))))</f>
        <v>0</v>
      </c>
      <c r="R49" s="160">
        <f ca="1">IF($B49-R$8&gt;$B$9,0,IF($B49-R$8=$B$9,$C49*IF($D49="Male",$B$5,$B$6),
Q49*(1-(1-IF($D49="Male",Mortality_Projection!$C$3,Mortality_Projection!$C$4))^MIN(($B49+(R$8-1)-Mortality_Projection!$C$6),Mortality_Projection!$C$5)*IF($D49="Male",MIN(OFFSET(Mortality_Rates!$B$6,R$8-1-($B49-$B$9),0),Mortality_Rates!$B$111),MIN(OFFSET(Mortality_Rates!$B$6,R$8-1-($B49-$B$9),1),Mortality_Rates!$C$111)))))</f>
        <v>0</v>
      </c>
      <c r="S49" s="160">
        <f ca="1">IF($B49-S$8&gt;$B$9,0,IF($B49-S$8=$B$9,$C49*IF($D49="Male",$B$5,$B$6),
R49*(1-(1-IF($D49="Male",Mortality_Projection!$C$3,Mortality_Projection!$C$4))^MIN(($B49+(S$8-1)-Mortality_Projection!$C$6),Mortality_Projection!$C$5)*IF($D49="Male",MIN(OFFSET(Mortality_Rates!$B$6,S$8-1-($B49-$B$9),0),Mortality_Rates!$B$111),MIN(OFFSET(Mortality_Rates!$B$6,S$8-1-($B49-$B$9),1),Mortality_Rates!$C$111)))))</f>
        <v>0</v>
      </c>
      <c r="T49" s="160">
        <f ca="1">IF($B49-T$8&gt;$B$9,0,IF($B49-T$8=$B$9,$C49*IF($D49="Male",$B$5,$B$6),
S49*(1-(1-IF($D49="Male",Mortality_Projection!$C$3,Mortality_Projection!$C$4))^MIN(($B49+(T$8-1)-Mortality_Projection!$C$6),Mortality_Projection!$C$5)*IF($D49="Male",MIN(OFFSET(Mortality_Rates!$B$6,T$8-1-($B49-$B$9),0),Mortality_Rates!$B$111),MIN(OFFSET(Mortality_Rates!$B$6,T$8-1-($B49-$B$9),1),Mortality_Rates!$C$111)))))</f>
        <v>0</v>
      </c>
      <c r="U49" s="160">
        <f ca="1">IF($B49-U$8&gt;$B$9,0,IF($B49-U$8=$B$9,$C49*IF($D49="Male",$B$5,$B$6),
T49*(1-(1-IF($D49="Male",Mortality_Projection!$C$3,Mortality_Projection!$C$4))^MIN(($B49+(U$8-1)-Mortality_Projection!$C$6),Mortality_Projection!$C$5)*IF($D49="Male",MIN(OFFSET(Mortality_Rates!$B$6,U$8-1-($B49-$B$9),0),Mortality_Rates!$B$111),MIN(OFFSET(Mortality_Rates!$B$6,U$8-1-($B49-$B$9),1),Mortality_Rates!$C$111)))))</f>
        <v>0</v>
      </c>
      <c r="V49" s="160">
        <f ca="1">IF($B49-V$8&gt;$B$9,0,IF($B49-V$8=$B$9,$C49*IF($D49="Male",$B$5,$B$6),
U49*(1-(1-IF($D49="Male",Mortality_Projection!$C$3,Mortality_Projection!$C$4))^MIN(($B49+(V$8-1)-Mortality_Projection!$C$6),Mortality_Projection!$C$5)*IF($D49="Male",MIN(OFFSET(Mortality_Rates!$B$6,V$8-1-($B49-$B$9),0),Mortality_Rates!$B$111),MIN(OFFSET(Mortality_Rates!$B$6,V$8-1-($B49-$B$9),1),Mortality_Rates!$C$111)))))</f>
        <v>0</v>
      </c>
      <c r="W49" s="160">
        <f ca="1">IF($B49-W$8&gt;$B$9,0,IF($B49-W$8=$B$9,$C49*IF($D49="Male",$B$5,$B$6),
V49*(1-(1-IF($D49="Male",Mortality_Projection!$C$3,Mortality_Projection!$C$4))^MIN(($B49+(W$8-1)-Mortality_Projection!$C$6),Mortality_Projection!$C$5)*IF($D49="Male",MIN(OFFSET(Mortality_Rates!$B$6,W$8-1-($B49-$B$9),0),Mortality_Rates!$B$111),MIN(OFFSET(Mortality_Rates!$B$6,W$8-1-($B49-$B$9),1),Mortality_Rates!$C$111)))))</f>
        <v>0</v>
      </c>
      <c r="X49" s="160">
        <f ca="1">IF($B49-X$8&gt;$B$9,0,IF($B49-X$8=$B$9,$C49*IF($D49="Male",$B$5,$B$6),
W49*(1-(1-IF($D49="Male",Mortality_Projection!$C$3,Mortality_Projection!$C$4))^MIN(($B49+(X$8-1)-Mortality_Projection!$C$6),Mortality_Projection!$C$5)*IF($D49="Male",MIN(OFFSET(Mortality_Rates!$B$6,X$8-1-($B49-$B$9),0),Mortality_Rates!$B$111),MIN(OFFSET(Mortality_Rates!$B$6,X$8-1-($B49-$B$9),1),Mortality_Rates!$C$111)))))</f>
        <v>0</v>
      </c>
      <c r="Y49" s="160">
        <f ca="1">IF($B49-Y$8&gt;$B$9,0,IF($B49-Y$8=$B$9,$C49*IF($D49="Male",$B$5,$B$6),
X49*(1-(1-IF($D49="Male",Mortality_Projection!$C$3,Mortality_Projection!$C$4))^MIN(($B49+(Y$8-1)-Mortality_Projection!$C$6),Mortality_Projection!$C$5)*IF($D49="Male",MIN(OFFSET(Mortality_Rates!$B$6,Y$8-1-($B49-$B$9),0),Mortality_Rates!$B$111),MIN(OFFSET(Mortality_Rates!$B$6,Y$8-1-($B49-$B$9),1),Mortality_Rates!$C$111)))))</f>
        <v>0</v>
      </c>
      <c r="Z49" s="160">
        <f ca="1">IF($B49-Z$8&gt;$B$9,0,IF($B49-Z$8=$B$9,$C49*IF($D49="Male",$B$5,$B$6),
Y49*(1-(1-IF($D49="Male",Mortality_Projection!$C$3,Mortality_Projection!$C$4))^MIN(($B49+(Z$8-1)-Mortality_Projection!$C$6),Mortality_Projection!$C$5)*IF($D49="Male",MIN(OFFSET(Mortality_Rates!$B$6,Z$8-1-($B49-$B$9),0),Mortality_Rates!$B$111),MIN(OFFSET(Mortality_Rates!$B$6,Z$8-1-($B49-$B$9),1),Mortality_Rates!$C$111)))))</f>
        <v>0</v>
      </c>
      <c r="AA49" s="160">
        <f ca="1">IF($B49-AA$8&gt;$B$9,0,IF($B49-AA$8=$B$9,$C49*IF($D49="Male",$B$5,$B$6),
Z49*(1-(1-IF($D49="Male",Mortality_Projection!$C$3,Mortality_Projection!$C$4))^MIN(($B49+(AA$8-1)-Mortality_Projection!$C$6),Mortality_Projection!$C$5)*IF($D49="Male",MIN(OFFSET(Mortality_Rates!$B$6,AA$8-1-($B49-$B$9),0),Mortality_Rates!$B$111),MIN(OFFSET(Mortality_Rates!$B$6,AA$8-1-($B49-$B$9),1),Mortality_Rates!$C$111)))))</f>
        <v>0</v>
      </c>
      <c r="AB49" s="160">
        <f ca="1">IF($B49-AB$8&gt;$B$9,0,IF($B49-AB$8=$B$9,$C49*IF($D49="Male",$B$5,$B$6),
AA49*(1-(1-IF($D49="Male",Mortality_Projection!$C$3,Mortality_Projection!$C$4))^MIN(($B49+(AB$8-1)-Mortality_Projection!$C$6),Mortality_Projection!$C$5)*IF($D49="Male",MIN(OFFSET(Mortality_Rates!$B$6,AB$8-1-($B49-$B$9),0),Mortality_Rates!$B$111),MIN(OFFSET(Mortality_Rates!$B$6,AB$8-1-($B49-$B$9),1),Mortality_Rates!$C$111)))))</f>
        <v>0</v>
      </c>
      <c r="AC49" s="160">
        <f ca="1">IF($B49-AC$8&gt;$B$9,0,IF($B49-AC$8=$B$9,$C49*IF($D49="Male",$B$5,$B$6),
AB49*(1-(1-IF($D49="Male",Mortality_Projection!$C$3,Mortality_Projection!$C$4))^MIN(($B49+(AC$8-1)-Mortality_Projection!$C$6),Mortality_Projection!$C$5)*IF($D49="Male",MIN(OFFSET(Mortality_Rates!$B$6,AC$8-1-($B49-$B$9),0),Mortality_Rates!$B$111),MIN(OFFSET(Mortality_Rates!$B$6,AC$8-1-($B49-$B$9),1),Mortality_Rates!$C$111)))))</f>
        <v>0</v>
      </c>
      <c r="AD49" s="160">
        <f ca="1">IF($B49-AD$8&gt;$B$9,0,IF($B49-AD$8=$B$9,$C49*IF($D49="Male",$B$5,$B$6),
AC49*(1-(1-IF($D49="Male",Mortality_Projection!$C$3,Mortality_Projection!$C$4))^MIN(($B49+(AD$8-1)-Mortality_Projection!$C$6),Mortality_Projection!$C$5)*IF($D49="Male",MIN(OFFSET(Mortality_Rates!$B$6,AD$8-1-($B49-$B$9),0),Mortality_Rates!$B$111),MIN(OFFSET(Mortality_Rates!$B$6,AD$8-1-($B49-$B$9),1),Mortality_Rates!$C$111)))))</f>
        <v>0</v>
      </c>
      <c r="AE49" s="160">
        <f ca="1">IF($B49-AE$8&gt;$B$9,0,IF($B49-AE$8=$B$9,$C49*IF($D49="Male",$B$5,$B$6),
AD49*(1-(1-IF($D49="Male",Mortality_Projection!$C$3,Mortality_Projection!$C$4))^MIN(($B49+(AE$8-1)-Mortality_Projection!$C$6),Mortality_Projection!$C$5)*IF($D49="Male",MIN(OFFSET(Mortality_Rates!$B$6,AE$8-1-($B49-$B$9),0),Mortality_Rates!$B$111),MIN(OFFSET(Mortality_Rates!$B$6,AE$8-1-($B49-$B$9),1),Mortality_Rates!$C$111)))))</f>
        <v>0</v>
      </c>
      <c r="AF49" s="160">
        <f ca="1">IF($B49-AF$8&gt;$B$9,0,IF($B49-AF$8=$B$9,$C49*IF($D49="Male",$B$5,$B$6),
AE49*(1-(1-IF($D49="Male",Mortality_Projection!$C$3,Mortality_Projection!$C$4))^MIN(($B49+(AF$8-1)-Mortality_Projection!$C$6),Mortality_Projection!$C$5)*IF($D49="Male",MIN(OFFSET(Mortality_Rates!$B$6,AF$8-1-($B49-$B$9),0),Mortality_Rates!$B$111),MIN(OFFSET(Mortality_Rates!$B$6,AF$8-1-($B49-$B$9),1),Mortality_Rates!$C$111)))))</f>
        <v>0</v>
      </c>
      <c r="AG49" s="160">
        <f ca="1">IF($B49-AG$8&gt;$B$9,0,IF($B49-AG$8=$B$9,$C49*IF($D49="Male",$B$5,$B$6),
AF49*(1-(1-IF($D49="Male",Mortality_Projection!$C$3,Mortality_Projection!$C$4))^MIN(($B49+(AG$8-1)-Mortality_Projection!$C$6),Mortality_Projection!$C$5)*IF($D49="Male",MIN(OFFSET(Mortality_Rates!$B$6,AG$8-1-($B49-$B$9),0),Mortality_Rates!$B$111),MIN(OFFSET(Mortality_Rates!$B$6,AG$8-1-($B49-$B$9),1),Mortality_Rates!$C$111)))))</f>
        <v>0</v>
      </c>
      <c r="AH49" s="160">
        <f ca="1">IF($B49-AH$8&gt;$B$9,0,IF($B49-AH$8=$B$9,$C49*IF($D49="Male",$B$5,$B$6),
AG49*(1-(1-IF($D49="Male",Mortality_Projection!$C$3,Mortality_Projection!$C$4))^MIN(($B49+(AH$8-1)-Mortality_Projection!$C$6),Mortality_Projection!$C$5)*IF($D49="Male",MIN(OFFSET(Mortality_Rates!$B$6,AH$8-1-($B49-$B$9),0),Mortality_Rates!$B$111),MIN(OFFSET(Mortality_Rates!$B$6,AH$8-1-($B49-$B$9),1),Mortality_Rates!$C$111)))))</f>
        <v>0</v>
      </c>
      <c r="AI49" s="160">
        <f ca="1">IF($B49-AI$8&gt;$B$9,0,IF($B49-AI$8=$B$9,$C49*IF($D49="Male",$B$5,$B$6),
AH49*(1-(1-IF($D49="Male",Mortality_Projection!$C$3,Mortality_Projection!$C$4))^MIN(($B49+(AI$8-1)-Mortality_Projection!$C$6),Mortality_Projection!$C$5)*IF($D49="Male",MIN(OFFSET(Mortality_Rates!$B$6,AI$8-1-($B49-$B$9),0),Mortality_Rates!$B$111),MIN(OFFSET(Mortality_Rates!$B$6,AI$8-1-($B49-$B$9),1),Mortality_Rates!$C$111)))))</f>
        <v>0</v>
      </c>
      <c r="AJ49" s="160">
        <f ca="1">IF($B49-AJ$8&gt;$B$9,0,IF($B49-AJ$8=$B$9,$C49*IF($D49="Male",$B$5,$B$6),
AI49*(1-(1-IF($D49="Male",Mortality_Projection!$C$3,Mortality_Projection!$C$4))^MIN(($B49+(AJ$8-1)-Mortality_Projection!$C$6),Mortality_Projection!$C$5)*IF($D49="Male",MIN(OFFSET(Mortality_Rates!$B$6,AJ$8-1-($B49-$B$9),0),Mortality_Rates!$B$111),MIN(OFFSET(Mortality_Rates!$B$6,AJ$8-1-($B49-$B$9),1),Mortality_Rates!$C$111)))))</f>
        <v>0</v>
      </c>
      <c r="AK49" s="160">
        <f ca="1">IF($B49-AK$8&gt;$B$9,0,IF($B49-AK$8=$B$9,$C49*IF($D49="Male",$B$5,$B$6),
AJ49*(1-(1-IF($D49="Male",Mortality_Projection!$C$3,Mortality_Projection!$C$4))^MIN(($B49+(AK$8-1)-Mortality_Projection!$C$6),Mortality_Projection!$C$5)*IF($D49="Male",MIN(OFFSET(Mortality_Rates!$B$6,AK$8-1-($B49-$B$9),0),Mortality_Rates!$B$111),MIN(OFFSET(Mortality_Rates!$B$6,AK$8-1-($B49-$B$9),1),Mortality_Rates!$C$111)))))</f>
        <v>0</v>
      </c>
      <c r="AL49" s="160">
        <f ca="1">IF($B49-AL$8&gt;$B$9,0,IF($B49-AL$8=$B$9,$C49*IF($D49="Male",$B$5,$B$6),
AK49*(1-(1-IF($D49="Male",Mortality_Projection!$C$3,Mortality_Projection!$C$4))^MIN(($B49+(AL$8-1)-Mortality_Projection!$C$6),Mortality_Projection!$C$5)*IF($D49="Male",MIN(OFFSET(Mortality_Rates!$B$6,AL$8-1-($B49-$B$9),0),Mortality_Rates!$B$111),MIN(OFFSET(Mortality_Rates!$B$6,AL$8-1-($B49-$B$9),1),Mortality_Rates!$C$111)))))</f>
        <v>0</v>
      </c>
      <c r="AM49" s="160">
        <f ca="1">IF($B49-AM$8&gt;$B$9,0,IF($B49-AM$8=$B$9,$C49*IF($D49="Male",$B$5,$B$6),
AL49*(1-(1-IF($D49="Male",Mortality_Projection!$C$3,Mortality_Projection!$C$4))^MIN(($B49+(AM$8-1)-Mortality_Projection!$C$6),Mortality_Projection!$C$5)*IF($D49="Male",MIN(OFFSET(Mortality_Rates!$B$6,AM$8-1-($B49-$B$9),0),Mortality_Rates!$B$111),MIN(OFFSET(Mortality_Rates!$B$6,AM$8-1-($B49-$B$9),1),Mortality_Rates!$C$111)))))</f>
        <v>0</v>
      </c>
      <c r="AN49" s="160">
        <f ca="1">IF($B49-AN$8&gt;$B$9,0,IF($B49-AN$8=$B$9,$C49*IF($D49="Male",$B$5,$B$6),
AM49*(1-(1-IF($D49="Male",Mortality_Projection!$C$3,Mortality_Projection!$C$4))^MIN(($B49+(AN$8-1)-Mortality_Projection!$C$6),Mortality_Projection!$C$5)*IF($D49="Male",MIN(OFFSET(Mortality_Rates!$B$6,AN$8-1-($B49-$B$9),0),Mortality_Rates!$B$111),MIN(OFFSET(Mortality_Rates!$B$6,AN$8-1-($B49-$B$9),1),Mortality_Rates!$C$111)))))</f>
        <v>0</v>
      </c>
      <c r="AO49" s="160">
        <f ca="1">IF($B49-AO$8&gt;$B$9,0,IF($B49-AO$8=$B$9,$C49*IF($D49="Male",$B$5,$B$6),
AN49*(1-(1-IF($D49="Male",Mortality_Projection!$C$3,Mortality_Projection!$C$4))^MIN(($B49+(AO$8-1)-Mortality_Projection!$C$6),Mortality_Projection!$C$5)*IF($D49="Male",MIN(OFFSET(Mortality_Rates!$B$6,AO$8-1-($B49-$B$9),0),Mortality_Rates!$B$111),MIN(OFFSET(Mortality_Rates!$B$6,AO$8-1-($B49-$B$9),1),Mortality_Rates!$C$111)))))</f>
        <v>0</v>
      </c>
      <c r="AP49" s="160">
        <f ca="1">IF($B49-AP$8&gt;$B$9,0,IF($B49-AP$8=$B$9,$C49*IF($D49="Male",$B$5,$B$6),
AO49*(1-(1-IF($D49="Male",Mortality_Projection!$C$3,Mortality_Projection!$C$4))^MIN(($B49+(AP$8-1)-Mortality_Projection!$C$6),Mortality_Projection!$C$5)*IF($D49="Male",MIN(OFFSET(Mortality_Rates!$B$6,AP$8-1-($B49-$B$9),0),Mortality_Rates!$B$111),MIN(OFFSET(Mortality_Rates!$B$6,AP$8-1-($B49-$B$9),1),Mortality_Rates!$C$111)))))</f>
        <v>0</v>
      </c>
      <c r="AQ49" s="160">
        <f ca="1">IF($B49-AQ$8&gt;$B$9,0,IF($B49-AQ$8=$B$9,$C49*IF($D49="Male",$B$5,$B$6),
AP49*(1-(1-IF($D49="Male",Mortality_Projection!$C$3,Mortality_Projection!$C$4))^MIN(($B49+(AQ$8-1)-Mortality_Projection!$C$6),Mortality_Projection!$C$5)*IF($D49="Male",MIN(OFFSET(Mortality_Rates!$B$6,AQ$8-1-($B49-$B$9),0),Mortality_Rates!$B$111),MIN(OFFSET(Mortality_Rates!$B$6,AQ$8-1-($B49-$B$9),1),Mortality_Rates!$C$111)))))</f>
        <v>0</v>
      </c>
      <c r="AR49" s="160">
        <f ca="1">IF($B49-AR$8&gt;$B$9,0,IF($B49-AR$8=$B$9,$C49*IF($D49="Male",$B$5,$B$6),
AQ49*(1-(1-IF($D49="Male",Mortality_Projection!$C$3,Mortality_Projection!$C$4))^MIN(($B49+(AR$8-1)-Mortality_Projection!$C$6),Mortality_Projection!$C$5)*IF($D49="Male",MIN(OFFSET(Mortality_Rates!$B$6,AR$8-1-($B49-$B$9),0),Mortality_Rates!$B$111),MIN(OFFSET(Mortality_Rates!$B$6,AR$8-1-($B49-$B$9),1),Mortality_Rates!$C$111)))))</f>
        <v>0</v>
      </c>
      <c r="AS49" s="160">
        <f ca="1">IF($B49-AS$8&gt;$B$9,0,IF($B49-AS$8=$B$9,$C49*IF($D49="Male",$B$5,$B$6),
AR49*(1-(1-IF($D49="Male",Mortality_Projection!$C$3,Mortality_Projection!$C$4))^MIN(($B49+(AS$8-1)-Mortality_Projection!$C$6),Mortality_Projection!$C$5)*IF($D49="Male",MIN(OFFSET(Mortality_Rates!$B$6,AS$8-1-($B49-$B$9),0),Mortality_Rates!$B$111),MIN(OFFSET(Mortality_Rates!$B$6,AS$8-1-($B49-$B$9),1),Mortality_Rates!$C$111)))))</f>
        <v>5638.1850052986101</v>
      </c>
      <c r="AT49" s="160">
        <f ca="1">IF($B49-AT$8&gt;$B$9,0,IF($B49-AT$8=$B$9,$C49*IF($D49="Male",$B$5,$B$6),
AS49*(1-(1-IF($D49="Male",Mortality_Projection!$C$3,Mortality_Projection!$C$4))^MIN(($B49+(AT$8-1)-Mortality_Projection!$C$6),Mortality_Projection!$C$5)*IF($D49="Male",MIN(OFFSET(Mortality_Rates!$B$6,AT$8-1-($B49-$B$9),0),Mortality_Rates!$B$111),MIN(OFFSET(Mortality_Rates!$B$6,AT$8-1-($B49-$B$9),1),Mortality_Rates!$C$111)))))</f>
        <v>5635.443480982738</v>
      </c>
      <c r="AU49" s="160">
        <f ca="1">IF($B49-AU$8&gt;$B$9,0,IF($B49-AU$8=$B$9,$C49*IF($D49="Male",$B$5,$B$6),
AT49*(1-(1-IF($D49="Male",Mortality_Projection!$C$3,Mortality_Projection!$C$4))^MIN(($B49+(AU$8-1)-Mortality_Projection!$C$6),Mortality_Projection!$C$5)*IF($D49="Male",MIN(OFFSET(Mortality_Rates!$B$6,AU$8-1-($B49-$B$9),0),Mortality_Rates!$B$111),MIN(OFFSET(Mortality_Rates!$B$6,AU$8-1-($B49-$B$9),1),Mortality_Rates!$C$111)))))</f>
        <v>5633.4997466904078</v>
      </c>
      <c r="AV49" s="160">
        <f ca="1">IF($B49-AV$8&gt;$B$9,0,IF($B49-AV$8=$B$9,$C49*IF($D49="Male",$B$5,$B$6),
AU49*(1-(1-IF($D49="Male",Mortality_Projection!$C$3,Mortality_Projection!$C$4))^MIN(($B49+(AV$8-1)-Mortality_Projection!$C$6),Mortality_Projection!$C$5)*IF($D49="Male",MIN(OFFSET(Mortality_Rates!$B$6,AV$8-1-($B49-$B$9),0),Mortality_Rates!$B$111),MIN(OFFSET(Mortality_Rates!$B$6,AV$8-1-($B49-$B$9),1),Mortality_Rates!$C$111)))))</f>
        <v>5632.0937899033233</v>
      </c>
      <c r="AW49" s="160">
        <f ca="1">IF($B49-AW$8&gt;$B$9,0,IF($B49-AW$8=$B$9,$C49*IF($D49="Male",$B$5,$B$6),
AV49*(1-(1-IF($D49="Male",Mortality_Projection!$C$3,Mortality_Projection!$C$4))^MIN(($B49+(AW$8-1)-Mortality_Projection!$C$6),Mortality_Projection!$C$5)*IF($D49="Male",MIN(OFFSET(Mortality_Rates!$B$6,AW$8-1-($B49-$B$9),0),Mortality_Rates!$B$111),MIN(OFFSET(Mortality_Rates!$B$6,AW$8-1-($B49-$B$9),1),Mortality_Rates!$C$111)))))</f>
        <v>5631.0230024863113</v>
      </c>
      <c r="AX49" s="160">
        <f ca="1">IF($B49-AX$8&gt;$B$9,0,IF($B49-AX$8=$B$9,$C49*IF($D49="Male",$B$5,$B$6),
AW49*(1-(1-IF($D49="Male",Mortality_Projection!$C$3,Mortality_Projection!$C$4))^MIN(($B49+(AX$8-1)-Mortality_Projection!$C$6),Mortality_Projection!$C$5)*IF($D49="Male",MIN(OFFSET(Mortality_Rates!$B$6,AX$8-1-($B49-$B$9),0),Mortality_Rates!$B$111),MIN(OFFSET(Mortality_Rates!$B$6,AX$8-1-($B49-$B$9),1),Mortality_Rates!$C$111)))))</f>
        <v>5630.1387444504335</v>
      </c>
      <c r="AY49" s="160">
        <f ca="1">IF($B49-AY$8&gt;$B$9,0,IF($B49-AY$8=$B$9,$C49*IF($D49="Male",$B$5,$B$6),
AX49*(1-(1-IF($D49="Male",Mortality_Projection!$C$3,Mortality_Projection!$C$4))^MIN(($B49+(AY$8-1)-Mortality_Projection!$C$6),Mortality_Projection!$C$5)*IF($D49="Male",MIN(OFFSET(Mortality_Rates!$B$6,AY$8-1-($B49-$B$9),0),Mortality_Rates!$B$111),MIN(OFFSET(Mortality_Rates!$B$6,AY$8-1-($B49-$B$9),1),Mortality_Rates!$C$111)))))</f>
        <v>5629.3461947587857</v>
      </c>
      <c r="AZ49" s="160">
        <f ca="1">IF($B49-AZ$8&gt;$B$9,0,IF($B49-AZ$8=$B$9,$C49*IF($D49="Male",$B$5,$B$6),
AY49*(1-(1-IF($D49="Male",Mortality_Projection!$C$3,Mortality_Projection!$C$4))^MIN(($B49+(AZ$8-1)-Mortality_Projection!$C$6),Mortality_Projection!$C$5)*IF($D49="Male",MIN(OFFSET(Mortality_Rates!$B$6,AZ$8-1-($B49-$B$9),0),Mortality_Rates!$B$111),MIN(OFFSET(Mortality_Rates!$B$6,AZ$8-1-($B49-$B$9),1),Mortality_Rates!$C$111)))))</f>
        <v>5628.5979563697247</v>
      </c>
      <c r="BA49" s="160">
        <f ca="1">IF($B49-BA$8&gt;$B$9,0,IF($B49-BA$8=$B$9,$C49*IF($D49="Male",$B$5,$B$6),
AZ49*(1-(1-IF($D49="Male",Mortality_Projection!$C$3,Mortality_Projection!$C$4))^MIN(($B49+(BA$8-1)-Mortality_Projection!$C$6),Mortality_Projection!$C$5)*IF($D49="Male",MIN(OFFSET(Mortality_Rates!$B$6,BA$8-1-($B49-$B$9),0),Mortality_Rates!$B$111),MIN(OFFSET(Mortality_Rates!$B$6,BA$8-1-($B49-$B$9),1),Mortality_Rates!$C$111)))))</f>
        <v>5627.8624442520795</v>
      </c>
      <c r="BB49" s="160">
        <f ca="1">IF($B49-BB$8&gt;$B$9,0,IF($B49-BB$8=$B$9,$C49*IF($D49="Male",$B$5,$B$6),
BA49*(1-(1-IF($D49="Male",Mortality_Projection!$C$3,Mortality_Projection!$C$4))^MIN(($B49+(BB$8-1)-Mortality_Projection!$C$6),Mortality_Projection!$C$5)*IF($D49="Male",MIN(OFFSET(Mortality_Rates!$B$6,BB$8-1-($B49-$B$9),0),Mortality_Rates!$B$111),MIN(OFFSET(Mortality_Rates!$B$6,BB$8-1-($B49-$B$9),1),Mortality_Rates!$C$111)))))</f>
        <v>5627.1112467874973</v>
      </c>
      <c r="BC49" s="160">
        <f ca="1">IF($B49-BC$8&gt;$B$9,0,IF($B49-BC$8=$B$9,$C49*IF($D49="Male",$B$5,$B$6),
BB49*(1-(1-IF($D49="Male",Mortality_Projection!$C$3,Mortality_Projection!$C$4))^MIN(($B49+(BC$8-1)-Mortality_Projection!$C$6),Mortality_Projection!$C$5)*IF($D49="Male",MIN(OFFSET(Mortality_Rates!$B$6,BC$8-1-($B49-$B$9),0),Mortality_Rates!$B$111),MIN(OFFSET(Mortality_Rates!$B$6,BC$8-1-($B49-$B$9),1),Mortality_Rates!$C$111)))))</f>
        <v>5626.3222791446105</v>
      </c>
      <c r="BD49" s="161">
        <f ca="1">IF($B49-BD$8&gt;$B$9,0,IF($B49-BD$8=$B$9,$C49*IF($D49="Male",$B$5,$B$6),
BC49*(1-(1-IF($D49="Male",Mortality_Projection!$C$3,Mortality_Projection!$C$4))^MIN(($B49+(BD$8-1)-Mortality_Projection!$C$6),Mortality_Projection!$C$5)*IF($D49="Male",MIN(OFFSET(Mortality_Rates!$B$6,BD$8-1-($B49-$B$9),0),Mortality_Rates!$B$111),MIN(OFFSET(Mortality_Rates!$B$6,BD$8-1-($B49-$B$9),1),Mortality_Rates!$C$111)))))</f>
        <v>5625.4734689877732</v>
      </c>
      <c r="BE49" s="33"/>
    </row>
    <row r="50" spans="1:57" x14ac:dyDescent="0.35">
      <c r="A50" s="159">
        <f t="shared" si="6"/>
        <v>-42</v>
      </c>
      <c r="B50">
        <f t="shared" si="7"/>
        <v>2063</v>
      </c>
      <c r="C50" s="160">
        <f ca="1">IF(-$A50&lt;Input!$D$16, SUM(OFFSET(Existing_Cohort!$C$107,Input!D$15+A50+IF(-$A50&gt;=Input!$D$15,-Input!$D$15-$A50,0),B50-Input!$D$4,IF(-$A50&gt;=Input!$D$15,Input!$D$16+$A50,Input!$D$16-Input!$D$15+1))), 0)+
IF(-$A50&gt;Input!$D$15, SUM(OFFSET($E$59, MAX(-$A50-Input!$D$16, 0), $B50-$B$9, MIN(-$A50-Input!$D$15, Input!$D$16-Input!$D$15+1))), 0)</f>
        <v>77286.890278410763</v>
      </c>
      <c r="D50" s="198" t="s">
        <v>31</v>
      </c>
      <c r="E50" s="160">
        <f ca="1">IF($B50-E$8&gt;$B$9,0,IF($B50-E$8=$B$9,$C50*IF($D50="Male",$B$5,$B$6),
D50*(1-(1-IF($D50="Male",Mortality_Projection!$C$3,Mortality_Projection!$C$4))^MIN(($B50+(E$8-1)-Mortality_Projection!$C$6),Mortality_Projection!$C$5)*IF($D50="Male",MIN(OFFSET(Mortality_Rates!$B$6,E$8-1-($B50-$B$9),0),Mortality_Rates!$B$111),MIN(OFFSET(Mortality_Rates!$B$6,E$8-1-($B50-$B$9),1),Mortality_Rates!$C$111)))))</f>
        <v>0</v>
      </c>
      <c r="F50" s="160">
        <f ca="1">IF($B50-F$8&gt;$B$9,0,IF($B50-F$8=$B$9,$C50*IF($D50="Male",$B$5,$B$6),
E50*(1-(1-IF($D50="Male",Mortality_Projection!$C$3,Mortality_Projection!$C$4))^MIN(($B50+(F$8-1)-Mortality_Projection!$C$6),Mortality_Projection!$C$5)*IF($D50="Male",MIN(OFFSET(Mortality_Rates!$B$6,F$8-1-($B50-$B$9),0),Mortality_Rates!$B$111),MIN(OFFSET(Mortality_Rates!$B$6,F$8-1-($B50-$B$9),1),Mortality_Rates!$C$111)))))</f>
        <v>0</v>
      </c>
      <c r="G50" s="160">
        <f ca="1">IF($B50-G$8&gt;$B$9,0,IF($B50-G$8=$B$9,$C50*IF($D50="Male",$B$5,$B$6),
F50*(1-(1-IF($D50="Male",Mortality_Projection!$C$3,Mortality_Projection!$C$4))^MIN(($B50+(G$8-1)-Mortality_Projection!$C$6),Mortality_Projection!$C$5)*IF($D50="Male",MIN(OFFSET(Mortality_Rates!$B$6,G$8-1-($B50-$B$9),0),Mortality_Rates!$B$111),MIN(OFFSET(Mortality_Rates!$B$6,G$8-1-($B50-$B$9),1),Mortality_Rates!$C$111)))))</f>
        <v>0</v>
      </c>
      <c r="H50" s="160">
        <f ca="1">IF($B50-H$8&gt;$B$9,0,IF($B50-H$8=$B$9,$C50*IF($D50="Male",$B$5,$B$6),
G50*(1-(1-IF($D50="Male",Mortality_Projection!$C$3,Mortality_Projection!$C$4))^MIN(($B50+(H$8-1)-Mortality_Projection!$C$6),Mortality_Projection!$C$5)*IF($D50="Male",MIN(OFFSET(Mortality_Rates!$B$6,H$8-1-($B50-$B$9),0),Mortality_Rates!$B$111),MIN(OFFSET(Mortality_Rates!$B$6,H$8-1-($B50-$B$9),1),Mortality_Rates!$C$111)))))</f>
        <v>0</v>
      </c>
      <c r="I50" s="160">
        <f ca="1">IF($B50-I$8&gt;$B$9,0,IF($B50-I$8=$B$9,$C50*IF($D50="Male",$B$5,$B$6),
H50*(1-(1-IF($D50="Male",Mortality_Projection!$C$3,Mortality_Projection!$C$4))^MIN(($B50+(I$8-1)-Mortality_Projection!$C$6),Mortality_Projection!$C$5)*IF($D50="Male",MIN(OFFSET(Mortality_Rates!$B$6,I$8-1-($B50-$B$9),0),Mortality_Rates!$B$111),MIN(OFFSET(Mortality_Rates!$B$6,I$8-1-($B50-$B$9),1),Mortality_Rates!$C$111)))))</f>
        <v>0</v>
      </c>
      <c r="J50" s="160">
        <f ca="1">IF($B50-J$8&gt;$B$9,0,IF($B50-J$8=$B$9,$C50*IF($D50="Male",$B$5,$B$6),
I50*(1-(1-IF($D50="Male",Mortality_Projection!$C$3,Mortality_Projection!$C$4))^MIN(($B50+(J$8-1)-Mortality_Projection!$C$6),Mortality_Projection!$C$5)*IF($D50="Male",MIN(OFFSET(Mortality_Rates!$B$6,J$8-1-($B50-$B$9),0),Mortality_Rates!$B$111),MIN(OFFSET(Mortality_Rates!$B$6,J$8-1-($B50-$B$9),1),Mortality_Rates!$C$111)))))</f>
        <v>0</v>
      </c>
      <c r="K50" s="160">
        <f ca="1">IF($B50-K$8&gt;$B$9,0,IF($B50-K$8=$B$9,$C50*IF($D50="Male",$B$5,$B$6),
J50*(1-(1-IF($D50="Male",Mortality_Projection!$C$3,Mortality_Projection!$C$4))^MIN(($B50+(K$8-1)-Mortality_Projection!$C$6),Mortality_Projection!$C$5)*IF($D50="Male",MIN(OFFSET(Mortality_Rates!$B$6,K$8-1-($B50-$B$9),0),Mortality_Rates!$B$111),MIN(OFFSET(Mortality_Rates!$B$6,K$8-1-($B50-$B$9),1),Mortality_Rates!$C$111)))))</f>
        <v>0</v>
      </c>
      <c r="L50" s="160">
        <f ca="1">IF($B50-L$8&gt;$B$9,0,IF($B50-L$8=$B$9,$C50*IF($D50="Male",$B$5,$B$6),
K50*(1-(1-IF($D50="Male",Mortality_Projection!$C$3,Mortality_Projection!$C$4))^MIN(($B50+(L$8-1)-Mortality_Projection!$C$6),Mortality_Projection!$C$5)*IF($D50="Male",MIN(OFFSET(Mortality_Rates!$B$6,L$8-1-($B50-$B$9),0),Mortality_Rates!$B$111),MIN(OFFSET(Mortality_Rates!$B$6,L$8-1-($B50-$B$9),1),Mortality_Rates!$C$111)))))</f>
        <v>0</v>
      </c>
      <c r="M50" s="160">
        <f ca="1">IF($B50-M$8&gt;$B$9,0,IF($B50-M$8=$B$9,$C50*IF($D50="Male",$B$5,$B$6),
L50*(1-(1-IF($D50="Male",Mortality_Projection!$C$3,Mortality_Projection!$C$4))^MIN(($B50+(M$8-1)-Mortality_Projection!$C$6),Mortality_Projection!$C$5)*IF($D50="Male",MIN(OFFSET(Mortality_Rates!$B$6,M$8-1-($B50-$B$9),0),Mortality_Rates!$B$111),MIN(OFFSET(Mortality_Rates!$B$6,M$8-1-($B50-$B$9),1),Mortality_Rates!$C$111)))))</f>
        <v>0</v>
      </c>
      <c r="N50" s="160">
        <f ca="1">IF($B50-N$8&gt;$B$9,0,IF($B50-N$8=$B$9,$C50*IF($D50="Male",$B$5,$B$6),
M50*(1-(1-IF($D50="Male",Mortality_Projection!$C$3,Mortality_Projection!$C$4))^MIN(($B50+(N$8-1)-Mortality_Projection!$C$6),Mortality_Projection!$C$5)*IF($D50="Male",MIN(OFFSET(Mortality_Rates!$B$6,N$8-1-($B50-$B$9),0),Mortality_Rates!$B$111),MIN(OFFSET(Mortality_Rates!$B$6,N$8-1-($B50-$B$9),1),Mortality_Rates!$C$111)))))</f>
        <v>0</v>
      </c>
      <c r="O50" s="160">
        <f ca="1">IF($B50-O$8&gt;$B$9,0,IF($B50-O$8=$B$9,$C50*IF($D50="Male",$B$5,$B$6),
N50*(1-(1-IF($D50="Male",Mortality_Projection!$C$3,Mortality_Projection!$C$4))^MIN(($B50+(O$8-1)-Mortality_Projection!$C$6),Mortality_Projection!$C$5)*IF($D50="Male",MIN(OFFSET(Mortality_Rates!$B$6,O$8-1-($B50-$B$9),0),Mortality_Rates!$B$111),MIN(OFFSET(Mortality_Rates!$B$6,O$8-1-($B50-$B$9),1),Mortality_Rates!$C$111)))))</f>
        <v>0</v>
      </c>
      <c r="P50" s="160">
        <f ca="1">IF($B50-P$8&gt;$B$9,0,IF($B50-P$8=$B$9,$C50*IF($D50="Male",$B$5,$B$6),
O50*(1-(1-IF($D50="Male",Mortality_Projection!$C$3,Mortality_Projection!$C$4))^MIN(($B50+(P$8-1)-Mortality_Projection!$C$6),Mortality_Projection!$C$5)*IF($D50="Male",MIN(OFFSET(Mortality_Rates!$B$6,P$8-1-($B50-$B$9),0),Mortality_Rates!$B$111),MIN(OFFSET(Mortality_Rates!$B$6,P$8-1-($B50-$B$9),1),Mortality_Rates!$C$111)))))</f>
        <v>0</v>
      </c>
      <c r="Q50" s="160">
        <f ca="1">IF($B50-Q$8&gt;$B$9,0,IF($B50-Q$8=$B$9,$C50*IF($D50="Male",$B$5,$B$6),
P50*(1-(1-IF($D50="Male",Mortality_Projection!$C$3,Mortality_Projection!$C$4))^MIN(($B50+(Q$8-1)-Mortality_Projection!$C$6),Mortality_Projection!$C$5)*IF($D50="Male",MIN(OFFSET(Mortality_Rates!$B$6,Q$8-1-($B50-$B$9),0),Mortality_Rates!$B$111),MIN(OFFSET(Mortality_Rates!$B$6,Q$8-1-($B50-$B$9),1),Mortality_Rates!$C$111)))))</f>
        <v>0</v>
      </c>
      <c r="R50" s="160">
        <f ca="1">IF($B50-R$8&gt;$B$9,0,IF($B50-R$8=$B$9,$C50*IF($D50="Male",$B$5,$B$6),
Q50*(1-(1-IF($D50="Male",Mortality_Projection!$C$3,Mortality_Projection!$C$4))^MIN(($B50+(R$8-1)-Mortality_Projection!$C$6),Mortality_Projection!$C$5)*IF($D50="Male",MIN(OFFSET(Mortality_Rates!$B$6,R$8-1-($B50-$B$9),0),Mortality_Rates!$B$111),MIN(OFFSET(Mortality_Rates!$B$6,R$8-1-($B50-$B$9),1),Mortality_Rates!$C$111)))))</f>
        <v>0</v>
      </c>
      <c r="S50" s="160">
        <f ca="1">IF($B50-S$8&gt;$B$9,0,IF($B50-S$8=$B$9,$C50*IF($D50="Male",$B$5,$B$6),
R50*(1-(1-IF($D50="Male",Mortality_Projection!$C$3,Mortality_Projection!$C$4))^MIN(($B50+(S$8-1)-Mortality_Projection!$C$6),Mortality_Projection!$C$5)*IF($D50="Male",MIN(OFFSET(Mortality_Rates!$B$6,S$8-1-($B50-$B$9),0),Mortality_Rates!$B$111),MIN(OFFSET(Mortality_Rates!$B$6,S$8-1-($B50-$B$9),1),Mortality_Rates!$C$111)))))</f>
        <v>0</v>
      </c>
      <c r="T50" s="160">
        <f ca="1">IF($B50-T$8&gt;$B$9,0,IF($B50-T$8=$B$9,$C50*IF($D50="Male",$B$5,$B$6),
S50*(1-(1-IF($D50="Male",Mortality_Projection!$C$3,Mortality_Projection!$C$4))^MIN(($B50+(T$8-1)-Mortality_Projection!$C$6),Mortality_Projection!$C$5)*IF($D50="Male",MIN(OFFSET(Mortality_Rates!$B$6,T$8-1-($B50-$B$9),0),Mortality_Rates!$B$111),MIN(OFFSET(Mortality_Rates!$B$6,T$8-1-($B50-$B$9),1),Mortality_Rates!$C$111)))))</f>
        <v>0</v>
      </c>
      <c r="U50" s="160">
        <f ca="1">IF($B50-U$8&gt;$B$9,0,IF($B50-U$8=$B$9,$C50*IF($D50="Male",$B$5,$B$6),
T50*(1-(1-IF($D50="Male",Mortality_Projection!$C$3,Mortality_Projection!$C$4))^MIN(($B50+(U$8-1)-Mortality_Projection!$C$6),Mortality_Projection!$C$5)*IF($D50="Male",MIN(OFFSET(Mortality_Rates!$B$6,U$8-1-($B50-$B$9),0),Mortality_Rates!$B$111),MIN(OFFSET(Mortality_Rates!$B$6,U$8-1-($B50-$B$9),1),Mortality_Rates!$C$111)))))</f>
        <v>0</v>
      </c>
      <c r="V50" s="160">
        <f ca="1">IF($B50-V$8&gt;$B$9,0,IF($B50-V$8=$B$9,$C50*IF($D50="Male",$B$5,$B$6),
U50*(1-(1-IF($D50="Male",Mortality_Projection!$C$3,Mortality_Projection!$C$4))^MIN(($B50+(V$8-1)-Mortality_Projection!$C$6),Mortality_Projection!$C$5)*IF($D50="Male",MIN(OFFSET(Mortality_Rates!$B$6,V$8-1-($B50-$B$9),0),Mortality_Rates!$B$111),MIN(OFFSET(Mortality_Rates!$B$6,V$8-1-($B50-$B$9),1),Mortality_Rates!$C$111)))))</f>
        <v>0</v>
      </c>
      <c r="W50" s="160">
        <f ca="1">IF($B50-W$8&gt;$B$9,0,IF($B50-W$8=$B$9,$C50*IF($D50="Male",$B$5,$B$6),
V50*(1-(1-IF($D50="Male",Mortality_Projection!$C$3,Mortality_Projection!$C$4))^MIN(($B50+(W$8-1)-Mortality_Projection!$C$6),Mortality_Projection!$C$5)*IF($D50="Male",MIN(OFFSET(Mortality_Rates!$B$6,W$8-1-($B50-$B$9),0),Mortality_Rates!$B$111),MIN(OFFSET(Mortality_Rates!$B$6,W$8-1-($B50-$B$9),1),Mortality_Rates!$C$111)))))</f>
        <v>0</v>
      </c>
      <c r="X50" s="160">
        <f ca="1">IF($B50-X$8&gt;$B$9,0,IF($B50-X$8=$B$9,$C50*IF($D50="Male",$B$5,$B$6),
W50*(1-(1-IF($D50="Male",Mortality_Projection!$C$3,Mortality_Projection!$C$4))^MIN(($B50+(X$8-1)-Mortality_Projection!$C$6),Mortality_Projection!$C$5)*IF($D50="Male",MIN(OFFSET(Mortality_Rates!$B$6,X$8-1-($B50-$B$9),0),Mortality_Rates!$B$111),MIN(OFFSET(Mortality_Rates!$B$6,X$8-1-($B50-$B$9),1),Mortality_Rates!$C$111)))))</f>
        <v>0</v>
      </c>
      <c r="Y50" s="160">
        <f ca="1">IF($B50-Y$8&gt;$B$9,0,IF($B50-Y$8=$B$9,$C50*IF($D50="Male",$B$5,$B$6),
X50*(1-(1-IF($D50="Male",Mortality_Projection!$C$3,Mortality_Projection!$C$4))^MIN(($B50+(Y$8-1)-Mortality_Projection!$C$6),Mortality_Projection!$C$5)*IF($D50="Male",MIN(OFFSET(Mortality_Rates!$B$6,Y$8-1-($B50-$B$9),0),Mortality_Rates!$B$111),MIN(OFFSET(Mortality_Rates!$B$6,Y$8-1-($B50-$B$9),1),Mortality_Rates!$C$111)))))</f>
        <v>0</v>
      </c>
      <c r="Z50" s="160">
        <f ca="1">IF($B50-Z$8&gt;$B$9,0,IF($B50-Z$8=$B$9,$C50*IF($D50="Male",$B$5,$B$6),
Y50*(1-(1-IF($D50="Male",Mortality_Projection!$C$3,Mortality_Projection!$C$4))^MIN(($B50+(Z$8-1)-Mortality_Projection!$C$6),Mortality_Projection!$C$5)*IF($D50="Male",MIN(OFFSET(Mortality_Rates!$B$6,Z$8-1-($B50-$B$9),0),Mortality_Rates!$B$111),MIN(OFFSET(Mortality_Rates!$B$6,Z$8-1-($B50-$B$9),1),Mortality_Rates!$C$111)))))</f>
        <v>0</v>
      </c>
      <c r="AA50" s="160">
        <f ca="1">IF($B50-AA$8&gt;$B$9,0,IF($B50-AA$8=$B$9,$C50*IF($D50="Male",$B$5,$B$6),
Z50*(1-(1-IF($D50="Male",Mortality_Projection!$C$3,Mortality_Projection!$C$4))^MIN(($B50+(AA$8-1)-Mortality_Projection!$C$6),Mortality_Projection!$C$5)*IF($D50="Male",MIN(OFFSET(Mortality_Rates!$B$6,AA$8-1-($B50-$B$9),0),Mortality_Rates!$B$111),MIN(OFFSET(Mortality_Rates!$B$6,AA$8-1-($B50-$B$9),1),Mortality_Rates!$C$111)))))</f>
        <v>0</v>
      </c>
      <c r="AB50" s="160">
        <f ca="1">IF($B50-AB$8&gt;$B$9,0,IF($B50-AB$8=$B$9,$C50*IF($D50="Male",$B$5,$B$6),
AA50*(1-(1-IF($D50="Male",Mortality_Projection!$C$3,Mortality_Projection!$C$4))^MIN(($B50+(AB$8-1)-Mortality_Projection!$C$6),Mortality_Projection!$C$5)*IF($D50="Male",MIN(OFFSET(Mortality_Rates!$B$6,AB$8-1-($B50-$B$9),0),Mortality_Rates!$B$111),MIN(OFFSET(Mortality_Rates!$B$6,AB$8-1-($B50-$B$9),1),Mortality_Rates!$C$111)))))</f>
        <v>0</v>
      </c>
      <c r="AC50" s="160">
        <f ca="1">IF($B50-AC$8&gt;$B$9,0,IF($B50-AC$8=$B$9,$C50*IF($D50="Male",$B$5,$B$6),
AB50*(1-(1-IF($D50="Male",Mortality_Projection!$C$3,Mortality_Projection!$C$4))^MIN(($B50+(AC$8-1)-Mortality_Projection!$C$6),Mortality_Projection!$C$5)*IF($D50="Male",MIN(OFFSET(Mortality_Rates!$B$6,AC$8-1-($B50-$B$9),0),Mortality_Rates!$B$111),MIN(OFFSET(Mortality_Rates!$B$6,AC$8-1-($B50-$B$9),1),Mortality_Rates!$C$111)))))</f>
        <v>0</v>
      </c>
      <c r="AD50" s="160">
        <f ca="1">IF($B50-AD$8&gt;$B$9,0,IF($B50-AD$8=$B$9,$C50*IF($D50="Male",$B$5,$B$6),
AC50*(1-(1-IF($D50="Male",Mortality_Projection!$C$3,Mortality_Projection!$C$4))^MIN(($B50+(AD$8-1)-Mortality_Projection!$C$6),Mortality_Projection!$C$5)*IF($D50="Male",MIN(OFFSET(Mortality_Rates!$B$6,AD$8-1-($B50-$B$9),0),Mortality_Rates!$B$111),MIN(OFFSET(Mortality_Rates!$B$6,AD$8-1-($B50-$B$9),1),Mortality_Rates!$C$111)))))</f>
        <v>0</v>
      </c>
      <c r="AE50" s="160">
        <f ca="1">IF($B50-AE$8&gt;$B$9,0,IF($B50-AE$8=$B$9,$C50*IF($D50="Male",$B$5,$B$6),
AD50*(1-(1-IF($D50="Male",Mortality_Projection!$C$3,Mortality_Projection!$C$4))^MIN(($B50+(AE$8-1)-Mortality_Projection!$C$6),Mortality_Projection!$C$5)*IF($D50="Male",MIN(OFFSET(Mortality_Rates!$B$6,AE$8-1-($B50-$B$9),0),Mortality_Rates!$B$111),MIN(OFFSET(Mortality_Rates!$B$6,AE$8-1-($B50-$B$9),1),Mortality_Rates!$C$111)))))</f>
        <v>0</v>
      </c>
      <c r="AF50" s="160">
        <f ca="1">IF($B50-AF$8&gt;$B$9,0,IF($B50-AF$8=$B$9,$C50*IF($D50="Male",$B$5,$B$6),
AE50*(1-(1-IF($D50="Male",Mortality_Projection!$C$3,Mortality_Projection!$C$4))^MIN(($B50+(AF$8-1)-Mortality_Projection!$C$6),Mortality_Projection!$C$5)*IF($D50="Male",MIN(OFFSET(Mortality_Rates!$B$6,AF$8-1-($B50-$B$9),0),Mortality_Rates!$B$111),MIN(OFFSET(Mortality_Rates!$B$6,AF$8-1-($B50-$B$9),1),Mortality_Rates!$C$111)))))</f>
        <v>0</v>
      </c>
      <c r="AG50" s="160">
        <f ca="1">IF($B50-AG$8&gt;$B$9,0,IF($B50-AG$8=$B$9,$C50*IF($D50="Male",$B$5,$B$6),
AF50*(1-(1-IF($D50="Male",Mortality_Projection!$C$3,Mortality_Projection!$C$4))^MIN(($B50+(AG$8-1)-Mortality_Projection!$C$6),Mortality_Projection!$C$5)*IF($D50="Male",MIN(OFFSET(Mortality_Rates!$B$6,AG$8-1-($B50-$B$9),0),Mortality_Rates!$B$111),MIN(OFFSET(Mortality_Rates!$B$6,AG$8-1-($B50-$B$9),1),Mortality_Rates!$C$111)))))</f>
        <v>0</v>
      </c>
      <c r="AH50" s="160">
        <f ca="1">IF($B50-AH$8&gt;$B$9,0,IF($B50-AH$8=$B$9,$C50*IF($D50="Male",$B$5,$B$6),
AG50*(1-(1-IF($D50="Male",Mortality_Projection!$C$3,Mortality_Projection!$C$4))^MIN(($B50+(AH$8-1)-Mortality_Projection!$C$6),Mortality_Projection!$C$5)*IF($D50="Male",MIN(OFFSET(Mortality_Rates!$B$6,AH$8-1-($B50-$B$9),0),Mortality_Rates!$B$111),MIN(OFFSET(Mortality_Rates!$B$6,AH$8-1-($B50-$B$9),1),Mortality_Rates!$C$111)))))</f>
        <v>0</v>
      </c>
      <c r="AI50" s="160">
        <f ca="1">IF($B50-AI$8&gt;$B$9,0,IF($B50-AI$8=$B$9,$C50*IF($D50="Male",$B$5,$B$6),
AH50*(1-(1-IF($D50="Male",Mortality_Projection!$C$3,Mortality_Projection!$C$4))^MIN(($B50+(AI$8-1)-Mortality_Projection!$C$6),Mortality_Projection!$C$5)*IF($D50="Male",MIN(OFFSET(Mortality_Rates!$B$6,AI$8-1-($B50-$B$9),0),Mortality_Rates!$B$111),MIN(OFFSET(Mortality_Rates!$B$6,AI$8-1-($B50-$B$9),1),Mortality_Rates!$C$111)))))</f>
        <v>0</v>
      </c>
      <c r="AJ50" s="160">
        <f ca="1">IF($B50-AJ$8&gt;$B$9,0,IF($B50-AJ$8=$B$9,$C50*IF($D50="Male",$B$5,$B$6),
AI50*(1-(1-IF($D50="Male",Mortality_Projection!$C$3,Mortality_Projection!$C$4))^MIN(($B50+(AJ$8-1)-Mortality_Projection!$C$6),Mortality_Projection!$C$5)*IF($D50="Male",MIN(OFFSET(Mortality_Rates!$B$6,AJ$8-1-($B50-$B$9),0),Mortality_Rates!$B$111),MIN(OFFSET(Mortality_Rates!$B$6,AJ$8-1-($B50-$B$9),1),Mortality_Rates!$C$111)))))</f>
        <v>0</v>
      </c>
      <c r="AK50" s="160">
        <f ca="1">IF($B50-AK$8&gt;$B$9,0,IF($B50-AK$8=$B$9,$C50*IF($D50="Male",$B$5,$B$6),
AJ50*(1-(1-IF($D50="Male",Mortality_Projection!$C$3,Mortality_Projection!$C$4))^MIN(($B50+(AK$8-1)-Mortality_Projection!$C$6),Mortality_Projection!$C$5)*IF($D50="Male",MIN(OFFSET(Mortality_Rates!$B$6,AK$8-1-($B50-$B$9),0),Mortality_Rates!$B$111),MIN(OFFSET(Mortality_Rates!$B$6,AK$8-1-($B50-$B$9),1),Mortality_Rates!$C$111)))))</f>
        <v>0</v>
      </c>
      <c r="AL50" s="160">
        <f ca="1">IF($B50-AL$8&gt;$B$9,0,IF($B50-AL$8=$B$9,$C50*IF($D50="Male",$B$5,$B$6),
AK50*(1-(1-IF($D50="Male",Mortality_Projection!$C$3,Mortality_Projection!$C$4))^MIN(($B50+(AL$8-1)-Mortality_Projection!$C$6),Mortality_Projection!$C$5)*IF($D50="Male",MIN(OFFSET(Mortality_Rates!$B$6,AL$8-1-($B50-$B$9),0),Mortality_Rates!$B$111),MIN(OFFSET(Mortality_Rates!$B$6,AL$8-1-($B50-$B$9),1),Mortality_Rates!$C$111)))))</f>
        <v>0</v>
      </c>
      <c r="AM50" s="160">
        <f ca="1">IF($B50-AM$8&gt;$B$9,0,IF($B50-AM$8=$B$9,$C50*IF($D50="Male",$B$5,$B$6),
AL50*(1-(1-IF($D50="Male",Mortality_Projection!$C$3,Mortality_Projection!$C$4))^MIN(($B50+(AM$8-1)-Mortality_Projection!$C$6),Mortality_Projection!$C$5)*IF($D50="Male",MIN(OFFSET(Mortality_Rates!$B$6,AM$8-1-($B50-$B$9),0),Mortality_Rates!$B$111),MIN(OFFSET(Mortality_Rates!$B$6,AM$8-1-($B50-$B$9),1),Mortality_Rates!$C$111)))))</f>
        <v>0</v>
      </c>
      <c r="AN50" s="160">
        <f ca="1">IF($B50-AN$8&gt;$B$9,0,IF($B50-AN$8=$B$9,$C50*IF($D50="Male",$B$5,$B$6),
AM50*(1-(1-IF($D50="Male",Mortality_Projection!$C$3,Mortality_Projection!$C$4))^MIN(($B50+(AN$8-1)-Mortality_Projection!$C$6),Mortality_Projection!$C$5)*IF($D50="Male",MIN(OFFSET(Mortality_Rates!$B$6,AN$8-1-($B50-$B$9),0),Mortality_Rates!$B$111),MIN(OFFSET(Mortality_Rates!$B$6,AN$8-1-($B50-$B$9),1),Mortality_Rates!$C$111)))))</f>
        <v>0</v>
      </c>
      <c r="AO50" s="160">
        <f ca="1">IF($B50-AO$8&gt;$B$9,0,IF($B50-AO$8=$B$9,$C50*IF($D50="Male",$B$5,$B$6),
AN50*(1-(1-IF($D50="Male",Mortality_Projection!$C$3,Mortality_Projection!$C$4))^MIN(($B50+(AO$8-1)-Mortality_Projection!$C$6),Mortality_Projection!$C$5)*IF($D50="Male",MIN(OFFSET(Mortality_Rates!$B$6,AO$8-1-($B50-$B$9),0),Mortality_Rates!$B$111),MIN(OFFSET(Mortality_Rates!$B$6,AO$8-1-($B50-$B$9),1),Mortality_Rates!$C$111)))))</f>
        <v>0</v>
      </c>
      <c r="AP50" s="160">
        <f ca="1">IF($B50-AP$8&gt;$B$9,0,IF($B50-AP$8=$B$9,$C50*IF($D50="Male",$B$5,$B$6),
AO50*(1-(1-IF($D50="Male",Mortality_Projection!$C$3,Mortality_Projection!$C$4))^MIN(($B50+(AP$8-1)-Mortality_Projection!$C$6),Mortality_Projection!$C$5)*IF($D50="Male",MIN(OFFSET(Mortality_Rates!$B$6,AP$8-1-($B50-$B$9),0),Mortality_Rates!$B$111),MIN(OFFSET(Mortality_Rates!$B$6,AP$8-1-($B50-$B$9),1),Mortality_Rates!$C$111)))))</f>
        <v>0</v>
      </c>
      <c r="AQ50" s="160">
        <f ca="1">IF($B50-AQ$8&gt;$B$9,0,IF($B50-AQ$8=$B$9,$C50*IF($D50="Male",$B$5,$B$6),
AP50*(1-(1-IF($D50="Male",Mortality_Projection!$C$3,Mortality_Projection!$C$4))^MIN(($B50+(AQ$8-1)-Mortality_Projection!$C$6),Mortality_Projection!$C$5)*IF($D50="Male",MIN(OFFSET(Mortality_Rates!$B$6,AQ$8-1-($B50-$B$9),0),Mortality_Rates!$B$111),MIN(OFFSET(Mortality_Rates!$B$6,AQ$8-1-($B50-$B$9),1),Mortality_Rates!$C$111)))))</f>
        <v>0</v>
      </c>
      <c r="AR50" s="160">
        <f ca="1">IF($B50-AR$8&gt;$B$9,0,IF($B50-AR$8=$B$9,$C50*IF($D50="Male",$B$5,$B$6),
AQ50*(1-(1-IF($D50="Male",Mortality_Projection!$C$3,Mortality_Projection!$C$4))^MIN(($B50+(AR$8-1)-Mortality_Projection!$C$6),Mortality_Projection!$C$5)*IF($D50="Male",MIN(OFFSET(Mortality_Rates!$B$6,AR$8-1-($B50-$B$9),0),Mortality_Rates!$B$111),MIN(OFFSET(Mortality_Rates!$B$6,AR$8-1-($B50-$B$9),1),Mortality_Rates!$C$111)))))</f>
        <v>0</v>
      </c>
      <c r="AS50" s="160">
        <f ca="1">IF($B50-AS$8&gt;$B$9,0,IF($B50-AS$8=$B$9,$C50*IF($D50="Male",$B$5,$B$6),
AR50*(1-(1-IF($D50="Male",Mortality_Projection!$C$3,Mortality_Projection!$C$4))^MIN(($B50+(AS$8-1)-Mortality_Projection!$C$6),Mortality_Projection!$C$5)*IF($D50="Male",MIN(OFFSET(Mortality_Rates!$B$6,AS$8-1-($B50-$B$9),0),Mortality_Rates!$B$111),MIN(OFFSET(Mortality_Rates!$B$6,AS$8-1-($B50-$B$9),1),Mortality_Rates!$C$111)))))</f>
        <v>0</v>
      </c>
      <c r="AT50" s="160">
        <f ca="1">IF($B50-AT$8&gt;$B$9,0,IF($B50-AT$8=$B$9,$C50*IF($D50="Male",$B$5,$B$6),
AS50*(1-(1-IF($D50="Male",Mortality_Projection!$C$3,Mortality_Projection!$C$4))^MIN(($B50+(AT$8-1)-Mortality_Projection!$C$6),Mortality_Projection!$C$5)*IF($D50="Male",MIN(OFFSET(Mortality_Rates!$B$6,AT$8-1-($B50-$B$9),0),Mortality_Rates!$B$111),MIN(OFFSET(Mortality_Rates!$B$6,AT$8-1-($B50-$B$9),1),Mortality_Rates!$C$111)))))</f>
        <v>5655.3441805326156</v>
      </c>
      <c r="AU50" s="160">
        <f ca="1">IF($B50-AU$8&gt;$B$9,0,IF($B50-AU$8=$B$9,$C50*IF($D50="Male",$B$5,$B$6),
AT50*(1-(1-IF($D50="Male",Mortality_Projection!$C$3,Mortality_Projection!$C$4))^MIN(($B50+(AU$8-1)-Mortality_Projection!$C$6),Mortality_Projection!$C$5)*IF($D50="Male",MIN(OFFSET(Mortality_Rates!$B$6,AU$8-1-($B50-$B$9),0),Mortality_Rates!$B$111),MIN(OFFSET(Mortality_Rates!$B$6,AU$8-1-($B50-$B$9),1),Mortality_Rates!$C$111)))))</f>
        <v>5652.5943126990869</v>
      </c>
      <c r="AV50" s="160">
        <f ca="1">IF($B50-AV$8&gt;$B$9,0,IF($B50-AV$8=$B$9,$C50*IF($D50="Male",$B$5,$B$6),
AU50*(1-(1-IF($D50="Male",Mortality_Projection!$C$3,Mortality_Projection!$C$4))^MIN(($B50+(AV$8-1)-Mortality_Projection!$C$6),Mortality_Projection!$C$5)*IF($D50="Male",MIN(OFFSET(Mortality_Rates!$B$6,AV$8-1-($B50-$B$9),0),Mortality_Rates!$B$111),MIN(OFFSET(Mortality_Rates!$B$6,AV$8-1-($B50-$B$9),1),Mortality_Rates!$C$111)))))</f>
        <v>5650.6446628723606</v>
      </c>
      <c r="AW50" s="160">
        <f ca="1">IF($B50-AW$8&gt;$B$9,0,IF($B50-AW$8=$B$9,$C50*IF($D50="Male",$B$5,$B$6),
AV50*(1-(1-IF($D50="Male",Mortality_Projection!$C$3,Mortality_Projection!$C$4))^MIN(($B50+(AW$8-1)-Mortality_Projection!$C$6),Mortality_Projection!$C$5)*IF($D50="Male",MIN(OFFSET(Mortality_Rates!$B$6,AW$8-1-($B50-$B$9),0),Mortality_Rates!$B$111),MIN(OFFSET(Mortality_Rates!$B$6,AW$8-1-($B50-$B$9),1),Mortality_Rates!$C$111)))))</f>
        <v>5649.2344272155942</v>
      </c>
      <c r="AX50" s="160">
        <f ca="1">IF($B50-AX$8&gt;$B$9,0,IF($B50-AX$8=$B$9,$C50*IF($D50="Male",$B$5,$B$6),
AW50*(1-(1-IF($D50="Male",Mortality_Projection!$C$3,Mortality_Projection!$C$4))^MIN(($B50+(AX$8-1)-Mortality_Projection!$C$6),Mortality_Projection!$C$5)*IF($D50="Male",MIN(OFFSET(Mortality_Rates!$B$6,AX$8-1-($B50-$B$9),0),Mortality_Rates!$B$111),MIN(OFFSET(Mortality_Rates!$B$6,AX$8-1-($B50-$B$9),1),Mortality_Rates!$C$111)))))</f>
        <v>5648.160380978783</v>
      </c>
      <c r="AY50" s="160">
        <f ca="1">IF($B50-AY$8&gt;$B$9,0,IF($B50-AY$8=$B$9,$C50*IF($D50="Male",$B$5,$B$6),
AX50*(1-(1-IF($D50="Male",Mortality_Projection!$C$3,Mortality_Projection!$C$4))^MIN(($B50+(AY$8-1)-Mortality_Projection!$C$6),Mortality_Projection!$C$5)*IF($D50="Male",MIN(OFFSET(Mortality_Rates!$B$6,AY$8-1-($B50-$B$9),0),Mortality_Rates!$B$111),MIN(OFFSET(Mortality_Rates!$B$6,AY$8-1-($B50-$B$9),1),Mortality_Rates!$C$111)))))</f>
        <v>5647.2734318040766</v>
      </c>
      <c r="AZ50" s="160">
        <f ca="1">IF($B50-AZ$8&gt;$B$9,0,IF($B50-AZ$8=$B$9,$C50*IF($D50="Male",$B$5,$B$6),
AY50*(1-(1-IF($D50="Male",Mortality_Projection!$C$3,Mortality_Projection!$C$4))^MIN(($B50+(AZ$8-1)-Mortality_Projection!$C$6),Mortality_Projection!$C$5)*IF($D50="Male",MIN(OFFSET(Mortality_Rates!$B$6,AZ$8-1-($B50-$B$9),0),Mortality_Rates!$B$111),MIN(OFFSET(Mortality_Rates!$B$6,AZ$8-1-($B50-$B$9),1),Mortality_Rates!$C$111)))))</f>
        <v>5646.4784700775226</v>
      </c>
      <c r="BA50" s="160">
        <f ca="1">IF($B50-BA$8&gt;$B$9,0,IF($B50-BA$8=$B$9,$C50*IF($D50="Male",$B$5,$B$6),
AZ50*(1-(1-IF($D50="Male",Mortality_Projection!$C$3,Mortality_Projection!$C$4))^MIN(($B50+(BA$8-1)-Mortality_Projection!$C$6),Mortality_Projection!$C$5)*IF($D50="Male",MIN(OFFSET(Mortality_Rates!$B$6,BA$8-1-($B50-$B$9),0),Mortality_Rates!$B$111),MIN(OFFSET(Mortality_Rates!$B$6,BA$8-1-($B50-$B$9),1),Mortality_Rates!$C$111)))))</f>
        <v>5645.7279545099691</v>
      </c>
      <c r="BB50" s="160">
        <f ca="1">IF($B50-BB$8&gt;$B$9,0,IF($B50-BB$8=$B$9,$C50*IF($D50="Male",$B$5,$B$6),
BA50*(1-(1-IF($D50="Male",Mortality_Projection!$C$3,Mortality_Projection!$C$4))^MIN(($B50+(BB$8-1)-Mortality_Projection!$C$6),Mortality_Projection!$C$5)*IF($D50="Male",MIN(OFFSET(Mortality_Rates!$B$6,BB$8-1-($B50-$B$9),0),Mortality_Rates!$B$111),MIN(OFFSET(Mortality_Rates!$B$6,BB$8-1-($B50-$B$9),1),Mortality_Rates!$C$111)))))</f>
        <v>5644.9902039447916</v>
      </c>
      <c r="BC50" s="160">
        <f ca="1">IF($B50-BC$8&gt;$B$9,0,IF($B50-BC$8=$B$9,$C50*IF($D50="Male",$B$5,$B$6),
BB50*(1-(1-IF($D50="Male",Mortality_Projection!$C$3,Mortality_Projection!$C$4))^MIN(($B50+(BC$8-1)-Mortality_Projection!$C$6),Mortality_Projection!$C$5)*IF($D50="Male",MIN(OFFSET(Mortality_Rates!$B$6,BC$8-1-($B50-$B$9),0),Mortality_Rates!$B$111),MIN(OFFSET(Mortality_Rates!$B$6,BC$8-1-($B50-$B$9),1),Mortality_Rates!$C$111)))))</f>
        <v>5644.2367202961059</v>
      </c>
      <c r="BD50" s="161">
        <f ca="1">IF($B50-BD$8&gt;$B$9,0,IF($B50-BD$8=$B$9,$C50*IF($D50="Male",$B$5,$B$6),
BC50*(1-(1-IF($D50="Male",Mortality_Projection!$C$3,Mortality_Projection!$C$4))^MIN(($B50+(BD$8-1)-Mortality_Projection!$C$6),Mortality_Projection!$C$5)*IF($D50="Male",MIN(OFFSET(Mortality_Rates!$B$6,BD$8-1-($B50-$B$9),0),Mortality_Rates!$B$111),MIN(OFFSET(Mortality_Rates!$B$6,BD$8-1-($B50-$B$9),1),Mortality_Rates!$C$111)))))</f>
        <v>5643.4453515198711</v>
      </c>
      <c r="BE50" s="33"/>
    </row>
    <row r="51" spans="1:57" x14ac:dyDescent="0.35">
      <c r="A51" s="159">
        <f t="shared" si="6"/>
        <v>-43</v>
      </c>
      <c r="B51">
        <f t="shared" si="7"/>
        <v>2064</v>
      </c>
      <c r="C51" s="160">
        <f ca="1">IF(-$A51&lt;Input!$D$16, SUM(OFFSET(Existing_Cohort!$C$107,Input!D$15+A51+IF(-$A51&gt;=Input!$D$15,-Input!$D$15-$A51,0),B51-Input!$D$4,IF(-$A51&gt;=Input!$D$15,Input!$D$16+$A51,Input!$D$16-Input!$D$15+1))), 0)+
IF(-$A51&gt;Input!$D$15, SUM(OFFSET($E$59, MAX(-$A51-Input!$D$16, 0), $B51-$B$9, MIN(-$A51-Input!$D$15, Input!$D$16-Input!$D$15+1))), 0)</f>
        <v>77709.263698697905</v>
      </c>
      <c r="D51" s="198" t="s">
        <v>31</v>
      </c>
      <c r="E51" s="160">
        <f ca="1">IF($B51-E$8&gt;$B$9,0,IF($B51-E$8=$B$9,$C51*IF($D51="Male",$B$5,$B$6),
D51*(1-(1-IF($D51="Male",Mortality_Projection!$C$3,Mortality_Projection!$C$4))^MIN(($B51+(E$8-1)-Mortality_Projection!$C$6),Mortality_Projection!$C$5)*IF($D51="Male",MIN(OFFSET(Mortality_Rates!$B$6,E$8-1-($B51-$B$9),0),Mortality_Rates!$B$111),MIN(OFFSET(Mortality_Rates!$B$6,E$8-1-($B51-$B$9),1),Mortality_Rates!$C$111)))))</f>
        <v>0</v>
      </c>
      <c r="F51" s="160">
        <f ca="1">IF($B51-F$8&gt;$B$9,0,IF($B51-F$8=$B$9,$C51*IF($D51="Male",$B$5,$B$6),
E51*(1-(1-IF($D51="Male",Mortality_Projection!$C$3,Mortality_Projection!$C$4))^MIN(($B51+(F$8-1)-Mortality_Projection!$C$6),Mortality_Projection!$C$5)*IF($D51="Male",MIN(OFFSET(Mortality_Rates!$B$6,F$8-1-($B51-$B$9),0),Mortality_Rates!$B$111),MIN(OFFSET(Mortality_Rates!$B$6,F$8-1-($B51-$B$9),1),Mortality_Rates!$C$111)))))</f>
        <v>0</v>
      </c>
      <c r="G51" s="160">
        <f ca="1">IF($B51-G$8&gt;$B$9,0,IF($B51-G$8=$B$9,$C51*IF($D51="Male",$B$5,$B$6),
F51*(1-(1-IF($D51="Male",Mortality_Projection!$C$3,Mortality_Projection!$C$4))^MIN(($B51+(G$8-1)-Mortality_Projection!$C$6),Mortality_Projection!$C$5)*IF($D51="Male",MIN(OFFSET(Mortality_Rates!$B$6,G$8-1-($B51-$B$9),0),Mortality_Rates!$B$111),MIN(OFFSET(Mortality_Rates!$B$6,G$8-1-($B51-$B$9),1),Mortality_Rates!$C$111)))))</f>
        <v>0</v>
      </c>
      <c r="H51" s="160">
        <f ca="1">IF($B51-H$8&gt;$B$9,0,IF($B51-H$8=$B$9,$C51*IF($D51="Male",$B$5,$B$6),
G51*(1-(1-IF($D51="Male",Mortality_Projection!$C$3,Mortality_Projection!$C$4))^MIN(($B51+(H$8-1)-Mortality_Projection!$C$6),Mortality_Projection!$C$5)*IF($D51="Male",MIN(OFFSET(Mortality_Rates!$B$6,H$8-1-($B51-$B$9),0),Mortality_Rates!$B$111),MIN(OFFSET(Mortality_Rates!$B$6,H$8-1-($B51-$B$9),1),Mortality_Rates!$C$111)))))</f>
        <v>0</v>
      </c>
      <c r="I51" s="160">
        <f ca="1">IF($B51-I$8&gt;$B$9,0,IF($B51-I$8=$B$9,$C51*IF($D51="Male",$B$5,$B$6),
H51*(1-(1-IF($D51="Male",Mortality_Projection!$C$3,Mortality_Projection!$C$4))^MIN(($B51+(I$8-1)-Mortality_Projection!$C$6),Mortality_Projection!$C$5)*IF($D51="Male",MIN(OFFSET(Mortality_Rates!$B$6,I$8-1-($B51-$B$9),0),Mortality_Rates!$B$111),MIN(OFFSET(Mortality_Rates!$B$6,I$8-1-($B51-$B$9),1),Mortality_Rates!$C$111)))))</f>
        <v>0</v>
      </c>
      <c r="J51" s="160">
        <f ca="1">IF($B51-J$8&gt;$B$9,0,IF($B51-J$8=$B$9,$C51*IF($D51="Male",$B$5,$B$6),
I51*(1-(1-IF($D51="Male",Mortality_Projection!$C$3,Mortality_Projection!$C$4))^MIN(($B51+(J$8-1)-Mortality_Projection!$C$6),Mortality_Projection!$C$5)*IF($D51="Male",MIN(OFFSET(Mortality_Rates!$B$6,J$8-1-($B51-$B$9),0),Mortality_Rates!$B$111),MIN(OFFSET(Mortality_Rates!$B$6,J$8-1-($B51-$B$9),1),Mortality_Rates!$C$111)))))</f>
        <v>0</v>
      </c>
      <c r="K51" s="160">
        <f ca="1">IF($B51-K$8&gt;$B$9,0,IF($B51-K$8=$B$9,$C51*IF($D51="Male",$B$5,$B$6),
J51*(1-(1-IF($D51="Male",Mortality_Projection!$C$3,Mortality_Projection!$C$4))^MIN(($B51+(K$8-1)-Mortality_Projection!$C$6),Mortality_Projection!$C$5)*IF($D51="Male",MIN(OFFSET(Mortality_Rates!$B$6,K$8-1-($B51-$B$9),0),Mortality_Rates!$B$111),MIN(OFFSET(Mortality_Rates!$B$6,K$8-1-($B51-$B$9),1),Mortality_Rates!$C$111)))))</f>
        <v>0</v>
      </c>
      <c r="L51" s="160">
        <f ca="1">IF($B51-L$8&gt;$B$9,0,IF($B51-L$8=$B$9,$C51*IF($D51="Male",$B$5,$B$6),
K51*(1-(1-IF($D51="Male",Mortality_Projection!$C$3,Mortality_Projection!$C$4))^MIN(($B51+(L$8-1)-Mortality_Projection!$C$6),Mortality_Projection!$C$5)*IF($D51="Male",MIN(OFFSET(Mortality_Rates!$B$6,L$8-1-($B51-$B$9),0),Mortality_Rates!$B$111),MIN(OFFSET(Mortality_Rates!$B$6,L$8-1-($B51-$B$9),1),Mortality_Rates!$C$111)))))</f>
        <v>0</v>
      </c>
      <c r="M51" s="160">
        <f ca="1">IF($B51-M$8&gt;$B$9,0,IF($B51-M$8=$B$9,$C51*IF($D51="Male",$B$5,$B$6),
L51*(1-(1-IF($D51="Male",Mortality_Projection!$C$3,Mortality_Projection!$C$4))^MIN(($B51+(M$8-1)-Mortality_Projection!$C$6),Mortality_Projection!$C$5)*IF($D51="Male",MIN(OFFSET(Mortality_Rates!$B$6,M$8-1-($B51-$B$9),0),Mortality_Rates!$B$111),MIN(OFFSET(Mortality_Rates!$B$6,M$8-1-($B51-$B$9),1),Mortality_Rates!$C$111)))))</f>
        <v>0</v>
      </c>
      <c r="N51" s="160">
        <f ca="1">IF($B51-N$8&gt;$B$9,0,IF($B51-N$8=$B$9,$C51*IF($D51="Male",$B$5,$B$6),
M51*(1-(1-IF($D51="Male",Mortality_Projection!$C$3,Mortality_Projection!$C$4))^MIN(($B51+(N$8-1)-Mortality_Projection!$C$6),Mortality_Projection!$C$5)*IF($D51="Male",MIN(OFFSET(Mortality_Rates!$B$6,N$8-1-($B51-$B$9),0),Mortality_Rates!$B$111),MIN(OFFSET(Mortality_Rates!$B$6,N$8-1-($B51-$B$9),1),Mortality_Rates!$C$111)))))</f>
        <v>0</v>
      </c>
      <c r="O51" s="160">
        <f ca="1">IF($B51-O$8&gt;$B$9,0,IF($B51-O$8=$B$9,$C51*IF($D51="Male",$B$5,$B$6),
N51*(1-(1-IF($D51="Male",Mortality_Projection!$C$3,Mortality_Projection!$C$4))^MIN(($B51+(O$8-1)-Mortality_Projection!$C$6),Mortality_Projection!$C$5)*IF($D51="Male",MIN(OFFSET(Mortality_Rates!$B$6,O$8-1-($B51-$B$9),0),Mortality_Rates!$B$111),MIN(OFFSET(Mortality_Rates!$B$6,O$8-1-($B51-$B$9),1),Mortality_Rates!$C$111)))))</f>
        <v>0</v>
      </c>
      <c r="P51" s="160">
        <f ca="1">IF($B51-P$8&gt;$B$9,0,IF($B51-P$8=$B$9,$C51*IF($D51="Male",$B$5,$B$6),
O51*(1-(1-IF($D51="Male",Mortality_Projection!$C$3,Mortality_Projection!$C$4))^MIN(($B51+(P$8-1)-Mortality_Projection!$C$6),Mortality_Projection!$C$5)*IF($D51="Male",MIN(OFFSET(Mortality_Rates!$B$6,P$8-1-($B51-$B$9),0),Mortality_Rates!$B$111),MIN(OFFSET(Mortality_Rates!$B$6,P$8-1-($B51-$B$9),1),Mortality_Rates!$C$111)))))</f>
        <v>0</v>
      </c>
      <c r="Q51" s="160">
        <f ca="1">IF($B51-Q$8&gt;$B$9,0,IF($B51-Q$8=$B$9,$C51*IF($D51="Male",$B$5,$B$6),
P51*(1-(1-IF($D51="Male",Mortality_Projection!$C$3,Mortality_Projection!$C$4))^MIN(($B51+(Q$8-1)-Mortality_Projection!$C$6),Mortality_Projection!$C$5)*IF($D51="Male",MIN(OFFSET(Mortality_Rates!$B$6,Q$8-1-($B51-$B$9),0),Mortality_Rates!$B$111),MIN(OFFSET(Mortality_Rates!$B$6,Q$8-1-($B51-$B$9),1),Mortality_Rates!$C$111)))))</f>
        <v>0</v>
      </c>
      <c r="R51" s="160">
        <f ca="1">IF($B51-R$8&gt;$B$9,0,IF($B51-R$8=$B$9,$C51*IF($D51="Male",$B$5,$B$6),
Q51*(1-(1-IF($D51="Male",Mortality_Projection!$C$3,Mortality_Projection!$C$4))^MIN(($B51+(R$8-1)-Mortality_Projection!$C$6),Mortality_Projection!$C$5)*IF($D51="Male",MIN(OFFSET(Mortality_Rates!$B$6,R$8-1-($B51-$B$9),0),Mortality_Rates!$B$111),MIN(OFFSET(Mortality_Rates!$B$6,R$8-1-($B51-$B$9),1),Mortality_Rates!$C$111)))))</f>
        <v>0</v>
      </c>
      <c r="S51" s="160">
        <f ca="1">IF($B51-S$8&gt;$B$9,0,IF($B51-S$8=$B$9,$C51*IF($D51="Male",$B$5,$B$6),
R51*(1-(1-IF($D51="Male",Mortality_Projection!$C$3,Mortality_Projection!$C$4))^MIN(($B51+(S$8-1)-Mortality_Projection!$C$6),Mortality_Projection!$C$5)*IF($D51="Male",MIN(OFFSET(Mortality_Rates!$B$6,S$8-1-($B51-$B$9),0),Mortality_Rates!$B$111),MIN(OFFSET(Mortality_Rates!$B$6,S$8-1-($B51-$B$9),1),Mortality_Rates!$C$111)))))</f>
        <v>0</v>
      </c>
      <c r="T51" s="160">
        <f ca="1">IF($B51-T$8&gt;$B$9,0,IF($B51-T$8=$B$9,$C51*IF($D51="Male",$B$5,$B$6),
S51*(1-(1-IF($D51="Male",Mortality_Projection!$C$3,Mortality_Projection!$C$4))^MIN(($B51+(T$8-1)-Mortality_Projection!$C$6),Mortality_Projection!$C$5)*IF($D51="Male",MIN(OFFSET(Mortality_Rates!$B$6,T$8-1-($B51-$B$9),0),Mortality_Rates!$B$111),MIN(OFFSET(Mortality_Rates!$B$6,T$8-1-($B51-$B$9),1),Mortality_Rates!$C$111)))))</f>
        <v>0</v>
      </c>
      <c r="U51" s="160">
        <f ca="1">IF($B51-U$8&gt;$B$9,0,IF($B51-U$8=$B$9,$C51*IF($D51="Male",$B$5,$B$6),
T51*(1-(1-IF($D51="Male",Mortality_Projection!$C$3,Mortality_Projection!$C$4))^MIN(($B51+(U$8-1)-Mortality_Projection!$C$6),Mortality_Projection!$C$5)*IF($D51="Male",MIN(OFFSET(Mortality_Rates!$B$6,U$8-1-($B51-$B$9),0),Mortality_Rates!$B$111),MIN(OFFSET(Mortality_Rates!$B$6,U$8-1-($B51-$B$9),1),Mortality_Rates!$C$111)))))</f>
        <v>0</v>
      </c>
      <c r="V51" s="160">
        <f ca="1">IF($B51-V$8&gt;$B$9,0,IF($B51-V$8=$B$9,$C51*IF($D51="Male",$B$5,$B$6),
U51*(1-(1-IF($D51="Male",Mortality_Projection!$C$3,Mortality_Projection!$C$4))^MIN(($B51+(V$8-1)-Mortality_Projection!$C$6),Mortality_Projection!$C$5)*IF($D51="Male",MIN(OFFSET(Mortality_Rates!$B$6,V$8-1-($B51-$B$9),0),Mortality_Rates!$B$111),MIN(OFFSET(Mortality_Rates!$B$6,V$8-1-($B51-$B$9),1),Mortality_Rates!$C$111)))))</f>
        <v>0</v>
      </c>
      <c r="W51" s="160">
        <f ca="1">IF($B51-W$8&gt;$B$9,0,IF($B51-W$8=$B$9,$C51*IF($D51="Male",$B$5,$B$6),
V51*(1-(1-IF($D51="Male",Mortality_Projection!$C$3,Mortality_Projection!$C$4))^MIN(($B51+(W$8-1)-Mortality_Projection!$C$6),Mortality_Projection!$C$5)*IF($D51="Male",MIN(OFFSET(Mortality_Rates!$B$6,W$8-1-($B51-$B$9),0),Mortality_Rates!$B$111),MIN(OFFSET(Mortality_Rates!$B$6,W$8-1-($B51-$B$9),1),Mortality_Rates!$C$111)))))</f>
        <v>0</v>
      </c>
      <c r="X51" s="160">
        <f ca="1">IF($B51-X$8&gt;$B$9,0,IF($B51-X$8=$B$9,$C51*IF($D51="Male",$B$5,$B$6),
W51*(1-(1-IF($D51="Male",Mortality_Projection!$C$3,Mortality_Projection!$C$4))^MIN(($B51+(X$8-1)-Mortality_Projection!$C$6),Mortality_Projection!$C$5)*IF($D51="Male",MIN(OFFSET(Mortality_Rates!$B$6,X$8-1-($B51-$B$9),0),Mortality_Rates!$B$111),MIN(OFFSET(Mortality_Rates!$B$6,X$8-1-($B51-$B$9),1),Mortality_Rates!$C$111)))))</f>
        <v>0</v>
      </c>
      <c r="Y51" s="160">
        <f ca="1">IF($B51-Y$8&gt;$B$9,0,IF($B51-Y$8=$B$9,$C51*IF($D51="Male",$B$5,$B$6),
X51*(1-(1-IF($D51="Male",Mortality_Projection!$C$3,Mortality_Projection!$C$4))^MIN(($B51+(Y$8-1)-Mortality_Projection!$C$6),Mortality_Projection!$C$5)*IF($D51="Male",MIN(OFFSET(Mortality_Rates!$B$6,Y$8-1-($B51-$B$9),0),Mortality_Rates!$B$111),MIN(OFFSET(Mortality_Rates!$B$6,Y$8-1-($B51-$B$9),1),Mortality_Rates!$C$111)))))</f>
        <v>0</v>
      </c>
      <c r="Z51" s="160">
        <f ca="1">IF($B51-Z$8&gt;$B$9,0,IF($B51-Z$8=$B$9,$C51*IF($D51="Male",$B$5,$B$6),
Y51*(1-(1-IF($D51="Male",Mortality_Projection!$C$3,Mortality_Projection!$C$4))^MIN(($B51+(Z$8-1)-Mortality_Projection!$C$6),Mortality_Projection!$C$5)*IF($D51="Male",MIN(OFFSET(Mortality_Rates!$B$6,Z$8-1-($B51-$B$9),0),Mortality_Rates!$B$111),MIN(OFFSET(Mortality_Rates!$B$6,Z$8-1-($B51-$B$9),1),Mortality_Rates!$C$111)))))</f>
        <v>0</v>
      </c>
      <c r="AA51" s="160">
        <f ca="1">IF($B51-AA$8&gt;$B$9,0,IF($B51-AA$8=$B$9,$C51*IF($D51="Male",$B$5,$B$6),
Z51*(1-(1-IF($D51="Male",Mortality_Projection!$C$3,Mortality_Projection!$C$4))^MIN(($B51+(AA$8-1)-Mortality_Projection!$C$6),Mortality_Projection!$C$5)*IF($D51="Male",MIN(OFFSET(Mortality_Rates!$B$6,AA$8-1-($B51-$B$9),0),Mortality_Rates!$B$111),MIN(OFFSET(Mortality_Rates!$B$6,AA$8-1-($B51-$B$9),1),Mortality_Rates!$C$111)))))</f>
        <v>0</v>
      </c>
      <c r="AB51" s="160">
        <f ca="1">IF($B51-AB$8&gt;$B$9,0,IF($B51-AB$8=$B$9,$C51*IF($D51="Male",$B$5,$B$6),
AA51*(1-(1-IF($D51="Male",Mortality_Projection!$C$3,Mortality_Projection!$C$4))^MIN(($B51+(AB$8-1)-Mortality_Projection!$C$6),Mortality_Projection!$C$5)*IF($D51="Male",MIN(OFFSET(Mortality_Rates!$B$6,AB$8-1-($B51-$B$9),0),Mortality_Rates!$B$111),MIN(OFFSET(Mortality_Rates!$B$6,AB$8-1-($B51-$B$9),1),Mortality_Rates!$C$111)))))</f>
        <v>0</v>
      </c>
      <c r="AC51" s="160">
        <f ca="1">IF($B51-AC$8&gt;$B$9,0,IF($B51-AC$8=$B$9,$C51*IF($D51="Male",$B$5,$B$6),
AB51*(1-(1-IF($D51="Male",Mortality_Projection!$C$3,Mortality_Projection!$C$4))^MIN(($B51+(AC$8-1)-Mortality_Projection!$C$6),Mortality_Projection!$C$5)*IF($D51="Male",MIN(OFFSET(Mortality_Rates!$B$6,AC$8-1-($B51-$B$9),0),Mortality_Rates!$B$111),MIN(OFFSET(Mortality_Rates!$B$6,AC$8-1-($B51-$B$9),1),Mortality_Rates!$C$111)))))</f>
        <v>0</v>
      </c>
      <c r="AD51" s="160">
        <f ca="1">IF($B51-AD$8&gt;$B$9,0,IF($B51-AD$8=$B$9,$C51*IF($D51="Male",$B$5,$B$6),
AC51*(1-(1-IF($D51="Male",Mortality_Projection!$C$3,Mortality_Projection!$C$4))^MIN(($B51+(AD$8-1)-Mortality_Projection!$C$6),Mortality_Projection!$C$5)*IF($D51="Male",MIN(OFFSET(Mortality_Rates!$B$6,AD$8-1-($B51-$B$9),0),Mortality_Rates!$B$111),MIN(OFFSET(Mortality_Rates!$B$6,AD$8-1-($B51-$B$9),1),Mortality_Rates!$C$111)))))</f>
        <v>0</v>
      </c>
      <c r="AE51" s="160">
        <f ca="1">IF($B51-AE$8&gt;$B$9,0,IF($B51-AE$8=$B$9,$C51*IF($D51="Male",$B$5,$B$6),
AD51*(1-(1-IF($D51="Male",Mortality_Projection!$C$3,Mortality_Projection!$C$4))^MIN(($B51+(AE$8-1)-Mortality_Projection!$C$6),Mortality_Projection!$C$5)*IF($D51="Male",MIN(OFFSET(Mortality_Rates!$B$6,AE$8-1-($B51-$B$9),0),Mortality_Rates!$B$111),MIN(OFFSET(Mortality_Rates!$B$6,AE$8-1-($B51-$B$9),1),Mortality_Rates!$C$111)))))</f>
        <v>0</v>
      </c>
      <c r="AF51" s="160">
        <f ca="1">IF($B51-AF$8&gt;$B$9,0,IF($B51-AF$8=$B$9,$C51*IF($D51="Male",$B$5,$B$6),
AE51*(1-(1-IF($D51="Male",Mortality_Projection!$C$3,Mortality_Projection!$C$4))^MIN(($B51+(AF$8-1)-Mortality_Projection!$C$6),Mortality_Projection!$C$5)*IF($D51="Male",MIN(OFFSET(Mortality_Rates!$B$6,AF$8-1-($B51-$B$9),0),Mortality_Rates!$B$111),MIN(OFFSET(Mortality_Rates!$B$6,AF$8-1-($B51-$B$9),1),Mortality_Rates!$C$111)))))</f>
        <v>0</v>
      </c>
      <c r="AG51" s="160">
        <f ca="1">IF($B51-AG$8&gt;$B$9,0,IF($B51-AG$8=$B$9,$C51*IF($D51="Male",$B$5,$B$6),
AF51*(1-(1-IF($D51="Male",Mortality_Projection!$C$3,Mortality_Projection!$C$4))^MIN(($B51+(AG$8-1)-Mortality_Projection!$C$6),Mortality_Projection!$C$5)*IF($D51="Male",MIN(OFFSET(Mortality_Rates!$B$6,AG$8-1-($B51-$B$9),0),Mortality_Rates!$B$111),MIN(OFFSET(Mortality_Rates!$B$6,AG$8-1-($B51-$B$9),1),Mortality_Rates!$C$111)))))</f>
        <v>0</v>
      </c>
      <c r="AH51" s="160">
        <f ca="1">IF($B51-AH$8&gt;$B$9,0,IF($B51-AH$8=$B$9,$C51*IF($D51="Male",$B$5,$B$6),
AG51*(1-(1-IF($D51="Male",Mortality_Projection!$C$3,Mortality_Projection!$C$4))^MIN(($B51+(AH$8-1)-Mortality_Projection!$C$6),Mortality_Projection!$C$5)*IF($D51="Male",MIN(OFFSET(Mortality_Rates!$B$6,AH$8-1-($B51-$B$9),0),Mortality_Rates!$B$111),MIN(OFFSET(Mortality_Rates!$B$6,AH$8-1-($B51-$B$9),1),Mortality_Rates!$C$111)))))</f>
        <v>0</v>
      </c>
      <c r="AI51" s="160">
        <f ca="1">IF($B51-AI$8&gt;$B$9,0,IF($B51-AI$8=$B$9,$C51*IF($D51="Male",$B$5,$B$6),
AH51*(1-(1-IF($D51="Male",Mortality_Projection!$C$3,Mortality_Projection!$C$4))^MIN(($B51+(AI$8-1)-Mortality_Projection!$C$6),Mortality_Projection!$C$5)*IF($D51="Male",MIN(OFFSET(Mortality_Rates!$B$6,AI$8-1-($B51-$B$9),0),Mortality_Rates!$B$111),MIN(OFFSET(Mortality_Rates!$B$6,AI$8-1-($B51-$B$9),1),Mortality_Rates!$C$111)))))</f>
        <v>0</v>
      </c>
      <c r="AJ51" s="160">
        <f ca="1">IF($B51-AJ$8&gt;$B$9,0,IF($B51-AJ$8=$B$9,$C51*IF($D51="Male",$B$5,$B$6),
AI51*(1-(1-IF($D51="Male",Mortality_Projection!$C$3,Mortality_Projection!$C$4))^MIN(($B51+(AJ$8-1)-Mortality_Projection!$C$6),Mortality_Projection!$C$5)*IF($D51="Male",MIN(OFFSET(Mortality_Rates!$B$6,AJ$8-1-($B51-$B$9),0),Mortality_Rates!$B$111),MIN(OFFSET(Mortality_Rates!$B$6,AJ$8-1-($B51-$B$9),1),Mortality_Rates!$C$111)))))</f>
        <v>0</v>
      </c>
      <c r="AK51" s="160">
        <f ca="1">IF($B51-AK$8&gt;$B$9,0,IF($B51-AK$8=$B$9,$C51*IF($D51="Male",$B$5,$B$6),
AJ51*(1-(1-IF($D51="Male",Mortality_Projection!$C$3,Mortality_Projection!$C$4))^MIN(($B51+(AK$8-1)-Mortality_Projection!$C$6),Mortality_Projection!$C$5)*IF($D51="Male",MIN(OFFSET(Mortality_Rates!$B$6,AK$8-1-($B51-$B$9),0),Mortality_Rates!$B$111),MIN(OFFSET(Mortality_Rates!$B$6,AK$8-1-($B51-$B$9),1),Mortality_Rates!$C$111)))))</f>
        <v>0</v>
      </c>
      <c r="AL51" s="160">
        <f ca="1">IF($B51-AL$8&gt;$B$9,0,IF($B51-AL$8=$B$9,$C51*IF($D51="Male",$B$5,$B$6),
AK51*(1-(1-IF($D51="Male",Mortality_Projection!$C$3,Mortality_Projection!$C$4))^MIN(($B51+(AL$8-1)-Mortality_Projection!$C$6),Mortality_Projection!$C$5)*IF($D51="Male",MIN(OFFSET(Mortality_Rates!$B$6,AL$8-1-($B51-$B$9),0),Mortality_Rates!$B$111),MIN(OFFSET(Mortality_Rates!$B$6,AL$8-1-($B51-$B$9),1),Mortality_Rates!$C$111)))))</f>
        <v>0</v>
      </c>
      <c r="AM51" s="160">
        <f ca="1">IF($B51-AM$8&gt;$B$9,0,IF($B51-AM$8=$B$9,$C51*IF($D51="Male",$B$5,$B$6),
AL51*(1-(1-IF($D51="Male",Mortality_Projection!$C$3,Mortality_Projection!$C$4))^MIN(($B51+(AM$8-1)-Mortality_Projection!$C$6),Mortality_Projection!$C$5)*IF($D51="Male",MIN(OFFSET(Mortality_Rates!$B$6,AM$8-1-($B51-$B$9),0),Mortality_Rates!$B$111),MIN(OFFSET(Mortality_Rates!$B$6,AM$8-1-($B51-$B$9),1),Mortality_Rates!$C$111)))))</f>
        <v>0</v>
      </c>
      <c r="AN51" s="160">
        <f ca="1">IF($B51-AN$8&gt;$B$9,0,IF($B51-AN$8=$B$9,$C51*IF($D51="Male",$B$5,$B$6),
AM51*(1-(1-IF($D51="Male",Mortality_Projection!$C$3,Mortality_Projection!$C$4))^MIN(($B51+(AN$8-1)-Mortality_Projection!$C$6),Mortality_Projection!$C$5)*IF($D51="Male",MIN(OFFSET(Mortality_Rates!$B$6,AN$8-1-($B51-$B$9),0),Mortality_Rates!$B$111),MIN(OFFSET(Mortality_Rates!$B$6,AN$8-1-($B51-$B$9),1),Mortality_Rates!$C$111)))))</f>
        <v>0</v>
      </c>
      <c r="AO51" s="160">
        <f ca="1">IF($B51-AO$8&gt;$B$9,0,IF($B51-AO$8=$B$9,$C51*IF($D51="Male",$B$5,$B$6),
AN51*(1-(1-IF($D51="Male",Mortality_Projection!$C$3,Mortality_Projection!$C$4))^MIN(($B51+(AO$8-1)-Mortality_Projection!$C$6),Mortality_Projection!$C$5)*IF($D51="Male",MIN(OFFSET(Mortality_Rates!$B$6,AO$8-1-($B51-$B$9),0),Mortality_Rates!$B$111),MIN(OFFSET(Mortality_Rates!$B$6,AO$8-1-($B51-$B$9),1),Mortality_Rates!$C$111)))))</f>
        <v>0</v>
      </c>
      <c r="AP51" s="160">
        <f ca="1">IF($B51-AP$8&gt;$B$9,0,IF($B51-AP$8=$B$9,$C51*IF($D51="Male",$B$5,$B$6),
AO51*(1-(1-IF($D51="Male",Mortality_Projection!$C$3,Mortality_Projection!$C$4))^MIN(($B51+(AP$8-1)-Mortality_Projection!$C$6),Mortality_Projection!$C$5)*IF($D51="Male",MIN(OFFSET(Mortality_Rates!$B$6,AP$8-1-($B51-$B$9),0),Mortality_Rates!$B$111),MIN(OFFSET(Mortality_Rates!$B$6,AP$8-1-($B51-$B$9),1),Mortality_Rates!$C$111)))))</f>
        <v>0</v>
      </c>
      <c r="AQ51" s="160">
        <f ca="1">IF($B51-AQ$8&gt;$B$9,0,IF($B51-AQ$8=$B$9,$C51*IF($D51="Male",$B$5,$B$6),
AP51*(1-(1-IF($D51="Male",Mortality_Projection!$C$3,Mortality_Projection!$C$4))^MIN(($B51+(AQ$8-1)-Mortality_Projection!$C$6),Mortality_Projection!$C$5)*IF($D51="Male",MIN(OFFSET(Mortality_Rates!$B$6,AQ$8-1-($B51-$B$9),0),Mortality_Rates!$B$111),MIN(OFFSET(Mortality_Rates!$B$6,AQ$8-1-($B51-$B$9),1),Mortality_Rates!$C$111)))))</f>
        <v>0</v>
      </c>
      <c r="AR51" s="160">
        <f ca="1">IF($B51-AR$8&gt;$B$9,0,IF($B51-AR$8=$B$9,$C51*IF($D51="Male",$B$5,$B$6),
AQ51*(1-(1-IF($D51="Male",Mortality_Projection!$C$3,Mortality_Projection!$C$4))^MIN(($B51+(AR$8-1)-Mortality_Projection!$C$6),Mortality_Projection!$C$5)*IF($D51="Male",MIN(OFFSET(Mortality_Rates!$B$6,AR$8-1-($B51-$B$9),0),Mortality_Rates!$B$111),MIN(OFFSET(Mortality_Rates!$B$6,AR$8-1-($B51-$B$9),1),Mortality_Rates!$C$111)))))</f>
        <v>0</v>
      </c>
      <c r="AS51" s="160">
        <f ca="1">IF($B51-AS$8&gt;$B$9,0,IF($B51-AS$8=$B$9,$C51*IF($D51="Male",$B$5,$B$6),
AR51*(1-(1-IF($D51="Male",Mortality_Projection!$C$3,Mortality_Projection!$C$4))^MIN(($B51+(AS$8-1)-Mortality_Projection!$C$6),Mortality_Projection!$C$5)*IF($D51="Male",MIN(OFFSET(Mortality_Rates!$B$6,AS$8-1-($B51-$B$9),0),Mortality_Rates!$B$111),MIN(OFFSET(Mortality_Rates!$B$6,AS$8-1-($B51-$B$9),1),Mortality_Rates!$C$111)))))</f>
        <v>0</v>
      </c>
      <c r="AT51" s="160">
        <f ca="1">IF($B51-AT$8&gt;$B$9,0,IF($B51-AT$8=$B$9,$C51*IF($D51="Male",$B$5,$B$6),
AS51*(1-(1-IF($D51="Male",Mortality_Projection!$C$3,Mortality_Projection!$C$4))^MIN(($B51+(AT$8-1)-Mortality_Projection!$C$6),Mortality_Projection!$C$5)*IF($D51="Male",MIN(OFFSET(Mortality_Rates!$B$6,AT$8-1-($B51-$B$9),0),Mortality_Rates!$B$111),MIN(OFFSET(Mortality_Rates!$B$6,AT$8-1-($B51-$B$9),1),Mortality_Rates!$C$111)))))</f>
        <v>0</v>
      </c>
      <c r="AU51" s="160">
        <f ca="1">IF($B51-AU$8&gt;$B$9,0,IF($B51-AU$8=$B$9,$C51*IF($D51="Male",$B$5,$B$6),
AT51*(1-(1-IF($D51="Male",Mortality_Projection!$C$3,Mortality_Projection!$C$4))^MIN(($B51+(AU$8-1)-Mortality_Projection!$C$6),Mortality_Projection!$C$5)*IF($D51="Male",MIN(OFFSET(Mortality_Rates!$B$6,AU$8-1-($B51-$B$9),0),Mortality_Rates!$B$111),MIN(OFFSET(Mortality_Rates!$B$6,AU$8-1-($B51-$B$9),1),Mortality_Rates!$C$111)))))</f>
        <v>5686.2506778160205</v>
      </c>
      <c r="AV51" s="160">
        <f ca="1">IF($B51-AV$8&gt;$B$9,0,IF($B51-AV$8=$B$9,$C51*IF($D51="Male",$B$5,$B$6),
AU51*(1-(1-IF($D51="Male",Mortality_Projection!$C$3,Mortality_Projection!$C$4))^MIN(($B51+(AV$8-1)-Mortality_Projection!$C$6),Mortality_Projection!$C$5)*IF($D51="Male",MIN(OFFSET(Mortality_Rates!$B$6,AV$8-1-($B51-$B$9),0),Mortality_Rates!$B$111),MIN(OFFSET(Mortality_Rates!$B$6,AV$8-1-($B51-$B$9),1),Mortality_Rates!$C$111)))))</f>
        <v>5683.4857819346817</v>
      </c>
      <c r="AW51" s="160">
        <f ca="1">IF($B51-AW$8&gt;$B$9,0,IF($B51-AW$8=$B$9,$C51*IF($D51="Male",$B$5,$B$6),
AV51*(1-(1-IF($D51="Male",Mortality_Projection!$C$3,Mortality_Projection!$C$4))^MIN(($B51+(AW$8-1)-Mortality_Projection!$C$6),Mortality_Projection!$C$5)*IF($D51="Male",MIN(OFFSET(Mortality_Rates!$B$6,AW$8-1-($B51-$B$9),0),Mortality_Rates!$B$111),MIN(OFFSET(Mortality_Rates!$B$6,AW$8-1-($B51-$B$9),1),Mortality_Rates!$C$111)))))</f>
        <v>5681.5254772574017</v>
      </c>
      <c r="AX51" s="160">
        <f ca="1">IF($B51-AX$8&gt;$B$9,0,IF($B51-AX$8=$B$9,$C51*IF($D51="Male",$B$5,$B$6),
AW51*(1-(1-IF($D51="Male",Mortality_Projection!$C$3,Mortality_Projection!$C$4))^MIN(($B51+(AX$8-1)-Mortality_Projection!$C$6),Mortality_Projection!$C$5)*IF($D51="Male",MIN(OFFSET(Mortality_Rates!$B$6,AX$8-1-($B51-$B$9),0),Mortality_Rates!$B$111),MIN(OFFSET(Mortality_Rates!$B$6,AX$8-1-($B51-$B$9),1),Mortality_Rates!$C$111)))))</f>
        <v>5680.1075346524631</v>
      </c>
      <c r="AY51" s="160">
        <f ca="1">IF($B51-AY$8&gt;$B$9,0,IF($B51-AY$8=$B$9,$C51*IF($D51="Male",$B$5,$B$6),
AX51*(1-(1-IF($D51="Male",Mortality_Projection!$C$3,Mortality_Projection!$C$4))^MIN(($B51+(AY$8-1)-Mortality_Projection!$C$6),Mortality_Projection!$C$5)*IF($D51="Male",MIN(OFFSET(Mortality_Rates!$B$6,AY$8-1-($B51-$B$9),0),Mortality_Rates!$B$111),MIN(OFFSET(Mortality_Rates!$B$6,AY$8-1-($B51-$B$9),1),Mortality_Rates!$C$111)))))</f>
        <v>5679.0276187451173</v>
      </c>
      <c r="AZ51" s="160">
        <f ca="1">IF($B51-AZ$8&gt;$B$9,0,IF($B51-AZ$8=$B$9,$C51*IF($D51="Male",$B$5,$B$6),
AY51*(1-(1-IF($D51="Male",Mortality_Projection!$C$3,Mortality_Projection!$C$4))^MIN(($B51+(AZ$8-1)-Mortality_Projection!$C$6),Mortality_Projection!$C$5)*IF($D51="Male",MIN(OFFSET(Mortality_Rates!$B$6,AZ$8-1-($B51-$B$9),0),Mortality_Rates!$B$111),MIN(OFFSET(Mortality_Rates!$B$6,AZ$8-1-($B51-$B$9),1),Mortality_Rates!$C$111)))))</f>
        <v>5678.1358223866882</v>
      </c>
      <c r="BA51" s="160">
        <f ca="1">IF($B51-BA$8&gt;$B$9,0,IF($B51-BA$8=$B$9,$C51*IF($D51="Male",$B$5,$B$6),
AZ51*(1-(1-IF($D51="Male",Mortality_Projection!$C$3,Mortality_Projection!$C$4))^MIN(($B51+(BA$8-1)-Mortality_Projection!$C$6),Mortality_Projection!$C$5)*IF($D51="Male",MIN(OFFSET(Mortality_Rates!$B$6,BA$8-1-($B51-$B$9),0),Mortality_Rates!$B$111),MIN(OFFSET(Mortality_Rates!$B$6,BA$8-1-($B51-$B$9),1),Mortality_Rates!$C$111)))))</f>
        <v>5677.3365161884876</v>
      </c>
      <c r="BB51" s="160">
        <f ca="1">IF($B51-BB$8&gt;$B$9,0,IF($B51-BB$8=$B$9,$C51*IF($D51="Male",$B$5,$B$6),
BA51*(1-(1-IF($D51="Male",Mortality_Projection!$C$3,Mortality_Projection!$C$4))^MIN(($B51+(BB$8-1)-Mortality_Projection!$C$6),Mortality_Projection!$C$5)*IF($D51="Male",MIN(OFFSET(Mortality_Rates!$B$6,BB$8-1-($B51-$B$9),0),Mortality_Rates!$B$111),MIN(OFFSET(Mortality_Rates!$B$6,BB$8-1-($B51-$B$9),1),Mortality_Rates!$C$111)))))</f>
        <v>5676.581899047871</v>
      </c>
      <c r="BC51" s="160">
        <f ca="1">IF($B51-BC$8&gt;$B$9,0,IF($B51-BC$8=$B$9,$C51*IF($D51="Male",$B$5,$B$6),
BB51*(1-(1-IF($D51="Male",Mortality_Projection!$C$3,Mortality_Projection!$C$4))^MIN(($B51+(BC$8-1)-Mortality_Projection!$C$6),Mortality_Projection!$C$5)*IF($D51="Male",MIN(OFFSET(Mortality_Rates!$B$6,BC$8-1-($B51-$B$9),0),Mortality_Rates!$B$111),MIN(OFFSET(Mortality_Rates!$B$6,BC$8-1-($B51-$B$9),1),Mortality_Rates!$C$111)))))</f>
        <v>5675.8401166704616</v>
      </c>
      <c r="BD51" s="161">
        <f ca="1">IF($B51-BD$8&gt;$B$9,0,IF($B51-BD$8=$B$9,$C51*IF($D51="Male",$B$5,$B$6),
BC51*(1-(1-IF($D51="Male",Mortality_Projection!$C$3,Mortality_Projection!$C$4))^MIN(($B51+(BD$8-1)-Mortality_Projection!$C$6),Mortality_Projection!$C$5)*IF($D51="Male",MIN(OFFSET(Mortality_Rates!$B$6,BD$8-1-($B51-$B$9),0),Mortality_Rates!$B$111),MIN(OFFSET(Mortality_Rates!$B$6,BD$8-1-($B51-$B$9),1),Mortality_Rates!$C$111)))))</f>
        <v>5675.0825152281286</v>
      </c>
      <c r="BE51" s="33"/>
    </row>
    <row r="52" spans="1:57" x14ac:dyDescent="0.35">
      <c r="A52" s="159">
        <f t="shared" si="6"/>
        <v>-44</v>
      </c>
      <c r="B52">
        <f t="shared" si="7"/>
        <v>2065</v>
      </c>
      <c r="C52" s="160">
        <f ca="1">IF(-$A52&lt;Input!$D$16, SUM(OFFSET(Existing_Cohort!$C$107,Input!D$15+A52+IF(-$A52&gt;=Input!$D$15,-Input!$D$15-$A52,0),B52-Input!$D$4,IF(-$A52&gt;=Input!$D$15,Input!$D$16+$A52,Input!$D$16-Input!$D$15+1))), 0)+
IF(-$A52&gt;Input!$D$15, SUM(OFFSET($E$59, MAX(-$A52-Input!$D$16, 0), $B52-$B$9, MIN(-$A52-Input!$D$15, Input!$D$16-Input!$D$15+1))), 0)</f>
        <v>78233.864001185444</v>
      </c>
      <c r="D52" s="198" t="s">
        <v>31</v>
      </c>
      <c r="E52" s="160">
        <f ca="1">IF($B52-E$8&gt;$B$9,0,IF($B52-E$8=$B$9,$C52*IF($D52="Male",$B$5,$B$6),
D52*(1-(1-IF($D52="Male",Mortality_Projection!$C$3,Mortality_Projection!$C$4))^MIN(($B52+(E$8-1)-Mortality_Projection!$C$6),Mortality_Projection!$C$5)*IF($D52="Male",MIN(OFFSET(Mortality_Rates!$B$6,E$8-1-($B52-$B$9),0),Mortality_Rates!$B$111),MIN(OFFSET(Mortality_Rates!$B$6,E$8-1-($B52-$B$9),1),Mortality_Rates!$C$111)))))</f>
        <v>0</v>
      </c>
      <c r="F52" s="160">
        <f ca="1">IF($B52-F$8&gt;$B$9,0,IF($B52-F$8=$B$9,$C52*IF($D52="Male",$B$5,$B$6),
E52*(1-(1-IF($D52="Male",Mortality_Projection!$C$3,Mortality_Projection!$C$4))^MIN(($B52+(F$8-1)-Mortality_Projection!$C$6),Mortality_Projection!$C$5)*IF($D52="Male",MIN(OFFSET(Mortality_Rates!$B$6,F$8-1-($B52-$B$9),0),Mortality_Rates!$B$111),MIN(OFFSET(Mortality_Rates!$B$6,F$8-1-($B52-$B$9),1),Mortality_Rates!$C$111)))))</f>
        <v>0</v>
      </c>
      <c r="G52" s="160">
        <f ca="1">IF($B52-G$8&gt;$B$9,0,IF($B52-G$8=$B$9,$C52*IF($D52="Male",$B$5,$B$6),
F52*(1-(1-IF($D52="Male",Mortality_Projection!$C$3,Mortality_Projection!$C$4))^MIN(($B52+(G$8-1)-Mortality_Projection!$C$6),Mortality_Projection!$C$5)*IF($D52="Male",MIN(OFFSET(Mortality_Rates!$B$6,G$8-1-($B52-$B$9),0),Mortality_Rates!$B$111),MIN(OFFSET(Mortality_Rates!$B$6,G$8-1-($B52-$B$9),1),Mortality_Rates!$C$111)))))</f>
        <v>0</v>
      </c>
      <c r="H52" s="160">
        <f ca="1">IF($B52-H$8&gt;$B$9,0,IF($B52-H$8=$B$9,$C52*IF($D52="Male",$B$5,$B$6),
G52*(1-(1-IF($D52="Male",Mortality_Projection!$C$3,Mortality_Projection!$C$4))^MIN(($B52+(H$8-1)-Mortality_Projection!$C$6),Mortality_Projection!$C$5)*IF($D52="Male",MIN(OFFSET(Mortality_Rates!$B$6,H$8-1-($B52-$B$9),0),Mortality_Rates!$B$111),MIN(OFFSET(Mortality_Rates!$B$6,H$8-1-($B52-$B$9),1),Mortality_Rates!$C$111)))))</f>
        <v>0</v>
      </c>
      <c r="I52" s="160">
        <f ca="1">IF($B52-I$8&gt;$B$9,0,IF($B52-I$8=$B$9,$C52*IF($D52="Male",$B$5,$B$6),
H52*(1-(1-IF($D52="Male",Mortality_Projection!$C$3,Mortality_Projection!$C$4))^MIN(($B52+(I$8-1)-Mortality_Projection!$C$6),Mortality_Projection!$C$5)*IF($D52="Male",MIN(OFFSET(Mortality_Rates!$B$6,I$8-1-($B52-$B$9),0),Mortality_Rates!$B$111),MIN(OFFSET(Mortality_Rates!$B$6,I$8-1-($B52-$B$9),1),Mortality_Rates!$C$111)))))</f>
        <v>0</v>
      </c>
      <c r="J52" s="160">
        <f ca="1">IF($B52-J$8&gt;$B$9,0,IF($B52-J$8=$B$9,$C52*IF($D52="Male",$B$5,$B$6),
I52*(1-(1-IF($D52="Male",Mortality_Projection!$C$3,Mortality_Projection!$C$4))^MIN(($B52+(J$8-1)-Mortality_Projection!$C$6),Mortality_Projection!$C$5)*IF($D52="Male",MIN(OFFSET(Mortality_Rates!$B$6,J$8-1-($B52-$B$9),0),Mortality_Rates!$B$111),MIN(OFFSET(Mortality_Rates!$B$6,J$8-1-($B52-$B$9),1),Mortality_Rates!$C$111)))))</f>
        <v>0</v>
      </c>
      <c r="K52" s="160">
        <f ca="1">IF($B52-K$8&gt;$B$9,0,IF($B52-K$8=$B$9,$C52*IF($D52="Male",$B$5,$B$6),
J52*(1-(1-IF($D52="Male",Mortality_Projection!$C$3,Mortality_Projection!$C$4))^MIN(($B52+(K$8-1)-Mortality_Projection!$C$6),Mortality_Projection!$C$5)*IF($D52="Male",MIN(OFFSET(Mortality_Rates!$B$6,K$8-1-($B52-$B$9),0),Mortality_Rates!$B$111),MIN(OFFSET(Mortality_Rates!$B$6,K$8-1-($B52-$B$9),1),Mortality_Rates!$C$111)))))</f>
        <v>0</v>
      </c>
      <c r="L52" s="160">
        <f ca="1">IF($B52-L$8&gt;$B$9,0,IF($B52-L$8=$B$9,$C52*IF($D52="Male",$B$5,$B$6),
K52*(1-(1-IF($D52="Male",Mortality_Projection!$C$3,Mortality_Projection!$C$4))^MIN(($B52+(L$8-1)-Mortality_Projection!$C$6),Mortality_Projection!$C$5)*IF($D52="Male",MIN(OFFSET(Mortality_Rates!$B$6,L$8-1-($B52-$B$9),0),Mortality_Rates!$B$111),MIN(OFFSET(Mortality_Rates!$B$6,L$8-1-($B52-$B$9),1),Mortality_Rates!$C$111)))))</f>
        <v>0</v>
      </c>
      <c r="M52" s="160">
        <f ca="1">IF($B52-M$8&gt;$B$9,0,IF($B52-M$8=$B$9,$C52*IF($D52="Male",$B$5,$B$6),
L52*(1-(1-IF($D52="Male",Mortality_Projection!$C$3,Mortality_Projection!$C$4))^MIN(($B52+(M$8-1)-Mortality_Projection!$C$6),Mortality_Projection!$C$5)*IF($D52="Male",MIN(OFFSET(Mortality_Rates!$B$6,M$8-1-($B52-$B$9),0),Mortality_Rates!$B$111),MIN(OFFSET(Mortality_Rates!$B$6,M$8-1-($B52-$B$9),1),Mortality_Rates!$C$111)))))</f>
        <v>0</v>
      </c>
      <c r="N52" s="160">
        <f ca="1">IF($B52-N$8&gt;$B$9,0,IF($B52-N$8=$B$9,$C52*IF($D52="Male",$B$5,$B$6),
M52*(1-(1-IF($D52="Male",Mortality_Projection!$C$3,Mortality_Projection!$C$4))^MIN(($B52+(N$8-1)-Mortality_Projection!$C$6),Mortality_Projection!$C$5)*IF($D52="Male",MIN(OFFSET(Mortality_Rates!$B$6,N$8-1-($B52-$B$9),0),Mortality_Rates!$B$111),MIN(OFFSET(Mortality_Rates!$B$6,N$8-1-($B52-$B$9),1),Mortality_Rates!$C$111)))))</f>
        <v>0</v>
      </c>
      <c r="O52" s="160">
        <f ca="1">IF($B52-O$8&gt;$B$9,0,IF($B52-O$8=$B$9,$C52*IF($D52="Male",$B$5,$B$6),
N52*(1-(1-IF($D52="Male",Mortality_Projection!$C$3,Mortality_Projection!$C$4))^MIN(($B52+(O$8-1)-Mortality_Projection!$C$6),Mortality_Projection!$C$5)*IF($D52="Male",MIN(OFFSET(Mortality_Rates!$B$6,O$8-1-($B52-$B$9),0),Mortality_Rates!$B$111),MIN(OFFSET(Mortality_Rates!$B$6,O$8-1-($B52-$B$9),1),Mortality_Rates!$C$111)))))</f>
        <v>0</v>
      </c>
      <c r="P52" s="160">
        <f ca="1">IF($B52-P$8&gt;$B$9,0,IF($B52-P$8=$B$9,$C52*IF($D52="Male",$B$5,$B$6),
O52*(1-(1-IF($D52="Male",Mortality_Projection!$C$3,Mortality_Projection!$C$4))^MIN(($B52+(P$8-1)-Mortality_Projection!$C$6),Mortality_Projection!$C$5)*IF($D52="Male",MIN(OFFSET(Mortality_Rates!$B$6,P$8-1-($B52-$B$9),0),Mortality_Rates!$B$111),MIN(OFFSET(Mortality_Rates!$B$6,P$8-1-($B52-$B$9),1),Mortality_Rates!$C$111)))))</f>
        <v>0</v>
      </c>
      <c r="Q52" s="160">
        <f ca="1">IF($B52-Q$8&gt;$B$9,0,IF($B52-Q$8=$B$9,$C52*IF($D52="Male",$B$5,$B$6),
P52*(1-(1-IF($D52="Male",Mortality_Projection!$C$3,Mortality_Projection!$C$4))^MIN(($B52+(Q$8-1)-Mortality_Projection!$C$6),Mortality_Projection!$C$5)*IF($D52="Male",MIN(OFFSET(Mortality_Rates!$B$6,Q$8-1-($B52-$B$9),0),Mortality_Rates!$B$111),MIN(OFFSET(Mortality_Rates!$B$6,Q$8-1-($B52-$B$9),1),Mortality_Rates!$C$111)))))</f>
        <v>0</v>
      </c>
      <c r="R52" s="160">
        <f ca="1">IF($B52-R$8&gt;$B$9,0,IF($B52-R$8=$B$9,$C52*IF($D52="Male",$B$5,$B$6),
Q52*(1-(1-IF($D52="Male",Mortality_Projection!$C$3,Mortality_Projection!$C$4))^MIN(($B52+(R$8-1)-Mortality_Projection!$C$6),Mortality_Projection!$C$5)*IF($D52="Male",MIN(OFFSET(Mortality_Rates!$B$6,R$8-1-($B52-$B$9),0),Mortality_Rates!$B$111),MIN(OFFSET(Mortality_Rates!$B$6,R$8-1-($B52-$B$9),1),Mortality_Rates!$C$111)))))</f>
        <v>0</v>
      </c>
      <c r="S52" s="160">
        <f ca="1">IF($B52-S$8&gt;$B$9,0,IF($B52-S$8=$B$9,$C52*IF($D52="Male",$B$5,$B$6),
R52*(1-(1-IF($D52="Male",Mortality_Projection!$C$3,Mortality_Projection!$C$4))^MIN(($B52+(S$8-1)-Mortality_Projection!$C$6),Mortality_Projection!$C$5)*IF($D52="Male",MIN(OFFSET(Mortality_Rates!$B$6,S$8-1-($B52-$B$9),0),Mortality_Rates!$B$111),MIN(OFFSET(Mortality_Rates!$B$6,S$8-1-($B52-$B$9),1),Mortality_Rates!$C$111)))))</f>
        <v>0</v>
      </c>
      <c r="T52" s="160">
        <f ca="1">IF($B52-T$8&gt;$B$9,0,IF($B52-T$8=$B$9,$C52*IF($D52="Male",$B$5,$B$6),
S52*(1-(1-IF($D52="Male",Mortality_Projection!$C$3,Mortality_Projection!$C$4))^MIN(($B52+(T$8-1)-Mortality_Projection!$C$6),Mortality_Projection!$C$5)*IF($D52="Male",MIN(OFFSET(Mortality_Rates!$B$6,T$8-1-($B52-$B$9),0),Mortality_Rates!$B$111),MIN(OFFSET(Mortality_Rates!$B$6,T$8-1-($B52-$B$9),1),Mortality_Rates!$C$111)))))</f>
        <v>0</v>
      </c>
      <c r="U52" s="160">
        <f ca="1">IF($B52-U$8&gt;$B$9,0,IF($B52-U$8=$B$9,$C52*IF($D52="Male",$B$5,$B$6),
T52*(1-(1-IF($D52="Male",Mortality_Projection!$C$3,Mortality_Projection!$C$4))^MIN(($B52+(U$8-1)-Mortality_Projection!$C$6),Mortality_Projection!$C$5)*IF($D52="Male",MIN(OFFSET(Mortality_Rates!$B$6,U$8-1-($B52-$B$9),0),Mortality_Rates!$B$111),MIN(OFFSET(Mortality_Rates!$B$6,U$8-1-($B52-$B$9),1),Mortality_Rates!$C$111)))))</f>
        <v>0</v>
      </c>
      <c r="V52" s="160">
        <f ca="1">IF($B52-V$8&gt;$B$9,0,IF($B52-V$8=$B$9,$C52*IF($D52="Male",$B$5,$B$6),
U52*(1-(1-IF($D52="Male",Mortality_Projection!$C$3,Mortality_Projection!$C$4))^MIN(($B52+(V$8-1)-Mortality_Projection!$C$6),Mortality_Projection!$C$5)*IF($D52="Male",MIN(OFFSET(Mortality_Rates!$B$6,V$8-1-($B52-$B$9),0),Mortality_Rates!$B$111),MIN(OFFSET(Mortality_Rates!$B$6,V$8-1-($B52-$B$9),1),Mortality_Rates!$C$111)))))</f>
        <v>0</v>
      </c>
      <c r="W52" s="160">
        <f ca="1">IF($B52-W$8&gt;$B$9,0,IF($B52-W$8=$B$9,$C52*IF($D52="Male",$B$5,$B$6),
V52*(1-(1-IF($D52="Male",Mortality_Projection!$C$3,Mortality_Projection!$C$4))^MIN(($B52+(W$8-1)-Mortality_Projection!$C$6),Mortality_Projection!$C$5)*IF($D52="Male",MIN(OFFSET(Mortality_Rates!$B$6,W$8-1-($B52-$B$9),0),Mortality_Rates!$B$111),MIN(OFFSET(Mortality_Rates!$B$6,W$8-1-($B52-$B$9),1),Mortality_Rates!$C$111)))))</f>
        <v>0</v>
      </c>
      <c r="X52" s="160">
        <f ca="1">IF($B52-X$8&gt;$B$9,0,IF($B52-X$8=$B$9,$C52*IF($D52="Male",$B$5,$B$6),
W52*(1-(1-IF($D52="Male",Mortality_Projection!$C$3,Mortality_Projection!$C$4))^MIN(($B52+(X$8-1)-Mortality_Projection!$C$6),Mortality_Projection!$C$5)*IF($D52="Male",MIN(OFFSET(Mortality_Rates!$B$6,X$8-1-($B52-$B$9),0),Mortality_Rates!$B$111),MIN(OFFSET(Mortality_Rates!$B$6,X$8-1-($B52-$B$9),1),Mortality_Rates!$C$111)))))</f>
        <v>0</v>
      </c>
      <c r="Y52" s="160">
        <f ca="1">IF($B52-Y$8&gt;$B$9,0,IF($B52-Y$8=$B$9,$C52*IF($D52="Male",$B$5,$B$6),
X52*(1-(1-IF($D52="Male",Mortality_Projection!$C$3,Mortality_Projection!$C$4))^MIN(($B52+(Y$8-1)-Mortality_Projection!$C$6),Mortality_Projection!$C$5)*IF($D52="Male",MIN(OFFSET(Mortality_Rates!$B$6,Y$8-1-($B52-$B$9),0),Mortality_Rates!$B$111),MIN(OFFSET(Mortality_Rates!$B$6,Y$8-1-($B52-$B$9),1),Mortality_Rates!$C$111)))))</f>
        <v>0</v>
      </c>
      <c r="Z52" s="160">
        <f ca="1">IF($B52-Z$8&gt;$B$9,0,IF($B52-Z$8=$B$9,$C52*IF($D52="Male",$B$5,$B$6),
Y52*(1-(1-IF($D52="Male",Mortality_Projection!$C$3,Mortality_Projection!$C$4))^MIN(($B52+(Z$8-1)-Mortality_Projection!$C$6),Mortality_Projection!$C$5)*IF($D52="Male",MIN(OFFSET(Mortality_Rates!$B$6,Z$8-1-($B52-$B$9),0),Mortality_Rates!$B$111),MIN(OFFSET(Mortality_Rates!$B$6,Z$8-1-($B52-$B$9),1),Mortality_Rates!$C$111)))))</f>
        <v>0</v>
      </c>
      <c r="AA52" s="160">
        <f ca="1">IF($B52-AA$8&gt;$B$9,0,IF($B52-AA$8=$B$9,$C52*IF($D52="Male",$B$5,$B$6),
Z52*(1-(1-IF($D52="Male",Mortality_Projection!$C$3,Mortality_Projection!$C$4))^MIN(($B52+(AA$8-1)-Mortality_Projection!$C$6),Mortality_Projection!$C$5)*IF($D52="Male",MIN(OFFSET(Mortality_Rates!$B$6,AA$8-1-($B52-$B$9),0),Mortality_Rates!$B$111),MIN(OFFSET(Mortality_Rates!$B$6,AA$8-1-($B52-$B$9),1),Mortality_Rates!$C$111)))))</f>
        <v>0</v>
      </c>
      <c r="AB52" s="160">
        <f ca="1">IF($B52-AB$8&gt;$B$9,0,IF($B52-AB$8=$B$9,$C52*IF($D52="Male",$B$5,$B$6),
AA52*(1-(1-IF($D52="Male",Mortality_Projection!$C$3,Mortality_Projection!$C$4))^MIN(($B52+(AB$8-1)-Mortality_Projection!$C$6),Mortality_Projection!$C$5)*IF($D52="Male",MIN(OFFSET(Mortality_Rates!$B$6,AB$8-1-($B52-$B$9),0),Mortality_Rates!$B$111),MIN(OFFSET(Mortality_Rates!$B$6,AB$8-1-($B52-$B$9),1),Mortality_Rates!$C$111)))))</f>
        <v>0</v>
      </c>
      <c r="AC52" s="160">
        <f ca="1">IF($B52-AC$8&gt;$B$9,0,IF($B52-AC$8=$B$9,$C52*IF($D52="Male",$B$5,$B$6),
AB52*(1-(1-IF($D52="Male",Mortality_Projection!$C$3,Mortality_Projection!$C$4))^MIN(($B52+(AC$8-1)-Mortality_Projection!$C$6),Mortality_Projection!$C$5)*IF($D52="Male",MIN(OFFSET(Mortality_Rates!$B$6,AC$8-1-($B52-$B$9),0),Mortality_Rates!$B$111),MIN(OFFSET(Mortality_Rates!$B$6,AC$8-1-($B52-$B$9),1),Mortality_Rates!$C$111)))))</f>
        <v>0</v>
      </c>
      <c r="AD52" s="160">
        <f ca="1">IF($B52-AD$8&gt;$B$9,0,IF($B52-AD$8=$B$9,$C52*IF($D52="Male",$B$5,$B$6),
AC52*(1-(1-IF($D52="Male",Mortality_Projection!$C$3,Mortality_Projection!$C$4))^MIN(($B52+(AD$8-1)-Mortality_Projection!$C$6),Mortality_Projection!$C$5)*IF($D52="Male",MIN(OFFSET(Mortality_Rates!$B$6,AD$8-1-($B52-$B$9),0),Mortality_Rates!$B$111),MIN(OFFSET(Mortality_Rates!$B$6,AD$8-1-($B52-$B$9),1),Mortality_Rates!$C$111)))))</f>
        <v>0</v>
      </c>
      <c r="AE52" s="160">
        <f ca="1">IF($B52-AE$8&gt;$B$9,0,IF($B52-AE$8=$B$9,$C52*IF($D52="Male",$B$5,$B$6),
AD52*(1-(1-IF($D52="Male",Mortality_Projection!$C$3,Mortality_Projection!$C$4))^MIN(($B52+(AE$8-1)-Mortality_Projection!$C$6),Mortality_Projection!$C$5)*IF($D52="Male",MIN(OFFSET(Mortality_Rates!$B$6,AE$8-1-($B52-$B$9),0),Mortality_Rates!$B$111),MIN(OFFSET(Mortality_Rates!$B$6,AE$8-1-($B52-$B$9),1),Mortality_Rates!$C$111)))))</f>
        <v>0</v>
      </c>
      <c r="AF52" s="160">
        <f ca="1">IF($B52-AF$8&gt;$B$9,0,IF($B52-AF$8=$B$9,$C52*IF($D52="Male",$B$5,$B$6),
AE52*(1-(1-IF($D52="Male",Mortality_Projection!$C$3,Mortality_Projection!$C$4))^MIN(($B52+(AF$8-1)-Mortality_Projection!$C$6),Mortality_Projection!$C$5)*IF($D52="Male",MIN(OFFSET(Mortality_Rates!$B$6,AF$8-1-($B52-$B$9),0),Mortality_Rates!$B$111),MIN(OFFSET(Mortality_Rates!$B$6,AF$8-1-($B52-$B$9),1),Mortality_Rates!$C$111)))))</f>
        <v>0</v>
      </c>
      <c r="AG52" s="160">
        <f ca="1">IF($B52-AG$8&gt;$B$9,0,IF($B52-AG$8=$B$9,$C52*IF($D52="Male",$B$5,$B$6),
AF52*(1-(1-IF($D52="Male",Mortality_Projection!$C$3,Mortality_Projection!$C$4))^MIN(($B52+(AG$8-1)-Mortality_Projection!$C$6),Mortality_Projection!$C$5)*IF($D52="Male",MIN(OFFSET(Mortality_Rates!$B$6,AG$8-1-($B52-$B$9),0),Mortality_Rates!$B$111),MIN(OFFSET(Mortality_Rates!$B$6,AG$8-1-($B52-$B$9),1),Mortality_Rates!$C$111)))))</f>
        <v>0</v>
      </c>
      <c r="AH52" s="160">
        <f ca="1">IF($B52-AH$8&gt;$B$9,0,IF($B52-AH$8=$B$9,$C52*IF($D52="Male",$B$5,$B$6),
AG52*(1-(1-IF($D52="Male",Mortality_Projection!$C$3,Mortality_Projection!$C$4))^MIN(($B52+(AH$8-1)-Mortality_Projection!$C$6),Mortality_Projection!$C$5)*IF($D52="Male",MIN(OFFSET(Mortality_Rates!$B$6,AH$8-1-($B52-$B$9),0),Mortality_Rates!$B$111),MIN(OFFSET(Mortality_Rates!$B$6,AH$8-1-($B52-$B$9),1),Mortality_Rates!$C$111)))))</f>
        <v>0</v>
      </c>
      <c r="AI52" s="160">
        <f ca="1">IF($B52-AI$8&gt;$B$9,0,IF($B52-AI$8=$B$9,$C52*IF($D52="Male",$B$5,$B$6),
AH52*(1-(1-IF($D52="Male",Mortality_Projection!$C$3,Mortality_Projection!$C$4))^MIN(($B52+(AI$8-1)-Mortality_Projection!$C$6),Mortality_Projection!$C$5)*IF($D52="Male",MIN(OFFSET(Mortality_Rates!$B$6,AI$8-1-($B52-$B$9),0),Mortality_Rates!$B$111),MIN(OFFSET(Mortality_Rates!$B$6,AI$8-1-($B52-$B$9),1),Mortality_Rates!$C$111)))))</f>
        <v>0</v>
      </c>
      <c r="AJ52" s="160">
        <f ca="1">IF($B52-AJ$8&gt;$B$9,0,IF($B52-AJ$8=$B$9,$C52*IF($D52="Male",$B$5,$B$6),
AI52*(1-(1-IF($D52="Male",Mortality_Projection!$C$3,Mortality_Projection!$C$4))^MIN(($B52+(AJ$8-1)-Mortality_Projection!$C$6),Mortality_Projection!$C$5)*IF($D52="Male",MIN(OFFSET(Mortality_Rates!$B$6,AJ$8-1-($B52-$B$9),0),Mortality_Rates!$B$111),MIN(OFFSET(Mortality_Rates!$B$6,AJ$8-1-($B52-$B$9),1),Mortality_Rates!$C$111)))))</f>
        <v>0</v>
      </c>
      <c r="AK52" s="160">
        <f ca="1">IF($B52-AK$8&gt;$B$9,0,IF($B52-AK$8=$B$9,$C52*IF($D52="Male",$B$5,$B$6),
AJ52*(1-(1-IF($D52="Male",Mortality_Projection!$C$3,Mortality_Projection!$C$4))^MIN(($B52+(AK$8-1)-Mortality_Projection!$C$6),Mortality_Projection!$C$5)*IF($D52="Male",MIN(OFFSET(Mortality_Rates!$B$6,AK$8-1-($B52-$B$9),0),Mortality_Rates!$B$111),MIN(OFFSET(Mortality_Rates!$B$6,AK$8-1-($B52-$B$9),1),Mortality_Rates!$C$111)))))</f>
        <v>0</v>
      </c>
      <c r="AL52" s="160">
        <f ca="1">IF($B52-AL$8&gt;$B$9,0,IF($B52-AL$8=$B$9,$C52*IF($D52="Male",$B$5,$B$6),
AK52*(1-(1-IF($D52="Male",Mortality_Projection!$C$3,Mortality_Projection!$C$4))^MIN(($B52+(AL$8-1)-Mortality_Projection!$C$6),Mortality_Projection!$C$5)*IF($D52="Male",MIN(OFFSET(Mortality_Rates!$B$6,AL$8-1-($B52-$B$9),0),Mortality_Rates!$B$111),MIN(OFFSET(Mortality_Rates!$B$6,AL$8-1-($B52-$B$9),1),Mortality_Rates!$C$111)))))</f>
        <v>0</v>
      </c>
      <c r="AM52" s="160">
        <f ca="1">IF($B52-AM$8&gt;$B$9,0,IF($B52-AM$8=$B$9,$C52*IF($D52="Male",$B$5,$B$6),
AL52*(1-(1-IF($D52="Male",Mortality_Projection!$C$3,Mortality_Projection!$C$4))^MIN(($B52+(AM$8-1)-Mortality_Projection!$C$6),Mortality_Projection!$C$5)*IF($D52="Male",MIN(OFFSET(Mortality_Rates!$B$6,AM$8-1-($B52-$B$9),0),Mortality_Rates!$B$111),MIN(OFFSET(Mortality_Rates!$B$6,AM$8-1-($B52-$B$9),1),Mortality_Rates!$C$111)))))</f>
        <v>0</v>
      </c>
      <c r="AN52" s="160">
        <f ca="1">IF($B52-AN$8&gt;$B$9,0,IF($B52-AN$8=$B$9,$C52*IF($D52="Male",$B$5,$B$6),
AM52*(1-(1-IF($D52="Male",Mortality_Projection!$C$3,Mortality_Projection!$C$4))^MIN(($B52+(AN$8-1)-Mortality_Projection!$C$6),Mortality_Projection!$C$5)*IF($D52="Male",MIN(OFFSET(Mortality_Rates!$B$6,AN$8-1-($B52-$B$9),0),Mortality_Rates!$B$111),MIN(OFFSET(Mortality_Rates!$B$6,AN$8-1-($B52-$B$9),1),Mortality_Rates!$C$111)))))</f>
        <v>0</v>
      </c>
      <c r="AO52" s="160">
        <f ca="1">IF($B52-AO$8&gt;$B$9,0,IF($B52-AO$8=$B$9,$C52*IF($D52="Male",$B$5,$B$6),
AN52*(1-(1-IF($D52="Male",Mortality_Projection!$C$3,Mortality_Projection!$C$4))^MIN(($B52+(AO$8-1)-Mortality_Projection!$C$6),Mortality_Projection!$C$5)*IF($D52="Male",MIN(OFFSET(Mortality_Rates!$B$6,AO$8-1-($B52-$B$9),0),Mortality_Rates!$B$111),MIN(OFFSET(Mortality_Rates!$B$6,AO$8-1-($B52-$B$9),1),Mortality_Rates!$C$111)))))</f>
        <v>0</v>
      </c>
      <c r="AP52" s="160">
        <f ca="1">IF($B52-AP$8&gt;$B$9,0,IF($B52-AP$8=$B$9,$C52*IF($D52="Male",$B$5,$B$6),
AO52*(1-(1-IF($D52="Male",Mortality_Projection!$C$3,Mortality_Projection!$C$4))^MIN(($B52+(AP$8-1)-Mortality_Projection!$C$6),Mortality_Projection!$C$5)*IF($D52="Male",MIN(OFFSET(Mortality_Rates!$B$6,AP$8-1-($B52-$B$9),0),Mortality_Rates!$B$111),MIN(OFFSET(Mortality_Rates!$B$6,AP$8-1-($B52-$B$9),1),Mortality_Rates!$C$111)))))</f>
        <v>0</v>
      </c>
      <c r="AQ52" s="160">
        <f ca="1">IF($B52-AQ$8&gt;$B$9,0,IF($B52-AQ$8=$B$9,$C52*IF($D52="Male",$B$5,$B$6),
AP52*(1-(1-IF($D52="Male",Mortality_Projection!$C$3,Mortality_Projection!$C$4))^MIN(($B52+(AQ$8-1)-Mortality_Projection!$C$6),Mortality_Projection!$C$5)*IF($D52="Male",MIN(OFFSET(Mortality_Rates!$B$6,AQ$8-1-($B52-$B$9),0),Mortality_Rates!$B$111),MIN(OFFSET(Mortality_Rates!$B$6,AQ$8-1-($B52-$B$9),1),Mortality_Rates!$C$111)))))</f>
        <v>0</v>
      </c>
      <c r="AR52" s="160">
        <f ca="1">IF($B52-AR$8&gt;$B$9,0,IF($B52-AR$8=$B$9,$C52*IF($D52="Male",$B$5,$B$6),
AQ52*(1-(1-IF($D52="Male",Mortality_Projection!$C$3,Mortality_Projection!$C$4))^MIN(($B52+(AR$8-1)-Mortality_Projection!$C$6),Mortality_Projection!$C$5)*IF($D52="Male",MIN(OFFSET(Mortality_Rates!$B$6,AR$8-1-($B52-$B$9),0),Mortality_Rates!$B$111),MIN(OFFSET(Mortality_Rates!$B$6,AR$8-1-($B52-$B$9),1),Mortality_Rates!$C$111)))))</f>
        <v>0</v>
      </c>
      <c r="AS52" s="160">
        <f ca="1">IF($B52-AS$8&gt;$B$9,0,IF($B52-AS$8=$B$9,$C52*IF($D52="Male",$B$5,$B$6),
AR52*(1-(1-IF($D52="Male",Mortality_Projection!$C$3,Mortality_Projection!$C$4))^MIN(($B52+(AS$8-1)-Mortality_Projection!$C$6),Mortality_Projection!$C$5)*IF($D52="Male",MIN(OFFSET(Mortality_Rates!$B$6,AS$8-1-($B52-$B$9),0),Mortality_Rates!$B$111),MIN(OFFSET(Mortality_Rates!$B$6,AS$8-1-($B52-$B$9),1),Mortality_Rates!$C$111)))))</f>
        <v>0</v>
      </c>
      <c r="AT52" s="160">
        <f ca="1">IF($B52-AT$8&gt;$B$9,0,IF($B52-AT$8=$B$9,$C52*IF($D52="Male",$B$5,$B$6),
AS52*(1-(1-IF($D52="Male",Mortality_Projection!$C$3,Mortality_Projection!$C$4))^MIN(($B52+(AT$8-1)-Mortality_Projection!$C$6),Mortality_Projection!$C$5)*IF($D52="Male",MIN(OFFSET(Mortality_Rates!$B$6,AT$8-1-($B52-$B$9),0),Mortality_Rates!$B$111),MIN(OFFSET(Mortality_Rates!$B$6,AT$8-1-($B52-$B$9),1),Mortality_Rates!$C$111)))))</f>
        <v>0</v>
      </c>
      <c r="AU52" s="160">
        <f ca="1">IF($B52-AU$8&gt;$B$9,0,IF($B52-AU$8=$B$9,$C52*IF($D52="Male",$B$5,$B$6),
AT52*(1-(1-IF($D52="Male",Mortality_Projection!$C$3,Mortality_Projection!$C$4))^MIN(($B52+(AU$8-1)-Mortality_Projection!$C$6),Mortality_Projection!$C$5)*IF($D52="Male",MIN(OFFSET(Mortality_Rates!$B$6,AU$8-1-($B52-$B$9),0),Mortality_Rates!$B$111),MIN(OFFSET(Mortality_Rates!$B$6,AU$8-1-($B52-$B$9),1),Mortality_Rates!$C$111)))))</f>
        <v>0</v>
      </c>
      <c r="AV52" s="160">
        <f ca="1">IF($B52-AV$8&gt;$B$9,0,IF($B52-AV$8=$B$9,$C52*IF($D52="Male",$B$5,$B$6),
AU52*(1-(1-IF($D52="Male",Mortality_Projection!$C$3,Mortality_Projection!$C$4))^MIN(($B52+(AV$8-1)-Mortality_Projection!$C$6),Mortality_Projection!$C$5)*IF($D52="Male",MIN(OFFSET(Mortality_Rates!$B$6,AV$8-1-($B52-$B$9),0),Mortality_Rates!$B$111),MIN(OFFSET(Mortality_Rates!$B$6,AV$8-1-($B52-$B$9),1),Mortality_Rates!$C$111)))))</f>
        <v>5724.6374631698018</v>
      </c>
      <c r="AW52" s="160">
        <f ca="1">IF($B52-AW$8&gt;$B$9,0,IF($B52-AW$8=$B$9,$C52*IF($D52="Male",$B$5,$B$6),
AV52*(1-(1-IF($D52="Male",Mortality_Projection!$C$3,Mortality_Projection!$C$4))^MIN(($B52+(AW$8-1)-Mortality_Projection!$C$6),Mortality_Projection!$C$5)*IF($D52="Male",MIN(OFFSET(Mortality_Rates!$B$6,AW$8-1-($B52-$B$9),0),Mortality_Rates!$B$111),MIN(OFFSET(Mortality_Rates!$B$6,AW$8-1-($B52-$B$9),1),Mortality_Rates!$C$111)))))</f>
        <v>5721.8539020078179</v>
      </c>
      <c r="AX52" s="160">
        <f ca="1">IF($B52-AX$8&gt;$B$9,0,IF($B52-AX$8=$B$9,$C52*IF($D52="Male",$B$5,$B$6),
AW52*(1-(1-IF($D52="Male",Mortality_Projection!$C$3,Mortality_Projection!$C$4))^MIN(($B52+(AX$8-1)-Mortality_Projection!$C$6),Mortality_Projection!$C$5)*IF($D52="Male",MIN(OFFSET(Mortality_Rates!$B$6,AX$8-1-($B52-$B$9),0),Mortality_Rates!$B$111),MIN(OFFSET(Mortality_Rates!$B$6,AX$8-1-($B52-$B$9),1),Mortality_Rates!$C$111)))))</f>
        <v>5719.8803636904577</v>
      </c>
      <c r="AY52" s="160">
        <f ca="1">IF($B52-AY$8&gt;$B$9,0,IF($B52-AY$8=$B$9,$C52*IF($D52="Male",$B$5,$B$6),
AX52*(1-(1-IF($D52="Male",Mortality_Projection!$C$3,Mortality_Projection!$C$4))^MIN(($B52+(AY$8-1)-Mortality_Projection!$C$6),Mortality_Projection!$C$5)*IF($D52="Male",MIN(OFFSET(Mortality_Rates!$B$6,AY$8-1-($B52-$B$9),0),Mortality_Rates!$B$111),MIN(OFFSET(Mortality_Rates!$B$6,AY$8-1-($B52-$B$9),1),Mortality_Rates!$C$111)))))</f>
        <v>5718.45284882754</v>
      </c>
      <c r="AZ52" s="160">
        <f ca="1">IF($B52-AZ$8&gt;$B$9,0,IF($B52-AZ$8=$B$9,$C52*IF($D52="Male",$B$5,$B$6),
AY52*(1-(1-IF($D52="Male",Mortality_Projection!$C$3,Mortality_Projection!$C$4))^MIN(($B52+(AZ$8-1)-Mortality_Projection!$C$6),Mortality_Projection!$C$5)*IF($D52="Male",MIN(OFFSET(Mortality_Rates!$B$6,AZ$8-1-($B52-$B$9),0),Mortality_Rates!$B$111),MIN(OFFSET(Mortality_Rates!$B$6,AZ$8-1-($B52-$B$9),1),Mortality_Rates!$C$111)))))</f>
        <v>5717.3656426154776</v>
      </c>
      <c r="BA52" s="160">
        <f ca="1">IF($B52-BA$8&gt;$B$9,0,IF($B52-BA$8=$B$9,$C52*IF($D52="Male",$B$5,$B$6),
AZ52*(1-(1-IF($D52="Male",Mortality_Projection!$C$3,Mortality_Projection!$C$4))^MIN(($B52+(BA$8-1)-Mortality_Projection!$C$6),Mortality_Projection!$C$5)*IF($D52="Male",MIN(OFFSET(Mortality_Rates!$B$6,BA$8-1-($B52-$B$9),0),Mortality_Rates!$B$111),MIN(OFFSET(Mortality_Rates!$B$6,BA$8-1-($B52-$B$9),1),Mortality_Rates!$C$111)))))</f>
        <v>5716.4678259112479</v>
      </c>
      <c r="BB52" s="160">
        <f ca="1">IF($B52-BB$8&gt;$B$9,0,IF($B52-BB$8=$B$9,$C52*IF($D52="Male",$B$5,$B$6),
BA52*(1-(1-IF($D52="Male",Mortality_Projection!$C$3,Mortality_Projection!$C$4))^MIN(($B52+(BB$8-1)-Mortality_Projection!$C$6),Mortality_Projection!$C$5)*IF($D52="Male",MIN(OFFSET(Mortality_Rates!$B$6,BB$8-1-($B52-$B$9),0),Mortality_Rates!$B$111),MIN(OFFSET(Mortality_Rates!$B$6,BB$8-1-($B52-$B$9),1),Mortality_Rates!$C$111)))))</f>
        <v>5715.6631237505408</v>
      </c>
      <c r="BC52" s="160">
        <f ca="1">IF($B52-BC$8&gt;$B$9,0,IF($B52-BC$8=$B$9,$C52*IF($D52="Male",$B$5,$B$6),
BB52*(1-(1-IF($D52="Male",Mortality_Projection!$C$3,Mortality_Projection!$C$4))^MIN(($B52+(BC$8-1)-Mortality_Projection!$C$6),Mortality_Projection!$C$5)*IF($D52="Male",MIN(OFFSET(Mortality_Rates!$B$6,BC$8-1-($B52-$B$9),0),Mortality_Rates!$B$111),MIN(OFFSET(Mortality_Rates!$B$6,BC$8-1-($B52-$B$9),1),Mortality_Rates!$C$111)))))</f>
        <v>5714.9034123346555</v>
      </c>
      <c r="BD52" s="161">
        <f ca="1">IF($B52-BD$8&gt;$B$9,0,IF($B52-BD$8=$B$9,$C52*IF($D52="Male",$B$5,$B$6),
BC52*(1-(1-IF($D52="Male",Mortality_Projection!$C$3,Mortality_Projection!$C$4))^MIN(($B52+(BD$8-1)-Mortality_Projection!$C$6),Mortality_Projection!$C$5)*IF($D52="Male",MIN(OFFSET(Mortality_Rates!$B$6,BD$8-1-($B52-$B$9),0),Mortality_Rates!$B$111),MIN(OFFSET(Mortality_Rates!$B$6,BD$8-1-($B52-$B$9),1),Mortality_Rates!$C$111)))))</f>
        <v>5714.1566223269965</v>
      </c>
      <c r="BE52" s="33"/>
    </row>
    <row r="53" spans="1:57" x14ac:dyDescent="0.35">
      <c r="A53" s="159">
        <f t="shared" si="6"/>
        <v>-45</v>
      </c>
      <c r="B53">
        <f t="shared" si="7"/>
        <v>2066</v>
      </c>
      <c r="C53" s="160">
        <f ca="1">IF(-$A53&lt;Input!$D$16, SUM(OFFSET(Existing_Cohort!$C$107,Input!D$15+A53+IF(-$A53&gt;=Input!$D$15,-Input!$D$15-$A53,0),B53-Input!$D$4,IF(-$A53&gt;=Input!$D$15,Input!$D$16+$A53,Input!$D$16-Input!$D$15+1))), 0)+
IF(-$A53&gt;Input!$D$15, SUM(OFFSET($E$59, MAX(-$A53-Input!$D$16, 0), $B53-$B$9, MIN(-$A53-Input!$D$15, Input!$D$16-Input!$D$15+1))), 0)</f>
        <v>78758.920555304954</v>
      </c>
      <c r="D53" s="198" t="s">
        <v>31</v>
      </c>
      <c r="E53" s="160">
        <f ca="1">IF($B53-E$8&gt;$B$9,0,IF($B53-E$8=$B$9,$C53*IF($D53="Male",$B$5,$B$6),
D53*(1-(1-IF($D53="Male",Mortality_Projection!$C$3,Mortality_Projection!$C$4))^MIN(($B53+(E$8-1)-Mortality_Projection!$C$6),Mortality_Projection!$C$5)*IF($D53="Male",MIN(OFFSET(Mortality_Rates!$B$6,E$8-1-($B53-$B$9),0),Mortality_Rates!$B$111),MIN(OFFSET(Mortality_Rates!$B$6,E$8-1-($B53-$B$9),1),Mortality_Rates!$C$111)))))</f>
        <v>0</v>
      </c>
      <c r="F53" s="160">
        <f ca="1">IF($B53-F$8&gt;$B$9,0,IF($B53-F$8=$B$9,$C53*IF($D53="Male",$B$5,$B$6),
E53*(1-(1-IF($D53="Male",Mortality_Projection!$C$3,Mortality_Projection!$C$4))^MIN(($B53+(F$8-1)-Mortality_Projection!$C$6),Mortality_Projection!$C$5)*IF($D53="Male",MIN(OFFSET(Mortality_Rates!$B$6,F$8-1-($B53-$B$9),0),Mortality_Rates!$B$111),MIN(OFFSET(Mortality_Rates!$B$6,F$8-1-($B53-$B$9),1),Mortality_Rates!$C$111)))))</f>
        <v>0</v>
      </c>
      <c r="G53" s="160">
        <f ca="1">IF($B53-G$8&gt;$B$9,0,IF($B53-G$8=$B$9,$C53*IF($D53="Male",$B$5,$B$6),
F53*(1-(1-IF($D53="Male",Mortality_Projection!$C$3,Mortality_Projection!$C$4))^MIN(($B53+(G$8-1)-Mortality_Projection!$C$6),Mortality_Projection!$C$5)*IF($D53="Male",MIN(OFFSET(Mortality_Rates!$B$6,G$8-1-($B53-$B$9),0),Mortality_Rates!$B$111),MIN(OFFSET(Mortality_Rates!$B$6,G$8-1-($B53-$B$9),1),Mortality_Rates!$C$111)))))</f>
        <v>0</v>
      </c>
      <c r="H53" s="160">
        <f ca="1">IF($B53-H$8&gt;$B$9,0,IF($B53-H$8=$B$9,$C53*IF($D53="Male",$B$5,$B$6),
G53*(1-(1-IF($D53="Male",Mortality_Projection!$C$3,Mortality_Projection!$C$4))^MIN(($B53+(H$8-1)-Mortality_Projection!$C$6),Mortality_Projection!$C$5)*IF($D53="Male",MIN(OFFSET(Mortality_Rates!$B$6,H$8-1-($B53-$B$9),0),Mortality_Rates!$B$111),MIN(OFFSET(Mortality_Rates!$B$6,H$8-1-($B53-$B$9),1),Mortality_Rates!$C$111)))))</f>
        <v>0</v>
      </c>
      <c r="I53" s="160">
        <f ca="1">IF($B53-I$8&gt;$B$9,0,IF($B53-I$8=$B$9,$C53*IF($D53="Male",$B$5,$B$6),
H53*(1-(1-IF($D53="Male",Mortality_Projection!$C$3,Mortality_Projection!$C$4))^MIN(($B53+(I$8-1)-Mortality_Projection!$C$6),Mortality_Projection!$C$5)*IF($D53="Male",MIN(OFFSET(Mortality_Rates!$B$6,I$8-1-($B53-$B$9),0),Mortality_Rates!$B$111),MIN(OFFSET(Mortality_Rates!$B$6,I$8-1-($B53-$B$9),1),Mortality_Rates!$C$111)))))</f>
        <v>0</v>
      </c>
      <c r="J53" s="160">
        <f ca="1">IF($B53-J$8&gt;$B$9,0,IF($B53-J$8=$B$9,$C53*IF($D53="Male",$B$5,$B$6),
I53*(1-(1-IF($D53="Male",Mortality_Projection!$C$3,Mortality_Projection!$C$4))^MIN(($B53+(J$8-1)-Mortality_Projection!$C$6),Mortality_Projection!$C$5)*IF($D53="Male",MIN(OFFSET(Mortality_Rates!$B$6,J$8-1-($B53-$B$9),0),Mortality_Rates!$B$111),MIN(OFFSET(Mortality_Rates!$B$6,J$8-1-($B53-$B$9),1),Mortality_Rates!$C$111)))))</f>
        <v>0</v>
      </c>
      <c r="K53" s="160">
        <f ca="1">IF($B53-K$8&gt;$B$9,0,IF($B53-K$8=$B$9,$C53*IF($D53="Male",$B$5,$B$6),
J53*(1-(1-IF($D53="Male",Mortality_Projection!$C$3,Mortality_Projection!$C$4))^MIN(($B53+(K$8-1)-Mortality_Projection!$C$6),Mortality_Projection!$C$5)*IF($D53="Male",MIN(OFFSET(Mortality_Rates!$B$6,K$8-1-($B53-$B$9),0),Mortality_Rates!$B$111),MIN(OFFSET(Mortality_Rates!$B$6,K$8-1-($B53-$B$9),1),Mortality_Rates!$C$111)))))</f>
        <v>0</v>
      </c>
      <c r="L53" s="160">
        <f ca="1">IF($B53-L$8&gt;$B$9,0,IF($B53-L$8=$B$9,$C53*IF($D53="Male",$B$5,$B$6),
K53*(1-(1-IF($D53="Male",Mortality_Projection!$C$3,Mortality_Projection!$C$4))^MIN(($B53+(L$8-1)-Mortality_Projection!$C$6),Mortality_Projection!$C$5)*IF($D53="Male",MIN(OFFSET(Mortality_Rates!$B$6,L$8-1-($B53-$B$9),0),Mortality_Rates!$B$111),MIN(OFFSET(Mortality_Rates!$B$6,L$8-1-($B53-$B$9),1),Mortality_Rates!$C$111)))))</f>
        <v>0</v>
      </c>
      <c r="M53" s="160">
        <f ca="1">IF($B53-M$8&gt;$B$9,0,IF($B53-M$8=$B$9,$C53*IF($D53="Male",$B$5,$B$6),
L53*(1-(1-IF($D53="Male",Mortality_Projection!$C$3,Mortality_Projection!$C$4))^MIN(($B53+(M$8-1)-Mortality_Projection!$C$6),Mortality_Projection!$C$5)*IF($D53="Male",MIN(OFFSET(Mortality_Rates!$B$6,M$8-1-($B53-$B$9),0),Mortality_Rates!$B$111),MIN(OFFSET(Mortality_Rates!$B$6,M$8-1-($B53-$B$9),1),Mortality_Rates!$C$111)))))</f>
        <v>0</v>
      </c>
      <c r="N53" s="160">
        <f ca="1">IF($B53-N$8&gt;$B$9,0,IF($B53-N$8=$B$9,$C53*IF($D53="Male",$B$5,$B$6),
M53*(1-(1-IF($D53="Male",Mortality_Projection!$C$3,Mortality_Projection!$C$4))^MIN(($B53+(N$8-1)-Mortality_Projection!$C$6),Mortality_Projection!$C$5)*IF($D53="Male",MIN(OFFSET(Mortality_Rates!$B$6,N$8-1-($B53-$B$9),0),Mortality_Rates!$B$111),MIN(OFFSET(Mortality_Rates!$B$6,N$8-1-($B53-$B$9),1),Mortality_Rates!$C$111)))))</f>
        <v>0</v>
      </c>
      <c r="O53" s="160">
        <f ca="1">IF($B53-O$8&gt;$B$9,0,IF($B53-O$8=$B$9,$C53*IF($D53="Male",$B$5,$B$6),
N53*(1-(1-IF($D53="Male",Mortality_Projection!$C$3,Mortality_Projection!$C$4))^MIN(($B53+(O$8-1)-Mortality_Projection!$C$6),Mortality_Projection!$C$5)*IF($D53="Male",MIN(OFFSET(Mortality_Rates!$B$6,O$8-1-($B53-$B$9),0),Mortality_Rates!$B$111),MIN(OFFSET(Mortality_Rates!$B$6,O$8-1-($B53-$B$9),1),Mortality_Rates!$C$111)))))</f>
        <v>0</v>
      </c>
      <c r="P53" s="160">
        <f ca="1">IF($B53-P$8&gt;$B$9,0,IF($B53-P$8=$B$9,$C53*IF($D53="Male",$B$5,$B$6),
O53*(1-(1-IF($D53="Male",Mortality_Projection!$C$3,Mortality_Projection!$C$4))^MIN(($B53+(P$8-1)-Mortality_Projection!$C$6),Mortality_Projection!$C$5)*IF($D53="Male",MIN(OFFSET(Mortality_Rates!$B$6,P$8-1-($B53-$B$9),0),Mortality_Rates!$B$111),MIN(OFFSET(Mortality_Rates!$B$6,P$8-1-($B53-$B$9),1),Mortality_Rates!$C$111)))))</f>
        <v>0</v>
      </c>
      <c r="Q53" s="160">
        <f ca="1">IF($B53-Q$8&gt;$B$9,0,IF($B53-Q$8=$B$9,$C53*IF($D53="Male",$B$5,$B$6),
P53*(1-(1-IF($D53="Male",Mortality_Projection!$C$3,Mortality_Projection!$C$4))^MIN(($B53+(Q$8-1)-Mortality_Projection!$C$6),Mortality_Projection!$C$5)*IF($D53="Male",MIN(OFFSET(Mortality_Rates!$B$6,Q$8-1-($B53-$B$9),0),Mortality_Rates!$B$111),MIN(OFFSET(Mortality_Rates!$B$6,Q$8-1-($B53-$B$9),1),Mortality_Rates!$C$111)))))</f>
        <v>0</v>
      </c>
      <c r="R53" s="160">
        <f ca="1">IF($B53-R$8&gt;$B$9,0,IF($B53-R$8=$B$9,$C53*IF($D53="Male",$B$5,$B$6),
Q53*(1-(1-IF($D53="Male",Mortality_Projection!$C$3,Mortality_Projection!$C$4))^MIN(($B53+(R$8-1)-Mortality_Projection!$C$6),Mortality_Projection!$C$5)*IF($D53="Male",MIN(OFFSET(Mortality_Rates!$B$6,R$8-1-($B53-$B$9),0),Mortality_Rates!$B$111),MIN(OFFSET(Mortality_Rates!$B$6,R$8-1-($B53-$B$9),1),Mortality_Rates!$C$111)))))</f>
        <v>0</v>
      </c>
      <c r="S53" s="160">
        <f ca="1">IF($B53-S$8&gt;$B$9,0,IF($B53-S$8=$B$9,$C53*IF($D53="Male",$B$5,$B$6),
R53*(1-(1-IF($D53="Male",Mortality_Projection!$C$3,Mortality_Projection!$C$4))^MIN(($B53+(S$8-1)-Mortality_Projection!$C$6),Mortality_Projection!$C$5)*IF($D53="Male",MIN(OFFSET(Mortality_Rates!$B$6,S$8-1-($B53-$B$9),0),Mortality_Rates!$B$111),MIN(OFFSET(Mortality_Rates!$B$6,S$8-1-($B53-$B$9),1),Mortality_Rates!$C$111)))))</f>
        <v>0</v>
      </c>
      <c r="T53" s="160">
        <f ca="1">IF($B53-T$8&gt;$B$9,0,IF($B53-T$8=$B$9,$C53*IF($D53="Male",$B$5,$B$6),
S53*(1-(1-IF($D53="Male",Mortality_Projection!$C$3,Mortality_Projection!$C$4))^MIN(($B53+(T$8-1)-Mortality_Projection!$C$6),Mortality_Projection!$C$5)*IF($D53="Male",MIN(OFFSET(Mortality_Rates!$B$6,T$8-1-($B53-$B$9),0),Mortality_Rates!$B$111),MIN(OFFSET(Mortality_Rates!$B$6,T$8-1-($B53-$B$9),1),Mortality_Rates!$C$111)))))</f>
        <v>0</v>
      </c>
      <c r="U53" s="160">
        <f ca="1">IF($B53-U$8&gt;$B$9,0,IF($B53-U$8=$B$9,$C53*IF($D53="Male",$B$5,$B$6),
T53*(1-(1-IF($D53="Male",Mortality_Projection!$C$3,Mortality_Projection!$C$4))^MIN(($B53+(U$8-1)-Mortality_Projection!$C$6),Mortality_Projection!$C$5)*IF($D53="Male",MIN(OFFSET(Mortality_Rates!$B$6,U$8-1-($B53-$B$9),0),Mortality_Rates!$B$111),MIN(OFFSET(Mortality_Rates!$B$6,U$8-1-($B53-$B$9),1),Mortality_Rates!$C$111)))))</f>
        <v>0</v>
      </c>
      <c r="V53" s="160">
        <f ca="1">IF($B53-V$8&gt;$B$9,0,IF($B53-V$8=$B$9,$C53*IF($D53="Male",$B$5,$B$6),
U53*(1-(1-IF($D53="Male",Mortality_Projection!$C$3,Mortality_Projection!$C$4))^MIN(($B53+(V$8-1)-Mortality_Projection!$C$6),Mortality_Projection!$C$5)*IF($D53="Male",MIN(OFFSET(Mortality_Rates!$B$6,V$8-1-($B53-$B$9),0),Mortality_Rates!$B$111),MIN(OFFSET(Mortality_Rates!$B$6,V$8-1-($B53-$B$9),1),Mortality_Rates!$C$111)))))</f>
        <v>0</v>
      </c>
      <c r="W53" s="160">
        <f ca="1">IF($B53-W$8&gt;$B$9,0,IF($B53-W$8=$B$9,$C53*IF($D53="Male",$B$5,$B$6),
V53*(1-(1-IF($D53="Male",Mortality_Projection!$C$3,Mortality_Projection!$C$4))^MIN(($B53+(W$8-1)-Mortality_Projection!$C$6),Mortality_Projection!$C$5)*IF($D53="Male",MIN(OFFSET(Mortality_Rates!$B$6,W$8-1-($B53-$B$9),0),Mortality_Rates!$B$111),MIN(OFFSET(Mortality_Rates!$B$6,W$8-1-($B53-$B$9),1),Mortality_Rates!$C$111)))))</f>
        <v>0</v>
      </c>
      <c r="X53" s="160">
        <f ca="1">IF($B53-X$8&gt;$B$9,0,IF($B53-X$8=$B$9,$C53*IF($D53="Male",$B$5,$B$6),
W53*(1-(1-IF($D53="Male",Mortality_Projection!$C$3,Mortality_Projection!$C$4))^MIN(($B53+(X$8-1)-Mortality_Projection!$C$6),Mortality_Projection!$C$5)*IF($D53="Male",MIN(OFFSET(Mortality_Rates!$B$6,X$8-1-($B53-$B$9),0),Mortality_Rates!$B$111),MIN(OFFSET(Mortality_Rates!$B$6,X$8-1-($B53-$B$9),1),Mortality_Rates!$C$111)))))</f>
        <v>0</v>
      </c>
      <c r="Y53" s="160">
        <f ca="1">IF($B53-Y$8&gt;$B$9,0,IF($B53-Y$8=$B$9,$C53*IF($D53="Male",$B$5,$B$6),
X53*(1-(1-IF($D53="Male",Mortality_Projection!$C$3,Mortality_Projection!$C$4))^MIN(($B53+(Y$8-1)-Mortality_Projection!$C$6),Mortality_Projection!$C$5)*IF($D53="Male",MIN(OFFSET(Mortality_Rates!$B$6,Y$8-1-($B53-$B$9),0),Mortality_Rates!$B$111),MIN(OFFSET(Mortality_Rates!$B$6,Y$8-1-($B53-$B$9),1),Mortality_Rates!$C$111)))))</f>
        <v>0</v>
      </c>
      <c r="Z53" s="160">
        <f ca="1">IF($B53-Z$8&gt;$B$9,0,IF($B53-Z$8=$B$9,$C53*IF($D53="Male",$B$5,$B$6),
Y53*(1-(1-IF($D53="Male",Mortality_Projection!$C$3,Mortality_Projection!$C$4))^MIN(($B53+(Z$8-1)-Mortality_Projection!$C$6),Mortality_Projection!$C$5)*IF($D53="Male",MIN(OFFSET(Mortality_Rates!$B$6,Z$8-1-($B53-$B$9),0),Mortality_Rates!$B$111),MIN(OFFSET(Mortality_Rates!$B$6,Z$8-1-($B53-$B$9),1),Mortality_Rates!$C$111)))))</f>
        <v>0</v>
      </c>
      <c r="AA53" s="160">
        <f ca="1">IF($B53-AA$8&gt;$B$9,0,IF($B53-AA$8=$B$9,$C53*IF($D53="Male",$B$5,$B$6),
Z53*(1-(1-IF($D53="Male",Mortality_Projection!$C$3,Mortality_Projection!$C$4))^MIN(($B53+(AA$8-1)-Mortality_Projection!$C$6),Mortality_Projection!$C$5)*IF($D53="Male",MIN(OFFSET(Mortality_Rates!$B$6,AA$8-1-($B53-$B$9),0),Mortality_Rates!$B$111),MIN(OFFSET(Mortality_Rates!$B$6,AA$8-1-($B53-$B$9),1),Mortality_Rates!$C$111)))))</f>
        <v>0</v>
      </c>
      <c r="AB53" s="160">
        <f ca="1">IF($B53-AB$8&gt;$B$9,0,IF($B53-AB$8=$B$9,$C53*IF($D53="Male",$B$5,$B$6),
AA53*(1-(1-IF($D53="Male",Mortality_Projection!$C$3,Mortality_Projection!$C$4))^MIN(($B53+(AB$8-1)-Mortality_Projection!$C$6),Mortality_Projection!$C$5)*IF($D53="Male",MIN(OFFSET(Mortality_Rates!$B$6,AB$8-1-($B53-$B$9),0),Mortality_Rates!$B$111),MIN(OFFSET(Mortality_Rates!$B$6,AB$8-1-($B53-$B$9),1),Mortality_Rates!$C$111)))))</f>
        <v>0</v>
      </c>
      <c r="AC53" s="160">
        <f ca="1">IF($B53-AC$8&gt;$B$9,0,IF($B53-AC$8=$B$9,$C53*IF($D53="Male",$B$5,$B$6),
AB53*(1-(1-IF($D53="Male",Mortality_Projection!$C$3,Mortality_Projection!$C$4))^MIN(($B53+(AC$8-1)-Mortality_Projection!$C$6),Mortality_Projection!$C$5)*IF($D53="Male",MIN(OFFSET(Mortality_Rates!$B$6,AC$8-1-($B53-$B$9),0),Mortality_Rates!$B$111),MIN(OFFSET(Mortality_Rates!$B$6,AC$8-1-($B53-$B$9),1),Mortality_Rates!$C$111)))))</f>
        <v>0</v>
      </c>
      <c r="AD53" s="160">
        <f ca="1">IF($B53-AD$8&gt;$B$9,0,IF($B53-AD$8=$B$9,$C53*IF($D53="Male",$B$5,$B$6),
AC53*(1-(1-IF($D53="Male",Mortality_Projection!$C$3,Mortality_Projection!$C$4))^MIN(($B53+(AD$8-1)-Mortality_Projection!$C$6),Mortality_Projection!$C$5)*IF($D53="Male",MIN(OFFSET(Mortality_Rates!$B$6,AD$8-1-($B53-$B$9),0),Mortality_Rates!$B$111),MIN(OFFSET(Mortality_Rates!$B$6,AD$8-1-($B53-$B$9),1),Mortality_Rates!$C$111)))))</f>
        <v>0</v>
      </c>
      <c r="AE53" s="160">
        <f ca="1">IF($B53-AE$8&gt;$B$9,0,IF($B53-AE$8=$B$9,$C53*IF($D53="Male",$B$5,$B$6),
AD53*(1-(1-IF($D53="Male",Mortality_Projection!$C$3,Mortality_Projection!$C$4))^MIN(($B53+(AE$8-1)-Mortality_Projection!$C$6),Mortality_Projection!$C$5)*IF($D53="Male",MIN(OFFSET(Mortality_Rates!$B$6,AE$8-1-($B53-$B$9),0),Mortality_Rates!$B$111),MIN(OFFSET(Mortality_Rates!$B$6,AE$8-1-($B53-$B$9),1),Mortality_Rates!$C$111)))))</f>
        <v>0</v>
      </c>
      <c r="AF53" s="160">
        <f ca="1">IF($B53-AF$8&gt;$B$9,0,IF($B53-AF$8=$B$9,$C53*IF($D53="Male",$B$5,$B$6),
AE53*(1-(1-IF($D53="Male",Mortality_Projection!$C$3,Mortality_Projection!$C$4))^MIN(($B53+(AF$8-1)-Mortality_Projection!$C$6),Mortality_Projection!$C$5)*IF($D53="Male",MIN(OFFSET(Mortality_Rates!$B$6,AF$8-1-($B53-$B$9),0),Mortality_Rates!$B$111),MIN(OFFSET(Mortality_Rates!$B$6,AF$8-1-($B53-$B$9),1),Mortality_Rates!$C$111)))))</f>
        <v>0</v>
      </c>
      <c r="AG53" s="160">
        <f ca="1">IF($B53-AG$8&gt;$B$9,0,IF($B53-AG$8=$B$9,$C53*IF($D53="Male",$B$5,$B$6),
AF53*(1-(1-IF($D53="Male",Mortality_Projection!$C$3,Mortality_Projection!$C$4))^MIN(($B53+(AG$8-1)-Mortality_Projection!$C$6),Mortality_Projection!$C$5)*IF($D53="Male",MIN(OFFSET(Mortality_Rates!$B$6,AG$8-1-($B53-$B$9),0),Mortality_Rates!$B$111),MIN(OFFSET(Mortality_Rates!$B$6,AG$8-1-($B53-$B$9),1),Mortality_Rates!$C$111)))))</f>
        <v>0</v>
      </c>
      <c r="AH53" s="160">
        <f ca="1">IF($B53-AH$8&gt;$B$9,0,IF($B53-AH$8=$B$9,$C53*IF($D53="Male",$B$5,$B$6),
AG53*(1-(1-IF($D53="Male",Mortality_Projection!$C$3,Mortality_Projection!$C$4))^MIN(($B53+(AH$8-1)-Mortality_Projection!$C$6),Mortality_Projection!$C$5)*IF($D53="Male",MIN(OFFSET(Mortality_Rates!$B$6,AH$8-1-($B53-$B$9),0),Mortality_Rates!$B$111),MIN(OFFSET(Mortality_Rates!$B$6,AH$8-1-($B53-$B$9),1),Mortality_Rates!$C$111)))))</f>
        <v>0</v>
      </c>
      <c r="AI53" s="160">
        <f ca="1">IF($B53-AI$8&gt;$B$9,0,IF($B53-AI$8=$B$9,$C53*IF($D53="Male",$B$5,$B$6),
AH53*(1-(1-IF($D53="Male",Mortality_Projection!$C$3,Mortality_Projection!$C$4))^MIN(($B53+(AI$8-1)-Mortality_Projection!$C$6),Mortality_Projection!$C$5)*IF($D53="Male",MIN(OFFSET(Mortality_Rates!$B$6,AI$8-1-($B53-$B$9),0),Mortality_Rates!$B$111),MIN(OFFSET(Mortality_Rates!$B$6,AI$8-1-($B53-$B$9),1),Mortality_Rates!$C$111)))))</f>
        <v>0</v>
      </c>
      <c r="AJ53" s="160">
        <f ca="1">IF($B53-AJ$8&gt;$B$9,0,IF($B53-AJ$8=$B$9,$C53*IF($D53="Male",$B$5,$B$6),
AI53*(1-(1-IF($D53="Male",Mortality_Projection!$C$3,Mortality_Projection!$C$4))^MIN(($B53+(AJ$8-1)-Mortality_Projection!$C$6),Mortality_Projection!$C$5)*IF($D53="Male",MIN(OFFSET(Mortality_Rates!$B$6,AJ$8-1-($B53-$B$9),0),Mortality_Rates!$B$111),MIN(OFFSET(Mortality_Rates!$B$6,AJ$8-1-($B53-$B$9),1),Mortality_Rates!$C$111)))))</f>
        <v>0</v>
      </c>
      <c r="AK53" s="160">
        <f ca="1">IF($B53-AK$8&gt;$B$9,0,IF($B53-AK$8=$B$9,$C53*IF($D53="Male",$B$5,$B$6),
AJ53*(1-(1-IF($D53="Male",Mortality_Projection!$C$3,Mortality_Projection!$C$4))^MIN(($B53+(AK$8-1)-Mortality_Projection!$C$6),Mortality_Projection!$C$5)*IF($D53="Male",MIN(OFFSET(Mortality_Rates!$B$6,AK$8-1-($B53-$B$9),0),Mortality_Rates!$B$111),MIN(OFFSET(Mortality_Rates!$B$6,AK$8-1-($B53-$B$9),1),Mortality_Rates!$C$111)))))</f>
        <v>0</v>
      </c>
      <c r="AL53" s="160">
        <f ca="1">IF($B53-AL$8&gt;$B$9,0,IF($B53-AL$8=$B$9,$C53*IF($D53="Male",$B$5,$B$6),
AK53*(1-(1-IF($D53="Male",Mortality_Projection!$C$3,Mortality_Projection!$C$4))^MIN(($B53+(AL$8-1)-Mortality_Projection!$C$6),Mortality_Projection!$C$5)*IF($D53="Male",MIN(OFFSET(Mortality_Rates!$B$6,AL$8-1-($B53-$B$9),0),Mortality_Rates!$B$111),MIN(OFFSET(Mortality_Rates!$B$6,AL$8-1-($B53-$B$9),1),Mortality_Rates!$C$111)))))</f>
        <v>0</v>
      </c>
      <c r="AM53" s="160">
        <f ca="1">IF($B53-AM$8&gt;$B$9,0,IF($B53-AM$8=$B$9,$C53*IF($D53="Male",$B$5,$B$6),
AL53*(1-(1-IF($D53="Male",Mortality_Projection!$C$3,Mortality_Projection!$C$4))^MIN(($B53+(AM$8-1)-Mortality_Projection!$C$6),Mortality_Projection!$C$5)*IF($D53="Male",MIN(OFFSET(Mortality_Rates!$B$6,AM$8-1-($B53-$B$9),0),Mortality_Rates!$B$111),MIN(OFFSET(Mortality_Rates!$B$6,AM$8-1-($B53-$B$9),1),Mortality_Rates!$C$111)))))</f>
        <v>0</v>
      </c>
      <c r="AN53" s="160">
        <f ca="1">IF($B53-AN$8&gt;$B$9,0,IF($B53-AN$8=$B$9,$C53*IF($D53="Male",$B$5,$B$6),
AM53*(1-(1-IF($D53="Male",Mortality_Projection!$C$3,Mortality_Projection!$C$4))^MIN(($B53+(AN$8-1)-Mortality_Projection!$C$6),Mortality_Projection!$C$5)*IF($D53="Male",MIN(OFFSET(Mortality_Rates!$B$6,AN$8-1-($B53-$B$9),0),Mortality_Rates!$B$111),MIN(OFFSET(Mortality_Rates!$B$6,AN$8-1-($B53-$B$9),1),Mortality_Rates!$C$111)))))</f>
        <v>0</v>
      </c>
      <c r="AO53" s="160">
        <f ca="1">IF($B53-AO$8&gt;$B$9,0,IF($B53-AO$8=$B$9,$C53*IF($D53="Male",$B$5,$B$6),
AN53*(1-(1-IF($D53="Male",Mortality_Projection!$C$3,Mortality_Projection!$C$4))^MIN(($B53+(AO$8-1)-Mortality_Projection!$C$6),Mortality_Projection!$C$5)*IF($D53="Male",MIN(OFFSET(Mortality_Rates!$B$6,AO$8-1-($B53-$B$9),0),Mortality_Rates!$B$111),MIN(OFFSET(Mortality_Rates!$B$6,AO$8-1-($B53-$B$9),1),Mortality_Rates!$C$111)))))</f>
        <v>0</v>
      </c>
      <c r="AP53" s="160">
        <f ca="1">IF($B53-AP$8&gt;$B$9,0,IF($B53-AP$8=$B$9,$C53*IF($D53="Male",$B$5,$B$6),
AO53*(1-(1-IF($D53="Male",Mortality_Projection!$C$3,Mortality_Projection!$C$4))^MIN(($B53+(AP$8-1)-Mortality_Projection!$C$6),Mortality_Projection!$C$5)*IF($D53="Male",MIN(OFFSET(Mortality_Rates!$B$6,AP$8-1-($B53-$B$9),0),Mortality_Rates!$B$111),MIN(OFFSET(Mortality_Rates!$B$6,AP$8-1-($B53-$B$9),1),Mortality_Rates!$C$111)))))</f>
        <v>0</v>
      </c>
      <c r="AQ53" s="160">
        <f ca="1">IF($B53-AQ$8&gt;$B$9,0,IF($B53-AQ$8=$B$9,$C53*IF($D53="Male",$B$5,$B$6),
AP53*(1-(1-IF($D53="Male",Mortality_Projection!$C$3,Mortality_Projection!$C$4))^MIN(($B53+(AQ$8-1)-Mortality_Projection!$C$6),Mortality_Projection!$C$5)*IF($D53="Male",MIN(OFFSET(Mortality_Rates!$B$6,AQ$8-1-($B53-$B$9),0),Mortality_Rates!$B$111),MIN(OFFSET(Mortality_Rates!$B$6,AQ$8-1-($B53-$B$9),1),Mortality_Rates!$C$111)))))</f>
        <v>0</v>
      </c>
      <c r="AR53" s="160">
        <f ca="1">IF($B53-AR$8&gt;$B$9,0,IF($B53-AR$8=$B$9,$C53*IF($D53="Male",$B$5,$B$6),
AQ53*(1-(1-IF($D53="Male",Mortality_Projection!$C$3,Mortality_Projection!$C$4))^MIN(($B53+(AR$8-1)-Mortality_Projection!$C$6),Mortality_Projection!$C$5)*IF($D53="Male",MIN(OFFSET(Mortality_Rates!$B$6,AR$8-1-($B53-$B$9),0),Mortality_Rates!$B$111),MIN(OFFSET(Mortality_Rates!$B$6,AR$8-1-($B53-$B$9),1),Mortality_Rates!$C$111)))))</f>
        <v>0</v>
      </c>
      <c r="AS53" s="160">
        <f ca="1">IF($B53-AS$8&gt;$B$9,0,IF($B53-AS$8=$B$9,$C53*IF($D53="Male",$B$5,$B$6),
AR53*(1-(1-IF($D53="Male",Mortality_Projection!$C$3,Mortality_Projection!$C$4))^MIN(($B53+(AS$8-1)-Mortality_Projection!$C$6),Mortality_Projection!$C$5)*IF($D53="Male",MIN(OFFSET(Mortality_Rates!$B$6,AS$8-1-($B53-$B$9),0),Mortality_Rates!$B$111),MIN(OFFSET(Mortality_Rates!$B$6,AS$8-1-($B53-$B$9),1),Mortality_Rates!$C$111)))))</f>
        <v>0</v>
      </c>
      <c r="AT53" s="160">
        <f ca="1">IF($B53-AT$8&gt;$B$9,0,IF($B53-AT$8=$B$9,$C53*IF($D53="Male",$B$5,$B$6),
AS53*(1-(1-IF($D53="Male",Mortality_Projection!$C$3,Mortality_Projection!$C$4))^MIN(($B53+(AT$8-1)-Mortality_Projection!$C$6),Mortality_Projection!$C$5)*IF($D53="Male",MIN(OFFSET(Mortality_Rates!$B$6,AT$8-1-($B53-$B$9),0),Mortality_Rates!$B$111),MIN(OFFSET(Mortality_Rates!$B$6,AT$8-1-($B53-$B$9),1),Mortality_Rates!$C$111)))))</f>
        <v>0</v>
      </c>
      <c r="AU53" s="160">
        <f ca="1">IF($B53-AU$8&gt;$B$9,0,IF($B53-AU$8=$B$9,$C53*IF($D53="Male",$B$5,$B$6),
AT53*(1-(1-IF($D53="Male",Mortality_Projection!$C$3,Mortality_Projection!$C$4))^MIN(($B53+(AU$8-1)-Mortality_Projection!$C$6),Mortality_Projection!$C$5)*IF($D53="Male",MIN(OFFSET(Mortality_Rates!$B$6,AU$8-1-($B53-$B$9),0),Mortality_Rates!$B$111),MIN(OFFSET(Mortality_Rates!$B$6,AU$8-1-($B53-$B$9),1),Mortality_Rates!$C$111)))))</f>
        <v>0</v>
      </c>
      <c r="AV53" s="160">
        <f ca="1">IF($B53-AV$8&gt;$B$9,0,IF($B53-AV$8=$B$9,$C53*IF($D53="Male",$B$5,$B$6),
AU53*(1-(1-IF($D53="Male",Mortality_Projection!$C$3,Mortality_Projection!$C$4))^MIN(($B53+(AV$8-1)-Mortality_Projection!$C$6),Mortality_Projection!$C$5)*IF($D53="Male",MIN(OFFSET(Mortality_Rates!$B$6,AV$8-1-($B53-$B$9),0),Mortality_Rates!$B$111),MIN(OFFSET(Mortality_Rates!$B$6,AV$8-1-($B53-$B$9),1),Mortality_Rates!$C$111)))))</f>
        <v>0</v>
      </c>
      <c r="AW53" s="160">
        <f ca="1">IF($B53-AW$8&gt;$B$9,0,IF($B53-AW$8=$B$9,$C53*IF($D53="Male",$B$5,$B$6),
AV53*(1-(1-IF($D53="Male",Mortality_Projection!$C$3,Mortality_Projection!$C$4))^MIN(($B53+(AW$8-1)-Mortality_Projection!$C$6),Mortality_Projection!$C$5)*IF($D53="Male",MIN(OFFSET(Mortality_Rates!$B$6,AW$8-1-($B53-$B$9),0),Mortality_Rates!$B$111),MIN(OFFSET(Mortality_Rates!$B$6,AW$8-1-($B53-$B$9),1),Mortality_Rates!$C$111)))))</f>
        <v>5763.0576340046437</v>
      </c>
      <c r="AX53" s="160">
        <f ca="1">IF($B53-AX$8&gt;$B$9,0,IF($B53-AX$8=$B$9,$C53*IF($D53="Male",$B$5,$B$6),
AW53*(1-(1-IF($D53="Male",Mortality_Projection!$C$3,Mortality_Projection!$C$4))^MIN(($B53+(AX$8-1)-Mortality_Projection!$C$6),Mortality_Projection!$C$5)*IF($D53="Male",MIN(OFFSET(Mortality_Rates!$B$6,AX$8-1-($B53-$B$9),0),Mortality_Rates!$B$111),MIN(OFFSET(Mortality_Rates!$B$6,AX$8-1-($B53-$B$9),1),Mortality_Rates!$C$111)))))</f>
        <v>5760.2553913285792</v>
      </c>
      <c r="AY53" s="160">
        <f ca="1">IF($B53-AY$8&gt;$B$9,0,IF($B53-AY$8=$B$9,$C53*IF($D53="Male",$B$5,$B$6),
AX53*(1-(1-IF($D53="Male",Mortality_Projection!$C$3,Mortality_Projection!$C$4))^MIN(($B53+(AY$8-1)-Mortality_Projection!$C$6),Mortality_Projection!$C$5)*IF($D53="Male",MIN(OFFSET(Mortality_Rates!$B$6,AY$8-1-($B53-$B$9),0),Mortality_Rates!$B$111),MIN(OFFSET(Mortality_Rates!$B$6,AY$8-1-($B53-$B$9),1),Mortality_Rates!$C$111)))))</f>
        <v>5758.2686078616725</v>
      </c>
      <c r="AZ53" s="160">
        <f ca="1">IF($B53-AZ$8&gt;$B$9,0,IF($B53-AZ$8=$B$9,$C53*IF($D53="Male",$B$5,$B$6),
AY53*(1-(1-IF($D53="Male",Mortality_Projection!$C$3,Mortality_Projection!$C$4))^MIN(($B53+(AZ$8-1)-Mortality_Projection!$C$6),Mortality_Projection!$C$5)*IF($D53="Male",MIN(OFFSET(Mortality_Rates!$B$6,AZ$8-1-($B53-$B$9),0),Mortality_Rates!$B$111),MIN(OFFSET(Mortality_Rates!$B$6,AZ$8-1-($B53-$B$9),1),Mortality_Rates!$C$111)))))</f>
        <v>5756.8315124156607</v>
      </c>
      <c r="BA53" s="160">
        <f ca="1">IF($B53-BA$8&gt;$B$9,0,IF($B53-BA$8=$B$9,$C53*IF($D53="Male",$B$5,$B$6),
AZ53*(1-(1-IF($D53="Male",Mortality_Projection!$C$3,Mortality_Projection!$C$4))^MIN(($B53+(BA$8-1)-Mortality_Projection!$C$6),Mortality_Projection!$C$5)*IF($D53="Male",MIN(OFFSET(Mortality_Rates!$B$6,BA$8-1-($B53-$B$9),0),Mortality_Rates!$B$111),MIN(OFFSET(Mortality_Rates!$B$6,BA$8-1-($B53-$B$9),1),Mortality_Rates!$C$111)))))</f>
        <v>5755.7370095584101</v>
      </c>
      <c r="BB53" s="160">
        <f ca="1">IF($B53-BB$8&gt;$B$9,0,IF($B53-BB$8=$B$9,$C53*IF($D53="Male",$B$5,$B$6),
BA53*(1-(1-IF($D53="Male",Mortality_Projection!$C$3,Mortality_Projection!$C$4))^MIN(($B53+(BB$8-1)-Mortality_Projection!$C$6),Mortality_Projection!$C$5)*IF($D53="Male",MIN(OFFSET(Mortality_Rates!$B$6,BB$8-1-($B53-$B$9),0),Mortality_Rates!$B$111),MIN(OFFSET(Mortality_Rates!$B$6,BB$8-1-($B53-$B$9),1),Mortality_Rates!$C$111)))))</f>
        <v>5754.8331672724071</v>
      </c>
      <c r="BC53" s="160">
        <f ca="1">IF($B53-BC$8&gt;$B$9,0,IF($B53-BC$8=$B$9,$C53*IF($D53="Male",$B$5,$B$6),
BB53*(1-(1-IF($D53="Male",Mortality_Projection!$C$3,Mortality_Projection!$C$4))^MIN(($B53+(BC$8-1)-Mortality_Projection!$C$6),Mortality_Projection!$C$5)*IF($D53="Male",MIN(OFFSET(Mortality_Rates!$B$6,BC$8-1-($B53-$B$9),0),Mortality_Rates!$B$111),MIN(OFFSET(Mortality_Rates!$B$6,BC$8-1-($B53-$B$9),1),Mortality_Rates!$C$111)))))</f>
        <v>5754.0230644562544</v>
      </c>
      <c r="BD53" s="161">
        <f ca="1">IF($B53-BD$8&gt;$B$9,0,IF($B53-BD$8=$B$9,$C53*IF($D53="Male",$B$5,$B$6),
BC53*(1-(1-IF($D53="Male",Mortality_Projection!$C$3,Mortality_Projection!$C$4))^MIN(($B53+(BD$8-1)-Mortality_Projection!$C$6),Mortality_Projection!$C$5)*IF($D53="Male",MIN(OFFSET(Mortality_Rates!$B$6,BD$8-1-($B53-$B$9),0),Mortality_Rates!$B$111),MIN(OFFSET(Mortality_Rates!$B$6,BD$8-1-($B53-$B$9),1),Mortality_Rates!$C$111)))))</f>
        <v>5753.2582543345434</v>
      </c>
      <c r="BE53" s="33"/>
    </row>
    <row r="54" spans="1:57" x14ac:dyDescent="0.35">
      <c r="A54" s="159">
        <f t="shared" si="6"/>
        <v>-46</v>
      </c>
      <c r="B54">
        <f t="shared" si="7"/>
        <v>2067</v>
      </c>
      <c r="C54" s="160">
        <f ca="1">IF(-$A54&lt;Input!$D$16, SUM(OFFSET(Existing_Cohort!$C$107,Input!D$15+A54+IF(-$A54&gt;=Input!$D$15,-Input!$D$15-$A54,0),B54-Input!$D$4,IF(-$A54&gt;=Input!$D$15,Input!$D$16+$A54,Input!$D$16-Input!$D$15+1))), 0)+
IF(-$A54&gt;Input!$D$15, SUM(OFFSET($E$59, MAX(-$A54-Input!$D$16, 0), $B54-$B$9, MIN(-$A54-Input!$D$15, Input!$D$16-Input!$D$15+1))), 0)</f>
        <v>79183.426873250326</v>
      </c>
      <c r="D54" s="198" t="s">
        <v>31</v>
      </c>
      <c r="E54" s="160">
        <f ca="1">IF($B54-E$8&gt;$B$9,0,IF($B54-E$8=$B$9,$C54*IF($D54="Male",$B$5,$B$6),
D54*(1-(1-IF($D54="Male",Mortality_Projection!$C$3,Mortality_Projection!$C$4))^MIN(($B54+(E$8-1)-Mortality_Projection!$C$6),Mortality_Projection!$C$5)*IF($D54="Male",MIN(OFFSET(Mortality_Rates!$B$6,E$8-1-($B54-$B$9),0),Mortality_Rates!$B$111),MIN(OFFSET(Mortality_Rates!$B$6,E$8-1-($B54-$B$9),1),Mortality_Rates!$C$111)))))</f>
        <v>0</v>
      </c>
      <c r="F54" s="160">
        <f ca="1">IF($B54-F$8&gt;$B$9,0,IF($B54-F$8=$B$9,$C54*IF($D54="Male",$B$5,$B$6),
E54*(1-(1-IF($D54="Male",Mortality_Projection!$C$3,Mortality_Projection!$C$4))^MIN(($B54+(F$8-1)-Mortality_Projection!$C$6),Mortality_Projection!$C$5)*IF($D54="Male",MIN(OFFSET(Mortality_Rates!$B$6,F$8-1-($B54-$B$9),0),Mortality_Rates!$B$111),MIN(OFFSET(Mortality_Rates!$B$6,F$8-1-($B54-$B$9),1),Mortality_Rates!$C$111)))))</f>
        <v>0</v>
      </c>
      <c r="G54" s="160">
        <f ca="1">IF($B54-G$8&gt;$B$9,0,IF($B54-G$8=$B$9,$C54*IF($D54="Male",$B$5,$B$6),
F54*(1-(1-IF($D54="Male",Mortality_Projection!$C$3,Mortality_Projection!$C$4))^MIN(($B54+(G$8-1)-Mortality_Projection!$C$6),Mortality_Projection!$C$5)*IF($D54="Male",MIN(OFFSET(Mortality_Rates!$B$6,G$8-1-($B54-$B$9),0),Mortality_Rates!$B$111),MIN(OFFSET(Mortality_Rates!$B$6,G$8-1-($B54-$B$9),1),Mortality_Rates!$C$111)))))</f>
        <v>0</v>
      </c>
      <c r="H54" s="160">
        <f ca="1">IF($B54-H$8&gt;$B$9,0,IF($B54-H$8=$B$9,$C54*IF($D54="Male",$B$5,$B$6),
G54*(1-(1-IF($D54="Male",Mortality_Projection!$C$3,Mortality_Projection!$C$4))^MIN(($B54+(H$8-1)-Mortality_Projection!$C$6),Mortality_Projection!$C$5)*IF($D54="Male",MIN(OFFSET(Mortality_Rates!$B$6,H$8-1-($B54-$B$9),0),Mortality_Rates!$B$111),MIN(OFFSET(Mortality_Rates!$B$6,H$8-1-($B54-$B$9),1),Mortality_Rates!$C$111)))))</f>
        <v>0</v>
      </c>
      <c r="I54" s="160">
        <f ca="1">IF($B54-I$8&gt;$B$9,0,IF($B54-I$8=$B$9,$C54*IF($D54="Male",$B$5,$B$6),
H54*(1-(1-IF($D54="Male",Mortality_Projection!$C$3,Mortality_Projection!$C$4))^MIN(($B54+(I$8-1)-Mortality_Projection!$C$6),Mortality_Projection!$C$5)*IF($D54="Male",MIN(OFFSET(Mortality_Rates!$B$6,I$8-1-($B54-$B$9),0),Mortality_Rates!$B$111),MIN(OFFSET(Mortality_Rates!$B$6,I$8-1-($B54-$B$9),1),Mortality_Rates!$C$111)))))</f>
        <v>0</v>
      </c>
      <c r="J54" s="160">
        <f ca="1">IF($B54-J$8&gt;$B$9,0,IF($B54-J$8=$B$9,$C54*IF($D54="Male",$B$5,$B$6),
I54*(1-(1-IF($D54="Male",Mortality_Projection!$C$3,Mortality_Projection!$C$4))^MIN(($B54+(J$8-1)-Mortality_Projection!$C$6),Mortality_Projection!$C$5)*IF($D54="Male",MIN(OFFSET(Mortality_Rates!$B$6,J$8-1-($B54-$B$9),0),Mortality_Rates!$B$111),MIN(OFFSET(Mortality_Rates!$B$6,J$8-1-($B54-$B$9),1),Mortality_Rates!$C$111)))))</f>
        <v>0</v>
      </c>
      <c r="K54" s="160">
        <f ca="1">IF($B54-K$8&gt;$B$9,0,IF($B54-K$8=$B$9,$C54*IF($D54="Male",$B$5,$B$6),
J54*(1-(1-IF($D54="Male",Mortality_Projection!$C$3,Mortality_Projection!$C$4))^MIN(($B54+(K$8-1)-Mortality_Projection!$C$6),Mortality_Projection!$C$5)*IF($D54="Male",MIN(OFFSET(Mortality_Rates!$B$6,K$8-1-($B54-$B$9),0),Mortality_Rates!$B$111),MIN(OFFSET(Mortality_Rates!$B$6,K$8-1-($B54-$B$9),1),Mortality_Rates!$C$111)))))</f>
        <v>0</v>
      </c>
      <c r="L54" s="160">
        <f ca="1">IF($B54-L$8&gt;$B$9,0,IF($B54-L$8=$B$9,$C54*IF($D54="Male",$B$5,$B$6),
K54*(1-(1-IF($D54="Male",Mortality_Projection!$C$3,Mortality_Projection!$C$4))^MIN(($B54+(L$8-1)-Mortality_Projection!$C$6),Mortality_Projection!$C$5)*IF($D54="Male",MIN(OFFSET(Mortality_Rates!$B$6,L$8-1-($B54-$B$9),0),Mortality_Rates!$B$111),MIN(OFFSET(Mortality_Rates!$B$6,L$8-1-($B54-$B$9),1),Mortality_Rates!$C$111)))))</f>
        <v>0</v>
      </c>
      <c r="M54" s="160">
        <f ca="1">IF($B54-M$8&gt;$B$9,0,IF($B54-M$8=$B$9,$C54*IF($D54="Male",$B$5,$B$6),
L54*(1-(1-IF($D54="Male",Mortality_Projection!$C$3,Mortality_Projection!$C$4))^MIN(($B54+(M$8-1)-Mortality_Projection!$C$6),Mortality_Projection!$C$5)*IF($D54="Male",MIN(OFFSET(Mortality_Rates!$B$6,M$8-1-($B54-$B$9),0),Mortality_Rates!$B$111),MIN(OFFSET(Mortality_Rates!$B$6,M$8-1-($B54-$B$9),1),Mortality_Rates!$C$111)))))</f>
        <v>0</v>
      </c>
      <c r="N54" s="160">
        <f ca="1">IF($B54-N$8&gt;$B$9,0,IF($B54-N$8=$B$9,$C54*IF($D54="Male",$B$5,$B$6),
M54*(1-(1-IF($D54="Male",Mortality_Projection!$C$3,Mortality_Projection!$C$4))^MIN(($B54+(N$8-1)-Mortality_Projection!$C$6),Mortality_Projection!$C$5)*IF($D54="Male",MIN(OFFSET(Mortality_Rates!$B$6,N$8-1-($B54-$B$9),0),Mortality_Rates!$B$111),MIN(OFFSET(Mortality_Rates!$B$6,N$8-1-($B54-$B$9),1),Mortality_Rates!$C$111)))))</f>
        <v>0</v>
      </c>
      <c r="O54" s="160">
        <f ca="1">IF($B54-O$8&gt;$B$9,0,IF($B54-O$8=$B$9,$C54*IF($D54="Male",$B$5,$B$6),
N54*(1-(1-IF($D54="Male",Mortality_Projection!$C$3,Mortality_Projection!$C$4))^MIN(($B54+(O$8-1)-Mortality_Projection!$C$6),Mortality_Projection!$C$5)*IF($D54="Male",MIN(OFFSET(Mortality_Rates!$B$6,O$8-1-($B54-$B$9),0),Mortality_Rates!$B$111),MIN(OFFSET(Mortality_Rates!$B$6,O$8-1-($B54-$B$9),1),Mortality_Rates!$C$111)))))</f>
        <v>0</v>
      </c>
      <c r="P54" s="160">
        <f ca="1">IF($B54-P$8&gt;$B$9,0,IF($B54-P$8=$B$9,$C54*IF($D54="Male",$B$5,$B$6),
O54*(1-(1-IF($D54="Male",Mortality_Projection!$C$3,Mortality_Projection!$C$4))^MIN(($B54+(P$8-1)-Mortality_Projection!$C$6),Mortality_Projection!$C$5)*IF($D54="Male",MIN(OFFSET(Mortality_Rates!$B$6,P$8-1-($B54-$B$9),0),Mortality_Rates!$B$111),MIN(OFFSET(Mortality_Rates!$B$6,P$8-1-($B54-$B$9),1),Mortality_Rates!$C$111)))))</f>
        <v>0</v>
      </c>
      <c r="Q54" s="160">
        <f ca="1">IF($B54-Q$8&gt;$B$9,0,IF($B54-Q$8=$B$9,$C54*IF($D54="Male",$B$5,$B$6),
P54*(1-(1-IF($D54="Male",Mortality_Projection!$C$3,Mortality_Projection!$C$4))^MIN(($B54+(Q$8-1)-Mortality_Projection!$C$6),Mortality_Projection!$C$5)*IF($D54="Male",MIN(OFFSET(Mortality_Rates!$B$6,Q$8-1-($B54-$B$9),0),Mortality_Rates!$B$111),MIN(OFFSET(Mortality_Rates!$B$6,Q$8-1-($B54-$B$9),1),Mortality_Rates!$C$111)))))</f>
        <v>0</v>
      </c>
      <c r="R54" s="160">
        <f ca="1">IF($B54-R$8&gt;$B$9,0,IF($B54-R$8=$B$9,$C54*IF($D54="Male",$B$5,$B$6),
Q54*(1-(1-IF($D54="Male",Mortality_Projection!$C$3,Mortality_Projection!$C$4))^MIN(($B54+(R$8-1)-Mortality_Projection!$C$6),Mortality_Projection!$C$5)*IF($D54="Male",MIN(OFFSET(Mortality_Rates!$B$6,R$8-1-($B54-$B$9),0),Mortality_Rates!$B$111),MIN(OFFSET(Mortality_Rates!$B$6,R$8-1-($B54-$B$9),1),Mortality_Rates!$C$111)))))</f>
        <v>0</v>
      </c>
      <c r="S54" s="160">
        <f ca="1">IF($B54-S$8&gt;$B$9,0,IF($B54-S$8=$B$9,$C54*IF($D54="Male",$B$5,$B$6),
R54*(1-(1-IF($D54="Male",Mortality_Projection!$C$3,Mortality_Projection!$C$4))^MIN(($B54+(S$8-1)-Mortality_Projection!$C$6),Mortality_Projection!$C$5)*IF($D54="Male",MIN(OFFSET(Mortality_Rates!$B$6,S$8-1-($B54-$B$9),0),Mortality_Rates!$B$111),MIN(OFFSET(Mortality_Rates!$B$6,S$8-1-($B54-$B$9),1),Mortality_Rates!$C$111)))))</f>
        <v>0</v>
      </c>
      <c r="T54" s="160">
        <f ca="1">IF($B54-T$8&gt;$B$9,0,IF($B54-T$8=$B$9,$C54*IF($D54="Male",$B$5,$B$6),
S54*(1-(1-IF($D54="Male",Mortality_Projection!$C$3,Mortality_Projection!$C$4))^MIN(($B54+(T$8-1)-Mortality_Projection!$C$6),Mortality_Projection!$C$5)*IF($D54="Male",MIN(OFFSET(Mortality_Rates!$B$6,T$8-1-($B54-$B$9),0),Mortality_Rates!$B$111),MIN(OFFSET(Mortality_Rates!$B$6,T$8-1-($B54-$B$9),1),Mortality_Rates!$C$111)))))</f>
        <v>0</v>
      </c>
      <c r="U54" s="160">
        <f ca="1">IF($B54-U$8&gt;$B$9,0,IF($B54-U$8=$B$9,$C54*IF($D54="Male",$B$5,$B$6),
T54*(1-(1-IF($D54="Male",Mortality_Projection!$C$3,Mortality_Projection!$C$4))^MIN(($B54+(U$8-1)-Mortality_Projection!$C$6),Mortality_Projection!$C$5)*IF($D54="Male",MIN(OFFSET(Mortality_Rates!$B$6,U$8-1-($B54-$B$9),0),Mortality_Rates!$B$111),MIN(OFFSET(Mortality_Rates!$B$6,U$8-1-($B54-$B$9),1),Mortality_Rates!$C$111)))))</f>
        <v>0</v>
      </c>
      <c r="V54" s="160">
        <f ca="1">IF($B54-V$8&gt;$B$9,0,IF($B54-V$8=$B$9,$C54*IF($D54="Male",$B$5,$B$6),
U54*(1-(1-IF($D54="Male",Mortality_Projection!$C$3,Mortality_Projection!$C$4))^MIN(($B54+(V$8-1)-Mortality_Projection!$C$6),Mortality_Projection!$C$5)*IF($D54="Male",MIN(OFFSET(Mortality_Rates!$B$6,V$8-1-($B54-$B$9),0),Mortality_Rates!$B$111),MIN(OFFSET(Mortality_Rates!$B$6,V$8-1-($B54-$B$9),1),Mortality_Rates!$C$111)))))</f>
        <v>0</v>
      </c>
      <c r="W54" s="160">
        <f ca="1">IF($B54-W$8&gt;$B$9,0,IF($B54-W$8=$B$9,$C54*IF($D54="Male",$B$5,$B$6),
V54*(1-(1-IF($D54="Male",Mortality_Projection!$C$3,Mortality_Projection!$C$4))^MIN(($B54+(W$8-1)-Mortality_Projection!$C$6),Mortality_Projection!$C$5)*IF($D54="Male",MIN(OFFSET(Mortality_Rates!$B$6,W$8-1-($B54-$B$9),0),Mortality_Rates!$B$111),MIN(OFFSET(Mortality_Rates!$B$6,W$8-1-($B54-$B$9),1),Mortality_Rates!$C$111)))))</f>
        <v>0</v>
      </c>
      <c r="X54" s="160">
        <f ca="1">IF($B54-X$8&gt;$B$9,0,IF($B54-X$8=$B$9,$C54*IF($D54="Male",$B$5,$B$6),
W54*(1-(1-IF($D54="Male",Mortality_Projection!$C$3,Mortality_Projection!$C$4))^MIN(($B54+(X$8-1)-Mortality_Projection!$C$6),Mortality_Projection!$C$5)*IF($D54="Male",MIN(OFFSET(Mortality_Rates!$B$6,X$8-1-($B54-$B$9),0),Mortality_Rates!$B$111),MIN(OFFSET(Mortality_Rates!$B$6,X$8-1-($B54-$B$9),1),Mortality_Rates!$C$111)))))</f>
        <v>0</v>
      </c>
      <c r="Y54" s="160">
        <f ca="1">IF($B54-Y$8&gt;$B$9,0,IF($B54-Y$8=$B$9,$C54*IF($D54="Male",$B$5,$B$6),
X54*(1-(1-IF($D54="Male",Mortality_Projection!$C$3,Mortality_Projection!$C$4))^MIN(($B54+(Y$8-1)-Mortality_Projection!$C$6),Mortality_Projection!$C$5)*IF($D54="Male",MIN(OFFSET(Mortality_Rates!$B$6,Y$8-1-($B54-$B$9),0),Mortality_Rates!$B$111),MIN(OFFSET(Mortality_Rates!$B$6,Y$8-1-($B54-$B$9),1),Mortality_Rates!$C$111)))))</f>
        <v>0</v>
      </c>
      <c r="Z54" s="160">
        <f ca="1">IF($B54-Z$8&gt;$B$9,0,IF($B54-Z$8=$B$9,$C54*IF($D54="Male",$B$5,$B$6),
Y54*(1-(1-IF($D54="Male",Mortality_Projection!$C$3,Mortality_Projection!$C$4))^MIN(($B54+(Z$8-1)-Mortality_Projection!$C$6),Mortality_Projection!$C$5)*IF($D54="Male",MIN(OFFSET(Mortality_Rates!$B$6,Z$8-1-($B54-$B$9),0),Mortality_Rates!$B$111),MIN(OFFSET(Mortality_Rates!$B$6,Z$8-1-($B54-$B$9),1),Mortality_Rates!$C$111)))))</f>
        <v>0</v>
      </c>
      <c r="AA54" s="160">
        <f ca="1">IF($B54-AA$8&gt;$B$9,0,IF($B54-AA$8=$B$9,$C54*IF($D54="Male",$B$5,$B$6),
Z54*(1-(1-IF($D54="Male",Mortality_Projection!$C$3,Mortality_Projection!$C$4))^MIN(($B54+(AA$8-1)-Mortality_Projection!$C$6),Mortality_Projection!$C$5)*IF($D54="Male",MIN(OFFSET(Mortality_Rates!$B$6,AA$8-1-($B54-$B$9),0),Mortality_Rates!$B$111),MIN(OFFSET(Mortality_Rates!$B$6,AA$8-1-($B54-$B$9),1),Mortality_Rates!$C$111)))))</f>
        <v>0</v>
      </c>
      <c r="AB54" s="160">
        <f ca="1">IF($B54-AB$8&gt;$B$9,0,IF($B54-AB$8=$B$9,$C54*IF($D54="Male",$B$5,$B$6),
AA54*(1-(1-IF($D54="Male",Mortality_Projection!$C$3,Mortality_Projection!$C$4))^MIN(($B54+(AB$8-1)-Mortality_Projection!$C$6),Mortality_Projection!$C$5)*IF($D54="Male",MIN(OFFSET(Mortality_Rates!$B$6,AB$8-1-($B54-$B$9),0),Mortality_Rates!$B$111),MIN(OFFSET(Mortality_Rates!$B$6,AB$8-1-($B54-$B$9),1),Mortality_Rates!$C$111)))))</f>
        <v>0</v>
      </c>
      <c r="AC54" s="160">
        <f ca="1">IF($B54-AC$8&gt;$B$9,0,IF($B54-AC$8=$B$9,$C54*IF($D54="Male",$B$5,$B$6),
AB54*(1-(1-IF($D54="Male",Mortality_Projection!$C$3,Mortality_Projection!$C$4))^MIN(($B54+(AC$8-1)-Mortality_Projection!$C$6),Mortality_Projection!$C$5)*IF($D54="Male",MIN(OFFSET(Mortality_Rates!$B$6,AC$8-1-($B54-$B$9),0),Mortality_Rates!$B$111),MIN(OFFSET(Mortality_Rates!$B$6,AC$8-1-($B54-$B$9),1),Mortality_Rates!$C$111)))))</f>
        <v>0</v>
      </c>
      <c r="AD54" s="160">
        <f ca="1">IF($B54-AD$8&gt;$B$9,0,IF($B54-AD$8=$B$9,$C54*IF($D54="Male",$B$5,$B$6),
AC54*(1-(1-IF($D54="Male",Mortality_Projection!$C$3,Mortality_Projection!$C$4))^MIN(($B54+(AD$8-1)-Mortality_Projection!$C$6),Mortality_Projection!$C$5)*IF($D54="Male",MIN(OFFSET(Mortality_Rates!$B$6,AD$8-1-($B54-$B$9),0),Mortality_Rates!$B$111),MIN(OFFSET(Mortality_Rates!$B$6,AD$8-1-($B54-$B$9),1),Mortality_Rates!$C$111)))))</f>
        <v>0</v>
      </c>
      <c r="AE54" s="160">
        <f ca="1">IF($B54-AE$8&gt;$B$9,0,IF($B54-AE$8=$B$9,$C54*IF($D54="Male",$B$5,$B$6),
AD54*(1-(1-IF($D54="Male",Mortality_Projection!$C$3,Mortality_Projection!$C$4))^MIN(($B54+(AE$8-1)-Mortality_Projection!$C$6),Mortality_Projection!$C$5)*IF($D54="Male",MIN(OFFSET(Mortality_Rates!$B$6,AE$8-1-($B54-$B$9),0),Mortality_Rates!$B$111),MIN(OFFSET(Mortality_Rates!$B$6,AE$8-1-($B54-$B$9),1),Mortality_Rates!$C$111)))))</f>
        <v>0</v>
      </c>
      <c r="AF54" s="160">
        <f ca="1">IF($B54-AF$8&gt;$B$9,0,IF($B54-AF$8=$B$9,$C54*IF($D54="Male",$B$5,$B$6),
AE54*(1-(1-IF($D54="Male",Mortality_Projection!$C$3,Mortality_Projection!$C$4))^MIN(($B54+(AF$8-1)-Mortality_Projection!$C$6),Mortality_Projection!$C$5)*IF($D54="Male",MIN(OFFSET(Mortality_Rates!$B$6,AF$8-1-($B54-$B$9),0),Mortality_Rates!$B$111),MIN(OFFSET(Mortality_Rates!$B$6,AF$8-1-($B54-$B$9),1),Mortality_Rates!$C$111)))))</f>
        <v>0</v>
      </c>
      <c r="AG54" s="160">
        <f ca="1">IF($B54-AG$8&gt;$B$9,0,IF($B54-AG$8=$B$9,$C54*IF($D54="Male",$B$5,$B$6),
AF54*(1-(1-IF($D54="Male",Mortality_Projection!$C$3,Mortality_Projection!$C$4))^MIN(($B54+(AG$8-1)-Mortality_Projection!$C$6),Mortality_Projection!$C$5)*IF($D54="Male",MIN(OFFSET(Mortality_Rates!$B$6,AG$8-1-($B54-$B$9),0),Mortality_Rates!$B$111),MIN(OFFSET(Mortality_Rates!$B$6,AG$8-1-($B54-$B$9),1),Mortality_Rates!$C$111)))))</f>
        <v>0</v>
      </c>
      <c r="AH54" s="160">
        <f ca="1">IF($B54-AH$8&gt;$B$9,0,IF($B54-AH$8=$B$9,$C54*IF($D54="Male",$B$5,$B$6),
AG54*(1-(1-IF($D54="Male",Mortality_Projection!$C$3,Mortality_Projection!$C$4))^MIN(($B54+(AH$8-1)-Mortality_Projection!$C$6),Mortality_Projection!$C$5)*IF($D54="Male",MIN(OFFSET(Mortality_Rates!$B$6,AH$8-1-($B54-$B$9),0),Mortality_Rates!$B$111),MIN(OFFSET(Mortality_Rates!$B$6,AH$8-1-($B54-$B$9),1),Mortality_Rates!$C$111)))))</f>
        <v>0</v>
      </c>
      <c r="AI54" s="160">
        <f ca="1">IF($B54-AI$8&gt;$B$9,0,IF($B54-AI$8=$B$9,$C54*IF($D54="Male",$B$5,$B$6),
AH54*(1-(1-IF($D54="Male",Mortality_Projection!$C$3,Mortality_Projection!$C$4))^MIN(($B54+(AI$8-1)-Mortality_Projection!$C$6),Mortality_Projection!$C$5)*IF($D54="Male",MIN(OFFSET(Mortality_Rates!$B$6,AI$8-1-($B54-$B$9),0),Mortality_Rates!$B$111),MIN(OFFSET(Mortality_Rates!$B$6,AI$8-1-($B54-$B$9),1),Mortality_Rates!$C$111)))))</f>
        <v>0</v>
      </c>
      <c r="AJ54" s="160">
        <f ca="1">IF($B54-AJ$8&gt;$B$9,0,IF($B54-AJ$8=$B$9,$C54*IF($D54="Male",$B$5,$B$6),
AI54*(1-(1-IF($D54="Male",Mortality_Projection!$C$3,Mortality_Projection!$C$4))^MIN(($B54+(AJ$8-1)-Mortality_Projection!$C$6),Mortality_Projection!$C$5)*IF($D54="Male",MIN(OFFSET(Mortality_Rates!$B$6,AJ$8-1-($B54-$B$9),0),Mortality_Rates!$B$111),MIN(OFFSET(Mortality_Rates!$B$6,AJ$8-1-($B54-$B$9),1),Mortality_Rates!$C$111)))))</f>
        <v>0</v>
      </c>
      <c r="AK54" s="160">
        <f ca="1">IF($B54-AK$8&gt;$B$9,0,IF($B54-AK$8=$B$9,$C54*IF($D54="Male",$B$5,$B$6),
AJ54*(1-(1-IF($D54="Male",Mortality_Projection!$C$3,Mortality_Projection!$C$4))^MIN(($B54+(AK$8-1)-Mortality_Projection!$C$6),Mortality_Projection!$C$5)*IF($D54="Male",MIN(OFFSET(Mortality_Rates!$B$6,AK$8-1-($B54-$B$9),0),Mortality_Rates!$B$111),MIN(OFFSET(Mortality_Rates!$B$6,AK$8-1-($B54-$B$9),1),Mortality_Rates!$C$111)))))</f>
        <v>0</v>
      </c>
      <c r="AL54" s="160">
        <f ca="1">IF($B54-AL$8&gt;$B$9,0,IF($B54-AL$8=$B$9,$C54*IF($D54="Male",$B$5,$B$6),
AK54*(1-(1-IF($D54="Male",Mortality_Projection!$C$3,Mortality_Projection!$C$4))^MIN(($B54+(AL$8-1)-Mortality_Projection!$C$6),Mortality_Projection!$C$5)*IF($D54="Male",MIN(OFFSET(Mortality_Rates!$B$6,AL$8-1-($B54-$B$9),0),Mortality_Rates!$B$111),MIN(OFFSET(Mortality_Rates!$B$6,AL$8-1-($B54-$B$9),1),Mortality_Rates!$C$111)))))</f>
        <v>0</v>
      </c>
      <c r="AM54" s="160">
        <f ca="1">IF($B54-AM$8&gt;$B$9,0,IF($B54-AM$8=$B$9,$C54*IF($D54="Male",$B$5,$B$6),
AL54*(1-(1-IF($D54="Male",Mortality_Projection!$C$3,Mortality_Projection!$C$4))^MIN(($B54+(AM$8-1)-Mortality_Projection!$C$6),Mortality_Projection!$C$5)*IF($D54="Male",MIN(OFFSET(Mortality_Rates!$B$6,AM$8-1-($B54-$B$9),0),Mortality_Rates!$B$111),MIN(OFFSET(Mortality_Rates!$B$6,AM$8-1-($B54-$B$9),1),Mortality_Rates!$C$111)))))</f>
        <v>0</v>
      </c>
      <c r="AN54" s="160">
        <f ca="1">IF($B54-AN$8&gt;$B$9,0,IF($B54-AN$8=$B$9,$C54*IF($D54="Male",$B$5,$B$6),
AM54*(1-(1-IF($D54="Male",Mortality_Projection!$C$3,Mortality_Projection!$C$4))^MIN(($B54+(AN$8-1)-Mortality_Projection!$C$6),Mortality_Projection!$C$5)*IF($D54="Male",MIN(OFFSET(Mortality_Rates!$B$6,AN$8-1-($B54-$B$9),0),Mortality_Rates!$B$111),MIN(OFFSET(Mortality_Rates!$B$6,AN$8-1-($B54-$B$9),1),Mortality_Rates!$C$111)))))</f>
        <v>0</v>
      </c>
      <c r="AO54" s="160">
        <f ca="1">IF($B54-AO$8&gt;$B$9,0,IF($B54-AO$8=$B$9,$C54*IF($D54="Male",$B$5,$B$6),
AN54*(1-(1-IF($D54="Male",Mortality_Projection!$C$3,Mortality_Projection!$C$4))^MIN(($B54+(AO$8-1)-Mortality_Projection!$C$6),Mortality_Projection!$C$5)*IF($D54="Male",MIN(OFFSET(Mortality_Rates!$B$6,AO$8-1-($B54-$B$9),0),Mortality_Rates!$B$111),MIN(OFFSET(Mortality_Rates!$B$6,AO$8-1-($B54-$B$9),1),Mortality_Rates!$C$111)))))</f>
        <v>0</v>
      </c>
      <c r="AP54" s="160">
        <f ca="1">IF($B54-AP$8&gt;$B$9,0,IF($B54-AP$8=$B$9,$C54*IF($D54="Male",$B$5,$B$6),
AO54*(1-(1-IF($D54="Male",Mortality_Projection!$C$3,Mortality_Projection!$C$4))^MIN(($B54+(AP$8-1)-Mortality_Projection!$C$6),Mortality_Projection!$C$5)*IF($D54="Male",MIN(OFFSET(Mortality_Rates!$B$6,AP$8-1-($B54-$B$9),0),Mortality_Rates!$B$111),MIN(OFFSET(Mortality_Rates!$B$6,AP$8-1-($B54-$B$9),1),Mortality_Rates!$C$111)))))</f>
        <v>0</v>
      </c>
      <c r="AQ54" s="160">
        <f ca="1">IF($B54-AQ$8&gt;$B$9,0,IF($B54-AQ$8=$B$9,$C54*IF($D54="Male",$B$5,$B$6),
AP54*(1-(1-IF($D54="Male",Mortality_Projection!$C$3,Mortality_Projection!$C$4))^MIN(($B54+(AQ$8-1)-Mortality_Projection!$C$6),Mortality_Projection!$C$5)*IF($D54="Male",MIN(OFFSET(Mortality_Rates!$B$6,AQ$8-1-($B54-$B$9),0),Mortality_Rates!$B$111),MIN(OFFSET(Mortality_Rates!$B$6,AQ$8-1-($B54-$B$9),1),Mortality_Rates!$C$111)))))</f>
        <v>0</v>
      </c>
      <c r="AR54" s="160">
        <f ca="1">IF($B54-AR$8&gt;$B$9,0,IF($B54-AR$8=$B$9,$C54*IF($D54="Male",$B$5,$B$6),
AQ54*(1-(1-IF($D54="Male",Mortality_Projection!$C$3,Mortality_Projection!$C$4))^MIN(($B54+(AR$8-1)-Mortality_Projection!$C$6),Mortality_Projection!$C$5)*IF($D54="Male",MIN(OFFSET(Mortality_Rates!$B$6,AR$8-1-($B54-$B$9),0),Mortality_Rates!$B$111),MIN(OFFSET(Mortality_Rates!$B$6,AR$8-1-($B54-$B$9),1),Mortality_Rates!$C$111)))))</f>
        <v>0</v>
      </c>
      <c r="AS54" s="160">
        <f ca="1">IF($B54-AS$8&gt;$B$9,0,IF($B54-AS$8=$B$9,$C54*IF($D54="Male",$B$5,$B$6),
AR54*(1-(1-IF($D54="Male",Mortality_Projection!$C$3,Mortality_Projection!$C$4))^MIN(($B54+(AS$8-1)-Mortality_Projection!$C$6),Mortality_Projection!$C$5)*IF($D54="Male",MIN(OFFSET(Mortality_Rates!$B$6,AS$8-1-($B54-$B$9),0),Mortality_Rates!$B$111),MIN(OFFSET(Mortality_Rates!$B$6,AS$8-1-($B54-$B$9),1),Mortality_Rates!$C$111)))))</f>
        <v>0</v>
      </c>
      <c r="AT54" s="160">
        <f ca="1">IF($B54-AT$8&gt;$B$9,0,IF($B54-AT$8=$B$9,$C54*IF($D54="Male",$B$5,$B$6),
AS54*(1-(1-IF($D54="Male",Mortality_Projection!$C$3,Mortality_Projection!$C$4))^MIN(($B54+(AT$8-1)-Mortality_Projection!$C$6),Mortality_Projection!$C$5)*IF($D54="Male",MIN(OFFSET(Mortality_Rates!$B$6,AT$8-1-($B54-$B$9),0),Mortality_Rates!$B$111),MIN(OFFSET(Mortality_Rates!$B$6,AT$8-1-($B54-$B$9),1),Mortality_Rates!$C$111)))))</f>
        <v>0</v>
      </c>
      <c r="AU54" s="160">
        <f ca="1">IF($B54-AU$8&gt;$B$9,0,IF($B54-AU$8=$B$9,$C54*IF($D54="Male",$B$5,$B$6),
AT54*(1-(1-IF($D54="Male",Mortality_Projection!$C$3,Mortality_Projection!$C$4))^MIN(($B54+(AU$8-1)-Mortality_Projection!$C$6),Mortality_Projection!$C$5)*IF($D54="Male",MIN(OFFSET(Mortality_Rates!$B$6,AU$8-1-($B54-$B$9),0),Mortality_Rates!$B$111),MIN(OFFSET(Mortality_Rates!$B$6,AU$8-1-($B54-$B$9),1),Mortality_Rates!$C$111)))))</f>
        <v>0</v>
      </c>
      <c r="AV54" s="160">
        <f ca="1">IF($B54-AV$8&gt;$B$9,0,IF($B54-AV$8=$B$9,$C54*IF($D54="Male",$B$5,$B$6),
AU54*(1-(1-IF($D54="Male",Mortality_Projection!$C$3,Mortality_Projection!$C$4))^MIN(($B54+(AV$8-1)-Mortality_Projection!$C$6),Mortality_Projection!$C$5)*IF($D54="Male",MIN(OFFSET(Mortality_Rates!$B$6,AV$8-1-($B54-$B$9),0),Mortality_Rates!$B$111),MIN(OFFSET(Mortality_Rates!$B$6,AV$8-1-($B54-$B$9),1),Mortality_Rates!$C$111)))))</f>
        <v>0</v>
      </c>
      <c r="AW54" s="160">
        <f ca="1">IF($B54-AW$8&gt;$B$9,0,IF($B54-AW$8=$B$9,$C54*IF($D54="Male",$B$5,$B$6),
AV54*(1-(1-IF($D54="Male",Mortality_Projection!$C$3,Mortality_Projection!$C$4))^MIN(($B54+(AW$8-1)-Mortality_Projection!$C$6),Mortality_Projection!$C$5)*IF($D54="Male",MIN(OFFSET(Mortality_Rates!$B$6,AW$8-1-($B54-$B$9),0),Mortality_Rates!$B$111),MIN(OFFSET(Mortality_Rates!$B$6,AW$8-1-($B54-$B$9),1),Mortality_Rates!$C$111)))))</f>
        <v>0</v>
      </c>
      <c r="AX54" s="160">
        <f ca="1">IF($B54-AX$8&gt;$B$9,0,IF($B54-AX$8=$B$9,$C54*IF($D54="Male",$B$5,$B$6),
AW54*(1-(1-IF($D54="Male",Mortality_Projection!$C$3,Mortality_Projection!$C$4))^MIN(($B54+(AX$8-1)-Mortality_Projection!$C$6),Mortality_Projection!$C$5)*IF($D54="Male",MIN(OFFSET(Mortality_Rates!$B$6,AX$8-1-($B54-$B$9),0),Mortality_Rates!$B$111),MIN(OFFSET(Mortality_Rates!$B$6,AX$8-1-($B54-$B$9),1),Mortality_Rates!$C$111)))))</f>
        <v>5794.120202651714</v>
      </c>
      <c r="AY54" s="160">
        <f ca="1">IF($B54-AY$8&gt;$B$9,0,IF($B54-AY$8=$B$9,$C54*IF($D54="Male",$B$5,$B$6),
AX54*(1-(1-IF($D54="Male",Mortality_Projection!$C$3,Mortality_Projection!$C$4))^MIN(($B54+(AY$8-1)-Mortality_Projection!$C$6),Mortality_Projection!$C$5)*IF($D54="Male",MIN(OFFSET(Mortality_Rates!$B$6,AY$8-1-($B54-$B$9),0),Mortality_Rates!$B$111),MIN(OFFSET(Mortality_Rates!$B$6,AY$8-1-($B54-$B$9),1),Mortality_Rates!$C$111)))))</f>
        <v>5791.3028560393332</v>
      </c>
      <c r="AZ54" s="160">
        <f ca="1">IF($B54-AZ$8&gt;$B$9,0,IF($B54-AZ$8=$B$9,$C54*IF($D54="Male",$B$5,$B$6),
AY54*(1-(1-IF($D54="Male",Mortality_Projection!$C$3,Mortality_Projection!$C$4))^MIN(($B54+(AZ$8-1)-Mortality_Projection!$C$6),Mortality_Projection!$C$5)*IF($D54="Male",MIN(OFFSET(Mortality_Rates!$B$6,AZ$8-1-($B54-$B$9),0),Mortality_Rates!$B$111),MIN(OFFSET(Mortality_Rates!$B$6,AZ$8-1-($B54-$B$9),1),Mortality_Rates!$C$111)))))</f>
        <v>5789.3053639171003</v>
      </c>
      <c r="BA54" s="160">
        <f ca="1">IF($B54-BA$8&gt;$B$9,0,IF($B54-BA$8=$B$9,$C54*IF($D54="Male",$B$5,$B$6),
AZ54*(1-(1-IF($D54="Male",Mortality_Projection!$C$3,Mortality_Projection!$C$4))^MIN(($B54+(BA$8-1)-Mortality_Projection!$C$6),Mortality_Projection!$C$5)*IF($D54="Male",MIN(OFFSET(Mortality_Rates!$B$6,BA$8-1-($B54-$B$9),0),Mortality_Rates!$B$111),MIN(OFFSET(Mortality_Rates!$B$6,BA$8-1-($B54-$B$9),1),Mortality_Rates!$C$111)))))</f>
        <v>5787.8605226044356</v>
      </c>
      <c r="BB54" s="160">
        <f ca="1">IF($B54-BB$8&gt;$B$9,0,IF($B54-BB$8=$B$9,$C54*IF($D54="Male",$B$5,$B$6),
BA54*(1-(1-IF($D54="Male",Mortality_Projection!$C$3,Mortality_Projection!$C$4))^MIN(($B54+(BB$8-1)-Mortality_Projection!$C$6),Mortality_Projection!$C$5)*IF($D54="Male",MIN(OFFSET(Mortality_Rates!$B$6,BB$8-1-($B54-$B$9),0),Mortality_Rates!$B$111),MIN(OFFSET(Mortality_Rates!$B$6,BB$8-1-($B54-$B$9),1),Mortality_Rates!$C$111)))))</f>
        <v>5786.7601204360381</v>
      </c>
      <c r="BC54" s="160">
        <f ca="1">IF($B54-BC$8&gt;$B$9,0,IF($B54-BC$8=$B$9,$C54*IF($D54="Male",$B$5,$B$6),
BB54*(1-(1-IF($D54="Male",Mortality_Projection!$C$3,Mortality_Projection!$C$4))^MIN(($B54+(BC$8-1)-Mortality_Projection!$C$6),Mortality_Projection!$C$5)*IF($D54="Male",MIN(OFFSET(Mortality_Rates!$B$6,BC$8-1-($B54-$B$9),0),Mortality_Rates!$B$111),MIN(OFFSET(Mortality_Rates!$B$6,BC$8-1-($B54-$B$9),1),Mortality_Rates!$C$111)))))</f>
        <v>5785.851406489046</v>
      </c>
      <c r="BD54" s="161">
        <f ca="1">IF($B54-BD$8&gt;$B$9,0,IF($B54-BD$8=$B$9,$C54*IF($D54="Male",$B$5,$B$6),
BC54*(1-(1-IF($D54="Male",Mortality_Projection!$C$3,Mortality_Projection!$C$4))^MIN(($B54+(BD$8-1)-Mortality_Projection!$C$6),Mortality_Projection!$C$5)*IF($D54="Male",MIN(OFFSET(Mortality_Rates!$B$6,BD$8-1-($B54-$B$9),0),Mortality_Rates!$B$111),MIN(OFFSET(Mortality_Rates!$B$6,BD$8-1-($B54-$B$9),1),Mortality_Rates!$C$111)))))</f>
        <v>5785.0369372625719</v>
      </c>
      <c r="BE54" s="33"/>
    </row>
    <row r="55" spans="1:57" x14ac:dyDescent="0.35">
      <c r="A55" s="159">
        <f t="shared" si="6"/>
        <v>-47</v>
      </c>
      <c r="B55">
        <f t="shared" si="7"/>
        <v>2068</v>
      </c>
      <c r="C55" s="160">
        <f ca="1">IF(-$A55&lt;Input!$D$16, SUM(OFFSET(Existing_Cohort!$C$107,Input!D$15+A55+IF(-$A55&gt;=Input!$D$15,-Input!$D$15-$A55,0),B55-Input!$D$4,IF(-$A55&gt;=Input!$D$15,Input!$D$16+$A55,Input!$D$16-Input!$D$15+1))), 0)+
IF(-$A55&gt;Input!$D$15, SUM(OFFSET($E$59, MAX(-$A55-Input!$D$16, 0), $B55-$B$9, MIN(-$A55-Input!$D$15, Input!$D$16-Input!$D$15+1))), 0)</f>
        <v>78831.426061325765</v>
      </c>
      <c r="D55" s="198" t="s">
        <v>31</v>
      </c>
      <c r="E55" s="160">
        <f ca="1">IF($B55-E$8&gt;$B$9,0,IF($B55-E$8=$B$9,$C55*IF($D55="Male",$B$5,$B$6),
D55*(1-(1-IF($D55="Male",Mortality_Projection!$C$3,Mortality_Projection!$C$4))^MIN(($B55+(E$8-1)-Mortality_Projection!$C$6),Mortality_Projection!$C$5)*IF($D55="Male",MIN(OFFSET(Mortality_Rates!$B$6,E$8-1-($B55-$B$9),0),Mortality_Rates!$B$111),MIN(OFFSET(Mortality_Rates!$B$6,E$8-1-($B55-$B$9),1),Mortality_Rates!$C$111)))))</f>
        <v>0</v>
      </c>
      <c r="F55" s="160">
        <f ca="1">IF($B55-F$8&gt;$B$9,0,IF($B55-F$8=$B$9,$C55*IF($D55="Male",$B$5,$B$6),
E55*(1-(1-IF($D55="Male",Mortality_Projection!$C$3,Mortality_Projection!$C$4))^MIN(($B55+(F$8-1)-Mortality_Projection!$C$6),Mortality_Projection!$C$5)*IF($D55="Male",MIN(OFFSET(Mortality_Rates!$B$6,F$8-1-($B55-$B$9),0),Mortality_Rates!$B$111),MIN(OFFSET(Mortality_Rates!$B$6,F$8-1-($B55-$B$9),1),Mortality_Rates!$C$111)))))</f>
        <v>0</v>
      </c>
      <c r="G55" s="160">
        <f ca="1">IF($B55-G$8&gt;$B$9,0,IF($B55-G$8=$B$9,$C55*IF($D55="Male",$B$5,$B$6),
F55*(1-(1-IF($D55="Male",Mortality_Projection!$C$3,Mortality_Projection!$C$4))^MIN(($B55+(G$8-1)-Mortality_Projection!$C$6),Mortality_Projection!$C$5)*IF($D55="Male",MIN(OFFSET(Mortality_Rates!$B$6,G$8-1-($B55-$B$9),0),Mortality_Rates!$B$111),MIN(OFFSET(Mortality_Rates!$B$6,G$8-1-($B55-$B$9),1),Mortality_Rates!$C$111)))))</f>
        <v>0</v>
      </c>
      <c r="H55" s="160">
        <f ca="1">IF($B55-H$8&gt;$B$9,0,IF($B55-H$8=$B$9,$C55*IF($D55="Male",$B$5,$B$6),
G55*(1-(1-IF($D55="Male",Mortality_Projection!$C$3,Mortality_Projection!$C$4))^MIN(($B55+(H$8-1)-Mortality_Projection!$C$6),Mortality_Projection!$C$5)*IF($D55="Male",MIN(OFFSET(Mortality_Rates!$B$6,H$8-1-($B55-$B$9),0),Mortality_Rates!$B$111),MIN(OFFSET(Mortality_Rates!$B$6,H$8-1-($B55-$B$9),1),Mortality_Rates!$C$111)))))</f>
        <v>0</v>
      </c>
      <c r="I55" s="160">
        <f ca="1">IF($B55-I$8&gt;$B$9,0,IF($B55-I$8=$B$9,$C55*IF($D55="Male",$B$5,$B$6),
H55*(1-(1-IF($D55="Male",Mortality_Projection!$C$3,Mortality_Projection!$C$4))^MIN(($B55+(I$8-1)-Mortality_Projection!$C$6),Mortality_Projection!$C$5)*IF($D55="Male",MIN(OFFSET(Mortality_Rates!$B$6,I$8-1-($B55-$B$9),0),Mortality_Rates!$B$111),MIN(OFFSET(Mortality_Rates!$B$6,I$8-1-($B55-$B$9),1),Mortality_Rates!$C$111)))))</f>
        <v>0</v>
      </c>
      <c r="J55" s="160">
        <f ca="1">IF($B55-J$8&gt;$B$9,0,IF($B55-J$8=$B$9,$C55*IF($D55="Male",$B$5,$B$6),
I55*(1-(1-IF($D55="Male",Mortality_Projection!$C$3,Mortality_Projection!$C$4))^MIN(($B55+(J$8-1)-Mortality_Projection!$C$6),Mortality_Projection!$C$5)*IF($D55="Male",MIN(OFFSET(Mortality_Rates!$B$6,J$8-1-($B55-$B$9),0),Mortality_Rates!$B$111),MIN(OFFSET(Mortality_Rates!$B$6,J$8-1-($B55-$B$9),1),Mortality_Rates!$C$111)))))</f>
        <v>0</v>
      </c>
      <c r="K55" s="160">
        <f ca="1">IF($B55-K$8&gt;$B$9,0,IF($B55-K$8=$B$9,$C55*IF($D55="Male",$B$5,$B$6),
J55*(1-(1-IF($D55="Male",Mortality_Projection!$C$3,Mortality_Projection!$C$4))^MIN(($B55+(K$8-1)-Mortality_Projection!$C$6),Mortality_Projection!$C$5)*IF($D55="Male",MIN(OFFSET(Mortality_Rates!$B$6,K$8-1-($B55-$B$9),0),Mortality_Rates!$B$111),MIN(OFFSET(Mortality_Rates!$B$6,K$8-1-($B55-$B$9),1),Mortality_Rates!$C$111)))))</f>
        <v>0</v>
      </c>
      <c r="L55" s="160">
        <f ca="1">IF($B55-L$8&gt;$B$9,0,IF($B55-L$8=$B$9,$C55*IF($D55="Male",$B$5,$B$6),
K55*(1-(1-IF($D55="Male",Mortality_Projection!$C$3,Mortality_Projection!$C$4))^MIN(($B55+(L$8-1)-Mortality_Projection!$C$6),Mortality_Projection!$C$5)*IF($D55="Male",MIN(OFFSET(Mortality_Rates!$B$6,L$8-1-($B55-$B$9),0),Mortality_Rates!$B$111),MIN(OFFSET(Mortality_Rates!$B$6,L$8-1-($B55-$B$9),1),Mortality_Rates!$C$111)))))</f>
        <v>0</v>
      </c>
      <c r="M55" s="160">
        <f ca="1">IF($B55-M$8&gt;$B$9,0,IF($B55-M$8=$B$9,$C55*IF($D55="Male",$B$5,$B$6),
L55*(1-(1-IF($D55="Male",Mortality_Projection!$C$3,Mortality_Projection!$C$4))^MIN(($B55+(M$8-1)-Mortality_Projection!$C$6),Mortality_Projection!$C$5)*IF($D55="Male",MIN(OFFSET(Mortality_Rates!$B$6,M$8-1-($B55-$B$9),0),Mortality_Rates!$B$111),MIN(OFFSET(Mortality_Rates!$B$6,M$8-1-($B55-$B$9),1),Mortality_Rates!$C$111)))))</f>
        <v>0</v>
      </c>
      <c r="N55" s="160">
        <f ca="1">IF($B55-N$8&gt;$B$9,0,IF($B55-N$8=$B$9,$C55*IF($D55="Male",$B$5,$B$6),
M55*(1-(1-IF($D55="Male",Mortality_Projection!$C$3,Mortality_Projection!$C$4))^MIN(($B55+(N$8-1)-Mortality_Projection!$C$6),Mortality_Projection!$C$5)*IF($D55="Male",MIN(OFFSET(Mortality_Rates!$B$6,N$8-1-($B55-$B$9),0),Mortality_Rates!$B$111),MIN(OFFSET(Mortality_Rates!$B$6,N$8-1-($B55-$B$9),1),Mortality_Rates!$C$111)))))</f>
        <v>0</v>
      </c>
      <c r="O55" s="160">
        <f ca="1">IF($B55-O$8&gt;$B$9,0,IF($B55-O$8=$B$9,$C55*IF($D55="Male",$B$5,$B$6),
N55*(1-(1-IF($D55="Male",Mortality_Projection!$C$3,Mortality_Projection!$C$4))^MIN(($B55+(O$8-1)-Mortality_Projection!$C$6),Mortality_Projection!$C$5)*IF($D55="Male",MIN(OFFSET(Mortality_Rates!$B$6,O$8-1-($B55-$B$9),0),Mortality_Rates!$B$111),MIN(OFFSET(Mortality_Rates!$B$6,O$8-1-($B55-$B$9),1),Mortality_Rates!$C$111)))))</f>
        <v>0</v>
      </c>
      <c r="P55" s="160">
        <f ca="1">IF($B55-P$8&gt;$B$9,0,IF($B55-P$8=$B$9,$C55*IF($D55="Male",$B$5,$B$6),
O55*(1-(1-IF($D55="Male",Mortality_Projection!$C$3,Mortality_Projection!$C$4))^MIN(($B55+(P$8-1)-Mortality_Projection!$C$6),Mortality_Projection!$C$5)*IF($D55="Male",MIN(OFFSET(Mortality_Rates!$B$6,P$8-1-($B55-$B$9),0),Mortality_Rates!$B$111),MIN(OFFSET(Mortality_Rates!$B$6,P$8-1-($B55-$B$9),1),Mortality_Rates!$C$111)))))</f>
        <v>0</v>
      </c>
      <c r="Q55" s="160">
        <f ca="1">IF($B55-Q$8&gt;$B$9,0,IF($B55-Q$8=$B$9,$C55*IF($D55="Male",$B$5,$B$6),
P55*(1-(1-IF($D55="Male",Mortality_Projection!$C$3,Mortality_Projection!$C$4))^MIN(($B55+(Q$8-1)-Mortality_Projection!$C$6),Mortality_Projection!$C$5)*IF($D55="Male",MIN(OFFSET(Mortality_Rates!$B$6,Q$8-1-($B55-$B$9),0),Mortality_Rates!$B$111),MIN(OFFSET(Mortality_Rates!$B$6,Q$8-1-($B55-$B$9),1),Mortality_Rates!$C$111)))))</f>
        <v>0</v>
      </c>
      <c r="R55" s="160">
        <f ca="1">IF($B55-R$8&gt;$B$9,0,IF($B55-R$8=$B$9,$C55*IF($D55="Male",$B$5,$B$6),
Q55*(1-(1-IF($D55="Male",Mortality_Projection!$C$3,Mortality_Projection!$C$4))^MIN(($B55+(R$8-1)-Mortality_Projection!$C$6),Mortality_Projection!$C$5)*IF($D55="Male",MIN(OFFSET(Mortality_Rates!$B$6,R$8-1-($B55-$B$9),0),Mortality_Rates!$B$111),MIN(OFFSET(Mortality_Rates!$B$6,R$8-1-($B55-$B$9),1),Mortality_Rates!$C$111)))))</f>
        <v>0</v>
      </c>
      <c r="S55" s="160">
        <f ca="1">IF($B55-S$8&gt;$B$9,0,IF($B55-S$8=$B$9,$C55*IF($D55="Male",$B$5,$B$6),
R55*(1-(1-IF($D55="Male",Mortality_Projection!$C$3,Mortality_Projection!$C$4))^MIN(($B55+(S$8-1)-Mortality_Projection!$C$6),Mortality_Projection!$C$5)*IF($D55="Male",MIN(OFFSET(Mortality_Rates!$B$6,S$8-1-($B55-$B$9),0),Mortality_Rates!$B$111),MIN(OFFSET(Mortality_Rates!$B$6,S$8-1-($B55-$B$9),1),Mortality_Rates!$C$111)))))</f>
        <v>0</v>
      </c>
      <c r="T55" s="160">
        <f ca="1">IF($B55-T$8&gt;$B$9,0,IF($B55-T$8=$B$9,$C55*IF($D55="Male",$B$5,$B$6),
S55*(1-(1-IF($D55="Male",Mortality_Projection!$C$3,Mortality_Projection!$C$4))^MIN(($B55+(T$8-1)-Mortality_Projection!$C$6),Mortality_Projection!$C$5)*IF($D55="Male",MIN(OFFSET(Mortality_Rates!$B$6,T$8-1-($B55-$B$9),0),Mortality_Rates!$B$111),MIN(OFFSET(Mortality_Rates!$B$6,T$8-1-($B55-$B$9),1),Mortality_Rates!$C$111)))))</f>
        <v>0</v>
      </c>
      <c r="U55" s="160">
        <f ca="1">IF($B55-U$8&gt;$B$9,0,IF($B55-U$8=$B$9,$C55*IF($D55="Male",$B$5,$B$6),
T55*(1-(1-IF($D55="Male",Mortality_Projection!$C$3,Mortality_Projection!$C$4))^MIN(($B55+(U$8-1)-Mortality_Projection!$C$6),Mortality_Projection!$C$5)*IF($D55="Male",MIN(OFFSET(Mortality_Rates!$B$6,U$8-1-($B55-$B$9),0),Mortality_Rates!$B$111),MIN(OFFSET(Mortality_Rates!$B$6,U$8-1-($B55-$B$9),1),Mortality_Rates!$C$111)))))</f>
        <v>0</v>
      </c>
      <c r="V55" s="160">
        <f ca="1">IF($B55-V$8&gt;$B$9,0,IF($B55-V$8=$B$9,$C55*IF($D55="Male",$B$5,$B$6),
U55*(1-(1-IF($D55="Male",Mortality_Projection!$C$3,Mortality_Projection!$C$4))^MIN(($B55+(V$8-1)-Mortality_Projection!$C$6),Mortality_Projection!$C$5)*IF($D55="Male",MIN(OFFSET(Mortality_Rates!$B$6,V$8-1-($B55-$B$9),0),Mortality_Rates!$B$111),MIN(OFFSET(Mortality_Rates!$B$6,V$8-1-($B55-$B$9),1),Mortality_Rates!$C$111)))))</f>
        <v>0</v>
      </c>
      <c r="W55" s="160">
        <f ca="1">IF($B55-W$8&gt;$B$9,0,IF($B55-W$8=$B$9,$C55*IF($D55="Male",$B$5,$B$6),
V55*(1-(1-IF($D55="Male",Mortality_Projection!$C$3,Mortality_Projection!$C$4))^MIN(($B55+(W$8-1)-Mortality_Projection!$C$6),Mortality_Projection!$C$5)*IF($D55="Male",MIN(OFFSET(Mortality_Rates!$B$6,W$8-1-($B55-$B$9),0),Mortality_Rates!$B$111),MIN(OFFSET(Mortality_Rates!$B$6,W$8-1-($B55-$B$9),1),Mortality_Rates!$C$111)))))</f>
        <v>0</v>
      </c>
      <c r="X55" s="160">
        <f ca="1">IF($B55-X$8&gt;$B$9,0,IF($B55-X$8=$B$9,$C55*IF($D55="Male",$B$5,$B$6),
W55*(1-(1-IF($D55="Male",Mortality_Projection!$C$3,Mortality_Projection!$C$4))^MIN(($B55+(X$8-1)-Mortality_Projection!$C$6),Mortality_Projection!$C$5)*IF($D55="Male",MIN(OFFSET(Mortality_Rates!$B$6,X$8-1-($B55-$B$9),0),Mortality_Rates!$B$111),MIN(OFFSET(Mortality_Rates!$B$6,X$8-1-($B55-$B$9),1),Mortality_Rates!$C$111)))))</f>
        <v>0</v>
      </c>
      <c r="Y55" s="160">
        <f ca="1">IF($B55-Y$8&gt;$B$9,0,IF($B55-Y$8=$B$9,$C55*IF($D55="Male",$B$5,$B$6),
X55*(1-(1-IF($D55="Male",Mortality_Projection!$C$3,Mortality_Projection!$C$4))^MIN(($B55+(Y$8-1)-Mortality_Projection!$C$6),Mortality_Projection!$C$5)*IF($D55="Male",MIN(OFFSET(Mortality_Rates!$B$6,Y$8-1-($B55-$B$9),0),Mortality_Rates!$B$111),MIN(OFFSET(Mortality_Rates!$B$6,Y$8-1-($B55-$B$9),1),Mortality_Rates!$C$111)))))</f>
        <v>0</v>
      </c>
      <c r="Z55" s="160">
        <f ca="1">IF($B55-Z$8&gt;$B$9,0,IF($B55-Z$8=$B$9,$C55*IF($D55="Male",$B$5,$B$6),
Y55*(1-(1-IF($D55="Male",Mortality_Projection!$C$3,Mortality_Projection!$C$4))^MIN(($B55+(Z$8-1)-Mortality_Projection!$C$6),Mortality_Projection!$C$5)*IF($D55="Male",MIN(OFFSET(Mortality_Rates!$B$6,Z$8-1-($B55-$B$9),0),Mortality_Rates!$B$111),MIN(OFFSET(Mortality_Rates!$B$6,Z$8-1-($B55-$B$9),1),Mortality_Rates!$C$111)))))</f>
        <v>0</v>
      </c>
      <c r="AA55" s="160">
        <f ca="1">IF($B55-AA$8&gt;$B$9,0,IF($B55-AA$8=$B$9,$C55*IF($D55="Male",$B$5,$B$6),
Z55*(1-(1-IF($D55="Male",Mortality_Projection!$C$3,Mortality_Projection!$C$4))^MIN(($B55+(AA$8-1)-Mortality_Projection!$C$6),Mortality_Projection!$C$5)*IF($D55="Male",MIN(OFFSET(Mortality_Rates!$B$6,AA$8-1-($B55-$B$9),0),Mortality_Rates!$B$111),MIN(OFFSET(Mortality_Rates!$B$6,AA$8-1-($B55-$B$9),1),Mortality_Rates!$C$111)))))</f>
        <v>0</v>
      </c>
      <c r="AB55" s="160">
        <f ca="1">IF($B55-AB$8&gt;$B$9,0,IF($B55-AB$8=$B$9,$C55*IF($D55="Male",$B$5,$B$6),
AA55*(1-(1-IF($D55="Male",Mortality_Projection!$C$3,Mortality_Projection!$C$4))^MIN(($B55+(AB$8-1)-Mortality_Projection!$C$6),Mortality_Projection!$C$5)*IF($D55="Male",MIN(OFFSET(Mortality_Rates!$B$6,AB$8-1-($B55-$B$9),0),Mortality_Rates!$B$111),MIN(OFFSET(Mortality_Rates!$B$6,AB$8-1-($B55-$B$9),1),Mortality_Rates!$C$111)))))</f>
        <v>0</v>
      </c>
      <c r="AC55" s="160">
        <f ca="1">IF($B55-AC$8&gt;$B$9,0,IF($B55-AC$8=$B$9,$C55*IF($D55="Male",$B$5,$B$6),
AB55*(1-(1-IF($D55="Male",Mortality_Projection!$C$3,Mortality_Projection!$C$4))^MIN(($B55+(AC$8-1)-Mortality_Projection!$C$6),Mortality_Projection!$C$5)*IF($D55="Male",MIN(OFFSET(Mortality_Rates!$B$6,AC$8-1-($B55-$B$9),0),Mortality_Rates!$B$111),MIN(OFFSET(Mortality_Rates!$B$6,AC$8-1-($B55-$B$9),1),Mortality_Rates!$C$111)))))</f>
        <v>0</v>
      </c>
      <c r="AD55" s="160">
        <f ca="1">IF($B55-AD$8&gt;$B$9,0,IF($B55-AD$8=$B$9,$C55*IF($D55="Male",$B$5,$B$6),
AC55*(1-(1-IF($D55="Male",Mortality_Projection!$C$3,Mortality_Projection!$C$4))^MIN(($B55+(AD$8-1)-Mortality_Projection!$C$6),Mortality_Projection!$C$5)*IF($D55="Male",MIN(OFFSET(Mortality_Rates!$B$6,AD$8-1-($B55-$B$9),0),Mortality_Rates!$B$111),MIN(OFFSET(Mortality_Rates!$B$6,AD$8-1-($B55-$B$9),1),Mortality_Rates!$C$111)))))</f>
        <v>0</v>
      </c>
      <c r="AE55" s="160">
        <f ca="1">IF($B55-AE$8&gt;$B$9,0,IF($B55-AE$8=$B$9,$C55*IF($D55="Male",$B$5,$B$6),
AD55*(1-(1-IF($D55="Male",Mortality_Projection!$C$3,Mortality_Projection!$C$4))^MIN(($B55+(AE$8-1)-Mortality_Projection!$C$6),Mortality_Projection!$C$5)*IF($D55="Male",MIN(OFFSET(Mortality_Rates!$B$6,AE$8-1-($B55-$B$9),0),Mortality_Rates!$B$111),MIN(OFFSET(Mortality_Rates!$B$6,AE$8-1-($B55-$B$9),1),Mortality_Rates!$C$111)))))</f>
        <v>0</v>
      </c>
      <c r="AF55" s="160">
        <f ca="1">IF($B55-AF$8&gt;$B$9,0,IF($B55-AF$8=$B$9,$C55*IF($D55="Male",$B$5,$B$6),
AE55*(1-(1-IF($D55="Male",Mortality_Projection!$C$3,Mortality_Projection!$C$4))^MIN(($B55+(AF$8-1)-Mortality_Projection!$C$6),Mortality_Projection!$C$5)*IF($D55="Male",MIN(OFFSET(Mortality_Rates!$B$6,AF$8-1-($B55-$B$9),0),Mortality_Rates!$B$111),MIN(OFFSET(Mortality_Rates!$B$6,AF$8-1-($B55-$B$9),1),Mortality_Rates!$C$111)))))</f>
        <v>0</v>
      </c>
      <c r="AG55" s="160">
        <f ca="1">IF($B55-AG$8&gt;$B$9,0,IF($B55-AG$8=$B$9,$C55*IF($D55="Male",$B$5,$B$6),
AF55*(1-(1-IF($D55="Male",Mortality_Projection!$C$3,Mortality_Projection!$C$4))^MIN(($B55+(AG$8-1)-Mortality_Projection!$C$6),Mortality_Projection!$C$5)*IF($D55="Male",MIN(OFFSET(Mortality_Rates!$B$6,AG$8-1-($B55-$B$9),0),Mortality_Rates!$B$111),MIN(OFFSET(Mortality_Rates!$B$6,AG$8-1-($B55-$B$9),1),Mortality_Rates!$C$111)))))</f>
        <v>0</v>
      </c>
      <c r="AH55" s="160">
        <f ca="1">IF($B55-AH$8&gt;$B$9,0,IF($B55-AH$8=$B$9,$C55*IF($D55="Male",$B$5,$B$6),
AG55*(1-(1-IF($D55="Male",Mortality_Projection!$C$3,Mortality_Projection!$C$4))^MIN(($B55+(AH$8-1)-Mortality_Projection!$C$6),Mortality_Projection!$C$5)*IF($D55="Male",MIN(OFFSET(Mortality_Rates!$B$6,AH$8-1-($B55-$B$9),0),Mortality_Rates!$B$111),MIN(OFFSET(Mortality_Rates!$B$6,AH$8-1-($B55-$B$9),1),Mortality_Rates!$C$111)))))</f>
        <v>0</v>
      </c>
      <c r="AI55" s="160">
        <f ca="1">IF($B55-AI$8&gt;$B$9,0,IF($B55-AI$8=$B$9,$C55*IF($D55="Male",$B$5,$B$6),
AH55*(1-(1-IF($D55="Male",Mortality_Projection!$C$3,Mortality_Projection!$C$4))^MIN(($B55+(AI$8-1)-Mortality_Projection!$C$6),Mortality_Projection!$C$5)*IF($D55="Male",MIN(OFFSET(Mortality_Rates!$B$6,AI$8-1-($B55-$B$9),0),Mortality_Rates!$B$111),MIN(OFFSET(Mortality_Rates!$B$6,AI$8-1-($B55-$B$9),1),Mortality_Rates!$C$111)))))</f>
        <v>0</v>
      </c>
      <c r="AJ55" s="160">
        <f ca="1">IF($B55-AJ$8&gt;$B$9,0,IF($B55-AJ$8=$B$9,$C55*IF($D55="Male",$B$5,$B$6),
AI55*(1-(1-IF($D55="Male",Mortality_Projection!$C$3,Mortality_Projection!$C$4))^MIN(($B55+(AJ$8-1)-Mortality_Projection!$C$6),Mortality_Projection!$C$5)*IF($D55="Male",MIN(OFFSET(Mortality_Rates!$B$6,AJ$8-1-($B55-$B$9),0),Mortality_Rates!$B$111),MIN(OFFSET(Mortality_Rates!$B$6,AJ$8-1-($B55-$B$9),1),Mortality_Rates!$C$111)))))</f>
        <v>0</v>
      </c>
      <c r="AK55" s="160">
        <f ca="1">IF($B55-AK$8&gt;$B$9,0,IF($B55-AK$8=$B$9,$C55*IF($D55="Male",$B$5,$B$6),
AJ55*(1-(1-IF($D55="Male",Mortality_Projection!$C$3,Mortality_Projection!$C$4))^MIN(($B55+(AK$8-1)-Mortality_Projection!$C$6),Mortality_Projection!$C$5)*IF($D55="Male",MIN(OFFSET(Mortality_Rates!$B$6,AK$8-1-($B55-$B$9),0),Mortality_Rates!$B$111),MIN(OFFSET(Mortality_Rates!$B$6,AK$8-1-($B55-$B$9),1),Mortality_Rates!$C$111)))))</f>
        <v>0</v>
      </c>
      <c r="AL55" s="160">
        <f ca="1">IF($B55-AL$8&gt;$B$9,0,IF($B55-AL$8=$B$9,$C55*IF($D55="Male",$B$5,$B$6),
AK55*(1-(1-IF($D55="Male",Mortality_Projection!$C$3,Mortality_Projection!$C$4))^MIN(($B55+(AL$8-1)-Mortality_Projection!$C$6),Mortality_Projection!$C$5)*IF($D55="Male",MIN(OFFSET(Mortality_Rates!$B$6,AL$8-1-($B55-$B$9),0),Mortality_Rates!$B$111),MIN(OFFSET(Mortality_Rates!$B$6,AL$8-1-($B55-$B$9),1),Mortality_Rates!$C$111)))))</f>
        <v>0</v>
      </c>
      <c r="AM55" s="160">
        <f ca="1">IF($B55-AM$8&gt;$B$9,0,IF($B55-AM$8=$B$9,$C55*IF($D55="Male",$B$5,$B$6),
AL55*(1-(1-IF($D55="Male",Mortality_Projection!$C$3,Mortality_Projection!$C$4))^MIN(($B55+(AM$8-1)-Mortality_Projection!$C$6),Mortality_Projection!$C$5)*IF($D55="Male",MIN(OFFSET(Mortality_Rates!$B$6,AM$8-1-($B55-$B$9),0),Mortality_Rates!$B$111),MIN(OFFSET(Mortality_Rates!$B$6,AM$8-1-($B55-$B$9),1),Mortality_Rates!$C$111)))))</f>
        <v>0</v>
      </c>
      <c r="AN55" s="160">
        <f ca="1">IF($B55-AN$8&gt;$B$9,0,IF($B55-AN$8=$B$9,$C55*IF($D55="Male",$B$5,$B$6),
AM55*(1-(1-IF($D55="Male",Mortality_Projection!$C$3,Mortality_Projection!$C$4))^MIN(($B55+(AN$8-1)-Mortality_Projection!$C$6),Mortality_Projection!$C$5)*IF($D55="Male",MIN(OFFSET(Mortality_Rates!$B$6,AN$8-1-($B55-$B$9),0),Mortality_Rates!$B$111),MIN(OFFSET(Mortality_Rates!$B$6,AN$8-1-($B55-$B$9),1),Mortality_Rates!$C$111)))))</f>
        <v>0</v>
      </c>
      <c r="AO55" s="160">
        <f ca="1">IF($B55-AO$8&gt;$B$9,0,IF($B55-AO$8=$B$9,$C55*IF($D55="Male",$B$5,$B$6),
AN55*(1-(1-IF($D55="Male",Mortality_Projection!$C$3,Mortality_Projection!$C$4))^MIN(($B55+(AO$8-1)-Mortality_Projection!$C$6),Mortality_Projection!$C$5)*IF($D55="Male",MIN(OFFSET(Mortality_Rates!$B$6,AO$8-1-($B55-$B$9),0),Mortality_Rates!$B$111),MIN(OFFSET(Mortality_Rates!$B$6,AO$8-1-($B55-$B$9),1),Mortality_Rates!$C$111)))))</f>
        <v>0</v>
      </c>
      <c r="AP55" s="160">
        <f ca="1">IF($B55-AP$8&gt;$B$9,0,IF($B55-AP$8=$B$9,$C55*IF($D55="Male",$B$5,$B$6),
AO55*(1-(1-IF($D55="Male",Mortality_Projection!$C$3,Mortality_Projection!$C$4))^MIN(($B55+(AP$8-1)-Mortality_Projection!$C$6),Mortality_Projection!$C$5)*IF($D55="Male",MIN(OFFSET(Mortality_Rates!$B$6,AP$8-1-($B55-$B$9),0),Mortality_Rates!$B$111),MIN(OFFSET(Mortality_Rates!$B$6,AP$8-1-($B55-$B$9),1),Mortality_Rates!$C$111)))))</f>
        <v>0</v>
      </c>
      <c r="AQ55" s="160">
        <f ca="1">IF($B55-AQ$8&gt;$B$9,0,IF($B55-AQ$8=$B$9,$C55*IF($D55="Male",$B$5,$B$6),
AP55*(1-(1-IF($D55="Male",Mortality_Projection!$C$3,Mortality_Projection!$C$4))^MIN(($B55+(AQ$8-1)-Mortality_Projection!$C$6),Mortality_Projection!$C$5)*IF($D55="Male",MIN(OFFSET(Mortality_Rates!$B$6,AQ$8-1-($B55-$B$9),0),Mortality_Rates!$B$111),MIN(OFFSET(Mortality_Rates!$B$6,AQ$8-1-($B55-$B$9),1),Mortality_Rates!$C$111)))))</f>
        <v>0</v>
      </c>
      <c r="AR55" s="160">
        <f ca="1">IF($B55-AR$8&gt;$B$9,0,IF($B55-AR$8=$B$9,$C55*IF($D55="Male",$B$5,$B$6),
AQ55*(1-(1-IF($D55="Male",Mortality_Projection!$C$3,Mortality_Projection!$C$4))^MIN(($B55+(AR$8-1)-Mortality_Projection!$C$6),Mortality_Projection!$C$5)*IF($D55="Male",MIN(OFFSET(Mortality_Rates!$B$6,AR$8-1-($B55-$B$9),0),Mortality_Rates!$B$111),MIN(OFFSET(Mortality_Rates!$B$6,AR$8-1-($B55-$B$9),1),Mortality_Rates!$C$111)))))</f>
        <v>0</v>
      </c>
      <c r="AS55" s="160">
        <f ca="1">IF($B55-AS$8&gt;$B$9,0,IF($B55-AS$8=$B$9,$C55*IF($D55="Male",$B$5,$B$6),
AR55*(1-(1-IF($D55="Male",Mortality_Projection!$C$3,Mortality_Projection!$C$4))^MIN(($B55+(AS$8-1)-Mortality_Projection!$C$6),Mortality_Projection!$C$5)*IF($D55="Male",MIN(OFFSET(Mortality_Rates!$B$6,AS$8-1-($B55-$B$9),0),Mortality_Rates!$B$111),MIN(OFFSET(Mortality_Rates!$B$6,AS$8-1-($B55-$B$9),1),Mortality_Rates!$C$111)))))</f>
        <v>0</v>
      </c>
      <c r="AT55" s="160">
        <f ca="1">IF($B55-AT$8&gt;$B$9,0,IF($B55-AT$8=$B$9,$C55*IF($D55="Male",$B$5,$B$6),
AS55*(1-(1-IF($D55="Male",Mortality_Projection!$C$3,Mortality_Projection!$C$4))^MIN(($B55+(AT$8-1)-Mortality_Projection!$C$6),Mortality_Projection!$C$5)*IF($D55="Male",MIN(OFFSET(Mortality_Rates!$B$6,AT$8-1-($B55-$B$9),0),Mortality_Rates!$B$111),MIN(OFFSET(Mortality_Rates!$B$6,AT$8-1-($B55-$B$9),1),Mortality_Rates!$C$111)))))</f>
        <v>0</v>
      </c>
      <c r="AU55" s="160">
        <f ca="1">IF($B55-AU$8&gt;$B$9,0,IF($B55-AU$8=$B$9,$C55*IF($D55="Male",$B$5,$B$6),
AT55*(1-(1-IF($D55="Male",Mortality_Projection!$C$3,Mortality_Projection!$C$4))^MIN(($B55+(AU$8-1)-Mortality_Projection!$C$6),Mortality_Projection!$C$5)*IF($D55="Male",MIN(OFFSET(Mortality_Rates!$B$6,AU$8-1-($B55-$B$9),0),Mortality_Rates!$B$111),MIN(OFFSET(Mortality_Rates!$B$6,AU$8-1-($B55-$B$9),1),Mortality_Rates!$C$111)))))</f>
        <v>0</v>
      </c>
      <c r="AV55" s="160">
        <f ca="1">IF($B55-AV$8&gt;$B$9,0,IF($B55-AV$8=$B$9,$C55*IF($D55="Male",$B$5,$B$6),
AU55*(1-(1-IF($D55="Male",Mortality_Projection!$C$3,Mortality_Projection!$C$4))^MIN(($B55+(AV$8-1)-Mortality_Projection!$C$6),Mortality_Projection!$C$5)*IF($D55="Male",MIN(OFFSET(Mortality_Rates!$B$6,AV$8-1-($B55-$B$9),0),Mortality_Rates!$B$111),MIN(OFFSET(Mortality_Rates!$B$6,AV$8-1-($B55-$B$9),1),Mortality_Rates!$C$111)))))</f>
        <v>0</v>
      </c>
      <c r="AW55" s="160">
        <f ca="1">IF($B55-AW$8&gt;$B$9,0,IF($B55-AW$8=$B$9,$C55*IF($D55="Male",$B$5,$B$6),
AV55*(1-(1-IF($D55="Male",Mortality_Projection!$C$3,Mortality_Projection!$C$4))^MIN(($B55+(AW$8-1)-Mortality_Projection!$C$6),Mortality_Projection!$C$5)*IF($D55="Male",MIN(OFFSET(Mortality_Rates!$B$6,AW$8-1-($B55-$B$9),0),Mortality_Rates!$B$111),MIN(OFFSET(Mortality_Rates!$B$6,AW$8-1-($B55-$B$9),1),Mortality_Rates!$C$111)))))</f>
        <v>0</v>
      </c>
      <c r="AX55" s="160">
        <f ca="1">IF($B55-AX$8&gt;$B$9,0,IF($B55-AX$8=$B$9,$C55*IF($D55="Male",$B$5,$B$6),
AW55*(1-(1-IF($D55="Male",Mortality_Projection!$C$3,Mortality_Projection!$C$4))^MIN(($B55+(AX$8-1)-Mortality_Projection!$C$6),Mortality_Projection!$C$5)*IF($D55="Male",MIN(OFFSET(Mortality_Rates!$B$6,AX$8-1-($B55-$B$9),0),Mortality_Rates!$B$111),MIN(OFFSET(Mortality_Rates!$B$6,AX$8-1-($B55-$B$9),1),Mortality_Rates!$C$111)))))</f>
        <v>0</v>
      </c>
      <c r="AY55" s="160">
        <f ca="1">IF($B55-AY$8&gt;$B$9,0,IF($B55-AY$8=$B$9,$C55*IF($D55="Male",$B$5,$B$6),
AX55*(1-(1-IF($D55="Male",Mortality_Projection!$C$3,Mortality_Projection!$C$4))^MIN(($B55+(AY$8-1)-Mortality_Projection!$C$6),Mortality_Projection!$C$5)*IF($D55="Male",MIN(OFFSET(Mortality_Rates!$B$6,AY$8-1-($B55-$B$9),0),Mortality_Rates!$B$111),MIN(OFFSET(Mortality_Rates!$B$6,AY$8-1-($B55-$B$9),1),Mortality_Rates!$C$111)))))</f>
        <v>5768.3631080644009</v>
      </c>
      <c r="AZ55" s="160">
        <f ca="1">IF($B55-AZ$8&gt;$B$9,0,IF($B55-AZ$8=$B$9,$C55*IF($D55="Male",$B$5,$B$6),
AY55*(1-(1-IF($D55="Male",Mortality_Projection!$C$3,Mortality_Projection!$C$4))^MIN(($B55+(AZ$8-1)-Mortality_Projection!$C$6),Mortality_Projection!$C$5)*IF($D55="Male",MIN(OFFSET(Mortality_Rates!$B$6,AZ$8-1-($B55-$B$9),0),Mortality_Rates!$B$111),MIN(OFFSET(Mortality_Rates!$B$6,AZ$8-1-($B55-$B$9),1),Mortality_Rates!$C$111)))))</f>
        <v>5765.5582856421725</v>
      </c>
      <c r="BA55" s="160">
        <f ca="1">IF($B55-BA$8&gt;$B$9,0,IF($B55-BA$8=$B$9,$C55*IF($D55="Male",$B$5,$B$6),
AZ55*(1-(1-IF($D55="Male",Mortality_Projection!$C$3,Mortality_Projection!$C$4))^MIN(($B55+(BA$8-1)-Mortality_Projection!$C$6),Mortality_Projection!$C$5)*IF($D55="Male",MIN(OFFSET(Mortality_Rates!$B$6,BA$8-1-($B55-$B$9),0),Mortality_Rates!$B$111),MIN(OFFSET(Mortality_Rates!$B$6,BA$8-1-($B55-$B$9),1),Mortality_Rates!$C$111)))))</f>
        <v>5763.5696731413018</v>
      </c>
      <c r="BB55" s="160">
        <f ca="1">IF($B55-BB$8&gt;$B$9,0,IF($B55-BB$8=$B$9,$C55*IF($D55="Male",$B$5,$B$6),
BA55*(1-(1-IF($D55="Male",Mortality_Projection!$C$3,Mortality_Projection!$C$4))^MIN(($B55+(BB$8-1)-Mortality_Projection!$C$6),Mortality_Projection!$C$5)*IF($D55="Male",MIN(OFFSET(Mortality_Rates!$B$6,BB$8-1-($B55-$B$9),0),Mortality_Rates!$B$111),MIN(OFFSET(Mortality_Rates!$B$6,BB$8-1-($B55-$B$9),1),Mortality_Rates!$C$111)))))</f>
        <v>5762.1312547044236</v>
      </c>
      <c r="BC55" s="160">
        <f ca="1">IF($B55-BC$8&gt;$B$9,0,IF($B55-BC$8=$B$9,$C55*IF($D55="Male",$B$5,$B$6),
BB55*(1-(1-IF($D55="Male",Mortality_Projection!$C$3,Mortality_Projection!$C$4))^MIN(($B55+(BC$8-1)-Mortality_Projection!$C$6),Mortality_Projection!$C$5)*IF($D55="Male",MIN(OFFSET(Mortality_Rates!$B$6,BC$8-1-($B55-$B$9),0),Mortality_Rates!$B$111),MIN(OFFSET(Mortality_Rates!$B$6,BC$8-1-($B55-$B$9),1),Mortality_Rates!$C$111)))))</f>
        <v>5761.0357442472341</v>
      </c>
      <c r="BD55" s="161">
        <f ca="1">IF($B55-BD$8&gt;$B$9,0,IF($B55-BD$8=$B$9,$C55*IF($D55="Male",$B$5,$B$6),
BC55*(1-(1-IF($D55="Male",Mortality_Projection!$C$3,Mortality_Projection!$C$4))^MIN(($B55+(BD$8-1)-Mortality_Projection!$C$6),Mortality_Projection!$C$5)*IF($D55="Male",MIN(OFFSET(Mortality_Rates!$B$6,BD$8-1-($B55-$B$9),0),Mortality_Rates!$B$111),MIN(OFFSET(Mortality_Rates!$B$6,BD$8-1-($B55-$B$9),1),Mortality_Rates!$C$111)))))</f>
        <v>5760.1310698835205</v>
      </c>
      <c r="BE55" s="33"/>
    </row>
    <row r="56" spans="1:57" x14ac:dyDescent="0.35">
      <c r="A56" s="159">
        <f t="shared" si="6"/>
        <v>-48</v>
      </c>
      <c r="B56">
        <f t="shared" si="7"/>
        <v>2069</v>
      </c>
      <c r="C56" s="160">
        <f ca="1">IF(-$A56&lt;Input!$D$16, SUM(OFFSET(Existing_Cohort!$C$107,Input!D$15+A56+IF(-$A56&gt;=Input!$D$15,-Input!$D$15-$A56,0),B56-Input!$D$4,IF(-$A56&gt;=Input!$D$15,Input!$D$16+$A56,Input!$D$16-Input!$D$15+1))), 0)+
IF(-$A56&gt;Input!$D$15, SUM(OFFSET($E$59, MAX(-$A56-Input!$D$16, 0), $B56-$B$9, MIN(-$A56-Input!$D$15, Input!$D$16-Input!$D$15+1))), 0)</f>
        <v>78446.969833712981</v>
      </c>
      <c r="D56" s="198" t="s">
        <v>31</v>
      </c>
      <c r="E56" s="160">
        <f ca="1">IF($B56-E$8&gt;$B$9,0,IF($B56-E$8=$B$9,$C56*IF($D56="Male",$B$5,$B$6),
D56*(1-(1-IF($D56="Male",Mortality_Projection!$C$3,Mortality_Projection!$C$4))^MIN(($B56+(E$8-1)-Mortality_Projection!$C$6),Mortality_Projection!$C$5)*IF($D56="Male",MIN(OFFSET(Mortality_Rates!$B$6,E$8-1-($B56-$B$9),0),Mortality_Rates!$B$111),MIN(OFFSET(Mortality_Rates!$B$6,E$8-1-($B56-$B$9),1),Mortality_Rates!$C$111)))))</f>
        <v>0</v>
      </c>
      <c r="F56" s="160">
        <f ca="1">IF($B56-F$8&gt;$B$9,0,IF($B56-F$8=$B$9,$C56*IF($D56="Male",$B$5,$B$6),
E56*(1-(1-IF($D56="Male",Mortality_Projection!$C$3,Mortality_Projection!$C$4))^MIN(($B56+(F$8-1)-Mortality_Projection!$C$6),Mortality_Projection!$C$5)*IF($D56="Male",MIN(OFFSET(Mortality_Rates!$B$6,F$8-1-($B56-$B$9),0),Mortality_Rates!$B$111),MIN(OFFSET(Mortality_Rates!$B$6,F$8-1-($B56-$B$9),1),Mortality_Rates!$C$111)))))</f>
        <v>0</v>
      </c>
      <c r="G56" s="160">
        <f ca="1">IF($B56-G$8&gt;$B$9,0,IF($B56-G$8=$B$9,$C56*IF($D56="Male",$B$5,$B$6),
F56*(1-(1-IF($D56="Male",Mortality_Projection!$C$3,Mortality_Projection!$C$4))^MIN(($B56+(G$8-1)-Mortality_Projection!$C$6),Mortality_Projection!$C$5)*IF($D56="Male",MIN(OFFSET(Mortality_Rates!$B$6,G$8-1-($B56-$B$9),0),Mortality_Rates!$B$111),MIN(OFFSET(Mortality_Rates!$B$6,G$8-1-($B56-$B$9),1),Mortality_Rates!$C$111)))))</f>
        <v>0</v>
      </c>
      <c r="H56" s="160">
        <f ca="1">IF($B56-H$8&gt;$B$9,0,IF($B56-H$8=$B$9,$C56*IF($D56="Male",$B$5,$B$6),
G56*(1-(1-IF($D56="Male",Mortality_Projection!$C$3,Mortality_Projection!$C$4))^MIN(($B56+(H$8-1)-Mortality_Projection!$C$6),Mortality_Projection!$C$5)*IF($D56="Male",MIN(OFFSET(Mortality_Rates!$B$6,H$8-1-($B56-$B$9),0),Mortality_Rates!$B$111),MIN(OFFSET(Mortality_Rates!$B$6,H$8-1-($B56-$B$9),1),Mortality_Rates!$C$111)))))</f>
        <v>0</v>
      </c>
      <c r="I56" s="160">
        <f ca="1">IF($B56-I$8&gt;$B$9,0,IF($B56-I$8=$B$9,$C56*IF($D56="Male",$B$5,$B$6),
H56*(1-(1-IF($D56="Male",Mortality_Projection!$C$3,Mortality_Projection!$C$4))^MIN(($B56+(I$8-1)-Mortality_Projection!$C$6),Mortality_Projection!$C$5)*IF($D56="Male",MIN(OFFSET(Mortality_Rates!$B$6,I$8-1-($B56-$B$9),0),Mortality_Rates!$B$111),MIN(OFFSET(Mortality_Rates!$B$6,I$8-1-($B56-$B$9),1),Mortality_Rates!$C$111)))))</f>
        <v>0</v>
      </c>
      <c r="J56" s="160">
        <f ca="1">IF($B56-J$8&gt;$B$9,0,IF($B56-J$8=$B$9,$C56*IF($D56="Male",$B$5,$B$6),
I56*(1-(1-IF($D56="Male",Mortality_Projection!$C$3,Mortality_Projection!$C$4))^MIN(($B56+(J$8-1)-Mortality_Projection!$C$6),Mortality_Projection!$C$5)*IF($D56="Male",MIN(OFFSET(Mortality_Rates!$B$6,J$8-1-($B56-$B$9),0),Mortality_Rates!$B$111),MIN(OFFSET(Mortality_Rates!$B$6,J$8-1-($B56-$B$9),1),Mortality_Rates!$C$111)))))</f>
        <v>0</v>
      </c>
      <c r="K56" s="160">
        <f ca="1">IF($B56-K$8&gt;$B$9,0,IF($B56-K$8=$B$9,$C56*IF($D56="Male",$B$5,$B$6),
J56*(1-(1-IF($D56="Male",Mortality_Projection!$C$3,Mortality_Projection!$C$4))^MIN(($B56+(K$8-1)-Mortality_Projection!$C$6),Mortality_Projection!$C$5)*IF($D56="Male",MIN(OFFSET(Mortality_Rates!$B$6,K$8-1-($B56-$B$9),0),Mortality_Rates!$B$111),MIN(OFFSET(Mortality_Rates!$B$6,K$8-1-($B56-$B$9),1),Mortality_Rates!$C$111)))))</f>
        <v>0</v>
      </c>
      <c r="L56" s="160">
        <f ca="1">IF($B56-L$8&gt;$B$9,0,IF($B56-L$8=$B$9,$C56*IF($D56="Male",$B$5,$B$6),
K56*(1-(1-IF($D56="Male",Mortality_Projection!$C$3,Mortality_Projection!$C$4))^MIN(($B56+(L$8-1)-Mortality_Projection!$C$6),Mortality_Projection!$C$5)*IF($D56="Male",MIN(OFFSET(Mortality_Rates!$B$6,L$8-1-($B56-$B$9),0),Mortality_Rates!$B$111),MIN(OFFSET(Mortality_Rates!$B$6,L$8-1-($B56-$B$9),1),Mortality_Rates!$C$111)))))</f>
        <v>0</v>
      </c>
      <c r="M56" s="160">
        <f ca="1">IF($B56-M$8&gt;$B$9,0,IF($B56-M$8=$B$9,$C56*IF($D56="Male",$B$5,$B$6),
L56*(1-(1-IF($D56="Male",Mortality_Projection!$C$3,Mortality_Projection!$C$4))^MIN(($B56+(M$8-1)-Mortality_Projection!$C$6),Mortality_Projection!$C$5)*IF($D56="Male",MIN(OFFSET(Mortality_Rates!$B$6,M$8-1-($B56-$B$9),0),Mortality_Rates!$B$111),MIN(OFFSET(Mortality_Rates!$B$6,M$8-1-($B56-$B$9),1),Mortality_Rates!$C$111)))))</f>
        <v>0</v>
      </c>
      <c r="N56" s="160">
        <f ca="1">IF($B56-N$8&gt;$B$9,0,IF($B56-N$8=$B$9,$C56*IF($D56="Male",$B$5,$B$6),
M56*(1-(1-IF($D56="Male",Mortality_Projection!$C$3,Mortality_Projection!$C$4))^MIN(($B56+(N$8-1)-Mortality_Projection!$C$6),Mortality_Projection!$C$5)*IF($D56="Male",MIN(OFFSET(Mortality_Rates!$B$6,N$8-1-($B56-$B$9),0),Mortality_Rates!$B$111),MIN(OFFSET(Mortality_Rates!$B$6,N$8-1-($B56-$B$9),1),Mortality_Rates!$C$111)))))</f>
        <v>0</v>
      </c>
      <c r="O56" s="160">
        <f ca="1">IF($B56-O$8&gt;$B$9,0,IF($B56-O$8=$B$9,$C56*IF($D56="Male",$B$5,$B$6),
N56*(1-(1-IF($D56="Male",Mortality_Projection!$C$3,Mortality_Projection!$C$4))^MIN(($B56+(O$8-1)-Mortality_Projection!$C$6),Mortality_Projection!$C$5)*IF($D56="Male",MIN(OFFSET(Mortality_Rates!$B$6,O$8-1-($B56-$B$9),0),Mortality_Rates!$B$111),MIN(OFFSET(Mortality_Rates!$B$6,O$8-1-($B56-$B$9),1),Mortality_Rates!$C$111)))))</f>
        <v>0</v>
      </c>
      <c r="P56" s="160">
        <f ca="1">IF($B56-P$8&gt;$B$9,0,IF($B56-P$8=$B$9,$C56*IF($D56="Male",$B$5,$B$6),
O56*(1-(1-IF($D56="Male",Mortality_Projection!$C$3,Mortality_Projection!$C$4))^MIN(($B56+(P$8-1)-Mortality_Projection!$C$6),Mortality_Projection!$C$5)*IF($D56="Male",MIN(OFFSET(Mortality_Rates!$B$6,P$8-1-($B56-$B$9),0),Mortality_Rates!$B$111),MIN(OFFSET(Mortality_Rates!$B$6,P$8-1-($B56-$B$9),1),Mortality_Rates!$C$111)))))</f>
        <v>0</v>
      </c>
      <c r="Q56" s="160">
        <f ca="1">IF($B56-Q$8&gt;$B$9,0,IF($B56-Q$8=$B$9,$C56*IF($D56="Male",$B$5,$B$6),
P56*(1-(1-IF($D56="Male",Mortality_Projection!$C$3,Mortality_Projection!$C$4))^MIN(($B56+(Q$8-1)-Mortality_Projection!$C$6),Mortality_Projection!$C$5)*IF($D56="Male",MIN(OFFSET(Mortality_Rates!$B$6,Q$8-1-($B56-$B$9),0),Mortality_Rates!$B$111),MIN(OFFSET(Mortality_Rates!$B$6,Q$8-1-($B56-$B$9),1),Mortality_Rates!$C$111)))))</f>
        <v>0</v>
      </c>
      <c r="R56" s="160">
        <f ca="1">IF($B56-R$8&gt;$B$9,0,IF($B56-R$8=$B$9,$C56*IF($D56="Male",$B$5,$B$6),
Q56*(1-(1-IF($D56="Male",Mortality_Projection!$C$3,Mortality_Projection!$C$4))^MIN(($B56+(R$8-1)-Mortality_Projection!$C$6),Mortality_Projection!$C$5)*IF($D56="Male",MIN(OFFSET(Mortality_Rates!$B$6,R$8-1-($B56-$B$9),0),Mortality_Rates!$B$111),MIN(OFFSET(Mortality_Rates!$B$6,R$8-1-($B56-$B$9),1),Mortality_Rates!$C$111)))))</f>
        <v>0</v>
      </c>
      <c r="S56" s="160">
        <f ca="1">IF($B56-S$8&gt;$B$9,0,IF($B56-S$8=$B$9,$C56*IF($D56="Male",$B$5,$B$6),
R56*(1-(1-IF($D56="Male",Mortality_Projection!$C$3,Mortality_Projection!$C$4))^MIN(($B56+(S$8-1)-Mortality_Projection!$C$6),Mortality_Projection!$C$5)*IF($D56="Male",MIN(OFFSET(Mortality_Rates!$B$6,S$8-1-($B56-$B$9),0),Mortality_Rates!$B$111),MIN(OFFSET(Mortality_Rates!$B$6,S$8-1-($B56-$B$9),1),Mortality_Rates!$C$111)))))</f>
        <v>0</v>
      </c>
      <c r="T56" s="160">
        <f ca="1">IF($B56-T$8&gt;$B$9,0,IF($B56-T$8=$B$9,$C56*IF($D56="Male",$B$5,$B$6),
S56*(1-(1-IF($D56="Male",Mortality_Projection!$C$3,Mortality_Projection!$C$4))^MIN(($B56+(T$8-1)-Mortality_Projection!$C$6),Mortality_Projection!$C$5)*IF($D56="Male",MIN(OFFSET(Mortality_Rates!$B$6,T$8-1-($B56-$B$9),0),Mortality_Rates!$B$111),MIN(OFFSET(Mortality_Rates!$B$6,T$8-1-($B56-$B$9),1),Mortality_Rates!$C$111)))))</f>
        <v>0</v>
      </c>
      <c r="U56" s="160">
        <f ca="1">IF($B56-U$8&gt;$B$9,0,IF($B56-U$8=$B$9,$C56*IF($D56="Male",$B$5,$B$6),
T56*(1-(1-IF($D56="Male",Mortality_Projection!$C$3,Mortality_Projection!$C$4))^MIN(($B56+(U$8-1)-Mortality_Projection!$C$6),Mortality_Projection!$C$5)*IF($D56="Male",MIN(OFFSET(Mortality_Rates!$B$6,U$8-1-($B56-$B$9),0),Mortality_Rates!$B$111),MIN(OFFSET(Mortality_Rates!$B$6,U$8-1-($B56-$B$9),1),Mortality_Rates!$C$111)))))</f>
        <v>0</v>
      </c>
      <c r="V56" s="160">
        <f ca="1">IF($B56-V$8&gt;$B$9,0,IF($B56-V$8=$B$9,$C56*IF($D56="Male",$B$5,$B$6),
U56*(1-(1-IF($D56="Male",Mortality_Projection!$C$3,Mortality_Projection!$C$4))^MIN(($B56+(V$8-1)-Mortality_Projection!$C$6),Mortality_Projection!$C$5)*IF($D56="Male",MIN(OFFSET(Mortality_Rates!$B$6,V$8-1-($B56-$B$9),0),Mortality_Rates!$B$111),MIN(OFFSET(Mortality_Rates!$B$6,V$8-1-($B56-$B$9),1),Mortality_Rates!$C$111)))))</f>
        <v>0</v>
      </c>
      <c r="W56" s="160">
        <f ca="1">IF($B56-W$8&gt;$B$9,0,IF($B56-W$8=$B$9,$C56*IF($D56="Male",$B$5,$B$6),
V56*(1-(1-IF($D56="Male",Mortality_Projection!$C$3,Mortality_Projection!$C$4))^MIN(($B56+(W$8-1)-Mortality_Projection!$C$6),Mortality_Projection!$C$5)*IF($D56="Male",MIN(OFFSET(Mortality_Rates!$B$6,W$8-1-($B56-$B$9),0),Mortality_Rates!$B$111),MIN(OFFSET(Mortality_Rates!$B$6,W$8-1-($B56-$B$9),1),Mortality_Rates!$C$111)))))</f>
        <v>0</v>
      </c>
      <c r="X56" s="160">
        <f ca="1">IF($B56-X$8&gt;$B$9,0,IF($B56-X$8=$B$9,$C56*IF($D56="Male",$B$5,$B$6),
W56*(1-(1-IF($D56="Male",Mortality_Projection!$C$3,Mortality_Projection!$C$4))^MIN(($B56+(X$8-1)-Mortality_Projection!$C$6),Mortality_Projection!$C$5)*IF($D56="Male",MIN(OFFSET(Mortality_Rates!$B$6,X$8-1-($B56-$B$9),0),Mortality_Rates!$B$111),MIN(OFFSET(Mortality_Rates!$B$6,X$8-1-($B56-$B$9),1),Mortality_Rates!$C$111)))))</f>
        <v>0</v>
      </c>
      <c r="Y56" s="160">
        <f ca="1">IF($B56-Y$8&gt;$B$9,0,IF($B56-Y$8=$B$9,$C56*IF($D56="Male",$B$5,$B$6),
X56*(1-(1-IF($D56="Male",Mortality_Projection!$C$3,Mortality_Projection!$C$4))^MIN(($B56+(Y$8-1)-Mortality_Projection!$C$6),Mortality_Projection!$C$5)*IF($D56="Male",MIN(OFFSET(Mortality_Rates!$B$6,Y$8-1-($B56-$B$9),0),Mortality_Rates!$B$111),MIN(OFFSET(Mortality_Rates!$B$6,Y$8-1-($B56-$B$9),1),Mortality_Rates!$C$111)))))</f>
        <v>0</v>
      </c>
      <c r="Z56" s="160">
        <f ca="1">IF($B56-Z$8&gt;$B$9,0,IF($B56-Z$8=$B$9,$C56*IF($D56="Male",$B$5,$B$6),
Y56*(1-(1-IF($D56="Male",Mortality_Projection!$C$3,Mortality_Projection!$C$4))^MIN(($B56+(Z$8-1)-Mortality_Projection!$C$6),Mortality_Projection!$C$5)*IF($D56="Male",MIN(OFFSET(Mortality_Rates!$B$6,Z$8-1-($B56-$B$9),0),Mortality_Rates!$B$111),MIN(OFFSET(Mortality_Rates!$B$6,Z$8-1-($B56-$B$9),1),Mortality_Rates!$C$111)))))</f>
        <v>0</v>
      </c>
      <c r="AA56" s="160">
        <f ca="1">IF($B56-AA$8&gt;$B$9,0,IF($B56-AA$8=$B$9,$C56*IF($D56="Male",$B$5,$B$6),
Z56*(1-(1-IF($D56="Male",Mortality_Projection!$C$3,Mortality_Projection!$C$4))^MIN(($B56+(AA$8-1)-Mortality_Projection!$C$6),Mortality_Projection!$C$5)*IF($D56="Male",MIN(OFFSET(Mortality_Rates!$B$6,AA$8-1-($B56-$B$9),0),Mortality_Rates!$B$111),MIN(OFFSET(Mortality_Rates!$B$6,AA$8-1-($B56-$B$9),1),Mortality_Rates!$C$111)))))</f>
        <v>0</v>
      </c>
      <c r="AB56" s="160">
        <f ca="1">IF($B56-AB$8&gt;$B$9,0,IF($B56-AB$8=$B$9,$C56*IF($D56="Male",$B$5,$B$6),
AA56*(1-(1-IF($D56="Male",Mortality_Projection!$C$3,Mortality_Projection!$C$4))^MIN(($B56+(AB$8-1)-Mortality_Projection!$C$6),Mortality_Projection!$C$5)*IF($D56="Male",MIN(OFFSET(Mortality_Rates!$B$6,AB$8-1-($B56-$B$9),0),Mortality_Rates!$B$111),MIN(OFFSET(Mortality_Rates!$B$6,AB$8-1-($B56-$B$9),1),Mortality_Rates!$C$111)))))</f>
        <v>0</v>
      </c>
      <c r="AC56" s="160">
        <f ca="1">IF($B56-AC$8&gt;$B$9,0,IF($B56-AC$8=$B$9,$C56*IF($D56="Male",$B$5,$B$6),
AB56*(1-(1-IF($D56="Male",Mortality_Projection!$C$3,Mortality_Projection!$C$4))^MIN(($B56+(AC$8-1)-Mortality_Projection!$C$6),Mortality_Projection!$C$5)*IF($D56="Male",MIN(OFFSET(Mortality_Rates!$B$6,AC$8-1-($B56-$B$9),0),Mortality_Rates!$B$111),MIN(OFFSET(Mortality_Rates!$B$6,AC$8-1-($B56-$B$9),1),Mortality_Rates!$C$111)))))</f>
        <v>0</v>
      </c>
      <c r="AD56" s="160">
        <f ca="1">IF($B56-AD$8&gt;$B$9,0,IF($B56-AD$8=$B$9,$C56*IF($D56="Male",$B$5,$B$6),
AC56*(1-(1-IF($D56="Male",Mortality_Projection!$C$3,Mortality_Projection!$C$4))^MIN(($B56+(AD$8-1)-Mortality_Projection!$C$6),Mortality_Projection!$C$5)*IF($D56="Male",MIN(OFFSET(Mortality_Rates!$B$6,AD$8-1-($B56-$B$9),0),Mortality_Rates!$B$111),MIN(OFFSET(Mortality_Rates!$B$6,AD$8-1-($B56-$B$9),1),Mortality_Rates!$C$111)))))</f>
        <v>0</v>
      </c>
      <c r="AE56" s="160">
        <f ca="1">IF($B56-AE$8&gt;$B$9,0,IF($B56-AE$8=$B$9,$C56*IF($D56="Male",$B$5,$B$6),
AD56*(1-(1-IF($D56="Male",Mortality_Projection!$C$3,Mortality_Projection!$C$4))^MIN(($B56+(AE$8-1)-Mortality_Projection!$C$6),Mortality_Projection!$C$5)*IF($D56="Male",MIN(OFFSET(Mortality_Rates!$B$6,AE$8-1-($B56-$B$9),0),Mortality_Rates!$B$111),MIN(OFFSET(Mortality_Rates!$B$6,AE$8-1-($B56-$B$9),1),Mortality_Rates!$C$111)))))</f>
        <v>0</v>
      </c>
      <c r="AF56" s="160">
        <f ca="1">IF($B56-AF$8&gt;$B$9,0,IF($B56-AF$8=$B$9,$C56*IF($D56="Male",$B$5,$B$6),
AE56*(1-(1-IF($D56="Male",Mortality_Projection!$C$3,Mortality_Projection!$C$4))^MIN(($B56+(AF$8-1)-Mortality_Projection!$C$6),Mortality_Projection!$C$5)*IF($D56="Male",MIN(OFFSET(Mortality_Rates!$B$6,AF$8-1-($B56-$B$9),0),Mortality_Rates!$B$111),MIN(OFFSET(Mortality_Rates!$B$6,AF$8-1-($B56-$B$9),1),Mortality_Rates!$C$111)))))</f>
        <v>0</v>
      </c>
      <c r="AG56" s="160">
        <f ca="1">IF($B56-AG$8&gt;$B$9,0,IF($B56-AG$8=$B$9,$C56*IF($D56="Male",$B$5,$B$6),
AF56*(1-(1-IF($D56="Male",Mortality_Projection!$C$3,Mortality_Projection!$C$4))^MIN(($B56+(AG$8-1)-Mortality_Projection!$C$6),Mortality_Projection!$C$5)*IF($D56="Male",MIN(OFFSET(Mortality_Rates!$B$6,AG$8-1-($B56-$B$9),0),Mortality_Rates!$B$111),MIN(OFFSET(Mortality_Rates!$B$6,AG$8-1-($B56-$B$9),1),Mortality_Rates!$C$111)))))</f>
        <v>0</v>
      </c>
      <c r="AH56" s="160">
        <f ca="1">IF($B56-AH$8&gt;$B$9,0,IF($B56-AH$8=$B$9,$C56*IF($D56="Male",$B$5,$B$6),
AG56*(1-(1-IF($D56="Male",Mortality_Projection!$C$3,Mortality_Projection!$C$4))^MIN(($B56+(AH$8-1)-Mortality_Projection!$C$6),Mortality_Projection!$C$5)*IF($D56="Male",MIN(OFFSET(Mortality_Rates!$B$6,AH$8-1-($B56-$B$9),0),Mortality_Rates!$B$111),MIN(OFFSET(Mortality_Rates!$B$6,AH$8-1-($B56-$B$9),1),Mortality_Rates!$C$111)))))</f>
        <v>0</v>
      </c>
      <c r="AI56" s="160">
        <f ca="1">IF($B56-AI$8&gt;$B$9,0,IF($B56-AI$8=$B$9,$C56*IF($D56="Male",$B$5,$B$6),
AH56*(1-(1-IF($D56="Male",Mortality_Projection!$C$3,Mortality_Projection!$C$4))^MIN(($B56+(AI$8-1)-Mortality_Projection!$C$6),Mortality_Projection!$C$5)*IF($D56="Male",MIN(OFFSET(Mortality_Rates!$B$6,AI$8-1-($B56-$B$9),0),Mortality_Rates!$B$111),MIN(OFFSET(Mortality_Rates!$B$6,AI$8-1-($B56-$B$9),1),Mortality_Rates!$C$111)))))</f>
        <v>0</v>
      </c>
      <c r="AJ56" s="160">
        <f ca="1">IF($B56-AJ$8&gt;$B$9,0,IF($B56-AJ$8=$B$9,$C56*IF($D56="Male",$B$5,$B$6),
AI56*(1-(1-IF($D56="Male",Mortality_Projection!$C$3,Mortality_Projection!$C$4))^MIN(($B56+(AJ$8-1)-Mortality_Projection!$C$6),Mortality_Projection!$C$5)*IF($D56="Male",MIN(OFFSET(Mortality_Rates!$B$6,AJ$8-1-($B56-$B$9),0),Mortality_Rates!$B$111),MIN(OFFSET(Mortality_Rates!$B$6,AJ$8-1-($B56-$B$9),1),Mortality_Rates!$C$111)))))</f>
        <v>0</v>
      </c>
      <c r="AK56" s="160">
        <f ca="1">IF($B56-AK$8&gt;$B$9,0,IF($B56-AK$8=$B$9,$C56*IF($D56="Male",$B$5,$B$6),
AJ56*(1-(1-IF($D56="Male",Mortality_Projection!$C$3,Mortality_Projection!$C$4))^MIN(($B56+(AK$8-1)-Mortality_Projection!$C$6),Mortality_Projection!$C$5)*IF($D56="Male",MIN(OFFSET(Mortality_Rates!$B$6,AK$8-1-($B56-$B$9),0),Mortality_Rates!$B$111),MIN(OFFSET(Mortality_Rates!$B$6,AK$8-1-($B56-$B$9),1),Mortality_Rates!$C$111)))))</f>
        <v>0</v>
      </c>
      <c r="AL56" s="160">
        <f ca="1">IF($B56-AL$8&gt;$B$9,0,IF($B56-AL$8=$B$9,$C56*IF($D56="Male",$B$5,$B$6),
AK56*(1-(1-IF($D56="Male",Mortality_Projection!$C$3,Mortality_Projection!$C$4))^MIN(($B56+(AL$8-1)-Mortality_Projection!$C$6),Mortality_Projection!$C$5)*IF($D56="Male",MIN(OFFSET(Mortality_Rates!$B$6,AL$8-1-($B56-$B$9),0),Mortality_Rates!$B$111),MIN(OFFSET(Mortality_Rates!$B$6,AL$8-1-($B56-$B$9),1),Mortality_Rates!$C$111)))))</f>
        <v>0</v>
      </c>
      <c r="AM56" s="160">
        <f ca="1">IF($B56-AM$8&gt;$B$9,0,IF($B56-AM$8=$B$9,$C56*IF($D56="Male",$B$5,$B$6),
AL56*(1-(1-IF($D56="Male",Mortality_Projection!$C$3,Mortality_Projection!$C$4))^MIN(($B56+(AM$8-1)-Mortality_Projection!$C$6),Mortality_Projection!$C$5)*IF($D56="Male",MIN(OFFSET(Mortality_Rates!$B$6,AM$8-1-($B56-$B$9),0),Mortality_Rates!$B$111),MIN(OFFSET(Mortality_Rates!$B$6,AM$8-1-($B56-$B$9),1),Mortality_Rates!$C$111)))))</f>
        <v>0</v>
      </c>
      <c r="AN56" s="160">
        <f ca="1">IF($B56-AN$8&gt;$B$9,0,IF($B56-AN$8=$B$9,$C56*IF($D56="Male",$B$5,$B$6),
AM56*(1-(1-IF($D56="Male",Mortality_Projection!$C$3,Mortality_Projection!$C$4))^MIN(($B56+(AN$8-1)-Mortality_Projection!$C$6),Mortality_Projection!$C$5)*IF($D56="Male",MIN(OFFSET(Mortality_Rates!$B$6,AN$8-1-($B56-$B$9),0),Mortality_Rates!$B$111),MIN(OFFSET(Mortality_Rates!$B$6,AN$8-1-($B56-$B$9),1),Mortality_Rates!$C$111)))))</f>
        <v>0</v>
      </c>
      <c r="AO56" s="160">
        <f ca="1">IF($B56-AO$8&gt;$B$9,0,IF($B56-AO$8=$B$9,$C56*IF($D56="Male",$B$5,$B$6),
AN56*(1-(1-IF($D56="Male",Mortality_Projection!$C$3,Mortality_Projection!$C$4))^MIN(($B56+(AO$8-1)-Mortality_Projection!$C$6),Mortality_Projection!$C$5)*IF($D56="Male",MIN(OFFSET(Mortality_Rates!$B$6,AO$8-1-($B56-$B$9),0),Mortality_Rates!$B$111),MIN(OFFSET(Mortality_Rates!$B$6,AO$8-1-($B56-$B$9),1),Mortality_Rates!$C$111)))))</f>
        <v>0</v>
      </c>
      <c r="AP56" s="160">
        <f ca="1">IF($B56-AP$8&gt;$B$9,0,IF($B56-AP$8=$B$9,$C56*IF($D56="Male",$B$5,$B$6),
AO56*(1-(1-IF($D56="Male",Mortality_Projection!$C$3,Mortality_Projection!$C$4))^MIN(($B56+(AP$8-1)-Mortality_Projection!$C$6),Mortality_Projection!$C$5)*IF($D56="Male",MIN(OFFSET(Mortality_Rates!$B$6,AP$8-1-($B56-$B$9),0),Mortality_Rates!$B$111),MIN(OFFSET(Mortality_Rates!$B$6,AP$8-1-($B56-$B$9),1),Mortality_Rates!$C$111)))))</f>
        <v>0</v>
      </c>
      <c r="AQ56" s="160">
        <f ca="1">IF($B56-AQ$8&gt;$B$9,0,IF($B56-AQ$8=$B$9,$C56*IF($D56="Male",$B$5,$B$6),
AP56*(1-(1-IF($D56="Male",Mortality_Projection!$C$3,Mortality_Projection!$C$4))^MIN(($B56+(AQ$8-1)-Mortality_Projection!$C$6),Mortality_Projection!$C$5)*IF($D56="Male",MIN(OFFSET(Mortality_Rates!$B$6,AQ$8-1-($B56-$B$9),0),Mortality_Rates!$B$111),MIN(OFFSET(Mortality_Rates!$B$6,AQ$8-1-($B56-$B$9),1),Mortality_Rates!$C$111)))))</f>
        <v>0</v>
      </c>
      <c r="AR56" s="160">
        <f ca="1">IF($B56-AR$8&gt;$B$9,0,IF($B56-AR$8=$B$9,$C56*IF($D56="Male",$B$5,$B$6),
AQ56*(1-(1-IF($D56="Male",Mortality_Projection!$C$3,Mortality_Projection!$C$4))^MIN(($B56+(AR$8-1)-Mortality_Projection!$C$6),Mortality_Projection!$C$5)*IF($D56="Male",MIN(OFFSET(Mortality_Rates!$B$6,AR$8-1-($B56-$B$9),0),Mortality_Rates!$B$111),MIN(OFFSET(Mortality_Rates!$B$6,AR$8-1-($B56-$B$9),1),Mortality_Rates!$C$111)))))</f>
        <v>0</v>
      </c>
      <c r="AS56" s="160">
        <f ca="1">IF($B56-AS$8&gt;$B$9,0,IF($B56-AS$8=$B$9,$C56*IF($D56="Male",$B$5,$B$6),
AR56*(1-(1-IF($D56="Male",Mortality_Projection!$C$3,Mortality_Projection!$C$4))^MIN(($B56+(AS$8-1)-Mortality_Projection!$C$6),Mortality_Projection!$C$5)*IF($D56="Male",MIN(OFFSET(Mortality_Rates!$B$6,AS$8-1-($B56-$B$9),0),Mortality_Rates!$B$111),MIN(OFFSET(Mortality_Rates!$B$6,AS$8-1-($B56-$B$9),1),Mortality_Rates!$C$111)))))</f>
        <v>0</v>
      </c>
      <c r="AT56" s="160">
        <f ca="1">IF($B56-AT$8&gt;$B$9,0,IF($B56-AT$8=$B$9,$C56*IF($D56="Male",$B$5,$B$6),
AS56*(1-(1-IF($D56="Male",Mortality_Projection!$C$3,Mortality_Projection!$C$4))^MIN(($B56+(AT$8-1)-Mortality_Projection!$C$6),Mortality_Projection!$C$5)*IF($D56="Male",MIN(OFFSET(Mortality_Rates!$B$6,AT$8-1-($B56-$B$9),0),Mortality_Rates!$B$111),MIN(OFFSET(Mortality_Rates!$B$6,AT$8-1-($B56-$B$9),1),Mortality_Rates!$C$111)))))</f>
        <v>0</v>
      </c>
      <c r="AU56" s="160">
        <f ca="1">IF($B56-AU$8&gt;$B$9,0,IF($B56-AU$8=$B$9,$C56*IF($D56="Male",$B$5,$B$6),
AT56*(1-(1-IF($D56="Male",Mortality_Projection!$C$3,Mortality_Projection!$C$4))^MIN(($B56+(AU$8-1)-Mortality_Projection!$C$6),Mortality_Projection!$C$5)*IF($D56="Male",MIN(OFFSET(Mortality_Rates!$B$6,AU$8-1-($B56-$B$9),0),Mortality_Rates!$B$111),MIN(OFFSET(Mortality_Rates!$B$6,AU$8-1-($B56-$B$9),1),Mortality_Rates!$C$111)))))</f>
        <v>0</v>
      </c>
      <c r="AV56" s="160">
        <f ca="1">IF($B56-AV$8&gt;$B$9,0,IF($B56-AV$8=$B$9,$C56*IF($D56="Male",$B$5,$B$6),
AU56*(1-(1-IF($D56="Male",Mortality_Projection!$C$3,Mortality_Projection!$C$4))^MIN(($B56+(AV$8-1)-Mortality_Projection!$C$6),Mortality_Projection!$C$5)*IF($D56="Male",MIN(OFFSET(Mortality_Rates!$B$6,AV$8-1-($B56-$B$9),0),Mortality_Rates!$B$111),MIN(OFFSET(Mortality_Rates!$B$6,AV$8-1-($B56-$B$9),1),Mortality_Rates!$C$111)))))</f>
        <v>0</v>
      </c>
      <c r="AW56" s="160">
        <f ca="1">IF($B56-AW$8&gt;$B$9,0,IF($B56-AW$8=$B$9,$C56*IF($D56="Male",$B$5,$B$6),
AV56*(1-(1-IF($D56="Male",Mortality_Projection!$C$3,Mortality_Projection!$C$4))^MIN(($B56+(AW$8-1)-Mortality_Projection!$C$6),Mortality_Projection!$C$5)*IF($D56="Male",MIN(OFFSET(Mortality_Rates!$B$6,AW$8-1-($B56-$B$9),0),Mortality_Rates!$B$111),MIN(OFFSET(Mortality_Rates!$B$6,AW$8-1-($B56-$B$9),1),Mortality_Rates!$C$111)))))</f>
        <v>0</v>
      </c>
      <c r="AX56" s="160">
        <f ca="1">IF($B56-AX$8&gt;$B$9,0,IF($B56-AX$8=$B$9,$C56*IF($D56="Male",$B$5,$B$6),
AW56*(1-(1-IF($D56="Male",Mortality_Projection!$C$3,Mortality_Projection!$C$4))^MIN(($B56+(AX$8-1)-Mortality_Projection!$C$6),Mortality_Projection!$C$5)*IF($D56="Male",MIN(OFFSET(Mortality_Rates!$B$6,AX$8-1-($B56-$B$9),0),Mortality_Rates!$B$111),MIN(OFFSET(Mortality_Rates!$B$6,AX$8-1-($B56-$B$9),1),Mortality_Rates!$C$111)))))</f>
        <v>0</v>
      </c>
      <c r="AY56" s="160">
        <f ca="1">IF($B56-AY$8&gt;$B$9,0,IF($B56-AY$8=$B$9,$C56*IF($D56="Male",$B$5,$B$6),
AX56*(1-(1-IF($D56="Male",Mortality_Projection!$C$3,Mortality_Projection!$C$4))^MIN(($B56+(AY$8-1)-Mortality_Projection!$C$6),Mortality_Projection!$C$5)*IF($D56="Male",MIN(OFFSET(Mortality_Rates!$B$6,AY$8-1-($B56-$B$9),0),Mortality_Rates!$B$111),MIN(OFFSET(Mortality_Rates!$B$6,AY$8-1-($B56-$B$9),1),Mortality_Rates!$C$111)))))</f>
        <v>0</v>
      </c>
      <c r="AZ56" s="160">
        <f ca="1">IF($B56-AZ$8&gt;$B$9,0,IF($B56-AZ$8=$B$9,$C56*IF($D56="Male",$B$5,$B$6),
AY56*(1-(1-IF($D56="Male",Mortality_Projection!$C$3,Mortality_Projection!$C$4))^MIN(($B56+(AZ$8-1)-Mortality_Projection!$C$6),Mortality_Projection!$C$5)*IF($D56="Male",MIN(OFFSET(Mortality_Rates!$B$6,AZ$8-1-($B56-$B$9),0),Mortality_Rates!$B$111),MIN(OFFSET(Mortality_Rates!$B$6,AZ$8-1-($B56-$B$9),1),Mortality_Rates!$C$111)))))</f>
        <v>5740.231140512501</v>
      </c>
      <c r="BA56" s="160">
        <f ca="1">IF($B56-BA$8&gt;$B$9,0,IF($B56-BA$8=$B$9,$C56*IF($D56="Male",$B$5,$B$6),
AZ56*(1-(1-IF($D56="Male",Mortality_Projection!$C$3,Mortality_Projection!$C$4))^MIN(($B56+(BA$8-1)-Mortality_Projection!$C$6),Mortality_Projection!$C$5)*IF($D56="Male",MIN(OFFSET(Mortality_Rates!$B$6,BA$8-1-($B56-$B$9),0),Mortality_Rates!$B$111),MIN(OFFSET(Mortality_Rates!$B$6,BA$8-1-($B56-$B$9),1),Mortality_Rates!$C$111)))))</f>
        <v>5737.4399970442309</v>
      </c>
      <c r="BB56" s="160">
        <f ca="1">IF($B56-BB$8&gt;$B$9,0,IF($B56-BB$8=$B$9,$C56*IF($D56="Male",$B$5,$B$6),
BA56*(1-(1-IF($D56="Male",Mortality_Projection!$C$3,Mortality_Projection!$C$4))^MIN(($B56+(BB$8-1)-Mortality_Projection!$C$6),Mortality_Projection!$C$5)*IF($D56="Male",MIN(OFFSET(Mortality_Rates!$B$6,BB$8-1-($B56-$B$9),0),Mortality_Rates!$B$111),MIN(OFFSET(Mortality_Rates!$B$6,BB$8-1-($B56-$B$9),1),Mortality_Rates!$C$111)))))</f>
        <v>5735.4610828895466</v>
      </c>
      <c r="BC56" s="160">
        <f ca="1">IF($B56-BC$8&gt;$B$9,0,IF($B56-BC$8=$B$9,$C56*IF($D56="Male",$B$5,$B$6),
BB56*(1-(1-IF($D56="Male",Mortality_Projection!$C$3,Mortality_Projection!$C$4))^MIN(($B56+(BC$8-1)-Mortality_Projection!$C$6),Mortality_Projection!$C$5)*IF($D56="Male",MIN(OFFSET(Mortality_Rates!$B$6,BC$8-1-($B56-$B$9),0),Mortality_Rates!$B$111),MIN(OFFSET(Mortality_Rates!$B$6,BC$8-1-($B56-$B$9),1),Mortality_Rates!$C$111)))))</f>
        <v>5734.0296795347695</v>
      </c>
      <c r="BD56" s="161">
        <f ca="1">IF($B56-BD$8&gt;$B$9,0,IF($B56-BD$8=$B$9,$C56*IF($D56="Male",$B$5,$B$6),
BC56*(1-(1-IF($D56="Male",Mortality_Projection!$C$3,Mortality_Projection!$C$4))^MIN(($B56+(BD$8-1)-Mortality_Projection!$C$6),Mortality_Projection!$C$5)*IF($D56="Male",MIN(OFFSET(Mortality_Rates!$B$6,BD$8-1-($B56-$B$9),0),Mortality_Rates!$B$111),MIN(OFFSET(Mortality_Rates!$B$6,BD$8-1-($B56-$B$9),1),Mortality_Rates!$C$111)))))</f>
        <v>5732.9395118176362</v>
      </c>
      <c r="BE56" s="33"/>
    </row>
    <row r="57" spans="1:57" x14ac:dyDescent="0.35">
      <c r="A57" s="159">
        <f t="shared" si="6"/>
        <v>-49</v>
      </c>
      <c r="B57">
        <f t="shared" si="7"/>
        <v>2070</v>
      </c>
      <c r="C57" s="160">
        <f ca="1">IF(-$A57&lt;Input!$D$16, SUM(OFFSET(Existing_Cohort!$C$107,Input!D$15+A57+IF(-$A57&gt;=Input!$D$15,-Input!$D$15-$A57,0),B57-Input!$D$4,IF(-$A57&gt;=Input!$D$15,Input!$D$16+$A57,Input!$D$16-Input!$D$15+1))), 0)+
IF(-$A57&gt;Input!$D$15, SUM(OFFSET($E$59, MAX(-$A57-Input!$D$16, 0), $B57-$B$9, MIN(-$A57-Input!$D$15, Input!$D$16-Input!$D$15+1))), 0)</f>
        <v>77977.239395356795</v>
      </c>
      <c r="D57" s="198" t="s">
        <v>31</v>
      </c>
      <c r="E57" s="160">
        <f ca="1">IF($B57-E$8&gt;$B$9,0,IF($B57-E$8=$B$9,$C57*IF($D57="Male",$B$5,$B$6),
D57*(1-(1-IF($D57="Male",Mortality_Projection!$C$3,Mortality_Projection!$C$4))^MIN(($B57+(E$8-1)-Mortality_Projection!$C$6),Mortality_Projection!$C$5)*IF($D57="Male",MIN(OFFSET(Mortality_Rates!$B$6,E$8-1-($B57-$B$9),0),Mortality_Rates!$B$111),MIN(OFFSET(Mortality_Rates!$B$6,E$8-1-($B57-$B$9),1),Mortality_Rates!$C$111)))))</f>
        <v>0</v>
      </c>
      <c r="F57" s="160">
        <f ca="1">IF($B57-F$8&gt;$B$9,0,IF($B57-F$8=$B$9,$C57*IF($D57="Male",$B$5,$B$6),
E57*(1-(1-IF($D57="Male",Mortality_Projection!$C$3,Mortality_Projection!$C$4))^MIN(($B57+(F$8-1)-Mortality_Projection!$C$6),Mortality_Projection!$C$5)*IF($D57="Male",MIN(OFFSET(Mortality_Rates!$B$6,F$8-1-($B57-$B$9),0),Mortality_Rates!$B$111),MIN(OFFSET(Mortality_Rates!$B$6,F$8-1-($B57-$B$9),1),Mortality_Rates!$C$111)))))</f>
        <v>0</v>
      </c>
      <c r="G57" s="160">
        <f ca="1">IF($B57-G$8&gt;$B$9,0,IF($B57-G$8=$B$9,$C57*IF($D57="Male",$B$5,$B$6),
F57*(1-(1-IF($D57="Male",Mortality_Projection!$C$3,Mortality_Projection!$C$4))^MIN(($B57+(G$8-1)-Mortality_Projection!$C$6),Mortality_Projection!$C$5)*IF($D57="Male",MIN(OFFSET(Mortality_Rates!$B$6,G$8-1-($B57-$B$9),0),Mortality_Rates!$B$111),MIN(OFFSET(Mortality_Rates!$B$6,G$8-1-($B57-$B$9),1),Mortality_Rates!$C$111)))))</f>
        <v>0</v>
      </c>
      <c r="H57" s="160">
        <f ca="1">IF($B57-H$8&gt;$B$9,0,IF($B57-H$8=$B$9,$C57*IF($D57="Male",$B$5,$B$6),
G57*(1-(1-IF($D57="Male",Mortality_Projection!$C$3,Mortality_Projection!$C$4))^MIN(($B57+(H$8-1)-Mortality_Projection!$C$6),Mortality_Projection!$C$5)*IF($D57="Male",MIN(OFFSET(Mortality_Rates!$B$6,H$8-1-($B57-$B$9),0),Mortality_Rates!$B$111),MIN(OFFSET(Mortality_Rates!$B$6,H$8-1-($B57-$B$9),1),Mortality_Rates!$C$111)))))</f>
        <v>0</v>
      </c>
      <c r="I57" s="160">
        <f ca="1">IF($B57-I$8&gt;$B$9,0,IF($B57-I$8=$B$9,$C57*IF($D57="Male",$B$5,$B$6),
H57*(1-(1-IF($D57="Male",Mortality_Projection!$C$3,Mortality_Projection!$C$4))^MIN(($B57+(I$8-1)-Mortality_Projection!$C$6),Mortality_Projection!$C$5)*IF($D57="Male",MIN(OFFSET(Mortality_Rates!$B$6,I$8-1-($B57-$B$9),0),Mortality_Rates!$B$111),MIN(OFFSET(Mortality_Rates!$B$6,I$8-1-($B57-$B$9),1),Mortality_Rates!$C$111)))))</f>
        <v>0</v>
      </c>
      <c r="J57" s="160">
        <f ca="1">IF($B57-J$8&gt;$B$9,0,IF($B57-J$8=$B$9,$C57*IF($D57="Male",$B$5,$B$6),
I57*(1-(1-IF($D57="Male",Mortality_Projection!$C$3,Mortality_Projection!$C$4))^MIN(($B57+(J$8-1)-Mortality_Projection!$C$6),Mortality_Projection!$C$5)*IF($D57="Male",MIN(OFFSET(Mortality_Rates!$B$6,J$8-1-($B57-$B$9),0),Mortality_Rates!$B$111),MIN(OFFSET(Mortality_Rates!$B$6,J$8-1-($B57-$B$9),1),Mortality_Rates!$C$111)))))</f>
        <v>0</v>
      </c>
      <c r="K57" s="160">
        <f ca="1">IF($B57-K$8&gt;$B$9,0,IF($B57-K$8=$B$9,$C57*IF($D57="Male",$B$5,$B$6),
J57*(1-(1-IF($D57="Male",Mortality_Projection!$C$3,Mortality_Projection!$C$4))^MIN(($B57+(K$8-1)-Mortality_Projection!$C$6),Mortality_Projection!$C$5)*IF($D57="Male",MIN(OFFSET(Mortality_Rates!$B$6,K$8-1-($B57-$B$9),0),Mortality_Rates!$B$111),MIN(OFFSET(Mortality_Rates!$B$6,K$8-1-($B57-$B$9),1),Mortality_Rates!$C$111)))))</f>
        <v>0</v>
      </c>
      <c r="L57" s="160">
        <f ca="1">IF($B57-L$8&gt;$B$9,0,IF($B57-L$8=$B$9,$C57*IF($D57="Male",$B$5,$B$6),
K57*(1-(1-IF($D57="Male",Mortality_Projection!$C$3,Mortality_Projection!$C$4))^MIN(($B57+(L$8-1)-Mortality_Projection!$C$6),Mortality_Projection!$C$5)*IF($D57="Male",MIN(OFFSET(Mortality_Rates!$B$6,L$8-1-($B57-$B$9),0),Mortality_Rates!$B$111),MIN(OFFSET(Mortality_Rates!$B$6,L$8-1-($B57-$B$9),1),Mortality_Rates!$C$111)))))</f>
        <v>0</v>
      </c>
      <c r="M57" s="160">
        <f ca="1">IF($B57-M$8&gt;$B$9,0,IF($B57-M$8=$B$9,$C57*IF($D57="Male",$B$5,$B$6),
L57*(1-(1-IF($D57="Male",Mortality_Projection!$C$3,Mortality_Projection!$C$4))^MIN(($B57+(M$8-1)-Mortality_Projection!$C$6),Mortality_Projection!$C$5)*IF($D57="Male",MIN(OFFSET(Mortality_Rates!$B$6,M$8-1-($B57-$B$9),0),Mortality_Rates!$B$111),MIN(OFFSET(Mortality_Rates!$B$6,M$8-1-($B57-$B$9),1),Mortality_Rates!$C$111)))))</f>
        <v>0</v>
      </c>
      <c r="N57" s="160">
        <f ca="1">IF($B57-N$8&gt;$B$9,0,IF($B57-N$8=$B$9,$C57*IF($D57="Male",$B$5,$B$6),
M57*(1-(1-IF($D57="Male",Mortality_Projection!$C$3,Mortality_Projection!$C$4))^MIN(($B57+(N$8-1)-Mortality_Projection!$C$6),Mortality_Projection!$C$5)*IF($D57="Male",MIN(OFFSET(Mortality_Rates!$B$6,N$8-1-($B57-$B$9),0),Mortality_Rates!$B$111),MIN(OFFSET(Mortality_Rates!$B$6,N$8-1-($B57-$B$9),1),Mortality_Rates!$C$111)))))</f>
        <v>0</v>
      </c>
      <c r="O57" s="160">
        <f ca="1">IF($B57-O$8&gt;$B$9,0,IF($B57-O$8=$B$9,$C57*IF($D57="Male",$B$5,$B$6),
N57*(1-(1-IF($D57="Male",Mortality_Projection!$C$3,Mortality_Projection!$C$4))^MIN(($B57+(O$8-1)-Mortality_Projection!$C$6),Mortality_Projection!$C$5)*IF($D57="Male",MIN(OFFSET(Mortality_Rates!$B$6,O$8-1-($B57-$B$9),0),Mortality_Rates!$B$111),MIN(OFFSET(Mortality_Rates!$B$6,O$8-1-($B57-$B$9),1),Mortality_Rates!$C$111)))))</f>
        <v>0</v>
      </c>
      <c r="P57" s="160">
        <f ca="1">IF($B57-P$8&gt;$B$9,0,IF($B57-P$8=$B$9,$C57*IF($D57="Male",$B$5,$B$6),
O57*(1-(1-IF($D57="Male",Mortality_Projection!$C$3,Mortality_Projection!$C$4))^MIN(($B57+(P$8-1)-Mortality_Projection!$C$6),Mortality_Projection!$C$5)*IF($D57="Male",MIN(OFFSET(Mortality_Rates!$B$6,P$8-1-($B57-$B$9),0),Mortality_Rates!$B$111),MIN(OFFSET(Mortality_Rates!$B$6,P$8-1-($B57-$B$9),1),Mortality_Rates!$C$111)))))</f>
        <v>0</v>
      </c>
      <c r="Q57" s="160">
        <f ca="1">IF($B57-Q$8&gt;$B$9,0,IF($B57-Q$8=$B$9,$C57*IF($D57="Male",$B$5,$B$6),
P57*(1-(1-IF($D57="Male",Mortality_Projection!$C$3,Mortality_Projection!$C$4))^MIN(($B57+(Q$8-1)-Mortality_Projection!$C$6),Mortality_Projection!$C$5)*IF($D57="Male",MIN(OFFSET(Mortality_Rates!$B$6,Q$8-1-($B57-$B$9),0),Mortality_Rates!$B$111),MIN(OFFSET(Mortality_Rates!$B$6,Q$8-1-($B57-$B$9),1),Mortality_Rates!$C$111)))))</f>
        <v>0</v>
      </c>
      <c r="R57" s="160">
        <f ca="1">IF($B57-R$8&gt;$B$9,0,IF($B57-R$8=$B$9,$C57*IF($D57="Male",$B$5,$B$6),
Q57*(1-(1-IF($D57="Male",Mortality_Projection!$C$3,Mortality_Projection!$C$4))^MIN(($B57+(R$8-1)-Mortality_Projection!$C$6),Mortality_Projection!$C$5)*IF($D57="Male",MIN(OFFSET(Mortality_Rates!$B$6,R$8-1-($B57-$B$9),0),Mortality_Rates!$B$111),MIN(OFFSET(Mortality_Rates!$B$6,R$8-1-($B57-$B$9),1),Mortality_Rates!$C$111)))))</f>
        <v>0</v>
      </c>
      <c r="S57" s="160">
        <f ca="1">IF($B57-S$8&gt;$B$9,0,IF($B57-S$8=$B$9,$C57*IF($D57="Male",$B$5,$B$6),
R57*(1-(1-IF($D57="Male",Mortality_Projection!$C$3,Mortality_Projection!$C$4))^MIN(($B57+(S$8-1)-Mortality_Projection!$C$6),Mortality_Projection!$C$5)*IF($D57="Male",MIN(OFFSET(Mortality_Rates!$B$6,S$8-1-($B57-$B$9),0),Mortality_Rates!$B$111),MIN(OFFSET(Mortality_Rates!$B$6,S$8-1-($B57-$B$9),1),Mortality_Rates!$C$111)))))</f>
        <v>0</v>
      </c>
      <c r="T57" s="160">
        <f ca="1">IF($B57-T$8&gt;$B$9,0,IF($B57-T$8=$B$9,$C57*IF($D57="Male",$B$5,$B$6),
S57*(1-(1-IF($D57="Male",Mortality_Projection!$C$3,Mortality_Projection!$C$4))^MIN(($B57+(T$8-1)-Mortality_Projection!$C$6),Mortality_Projection!$C$5)*IF($D57="Male",MIN(OFFSET(Mortality_Rates!$B$6,T$8-1-($B57-$B$9),0),Mortality_Rates!$B$111),MIN(OFFSET(Mortality_Rates!$B$6,T$8-1-($B57-$B$9),1),Mortality_Rates!$C$111)))))</f>
        <v>0</v>
      </c>
      <c r="U57" s="160">
        <f ca="1">IF($B57-U$8&gt;$B$9,0,IF($B57-U$8=$B$9,$C57*IF($D57="Male",$B$5,$B$6),
T57*(1-(1-IF($D57="Male",Mortality_Projection!$C$3,Mortality_Projection!$C$4))^MIN(($B57+(U$8-1)-Mortality_Projection!$C$6),Mortality_Projection!$C$5)*IF($D57="Male",MIN(OFFSET(Mortality_Rates!$B$6,U$8-1-($B57-$B$9),0),Mortality_Rates!$B$111),MIN(OFFSET(Mortality_Rates!$B$6,U$8-1-($B57-$B$9),1),Mortality_Rates!$C$111)))))</f>
        <v>0</v>
      </c>
      <c r="V57" s="160">
        <f ca="1">IF($B57-V$8&gt;$B$9,0,IF($B57-V$8=$B$9,$C57*IF($D57="Male",$B$5,$B$6),
U57*(1-(1-IF($D57="Male",Mortality_Projection!$C$3,Mortality_Projection!$C$4))^MIN(($B57+(V$8-1)-Mortality_Projection!$C$6),Mortality_Projection!$C$5)*IF($D57="Male",MIN(OFFSET(Mortality_Rates!$B$6,V$8-1-($B57-$B$9),0),Mortality_Rates!$B$111),MIN(OFFSET(Mortality_Rates!$B$6,V$8-1-($B57-$B$9),1),Mortality_Rates!$C$111)))))</f>
        <v>0</v>
      </c>
      <c r="W57" s="160">
        <f ca="1">IF($B57-W$8&gt;$B$9,0,IF($B57-W$8=$B$9,$C57*IF($D57="Male",$B$5,$B$6),
V57*(1-(1-IF($D57="Male",Mortality_Projection!$C$3,Mortality_Projection!$C$4))^MIN(($B57+(W$8-1)-Mortality_Projection!$C$6),Mortality_Projection!$C$5)*IF($D57="Male",MIN(OFFSET(Mortality_Rates!$B$6,W$8-1-($B57-$B$9),0),Mortality_Rates!$B$111),MIN(OFFSET(Mortality_Rates!$B$6,W$8-1-($B57-$B$9),1),Mortality_Rates!$C$111)))))</f>
        <v>0</v>
      </c>
      <c r="X57" s="160">
        <f ca="1">IF($B57-X$8&gt;$B$9,0,IF($B57-X$8=$B$9,$C57*IF($D57="Male",$B$5,$B$6),
W57*(1-(1-IF($D57="Male",Mortality_Projection!$C$3,Mortality_Projection!$C$4))^MIN(($B57+(X$8-1)-Mortality_Projection!$C$6),Mortality_Projection!$C$5)*IF($D57="Male",MIN(OFFSET(Mortality_Rates!$B$6,X$8-1-($B57-$B$9),0),Mortality_Rates!$B$111),MIN(OFFSET(Mortality_Rates!$B$6,X$8-1-($B57-$B$9),1),Mortality_Rates!$C$111)))))</f>
        <v>0</v>
      </c>
      <c r="Y57" s="160">
        <f ca="1">IF($B57-Y$8&gt;$B$9,0,IF($B57-Y$8=$B$9,$C57*IF($D57="Male",$B$5,$B$6),
X57*(1-(1-IF($D57="Male",Mortality_Projection!$C$3,Mortality_Projection!$C$4))^MIN(($B57+(Y$8-1)-Mortality_Projection!$C$6),Mortality_Projection!$C$5)*IF($D57="Male",MIN(OFFSET(Mortality_Rates!$B$6,Y$8-1-($B57-$B$9),0),Mortality_Rates!$B$111),MIN(OFFSET(Mortality_Rates!$B$6,Y$8-1-($B57-$B$9),1),Mortality_Rates!$C$111)))))</f>
        <v>0</v>
      </c>
      <c r="Z57" s="160">
        <f ca="1">IF($B57-Z$8&gt;$B$9,0,IF($B57-Z$8=$B$9,$C57*IF($D57="Male",$B$5,$B$6),
Y57*(1-(1-IF($D57="Male",Mortality_Projection!$C$3,Mortality_Projection!$C$4))^MIN(($B57+(Z$8-1)-Mortality_Projection!$C$6),Mortality_Projection!$C$5)*IF($D57="Male",MIN(OFFSET(Mortality_Rates!$B$6,Z$8-1-($B57-$B$9),0),Mortality_Rates!$B$111),MIN(OFFSET(Mortality_Rates!$B$6,Z$8-1-($B57-$B$9),1),Mortality_Rates!$C$111)))))</f>
        <v>0</v>
      </c>
      <c r="AA57" s="160">
        <f ca="1">IF($B57-AA$8&gt;$B$9,0,IF($B57-AA$8=$B$9,$C57*IF($D57="Male",$B$5,$B$6),
Z57*(1-(1-IF($D57="Male",Mortality_Projection!$C$3,Mortality_Projection!$C$4))^MIN(($B57+(AA$8-1)-Mortality_Projection!$C$6),Mortality_Projection!$C$5)*IF($D57="Male",MIN(OFFSET(Mortality_Rates!$B$6,AA$8-1-($B57-$B$9),0),Mortality_Rates!$B$111),MIN(OFFSET(Mortality_Rates!$B$6,AA$8-1-($B57-$B$9),1),Mortality_Rates!$C$111)))))</f>
        <v>0</v>
      </c>
      <c r="AB57" s="160">
        <f ca="1">IF($B57-AB$8&gt;$B$9,0,IF($B57-AB$8=$B$9,$C57*IF($D57="Male",$B$5,$B$6),
AA57*(1-(1-IF($D57="Male",Mortality_Projection!$C$3,Mortality_Projection!$C$4))^MIN(($B57+(AB$8-1)-Mortality_Projection!$C$6),Mortality_Projection!$C$5)*IF($D57="Male",MIN(OFFSET(Mortality_Rates!$B$6,AB$8-1-($B57-$B$9),0),Mortality_Rates!$B$111),MIN(OFFSET(Mortality_Rates!$B$6,AB$8-1-($B57-$B$9),1),Mortality_Rates!$C$111)))))</f>
        <v>0</v>
      </c>
      <c r="AC57" s="160">
        <f ca="1">IF($B57-AC$8&gt;$B$9,0,IF($B57-AC$8=$B$9,$C57*IF($D57="Male",$B$5,$B$6),
AB57*(1-(1-IF($D57="Male",Mortality_Projection!$C$3,Mortality_Projection!$C$4))^MIN(($B57+(AC$8-1)-Mortality_Projection!$C$6),Mortality_Projection!$C$5)*IF($D57="Male",MIN(OFFSET(Mortality_Rates!$B$6,AC$8-1-($B57-$B$9),0),Mortality_Rates!$B$111),MIN(OFFSET(Mortality_Rates!$B$6,AC$8-1-($B57-$B$9),1),Mortality_Rates!$C$111)))))</f>
        <v>0</v>
      </c>
      <c r="AD57" s="160">
        <f ca="1">IF($B57-AD$8&gt;$B$9,0,IF($B57-AD$8=$B$9,$C57*IF($D57="Male",$B$5,$B$6),
AC57*(1-(1-IF($D57="Male",Mortality_Projection!$C$3,Mortality_Projection!$C$4))^MIN(($B57+(AD$8-1)-Mortality_Projection!$C$6),Mortality_Projection!$C$5)*IF($D57="Male",MIN(OFFSET(Mortality_Rates!$B$6,AD$8-1-($B57-$B$9),0),Mortality_Rates!$B$111),MIN(OFFSET(Mortality_Rates!$B$6,AD$8-1-($B57-$B$9),1),Mortality_Rates!$C$111)))))</f>
        <v>0</v>
      </c>
      <c r="AE57" s="160">
        <f ca="1">IF($B57-AE$8&gt;$B$9,0,IF($B57-AE$8=$B$9,$C57*IF($D57="Male",$B$5,$B$6),
AD57*(1-(1-IF($D57="Male",Mortality_Projection!$C$3,Mortality_Projection!$C$4))^MIN(($B57+(AE$8-1)-Mortality_Projection!$C$6),Mortality_Projection!$C$5)*IF($D57="Male",MIN(OFFSET(Mortality_Rates!$B$6,AE$8-1-($B57-$B$9),0),Mortality_Rates!$B$111),MIN(OFFSET(Mortality_Rates!$B$6,AE$8-1-($B57-$B$9),1),Mortality_Rates!$C$111)))))</f>
        <v>0</v>
      </c>
      <c r="AF57" s="160">
        <f ca="1">IF($B57-AF$8&gt;$B$9,0,IF($B57-AF$8=$B$9,$C57*IF($D57="Male",$B$5,$B$6),
AE57*(1-(1-IF($D57="Male",Mortality_Projection!$C$3,Mortality_Projection!$C$4))^MIN(($B57+(AF$8-1)-Mortality_Projection!$C$6),Mortality_Projection!$C$5)*IF($D57="Male",MIN(OFFSET(Mortality_Rates!$B$6,AF$8-1-($B57-$B$9),0),Mortality_Rates!$B$111),MIN(OFFSET(Mortality_Rates!$B$6,AF$8-1-($B57-$B$9),1),Mortality_Rates!$C$111)))))</f>
        <v>0</v>
      </c>
      <c r="AG57" s="160">
        <f ca="1">IF($B57-AG$8&gt;$B$9,0,IF($B57-AG$8=$B$9,$C57*IF($D57="Male",$B$5,$B$6),
AF57*(1-(1-IF($D57="Male",Mortality_Projection!$C$3,Mortality_Projection!$C$4))^MIN(($B57+(AG$8-1)-Mortality_Projection!$C$6),Mortality_Projection!$C$5)*IF($D57="Male",MIN(OFFSET(Mortality_Rates!$B$6,AG$8-1-($B57-$B$9),0),Mortality_Rates!$B$111),MIN(OFFSET(Mortality_Rates!$B$6,AG$8-1-($B57-$B$9),1),Mortality_Rates!$C$111)))))</f>
        <v>0</v>
      </c>
      <c r="AH57" s="160">
        <f ca="1">IF($B57-AH$8&gt;$B$9,0,IF($B57-AH$8=$B$9,$C57*IF($D57="Male",$B$5,$B$6),
AG57*(1-(1-IF($D57="Male",Mortality_Projection!$C$3,Mortality_Projection!$C$4))^MIN(($B57+(AH$8-1)-Mortality_Projection!$C$6),Mortality_Projection!$C$5)*IF($D57="Male",MIN(OFFSET(Mortality_Rates!$B$6,AH$8-1-($B57-$B$9),0),Mortality_Rates!$B$111),MIN(OFFSET(Mortality_Rates!$B$6,AH$8-1-($B57-$B$9),1),Mortality_Rates!$C$111)))))</f>
        <v>0</v>
      </c>
      <c r="AI57" s="160">
        <f ca="1">IF($B57-AI$8&gt;$B$9,0,IF($B57-AI$8=$B$9,$C57*IF($D57="Male",$B$5,$B$6),
AH57*(1-(1-IF($D57="Male",Mortality_Projection!$C$3,Mortality_Projection!$C$4))^MIN(($B57+(AI$8-1)-Mortality_Projection!$C$6),Mortality_Projection!$C$5)*IF($D57="Male",MIN(OFFSET(Mortality_Rates!$B$6,AI$8-1-($B57-$B$9),0),Mortality_Rates!$B$111),MIN(OFFSET(Mortality_Rates!$B$6,AI$8-1-($B57-$B$9),1),Mortality_Rates!$C$111)))))</f>
        <v>0</v>
      </c>
      <c r="AJ57" s="160">
        <f ca="1">IF($B57-AJ$8&gt;$B$9,0,IF($B57-AJ$8=$B$9,$C57*IF($D57="Male",$B$5,$B$6),
AI57*(1-(1-IF($D57="Male",Mortality_Projection!$C$3,Mortality_Projection!$C$4))^MIN(($B57+(AJ$8-1)-Mortality_Projection!$C$6),Mortality_Projection!$C$5)*IF($D57="Male",MIN(OFFSET(Mortality_Rates!$B$6,AJ$8-1-($B57-$B$9),0),Mortality_Rates!$B$111),MIN(OFFSET(Mortality_Rates!$B$6,AJ$8-1-($B57-$B$9),1),Mortality_Rates!$C$111)))))</f>
        <v>0</v>
      </c>
      <c r="AK57" s="160">
        <f ca="1">IF($B57-AK$8&gt;$B$9,0,IF($B57-AK$8=$B$9,$C57*IF($D57="Male",$B$5,$B$6),
AJ57*(1-(1-IF($D57="Male",Mortality_Projection!$C$3,Mortality_Projection!$C$4))^MIN(($B57+(AK$8-1)-Mortality_Projection!$C$6),Mortality_Projection!$C$5)*IF($D57="Male",MIN(OFFSET(Mortality_Rates!$B$6,AK$8-1-($B57-$B$9),0),Mortality_Rates!$B$111),MIN(OFFSET(Mortality_Rates!$B$6,AK$8-1-($B57-$B$9),1),Mortality_Rates!$C$111)))))</f>
        <v>0</v>
      </c>
      <c r="AL57" s="160">
        <f ca="1">IF($B57-AL$8&gt;$B$9,0,IF($B57-AL$8=$B$9,$C57*IF($D57="Male",$B$5,$B$6),
AK57*(1-(1-IF($D57="Male",Mortality_Projection!$C$3,Mortality_Projection!$C$4))^MIN(($B57+(AL$8-1)-Mortality_Projection!$C$6),Mortality_Projection!$C$5)*IF($D57="Male",MIN(OFFSET(Mortality_Rates!$B$6,AL$8-1-($B57-$B$9),0),Mortality_Rates!$B$111),MIN(OFFSET(Mortality_Rates!$B$6,AL$8-1-($B57-$B$9),1),Mortality_Rates!$C$111)))))</f>
        <v>0</v>
      </c>
      <c r="AM57" s="160">
        <f ca="1">IF($B57-AM$8&gt;$B$9,0,IF($B57-AM$8=$B$9,$C57*IF($D57="Male",$B$5,$B$6),
AL57*(1-(1-IF($D57="Male",Mortality_Projection!$C$3,Mortality_Projection!$C$4))^MIN(($B57+(AM$8-1)-Mortality_Projection!$C$6),Mortality_Projection!$C$5)*IF($D57="Male",MIN(OFFSET(Mortality_Rates!$B$6,AM$8-1-($B57-$B$9),0),Mortality_Rates!$B$111),MIN(OFFSET(Mortality_Rates!$B$6,AM$8-1-($B57-$B$9),1),Mortality_Rates!$C$111)))))</f>
        <v>0</v>
      </c>
      <c r="AN57" s="160">
        <f ca="1">IF($B57-AN$8&gt;$B$9,0,IF($B57-AN$8=$B$9,$C57*IF($D57="Male",$B$5,$B$6),
AM57*(1-(1-IF($D57="Male",Mortality_Projection!$C$3,Mortality_Projection!$C$4))^MIN(($B57+(AN$8-1)-Mortality_Projection!$C$6),Mortality_Projection!$C$5)*IF($D57="Male",MIN(OFFSET(Mortality_Rates!$B$6,AN$8-1-($B57-$B$9),0),Mortality_Rates!$B$111),MIN(OFFSET(Mortality_Rates!$B$6,AN$8-1-($B57-$B$9),1),Mortality_Rates!$C$111)))))</f>
        <v>0</v>
      </c>
      <c r="AO57" s="160">
        <f ca="1">IF($B57-AO$8&gt;$B$9,0,IF($B57-AO$8=$B$9,$C57*IF($D57="Male",$B$5,$B$6),
AN57*(1-(1-IF($D57="Male",Mortality_Projection!$C$3,Mortality_Projection!$C$4))^MIN(($B57+(AO$8-1)-Mortality_Projection!$C$6),Mortality_Projection!$C$5)*IF($D57="Male",MIN(OFFSET(Mortality_Rates!$B$6,AO$8-1-($B57-$B$9),0),Mortality_Rates!$B$111),MIN(OFFSET(Mortality_Rates!$B$6,AO$8-1-($B57-$B$9),1),Mortality_Rates!$C$111)))))</f>
        <v>0</v>
      </c>
      <c r="AP57" s="160">
        <f ca="1">IF($B57-AP$8&gt;$B$9,0,IF($B57-AP$8=$B$9,$C57*IF($D57="Male",$B$5,$B$6),
AO57*(1-(1-IF($D57="Male",Mortality_Projection!$C$3,Mortality_Projection!$C$4))^MIN(($B57+(AP$8-1)-Mortality_Projection!$C$6),Mortality_Projection!$C$5)*IF($D57="Male",MIN(OFFSET(Mortality_Rates!$B$6,AP$8-1-($B57-$B$9),0),Mortality_Rates!$B$111),MIN(OFFSET(Mortality_Rates!$B$6,AP$8-1-($B57-$B$9),1),Mortality_Rates!$C$111)))))</f>
        <v>0</v>
      </c>
      <c r="AQ57" s="160">
        <f ca="1">IF($B57-AQ$8&gt;$B$9,0,IF($B57-AQ$8=$B$9,$C57*IF($D57="Male",$B$5,$B$6),
AP57*(1-(1-IF($D57="Male",Mortality_Projection!$C$3,Mortality_Projection!$C$4))^MIN(($B57+(AQ$8-1)-Mortality_Projection!$C$6),Mortality_Projection!$C$5)*IF($D57="Male",MIN(OFFSET(Mortality_Rates!$B$6,AQ$8-1-($B57-$B$9),0),Mortality_Rates!$B$111),MIN(OFFSET(Mortality_Rates!$B$6,AQ$8-1-($B57-$B$9),1),Mortality_Rates!$C$111)))))</f>
        <v>0</v>
      </c>
      <c r="AR57" s="160">
        <f ca="1">IF($B57-AR$8&gt;$B$9,0,IF($B57-AR$8=$B$9,$C57*IF($D57="Male",$B$5,$B$6),
AQ57*(1-(1-IF($D57="Male",Mortality_Projection!$C$3,Mortality_Projection!$C$4))^MIN(($B57+(AR$8-1)-Mortality_Projection!$C$6),Mortality_Projection!$C$5)*IF($D57="Male",MIN(OFFSET(Mortality_Rates!$B$6,AR$8-1-($B57-$B$9),0),Mortality_Rates!$B$111),MIN(OFFSET(Mortality_Rates!$B$6,AR$8-1-($B57-$B$9),1),Mortality_Rates!$C$111)))))</f>
        <v>0</v>
      </c>
      <c r="AS57" s="160">
        <f ca="1">IF($B57-AS$8&gt;$B$9,0,IF($B57-AS$8=$B$9,$C57*IF($D57="Male",$B$5,$B$6),
AR57*(1-(1-IF($D57="Male",Mortality_Projection!$C$3,Mortality_Projection!$C$4))^MIN(($B57+(AS$8-1)-Mortality_Projection!$C$6),Mortality_Projection!$C$5)*IF($D57="Male",MIN(OFFSET(Mortality_Rates!$B$6,AS$8-1-($B57-$B$9),0),Mortality_Rates!$B$111),MIN(OFFSET(Mortality_Rates!$B$6,AS$8-1-($B57-$B$9),1),Mortality_Rates!$C$111)))))</f>
        <v>0</v>
      </c>
      <c r="AT57" s="160">
        <f ca="1">IF($B57-AT$8&gt;$B$9,0,IF($B57-AT$8=$B$9,$C57*IF($D57="Male",$B$5,$B$6),
AS57*(1-(1-IF($D57="Male",Mortality_Projection!$C$3,Mortality_Projection!$C$4))^MIN(($B57+(AT$8-1)-Mortality_Projection!$C$6),Mortality_Projection!$C$5)*IF($D57="Male",MIN(OFFSET(Mortality_Rates!$B$6,AT$8-1-($B57-$B$9),0),Mortality_Rates!$B$111),MIN(OFFSET(Mortality_Rates!$B$6,AT$8-1-($B57-$B$9),1),Mortality_Rates!$C$111)))))</f>
        <v>0</v>
      </c>
      <c r="AU57" s="160">
        <f ca="1">IF($B57-AU$8&gt;$B$9,0,IF($B57-AU$8=$B$9,$C57*IF($D57="Male",$B$5,$B$6),
AT57*(1-(1-IF($D57="Male",Mortality_Projection!$C$3,Mortality_Projection!$C$4))^MIN(($B57+(AU$8-1)-Mortality_Projection!$C$6),Mortality_Projection!$C$5)*IF($D57="Male",MIN(OFFSET(Mortality_Rates!$B$6,AU$8-1-($B57-$B$9),0),Mortality_Rates!$B$111),MIN(OFFSET(Mortality_Rates!$B$6,AU$8-1-($B57-$B$9),1),Mortality_Rates!$C$111)))))</f>
        <v>0</v>
      </c>
      <c r="AV57" s="160">
        <f ca="1">IF($B57-AV$8&gt;$B$9,0,IF($B57-AV$8=$B$9,$C57*IF($D57="Male",$B$5,$B$6),
AU57*(1-(1-IF($D57="Male",Mortality_Projection!$C$3,Mortality_Projection!$C$4))^MIN(($B57+(AV$8-1)-Mortality_Projection!$C$6),Mortality_Projection!$C$5)*IF($D57="Male",MIN(OFFSET(Mortality_Rates!$B$6,AV$8-1-($B57-$B$9),0),Mortality_Rates!$B$111),MIN(OFFSET(Mortality_Rates!$B$6,AV$8-1-($B57-$B$9),1),Mortality_Rates!$C$111)))))</f>
        <v>0</v>
      </c>
      <c r="AW57" s="160">
        <f ca="1">IF($B57-AW$8&gt;$B$9,0,IF($B57-AW$8=$B$9,$C57*IF($D57="Male",$B$5,$B$6),
AV57*(1-(1-IF($D57="Male",Mortality_Projection!$C$3,Mortality_Projection!$C$4))^MIN(($B57+(AW$8-1)-Mortality_Projection!$C$6),Mortality_Projection!$C$5)*IF($D57="Male",MIN(OFFSET(Mortality_Rates!$B$6,AW$8-1-($B57-$B$9),0),Mortality_Rates!$B$111),MIN(OFFSET(Mortality_Rates!$B$6,AW$8-1-($B57-$B$9),1),Mortality_Rates!$C$111)))))</f>
        <v>0</v>
      </c>
      <c r="AX57" s="160">
        <f ca="1">IF($B57-AX$8&gt;$B$9,0,IF($B57-AX$8=$B$9,$C57*IF($D57="Male",$B$5,$B$6),
AW57*(1-(1-IF($D57="Male",Mortality_Projection!$C$3,Mortality_Projection!$C$4))^MIN(($B57+(AX$8-1)-Mortality_Projection!$C$6),Mortality_Projection!$C$5)*IF($D57="Male",MIN(OFFSET(Mortality_Rates!$B$6,AX$8-1-($B57-$B$9),0),Mortality_Rates!$B$111),MIN(OFFSET(Mortality_Rates!$B$6,AX$8-1-($B57-$B$9),1),Mortality_Rates!$C$111)))))</f>
        <v>0</v>
      </c>
      <c r="AY57" s="160">
        <f ca="1">IF($B57-AY$8&gt;$B$9,0,IF($B57-AY$8=$B$9,$C57*IF($D57="Male",$B$5,$B$6),
AX57*(1-(1-IF($D57="Male",Mortality_Projection!$C$3,Mortality_Projection!$C$4))^MIN(($B57+(AY$8-1)-Mortality_Projection!$C$6),Mortality_Projection!$C$5)*IF($D57="Male",MIN(OFFSET(Mortality_Rates!$B$6,AY$8-1-($B57-$B$9),0),Mortality_Rates!$B$111),MIN(OFFSET(Mortality_Rates!$B$6,AY$8-1-($B57-$B$9),1),Mortality_Rates!$C$111)))))</f>
        <v>0</v>
      </c>
      <c r="AZ57" s="160">
        <f ca="1">IF($B57-AZ$8&gt;$B$9,0,IF($B57-AZ$8=$B$9,$C57*IF($D57="Male",$B$5,$B$6),
AY57*(1-(1-IF($D57="Male",Mortality_Projection!$C$3,Mortality_Projection!$C$4))^MIN(($B57+(AZ$8-1)-Mortality_Projection!$C$6),Mortality_Projection!$C$5)*IF($D57="Male",MIN(OFFSET(Mortality_Rates!$B$6,AZ$8-1-($B57-$B$9),0),Mortality_Rates!$B$111),MIN(OFFSET(Mortality_Rates!$B$6,AZ$8-1-($B57-$B$9),1),Mortality_Rates!$C$111)))))</f>
        <v>0</v>
      </c>
      <c r="BA57" s="160">
        <f ca="1">IF($B57-BA$8&gt;$B$9,0,IF($B57-BA$8=$B$9,$C57*IF($D57="Male",$B$5,$B$6),
AZ57*(1-(1-IF($D57="Male",Mortality_Projection!$C$3,Mortality_Projection!$C$4))^MIN(($B57+(BA$8-1)-Mortality_Projection!$C$6),Mortality_Projection!$C$5)*IF($D57="Male",MIN(OFFSET(Mortality_Rates!$B$6,BA$8-1-($B57-$B$9),0),Mortality_Rates!$B$111),MIN(OFFSET(Mortality_Rates!$B$6,BA$8-1-($B57-$B$9),1),Mortality_Rates!$C$111)))))</f>
        <v>5705.8593694216052</v>
      </c>
      <c r="BB57" s="160">
        <f ca="1">IF($B57-BB$8&gt;$B$9,0,IF($B57-BB$8=$B$9,$C57*IF($D57="Male",$B$5,$B$6),
BA57*(1-(1-IF($D57="Male",Mortality_Projection!$C$3,Mortality_Projection!$C$4))^MIN(($B57+(BB$8-1)-Mortality_Projection!$C$6),Mortality_Projection!$C$5)*IF($D57="Male",MIN(OFFSET(Mortality_Rates!$B$6,BB$8-1-($B57-$B$9),0),Mortality_Rates!$B$111),MIN(OFFSET(Mortality_Rates!$B$6,BB$8-1-($B57-$B$9),1),Mortality_Rates!$C$111)))))</f>
        <v>5703.084938964018</v>
      </c>
      <c r="BC57" s="160">
        <f ca="1">IF($B57-BC$8&gt;$B$9,0,IF($B57-BC$8=$B$9,$C57*IF($D57="Male",$B$5,$B$6),
BB57*(1-(1-IF($D57="Male",Mortality_Projection!$C$3,Mortality_Projection!$C$4))^MIN(($B57+(BC$8-1)-Mortality_Projection!$C$6),Mortality_Projection!$C$5)*IF($D57="Male",MIN(OFFSET(Mortality_Rates!$B$6,BC$8-1-($B57-$B$9),0),Mortality_Rates!$B$111),MIN(OFFSET(Mortality_Rates!$B$6,BC$8-1-($B57-$B$9),1),Mortality_Rates!$C$111)))))</f>
        <v>5701.1178742946013</v>
      </c>
      <c r="BD57" s="161">
        <f ca="1">IF($B57-BD$8&gt;$B$9,0,IF($B57-BD$8=$B$9,$C57*IF($D57="Male",$B$5,$B$6),
BC57*(1-(1-IF($D57="Male",Mortality_Projection!$C$3,Mortality_Projection!$C$4))^MIN(($B57+(BD$8-1)-Mortality_Projection!$C$6),Mortality_Projection!$C$5)*IF($D57="Male",MIN(OFFSET(Mortality_Rates!$B$6,BD$8-1-($B57-$B$9),0),Mortality_Rates!$B$111),MIN(OFFSET(Mortality_Rates!$B$6,BD$8-1-($B57-$B$9),1),Mortality_Rates!$C$111)))))</f>
        <v>5699.695042000335</v>
      </c>
      <c r="BE57" s="33"/>
    </row>
    <row r="58" spans="1:57" x14ac:dyDescent="0.35">
      <c r="A58" s="159">
        <f t="shared" si="6"/>
        <v>-50</v>
      </c>
      <c r="B58">
        <f t="shared" si="7"/>
        <v>2071</v>
      </c>
      <c r="C58" s="160">
        <f ca="1">IF(-$A58&lt;Input!$D$16, SUM(OFFSET(Existing_Cohort!$C$107,Input!D$15+A58+IF(-$A58&gt;=Input!$D$15,-Input!$D$15-$A58,0),B58-Input!$D$4,IF(-$A58&gt;=Input!$D$15,Input!$D$16+$A58,Input!$D$16-Input!$D$15+1))), 0)+
IF(-$A58&gt;Input!$D$15, SUM(OFFSET($E$59, MAX(-$A58-Input!$D$16, 0), $B58-$B$9, MIN(-$A58-Input!$D$15, Input!$D$16-Input!$D$15+1))), 0)</f>
        <v>77377.553978526877</v>
      </c>
      <c r="D58" s="198" t="s">
        <v>31</v>
      </c>
      <c r="E58" s="160">
        <f ca="1">IF($B58-E$8&gt;$B$9,0,IF($B58-E$8=$B$9,$C58*IF($D58="Male",$B$5,$B$6),
D58*(1-(1-IF($D58="Male",Mortality_Projection!$C$3,Mortality_Projection!$C$4))^MIN(($B58+(E$8-1)-Mortality_Projection!$C$6),Mortality_Projection!$C$5)*IF($D58="Male",MIN(OFFSET(Mortality_Rates!$B$6,E$8-1-($B58-$B$9),0),Mortality_Rates!$B$111),MIN(OFFSET(Mortality_Rates!$B$6,E$8-1-($B58-$B$9),1),Mortality_Rates!$C$111)))))</f>
        <v>0</v>
      </c>
      <c r="F58" s="160">
        <f ca="1">IF($B58-F$8&gt;$B$9,0,IF($B58-F$8=$B$9,$C58*IF($D58="Male",$B$5,$B$6),
E58*(1-(1-IF($D58="Male",Mortality_Projection!$C$3,Mortality_Projection!$C$4))^MIN(($B58+(F$8-1)-Mortality_Projection!$C$6),Mortality_Projection!$C$5)*IF($D58="Male",MIN(OFFSET(Mortality_Rates!$B$6,F$8-1-($B58-$B$9),0),Mortality_Rates!$B$111),MIN(OFFSET(Mortality_Rates!$B$6,F$8-1-($B58-$B$9),1),Mortality_Rates!$C$111)))))</f>
        <v>0</v>
      </c>
      <c r="G58" s="160">
        <f ca="1">IF($B58-G$8&gt;$B$9,0,IF($B58-G$8=$B$9,$C58*IF($D58="Male",$B$5,$B$6),
F58*(1-(1-IF($D58="Male",Mortality_Projection!$C$3,Mortality_Projection!$C$4))^MIN(($B58+(G$8-1)-Mortality_Projection!$C$6),Mortality_Projection!$C$5)*IF($D58="Male",MIN(OFFSET(Mortality_Rates!$B$6,G$8-1-($B58-$B$9),0),Mortality_Rates!$B$111),MIN(OFFSET(Mortality_Rates!$B$6,G$8-1-($B58-$B$9),1),Mortality_Rates!$C$111)))))</f>
        <v>0</v>
      </c>
      <c r="H58" s="160">
        <f ca="1">IF($B58-H$8&gt;$B$9,0,IF($B58-H$8=$B$9,$C58*IF($D58="Male",$B$5,$B$6),
G58*(1-(1-IF($D58="Male",Mortality_Projection!$C$3,Mortality_Projection!$C$4))^MIN(($B58+(H$8-1)-Mortality_Projection!$C$6),Mortality_Projection!$C$5)*IF($D58="Male",MIN(OFFSET(Mortality_Rates!$B$6,H$8-1-($B58-$B$9),0),Mortality_Rates!$B$111),MIN(OFFSET(Mortality_Rates!$B$6,H$8-1-($B58-$B$9),1),Mortality_Rates!$C$111)))))</f>
        <v>0</v>
      </c>
      <c r="I58" s="160">
        <f ca="1">IF($B58-I$8&gt;$B$9,0,IF($B58-I$8=$B$9,$C58*IF($D58="Male",$B$5,$B$6),
H58*(1-(1-IF($D58="Male",Mortality_Projection!$C$3,Mortality_Projection!$C$4))^MIN(($B58+(I$8-1)-Mortality_Projection!$C$6),Mortality_Projection!$C$5)*IF($D58="Male",MIN(OFFSET(Mortality_Rates!$B$6,I$8-1-($B58-$B$9),0),Mortality_Rates!$B$111),MIN(OFFSET(Mortality_Rates!$B$6,I$8-1-($B58-$B$9),1),Mortality_Rates!$C$111)))))</f>
        <v>0</v>
      </c>
      <c r="J58" s="160">
        <f ca="1">IF($B58-J$8&gt;$B$9,0,IF($B58-J$8=$B$9,$C58*IF($D58="Male",$B$5,$B$6),
I58*(1-(1-IF($D58="Male",Mortality_Projection!$C$3,Mortality_Projection!$C$4))^MIN(($B58+(J$8-1)-Mortality_Projection!$C$6),Mortality_Projection!$C$5)*IF($D58="Male",MIN(OFFSET(Mortality_Rates!$B$6,J$8-1-($B58-$B$9),0),Mortality_Rates!$B$111),MIN(OFFSET(Mortality_Rates!$B$6,J$8-1-($B58-$B$9),1),Mortality_Rates!$C$111)))))</f>
        <v>0</v>
      </c>
      <c r="K58" s="160">
        <f ca="1">IF($B58-K$8&gt;$B$9,0,IF($B58-K$8=$B$9,$C58*IF($D58="Male",$B$5,$B$6),
J58*(1-(1-IF($D58="Male",Mortality_Projection!$C$3,Mortality_Projection!$C$4))^MIN(($B58+(K$8-1)-Mortality_Projection!$C$6),Mortality_Projection!$C$5)*IF($D58="Male",MIN(OFFSET(Mortality_Rates!$B$6,K$8-1-($B58-$B$9),0),Mortality_Rates!$B$111),MIN(OFFSET(Mortality_Rates!$B$6,K$8-1-($B58-$B$9),1),Mortality_Rates!$C$111)))))</f>
        <v>0</v>
      </c>
      <c r="L58" s="160">
        <f ca="1">IF($B58-L$8&gt;$B$9,0,IF($B58-L$8=$B$9,$C58*IF($D58="Male",$B$5,$B$6),
K58*(1-(1-IF($D58="Male",Mortality_Projection!$C$3,Mortality_Projection!$C$4))^MIN(($B58+(L$8-1)-Mortality_Projection!$C$6),Mortality_Projection!$C$5)*IF($D58="Male",MIN(OFFSET(Mortality_Rates!$B$6,L$8-1-($B58-$B$9),0),Mortality_Rates!$B$111),MIN(OFFSET(Mortality_Rates!$B$6,L$8-1-($B58-$B$9),1),Mortality_Rates!$C$111)))))</f>
        <v>0</v>
      </c>
      <c r="M58" s="160">
        <f ca="1">IF($B58-M$8&gt;$B$9,0,IF($B58-M$8=$B$9,$C58*IF($D58="Male",$B$5,$B$6),
L58*(1-(1-IF($D58="Male",Mortality_Projection!$C$3,Mortality_Projection!$C$4))^MIN(($B58+(M$8-1)-Mortality_Projection!$C$6),Mortality_Projection!$C$5)*IF($D58="Male",MIN(OFFSET(Mortality_Rates!$B$6,M$8-1-($B58-$B$9),0),Mortality_Rates!$B$111),MIN(OFFSET(Mortality_Rates!$B$6,M$8-1-($B58-$B$9),1),Mortality_Rates!$C$111)))))</f>
        <v>0</v>
      </c>
      <c r="N58" s="160">
        <f ca="1">IF($B58-N$8&gt;$B$9,0,IF($B58-N$8=$B$9,$C58*IF($D58="Male",$B$5,$B$6),
M58*(1-(1-IF($D58="Male",Mortality_Projection!$C$3,Mortality_Projection!$C$4))^MIN(($B58+(N$8-1)-Mortality_Projection!$C$6),Mortality_Projection!$C$5)*IF($D58="Male",MIN(OFFSET(Mortality_Rates!$B$6,N$8-1-($B58-$B$9),0),Mortality_Rates!$B$111),MIN(OFFSET(Mortality_Rates!$B$6,N$8-1-($B58-$B$9),1),Mortality_Rates!$C$111)))))</f>
        <v>0</v>
      </c>
      <c r="O58" s="160">
        <f ca="1">IF($B58-O$8&gt;$B$9,0,IF($B58-O$8=$B$9,$C58*IF($D58="Male",$B$5,$B$6),
N58*(1-(1-IF($D58="Male",Mortality_Projection!$C$3,Mortality_Projection!$C$4))^MIN(($B58+(O$8-1)-Mortality_Projection!$C$6),Mortality_Projection!$C$5)*IF($D58="Male",MIN(OFFSET(Mortality_Rates!$B$6,O$8-1-($B58-$B$9),0),Mortality_Rates!$B$111),MIN(OFFSET(Mortality_Rates!$B$6,O$8-1-($B58-$B$9),1),Mortality_Rates!$C$111)))))</f>
        <v>0</v>
      </c>
      <c r="P58" s="160">
        <f ca="1">IF($B58-P$8&gt;$B$9,0,IF($B58-P$8=$B$9,$C58*IF($D58="Male",$B$5,$B$6),
O58*(1-(1-IF($D58="Male",Mortality_Projection!$C$3,Mortality_Projection!$C$4))^MIN(($B58+(P$8-1)-Mortality_Projection!$C$6),Mortality_Projection!$C$5)*IF($D58="Male",MIN(OFFSET(Mortality_Rates!$B$6,P$8-1-($B58-$B$9),0),Mortality_Rates!$B$111),MIN(OFFSET(Mortality_Rates!$B$6,P$8-1-($B58-$B$9),1),Mortality_Rates!$C$111)))))</f>
        <v>0</v>
      </c>
      <c r="Q58" s="160">
        <f ca="1">IF($B58-Q$8&gt;$B$9,0,IF($B58-Q$8=$B$9,$C58*IF($D58="Male",$B$5,$B$6),
P58*(1-(1-IF($D58="Male",Mortality_Projection!$C$3,Mortality_Projection!$C$4))^MIN(($B58+(Q$8-1)-Mortality_Projection!$C$6),Mortality_Projection!$C$5)*IF($D58="Male",MIN(OFFSET(Mortality_Rates!$B$6,Q$8-1-($B58-$B$9),0),Mortality_Rates!$B$111),MIN(OFFSET(Mortality_Rates!$B$6,Q$8-1-($B58-$B$9),1),Mortality_Rates!$C$111)))))</f>
        <v>0</v>
      </c>
      <c r="R58" s="160">
        <f ca="1">IF($B58-R$8&gt;$B$9,0,IF($B58-R$8=$B$9,$C58*IF($D58="Male",$B$5,$B$6),
Q58*(1-(1-IF($D58="Male",Mortality_Projection!$C$3,Mortality_Projection!$C$4))^MIN(($B58+(R$8-1)-Mortality_Projection!$C$6),Mortality_Projection!$C$5)*IF($D58="Male",MIN(OFFSET(Mortality_Rates!$B$6,R$8-1-($B58-$B$9),0),Mortality_Rates!$B$111),MIN(OFFSET(Mortality_Rates!$B$6,R$8-1-($B58-$B$9),1),Mortality_Rates!$C$111)))))</f>
        <v>0</v>
      </c>
      <c r="S58" s="160">
        <f ca="1">IF($B58-S$8&gt;$B$9,0,IF($B58-S$8=$B$9,$C58*IF($D58="Male",$B$5,$B$6),
R58*(1-(1-IF($D58="Male",Mortality_Projection!$C$3,Mortality_Projection!$C$4))^MIN(($B58+(S$8-1)-Mortality_Projection!$C$6),Mortality_Projection!$C$5)*IF($D58="Male",MIN(OFFSET(Mortality_Rates!$B$6,S$8-1-($B58-$B$9),0),Mortality_Rates!$B$111),MIN(OFFSET(Mortality_Rates!$B$6,S$8-1-($B58-$B$9),1),Mortality_Rates!$C$111)))))</f>
        <v>0</v>
      </c>
      <c r="T58" s="160">
        <f ca="1">IF($B58-T$8&gt;$B$9,0,IF($B58-T$8=$B$9,$C58*IF($D58="Male",$B$5,$B$6),
S58*(1-(1-IF($D58="Male",Mortality_Projection!$C$3,Mortality_Projection!$C$4))^MIN(($B58+(T$8-1)-Mortality_Projection!$C$6),Mortality_Projection!$C$5)*IF($D58="Male",MIN(OFFSET(Mortality_Rates!$B$6,T$8-1-($B58-$B$9),0),Mortality_Rates!$B$111),MIN(OFFSET(Mortality_Rates!$B$6,T$8-1-($B58-$B$9),1),Mortality_Rates!$C$111)))))</f>
        <v>0</v>
      </c>
      <c r="U58" s="160">
        <f ca="1">IF($B58-U$8&gt;$B$9,0,IF($B58-U$8=$B$9,$C58*IF($D58="Male",$B$5,$B$6),
T58*(1-(1-IF($D58="Male",Mortality_Projection!$C$3,Mortality_Projection!$C$4))^MIN(($B58+(U$8-1)-Mortality_Projection!$C$6),Mortality_Projection!$C$5)*IF($D58="Male",MIN(OFFSET(Mortality_Rates!$B$6,U$8-1-($B58-$B$9),0),Mortality_Rates!$B$111),MIN(OFFSET(Mortality_Rates!$B$6,U$8-1-($B58-$B$9),1),Mortality_Rates!$C$111)))))</f>
        <v>0</v>
      </c>
      <c r="V58" s="160">
        <f ca="1">IF($B58-V$8&gt;$B$9,0,IF($B58-V$8=$B$9,$C58*IF($D58="Male",$B$5,$B$6),
U58*(1-(1-IF($D58="Male",Mortality_Projection!$C$3,Mortality_Projection!$C$4))^MIN(($B58+(V$8-1)-Mortality_Projection!$C$6),Mortality_Projection!$C$5)*IF($D58="Male",MIN(OFFSET(Mortality_Rates!$B$6,V$8-1-($B58-$B$9),0),Mortality_Rates!$B$111),MIN(OFFSET(Mortality_Rates!$B$6,V$8-1-($B58-$B$9),1),Mortality_Rates!$C$111)))))</f>
        <v>0</v>
      </c>
      <c r="W58" s="160">
        <f ca="1">IF($B58-W$8&gt;$B$9,0,IF($B58-W$8=$B$9,$C58*IF($D58="Male",$B$5,$B$6),
V58*(1-(1-IF($D58="Male",Mortality_Projection!$C$3,Mortality_Projection!$C$4))^MIN(($B58+(W$8-1)-Mortality_Projection!$C$6),Mortality_Projection!$C$5)*IF($D58="Male",MIN(OFFSET(Mortality_Rates!$B$6,W$8-1-($B58-$B$9),0),Mortality_Rates!$B$111),MIN(OFFSET(Mortality_Rates!$B$6,W$8-1-($B58-$B$9),1),Mortality_Rates!$C$111)))))</f>
        <v>0</v>
      </c>
      <c r="X58" s="160">
        <f ca="1">IF($B58-X$8&gt;$B$9,0,IF($B58-X$8=$B$9,$C58*IF($D58="Male",$B$5,$B$6),
W58*(1-(1-IF($D58="Male",Mortality_Projection!$C$3,Mortality_Projection!$C$4))^MIN(($B58+(X$8-1)-Mortality_Projection!$C$6),Mortality_Projection!$C$5)*IF($D58="Male",MIN(OFFSET(Mortality_Rates!$B$6,X$8-1-($B58-$B$9),0),Mortality_Rates!$B$111),MIN(OFFSET(Mortality_Rates!$B$6,X$8-1-($B58-$B$9),1),Mortality_Rates!$C$111)))))</f>
        <v>0</v>
      </c>
      <c r="Y58" s="160">
        <f ca="1">IF($B58-Y$8&gt;$B$9,0,IF($B58-Y$8=$B$9,$C58*IF($D58="Male",$B$5,$B$6),
X58*(1-(1-IF($D58="Male",Mortality_Projection!$C$3,Mortality_Projection!$C$4))^MIN(($B58+(Y$8-1)-Mortality_Projection!$C$6),Mortality_Projection!$C$5)*IF($D58="Male",MIN(OFFSET(Mortality_Rates!$B$6,Y$8-1-($B58-$B$9),0),Mortality_Rates!$B$111),MIN(OFFSET(Mortality_Rates!$B$6,Y$8-1-($B58-$B$9),1),Mortality_Rates!$C$111)))))</f>
        <v>0</v>
      </c>
      <c r="Z58" s="160">
        <f ca="1">IF($B58-Z$8&gt;$B$9,0,IF($B58-Z$8=$B$9,$C58*IF($D58="Male",$B$5,$B$6),
Y58*(1-(1-IF($D58="Male",Mortality_Projection!$C$3,Mortality_Projection!$C$4))^MIN(($B58+(Z$8-1)-Mortality_Projection!$C$6),Mortality_Projection!$C$5)*IF($D58="Male",MIN(OFFSET(Mortality_Rates!$B$6,Z$8-1-($B58-$B$9),0),Mortality_Rates!$B$111),MIN(OFFSET(Mortality_Rates!$B$6,Z$8-1-($B58-$B$9),1),Mortality_Rates!$C$111)))))</f>
        <v>0</v>
      </c>
      <c r="AA58" s="160">
        <f ca="1">IF($B58-AA$8&gt;$B$9,0,IF($B58-AA$8=$B$9,$C58*IF($D58="Male",$B$5,$B$6),
Z58*(1-(1-IF($D58="Male",Mortality_Projection!$C$3,Mortality_Projection!$C$4))^MIN(($B58+(AA$8-1)-Mortality_Projection!$C$6),Mortality_Projection!$C$5)*IF($D58="Male",MIN(OFFSET(Mortality_Rates!$B$6,AA$8-1-($B58-$B$9),0),Mortality_Rates!$B$111),MIN(OFFSET(Mortality_Rates!$B$6,AA$8-1-($B58-$B$9),1),Mortality_Rates!$C$111)))))</f>
        <v>0</v>
      </c>
      <c r="AB58" s="160">
        <f ca="1">IF($B58-AB$8&gt;$B$9,0,IF($B58-AB$8=$B$9,$C58*IF($D58="Male",$B$5,$B$6),
AA58*(1-(1-IF($D58="Male",Mortality_Projection!$C$3,Mortality_Projection!$C$4))^MIN(($B58+(AB$8-1)-Mortality_Projection!$C$6),Mortality_Projection!$C$5)*IF($D58="Male",MIN(OFFSET(Mortality_Rates!$B$6,AB$8-1-($B58-$B$9),0),Mortality_Rates!$B$111),MIN(OFFSET(Mortality_Rates!$B$6,AB$8-1-($B58-$B$9),1),Mortality_Rates!$C$111)))))</f>
        <v>0</v>
      </c>
      <c r="AC58" s="160">
        <f ca="1">IF($B58-AC$8&gt;$B$9,0,IF($B58-AC$8=$B$9,$C58*IF($D58="Male",$B$5,$B$6),
AB58*(1-(1-IF($D58="Male",Mortality_Projection!$C$3,Mortality_Projection!$C$4))^MIN(($B58+(AC$8-1)-Mortality_Projection!$C$6),Mortality_Projection!$C$5)*IF($D58="Male",MIN(OFFSET(Mortality_Rates!$B$6,AC$8-1-($B58-$B$9),0),Mortality_Rates!$B$111),MIN(OFFSET(Mortality_Rates!$B$6,AC$8-1-($B58-$B$9),1),Mortality_Rates!$C$111)))))</f>
        <v>0</v>
      </c>
      <c r="AD58" s="160">
        <f ca="1">IF($B58-AD$8&gt;$B$9,0,IF($B58-AD$8=$B$9,$C58*IF($D58="Male",$B$5,$B$6),
AC58*(1-(1-IF($D58="Male",Mortality_Projection!$C$3,Mortality_Projection!$C$4))^MIN(($B58+(AD$8-1)-Mortality_Projection!$C$6),Mortality_Projection!$C$5)*IF($D58="Male",MIN(OFFSET(Mortality_Rates!$B$6,AD$8-1-($B58-$B$9),0),Mortality_Rates!$B$111),MIN(OFFSET(Mortality_Rates!$B$6,AD$8-1-($B58-$B$9),1),Mortality_Rates!$C$111)))))</f>
        <v>0</v>
      </c>
      <c r="AE58" s="160">
        <f ca="1">IF($B58-AE$8&gt;$B$9,0,IF($B58-AE$8=$B$9,$C58*IF($D58="Male",$B$5,$B$6),
AD58*(1-(1-IF($D58="Male",Mortality_Projection!$C$3,Mortality_Projection!$C$4))^MIN(($B58+(AE$8-1)-Mortality_Projection!$C$6),Mortality_Projection!$C$5)*IF($D58="Male",MIN(OFFSET(Mortality_Rates!$B$6,AE$8-1-($B58-$B$9),0),Mortality_Rates!$B$111),MIN(OFFSET(Mortality_Rates!$B$6,AE$8-1-($B58-$B$9),1),Mortality_Rates!$C$111)))))</f>
        <v>0</v>
      </c>
      <c r="AF58" s="160">
        <f ca="1">IF($B58-AF$8&gt;$B$9,0,IF($B58-AF$8=$B$9,$C58*IF($D58="Male",$B$5,$B$6),
AE58*(1-(1-IF($D58="Male",Mortality_Projection!$C$3,Mortality_Projection!$C$4))^MIN(($B58+(AF$8-1)-Mortality_Projection!$C$6),Mortality_Projection!$C$5)*IF($D58="Male",MIN(OFFSET(Mortality_Rates!$B$6,AF$8-1-($B58-$B$9),0),Mortality_Rates!$B$111),MIN(OFFSET(Mortality_Rates!$B$6,AF$8-1-($B58-$B$9),1),Mortality_Rates!$C$111)))))</f>
        <v>0</v>
      </c>
      <c r="AG58" s="160">
        <f ca="1">IF($B58-AG$8&gt;$B$9,0,IF($B58-AG$8=$B$9,$C58*IF($D58="Male",$B$5,$B$6),
AF58*(1-(1-IF($D58="Male",Mortality_Projection!$C$3,Mortality_Projection!$C$4))^MIN(($B58+(AG$8-1)-Mortality_Projection!$C$6),Mortality_Projection!$C$5)*IF($D58="Male",MIN(OFFSET(Mortality_Rates!$B$6,AG$8-1-($B58-$B$9),0),Mortality_Rates!$B$111),MIN(OFFSET(Mortality_Rates!$B$6,AG$8-1-($B58-$B$9),1),Mortality_Rates!$C$111)))))</f>
        <v>0</v>
      </c>
      <c r="AH58" s="160">
        <f ca="1">IF($B58-AH$8&gt;$B$9,0,IF($B58-AH$8=$B$9,$C58*IF($D58="Male",$B$5,$B$6),
AG58*(1-(1-IF($D58="Male",Mortality_Projection!$C$3,Mortality_Projection!$C$4))^MIN(($B58+(AH$8-1)-Mortality_Projection!$C$6),Mortality_Projection!$C$5)*IF($D58="Male",MIN(OFFSET(Mortality_Rates!$B$6,AH$8-1-($B58-$B$9),0),Mortality_Rates!$B$111),MIN(OFFSET(Mortality_Rates!$B$6,AH$8-1-($B58-$B$9),1),Mortality_Rates!$C$111)))))</f>
        <v>0</v>
      </c>
      <c r="AI58" s="160">
        <f ca="1">IF($B58-AI$8&gt;$B$9,0,IF($B58-AI$8=$B$9,$C58*IF($D58="Male",$B$5,$B$6),
AH58*(1-(1-IF($D58="Male",Mortality_Projection!$C$3,Mortality_Projection!$C$4))^MIN(($B58+(AI$8-1)-Mortality_Projection!$C$6),Mortality_Projection!$C$5)*IF($D58="Male",MIN(OFFSET(Mortality_Rates!$B$6,AI$8-1-($B58-$B$9),0),Mortality_Rates!$B$111),MIN(OFFSET(Mortality_Rates!$B$6,AI$8-1-($B58-$B$9),1),Mortality_Rates!$C$111)))))</f>
        <v>0</v>
      </c>
      <c r="AJ58" s="160">
        <f ca="1">IF($B58-AJ$8&gt;$B$9,0,IF($B58-AJ$8=$B$9,$C58*IF($D58="Male",$B$5,$B$6),
AI58*(1-(1-IF($D58="Male",Mortality_Projection!$C$3,Mortality_Projection!$C$4))^MIN(($B58+(AJ$8-1)-Mortality_Projection!$C$6),Mortality_Projection!$C$5)*IF($D58="Male",MIN(OFFSET(Mortality_Rates!$B$6,AJ$8-1-($B58-$B$9),0),Mortality_Rates!$B$111),MIN(OFFSET(Mortality_Rates!$B$6,AJ$8-1-($B58-$B$9),1),Mortality_Rates!$C$111)))))</f>
        <v>0</v>
      </c>
      <c r="AK58" s="160">
        <f ca="1">IF($B58-AK$8&gt;$B$9,0,IF($B58-AK$8=$B$9,$C58*IF($D58="Male",$B$5,$B$6),
AJ58*(1-(1-IF($D58="Male",Mortality_Projection!$C$3,Mortality_Projection!$C$4))^MIN(($B58+(AK$8-1)-Mortality_Projection!$C$6),Mortality_Projection!$C$5)*IF($D58="Male",MIN(OFFSET(Mortality_Rates!$B$6,AK$8-1-($B58-$B$9),0),Mortality_Rates!$B$111),MIN(OFFSET(Mortality_Rates!$B$6,AK$8-1-($B58-$B$9),1),Mortality_Rates!$C$111)))))</f>
        <v>0</v>
      </c>
      <c r="AL58" s="160">
        <f ca="1">IF($B58-AL$8&gt;$B$9,0,IF($B58-AL$8=$B$9,$C58*IF($D58="Male",$B$5,$B$6),
AK58*(1-(1-IF($D58="Male",Mortality_Projection!$C$3,Mortality_Projection!$C$4))^MIN(($B58+(AL$8-1)-Mortality_Projection!$C$6),Mortality_Projection!$C$5)*IF($D58="Male",MIN(OFFSET(Mortality_Rates!$B$6,AL$8-1-($B58-$B$9),0),Mortality_Rates!$B$111),MIN(OFFSET(Mortality_Rates!$B$6,AL$8-1-($B58-$B$9),1),Mortality_Rates!$C$111)))))</f>
        <v>0</v>
      </c>
      <c r="AM58" s="160">
        <f ca="1">IF($B58-AM$8&gt;$B$9,0,IF($B58-AM$8=$B$9,$C58*IF($D58="Male",$B$5,$B$6),
AL58*(1-(1-IF($D58="Male",Mortality_Projection!$C$3,Mortality_Projection!$C$4))^MIN(($B58+(AM$8-1)-Mortality_Projection!$C$6),Mortality_Projection!$C$5)*IF($D58="Male",MIN(OFFSET(Mortality_Rates!$B$6,AM$8-1-($B58-$B$9),0),Mortality_Rates!$B$111),MIN(OFFSET(Mortality_Rates!$B$6,AM$8-1-($B58-$B$9),1),Mortality_Rates!$C$111)))))</f>
        <v>0</v>
      </c>
      <c r="AN58" s="160">
        <f ca="1">IF($B58-AN$8&gt;$B$9,0,IF($B58-AN$8=$B$9,$C58*IF($D58="Male",$B$5,$B$6),
AM58*(1-(1-IF($D58="Male",Mortality_Projection!$C$3,Mortality_Projection!$C$4))^MIN(($B58+(AN$8-1)-Mortality_Projection!$C$6),Mortality_Projection!$C$5)*IF($D58="Male",MIN(OFFSET(Mortality_Rates!$B$6,AN$8-1-($B58-$B$9),0),Mortality_Rates!$B$111),MIN(OFFSET(Mortality_Rates!$B$6,AN$8-1-($B58-$B$9),1),Mortality_Rates!$C$111)))))</f>
        <v>0</v>
      </c>
      <c r="AO58" s="160">
        <f ca="1">IF($B58-AO$8&gt;$B$9,0,IF($B58-AO$8=$B$9,$C58*IF($D58="Male",$B$5,$B$6),
AN58*(1-(1-IF($D58="Male",Mortality_Projection!$C$3,Mortality_Projection!$C$4))^MIN(($B58+(AO$8-1)-Mortality_Projection!$C$6),Mortality_Projection!$C$5)*IF($D58="Male",MIN(OFFSET(Mortality_Rates!$B$6,AO$8-1-($B58-$B$9),0),Mortality_Rates!$B$111),MIN(OFFSET(Mortality_Rates!$B$6,AO$8-1-($B58-$B$9),1),Mortality_Rates!$C$111)))))</f>
        <v>0</v>
      </c>
      <c r="AP58" s="160">
        <f ca="1">IF($B58-AP$8&gt;$B$9,0,IF($B58-AP$8=$B$9,$C58*IF($D58="Male",$B$5,$B$6),
AO58*(1-(1-IF($D58="Male",Mortality_Projection!$C$3,Mortality_Projection!$C$4))^MIN(($B58+(AP$8-1)-Mortality_Projection!$C$6),Mortality_Projection!$C$5)*IF($D58="Male",MIN(OFFSET(Mortality_Rates!$B$6,AP$8-1-($B58-$B$9),0),Mortality_Rates!$B$111),MIN(OFFSET(Mortality_Rates!$B$6,AP$8-1-($B58-$B$9),1),Mortality_Rates!$C$111)))))</f>
        <v>0</v>
      </c>
      <c r="AQ58" s="160">
        <f ca="1">IF($B58-AQ$8&gt;$B$9,0,IF($B58-AQ$8=$B$9,$C58*IF($D58="Male",$B$5,$B$6),
AP58*(1-(1-IF($D58="Male",Mortality_Projection!$C$3,Mortality_Projection!$C$4))^MIN(($B58+(AQ$8-1)-Mortality_Projection!$C$6),Mortality_Projection!$C$5)*IF($D58="Male",MIN(OFFSET(Mortality_Rates!$B$6,AQ$8-1-($B58-$B$9),0),Mortality_Rates!$B$111),MIN(OFFSET(Mortality_Rates!$B$6,AQ$8-1-($B58-$B$9),1),Mortality_Rates!$C$111)))))</f>
        <v>0</v>
      </c>
      <c r="AR58" s="160">
        <f ca="1">IF($B58-AR$8&gt;$B$9,0,IF($B58-AR$8=$B$9,$C58*IF($D58="Male",$B$5,$B$6),
AQ58*(1-(1-IF($D58="Male",Mortality_Projection!$C$3,Mortality_Projection!$C$4))^MIN(($B58+(AR$8-1)-Mortality_Projection!$C$6),Mortality_Projection!$C$5)*IF($D58="Male",MIN(OFFSET(Mortality_Rates!$B$6,AR$8-1-($B58-$B$9),0),Mortality_Rates!$B$111),MIN(OFFSET(Mortality_Rates!$B$6,AR$8-1-($B58-$B$9),1),Mortality_Rates!$C$111)))))</f>
        <v>0</v>
      </c>
      <c r="AS58" s="160">
        <f ca="1">IF($B58-AS$8&gt;$B$9,0,IF($B58-AS$8=$B$9,$C58*IF($D58="Male",$B$5,$B$6),
AR58*(1-(1-IF($D58="Male",Mortality_Projection!$C$3,Mortality_Projection!$C$4))^MIN(($B58+(AS$8-1)-Mortality_Projection!$C$6),Mortality_Projection!$C$5)*IF($D58="Male",MIN(OFFSET(Mortality_Rates!$B$6,AS$8-1-($B58-$B$9),0),Mortality_Rates!$B$111),MIN(OFFSET(Mortality_Rates!$B$6,AS$8-1-($B58-$B$9),1),Mortality_Rates!$C$111)))))</f>
        <v>0</v>
      </c>
      <c r="AT58" s="160">
        <f ca="1">IF($B58-AT$8&gt;$B$9,0,IF($B58-AT$8=$B$9,$C58*IF($D58="Male",$B$5,$B$6),
AS58*(1-(1-IF($D58="Male",Mortality_Projection!$C$3,Mortality_Projection!$C$4))^MIN(($B58+(AT$8-1)-Mortality_Projection!$C$6),Mortality_Projection!$C$5)*IF($D58="Male",MIN(OFFSET(Mortality_Rates!$B$6,AT$8-1-($B58-$B$9),0),Mortality_Rates!$B$111),MIN(OFFSET(Mortality_Rates!$B$6,AT$8-1-($B58-$B$9),1),Mortality_Rates!$C$111)))))</f>
        <v>0</v>
      </c>
      <c r="AU58" s="160">
        <f ca="1">IF($B58-AU$8&gt;$B$9,0,IF($B58-AU$8=$B$9,$C58*IF($D58="Male",$B$5,$B$6),
AT58*(1-(1-IF($D58="Male",Mortality_Projection!$C$3,Mortality_Projection!$C$4))^MIN(($B58+(AU$8-1)-Mortality_Projection!$C$6),Mortality_Projection!$C$5)*IF($D58="Male",MIN(OFFSET(Mortality_Rates!$B$6,AU$8-1-($B58-$B$9),0),Mortality_Rates!$B$111),MIN(OFFSET(Mortality_Rates!$B$6,AU$8-1-($B58-$B$9),1),Mortality_Rates!$C$111)))))</f>
        <v>0</v>
      </c>
      <c r="AV58" s="160">
        <f ca="1">IF($B58-AV$8&gt;$B$9,0,IF($B58-AV$8=$B$9,$C58*IF($D58="Male",$B$5,$B$6),
AU58*(1-(1-IF($D58="Male",Mortality_Projection!$C$3,Mortality_Projection!$C$4))^MIN(($B58+(AV$8-1)-Mortality_Projection!$C$6),Mortality_Projection!$C$5)*IF($D58="Male",MIN(OFFSET(Mortality_Rates!$B$6,AV$8-1-($B58-$B$9),0),Mortality_Rates!$B$111),MIN(OFFSET(Mortality_Rates!$B$6,AV$8-1-($B58-$B$9),1),Mortality_Rates!$C$111)))))</f>
        <v>0</v>
      </c>
      <c r="AW58" s="160">
        <f ca="1">IF($B58-AW$8&gt;$B$9,0,IF($B58-AW$8=$B$9,$C58*IF($D58="Male",$B$5,$B$6),
AV58*(1-(1-IF($D58="Male",Mortality_Projection!$C$3,Mortality_Projection!$C$4))^MIN(($B58+(AW$8-1)-Mortality_Projection!$C$6),Mortality_Projection!$C$5)*IF($D58="Male",MIN(OFFSET(Mortality_Rates!$B$6,AW$8-1-($B58-$B$9),0),Mortality_Rates!$B$111),MIN(OFFSET(Mortality_Rates!$B$6,AW$8-1-($B58-$B$9),1),Mortality_Rates!$C$111)))))</f>
        <v>0</v>
      </c>
      <c r="AX58" s="160">
        <f ca="1">IF($B58-AX$8&gt;$B$9,0,IF($B58-AX$8=$B$9,$C58*IF($D58="Male",$B$5,$B$6),
AW58*(1-(1-IF($D58="Male",Mortality_Projection!$C$3,Mortality_Projection!$C$4))^MIN(($B58+(AX$8-1)-Mortality_Projection!$C$6),Mortality_Projection!$C$5)*IF($D58="Male",MIN(OFFSET(Mortality_Rates!$B$6,AX$8-1-($B58-$B$9),0),Mortality_Rates!$B$111),MIN(OFFSET(Mortality_Rates!$B$6,AX$8-1-($B58-$B$9),1),Mortality_Rates!$C$111)))))</f>
        <v>0</v>
      </c>
      <c r="AY58" s="160">
        <f ca="1">IF($B58-AY$8&gt;$B$9,0,IF($B58-AY$8=$B$9,$C58*IF($D58="Male",$B$5,$B$6),
AX58*(1-(1-IF($D58="Male",Mortality_Projection!$C$3,Mortality_Projection!$C$4))^MIN(($B58+(AY$8-1)-Mortality_Projection!$C$6),Mortality_Projection!$C$5)*IF($D58="Male",MIN(OFFSET(Mortality_Rates!$B$6,AY$8-1-($B58-$B$9),0),Mortality_Rates!$B$111),MIN(OFFSET(Mortality_Rates!$B$6,AY$8-1-($B58-$B$9),1),Mortality_Rates!$C$111)))))</f>
        <v>0</v>
      </c>
      <c r="AZ58" s="160">
        <f ca="1">IF($B58-AZ$8&gt;$B$9,0,IF($B58-AZ$8=$B$9,$C58*IF($D58="Male",$B$5,$B$6),
AY58*(1-(1-IF($D58="Male",Mortality_Projection!$C$3,Mortality_Projection!$C$4))^MIN(($B58+(AZ$8-1)-Mortality_Projection!$C$6),Mortality_Projection!$C$5)*IF($D58="Male",MIN(OFFSET(Mortality_Rates!$B$6,AZ$8-1-($B58-$B$9),0),Mortality_Rates!$B$111),MIN(OFFSET(Mortality_Rates!$B$6,AZ$8-1-($B58-$B$9),1),Mortality_Rates!$C$111)))))</f>
        <v>0</v>
      </c>
      <c r="BA58" s="160">
        <f ca="1">IF($B58-BA$8&gt;$B$9,0,IF($B58-BA$8=$B$9,$C58*IF($D58="Male",$B$5,$B$6),
AZ58*(1-(1-IF($D58="Male",Mortality_Projection!$C$3,Mortality_Projection!$C$4))^MIN(($B58+(BA$8-1)-Mortality_Projection!$C$6),Mortality_Projection!$C$5)*IF($D58="Male",MIN(OFFSET(Mortality_Rates!$B$6,BA$8-1-($B58-$B$9),0),Mortality_Rates!$B$111),MIN(OFFSET(Mortality_Rates!$B$6,BA$8-1-($B58-$B$9),1),Mortality_Rates!$C$111)))))</f>
        <v>0</v>
      </c>
      <c r="BB58" s="160">
        <f ca="1">IF($B58-BB$8&gt;$B$9,0,IF($B58-BB$8=$B$9,$C58*IF($D58="Male",$B$5,$B$6),
BA58*(1-(1-IF($D58="Male",Mortality_Projection!$C$3,Mortality_Projection!$C$4))^MIN(($B58+(BB$8-1)-Mortality_Projection!$C$6),Mortality_Projection!$C$5)*IF($D58="Male",MIN(OFFSET(Mortality_Rates!$B$6,BB$8-1-($B58-$B$9),0),Mortality_Rates!$B$111),MIN(OFFSET(Mortality_Rates!$B$6,BB$8-1-($B58-$B$9),1),Mortality_Rates!$C$111)))))</f>
        <v>5661.9783513084121</v>
      </c>
      <c r="BC58" s="160">
        <f ca="1">IF($B58-BC$8&gt;$B$9,0,IF($B58-BC$8=$B$9,$C58*IF($D58="Male",$B$5,$B$6),
BB58*(1-(1-IF($D58="Male",Mortality_Projection!$C$3,Mortality_Projection!$C$4))^MIN(($B58+(BC$8-1)-Mortality_Projection!$C$6),Mortality_Projection!$C$5)*IF($D58="Male",MIN(OFFSET(Mortality_Rates!$B$6,BC$8-1-($B58-$B$9),0),Mortality_Rates!$B$111),MIN(OFFSET(Mortality_Rates!$B$6,BC$8-1-($B58-$B$9),1),Mortality_Rates!$C$111)))))</f>
        <v>5659.2252576601077</v>
      </c>
      <c r="BD58" s="161">
        <f ca="1">IF($B58-BD$8&gt;$B$9,0,IF($B58-BD$8=$B$9,$C58*IF($D58="Male",$B$5,$B$6),
BC58*(1-(1-IF($D58="Male",Mortality_Projection!$C$3,Mortality_Projection!$C$4))^MIN(($B58+(BD$8-1)-Mortality_Projection!$C$6),Mortality_Projection!$C$5)*IF($D58="Male",MIN(OFFSET(Mortality_Rates!$B$6,BD$8-1-($B58-$B$9),0),Mortality_Rates!$B$111),MIN(OFFSET(Mortality_Rates!$B$6,BD$8-1-($B58-$B$9),1),Mortality_Rates!$C$111)))))</f>
        <v>5657.2733207382917</v>
      </c>
      <c r="BE58" s="33"/>
    </row>
    <row r="59" spans="1:57" x14ac:dyDescent="0.35">
      <c r="A59" s="159"/>
      <c r="B59">
        <f t="shared" ref="B59:C87" si="8">B9</f>
        <v>2022</v>
      </c>
      <c r="C59" s="160">
        <f t="shared" ca="1" si="8"/>
        <v>117440.52785784203</v>
      </c>
      <c r="D59" s="198" t="s">
        <v>32</v>
      </c>
      <c r="E59" s="160">
        <f ca="1">IF($B59-E$8&gt;$B$9,0,IF($B59-E$8=$B$9,$C59*IF($D59="Male",$B$5,$B$6),
D59*(1-(1-IF($D59="Male",Mortality_Projection!$C$3,Mortality_Projection!$C$4))^MIN(($B59+(E$8-1)-Mortality_Projection!$C$6),Mortality_Projection!$C$5)*IF($D59="Male",MIN(OFFSET(Mortality_Rates!$B$6,E$8-1-($B59-$B$9),0),Mortality_Rates!$B$111),MIN(OFFSET(Mortality_Rates!$B$6,E$8-1-($B59-$B$9),1),Mortality_Rates!$C$111)))))</f>
        <v>8259.8252396551579</v>
      </c>
      <c r="F59" s="160">
        <f ca="1">IF($B59-F$8&gt;$B$9,0,IF($B59-F$8=$B$9,$C59*IF($D59="Male",$B$5,$B$6),
E59*(1-(1-IF($D59="Male",Mortality_Projection!$C$3,Mortality_Projection!$C$4))^MIN(($B59+(F$8-1)-Mortality_Projection!$C$6),Mortality_Projection!$C$5)*IF($D59="Male",MIN(OFFSET(Mortality_Rates!$B$6,F$8-1-($B59-$B$9),0),Mortality_Rates!$B$111),MIN(OFFSET(Mortality_Rates!$B$6,F$8-1-($B59-$B$9),1),Mortality_Rates!$C$111)))))</f>
        <v>8254.7630405605305</v>
      </c>
      <c r="G59" s="160">
        <f ca="1">IF($B59-G$8&gt;$B$9,0,IF($B59-G$8=$B$9,$C59*IF($D59="Male",$B$5,$B$6),
F59*(1-(1-IF($D59="Male",Mortality_Projection!$C$3,Mortality_Projection!$C$4))^MIN(($B59+(G$8-1)-Mortality_Projection!$C$6),Mortality_Projection!$C$5)*IF($D59="Male",MIN(OFFSET(Mortality_Rates!$B$6,G$8-1-($B59-$B$9),0),Mortality_Rates!$B$111),MIN(OFFSET(Mortality_Rates!$B$6,G$8-1-($B59-$B$9),1),Mortality_Rates!$C$111)))))</f>
        <v>8251.0849467570642</v>
      </c>
      <c r="H59" s="160">
        <f ca="1">IF($B59-H$8&gt;$B$9,0,IF($B59-H$8=$B$9,$C59*IF($D59="Male",$B$5,$B$6),
G59*(1-(1-IF($D59="Male",Mortality_Projection!$C$3,Mortality_Projection!$C$4))^MIN(($B59+(H$8-1)-Mortality_Projection!$C$6),Mortality_Projection!$C$5)*IF($D59="Male",MIN(OFFSET(Mortality_Rates!$B$6,H$8-1-($B59-$B$9),0),Mortality_Rates!$B$111),MIN(OFFSET(Mortality_Rates!$B$6,H$8-1-($B59-$B$9),1),Mortality_Rates!$C$111)))))</f>
        <v>8248.39916338886</v>
      </c>
      <c r="I59" s="160">
        <f ca="1">IF($B59-I$8&gt;$B$9,0,IF($B59-I$8=$B$9,$C59*IF($D59="Male",$B$5,$B$6),
H59*(1-(1-IF($D59="Male",Mortality_Projection!$C$3,Mortality_Projection!$C$4))^MIN(($B59+(I$8-1)-Mortality_Projection!$C$6),Mortality_Projection!$C$5)*IF($D59="Male",MIN(OFFSET(Mortality_Rates!$B$6,I$8-1-($B59-$B$9),0),Mortality_Rates!$B$111),MIN(OFFSET(Mortality_Rates!$B$6,I$8-1-($B59-$B$9),1),Mortality_Rates!$C$111)))))</f>
        <v>8246.3830436136959</v>
      </c>
      <c r="J59" s="160">
        <f ca="1">IF($B59-J$8&gt;$B$9,0,IF($B59-J$8=$B$9,$C59*IF($D59="Male",$B$5,$B$6),
I59*(1-(1-IF($D59="Male",Mortality_Projection!$C$3,Mortality_Projection!$C$4))^MIN(($B59+(J$8-1)-Mortality_Projection!$C$6),Mortality_Projection!$C$5)*IF($D59="Male",MIN(OFFSET(Mortality_Rates!$B$6,J$8-1-($B59-$B$9),0),Mortality_Rates!$B$111),MIN(OFFSET(Mortality_Rates!$B$6,J$8-1-($B59-$B$9),1),Mortality_Rates!$C$111)))))</f>
        <v>8244.803095189709</v>
      </c>
      <c r="K59" s="160">
        <f ca="1">IF($B59-K$8&gt;$B$9,0,IF($B59-K$8=$B$9,$C59*IF($D59="Male",$B$5,$B$6),
J59*(1-(1-IF($D59="Male",Mortality_Projection!$C$3,Mortality_Projection!$C$4))^MIN(($B59+(K$8-1)-Mortality_Projection!$C$6),Mortality_Projection!$C$5)*IF($D59="Male",MIN(OFFSET(Mortality_Rates!$B$6,K$8-1-($B59-$B$9),0),Mortality_Rates!$B$111),MIN(OFFSET(Mortality_Rates!$B$6,K$8-1-($B59-$B$9),1),Mortality_Rates!$C$111)))))</f>
        <v>8243.495452014693</v>
      </c>
      <c r="L59" s="160">
        <f ca="1">IF($B59-L$8&gt;$B$9,0,IF($B59-L$8=$B$9,$C59*IF($D59="Male",$B$5,$B$6),
K59*(1-(1-IF($D59="Male",Mortality_Projection!$C$3,Mortality_Projection!$C$4))^MIN(($B59+(L$8-1)-Mortality_Projection!$C$6),Mortality_Projection!$C$5)*IF($D59="Male",MIN(OFFSET(Mortality_Rates!$B$6,L$8-1-($B59-$B$9),0),Mortality_Rates!$B$111),MIN(OFFSET(Mortality_Rates!$B$6,L$8-1-($B59-$B$9),1),Mortality_Rates!$C$111)))))</f>
        <v>8242.3627011910576</v>
      </c>
      <c r="M59" s="160">
        <f ca="1">IF($B59-M$8&gt;$B$9,0,IF($B59-M$8=$B$9,$C59*IF($D59="Male",$B$5,$B$6),
L59*(1-(1-IF($D59="Male",Mortality_Projection!$C$3,Mortality_Projection!$C$4))^MIN(($B59+(M$8-1)-Mortality_Projection!$C$6),Mortality_Projection!$C$5)*IF($D59="Male",MIN(OFFSET(Mortality_Rates!$B$6,M$8-1-($B59-$B$9),0),Mortality_Rates!$B$111),MIN(OFFSET(Mortality_Rates!$B$6,M$8-1-($B59-$B$9),1),Mortality_Rates!$C$111)))))</f>
        <v>8241.3332976025213</v>
      </c>
      <c r="N59" s="160">
        <f ca="1">IF($B59-N$8&gt;$B$9,0,IF($B59-N$8=$B$9,$C59*IF($D59="Male",$B$5,$B$6),
M59*(1-(1-IF($D59="Male",Mortality_Projection!$C$3,Mortality_Projection!$C$4))^MIN(($B59+(N$8-1)-Mortality_Projection!$C$6),Mortality_Projection!$C$5)*IF($D59="Male",MIN(OFFSET(Mortality_Rates!$B$6,N$8-1-($B59-$B$9),0),Mortality_Rates!$B$111),MIN(OFFSET(Mortality_Rates!$B$6,N$8-1-($B59-$B$9),1),Mortality_Rates!$C$111)))))</f>
        <v>8240.3455654703812</v>
      </c>
      <c r="O59" s="160">
        <f ca="1">IF($B59-O$8&gt;$B$9,0,IF($B59-O$8=$B$9,$C59*IF($D59="Male",$B$5,$B$6),
N59*(1-(1-IF($D59="Male",Mortality_Projection!$C$3,Mortality_Projection!$C$4))^MIN(($B59+(O$8-1)-Mortality_Projection!$C$6),Mortality_Projection!$C$5)*IF($D59="Male",MIN(OFFSET(Mortality_Rates!$B$6,O$8-1-($B59-$B$9),0),Mortality_Rates!$B$111),MIN(OFFSET(Mortality_Rates!$B$6,O$8-1-($B59-$B$9),1),Mortality_Rates!$C$111)))))</f>
        <v>8239.347288460689</v>
      </c>
      <c r="P59" s="160">
        <f ca="1">IF($B59-P$8&gt;$B$9,0,IF($B59-P$8=$B$9,$C59*IF($D59="Male",$B$5,$B$6),
O59*(1-(1-IF($D59="Male",Mortality_Projection!$C$3,Mortality_Projection!$C$4))^MIN(($B59+(P$8-1)-Mortality_Projection!$C$6),Mortality_Projection!$C$5)*IF($D59="Male",MIN(OFFSET(Mortality_Rates!$B$6,P$8-1-($B59-$B$9),0),Mortality_Rates!$B$111),MIN(OFFSET(Mortality_Rates!$B$6,P$8-1-($B59-$B$9),1),Mortality_Rates!$C$111)))))</f>
        <v>8238.295316362246</v>
      </c>
      <c r="Q59" s="160">
        <f ca="1">IF($B59-Q$8&gt;$B$9,0,IF($B59-Q$8=$B$9,$C59*IF($D59="Male",$B$5,$B$6),
P59*(1-(1-IF($D59="Male",Mortality_Projection!$C$3,Mortality_Projection!$C$4))^MIN(($B59+(Q$8-1)-Mortality_Projection!$C$6),Mortality_Projection!$C$5)*IF($D59="Male",MIN(OFFSET(Mortality_Rates!$B$6,Q$8-1-($B59-$B$9),0),Mortality_Rates!$B$111),MIN(OFFSET(Mortality_Rates!$B$6,Q$8-1-($B59-$B$9),1),Mortality_Rates!$C$111)))))</f>
        <v>8237.169527125634</v>
      </c>
      <c r="R59" s="160">
        <f ca="1">IF($B59-R$8&gt;$B$9,0,IF($B59-R$8=$B$9,$C59*IF($D59="Male",$B$5,$B$6),
Q59*(1-(1-IF($D59="Male",Mortality_Projection!$C$3,Mortality_Projection!$C$4))^MIN(($B59+(R$8-1)-Mortality_Projection!$C$6),Mortality_Projection!$C$5)*IF($D59="Male",MIN(OFFSET(Mortality_Rates!$B$6,R$8-1-($B59-$B$9),0),Mortality_Rates!$B$111),MIN(OFFSET(Mortality_Rates!$B$6,R$8-1-($B59-$B$9),1),Mortality_Rates!$C$111)))))</f>
        <v>8235.9505285208725</v>
      </c>
      <c r="S59" s="160">
        <f ca="1">IF($B59-S$8&gt;$B$9,0,IF($B59-S$8=$B$9,$C59*IF($D59="Male",$B$5,$B$6),
R59*(1-(1-IF($D59="Male",Mortality_Projection!$C$3,Mortality_Projection!$C$4))^MIN(($B59+(S$8-1)-Mortality_Projection!$C$6),Mortality_Projection!$C$5)*IF($D59="Male",MIN(OFFSET(Mortality_Rates!$B$6,S$8-1-($B59-$B$9),0),Mortality_Rates!$B$111),MIN(OFFSET(Mortality_Rates!$B$6,S$8-1-($B59-$B$9),1),Mortality_Rates!$C$111)))))</f>
        <v>8234.6266474745807</v>
      </c>
      <c r="T59" s="160">
        <f ca="1">IF($B59-T$8&gt;$B$9,0,IF($B59-T$8=$B$9,$C59*IF($D59="Male",$B$5,$B$6),
S59*(1-(1-IF($D59="Male",Mortality_Projection!$C$3,Mortality_Projection!$C$4))^MIN(($B59+(T$8-1)-Mortality_Projection!$C$6),Mortality_Projection!$C$5)*IF($D59="Male",MIN(OFFSET(Mortality_Rates!$B$6,T$8-1-($B59-$B$9),0),Mortality_Rates!$B$111),MIN(OFFSET(Mortality_Rates!$B$6,T$8-1-($B59-$B$9),1),Mortality_Rates!$C$111)))))</f>
        <v>8233.200510504179</v>
      </c>
      <c r="U59" s="160">
        <f ca="1">IF($B59-U$8&gt;$B$9,0,IF($B59-U$8=$B$9,$C59*IF($D59="Male",$B$5,$B$6),
T59*(1-(1-IF($D59="Male",Mortality_Projection!$C$3,Mortality_Projection!$C$4))^MIN(($B59+(U$8-1)-Mortality_Projection!$C$6),Mortality_Projection!$C$5)*IF($D59="Male",MIN(OFFSET(Mortality_Rates!$B$6,U$8-1-($B59-$B$9),0),Mortality_Rates!$B$111),MIN(OFFSET(Mortality_Rates!$B$6,U$8-1-($B59-$B$9),1),Mortality_Rates!$C$111)))))</f>
        <v>8231.6883853275594</v>
      </c>
      <c r="V59" s="160">
        <f ca="1">IF($B59-V$8&gt;$B$9,0,IF($B59-V$8=$B$9,$C59*IF($D59="Male",$B$5,$B$6),
U59*(1-(1-IF($D59="Male",Mortality_Projection!$C$3,Mortality_Projection!$C$4))^MIN(($B59+(V$8-1)-Mortality_Projection!$C$6),Mortality_Projection!$C$5)*IF($D59="Male",MIN(OFFSET(Mortality_Rates!$B$6,V$8-1-($B59-$B$9),0),Mortality_Rates!$B$111),MIN(OFFSET(Mortality_Rates!$B$6,V$8-1-($B59-$B$9),1),Mortality_Rates!$C$111)))))</f>
        <v>8230.1060146334567</v>
      </c>
      <c r="W59" s="160">
        <f ca="1">IF($B59-W$8&gt;$B$9,0,IF($B59-W$8=$B$9,$C59*IF($D59="Male",$B$5,$B$6),
V59*(1-(1-IF($D59="Male",Mortality_Projection!$C$3,Mortality_Projection!$C$4))^MIN(($B59+(W$8-1)-Mortality_Projection!$C$6),Mortality_Projection!$C$5)*IF($D59="Male",MIN(OFFSET(Mortality_Rates!$B$6,W$8-1-($B59-$B$9),0),Mortality_Rates!$B$111),MIN(OFFSET(Mortality_Rates!$B$6,W$8-1-($B59-$B$9),1),Mortality_Rates!$C$111)))))</f>
        <v>8228.468626496362</v>
      </c>
      <c r="X59" s="160">
        <f ca="1">IF($B59-X$8&gt;$B$9,0,IF($B59-X$8=$B$9,$C59*IF($D59="Male",$B$5,$B$6),
W59*(1-(1-IF($D59="Male",Mortality_Projection!$C$3,Mortality_Projection!$C$4))^MIN(($B59+(X$8-1)-Mortality_Projection!$C$6),Mortality_Projection!$C$5)*IF($D59="Male",MIN(OFFSET(Mortality_Rates!$B$6,X$8-1-($B59-$B$9),0),Mortality_Rates!$B$111),MIN(OFFSET(Mortality_Rates!$B$6,X$8-1-($B59-$B$9),1),Mortality_Rates!$C$111)))))</f>
        <v>8226.7843398811765</v>
      </c>
      <c r="Y59" s="160">
        <f ca="1">IF($B59-Y$8&gt;$B$9,0,IF($B59-Y$8=$B$9,$C59*IF($D59="Male",$B$5,$B$6),
X59*(1-(1-IF($D59="Male",Mortality_Projection!$C$3,Mortality_Projection!$C$4))^MIN(($B59+(Y$8-1)-Mortality_Projection!$C$6),Mortality_Projection!$C$5)*IF($D59="Male",MIN(OFFSET(Mortality_Rates!$B$6,Y$8-1-($B59-$B$9),0),Mortality_Rates!$B$111),MIN(OFFSET(Mortality_Rates!$B$6,Y$8-1-($B59-$B$9),1),Mortality_Rates!$C$111)))))</f>
        <v>8225.0740690966686</v>
      </c>
      <c r="Z59" s="160">
        <f ca="1">IF($B59-Z$8&gt;$B$9,0,IF($B59-Z$8=$B$9,$C59*IF($D59="Male",$B$5,$B$6),
Y59*(1-(1-IF($D59="Male",Mortality_Projection!$C$3,Mortality_Projection!$C$4))^MIN(($B59+(Z$8-1)-Mortality_Projection!$C$6),Mortality_Projection!$C$5)*IF($D59="Male",MIN(OFFSET(Mortality_Rates!$B$6,Z$8-1-($B59-$B$9),0),Mortality_Rates!$B$111),MIN(OFFSET(Mortality_Rates!$B$6,Z$8-1-($B59-$B$9),1),Mortality_Rates!$C$111)))))</f>
        <v>8223.3386585030366</v>
      </c>
      <c r="AA59" s="160">
        <f ca="1">IF($B59-AA$8&gt;$B$9,0,IF($B59-AA$8=$B$9,$C59*IF($D59="Male",$B$5,$B$6),
Z59*(1-(1-IF($D59="Male",Mortality_Projection!$C$3,Mortality_Projection!$C$4))^MIN(($B59+(AA$8-1)-Mortality_Projection!$C$6),Mortality_Projection!$C$5)*IF($D59="Male",MIN(OFFSET(Mortality_Rates!$B$6,AA$8-1-($B59-$B$9),0),Mortality_Rates!$B$111),MIN(OFFSET(Mortality_Rates!$B$6,AA$8-1-($B59-$B$9),1),Mortality_Rates!$C$111)))))</f>
        <v>8221.5916880523782</v>
      </c>
      <c r="AB59" s="160">
        <f ca="1">IF($B59-AB$8&gt;$B$9,0,IF($B59-AB$8=$B$9,$C59*IF($D59="Male",$B$5,$B$6),
AA59*(1-(1-IF($D59="Male",Mortality_Projection!$C$3,Mortality_Projection!$C$4))^MIN(($B59+(AB$8-1)-Mortality_Projection!$C$6),Mortality_Projection!$C$5)*IF($D59="Male",MIN(OFFSET(Mortality_Rates!$B$6,AB$8-1-($B59-$B$9),0),Mortality_Rates!$B$111),MIN(OFFSET(Mortality_Rates!$B$6,AB$8-1-($B59-$B$9),1),Mortality_Rates!$C$111)))))</f>
        <v>8219.8336689017269</v>
      </c>
      <c r="AC59" s="160">
        <f ca="1">IF($B59-AC$8&gt;$B$9,0,IF($B59-AC$8=$B$9,$C59*IF($D59="Male",$B$5,$B$6),
AB59*(1-(1-IF($D59="Male",Mortality_Projection!$C$3,Mortality_Projection!$C$4))^MIN(($B59+(AC$8-1)-Mortality_Projection!$C$6),Mortality_Projection!$C$5)*IF($D59="Male",MIN(OFFSET(Mortality_Rates!$B$6,AC$8-1-($B59-$B$9),0),Mortality_Rates!$B$111),MIN(OFFSET(Mortality_Rates!$B$6,AC$8-1-($B59-$B$9),1),Mortality_Rates!$C$111)))))</f>
        <v>8218.0651018202989</v>
      </c>
      <c r="AD59" s="160">
        <f ca="1">IF($B59-AD$8&gt;$B$9,0,IF($B59-AD$8=$B$9,$C59*IF($D59="Male",$B$5,$B$6),
AC59*(1-(1-IF($D59="Male",Mortality_Projection!$C$3,Mortality_Projection!$C$4))^MIN(($B59+(AD$8-1)-Mortality_Projection!$C$6),Mortality_Projection!$C$5)*IF($D59="Male",MIN(OFFSET(Mortality_Rates!$B$6,AD$8-1-($B59-$B$9),0),Mortality_Rates!$B$111),MIN(OFFSET(Mortality_Rates!$B$6,AD$8-1-($B59-$B$9),1),Mortality_Rates!$C$111)))))</f>
        <v>8216.2864773570054</v>
      </c>
      <c r="AE59" s="160">
        <f ca="1">IF($B59-AE$8&gt;$B$9,0,IF($B59-AE$8=$B$9,$C59*IF($D59="Male",$B$5,$B$6),
AD59*(1-(1-IF($D59="Male",Mortality_Projection!$C$3,Mortality_Projection!$C$4))^MIN(($B59+(AE$8-1)-Mortality_Projection!$C$6),Mortality_Projection!$C$5)*IF($D59="Male",MIN(OFFSET(Mortality_Rates!$B$6,AE$8-1-($B59-$B$9),0),Mortality_Rates!$B$111),MIN(OFFSET(Mortality_Rates!$B$6,AE$8-1-($B59-$B$9),1),Mortality_Rates!$C$111)))))</f>
        <v>8214.4982760057956</v>
      </c>
      <c r="AF59" s="160">
        <f ca="1">IF($B59-AF$8&gt;$B$9,0,IF($B59-AF$8=$B$9,$C59*IF($D59="Male",$B$5,$B$6),
AE59*(1-(1-IF($D59="Male",Mortality_Projection!$C$3,Mortality_Projection!$C$4))^MIN(($B59+(AF$8-1)-Mortality_Projection!$C$6),Mortality_Projection!$C$5)*IF($D59="Male",MIN(OFFSET(Mortality_Rates!$B$6,AF$8-1-($B59-$B$9),0),Mortality_Rates!$B$111),MIN(OFFSET(Mortality_Rates!$B$6,AF$8-1-($B59-$B$9),1),Mortality_Rates!$C$111)))))</f>
        <v>8212.6949573065504</v>
      </c>
      <c r="AG59" s="160">
        <f ca="1">IF($B59-AG$8&gt;$B$9,0,IF($B59-AG$8=$B$9,$C59*IF($D59="Male",$B$5,$B$6),
AF59*(1-(1-IF($D59="Male",Mortality_Projection!$C$3,Mortality_Projection!$C$4))^MIN(($B59+(AG$8-1)-Mortality_Projection!$C$6),Mortality_Projection!$C$5)*IF($D59="Male",MIN(OFFSET(Mortality_Rates!$B$6,AG$8-1-($B59-$B$9),0),Mortality_Rates!$B$111),MIN(OFFSET(Mortality_Rates!$B$6,AG$8-1-($B59-$B$9),1),Mortality_Rates!$C$111)))))</f>
        <v>8210.8711836852381</v>
      </c>
      <c r="AH59" s="160">
        <f ca="1">IF($B59-AH$8&gt;$B$9,0,IF($B59-AH$8=$B$9,$C59*IF($D59="Male",$B$5,$B$6),
AG59*(1-(1-IF($D59="Male",Mortality_Projection!$C$3,Mortality_Projection!$C$4))^MIN(($B59+(AH$8-1)-Mortality_Projection!$C$6),Mortality_Projection!$C$5)*IF($D59="Male",MIN(OFFSET(Mortality_Rates!$B$6,AH$8-1-($B59-$B$9),0),Mortality_Rates!$B$111),MIN(OFFSET(Mortality_Rates!$B$6,AH$8-1-($B59-$B$9),1),Mortality_Rates!$C$111)))))</f>
        <v>8209.0159447196638</v>
      </c>
      <c r="AI59" s="160">
        <f ca="1">IF($B59-AI$8&gt;$B$9,0,IF($B59-AI$8=$B$9,$C59*IF($D59="Male",$B$5,$B$6),
AH59*(1-(1-IF($D59="Male",Mortality_Projection!$C$3,Mortality_Projection!$C$4))^MIN(($B59+(AI$8-1)-Mortality_Projection!$C$6),Mortality_Projection!$C$5)*IF($D59="Male",MIN(OFFSET(Mortality_Rates!$B$6,AI$8-1-($B59-$B$9),0),Mortality_Rates!$B$111),MIN(OFFSET(Mortality_Rates!$B$6,AI$8-1-($B59-$B$9),1),Mortality_Rates!$C$111)))))</f>
        <v>8207.1186313747803</v>
      </c>
      <c r="AJ59" s="160">
        <f ca="1">IF($B59-AJ$8&gt;$B$9,0,IF($B59-AJ$8=$B$9,$C59*IF($D59="Male",$B$5,$B$6),
AI59*(1-(1-IF($D59="Male",Mortality_Projection!$C$3,Mortality_Projection!$C$4))^MIN(($B59+(AJ$8-1)-Mortality_Projection!$C$6),Mortality_Projection!$C$5)*IF($D59="Male",MIN(OFFSET(Mortality_Rates!$B$6,AJ$8-1-($B59-$B$9),0),Mortality_Rates!$B$111),MIN(OFFSET(Mortality_Rates!$B$6,AJ$8-1-($B59-$B$9),1),Mortality_Rates!$C$111)))))</f>
        <v>8205.1690269077972</v>
      </c>
      <c r="AK59" s="160">
        <f ca="1">IF($B59-AK$8&gt;$B$9,0,IF($B59-AK$8=$B$9,$C59*IF($D59="Male",$B$5,$B$6),
AJ59*(1-(1-IF($D59="Male",Mortality_Projection!$C$3,Mortality_Projection!$C$4))^MIN(($B59+(AK$8-1)-Mortality_Projection!$C$6),Mortality_Projection!$C$5)*IF($D59="Male",MIN(OFFSET(Mortality_Rates!$B$6,AK$8-1-($B59-$B$9),0),Mortality_Rates!$B$111),MIN(OFFSET(Mortality_Rates!$B$6,AK$8-1-($B59-$B$9),1),Mortality_Rates!$C$111)))))</f>
        <v>8203.1516312267431</v>
      </c>
      <c r="AL59" s="160">
        <f ca="1">IF($B59-AL$8&gt;$B$9,0,IF($B59-AL$8=$B$9,$C59*IF($D59="Male",$B$5,$B$6),
AK59*(1-(1-IF($D59="Male",Mortality_Projection!$C$3,Mortality_Projection!$C$4))^MIN(($B59+(AL$8-1)-Mortality_Projection!$C$6),Mortality_Projection!$C$5)*IF($D59="Male",MIN(OFFSET(Mortality_Rates!$B$6,AL$8-1-($B59-$B$9),0),Mortality_Rates!$B$111),MIN(OFFSET(Mortality_Rates!$B$6,AL$8-1-($B59-$B$9),1),Mortality_Rates!$C$111)))))</f>
        <v>8201.0571205814849</v>
      </c>
      <c r="AM59" s="160">
        <f ca="1">IF($B59-AM$8&gt;$B$9,0,IF($B59-AM$8=$B$9,$C59*IF($D59="Male",$B$5,$B$6),
AL59*(1-(1-IF($D59="Male",Mortality_Projection!$C$3,Mortality_Projection!$C$4))^MIN(($B59+(AM$8-1)-Mortality_Projection!$C$6),Mortality_Projection!$C$5)*IF($D59="Male",MIN(OFFSET(Mortality_Rates!$B$6,AM$8-1-($B59-$B$9),0),Mortality_Rates!$B$111),MIN(OFFSET(Mortality_Rates!$B$6,AM$8-1-($B59-$B$9),1),Mortality_Rates!$C$111)))))</f>
        <v>8198.8599324338211</v>
      </c>
      <c r="AN59" s="160">
        <f ca="1">IF($B59-AN$8&gt;$B$9,0,IF($B59-AN$8=$B$9,$C59*IF($D59="Male",$B$5,$B$6),
AM59*(1-(1-IF($D59="Male",Mortality_Projection!$C$3,Mortality_Projection!$C$4))^MIN(($B59+(AN$8-1)-Mortality_Projection!$C$6),Mortality_Projection!$C$5)*IF($D59="Male",MIN(OFFSET(Mortality_Rates!$B$6,AN$8-1-($B59-$B$9),0),Mortality_Rates!$B$111),MIN(OFFSET(Mortality_Rates!$B$6,AN$8-1-($B59-$B$9),1),Mortality_Rates!$C$111)))))</f>
        <v>8196.5463903053605</v>
      </c>
      <c r="AO59" s="160">
        <f ca="1">IF($B59-AO$8&gt;$B$9,0,IF($B59-AO$8=$B$9,$C59*IF($D59="Male",$B$5,$B$6),
AN59*(1-(1-IF($D59="Male",Mortality_Projection!$C$3,Mortality_Projection!$C$4))^MIN(($B59+(AO$8-1)-Mortality_Projection!$C$6),Mortality_Projection!$C$5)*IF($D59="Male",MIN(OFFSET(Mortality_Rates!$B$6,AO$8-1-($B59-$B$9),0),Mortality_Rates!$B$111),MIN(OFFSET(Mortality_Rates!$B$6,AO$8-1-($B59-$B$9),1),Mortality_Rates!$C$111)))))</f>
        <v>8194.0925459894552</v>
      </c>
      <c r="AP59" s="160">
        <f ca="1">IF($B59-AP$8&gt;$B$9,0,IF($B59-AP$8=$B$9,$C59*IF($D59="Male",$B$5,$B$6),
AO59*(1-(1-IF($D59="Male",Mortality_Projection!$C$3,Mortality_Projection!$C$4))^MIN(($B59+(AP$8-1)-Mortality_Projection!$C$6),Mortality_Projection!$C$5)*IF($D59="Male",MIN(OFFSET(Mortality_Rates!$B$6,AP$8-1-($B59-$B$9),0),Mortality_Rates!$B$111),MIN(OFFSET(Mortality_Rates!$B$6,AP$8-1-($B59-$B$9),1),Mortality_Rates!$C$111)))))</f>
        <v>8191.4807055078982</v>
      </c>
      <c r="AQ59" s="160">
        <f ca="1">IF($B59-AQ$8&gt;$B$9,0,IF($B59-AQ$8=$B$9,$C59*IF($D59="Male",$B$5,$B$6),
AP59*(1-(1-IF($D59="Male",Mortality_Projection!$C$3,Mortality_Projection!$C$4))^MIN(($B59+(AQ$8-1)-Mortality_Projection!$C$6),Mortality_Projection!$C$5)*IF($D59="Male",MIN(OFFSET(Mortality_Rates!$B$6,AQ$8-1-($B59-$B$9),0),Mortality_Rates!$B$111),MIN(OFFSET(Mortality_Rates!$B$6,AQ$8-1-($B59-$B$9),1),Mortality_Rates!$C$111)))))</f>
        <v>8188.6833228323321</v>
      </c>
      <c r="AR59" s="160">
        <f ca="1">IF($B59-AR$8&gt;$B$9,0,IF($B59-AR$8=$B$9,$C59*IF($D59="Male",$B$5,$B$6),
AQ59*(1-(1-IF($D59="Male",Mortality_Projection!$C$3,Mortality_Projection!$C$4))^MIN(($B59+(AR$8-1)-Mortality_Projection!$C$6),Mortality_Projection!$C$5)*IF($D59="Male",MIN(OFFSET(Mortality_Rates!$B$6,AR$8-1-($B59-$B$9),0),Mortality_Rates!$B$111),MIN(OFFSET(Mortality_Rates!$B$6,AR$8-1-($B59-$B$9),1),Mortality_Rates!$C$111)))))</f>
        <v>8185.6739211344466</v>
      </c>
      <c r="AS59" s="160">
        <f ca="1">IF($B59-AS$8&gt;$B$9,0,IF($B59-AS$8=$B$9,$C59*IF($D59="Male",$B$5,$B$6),
AR59*(1-(1-IF($D59="Male",Mortality_Projection!$C$3,Mortality_Projection!$C$4))^MIN(($B59+(AS$8-1)-Mortality_Projection!$C$6),Mortality_Projection!$C$5)*IF($D59="Male",MIN(OFFSET(Mortality_Rates!$B$6,AS$8-1-($B59-$B$9),0),Mortality_Rates!$B$111),MIN(OFFSET(Mortality_Rates!$B$6,AS$8-1-($B59-$B$9),1),Mortality_Rates!$C$111)))))</f>
        <v>8182.4219195716405</v>
      </c>
      <c r="AT59" s="160">
        <f ca="1">IF($B59-AT$8&gt;$B$9,0,IF($B59-AT$8=$B$9,$C59*IF($D59="Male",$B$5,$B$6),
AS59*(1-(1-IF($D59="Male",Mortality_Projection!$C$3,Mortality_Projection!$C$4))^MIN(($B59+(AT$8-1)-Mortality_Projection!$C$6),Mortality_Projection!$C$5)*IF($D59="Male",MIN(OFFSET(Mortality_Rates!$B$6,AT$8-1-($B59-$B$9),0),Mortality_Rates!$B$111),MIN(OFFSET(Mortality_Rates!$B$6,AT$8-1-($B59-$B$9),1),Mortality_Rates!$C$111)))))</f>
        <v>8178.8979545918828</v>
      </c>
      <c r="AU59" s="160">
        <f ca="1">IF($B59-AU$8&gt;$B$9,0,IF($B59-AU$8=$B$9,$C59*IF($D59="Male",$B$5,$B$6),
AT59*(1-(1-IF($D59="Male",Mortality_Projection!$C$3,Mortality_Projection!$C$4))^MIN(($B59+(AU$8-1)-Mortality_Projection!$C$6),Mortality_Projection!$C$5)*IF($D59="Male",MIN(OFFSET(Mortality_Rates!$B$6,AU$8-1-($B59-$B$9),0),Mortality_Rates!$B$111),MIN(OFFSET(Mortality_Rates!$B$6,AU$8-1-($B59-$B$9),1),Mortality_Rates!$C$111)))))</f>
        <v>8175.0637961614402</v>
      </c>
      <c r="AV59" s="160">
        <f ca="1">IF($B59-AV$8&gt;$B$9,0,IF($B59-AV$8=$B$9,$C59*IF($D59="Male",$B$5,$B$6),
AU59*(1-(1-IF($D59="Male",Mortality_Projection!$C$3,Mortality_Projection!$C$4))^MIN(($B59+(AV$8-1)-Mortality_Projection!$C$6),Mortality_Projection!$C$5)*IF($D59="Male",MIN(OFFSET(Mortality_Rates!$B$6,AV$8-1-($B59-$B$9),0),Mortality_Rates!$B$111),MIN(OFFSET(Mortality_Rates!$B$6,AV$8-1-($B59-$B$9),1),Mortality_Rates!$C$111)))))</f>
        <v>8170.8827581760124</v>
      </c>
      <c r="AW59" s="160">
        <f ca="1">IF($B59-AW$8&gt;$B$9,0,IF($B59-AW$8=$B$9,$C59*IF($D59="Male",$B$5,$B$6),
AV59*(1-(1-IF($D59="Male",Mortality_Projection!$C$3,Mortality_Projection!$C$4))^MIN(($B59+(AW$8-1)-Mortality_Projection!$C$6),Mortality_Projection!$C$5)*IF($D59="Male",MIN(OFFSET(Mortality_Rates!$B$6,AW$8-1-($B59-$B$9),0),Mortality_Rates!$B$111),MIN(OFFSET(Mortality_Rates!$B$6,AW$8-1-($B59-$B$9),1),Mortality_Rates!$C$111)))))</f>
        <v>8166.3196755424669</v>
      </c>
      <c r="AX59" s="160">
        <f ca="1">IF($B59-AX$8&gt;$B$9,0,IF($B59-AX$8=$B$9,$C59*IF($D59="Male",$B$5,$B$6),
AW59*(1-(1-IF($D59="Male",Mortality_Projection!$C$3,Mortality_Projection!$C$4))^MIN(($B59+(AX$8-1)-Mortality_Projection!$C$6),Mortality_Projection!$C$5)*IF($D59="Male",MIN(OFFSET(Mortality_Rates!$B$6,AX$8-1-($B59-$B$9),0),Mortality_Rates!$B$111),MIN(OFFSET(Mortality_Rates!$B$6,AX$8-1-($B59-$B$9),1),Mortality_Rates!$C$111)))))</f>
        <v>8161.331177506856</v>
      </c>
      <c r="AY59" s="160">
        <f ca="1">IF($B59-AY$8&gt;$B$9,0,IF($B59-AY$8=$B$9,$C59*IF($D59="Male",$B$5,$B$6),
AX59*(1-(1-IF($D59="Male",Mortality_Projection!$C$3,Mortality_Projection!$C$4))^MIN(($B59+(AY$8-1)-Mortality_Projection!$C$6),Mortality_Projection!$C$5)*IF($D59="Male",MIN(OFFSET(Mortality_Rates!$B$6,AY$8-1-($B59-$B$9),0),Mortality_Rates!$B$111),MIN(OFFSET(Mortality_Rates!$B$6,AY$8-1-($B59-$B$9),1),Mortality_Rates!$C$111)))))</f>
        <v>8155.8805255215548</v>
      </c>
      <c r="AZ59" s="160">
        <f ca="1">IF($B59-AZ$8&gt;$B$9,0,IF($B59-AZ$8=$B$9,$C59*IF($D59="Male",$B$5,$B$6),
AY59*(1-(1-IF($D59="Male",Mortality_Projection!$C$3,Mortality_Projection!$C$4))^MIN(($B59+(AZ$8-1)-Mortality_Projection!$C$6),Mortality_Projection!$C$5)*IF($D59="Male",MIN(OFFSET(Mortality_Rates!$B$6,AZ$8-1-($B59-$B$9),0),Mortality_Rates!$B$111),MIN(OFFSET(Mortality_Rates!$B$6,AZ$8-1-($B59-$B$9),1),Mortality_Rates!$C$111)))))</f>
        <v>8149.9184119187867</v>
      </c>
      <c r="BA59" s="160">
        <f ca="1">IF($B59-BA$8&gt;$B$9,0,IF($B59-BA$8=$B$9,$C59*IF($D59="Male",$B$5,$B$6),
AZ59*(1-(1-IF($D59="Male",Mortality_Projection!$C$3,Mortality_Projection!$C$4))^MIN(($B59+(BA$8-1)-Mortality_Projection!$C$6),Mortality_Projection!$C$5)*IF($D59="Male",MIN(OFFSET(Mortality_Rates!$B$6,BA$8-1-($B59-$B$9),0),Mortality_Rates!$B$111),MIN(OFFSET(Mortality_Rates!$B$6,BA$8-1-($B59-$B$9),1),Mortality_Rates!$C$111)))))</f>
        <v>8143.4070350627753</v>
      </c>
      <c r="BB59" s="160">
        <f ca="1">IF($B59-BB$8&gt;$B$9,0,IF($B59-BB$8=$B$9,$C59*IF($D59="Male",$B$5,$B$6),
BA59*(1-(1-IF($D59="Male",Mortality_Projection!$C$3,Mortality_Projection!$C$4))^MIN(($B59+(BB$8-1)-Mortality_Projection!$C$6),Mortality_Projection!$C$5)*IF($D59="Male",MIN(OFFSET(Mortality_Rates!$B$6,BB$8-1-($B59-$B$9),0),Mortality_Rates!$B$111),MIN(OFFSET(Mortality_Rates!$B$6,BB$8-1-($B59-$B$9),1),Mortality_Rates!$C$111)))))</f>
        <v>8136.3057488137392</v>
      </c>
      <c r="BC59" s="160">
        <f ca="1">IF($B59-BC$8&gt;$B$9,0,IF($B59-BC$8=$B$9,$C59*IF($D59="Male",$B$5,$B$6),
BB59*(1-(1-IF($D59="Male",Mortality_Projection!$C$3,Mortality_Projection!$C$4))^MIN(($B59+(BC$8-1)-Mortality_Projection!$C$6),Mortality_Projection!$C$5)*IF($D59="Male",MIN(OFFSET(Mortality_Rates!$B$6,BC$8-1-($B59-$B$9),0),Mortality_Rates!$B$111),MIN(OFFSET(Mortality_Rates!$B$6,BC$8-1-($B59-$B$9),1),Mortality_Rates!$C$111)))))</f>
        <v>8128.5849666118138</v>
      </c>
      <c r="BD59" s="161">
        <f ca="1">IF($B59-BD$8&gt;$B$9,0,IF($B59-BD$8=$B$9,$C59*IF($D59="Male",$B$5,$B$6),
BC59*(1-(1-IF($D59="Male",Mortality_Projection!$C$3,Mortality_Projection!$C$4))^MIN(($B59+(BD$8-1)-Mortality_Projection!$C$6),Mortality_Projection!$C$5)*IF($D59="Male",MIN(OFFSET(Mortality_Rates!$B$6,BD$8-1-($B59-$B$9),0),Mortality_Rates!$B$111),MIN(OFFSET(Mortality_Rates!$B$6,BD$8-1-($B59-$B$9),1),Mortality_Rates!$C$111)))))</f>
        <v>8120.1101946331692</v>
      </c>
      <c r="BE59" s="33"/>
    </row>
    <row r="60" spans="1:57" x14ac:dyDescent="0.35">
      <c r="A60" s="159"/>
      <c r="B60">
        <f t="shared" si="8"/>
        <v>2023</v>
      </c>
      <c r="C60" s="160">
        <f t="shared" ca="1" si="8"/>
        <v>112972.89058314421</v>
      </c>
      <c r="D60" s="198" t="s">
        <v>32</v>
      </c>
      <c r="E60" s="160">
        <f ca="1">IF($B60-E$8&gt;$B$9,0,IF($B60-E$8=$B$9,$C60*IF($D60="Male",$B$5,$B$6),
D60*(1-(1-IF($D60="Male",Mortality_Projection!$C$3,Mortality_Projection!$C$4))^MIN(($B60+(E$8-1)-Mortality_Projection!$C$6),Mortality_Projection!$C$5)*IF($D60="Male",MIN(OFFSET(Mortality_Rates!$B$6,E$8-1-($B60-$B$9),0),Mortality_Rates!$B$111),MIN(OFFSET(Mortality_Rates!$B$6,E$8-1-($B60-$B$9),1),Mortality_Rates!$C$111)))))</f>
        <v>0</v>
      </c>
      <c r="F60" s="160">
        <f ca="1">IF($B60-F$8&gt;$B$9,0,IF($B60-F$8=$B$9,$C60*IF($D60="Male",$B$5,$B$6),
E60*(1-(1-IF($D60="Male",Mortality_Projection!$C$3,Mortality_Projection!$C$4))^MIN(($B60+(F$8-1)-Mortality_Projection!$C$6),Mortality_Projection!$C$5)*IF($D60="Male",MIN(OFFSET(Mortality_Rates!$B$6,F$8-1-($B60-$B$9),0),Mortality_Rates!$B$111),MIN(OFFSET(Mortality_Rates!$B$6,F$8-1-($B60-$B$9),1),Mortality_Rates!$C$111)))))</f>
        <v>7945.607449627495</v>
      </c>
      <c r="G60" s="160">
        <f ca="1">IF($B60-G$8&gt;$B$9,0,IF($B60-G$8=$B$9,$C60*IF($D60="Male",$B$5,$B$6),
F60*(1-(1-IF($D60="Male",Mortality_Projection!$C$3,Mortality_Projection!$C$4))^MIN(($B60+(G$8-1)-Mortality_Projection!$C$6),Mortality_Projection!$C$5)*IF($D60="Male",MIN(OFFSET(Mortality_Rates!$B$6,G$8-1-($B60-$B$9),0),Mortality_Rates!$B$111),MIN(OFFSET(Mortality_Rates!$B$6,G$8-1-($B60-$B$9),1),Mortality_Rates!$C$111)))))</f>
        <v>7940.849182544076</v>
      </c>
      <c r="H60" s="160">
        <f ca="1">IF($B60-H$8&gt;$B$9,0,IF($B60-H$8=$B$9,$C60*IF($D60="Male",$B$5,$B$6),
G60*(1-(1-IF($D60="Male",Mortality_Projection!$C$3,Mortality_Projection!$C$4))^MIN(($B60+(H$8-1)-Mortality_Projection!$C$6),Mortality_Projection!$C$5)*IF($D60="Male",MIN(OFFSET(Mortality_Rates!$B$6,H$8-1-($B60-$B$9),0),Mortality_Rates!$B$111),MIN(OFFSET(Mortality_Rates!$B$6,H$8-1-($B60-$B$9),1),Mortality_Rates!$C$111)))))</f>
        <v>7937.3918712493714</v>
      </c>
      <c r="I60" s="160">
        <f ca="1">IF($B60-I$8&gt;$B$9,0,IF($B60-I$8=$B$9,$C60*IF($D60="Male",$B$5,$B$6),
H60*(1-(1-IF($D60="Male",Mortality_Projection!$C$3,Mortality_Projection!$C$4))^MIN(($B60+(I$8-1)-Mortality_Projection!$C$6),Mortality_Projection!$C$5)*IF($D60="Male",MIN(OFFSET(Mortality_Rates!$B$6,I$8-1-($B60-$B$9),0),Mortality_Rates!$B$111),MIN(OFFSET(Mortality_Rates!$B$6,I$8-1-($B60-$B$9),1),Mortality_Rates!$C$111)))))</f>
        <v>7934.8672798916114</v>
      </c>
      <c r="J60" s="160">
        <f ca="1">IF($B60-J$8&gt;$B$9,0,IF($B60-J$8=$B$9,$C60*IF($D60="Male",$B$5,$B$6),
I60*(1-(1-IF($D60="Male",Mortality_Projection!$C$3,Mortality_Projection!$C$4))^MIN(($B60+(J$8-1)-Mortality_Projection!$C$6),Mortality_Projection!$C$5)*IF($D60="Male",MIN(OFFSET(Mortality_Rates!$B$6,J$8-1-($B60-$B$9),0),Mortality_Rates!$B$111),MIN(OFFSET(Mortality_Rates!$B$6,J$8-1-($B60-$B$9),1),Mortality_Rates!$C$111)))))</f>
        <v>7932.9721469779779</v>
      </c>
      <c r="K60" s="160">
        <f ca="1">IF($B60-K$8&gt;$B$9,0,IF($B60-K$8=$B$9,$C60*IF($D60="Male",$B$5,$B$6),
J60*(1-(1-IF($D60="Male",Mortality_Projection!$C$3,Mortality_Projection!$C$4))^MIN(($B60+(K$8-1)-Mortality_Projection!$C$6),Mortality_Projection!$C$5)*IF($D60="Male",MIN(OFFSET(Mortality_Rates!$B$6,K$8-1-($B60-$B$9),0),Mortality_Rates!$B$111),MIN(OFFSET(Mortality_Rates!$B$6,K$8-1-($B60-$B$9),1),Mortality_Rates!$C$111)))))</f>
        <v>7931.4870025747759</v>
      </c>
      <c r="L60" s="160">
        <f ca="1">IF($B60-L$8&gt;$B$9,0,IF($B60-L$8=$B$9,$C60*IF($D60="Male",$B$5,$B$6),
K60*(1-(1-IF($D60="Male",Mortality_Projection!$C$3,Mortality_Projection!$C$4))^MIN(($B60+(L$8-1)-Mortality_Projection!$C$6),Mortality_Projection!$C$5)*IF($D60="Male",MIN(OFFSET(Mortality_Rates!$B$6,L$8-1-($B60-$B$9),0),Mortality_Rates!$B$111),MIN(OFFSET(Mortality_Rates!$B$6,L$8-1-($B60-$B$9),1),Mortality_Rates!$C$111)))))</f>
        <v>7930.2578184928407</v>
      </c>
      <c r="M60" s="160">
        <f ca="1">IF($B60-M$8&gt;$B$9,0,IF($B60-M$8=$B$9,$C60*IF($D60="Male",$B$5,$B$6),
L60*(1-(1-IF($D60="Male",Mortality_Projection!$C$3,Mortality_Projection!$C$4))^MIN(($B60+(M$8-1)-Mortality_Projection!$C$6),Mortality_Projection!$C$5)*IF($D60="Male",MIN(OFFSET(Mortality_Rates!$B$6,M$8-1-($B60-$B$9),0),Mortality_Rates!$B$111),MIN(OFFSET(Mortality_Rates!$B$6,M$8-1-($B60-$B$9),1),Mortality_Rates!$C$111)))))</f>
        <v>7929.1930292915304</v>
      </c>
      <c r="N60" s="160">
        <f ca="1">IF($B60-N$8&gt;$B$9,0,IF($B60-N$8=$B$9,$C60*IF($D60="Male",$B$5,$B$6),
M60*(1-(1-IF($D60="Male",Mortality_Projection!$C$3,Mortality_Projection!$C$4))^MIN(($B60+(N$8-1)-Mortality_Projection!$C$6),Mortality_Projection!$C$5)*IF($D60="Male",MIN(OFFSET(Mortality_Rates!$B$6,N$8-1-($B60-$B$9),0),Mortality_Rates!$B$111),MIN(OFFSET(Mortality_Rates!$B$6,N$8-1-($B60-$B$9),1),Mortality_Rates!$C$111)))))</f>
        <v>7928.225383762855</v>
      </c>
      <c r="O60" s="160">
        <f ca="1">IF($B60-O$8&gt;$B$9,0,IF($B60-O$8=$B$9,$C60*IF($D60="Male",$B$5,$B$6),
N60*(1-(1-IF($D60="Male",Mortality_Projection!$C$3,Mortality_Projection!$C$4))^MIN(($B60+(O$8-1)-Mortality_Projection!$C$6),Mortality_Projection!$C$5)*IF($D60="Male",MIN(OFFSET(Mortality_Rates!$B$6,O$8-1-($B60-$B$9),0),Mortality_Rates!$B$111),MIN(OFFSET(Mortality_Rates!$B$6,O$8-1-($B60-$B$9),1),Mortality_Rates!$C$111)))))</f>
        <v>7927.2969070003228</v>
      </c>
      <c r="P60" s="160">
        <f ca="1">IF($B60-P$8&gt;$B$9,0,IF($B60-P$8=$B$9,$C60*IF($D60="Male",$B$5,$B$6),
O60*(1-(1-IF($D60="Male",Mortality_Projection!$C$3,Mortality_Projection!$C$4))^MIN(($B60+(P$8-1)-Mortality_Projection!$C$6),Mortality_Projection!$C$5)*IF($D60="Male",MIN(OFFSET(Mortality_Rates!$B$6,P$8-1-($B60-$B$9),0),Mortality_Rates!$B$111),MIN(OFFSET(Mortality_Rates!$B$6,P$8-1-($B60-$B$9),1),Mortality_Rates!$C$111)))))</f>
        <v>7926.35851538935</v>
      </c>
      <c r="Q60" s="160">
        <f ca="1">IF($B60-Q$8&gt;$B$9,0,IF($B60-Q$8=$B$9,$C60*IF($D60="Male",$B$5,$B$6),
P60*(1-(1-IF($D60="Male",Mortality_Projection!$C$3,Mortality_Projection!$C$4))^MIN(($B60+(Q$8-1)-Mortality_Projection!$C$6),Mortality_Projection!$C$5)*IF($D60="Male",MIN(OFFSET(Mortality_Rates!$B$6,Q$8-1-($B60-$B$9),0),Mortality_Rates!$B$111),MIN(OFFSET(Mortality_Rates!$B$6,Q$8-1-($B60-$B$9),1),Mortality_Rates!$C$111)))))</f>
        <v>7925.3696470515542</v>
      </c>
      <c r="R60" s="160">
        <f ca="1">IF($B60-R$8&gt;$B$9,0,IF($B60-R$8=$B$9,$C60*IF($D60="Male",$B$5,$B$6),
Q60*(1-(1-IF($D60="Male",Mortality_Projection!$C$3,Mortality_Projection!$C$4))^MIN(($B60+(R$8-1)-Mortality_Projection!$C$6),Mortality_Projection!$C$5)*IF($D60="Male",MIN(OFFSET(Mortality_Rates!$B$6,R$8-1-($B60-$B$9),0),Mortality_Rates!$B$111),MIN(OFFSET(Mortality_Rates!$B$6,R$8-1-($B60-$B$9),1),Mortality_Rates!$C$111)))))</f>
        <v>7924.3113864916659</v>
      </c>
      <c r="S60" s="160">
        <f ca="1">IF($B60-S$8&gt;$B$9,0,IF($B60-S$8=$B$9,$C60*IF($D60="Male",$B$5,$B$6),
R60*(1-(1-IF($D60="Male",Mortality_Projection!$C$3,Mortality_Projection!$C$4))^MIN(($B60+(S$8-1)-Mortality_Projection!$C$6),Mortality_Projection!$C$5)*IF($D60="Male",MIN(OFFSET(Mortality_Rates!$B$6,S$8-1-($B60-$B$9),0),Mortality_Rates!$B$111),MIN(OFFSET(Mortality_Rates!$B$6,S$8-1-($B60-$B$9),1),Mortality_Rates!$C$111)))))</f>
        <v>7923.165503998016</v>
      </c>
      <c r="T60" s="160">
        <f ca="1">IF($B60-T$8&gt;$B$9,0,IF($B60-T$8=$B$9,$C60*IF($D60="Male",$B$5,$B$6),
S60*(1-(1-IF($D60="Male",Mortality_Projection!$C$3,Mortality_Projection!$C$4))^MIN(($B60+(T$8-1)-Mortality_Projection!$C$6),Mortality_Projection!$C$5)*IF($D60="Male",MIN(OFFSET(Mortality_Rates!$B$6,T$8-1-($B60-$B$9),0),Mortality_Rates!$B$111),MIN(OFFSET(Mortality_Rates!$B$6,T$8-1-($B60-$B$9),1),Mortality_Rates!$C$111)))))</f>
        <v>7921.921025749034</v>
      </c>
      <c r="U60" s="160">
        <f ca="1">IF($B60-U$8&gt;$B$9,0,IF($B60-U$8=$B$9,$C60*IF($D60="Male",$B$5,$B$6),
T60*(1-(1-IF($D60="Male",Mortality_Projection!$C$3,Mortality_Projection!$C$4))^MIN(($B60+(U$8-1)-Mortality_Projection!$C$6),Mortality_Projection!$C$5)*IF($D60="Male",MIN(OFFSET(Mortality_Rates!$B$6,U$8-1-($B60-$B$9),0),Mortality_Rates!$B$111),MIN(OFFSET(Mortality_Rates!$B$6,U$8-1-($B60-$B$9),1),Mortality_Rates!$C$111)))))</f>
        <v>7920.5804196804975</v>
      </c>
      <c r="V60" s="160">
        <f ca="1">IF($B60-V$8&gt;$B$9,0,IF($B60-V$8=$B$9,$C60*IF($D60="Male",$B$5,$B$6),
U60*(1-(1-IF($D60="Male",Mortality_Projection!$C$3,Mortality_Projection!$C$4))^MIN(($B60+(V$8-1)-Mortality_Projection!$C$6),Mortality_Projection!$C$5)*IF($D60="Male",MIN(OFFSET(Mortality_Rates!$B$6,V$8-1-($B60-$B$9),0),Mortality_Rates!$B$111),MIN(OFFSET(Mortality_Rates!$B$6,V$8-1-($B60-$B$9),1),Mortality_Rates!$C$111)))))</f>
        <v>7919.1589768176864</v>
      </c>
      <c r="W60" s="160">
        <f ca="1">IF($B60-W$8&gt;$B$9,0,IF($B60-W$8=$B$9,$C60*IF($D60="Male",$B$5,$B$6),
V60*(1-(1-IF($D60="Male",Mortality_Projection!$C$3,Mortality_Projection!$C$4))^MIN(($B60+(W$8-1)-Mortality_Projection!$C$6),Mortality_Projection!$C$5)*IF($D60="Male",MIN(OFFSET(Mortality_Rates!$B$6,W$8-1-($B60-$B$9),0),Mortality_Rates!$B$111),MIN(OFFSET(Mortality_Rates!$B$6,W$8-1-($B60-$B$9),1),Mortality_Rates!$C$111)))))</f>
        <v>7917.6714948203853</v>
      </c>
      <c r="X60" s="160">
        <f ca="1">IF($B60-X$8&gt;$B$9,0,IF($B60-X$8=$B$9,$C60*IF($D60="Male",$B$5,$B$6),
W60*(1-(1-IF($D60="Male",Mortality_Projection!$C$3,Mortality_Projection!$C$4))^MIN(($B60+(X$8-1)-Mortality_Projection!$C$6),Mortality_Projection!$C$5)*IF($D60="Male",MIN(OFFSET(Mortality_Rates!$B$6,X$8-1-($B60-$B$9),0),Mortality_Rates!$B$111),MIN(OFFSET(Mortality_Rates!$B$6,X$8-1-($B60-$B$9),1),Mortality_Rates!$C$111)))))</f>
        <v>7916.1322877975781</v>
      </c>
      <c r="Y60" s="160">
        <f ca="1">IF($B60-Y$8&gt;$B$9,0,IF($B60-Y$8=$B$9,$C60*IF($D60="Male",$B$5,$B$6),
X60*(1-(1-IF($D60="Male",Mortality_Projection!$C$3,Mortality_Projection!$C$4))^MIN(($B60+(Y$8-1)-Mortality_Projection!$C$6),Mortality_Projection!$C$5)*IF($D60="Male",MIN(OFFSET(Mortality_Rates!$B$6,Y$8-1-($B60-$B$9),0),Mortality_Rates!$B$111),MIN(OFFSET(Mortality_Rates!$B$6,Y$8-1-($B60-$B$9),1),Mortality_Rates!$C$111)))))</f>
        <v>7914.5489872198386</v>
      </c>
      <c r="Z60" s="160">
        <f ca="1">IF($B60-Z$8&gt;$B$9,0,IF($B60-Z$8=$B$9,$C60*IF($D60="Male",$B$5,$B$6),
Y60*(1-(1-IF($D60="Male",Mortality_Projection!$C$3,Mortality_Projection!$C$4))^MIN(($B60+(Z$8-1)-Mortality_Projection!$C$6),Mortality_Projection!$C$5)*IF($D60="Male",MIN(OFFSET(Mortality_Rates!$B$6,Z$8-1-($B60-$B$9),0),Mortality_Rates!$B$111),MIN(OFFSET(Mortality_Rates!$B$6,Z$8-1-($B60-$B$9),1),Mortality_Rates!$C$111)))))</f>
        <v>7912.9412528981347</v>
      </c>
      <c r="AA60" s="160">
        <f ca="1">IF($B60-AA$8&gt;$B$9,0,IF($B60-AA$8=$B$9,$C60*IF($D60="Male",$B$5,$B$6),
Z60*(1-(1-IF($D60="Male",Mortality_Projection!$C$3,Mortality_Projection!$C$4))^MIN(($B60+(AA$8-1)-Mortality_Projection!$C$6),Mortality_Projection!$C$5)*IF($D60="Male",MIN(OFFSET(Mortality_Rates!$B$6,AA$8-1-($B60-$B$9),0),Mortality_Rates!$B$111),MIN(OFFSET(Mortality_Rates!$B$6,AA$8-1-($B60-$B$9),1),Mortality_Rates!$C$111)))))</f>
        <v>7911.3098782259685</v>
      </c>
      <c r="AB60" s="160">
        <f ca="1">IF($B60-AB$8&gt;$B$9,0,IF($B60-AB$8=$B$9,$C60*IF($D60="Male",$B$5,$B$6),
AA60*(1-(1-IF($D60="Male",Mortality_Projection!$C$3,Mortality_Projection!$C$4))^MIN(($B60+(AB$8-1)-Mortality_Projection!$C$6),Mortality_Projection!$C$5)*IF($D60="Male",MIN(OFFSET(Mortality_Rates!$B$6,AB$8-1-($B60-$B$9),0),Mortality_Rates!$B$111),MIN(OFFSET(Mortality_Rates!$B$6,AB$8-1-($B60-$B$9),1),Mortality_Rates!$C$111)))))</f>
        <v>7909.6676287719783</v>
      </c>
      <c r="AC60" s="160">
        <f ca="1">IF($B60-AC$8&gt;$B$9,0,IF($B60-AC$8=$B$9,$C60*IF($D60="Male",$B$5,$B$6),
AB60*(1-(1-IF($D60="Male",Mortality_Projection!$C$3,Mortality_Projection!$C$4))^MIN(($B60+(AC$8-1)-Mortality_Projection!$C$6),Mortality_Projection!$C$5)*IF($D60="Male",MIN(OFFSET(Mortality_Rates!$B$6,AC$8-1-($B60-$B$9),0),Mortality_Rates!$B$111),MIN(OFFSET(Mortality_Rates!$B$6,AC$8-1-($B60-$B$9),1),Mortality_Rates!$C$111)))))</f>
        <v>7908.0149848947904</v>
      </c>
      <c r="AD60" s="160">
        <f ca="1">IF($B60-AD$8&gt;$B$9,0,IF($B60-AD$8=$B$9,$C60*IF($D60="Male",$B$5,$B$6),
AC60*(1-(1-IF($D60="Male",Mortality_Projection!$C$3,Mortality_Projection!$C$4))^MIN(($B60+(AD$8-1)-Mortality_Projection!$C$6),Mortality_Projection!$C$5)*IF($D60="Male",MIN(OFFSET(Mortality_Rates!$B$6,AD$8-1-($B60-$B$9),0),Mortality_Rates!$B$111),MIN(OFFSET(Mortality_Rates!$B$6,AD$8-1-($B60-$B$9),1),Mortality_Rates!$C$111)))))</f>
        <v>7906.352417196108</v>
      </c>
      <c r="AE60" s="160">
        <f ca="1">IF($B60-AE$8&gt;$B$9,0,IF($B60-AE$8=$B$9,$C60*IF($D60="Male",$B$5,$B$6),
AD60*(1-(1-IF($D60="Male",Mortality_Projection!$C$3,Mortality_Projection!$C$4))^MIN(($B60+(AE$8-1)-Mortality_Projection!$C$6),Mortality_Projection!$C$5)*IF($D60="Male",MIN(OFFSET(Mortality_Rates!$B$6,AE$8-1-($B60-$B$9),0),Mortality_Rates!$B$111),MIN(OFFSET(Mortality_Rates!$B$6,AE$8-1-($B60-$B$9),1),Mortality_Rates!$C$111)))))</f>
        <v>7904.6803866780911</v>
      </c>
      <c r="AF60" s="160">
        <f ca="1">IF($B60-AF$8&gt;$B$9,0,IF($B60-AF$8=$B$9,$C60*IF($D60="Male",$B$5,$B$6),
AE60*(1-(1-IF($D60="Male",Mortality_Projection!$C$3,Mortality_Projection!$C$4))^MIN(($B60+(AF$8-1)-Mortality_Projection!$C$6),Mortality_Projection!$C$5)*IF($D60="Male",MIN(OFFSET(Mortality_Rates!$B$6,AF$8-1-($B60-$B$9),0),Mortality_Rates!$B$111),MIN(OFFSET(Mortality_Rates!$B$6,AF$8-1-($B60-$B$9),1),Mortality_Rates!$C$111)))))</f>
        <v>7902.9993448987034</v>
      </c>
      <c r="AG60" s="160">
        <f ca="1">IF($B60-AG$8&gt;$B$9,0,IF($B60-AG$8=$B$9,$C60*IF($D60="Male",$B$5,$B$6),
AF60*(1-(1-IF($D60="Male",Mortality_Projection!$C$3,Mortality_Projection!$C$4))^MIN(($B60+(AG$8-1)-Mortality_Projection!$C$6),Mortality_Projection!$C$5)*IF($D60="Male",MIN(OFFSET(Mortality_Rates!$B$6,AG$8-1-($B60-$B$9),0),Mortality_Rates!$B$111),MIN(OFFSET(Mortality_Rates!$B$6,AG$8-1-($B60-$B$9),1),Mortality_Rates!$C$111)))))</f>
        <v>7901.3040832528895</v>
      </c>
      <c r="AH60" s="160">
        <f ca="1">IF($B60-AH$8&gt;$B$9,0,IF($B60-AH$8=$B$9,$C60*IF($D60="Male",$B$5,$B$6),
AG60*(1-(1-IF($D60="Male",Mortality_Projection!$C$3,Mortality_Projection!$C$4))^MIN(($B60+(AH$8-1)-Mortality_Projection!$C$6),Mortality_Projection!$C$5)*IF($D60="Male",MIN(OFFSET(Mortality_Rates!$B$6,AH$8-1-($B60-$B$9),0),Mortality_Rates!$B$111),MIN(OFFSET(Mortality_Rates!$B$6,AH$8-1-($B60-$B$9),1),Mortality_Rates!$C$111)))))</f>
        <v>7899.5895837600046</v>
      </c>
      <c r="AI60" s="160">
        <f ca="1">IF($B60-AI$8&gt;$B$9,0,IF($B60-AI$8=$B$9,$C60*IF($D60="Male",$B$5,$B$6),
AH60*(1-(1-IF($D60="Male",Mortality_Projection!$C$3,Mortality_Projection!$C$4))^MIN(($B60+(AI$8-1)-Mortality_Projection!$C$6),Mortality_Projection!$C$5)*IF($D60="Male",MIN(OFFSET(Mortality_Rates!$B$6,AI$8-1-($B60-$B$9),0),Mortality_Rates!$B$111),MIN(OFFSET(Mortality_Rates!$B$6,AI$8-1-($B60-$B$9),1),Mortality_Rates!$C$111)))))</f>
        <v>7897.8454953573628</v>
      </c>
      <c r="AJ60" s="160">
        <f ca="1">IF($B60-AJ$8&gt;$B$9,0,IF($B60-AJ$8=$B$9,$C60*IF($D60="Male",$B$5,$B$6),
AI60*(1-(1-IF($D60="Male",Mortality_Projection!$C$3,Mortality_Projection!$C$4))^MIN(($B60+(AJ$8-1)-Mortality_Projection!$C$6),Mortality_Projection!$C$5)*IF($D60="Male",MIN(OFFSET(Mortality_Rates!$B$6,AJ$8-1-($B60-$B$9),0),Mortality_Rates!$B$111),MIN(OFFSET(Mortality_Rates!$B$6,AJ$8-1-($B60-$B$9),1),Mortality_Rates!$C$111)))))</f>
        <v>7896.0618441059014</v>
      </c>
      <c r="AK60" s="160">
        <f ca="1">IF($B60-AK$8&gt;$B$9,0,IF($B60-AK$8=$B$9,$C60*IF($D60="Male",$B$5,$B$6),
AJ60*(1-(1-IF($D60="Male",Mortality_Projection!$C$3,Mortality_Projection!$C$4))^MIN(($B60+(AK$8-1)-Mortality_Projection!$C$6),Mortality_Projection!$C$5)*IF($D60="Male",MIN(OFFSET(Mortality_Rates!$B$6,AK$8-1-($B60-$B$9),0),Mortality_Rates!$B$111),MIN(OFFSET(Mortality_Rates!$B$6,AK$8-1-($B60-$B$9),1),Mortality_Rates!$C$111)))))</f>
        <v>7894.2290246402763</v>
      </c>
      <c r="AL60" s="160">
        <f ca="1">IF($B60-AL$8&gt;$B$9,0,IF($B60-AL$8=$B$9,$C60*IF($D60="Male",$B$5,$B$6),
AK60*(1-(1-IF($D60="Male",Mortality_Projection!$C$3,Mortality_Projection!$C$4))^MIN(($B60+(AL$8-1)-Mortality_Projection!$C$6),Mortality_Projection!$C$5)*IF($D60="Male",MIN(OFFSET(Mortality_Rates!$B$6,AL$8-1-($B60-$B$9),0),Mortality_Rates!$B$111),MIN(OFFSET(Mortality_Rates!$B$6,AL$8-1-($B60-$B$9),1),Mortality_Rates!$C$111)))))</f>
        <v>7892.332464477774</v>
      </c>
      <c r="AM60" s="160">
        <f ca="1">IF($B60-AM$8&gt;$B$9,0,IF($B60-AM$8=$B$9,$C60*IF($D60="Male",$B$5,$B$6),
AL60*(1-(1-IF($D60="Male",Mortality_Projection!$C$3,Mortality_Projection!$C$4))^MIN(($B60+(AM$8-1)-Mortality_Projection!$C$6),Mortality_Projection!$C$5)*IF($D60="Male",MIN(OFFSET(Mortality_Rates!$B$6,AM$8-1-($B60-$B$9),0),Mortality_Rates!$B$111),MIN(OFFSET(Mortality_Rates!$B$6,AM$8-1-($B60-$B$9),1),Mortality_Rates!$C$111)))))</f>
        <v>7890.3633972159432</v>
      </c>
      <c r="AN60" s="160">
        <f ca="1">IF($B60-AN$8&gt;$B$9,0,IF($B60-AN$8=$B$9,$C60*IF($D60="Male",$B$5,$B$6),
AM60*(1-(1-IF($D60="Male",Mortality_Projection!$C$3,Mortality_Projection!$C$4))^MIN(($B60+(AN$8-1)-Mortality_Projection!$C$6),Mortality_Projection!$C$5)*IF($D60="Male",MIN(OFFSET(Mortality_Rates!$B$6,AN$8-1-($B60-$B$9),0),Mortality_Rates!$B$111),MIN(OFFSET(Mortality_Rates!$B$6,AN$8-1-($B60-$B$9),1),Mortality_Rates!$C$111)))))</f>
        <v>7888.297789897576</v>
      </c>
      <c r="AO60" s="160">
        <f ca="1">IF($B60-AO$8&gt;$B$9,0,IF($B60-AO$8=$B$9,$C60*IF($D60="Male",$B$5,$B$6),
AN60*(1-(1-IF($D60="Male",Mortality_Projection!$C$3,Mortality_Projection!$C$4))^MIN(($B60+(AO$8-1)-Mortality_Projection!$C$6),Mortality_Projection!$C$5)*IF($D60="Male",MIN(OFFSET(Mortality_Rates!$B$6,AO$8-1-($B60-$B$9),0),Mortality_Rates!$B$111),MIN(OFFSET(Mortality_Rates!$B$6,AO$8-1-($B60-$B$9),1),Mortality_Rates!$C$111)))))</f>
        <v>7886.1227832450322</v>
      </c>
      <c r="AP60" s="160">
        <f ca="1">IF($B60-AP$8&gt;$B$9,0,IF($B60-AP$8=$B$9,$C60*IF($D60="Male",$B$5,$B$6),
AO60*(1-(1-IF($D60="Male",Mortality_Projection!$C$3,Mortality_Projection!$C$4))^MIN(($B60+(AP$8-1)-Mortality_Projection!$C$6),Mortality_Projection!$C$5)*IF($D60="Male",MIN(OFFSET(Mortality_Rates!$B$6,AP$8-1-($B60-$B$9),0),Mortality_Rates!$B$111),MIN(OFFSET(Mortality_Rates!$B$6,AP$8-1-($B60-$B$9),1),Mortality_Rates!$C$111)))))</f>
        <v>7883.8158608446065</v>
      </c>
      <c r="AQ60" s="160">
        <f ca="1">IF($B60-AQ$8&gt;$B$9,0,IF($B60-AQ$8=$B$9,$C60*IF($D60="Male",$B$5,$B$6),
AP60*(1-(1-IF($D60="Male",Mortality_Projection!$C$3,Mortality_Projection!$C$4))^MIN(($B60+(AQ$8-1)-Mortality_Projection!$C$6),Mortality_Projection!$C$5)*IF($D60="Male",MIN(OFFSET(Mortality_Rates!$B$6,AQ$8-1-($B60-$B$9),0),Mortality_Rates!$B$111),MIN(OFFSET(Mortality_Rates!$B$6,AQ$8-1-($B60-$B$9),1),Mortality_Rates!$C$111)))))</f>
        <v>7881.3603853541335</v>
      </c>
      <c r="AR60" s="160">
        <f ca="1">IF($B60-AR$8&gt;$B$9,0,IF($B60-AR$8=$B$9,$C60*IF($D60="Male",$B$5,$B$6),
AQ60*(1-(1-IF($D60="Male",Mortality_Projection!$C$3,Mortality_Projection!$C$4))^MIN(($B60+(AR$8-1)-Mortality_Projection!$C$6),Mortality_Projection!$C$5)*IF($D60="Male",MIN(OFFSET(Mortality_Rates!$B$6,AR$8-1-($B60-$B$9),0),Mortality_Rates!$B$111),MIN(OFFSET(Mortality_Rates!$B$6,AR$8-1-($B60-$B$9),1),Mortality_Rates!$C$111)))))</f>
        <v>7878.7304564862006</v>
      </c>
      <c r="AS60" s="160">
        <f ca="1">IF($B60-AS$8&gt;$B$9,0,IF($B60-AS$8=$B$9,$C60*IF($D60="Male",$B$5,$B$6),
AR60*(1-(1-IF($D60="Male",Mortality_Projection!$C$3,Mortality_Projection!$C$4))^MIN(($B60+(AS$8-1)-Mortality_Projection!$C$6),Mortality_Projection!$C$5)*IF($D60="Male",MIN(OFFSET(Mortality_Rates!$B$6,AS$8-1-($B60-$B$9),0),Mortality_Rates!$B$111),MIN(OFFSET(Mortality_Rates!$B$6,AS$8-1-($B60-$B$9),1),Mortality_Rates!$C$111)))))</f>
        <v>7875.9011781405407</v>
      </c>
      <c r="AT60" s="160">
        <f ca="1">IF($B60-AT$8&gt;$B$9,0,IF($B60-AT$8=$B$9,$C60*IF($D60="Male",$B$5,$B$6),
AS60*(1-(1-IF($D60="Male",Mortality_Projection!$C$3,Mortality_Projection!$C$4))^MIN(($B60+(AT$8-1)-Mortality_Projection!$C$6),Mortality_Projection!$C$5)*IF($D60="Male",MIN(OFFSET(Mortality_Rates!$B$6,AT$8-1-($B60-$B$9),0),Mortality_Rates!$B$111),MIN(OFFSET(Mortality_Rates!$B$6,AT$8-1-($B60-$B$9),1),Mortality_Rates!$C$111)))))</f>
        <v>7872.8437946875829</v>
      </c>
      <c r="AU60" s="160">
        <f ca="1">IF($B60-AU$8&gt;$B$9,0,IF($B60-AU$8=$B$9,$C60*IF($D60="Male",$B$5,$B$6),
AT60*(1-(1-IF($D60="Male",Mortality_Projection!$C$3,Mortality_Projection!$C$4))^MIN(($B60+(AU$8-1)-Mortality_Projection!$C$6),Mortality_Projection!$C$5)*IF($D60="Male",MIN(OFFSET(Mortality_Rates!$B$6,AU$8-1-($B60-$B$9),0),Mortality_Rates!$B$111),MIN(OFFSET(Mortality_Rates!$B$6,AU$8-1-($B60-$B$9),1),Mortality_Rates!$C$111)))))</f>
        <v>7869.5306935311492</v>
      </c>
      <c r="AV60" s="160">
        <f ca="1">IF($B60-AV$8&gt;$B$9,0,IF($B60-AV$8=$B$9,$C60*IF($D60="Male",$B$5,$B$6),
AU60*(1-(1-IF($D60="Male",Mortality_Projection!$C$3,Mortality_Projection!$C$4))^MIN(($B60+(AV$8-1)-Mortality_Projection!$C$6),Mortality_Projection!$C$5)*IF($D60="Male",MIN(OFFSET(Mortality_Rates!$B$6,AV$8-1-($B60-$B$9),0),Mortality_Rates!$B$111),MIN(OFFSET(Mortality_Rates!$B$6,AV$8-1-($B60-$B$9),1),Mortality_Rates!$C$111)))))</f>
        <v>7865.9259244818968</v>
      </c>
      <c r="AW60" s="160">
        <f ca="1">IF($B60-AW$8&gt;$B$9,0,IF($B60-AW$8=$B$9,$C60*IF($D60="Male",$B$5,$B$6),
AV60*(1-(1-IF($D60="Male",Mortality_Projection!$C$3,Mortality_Projection!$C$4))^MIN(($B60+(AW$8-1)-Mortality_Projection!$C$6),Mortality_Projection!$C$5)*IF($D60="Male",MIN(OFFSET(Mortality_Rates!$B$6,AW$8-1-($B60-$B$9),0),Mortality_Rates!$B$111),MIN(OFFSET(Mortality_Rates!$B$6,AW$8-1-($B60-$B$9),1),Mortality_Rates!$C$111)))))</f>
        <v>7861.9949867695805</v>
      </c>
      <c r="AX60" s="160">
        <f ca="1">IF($B60-AX$8&gt;$B$9,0,IF($B60-AX$8=$B$9,$C60*IF($D60="Male",$B$5,$B$6),
AW60*(1-(1-IF($D60="Male",Mortality_Projection!$C$3,Mortality_Projection!$C$4))^MIN(($B60+(AX$8-1)-Mortality_Projection!$C$6),Mortality_Projection!$C$5)*IF($D60="Male",MIN(OFFSET(Mortality_Rates!$B$6,AX$8-1-($B60-$B$9),0),Mortality_Rates!$B$111),MIN(OFFSET(Mortality_Rates!$B$6,AX$8-1-($B60-$B$9),1),Mortality_Rates!$C$111)))))</f>
        <v>7857.7048072587095</v>
      </c>
      <c r="AY60" s="160">
        <f ca="1">IF($B60-AY$8&gt;$B$9,0,IF($B60-AY$8=$B$9,$C60*IF($D60="Male",$B$5,$B$6),
AX60*(1-(1-IF($D60="Male",Mortality_Projection!$C$3,Mortality_Projection!$C$4))^MIN(($B60+(AY$8-1)-Mortality_Projection!$C$6),Mortality_Projection!$C$5)*IF($D60="Male",MIN(OFFSET(Mortality_Rates!$B$6,AY$8-1-($B60-$B$9),0),Mortality_Rates!$B$111),MIN(OFFSET(Mortality_Rates!$B$6,AY$8-1-($B60-$B$9),1),Mortality_Rates!$C$111)))))</f>
        <v>7853.0145951268096</v>
      </c>
      <c r="AZ60" s="160">
        <f ca="1">IF($B60-AZ$8&gt;$B$9,0,IF($B60-AZ$8=$B$9,$C60*IF($D60="Male",$B$5,$B$6),
AY60*(1-(1-IF($D60="Male",Mortality_Projection!$C$3,Mortality_Projection!$C$4))^MIN(($B60+(AZ$8-1)-Mortality_Projection!$C$6),Mortality_Projection!$C$5)*IF($D60="Male",MIN(OFFSET(Mortality_Rates!$B$6,AZ$8-1-($B60-$B$9),0),Mortality_Rates!$B$111),MIN(OFFSET(Mortality_Rates!$B$6,AZ$8-1-($B60-$B$9),1),Mortality_Rates!$C$111)))))</f>
        <v>7847.8897917854501</v>
      </c>
      <c r="BA60" s="160">
        <f ca="1">IF($B60-BA$8&gt;$B$9,0,IF($B60-BA$8=$B$9,$C60*IF($D60="Male",$B$5,$B$6),
AZ60*(1-(1-IF($D60="Male",Mortality_Projection!$C$3,Mortality_Projection!$C$4))^MIN(($B60+(BA$8-1)-Mortality_Projection!$C$6),Mortality_Projection!$C$5)*IF($D60="Male",MIN(OFFSET(Mortality_Rates!$B$6,BA$8-1-($B60-$B$9),0),Mortality_Rates!$B$111),MIN(OFFSET(Mortality_Rates!$B$6,BA$8-1-($B60-$B$9),1),Mortality_Rates!$C$111)))))</f>
        <v>7842.2840171452508</v>
      </c>
      <c r="BB60" s="160">
        <f ca="1">IF($B60-BB$8&gt;$B$9,0,IF($B60-BB$8=$B$9,$C60*IF($D60="Male",$B$5,$B$6),
BA60*(1-(1-IF($D60="Male",Mortality_Projection!$C$3,Mortality_Projection!$C$4))^MIN(($B60+(BB$8-1)-Mortality_Projection!$C$6),Mortality_Projection!$C$5)*IF($D60="Male",MIN(OFFSET(Mortality_Rates!$B$6,BB$8-1-($B60-$B$9),0),Mortality_Rates!$B$111),MIN(OFFSET(Mortality_Rates!$B$6,BB$8-1-($B60-$B$9),1),Mortality_Rates!$C$111)))))</f>
        <v>7836.1617047716136</v>
      </c>
      <c r="BC60" s="160">
        <f ca="1">IF($B60-BC$8&gt;$B$9,0,IF($B60-BC$8=$B$9,$C60*IF($D60="Male",$B$5,$B$6),
BB60*(1-(1-IF($D60="Male",Mortality_Projection!$C$3,Mortality_Projection!$C$4))^MIN(($B60+(BC$8-1)-Mortality_Projection!$C$6),Mortality_Projection!$C$5)*IF($D60="Male",MIN(OFFSET(Mortality_Rates!$B$6,BC$8-1-($B60-$B$9),0),Mortality_Rates!$B$111),MIN(OFFSET(Mortality_Rates!$B$6,BC$8-1-($B60-$B$9),1),Mortality_Rates!$C$111)))))</f>
        <v>7829.4069289624413</v>
      </c>
      <c r="BD60" s="161">
        <f ca="1">IF($B60-BD$8&gt;$B$9,0,IF($B60-BD$8=$B$9,$C60*IF($D60="Male",$B$5,$B$6),
BC60*(1-(1-IF($D60="Male",Mortality_Projection!$C$3,Mortality_Projection!$C$4))^MIN(($B60+(BD$8-1)-Mortality_Projection!$C$6),Mortality_Projection!$C$5)*IF($D60="Male",MIN(OFFSET(Mortality_Rates!$B$6,BD$8-1-($B60-$B$9),0),Mortality_Rates!$B$111),MIN(OFFSET(Mortality_Rates!$B$6,BD$8-1-($B60-$B$9),1),Mortality_Rates!$C$111)))))</f>
        <v>7821.9773721666461</v>
      </c>
      <c r="BE60" s="33"/>
    </row>
    <row r="61" spans="1:57" x14ac:dyDescent="0.35">
      <c r="A61" s="159"/>
      <c r="B61">
        <f t="shared" si="8"/>
        <v>2024</v>
      </c>
      <c r="C61" s="160">
        <f t="shared" ca="1" si="8"/>
        <v>108581.68195046262</v>
      </c>
      <c r="D61" s="198" t="s">
        <v>32</v>
      </c>
      <c r="E61" s="160">
        <f ca="1">IF($B61-E$8&gt;$B$9,0,IF($B61-E$8=$B$9,$C61*IF($D61="Male",$B$5,$B$6),
D61*(1-(1-IF($D61="Male",Mortality_Projection!$C$3,Mortality_Projection!$C$4))^MIN(($B61+(E$8-1)-Mortality_Projection!$C$6),Mortality_Projection!$C$5)*IF($D61="Male",MIN(OFFSET(Mortality_Rates!$B$6,E$8-1-($B61-$B$9),0),Mortality_Rates!$B$111),MIN(OFFSET(Mortality_Rates!$B$6,E$8-1-($B61-$B$9),1),Mortality_Rates!$C$111)))))</f>
        <v>0</v>
      </c>
      <c r="F61" s="160">
        <f ca="1">IF($B61-F$8&gt;$B$9,0,IF($B61-F$8=$B$9,$C61*IF($D61="Male",$B$5,$B$6),
E61*(1-(1-IF($D61="Male",Mortality_Projection!$C$3,Mortality_Projection!$C$4))^MIN(($B61+(F$8-1)-Mortality_Projection!$C$6),Mortality_Projection!$C$5)*IF($D61="Male",MIN(OFFSET(Mortality_Rates!$B$6,F$8-1-($B61-$B$9),0),Mortality_Rates!$B$111),MIN(OFFSET(Mortality_Rates!$B$6,F$8-1-($B61-$B$9),1),Mortality_Rates!$C$111)))))</f>
        <v>0</v>
      </c>
      <c r="G61" s="160">
        <f ca="1">IF($B61-G$8&gt;$B$9,0,IF($B61-G$8=$B$9,$C61*IF($D61="Male",$B$5,$B$6),
F61*(1-(1-IF($D61="Male",Mortality_Projection!$C$3,Mortality_Projection!$C$4))^MIN(($B61+(G$8-1)-Mortality_Projection!$C$6),Mortality_Projection!$C$5)*IF($D61="Male",MIN(OFFSET(Mortality_Rates!$B$6,G$8-1-($B61-$B$9),0),Mortality_Rates!$B$111),MIN(OFFSET(Mortality_Rates!$B$6,G$8-1-($B61-$B$9),1),Mortality_Rates!$C$111)))))</f>
        <v>7636.7650375709054</v>
      </c>
      <c r="H61" s="160">
        <f ca="1">IF($B61-H$8&gt;$B$9,0,IF($B61-H$8=$B$9,$C61*IF($D61="Male",$B$5,$B$6),
G61*(1-(1-IF($D61="Male",Mortality_Projection!$C$3,Mortality_Projection!$C$4))^MIN(($B61+(H$8-1)-Mortality_Projection!$C$6),Mortality_Projection!$C$5)*IF($D61="Male",MIN(OFFSET(Mortality_Rates!$B$6,H$8-1-($B61-$B$9),0),Mortality_Rates!$B$111),MIN(OFFSET(Mortality_Rates!$B$6,H$8-1-($B61-$B$9),1),Mortality_Rates!$C$111)))))</f>
        <v>7632.2963037529044</v>
      </c>
      <c r="I61" s="160">
        <f ca="1">IF($B61-I$8&gt;$B$9,0,IF($B61-I$8=$B$9,$C61*IF($D61="Male",$B$5,$B$6),
H61*(1-(1-IF($D61="Male",Mortality_Projection!$C$3,Mortality_Projection!$C$4))^MIN(($B61+(I$8-1)-Mortality_Projection!$C$6),Mortality_Projection!$C$5)*IF($D61="Male",MIN(OFFSET(Mortality_Rates!$B$6,I$8-1-($B61-$B$9),0),Mortality_Rates!$B$111),MIN(OFFSET(Mortality_Rates!$B$6,I$8-1-($B61-$B$9),1),Mortality_Rates!$C$111)))))</f>
        <v>7629.0493200643559</v>
      </c>
      <c r="J61" s="160">
        <f ca="1">IF($B61-J$8&gt;$B$9,0,IF($B61-J$8=$B$9,$C61*IF($D61="Male",$B$5,$B$6),
I61*(1-(1-IF($D61="Male",Mortality_Projection!$C$3,Mortality_Projection!$C$4))^MIN(($B61+(J$8-1)-Mortality_Projection!$C$6),Mortality_Projection!$C$5)*IF($D61="Male",MIN(OFFSET(Mortality_Rates!$B$6,J$8-1-($B61-$B$9),0),Mortality_Rates!$B$111),MIN(OFFSET(Mortality_Rates!$B$6,J$8-1-($B61-$B$9),1),Mortality_Rates!$C$111)))))</f>
        <v>7626.6782901194147</v>
      </c>
      <c r="K61" s="160">
        <f ca="1">IF($B61-K$8&gt;$B$9,0,IF($B61-K$8=$B$9,$C61*IF($D61="Male",$B$5,$B$6),
J61*(1-(1-IF($D61="Male",Mortality_Projection!$C$3,Mortality_Projection!$C$4))^MIN(($B61+(K$8-1)-Mortality_Projection!$C$6),Mortality_Projection!$C$5)*IF($D61="Male",MIN(OFFSET(Mortality_Rates!$B$6,K$8-1-($B61-$B$9),0),Mortality_Rates!$B$111),MIN(OFFSET(Mortality_Rates!$B$6,K$8-1-($B61-$B$9),1),Mortality_Rates!$C$111)))))</f>
        <v>7624.898418075245</v>
      </c>
      <c r="L61" s="160">
        <f ca="1">IF($B61-L$8&gt;$B$9,0,IF($B61-L$8=$B$9,$C61*IF($D61="Male",$B$5,$B$6),
K61*(1-(1-IF($D61="Male",Mortality_Projection!$C$3,Mortality_Projection!$C$4))^MIN(($B61+(L$8-1)-Mortality_Projection!$C$6),Mortality_Projection!$C$5)*IF($D61="Male",MIN(OFFSET(Mortality_Rates!$B$6,L$8-1-($B61-$B$9),0),Mortality_Rates!$B$111),MIN(OFFSET(Mortality_Rates!$B$6,L$8-1-($B61-$B$9),1),Mortality_Rates!$C$111)))))</f>
        <v>7623.5035916615525</v>
      </c>
      <c r="M61" s="160">
        <f ca="1">IF($B61-M$8&gt;$B$9,0,IF($B61-M$8=$B$9,$C61*IF($D61="Male",$B$5,$B$6),
L61*(1-(1-IF($D61="Male",Mortality_Projection!$C$3,Mortality_Projection!$C$4))^MIN(($B61+(M$8-1)-Mortality_Projection!$C$6),Mortality_Projection!$C$5)*IF($D61="Male",MIN(OFFSET(Mortality_Rates!$B$6,M$8-1-($B61-$B$9),0),Mortality_Rates!$B$111),MIN(OFFSET(Mortality_Rates!$B$6,M$8-1-($B61-$B$9),1),Mortality_Rates!$C$111)))))</f>
        <v>7622.3491545829729</v>
      </c>
      <c r="N61" s="160">
        <f ca="1">IF($B61-N$8&gt;$B$9,0,IF($B61-N$8=$B$9,$C61*IF($D61="Male",$B$5,$B$6),
M61*(1-(1-IF($D61="Male",Mortality_Projection!$C$3,Mortality_Projection!$C$4))^MIN(($B61+(N$8-1)-Mortality_Projection!$C$6),Mortality_Projection!$C$5)*IF($D61="Male",MIN(OFFSET(Mortality_Rates!$B$6,N$8-1-($B61-$B$9),0),Mortality_Rates!$B$111),MIN(OFFSET(Mortality_Rates!$B$6,N$8-1-($B61-$B$9),1),Mortality_Rates!$C$111)))))</f>
        <v>7621.3491119449964</v>
      </c>
      <c r="O61" s="160">
        <f ca="1">IF($B61-O$8&gt;$B$9,0,IF($B61-O$8=$B$9,$C61*IF($D61="Male",$B$5,$B$6),
N61*(1-(1-IF($D61="Male",Mortality_Projection!$C$3,Mortality_Projection!$C$4))^MIN(($B61+(O$8-1)-Mortality_Projection!$C$6),Mortality_Projection!$C$5)*IF($D61="Male",MIN(OFFSET(Mortality_Rates!$B$6,O$8-1-($B61-$B$9),0),Mortality_Rates!$B$111),MIN(OFFSET(Mortality_Rates!$B$6,O$8-1-($B61-$B$9),1),Mortality_Rates!$C$111)))))</f>
        <v>7620.4403031802658</v>
      </c>
      <c r="P61" s="160">
        <f ca="1">IF($B61-P$8&gt;$B$9,0,IF($B61-P$8=$B$9,$C61*IF($D61="Male",$B$5,$B$6),
O61*(1-(1-IF($D61="Male",Mortality_Projection!$C$3,Mortality_Projection!$C$4))^MIN(($B61+(P$8-1)-Mortality_Projection!$C$6),Mortality_Projection!$C$5)*IF($D61="Male",MIN(OFFSET(Mortality_Rates!$B$6,P$8-1-($B61-$B$9),0),Mortality_Rates!$B$111),MIN(OFFSET(Mortality_Rates!$B$6,P$8-1-($B61-$B$9),1),Mortality_Rates!$C$111)))))</f>
        <v>7619.5682791283589</v>
      </c>
      <c r="Q61" s="160">
        <f ca="1">IF($B61-Q$8&gt;$B$9,0,IF($B61-Q$8=$B$9,$C61*IF($D61="Male",$B$5,$B$6),
P61*(1-(1-IF($D61="Male",Mortality_Projection!$C$3,Mortality_Projection!$C$4))^MIN(($B61+(Q$8-1)-Mortality_Projection!$C$6),Mortality_Projection!$C$5)*IF($D61="Male",MIN(OFFSET(Mortality_Rates!$B$6,Q$8-1-($B61-$B$9),0),Mortality_Rates!$B$111),MIN(OFFSET(Mortality_Rates!$B$6,Q$8-1-($B61-$B$9),1),Mortality_Rates!$C$111)))))</f>
        <v>7618.6869407043914</v>
      </c>
      <c r="R61" s="160">
        <f ca="1">IF($B61-R$8&gt;$B$9,0,IF($B61-R$8=$B$9,$C61*IF($D61="Male",$B$5,$B$6),
Q61*(1-(1-IF($D61="Male",Mortality_Projection!$C$3,Mortality_Projection!$C$4))^MIN(($B61+(R$8-1)-Mortality_Projection!$C$6),Mortality_Projection!$C$5)*IF($D61="Male",MIN(OFFSET(Mortality_Rates!$B$6,R$8-1-($B61-$B$9),0),Mortality_Rates!$B$111),MIN(OFFSET(Mortality_Rates!$B$6,R$8-1-($B61-$B$9),1),Mortality_Rates!$C$111)))))</f>
        <v>7617.7581919691866</v>
      </c>
      <c r="S61" s="160">
        <f ca="1">IF($B61-S$8&gt;$B$9,0,IF($B61-S$8=$B$9,$C61*IF($D61="Male",$B$5,$B$6),
R61*(1-(1-IF($D61="Male",Mortality_Projection!$C$3,Mortality_Projection!$C$4))^MIN(($B61+(S$8-1)-Mortality_Projection!$C$6),Mortality_Projection!$C$5)*IF($D61="Male",MIN(OFFSET(Mortality_Rates!$B$6,S$8-1-($B61-$B$9),0),Mortality_Rates!$B$111),MIN(OFFSET(Mortality_Rates!$B$6,S$8-1-($B61-$B$9),1),Mortality_Rates!$C$111)))))</f>
        <v>7616.7642669709803</v>
      </c>
      <c r="T61" s="160">
        <f ca="1">IF($B61-T$8&gt;$B$9,0,IF($B61-T$8=$B$9,$C61*IF($D61="Male",$B$5,$B$6),
S61*(1-(1-IF($D61="Male",Mortality_Projection!$C$3,Mortality_Projection!$C$4))^MIN(($B61+(T$8-1)-Mortality_Projection!$C$6),Mortality_Projection!$C$5)*IF($D61="Male",MIN(OFFSET(Mortality_Rates!$B$6,T$8-1-($B61-$B$9),0),Mortality_Rates!$B$111),MIN(OFFSET(Mortality_Rates!$B$6,T$8-1-($B61-$B$9),1),Mortality_Rates!$C$111)))))</f>
        <v>7615.6880436127985</v>
      </c>
      <c r="U61" s="160">
        <f ca="1">IF($B61-U$8&gt;$B$9,0,IF($B61-U$8=$B$9,$C61*IF($D61="Male",$B$5,$B$6),
T61*(1-(1-IF($D61="Male",Mortality_Projection!$C$3,Mortality_Projection!$C$4))^MIN(($B61+(U$8-1)-Mortality_Projection!$C$6),Mortality_Projection!$C$5)*IF($D61="Male",MIN(OFFSET(Mortality_Rates!$B$6,U$8-1-($B61-$B$9),0),Mortality_Rates!$B$111),MIN(OFFSET(Mortality_Rates!$B$6,U$8-1-($B61-$B$9),1),Mortality_Rates!$C$111)))))</f>
        <v>7614.519214350441</v>
      </c>
      <c r="V61" s="160">
        <f ca="1">IF($B61-V$8&gt;$B$9,0,IF($B61-V$8=$B$9,$C61*IF($D61="Male",$B$5,$B$6),
U61*(1-(1-IF($D61="Male",Mortality_Projection!$C$3,Mortality_Projection!$C$4))^MIN(($B61+(V$8-1)-Mortality_Projection!$C$6),Mortality_Projection!$C$5)*IF($D61="Male",MIN(OFFSET(Mortality_Rates!$B$6,V$8-1-($B61-$B$9),0),Mortality_Rates!$B$111),MIN(OFFSET(Mortality_Rates!$B$6,V$8-1-($B61-$B$9),1),Mortality_Rates!$C$111)))))</f>
        <v>7613.2600961356402</v>
      </c>
      <c r="W61" s="160">
        <f ca="1">IF($B61-W$8&gt;$B$9,0,IF($B61-W$8=$B$9,$C61*IF($D61="Male",$B$5,$B$6),
V61*(1-(1-IF($D61="Male",Mortality_Projection!$C$3,Mortality_Projection!$C$4))^MIN(($B61+(W$8-1)-Mortality_Projection!$C$6),Mortality_Projection!$C$5)*IF($D61="Male",MIN(OFFSET(Mortality_Rates!$B$6,W$8-1-($B61-$B$9),0),Mortality_Rates!$B$111),MIN(OFFSET(Mortality_Rates!$B$6,W$8-1-($B61-$B$9),1),Mortality_Rates!$C$111)))))</f>
        <v>7611.9250495703873</v>
      </c>
      <c r="X61" s="160">
        <f ca="1">IF($B61-X$8&gt;$B$9,0,IF($B61-X$8=$B$9,$C61*IF($D61="Male",$B$5,$B$6),
W61*(1-(1-IF($D61="Male",Mortality_Projection!$C$3,Mortality_Projection!$C$4))^MIN(($B61+(X$8-1)-Mortality_Projection!$C$6),Mortality_Projection!$C$5)*IF($D61="Male",MIN(OFFSET(Mortality_Rates!$B$6,X$8-1-($B61-$B$9),0),Mortality_Rates!$B$111),MIN(OFFSET(Mortality_Rates!$B$6,X$8-1-($B61-$B$9),1),Mortality_Rates!$C$111)))))</f>
        <v>7610.5279720412555</v>
      </c>
      <c r="Y61" s="160">
        <f ca="1">IF($B61-Y$8&gt;$B$9,0,IF($B61-Y$8=$B$9,$C61*IF($D61="Male",$B$5,$B$6),
X61*(1-(1-IF($D61="Male",Mortality_Projection!$C$3,Mortality_Projection!$C$4))^MIN(($B61+(Y$8-1)-Mortality_Projection!$C$6),Mortality_Projection!$C$5)*IF($D61="Male",MIN(OFFSET(Mortality_Rates!$B$6,Y$8-1-($B61-$B$9),0),Mortality_Rates!$B$111),MIN(OFFSET(Mortality_Rates!$B$6,Y$8-1-($B61-$B$9),1),Mortality_Rates!$C$111)))))</f>
        <v>7609.082306959921</v>
      </c>
      <c r="Z61" s="160">
        <f ca="1">IF($B61-Z$8&gt;$B$9,0,IF($B61-Z$8=$B$9,$C61*IF($D61="Male",$B$5,$B$6),
Y61*(1-(1-IF($D61="Male",Mortality_Projection!$C$3,Mortality_Projection!$C$4))^MIN(($B61+(Z$8-1)-Mortality_Projection!$C$6),Mortality_Projection!$C$5)*IF($D61="Male",MIN(OFFSET(Mortality_Rates!$B$6,Z$8-1-($B61-$B$9),0),Mortality_Rates!$B$111),MIN(OFFSET(Mortality_Rates!$B$6,Z$8-1-($B61-$B$9),1),Mortality_Rates!$C$111)))))</f>
        <v>7607.5952214009158</v>
      </c>
      <c r="AA61" s="160">
        <f ca="1">IF($B61-AA$8&gt;$B$9,0,IF($B61-AA$8=$B$9,$C61*IF($D61="Male",$B$5,$B$6),
Z61*(1-(1-IF($D61="Male",Mortality_Projection!$C$3,Mortality_Projection!$C$4))^MIN(($B61+(AA$8-1)-Mortality_Projection!$C$6),Mortality_Projection!$C$5)*IF($D61="Male",MIN(OFFSET(Mortality_Rates!$B$6,AA$8-1-($B61-$B$9),0),Mortality_Rates!$B$111),MIN(OFFSET(Mortality_Rates!$B$6,AA$8-1-($B61-$B$9),1),Mortality_Rates!$C$111)))))</f>
        <v>7606.0851799953516</v>
      </c>
      <c r="AB61" s="160">
        <f ca="1">IF($B61-AB$8&gt;$B$9,0,IF($B61-AB$8=$B$9,$C61*IF($D61="Male",$B$5,$B$6),
AA61*(1-(1-IF($D61="Male",Mortality_Projection!$C$3,Mortality_Projection!$C$4))^MIN(($B61+(AB$8-1)-Mortality_Projection!$C$6),Mortality_Projection!$C$5)*IF($D61="Male",MIN(OFFSET(Mortality_Rates!$B$6,AB$8-1-($B61-$B$9),0),Mortality_Rates!$B$111),MIN(OFFSET(Mortality_Rates!$B$6,AB$8-1-($B61-$B$9),1),Mortality_Rates!$C$111)))))</f>
        <v>7604.5529276104862</v>
      </c>
      <c r="AC61" s="160">
        <f ca="1">IF($B61-AC$8&gt;$B$9,0,IF($B61-AC$8=$B$9,$C61*IF($D61="Male",$B$5,$B$6),
AB61*(1-(1-IF($D61="Male",Mortality_Projection!$C$3,Mortality_Projection!$C$4))^MIN(($B61+(AC$8-1)-Mortality_Projection!$C$6),Mortality_Projection!$C$5)*IF($D61="Male",MIN(OFFSET(Mortality_Rates!$B$6,AC$8-1-($B61-$B$9),0),Mortality_Rates!$B$111),MIN(OFFSET(Mortality_Rates!$B$6,AC$8-1-($B61-$B$9),1),Mortality_Rates!$C$111)))))</f>
        <v>7603.0104539217728</v>
      </c>
      <c r="AD61" s="160">
        <f ca="1">IF($B61-AD$8&gt;$B$9,0,IF($B61-AD$8=$B$9,$C61*IF($D61="Male",$B$5,$B$6),
AC61*(1-(1-IF($D61="Male",Mortality_Projection!$C$3,Mortality_Projection!$C$4))^MIN(($B61+(AD$8-1)-Mortality_Projection!$C$6),Mortality_Projection!$C$5)*IF($D61="Male",MIN(OFFSET(Mortality_Rates!$B$6,AD$8-1-($B61-$B$9),0),Mortality_Rates!$B$111),MIN(OFFSET(Mortality_Rates!$B$6,AD$8-1-($B61-$B$9),1),Mortality_Rates!$C$111)))))</f>
        <v>7601.4582099588251</v>
      </c>
      <c r="AE61" s="160">
        <f ca="1">IF($B61-AE$8&gt;$B$9,0,IF($B61-AE$8=$B$9,$C61*IF($D61="Male",$B$5,$B$6),
AD61*(1-(1-IF($D61="Male",Mortality_Projection!$C$3,Mortality_Projection!$C$4))^MIN(($B61+(AE$8-1)-Mortality_Projection!$C$6),Mortality_Projection!$C$5)*IF($D61="Male",MIN(OFFSET(Mortality_Rates!$B$6,AE$8-1-($B61-$B$9),0),Mortality_Rates!$B$111),MIN(OFFSET(Mortality_Rates!$B$6,AE$8-1-($B61-$B$9),1),Mortality_Rates!$C$111)))))</f>
        <v>7599.896637594652</v>
      </c>
      <c r="AF61" s="160">
        <f ca="1">IF($B61-AF$8&gt;$B$9,0,IF($B61-AF$8=$B$9,$C61*IF($D61="Male",$B$5,$B$6),
AE61*(1-(1-IF($D61="Male",Mortality_Projection!$C$3,Mortality_Projection!$C$4))^MIN(($B61+(AF$8-1)-Mortality_Projection!$C$6),Mortality_Projection!$C$5)*IF($D61="Male",MIN(OFFSET(Mortality_Rates!$B$6,AF$8-1-($B61-$B$9),0),Mortality_Rates!$B$111),MIN(OFFSET(Mortality_Rates!$B$6,AF$8-1-($B61-$B$9),1),Mortality_Rates!$C$111)))))</f>
        <v>7598.3261696933896</v>
      </c>
      <c r="AG61" s="160">
        <f ca="1">IF($B61-AG$8&gt;$B$9,0,IF($B61-AG$8=$B$9,$C61*IF($D61="Male",$B$5,$B$6),
AF61*(1-(1-IF($D61="Male",Mortality_Projection!$C$3,Mortality_Projection!$C$4))^MIN(($B61+(AG$8-1)-Mortality_Projection!$C$6),Mortality_Projection!$C$5)*IF($D61="Male",MIN(OFFSET(Mortality_Rates!$B$6,AG$8-1-($B61-$B$9),0),Mortality_Rates!$B$111),MIN(OFFSET(Mortality_Rates!$B$6,AG$8-1-($B61-$B$9),1),Mortality_Rates!$C$111)))))</f>
        <v>7596.7472302561227</v>
      </c>
      <c r="AH61" s="160">
        <f ca="1">IF($B61-AH$8&gt;$B$9,0,IF($B61-AH$8=$B$9,$C61*IF($D61="Male",$B$5,$B$6),
AG61*(1-(1-IF($D61="Male",Mortality_Projection!$C$3,Mortality_Projection!$C$4))^MIN(($B61+(AH$8-1)-Mortality_Projection!$C$6),Mortality_Projection!$C$5)*IF($D61="Male",MIN(OFFSET(Mortality_Rates!$B$6,AH$8-1-($B61-$B$9),0),Mortality_Rates!$B$111),MIN(OFFSET(Mortality_Rates!$B$6,AH$8-1-($B61-$B$9),1),Mortality_Rates!$C$111)))))</f>
        <v>7595.1549268869157</v>
      </c>
      <c r="AI61" s="160">
        <f ca="1">IF($B61-AI$8&gt;$B$9,0,IF($B61-AI$8=$B$9,$C61*IF($D61="Male",$B$5,$B$6),
AH61*(1-(1-IF($D61="Male",Mortality_Projection!$C$3,Mortality_Projection!$C$4))^MIN(($B61+(AI$8-1)-Mortality_Projection!$C$6),Mortality_Projection!$C$5)*IF($D61="Male",MIN(OFFSET(Mortality_Rates!$B$6,AI$8-1-($B61-$B$9),0),Mortality_Rates!$B$111),MIN(OFFSET(Mortality_Rates!$B$6,AI$8-1-($B61-$B$9),1),Mortality_Rates!$C$111)))))</f>
        <v>7593.5445461411437</v>
      </c>
      <c r="AJ61" s="160">
        <f ca="1">IF($B61-AJ$8&gt;$B$9,0,IF($B61-AJ$8=$B$9,$C61*IF($D61="Male",$B$5,$B$6),
AI61*(1-(1-IF($D61="Male",Mortality_Projection!$C$3,Mortality_Projection!$C$4))^MIN(($B61+(AJ$8-1)-Mortality_Projection!$C$6),Mortality_Projection!$C$5)*IF($D61="Male",MIN(OFFSET(Mortality_Rates!$B$6,AJ$8-1-($B61-$B$9),0),Mortality_Rates!$B$111),MIN(OFFSET(Mortality_Rates!$B$6,AJ$8-1-($B61-$B$9),1),Mortality_Rates!$C$111)))))</f>
        <v>7591.9063652411833</v>
      </c>
      <c r="AK61" s="160">
        <f ca="1">IF($B61-AK$8&gt;$B$9,0,IF($B61-AK$8=$B$9,$C61*IF($D61="Male",$B$5,$B$6),
AJ61*(1-(1-IF($D61="Male",Mortality_Projection!$C$3,Mortality_Projection!$C$4))^MIN(($B61+(AK$8-1)-Mortality_Projection!$C$6),Mortality_Projection!$C$5)*IF($D61="Male",MIN(OFFSET(Mortality_Rates!$B$6,AK$8-1-($B61-$B$9),0),Mortality_Rates!$B$111),MIN(OFFSET(Mortality_Rates!$B$6,AK$8-1-($B61-$B$9),1),Mortality_Rates!$C$111)))))</f>
        <v>7590.2310154346887</v>
      </c>
      <c r="AL61" s="160">
        <f ca="1">IF($B61-AL$8&gt;$B$9,0,IF($B61-AL$8=$B$9,$C61*IF($D61="Male",$B$5,$B$6),
AK61*(1-(1-IF($D61="Male",Mortality_Projection!$C$3,Mortality_Projection!$C$4))^MIN(($B61+(AL$8-1)-Mortality_Projection!$C$6),Mortality_Projection!$C$5)*IF($D61="Male",MIN(OFFSET(Mortality_Rates!$B$6,AL$8-1-($B61-$B$9),0),Mortality_Rates!$B$111),MIN(OFFSET(Mortality_Rates!$B$6,AL$8-1-($B61-$B$9),1),Mortality_Rates!$C$111)))))</f>
        <v>7588.509473963958</v>
      </c>
      <c r="AM61" s="160">
        <f ca="1">IF($B61-AM$8&gt;$B$9,0,IF($B61-AM$8=$B$9,$C61*IF($D61="Male",$B$5,$B$6),
AL61*(1-(1-IF($D61="Male",Mortality_Projection!$C$3,Mortality_Projection!$C$4))^MIN(($B61+(AM$8-1)-Mortality_Projection!$C$6),Mortality_Projection!$C$5)*IF($D61="Male",MIN(OFFSET(Mortality_Rates!$B$6,AM$8-1-($B61-$B$9),0),Mortality_Rates!$B$111),MIN(OFFSET(Mortality_Rates!$B$6,AM$8-1-($B61-$B$9),1),Mortality_Rates!$C$111)))))</f>
        <v>7586.7280522977944</v>
      </c>
      <c r="AN61" s="160">
        <f ca="1">IF($B61-AN$8&gt;$B$9,0,IF($B61-AN$8=$B$9,$C61*IF($D61="Male",$B$5,$B$6),
AM61*(1-(1-IF($D61="Male",Mortality_Projection!$C$3,Mortality_Projection!$C$4))^MIN(($B61+(AN$8-1)-Mortality_Projection!$C$6),Mortality_Projection!$C$5)*IF($D61="Male",MIN(OFFSET(Mortality_Rates!$B$6,AN$8-1-($B61-$B$9),0),Mortality_Rates!$B$111),MIN(OFFSET(Mortality_Rates!$B$6,AN$8-1-($B61-$B$9),1),Mortality_Rates!$C$111)))))</f>
        <v>7584.8785152108658</v>
      </c>
      <c r="AO61" s="160">
        <f ca="1">IF($B61-AO$8&gt;$B$9,0,IF($B61-AO$8=$B$9,$C61*IF($D61="Male",$B$5,$B$6),
AN61*(1-(1-IF($D61="Male",Mortality_Projection!$C$3,Mortality_Projection!$C$4))^MIN(($B61+(AO$8-1)-Mortality_Projection!$C$6),Mortality_Projection!$C$5)*IF($D61="Male",MIN(OFFSET(Mortality_Rates!$B$6,AO$8-1-($B61-$B$9),0),Mortality_Rates!$B$111),MIN(OFFSET(Mortality_Rates!$B$6,AO$8-1-($B61-$B$9),1),Mortality_Rates!$C$111)))))</f>
        <v>7582.9382873585819</v>
      </c>
      <c r="AP61" s="160">
        <f ca="1">IF($B61-AP$8&gt;$B$9,0,IF($B61-AP$8=$B$9,$C61*IF($D61="Male",$B$5,$B$6),
AO61*(1-(1-IF($D61="Male",Mortality_Projection!$C$3,Mortality_Projection!$C$4))^MIN(($B61+(AP$8-1)-Mortality_Projection!$C$6),Mortality_Projection!$C$5)*IF($D61="Male",MIN(OFFSET(Mortality_Rates!$B$6,AP$8-1-($B61-$B$9),0),Mortality_Rates!$B$111),MIN(OFFSET(Mortality_Rates!$B$6,AP$8-1-($B61-$B$9),1),Mortality_Rates!$C$111)))))</f>
        <v>7580.8952883246366</v>
      </c>
      <c r="AQ61" s="160">
        <f ca="1">IF($B61-AQ$8&gt;$B$9,0,IF($B61-AQ$8=$B$9,$C61*IF($D61="Male",$B$5,$B$6),
AP61*(1-(1-IF($D61="Male",Mortality_Projection!$C$3,Mortality_Projection!$C$4))^MIN(($B61+(AQ$8-1)-Mortality_Projection!$C$6),Mortality_Projection!$C$5)*IF($D61="Male",MIN(OFFSET(Mortality_Rates!$B$6,AQ$8-1-($B61-$B$9),0),Mortality_Rates!$B$111),MIN(OFFSET(Mortality_Rates!$B$6,AQ$8-1-($B61-$B$9),1),Mortality_Rates!$C$111)))))</f>
        <v>7578.7283662350292</v>
      </c>
      <c r="AR61" s="160">
        <f ca="1">IF($B61-AR$8&gt;$B$9,0,IF($B61-AR$8=$B$9,$C61*IF($D61="Male",$B$5,$B$6),
AQ61*(1-(1-IF($D61="Male",Mortality_Projection!$C$3,Mortality_Projection!$C$4))^MIN(($B61+(AR$8-1)-Mortality_Projection!$C$6),Mortality_Projection!$C$5)*IF($D61="Male",MIN(OFFSET(Mortality_Rates!$B$6,AR$8-1-($B61-$B$9),0),Mortality_Rates!$B$111),MIN(OFFSET(Mortality_Rates!$B$6,AR$8-1-($B61-$B$9),1),Mortality_Rates!$C$111)))))</f>
        <v>7576.4218908703533</v>
      </c>
      <c r="AS61" s="160">
        <f ca="1">IF($B61-AS$8&gt;$B$9,0,IF($B61-AS$8=$B$9,$C61*IF($D61="Male",$B$5,$B$6),
AR61*(1-(1-IF($D61="Male",Mortality_Projection!$C$3,Mortality_Projection!$C$4))^MIN(($B61+(AS$8-1)-Mortality_Projection!$C$6),Mortality_Projection!$C$5)*IF($D61="Male",MIN(OFFSET(Mortality_Rates!$B$6,AS$8-1-($B61-$B$9),0),Mortality_Rates!$B$111),MIN(OFFSET(Mortality_Rates!$B$6,AS$8-1-($B61-$B$9),1),Mortality_Rates!$C$111)))))</f>
        <v>7573.9515304921388</v>
      </c>
      <c r="AT61" s="160">
        <f ca="1">IF($B61-AT$8&gt;$B$9,0,IF($B61-AT$8=$B$9,$C61*IF($D61="Male",$B$5,$B$6),
AS61*(1-(1-IF($D61="Male",Mortality_Projection!$C$3,Mortality_Projection!$C$4))^MIN(($B61+(AT$8-1)-Mortality_Projection!$C$6),Mortality_Projection!$C$5)*IF($D61="Male",MIN(OFFSET(Mortality_Rates!$B$6,AT$8-1-($B61-$B$9),0),Mortality_Rates!$B$111),MIN(OFFSET(Mortality_Rates!$B$6,AT$8-1-($B61-$B$9),1),Mortality_Rates!$C$111)))))</f>
        <v>7571.2938956941589</v>
      </c>
      <c r="AU61" s="160">
        <f ca="1">IF($B61-AU$8&gt;$B$9,0,IF($B61-AU$8=$B$9,$C61*IF($D61="Male",$B$5,$B$6),
AT61*(1-(1-IF($D61="Male",Mortality_Projection!$C$3,Mortality_Projection!$C$4))^MIN(($B61+(AU$8-1)-Mortality_Projection!$C$6),Mortality_Projection!$C$5)*IF($D61="Male",MIN(OFFSET(Mortality_Rates!$B$6,AU$8-1-($B61-$B$9),0),Mortality_Rates!$B$111),MIN(OFFSET(Mortality_Rates!$B$6,AU$8-1-($B61-$B$9),1),Mortality_Rates!$C$111)))))</f>
        <v>7568.4219706265158</v>
      </c>
      <c r="AV61" s="160">
        <f ca="1">IF($B61-AV$8&gt;$B$9,0,IF($B61-AV$8=$B$9,$C61*IF($D61="Male",$B$5,$B$6),
AU61*(1-(1-IF($D61="Male",Mortality_Projection!$C$3,Mortality_Projection!$C$4))^MIN(($B61+(AV$8-1)-Mortality_Projection!$C$6),Mortality_Projection!$C$5)*IF($D61="Male",MIN(OFFSET(Mortality_Rates!$B$6,AV$8-1-($B61-$B$9),0),Mortality_Rates!$B$111),MIN(OFFSET(Mortality_Rates!$B$6,AV$8-1-($B61-$B$9),1),Mortality_Rates!$C$111)))))</f>
        <v>7565.3098118450607</v>
      </c>
      <c r="AW61" s="160">
        <f ca="1">IF($B61-AW$8&gt;$B$9,0,IF($B61-AW$8=$B$9,$C61*IF($D61="Male",$B$5,$B$6),
AV61*(1-(1-IF($D61="Male",Mortality_Projection!$C$3,Mortality_Projection!$C$4))^MIN(($B61+(AW$8-1)-Mortality_Projection!$C$6),Mortality_Projection!$C$5)*IF($D61="Male",MIN(OFFSET(Mortality_Rates!$B$6,AW$8-1-($B61-$B$9),0),Mortality_Rates!$B$111),MIN(OFFSET(Mortality_Rates!$B$6,AW$8-1-($B61-$B$9),1),Mortality_Rates!$C$111)))))</f>
        <v>7561.923642474374</v>
      </c>
      <c r="AX61" s="160">
        <f ca="1">IF($B61-AX$8&gt;$B$9,0,IF($B61-AX$8=$B$9,$C61*IF($D61="Male",$B$5,$B$6),
AW61*(1-(1-IF($D61="Male",Mortality_Projection!$C$3,Mortality_Projection!$C$4))^MIN(($B61+(AX$8-1)-Mortality_Projection!$C$6),Mortality_Projection!$C$5)*IF($D61="Male",MIN(OFFSET(Mortality_Rates!$B$6,AX$8-1-($B61-$B$9),0),Mortality_Rates!$B$111),MIN(OFFSET(Mortality_Rates!$B$6,AX$8-1-($B61-$B$9),1),Mortality_Rates!$C$111)))))</f>
        <v>7558.2310451978883</v>
      </c>
      <c r="AY61" s="160">
        <f ca="1">IF($B61-AY$8&gt;$B$9,0,IF($B61-AY$8=$B$9,$C61*IF($D61="Male",$B$5,$B$6),
AX61*(1-(1-IF($D61="Male",Mortality_Projection!$C$3,Mortality_Projection!$C$4))^MIN(($B61+(AY$8-1)-Mortality_Projection!$C$6),Mortality_Projection!$C$5)*IF($D61="Male",MIN(OFFSET(Mortality_Rates!$B$6,AY$8-1-($B61-$B$9),0),Mortality_Rates!$B$111),MIN(OFFSET(Mortality_Rates!$B$6,AY$8-1-($B61-$B$9),1),Mortality_Rates!$C$111)))))</f>
        <v>7554.2009415766961</v>
      </c>
      <c r="AZ61" s="160">
        <f ca="1">IF($B61-AZ$8&gt;$B$9,0,IF($B61-AZ$8=$B$9,$C61*IF($D61="Male",$B$5,$B$6),
AY61*(1-(1-IF($D61="Male",Mortality_Projection!$C$3,Mortality_Projection!$C$4))^MIN(($B61+(AZ$8-1)-Mortality_Projection!$C$6),Mortality_Projection!$C$5)*IF($D61="Male",MIN(OFFSET(Mortality_Rates!$B$6,AZ$8-1-($B61-$B$9),0),Mortality_Rates!$B$111),MIN(OFFSET(Mortality_Rates!$B$6,AZ$8-1-($B61-$B$9),1),Mortality_Rates!$C$111)))))</f>
        <v>7549.7950007882109</v>
      </c>
      <c r="BA61" s="160">
        <f ca="1">IF($B61-BA$8&gt;$B$9,0,IF($B61-BA$8=$B$9,$C61*IF($D61="Male",$B$5,$B$6),
AZ61*(1-(1-IF($D61="Male",Mortality_Projection!$C$3,Mortality_Projection!$C$4))^MIN(($B61+(BA$8-1)-Mortality_Projection!$C$6),Mortality_Projection!$C$5)*IF($D61="Male",MIN(OFFSET(Mortality_Rates!$B$6,BA$8-1-($B61-$B$9),0),Mortality_Rates!$B$111),MIN(OFFSET(Mortality_Rates!$B$6,BA$8-1-($B61-$B$9),1),Mortality_Rates!$C$111)))))</f>
        <v>7544.9807433887217</v>
      </c>
      <c r="BB61" s="160">
        <f ca="1">IF($B61-BB$8&gt;$B$9,0,IF($B61-BB$8=$B$9,$C61*IF($D61="Male",$B$5,$B$6),
BA61*(1-(1-IF($D61="Male",Mortality_Projection!$C$3,Mortality_Projection!$C$4))^MIN(($B61+(BB$8-1)-Mortality_Projection!$C$6),Mortality_Projection!$C$5)*IF($D61="Male",MIN(OFFSET(Mortality_Rates!$B$6,BB$8-1-($B61-$B$9),0),Mortality_Rates!$B$111),MIN(OFFSET(Mortality_Rates!$B$6,BB$8-1-($B61-$B$9),1),Mortality_Rates!$C$111)))))</f>
        <v>7539.6533158876182</v>
      </c>
      <c r="BC61" s="160">
        <f ca="1">IF($B61-BC$8&gt;$B$9,0,IF($B61-BC$8=$B$9,$C61*IF($D61="Male",$B$5,$B$6),
BB61*(1-(1-IF($D61="Male",Mortality_Projection!$C$3,Mortality_Projection!$C$4))^MIN(($B61+(BC$8-1)-Mortality_Projection!$C$6),Mortality_Projection!$C$5)*IF($D61="Male",MIN(OFFSET(Mortality_Rates!$B$6,BC$8-1-($B61-$B$9),0),Mortality_Rates!$B$111),MIN(OFFSET(Mortality_Rates!$B$6,BC$8-1-($B61-$B$9),1),Mortality_Rates!$C$111)))))</f>
        <v>7533.7672611760217</v>
      </c>
      <c r="BD61" s="161">
        <f ca="1">IF($B61-BD$8&gt;$B$9,0,IF($B61-BD$8=$B$9,$C61*IF($D61="Male",$B$5,$B$6),
BC61*(1-(1-IF($D61="Male",Mortality_Projection!$C$3,Mortality_Projection!$C$4))^MIN(($B61+(BD$8-1)-Mortality_Projection!$C$6),Mortality_Projection!$C$5)*IF($D61="Male",MIN(OFFSET(Mortality_Rates!$B$6,BD$8-1-($B61-$B$9),0),Mortality_Rates!$B$111),MIN(OFFSET(Mortality_Rates!$B$6,BD$8-1-($B61-$B$9),1),Mortality_Rates!$C$111)))))</f>
        <v>7527.273149547781</v>
      </c>
      <c r="BE61" s="33"/>
    </row>
    <row r="62" spans="1:57" x14ac:dyDescent="0.35">
      <c r="A62" s="159"/>
      <c r="B62">
        <f t="shared" si="8"/>
        <v>2025</v>
      </c>
      <c r="C62" s="160">
        <f t="shared" ca="1" si="8"/>
        <v>104282.78083110432</v>
      </c>
      <c r="D62" s="198" t="s">
        <v>32</v>
      </c>
      <c r="E62" s="160">
        <f ca="1">IF($B62-E$8&gt;$B$9,0,IF($B62-E$8=$B$9,$C62*IF($D62="Male",$B$5,$B$6),
D62*(1-(1-IF($D62="Male",Mortality_Projection!$C$3,Mortality_Projection!$C$4))^MIN(($B62+(E$8-1)-Mortality_Projection!$C$6),Mortality_Projection!$C$5)*IF($D62="Male",MIN(OFFSET(Mortality_Rates!$B$6,E$8-1-($B62-$B$9),0),Mortality_Rates!$B$111),MIN(OFFSET(Mortality_Rates!$B$6,E$8-1-($B62-$B$9),1),Mortality_Rates!$C$111)))))</f>
        <v>0</v>
      </c>
      <c r="F62" s="160">
        <f ca="1">IF($B62-F$8&gt;$B$9,0,IF($B62-F$8=$B$9,$C62*IF($D62="Male",$B$5,$B$6),
E62*(1-(1-IF($D62="Male",Mortality_Projection!$C$3,Mortality_Projection!$C$4))^MIN(($B62+(F$8-1)-Mortality_Projection!$C$6),Mortality_Projection!$C$5)*IF($D62="Male",MIN(OFFSET(Mortality_Rates!$B$6,F$8-1-($B62-$B$9),0),Mortality_Rates!$B$111),MIN(OFFSET(Mortality_Rates!$B$6,F$8-1-($B62-$B$9),1),Mortality_Rates!$C$111)))))</f>
        <v>0</v>
      </c>
      <c r="G62" s="160">
        <f ca="1">IF($B62-G$8&gt;$B$9,0,IF($B62-G$8=$B$9,$C62*IF($D62="Male",$B$5,$B$6),
F62*(1-(1-IF($D62="Male",Mortality_Projection!$C$3,Mortality_Projection!$C$4))^MIN(($B62+(G$8-1)-Mortality_Projection!$C$6),Mortality_Projection!$C$5)*IF($D62="Male",MIN(OFFSET(Mortality_Rates!$B$6,G$8-1-($B62-$B$9),0),Mortality_Rates!$B$111),MIN(OFFSET(Mortality_Rates!$B$6,G$8-1-($B62-$B$9),1),Mortality_Rates!$C$111)))))</f>
        <v>0</v>
      </c>
      <c r="H62" s="160">
        <f ca="1">IF($B62-H$8&gt;$B$9,0,IF($B62-H$8=$B$9,$C62*IF($D62="Male",$B$5,$B$6),
G62*(1-(1-IF($D62="Male",Mortality_Projection!$C$3,Mortality_Projection!$C$4))^MIN(($B62+(H$8-1)-Mortality_Projection!$C$6),Mortality_Projection!$C$5)*IF($D62="Male",MIN(OFFSET(Mortality_Rates!$B$6,H$8-1-($B62-$B$9),0),Mortality_Rates!$B$111),MIN(OFFSET(Mortality_Rates!$B$6,H$8-1-($B62-$B$9),1),Mortality_Rates!$C$111)))))</f>
        <v>7334.4147959963875</v>
      </c>
      <c r="I62" s="160">
        <f ca="1">IF($B62-I$8&gt;$B$9,0,IF($B62-I$8=$B$9,$C62*IF($D62="Male",$B$5,$B$6),
H62*(1-(1-IF($D62="Male",Mortality_Projection!$C$3,Mortality_Projection!$C$4))^MIN(($B62+(I$8-1)-Mortality_Projection!$C$6),Mortality_Projection!$C$5)*IF($D62="Male",MIN(OFFSET(Mortality_Rates!$B$6,I$8-1-($B62-$B$9),0),Mortality_Rates!$B$111),MIN(OFFSET(Mortality_Rates!$B$6,I$8-1-($B62-$B$9),1),Mortality_Rates!$C$111)))))</f>
        <v>7330.2211296662435</v>
      </c>
      <c r="J62" s="160">
        <f ca="1">IF($B62-J$8&gt;$B$9,0,IF($B62-J$8=$B$9,$C62*IF($D62="Male",$B$5,$B$6),
I62*(1-(1-IF($D62="Male",Mortality_Projection!$C$3,Mortality_Projection!$C$4))^MIN(($B62+(J$8-1)-Mortality_Projection!$C$6),Mortality_Projection!$C$5)*IF($D62="Male",MIN(OFFSET(Mortality_Rates!$B$6,J$8-1-($B62-$B$9),0),Mortality_Rates!$B$111),MIN(OFFSET(Mortality_Rates!$B$6,J$8-1-($B62-$B$9),1),Mortality_Rates!$C$111)))))</f>
        <v>7327.17396932048</v>
      </c>
      <c r="K62" s="160">
        <f ca="1">IF($B62-K$8&gt;$B$9,0,IF($B62-K$8=$B$9,$C62*IF($D62="Male",$B$5,$B$6),
J62*(1-(1-IF($D62="Male",Mortality_Projection!$C$3,Mortality_Projection!$C$4))^MIN(($B62+(K$8-1)-Mortality_Projection!$C$6),Mortality_Projection!$C$5)*IF($D62="Male",MIN(OFFSET(Mortality_Rates!$B$6,K$8-1-($B62-$B$9),0),Mortality_Rates!$B$111),MIN(OFFSET(Mortality_Rates!$B$6,K$8-1-($B62-$B$9),1),Mortality_Rates!$C$111)))))</f>
        <v>7324.9488337985003</v>
      </c>
      <c r="L62" s="160">
        <f ca="1">IF($B62-L$8&gt;$B$9,0,IF($B62-L$8=$B$9,$C62*IF($D62="Male",$B$5,$B$6),
K62*(1-(1-IF($D62="Male",Mortality_Projection!$C$3,Mortality_Projection!$C$4))^MIN(($B62+(L$8-1)-Mortality_Projection!$C$6),Mortality_Projection!$C$5)*IF($D62="Male",MIN(OFFSET(Mortality_Rates!$B$6,L$8-1-($B62-$B$9),0),Mortality_Rates!$B$111),MIN(OFFSET(Mortality_Rates!$B$6,L$8-1-($B62-$B$9),1),Mortality_Rates!$C$111)))))</f>
        <v>7323.2784691223951</v>
      </c>
      <c r="M62" s="160">
        <f ca="1">IF($B62-M$8&gt;$B$9,0,IF($B62-M$8=$B$9,$C62*IF($D62="Male",$B$5,$B$6),
L62*(1-(1-IF($D62="Male",Mortality_Projection!$C$3,Mortality_Projection!$C$4))^MIN(($B62+(M$8-1)-Mortality_Projection!$C$6),Mortality_Projection!$C$5)*IF($D62="Male",MIN(OFFSET(Mortality_Rates!$B$6,M$8-1-($B62-$B$9),0),Mortality_Rates!$B$111),MIN(OFFSET(Mortality_Rates!$B$6,M$8-1-($B62-$B$9),1),Mortality_Rates!$C$111)))))</f>
        <v>7321.9694529966637</v>
      </c>
      <c r="N62" s="160">
        <f ca="1">IF($B62-N$8&gt;$B$9,0,IF($B62-N$8=$B$9,$C62*IF($D62="Male",$B$5,$B$6),
M62*(1-(1-IF($D62="Male",Mortality_Projection!$C$3,Mortality_Projection!$C$4))^MIN(($B62+(N$8-1)-Mortality_Projection!$C$6),Mortality_Projection!$C$5)*IF($D62="Male",MIN(OFFSET(Mortality_Rates!$B$6,N$8-1-($B62-$B$9),0),Mortality_Rates!$B$111),MIN(OFFSET(Mortality_Rates!$B$6,N$8-1-($B62-$B$9),1),Mortality_Rates!$C$111)))))</f>
        <v>7320.8860328234487</v>
      </c>
      <c r="O62" s="160">
        <f ca="1">IF($B62-O$8&gt;$B$9,0,IF($B62-O$8=$B$9,$C62*IF($D62="Male",$B$5,$B$6),
N62*(1-(1-IF($D62="Male",Mortality_Projection!$C$3,Mortality_Projection!$C$4))^MIN(($B62+(O$8-1)-Mortality_Projection!$C$6),Mortality_Projection!$C$5)*IF($D62="Male",MIN(OFFSET(Mortality_Rates!$B$6,O$8-1-($B62-$B$9),0),Mortality_Rates!$B$111),MIN(OFFSET(Mortality_Rates!$B$6,O$8-1-($B62-$B$9),1),Mortality_Rates!$C$111)))))</f>
        <v>7319.9475060378318</v>
      </c>
      <c r="P62" s="160">
        <f ca="1">IF($B62-P$8&gt;$B$9,0,IF($B62-P$8=$B$9,$C62*IF($D62="Male",$B$5,$B$6),
O62*(1-(1-IF($D62="Male",Mortality_Projection!$C$3,Mortality_Projection!$C$4))^MIN(($B62+(P$8-1)-Mortality_Projection!$C$6),Mortality_Projection!$C$5)*IF($D62="Male",MIN(OFFSET(Mortality_Rates!$B$6,P$8-1-($B62-$B$9),0),Mortality_Rates!$B$111),MIN(OFFSET(Mortality_Rates!$B$6,P$8-1-($B62-$B$9),1),Mortality_Rates!$C$111)))))</f>
        <v>7319.0945984760347</v>
      </c>
      <c r="Q62" s="160">
        <f ca="1">IF($B62-Q$8&gt;$B$9,0,IF($B62-Q$8=$B$9,$C62*IF($D62="Male",$B$5,$B$6),
P62*(1-(1-IF($D62="Male",Mortality_Projection!$C$3,Mortality_Projection!$C$4))^MIN(($B62+(Q$8-1)-Mortality_Projection!$C$6),Mortality_Projection!$C$5)*IF($D62="Male",MIN(OFFSET(Mortality_Rates!$B$6,Q$8-1-($B62-$B$9),0),Mortality_Rates!$B$111),MIN(OFFSET(Mortality_Rates!$B$6,Q$8-1-($B62-$B$9),1),Mortality_Rates!$C$111)))))</f>
        <v>7318.2762107522676</v>
      </c>
      <c r="R62" s="160">
        <f ca="1">IF($B62-R$8&gt;$B$9,0,IF($B62-R$8=$B$9,$C62*IF($D62="Male",$B$5,$B$6),
Q62*(1-(1-IF($D62="Male",Mortality_Projection!$C$3,Mortality_Projection!$C$4))^MIN(($B62+(R$8-1)-Mortality_Projection!$C$6),Mortality_Projection!$C$5)*IF($D62="Male",MIN(OFFSET(Mortality_Rates!$B$6,R$8-1-($B62-$B$9),0),Mortality_Rates!$B$111),MIN(OFFSET(Mortality_Rates!$B$6,R$8-1-($B62-$B$9),1),Mortality_Rates!$C$111)))))</f>
        <v>7317.4490793987925</v>
      </c>
      <c r="S62" s="160">
        <f ca="1">IF($B62-S$8&gt;$B$9,0,IF($B62-S$8=$B$9,$C62*IF($D62="Male",$B$5,$B$6),
R62*(1-(1-IF($D62="Male",Mortality_Projection!$C$3,Mortality_Projection!$C$4))^MIN(($B62+(S$8-1)-Mortality_Projection!$C$6),Mortality_Projection!$C$5)*IF($D62="Male",MIN(OFFSET(Mortality_Rates!$B$6,S$8-1-($B62-$B$9),0),Mortality_Rates!$B$111),MIN(OFFSET(Mortality_Rates!$B$6,S$8-1-($B62-$B$9),1),Mortality_Rates!$C$111)))))</f>
        <v>7316.5774514183686</v>
      </c>
      <c r="T62" s="160">
        <f ca="1">IF($B62-T$8&gt;$B$9,0,IF($B62-T$8=$B$9,$C62*IF($D62="Male",$B$5,$B$6),
S62*(1-(1-IF($D62="Male",Mortality_Projection!$C$3,Mortality_Projection!$C$4))^MIN(($B62+(T$8-1)-Mortality_Projection!$C$6),Mortality_Projection!$C$5)*IF($D62="Male",MIN(OFFSET(Mortality_Rates!$B$6,T$8-1-($B62-$B$9),0),Mortality_Rates!$B$111),MIN(OFFSET(Mortality_Rates!$B$6,T$8-1-($B62-$B$9),1),Mortality_Rates!$C$111)))))</f>
        <v>7315.6446531044812</v>
      </c>
      <c r="U62" s="160">
        <f ca="1">IF($B62-U$8&gt;$B$9,0,IF($B62-U$8=$B$9,$C62*IF($D62="Male",$B$5,$B$6),
T62*(1-(1-IF($D62="Male",Mortality_Projection!$C$3,Mortality_Projection!$C$4))^MIN(($B62+(U$8-1)-Mortality_Projection!$C$6),Mortality_Projection!$C$5)*IF($D62="Male",MIN(OFFSET(Mortality_Rates!$B$6,U$8-1-($B62-$B$9),0),Mortality_Rates!$B$111),MIN(OFFSET(Mortality_Rates!$B$6,U$8-1-($B62-$B$9),1),Mortality_Rates!$C$111)))))</f>
        <v>7314.6346147903441</v>
      </c>
      <c r="V62" s="160">
        <f ca="1">IF($B62-V$8&gt;$B$9,0,IF($B62-V$8=$B$9,$C62*IF($D62="Male",$B$5,$B$6),
U62*(1-(1-IF($D62="Male",Mortality_Projection!$C$3,Mortality_Projection!$C$4))^MIN(($B62+(V$8-1)-Mortality_Projection!$C$6),Mortality_Projection!$C$5)*IF($D62="Male",MIN(OFFSET(Mortality_Rates!$B$6,V$8-1-($B62-$B$9),0),Mortality_Rates!$B$111),MIN(OFFSET(Mortality_Rates!$B$6,V$8-1-($B62-$B$9),1),Mortality_Rates!$C$111)))))</f>
        <v>7313.5376620585639</v>
      </c>
      <c r="W62" s="160">
        <f ca="1">IF($B62-W$8&gt;$B$9,0,IF($B62-W$8=$B$9,$C62*IF($D62="Male",$B$5,$B$6),
V62*(1-(1-IF($D62="Male",Mortality_Projection!$C$3,Mortality_Projection!$C$4))^MIN(($B62+(W$8-1)-Mortality_Projection!$C$6),Mortality_Projection!$C$5)*IF($D62="Male",MIN(OFFSET(Mortality_Rates!$B$6,W$8-1-($B62-$B$9),0),Mortality_Rates!$B$111),MIN(OFFSET(Mortality_Rates!$B$6,W$8-1-($B62-$B$9),1),Mortality_Rates!$C$111)))))</f>
        <v>7312.3559684972297</v>
      </c>
      <c r="X62" s="160">
        <f ca="1">IF($B62-X$8&gt;$B$9,0,IF($B62-X$8=$B$9,$C62*IF($D62="Male",$B$5,$B$6),
W62*(1-(1-IF($D62="Male",Mortality_Projection!$C$3,Mortality_Projection!$C$4))^MIN(($B62+(X$8-1)-Mortality_Projection!$C$6),Mortality_Projection!$C$5)*IF($D62="Male",MIN(OFFSET(Mortality_Rates!$B$6,X$8-1-($B62-$B$9),0),Mortality_Rates!$B$111),MIN(OFFSET(Mortality_Rates!$B$6,X$8-1-($B62-$B$9),1),Mortality_Rates!$C$111)))))</f>
        <v>7311.1030107699826</v>
      </c>
      <c r="Y62" s="160">
        <f ca="1">IF($B62-Y$8&gt;$B$9,0,IF($B62-Y$8=$B$9,$C62*IF($D62="Male",$B$5,$B$6),
X62*(1-(1-IF($D62="Male",Mortality_Projection!$C$3,Mortality_Projection!$C$4))^MIN(($B62+(Y$8-1)-Mortality_Projection!$C$6),Mortality_Projection!$C$5)*IF($D62="Male",MIN(OFFSET(Mortality_Rates!$B$6,Y$8-1-($B62-$B$9),0),Mortality_Rates!$B$111),MIN(OFFSET(Mortality_Rates!$B$6,Y$8-1-($B62-$B$9),1),Mortality_Rates!$C$111)))))</f>
        <v>7309.7918309564993</v>
      </c>
      <c r="Z62" s="160">
        <f ca="1">IF($B62-Z$8&gt;$B$9,0,IF($B62-Z$8=$B$9,$C62*IF($D62="Male",$B$5,$B$6),
Y62*(1-(1-IF($D62="Male",Mortality_Projection!$C$3,Mortality_Projection!$C$4))^MIN(($B62+(Z$8-1)-Mortality_Projection!$C$6),Mortality_Projection!$C$5)*IF($D62="Male",MIN(OFFSET(Mortality_Rates!$B$6,Z$8-1-($B62-$B$9),0),Mortality_Rates!$B$111),MIN(OFFSET(Mortality_Rates!$B$6,Z$8-1-($B62-$B$9),1),Mortality_Rates!$C$111)))))</f>
        <v>7308.4350452453591</v>
      </c>
      <c r="AA62" s="160">
        <f ca="1">IF($B62-AA$8&gt;$B$9,0,IF($B62-AA$8=$B$9,$C62*IF($D62="Male",$B$5,$B$6),
Z62*(1-(1-IF($D62="Male",Mortality_Projection!$C$3,Mortality_Projection!$C$4))^MIN(($B62+(AA$8-1)-Mortality_Projection!$C$6),Mortality_Projection!$C$5)*IF($D62="Male",MIN(OFFSET(Mortality_Rates!$B$6,AA$8-1-($B62-$B$9),0),Mortality_Rates!$B$111),MIN(OFFSET(Mortality_Rates!$B$6,AA$8-1-($B62-$B$9),1),Mortality_Rates!$C$111)))))</f>
        <v>7307.0393795203972</v>
      </c>
      <c r="AB62" s="160">
        <f ca="1">IF($B62-AB$8&gt;$B$9,0,IF($B62-AB$8=$B$9,$C62*IF($D62="Male",$B$5,$B$6),
AA62*(1-(1-IF($D62="Male",Mortality_Projection!$C$3,Mortality_Projection!$C$4))^MIN(($B62+(AB$8-1)-Mortality_Projection!$C$6),Mortality_Projection!$C$5)*IF($D62="Male",MIN(OFFSET(Mortality_Rates!$B$6,AB$8-1-($B62-$B$9),0),Mortality_Rates!$B$111),MIN(OFFSET(Mortality_Rates!$B$6,AB$8-1-($B62-$B$9),1),Mortality_Rates!$C$111)))))</f>
        <v>7305.6221628438325</v>
      </c>
      <c r="AC62" s="160">
        <f ca="1">IF($B62-AC$8&gt;$B$9,0,IF($B62-AC$8=$B$9,$C62*IF($D62="Male",$B$5,$B$6),
AB62*(1-(1-IF($D62="Male",Mortality_Projection!$C$3,Mortality_Projection!$C$4))^MIN(($B62+(AC$8-1)-Mortality_Projection!$C$6),Mortality_Projection!$C$5)*IF($D62="Male",MIN(OFFSET(Mortality_Rates!$B$6,AC$8-1-($B62-$B$9),0),Mortality_Rates!$B$111),MIN(OFFSET(Mortality_Rates!$B$6,AC$8-1-($B62-$B$9),1),Mortality_Rates!$C$111)))))</f>
        <v>7304.1840940046659</v>
      </c>
      <c r="AD62" s="160">
        <f ca="1">IF($B62-AD$8&gt;$B$9,0,IF($B62-AD$8=$B$9,$C62*IF($D62="Male",$B$5,$B$6),
AC62*(1-(1-IF($D62="Male",Mortality_Projection!$C$3,Mortality_Projection!$C$4))^MIN(($B62+(AD$8-1)-Mortality_Projection!$C$6),Mortality_Projection!$C$5)*IF($D62="Male",MIN(OFFSET(Mortality_Rates!$B$6,AD$8-1-($B62-$B$9),0),Mortality_Rates!$B$111),MIN(OFFSET(Mortality_Rates!$B$6,AD$8-1-($B62-$B$9),1),Mortality_Rates!$C$111)))))</f>
        <v>7302.7364254681315</v>
      </c>
      <c r="AE62" s="160">
        <f ca="1">IF($B62-AE$8&gt;$B$9,0,IF($B62-AE$8=$B$9,$C62*IF($D62="Male",$B$5,$B$6),
AD62*(1-(1-IF($D62="Male",Mortality_Projection!$C$3,Mortality_Projection!$C$4))^MIN(($B62+(AE$8-1)-Mortality_Projection!$C$6),Mortality_Projection!$C$5)*IF($D62="Male",MIN(OFFSET(Mortality_Rates!$B$6,AE$8-1-($B62-$B$9),0),Mortality_Rates!$B$111),MIN(OFFSET(Mortality_Rates!$B$6,AE$8-1-($B62-$B$9),1),Mortality_Rates!$C$111)))))</f>
        <v>7301.2795804095522</v>
      </c>
      <c r="AF62" s="160">
        <f ca="1">IF($B62-AF$8&gt;$B$9,0,IF($B62-AF$8=$B$9,$C62*IF($D62="Male",$B$5,$B$6),
AE62*(1-(1-IF($D62="Male",Mortality_Projection!$C$3,Mortality_Projection!$C$4))^MIN(($B62+(AF$8-1)-Mortality_Projection!$C$6),Mortality_Projection!$C$5)*IF($D62="Male",MIN(OFFSET(Mortality_Rates!$B$6,AF$8-1-($B62-$B$9),0),Mortality_Rates!$B$111),MIN(OFFSET(Mortality_Rates!$B$6,AF$8-1-($B62-$B$9),1),Mortality_Rates!$C$111)))))</f>
        <v>7299.8139734173355</v>
      </c>
      <c r="AG62" s="160">
        <f ca="1">IF($B62-AG$8&gt;$B$9,0,IF($B62-AG$8=$B$9,$C62*IF($D62="Male",$B$5,$B$6),
AF62*(1-(1-IF($D62="Male",Mortality_Projection!$C$3,Mortality_Projection!$C$4))^MIN(($B62+(AG$8-1)-Mortality_Projection!$C$6),Mortality_Projection!$C$5)*IF($D62="Male",MIN(OFFSET(Mortality_Rates!$B$6,AG$8-1-($B62-$B$9),0),Mortality_Rates!$B$111),MIN(OFFSET(Mortality_Rates!$B$6,AG$8-1-($B62-$B$9),1),Mortality_Rates!$C$111)))))</f>
        <v>7298.3400106315576</v>
      </c>
      <c r="AH62" s="160">
        <f ca="1">IF($B62-AH$8&gt;$B$9,0,IF($B62-AH$8=$B$9,$C62*IF($D62="Male",$B$5,$B$6),
AG62*(1-(1-IF($D62="Male",Mortality_Projection!$C$3,Mortality_Projection!$C$4))^MIN(($B62+(AH$8-1)-Mortality_Projection!$C$6),Mortality_Projection!$C$5)*IF($D62="Male",MIN(OFFSET(Mortality_Rates!$B$6,AH$8-1-($B62-$B$9),0),Mortality_Rates!$B$111),MIN(OFFSET(Mortality_Rates!$B$6,AH$8-1-($B62-$B$9),1),Mortality_Rates!$C$111)))))</f>
        <v>7296.8580898807404</v>
      </c>
      <c r="AI62" s="160">
        <f ca="1">IF($B62-AI$8&gt;$B$9,0,IF($B62-AI$8=$B$9,$C62*IF($D62="Male",$B$5,$B$6),
AH62*(1-(1-IF($D62="Male",Mortality_Projection!$C$3,Mortality_Projection!$C$4))^MIN(($B62+(AI$8-1)-Mortality_Projection!$C$6),Mortality_Projection!$C$5)*IF($D62="Male",MIN(OFFSET(Mortality_Rates!$B$6,AI$8-1-($B62-$B$9),0),Mortality_Rates!$B$111),MIN(OFFSET(Mortality_Rates!$B$6,AI$8-1-($B62-$B$9),1),Mortality_Rates!$C$111)))))</f>
        <v>7295.3636192480735</v>
      </c>
      <c r="AJ62" s="160">
        <f ca="1">IF($B62-AJ$8&gt;$B$9,0,IF($B62-AJ$8=$B$9,$C62*IF($D62="Male",$B$5,$B$6),
AI62*(1-(1-IF($D62="Male",Mortality_Projection!$C$3,Mortality_Projection!$C$4))^MIN(($B62+(AJ$8-1)-Mortality_Projection!$C$6),Mortality_Projection!$C$5)*IF($D62="Male",MIN(OFFSET(Mortality_Rates!$B$6,AJ$8-1-($B62-$B$9),0),Mortality_Rates!$B$111),MIN(OFFSET(Mortality_Rates!$B$6,AJ$8-1-($B62-$B$9),1),Mortality_Rates!$C$111)))))</f>
        <v>7293.8521746851484</v>
      </c>
      <c r="AK62" s="160">
        <f ca="1">IF($B62-AK$8&gt;$B$9,0,IF($B62-AK$8=$B$9,$C62*IF($D62="Male",$B$5,$B$6),
AJ62*(1-(1-IF($D62="Male",Mortality_Projection!$C$3,Mortality_Projection!$C$4))^MIN(($B62+(AK$8-1)-Mortality_Projection!$C$6),Mortality_Projection!$C$5)*IF($D62="Male",MIN(OFFSET(Mortality_Rates!$B$6,AK$8-1-($B62-$B$9),0),Mortality_Rates!$B$111),MIN(OFFSET(Mortality_Rates!$B$6,AK$8-1-($B62-$B$9),1),Mortality_Rates!$C$111)))))</f>
        <v>7292.3146304561951</v>
      </c>
      <c r="AL62" s="160">
        <f ca="1">IF($B62-AL$8&gt;$B$9,0,IF($B62-AL$8=$B$9,$C62*IF($D62="Male",$B$5,$B$6),
AK62*(1-(1-IF($D62="Male",Mortality_Projection!$C$3,Mortality_Projection!$C$4))^MIN(($B62+(AL$8-1)-Mortality_Projection!$C$6),Mortality_Projection!$C$5)*IF($D62="Male",MIN(OFFSET(Mortality_Rates!$B$6,AL$8-1-($B62-$B$9),0),Mortality_Rates!$B$111),MIN(OFFSET(Mortality_Rates!$B$6,AL$8-1-($B62-$B$9),1),Mortality_Rates!$C$111)))))</f>
        <v>7290.7421929206575</v>
      </c>
      <c r="AM62" s="160">
        <f ca="1">IF($B62-AM$8&gt;$B$9,0,IF($B62-AM$8=$B$9,$C62*IF($D62="Male",$B$5,$B$6),
AL62*(1-(1-IF($D62="Male",Mortality_Projection!$C$3,Mortality_Projection!$C$4))^MIN(($B62+(AM$8-1)-Mortality_Projection!$C$6),Mortality_Projection!$C$5)*IF($D62="Male",MIN(OFFSET(Mortality_Rates!$B$6,AM$8-1-($B62-$B$9),0),Mortality_Rates!$B$111),MIN(OFFSET(Mortality_Rates!$B$6,AM$8-1-($B62-$B$9),1),Mortality_Rates!$C$111)))))</f>
        <v>7289.126392995975</v>
      </c>
      <c r="AN62" s="160">
        <f ca="1">IF($B62-AN$8&gt;$B$9,0,IF($B62-AN$8=$B$9,$C62*IF($D62="Male",$B$5,$B$6),
AM62*(1-(1-IF($D62="Male",Mortality_Projection!$C$3,Mortality_Projection!$C$4))^MIN(($B62+(AN$8-1)-Mortality_Projection!$C$6),Mortality_Projection!$C$5)*IF($D62="Male",MIN(OFFSET(Mortality_Rates!$B$6,AN$8-1-($B62-$B$9),0),Mortality_Rates!$B$111),MIN(OFFSET(Mortality_Rates!$B$6,AN$8-1-($B62-$B$9),1),Mortality_Rates!$C$111)))))</f>
        <v>7287.4543821988664</v>
      </c>
      <c r="AO62" s="160">
        <f ca="1">IF($B62-AO$8&gt;$B$9,0,IF($B62-AO$8=$B$9,$C62*IF($D62="Male",$B$5,$B$6),
AN62*(1-(1-IF($D62="Male",Mortality_Projection!$C$3,Mortality_Projection!$C$4))^MIN(($B62+(AO$8-1)-Mortality_Projection!$C$6),Mortality_Projection!$C$5)*IF($D62="Male",MIN(OFFSET(Mortality_Rates!$B$6,AO$8-1-($B62-$B$9),0),Mortality_Rates!$B$111),MIN(OFFSET(Mortality_Rates!$B$6,AO$8-1-($B62-$B$9),1),Mortality_Rates!$C$111)))))</f>
        <v>7285.7184301541074</v>
      </c>
      <c r="AP62" s="160">
        <f ca="1">IF($B62-AP$8&gt;$B$9,0,IF($B62-AP$8=$B$9,$C62*IF($D62="Male",$B$5,$B$6),
AO62*(1-(1-IF($D62="Male",Mortality_Projection!$C$3,Mortality_Projection!$C$4))^MIN(($B62+(AP$8-1)-Mortality_Projection!$C$6),Mortality_Projection!$C$5)*IF($D62="Male",MIN(OFFSET(Mortality_Rates!$B$6,AP$8-1-($B62-$B$9),0),Mortality_Rates!$B$111),MIN(OFFSET(Mortality_Rates!$B$6,AP$8-1-($B62-$B$9),1),Mortality_Rates!$C$111)))))</f>
        <v>7283.8973467529204</v>
      </c>
      <c r="AQ62" s="160">
        <f ca="1">IF($B62-AQ$8&gt;$B$9,0,IF($B62-AQ$8=$B$9,$C62*IF($D62="Male",$B$5,$B$6),
AP62*(1-(1-IF($D62="Male",Mortality_Projection!$C$3,Mortality_Projection!$C$4))^MIN(($B62+(AQ$8-1)-Mortality_Projection!$C$6),Mortality_Projection!$C$5)*IF($D62="Male",MIN(OFFSET(Mortality_Rates!$B$6,AQ$8-1-($B62-$B$9),0),Mortality_Rates!$B$111),MIN(OFFSET(Mortality_Rates!$B$6,AQ$8-1-($B62-$B$9),1),Mortality_Rates!$C$111)))))</f>
        <v>7281.9797918668355</v>
      </c>
      <c r="AR62" s="160">
        <f ca="1">IF($B62-AR$8&gt;$B$9,0,IF($B62-AR$8=$B$9,$C62*IF($D62="Male",$B$5,$B$6),
AQ62*(1-(1-IF($D62="Male",Mortality_Projection!$C$3,Mortality_Projection!$C$4))^MIN(($B62+(AR$8-1)-Mortality_Projection!$C$6),Mortality_Projection!$C$5)*IF($D62="Male",MIN(OFFSET(Mortality_Rates!$B$6,AR$8-1-($B62-$B$9),0),Mortality_Rates!$B$111),MIN(OFFSET(Mortality_Rates!$B$6,AR$8-1-($B62-$B$9),1),Mortality_Rates!$C$111)))))</f>
        <v>7279.9459105096457</v>
      </c>
      <c r="AS62" s="160">
        <f ca="1">IF($B62-AS$8&gt;$B$9,0,IF($B62-AS$8=$B$9,$C62*IF($D62="Male",$B$5,$B$6),
AR62*(1-(1-IF($D62="Male",Mortality_Projection!$C$3,Mortality_Projection!$C$4))^MIN(($B62+(AS$8-1)-Mortality_Projection!$C$6),Mortality_Projection!$C$5)*IF($D62="Male",MIN(OFFSET(Mortality_Rates!$B$6,AS$8-1-($B62-$B$9),0),Mortality_Rates!$B$111),MIN(OFFSET(Mortality_Rates!$B$6,AS$8-1-($B62-$B$9),1),Mortality_Rates!$C$111)))))</f>
        <v>7277.7810297602527</v>
      </c>
      <c r="AT62" s="160">
        <f ca="1">IF($B62-AT$8&gt;$B$9,0,IF($B62-AT$8=$B$9,$C62*IF($D62="Male",$B$5,$B$6),
AS62*(1-(1-IF($D62="Male",Mortality_Projection!$C$3,Mortality_Projection!$C$4))^MIN(($B62+(AT$8-1)-Mortality_Projection!$C$6),Mortality_Projection!$C$5)*IF($D62="Male",MIN(OFFSET(Mortality_Rates!$B$6,AT$8-1-($B62-$B$9),0),Mortality_Rates!$B$111),MIN(OFFSET(Mortality_Rates!$B$6,AT$8-1-($B62-$B$9),1),Mortality_Rates!$C$111)))))</f>
        <v>7275.4623087630234</v>
      </c>
      <c r="AU62" s="160">
        <f ca="1">IF($B62-AU$8&gt;$B$9,0,IF($B62-AU$8=$B$9,$C62*IF($D62="Male",$B$5,$B$6),
AT62*(1-(1-IF($D62="Male",Mortality_Projection!$C$3,Mortality_Projection!$C$4))^MIN(($B62+(AU$8-1)-Mortality_Projection!$C$6),Mortality_Projection!$C$5)*IF($D62="Male",MIN(OFFSET(Mortality_Rates!$B$6,AU$8-1-($B62-$B$9),0),Mortality_Rates!$B$111),MIN(OFFSET(Mortality_Rates!$B$6,AU$8-1-($B62-$B$9),1),Mortality_Rates!$C$111)))))</f>
        <v>7272.9677903008469</v>
      </c>
      <c r="AV62" s="160">
        <f ca="1">IF($B62-AV$8&gt;$B$9,0,IF($B62-AV$8=$B$9,$C62*IF($D62="Male",$B$5,$B$6),
AU62*(1-(1-IF($D62="Male",Mortality_Projection!$C$3,Mortality_Projection!$C$4))^MIN(($B62+(AV$8-1)-Mortality_Projection!$C$6),Mortality_Projection!$C$5)*IF($D62="Male",MIN(OFFSET(Mortality_Rates!$B$6,AV$8-1-($B62-$B$9),0),Mortality_Rates!$B$111),MIN(OFFSET(Mortality_Rates!$B$6,AV$8-1-($B62-$B$9),1),Mortality_Rates!$C$111)))))</f>
        <v>7270.2721123190386</v>
      </c>
      <c r="AW62" s="160">
        <f ca="1">IF($B62-AW$8&gt;$B$9,0,IF($B62-AW$8=$B$9,$C62*IF($D62="Male",$B$5,$B$6),
AV62*(1-(1-IF($D62="Male",Mortality_Projection!$C$3,Mortality_Projection!$C$4))^MIN(($B62+(AW$8-1)-Mortality_Projection!$C$6),Mortality_Projection!$C$5)*IF($D62="Male",MIN(OFFSET(Mortality_Rates!$B$6,AW$8-1-($B62-$B$9),0),Mortality_Rates!$B$111),MIN(OFFSET(Mortality_Rates!$B$6,AW$8-1-($B62-$B$9),1),Mortality_Rates!$C$111)))))</f>
        <v>7267.3509181709624</v>
      </c>
      <c r="AX62" s="160">
        <f ca="1">IF($B62-AX$8&gt;$B$9,0,IF($B62-AX$8=$B$9,$C62*IF($D62="Male",$B$5,$B$6),
AW62*(1-(1-IF($D62="Male",Mortality_Projection!$C$3,Mortality_Projection!$C$4))^MIN(($B62+(AX$8-1)-Mortality_Projection!$C$6),Mortality_Projection!$C$5)*IF($D62="Male",MIN(OFFSET(Mortality_Rates!$B$6,AX$8-1-($B62-$B$9),0),Mortality_Rates!$B$111),MIN(OFFSET(Mortality_Rates!$B$6,AX$8-1-($B62-$B$9),1),Mortality_Rates!$C$111)))))</f>
        <v>7264.1724970501036</v>
      </c>
      <c r="AY62" s="160">
        <f ca="1">IF($B62-AY$8&gt;$B$9,0,IF($B62-AY$8=$B$9,$C62*IF($D62="Male",$B$5,$B$6),
AX62*(1-(1-IF($D62="Male",Mortality_Projection!$C$3,Mortality_Projection!$C$4))^MIN(($B62+(AY$8-1)-Mortality_Projection!$C$6),Mortality_Projection!$C$5)*IF($D62="Male",MIN(OFFSET(Mortality_Rates!$B$6,AY$8-1-($B62-$B$9),0),Mortality_Rates!$B$111),MIN(OFFSET(Mortality_Rates!$B$6,AY$8-1-($B62-$B$9),1),Mortality_Rates!$C$111)))))</f>
        <v>7260.7064124947774</v>
      </c>
      <c r="AZ62" s="160">
        <f ca="1">IF($B62-AZ$8&gt;$B$9,0,IF($B62-AZ$8=$B$9,$C62*IF($D62="Male",$B$5,$B$6),
AY62*(1-(1-IF($D62="Male",Mortality_Projection!$C$3,Mortality_Projection!$C$4))^MIN(($B62+(AZ$8-1)-Mortality_Projection!$C$6),Mortality_Projection!$C$5)*IF($D62="Male",MIN(OFFSET(Mortality_Rates!$B$6,AZ$8-1-($B62-$B$9),0),Mortality_Rates!$B$111),MIN(OFFSET(Mortality_Rates!$B$6,AZ$8-1-($B62-$B$9),1),Mortality_Rates!$C$111)))))</f>
        <v>7256.9234827758055</v>
      </c>
      <c r="BA62" s="160">
        <f ca="1">IF($B62-BA$8&gt;$B$9,0,IF($B62-BA$8=$B$9,$C62*IF($D62="Male",$B$5,$B$6),
AZ62*(1-(1-IF($D62="Male",Mortality_Projection!$C$3,Mortality_Projection!$C$4))^MIN(($B62+(BA$8-1)-Mortality_Projection!$C$6),Mortality_Projection!$C$5)*IF($D62="Male",MIN(OFFSET(Mortality_Rates!$B$6,BA$8-1-($B62-$B$9),0),Mortality_Rates!$B$111),MIN(OFFSET(Mortality_Rates!$B$6,BA$8-1-($B62-$B$9),1),Mortality_Rates!$C$111)))))</f>
        <v>7252.7396016080111</v>
      </c>
      <c r="BB62" s="160">
        <f ca="1">IF($B62-BB$8&gt;$B$9,0,IF($B62-BB$8=$B$9,$C62*IF($D62="Male",$B$5,$B$6),
BA62*(1-(1-IF($D62="Male",Mortality_Projection!$C$3,Mortality_Projection!$C$4))^MIN(($B62+(BB$8-1)-Mortality_Projection!$C$6),Mortality_Projection!$C$5)*IF($D62="Male",MIN(OFFSET(Mortality_Rates!$B$6,BB$8-1-($B62-$B$9),0),Mortality_Rates!$B$111),MIN(OFFSET(Mortality_Rates!$B$6,BB$8-1-($B62-$B$9),1),Mortality_Rates!$C$111)))))</f>
        <v>7248.1147667230953</v>
      </c>
      <c r="BC62" s="160">
        <f ca="1">IF($B62-BC$8&gt;$B$9,0,IF($B62-BC$8=$B$9,$C62*IF($D62="Male",$B$5,$B$6),
BB62*(1-(1-IF($D62="Male",Mortality_Projection!$C$3,Mortality_Projection!$C$4))^MIN(($B62+(BC$8-1)-Mortality_Projection!$C$6),Mortality_Projection!$C$5)*IF($D62="Male",MIN(OFFSET(Mortality_Rates!$B$6,BC$8-1-($B62-$B$9),0),Mortality_Rates!$B$111),MIN(OFFSET(Mortality_Rates!$B$6,BC$8-1-($B62-$B$9),1),Mortality_Rates!$C$111)))))</f>
        <v>7242.9969530065755</v>
      </c>
      <c r="BD62" s="161">
        <f ca="1">IF($B62-BD$8&gt;$B$9,0,IF($B62-BD$8=$B$9,$C62*IF($D62="Male",$B$5,$B$6),
BC62*(1-(1-IF($D62="Male",Mortality_Projection!$C$3,Mortality_Projection!$C$4))^MIN(($B62+(BD$8-1)-Mortality_Projection!$C$6),Mortality_Projection!$C$5)*IF($D62="Male",MIN(OFFSET(Mortality_Rates!$B$6,BD$8-1-($B62-$B$9),0),Mortality_Rates!$B$111),MIN(OFFSET(Mortality_Rates!$B$6,BD$8-1-($B62-$B$9),1),Mortality_Rates!$C$111)))))</f>
        <v>7237.3424919119934</v>
      </c>
      <c r="BE62" s="33"/>
    </row>
    <row r="63" spans="1:57" x14ac:dyDescent="0.35">
      <c r="A63" s="159"/>
      <c r="B63">
        <f t="shared" si="8"/>
        <v>2026</v>
      </c>
      <c r="C63" s="160">
        <f t="shared" ca="1" si="8"/>
        <v>99387.326557293462</v>
      </c>
      <c r="D63" s="198" t="s">
        <v>32</v>
      </c>
      <c r="E63" s="160">
        <f ca="1">IF($B63-E$8&gt;$B$9,0,IF($B63-E$8=$B$9,$C63*IF($D63="Male",$B$5,$B$6),
D63*(1-(1-IF($D63="Male",Mortality_Projection!$C$3,Mortality_Projection!$C$4))^MIN(($B63+(E$8-1)-Mortality_Projection!$C$6),Mortality_Projection!$C$5)*IF($D63="Male",MIN(OFFSET(Mortality_Rates!$B$6,E$8-1-($B63-$B$9),0),Mortality_Rates!$B$111),MIN(OFFSET(Mortality_Rates!$B$6,E$8-1-($B63-$B$9),1),Mortality_Rates!$C$111)))))</f>
        <v>0</v>
      </c>
      <c r="F63" s="160">
        <f ca="1">IF($B63-F$8&gt;$B$9,0,IF($B63-F$8=$B$9,$C63*IF($D63="Male",$B$5,$B$6),
E63*(1-(1-IF($D63="Male",Mortality_Projection!$C$3,Mortality_Projection!$C$4))^MIN(($B63+(F$8-1)-Mortality_Projection!$C$6),Mortality_Projection!$C$5)*IF($D63="Male",MIN(OFFSET(Mortality_Rates!$B$6,F$8-1-($B63-$B$9),0),Mortality_Rates!$B$111),MIN(OFFSET(Mortality_Rates!$B$6,F$8-1-($B63-$B$9),1),Mortality_Rates!$C$111)))))</f>
        <v>0</v>
      </c>
      <c r="G63" s="160">
        <f ca="1">IF($B63-G$8&gt;$B$9,0,IF($B63-G$8=$B$9,$C63*IF($D63="Male",$B$5,$B$6),
F63*(1-(1-IF($D63="Male",Mortality_Projection!$C$3,Mortality_Projection!$C$4))^MIN(($B63+(G$8-1)-Mortality_Projection!$C$6),Mortality_Projection!$C$5)*IF($D63="Male",MIN(OFFSET(Mortality_Rates!$B$6,G$8-1-($B63-$B$9),0),Mortality_Rates!$B$111),MIN(OFFSET(Mortality_Rates!$B$6,G$8-1-($B63-$B$9),1),Mortality_Rates!$C$111)))))</f>
        <v>0</v>
      </c>
      <c r="H63" s="160">
        <f ca="1">IF($B63-H$8&gt;$B$9,0,IF($B63-H$8=$B$9,$C63*IF($D63="Male",$B$5,$B$6),
G63*(1-(1-IF($D63="Male",Mortality_Projection!$C$3,Mortality_Projection!$C$4))^MIN(($B63+(H$8-1)-Mortality_Projection!$C$6),Mortality_Projection!$C$5)*IF($D63="Male",MIN(OFFSET(Mortality_Rates!$B$6,H$8-1-($B63-$B$9),0),Mortality_Rates!$B$111),MIN(OFFSET(Mortality_Rates!$B$6,H$8-1-($B63-$B$9),1),Mortality_Rates!$C$111)))))</f>
        <v>0</v>
      </c>
      <c r="I63" s="160">
        <f ca="1">IF($B63-I$8&gt;$B$9,0,IF($B63-I$8=$B$9,$C63*IF($D63="Male",$B$5,$B$6),
H63*(1-(1-IF($D63="Male",Mortality_Projection!$C$3,Mortality_Projection!$C$4))^MIN(($B63+(I$8-1)-Mortality_Projection!$C$6),Mortality_Projection!$C$5)*IF($D63="Male",MIN(OFFSET(Mortality_Rates!$B$6,I$8-1-($B63-$B$9),0),Mortality_Rates!$B$111),MIN(OFFSET(Mortality_Rates!$B$6,I$8-1-($B63-$B$9),1),Mortality_Rates!$C$111)))))</f>
        <v>6990.107787947627</v>
      </c>
      <c r="J63" s="160">
        <f ca="1">IF($B63-J$8&gt;$B$9,0,IF($B63-J$8=$B$9,$C63*IF($D63="Male",$B$5,$B$6),
I63*(1-(1-IF($D63="Male",Mortality_Projection!$C$3,Mortality_Projection!$C$4))^MIN(($B63+(J$8-1)-Mortality_Projection!$C$6),Mortality_Projection!$C$5)*IF($D63="Male",MIN(OFFSET(Mortality_Rates!$B$6,J$8-1-($B63-$B$9),0),Mortality_Rates!$B$111),MIN(OFFSET(Mortality_Rates!$B$6,J$8-1-($B63-$B$9),1),Mortality_Rates!$C$111)))))</f>
        <v>6986.2023870207831</v>
      </c>
      <c r="K63" s="160">
        <f ca="1">IF($B63-K$8&gt;$B$9,0,IF($B63-K$8=$B$9,$C63*IF($D63="Male",$B$5,$B$6),
J63*(1-(1-IF($D63="Male",Mortality_Projection!$C$3,Mortality_Projection!$C$4))^MIN(($B63+(K$8-1)-Mortality_Projection!$C$6),Mortality_Projection!$C$5)*IF($D63="Male",MIN(OFFSET(Mortality_Rates!$B$6,K$8-1-($B63-$B$9),0),Mortality_Rates!$B$111),MIN(OFFSET(Mortality_Rates!$B$6,K$8-1-($B63-$B$9),1),Mortality_Rates!$C$111)))))</f>
        <v>6983.3646461058206</v>
      </c>
      <c r="L63" s="160">
        <f ca="1">IF($B63-L$8&gt;$B$9,0,IF($B63-L$8=$B$9,$C63*IF($D63="Male",$B$5,$B$6),
K63*(1-(1-IF($D63="Male",Mortality_Projection!$C$3,Mortality_Projection!$C$4))^MIN(($B63+(L$8-1)-Mortality_Projection!$C$6),Mortality_Projection!$C$5)*IF($D63="Male",MIN(OFFSET(Mortality_Rates!$B$6,L$8-1-($B63-$B$9),0),Mortality_Rates!$B$111),MIN(OFFSET(Mortality_Rates!$B$6,L$8-1-($B63-$B$9),1),Mortality_Rates!$C$111)))))</f>
        <v>6981.2924157518719</v>
      </c>
      <c r="M63" s="160">
        <f ca="1">IF($B63-M$8&gt;$B$9,0,IF($B63-M$8=$B$9,$C63*IF($D63="Male",$B$5,$B$6),
L63*(1-(1-IF($D63="Male",Mortality_Projection!$C$3,Mortality_Projection!$C$4))^MIN(($B63+(M$8-1)-Mortality_Projection!$C$6),Mortality_Projection!$C$5)*IF($D63="Male",MIN(OFFSET(Mortality_Rates!$B$6,M$8-1-($B63-$B$9),0),Mortality_Rates!$B$111),MIN(OFFSET(Mortality_Rates!$B$6,M$8-1-($B63-$B$9),1),Mortality_Rates!$C$111)))))</f>
        <v>6979.7368231172713</v>
      </c>
      <c r="N63" s="160">
        <f ca="1">IF($B63-N$8&gt;$B$9,0,IF($B63-N$8=$B$9,$C63*IF($D63="Male",$B$5,$B$6),
M63*(1-(1-IF($D63="Male",Mortality_Projection!$C$3,Mortality_Projection!$C$4))^MIN(($B63+(N$8-1)-Mortality_Projection!$C$6),Mortality_Projection!$C$5)*IF($D63="Male",MIN(OFFSET(Mortality_Rates!$B$6,N$8-1-($B63-$B$9),0),Mortality_Rates!$B$111),MIN(OFFSET(Mortality_Rates!$B$6,N$8-1-($B63-$B$9),1),Mortality_Rates!$C$111)))))</f>
        <v>6978.5177441376891</v>
      </c>
      <c r="O63" s="160">
        <f ca="1">IF($B63-O$8&gt;$B$9,0,IF($B63-O$8=$B$9,$C63*IF($D63="Male",$B$5,$B$6),
N63*(1-(1-IF($D63="Male",Mortality_Projection!$C$3,Mortality_Projection!$C$4))^MIN(($B63+(O$8-1)-Mortality_Projection!$C$6),Mortality_Projection!$C$5)*IF($D63="Male",MIN(OFFSET(Mortality_Rates!$B$6,O$8-1-($B63-$B$9),0),Mortality_Rates!$B$111),MIN(OFFSET(Mortality_Rates!$B$6,O$8-1-($B63-$B$9),1),Mortality_Rates!$C$111)))))</f>
        <v>6977.508757210061</v>
      </c>
      <c r="P63" s="160">
        <f ca="1">IF($B63-P$8&gt;$B$9,0,IF($B63-P$8=$B$9,$C63*IF($D63="Male",$B$5,$B$6),
O63*(1-(1-IF($D63="Male",Mortality_Projection!$C$3,Mortality_Projection!$C$4))^MIN(($B63+(P$8-1)-Mortality_Projection!$C$6),Mortality_Projection!$C$5)*IF($D63="Male",MIN(OFFSET(Mortality_Rates!$B$6,P$8-1-($B63-$B$9),0),Mortality_Rates!$B$111),MIN(OFFSET(Mortality_Rates!$B$6,P$8-1-($B63-$B$9),1),Mortality_Rates!$C$111)))))</f>
        <v>6976.6347062314671</v>
      </c>
      <c r="Q63" s="160">
        <f ca="1">IF($B63-Q$8&gt;$B$9,0,IF($B63-Q$8=$B$9,$C63*IF($D63="Male",$B$5,$B$6),
P63*(1-(1-IF($D63="Male",Mortality_Projection!$C$3,Mortality_Projection!$C$4))^MIN(($B63+(Q$8-1)-Mortality_Projection!$C$6),Mortality_Projection!$C$5)*IF($D63="Male",MIN(OFFSET(Mortality_Rates!$B$6,Q$8-1-($B63-$B$9),0),Mortality_Rates!$B$111),MIN(OFFSET(Mortality_Rates!$B$6,Q$8-1-($B63-$B$9),1),Mortality_Rates!$C$111)))))</f>
        <v>6975.8403901967886</v>
      </c>
      <c r="R63" s="160">
        <f ca="1">IF($B63-R$8&gt;$B$9,0,IF($B63-R$8=$B$9,$C63*IF($D63="Male",$B$5,$B$6),
Q63*(1-(1-IF($D63="Male",Mortality_Projection!$C$3,Mortality_Projection!$C$4))^MIN(($B63+(R$8-1)-Mortality_Projection!$C$6),Mortality_Projection!$C$5)*IF($D63="Male",MIN(OFFSET(Mortality_Rates!$B$6,R$8-1-($B63-$B$9),0),Mortality_Rates!$B$111),MIN(OFFSET(Mortality_Rates!$B$6,R$8-1-($B63-$B$9),1),Mortality_Rates!$C$111)))))</f>
        <v>6975.0782205866471</v>
      </c>
      <c r="S63" s="160">
        <f ca="1">IF($B63-S$8&gt;$B$9,0,IF($B63-S$8=$B$9,$C63*IF($D63="Male",$B$5,$B$6),
R63*(1-(1-IF($D63="Male",Mortality_Projection!$C$3,Mortality_Projection!$C$4))^MIN(($B63+(S$8-1)-Mortality_Projection!$C$6),Mortality_Projection!$C$5)*IF($D63="Male",MIN(OFFSET(Mortality_Rates!$B$6,S$8-1-($B63-$B$9),0),Mortality_Rates!$B$111),MIN(OFFSET(Mortality_Rates!$B$6,S$8-1-($B63-$B$9),1),Mortality_Rates!$C$111)))))</f>
        <v>6974.3079060095397</v>
      </c>
      <c r="T63" s="160">
        <f ca="1">IF($B63-T$8&gt;$B$9,0,IF($B63-T$8=$B$9,$C63*IF($D63="Male",$B$5,$B$6),
S63*(1-(1-IF($D63="Male",Mortality_Projection!$C$3,Mortality_Projection!$C$4))^MIN(($B63+(T$8-1)-Mortality_Projection!$C$6),Mortality_Projection!$C$5)*IF($D63="Male",MIN(OFFSET(Mortality_Rates!$B$6,T$8-1-($B63-$B$9),0),Mortality_Rates!$B$111),MIN(OFFSET(Mortality_Rates!$B$6,T$8-1-($B63-$B$9),1),Mortality_Rates!$C$111)))))</f>
        <v>6973.496149240962</v>
      </c>
      <c r="U63" s="160">
        <f ca="1">IF($B63-U$8&gt;$B$9,0,IF($B63-U$8=$B$9,$C63*IF($D63="Male",$B$5,$B$6),
T63*(1-(1-IF($D63="Male",Mortality_Projection!$C$3,Mortality_Projection!$C$4))^MIN(($B63+(U$8-1)-Mortality_Projection!$C$6),Mortality_Projection!$C$5)*IF($D63="Male",MIN(OFFSET(Mortality_Rates!$B$6,U$8-1-($B63-$B$9),0),Mortality_Rates!$B$111),MIN(OFFSET(Mortality_Rates!$B$6,U$8-1-($B63-$B$9),1),Mortality_Rates!$C$111)))))</f>
        <v>6972.6274214983496</v>
      </c>
      <c r="V63" s="160">
        <f ca="1">IF($B63-V$8&gt;$B$9,0,IF($B63-V$8=$B$9,$C63*IF($D63="Male",$B$5,$B$6),
U63*(1-(1-IF($D63="Male",Mortality_Projection!$C$3,Mortality_Projection!$C$4))^MIN(($B63+(V$8-1)-Mortality_Projection!$C$6),Mortality_Projection!$C$5)*IF($D63="Male",MIN(OFFSET(Mortality_Rates!$B$6,V$8-1-($B63-$B$9),0),Mortality_Rates!$B$111),MIN(OFFSET(Mortality_Rates!$B$6,V$8-1-($B63-$B$9),1),Mortality_Rates!$C$111)))))</f>
        <v>6971.6867563513415</v>
      </c>
      <c r="W63" s="160">
        <f ca="1">IF($B63-W$8&gt;$B$9,0,IF($B63-W$8=$B$9,$C63*IF($D63="Male",$B$5,$B$6),
V63*(1-(1-IF($D63="Male",Mortality_Projection!$C$3,Mortality_Projection!$C$4))^MIN(($B63+(W$8-1)-Mortality_Projection!$C$6),Mortality_Projection!$C$5)*IF($D63="Male",MIN(OFFSET(Mortality_Rates!$B$6,W$8-1-($B63-$B$9),0),Mortality_Rates!$B$111),MIN(OFFSET(Mortality_Rates!$B$6,W$8-1-($B63-$B$9),1),Mortality_Rates!$C$111)))))</f>
        <v>6970.6651431644332</v>
      </c>
      <c r="X63" s="160">
        <f ca="1">IF($B63-X$8&gt;$B$9,0,IF($B63-X$8=$B$9,$C63*IF($D63="Male",$B$5,$B$6),
W63*(1-(1-IF($D63="Male",Mortality_Projection!$C$3,Mortality_Projection!$C$4))^MIN(($B63+(X$8-1)-Mortality_Projection!$C$6),Mortality_Projection!$C$5)*IF($D63="Male",MIN(OFFSET(Mortality_Rates!$B$6,X$8-1-($B63-$B$9),0),Mortality_Rates!$B$111),MIN(OFFSET(Mortality_Rates!$B$6,X$8-1-($B63-$B$9),1),Mortality_Rates!$C$111)))))</f>
        <v>6969.5646054376184</v>
      </c>
      <c r="Y63" s="160">
        <f ca="1">IF($B63-Y$8&gt;$B$9,0,IF($B63-Y$8=$B$9,$C63*IF($D63="Male",$B$5,$B$6),
X63*(1-(1-IF($D63="Male",Mortality_Projection!$C$3,Mortality_Projection!$C$4))^MIN(($B63+(Y$8-1)-Mortality_Projection!$C$6),Mortality_Projection!$C$5)*IF($D63="Male",MIN(OFFSET(Mortality_Rates!$B$6,Y$8-1-($B63-$B$9),0),Mortality_Rates!$B$111),MIN(OFFSET(Mortality_Rates!$B$6,Y$8-1-($B63-$B$9),1),Mortality_Rates!$C$111)))))</f>
        <v>6968.3976934818811</v>
      </c>
      <c r="Z63" s="160">
        <f ca="1">IF($B63-Z$8&gt;$B$9,0,IF($B63-Z$8=$B$9,$C63*IF($D63="Male",$B$5,$B$6),
Y63*(1-(1-IF($D63="Male",Mortality_Projection!$C$3,Mortality_Projection!$C$4))^MIN(($B63+(Z$8-1)-Mortality_Projection!$C$6),Mortality_Projection!$C$5)*IF($D63="Male",MIN(OFFSET(Mortality_Rates!$B$6,Z$8-1-($B63-$B$9),0),Mortality_Rates!$B$111),MIN(OFFSET(Mortality_Rates!$B$6,Z$8-1-($B63-$B$9),1),Mortality_Rates!$C$111)))))</f>
        <v>6967.176553004897</v>
      </c>
      <c r="AA63" s="160">
        <f ca="1">IF($B63-AA$8&gt;$B$9,0,IF($B63-AA$8=$B$9,$C63*IF($D63="Male",$B$5,$B$6),
Z63*(1-(1-IF($D63="Male",Mortality_Projection!$C$3,Mortality_Projection!$C$4))^MIN(($B63+(AA$8-1)-Mortality_Projection!$C$6),Mortality_Projection!$C$5)*IF($D63="Male",MIN(OFFSET(Mortality_Rates!$B$6,AA$8-1-($B63-$B$9),0),Mortality_Rates!$B$111),MIN(OFFSET(Mortality_Rates!$B$6,AA$8-1-($B63-$B$9),1),Mortality_Rates!$C$111)))))</f>
        <v>6965.9129332255989</v>
      </c>
      <c r="AB63" s="160">
        <f ca="1">IF($B63-AB$8&gt;$B$9,0,IF($B63-AB$8=$B$9,$C63*IF($D63="Male",$B$5,$B$6),
AA63*(1-(1-IF($D63="Male",Mortality_Projection!$C$3,Mortality_Projection!$C$4))^MIN(($B63+(AB$8-1)-Mortality_Projection!$C$6),Mortality_Projection!$C$5)*IF($D63="Male",MIN(OFFSET(Mortality_Rates!$B$6,AB$8-1-($B63-$B$9),0),Mortality_Rates!$B$111),MIN(OFFSET(Mortality_Rates!$B$6,AB$8-1-($B63-$B$9),1),Mortality_Rates!$C$111)))))</f>
        <v>6964.6130976746535</v>
      </c>
      <c r="AC63" s="160">
        <f ca="1">IF($B63-AC$8&gt;$B$9,0,IF($B63-AC$8=$B$9,$C63*IF($D63="Male",$B$5,$B$6),
AB63*(1-(1-IF($D63="Male",Mortality_Projection!$C$3,Mortality_Projection!$C$4))^MIN(($B63+(AC$8-1)-Mortality_Projection!$C$6),Mortality_Projection!$C$5)*IF($D63="Male",MIN(OFFSET(Mortality_Rates!$B$6,AC$8-1-($B63-$B$9),0),Mortality_Rates!$B$111),MIN(OFFSET(Mortality_Rates!$B$6,AC$8-1-($B63-$B$9),1),Mortality_Rates!$C$111)))))</f>
        <v>6963.2931851534868</v>
      </c>
      <c r="AD63" s="160">
        <f ca="1">IF($B63-AD$8&gt;$B$9,0,IF($B63-AD$8=$B$9,$C63*IF($D63="Male",$B$5,$B$6),
AC63*(1-(1-IF($D63="Male",Mortality_Projection!$C$3,Mortality_Projection!$C$4))^MIN(($B63+(AD$8-1)-Mortality_Projection!$C$6),Mortality_Projection!$C$5)*IF($D63="Male",MIN(OFFSET(Mortality_Rates!$B$6,AD$8-1-($B63-$B$9),0),Mortality_Rates!$B$111),MIN(OFFSET(Mortality_Rates!$B$6,AD$8-1-($B63-$B$9),1),Mortality_Rates!$C$111)))))</f>
        <v>6961.953846209205</v>
      </c>
      <c r="AE63" s="160">
        <f ca="1">IF($B63-AE$8&gt;$B$9,0,IF($B63-AE$8=$B$9,$C63*IF($D63="Male",$B$5,$B$6),
AD63*(1-(1-IF($D63="Male",Mortality_Projection!$C$3,Mortality_Projection!$C$4))^MIN(($B63+(AE$8-1)-Mortality_Projection!$C$6),Mortality_Projection!$C$5)*IF($D63="Male",MIN(OFFSET(Mortality_Rates!$B$6,AE$8-1-($B63-$B$9),0),Mortality_Rates!$B$111),MIN(OFFSET(Mortality_Rates!$B$6,AE$8-1-($B63-$B$9),1),Mortality_Rates!$C$111)))))</f>
        <v>6960.6055605596457</v>
      </c>
      <c r="AF63" s="160">
        <f ca="1">IF($B63-AF$8&gt;$B$9,0,IF($B63-AF$8=$B$9,$C63*IF($D63="Male",$B$5,$B$6),
AE63*(1-(1-IF($D63="Male",Mortality_Projection!$C$3,Mortality_Projection!$C$4))^MIN(($B63+(AF$8-1)-Mortality_Projection!$C$6),Mortality_Projection!$C$5)*IF($D63="Male",MIN(OFFSET(Mortality_Rates!$B$6,AF$8-1-($B63-$B$9),0),Mortality_Rates!$B$111),MIN(OFFSET(Mortality_Rates!$B$6,AF$8-1-($B63-$B$9),1),Mortality_Rates!$C$111)))))</f>
        <v>6959.24872220826</v>
      </c>
      <c r="AG63" s="160">
        <f ca="1">IF($B63-AG$8&gt;$B$9,0,IF($B63-AG$8=$B$9,$C63*IF($D63="Male",$B$5,$B$6),
AF63*(1-(1-IF($D63="Male",Mortality_Projection!$C$3,Mortality_Projection!$C$4))^MIN(($B63+(AG$8-1)-Mortality_Projection!$C$6),Mortality_Projection!$C$5)*IF($D63="Male",MIN(OFFSET(Mortality_Rates!$B$6,AG$8-1-($B63-$B$9),0),Mortality_Rates!$B$111),MIN(OFFSET(Mortality_Rates!$B$6,AG$8-1-($B63-$B$9),1),Mortality_Rates!$C$111)))))</f>
        <v>6957.8837171673549</v>
      </c>
      <c r="AH63" s="160">
        <f ca="1">IF($B63-AH$8&gt;$B$9,0,IF($B63-AH$8=$B$9,$C63*IF($D63="Male",$B$5,$B$6),
AG63*(1-(1-IF($D63="Male",Mortality_Projection!$C$3,Mortality_Projection!$C$4))^MIN(($B63+(AH$8-1)-Mortality_Projection!$C$6),Mortality_Projection!$C$5)*IF($D63="Male",MIN(OFFSET(Mortality_Rates!$B$6,AH$8-1-($B63-$B$9),0),Mortality_Rates!$B$111),MIN(OFFSET(Mortality_Rates!$B$6,AH$8-1-($B63-$B$9),1),Mortality_Rates!$C$111)))))</f>
        <v>6956.510923587095</v>
      </c>
      <c r="AI63" s="160">
        <f ca="1">IF($B63-AI$8&gt;$B$9,0,IF($B63-AI$8=$B$9,$C63*IF($D63="Male",$B$5,$B$6),
AH63*(1-(1-IF($D63="Male",Mortality_Projection!$C$3,Mortality_Projection!$C$4))^MIN(($B63+(AI$8-1)-Mortality_Projection!$C$6),Mortality_Projection!$C$5)*IF($D63="Male",MIN(OFFSET(Mortality_Rates!$B$6,AI$8-1-($B63-$B$9),0),Mortality_Rates!$B$111),MIN(OFFSET(Mortality_Rates!$B$6,AI$8-1-($B63-$B$9),1),Mortality_Rates!$C$111)))))</f>
        <v>6955.1307118828236</v>
      </c>
      <c r="AJ63" s="160">
        <f ca="1">IF($B63-AJ$8&gt;$B$9,0,IF($B63-AJ$8=$B$9,$C63*IF($D63="Male",$B$5,$B$6),
AI63*(1-(1-IF($D63="Male",Mortality_Projection!$C$3,Mortality_Projection!$C$4))^MIN(($B63+(AJ$8-1)-Mortality_Projection!$C$6),Mortality_Projection!$C$5)*IF($D63="Male",MIN(OFFSET(Mortality_Rates!$B$6,AJ$8-1-($B63-$B$9),0),Mortality_Rates!$B$111),MIN(OFFSET(Mortality_Rates!$B$6,AJ$8-1-($B63-$B$9),1),Mortality_Rates!$C$111)))))</f>
        <v>6953.7388051716716</v>
      </c>
      <c r="AK63" s="160">
        <f ca="1">IF($B63-AK$8&gt;$B$9,0,IF($B63-AK$8=$B$9,$C63*IF($D63="Male",$B$5,$B$6),
AJ63*(1-(1-IF($D63="Male",Mortality_Projection!$C$3,Mortality_Projection!$C$4))^MIN(($B63+(AK$8-1)-Mortality_Projection!$C$6),Mortality_Projection!$C$5)*IF($D63="Male",MIN(OFFSET(Mortality_Rates!$B$6,AK$8-1-($B63-$B$9),0),Mortality_Rates!$B$111),MIN(OFFSET(Mortality_Rates!$B$6,AK$8-1-($B63-$B$9),1),Mortality_Rates!$C$111)))))</f>
        <v>6952.3310828384901</v>
      </c>
      <c r="AL63" s="160">
        <f ca="1">IF($B63-AL$8&gt;$B$9,0,IF($B63-AL$8=$B$9,$C63*IF($D63="Male",$B$5,$B$6),
AK63*(1-(1-IF($D63="Male",Mortality_Projection!$C$3,Mortality_Projection!$C$4))^MIN(($B63+(AL$8-1)-Mortality_Projection!$C$6),Mortality_Projection!$C$5)*IF($D63="Male",MIN(OFFSET(Mortality_Rates!$B$6,AL$8-1-($B63-$B$9),0),Mortality_Rates!$B$111),MIN(OFFSET(Mortality_Rates!$B$6,AL$8-1-($B63-$B$9),1),Mortality_Rates!$C$111)))))</f>
        <v>6950.8990451316222</v>
      </c>
      <c r="AM63" s="160">
        <f ca="1">IF($B63-AM$8&gt;$B$9,0,IF($B63-AM$8=$B$9,$C63*IF($D63="Male",$B$5,$B$6),
AL63*(1-(1-IF($D63="Male",Mortality_Projection!$C$3,Mortality_Projection!$C$4))^MIN(($B63+(AM$8-1)-Mortality_Projection!$C$6),Mortality_Projection!$C$5)*IF($D63="Male",MIN(OFFSET(Mortality_Rates!$B$6,AM$8-1-($B63-$B$9),0),Mortality_Rates!$B$111),MIN(OFFSET(Mortality_Rates!$B$6,AM$8-1-($B63-$B$9),1),Mortality_Rates!$C$111)))))</f>
        <v>6949.4345014409291</v>
      </c>
      <c r="AN63" s="160">
        <f ca="1">IF($B63-AN$8&gt;$B$9,0,IF($B63-AN$8=$B$9,$C63*IF($D63="Male",$B$5,$B$6),
AM63*(1-(1-IF($D63="Male",Mortality_Projection!$C$3,Mortality_Projection!$C$4))^MIN(($B63+(AN$8-1)-Mortality_Projection!$C$6),Mortality_Projection!$C$5)*IF($D63="Male",MIN(OFFSET(Mortality_Rates!$B$6,AN$8-1-($B63-$B$9),0),Mortality_Rates!$B$111),MIN(OFFSET(Mortality_Rates!$B$6,AN$8-1-($B63-$B$9),1),Mortality_Rates!$C$111)))))</f>
        <v>6947.9295632778403</v>
      </c>
      <c r="AO63" s="160">
        <f ca="1">IF($B63-AO$8&gt;$B$9,0,IF($B63-AO$8=$B$9,$C63*IF($D63="Male",$B$5,$B$6),
AN63*(1-(1-IF($D63="Male",Mortality_Projection!$C$3,Mortality_Projection!$C$4))^MIN(($B63+(AO$8-1)-Mortality_Projection!$C$6),Mortality_Projection!$C$5)*IF($D63="Male",MIN(OFFSET(Mortality_Rates!$B$6,AO$8-1-($B63-$B$9),0),Mortality_Rates!$B$111),MIN(OFFSET(Mortality_Rates!$B$6,AO$8-1-($B63-$B$9),1),Mortality_Rates!$C$111)))))</f>
        <v>6946.372263036269</v>
      </c>
      <c r="AP63" s="160">
        <f ca="1">IF($B63-AP$8&gt;$B$9,0,IF($B63-AP$8=$B$9,$C63*IF($D63="Male",$B$5,$B$6),
AO63*(1-(1-IF($D63="Male",Mortality_Projection!$C$3,Mortality_Projection!$C$4))^MIN(($B63+(AP$8-1)-Mortality_Projection!$C$6),Mortality_Projection!$C$5)*IF($D63="Male",MIN(OFFSET(Mortality_Rates!$B$6,AP$8-1-($B63-$B$9),0),Mortality_Rates!$B$111),MIN(OFFSET(Mortality_Rates!$B$6,AP$8-1-($B63-$B$9),1),Mortality_Rates!$C$111)))))</f>
        <v>6944.7553998394096</v>
      </c>
      <c r="AQ63" s="160">
        <f ca="1">IF($B63-AQ$8&gt;$B$9,0,IF($B63-AQ$8=$B$9,$C63*IF($D63="Male",$B$5,$B$6),
AP63*(1-(1-IF($D63="Male",Mortality_Projection!$C$3,Mortality_Projection!$C$4))^MIN(($B63+(AQ$8-1)-Mortality_Projection!$C$6),Mortality_Projection!$C$5)*IF($D63="Male",MIN(OFFSET(Mortality_Rates!$B$6,AQ$8-1-($B63-$B$9),0),Mortality_Rates!$B$111),MIN(OFFSET(Mortality_Rates!$B$6,AQ$8-1-($B63-$B$9),1),Mortality_Rates!$C$111)))))</f>
        <v>6943.0592361798699</v>
      </c>
      <c r="AR63" s="160">
        <f ca="1">IF($B63-AR$8&gt;$B$9,0,IF($B63-AR$8=$B$9,$C63*IF($D63="Male",$B$5,$B$6),
AQ63*(1-(1-IF($D63="Male",Mortality_Projection!$C$3,Mortality_Projection!$C$4))^MIN(($B63+(AR$8-1)-Mortality_Projection!$C$6),Mortality_Projection!$C$5)*IF($D63="Male",MIN(OFFSET(Mortality_Rates!$B$6,AR$8-1-($B63-$B$9),0),Mortality_Rates!$B$111),MIN(OFFSET(Mortality_Rates!$B$6,AR$8-1-($B63-$B$9),1),Mortality_Rates!$C$111)))))</f>
        <v>6941.2732084195768</v>
      </c>
      <c r="AS63" s="160">
        <f ca="1">IF($B63-AS$8&gt;$B$9,0,IF($B63-AS$8=$B$9,$C63*IF($D63="Male",$B$5,$B$6),
AR63*(1-(1-IF($D63="Male",Mortality_Projection!$C$3,Mortality_Projection!$C$4))^MIN(($B63+(AS$8-1)-Mortality_Projection!$C$6),Mortality_Projection!$C$5)*IF($D63="Male",MIN(OFFSET(Mortality_Rates!$B$6,AS$8-1-($B63-$B$9),0),Mortality_Rates!$B$111),MIN(OFFSET(Mortality_Rates!$B$6,AS$8-1-($B63-$B$9),1),Mortality_Rates!$C$111)))))</f>
        <v>6939.3788217369238</v>
      </c>
      <c r="AT63" s="160">
        <f ca="1">IF($B63-AT$8&gt;$B$9,0,IF($B63-AT$8=$B$9,$C63*IF($D63="Male",$B$5,$B$6),
AS63*(1-(1-IF($D63="Male",Mortality_Projection!$C$3,Mortality_Projection!$C$4))^MIN(($B63+(AT$8-1)-Mortality_Projection!$C$6),Mortality_Projection!$C$5)*IF($D63="Male",MIN(OFFSET(Mortality_Rates!$B$6,AT$8-1-($B63-$B$9),0),Mortality_Rates!$B$111),MIN(OFFSET(Mortality_Rates!$B$6,AT$8-1-($B63-$B$9),1),Mortality_Rates!$C$111)))))</f>
        <v>6937.3624074323116</v>
      </c>
      <c r="AU63" s="160">
        <f ca="1">IF($B63-AU$8&gt;$B$9,0,IF($B63-AU$8=$B$9,$C63*IF($D63="Male",$B$5,$B$6),
AT63*(1-(1-IF($D63="Male",Mortality_Projection!$C$3,Mortality_Projection!$C$4))^MIN(($B63+(AU$8-1)-Mortality_Projection!$C$6),Mortality_Projection!$C$5)*IF($D63="Male",MIN(OFFSET(Mortality_Rates!$B$6,AU$8-1-($B63-$B$9),0),Mortality_Rates!$B$111),MIN(OFFSET(Mortality_Rates!$B$6,AU$8-1-($B63-$B$9),1),Mortality_Rates!$C$111)))))</f>
        <v>6935.20268847648</v>
      </c>
      <c r="AV63" s="160">
        <f ca="1">IF($B63-AV$8&gt;$B$9,0,IF($B63-AV$8=$B$9,$C63*IF($D63="Male",$B$5,$B$6),
AU63*(1-(1-IF($D63="Male",Mortality_Projection!$C$3,Mortality_Projection!$C$4))^MIN(($B63+(AV$8-1)-Mortality_Projection!$C$6),Mortality_Projection!$C$5)*IF($D63="Male",MIN(OFFSET(Mortality_Rates!$B$6,AV$8-1-($B63-$B$9),0),Mortality_Rates!$B$111),MIN(OFFSET(Mortality_Rates!$B$6,AV$8-1-($B63-$B$9),1),Mortality_Rates!$C$111)))))</f>
        <v>6932.8792101110621</v>
      </c>
      <c r="AW63" s="160">
        <f ca="1">IF($B63-AW$8&gt;$B$9,0,IF($B63-AW$8=$B$9,$C63*IF($D63="Male",$B$5,$B$6),
AV63*(1-(1-IF($D63="Male",Mortality_Projection!$C$3,Mortality_Projection!$C$4))^MIN(($B63+(AW$8-1)-Mortality_Projection!$C$6),Mortality_Projection!$C$5)*IF($D63="Male",MIN(OFFSET(Mortality_Rates!$B$6,AW$8-1-($B63-$B$9),0),Mortality_Rates!$B$111),MIN(OFFSET(Mortality_Rates!$B$6,AW$8-1-($B63-$B$9),1),Mortality_Rates!$C$111)))))</f>
        <v>6930.368345312454</v>
      </c>
      <c r="AX63" s="160">
        <f ca="1">IF($B63-AX$8&gt;$B$9,0,IF($B63-AX$8=$B$9,$C63*IF($D63="Male",$B$5,$B$6),
AW63*(1-(1-IF($D63="Male",Mortality_Projection!$C$3,Mortality_Projection!$C$4))^MIN(($B63+(AX$8-1)-Mortality_Projection!$C$6),Mortality_Projection!$C$5)*IF($D63="Male",MIN(OFFSET(Mortality_Rates!$B$6,AX$8-1-($B63-$B$9),0),Mortality_Rates!$B$111),MIN(OFFSET(Mortality_Rates!$B$6,AX$8-1-($B63-$B$9),1),Mortality_Rates!$C$111)))))</f>
        <v>6927.6474024563813</v>
      </c>
      <c r="AY63" s="160">
        <f ca="1">IF($B63-AY$8&gt;$B$9,0,IF($B63-AY$8=$B$9,$C63*IF($D63="Male",$B$5,$B$6),
AX63*(1-(1-IF($D63="Male",Mortality_Projection!$C$3,Mortality_Projection!$C$4))^MIN(($B63+(AY$8-1)-Mortality_Projection!$C$6),Mortality_Projection!$C$5)*IF($D63="Male",MIN(OFFSET(Mortality_Rates!$B$6,AY$8-1-($B63-$B$9),0),Mortality_Rates!$B$111),MIN(OFFSET(Mortality_Rates!$B$6,AY$8-1-($B63-$B$9),1),Mortality_Rates!$C$111)))))</f>
        <v>6924.6868386257092</v>
      </c>
      <c r="AZ63" s="160">
        <f ca="1">IF($B63-AZ$8&gt;$B$9,0,IF($B63-AZ$8=$B$9,$C63*IF($D63="Male",$B$5,$B$6),
AY63*(1-(1-IF($D63="Male",Mortality_Projection!$C$3,Mortality_Projection!$C$4))^MIN(($B63+(AZ$8-1)-Mortality_Projection!$C$6),Mortality_Projection!$C$5)*IF($D63="Male",MIN(OFFSET(Mortality_Rates!$B$6,AZ$8-1-($B63-$B$9),0),Mortality_Rates!$B$111),MIN(OFFSET(Mortality_Rates!$B$6,AZ$8-1-($B63-$B$9),1),Mortality_Rates!$C$111)))))</f>
        <v>6921.4207360812979</v>
      </c>
      <c r="BA63" s="160">
        <f ca="1">IF($B63-BA$8&gt;$B$9,0,IF($B63-BA$8=$B$9,$C63*IF($D63="Male",$B$5,$B$6),
AZ63*(1-(1-IF($D63="Male",Mortality_Projection!$C$3,Mortality_Projection!$C$4))^MIN(($B63+(BA$8-1)-Mortality_Projection!$C$6),Mortality_Projection!$C$5)*IF($D63="Male",MIN(OFFSET(Mortality_Rates!$B$6,BA$8-1-($B63-$B$9),0),Mortality_Rates!$B$111),MIN(OFFSET(Mortality_Rates!$B$6,BA$8-1-($B63-$B$9),1),Mortality_Rates!$C$111)))))</f>
        <v>6917.8145789510536</v>
      </c>
      <c r="BB63" s="160">
        <f ca="1">IF($B63-BB$8&gt;$B$9,0,IF($B63-BB$8=$B$9,$C63*IF($D63="Male",$B$5,$B$6),
BA63*(1-(1-IF($D63="Male",Mortality_Projection!$C$3,Mortality_Projection!$C$4))^MIN(($B63+(BB$8-1)-Mortality_Projection!$C$6),Mortality_Projection!$C$5)*IF($D63="Male",MIN(OFFSET(Mortality_Rates!$B$6,BB$8-1-($B63-$B$9),0),Mortality_Rates!$B$111),MIN(OFFSET(Mortality_Rates!$B$6,BB$8-1-($B63-$B$9),1),Mortality_Rates!$C$111)))))</f>
        <v>6913.826206439222</v>
      </c>
      <c r="BC63" s="160">
        <f ca="1">IF($B63-BC$8&gt;$B$9,0,IF($B63-BC$8=$B$9,$C63*IF($D63="Male",$B$5,$B$6),
BB63*(1-(1-IF($D63="Male",Mortality_Projection!$C$3,Mortality_Projection!$C$4))^MIN(($B63+(BC$8-1)-Mortality_Projection!$C$6),Mortality_Projection!$C$5)*IF($D63="Male",MIN(OFFSET(Mortality_Rates!$B$6,BC$8-1-($B63-$B$9),0),Mortality_Rates!$B$111),MIN(OFFSET(Mortality_Rates!$B$6,BC$8-1-($B63-$B$9),1),Mortality_Rates!$C$111)))))</f>
        <v>6909.417485544197</v>
      </c>
      <c r="BD63" s="161">
        <f ca="1">IF($B63-BD$8&gt;$B$9,0,IF($B63-BD$8=$B$9,$C63*IF($D63="Male",$B$5,$B$6),
BC63*(1-(1-IF($D63="Male",Mortality_Projection!$C$3,Mortality_Projection!$C$4))^MIN(($B63+(BD$8-1)-Mortality_Projection!$C$6),Mortality_Projection!$C$5)*IF($D63="Male",MIN(OFFSET(Mortality_Rates!$B$6,BD$8-1-($B63-$B$9),0),Mortality_Rates!$B$111),MIN(OFFSET(Mortality_Rates!$B$6,BD$8-1-($B63-$B$9),1),Mortality_Rates!$C$111)))))</f>
        <v>6904.5388222339761</v>
      </c>
      <c r="BE63" s="33"/>
    </row>
    <row r="64" spans="1:57" x14ac:dyDescent="0.35">
      <c r="A64" s="159"/>
      <c r="B64">
        <f t="shared" si="8"/>
        <v>2027</v>
      </c>
      <c r="C64" s="160">
        <f t="shared" ca="1" si="8"/>
        <v>95451.567471860733</v>
      </c>
      <c r="D64" s="198" t="s">
        <v>32</v>
      </c>
      <c r="E64" s="160">
        <f ca="1">IF($B64-E$8&gt;$B$9,0,IF($B64-E$8=$B$9,$C64*IF($D64="Male",$B$5,$B$6),
D64*(1-(1-IF($D64="Male",Mortality_Projection!$C$3,Mortality_Projection!$C$4))^MIN(($B64+(E$8-1)-Mortality_Projection!$C$6),Mortality_Projection!$C$5)*IF($D64="Male",MIN(OFFSET(Mortality_Rates!$B$6,E$8-1-($B64-$B$9),0),Mortality_Rates!$B$111),MIN(OFFSET(Mortality_Rates!$B$6,E$8-1-($B64-$B$9),1),Mortality_Rates!$C$111)))))</f>
        <v>0</v>
      </c>
      <c r="F64" s="160">
        <f ca="1">IF($B64-F$8&gt;$B$9,0,IF($B64-F$8=$B$9,$C64*IF($D64="Male",$B$5,$B$6),
E64*(1-(1-IF($D64="Male",Mortality_Projection!$C$3,Mortality_Projection!$C$4))^MIN(($B64+(F$8-1)-Mortality_Projection!$C$6),Mortality_Projection!$C$5)*IF($D64="Male",MIN(OFFSET(Mortality_Rates!$B$6,F$8-1-($B64-$B$9),0),Mortality_Rates!$B$111),MIN(OFFSET(Mortality_Rates!$B$6,F$8-1-($B64-$B$9),1),Mortality_Rates!$C$111)))))</f>
        <v>0</v>
      </c>
      <c r="G64" s="160">
        <f ca="1">IF($B64-G$8&gt;$B$9,0,IF($B64-G$8=$B$9,$C64*IF($D64="Male",$B$5,$B$6),
F64*(1-(1-IF($D64="Male",Mortality_Projection!$C$3,Mortality_Projection!$C$4))^MIN(($B64+(G$8-1)-Mortality_Projection!$C$6),Mortality_Projection!$C$5)*IF($D64="Male",MIN(OFFSET(Mortality_Rates!$B$6,G$8-1-($B64-$B$9),0),Mortality_Rates!$B$111),MIN(OFFSET(Mortality_Rates!$B$6,G$8-1-($B64-$B$9),1),Mortality_Rates!$C$111)))))</f>
        <v>0</v>
      </c>
      <c r="H64" s="160">
        <f ca="1">IF($B64-H$8&gt;$B$9,0,IF($B64-H$8=$B$9,$C64*IF($D64="Male",$B$5,$B$6),
G64*(1-(1-IF($D64="Male",Mortality_Projection!$C$3,Mortality_Projection!$C$4))^MIN(($B64+(H$8-1)-Mortality_Projection!$C$6),Mortality_Projection!$C$5)*IF($D64="Male",MIN(OFFSET(Mortality_Rates!$B$6,H$8-1-($B64-$B$9),0),Mortality_Rates!$B$111),MIN(OFFSET(Mortality_Rates!$B$6,H$8-1-($B64-$B$9),1),Mortality_Rates!$C$111)))))</f>
        <v>0</v>
      </c>
      <c r="I64" s="160">
        <f ca="1">IF($B64-I$8&gt;$B$9,0,IF($B64-I$8=$B$9,$C64*IF($D64="Male",$B$5,$B$6),
H64*(1-(1-IF($D64="Male",Mortality_Projection!$C$3,Mortality_Projection!$C$4))^MIN(($B64+(I$8-1)-Mortality_Projection!$C$6),Mortality_Projection!$C$5)*IF($D64="Male",MIN(OFFSET(Mortality_Rates!$B$6,I$8-1-($B64-$B$9),0),Mortality_Rates!$B$111),MIN(OFFSET(Mortality_Rates!$B$6,I$8-1-($B64-$B$9),1),Mortality_Rates!$C$111)))))</f>
        <v>0</v>
      </c>
      <c r="J64" s="160">
        <f ca="1">IF($B64-J$8&gt;$B$9,0,IF($B64-J$8=$B$9,$C64*IF($D64="Male",$B$5,$B$6),
I64*(1-(1-IF($D64="Male",Mortality_Projection!$C$3,Mortality_Projection!$C$4))^MIN(($B64+(J$8-1)-Mortality_Projection!$C$6),Mortality_Projection!$C$5)*IF($D64="Male",MIN(OFFSET(Mortality_Rates!$B$6,J$8-1-($B64-$B$9),0),Mortality_Rates!$B$111),MIN(OFFSET(Mortality_Rates!$B$6,J$8-1-($B64-$B$9),1),Mortality_Rates!$C$111)))))</f>
        <v>6713.2980458251286</v>
      </c>
      <c r="K64" s="160">
        <f ca="1">IF($B64-K$8&gt;$B$9,0,IF($B64-K$8=$B$9,$C64*IF($D64="Male",$B$5,$B$6),
J64*(1-(1-IF($D64="Male",Mortality_Projection!$C$3,Mortality_Projection!$C$4))^MIN(($B64+(K$8-1)-Mortality_Projection!$C$6),Mortality_Projection!$C$5)*IF($D64="Male",MIN(OFFSET(Mortality_Rates!$B$6,K$8-1-($B64-$B$9),0),Mortality_Rates!$B$111),MIN(OFFSET(Mortality_Rates!$B$6,K$8-1-($B64-$B$9),1),Mortality_Rates!$C$111)))))</f>
        <v>6709.6330707253883</v>
      </c>
      <c r="L64" s="160">
        <f ca="1">IF($B64-L$8&gt;$B$9,0,IF($B64-L$8=$B$9,$C64*IF($D64="Male",$B$5,$B$6),
K64*(1-(1-IF($D64="Male",Mortality_Projection!$C$3,Mortality_Projection!$C$4))^MIN(($B64+(L$8-1)-Mortality_Projection!$C$6),Mortality_Projection!$C$5)*IF($D64="Male",MIN(OFFSET(Mortality_Rates!$B$6,L$8-1-($B64-$B$9),0),Mortality_Rates!$B$111),MIN(OFFSET(Mortality_Rates!$B$6,L$8-1-($B64-$B$9),1),Mortality_Rates!$C$111)))))</f>
        <v>6706.9699938893118</v>
      </c>
      <c r="M64" s="160">
        <f ca="1">IF($B64-M$8&gt;$B$9,0,IF($B64-M$8=$B$9,$C64*IF($D64="Male",$B$5,$B$6),
L64*(1-(1-IF($D64="Male",Mortality_Projection!$C$3,Mortality_Projection!$C$4))^MIN(($B64+(M$8-1)-Mortality_Projection!$C$6),Mortality_Projection!$C$5)*IF($D64="Male",MIN(OFFSET(Mortality_Rates!$B$6,M$8-1-($B64-$B$9),0),Mortality_Rates!$B$111),MIN(OFFSET(Mortality_Rates!$B$6,M$8-1-($B64-$B$9),1),Mortality_Rates!$C$111)))))</f>
        <v>6705.0252920646572</v>
      </c>
      <c r="N64" s="160">
        <f ca="1">IF($B64-N$8&gt;$B$9,0,IF($B64-N$8=$B$9,$C64*IF($D64="Male",$B$5,$B$6),
M64*(1-(1-IF($D64="Male",Mortality_Projection!$C$3,Mortality_Projection!$C$4))^MIN(($B64+(N$8-1)-Mortality_Projection!$C$6),Mortality_Projection!$C$5)*IF($D64="Male",MIN(OFFSET(Mortality_Rates!$B$6,N$8-1-($B64-$B$9),0),Mortality_Rates!$B$111),MIN(OFFSET(Mortality_Rates!$B$6,N$8-1-($B64-$B$9),1),Mortality_Rates!$C$111)))))</f>
        <v>6703.5654232990009</v>
      </c>
      <c r="O64" s="160">
        <f ca="1">IF($B64-O$8&gt;$B$9,0,IF($B64-O$8=$B$9,$C64*IF($D64="Male",$B$5,$B$6),
N64*(1-(1-IF($D64="Male",Mortality_Projection!$C$3,Mortality_Projection!$C$4))^MIN(($B64+(O$8-1)-Mortality_Projection!$C$6),Mortality_Projection!$C$5)*IF($D64="Male",MIN(OFFSET(Mortality_Rates!$B$6,O$8-1-($B64-$B$9),0),Mortality_Rates!$B$111),MIN(OFFSET(Mortality_Rates!$B$6,O$8-1-($B64-$B$9),1),Mortality_Rates!$C$111)))))</f>
        <v>6702.4213548867683</v>
      </c>
      <c r="P64" s="160">
        <f ca="1">IF($B64-P$8&gt;$B$9,0,IF($B64-P$8=$B$9,$C64*IF($D64="Male",$B$5,$B$6),
O64*(1-(1-IF($D64="Male",Mortality_Projection!$C$3,Mortality_Projection!$C$4))^MIN(($B64+(P$8-1)-Mortality_Projection!$C$6),Mortality_Projection!$C$5)*IF($D64="Male",MIN(OFFSET(Mortality_Rates!$B$6,P$8-1-($B64-$B$9),0),Mortality_Rates!$B$111),MIN(OFFSET(Mortality_Rates!$B$6,P$8-1-($B64-$B$9),1),Mortality_Rates!$C$111)))))</f>
        <v>6701.4744476699634</v>
      </c>
      <c r="Q64" s="160">
        <f ca="1">IF($B64-Q$8&gt;$B$9,0,IF($B64-Q$8=$B$9,$C64*IF($D64="Male",$B$5,$B$6),
P64*(1-(1-IF($D64="Male",Mortality_Projection!$C$3,Mortality_Projection!$C$4))^MIN(($B64+(Q$8-1)-Mortality_Projection!$C$6),Mortality_Projection!$C$5)*IF($D64="Male",MIN(OFFSET(Mortality_Rates!$B$6,Q$8-1-($B64-$B$9),0),Mortality_Rates!$B$111),MIN(OFFSET(Mortality_Rates!$B$6,Q$8-1-($B64-$B$9),1),Mortality_Rates!$C$111)))))</f>
        <v>6700.6541715160456</v>
      </c>
      <c r="R64" s="160">
        <f ca="1">IF($B64-R$8&gt;$B$9,0,IF($B64-R$8=$B$9,$C64*IF($D64="Male",$B$5,$B$6),
Q64*(1-(1-IF($D64="Male",Mortality_Projection!$C$3,Mortality_Projection!$C$4))^MIN(($B64+(R$8-1)-Mortality_Projection!$C$6),Mortality_Projection!$C$5)*IF($D64="Male",MIN(OFFSET(Mortality_Rates!$B$6,R$8-1-($B64-$B$9),0),Mortality_Rates!$B$111),MIN(OFFSET(Mortality_Rates!$B$6,R$8-1-($B64-$B$9),1),Mortality_Rates!$C$111)))))</f>
        <v>6699.9087225839485</v>
      </c>
      <c r="S64" s="160">
        <f ca="1">IF($B64-S$8&gt;$B$9,0,IF($B64-S$8=$B$9,$C64*IF($D64="Male",$B$5,$B$6),
R64*(1-(1-IF($D64="Male",Mortality_Projection!$C$3,Mortality_Projection!$C$4))^MIN(($B64+(S$8-1)-Mortality_Projection!$C$6),Mortality_Projection!$C$5)*IF($D64="Male",MIN(OFFSET(Mortality_Rates!$B$6,S$8-1-($B64-$B$9),0),Mortality_Rates!$B$111),MIN(OFFSET(Mortality_Rates!$B$6,S$8-1-($B64-$B$9),1),Mortality_Rates!$C$111)))))</f>
        <v>6699.1934405342781</v>
      </c>
      <c r="T64" s="160">
        <f ca="1">IF($B64-T$8&gt;$B$9,0,IF($B64-T$8=$B$9,$C64*IF($D64="Male",$B$5,$B$6),
S64*(1-(1-IF($D64="Male",Mortality_Projection!$C$3,Mortality_Projection!$C$4))^MIN(($B64+(T$8-1)-Mortality_Projection!$C$6),Mortality_Projection!$C$5)*IF($D64="Male",MIN(OFFSET(Mortality_Rates!$B$6,T$8-1-($B64-$B$9),0),Mortality_Rates!$B$111),MIN(OFFSET(Mortality_Rates!$B$6,T$8-1-($B64-$B$9),1),Mortality_Rates!$C$111)))))</f>
        <v>6698.4705127776806</v>
      </c>
      <c r="U64" s="160">
        <f ca="1">IF($B64-U$8&gt;$B$9,0,IF($B64-U$8=$B$9,$C64*IF($D64="Male",$B$5,$B$6),
T64*(1-(1-IF($D64="Male",Mortality_Projection!$C$3,Mortality_Projection!$C$4))^MIN(($B64+(U$8-1)-Mortality_Projection!$C$6),Mortality_Projection!$C$5)*IF($D64="Male",MIN(OFFSET(Mortality_Rates!$B$6,U$8-1-($B64-$B$9),0),Mortality_Rates!$B$111),MIN(OFFSET(Mortality_Rates!$B$6,U$8-1-($B64-$B$9),1),Mortality_Rates!$C$111)))))</f>
        <v>6697.7086902713108</v>
      </c>
      <c r="V64" s="160">
        <f ca="1">IF($B64-V$8&gt;$B$9,0,IF($B64-V$8=$B$9,$C64*IF($D64="Male",$B$5,$B$6),
U64*(1-(1-IF($D64="Male",Mortality_Projection!$C$3,Mortality_Projection!$C$4))^MIN(($B64+(V$8-1)-Mortality_Projection!$C$6),Mortality_Projection!$C$5)*IF($D64="Male",MIN(OFFSET(Mortality_Rates!$B$6,V$8-1-($B64-$B$9),0),Mortality_Rates!$B$111),MIN(OFFSET(Mortality_Rates!$B$6,V$8-1-($B64-$B$9),1),Mortality_Rates!$C$111)))))</f>
        <v>6696.893399123067</v>
      </c>
      <c r="W64" s="160">
        <f ca="1">IF($B64-W$8&gt;$B$9,0,IF($B64-W$8=$B$9,$C64*IF($D64="Male",$B$5,$B$6),
V64*(1-(1-IF($D64="Male",Mortality_Projection!$C$3,Mortality_Projection!$C$4))^MIN(($B64+(W$8-1)-Mortality_Projection!$C$6),Mortality_Projection!$C$5)*IF($D64="Male",MIN(OFFSET(Mortality_Rates!$B$6,W$8-1-($B64-$B$9),0),Mortality_Rates!$B$111),MIN(OFFSET(Mortality_Rates!$B$6,W$8-1-($B64-$B$9),1),Mortality_Rates!$C$111)))))</f>
        <v>6696.0105930202653</v>
      </c>
      <c r="X64" s="160">
        <f ca="1">IF($B64-X$8&gt;$B$9,0,IF($B64-X$8=$B$9,$C64*IF($D64="Male",$B$5,$B$6),
W64*(1-(1-IF($D64="Male",Mortality_Projection!$C$3,Mortality_Projection!$C$4))^MIN(($B64+(X$8-1)-Mortality_Projection!$C$6),Mortality_Projection!$C$5)*IF($D64="Male",MIN(OFFSET(Mortality_Rates!$B$6,X$8-1-($B64-$B$9),0),Mortality_Rates!$B$111),MIN(OFFSET(Mortality_Rates!$B$6,X$8-1-($B64-$B$9),1),Mortality_Rates!$C$111)))))</f>
        <v>6695.0518149240288</v>
      </c>
      <c r="Y64" s="160">
        <f ca="1">IF($B64-Y$8&gt;$B$9,0,IF($B64-Y$8=$B$9,$C64*IF($D64="Male",$B$5,$B$6),
X64*(1-(1-IF($D64="Male",Mortality_Projection!$C$3,Mortality_Projection!$C$4))^MIN(($B64+(Y$8-1)-Mortality_Projection!$C$6),Mortality_Projection!$C$5)*IF($D64="Male",MIN(OFFSET(Mortality_Rates!$B$6,Y$8-1-($B64-$B$9),0),Mortality_Rates!$B$111),MIN(OFFSET(Mortality_Rates!$B$6,Y$8-1-($B64-$B$9),1),Mortality_Rates!$C$111)))))</f>
        <v>6694.0189631397598</v>
      </c>
      <c r="Z64" s="160">
        <f ca="1">IF($B64-Z$8&gt;$B$9,0,IF($B64-Z$8=$B$9,$C64*IF($D64="Male",$B$5,$B$6),
Y64*(1-(1-IF($D64="Male",Mortality_Projection!$C$3,Mortality_Projection!$C$4))^MIN(($B64+(Z$8-1)-Mortality_Projection!$C$6),Mortality_Projection!$C$5)*IF($D64="Male",MIN(OFFSET(Mortality_Rates!$B$6,Z$8-1-($B64-$B$9),0),Mortality_Rates!$B$111),MIN(OFFSET(Mortality_Rates!$B$6,Z$8-1-($B64-$B$9),1),Mortality_Rates!$C$111)))))</f>
        <v>6692.9238153603601</v>
      </c>
      <c r="AA64" s="160">
        <f ca="1">IF($B64-AA$8&gt;$B$9,0,IF($B64-AA$8=$B$9,$C64*IF($D64="Male",$B$5,$B$6),
Z64*(1-(1-IF($D64="Male",Mortality_Projection!$C$3,Mortality_Projection!$C$4))^MIN(($B64+(AA$8-1)-Mortality_Projection!$C$6),Mortality_Projection!$C$5)*IF($D64="Male",MIN(OFFSET(Mortality_Rates!$B$6,AA$8-1-($B64-$B$9),0),Mortality_Rates!$B$111),MIN(OFFSET(Mortality_Rates!$B$6,AA$8-1-($B64-$B$9),1),Mortality_Rates!$C$111)))))</f>
        <v>6691.7777696828998</v>
      </c>
      <c r="AB64" s="160">
        <f ca="1">IF($B64-AB$8&gt;$B$9,0,IF($B64-AB$8=$B$9,$C64*IF($D64="Male",$B$5,$B$6),
AA64*(1-(1-IF($D64="Male",Mortality_Projection!$C$3,Mortality_Projection!$C$4))^MIN(($B64+(AB$8-1)-Mortality_Projection!$C$6),Mortality_Projection!$C$5)*IF($D64="Male",MIN(OFFSET(Mortality_Rates!$B$6,AB$8-1-($B64-$B$9),0),Mortality_Rates!$B$111),MIN(OFFSET(Mortality_Rates!$B$6,AB$8-1-($B64-$B$9),1),Mortality_Rates!$C$111)))))</f>
        <v>6690.5918522412776</v>
      </c>
      <c r="AC64" s="160">
        <f ca="1">IF($B64-AC$8&gt;$B$9,0,IF($B64-AC$8=$B$9,$C64*IF($D64="Male",$B$5,$B$6),
AB64*(1-(1-IF($D64="Male",Mortality_Projection!$C$3,Mortality_Projection!$C$4))^MIN(($B64+(AC$8-1)-Mortality_Projection!$C$6),Mortality_Projection!$C$5)*IF($D64="Male",MIN(OFFSET(Mortality_Rates!$B$6,AC$8-1-($B64-$B$9),0),Mortality_Rates!$B$111),MIN(OFFSET(Mortality_Rates!$B$6,AC$8-1-($B64-$B$9),1),Mortality_Rates!$C$111)))))</f>
        <v>6689.3719409429314</v>
      </c>
      <c r="AD64" s="160">
        <f ca="1">IF($B64-AD$8&gt;$B$9,0,IF($B64-AD$8=$B$9,$C64*IF($D64="Male",$B$5,$B$6),
AC64*(1-(1-IF($D64="Male",Mortality_Projection!$C$3,Mortality_Projection!$C$4))^MIN(($B64+(AD$8-1)-Mortality_Projection!$C$6),Mortality_Projection!$C$5)*IF($D64="Male",MIN(OFFSET(Mortality_Rates!$B$6,AD$8-1-($B64-$B$9),0),Mortality_Rates!$B$111),MIN(OFFSET(Mortality_Rates!$B$6,AD$8-1-($B64-$B$9),1),Mortality_Rates!$C$111)))))</f>
        <v>6688.1331818796725</v>
      </c>
      <c r="AE64" s="160">
        <f ca="1">IF($B64-AE$8&gt;$B$9,0,IF($B64-AE$8=$B$9,$C64*IF($D64="Male",$B$5,$B$6),
AD64*(1-(1-IF($D64="Male",Mortality_Projection!$C$3,Mortality_Projection!$C$4))^MIN(($B64+(AE$8-1)-Mortality_Projection!$C$6),Mortality_Projection!$C$5)*IF($D64="Male",MIN(OFFSET(Mortality_Rates!$B$6,AE$8-1-($B64-$B$9),0),Mortality_Rates!$B$111),MIN(OFFSET(Mortality_Rates!$B$6,AE$8-1-($B64-$B$9),1),Mortality_Rates!$C$111)))))</f>
        <v>6686.8761853582409</v>
      </c>
      <c r="AF64" s="160">
        <f ca="1">IF($B64-AF$8&gt;$B$9,0,IF($B64-AF$8=$B$9,$C64*IF($D64="Male",$B$5,$B$6),
AE64*(1-(1-IF($D64="Male",Mortality_Projection!$C$3,Mortality_Projection!$C$4))^MIN(($B64+(AF$8-1)-Mortality_Projection!$C$6),Mortality_Projection!$C$5)*IF($D64="Male",MIN(OFFSET(Mortality_Rates!$B$6,AF$8-1-($B64-$B$9),0),Mortality_Rates!$B$111),MIN(OFFSET(Mortality_Rates!$B$6,AF$8-1-($B64-$B$9),1),Mortality_Rates!$C$111)))))</f>
        <v>6685.6107866072334</v>
      </c>
      <c r="AG64" s="160">
        <f ca="1">IF($B64-AG$8&gt;$B$9,0,IF($B64-AG$8=$B$9,$C64*IF($D64="Male",$B$5,$B$6),
AF64*(1-(1-IF($D64="Male",Mortality_Projection!$C$3,Mortality_Projection!$C$4))^MIN(($B64+(AG$8-1)-Mortality_Projection!$C$6),Mortality_Projection!$C$5)*IF($D64="Male",MIN(OFFSET(Mortality_Rates!$B$6,AG$8-1-($B64-$B$9),0),Mortality_Rates!$B$111),MIN(OFFSET(Mortality_Rates!$B$6,AG$8-1-($B64-$B$9),1),Mortality_Rates!$C$111)))))</f>
        <v>6684.3373552976445</v>
      </c>
      <c r="AH64" s="160">
        <f ca="1">IF($B64-AH$8&gt;$B$9,0,IF($B64-AH$8=$B$9,$C64*IF($D64="Male",$B$5,$B$6),
AG64*(1-(1-IF($D64="Male",Mortality_Projection!$C$3,Mortality_Projection!$C$4))^MIN(($B64+(AH$8-1)-Mortality_Projection!$C$6),Mortality_Projection!$C$5)*IF($D64="Male",MIN(OFFSET(Mortality_Rates!$B$6,AH$8-1-($B64-$B$9),0),Mortality_Rates!$B$111),MIN(OFFSET(Mortality_Rates!$B$6,AH$8-1-($B64-$B$9),1),Mortality_Rates!$C$111)))))</f>
        <v>6683.0562536063408</v>
      </c>
      <c r="AI64" s="160">
        <f ca="1">IF($B64-AI$8&gt;$B$9,0,IF($B64-AI$8=$B$9,$C64*IF($D64="Male",$B$5,$B$6),
AH64*(1-(1-IF($D64="Male",Mortality_Projection!$C$3,Mortality_Projection!$C$4))^MIN(($B64+(AI$8-1)-Mortality_Projection!$C$6),Mortality_Projection!$C$5)*IF($D64="Male",MIN(OFFSET(Mortality_Rates!$B$6,AI$8-1-($B64-$B$9),0),Mortality_Rates!$B$111),MIN(OFFSET(Mortality_Rates!$B$6,AI$8-1-($B64-$B$9),1),Mortality_Rates!$C$111)))))</f>
        <v>6681.7678363370705</v>
      </c>
      <c r="AJ64" s="160">
        <f ca="1">IF($B64-AJ$8&gt;$B$9,0,IF($B64-AJ$8=$B$9,$C64*IF($D64="Male",$B$5,$B$6),
AI64*(1-(1-IF($D64="Male",Mortality_Projection!$C$3,Mortality_Projection!$C$4))^MIN(($B64+(AJ$8-1)-Mortality_Projection!$C$6),Mortality_Projection!$C$5)*IF($D64="Male",MIN(OFFSET(Mortality_Rates!$B$6,AJ$8-1-($B64-$B$9),0),Mortality_Rates!$B$111),MIN(OFFSET(Mortality_Rates!$B$6,AJ$8-1-($B64-$B$9),1),Mortality_Rates!$C$111)))))</f>
        <v>6680.4724510398919</v>
      </c>
      <c r="AK64" s="160">
        <f ca="1">IF($B64-AK$8&gt;$B$9,0,IF($B64-AK$8=$B$9,$C64*IF($D64="Male",$B$5,$B$6),
AJ64*(1-(1-IF($D64="Male",Mortality_Projection!$C$3,Mortality_Projection!$C$4))^MIN(($B64+(AK$8-1)-Mortality_Projection!$C$6),Mortality_Projection!$C$5)*IF($D64="Male",MIN(OFFSET(Mortality_Rates!$B$6,AK$8-1-($B64-$B$9),0),Mortality_Rates!$B$111),MIN(OFFSET(Mortality_Rates!$B$6,AK$8-1-($B64-$B$9),1),Mortality_Rates!$C$111)))))</f>
        <v>6679.166083570798</v>
      </c>
      <c r="AL64" s="160">
        <f ca="1">IF($B64-AL$8&gt;$B$9,0,IF($B64-AL$8=$B$9,$C64*IF($D64="Male",$B$5,$B$6),
AK64*(1-(1-IF($D64="Male",Mortality_Projection!$C$3,Mortality_Projection!$C$4))^MIN(($B64+(AL$8-1)-Mortality_Projection!$C$6),Mortality_Projection!$C$5)*IF($D64="Male",MIN(OFFSET(Mortality_Rates!$B$6,AL$8-1-($B64-$B$9),0),Mortality_Rates!$B$111),MIN(OFFSET(Mortality_Rates!$B$6,AL$8-1-($B64-$B$9),1),Mortality_Rates!$C$111)))))</f>
        <v>6677.8448663766931</v>
      </c>
      <c r="AM64" s="160">
        <f ca="1">IF($B64-AM$8&gt;$B$9,0,IF($B64-AM$8=$B$9,$C64*IF($D64="Male",$B$5,$B$6),
AL64*(1-(1-IF($D64="Male",Mortality_Projection!$C$3,Mortality_Projection!$C$4))^MIN(($B64+(AM$8-1)-Mortality_Projection!$C$6),Mortality_Projection!$C$5)*IF($D64="Male",MIN(OFFSET(Mortality_Rates!$B$6,AM$8-1-($B64-$B$9),0),Mortality_Rates!$B$111),MIN(OFFSET(Mortality_Rates!$B$6,AM$8-1-($B64-$B$9),1),Mortality_Rates!$C$111)))))</f>
        <v>6676.500821775694</v>
      </c>
      <c r="AN64" s="160">
        <f ca="1">IF($B64-AN$8&gt;$B$9,0,IF($B64-AN$8=$B$9,$C64*IF($D64="Male",$B$5,$B$6),
AM64*(1-(1-IF($D64="Male",Mortality_Projection!$C$3,Mortality_Projection!$C$4))^MIN(($B64+(AN$8-1)-Mortality_Projection!$C$6),Mortality_Projection!$C$5)*IF($D64="Male",MIN(OFFSET(Mortality_Rates!$B$6,AN$8-1-($B64-$B$9),0),Mortality_Rates!$B$111),MIN(OFFSET(Mortality_Rates!$B$6,AN$8-1-($B64-$B$9),1),Mortality_Rates!$C$111)))))</f>
        <v>6675.12626208033</v>
      </c>
      <c r="AO64" s="160">
        <f ca="1">IF($B64-AO$8&gt;$B$9,0,IF($B64-AO$8=$B$9,$C64*IF($D64="Male",$B$5,$B$6),
AN64*(1-(1-IF($D64="Male",Mortality_Projection!$C$3,Mortality_Projection!$C$4))^MIN(($B64+(AO$8-1)-Mortality_Projection!$C$6),Mortality_Projection!$C$5)*IF($D64="Male",MIN(OFFSET(Mortality_Rates!$B$6,AO$8-1-($B64-$B$9),0),Mortality_Rates!$B$111),MIN(OFFSET(Mortality_Rates!$B$6,AO$8-1-($B64-$B$9),1),Mortality_Rates!$C$111)))))</f>
        <v>6673.7137830089978</v>
      </c>
      <c r="AP64" s="160">
        <f ca="1">IF($B64-AP$8&gt;$B$9,0,IF($B64-AP$8=$B$9,$C64*IF($D64="Male",$B$5,$B$6),
AO64*(1-(1-IF($D64="Male",Mortality_Projection!$C$3,Mortality_Projection!$C$4))^MIN(($B64+(AP$8-1)-Mortality_Projection!$C$6),Mortality_Projection!$C$5)*IF($D64="Male",MIN(OFFSET(Mortality_Rates!$B$6,AP$8-1-($B64-$B$9),0),Mortality_Rates!$B$111),MIN(OFFSET(Mortality_Rates!$B$6,AP$8-1-($B64-$B$9),1),Mortality_Rates!$C$111)))))</f>
        <v>6672.2521515956296</v>
      </c>
      <c r="AQ64" s="160">
        <f ca="1">IF($B64-AQ$8&gt;$B$9,0,IF($B64-AQ$8=$B$9,$C64*IF($D64="Male",$B$5,$B$6),
AP64*(1-(1-IF($D64="Male",Mortality_Projection!$C$3,Mortality_Projection!$C$4))^MIN(($B64+(AQ$8-1)-Mortality_Projection!$C$6),Mortality_Projection!$C$5)*IF($D64="Male",MIN(OFFSET(Mortality_Rates!$B$6,AQ$8-1-($B64-$B$9),0),Mortality_Rates!$B$111),MIN(OFFSET(Mortality_Rates!$B$6,AQ$8-1-($B64-$B$9),1),Mortality_Rates!$C$111)))))</f>
        <v>6670.7346085475574</v>
      </c>
      <c r="AR64" s="160">
        <f ca="1">IF($B64-AR$8&gt;$B$9,0,IF($B64-AR$8=$B$9,$C64*IF($D64="Male",$B$5,$B$6),
AQ64*(1-(1-IF($D64="Male",Mortality_Projection!$C$3,Mortality_Projection!$C$4))^MIN(($B64+(AR$8-1)-Mortality_Projection!$C$6),Mortality_Projection!$C$5)*IF($D64="Male",MIN(OFFSET(Mortality_Rates!$B$6,AR$8-1-($B64-$B$9),0),Mortality_Rates!$B$111),MIN(OFFSET(Mortality_Rates!$B$6,AR$8-1-($B64-$B$9),1),Mortality_Rates!$C$111)))))</f>
        <v>6669.1426278042491</v>
      </c>
      <c r="AS64" s="160">
        <f ca="1">IF($B64-AS$8&gt;$B$9,0,IF($B64-AS$8=$B$9,$C64*IF($D64="Male",$B$5,$B$6),
AR64*(1-(1-IF($D64="Male",Mortality_Projection!$C$3,Mortality_Projection!$C$4))^MIN(($B64+(AS$8-1)-Mortality_Projection!$C$6),Mortality_Projection!$C$5)*IF($D64="Male",MIN(OFFSET(Mortality_Rates!$B$6,AS$8-1-($B64-$B$9),0),Mortality_Rates!$B$111),MIN(OFFSET(Mortality_Rates!$B$6,AS$8-1-($B64-$B$9),1),Mortality_Rates!$C$111)))))</f>
        <v>6667.4662932892124</v>
      </c>
      <c r="AT64" s="160">
        <f ca="1">IF($B64-AT$8&gt;$B$9,0,IF($B64-AT$8=$B$9,$C64*IF($D64="Male",$B$5,$B$6),
AS64*(1-(1-IF($D64="Male",Mortality_Projection!$C$3,Mortality_Projection!$C$4))^MIN(($B64+(AT$8-1)-Mortality_Projection!$C$6),Mortality_Projection!$C$5)*IF($D64="Male",MIN(OFFSET(Mortality_Rates!$B$6,AT$8-1-($B64-$B$9),0),Mortality_Rates!$B$111),MIN(OFFSET(Mortality_Rates!$B$6,AT$8-1-($B64-$B$9),1),Mortality_Rates!$C$111)))))</f>
        <v>6665.6882445169958</v>
      </c>
      <c r="AU64" s="160">
        <f ca="1">IF($B64-AU$8&gt;$B$9,0,IF($B64-AU$8=$B$9,$C64*IF($D64="Male",$B$5,$B$6),
AT64*(1-(1-IF($D64="Male",Mortality_Projection!$C$3,Mortality_Projection!$C$4))^MIN(($B64+(AU$8-1)-Mortality_Projection!$C$6),Mortality_Projection!$C$5)*IF($D64="Male",MIN(OFFSET(Mortality_Rates!$B$6,AU$8-1-($B64-$B$9),0),Mortality_Rates!$B$111),MIN(OFFSET(Mortality_Rates!$B$6,AU$8-1-($B64-$B$9),1),Mortality_Rates!$C$111)))))</f>
        <v>6663.7956502577454</v>
      </c>
      <c r="AV64" s="160">
        <f ca="1">IF($B64-AV$8&gt;$B$9,0,IF($B64-AV$8=$B$9,$C64*IF($D64="Male",$B$5,$B$6),
AU64*(1-(1-IF($D64="Male",Mortality_Projection!$C$3,Mortality_Projection!$C$4))^MIN(($B64+(AV$8-1)-Mortality_Projection!$C$6),Mortality_Projection!$C$5)*IF($D64="Male",MIN(OFFSET(Mortality_Rates!$B$6,AV$8-1-($B64-$B$9),0),Mortality_Rates!$B$111),MIN(OFFSET(Mortality_Rates!$B$6,AV$8-1-($B64-$B$9),1),Mortality_Rates!$C$111)))))</f>
        <v>6661.7685376467998</v>
      </c>
      <c r="AW64" s="160">
        <f ca="1">IF($B64-AW$8&gt;$B$9,0,IF($B64-AW$8=$B$9,$C64*IF($D64="Male",$B$5,$B$6),
AV64*(1-(1-IF($D64="Male",Mortality_Projection!$C$3,Mortality_Projection!$C$4))^MIN(($B64+(AW$8-1)-Mortality_Projection!$C$6),Mortality_Projection!$C$5)*IF($D64="Male",MIN(OFFSET(Mortality_Rates!$B$6,AW$8-1-($B64-$B$9),0),Mortality_Rates!$B$111),MIN(OFFSET(Mortality_Rates!$B$6,AW$8-1-($B64-$B$9),1),Mortality_Rates!$C$111)))))</f>
        <v>6659.5877048934271</v>
      </c>
      <c r="AX64" s="160">
        <f ca="1">IF($B64-AX$8&gt;$B$9,0,IF($B64-AX$8=$B$9,$C64*IF($D64="Male",$B$5,$B$6),
AW64*(1-(1-IF($D64="Male",Mortality_Projection!$C$3,Mortality_Projection!$C$4))^MIN(($B64+(AX$8-1)-Mortality_Projection!$C$6),Mortality_Projection!$C$5)*IF($D64="Male",MIN(OFFSET(Mortality_Rates!$B$6,AX$8-1-($B64-$B$9),0),Mortality_Rates!$B$111),MIN(OFFSET(Mortality_Rates!$B$6,AX$8-1-($B64-$B$9),1),Mortality_Rates!$C$111)))))</f>
        <v>6657.2309718851666</v>
      </c>
      <c r="AY64" s="160">
        <f ca="1">IF($B64-AY$8&gt;$B$9,0,IF($B64-AY$8=$B$9,$C64*IF($D64="Male",$B$5,$B$6),
AX64*(1-(1-IF($D64="Male",Mortality_Projection!$C$3,Mortality_Projection!$C$4))^MIN(($B64+(AY$8-1)-Mortality_Projection!$C$6),Mortality_Projection!$C$5)*IF($D64="Male",MIN(OFFSET(Mortality_Rates!$B$6,AY$8-1-($B64-$B$9),0),Mortality_Rates!$B$111),MIN(OFFSET(Mortality_Rates!$B$6,AY$8-1-($B64-$B$9),1),Mortality_Rates!$C$111)))))</f>
        <v>6654.6473235429876</v>
      </c>
      <c r="AZ64" s="160">
        <f ca="1">IF($B64-AZ$8&gt;$B$9,0,IF($B64-AZ$8=$B$9,$C64*IF($D64="Male",$B$5,$B$6),
AY64*(1-(1-IF($D64="Male",Mortality_Projection!$C$3,Mortality_Projection!$C$4))^MIN(($B64+(AZ$8-1)-Mortality_Projection!$C$6),Mortality_Projection!$C$5)*IF($D64="Male",MIN(OFFSET(Mortality_Rates!$B$6,AZ$8-1-($B64-$B$9),0),Mortality_Rates!$B$111),MIN(OFFSET(Mortality_Rates!$B$6,AZ$8-1-($B64-$B$9),1),Mortality_Rates!$C$111)))))</f>
        <v>6651.8034276245871</v>
      </c>
      <c r="BA64" s="160">
        <f ca="1">IF($B64-BA$8&gt;$B$9,0,IF($B64-BA$8=$B$9,$C64*IF($D64="Male",$B$5,$B$6),
AZ64*(1-(1-IF($D64="Male",Mortality_Projection!$C$3,Mortality_Projection!$C$4))^MIN(($B64+(BA$8-1)-Mortality_Projection!$C$6),Mortality_Projection!$C$5)*IF($D64="Male",MIN(OFFSET(Mortality_Rates!$B$6,BA$8-1-($B64-$B$9),0),Mortality_Rates!$B$111),MIN(OFFSET(Mortality_Rates!$B$6,BA$8-1-($B64-$B$9),1),Mortality_Rates!$C$111)))))</f>
        <v>6648.6660334569979</v>
      </c>
      <c r="BB64" s="160">
        <f ca="1">IF($B64-BB$8&gt;$B$9,0,IF($B64-BB$8=$B$9,$C64*IF($D64="Male",$B$5,$B$6),
BA64*(1-(1-IF($D64="Male",Mortality_Projection!$C$3,Mortality_Projection!$C$4))^MIN(($B64+(BB$8-1)-Mortality_Projection!$C$6),Mortality_Projection!$C$5)*IF($D64="Male",MIN(OFFSET(Mortality_Rates!$B$6,BB$8-1-($B64-$B$9),0),Mortality_Rates!$B$111),MIN(OFFSET(Mortality_Rates!$B$6,BB$8-1-($B64-$B$9),1),Mortality_Rates!$C$111)))))</f>
        <v>6645.2019853464453</v>
      </c>
      <c r="BC64" s="160">
        <f ca="1">IF($B64-BC$8&gt;$B$9,0,IF($B64-BC$8=$B$9,$C64*IF($D64="Male",$B$5,$B$6),
BB64*(1-(1-IF($D64="Male",Mortality_Projection!$C$3,Mortality_Projection!$C$4))^MIN(($B64+(BC$8-1)-Mortality_Projection!$C$6),Mortality_Projection!$C$5)*IF($D64="Male",MIN(OFFSET(Mortality_Rates!$B$6,BC$8-1-($B64-$B$9),0),Mortality_Rates!$B$111),MIN(OFFSET(Mortality_Rates!$B$6,BC$8-1-($B64-$B$9),1),Mortality_Rates!$C$111)))))</f>
        <v>6641.3707839415156</v>
      </c>
      <c r="BD64" s="161">
        <f ca="1">IF($B64-BD$8&gt;$B$9,0,IF($B64-BD$8=$B$9,$C64*IF($D64="Male",$B$5,$B$6),
BC64*(1-(1-IF($D64="Male",Mortality_Projection!$C$3,Mortality_Projection!$C$4))^MIN(($B64+(BD$8-1)-Mortality_Projection!$C$6),Mortality_Projection!$C$5)*IF($D64="Male",MIN(OFFSET(Mortality_Rates!$B$6,BD$8-1-($B64-$B$9),0),Mortality_Rates!$B$111),MIN(OFFSET(Mortality_Rates!$B$6,BD$8-1-($B64-$B$9),1),Mortality_Rates!$C$111)))))</f>
        <v>6637.1357989603339</v>
      </c>
      <c r="BE64" s="33"/>
    </row>
    <row r="65" spans="1:57" x14ac:dyDescent="0.35">
      <c r="A65" s="159"/>
      <c r="B65">
        <f t="shared" si="8"/>
        <v>2028</v>
      </c>
      <c r="C65" s="160">
        <f t="shared" ca="1" si="8"/>
        <v>93147.933242386658</v>
      </c>
      <c r="D65" s="198" t="s">
        <v>32</v>
      </c>
      <c r="E65" s="160">
        <f ca="1">IF($B65-E$8&gt;$B$9,0,IF($B65-E$8=$B$9,$C65*IF($D65="Male",$B$5,$B$6),
D65*(1-(1-IF($D65="Male",Mortality_Projection!$C$3,Mortality_Projection!$C$4))^MIN(($B65+(E$8-1)-Mortality_Projection!$C$6),Mortality_Projection!$C$5)*IF($D65="Male",MIN(OFFSET(Mortality_Rates!$B$6,E$8-1-($B65-$B$9),0),Mortality_Rates!$B$111),MIN(OFFSET(Mortality_Rates!$B$6,E$8-1-($B65-$B$9),1),Mortality_Rates!$C$111)))))</f>
        <v>0</v>
      </c>
      <c r="F65" s="160">
        <f ca="1">IF($B65-F$8&gt;$B$9,0,IF($B65-F$8=$B$9,$C65*IF($D65="Male",$B$5,$B$6),
E65*(1-(1-IF($D65="Male",Mortality_Projection!$C$3,Mortality_Projection!$C$4))^MIN(($B65+(F$8-1)-Mortality_Projection!$C$6),Mortality_Projection!$C$5)*IF($D65="Male",MIN(OFFSET(Mortality_Rates!$B$6,F$8-1-($B65-$B$9),0),Mortality_Rates!$B$111),MIN(OFFSET(Mortality_Rates!$B$6,F$8-1-($B65-$B$9),1),Mortality_Rates!$C$111)))))</f>
        <v>0</v>
      </c>
      <c r="G65" s="160">
        <f ca="1">IF($B65-G$8&gt;$B$9,0,IF($B65-G$8=$B$9,$C65*IF($D65="Male",$B$5,$B$6),
F65*(1-(1-IF($D65="Male",Mortality_Projection!$C$3,Mortality_Projection!$C$4))^MIN(($B65+(G$8-1)-Mortality_Projection!$C$6),Mortality_Projection!$C$5)*IF($D65="Male",MIN(OFFSET(Mortality_Rates!$B$6,G$8-1-($B65-$B$9),0),Mortality_Rates!$B$111),MIN(OFFSET(Mortality_Rates!$B$6,G$8-1-($B65-$B$9),1),Mortality_Rates!$C$111)))))</f>
        <v>0</v>
      </c>
      <c r="H65" s="160">
        <f ca="1">IF($B65-H$8&gt;$B$9,0,IF($B65-H$8=$B$9,$C65*IF($D65="Male",$B$5,$B$6),
G65*(1-(1-IF($D65="Male",Mortality_Projection!$C$3,Mortality_Projection!$C$4))^MIN(($B65+(H$8-1)-Mortality_Projection!$C$6),Mortality_Projection!$C$5)*IF($D65="Male",MIN(OFFSET(Mortality_Rates!$B$6,H$8-1-($B65-$B$9),0),Mortality_Rates!$B$111),MIN(OFFSET(Mortality_Rates!$B$6,H$8-1-($B65-$B$9),1),Mortality_Rates!$C$111)))))</f>
        <v>0</v>
      </c>
      <c r="I65" s="160">
        <f ca="1">IF($B65-I$8&gt;$B$9,0,IF($B65-I$8=$B$9,$C65*IF($D65="Male",$B$5,$B$6),
H65*(1-(1-IF($D65="Male",Mortality_Projection!$C$3,Mortality_Projection!$C$4))^MIN(($B65+(I$8-1)-Mortality_Projection!$C$6),Mortality_Projection!$C$5)*IF($D65="Male",MIN(OFFSET(Mortality_Rates!$B$6,I$8-1-($B65-$B$9),0),Mortality_Rates!$B$111),MIN(OFFSET(Mortality_Rates!$B$6,I$8-1-($B65-$B$9),1),Mortality_Rates!$C$111)))))</f>
        <v>0</v>
      </c>
      <c r="J65" s="160">
        <f ca="1">IF($B65-J$8&gt;$B$9,0,IF($B65-J$8=$B$9,$C65*IF($D65="Male",$B$5,$B$6),
I65*(1-(1-IF($D65="Male",Mortality_Projection!$C$3,Mortality_Projection!$C$4))^MIN(($B65+(J$8-1)-Mortality_Projection!$C$6),Mortality_Projection!$C$5)*IF($D65="Male",MIN(OFFSET(Mortality_Rates!$B$6,J$8-1-($B65-$B$9),0),Mortality_Rates!$B$111),MIN(OFFSET(Mortality_Rates!$B$6,J$8-1-($B65-$B$9),1),Mortality_Rates!$C$111)))))</f>
        <v>0</v>
      </c>
      <c r="K65" s="160">
        <f ca="1">IF($B65-K$8&gt;$B$9,0,IF($B65-K$8=$B$9,$C65*IF($D65="Male",$B$5,$B$6),
J65*(1-(1-IF($D65="Male",Mortality_Projection!$C$3,Mortality_Projection!$C$4))^MIN(($B65+(K$8-1)-Mortality_Projection!$C$6),Mortality_Projection!$C$5)*IF($D65="Male",MIN(OFFSET(Mortality_Rates!$B$6,K$8-1-($B65-$B$9),0),Mortality_Rates!$B$111),MIN(OFFSET(Mortality_Rates!$B$6,K$8-1-($B65-$B$9),1),Mortality_Rates!$C$111)))))</f>
        <v>6551.2788817544779</v>
      </c>
      <c r="L65" s="160">
        <f ca="1">IF($B65-L$8&gt;$B$9,0,IF($B65-L$8=$B$9,$C65*IF($D65="Male",$B$5,$B$6),
K65*(1-(1-IF($D65="Male",Mortality_Projection!$C$3,Mortality_Projection!$C$4))^MIN(($B65+(L$8-1)-Mortality_Projection!$C$6),Mortality_Projection!$C$5)*IF($D65="Male",MIN(OFFSET(Mortality_Rates!$B$6,L$8-1-($B65-$B$9),0),Mortality_Rates!$B$111),MIN(OFFSET(Mortality_Rates!$B$6,L$8-1-($B65-$B$9),1),Mortality_Rates!$C$111)))))</f>
        <v>6547.7841444628675</v>
      </c>
      <c r="M65" s="160">
        <f ca="1">IF($B65-M$8&gt;$B$9,0,IF($B65-M$8=$B$9,$C65*IF($D65="Male",$B$5,$B$6),
L65*(1-(1-IF($D65="Male",Mortality_Projection!$C$3,Mortality_Projection!$C$4))^MIN(($B65+(M$8-1)-Mortality_Projection!$C$6),Mortality_Projection!$C$5)*IF($D65="Male",MIN(OFFSET(Mortality_Rates!$B$6,M$8-1-($B65-$B$9),0),Mortality_Rates!$B$111),MIN(OFFSET(Mortality_Rates!$B$6,M$8-1-($B65-$B$9),1),Mortality_Rates!$C$111)))))</f>
        <v>6545.2447356193052</v>
      </c>
      <c r="N65" s="160">
        <f ca="1">IF($B65-N$8&gt;$B$9,0,IF($B65-N$8=$B$9,$C65*IF($D65="Male",$B$5,$B$6),
M65*(1-(1-IF($D65="Male",Mortality_Projection!$C$3,Mortality_Projection!$C$4))^MIN(($B65+(N$8-1)-Mortality_Projection!$C$6),Mortality_Projection!$C$5)*IF($D65="Male",MIN(OFFSET(Mortality_Rates!$B$6,N$8-1-($B65-$B$9),0),Mortality_Rates!$B$111),MIN(OFFSET(Mortality_Rates!$B$6,N$8-1-($B65-$B$9),1),Mortality_Rates!$C$111)))))</f>
        <v>6543.3903250424855</v>
      </c>
      <c r="O65" s="160">
        <f ca="1">IF($B65-O$8&gt;$B$9,0,IF($B65-O$8=$B$9,$C65*IF($D65="Male",$B$5,$B$6),
N65*(1-(1-IF($D65="Male",Mortality_Projection!$C$3,Mortality_Projection!$C$4))^MIN(($B65+(O$8-1)-Mortality_Projection!$C$6),Mortality_Projection!$C$5)*IF($D65="Male",MIN(OFFSET(Mortality_Rates!$B$6,O$8-1-($B65-$B$9),0),Mortality_Rates!$B$111),MIN(OFFSET(Mortality_Rates!$B$6,O$8-1-($B65-$B$9),1),Mortality_Rates!$C$111)))))</f>
        <v>6541.9982278063399</v>
      </c>
      <c r="P65" s="160">
        <f ca="1">IF($B65-P$8&gt;$B$9,0,IF($B65-P$8=$B$9,$C65*IF($D65="Male",$B$5,$B$6),
O65*(1-(1-IF($D65="Male",Mortality_Projection!$C$3,Mortality_Projection!$C$4))^MIN(($B65+(P$8-1)-Mortality_Projection!$C$6),Mortality_Projection!$C$5)*IF($D65="Male",MIN(OFFSET(Mortality_Rates!$B$6,P$8-1-($B65-$B$9),0),Mortality_Rates!$B$111),MIN(OFFSET(Mortality_Rates!$B$6,P$8-1-($B65-$B$9),1),Mortality_Rates!$C$111)))))</f>
        <v>6540.9072650817743</v>
      </c>
      <c r="Q65" s="160">
        <f ca="1">IF($B65-Q$8&gt;$B$9,0,IF($B65-Q$8=$B$9,$C65*IF($D65="Male",$B$5,$B$6),
P65*(1-(1-IF($D65="Male",Mortality_Projection!$C$3,Mortality_Projection!$C$4))^MIN(($B65+(Q$8-1)-Mortality_Projection!$C$6),Mortality_Projection!$C$5)*IF($D65="Male",MIN(OFFSET(Mortality_Rates!$B$6,Q$8-1-($B65-$B$9),0),Mortality_Rates!$B$111),MIN(OFFSET(Mortality_Rates!$B$6,Q$8-1-($B65-$B$9),1),Mortality_Rates!$C$111)))))</f>
        <v>6540.0043081445092</v>
      </c>
      <c r="R65" s="160">
        <f ca="1">IF($B65-R$8&gt;$B$9,0,IF($B65-R$8=$B$9,$C65*IF($D65="Male",$B$5,$B$6),
Q65*(1-(1-IF($D65="Male",Mortality_Projection!$C$3,Mortality_Projection!$C$4))^MIN(($B65+(R$8-1)-Mortality_Projection!$C$6),Mortality_Projection!$C$5)*IF($D65="Male",MIN(OFFSET(Mortality_Rates!$B$6,R$8-1-($B65-$B$9),0),Mortality_Rates!$B$111),MIN(OFFSET(Mortality_Rates!$B$6,R$8-1-($B65-$B$9),1),Mortality_Rates!$C$111)))))</f>
        <v>6539.2221022179347</v>
      </c>
      <c r="S65" s="160">
        <f ca="1">IF($B65-S$8&gt;$B$9,0,IF($B65-S$8=$B$9,$C65*IF($D65="Male",$B$5,$B$6),
R65*(1-(1-IF($D65="Male",Mortality_Projection!$C$3,Mortality_Projection!$C$4))^MIN(($B65+(S$8-1)-Mortality_Projection!$C$6),Mortality_Projection!$C$5)*IF($D65="Male",MIN(OFFSET(Mortality_Rates!$B$6,S$8-1-($B65-$B$9),0),Mortality_Rates!$B$111),MIN(OFFSET(Mortality_Rates!$B$6,S$8-1-($B65-$B$9),1),Mortality_Rates!$C$111)))))</f>
        <v>6538.5112486813787</v>
      </c>
      <c r="T65" s="160">
        <f ca="1">IF($B65-T$8&gt;$B$9,0,IF($B65-T$8=$B$9,$C65*IF($D65="Male",$B$5,$B$6),
S65*(1-(1-IF($D65="Male",Mortality_Projection!$C$3,Mortality_Projection!$C$4))^MIN(($B65+(T$8-1)-Mortality_Projection!$C$6),Mortality_Projection!$C$5)*IF($D65="Male",MIN(OFFSET(Mortality_Rates!$B$6,T$8-1-($B65-$B$9),0),Mortality_Rates!$B$111),MIN(OFFSET(Mortality_Rates!$B$6,T$8-1-($B65-$B$9),1),Mortality_Rates!$C$111)))))</f>
        <v>6537.8291602827785</v>
      </c>
      <c r="U65" s="160">
        <f ca="1">IF($B65-U$8&gt;$B$9,0,IF($B65-U$8=$B$9,$C65*IF($D65="Male",$B$5,$B$6),
T65*(1-(1-IF($D65="Male",Mortality_Projection!$C$3,Mortality_Projection!$C$4))^MIN(($B65+(U$8-1)-Mortality_Projection!$C$6),Mortality_Projection!$C$5)*IF($D65="Male",MIN(OFFSET(Mortality_Rates!$B$6,U$8-1-($B65-$B$9),0),Mortality_Rates!$B$111),MIN(OFFSET(Mortality_Rates!$B$6,U$8-1-($B65-$B$9),1),Mortality_Rates!$C$111)))))</f>
        <v>6537.139779303634</v>
      </c>
      <c r="V65" s="160">
        <f ca="1">IF($B65-V$8&gt;$B$9,0,IF($B65-V$8=$B$9,$C65*IF($D65="Male",$B$5,$B$6),
U65*(1-(1-IF($D65="Male",Mortality_Projection!$C$3,Mortality_Projection!$C$4))^MIN(($B65+(V$8-1)-Mortality_Projection!$C$6),Mortality_Projection!$C$5)*IF($D65="Male",MIN(OFFSET(Mortality_Rates!$B$6,V$8-1-($B65-$B$9),0),Mortality_Rates!$B$111),MIN(OFFSET(Mortality_Rates!$B$6,V$8-1-($B65-$B$9),1),Mortality_Rates!$C$111)))))</f>
        <v>6536.4133066558006</v>
      </c>
      <c r="W65" s="160">
        <f ca="1">IF($B65-W$8&gt;$B$9,0,IF($B65-W$8=$B$9,$C65*IF($D65="Male",$B$5,$B$6),
V65*(1-(1-IF($D65="Male",Mortality_Projection!$C$3,Mortality_Projection!$C$4))^MIN(($B65+(W$8-1)-Mortality_Projection!$C$6),Mortality_Projection!$C$5)*IF($D65="Male",MIN(OFFSET(Mortality_Rates!$B$6,W$8-1-($B65-$B$9),0),Mortality_Rates!$B$111),MIN(OFFSET(Mortality_Rates!$B$6,W$8-1-($B65-$B$9),1),Mortality_Rates!$C$111)))))</f>
        <v>6535.6358443796898</v>
      </c>
      <c r="X65" s="160">
        <f ca="1">IF($B65-X$8&gt;$B$9,0,IF($B65-X$8=$B$9,$C65*IF($D65="Male",$B$5,$B$6),
W65*(1-(1-IF($D65="Male",Mortality_Projection!$C$3,Mortality_Projection!$C$4))^MIN(($B65+(X$8-1)-Mortality_Projection!$C$6),Mortality_Projection!$C$5)*IF($D65="Male",MIN(OFFSET(Mortality_Rates!$B$6,X$8-1-($B65-$B$9),0),Mortality_Rates!$B$111),MIN(OFFSET(Mortality_Rates!$B$6,X$8-1-($B65-$B$9),1),Mortality_Rates!$C$111)))))</f>
        <v>6534.7939974464898</v>
      </c>
      <c r="Y65" s="160">
        <f ca="1">IF($B65-Y$8&gt;$B$9,0,IF($B65-Y$8=$B$9,$C65*IF($D65="Male",$B$5,$B$6),
X65*(1-(1-IF($D65="Male",Mortality_Projection!$C$3,Mortality_Projection!$C$4))^MIN(($B65+(Y$8-1)-Mortality_Projection!$C$6),Mortality_Projection!$C$5)*IF($D65="Male",MIN(OFFSET(Mortality_Rates!$B$6,Y$8-1-($B65-$B$9),0),Mortality_Rates!$B$111),MIN(OFFSET(Mortality_Rates!$B$6,Y$8-1-($B65-$B$9),1),Mortality_Rates!$C$111)))))</f>
        <v>6533.8797006027862</v>
      </c>
      <c r="Z65" s="160">
        <f ca="1">IF($B65-Z$8&gt;$B$9,0,IF($B65-Z$8=$B$9,$C65*IF($D65="Male",$B$5,$B$6),
Y65*(1-(1-IF($D65="Male",Mortality_Projection!$C$3,Mortality_Projection!$C$4))^MIN(($B65+(Z$8-1)-Mortality_Projection!$C$6),Mortality_Projection!$C$5)*IF($D65="Male",MIN(OFFSET(Mortality_Rates!$B$6,Z$8-1-($B65-$B$9),0),Mortality_Rates!$B$111),MIN(OFFSET(Mortality_Rates!$B$6,Z$8-1-($B65-$B$9),1),Mortality_Rates!$C$111)))))</f>
        <v>6532.8947633971911</v>
      </c>
      <c r="AA65" s="160">
        <f ca="1">IF($B65-AA$8&gt;$B$9,0,IF($B65-AA$8=$B$9,$C65*IF($D65="Male",$B$5,$B$6),
Z65*(1-(1-IF($D65="Male",Mortality_Projection!$C$3,Mortality_Projection!$C$4))^MIN(($B65+(AA$8-1)-Mortality_Projection!$C$6),Mortality_Projection!$C$5)*IF($D65="Male",MIN(OFFSET(Mortality_Rates!$B$6,AA$8-1-($B65-$B$9),0),Mortality_Rates!$B$111),MIN(OFFSET(Mortality_Rates!$B$6,AA$8-1-($B65-$B$9),1),Mortality_Rates!$C$111)))))</f>
        <v>6531.8504164580936</v>
      </c>
      <c r="AB65" s="160">
        <f ca="1">IF($B65-AB$8&gt;$B$9,0,IF($B65-AB$8=$B$9,$C65*IF($D65="Male",$B$5,$B$6),
AA65*(1-(1-IF($D65="Male",Mortality_Projection!$C$3,Mortality_Projection!$C$4))^MIN(($B65+(AB$8-1)-Mortality_Projection!$C$6),Mortality_Projection!$C$5)*IF($D65="Male",MIN(OFFSET(Mortality_Rates!$B$6,AB$8-1-($B65-$B$9),0),Mortality_Rates!$B$111),MIN(OFFSET(Mortality_Rates!$B$6,AB$8-1-($B65-$B$9),1),Mortality_Rates!$C$111)))))</f>
        <v>6530.757528542621</v>
      </c>
      <c r="AC65" s="160">
        <f ca="1">IF($B65-AC$8&gt;$B$9,0,IF($B65-AC$8=$B$9,$C65*IF($D65="Male",$B$5,$B$6),
AB65*(1-(1-IF($D65="Male",Mortality_Projection!$C$3,Mortality_Projection!$C$4))^MIN(($B65+(AC$8-1)-Mortality_Projection!$C$6),Mortality_Projection!$C$5)*IF($D65="Male",MIN(OFFSET(Mortality_Rates!$B$6,AC$8-1-($B65-$B$9),0),Mortality_Rates!$B$111),MIN(OFFSET(Mortality_Rates!$B$6,AC$8-1-($B65-$B$9),1),Mortality_Rates!$C$111)))))</f>
        <v>6529.626613831193</v>
      </c>
      <c r="AD65" s="160">
        <f ca="1">IF($B65-AD$8&gt;$B$9,0,IF($B65-AD$8=$B$9,$C65*IF($D65="Male",$B$5,$B$6),
AC65*(1-(1-IF($D65="Male",Mortality_Projection!$C$3,Mortality_Projection!$C$4))^MIN(($B65+(AD$8-1)-Mortality_Projection!$C$6),Mortality_Projection!$C$5)*IF($D65="Male",MIN(OFFSET(Mortality_Rates!$B$6,AD$8-1-($B65-$B$9),0),Mortality_Rates!$B$111),MIN(OFFSET(Mortality_Rates!$B$6,AD$8-1-($B65-$B$9),1),Mortality_Rates!$C$111)))))</f>
        <v>6528.4632771792722</v>
      </c>
      <c r="AE65" s="160">
        <f ca="1">IF($B65-AE$8&gt;$B$9,0,IF($B65-AE$8=$B$9,$C65*IF($D65="Male",$B$5,$B$6),
AD65*(1-(1-IF($D65="Male",Mortality_Projection!$C$3,Mortality_Projection!$C$4))^MIN(($B65+(AE$8-1)-Mortality_Projection!$C$6),Mortality_Projection!$C$5)*IF($D65="Male",MIN(OFFSET(Mortality_Rates!$B$6,AE$8-1-($B65-$B$9),0),Mortality_Rates!$B$111),MIN(OFFSET(Mortality_Rates!$B$6,AE$8-1-($B65-$B$9),1),Mortality_Rates!$C$111)))))</f>
        <v>6527.2819619205948</v>
      </c>
      <c r="AF65" s="160">
        <f ca="1">IF($B65-AF$8&gt;$B$9,0,IF($B65-AF$8=$B$9,$C65*IF($D65="Male",$B$5,$B$6),
AE65*(1-(1-IF($D65="Male",Mortality_Projection!$C$3,Mortality_Projection!$C$4))^MIN(($B65+(AF$8-1)-Mortality_Projection!$C$6),Mortality_Projection!$C$5)*IF($D65="Male",MIN(OFFSET(Mortality_Rates!$B$6,AF$8-1-($B65-$B$9),0),Mortality_Rates!$B$111),MIN(OFFSET(Mortality_Rates!$B$6,AF$8-1-($B65-$B$9),1),Mortality_Rates!$C$111)))))</f>
        <v>6526.0832498350437</v>
      </c>
      <c r="AG65" s="160">
        <f ca="1">IF($B65-AG$8&gt;$B$9,0,IF($B65-AG$8=$B$9,$C65*IF($D65="Male",$B$5,$B$6),
AF65*(1-(1-IF($D65="Male",Mortality_Projection!$C$3,Mortality_Projection!$C$4))^MIN(($B65+(AG$8-1)-Mortality_Projection!$C$6),Mortality_Projection!$C$5)*IF($D65="Male",MIN(OFFSET(Mortality_Rates!$B$6,AG$8-1-($B65-$B$9),0),Mortality_Rates!$B$111),MIN(OFFSET(Mortality_Rates!$B$6,AG$8-1-($B65-$B$9),1),Mortality_Rates!$C$111)))))</f>
        <v>6524.8765199273266</v>
      </c>
      <c r="AH65" s="160">
        <f ca="1">IF($B65-AH$8&gt;$B$9,0,IF($B65-AH$8=$B$9,$C65*IF($D65="Male",$B$5,$B$6),
AG65*(1-(1-IF($D65="Male",Mortality_Projection!$C$3,Mortality_Projection!$C$4))^MIN(($B65+(AH$8-1)-Mortality_Projection!$C$6),Mortality_Projection!$C$5)*IF($D65="Male",MIN(OFFSET(Mortality_Rates!$B$6,AH$8-1-($B65-$B$9),0),Mortality_Rates!$B$111),MIN(OFFSET(Mortality_Rates!$B$6,AH$8-1-($B65-$B$9),1),Mortality_Rates!$C$111)))))</f>
        <v>6523.6621246257591</v>
      </c>
      <c r="AI65" s="160">
        <f ca="1">IF($B65-AI$8&gt;$B$9,0,IF($B65-AI$8=$B$9,$C65*IF($D65="Male",$B$5,$B$6),
AH65*(1-(1-IF($D65="Male",Mortality_Projection!$C$3,Mortality_Projection!$C$4))^MIN(($B65+(AI$8-1)-Mortality_Projection!$C$6),Mortality_Projection!$C$5)*IF($D65="Male",MIN(OFFSET(Mortality_Rates!$B$6,AI$8-1-($B65-$B$9),0),Mortality_Rates!$B$111),MIN(OFFSET(Mortality_Rates!$B$6,AI$8-1-($B65-$B$9),1),Mortality_Rates!$C$111)))))</f>
        <v>6522.4404092173463</v>
      </c>
      <c r="AJ65" s="160">
        <f ca="1">IF($B65-AJ$8&gt;$B$9,0,IF($B65-AJ$8=$B$9,$C65*IF($D65="Male",$B$5,$B$6),
AI65*(1-(1-IF($D65="Male",Mortality_Projection!$C$3,Mortality_Projection!$C$4))^MIN(($B65+(AJ$8-1)-Mortality_Projection!$C$6),Mortality_Projection!$C$5)*IF($D65="Male",MIN(OFFSET(Mortality_Rates!$B$6,AJ$8-1-($B65-$B$9),0),Mortality_Rates!$B$111),MIN(OFFSET(Mortality_Rates!$B$6,AJ$8-1-($B65-$B$9),1),Mortality_Rates!$C$111)))))</f>
        <v>6521.2117119631266</v>
      </c>
      <c r="AK65" s="160">
        <f ca="1">IF($B65-AK$8&gt;$B$9,0,IF($B65-AK$8=$B$9,$C65*IF($D65="Male",$B$5,$B$6),
AJ65*(1-(1-IF($D65="Male",Mortality_Projection!$C$3,Mortality_Projection!$C$4))^MIN(($B65+(AK$8-1)-Mortality_Projection!$C$6),Mortality_Projection!$C$5)*IF($D65="Male",MIN(OFFSET(Mortality_Rates!$B$6,AK$8-1-($B65-$B$9),0),Mortality_Rates!$B$111),MIN(OFFSET(Mortality_Rates!$B$6,AK$8-1-($B65-$B$9),1),Mortality_Rates!$C$111)))))</f>
        <v>6519.9763642119979</v>
      </c>
      <c r="AL65" s="160">
        <f ca="1">IF($B65-AL$8&gt;$B$9,0,IF($B65-AL$8=$B$9,$C65*IF($D65="Male",$B$5,$B$6),
AK65*(1-(1-IF($D65="Male",Mortality_Projection!$C$3,Mortality_Projection!$C$4))^MIN(($B65+(AL$8-1)-Mortality_Projection!$C$6),Mortality_Projection!$C$5)*IF($D65="Male",MIN(OFFSET(Mortality_Rates!$B$6,AL$8-1-($B65-$B$9),0),Mortality_Rates!$B$111),MIN(OFFSET(Mortality_Rates!$B$6,AL$8-1-($B65-$B$9),1),Mortality_Rates!$C$111)))))</f>
        <v>6518.7305377581997</v>
      </c>
      <c r="AM65" s="160">
        <f ca="1">IF($B65-AM$8&gt;$B$9,0,IF($B65-AM$8=$B$9,$C65*IF($D65="Male",$B$5,$B$6),
AL65*(1-(1-IF($D65="Male",Mortality_Projection!$C$3,Mortality_Projection!$C$4))^MIN(($B65+(AM$8-1)-Mortality_Projection!$C$6),Mortality_Projection!$C$5)*IF($D65="Male",MIN(OFFSET(Mortality_Rates!$B$6,AM$8-1-($B65-$B$9),0),Mortality_Rates!$B$111),MIN(OFFSET(Mortality_Rates!$B$6,AM$8-1-($B65-$B$9),1),Mortality_Rates!$C$111)))))</f>
        <v>6517.4705441250053</v>
      </c>
      <c r="AN65" s="160">
        <f ca="1">IF($B65-AN$8&gt;$B$9,0,IF($B65-AN$8=$B$9,$C65*IF($D65="Male",$B$5,$B$6),
AM65*(1-(1-IF($D65="Male",Mortality_Projection!$C$3,Mortality_Projection!$C$4))^MIN(($B65+(AN$8-1)-Mortality_Projection!$C$6),Mortality_Projection!$C$5)*IF($D65="Male",MIN(OFFSET(Mortality_Rates!$B$6,AN$8-1-($B65-$B$9),0),Mortality_Rates!$B$111),MIN(OFFSET(Mortality_Rates!$B$6,AN$8-1-($B65-$B$9),1),Mortality_Rates!$C$111)))))</f>
        <v>6516.1887750793367</v>
      </c>
      <c r="AO65" s="160">
        <f ca="1">IF($B65-AO$8&gt;$B$9,0,IF($B65-AO$8=$B$9,$C65*IF($D65="Male",$B$5,$B$6),
AN65*(1-(1-IF($D65="Male",Mortality_Projection!$C$3,Mortality_Projection!$C$4))^MIN(($B65+(AO$8-1)-Mortality_Projection!$C$6),Mortality_Projection!$C$5)*IF($D65="Male",MIN(OFFSET(Mortality_Rates!$B$6,AO$8-1-($B65-$B$9),0),Mortality_Rates!$B$111),MIN(OFFSET(Mortality_Rates!$B$6,AO$8-1-($B65-$B$9),1),Mortality_Rates!$C$111)))))</f>
        <v>6514.8778988045524</v>
      </c>
      <c r="AP65" s="160">
        <f ca="1">IF($B65-AP$8&gt;$B$9,0,IF($B65-AP$8=$B$9,$C65*IF($D65="Male",$B$5,$B$6),
AO65*(1-(1-IF($D65="Male",Mortality_Projection!$C$3,Mortality_Projection!$C$4))^MIN(($B65+(AP$8-1)-Mortality_Projection!$C$6),Mortality_Projection!$C$5)*IF($D65="Male",MIN(OFFSET(Mortality_Rates!$B$6,AP$8-1-($B65-$B$9),0),Mortality_Rates!$B$111),MIN(OFFSET(Mortality_Rates!$B$6,AP$8-1-($B65-$B$9),1),Mortality_Rates!$C$111)))))</f>
        <v>6513.530853617227</v>
      </c>
      <c r="AQ65" s="160">
        <f ca="1">IF($B65-AQ$8&gt;$B$9,0,IF($B65-AQ$8=$B$9,$C65*IF($D65="Male",$B$5,$B$6),
AP65*(1-(1-IF($D65="Male",Mortality_Projection!$C$3,Mortality_Projection!$C$4))^MIN(($B65+(AQ$8-1)-Mortality_Projection!$C$6),Mortality_Projection!$C$5)*IF($D65="Male",MIN(OFFSET(Mortality_Rates!$B$6,AQ$8-1-($B65-$B$9),0),Mortality_Rates!$B$111),MIN(OFFSET(Mortality_Rates!$B$6,AQ$8-1-($B65-$B$9),1),Mortality_Rates!$C$111)))))</f>
        <v>6512.1369263511779</v>
      </c>
      <c r="AR65" s="160">
        <f ca="1">IF($B65-AR$8&gt;$B$9,0,IF($B65-AR$8=$B$9,$C65*IF($D65="Male",$B$5,$B$6),
AQ65*(1-(1-IF($D65="Male",Mortality_Projection!$C$3,Mortality_Projection!$C$4))^MIN(($B65+(AR$8-1)-Mortality_Projection!$C$6),Mortality_Projection!$C$5)*IF($D65="Male",MIN(OFFSET(Mortality_Rates!$B$6,AR$8-1-($B65-$B$9),0),Mortality_Rates!$B$111),MIN(OFFSET(Mortality_Rates!$B$6,AR$8-1-($B65-$B$9),1),Mortality_Rates!$C$111)))))</f>
        <v>6510.6896700802408</v>
      </c>
      <c r="AS65" s="160">
        <f ca="1">IF($B65-AS$8&gt;$B$9,0,IF($B65-AS$8=$B$9,$C65*IF($D65="Male",$B$5,$B$6),
AR65*(1-(1-IF($D65="Male",Mortality_Projection!$C$3,Mortality_Projection!$C$4))^MIN(($B65+(AS$8-1)-Mortality_Projection!$C$6),Mortality_Projection!$C$5)*IF($D65="Male",MIN(OFFSET(Mortality_Rates!$B$6,AS$8-1-($B65-$B$9),0),Mortality_Rates!$B$111),MIN(OFFSET(Mortality_Rates!$B$6,AS$8-1-($B65-$B$9),1),Mortality_Rates!$C$111)))))</f>
        <v>6509.171415884497</v>
      </c>
      <c r="AT65" s="160">
        <f ca="1">IF($B65-AT$8&gt;$B$9,0,IF($B65-AT$8=$B$9,$C65*IF($D65="Male",$B$5,$B$6),
AS65*(1-(1-IF($D65="Male",Mortality_Projection!$C$3,Mortality_Projection!$C$4))^MIN(($B65+(AT$8-1)-Mortality_Projection!$C$6),Mortality_Projection!$C$5)*IF($D65="Male",MIN(OFFSET(Mortality_Rates!$B$6,AT$8-1-($B65-$B$9),0),Mortality_Rates!$B$111),MIN(OFFSET(Mortality_Rates!$B$6,AT$8-1-($B65-$B$9),1),Mortality_Rates!$C$111)))))</f>
        <v>6507.5727057150216</v>
      </c>
      <c r="AU65" s="160">
        <f ca="1">IF($B65-AU$8&gt;$B$9,0,IF($B65-AU$8=$B$9,$C65*IF($D65="Male",$B$5,$B$6),
AT65*(1-(1-IF($D65="Male",Mortality_Projection!$C$3,Mortality_Projection!$C$4))^MIN(($B65+(AU$8-1)-Mortality_Projection!$C$6),Mortality_Projection!$C$5)*IF($D65="Male",MIN(OFFSET(Mortality_Rates!$B$6,AU$8-1-($B65-$B$9),0),Mortality_Rates!$B$111),MIN(OFFSET(Mortality_Rates!$B$6,AU$8-1-($B65-$B$9),1),Mortality_Rates!$C$111)))))</f>
        <v>6505.8769815193718</v>
      </c>
      <c r="AV65" s="160">
        <f ca="1">IF($B65-AV$8&gt;$B$9,0,IF($B65-AV$8=$B$9,$C65*IF($D65="Male",$B$5,$B$6),
AU65*(1-(1-IF($D65="Male",Mortality_Projection!$C$3,Mortality_Projection!$C$4))^MIN(($B65+(AV$8-1)-Mortality_Projection!$C$6),Mortality_Projection!$C$5)*IF($D65="Male",MIN(OFFSET(Mortality_Rates!$B$6,AV$8-1-($B65-$B$9),0),Mortality_Rates!$B$111),MIN(OFFSET(Mortality_Rates!$B$6,AV$8-1-($B65-$B$9),1),Mortality_Rates!$C$111)))))</f>
        <v>6504.072004341806</v>
      </c>
      <c r="AW65" s="160">
        <f ca="1">IF($B65-AW$8&gt;$B$9,0,IF($B65-AW$8=$B$9,$C65*IF($D65="Male",$B$5,$B$6),
AV65*(1-(1-IF($D65="Male",Mortality_Projection!$C$3,Mortality_Projection!$C$4))^MIN(($B65+(AW$8-1)-Mortality_Projection!$C$6),Mortality_Projection!$C$5)*IF($D65="Male",MIN(OFFSET(Mortality_Rates!$B$6,AW$8-1-($B65-$B$9),0),Mortality_Rates!$B$111),MIN(OFFSET(Mortality_Rates!$B$6,AW$8-1-($B65-$B$9),1),Mortality_Rates!$C$111)))))</f>
        <v>6502.1387237431536</v>
      </c>
      <c r="AX65" s="160">
        <f ca="1">IF($B65-AX$8&gt;$B$9,0,IF($B65-AX$8=$B$9,$C65*IF($D65="Male",$B$5,$B$6),
AW65*(1-(1-IF($D65="Male",Mortality_Projection!$C$3,Mortality_Projection!$C$4))^MIN(($B65+(AX$8-1)-Mortality_Projection!$C$6),Mortality_Projection!$C$5)*IF($D65="Male",MIN(OFFSET(Mortality_Rates!$B$6,AX$8-1-($B65-$B$9),0),Mortality_Rates!$B$111),MIN(OFFSET(Mortality_Rates!$B$6,AX$8-1-($B65-$B$9),1),Mortality_Rates!$C$111)))))</f>
        <v>6500.0346268911089</v>
      </c>
      <c r="AY65" s="160">
        <f ca="1">IF($B65-AY$8&gt;$B$9,0,IF($B65-AY$8=$B$9,$C65*IF($D65="Male",$B$5,$B$6),
AX65*(1-(1-IF($D65="Male",Mortality_Projection!$C$3,Mortality_Projection!$C$4))^MIN(($B65+(AY$8-1)-Mortality_Projection!$C$6),Mortality_Projection!$C$5)*IF($D65="Male",MIN(OFFSET(Mortality_Rates!$B$6,AY$8-1-($B65-$B$9),0),Mortality_Rates!$B$111),MIN(OFFSET(Mortality_Rates!$B$6,AY$8-1-($B65-$B$9),1),Mortality_Rates!$C$111)))))</f>
        <v>6497.7343574391762</v>
      </c>
      <c r="AZ65" s="160">
        <f ca="1">IF($B65-AZ$8&gt;$B$9,0,IF($B65-AZ$8=$B$9,$C65*IF($D65="Male",$B$5,$B$6),
AY65*(1-(1-IF($D65="Male",Mortality_Projection!$C$3,Mortality_Projection!$C$4))^MIN(($B65+(AZ$8-1)-Mortality_Projection!$C$6),Mortality_Projection!$C$5)*IF($D65="Male",MIN(OFFSET(Mortality_Rates!$B$6,AZ$8-1-($B65-$B$9),0),Mortality_Rates!$B$111),MIN(OFFSET(Mortality_Rates!$B$6,AZ$8-1-($B65-$B$9),1),Mortality_Rates!$C$111)))))</f>
        <v>6495.2126091820683</v>
      </c>
      <c r="BA65" s="160">
        <f ca="1">IF($B65-BA$8&gt;$B$9,0,IF($B65-BA$8=$B$9,$C65*IF($D65="Male",$B$5,$B$6),
AZ65*(1-(1-IF($D65="Male",Mortality_Projection!$C$3,Mortality_Projection!$C$4))^MIN(($B65+(BA$8-1)-Mortality_Projection!$C$6),Mortality_Projection!$C$5)*IF($D65="Male",MIN(OFFSET(Mortality_Rates!$B$6,BA$8-1-($B65-$B$9),0),Mortality_Rates!$B$111),MIN(OFFSET(Mortality_Rates!$B$6,BA$8-1-($B65-$B$9),1),Mortality_Rates!$C$111)))))</f>
        <v>6492.4368484647357</v>
      </c>
      <c r="BB65" s="160">
        <f ca="1">IF($B65-BB$8&gt;$B$9,0,IF($B65-BB$8=$B$9,$C65*IF($D65="Male",$B$5,$B$6),
BA65*(1-(1-IF($D65="Male",Mortality_Projection!$C$3,Mortality_Projection!$C$4))^MIN(($B65+(BB$8-1)-Mortality_Projection!$C$6),Mortality_Projection!$C$5)*IF($D65="Male",MIN(OFFSET(Mortality_Rates!$B$6,BB$8-1-($B65-$B$9),0),Mortality_Rates!$B$111),MIN(OFFSET(Mortality_Rates!$B$6,BB$8-1-($B65-$B$9),1),Mortality_Rates!$C$111)))))</f>
        <v>6489.3746212471933</v>
      </c>
      <c r="BC65" s="160">
        <f ca="1">IF($B65-BC$8&gt;$B$9,0,IF($B65-BC$8=$B$9,$C65*IF($D65="Male",$B$5,$B$6),
BB65*(1-(1-IF($D65="Male",Mortality_Projection!$C$3,Mortality_Projection!$C$4))^MIN(($B65+(BC$8-1)-Mortality_Projection!$C$6),Mortality_Projection!$C$5)*IF($D65="Male",MIN(OFFSET(Mortality_Rates!$B$6,BC$8-1-($B65-$B$9),0),Mortality_Rates!$B$111),MIN(OFFSET(Mortality_Rates!$B$6,BC$8-1-($B65-$B$9),1),Mortality_Rates!$C$111)))))</f>
        <v>6485.9935661930995</v>
      </c>
      <c r="BD65" s="161">
        <f ca="1">IF($B65-BD$8&gt;$B$9,0,IF($B65-BD$8=$B$9,$C65*IF($D65="Male",$B$5,$B$6),
BC65*(1-(1-IF($D65="Male",Mortality_Projection!$C$3,Mortality_Projection!$C$4))^MIN(($B65+(BD$8-1)-Mortality_Projection!$C$6),Mortality_Projection!$C$5)*IF($D65="Male",MIN(OFFSET(Mortality_Rates!$B$6,BD$8-1-($B65-$B$9),0),Mortality_Rates!$B$111),MIN(OFFSET(Mortality_Rates!$B$6,BD$8-1-($B65-$B$9),1),Mortality_Rates!$C$111)))))</f>
        <v>6482.2541542507743</v>
      </c>
      <c r="BE65" s="33"/>
    </row>
    <row r="66" spans="1:57" x14ac:dyDescent="0.35">
      <c r="A66" s="159"/>
      <c r="B66">
        <f t="shared" si="8"/>
        <v>2029</v>
      </c>
      <c r="C66" s="160">
        <f t="shared" ca="1" si="8"/>
        <v>91537.133424880987</v>
      </c>
      <c r="D66" s="198" t="s">
        <v>32</v>
      </c>
      <c r="E66" s="160">
        <f ca="1">IF($B66-E$8&gt;$B$9,0,IF($B66-E$8=$B$9,$C66*IF($D66="Male",$B$5,$B$6),
D66*(1-(1-IF($D66="Male",Mortality_Projection!$C$3,Mortality_Projection!$C$4))^MIN(($B66+(E$8-1)-Mortality_Projection!$C$6),Mortality_Projection!$C$5)*IF($D66="Male",MIN(OFFSET(Mortality_Rates!$B$6,E$8-1-($B66-$B$9),0),Mortality_Rates!$B$111),MIN(OFFSET(Mortality_Rates!$B$6,E$8-1-($B66-$B$9),1),Mortality_Rates!$C$111)))))</f>
        <v>0</v>
      </c>
      <c r="F66" s="160">
        <f ca="1">IF($B66-F$8&gt;$B$9,0,IF($B66-F$8=$B$9,$C66*IF($D66="Male",$B$5,$B$6),
E66*(1-(1-IF($D66="Male",Mortality_Projection!$C$3,Mortality_Projection!$C$4))^MIN(($B66+(F$8-1)-Mortality_Projection!$C$6),Mortality_Projection!$C$5)*IF($D66="Male",MIN(OFFSET(Mortality_Rates!$B$6,F$8-1-($B66-$B$9),0),Mortality_Rates!$B$111),MIN(OFFSET(Mortality_Rates!$B$6,F$8-1-($B66-$B$9),1),Mortality_Rates!$C$111)))))</f>
        <v>0</v>
      </c>
      <c r="G66" s="160">
        <f ca="1">IF($B66-G$8&gt;$B$9,0,IF($B66-G$8=$B$9,$C66*IF($D66="Male",$B$5,$B$6),
F66*(1-(1-IF($D66="Male",Mortality_Projection!$C$3,Mortality_Projection!$C$4))^MIN(($B66+(G$8-1)-Mortality_Projection!$C$6),Mortality_Projection!$C$5)*IF($D66="Male",MIN(OFFSET(Mortality_Rates!$B$6,G$8-1-($B66-$B$9),0),Mortality_Rates!$B$111),MIN(OFFSET(Mortality_Rates!$B$6,G$8-1-($B66-$B$9),1),Mortality_Rates!$C$111)))))</f>
        <v>0</v>
      </c>
      <c r="H66" s="160">
        <f ca="1">IF($B66-H$8&gt;$B$9,0,IF($B66-H$8=$B$9,$C66*IF($D66="Male",$B$5,$B$6),
G66*(1-(1-IF($D66="Male",Mortality_Projection!$C$3,Mortality_Projection!$C$4))^MIN(($B66+(H$8-1)-Mortality_Projection!$C$6),Mortality_Projection!$C$5)*IF($D66="Male",MIN(OFFSET(Mortality_Rates!$B$6,H$8-1-($B66-$B$9),0),Mortality_Rates!$B$111),MIN(OFFSET(Mortality_Rates!$B$6,H$8-1-($B66-$B$9),1),Mortality_Rates!$C$111)))))</f>
        <v>0</v>
      </c>
      <c r="I66" s="160">
        <f ca="1">IF($B66-I$8&gt;$B$9,0,IF($B66-I$8=$B$9,$C66*IF($D66="Male",$B$5,$B$6),
H66*(1-(1-IF($D66="Male",Mortality_Projection!$C$3,Mortality_Projection!$C$4))^MIN(($B66+(I$8-1)-Mortality_Projection!$C$6),Mortality_Projection!$C$5)*IF($D66="Male",MIN(OFFSET(Mortality_Rates!$B$6,I$8-1-($B66-$B$9),0),Mortality_Rates!$B$111),MIN(OFFSET(Mortality_Rates!$B$6,I$8-1-($B66-$B$9),1),Mortality_Rates!$C$111)))))</f>
        <v>0</v>
      </c>
      <c r="J66" s="160">
        <f ca="1">IF($B66-J$8&gt;$B$9,0,IF($B66-J$8=$B$9,$C66*IF($D66="Male",$B$5,$B$6),
I66*(1-(1-IF($D66="Male",Mortality_Projection!$C$3,Mortality_Projection!$C$4))^MIN(($B66+(J$8-1)-Mortality_Projection!$C$6),Mortality_Projection!$C$5)*IF($D66="Male",MIN(OFFSET(Mortality_Rates!$B$6,J$8-1-($B66-$B$9),0),Mortality_Rates!$B$111),MIN(OFFSET(Mortality_Rates!$B$6,J$8-1-($B66-$B$9),1),Mortality_Rates!$C$111)))))</f>
        <v>0</v>
      </c>
      <c r="K66" s="160">
        <f ca="1">IF($B66-K$8&gt;$B$9,0,IF($B66-K$8=$B$9,$C66*IF($D66="Male",$B$5,$B$6),
J66*(1-(1-IF($D66="Male",Mortality_Projection!$C$3,Mortality_Projection!$C$4))^MIN(($B66+(K$8-1)-Mortality_Projection!$C$6),Mortality_Projection!$C$5)*IF($D66="Male",MIN(OFFSET(Mortality_Rates!$B$6,K$8-1-($B66-$B$9),0),Mortality_Rates!$B$111),MIN(OFFSET(Mortality_Rates!$B$6,K$8-1-($B66-$B$9),1),Mortality_Rates!$C$111)))))</f>
        <v>0</v>
      </c>
      <c r="L66" s="160">
        <f ca="1">IF($B66-L$8&gt;$B$9,0,IF($B66-L$8=$B$9,$C66*IF($D66="Male",$B$5,$B$6),
K66*(1-(1-IF($D66="Male",Mortality_Projection!$C$3,Mortality_Projection!$C$4))^MIN(($B66+(L$8-1)-Mortality_Projection!$C$6),Mortality_Projection!$C$5)*IF($D66="Male",MIN(OFFSET(Mortality_Rates!$B$6,L$8-1-($B66-$B$9),0),Mortality_Rates!$B$111),MIN(OFFSET(Mortality_Rates!$B$6,L$8-1-($B66-$B$9),1),Mortality_Rates!$C$111)))))</f>
        <v>6437.9881359501815</v>
      </c>
      <c r="M66" s="160">
        <f ca="1">IF($B66-M$8&gt;$B$9,0,IF($B66-M$8=$B$9,$C66*IF($D66="Male",$B$5,$B$6),
L66*(1-(1-IF($D66="Male",Mortality_Projection!$C$3,Mortality_Projection!$C$4))^MIN(($B66+(M$8-1)-Mortality_Projection!$C$6),Mortality_Projection!$C$5)*IF($D66="Male",MIN(OFFSET(Mortality_Rates!$B$6,M$8-1-($B66-$B$9),0),Mortality_Rates!$B$111),MIN(OFFSET(Mortality_Rates!$B$6,M$8-1-($B66-$B$9),1),Mortality_Rates!$C$111)))))</f>
        <v>6434.6323676574075</v>
      </c>
      <c r="N66" s="160">
        <f ca="1">IF($B66-N$8&gt;$B$9,0,IF($B66-N$8=$B$9,$C66*IF($D66="Male",$B$5,$B$6),
M66*(1-(1-IF($D66="Male",Mortality_Projection!$C$3,Mortality_Projection!$C$4))^MIN(($B66+(N$8-1)-Mortality_Projection!$C$6),Mortality_Projection!$C$5)*IF($D66="Male",MIN(OFFSET(Mortality_Rates!$B$6,N$8-1-($B66-$B$9),0),Mortality_Rates!$B$111),MIN(OFFSET(Mortality_Rates!$B$6,N$8-1-($B66-$B$9),1),Mortality_Rates!$C$111)))))</f>
        <v>6432.1939092049142</v>
      </c>
      <c r="O66" s="160">
        <f ca="1">IF($B66-O$8&gt;$B$9,0,IF($B66-O$8=$B$9,$C66*IF($D66="Male",$B$5,$B$6),
N66*(1-(1-IF($D66="Male",Mortality_Projection!$C$3,Mortality_Projection!$C$4))^MIN(($B66+(O$8-1)-Mortality_Projection!$C$6),Mortality_Projection!$C$5)*IF($D66="Male",MIN(OFFSET(Mortality_Rates!$B$6,O$8-1-($B66-$B$9),0),Mortality_Rates!$B$111),MIN(OFFSET(Mortality_Rates!$B$6,O$8-1-($B66-$B$9),1),Mortality_Rates!$C$111)))))</f>
        <v>6430.4132021415262</v>
      </c>
      <c r="P66" s="160">
        <f ca="1">IF($B66-P$8&gt;$B$9,0,IF($B66-P$8=$B$9,$C66*IF($D66="Male",$B$5,$B$6),
O66*(1-(1-IF($D66="Male",Mortality_Projection!$C$3,Mortality_Projection!$C$4))^MIN(($B66+(P$8-1)-Mortality_Projection!$C$6),Mortality_Projection!$C$5)*IF($D66="Male",MIN(OFFSET(Mortality_Rates!$B$6,P$8-1-($B66-$B$9),0),Mortality_Rates!$B$111),MIN(OFFSET(Mortality_Rates!$B$6,P$8-1-($B66-$B$9),1),Mortality_Rates!$C$111)))))</f>
        <v>6429.0764251205128</v>
      </c>
      <c r="Q66" s="160">
        <f ca="1">IF($B66-Q$8&gt;$B$9,0,IF($B66-Q$8=$B$9,$C66*IF($D66="Male",$B$5,$B$6),
P66*(1-(1-IF($D66="Male",Mortality_Projection!$C$3,Mortality_Projection!$C$4))^MIN(($B66+(Q$8-1)-Mortality_Projection!$C$6),Mortality_Projection!$C$5)*IF($D66="Male",MIN(OFFSET(Mortality_Rates!$B$6,Q$8-1-($B66-$B$9),0),Mortality_Rates!$B$111),MIN(OFFSET(Mortality_Rates!$B$6,Q$8-1-($B66-$B$9),1),Mortality_Rates!$C$111)))))</f>
        <v>6428.0288108018194</v>
      </c>
      <c r="R66" s="160">
        <f ca="1">IF($B66-R$8&gt;$B$9,0,IF($B66-R$8=$B$9,$C66*IF($D66="Male",$B$5,$B$6),
Q66*(1-(1-IF($D66="Male",Mortality_Projection!$C$3,Mortality_Projection!$C$4))^MIN(($B66+(R$8-1)-Mortality_Projection!$C$6),Mortality_Projection!$C$5)*IF($D66="Male",MIN(OFFSET(Mortality_Rates!$B$6,R$8-1-($B66-$B$9),0),Mortality_Rates!$B$111),MIN(OFFSET(Mortality_Rates!$B$6,R$8-1-($B66-$B$9),1),Mortality_Rates!$C$111)))))</f>
        <v>6427.1617287253002</v>
      </c>
      <c r="S66" s="160">
        <f ca="1">IF($B66-S$8&gt;$B$9,0,IF($B66-S$8=$B$9,$C66*IF($D66="Male",$B$5,$B$6),
R66*(1-(1-IF($D66="Male",Mortality_Projection!$C$3,Mortality_Projection!$C$4))^MIN(($B66+(S$8-1)-Mortality_Projection!$C$6),Mortality_Projection!$C$5)*IF($D66="Male",MIN(OFFSET(Mortality_Rates!$B$6,S$8-1-($B66-$B$9),0),Mortality_Rates!$B$111),MIN(OFFSET(Mortality_Rates!$B$6,S$8-1-($B66-$B$9),1),Mortality_Rates!$C$111)))))</f>
        <v>6426.410597799264</v>
      </c>
      <c r="T66" s="160">
        <f ca="1">IF($B66-T$8&gt;$B$9,0,IF($B66-T$8=$B$9,$C66*IF($D66="Male",$B$5,$B$6),
S66*(1-(1-IF($D66="Male",Mortality_Projection!$C$3,Mortality_Projection!$C$4))^MIN(($B66+(T$8-1)-Mortality_Projection!$C$6),Mortality_Projection!$C$5)*IF($D66="Male",MIN(OFFSET(Mortality_Rates!$B$6,T$8-1-($B66-$B$9),0),Mortality_Rates!$B$111),MIN(OFFSET(Mortality_Rates!$B$6,T$8-1-($B66-$B$9),1),Mortality_Rates!$C$111)))))</f>
        <v>6425.7279827517523</v>
      </c>
      <c r="U66" s="160">
        <f ca="1">IF($B66-U$8&gt;$B$9,0,IF($B66-U$8=$B$9,$C66*IF($D66="Male",$B$5,$B$6),
T66*(1-(1-IF($D66="Male",Mortality_Projection!$C$3,Mortality_Projection!$C$4))^MIN(($B66+(U$8-1)-Mortality_Projection!$C$6),Mortality_Projection!$C$5)*IF($D66="Male",MIN(OFFSET(Mortality_Rates!$B$6,U$8-1-($B66-$B$9),0),Mortality_Rates!$B$111),MIN(OFFSET(Mortality_Rates!$B$6,U$8-1-($B66-$B$9),1),Mortality_Rates!$C$111)))))</f>
        <v>6425.0729885254768</v>
      </c>
      <c r="V66" s="160">
        <f ca="1">IF($B66-V$8&gt;$B$9,0,IF($B66-V$8=$B$9,$C66*IF($D66="Male",$B$5,$B$6),
U66*(1-(1-IF($D66="Male",Mortality_Projection!$C$3,Mortality_Projection!$C$4))^MIN(($B66+(V$8-1)-Mortality_Projection!$C$6),Mortality_Projection!$C$5)*IF($D66="Male",MIN(OFFSET(Mortality_Rates!$B$6,V$8-1-($B66-$B$9),0),Mortality_Rates!$B$111),MIN(OFFSET(Mortality_Rates!$B$6,V$8-1-($B66-$B$9),1),Mortality_Rates!$C$111)))))</f>
        <v>6424.4109898179095</v>
      </c>
      <c r="W66" s="160">
        <f ca="1">IF($B66-W$8&gt;$B$9,0,IF($B66-W$8=$B$9,$C66*IF($D66="Male",$B$5,$B$6),
V66*(1-(1-IF($D66="Male",Mortality_Projection!$C$3,Mortality_Projection!$C$4))^MIN(($B66+(W$8-1)-Mortality_Projection!$C$6),Mortality_Projection!$C$5)*IF($D66="Male",MIN(OFFSET(Mortality_Rates!$B$6,W$8-1-($B66-$B$9),0),Mortality_Rates!$B$111),MIN(OFFSET(Mortality_Rates!$B$6,W$8-1-($B66-$B$9),1),Mortality_Rates!$C$111)))))</f>
        <v>6423.7133710435792</v>
      </c>
      <c r="X66" s="160">
        <f ca="1">IF($B66-X$8&gt;$B$9,0,IF($B66-X$8=$B$9,$C66*IF($D66="Male",$B$5,$B$6),
W66*(1-(1-IF($D66="Male",Mortality_Projection!$C$3,Mortality_Projection!$C$4))^MIN(($B66+(X$8-1)-Mortality_Projection!$C$6),Mortality_Projection!$C$5)*IF($D66="Male",MIN(OFFSET(Mortality_Rates!$B$6,X$8-1-($B66-$B$9),0),Mortality_Rates!$B$111),MIN(OFFSET(Mortality_Rates!$B$6,X$8-1-($B66-$B$9),1),Mortality_Rates!$C$111)))))</f>
        <v>6422.9667859377996</v>
      </c>
      <c r="Y66" s="160">
        <f ca="1">IF($B66-Y$8&gt;$B$9,0,IF($B66-Y$8=$B$9,$C66*IF($D66="Male",$B$5,$B$6),
X66*(1-(1-IF($D66="Male",Mortality_Projection!$C$3,Mortality_Projection!$C$4))^MIN(($B66+(Y$8-1)-Mortality_Projection!$C$6),Mortality_Projection!$C$5)*IF($D66="Male",MIN(OFFSET(Mortality_Rates!$B$6,Y$8-1-($B66-$B$9),0),Mortality_Rates!$B$111),MIN(OFFSET(Mortality_Rates!$B$6,Y$8-1-($B66-$B$9),1),Mortality_Rates!$C$111)))))</f>
        <v>6422.1583710336745</v>
      </c>
      <c r="Z66" s="160">
        <f ca="1">IF($B66-Z$8&gt;$B$9,0,IF($B66-Z$8=$B$9,$C66*IF($D66="Male",$B$5,$B$6),
Y66*(1-(1-IF($D66="Male",Mortality_Projection!$C$3,Mortality_Projection!$C$4))^MIN(($B66+(Z$8-1)-Mortality_Projection!$C$6),Mortality_Projection!$C$5)*IF($D66="Male",MIN(OFFSET(Mortality_Rates!$B$6,Z$8-1-($B66-$B$9),0),Mortality_Rates!$B$111),MIN(OFFSET(Mortality_Rates!$B$6,Z$8-1-($B66-$B$9),1),Mortality_Rates!$C$111)))))</f>
        <v>6421.2803808153394</v>
      </c>
      <c r="AA66" s="160">
        <f ca="1">IF($B66-AA$8&gt;$B$9,0,IF($B66-AA$8=$B$9,$C66*IF($D66="Male",$B$5,$B$6),
Z66*(1-(1-IF($D66="Male",Mortality_Projection!$C$3,Mortality_Projection!$C$4))^MIN(($B66+(AA$8-1)-Mortality_Projection!$C$6),Mortality_Projection!$C$5)*IF($D66="Male",MIN(OFFSET(Mortality_Rates!$B$6,AA$8-1-($B66-$B$9),0),Mortality_Rates!$B$111),MIN(OFFSET(Mortality_Rates!$B$6,AA$8-1-($B66-$B$9),1),Mortality_Rates!$C$111)))))</f>
        <v>6420.3345523294111</v>
      </c>
      <c r="AB66" s="160">
        <f ca="1">IF($B66-AB$8&gt;$B$9,0,IF($B66-AB$8=$B$9,$C66*IF($D66="Male",$B$5,$B$6),
AA66*(1-(1-IF($D66="Male",Mortality_Projection!$C$3,Mortality_Projection!$C$4))^MIN(($B66+(AB$8-1)-Mortality_Projection!$C$6),Mortality_Projection!$C$5)*IF($D66="Male",MIN(OFFSET(Mortality_Rates!$B$6,AB$8-1-($B66-$B$9),0),Mortality_Rates!$B$111),MIN(OFFSET(Mortality_Rates!$B$6,AB$8-1-($B66-$B$9),1),Mortality_Rates!$C$111)))))</f>
        <v>6419.3316696236916</v>
      </c>
      <c r="AC66" s="160">
        <f ca="1">IF($B66-AC$8&gt;$B$9,0,IF($B66-AC$8=$B$9,$C66*IF($D66="Male",$B$5,$B$6),
AB66*(1-(1-IF($D66="Male",Mortality_Projection!$C$3,Mortality_Projection!$C$4))^MIN(($B66+(AC$8-1)-Mortality_Projection!$C$6),Mortality_Projection!$C$5)*IF($D66="Male",MIN(OFFSET(Mortality_Rates!$B$6,AC$8-1-($B66-$B$9),0),Mortality_Rates!$B$111),MIN(OFFSET(Mortality_Rates!$B$6,AC$8-1-($B66-$B$9),1),Mortality_Rates!$C$111)))))</f>
        <v>6418.2821693512833</v>
      </c>
      <c r="AD66" s="160">
        <f ca="1">IF($B66-AD$8&gt;$B$9,0,IF($B66-AD$8=$B$9,$C66*IF($D66="Male",$B$5,$B$6),
AC66*(1-(1-IF($D66="Male",Mortality_Projection!$C$3,Mortality_Projection!$C$4))^MIN(($B66+(AD$8-1)-Mortality_Projection!$C$6),Mortality_Projection!$C$5)*IF($D66="Male",MIN(OFFSET(Mortality_Rates!$B$6,AD$8-1-($B66-$B$9),0),Mortality_Rates!$B$111),MIN(OFFSET(Mortality_Rates!$B$6,AD$8-1-($B66-$B$9),1),Mortality_Rates!$C$111)))))</f>
        <v>6417.1961477905006</v>
      </c>
      <c r="AE66" s="160">
        <f ca="1">IF($B66-AE$8&gt;$B$9,0,IF($B66-AE$8=$B$9,$C66*IF($D66="Male",$B$5,$B$6),
AD66*(1-(1-IF($D66="Male",Mortality_Projection!$C$3,Mortality_Projection!$C$4))^MIN(($B66+(AE$8-1)-Mortality_Projection!$C$6),Mortality_Projection!$C$5)*IF($D66="Male",MIN(OFFSET(Mortality_Rates!$B$6,AE$8-1-($B66-$B$9),0),Mortality_Rates!$B$111),MIN(OFFSET(Mortality_Rates!$B$6,AE$8-1-($B66-$B$9),1),Mortality_Rates!$C$111)))))</f>
        <v>6416.078986896252</v>
      </c>
      <c r="AF66" s="160">
        <f ca="1">IF($B66-AF$8&gt;$B$9,0,IF($B66-AF$8=$B$9,$C66*IF($D66="Male",$B$5,$B$6),
AE66*(1-(1-IF($D66="Male",Mortality_Projection!$C$3,Mortality_Projection!$C$4))^MIN(($B66+(AF$8-1)-Mortality_Projection!$C$6),Mortality_Projection!$C$5)*IF($D66="Male",MIN(OFFSET(Mortality_Rates!$B$6,AF$8-1-($B66-$B$9),0),Mortality_Rates!$B$111),MIN(OFFSET(Mortality_Rates!$B$6,AF$8-1-($B66-$B$9),1),Mortality_Rates!$C$111)))))</f>
        <v>6414.9445563886866</v>
      </c>
      <c r="AG66" s="160">
        <f ca="1">IF($B66-AG$8&gt;$B$9,0,IF($B66-AG$8=$B$9,$C66*IF($D66="Male",$B$5,$B$6),
AF66*(1-(1-IF($D66="Male",Mortality_Projection!$C$3,Mortality_Projection!$C$4))^MIN(($B66+(AG$8-1)-Mortality_Projection!$C$6),Mortality_Projection!$C$5)*IF($D66="Male",MIN(OFFSET(Mortality_Rates!$B$6,AG$8-1-($B66-$B$9),0),Mortality_Rates!$B$111),MIN(OFFSET(Mortality_Rates!$B$6,AG$8-1-($B66-$B$9),1),Mortality_Rates!$C$111)))))</f>
        <v>6413.7934147458527</v>
      </c>
      <c r="AH66" s="160">
        <f ca="1">IF($B66-AH$8&gt;$B$9,0,IF($B66-AH$8=$B$9,$C66*IF($D66="Male",$B$5,$B$6),
AG66*(1-(1-IF($D66="Male",Mortality_Projection!$C$3,Mortality_Projection!$C$4))^MIN(($B66+(AH$8-1)-Mortality_Projection!$C$6),Mortality_Projection!$C$5)*IF($D66="Male",MIN(OFFSET(Mortality_Rates!$B$6,AH$8-1-($B66-$B$9),0),Mortality_Rates!$B$111),MIN(OFFSET(Mortality_Rates!$B$6,AH$8-1-($B66-$B$9),1),Mortality_Rates!$C$111)))))</f>
        <v>6412.6345685975984</v>
      </c>
      <c r="AI66" s="160">
        <f ca="1">IF($B66-AI$8&gt;$B$9,0,IF($B66-AI$8=$B$9,$C66*IF($D66="Male",$B$5,$B$6),
AH66*(1-(1-IF($D66="Male",Mortality_Projection!$C$3,Mortality_Projection!$C$4))^MIN(($B66+(AI$8-1)-Mortality_Projection!$C$6),Mortality_Projection!$C$5)*IF($D66="Male",MIN(OFFSET(Mortality_Rates!$B$6,AI$8-1-($B66-$B$9),0),Mortality_Rates!$B$111),MIN(OFFSET(Mortality_Rates!$B$6,AI$8-1-($B66-$B$9),1),Mortality_Rates!$C$111)))))</f>
        <v>6411.4683562907157</v>
      </c>
      <c r="AJ66" s="160">
        <f ca="1">IF($B66-AJ$8&gt;$B$9,0,IF($B66-AJ$8=$B$9,$C66*IF($D66="Male",$B$5,$B$6),
AI66*(1-(1-IF($D66="Male",Mortality_Projection!$C$3,Mortality_Projection!$C$4))^MIN(($B66+(AJ$8-1)-Mortality_Projection!$C$6),Mortality_Projection!$C$5)*IF($D66="Male",MIN(OFFSET(Mortality_Rates!$B$6,AJ$8-1-($B66-$B$9),0),Mortality_Rates!$B$111),MIN(OFFSET(Mortality_Rates!$B$6,AJ$8-1-($B66-$B$9),1),Mortality_Rates!$C$111)))))</f>
        <v>6410.2951093190877</v>
      </c>
      <c r="AK66" s="160">
        <f ca="1">IF($B66-AK$8&gt;$B$9,0,IF($B66-AK$8=$B$9,$C66*IF($D66="Male",$B$5,$B$6),
AJ66*(1-(1-IF($D66="Male",Mortality_Projection!$C$3,Mortality_Projection!$C$4))^MIN(($B66+(AK$8-1)-Mortality_Projection!$C$6),Mortality_Projection!$C$5)*IF($D66="Male",MIN(OFFSET(Mortality_Rates!$B$6,AK$8-1-($B66-$B$9),0),Mortality_Rates!$B$111),MIN(OFFSET(Mortality_Rates!$B$6,AK$8-1-($B66-$B$9),1),Mortality_Rates!$C$111)))))</f>
        <v>6409.1151524343977</v>
      </c>
      <c r="AL66" s="160">
        <f ca="1">IF($B66-AL$8&gt;$B$9,0,IF($B66-AL$8=$B$9,$C66*IF($D66="Male",$B$5,$B$6),
AK66*(1-(1-IF($D66="Male",Mortality_Projection!$C$3,Mortality_Projection!$C$4))^MIN(($B66+(AL$8-1)-Mortality_Projection!$C$6),Mortality_Projection!$C$5)*IF($D66="Male",MIN(OFFSET(Mortality_Rates!$B$6,AL$8-1-($B66-$B$9),0),Mortality_Rates!$B$111),MIN(OFFSET(Mortality_Rates!$B$6,AL$8-1-($B66-$B$9),1),Mortality_Rates!$C$111)))))</f>
        <v>6407.9288037553879</v>
      </c>
      <c r="AM66" s="160">
        <f ca="1">IF($B66-AM$8&gt;$B$9,0,IF($B66-AM$8=$B$9,$C66*IF($D66="Male",$B$5,$B$6),
AL66*(1-(1-IF($D66="Male",Mortality_Projection!$C$3,Mortality_Projection!$C$4))^MIN(($B66+(AM$8-1)-Mortality_Projection!$C$6),Mortality_Projection!$C$5)*IF($D66="Male",MIN(OFFSET(Mortality_Rates!$B$6,AM$8-1-($B66-$B$9),0),Mortality_Rates!$B$111),MIN(OFFSET(Mortality_Rates!$B$6,AM$8-1-($B66-$B$9),1),Mortality_Rates!$C$111)))))</f>
        <v>6406.7323868192098</v>
      </c>
      <c r="AN66" s="160">
        <f ca="1">IF($B66-AN$8&gt;$B$9,0,IF($B66-AN$8=$B$9,$C66*IF($D66="Male",$B$5,$B$6),
AM66*(1-(1-IF($D66="Male",Mortality_Projection!$C$3,Mortality_Projection!$C$4))^MIN(($B66+(AN$8-1)-Mortality_Projection!$C$6),Mortality_Projection!$C$5)*IF($D66="Male",MIN(OFFSET(Mortality_Rates!$B$6,AN$8-1-($B66-$B$9),0),Mortality_Rates!$B$111),MIN(OFFSET(Mortality_Rates!$B$6,AN$8-1-($B66-$B$9),1),Mortality_Rates!$C$111)))))</f>
        <v>6405.5223592861876</v>
      </c>
      <c r="AO66" s="160">
        <f ca="1">IF($B66-AO$8&gt;$B$9,0,IF($B66-AO$8=$B$9,$C66*IF($D66="Male",$B$5,$B$6),
AN66*(1-(1-IF($D66="Male",Mortality_Projection!$C$3,Mortality_Projection!$C$4))^MIN(($B66+(AO$8-1)-Mortality_Projection!$C$6),Mortality_Projection!$C$5)*IF($D66="Male",MIN(OFFSET(Mortality_Rates!$B$6,AO$8-1-($B66-$B$9),0),Mortality_Rates!$B$111),MIN(OFFSET(Mortality_Rates!$B$6,AO$8-1-($B66-$B$9),1),Mortality_Rates!$C$111)))))</f>
        <v>6404.2914144209799</v>
      </c>
      <c r="AP66" s="160">
        <f ca="1">IF($B66-AP$8&gt;$B$9,0,IF($B66-AP$8=$B$9,$C66*IF($D66="Male",$B$5,$B$6),
AO66*(1-(1-IF($D66="Male",Mortality_Projection!$C$3,Mortality_Projection!$C$4))^MIN(($B66+(AP$8-1)-Mortality_Projection!$C$6),Mortality_Projection!$C$5)*IF($D66="Male",MIN(OFFSET(Mortality_Rates!$B$6,AP$8-1-($B66-$B$9),0),Mortality_Rates!$B$111),MIN(OFFSET(Mortality_Rates!$B$6,AP$8-1-($B66-$B$9),1),Mortality_Rates!$C$111)))))</f>
        <v>6403.0325108117813</v>
      </c>
      <c r="AQ66" s="160">
        <f ca="1">IF($B66-AQ$8&gt;$B$9,0,IF($B66-AQ$8=$B$9,$C66*IF($D66="Male",$B$5,$B$6),
AP66*(1-(1-IF($D66="Male",Mortality_Projection!$C$3,Mortality_Projection!$C$4))^MIN(($B66+(AQ$8-1)-Mortality_Projection!$C$6),Mortality_Projection!$C$5)*IF($D66="Male",MIN(OFFSET(Mortality_Rates!$B$6,AQ$8-1-($B66-$B$9),0),Mortality_Rates!$B$111),MIN(OFFSET(Mortality_Rates!$B$6,AQ$8-1-($B66-$B$9),1),Mortality_Rates!$C$111)))))</f>
        <v>6401.7388663362863</v>
      </c>
      <c r="AR66" s="160">
        <f ca="1">IF($B66-AR$8&gt;$B$9,0,IF($B66-AR$8=$B$9,$C66*IF($D66="Male",$B$5,$B$6),
AQ66*(1-(1-IF($D66="Male",Mortality_Projection!$C$3,Mortality_Projection!$C$4))^MIN(($B66+(AR$8-1)-Mortality_Projection!$C$6),Mortality_Projection!$C$5)*IF($D66="Male",MIN(OFFSET(Mortality_Rates!$B$6,AR$8-1-($B66-$B$9),0),Mortality_Rates!$B$111),MIN(OFFSET(Mortality_Rates!$B$6,AR$8-1-($B66-$B$9),1),Mortality_Rates!$C$111)))))</f>
        <v>6400.4001919904858</v>
      </c>
      <c r="AS66" s="160">
        <f ca="1">IF($B66-AS$8&gt;$B$9,0,IF($B66-AS$8=$B$9,$C66*IF($D66="Male",$B$5,$B$6),
AR66*(1-(1-IF($D66="Male",Mortality_Projection!$C$3,Mortality_Projection!$C$4))^MIN(($B66+(AS$8-1)-Mortality_Projection!$C$6),Mortality_Projection!$C$5)*IF($D66="Male",MIN(OFFSET(Mortality_Rates!$B$6,AS$8-1-($B66-$B$9),0),Mortality_Rates!$B$111),MIN(OFFSET(Mortality_Rates!$B$6,AS$8-1-($B66-$B$9),1),Mortality_Rates!$C$111)))))</f>
        <v>6399.0102957080817</v>
      </c>
      <c r="AT66" s="160">
        <f ca="1">IF($B66-AT$8&gt;$B$9,0,IF($B66-AT$8=$B$9,$C66*IF($D66="Male",$B$5,$B$6),
AS66*(1-(1-IF($D66="Male",Mortality_Projection!$C$3,Mortality_Projection!$C$4))^MIN(($B66+(AT$8-1)-Mortality_Projection!$C$6),Mortality_Projection!$C$5)*IF($D66="Male",MIN(OFFSET(Mortality_Rates!$B$6,AT$8-1-($B66-$B$9),0),Mortality_Rates!$B$111),MIN(OFFSET(Mortality_Rates!$B$6,AT$8-1-($B66-$B$9),1),Mortality_Rates!$C$111)))))</f>
        <v>6397.5522079930379</v>
      </c>
      <c r="AU66" s="160">
        <f ca="1">IF($B66-AU$8&gt;$B$9,0,IF($B66-AU$8=$B$9,$C66*IF($D66="Male",$B$5,$B$6),
AT66*(1-(1-IF($D66="Male",Mortality_Projection!$C$3,Mortality_Projection!$C$4))^MIN(($B66+(AU$8-1)-Mortality_Projection!$C$6),Mortality_Projection!$C$5)*IF($D66="Male",MIN(OFFSET(Mortality_Rates!$B$6,AU$8-1-($B66-$B$9),0),Mortality_Rates!$B$111),MIN(OFFSET(Mortality_Rates!$B$6,AU$8-1-($B66-$B$9),1),Mortality_Rates!$C$111)))))</f>
        <v>6396.0168444826813</v>
      </c>
      <c r="AV66" s="160">
        <f ca="1">IF($B66-AV$8&gt;$B$9,0,IF($B66-AV$8=$B$9,$C66*IF($D66="Male",$B$5,$B$6),
AU66*(1-(1-IF($D66="Male",Mortality_Projection!$C$3,Mortality_Projection!$C$4))^MIN(($B66+(AV$8-1)-Mortality_Projection!$C$6),Mortality_Projection!$C$5)*IF($D66="Male",MIN(OFFSET(Mortality_Rates!$B$6,AV$8-1-($B66-$B$9),0),Mortality_Rates!$B$111),MIN(OFFSET(Mortality_Rates!$B$6,AV$8-1-($B66-$B$9),1),Mortality_Rates!$C$111)))))</f>
        <v>6394.3883018425922</v>
      </c>
      <c r="AW66" s="160">
        <f ca="1">IF($B66-AW$8&gt;$B$9,0,IF($B66-AW$8=$B$9,$C66*IF($D66="Male",$B$5,$B$6),
AV66*(1-(1-IF($D66="Male",Mortality_Projection!$C$3,Mortality_Projection!$C$4))^MIN(($B66+(AW$8-1)-Mortality_Projection!$C$6),Mortality_Projection!$C$5)*IF($D66="Male",MIN(OFFSET(Mortality_Rates!$B$6,AW$8-1-($B66-$B$9),0),Mortality_Rates!$B$111),MIN(OFFSET(Mortality_Rates!$B$6,AW$8-1-($B66-$B$9),1),Mortality_Rates!$C$111)))))</f>
        <v>6392.6346573846949</v>
      </c>
      <c r="AX66" s="160">
        <f ca="1">IF($B66-AX$8&gt;$B$9,0,IF($B66-AX$8=$B$9,$C66*IF($D66="Male",$B$5,$B$6),
AW66*(1-(1-IF($D66="Male",Mortality_Projection!$C$3,Mortality_Projection!$C$4))^MIN(($B66+(AX$8-1)-Mortality_Projection!$C$6),Mortality_Projection!$C$5)*IF($D66="Male",MIN(OFFSET(Mortality_Rates!$B$6,AX$8-1-($B66-$B$9),0),Mortality_Rates!$B$111),MIN(OFFSET(Mortality_Rates!$B$6,AX$8-1-($B66-$B$9),1),Mortality_Rates!$C$111)))))</f>
        <v>6390.7345005984316</v>
      </c>
      <c r="AY66" s="160">
        <f ca="1">IF($B66-AY$8&gt;$B$9,0,IF($B66-AY$8=$B$9,$C66*IF($D66="Male",$B$5,$B$6),
AX66*(1-(1-IF($D66="Male",Mortality_Projection!$C$3,Mortality_Projection!$C$4))^MIN(($B66+(AY$8-1)-Mortality_Projection!$C$6),Mortality_Projection!$C$5)*IF($D66="Male",MIN(OFFSET(Mortality_Rates!$B$6,AY$8-1-($B66-$B$9),0),Mortality_Rates!$B$111),MIN(OFFSET(Mortality_Rates!$B$6,AY$8-1-($B66-$B$9),1),Mortality_Rates!$C$111)))))</f>
        <v>6388.6664542345698</v>
      </c>
      <c r="AZ66" s="160">
        <f ca="1">IF($B66-AZ$8&gt;$B$9,0,IF($B66-AZ$8=$B$9,$C66*IF($D66="Male",$B$5,$B$6),
AY66*(1-(1-IF($D66="Male",Mortality_Projection!$C$3,Mortality_Projection!$C$4))^MIN(($B66+(AZ$8-1)-Mortality_Projection!$C$6),Mortality_Projection!$C$5)*IF($D66="Male",MIN(OFFSET(Mortality_Rates!$B$6,AZ$8-1-($B66-$B$9),0),Mortality_Rates!$B$111),MIN(OFFSET(Mortality_Rates!$B$6,AZ$8-1-($B66-$B$9),1),Mortality_Rates!$C$111)))))</f>
        <v>6386.4055963889105</v>
      </c>
      <c r="BA66" s="160">
        <f ca="1">IF($B66-BA$8&gt;$B$9,0,IF($B66-BA$8=$B$9,$C66*IF($D66="Male",$B$5,$B$6),
AZ66*(1-(1-IF($D66="Male",Mortality_Projection!$C$3,Mortality_Projection!$C$4))^MIN(($B66+(BA$8-1)-Mortality_Projection!$C$6),Mortality_Projection!$C$5)*IF($D66="Male",MIN(OFFSET(Mortality_Rates!$B$6,BA$8-1-($B66-$B$9),0),Mortality_Rates!$B$111),MIN(OFFSET(Mortality_Rates!$B$6,BA$8-1-($B66-$B$9),1),Mortality_Rates!$C$111)))))</f>
        <v>6383.9270544393712</v>
      </c>
      <c r="BB66" s="160">
        <f ca="1">IF($B66-BB$8&gt;$B$9,0,IF($B66-BB$8=$B$9,$C66*IF($D66="Male",$B$5,$B$6),
BA66*(1-(1-IF($D66="Male",Mortality_Projection!$C$3,Mortality_Projection!$C$4))^MIN(($B66+(BB$8-1)-Mortality_Projection!$C$6),Mortality_Projection!$C$5)*IF($D66="Male",MIN(OFFSET(Mortality_Rates!$B$6,BB$8-1-($B66-$B$9),0),Mortality_Rates!$B$111),MIN(OFFSET(Mortality_Rates!$B$6,BB$8-1-($B66-$B$9),1),Mortality_Rates!$C$111)))))</f>
        <v>6381.1988521454259</v>
      </c>
      <c r="BC66" s="160">
        <f ca="1">IF($B66-BC$8&gt;$B$9,0,IF($B66-BC$8=$B$9,$C66*IF($D66="Male",$B$5,$B$6),
BB66*(1-(1-IF($D66="Male",Mortality_Projection!$C$3,Mortality_Projection!$C$4))^MIN(($B66+(BC$8-1)-Mortality_Projection!$C$6),Mortality_Projection!$C$5)*IF($D66="Male",MIN(OFFSET(Mortality_Rates!$B$6,BC$8-1-($B66-$B$9),0),Mortality_Rates!$B$111),MIN(OFFSET(Mortality_Rates!$B$6,BC$8-1-($B66-$B$9),1),Mortality_Rates!$C$111)))))</f>
        <v>6378.1890915175327</v>
      </c>
      <c r="BD66" s="161">
        <f ca="1">IF($B66-BD$8&gt;$B$9,0,IF($B66-BD$8=$B$9,$C66*IF($D66="Male",$B$5,$B$6),
BC66*(1-(1-IF($D66="Male",Mortality_Projection!$C$3,Mortality_Projection!$C$4))^MIN(($B66+(BD$8-1)-Mortality_Projection!$C$6),Mortality_Projection!$C$5)*IF($D66="Male",MIN(OFFSET(Mortality_Rates!$B$6,BD$8-1-($B66-$B$9),0),Mortality_Rates!$B$111),MIN(OFFSET(Mortality_Rates!$B$6,BD$8-1-($B66-$B$9),1),Mortality_Rates!$C$111)))))</f>
        <v>6374.8659656814571</v>
      </c>
      <c r="BE66" s="33"/>
    </row>
    <row r="67" spans="1:57" x14ac:dyDescent="0.35">
      <c r="A67" s="159"/>
      <c r="B67">
        <f t="shared" si="8"/>
        <v>2030</v>
      </c>
      <c r="C67" s="160">
        <f t="shared" ca="1" si="8"/>
        <v>90411.78069094033</v>
      </c>
      <c r="D67" s="198" t="s">
        <v>32</v>
      </c>
      <c r="E67" s="160">
        <f ca="1">IF($B67-E$8&gt;$B$9,0,IF($B67-E$8=$B$9,$C67*IF($D67="Male",$B$5,$B$6),
D67*(1-(1-IF($D67="Male",Mortality_Projection!$C$3,Mortality_Projection!$C$4))^MIN(($B67+(E$8-1)-Mortality_Projection!$C$6),Mortality_Projection!$C$5)*IF($D67="Male",MIN(OFFSET(Mortality_Rates!$B$6,E$8-1-($B67-$B$9),0),Mortality_Rates!$B$111),MIN(OFFSET(Mortality_Rates!$B$6,E$8-1-($B67-$B$9),1),Mortality_Rates!$C$111)))))</f>
        <v>0</v>
      </c>
      <c r="F67" s="160">
        <f ca="1">IF($B67-F$8&gt;$B$9,0,IF($B67-F$8=$B$9,$C67*IF($D67="Male",$B$5,$B$6),
E67*(1-(1-IF($D67="Male",Mortality_Projection!$C$3,Mortality_Projection!$C$4))^MIN(($B67+(F$8-1)-Mortality_Projection!$C$6),Mortality_Projection!$C$5)*IF($D67="Male",MIN(OFFSET(Mortality_Rates!$B$6,F$8-1-($B67-$B$9),0),Mortality_Rates!$B$111),MIN(OFFSET(Mortality_Rates!$B$6,F$8-1-($B67-$B$9),1),Mortality_Rates!$C$111)))))</f>
        <v>0</v>
      </c>
      <c r="G67" s="160">
        <f ca="1">IF($B67-G$8&gt;$B$9,0,IF($B67-G$8=$B$9,$C67*IF($D67="Male",$B$5,$B$6),
F67*(1-(1-IF($D67="Male",Mortality_Projection!$C$3,Mortality_Projection!$C$4))^MIN(($B67+(G$8-1)-Mortality_Projection!$C$6),Mortality_Projection!$C$5)*IF($D67="Male",MIN(OFFSET(Mortality_Rates!$B$6,G$8-1-($B67-$B$9),0),Mortality_Rates!$B$111),MIN(OFFSET(Mortality_Rates!$B$6,G$8-1-($B67-$B$9),1),Mortality_Rates!$C$111)))))</f>
        <v>0</v>
      </c>
      <c r="H67" s="160">
        <f ca="1">IF($B67-H$8&gt;$B$9,0,IF($B67-H$8=$B$9,$C67*IF($D67="Male",$B$5,$B$6),
G67*(1-(1-IF($D67="Male",Mortality_Projection!$C$3,Mortality_Projection!$C$4))^MIN(($B67+(H$8-1)-Mortality_Projection!$C$6),Mortality_Projection!$C$5)*IF($D67="Male",MIN(OFFSET(Mortality_Rates!$B$6,H$8-1-($B67-$B$9),0),Mortality_Rates!$B$111),MIN(OFFSET(Mortality_Rates!$B$6,H$8-1-($B67-$B$9),1),Mortality_Rates!$C$111)))))</f>
        <v>0</v>
      </c>
      <c r="I67" s="160">
        <f ca="1">IF($B67-I$8&gt;$B$9,0,IF($B67-I$8=$B$9,$C67*IF($D67="Male",$B$5,$B$6),
H67*(1-(1-IF($D67="Male",Mortality_Projection!$C$3,Mortality_Projection!$C$4))^MIN(($B67+(I$8-1)-Mortality_Projection!$C$6),Mortality_Projection!$C$5)*IF($D67="Male",MIN(OFFSET(Mortality_Rates!$B$6,I$8-1-($B67-$B$9),0),Mortality_Rates!$B$111),MIN(OFFSET(Mortality_Rates!$B$6,I$8-1-($B67-$B$9),1),Mortality_Rates!$C$111)))))</f>
        <v>0</v>
      </c>
      <c r="J67" s="160">
        <f ca="1">IF($B67-J$8&gt;$B$9,0,IF($B67-J$8=$B$9,$C67*IF($D67="Male",$B$5,$B$6),
I67*(1-(1-IF($D67="Male",Mortality_Projection!$C$3,Mortality_Projection!$C$4))^MIN(($B67+(J$8-1)-Mortality_Projection!$C$6),Mortality_Projection!$C$5)*IF($D67="Male",MIN(OFFSET(Mortality_Rates!$B$6,J$8-1-($B67-$B$9),0),Mortality_Rates!$B$111),MIN(OFFSET(Mortality_Rates!$B$6,J$8-1-($B67-$B$9),1),Mortality_Rates!$C$111)))))</f>
        <v>0</v>
      </c>
      <c r="K67" s="160">
        <f ca="1">IF($B67-K$8&gt;$B$9,0,IF($B67-K$8=$B$9,$C67*IF($D67="Male",$B$5,$B$6),
J67*(1-(1-IF($D67="Male",Mortality_Projection!$C$3,Mortality_Projection!$C$4))^MIN(($B67+(K$8-1)-Mortality_Projection!$C$6),Mortality_Projection!$C$5)*IF($D67="Male",MIN(OFFSET(Mortality_Rates!$B$6,K$8-1-($B67-$B$9),0),Mortality_Rates!$B$111),MIN(OFFSET(Mortality_Rates!$B$6,K$8-1-($B67-$B$9),1),Mortality_Rates!$C$111)))))</f>
        <v>0</v>
      </c>
      <c r="L67" s="160">
        <f ca="1">IF($B67-L$8&gt;$B$9,0,IF($B67-L$8=$B$9,$C67*IF($D67="Male",$B$5,$B$6),
K67*(1-(1-IF($D67="Male",Mortality_Projection!$C$3,Mortality_Projection!$C$4))^MIN(($B67+(L$8-1)-Mortality_Projection!$C$6),Mortality_Projection!$C$5)*IF($D67="Male",MIN(OFFSET(Mortality_Rates!$B$6,L$8-1-($B67-$B$9),0),Mortality_Rates!$B$111),MIN(OFFSET(Mortality_Rates!$B$6,L$8-1-($B67-$B$9),1),Mortality_Rates!$C$111)))))</f>
        <v>0</v>
      </c>
      <c r="M67" s="160">
        <f ca="1">IF($B67-M$8&gt;$B$9,0,IF($B67-M$8=$B$9,$C67*IF($D67="Male",$B$5,$B$6),
L67*(1-(1-IF($D67="Male",Mortality_Projection!$C$3,Mortality_Projection!$C$4))^MIN(($B67+(M$8-1)-Mortality_Projection!$C$6),Mortality_Projection!$C$5)*IF($D67="Male",MIN(OFFSET(Mortality_Rates!$B$6,M$8-1-($B67-$B$9),0),Mortality_Rates!$B$111),MIN(OFFSET(Mortality_Rates!$B$6,M$8-1-($B67-$B$9),1),Mortality_Rates!$C$111)))))</f>
        <v>6358.8398463020831</v>
      </c>
      <c r="N67" s="160">
        <f ca="1">IF($B67-N$8&gt;$B$9,0,IF($B67-N$8=$B$9,$C67*IF($D67="Male",$B$5,$B$6),
M67*(1-(1-IF($D67="Male",Mortality_Projection!$C$3,Mortality_Projection!$C$4))^MIN(($B67+(N$8-1)-Mortality_Projection!$C$6),Mortality_Projection!$C$5)*IF($D67="Male",MIN(OFFSET(Mortality_Rates!$B$6,N$8-1-($B67-$B$9),0),Mortality_Rates!$B$111),MIN(OFFSET(Mortality_Rates!$B$6,N$8-1-($B67-$B$9),1),Mortality_Rates!$C$111)))))</f>
        <v>6355.6011290960187</v>
      </c>
      <c r="O67" s="160">
        <f ca="1">IF($B67-O$8&gt;$B$9,0,IF($B67-O$8=$B$9,$C67*IF($D67="Male",$B$5,$B$6),
N67*(1-(1-IF($D67="Male",Mortality_Projection!$C$3,Mortality_Projection!$C$4))^MIN(($B67+(O$8-1)-Mortality_Projection!$C$6),Mortality_Projection!$C$5)*IF($D67="Male",MIN(OFFSET(Mortality_Rates!$B$6,O$8-1-($B67-$B$9),0),Mortality_Rates!$B$111),MIN(OFFSET(Mortality_Rates!$B$6,O$8-1-($B67-$B$9),1),Mortality_Rates!$C$111)))))</f>
        <v>6353.2476973802477</v>
      </c>
      <c r="P67" s="160">
        <f ca="1">IF($B67-P$8&gt;$B$9,0,IF($B67-P$8=$B$9,$C67*IF($D67="Male",$B$5,$B$6),
O67*(1-(1-IF($D67="Male",Mortality_Projection!$C$3,Mortality_Projection!$C$4))^MIN(($B67+(P$8-1)-Mortality_Projection!$C$6),Mortality_Projection!$C$5)*IF($D67="Male",MIN(OFFSET(Mortality_Rates!$B$6,P$8-1-($B67-$B$9),0),Mortality_Rates!$B$111),MIN(OFFSET(Mortality_Rates!$B$6,P$8-1-($B67-$B$9),1),Mortality_Rates!$C$111)))))</f>
        <v>6351.5290669865699</v>
      </c>
      <c r="Q67" s="160">
        <f ca="1">IF($B67-Q$8&gt;$B$9,0,IF($B67-Q$8=$B$9,$C67*IF($D67="Male",$B$5,$B$6),
P67*(1-(1-IF($D67="Male",Mortality_Projection!$C$3,Mortality_Projection!$C$4))^MIN(($B67+(Q$8-1)-Mortality_Projection!$C$6),Mortality_Projection!$C$5)*IF($D67="Male",MIN(OFFSET(Mortality_Rates!$B$6,Q$8-1-($B67-$B$9),0),Mortality_Rates!$B$111),MIN(OFFSET(Mortality_Rates!$B$6,Q$8-1-($B67-$B$9),1),Mortality_Rates!$C$111)))))</f>
        <v>6350.2388827594004</v>
      </c>
      <c r="R67" s="160">
        <f ca="1">IF($B67-R$8&gt;$B$9,0,IF($B67-R$8=$B$9,$C67*IF($D67="Male",$B$5,$B$6),
Q67*(1-(1-IF($D67="Male",Mortality_Projection!$C$3,Mortality_Projection!$C$4))^MIN(($B67+(R$8-1)-Mortality_Projection!$C$6),Mortality_Projection!$C$5)*IF($D67="Male",MIN(OFFSET(Mortality_Rates!$B$6,R$8-1-($B67-$B$9),0),Mortality_Rates!$B$111),MIN(OFFSET(Mortality_Rates!$B$6,R$8-1-($B67-$B$9),1),Mortality_Rates!$C$111)))))</f>
        <v>6349.2277777840964</v>
      </c>
      <c r="S67" s="160">
        <f ca="1">IF($B67-S$8&gt;$B$9,0,IF($B67-S$8=$B$9,$C67*IF($D67="Male",$B$5,$B$6),
R67*(1-(1-IF($D67="Male",Mortality_Projection!$C$3,Mortality_Projection!$C$4))^MIN(($B67+(S$8-1)-Mortality_Projection!$C$6),Mortality_Projection!$C$5)*IF($D67="Male",MIN(OFFSET(Mortality_Rates!$B$6,S$8-1-($B67-$B$9),0),Mortality_Rates!$B$111),MIN(OFFSET(Mortality_Rates!$B$6,S$8-1-($B67-$B$9),1),Mortality_Rates!$C$111)))))</f>
        <v>6348.3909103861133</v>
      </c>
      <c r="T67" s="160">
        <f ca="1">IF($B67-T$8&gt;$B$9,0,IF($B67-T$8=$B$9,$C67*IF($D67="Male",$B$5,$B$6),
S67*(1-(1-IF($D67="Male",Mortality_Projection!$C$3,Mortality_Projection!$C$4))^MIN(($B67+(T$8-1)-Mortality_Projection!$C$6),Mortality_Projection!$C$5)*IF($D67="Male",MIN(OFFSET(Mortality_Rates!$B$6,T$8-1-($B67-$B$9),0),Mortality_Rates!$B$111),MIN(OFFSET(Mortality_Rates!$B$6,T$8-1-($B67-$B$9),1),Mortality_Rates!$C$111)))))</f>
        <v>6347.6659514232861</v>
      </c>
      <c r="U67" s="160">
        <f ca="1">IF($B67-U$8&gt;$B$9,0,IF($B67-U$8=$B$9,$C67*IF($D67="Male",$B$5,$B$6),
T67*(1-(1-IF($D67="Male",Mortality_Projection!$C$3,Mortality_Projection!$C$4))^MIN(($B67+(U$8-1)-Mortality_Projection!$C$6),Mortality_Projection!$C$5)*IF($D67="Male",MIN(OFFSET(Mortality_Rates!$B$6,U$8-1-($B67-$B$9),0),Mortality_Rates!$B$111),MIN(OFFSET(Mortality_Rates!$B$6,U$8-1-($B67-$B$9),1),Mortality_Rates!$C$111)))))</f>
        <v>6347.0071192511623</v>
      </c>
      <c r="V67" s="160">
        <f ca="1">IF($B67-V$8&gt;$B$9,0,IF($B67-V$8=$B$9,$C67*IF($D67="Male",$B$5,$B$6),
U67*(1-(1-IF($D67="Male",Mortality_Projection!$C$3,Mortality_Projection!$C$4))^MIN(($B67+(V$8-1)-Mortality_Projection!$C$6),Mortality_Projection!$C$5)*IF($D67="Male",MIN(OFFSET(Mortality_Rates!$B$6,V$8-1-($B67-$B$9),0),Mortality_Rates!$B$111),MIN(OFFSET(Mortality_Rates!$B$6,V$8-1-($B67-$B$9),1),Mortality_Rates!$C$111)))))</f>
        <v>6346.3749440321908</v>
      </c>
      <c r="W67" s="160">
        <f ca="1">IF($B67-W$8&gt;$B$9,0,IF($B67-W$8=$B$9,$C67*IF($D67="Male",$B$5,$B$6),
V67*(1-(1-IF($D67="Male",Mortality_Projection!$C$3,Mortality_Projection!$C$4))^MIN(($B67+(W$8-1)-Mortality_Projection!$C$6),Mortality_Projection!$C$5)*IF($D67="Male",MIN(OFFSET(Mortality_Rates!$B$6,W$8-1-($B67-$B$9),0),Mortality_Rates!$B$111),MIN(OFFSET(Mortality_Rates!$B$6,W$8-1-($B67-$B$9),1),Mortality_Rates!$C$111)))))</f>
        <v>6345.7360068679536</v>
      </c>
      <c r="X67" s="160">
        <f ca="1">IF($B67-X$8&gt;$B$9,0,IF($B67-X$8=$B$9,$C67*IF($D67="Male",$B$5,$B$6),
W67*(1-(1-IF($D67="Male",Mortality_Projection!$C$3,Mortality_Projection!$C$4))^MIN(($B67+(X$8-1)-Mortality_Projection!$C$6),Mortality_Projection!$C$5)*IF($D67="Male",MIN(OFFSET(Mortality_Rates!$B$6,X$8-1-($B67-$B$9),0),Mortality_Rates!$B$111),MIN(OFFSET(Mortality_Rates!$B$6,X$8-1-($B67-$B$9),1),Mortality_Rates!$C$111)))))</f>
        <v>6345.0626889194155</v>
      </c>
      <c r="Y67" s="160">
        <f ca="1">IF($B67-Y$8&gt;$B$9,0,IF($B67-Y$8=$B$9,$C67*IF($D67="Male",$B$5,$B$6),
X67*(1-(1-IF($D67="Male",Mortality_Projection!$C$3,Mortality_Projection!$C$4))^MIN(($B67+(Y$8-1)-Mortality_Projection!$C$6),Mortality_Projection!$C$5)*IF($D67="Male",MIN(OFFSET(Mortality_Rates!$B$6,Y$8-1-($B67-$B$9),0),Mortality_Rates!$B$111),MIN(OFFSET(Mortality_Rates!$B$6,Y$8-1-($B67-$B$9),1),Mortality_Rates!$C$111)))))</f>
        <v>6344.3421085412301</v>
      </c>
      <c r="Z67" s="160">
        <f ca="1">IF($B67-Z$8&gt;$B$9,0,IF($B67-Z$8=$B$9,$C67*IF($D67="Male",$B$5,$B$6),
Y67*(1-(1-IF($D67="Male",Mortality_Projection!$C$3,Mortality_Projection!$C$4))^MIN(($B67+(Z$8-1)-Mortality_Projection!$C$6),Mortality_Projection!$C$5)*IF($D67="Male",MIN(OFFSET(Mortality_Rates!$B$6,Z$8-1-($B67-$B$9),0),Mortality_Rates!$B$111),MIN(OFFSET(Mortality_Rates!$B$6,Z$8-1-($B67-$B$9),1),Mortality_Rates!$C$111)))))</f>
        <v>6343.5618499193542</v>
      </c>
      <c r="AA67" s="160">
        <f ca="1">IF($B67-AA$8&gt;$B$9,0,IF($B67-AA$8=$B$9,$C67*IF($D67="Male",$B$5,$B$6),
Z67*(1-(1-IF($D67="Male",Mortality_Projection!$C$3,Mortality_Projection!$C$4))^MIN(($B67+(AA$8-1)-Mortality_Projection!$C$6),Mortality_Projection!$C$5)*IF($D67="Male",MIN(OFFSET(Mortality_Rates!$B$6,AA$8-1-($B67-$B$9),0),Mortality_Rates!$B$111),MIN(OFFSET(Mortality_Rates!$B$6,AA$8-1-($B67-$B$9),1),Mortality_Rates!$C$111)))))</f>
        <v>6342.7144367825194</v>
      </c>
      <c r="AB67" s="160">
        <f ca="1">IF($B67-AB$8&gt;$B$9,0,IF($B67-AB$8=$B$9,$C67*IF($D67="Male",$B$5,$B$6),
AA67*(1-(1-IF($D67="Male",Mortality_Projection!$C$3,Mortality_Projection!$C$4))^MIN(($B67+(AB$8-1)-Mortality_Projection!$C$6),Mortality_Projection!$C$5)*IF($D67="Male",MIN(OFFSET(Mortality_Rates!$B$6,AB$8-1-($B67-$B$9),0),Mortality_Rates!$B$111),MIN(OFFSET(Mortality_Rates!$B$6,AB$8-1-($B67-$B$9),1),Mortality_Rates!$C$111)))))</f>
        <v>6341.8015450742359</v>
      </c>
      <c r="AC67" s="160">
        <f ca="1">IF($B67-AC$8&gt;$B$9,0,IF($B67-AC$8=$B$9,$C67*IF($D67="Male",$B$5,$B$6),
AB67*(1-(1-IF($D67="Male",Mortality_Projection!$C$3,Mortality_Projection!$C$4))^MIN(($B67+(AC$8-1)-Mortality_Projection!$C$6),Mortality_Projection!$C$5)*IF($D67="Male",MIN(OFFSET(Mortality_Rates!$B$6,AC$8-1-($B67-$B$9),0),Mortality_Rates!$B$111),MIN(OFFSET(Mortality_Rates!$B$6,AC$8-1-($B67-$B$9),1),Mortality_Rates!$C$111)))))</f>
        <v>6340.8335826959737</v>
      </c>
      <c r="AD67" s="160">
        <f ca="1">IF($B67-AD$8&gt;$B$9,0,IF($B67-AD$8=$B$9,$C67*IF($D67="Male",$B$5,$B$6),
AC67*(1-(1-IF($D67="Male",Mortality_Projection!$C$3,Mortality_Projection!$C$4))^MIN(($B67+(AD$8-1)-Mortality_Projection!$C$6),Mortality_Projection!$C$5)*IF($D67="Male",MIN(OFFSET(Mortality_Rates!$B$6,AD$8-1-($B67-$B$9),0),Mortality_Rates!$B$111),MIN(OFFSET(Mortality_Rates!$B$6,AD$8-1-($B67-$B$9),1),Mortality_Rates!$C$111)))))</f>
        <v>6339.8206223535626</v>
      </c>
      <c r="AE67" s="160">
        <f ca="1">IF($B67-AE$8&gt;$B$9,0,IF($B67-AE$8=$B$9,$C67*IF($D67="Male",$B$5,$B$6),
AD67*(1-(1-IF($D67="Male",Mortality_Projection!$C$3,Mortality_Projection!$C$4))^MIN(($B67+(AE$8-1)-Mortality_Projection!$C$6),Mortality_Projection!$C$5)*IF($D67="Male",MIN(OFFSET(Mortality_Rates!$B$6,AE$8-1-($B67-$B$9),0),Mortality_Rates!$B$111),MIN(OFFSET(Mortality_Rates!$B$6,AE$8-1-($B67-$B$9),1),Mortality_Rates!$C$111)))))</f>
        <v>6338.7724083468001</v>
      </c>
      <c r="AF67" s="160">
        <f ca="1">IF($B67-AF$8&gt;$B$9,0,IF($B67-AF$8=$B$9,$C67*IF($D67="Male",$B$5,$B$6),
AE67*(1-(1-IF($D67="Male",Mortality_Projection!$C$3,Mortality_Projection!$C$4))^MIN(($B67+(AF$8-1)-Mortality_Projection!$C$6),Mortality_Projection!$C$5)*IF($D67="Male",MIN(OFFSET(Mortality_Rates!$B$6,AF$8-1-($B67-$B$9),0),Mortality_Rates!$B$111),MIN(OFFSET(Mortality_Rates!$B$6,AF$8-1-($B67-$B$9),1),Mortality_Rates!$C$111)))))</f>
        <v>6337.6941348839473</v>
      </c>
      <c r="AG67" s="160">
        <f ca="1">IF($B67-AG$8&gt;$B$9,0,IF($B67-AG$8=$B$9,$C67*IF($D67="Male",$B$5,$B$6),
AF67*(1-(1-IF($D67="Male",Mortality_Projection!$C$3,Mortality_Projection!$C$4))^MIN(($B67+(AG$8-1)-Mortality_Projection!$C$6),Mortality_Projection!$C$5)*IF($D67="Male",MIN(OFFSET(Mortality_Rates!$B$6,AG$8-1-($B67-$B$9),0),Mortality_Rates!$B$111),MIN(OFFSET(Mortality_Rates!$B$6,AG$8-1-($B67-$B$9),1),Mortality_Rates!$C$111)))))</f>
        <v>6336.599188588757</v>
      </c>
      <c r="AH67" s="160">
        <f ca="1">IF($B67-AH$8&gt;$B$9,0,IF($B67-AH$8=$B$9,$C67*IF($D67="Male",$B$5,$B$6),
AG67*(1-(1-IF($D67="Male",Mortality_Projection!$C$3,Mortality_Projection!$C$4))^MIN(($B67+(AH$8-1)-Mortality_Projection!$C$6),Mortality_Projection!$C$5)*IF($D67="Male",MIN(OFFSET(Mortality_Rates!$B$6,AH$8-1-($B67-$B$9),0),Mortality_Rates!$B$111),MIN(OFFSET(Mortality_Rates!$B$6,AH$8-1-($B67-$B$9),1),Mortality_Rates!$C$111)))))</f>
        <v>6335.4881083014798</v>
      </c>
      <c r="AI67" s="160">
        <f ca="1">IF($B67-AI$8&gt;$B$9,0,IF($B67-AI$8=$B$9,$C67*IF($D67="Male",$B$5,$B$6),
AH67*(1-(1-IF($D67="Male",Mortality_Projection!$C$3,Mortality_Projection!$C$4))^MIN(($B67+(AI$8-1)-Mortality_Projection!$C$6),Mortality_Projection!$C$5)*IF($D67="Male",MIN(OFFSET(Mortality_Rates!$B$6,AI$8-1-($B67-$B$9),0),Mortality_Rates!$B$111),MIN(OFFSET(Mortality_Rates!$B$6,AI$8-1-($B67-$B$9),1),Mortality_Rates!$C$111)))))</f>
        <v>6334.3695870457477</v>
      </c>
      <c r="AJ67" s="160">
        <f ca="1">IF($B67-AJ$8&gt;$B$9,0,IF($B67-AJ$8=$B$9,$C67*IF($D67="Male",$B$5,$B$6),
AI67*(1-(1-IF($D67="Male",Mortality_Projection!$C$3,Mortality_Projection!$C$4))^MIN(($B67+(AJ$8-1)-Mortality_Projection!$C$6),Mortality_Projection!$C$5)*IF($D67="Male",MIN(OFFSET(Mortality_Rates!$B$6,AJ$8-1-($B67-$B$9),0),Mortality_Rates!$B$111),MIN(OFFSET(Mortality_Rates!$B$6,AJ$8-1-($B67-$B$9),1),Mortality_Rates!$C$111)))))</f>
        <v>6333.2439513032659</v>
      </c>
      <c r="AK67" s="160">
        <f ca="1">IF($B67-AK$8&gt;$B$9,0,IF($B67-AK$8=$B$9,$C67*IF($D67="Male",$B$5,$B$6),
AJ67*(1-(1-IF($D67="Male",Mortality_Projection!$C$3,Mortality_Projection!$C$4))^MIN(($B67+(AK$8-1)-Mortality_Projection!$C$6),Mortality_Projection!$C$5)*IF($D67="Male",MIN(OFFSET(Mortality_Rates!$B$6,AK$8-1-($B67-$B$9),0),Mortality_Rates!$B$111),MIN(OFFSET(Mortality_Rates!$B$6,AK$8-1-($B67-$B$9),1),Mortality_Rates!$C$111)))))</f>
        <v>6332.1115209460331</v>
      </c>
      <c r="AL67" s="160">
        <f ca="1">IF($B67-AL$8&gt;$B$9,0,IF($B67-AL$8=$B$9,$C67*IF($D67="Male",$B$5,$B$6),
AK67*(1-(1-IF($D67="Male",Mortality_Projection!$C$3,Mortality_Projection!$C$4))^MIN(($B67+(AL$8-1)-Mortality_Projection!$C$6),Mortality_Projection!$C$5)*IF($D67="Male",MIN(OFFSET(Mortality_Rates!$B$6,AL$8-1-($B67-$B$9),0),Mortality_Rates!$B$111),MIN(OFFSET(Mortality_Rates!$B$6,AL$8-1-($B67-$B$9),1),Mortality_Rates!$C$111)))))</f>
        <v>6330.9726093431518</v>
      </c>
      <c r="AM67" s="160">
        <f ca="1">IF($B67-AM$8&gt;$B$9,0,IF($B67-AM$8=$B$9,$C67*IF($D67="Male",$B$5,$B$6),
AL67*(1-(1-IF($D67="Male",Mortality_Projection!$C$3,Mortality_Projection!$C$4))^MIN(($B67+(AM$8-1)-Mortality_Projection!$C$6),Mortality_Projection!$C$5)*IF($D67="Male",MIN(OFFSET(Mortality_Rates!$B$6,AM$8-1-($B67-$B$9),0),Mortality_Rates!$B$111),MIN(OFFSET(Mortality_Rates!$B$6,AM$8-1-($B67-$B$9),1),Mortality_Rates!$C$111)))))</f>
        <v>6329.8275234662287</v>
      </c>
      <c r="AN67" s="160">
        <f ca="1">IF($B67-AN$8&gt;$B$9,0,IF($B67-AN$8=$B$9,$C67*IF($D67="Male",$B$5,$B$6),
AM67*(1-(1-IF($D67="Male",Mortality_Projection!$C$3,Mortality_Projection!$C$4))^MIN(($B67+(AN$8-1)-Mortality_Projection!$C$6),Mortality_Projection!$C$5)*IF($D67="Male",MIN(OFFSET(Mortality_Rates!$B$6,AN$8-1-($B67-$B$9),0),Mortality_Rates!$B$111),MIN(OFFSET(Mortality_Rates!$B$6,AN$8-1-($B67-$B$9),1),Mortality_Rates!$C$111)))))</f>
        <v>6328.6727146305875</v>
      </c>
      <c r="AO67" s="160">
        <f ca="1">IF($B67-AO$8&gt;$B$9,0,IF($B67-AO$8=$B$9,$C67*IF($D67="Male",$B$5,$B$6),
AN67*(1-(1-IF($D67="Male",Mortality_Projection!$C$3,Mortality_Projection!$C$4))^MIN(($B67+(AO$8-1)-Mortality_Projection!$C$6),Mortality_Projection!$C$5)*IF($D67="Male",MIN(OFFSET(Mortality_Rates!$B$6,AO$8-1-($B67-$B$9),0),Mortality_Rates!$B$111),MIN(OFFSET(Mortality_Rates!$B$6,AO$8-1-($B67-$B$9),1),Mortality_Rates!$C$111)))))</f>
        <v>6327.5047635497349</v>
      </c>
      <c r="AP67" s="160">
        <f ca="1">IF($B67-AP$8&gt;$B$9,0,IF($B67-AP$8=$B$9,$C67*IF($D67="Male",$B$5,$B$6),
AO67*(1-(1-IF($D67="Male",Mortality_Projection!$C$3,Mortality_Projection!$C$4))^MIN(($B67+(AP$8-1)-Mortality_Projection!$C$6),Mortality_Projection!$C$5)*IF($D67="Male",MIN(OFFSET(Mortality_Rates!$B$6,AP$8-1-($B67-$B$9),0),Mortality_Rates!$B$111),MIN(OFFSET(Mortality_Rates!$B$6,AP$8-1-($B67-$B$9),1),Mortality_Rates!$C$111)))))</f>
        <v>6326.3166173653981</v>
      </c>
      <c r="AQ67" s="160">
        <f ca="1">IF($B67-AQ$8&gt;$B$9,0,IF($B67-AQ$8=$B$9,$C67*IF($D67="Male",$B$5,$B$6),
AP67*(1-(1-IF($D67="Male",Mortality_Projection!$C$3,Mortality_Projection!$C$4))^MIN(($B67+(AQ$8-1)-Mortality_Projection!$C$6),Mortality_Projection!$C$5)*IF($D67="Male",MIN(OFFSET(Mortality_Rates!$B$6,AQ$8-1-($B67-$B$9),0),Mortality_Rates!$B$111),MIN(OFFSET(Mortality_Rates!$B$6,AQ$8-1-($B67-$B$9),1),Mortality_Rates!$C$111)))))</f>
        <v>6325.1014791928028</v>
      </c>
      <c r="AR67" s="160">
        <f ca="1">IF($B67-AR$8&gt;$B$9,0,IF($B67-AR$8=$B$9,$C67*IF($D67="Male",$B$5,$B$6),
AQ67*(1-(1-IF($D67="Male",Mortality_Projection!$C$3,Mortality_Projection!$C$4))^MIN(($B67+(AR$8-1)-Mortality_Projection!$C$6),Mortality_Projection!$C$5)*IF($D67="Male",MIN(OFFSET(Mortality_Rates!$B$6,AR$8-1-($B67-$B$9),0),Mortality_Rates!$B$111),MIN(OFFSET(Mortality_Rates!$B$6,AR$8-1-($B67-$B$9),1),Mortality_Rates!$C$111)))))</f>
        <v>6323.8528022964656</v>
      </c>
      <c r="AS67" s="160">
        <f ca="1">IF($B67-AS$8&gt;$B$9,0,IF($B67-AS$8=$B$9,$C67*IF($D67="Male",$B$5,$B$6),
AR67*(1-(1-IF($D67="Male",Mortality_Projection!$C$3,Mortality_Projection!$C$4))^MIN(($B67+(AS$8-1)-Mortality_Projection!$C$6),Mortality_Projection!$C$5)*IF($D67="Male",MIN(OFFSET(Mortality_Rates!$B$6,AS$8-1-($B67-$B$9),0),Mortality_Rates!$B$111),MIN(OFFSET(Mortality_Rates!$B$6,AS$8-1-($B67-$B$9),1),Mortality_Rates!$C$111)))))</f>
        <v>6322.5606548143733</v>
      </c>
      <c r="AT67" s="160">
        <f ca="1">IF($B67-AT$8&gt;$B$9,0,IF($B67-AT$8=$B$9,$C67*IF($D67="Male",$B$5,$B$6),
AS67*(1-(1-IF($D67="Male",Mortality_Projection!$C$3,Mortality_Projection!$C$4))^MIN(($B67+(AT$8-1)-Mortality_Projection!$C$6),Mortality_Projection!$C$5)*IF($D67="Male",MIN(OFFSET(Mortality_Rates!$B$6,AT$8-1-($B67-$B$9),0),Mortality_Rates!$B$111),MIN(OFFSET(Mortality_Rates!$B$6,AT$8-1-($B67-$B$9),1),Mortality_Rates!$C$111)))))</f>
        <v>6321.2190592447241</v>
      </c>
      <c r="AU67" s="160">
        <f ca="1">IF($B67-AU$8&gt;$B$9,0,IF($B67-AU$8=$B$9,$C67*IF($D67="Male",$B$5,$B$6),
AT67*(1-(1-IF($D67="Male",Mortality_Projection!$C$3,Mortality_Projection!$C$4))^MIN(($B67+(AU$8-1)-Mortality_Projection!$C$6),Mortality_Projection!$C$5)*IF($D67="Male",MIN(OFFSET(Mortality_Rates!$B$6,AU$8-1-($B67-$B$9),0),Mortality_Rates!$B$111),MIN(OFFSET(Mortality_Rates!$B$6,AU$8-1-($B67-$B$9),1),Mortality_Rates!$C$111)))))</f>
        <v>6319.8116349932388</v>
      </c>
      <c r="AV67" s="160">
        <f ca="1">IF($B67-AV$8&gt;$B$9,0,IF($B67-AV$8=$B$9,$C67*IF($D67="Male",$B$5,$B$6),
AU67*(1-(1-IF($D67="Male",Mortality_Projection!$C$3,Mortality_Projection!$C$4))^MIN(($B67+(AV$8-1)-Mortality_Projection!$C$6),Mortality_Projection!$C$5)*IF($D67="Male",MIN(OFFSET(Mortality_Rates!$B$6,AV$8-1-($B67-$B$9),0),Mortality_Rates!$B$111),MIN(OFFSET(Mortality_Rates!$B$6,AV$8-1-($B67-$B$9),1),Mortality_Rates!$C$111)))))</f>
        <v>6318.3123707479735</v>
      </c>
      <c r="AW67" s="160">
        <f ca="1">IF($B67-AW$8&gt;$B$9,0,IF($B67-AW$8=$B$9,$C67*IF($D67="Male",$B$5,$B$6),
AV67*(1-(1-IF($D67="Male",Mortality_Projection!$C$3,Mortality_Projection!$C$4))^MIN(($B67+(AW$8-1)-Mortality_Projection!$C$6),Mortality_Projection!$C$5)*IF($D67="Male",MIN(OFFSET(Mortality_Rates!$B$6,AW$8-1-($B67-$B$9),0),Mortality_Rates!$B$111),MIN(OFFSET(Mortality_Rates!$B$6,AW$8-1-($B67-$B$9),1),Mortality_Rates!$C$111)))))</f>
        <v>6316.7036130852975</v>
      </c>
      <c r="AX67" s="160">
        <f ca="1">IF($B67-AX$8&gt;$B$9,0,IF($B67-AX$8=$B$9,$C67*IF($D67="Male",$B$5,$B$6),
AW67*(1-(1-IF($D67="Male",Mortality_Projection!$C$3,Mortality_Projection!$C$4))^MIN(($B67+(AX$8-1)-Mortality_Projection!$C$6),Mortality_Projection!$C$5)*IF($D67="Male",MIN(OFFSET(Mortality_Rates!$B$6,AX$8-1-($B67-$B$9),0),Mortality_Rates!$B$111),MIN(OFFSET(Mortality_Rates!$B$6,AX$8-1-($B67-$B$9),1),Mortality_Rates!$C$111)))))</f>
        <v>6314.9712734524237</v>
      </c>
      <c r="AY67" s="160">
        <f ca="1">IF($B67-AY$8&gt;$B$9,0,IF($B67-AY$8=$B$9,$C67*IF($D67="Male",$B$5,$B$6),
AX67*(1-(1-IF($D67="Male",Mortality_Projection!$C$3,Mortality_Projection!$C$4))^MIN(($B67+(AY$8-1)-Mortality_Projection!$C$6),Mortality_Projection!$C$5)*IF($D67="Male",MIN(OFFSET(Mortality_Rates!$B$6,AY$8-1-($B67-$B$9),0),Mortality_Rates!$B$111),MIN(OFFSET(Mortality_Rates!$B$6,AY$8-1-($B67-$B$9),1),Mortality_Rates!$C$111)))))</f>
        <v>6313.0942014526263</v>
      </c>
      <c r="AZ67" s="160">
        <f ca="1">IF($B67-AZ$8&gt;$B$9,0,IF($B67-AZ$8=$B$9,$C67*IF($D67="Male",$B$5,$B$6),
AY67*(1-(1-IF($D67="Male",Mortality_Projection!$C$3,Mortality_Projection!$C$4))^MIN(($B67+(AZ$8-1)-Mortality_Projection!$C$6),Mortality_Projection!$C$5)*IF($D67="Male",MIN(OFFSET(Mortality_Rates!$B$6,AZ$8-1-($B67-$B$9),0),Mortality_Rates!$B$111),MIN(OFFSET(Mortality_Rates!$B$6,AZ$8-1-($B67-$B$9),1),Mortality_Rates!$C$111)))))</f>
        <v>6311.0512795464183</v>
      </c>
      <c r="BA67" s="160">
        <f ca="1">IF($B67-BA$8&gt;$B$9,0,IF($B67-BA$8=$B$9,$C67*IF($D67="Male",$B$5,$B$6),
AZ67*(1-(1-IF($D67="Male",Mortality_Projection!$C$3,Mortality_Projection!$C$4))^MIN(($B67+(BA$8-1)-Mortality_Projection!$C$6),Mortality_Projection!$C$5)*IF($D67="Male",MIN(OFFSET(Mortality_Rates!$B$6,BA$8-1-($B67-$B$9),0),Mortality_Rates!$B$111),MIN(OFFSET(Mortality_Rates!$B$6,BA$8-1-($B67-$B$9),1),Mortality_Rates!$C$111)))))</f>
        <v>6308.8178886029518</v>
      </c>
      <c r="BB67" s="160">
        <f ca="1">IF($B67-BB$8&gt;$B$9,0,IF($B67-BB$8=$B$9,$C67*IF($D67="Male",$B$5,$B$6),
BA67*(1-(1-IF($D67="Male",Mortality_Projection!$C$3,Mortality_Projection!$C$4))^MIN(($B67+(BB$8-1)-Mortality_Projection!$C$6),Mortality_Projection!$C$5)*IF($D67="Male",MIN(OFFSET(Mortality_Rates!$B$6,BB$8-1-($B67-$B$9),0),Mortality_Rates!$B$111),MIN(OFFSET(Mortality_Rates!$B$6,BB$8-1-($B67-$B$9),1),Mortality_Rates!$C$111)))))</f>
        <v>6306.3694581747704</v>
      </c>
      <c r="BC67" s="160">
        <f ca="1">IF($B67-BC$8&gt;$B$9,0,IF($B67-BC$8=$B$9,$C67*IF($D67="Male",$B$5,$B$6),
BB67*(1-(1-IF($D67="Male",Mortality_Projection!$C$3,Mortality_Projection!$C$4))^MIN(($B67+(BC$8-1)-Mortality_Projection!$C$6),Mortality_Projection!$C$5)*IF($D67="Male",MIN(OFFSET(Mortality_Rates!$B$6,BC$8-1-($B67-$B$9),0),Mortality_Rates!$B$111),MIN(OFFSET(Mortality_Rates!$B$6,BC$8-1-($B67-$B$9),1),Mortality_Rates!$C$111)))))</f>
        <v>6303.6744004970215</v>
      </c>
      <c r="BD67" s="161">
        <f ca="1">IF($B67-BD$8&gt;$B$9,0,IF($B67-BD$8=$B$9,$C67*IF($D67="Male",$B$5,$B$6),
BC67*(1-(1-IF($D67="Male",Mortality_Projection!$C$3,Mortality_Projection!$C$4))^MIN(($B67+(BD$8-1)-Mortality_Projection!$C$6),Mortality_Projection!$C$5)*IF($D67="Male",MIN(OFFSET(Mortality_Rates!$B$6,BD$8-1-($B67-$B$9),0),Mortality_Rates!$B$111),MIN(OFFSET(Mortality_Rates!$B$6,BD$8-1-($B67-$B$9),1),Mortality_Rates!$C$111)))))</f>
        <v>6300.7012051051724</v>
      </c>
      <c r="BE67" s="33"/>
    </row>
    <row r="68" spans="1:57" x14ac:dyDescent="0.35">
      <c r="A68" s="159"/>
      <c r="B68">
        <f t="shared" si="8"/>
        <v>2031</v>
      </c>
      <c r="C68" s="160">
        <f t="shared" ca="1" si="8"/>
        <v>89726.750545860064</v>
      </c>
      <c r="D68" s="198" t="s">
        <v>32</v>
      </c>
      <c r="E68" s="160">
        <f ca="1">IF($B68-E$8&gt;$B$9,0,IF($B68-E$8=$B$9,$C68*IF($D68="Male",$B$5,$B$6),
D68*(1-(1-IF($D68="Male",Mortality_Projection!$C$3,Mortality_Projection!$C$4))^MIN(($B68+(E$8-1)-Mortality_Projection!$C$6),Mortality_Projection!$C$5)*IF($D68="Male",MIN(OFFSET(Mortality_Rates!$B$6,E$8-1-($B68-$B$9),0),Mortality_Rates!$B$111),MIN(OFFSET(Mortality_Rates!$B$6,E$8-1-($B68-$B$9),1),Mortality_Rates!$C$111)))))</f>
        <v>0</v>
      </c>
      <c r="F68" s="160">
        <f ca="1">IF($B68-F$8&gt;$B$9,0,IF($B68-F$8=$B$9,$C68*IF($D68="Male",$B$5,$B$6),
E68*(1-(1-IF($D68="Male",Mortality_Projection!$C$3,Mortality_Projection!$C$4))^MIN(($B68+(F$8-1)-Mortality_Projection!$C$6),Mortality_Projection!$C$5)*IF($D68="Male",MIN(OFFSET(Mortality_Rates!$B$6,F$8-1-($B68-$B$9),0),Mortality_Rates!$B$111),MIN(OFFSET(Mortality_Rates!$B$6,F$8-1-($B68-$B$9),1),Mortality_Rates!$C$111)))))</f>
        <v>0</v>
      </c>
      <c r="G68" s="160">
        <f ca="1">IF($B68-G$8&gt;$B$9,0,IF($B68-G$8=$B$9,$C68*IF($D68="Male",$B$5,$B$6),
F68*(1-(1-IF($D68="Male",Mortality_Projection!$C$3,Mortality_Projection!$C$4))^MIN(($B68+(G$8-1)-Mortality_Projection!$C$6),Mortality_Projection!$C$5)*IF($D68="Male",MIN(OFFSET(Mortality_Rates!$B$6,G$8-1-($B68-$B$9),0),Mortality_Rates!$B$111),MIN(OFFSET(Mortality_Rates!$B$6,G$8-1-($B68-$B$9),1),Mortality_Rates!$C$111)))))</f>
        <v>0</v>
      </c>
      <c r="H68" s="160">
        <f ca="1">IF($B68-H$8&gt;$B$9,0,IF($B68-H$8=$B$9,$C68*IF($D68="Male",$B$5,$B$6),
G68*(1-(1-IF($D68="Male",Mortality_Projection!$C$3,Mortality_Projection!$C$4))^MIN(($B68+(H$8-1)-Mortality_Projection!$C$6),Mortality_Projection!$C$5)*IF($D68="Male",MIN(OFFSET(Mortality_Rates!$B$6,H$8-1-($B68-$B$9),0),Mortality_Rates!$B$111),MIN(OFFSET(Mortality_Rates!$B$6,H$8-1-($B68-$B$9),1),Mortality_Rates!$C$111)))))</f>
        <v>0</v>
      </c>
      <c r="I68" s="160">
        <f ca="1">IF($B68-I$8&gt;$B$9,0,IF($B68-I$8=$B$9,$C68*IF($D68="Male",$B$5,$B$6),
H68*(1-(1-IF($D68="Male",Mortality_Projection!$C$3,Mortality_Projection!$C$4))^MIN(($B68+(I$8-1)-Mortality_Projection!$C$6),Mortality_Projection!$C$5)*IF($D68="Male",MIN(OFFSET(Mortality_Rates!$B$6,I$8-1-($B68-$B$9),0),Mortality_Rates!$B$111),MIN(OFFSET(Mortality_Rates!$B$6,I$8-1-($B68-$B$9),1),Mortality_Rates!$C$111)))))</f>
        <v>0</v>
      </c>
      <c r="J68" s="160">
        <f ca="1">IF($B68-J$8&gt;$B$9,0,IF($B68-J$8=$B$9,$C68*IF($D68="Male",$B$5,$B$6),
I68*(1-(1-IF($D68="Male",Mortality_Projection!$C$3,Mortality_Projection!$C$4))^MIN(($B68+(J$8-1)-Mortality_Projection!$C$6),Mortality_Projection!$C$5)*IF($D68="Male",MIN(OFFSET(Mortality_Rates!$B$6,J$8-1-($B68-$B$9),0),Mortality_Rates!$B$111),MIN(OFFSET(Mortality_Rates!$B$6,J$8-1-($B68-$B$9),1),Mortality_Rates!$C$111)))))</f>
        <v>0</v>
      </c>
      <c r="K68" s="160">
        <f ca="1">IF($B68-K$8&gt;$B$9,0,IF($B68-K$8=$B$9,$C68*IF($D68="Male",$B$5,$B$6),
J68*(1-(1-IF($D68="Male",Mortality_Projection!$C$3,Mortality_Projection!$C$4))^MIN(($B68+(K$8-1)-Mortality_Projection!$C$6),Mortality_Projection!$C$5)*IF($D68="Male",MIN(OFFSET(Mortality_Rates!$B$6,K$8-1-($B68-$B$9),0),Mortality_Rates!$B$111),MIN(OFFSET(Mortality_Rates!$B$6,K$8-1-($B68-$B$9),1),Mortality_Rates!$C$111)))))</f>
        <v>0</v>
      </c>
      <c r="L68" s="160">
        <f ca="1">IF($B68-L$8&gt;$B$9,0,IF($B68-L$8=$B$9,$C68*IF($D68="Male",$B$5,$B$6),
K68*(1-(1-IF($D68="Male",Mortality_Projection!$C$3,Mortality_Projection!$C$4))^MIN(($B68+(L$8-1)-Mortality_Projection!$C$6),Mortality_Projection!$C$5)*IF($D68="Male",MIN(OFFSET(Mortality_Rates!$B$6,L$8-1-($B68-$B$9),0),Mortality_Rates!$B$111),MIN(OFFSET(Mortality_Rates!$B$6,L$8-1-($B68-$B$9),1),Mortality_Rates!$C$111)))))</f>
        <v>0</v>
      </c>
      <c r="M68" s="160">
        <f ca="1">IF($B68-M$8&gt;$B$9,0,IF($B68-M$8=$B$9,$C68*IF($D68="Male",$B$5,$B$6),
L68*(1-(1-IF($D68="Male",Mortality_Projection!$C$3,Mortality_Projection!$C$4))^MIN(($B68+(M$8-1)-Mortality_Projection!$C$6),Mortality_Projection!$C$5)*IF($D68="Male",MIN(OFFSET(Mortality_Rates!$B$6,M$8-1-($B68-$B$9),0),Mortality_Rates!$B$111),MIN(OFFSET(Mortality_Rates!$B$6,M$8-1-($B68-$B$9),1),Mortality_Rates!$C$111)))))</f>
        <v>0</v>
      </c>
      <c r="N68" s="160">
        <f ca="1">IF($B68-N$8&gt;$B$9,0,IF($B68-N$8=$B$9,$C68*IF($D68="Male",$B$5,$B$6),
M68*(1-(1-IF($D68="Male",Mortality_Projection!$C$3,Mortality_Projection!$C$4))^MIN(($B68+(N$8-1)-Mortality_Projection!$C$6),Mortality_Projection!$C$5)*IF($D68="Male",MIN(OFFSET(Mortality_Rates!$B$6,N$8-1-($B68-$B$9),0),Mortality_Rates!$B$111),MIN(OFFSET(Mortality_Rates!$B$6,N$8-1-($B68-$B$9),1),Mortality_Rates!$C$111)))))</f>
        <v>6310.6603176038834</v>
      </c>
      <c r="O68" s="160">
        <f ca="1">IF($B68-O$8&gt;$B$9,0,IF($B68-O$8=$B$9,$C68*IF($D68="Male",$B$5,$B$6),
N68*(1-(1-IF($D68="Male",Mortality_Projection!$C$3,Mortality_Projection!$C$4))^MIN(($B68+(O$8-1)-Mortality_Projection!$C$6),Mortality_Projection!$C$5)*IF($D68="Male",MIN(OFFSET(Mortality_Rates!$B$6,O$8-1-($B68-$B$9),0),Mortality_Rates!$B$111),MIN(OFFSET(Mortality_Rates!$B$6,O$8-1-($B68-$B$9),1),Mortality_Rates!$C$111)))))</f>
        <v>6307.5196404672197</v>
      </c>
      <c r="P68" s="160">
        <f ca="1">IF($B68-P$8&gt;$B$9,0,IF($B68-P$8=$B$9,$C68*IF($D68="Male",$B$5,$B$6),
O68*(1-(1-IF($D68="Male",Mortality_Projection!$C$3,Mortality_Projection!$C$4))^MIN(($B68+(P$8-1)-Mortality_Projection!$C$6),Mortality_Projection!$C$5)*IF($D68="Male",MIN(OFFSET(Mortality_Rates!$B$6,P$8-1-($B68-$B$9),0),Mortality_Rates!$B$111),MIN(OFFSET(Mortality_Rates!$B$6,P$8-1-($B68-$B$9),1),Mortality_Rates!$C$111)))))</f>
        <v>6305.2374235139705</v>
      </c>
      <c r="Q68" s="160">
        <f ca="1">IF($B68-Q$8&gt;$B$9,0,IF($B68-Q$8=$B$9,$C68*IF($D68="Male",$B$5,$B$6),
P68*(1-(1-IF($D68="Male",Mortality_Projection!$C$3,Mortality_Projection!$C$4))^MIN(($B68+(Q$8-1)-Mortality_Projection!$C$6),Mortality_Projection!$C$5)*IF($D68="Male",MIN(OFFSET(Mortality_Rates!$B$6,Q$8-1-($B68-$B$9),0),Mortality_Rates!$B$111),MIN(OFFSET(Mortality_Rates!$B$6,Q$8-1-($B68-$B$9),1),Mortality_Rates!$C$111)))))</f>
        <v>6303.5707846989089</v>
      </c>
      <c r="R68" s="160">
        <f ca="1">IF($B68-R$8&gt;$B$9,0,IF($B68-R$8=$B$9,$C68*IF($D68="Male",$B$5,$B$6),
Q68*(1-(1-IF($D68="Male",Mortality_Projection!$C$3,Mortality_Projection!$C$4))^MIN(($B68+(R$8-1)-Mortality_Projection!$C$6),Mortality_Projection!$C$5)*IF($D68="Male",MIN(OFFSET(Mortality_Rates!$B$6,R$8-1-($B68-$B$9),0),Mortality_Rates!$B$111),MIN(OFFSET(Mortality_Rates!$B$6,R$8-1-($B68-$B$9),1),Mortality_Rates!$C$111)))))</f>
        <v>6302.3196230619023</v>
      </c>
      <c r="S68" s="160">
        <f ca="1">IF($B68-S$8&gt;$B$9,0,IF($B68-S$8=$B$9,$C68*IF($D68="Male",$B$5,$B$6),
R68*(1-(1-IF($D68="Male",Mortality_Projection!$C$3,Mortality_Projection!$C$4))^MIN(($B68+(S$8-1)-Mortality_Projection!$C$6),Mortality_Projection!$C$5)*IF($D68="Male",MIN(OFFSET(Mortality_Rates!$B$6,S$8-1-($B68-$B$9),0),Mortality_Rates!$B$111),MIN(OFFSET(Mortality_Rates!$B$6,S$8-1-($B68-$B$9),1),Mortality_Rates!$C$111)))))</f>
        <v>6301.3390951597803</v>
      </c>
      <c r="T68" s="160">
        <f ca="1">IF($B68-T$8&gt;$B$9,0,IF($B68-T$8=$B$9,$C68*IF($D68="Male",$B$5,$B$6),
S68*(1-(1-IF($D68="Male",Mortality_Projection!$C$3,Mortality_Projection!$C$4))^MIN(($B68+(T$8-1)-Mortality_Projection!$C$6),Mortality_Projection!$C$5)*IF($D68="Male",MIN(OFFSET(Mortality_Rates!$B$6,T$8-1-($B68-$B$9),0),Mortality_Rates!$B$111),MIN(OFFSET(Mortality_Rates!$B$6,T$8-1-($B68-$B$9),1),Mortality_Rates!$C$111)))))</f>
        <v>6300.5275327183126</v>
      </c>
      <c r="U68" s="160">
        <f ca="1">IF($B68-U$8&gt;$B$9,0,IF($B68-U$8=$B$9,$C68*IF($D68="Male",$B$5,$B$6),
T68*(1-(1-IF($D68="Male",Mortality_Projection!$C$3,Mortality_Projection!$C$4))^MIN(($B68+(U$8-1)-Mortality_Projection!$C$6),Mortality_Projection!$C$5)*IF($D68="Male",MIN(OFFSET(Mortality_Rates!$B$6,U$8-1-($B68-$B$9),0),Mortality_Rates!$B$111),MIN(OFFSET(Mortality_Rates!$B$6,U$8-1-($B68-$B$9),1),Mortality_Rates!$C$111)))))</f>
        <v>6299.8244927375008</v>
      </c>
      <c r="V68" s="160">
        <f ca="1">IF($B68-V$8&gt;$B$9,0,IF($B68-V$8=$B$9,$C68*IF($D68="Male",$B$5,$B$6),
U68*(1-(1-IF($D68="Male",Mortality_Projection!$C$3,Mortality_Projection!$C$4))^MIN(($B68+(V$8-1)-Mortality_Projection!$C$6),Mortality_Projection!$C$5)*IF($D68="Male",MIN(OFFSET(Mortality_Rates!$B$6,V$8-1-($B68-$B$9),0),Mortality_Rates!$B$111),MIN(OFFSET(Mortality_Rates!$B$6,V$8-1-($B68-$B$9),1),Mortality_Rates!$C$111)))))</f>
        <v>6299.1855785491152</v>
      </c>
      <c r="W68" s="160">
        <f ca="1">IF($B68-W$8&gt;$B$9,0,IF($B68-W$8=$B$9,$C68*IF($D68="Male",$B$5,$B$6),
V68*(1-(1-IF($D68="Male",Mortality_Projection!$C$3,Mortality_Projection!$C$4))^MIN(($B68+(W$8-1)-Mortality_Projection!$C$6),Mortality_Projection!$C$5)*IF($D68="Male",MIN(OFFSET(Mortality_Rates!$B$6,W$8-1-($B68-$B$9),0),Mortality_Rates!$B$111),MIN(OFFSET(Mortality_Rates!$B$6,W$8-1-($B68-$B$9),1),Mortality_Rates!$C$111)))))</f>
        <v>6298.5725139587748</v>
      </c>
      <c r="X68" s="160">
        <f ca="1">IF($B68-X$8&gt;$B$9,0,IF($B68-X$8=$B$9,$C68*IF($D68="Male",$B$5,$B$6),
W68*(1-(1-IF($D68="Male",Mortality_Projection!$C$3,Mortality_Projection!$C$4))^MIN(($B68+(X$8-1)-Mortality_Projection!$C$6),Mortality_Projection!$C$5)*IF($D68="Male",MIN(OFFSET(Mortality_Rates!$B$6,X$8-1-($B68-$B$9),0),Mortality_Rates!$B$111),MIN(OFFSET(Mortality_Rates!$B$6,X$8-1-($B68-$B$9),1),Mortality_Rates!$C$111)))))</f>
        <v>6297.9528904250346</v>
      </c>
      <c r="Y68" s="160">
        <f ca="1">IF($B68-Y$8&gt;$B$9,0,IF($B68-Y$8=$B$9,$C68*IF($D68="Male",$B$5,$B$6),
X68*(1-(1-IF($D68="Male",Mortality_Projection!$C$3,Mortality_Projection!$C$4))^MIN(($B68+(Y$8-1)-Mortality_Projection!$C$6),Mortality_Projection!$C$5)*IF($D68="Male",MIN(OFFSET(Mortality_Rates!$B$6,Y$8-1-($B68-$B$9),0),Mortality_Rates!$B$111),MIN(OFFSET(Mortality_Rates!$B$6,Y$8-1-($B68-$B$9),1),Mortality_Rates!$C$111)))))</f>
        <v>6297.2999238571665</v>
      </c>
      <c r="Z68" s="160">
        <f ca="1">IF($B68-Z$8&gt;$B$9,0,IF($B68-Z$8=$B$9,$C68*IF($D68="Male",$B$5,$B$6),
Y68*(1-(1-IF($D68="Male",Mortality_Projection!$C$3,Mortality_Projection!$C$4))^MIN(($B68+(Z$8-1)-Mortality_Projection!$C$6),Mortality_Projection!$C$5)*IF($D68="Male",MIN(OFFSET(Mortality_Rates!$B$6,Z$8-1-($B68-$B$9),0),Mortality_Rates!$B$111),MIN(OFFSET(Mortality_Rates!$B$6,Z$8-1-($B68-$B$9),1),Mortality_Rates!$C$111)))))</f>
        <v>6296.6011216951047</v>
      </c>
      <c r="AA68" s="160">
        <f ca="1">IF($B68-AA$8&gt;$B$9,0,IF($B68-AA$8=$B$9,$C68*IF($D68="Male",$B$5,$B$6),
Z68*(1-(1-IF($D68="Male",Mortality_Projection!$C$3,Mortality_Projection!$C$4))^MIN(($B68+(AA$8-1)-Mortality_Projection!$C$6),Mortality_Projection!$C$5)*IF($D68="Male",MIN(OFFSET(Mortality_Rates!$B$6,AA$8-1-($B68-$B$9),0),Mortality_Rates!$B$111),MIN(OFFSET(Mortality_Rates!$B$6,AA$8-1-($B68-$B$9),1),Mortality_Rates!$C$111)))))</f>
        <v>6295.8444429891624</v>
      </c>
      <c r="AB68" s="160">
        <f ca="1">IF($B68-AB$8&gt;$B$9,0,IF($B68-AB$8=$B$9,$C68*IF($D68="Male",$B$5,$B$6),
AA68*(1-(1-IF($D68="Male",Mortality_Projection!$C$3,Mortality_Projection!$C$4))^MIN(($B68+(AB$8-1)-Mortality_Projection!$C$6),Mortality_Projection!$C$5)*IF($D68="Male",MIN(OFFSET(Mortality_Rates!$B$6,AB$8-1-($B68-$B$9),0),Mortality_Rates!$B$111),MIN(OFFSET(Mortality_Rates!$B$6,AB$8-1-($B68-$B$9),1),Mortality_Rates!$C$111)))))</f>
        <v>6295.0226369092516</v>
      </c>
      <c r="AC68" s="160">
        <f ca="1">IF($B68-AC$8&gt;$B$9,0,IF($B68-AC$8=$B$9,$C68*IF($D68="Male",$B$5,$B$6),
AB68*(1-(1-IF($D68="Male",Mortality_Projection!$C$3,Mortality_Projection!$C$4))^MIN(($B68+(AC$8-1)-Mortality_Projection!$C$6),Mortality_Projection!$C$5)*IF($D68="Male",MIN(OFFSET(Mortality_Rates!$B$6,AC$8-1-($B68-$B$9),0),Mortality_Rates!$B$111),MIN(OFFSET(Mortality_Rates!$B$6,AC$8-1-($B68-$B$9),1),Mortality_Rates!$C$111)))))</f>
        <v>6294.1373281788947</v>
      </c>
      <c r="AD68" s="160">
        <f ca="1">IF($B68-AD$8&gt;$B$9,0,IF($B68-AD$8=$B$9,$C68*IF($D68="Male",$B$5,$B$6),
AC68*(1-(1-IF($D68="Male",Mortality_Projection!$C$3,Mortality_Projection!$C$4))^MIN(($B68+(AD$8-1)-Mortality_Projection!$C$6),Mortality_Projection!$C$5)*IF($D68="Male",MIN(OFFSET(Mortality_Rates!$B$6,AD$8-1-($B68-$B$9),0),Mortality_Rates!$B$111),MIN(OFFSET(Mortality_Rates!$B$6,AD$8-1-($B68-$B$9),1),Mortality_Rates!$C$111)))))</f>
        <v>6293.198609646096</v>
      </c>
      <c r="AE68" s="160">
        <f ca="1">IF($B68-AE$8&gt;$B$9,0,IF($B68-AE$8=$B$9,$C68*IF($D68="Male",$B$5,$B$6),
AD68*(1-(1-IF($D68="Male",Mortality_Projection!$C$3,Mortality_Projection!$C$4))^MIN(($B68+(AE$8-1)-Mortality_Projection!$C$6),Mortality_Projection!$C$5)*IF($D68="Male",MIN(OFFSET(Mortality_Rates!$B$6,AE$8-1-($B68-$B$9),0),Mortality_Rates!$B$111),MIN(OFFSET(Mortality_Rates!$B$6,AE$8-1-($B68-$B$9),1),Mortality_Rates!$C$111)))))</f>
        <v>6292.2162491874715</v>
      </c>
      <c r="AF68" s="160">
        <f ca="1">IF($B68-AF$8&gt;$B$9,0,IF($B68-AF$8=$B$9,$C68*IF($D68="Male",$B$5,$B$6),
AE68*(1-(1-IF($D68="Male",Mortality_Projection!$C$3,Mortality_Projection!$C$4))^MIN(($B68+(AF$8-1)-Mortality_Projection!$C$6),Mortality_Projection!$C$5)*IF($D68="Male",MIN(OFFSET(Mortality_Rates!$B$6,AF$8-1-($B68-$B$9),0),Mortality_Rates!$B$111),MIN(OFFSET(Mortality_Rates!$B$6,AF$8-1-($B68-$B$9),1),Mortality_Rates!$C$111)))))</f>
        <v>6291.1996963061192</v>
      </c>
      <c r="AG68" s="160">
        <f ca="1">IF($B68-AG$8&gt;$B$9,0,IF($B68-AG$8=$B$9,$C68*IF($D68="Male",$B$5,$B$6),
AF68*(1-(1-IF($D68="Male",Mortality_Projection!$C$3,Mortality_Projection!$C$4))^MIN(($B68+(AG$8-1)-Mortality_Projection!$C$6),Mortality_Projection!$C$5)*IF($D68="Male",MIN(OFFSET(Mortality_Rates!$B$6,AG$8-1-($B68-$B$9),0),Mortality_Rates!$B$111),MIN(OFFSET(Mortality_Rates!$B$6,AG$8-1-($B68-$B$9),1),Mortality_Rates!$C$111)))))</f>
        <v>6290.1539879550546</v>
      </c>
      <c r="AH68" s="160">
        <f ca="1">IF($B68-AH$8&gt;$B$9,0,IF($B68-AH$8=$B$9,$C68*IF($D68="Male",$B$5,$B$6),
AG68*(1-(1-IF($D68="Male",Mortality_Projection!$C$3,Mortality_Projection!$C$4))^MIN(($B68+(AH$8-1)-Mortality_Projection!$C$6),Mortality_Projection!$C$5)*IF($D68="Male",MIN(OFFSET(Mortality_Rates!$B$6,AH$8-1-($B68-$B$9),0),Mortality_Rates!$B$111),MIN(OFFSET(Mortality_Rates!$B$6,AH$8-1-($B68-$B$9),1),Mortality_Rates!$C$111)))))</f>
        <v>6289.0921061791832</v>
      </c>
      <c r="AI68" s="160">
        <f ca="1">IF($B68-AI$8&gt;$B$9,0,IF($B68-AI$8=$B$9,$C68*IF($D68="Male",$B$5,$B$6),
AH68*(1-(1-IF($D68="Male",Mortality_Projection!$C$3,Mortality_Projection!$C$4))^MIN(($B68+(AI$8-1)-Mortality_Projection!$C$6),Mortality_Projection!$C$5)*IF($D68="Male",MIN(OFFSET(Mortality_Rates!$B$6,AI$8-1-($B68-$B$9),0),Mortality_Rates!$B$111),MIN(OFFSET(Mortality_Rates!$B$6,AI$8-1-($B68-$B$9),1),Mortality_Rates!$C$111)))))</f>
        <v>6288.0145733578274</v>
      </c>
      <c r="AJ68" s="160">
        <f ca="1">IF($B68-AJ$8&gt;$B$9,0,IF($B68-AJ$8=$B$9,$C68*IF($D68="Male",$B$5,$B$6),
AI68*(1-(1-IF($D68="Male",Mortality_Projection!$C$3,Mortality_Projection!$C$4))^MIN(($B68+(AJ$8-1)-Mortality_Projection!$C$6),Mortality_Projection!$C$5)*IF($D68="Male",MIN(OFFSET(Mortality_Rates!$B$6,AJ$8-1-($B68-$B$9),0),Mortality_Rates!$B$111),MIN(OFFSET(Mortality_Rates!$B$6,AJ$8-1-($B68-$B$9),1),Mortality_Rates!$C$111)))))</f>
        <v>6286.9298198870329</v>
      </c>
      <c r="AK68" s="160">
        <f ca="1">IF($B68-AK$8&gt;$B$9,0,IF($B68-AK$8=$B$9,$C68*IF($D68="Male",$B$5,$B$6),
AJ68*(1-(1-IF($D68="Male",Mortality_Projection!$C$3,Mortality_Projection!$C$4))^MIN(($B68+(AK$8-1)-Mortality_Projection!$C$6),Mortality_Projection!$C$5)*IF($D68="Male",MIN(OFFSET(Mortality_Rates!$B$6,AK$8-1-($B68-$B$9),0),Mortality_Rates!$B$111),MIN(OFFSET(Mortality_Rates!$B$6,AK$8-1-($B68-$B$9),1),Mortality_Rates!$C$111)))))</f>
        <v>6285.8381623054029</v>
      </c>
      <c r="AL68" s="160">
        <f ca="1">IF($B68-AL$8&gt;$B$9,0,IF($B68-AL$8=$B$9,$C68*IF($D68="Male",$B$5,$B$6),
AK68*(1-(1-IF($D68="Male",Mortality_Projection!$C$3,Mortality_Projection!$C$4))^MIN(($B68+(AL$8-1)-Mortality_Projection!$C$6),Mortality_Projection!$C$5)*IF($D68="Male",MIN(OFFSET(Mortality_Rates!$B$6,AL$8-1-($B68-$B$9),0),Mortality_Rates!$B$111),MIN(OFFSET(Mortality_Rates!$B$6,AL$8-1-($B68-$B$9),1),Mortality_Rates!$C$111)))))</f>
        <v>6284.7399107458732</v>
      </c>
      <c r="AM68" s="160">
        <f ca="1">IF($B68-AM$8&gt;$B$9,0,IF($B68-AM$8=$B$9,$C68*IF($D68="Male",$B$5,$B$6),
AL68*(1-(1-IF($D68="Male",Mortality_Projection!$C$3,Mortality_Projection!$C$4))^MIN(($B68+(AM$8-1)-Mortality_Projection!$C$6),Mortality_Projection!$C$5)*IF($D68="Male",MIN(OFFSET(Mortality_Rates!$B$6,AM$8-1-($B68-$B$9),0),Mortality_Rates!$B$111),MIN(OFFSET(Mortality_Rates!$B$6,AM$8-1-($B68-$B$9),1),Mortality_Rates!$C$111)))))</f>
        <v>6283.6353690392461</v>
      </c>
      <c r="AN68" s="160">
        <f ca="1">IF($B68-AN$8&gt;$B$9,0,IF($B68-AN$8=$B$9,$C68*IF($D68="Male",$B$5,$B$6),
AM68*(1-(1-IF($D68="Male",Mortality_Projection!$C$3,Mortality_Projection!$C$4))^MIN(($B68+(AN$8-1)-Mortality_Projection!$C$6),Mortality_Projection!$C$5)*IF($D68="Male",MIN(OFFSET(Mortality_Rates!$B$6,AN$8-1-($B68-$B$9),0),Mortality_Rates!$B$111),MIN(OFFSET(Mortality_Rates!$B$6,AN$8-1-($B68-$B$9),1),Mortality_Rates!$C$111)))))</f>
        <v>6282.5248348163586</v>
      </c>
      <c r="AO68" s="160">
        <f ca="1">IF($B68-AO$8&gt;$B$9,0,IF($B68-AO$8=$B$9,$C68*IF($D68="Male",$B$5,$B$6),
AN68*(1-(1-IF($D68="Male",Mortality_Projection!$C$3,Mortality_Projection!$C$4))^MIN(($B68+(AO$8-1)-Mortality_Projection!$C$6),Mortality_Projection!$C$5)*IF($D68="Male",MIN(OFFSET(Mortality_Rates!$B$6,AO$8-1-($B68-$B$9),0),Mortality_Rates!$B$111),MIN(OFFSET(Mortality_Rates!$B$6,AO$8-1-($B68-$B$9),1),Mortality_Rates!$C$111)))))</f>
        <v>6281.4048663807689</v>
      </c>
      <c r="AP68" s="160">
        <f ca="1">IF($B68-AP$8&gt;$B$9,0,IF($B68-AP$8=$B$9,$C68*IF($D68="Male",$B$5,$B$6),
AO68*(1-(1-IF($D68="Male",Mortality_Projection!$C$3,Mortality_Projection!$C$4))^MIN(($B68+(AP$8-1)-Mortality_Projection!$C$6),Mortality_Projection!$C$5)*IF($D68="Male",MIN(OFFSET(Mortality_Rates!$B$6,AP$8-1-($B68-$B$9),0),Mortality_Rates!$B$111),MIN(OFFSET(Mortality_Rates!$B$6,AP$8-1-($B68-$B$9),1),Mortality_Rates!$C$111)))))</f>
        <v>6280.2721474729115</v>
      </c>
      <c r="AQ68" s="160">
        <f ca="1">IF($B68-AQ$8&gt;$B$9,0,IF($B68-AQ$8=$B$9,$C68*IF($D68="Male",$B$5,$B$6),
AP68*(1-(1-IF($D68="Male",Mortality_Projection!$C$3,Mortality_Projection!$C$4))^MIN(($B68+(AQ$8-1)-Mortality_Projection!$C$6),Mortality_Projection!$C$5)*IF($D68="Male",MIN(OFFSET(Mortality_Rates!$B$6,AQ$8-1-($B68-$B$9),0),Mortality_Rates!$B$111),MIN(OFFSET(Mortality_Rates!$B$6,AQ$8-1-($B68-$B$9),1),Mortality_Rates!$C$111)))))</f>
        <v>6279.1198377990431</v>
      </c>
      <c r="AR68" s="160">
        <f ca="1">IF($B68-AR$8&gt;$B$9,0,IF($B68-AR$8=$B$9,$C68*IF($D68="Male",$B$5,$B$6),
AQ68*(1-(1-IF($D68="Male",Mortality_Projection!$C$3,Mortality_Projection!$C$4))^MIN(($B68+(AR$8-1)-Mortality_Projection!$C$6),Mortality_Projection!$C$5)*IF($D68="Male",MIN(OFFSET(Mortality_Rates!$B$6,AR$8-1-($B68-$B$9),0),Mortality_Rates!$B$111),MIN(OFFSET(Mortality_Rates!$B$6,AR$8-1-($B68-$B$9),1),Mortality_Rates!$C$111)))))</f>
        <v>6277.9413451998453</v>
      </c>
      <c r="AS68" s="160">
        <f ca="1">IF($B68-AS$8&gt;$B$9,0,IF($B68-AS$8=$B$9,$C68*IF($D68="Male",$B$5,$B$6),
AR68*(1-(1-IF($D68="Male",Mortality_Projection!$C$3,Mortality_Projection!$C$4))^MIN(($B68+(AS$8-1)-Mortality_Projection!$C$6),Mortality_Projection!$C$5)*IF($D68="Male",MIN(OFFSET(Mortality_Rates!$B$6,AS$8-1-($B68-$B$9),0),Mortality_Rates!$B$111),MIN(OFFSET(Mortality_Rates!$B$6,AS$8-1-($B68-$B$9),1),Mortality_Rates!$C$111)))))</f>
        <v>6276.7303200019187</v>
      </c>
      <c r="AT68" s="160">
        <f ca="1">IF($B68-AT$8&gt;$B$9,0,IF($B68-AT$8=$B$9,$C68*IF($D68="Male",$B$5,$B$6),
AS68*(1-(1-IF($D68="Male",Mortality_Projection!$C$3,Mortality_Projection!$C$4))^MIN(($B68+(AT$8-1)-Mortality_Projection!$C$6),Mortality_Projection!$C$5)*IF($D68="Male",MIN(OFFSET(Mortality_Rates!$B$6,AT$8-1-($B68-$B$9),0),Mortality_Rates!$B$111),MIN(OFFSET(Mortality_Rates!$B$6,AT$8-1-($B68-$B$9),1),Mortality_Rates!$C$111)))))</f>
        <v>6275.4771293402109</v>
      </c>
      <c r="AU68" s="160">
        <f ca="1">IF($B68-AU$8&gt;$B$9,0,IF($B68-AU$8=$B$9,$C68*IF($D68="Male",$B$5,$B$6),
AT68*(1-(1-IF($D68="Male",Mortality_Projection!$C$3,Mortality_Projection!$C$4))^MIN(($B68+(AU$8-1)-Mortality_Projection!$C$6),Mortality_Projection!$C$5)*IF($D68="Male",MIN(OFFSET(Mortality_Rates!$B$6,AU$8-1-($B68-$B$9),0),Mortality_Rates!$B$111),MIN(OFFSET(Mortality_Rates!$B$6,AU$8-1-($B68-$B$9),1),Mortality_Rates!$C$111)))))</f>
        <v>6274.1608379644676</v>
      </c>
      <c r="AV68" s="160">
        <f ca="1">IF($B68-AV$8&gt;$B$9,0,IF($B68-AV$8=$B$9,$C68*IF($D68="Male",$B$5,$B$6),
AU68*(1-(1-IF($D68="Male",Mortality_Projection!$C$3,Mortality_Projection!$C$4))^MIN(($B68+(AV$8-1)-Mortality_Projection!$C$6),Mortality_Projection!$C$5)*IF($D68="Male",MIN(OFFSET(Mortality_Rates!$B$6,AV$8-1-($B68-$B$9),0),Mortality_Rates!$B$111),MIN(OFFSET(Mortality_Rates!$B$6,AV$8-1-($B68-$B$9),1),Mortality_Rates!$C$111)))))</f>
        <v>6272.7638912618922</v>
      </c>
      <c r="AW68" s="160">
        <f ca="1">IF($B68-AW$8&gt;$B$9,0,IF($B68-AW$8=$B$9,$C68*IF($D68="Male",$B$5,$B$6),
AV68*(1-(1-IF($D68="Male",Mortality_Projection!$C$3,Mortality_Projection!$C$4))^MIN(($B68+(AW$8-1)-Mortality_Projection!$C$6),Mortality_Projection!$C$5)*IF($D68="Male",MIN(OFFSET(Mortality_Rates!$B$6,AW$8-1-($B68-$B$9),0),Mortality_Rates!$B$111),MIN(OFFSET(Mortality_Rates!$B$6,AW$8-1-($B68-$B$9),1),Mortality_Rates!$C$111)))))</f>
        <v>6271.2757882670048</v>
      </c>
      <c r="AX68" s="160">
        <f ca="1">IF($B68-AX$8&gt;$B$9,0,IF($B68-AX$8=$B$9,$C68*IF($D68="Male",$B$5,$B$6),
AW68*(1-(1-IF($D68="Male",Mortality_Projection!$C$3,Mortality_Projection!$C$4))^MIN(($B68+(AX$8-1)-Mortality_Projection!$C$6),Mortality_Projection!$C$5)*IF($D68="Male",MIN(OFFSET(Mortality_Rates!$B$6,AX$8-1-($B68-$B$9),0),Mortality_Rates!$B$111),MIN(OFFSET(Mortality_Rates!$B$6,AX$8-1-($B68-$B$9),1),Mortality_Rates!$C$111)))))</f>
        <v>6269.679006976824</v>
      </c>
      <c r="AY68" s="160">
        <f ca="1">IF($B68-AY$8&gt;$B$9,0,IF($B68-AY$8=$B$9,$C68*IF($D68="Male",$B$5,$B$6),
AX68*(1-(1-IF($D68="Male",Mortality_Projection!$C$3,Mortality_Projection!$C$4))^MIN(($B68+(AY$8-1)-Mortality_Projection!$C$6),Mortality_Projection!$C$5)*IF($D68="Male",MIN(OFFSET(Mortality_Rates!$B$6,AY$8-1-($B68-$B$9),0),Mortality_Rates!$B$111),MIN(OFFSET(Mortality_Rates!$B$6,AY$8-1-($B68-$B$9),1),Mortality_Rates!$C$111)))))</f>
        <v>6267.9595637205848</v>
      </c>
      <c r="AZ68" s="160">
        <f ca="1">IF($B68-AZ$8&gt;$B$9,0,IF($B68-AZ$8=$B$9,$C68*IF($D68="Male",$B$5,$B$6),
AY68*(1-(1-IF($D68="Male",Mortality_Projection!$C$3,Mortality_Projection!$C$4))^MIN(($B68+(AZ$8-1)-Mortality_Projection!$C$6),Mortality_Projection!$C$5)*IF($D68="Male",MIN(OFFSET(Mortality_Rates!$B$6,AZ$8-1-($B68-$B$9),0),Mortality_Rates!$B$111),MIN(OFFSET(Mortality_Rates!$B$6,AZ$8-1-($B68-$B$9),1),Mortality_Rates!$C$111)))))</f>
        <v>6266.0964655553753</v>
      </c>
      <c r="BA68" s="160">
        <f ca="1">IF($B68-BA$8&gt;$B$9,0,IF($B68-BA$8=$B$9,$C68*IF($D68="Male",$B$5,$B$6),
AZ68*(1-(1-IF($D68="Male",Mortality_Projection!$C$3,Mortality_Projection!$C$4))^MIN(($B68+(BA$8-1)-Mortality_Projection!$C$6),Mortality_Projection!$C$5)*IF($D68="Male",MIN(OFFSET(Mortality_Rates!$B$6,BA$8-1-($B68-$B$9),0),Mortality_Rates!$B$111),MIN(OFFSET(Mortality_Rates!$B$6,BA$8-1-($B68-$B$9),1),Mortality_Rates!$C$111)))))</f>
        <v>6264.0687521509171</v>
      </c>
      <c r="BB68" s="160">
        <f ca="1">IF($B68-BB$8&gt;$B$9,0,IF($B68-BB$8=$B$9,$C68*IF($D68="Male",$B$5,$B$6),
BA68*(1-(1-IF($D68="Male",Mortality_Projection!$C$3,Mortality_Projection!$C$4))^MIN(($B68+(BB$8-1)-Mortality_Projection!$C$6),Mortality_Projection!$C$5)*IF($D68="Male",MIN(OFFSET(Mortality_Rates!$B$6,BB$8-1-($B68-$B$9),0),Mortality_Rates!$B$111),MIN(OFFSET(Mortality_Rates!$B$6,BB$8-1-($B68-$B$9),1),Mortality_Rates!$C$111)))))</f>
        <v>6261.8519876531145</v>
      </c>
      <c r="BC68" s="160">
        <f ca="1">IF($B68-BC$8&gt;$B$9,0,IF($B68-BC$8=$B$9,$C68*IF($D68="Male",$B$5,$B$6),
BB68*(1-(1-IF($D68="Male",Mortality_Projection!$C$3,Mortality_Projection!$C$4))^MIN(($B68+(BC$8-1)-Mortality_Projection!$C$6),Mortality_Projection!$C$5)*IF($D68="Male",MIN(OFFSET(Mortality_Rates!$B$6,BC$8-1-($B68-$B$9),0),Mortality_Rates!$B$111),MIN(OFFSET(Mortality_Rates!$B$6,BC$8-1-($B68-$B$9),1),Mortality_Rates!$C$111)))))</f>
        <v>6259.4217845288431</v>
      </c>
      <c r="BD68" s="161">
        <f ca="1">IF($B68-BD$8&gt;$B$9,0,IF($B68-BD$8=$B$9,$C68*IF($D68="Male",$B$5,$B$6),
BC68*(1-(1-IF($D68="Male",Mortality_Projection!$C$3,Mortality_Projection!$C$4))^MIN(($B68+(BD$8-1)-Mortality_Projection!$C$6),Mortality_Projection!$C$5)*IF($D68="Male",MIN(OFFSET(Mortality_Rates!$B$6,BD$8-1-($B68-$B$9),0),Mortality_Rates!$B$111),MIN(OFFSET(Mortality_Rates!$B$6,BD$8-1-($B68-$B$9),1),Mortality_Rates!$C$111)))))</f>
        <v>6256.7467901678965</v>
      </c>
      <c r="BE68" s="33"/>
    </row>
    <row r="69" spans="1:57" x14ac:dyDescent="0.35">
      <c r="A69" s="159"/>
      <c r="B69">
        <f t="shared" si="8"/>
        <v>2032</v>
      </c>
      <c r="C69" s="160">
        <f t="shared" ca="1" si="8"/>
        <v>89536.345968265552</v>
      </c>
      <c r="D69" s="198" t="s">
        <v>32</v>
      </c>
      <c r="E69" s="160">
        <f ca="1">IF($B69-E$8&gt;$B$9,0,IF($B69-E$8=$B$9,$C69*IF($D69="Male",$B$5,$B$6),
D69*(1-(1-IF($D69="Male",Mortality_Projection!$C$3,Mortality_Projection!$C$4))^MIN(($B69+(E$8-1)-Mortality_Projection!$C$6),Mortality_Projection!$C$5)*IF($D69="Male",MIN(OFFSET(Mortality_Rates!$B$6,E$8-1-($B69-$B$9),0),Mortality_Rates!$B$111),MIN(OFFSET(Mortality_Rates!$B$6,E$8-1-($B69-$B$9),1),Mortality_Rates!$C$111)))))</f>
        <v>0</v>
      </c>
      <c r="F69" s="160">
        <f ca="1">IF($B69-F$8&gt;$B$9,0,IF($B69-F$8=$B$9,$C69*IF($D69="Male",$B$5,$B$6),
E69*(1-(1-IF($D69="Male",Mortality_Projection!$C$3,Mortality_Projection!$C$4))^MIN(($B69+(F$8-1)-Mortality_Projection!$C$6),Mortality_Projection!$C$5)*IF($D69="Male",MIN(OFFSET(Mortality_Rates!$B$6,F$8-1-($B69-$B$9),0),Mortality_Rates!$B$111),MIN(OFFSET(Mortality_Rates!$B$6,F$8-1-($B69-$B$9),1),Mortality_Rates!$C$111)))))</f>
        <v>0</v>
      </c>
      <c r="G69" s="160">
        <f ca="1">IF($B69-G$8&gt;$B$9,0,IF($B69-G$8=$B$9,$C69*IF($D69="Male",$B$5,$B$6),
F69*(1-(1-IF($D69="Male",Mortality_Projection!$C$3,Mortality_Projection!$C$4))^MIN(($B69+(G$8-1)-Mortality_Projection!$C$6),Mortality_Projection!$C$5)*IF($D69="Male",MIN(OFFSET(Mortality_Rates!$B$6,G$8-1-($B69-$B$9),0),Mortality_Rates!$B$111),MIN(OFFSET(Mortality_Rates!$B$6,G$8-1-($B69-$B$9),1),Mortality_Rates!$C$111)))))</f>
        <v>0</v>
      </c>
      <c r="H69" s="160">
        <f ca="1">IF($B69-H$8&gt;$B$9,0,IF($B69-H$8=$B$9,$C69*IF($D69="Male",$B$5,$B$6),
G69*(1-(1-IF($D69="Male",Mortality_Projection!$C$3,Mortality_Projection!$C$4))^MIN(($B69+(H$8-1)-Mortality_Projection!$C$6),Mortality_Projection!$C$5)*IF($D69="Male",MIN(OFFSET(Mortality_Rates!$B$6,H$8-1-($B69-$B$9),0),Mortality_Rates!$B$111),MIN(OFFSET(Mortality_Rates!$B$6,H$8-1-($B69-$B$9),1),Mortality_Rates!$C$111)))))</f>
        <v>0</v>
      </c>
      <c r="I69" s="160">
        <f ca="1">IF($B69-I$8&gt;$B$9,0,IF($B69-I$8=$B$9,$C69*IF($D69="Male",$B$5,$B$6),
H69*(1-(1-IF($D69="Male",Mortality_Projection!$C$3,Mortality_Projection!$C$4))^MIN(($B69+(I$8-1)-Mortality_Projection!$C$6),Mortality_Projection!$C$5)*IF($D69="Male",MIN(OFFSET(Mortality_Rates!$B$6,I$8-1-($B69-$B$9),0),Mortality_Rates!$B$111),MIN(OFFSET(Mortality_Rates!$B$6,I$8-1-($B69-$B$9),1),Mortality_Rates!$C$111)))))</f>
        <v>0</v>
      </c>
      <c r="J69" s="160">
        <f ca="1">IF($B69-J$8&gt;$B$9,0,IF($B69-J$8=$B$9,$C69*IF($D69="Male",$B$5,$B$6),
I69*(1-(1-IF($D69="Male",Mortality_Projection!$C$3,Mortality_Projection!$C$4))^MIN(($B69+(J$8-1)-Mortality_Projection!$C$6),Mortality_Projection!$C$5)*IF($D69="Male",MIN(OFFSET(Mortality_Rates!$B$6,J$8-1-($B69-$B$9),0),Mortality_Rates!$B$111),MIN(OFFSET(Mortality_Rates!$B$6,J$8-1-($B69-$B$9),1),Mortality_Rates!$C$111)))))</f>
        <v>0</v>
      </c>
      <c r="K69" s="160">
        <f ca="1">IF($B69-K$8&gt;$B$9,0,IF($B69-K$8=$B$9,$C69*IF($D69="Male",$B$5,$B$6),
J69*(1-(1-IF($D69="Male",Mortality_Projection!$C$3,Mortality_Projection!$C$4))^MIN(($B69+(K$8-1)-Mortality_Projection!$C$6),Mortality_Projection!$C$5)*IF($D69="Male",MIN(OFFSET(Mortality_Rates!$B$6,K$8-1-($B69-$B$9),0),Mortality_Rates!$B$111),MIN(OFFSET(Mortality_Rates!$B$6,K$8-1-($B69-$B$9),1),Mortality_Rates!$C$111)))))</f>
        <v>0</v>
      </c>
      <c r="L69" s="160">
        <f ca="1">IF($B69-L$8&gt;$B$9,0,IF($B69-L$8=$B$9,$C69*IF($D69="Male",$B$5,$B$6),
K69*(1-(1-IF($D69="Male",Mortality_Projection!$C$3,Mortality_Projection!$C$4))^MIN(($B69+(L$8-1)-Mortality_Projection!$C$6),Mortality_Projection!$C$5)*IF($D69="Male",MIN(OFFSET(Mortality_Rates!$B$6,L$8-1-($B69-$B$9),0),Mortality_Rates!$B$111),MIN(OFFSET(Mortality_Rates!$B$6,L$8-1-($B69-$B$9),1),Mortality_Rates!$C$111)))))</f>
        <v>0</v>
      </c>
      <c r="M69" s="160">
        <f ca="1">IF($B69-M$8&gt;$B$9,0,IF($B69-M$8=$B$9,$C69*IF($D69="Male",$B$5,$B$6),
L69*(1-(1-IF($D69="Male",Mortality_Projection!$C$3,Mortality_Projection!$C$4))^MIN(($B69+(M$8-1)-Mortality_Projection!$C$6),Mortality_Projection!$C$5)*IF($D69="Male",MIN(OFFSET(Mortality_Rates!$B$6,M$8-1-($B69-$B$9),0),Mortality_Rates!$B$111),MIN(OFFSET(Mortality_Rates!$B$6,M$8-1-($B69-$B$9),1),Mortality_Rates!$C$111)))))</f>
        <v>0</v>
      </c>
      <c r="N69" s="160">
        <f ca="1">IF($B69-N$8&gt;$B$9,0,IF($B69-N$8=$B$9,$C69*IF($D69="Male",$B$5,$B$6),
M69*(1-(1-IF($D69="Male",Mortality_Projection!$C$3,Mortality_Projection!$C$4))^MIN(($B69+(N$8-1)-Mortality_Projection!$C$6),Mortality_Projection!$C$5)*IF($D69="Male",MIN(OFFSET(Mortality_Rates!$B$6,N$8-1-($B69-$B$9),0),Mortality_Rates!$B$111),MIN(OFFSET(Mortality_Rates!$B$6,N$8-1-($B69-$B$9),1),Mortality_Rates!$C$111)))))</f>
        <v>0</v>
      </c>
      <c r="O69" s="160">
        <f ca="1">IF($B69-O$8&gt;$B$9,0,IF($B69-O$8=$B$9,$C69*IF($D69="Male",$B$5,$B$6),
N69*(1-(1-IF($D69="Male",Mortality_Projection!$C$3,Mortality_Projection!$C$4))^MIN(($B69+(O$8-1)-Mortality_Projection!$C$6),Mortality_Projection!$C$5)*IF($D69="Male",MIN(OFFSET(Mortality_Rates!$B$6,O$8-1-($B69-$B$9),0),Mortality_Rates!$B$111),MIN(OFFSET(Mortality_Rates!$B$6,O$8-1-($B69-$B$9),1),Mortality_Rates!$C$111)))))</f>
        <v>6297.2687860393735</v>
      </c>
      <c r="P69" s="160">
        <f ca="1">IF($B69-P$8&gt;$B$9,0,IF($B69-P$8=$B$9,$C69*IF($D69="Male",$B$5,$B$6),
O69*(1-(1-IF($D69="Male",Mortality_Projection!$C$3,Mortality_Projection!$C$4))^MIN(($B69+(P$8-1)-Mortality_Projection!$C$6),Mortality_Projection!$C$5)*IF($D69="Male",MIN(OFFSET(Mortality_Rates!$B$6,P$8-1-($B69-$B$9),0),Mortality_Rates!$B$111),MIN(OFFSET(Mortality_Rates!$B$6,P$8-1-($B69-$B$9),1),Mortality_Rates!$C$111)))))</f>
        <v>6294.2064413876133</v>
      </c>
      <c r="Q69" s="160">
        <f ca="1">IF($B69-Q$8&gt;$B$9,0,IF($B69-Q$8=$B$9,$C69*IF($D69="Male",$B$5,$B$6),
P69*(1-(1-IF($D69="Male",Mortality_Projection!$C$3,Mortality_Projection!$C$4))^MIN(($B69+(Q$8-1)-Mortality_Projection!$C$6),Mortality_Projection!$C$5)*IF($D69="Male",MIN(OFFSET(Mortality_Rates!$B$6,Q$8-1-($B69-$B$9),0),Mortality_Rates!$B$111),MIN(OFFSET(Mortality_Rates!$B$6,Q$8-1-($B69-$B$9),1),Mortality_Rates!$C$111)))))</f>
        <v>6291.9811204915331</v>
      </c>
      <c r="R69" s="160">
        <f ca="1">IF($B69-R$8&gt;$B$9,0,IF($B69-R$8=$B$9,$C69*IF($D69="Male",$B$5,$B$6),
Q69*(1-(1-IF($D69="Male",Mortality_Projection!$C$3,Mortality_Projection!$C$4))^MIN(($B69+(R$8-1)-Mortality_Projection!$C$6),Mortality_Projection!$C$5)*IF($D69="Male",MIN(OFFSET(Mortality_Rates!$B$6,R$8-1-($B69-$B$9),0),Mortality_Rates!$B$111),MIN(OFFSET(Mortality_Rates!$B$6,R$8-1-($B69-$B$9),1),Mortality_Rates!$C$111)))))</f>
        <v>6290.3560178148118</v>
      </c>
      <c r="S69" s="160">
        <f ca="1">IF($B69-S$8&gt;$B$9,0,IF($B69-S$8=$B$9,$C69*IF($D69="Male",$B$5,$B$6),
R69*(1-(1-IF($D69="Male",Mortality_Projection!$C$3,Mortality_Projection!$C$4))^MIN(($B69+(S$8-1)-Mortality_Projection!$C$6),Mortality_Projection!$C$5)*IF($D69="Male",MIN(OFFSET(Mortality_Rates!$B$6,S$8-1-($B69-$B$9),0),Mortality_Rates!$B$111),MIN(OFFSET(Mortality_Rates!$B$6,S$8-1-($B69-$B$9),1),Mortality_Rates!$C$111)))))</f>
        <v>6289.1360303764113</v>
      </c>
      <c r="T69" s="160">
        <f ca="1">IF($B69-T$8&gt;$B$9,0,IF($B69-T$8=$B$9,$C69*IF($D69="Male",$B$5,$B$6),
S69*(1-(1-IF($D69="Male",Mortality_Projection!$C$3,Mortality_Projection!$C$4))^MIN(($B69+(T$8-1)-Mortality_Projection!$C$6),Mortality_Projection!$C$5)*IF($D69="Male",MIN(OFFSET(Mortality_Rates!$B$6,T$8-1-($B69-$B$9),0),Mortality_Rates!$B$111),MIN(OFFSET(Mortality_Rates!$B$6,T$8-1-($B69-$B$9),1),Mortality_Rates!$C$111)))))</f>
        <v>6288.1799291670577</v>
      </c>
      <c r="U69" s="160">
        <f ca="1">IF($B69-U$8&gt;$B$9,0,IF($B69-U$8=$B$9,$C69*IF($D69="Male",$B$5,$B$6),
T69*(1-(1-IF($D69="Male",Mortality_Projection!$C$3,Mortality_Projection!$C$4))^MIN(($B69+(U$8-1)-Mortality_Projection!$C$6),Mortality_Projection!$C$5)*IF($D69="Male",MIN(OFFSET(Mortality_Rates!$B$6,U$8-1-($B69-$B$9),0),Mortality_Rates!$B$111),MIN(OFFSET(Mortality_Rates!$B$6,U$8-1-($B69-$B$9),1),Mortality_Rates!$C$111)))))</f>
        <v>6287.388581372531</v>
      </c>
      <c r="V69" s="160">
        <f ca="1">IF($B69-V$8&gt;$B$9,0,IF($B69-V$8=$B$9,$C69*IF($D69="Male",$B$5,$B$6),
U69*(1-(1-IF($D69="Male",Mortality_Projection!$C$3,Mortality_Projection!$C$4))^MIN(($B69+(V$8-1)-Mortality_Projection!$C$6),Mortality_Projection!$C$5)*IF($D69="Male",MIN(OFFSET(Mortality_Rates!$B$6,V$8-1-($B69-$B$9),0),Mortality_Rates!$B$111),MIN(OFFSET(Mortality_Rates!$B$6,V$8-1-($B69-$B$9),1),Mortality_Rates!$C$111)))))</f>
        <v>6286.7030509085589</v>
      </c>
      <c r="W69" s="160">
        <f ca="1">IF($B69-W$8&gt;$B$9,0,IF($B69-W$8=$B$9,$C69*IF($D69="Male",$B$5,$B$6),
V69*(1-(1-IF($D69="Male",Mortality_Projection!$C$3,Mortality_Projection!$C$4))^MIN(($B69+(W$8-1)-Mortality_Projection!$C$6),Mortality_Projection!$C$5)*IF($D69="Male",MIN(OFFSET(Mortality_Rates!$B$6,W$8-1-($B69-$B$9),0),Mortality_Rates!$B$111),MIN(OFFSET(Mortality_Rates!$B$6,W$8-1-($B69-$B$9),1),Mortality_Rates!$C$111)))))</f>
        <v>6286.0800475663509</v>
      </c>
      <c r="X69" s="160">
        <f ca="1">IF($B69-X$8&gt;$B$9,0,IF($B69-X$8=$B$9,$C69*IF($D69="Male",$B$5,$B$6),
W69*(1-(1-IF($D69="Male",Mortality_Projection!$C$3,Mortality_Projection!$C$4))^MIN(($B69+(X$8-1)-Mortality_Projection!$C$6),Mortality_Projection!$C$5)*IF($D69="Male",MIN(OFFSET(Mortality_Rates!$B$6,X$8-1-($B69-$B$9),0),Mortality_Rates!$B$111),MIN(OFFSET(Mortality_Rates!$B$6,X$8-1-($B69-$B$9),1),Mortality_Rates!$C$111)))))</f>
        <v>6285.4822487044685</v>
      </c>
      <c r="Y69" s="160">
        <f ca="1">IF($B69-Y$8&gt;$B$9,0,IF($B69-Y$8=$B$9,$C69*IF($D69="Male",$B$5,$B$6),
X69*(1-(1-IF($D69="Male",Mortality_Projection!$C$3,Mortality_Projection!$C$4))^MIN(($B69+(Y$8-1)-Mortality_Projection!$C$6),Mortality_Projection!$C$5)*IF($D69="Male",MIN(OFFSET(Mortality_Rates!$B$6,Y$8-1-($B69-$B$9),0),Mortality_Rates!$B$111),MIN(OFFSET(Mortality_Rates!$B$6,Y$8-1-($B69-$B$9),1),Mortality_Rates!$C$111)))))</f>
        <v>6284.8780528765501</v>
      </c>
      <c r="Z69" s="160">
        <f ca="1">IF($B69-Z$8&gt;$B$9,0,IF($B69-Z$8=$B$9,$C69*IF($D69="Male",$B$5,$B$6),
Y69*(1-(1-IF($D69="Male",Mortality_Projection!$C$3,Mortality_Projection!$C$4))^MIN(($B69+(Z$8-1)-Mortality_Projection!$C$6),Mortality_Projection!$C$5)*IF($D69="Male",MIN(OFFSET(Mortality_Rates!$B$6,Z$8-1-($B69-$B$9),0),Mortality_Rates!$B$111),MIN(OFFSET(Mortality_Rates!$B$6,Z$8-1-($B69-$B$9),1),Mortality_Rates!$C$111)))))</f>
        <v>6284.2413427740448</v>
      </c>
      <c r="AA69" s="160">
        <f ca="1">IF($B69-AA$8&gt;$B$9,0,IF($B69-AA$8=$B$9,$C69*IF($D69="Male",$B$5,$B$6),
Z69*(1-(1-IF($D69="Male",Mortality_Projection!$C$3,Mortality_Projection!$C$4))^MIN(($B69+(AA$8-1)-Mortality_Projection!$C$6),Mortality_Projection!$C$5)*IF($D69="Male",MIN(OFFSET(Mortality_Rates!$B$6,AA$8-1-($B69-$B$9),0),Mortality_Rates!$B$111),MIN(OFFSET(Mortality_Rates!$B$6,AA$8-1-($B69-$B$9),1),Mortality_Rates!$C$111)))))</f>
        <v>6283.5599365993021</v>
      </c>
      <c r="AB69" s="160">
        <f ca="1">IF($B69-AB$8&gt;$B$9,0,IF($B69-AB$8=$B$9,$C69*IF($D69="Male",$B$5,$B$6),
AA69*(1-(1-IF($D69="Male",Mortality_Projection!$C$3,Mortality_Projection!$C$4))^MIN(($B69+(AB$8-1)-Mortality_Projection!$C$6),Mortality_Projection!$C$5)*IF($D69="Male",MIN(OFFSET(Mortality_Rates!$B$6,AB$8-1-($B69-$B$9),0),Mortality_Rates!$B$111),MIN(OFFSET(Mortality_Rates!$B$6,AB$8-1-($B69-$B$9),1),Mortality_Rates!$C$111)))))</f>
        <v>6282.8220927873281</v>
      </c>
      <c r="AC69" s="160">
        <f ca="1">IF($B69-AC$8&gt;$B$9,0,IF($B69-AC$8=$B$9,$C69*IF($D69="Male",$B$5,$B$6),
AB69*(1-(1-IF($D69="Male",Mortality_Projection!$C$3,Mortality_Projection!$C$4))^MIN(($B69+(AC$8-1)-Mortality_Projection!$C$6),Mortality_Projection!$C$5)*IF($D69="Male",MIN(OFFSET(Mortality_Rates!$B$6,AC$8-1-($B69-$B$9),0),Mortality_Rates!$B$111),MIN(OFFSET(Mortality_Rates!$B$6,AC$8-1-($B69-$B$9),1),Mortality_Rates!$C$111)))))</f>
        <v>6282.0207405192141</v>
      </c>
      <c r="AD69" s="160">
        <f ca="1">IF($B69-AD$8&gt;$B$9,0,IF($B69-AD$8=$B$9,$C69*IF($D69="Male",$B$5,$B$6),
AC69*(1-(1-IF($D69="Male",Mortality_Projection!$C$3,Mortality_Projection!$C$4))^MIN(($B69+(AD$8-1)-Mortality_Projection!$C$6),Mortality_Projection!$C$5)*IF($D69="Male",MIN(OFFSET(Mortality_Rates!$B$6,AD$8-1-($B69-$B$9),0),Mortality_Rates!$B$111),MIN(OFFSET(Mortality_Rates!$B$6,AD$8-1-($B69-$B$9),1),Mortality_Rates!$C$111)))))</f>
        <v>6281.1574635316911</v>
      </c>
      <c r="AE69" s="160">
        <f ca="1">IF($B69-AE$8&gt;$B$9,0,IF($B69-AE$8=$B$9,$C69*IF($D69="Male",$B$5,$B$6),
AD69*(1-(1-IF($D69="Male",Mortality_Projection!$C$3,Mortality_Projection!$C$4))^MIN(($B69+(AE$8-1)-Mortality_Projection!$C$6),Mortality_Projection!$C$5)*IF($D69="Male",MIN(OFFSET(Mortality_Rates!$B$6,AE$8-1-($B69-$B$9),0),Mortality_Rates!$B$111),MIN(OFFSET(Mortality_Rates!$B$6,AE$8-1-($B69-$B$9),1),Mortality_Rates!$C$111)))))</f>
        <v>6280.2421029508023</v>
      </c>
      <c r="AF69" s="160">
        <f ca="1">IF($B69-AF$8&gt;$B$9,0,IF($B69-AF$8=$B$9,$C69*IF($D69="Male",$B$5,$B$6),
AE69*(1-(1-IF($D69="Male",Mortality_Projection!$C$3,Mortality_Projection!$C$4))^MIN(($B69+(AF$8-1)-Mortality_Projection!$C$6),Mortality_Projection!$C$5)*IF($D69="Male",MIN(OFFSET(Mortality_Rates!$B$6,AF$8-1-($B69-$B$9),0),Mortality_Rates!$B$111),MIN(OFFSET(Mortality_Rates!$B$6,AF$8-1-($B69-$B$9),1),Mortality_Rates!$C$111)))))</f>
        <v>6279.2841831102014</v>
      </c>
      <c r="AG69" s="160">
        <f ca="1">IF($B69-AG$8&gt;$B$9,0,IF($B69-AG$8=$B$9,$C69*IF($D69="Male",$B$5,$B$6),
AF69*(1-(1-IF($D69="Male",Mortality_Projection!$C$3,Mortality_Projection!$C$4))^MIN(($B69+(AG$8-1)-Mortality_Projection!$C$6),Mortality_Projection!$C$5)*IF($D69="Male",MIN(OFFSET(Mortality_Rates!$B$6,AG$8-1-($B69-$B$9),0),Mortality_Rates!$B$111),MIN(OFFSET(Mortality_Rates!$B$6,AG$8-1-($B69-$B$9),1),Mortality_Rates!$C$111)))))</f>
        <v>6278.2929179976054</v>
      </c>
      <c r="AH69" s="160">
        <f ca="1">IF($B69-AH$8&gt;$B$9,0,IF($B69-AH$8=$B$9,$C69*IF($D69="Male",$B$5,$B$6),
AG69*(1-(1-IF($D69="Male",Mortality_Projection!$C$3,Mortality_Projection!$C$4))^MIN(($B69+(AH$8-1)-Mortality_Projection!$C$6),Mortality_Projection!$C$5)*IF($D69="Male",MIN(OFFSET(Mortality_Rates!$B$6,AH$8-1-($B69-$B$9),0),Mortality_Rates!$B$111),MIN(OFFSET(Mortality_Rates!$B$6,AH$8-1-($B69-$B$9),1),Mortality_Rates!$C$111)))))</f>
        <v>6277.2732189189192</v>
      </c>
      <c r="AI69" s="160">
        <f ca="1">IF($B69-AI$8&gt;$B$9,0,IF($B69-AI$8=$B$9,$C69*IF($D69="Male",$B$5,$B$6),
AH69*(1-(1-IF($D69="Male",Mortality_Projection!$C$3,Mortality_Projection!$C$4))^MIN(($B69+(AI$8-1)-Mortality_Projection!$C$6),Mortality_Projection!$C$5)*IF($D69="Male",MIN(OFFSET(Mortality_Rates!$B$6,AI$8-1-($B69-$B$9),0),Mortality_Rates!$B$111),MIN(OFFSET(Mortality_Rates!$B$6,AI$8-1-($B69-$B$9),1),Mortality_Rates!$C$111)))))</f>
        <v>6276.2377447507542</v>
      </c>
      <c r="AJ69" s="160">
        <f ca="1">IF($B69-AJ$8&gt;$B$9,0,IF($B69-AJ$8=$B$9,$C69*IF($D69="Male",$B$5,$B$6),
AI69*(1-(1-IF($D69="Male",Mortality_Projection!$C$3,Mortality_Projection!$C$4))^MIN(($B69+(AJ$8-1)-Mortality_Projection!$C$6),Mortality_Projection!$C$5)*IF($D69="Male",MIN(OFFSET(Mortality_Rates!$B$6,AJ$8-1-($B69-$B$9),0),Mortality_Rates!$B$111),MIN(OFFSET(Mortality_Rates!$B$6,AJ$8-1-($B69-$B$9),1),Mortality_Rates!$C$111)))))</f>
        <v>6275.1870047010862</v>
      </c>
      <c r="AK69" s="160">
        <f ca="1">IF($B69-AK$8&gt;$B$9,0,IF($B69-AK$8=$B$9,$C69*IF($D69="Male",$B$5,$B$6),
AJ69*(1-(1-IF($D69="Male",Mortality_Projection!$C$3,Mortality_Projection!$C$4))^MIN(($B69+(AK$8-1)-Mortality_Projection!$C$6),Mortality_Projection!$C$5)*IF($D69="Male",MIN(OFFSET(Mortality_Rates!$B$6,AK$8-1-($B69-$B$9),0),Mortality_Rates!$B$111),MIN(OFFSET(Mortality_Rates!$B$6,AK$8-1-($B69-$B$9),1),Mortality_Rates!$C$111)))))</f>
        <v>6274.129219397767</v>
      </c>
      <c r="AL69" s="160">
        <f ca="1">IF($B69-AL$8&gt;$B$9,0,IF($B69-AL$8=$B$9,$C69*IF($D69="Male",$B$5,$B$6),
AK69*(1-(1-IF($D69="Male",Mortality_Projection!$C$3,Mortality_Projection!$C$4))^MIN(($B69+(AL$8-1)-Mortality_Projection!$C$6),Mortality_Projection!$C$5)*IF($D69="Male",MIN(OFFSET(Mortality_Rates!$B$6,AL$8-1-($B69-$B$9),0),Mortality_Rates!$B$111),MIN(OFFSET(Mortality_Rates!$B$6,AL$8-1-($B69-$B$9),1),Mortality_Rates!$C$111)))))</f>
        <v>6273.0646974272331</v>
      </c>
      <c r="AM69" s="160">
        <f ca="1">IF($B69-AM$8&gt;$B$9,0,IF($B69-AM$8=$B$9,$C69*IF($D69="Male",$B$5,$B$6),
AL69*(1-(1-IF($D69="Male",Mortality_Projection!$C$3,Mortality_Projection!$C$4))^MIN(($B69+(AM$8-1)-Mortality_Projection!$C$6),Mortality_Projection!$C$5)*IF($D69="Male",MIN(OFFSET(Mortality_Rates!$B$6,AM$8-1-($B69-$B$9),0),Mortality_Rates!$B$111),MIN(OFFSET(Mortality_Rates!$B$6,AM$8-1-($B69-$B$9),1),Mortality_Rates!$C$111)))))</f>
        <v>6271.9937411337824</v>
      </c>
      <c r="AN69" s="160">
        <f ca="1">IF($B69-AN$8&gt;$B$9,0,IF($B69-AN$8=$B$9,$C69*IF($D69="Male",$B$5,$B$6),
AM69*(1-(1-IF($D69="Male",Mortality_Projection!$C$3,Mortality_Projection!$C$4))^MIN(($B69+(AN$8-1)-Mortality_Projection!$C$6),Mortality_Projection!$C$5)*IF($D69="Male",MIN(OFFSET(Mortality_Rates!$B$6,AN$8-1-($B69-$B$9),0),Mortality_Rates!$B$111),MIN(OFFSET(Mortality_Rates!$B$6,AN$8-1-($B69-$B$9),1),Mortality_Rates!$C$111)))))</f>
        <v>6270.9166467204896</v>
      </c>
      <c r="AO69" s="160">
        <f ca="1">IF($B69-AO$8&gt;$B$9,0,IF($B69-AO$8=$B$9,$C69*IF($D69="Male",$B$5,$B$6),
AN69*(1-(1-IF($D69="Male",Mortality_Projection!$C$3,Mortality_Projection!$C$4))^MIN(($B69+(AO$8-1)-Mortality_Projection!$C$6),Mortality_Projection!$C$5)*IF($D69="Male",MIN(OFFSET(Mortality_Rates!$B$6,AO$8-1-($B69-$B$9),0),Mortality_Rates!$B$111),MIN(OFFSET(Mortality_Rates!$B$6,AO$8-1-($B69-$B$9),1),Mortality_Rates!$C$111)))))</f>
        <v>6269.8337043487882</v>
      </c>
      <c r="AP69" s="160">
        <f ca="1">IF($B69-AP$8&gt;$B$9,0,IF($B69-AP$8=$B$9,$C69*IF($D69="Male",$B$5,$B$6),
AO69*(1-(1-IF($D69="Male",Mortality_Projection!$C$3,Mortality_Projection!$C$4))^MIN(($B69+(AP$8-1)-Mortality_Projection!$C$6),Mortality_Projection!$C$5)*IF($D69="Male",MIN(OFFSET(Mortality_Rates!$B$6,AP$8-1-($B69-$B$9),0),Mortality_Rates!$B$111),MIN(OFFSET(Mortality_Rates!$B$6,AP$8-1-($B69-$B$9),1),Mortality_Rates!$C$111)))))</f>
        <v>6268.741557748046</v>
      </c>
      <c r="AQ69" s="160">
        <f ca="1">IF($B69-AQ$8&gt;$B$9,0,IF($B69-AQ$8=$B$9,$C69*IF($D69="Male",$B$5,$B$6),
AP69*(1-(1-IF($D69="Male",Mortality_Projection!$C$3,Mortality_Projection!$C$4))^MIN(($B69+(AQ$8-1)-Mortality_Projection!$C$6),Mortality_Projection!$C$5)*IF($D69="Male",MIN(OFFSET(Mortality_Rates!$B$6,AQ$8-1-($B69-$B$9),0),Mortality_Rates!$B$111),MIN(OFFSET(Mortality_Rates!$B$6,AQ$8-1-($B69-$B$9),1),Mortality_Rates!$C$111)))))</f>
        <v>6267.6369729137723</v>
      </c>
      <c r="AR69" s="160">
        <f ca="1">IF($B69-AR$8&gt;$B$9,0,IF($B69-AR$8=$B$9,$C69*IF($D69="Male",$B$5,$B$6),
AQ69*(1-(1-IF($D69="Male",Mortality_Projection!$C$3,Mortality_Projection!$C$4))^MIN(($B69+(AR$8-1)-Mortality_Projection!$C$6),Mortality_Projection!$C$5)*IF($D69="Male",MIN(OFFSET(Mortality_Rates!$B$6,AR$8-1-($B69-$B$9),0),Mortality_Rates!$B$111),MIN(OFFSET(Mortality_Rates!$B$6,AR$8-1-($B69-$B$9),1),Mortality_Rates!$C$111)))))</f>
        <v>6266.5132792674276</v>
      </c>
      <c r="AS69" s="160">
        <f ca="1">IF($B69-AS$8&gt;$B$9,0,IF($B69-AS$8=$B$9,$C69*IF($D69="Male",$B$5,$B$6),
AR69*(1-(1-IF($D69="Male",Mortality_Projection!$C$3,Mortality_Projection!$C$4))^MIN(($B69+(AS$8-1)-Mortality_Projection!$C$6),Mortality_Projection!$C$5)*IF($D69="Male",MIN(OFFSET(Mortality_Rates!$B$6,AS$8-1-($B69-$B$9),0),Mortality_Rates!$B$111),MIN(OFFSET(Mortality_Rates!$B$6,AS$8-1-($B69-$B$9),1),Mortality_Rates!$C$111)))))</f>
        <v>6265.3640480899276</v>
      </c>
      <c r="AT69" s="160">
        <f ca="1">IF($B69-AT$8&gt;$B$9,0,IF($B69-AT$8=$B$9,$C69*IF($D69="Male",$B$5,$B$6),
AS69*(1-(1-IF($D69="Male",Mortality_Projection!$C$3,Mortality_Projection!$C$4))^MIN(($B69+(AT$8-1)-Mortality_Projection!$C$6),Mortality_Projection!$C$5)*IF($D69="Male",MIN(OFFSET(Mortality_Rates!$B$6,AT$8-1-($B69-$B$9),0),Mortality_Rates!$B$111),MIN(OFFSET(Mortality_Rates!$B$6,AT$8-1-($B69-$B$9),1),Mortality_Rates!$C$111)))))</f>
        <v>6264.1693479619653</v>
      </c>
      <c r="AU69" s="160">
        <f ca="1">IF($B69-AU$8&gt;$B$9,0,IF($B69-AU$8=$B$9,$C69*IF($D69="Male",$B$5,$B$6),
AT69*(1-(1-IF($D69="Male",Mortality_Projection!$C$3,Mortality_Projection!$C$4))^MIN(($B69+(AU$8-1)-Mortality_Projection!$C$6),Mortality_Projection!$C$5)*IF($D69="Male",MIN(OFFSET(Mortality_Rates!$B$6,AU$8-1-($B69-$B$9),0),Mortality_Rates!$B$111),MIN(OFFSET(Mortality_Rates!$B$6,AU$8-1-($B69-$B$9),1),Mortality_Rates!$C$111)))))</f>
        <v>6262.9186651812815</v>
      </c>
      <c r="AV69" s="160">
        <f ca="1">IF($B69-AV$8&gt;$B$9,0,IF($B69-AV$8=$B$9,$C69*IF($D69="Male",$B$5,$B$6),
AU69*(1-(1-IF($D69="Male",Mortality_Projection!$C$3,Mortality_Projection!$C$4))^MIN(($B69+(AV$8-1)-Mortality_Projection!$C$6),Mortality_Projection!$C$5)*IF($D69="Male",MIN(OFFSET(Mortality_Rates!$B$6,AV$8-1-($B69-$B$9),0),Mortality_Rates!$B$111),MIN(OFFSET(Mortality_Rates!$B$6,AV$8-1-($B69-$B$9),1),Mortality_Rates!$C$111)))))</f>
        <v>6261.6050079635033</v>
      </c>
      <c r="AW69" s="160">
        <f ca="1">IF($B69-AW$8&gt;$B$9,0,IF($B69-AW$8=$B$9,$C69*IF($D69="Male",$B$5,$B$6),
AV69*(1-(1-IF($D69="Male",Mortality_Projection!$C$3,Mortality_Projection!$C$4))^MIN(($B69+(AW$8-1)-Mortality_Projection!$C$6),Mortality_Projection!$C$5)*IF($D69="Male",MIN(OFFSET(Mortality_Rates!$B$6,AW$8-1-($B69-$B$9),0),Mortality_Rates!$B$111),MIN(OFFSET(Mortality_Rates!$B$6,AW$8-1-($B69-$B$9),1),Mortality_Rates!$C$111)))))</f>
        <v>6260.2108568260674</v>
      </c>
      <c r="AX69" s="160">
        <f ca="1">IF($B69-AX$8&gt;$B$9,0,IF($B69-AX$8=$B$9,$C69*IF($D69="Male",$B$5,$B$6),
AW69*(1-(1-IF($D69="Male",Mortality_Projection!$C$3,Mortality_Projection!$C$4))^MIN(($B69+(AX$8-1)-Mortality_Projection!$C$6),Mortality_Projection!$C$5)*IF($D69="Male",MIN(OFFSET(Mortality_Rates!$B$6,AX$8-1-($B69-$B$9),0),Mortality_Rates!$B$111),MIN(OFFSET(Mortality_Rates!$B$6,AX$8-1-($B69-$B$9),1),Mortality_Rates!$C$111)))))</f>
        <v>6258.7257318179909</v>
      </c>
      <c r="AY69" s="160">
        <f ca="1">IF($B69-AY$8&gt;$B$9,0,IF($B69-AY$8=$B$9,$C69*IF($D69="Male",$B$5,$B$6),
AX69*(1-(1-IF($D69="Male",Mortality_Projection!$C$3,Mortality_Projection!$C$4))^MIN(($B69+(AY$8-1)-Mortality_Projection!$C$6),Mortality_Projection!$C$5)*IF($D69="Male",MIN(OFFSET(Mortality_Rates!$B$6,AY$8-1-($B69-$B$9),0),Mortality_Rates!$B$111),MIN(OFFSET(Mortality_Rates!$B$6,AY$8-1-($B69-$B$9),1),Mortality_Rates!$C$111)))))</f>
        <v>6257.1321460012678</v>
      </c>
      <c r="AZ69" s="160">
        <f ca="1">IF($B69-AZ$8&gt;$B$9,0,IF($B69-AZ$8=$B$9,$C69*IF($D69="Male",$B$5,$B$6),
AY69*(1-(1-IF($D69="Male",Mortality_Projection!$C$3,Mortality_Projection!$C$4))^MIN(($B69+(AZ$8-1)-Mortality_Projection!$C$6),Mortality_Projection!$C$5)*IF($D69="Male",MIN(OFFSET(Mortality_Rates!$B$6,AZ$8-1-($B69-$B$9),0),Mortality_Rates!$B$111),MIN(OFFSET(Mortality_Rates!$B$6,AZ$8-1-($B69-$B$9),1),Mortality_Rates!$C$111)))))</f>
        <v>6255.4161436892082</v>
      </c>
      <c r="BA69" s="160">
        <f ca="1">IF($B69-BA$8&gt;$B$9,0,IF($B69-BA$8=$B$9,$C69*IF($D69="Male",$B$5,$B$6),
AZ69*(1-(1-IF($D69="Male",Mortality_Projection!$C$3,Mortality_Projection!$C$4))^MIN(($B69+(BA$8-1)-Mortality_Projection!$C$6),Mortality_Projection!$C$5)*IF($D69="Male",MIN(OFFSET(Mortality_Rates!$B$6,BA$8-1-($B69-$B$9),0),Mortality_Rates!$B$111),MIN(OFFSET(Mortality_Rates!$B$6,BA$8-1-($B69-$B$9),1),Mortality_Rates!$C$111)))))</f>
        <v>6253.5567739499093</v>
      </c>
      <c r="BB69" s="160">
        <f ca="1">IF($B69-BB$8&gt;$B$9,0,IF($B69-BB$8=$B$9,$C69*IF($D69="Male",$B$5,$B$6),
BA69*(1-(1-IF($D69="Male",Mortality_Projection!$C$3,Mortality_Projection!$C$4))^MIN(($B69+(BB$8-1)-Mortality_Projection!$C$6),Mortality_Projection!$C$5)*IF($D69="Male",MIN(OFFSET(Mortality_Rates!$B$6,BB$8-1-($B69-$B$9),0),Mortality_Rates!$B$111),MIN(OFFSET(Mortality_Rates!$B$6,BB$8-1-($B69-$B$9),1),Mortality_Rates!$C$111)))))</f>
        <v>6251.5331183988365</v>
      </c>
      <c r="BC69" s="160">
        <f ca="1">IF($B69-BC$8&gt;$B$9,0,IF($B69-BC$8=$B$9,$C69*IF($D69="Male",$B$5,$B$6),
BB69*(1-(1-IF($D69="Male",Mortality_Projection!$C$3,Mortality_Projection!$C$4))^MIN(($B69+(BC$8-1)-Mortality_Projection!$C$6),Mortality_Projection!$C$5)*IF($D69="Male",MIN(OFFSET(Mortality_Rates!$B$6,BC$8-1-($B69-$B$9),0),Mortality_Rates!$B$111),MIN(OFFSET(Mortality_Rates!$B$6,BC$8-1-($B69-$B$9),1),Mortality_Rates!$C$111)))))</f>
        <v>6249.3207900828447</v>
      </c>
      <c r="BD69" s="161">
        <f ca="1">IF($B69-BD$8&gt;$B$9,0,IF($B69-BD$8=$B$9,$C69*IF($D69="Male",$B$5,$B$6),
BC69*(1-(1-IF($D69="Male",Mortality_Projection!$C$3,Mortality_Projection!$C$4))^MIN(($B69+(BD$8-1)-Mortality_Projection!$C$6),Mortality_Projection!$C$5)*IF($D69="Male",MIN(OFFSET(Mortality_Rates!$B$6,BD$8-1-($B69-$B$9),0),Mortality_Rates!$B$111),MIN(OFFSET(Mortality_Rates!$B$6,BD$8-1-($B69-$B$9),1),Mortality_Rates!$C$111)))))</f>
        <v>6246.8954502730603</v>
      </c>
      <c r="BE69" s="33"/>
    </row>
    <row r="70" spans="1:57" x14ac:dyDescent="0.35">
      <c r="A70" s="159"/>
      <c r="B70">
        <f t="shared" si="8"/>
        <v>2033</v>
      </c>
      <c r="C70" s="160">
        <f t="shared" ca="1" si="8"/>
        <v>89834.983516493245</v>
      </c>
      <c r="D70" s="198" t="s">
        <v>32</v>
      </c>
      <c r="E70" s="160">
        <f ca="1">IF($B70-E$8&gt;$B$9,0,IF($B70-E$8=$B$9,$C70*IF($D70="Male",$B$5,$B$6),
D70*(1-(1-IF($D70="Male",Mortality_Projection!$C$3,Mortality_Projection!$C$4))^MIN(($B70+(E$8-1)-Mortality_Projection!$C$6),Mortality_Projection!$C$5)*IF($D70="Male",MIN(OFFSET(Mortality_Rates!$B$6,E$8-1-($B70-$B$9),0),Mortality_Rates!$B$111),MIN(OFFSET(Mortality_Rates!$B$6,E$8-1-($B70-$B$9),1),Mortality_Rates!$C$111)))))</f>
        <v>0</v>
      </c>
      <c r="F70" s="160">
        <f ca="1">IF($B70-F$8&gt;$B$9,0,IF($B70-F$8=$B$9,$C70*IF($D70="Male",$B$5,$B$6),
E70*(1-(1-IF($D70="Male",Mortality_Projection!$C$3,Mortality_Projection!$C$4))^MIN(($B70+(F$8-1)-Mortality_Projection!$C$6),Mortality_Projection!$C$5)*IF($D70="Male",MIN(OFFSET(Mortality_Rates!$B$6,F$8-1-($B70-$B$9),0),Mortality_Rates!$B$111),MIN(OFFSET(Mortality_Rates!$B$6,F$8-1-($B70-$B$9),1),Mortality_Rates!$C$111)))))</f>
        <v>0</v>
      </c>
      <c r="G70" s="160">
        <f ca="1">IF($B70-G$8&gt;$B$9,0,IF($B70-G$8=$B$9,$C70*IF($D70="Male",$B$5,$B$6),
F70*(1-(1-IF($D70="Male",Mortality_Projection!$C$3,Mortality_Projection!$C$4))^MIN(($B70+(G$8-1)-Mortality_Projection!$C$6),Mortality_Projection!$C$5)*IF($D70="Male",MIN(OFFSET(Mortality_Rates!$B$6,G$8-1-($B70-$B$9),0),Mortality_Rates!$B$111),MIN(OFFSET(Mortality_Rates!$B$6,G$8-1-($B70-$B$9),1),Mortality_Rates!$C$111)))))</f>
        <v>0</v>
      </c>
      <c r="H70" s="160">
        <f ca="1">IF($B70-H$8&gt;$B$9,0,IF($B70-H$8=$B$9,$C70*IF($D70="Male",$B$5,$B$6),
G70*(1-(1-IF($D70="Male",Mortality_Projection!$C$3,Mortality_Projection!$C$4))^MIN(($B70+(H$8-1)-Mortality_Projection!$C$6),Mortality_Projection!$C$5)*IF($D70="Male",MIN(OFFSET(Mortality_Rates!$B$6,H$8-1-($B70-$B$9),0),Mortality_Rates!$B$111),MIN(OFFSET(Mortality_Rates!$B$6,H$8-1-($B70-$B$9),1),Mortality_Rates!$C$111)))))</f>
        <v>0</v>
      </c>
      <c r="I70" s="160">
        <f ca="1">IF($B70-I$8&gt;$B$9,0,IF($B70-I$8=$B$9,$C70*IF($D70="Male",$B$5,$B$6),
H70*(1-(1-IF($D70="Male",Mortality_Projection!$C$3,Mortality_Projection!$C$4))^MIN(($B70+(I$8-1)-Mortality_Projection!$C$6),Mortality_Projection!$C$5)*IF($D70="Male",MIN(OFFSET(Mortality_Rates!$B$6,I$8-1-($B70-$B$9),0),Mortality_Rates!$B$111),MIN(OFFSET(Mortality_Rates!$B$6,I$8-1-($B70-$B$9),1),Mortality_Rates!$C$111)))))</f>
        <v>0</v>
      </c>
      <c r="J70" s="160">
        <f ca="1">IF($B70-J$8&gt;$B$9,0,IF($B70-J$8=$B$9,$C70*IF($D70="Male",$B$5,$B$6),
I70*(1-(1-IF($D70="Male",Mortality_Projection!$C$3,Mortality_Projection!$C$4))^MIN(($B70+(J$8-1)-Mortality_Projection!$C$6),Mortality_Projection!$C$5)*IF($D70="Male",MIN(OFFSET(Mortality_Rates!$B$6,J$8-1-($B70-$B$9),0),Mortality_Rates!$B$111),MIN(OFFSET(Mortality_Rates!$B$6,J$8-1-($B70-$B$9),1),Mortality_Rates!$C$111)))))</f>
        <v>0</v>
      </c>
      <c r="K70" s="160">
        <f ca="1">IF($B70-K$8&gt;$B$9,0,IF($B70-K$8=$B$9,$C70*IF($D70="Male",$B$5,$B$6),
J70*(1-(1-IF($D70="Male",Mortality_Projection!$C$3,Mortality_Projection!$C$4))^MIN(($B70+(K$8-1)-Mortality_Projection!$C$6),Mortality_Projection!$C$5)*IF($D70="Male",MIN(OFFSET(Mortality_Rates!$B$6,K$8-1-($B70-$B$9),0),Mortality_Rates!$B$111),MIN(OFFSET(Mortality_Rates!$B$6,K$8-1-($B70-$B$9),1),Mortality_Rates!$C$111)))))</f>
        <v>0</v>
      </c>
      <c r="L70" s="160">
        <f ca="1">IF($B70-L$8&gt;$B$9,0,IF($B70-L$8=$B$9,$C70*IF($D70="Male",$B$5,$B$6),
K70*(1-(1-IF($D70="Male",Mortality_Projection!$C$3,Mortality_Projection!$C$4))^MIN(($B70+(L$8-1)-Mortality_Projection!$C$6),Mortality_Projection!$C$5)*IF($D70="Male",MIN(OFFSET(Mortality_Rates!$B$6,L$8-1-($B70-$B$9),0),Mortality_Rates!$B$111),MIN(OFFSET(Mortality_Rates!$B$6,L$8-1-($B70-$B$9),1),Mortality_Rates!$C$111)))))</f>
        <v>0</v>
      </c>
      <c r="M70" s="160">
        <f ca="1">IF($B70-M$8&gt;$B$9,0,IF($B70-M$8=$B$9,$C70*IF($D70="Male",$B$5,$B$6),
L70*(1-(1-IF($D70="Male",Mortality_Projection!$C$3,Mortality_Projection!$C$4))^MIN(($B70+(M$8-1)-Mortality_Projection!$C$6),Mortality_Projection!$C$5)*IF($D70="Male",MIN(OFFSET(Mortality_Rates!$B$6,M$8-1-($B70-$B$9),0),Mortality_Rates!$B$111),MIN(OFFSET(Mortality_Rates!$B$6,M$8-1-($B70-$B$9),1),Mortality_Rates!$C$111)))))</f>
        <v>0</v>
      </c>
      <c r="N70" s="160">
        <f ca="1">IF($B70-N$8&gt;$B$9,0,IF($B70-N$8=$B$9,$C70*IF($D70="Male",$B$5,$B$6),
M70*(1-(1-IF($D70="Male",Mortality_Projection!$C$3,Mortality_Projection!$C$4))^MIN(($B70+(N$8-1)-Mortality_Projection!$C$6),Mortality_Projection!$C$5)*IF($D70="Male",MIN(OFFSET(Mortality_Rates!$B$6,N$8-1-($B70-$B$9),0),Mortality_Rates!$B$111),MIN(OFFSET(Mortality_Rates!$B$6,N$8-1-($B70-$B$9),1),Mortality_Rates!$C$111)))))</f>
        <v>0</v>
      </c>
      <c r="O70" s="160">
        <f ca="1">IF($B70-O$8&gt;$B$9,0,IF($B70-O$8=$B$9,$C70*IF($D70="Male",$B$5,$B$6),
N70*(1-(1-IF($D70="Male",Mortality_Projection!$C$3,Mortality_Projection!$C$4))^MIN(($B70+(O$8-1)-Mortality_Projection!$C$6),Mortality_Projection!$C$5)*IF($D70="Male",MIN(OFFSET(Mortality_Rates!$B$6,O$8-1-($B70-$B$9),0),Mortality_Rates!$B$111),MIN(OFFSET(Mortality_Rates!$B$6,O$8-1-($B70-$B$9),1),Mortality_Rates!$C$111)))))</f>
        <v>0</v>
      </c>
      <c r="P70" s="160">
        <f ca="1">IF($B70-P$8&gt;$B$9,0,IF($B70-P$8=$B$9,$C70*IF($D70="Male",$B$5,$B$6),
O70*(1-(1-IF($D70="Male",Mortality_Projection!$C$3,Mortality_Projection!$C$4))^MIN(($B70+(P$8-1)-Mortality_Projection!$C$6),Mortality_Projection!$C$5)*IF($D70="Male",MIN(OFFSET(Mortality_Rates!$B$6,P$8-1-($B70-$B$9),0),Mortality_Rates!$B$111),MIN(OFFSET(Mortality_Rates!$B$6,P$8-1-($B70-$B$9),1),Mortality_Rates!$C$111)))))</f>
        <v>6318.2725570829243</v>
      </c>
      <c r="Q70" s="160">
        <f ca="1">IF($B70-Q$8&gt;$B$9,0,IF($B70-Q$8=$B$9,$C70*IF($D70="Male",$B$5,$B$6),
P70*(1-(1-IF($D70="Male",Mortality_Projection!$C$3,Mortality_Projection!$C$4))^MIN(($B70+(Q$8-1)-Mortality_Projection!$C$6),Mortality_Projection!$C$5)*IF($D70="Male",MIN(OFFSET(Mortality_Rates!$B$6,Q$8-1-($B70-$B$9),0),Mortality_Rates!$B$111),MIN(OFFSET(Mortality_Rates!$B$6,Q$8-1-($B70-$B$9),1),Mortality_Rates!$C$111)))))</f>
        <v>6315.2702608593972</v>
      </c>
      <c r="R70" s="160">
        <f ca="1">IF($B70-R$8&gt;$B$9,0,IF($B70-R$8=$B$9,$C70*IF($D70="Male",$B$5,$B$6),
Q70*(1-(1-IF($D70="Male",Mortality_Projection!$C$3,Mortality_Projection!$C$4))^MIN(($B70+(R$8-1)-Mortality_Projection!$C$6),Mortality_Projection!$C$5)*IF($D70="Male",MIN(OFFSET(Mortality_Rates!$B$6,R$8-1-($B70-$B$9),0),Mortality_Rates!$B$111),MIN(OFFSET(Mortality_Rates!$B$6,R$8-1-($B70-$B$9),1),Mortality_Rates!$C$111)))))</f>
        <v>6313.0885512168288</v>
      </c>
      <c r="S70" s="160">
        <f ca="1">IF($B70-S$8&gt;$B$9,0,IF($B70-S$8=$B$9,$C70*IF($D70="Male",$B$5,$B$6),
R70*(1-(1-IF($D70="Male",Mortality_Projection!$C$3,Mortality_Projection!$C$4))^MIN(($B70+(S$8-1)-Mortality_Projection!$C$6),Mortality_Projection!$C$5)*IF($D70="Male",MIN(OFFSET(Mortality_Rates!$B$6,S$8-1-($B70-$B$9),0),Mortality_Rates!$B$111),MIN(OFFSET(Mortality_Rates!$B$6,S$8-1-($B70-$B$9),1),Mortality_Rates!$C$111)))))</f>
        <v>6311.4952839889829</v>
      </c>
      <c r="T70" s="160">
        <f ca="1">IF($B70-T$8&gt;$B$9,0,IF($B70-T$8=$B$9,$C70*IF($D70="Male",$B$5,$B$6),
S70*(1-(1-IF($D70="Male",Mortality_Projection!$C$3,Mortality_Projection!$C$4))^MIN(($B70+(T$8-1)-Mortality_Projection!$C$6),Mortality_Projection!$C$5)*IF($D70="Male",MIN(OFFSET(Mortality_Rates!$B$6,T$8-1-($B70-$B$9),0),Mortality_Rates!$B$111),MIN(OFFSET(Mortality_Rates!$B$6,T$8-1-($B70-$B$9),1),Mortality_Rates!$C$111)))))</f>
        <v>6310.299188803554</v>
      </c>
      <c r="U70" s="160">
        <f ca="1">IF($B70-U$8&gt;$B$9,0,IF($B70-U$8=$B$9,$C70*IF($D70="Male",$B$5,$B$6),
T70*(1-(1-IF($D70="Male",Mortality_Projection!$C$3,Mortality_Projection!$C$4))^MIN(($B70+(U$8-1)-Mortality_Projection!$C$6),Mortality_Projection!$C$5)*IF($D70="Male",MIN(OFFSET(Mortality_Rates!$B$6,U$8-1-($B70-$B$9),0),Mortality_Rates!$B$111),MIN(OFFSET(Mortality_Rates!$B$6,U$8-1-($B70-$B$9),1),Mortality_Rates!$C$111)))))</f>
        <v>6309.3618077369892</v>
      </c>
      <c r="V70" s="160">
        <f ca="1">IF($B70-V$8&gt;$B$9,0,IF($B70-V$8=$B$9,$C70*IF($D70="Male",$B$5,$B$6),
U70*(1-(1-IF($D70="Male",Mortality_Projection!$C$3,Mortality_Projection!$C$4))^MIN(($B70+(V$8-1)-Mortality_Projection!$C$6),Mortality_Projection!$C$5)*IF($D70="Male",MIN(OFFSET(Mortality_Rates!$B$6,V$8-1-($B70-$B$9),0),Mortality_Rates!$B$111),MIN(OFFSET(Mortality_Rates!$B$6,V$8-1-($B70-$B$9),1),Mortality_Rates!$C$111)))))</f>
        <v>6308.5859515707116</v>
      </c>
      <c r="W70" s="160">
        <f ca="1">IF($B70-W$8&gt;$B$9,0,IF($B70-W$8=$B$9,$C70*IF($D70="Male",$B$5,$B$6),
V70*(1-(1-IF($D70="Male",Mortality_Projection!$C$3,Mortality_Projection!$C$4))^MIN(($B70+(W$8-1)-Mortality_Projection!$C$6),Mortality_Projection!$C$5)*IF($D70="Male",MIN(OFFSET(Mortality_Rates!$B$6,W$8-1-($B70-$B$9),0),Mortality_Rates!$B$111),MIN(OFFSET(Mortality_Rates!$B$6,W$8-1-($B70-$B$9),1),Mortality_Rates!$C$111)))))</f>
        <v>6307.9138392932045</v>
      </c>
      <c r="X70" s="160">
        <f ca="1">IF($B70-X$8&gt;$B$9,0,IF($B70-X$8=$B$9,$C70*IF($D70="Male",$B$5,$B$6),
W70*(1-(1-IF($D70="Male",Mortality_Projection!$C$3,Mortality_Projection!$C$4))^MIN(($B70+(X$8-1)-Mortality_Projection!$C$6),Mortality_Projection!$C$5)*IF($D70="Male",MIN(OFFSET(Mortality_Rates!$B$6,X$8-1-($B70-$B$9),0),Mortality_Rates!$B$111),MIN(OFFSET(Mortality_Rates!$B$6,X$8-1-($B70-$B$9),1),Mortality_Rates!$C$111)))))</f>
        <v>6307.3030287437487</v>
      </c>
      <c r="Y70" s="160">
        <f ca="1">IF($B70-Y$8&gt;$B$9,0,IF($B70-Y$8=$B$9,$C70*IF($D70="Male",$B$5,$B$6),
X70*(1-(1-IF($D70="Male",Mortality_Projection!$C$3,Mortality_Projection!$C$4))^MIN(($B70+(Y$8-1)-Mortality_Projection!$C$6),Mortality_Projection!$C$5)*IF($D70="Male",MIN(OFFSET(Mortality_Rates!$B$6,Y$8-1-($B70-$B$9),0),Mortality_Rates!$B$111),MIN(OFFSET(Mortality_Rates!$B$6,Y$8-1-($B70-$B$9),1),Mortality_Rates!$C$111)))))</f>
        <v>6306.7169280696353</v>
      </c>
      <c r="Z70" s="160">
        <f ca="1">IF($B70-Z$8&gt;$B$9,0,IF($B70-Z$8=$B$9,$C70*IF($D70="Male",$B$5,$B$6),
Y70*(1-(1-IF($D70="Male",Mortality_Projection!$C$3,Mortality_Projection!$C$4))^MIN(($B70+(Z$8-1)-Mortality_Projection!$C$6),Mortality_Projection!$C$5)*IF($D70="Male",MIN(OFFSET(Mortality_Rates!$B$6,Z$8-1-($B70-$B$9),0),Mortality_Rates!$B$111),MIN(OFFSET(Mortality_Rates!$B$6,Z$8-1-($B70-$B$9),1),Mortality_Rates!$C$111)))))</f>
        <v>6306.1245543218838</v>
      </c>
      <c r="AA70" s="160">
        <f ca="1">IF($B70-AA$8&gt;$B$9,0,IF($B70-AA$8=$B$9,$C70*IF($D70="Male",$B$5,$B$6),
Z70*(1-(1-IF($D70="Male",Mortality_Projection!$C$3,Mortality_Projection!$C$4))^MIN(($B70+(AA$8-1)-Mortality_Projection!$C$6),Mortality_Projection!$C$5)*IF($D70="Male",MIN(OFFSET(Mortality_Rates!$B$6,AA$8-1-($B70-$B$9),0),Mortality_Rates!$B$111),MIN(OFFSET(Mortality_Rates!$B$6,AA$8-1-($B70-$B$9),1),Mortality_Rates!$C$111)))))</f>
        <v>6305.5003011221906</v>
      </c>
      <c r="AB70" s="160">
        <f ca="1">IF($B70-AB$8&gt;$B$9,0,IF($B70-AB$8=$B$9,$C70*IF($D70="Male",$B$5,$B$6),
AA70*(1-(1-IF($D70="Male",Mortality_Projection!$C$3,Mortality_Projection!$C$4))^MIN(($B70+(AB$8-1)-Mortality_Projection!$C$6),Mortality_Projection!$C$5)*IF($D70="Male",MIN(OFFSET(Mortality_Rates!$B$6,AB$8-1-($B70-$B$9),0),Mortality_Rates!$B$111),MIN(OFFSET(Mortality_Rates!$B$6,AB$8-1-($B70-$B$9),1),Mortality_Rates!$C$111)))))</f>
        <v>6304.8322247578435</v>
      </c>
      <c r="AC70" s="160">
        <f ca="1">IF($B70-AC$8&gt;$B$9,0,IF($B70-AC$8=$B$9,$C70*IF($D70="Male",$B$5,$B$6),
AB70*(1-(1-IF($D70="Male",Mortality_Projection!$C$3,Mortality_Projection!$C$4))^MIN(($B70+(AC$8-1)-Mortality_Projection!$C$6),Mortality_Projection!$C$5)*IF($D70="Male",MIN(OFFSET(Mortality_Rates!$B$6,AC$8-1-($B70-$B$9),0),Mortality_Rates!$B$111),MIN(OFFSET(Mortality_Rates!$B$6,AC$8-1-($B70-$B$9),1),Mortality_Rates!$C$111)))))</f>
        <v>6304.1088130072112</v>
      </c>
      <c r="AD70" s="160">
        <f ca="1">IF($B70-AD$8&gt;$B$9,0,IF($B70-AD$8=$B$9,$C70*IF($D70="Male",$B$5,$B$6),
AC70*(1-(1-IF($D70="Male",Mortality_Projection!$C$3,Mortality_Projection!$C$4))^MIN(($B70+(AD$8-1)-Mortality_Projection!$C$6),Mortality_Projection!$C$5)*IF($D70="Male",MIN(OFFSET(Mortality_Rates!$B$6,AD$8-1-($B70-$B$9),0),Mortality_Rates!$B$111),MIN(OFFSET(Mortality_Rates!$B$6,AD$8-1-($B70-$B$9),1),Mortality_Rates!$C$111)))))</f>
        <v>6303.3231329017799</v>
      </c>
      <c r="AE70" s="160">
        <f ca="1">IF($B70-AE$8&gt;$B$9,0,IF($B70-AE$8=$B$9,$C70*IF($D70="Male",$B$5,$B$6),
AD70*(1-(1-IF($D70="Male",Mortality_Projection!$C$3,Mortality_Projection!$C$4))^MIN(($B70+(AE$8-1)-Mortality_Projection!$C$6),Mortality_Projection!$C$5)*IF($D70="Male",MIN(OFFSET(Mortality_Rates!$B$6,AE$8-1-($B70-$B$9),0),Mortality_Rates!$B$111),MIN(OFFSET(Mortality_Rates!$B$6,AE$8-1-($B70-$B$9),1),Mortality_Rates!$C$111)))))</f>
        <v>6302.4767366786773</v>
      </c>
      <c r="AF70" s="160">
        <f ca="1">IF($B70-AF$8&gt;$B$9,0,IF($B70-AF$8=$B$9,$C70*IF($D70="Male",$B$5,$B$6),
AE70*(1-(1-IF($D70="Male",Mortality_Projection!$C$3,Mortality_Projection!$C$4))^MIN(($B70+(AF$8-1)-Mortality_Projection!$C$6),Mortality_Projection!$C$5)*IF($D70="Male",MIN(OFFSET(Mortality_Rates!$B$6,AF$8-1-($B70-$B$9),0),Mortality_Rates!$B$111),MIN(OFFSET(Mortality_Rates!$B$6,AF$8-1-($B70-$B$9),1),Mortality_Rates!$C$111)))))</f>
        <v>6301.5792724989942</v>
      </c>
      <c r="AG70" s="160">
        <f ca="1">IF($B70-AG$8&gt;$B$9,0,IF($B70-AG$8=$B$9,$C70*IF($D70="Male",$B$5,$B$6),
AF70*(1-(1-IF($D70="Male",Mortality_Projection!$C$3,Mortality_Projection!$C$4))^MIN(($B70+(AG$8-1)-Mortality_Projection!$C$6),Mortality_Projection!$C$5)*IF($D70="Male",MIN(OFFSET(Mortality_Rates!$B$6,AG$8-1-($B70-$B$9),0),Mortality_Rates!$B$111),MIN(OFFSET(Mortality_Rates!$B$6,AG$8-1-($B70-$B$9),1),Mortality_Rates!$C$111)))))</f>
        <v>6300.6400780140029</v>
      </c>
      <c r="AH70" s="160">
        <f ca="1">IF($B70-AH$8&gt;$B$9,0,IF($B70-AH$8=$B$9,$C70*IF($D70="Male",$B$5,$B$6),
AG70*(1-(1-IF($D70="Male",Mortality_Projection!$C$3,Mortality_Projection!$C$4))^MIN(($B70+(AH$8-1)-Mortality_Projection!$C$6),Mortality_Projection!$C$5)*IF($D70="Male",MIN(OFFSET(Mortality_Rates!$B$6,AH$8-1-($B70-$B$9),0),Mortality_Rates!$B$111),MIN(OFFSET(Mortality_Rates!$B$6,AH$8-1-($B70-$B$9),1),Mortality_Rates!$C$111)))))</f>
        <v>6299.668186697796</v>
      </c>
      <c r="AI70" s="160">
        <f ca="1">IF($B70-AI$8&gt;$B$9,0,IF($B70-AI$8=$B$9,$C70*IF($D70="Male",$B$5,$B$6),
AH70*(1-(1-IF($D70="Male",Mortality_Projection!$C$3,Mortality_Projection!$C$4))^MIN(($B70+(AI$8-1)-Mortality_Projection!$C$6),Mortality_Projection!$C$5)*IF($D70="Male",MIN(OFFSET(Mortality_Rates!$B$6,AI$8-1-($B70-$B$9),0),Mortality_Rates!$B$111),MIN(OFFSET(Mortality_Rates!$B$6,AI$8-1-($B70-$B$9),1),Mortality_Rates!$C$111)))))</f>
        <v>6298.6684135338865</v>
      </c>
      <c r="AJ70" s="160">
        <f ca="1">IF($B70-AJ$8&gt;$B$9,0,IF($B70-AJ$8=$B$9,$C70*IF($D70="Male",$B$5,$B$6),
AI70*(1-(1-IF($D70="Male",Mortality_Projection!$C$3,Mortality_Projection!$C$4))^MIN(($B70+(AJ$8-1)-Mortality_Projection!$C$6),Mortality_Projection!$C$5)*IF($D70="Male",MIN(OFFSET(Mortality_Rates!$B$6,AJ$8-1-($B70-$B$9),0),Mortality_Rates!$B$111),MIN(OFFSET(Mortality_Rates!$B$6,AJ$8-1-($B70-$B$9),1),Mortality_Rates!$C$111)))))</f>
        <v>6297.6531697698183</v>
      </c>
      <c r="AK70" s="160">
        <f ca="1">IF($B70-AK$8&gt;$B$9,0,IF($B70-AK$8=$B$9,$C70*IF($D70="Male",$B$5,$B$6),
AJ70*(1-(1-IF($D70="Male",Mortality_Projection!$C$3,Mortality_Projection!$C$4))^MIN(($B70+(AK$8-1)-Mortality_Projection!$C$6),Mortality_Projection!$C$5)*IF($D70="Male",MIN(OFFSET(Mortality_Rates!$B$6,AK$8-1-($B70-$B$9),0),Mortality_Rates!$B$111),MIN(OFFSET(Mortality_Rates!$B$6,AK$8-1-($B70-$B$9),1),Mortality_Rates!$C$111)))))</f>
        <v>6296.6229544920861</v>
      </c>
      <c r="AL70" s="160">
        <f ca="1">IF($B70-AL$8&gt;$B$9,0,IF($B70-AL$8=$B$9,$C70*IF($D70="Male",$B$5,$B$6),
AK70*(1-(1-IF($D70="Male",Mortality_Projection!$C$3,Mortality_Projection!$C$4))^MIN(($B70+(AL$8-1)-Mortality_Projection!$C$6),Mortality_Projection!$C$5)*IF($D70="Male",MIN(OFFSET(Mortality_Rates!$B$6,AL$8-1-($B70-$B$9),0),Mortality_Rates!$B$111),MIN(OFFSET(Mortality_Rates!$B$6,AL$8-1-($B70-$B$9),1),Mortality_Rates!$C$111)))))</f>
        <v>6295.5858276089066</v>
      </c>
      <c r="AM70" s="160">
        <f ca="1">IF($B70-AM$8&gt;$B$9,0,IF($B70-AM$8=$B$9,$C70*IF($D70="Male",$B$5,$B$6),
AL70*(1-(1-IF($D70="Male",Mortality_Projection!$C$3,Mortality_Projection!$C$4))^MIN(($B70+(AM$8-1)-Mortality_Projection!$C$6),Mortality_Projection!$C$5)*IF($D70="Male",MIN(OFFSET(Mortality_Rates!$B$6,AM$8-1-($B70-$B$9),0),Mortality_Rates!$B$111),MIN(OFFSET(Mortality_Rates!$B$6,AM$8-1-($B70-$B$9),1),Mortality_Rates!$C$111)))))</f>
        <v>6294.5420916008297</v>
      </c>
      <c r="AN70" s="160">
        <f ca="1">IF($B70-AN$8&gt;$B$9,0,IF($B70-AN$8=$B$9,$C70*IF($D70="Male",$B$5,$B$6),
AM70*(1-(1-IF($D70="Male",Mortality_Projection!$C$3,Mortality_Projection!$C$4))^MIN(($B70+(AN$8-1)-Mortality_Projection!$C$6),Mortality_Projection!$C$5)*IF($D70="Male",MIN(OFFSET(Mortality_Rates!$B$6,AN$8-1-($B70-$B$9),0),Mortality_Rates!$B$111),MIN(OFFSET(Mortality_Rates!$B$6,AN$8-1-($B70-$B$9),1),Mortality_Rates!$C$111)))))</f>
        <v>6293.4920428322703</v>
      </c>
      <c r="AO70" s="160">
        <f ca="1">IF($B70-AO$8&gt;$B$9,0,IF($B70-AO$8=$B$9,$C70*IF($D70="Male",$B$5,$B$6),
AN70*(1-(1-IF($D70="Male",Mortality_Projection!$C$3,Mortality_Projection!$C$4))^MIN(($B70+(AO$8-1)-Mortality_Projection!$C$6),Mortality_Projection!$C$5)*IF($D70="Male",MIN(OFFSET(Mortality_Rates!$B$6,AO$8-1-($B70-$B$9),0),Mortality_Rates!$B$111),MIN(OFFSET(Mortality_Rates!$B$6,AO$8-1-($B70-$B$9),1),Mortality_Rates!$C$111)))))</f>
        <v>6292.4359716504141</v>
      </c>
      <c r="AP70" s="160">
        <f ca="1">IF($B70-AP$8&gt;$B$9,0,IF($B70-AP$8=$B$9,$C70*IF($D70="Male",$B$5,$B$6),
AO70*(1-(1-IF($D70="Male",Mortality_Projection!$C$3,Mortality_Projection!$C$4))^MIN(($B70+(AP$8-1)-Mortality_Projection!$C$6),Mortality_Projection!$C$5)*IF($D70="Male",MIN(OFFSET(Mortality_Rates!$B$6,AP$8-1-($B70-$B$9),0),Mortality_Rates!$B$111),MIN(OFFSET(Mortality_Rates!$B$6,AP$8-1-($B70-$B$9),1),Mortality_Rates!$C$111)))))</f>
        <v>6291.3741624828035</v>
      </c>
      <c r="AQ70" s="160">
        <f ca="1">IF($B70-AQ$8&gt;$B$9,0,IF($B70-AQ$8=$B$9,$C70*IF($D70="Male",$B$5,$B$6),
AP70*(1-(1-IF($D70="Male",Mortality_Projection!$C$3,Mortality_Projection!$C$4))^MIN(($B70+(AQ$8-1)-Mortality_Projection!$C$6),Mortality_Projection!$C$5)*IF($D70="Male",MIN(OFFSET(Mortality_Rates!$B$6,AQ$8-1-($B70-$B$9),0),Mortality_Rates!$B$111),MIN(OFFSET(Mortality_Rates!$B$6,AQ$8-1-($B70-$B$9),1),Mortality_Rates!$C$111)))))</f>
        <v>6290.3033244735871</v>
      </c>
      <c r="AR70" s="160">
        <f ca="1">IF($B70-AR$8&gt;$B$9,0,IF($B70-AR$8=$B$9,$C70*IF($D70="Male",$B$5,$B$6),
AQ70*(1-(1-IF($D70="Male",Mortality_Projection!$C$3,Mortality_Projection!$C$4))^MIN(($B70+(AR$8-1)-Mortality_Projection!$C$6),Mortality_Projection!$C$5)*IF($D70="Male",MIN(OFFSET(Mortality_Rates!$B$6,AR$8-1-($B70-$B$9),0),Mortality_Rates!$B$111),MIN(OFFSET(Mortality_Rates!$B$6,AR$8-1-($B70-$B$9),1),Mortality_Rates!$C$111)))))</f>
        <v>6289.2202865951622</v>
      </c>
      <c r="AS70" s="160">
        <f ca="1">IF($B70-AS$8&gt;$B$9,0,IF($B70-AS$8=$B$9,$C70*IF($D70="Male",$B$5,$B$6),
AR70*(1-(1-IF($D70="Male",Mortality_Projection!$C$3,Mortality_Projection!$C$4))^MIN(($B70+(AS$8-1)-Mortality_Projection!$C$6),Mortality_Projection!$C$5)*IF($D70="Male",MIN(OFFSET(Mortality_Rates!$B$6,AS$8-1-($B70-$B$9),0),Mortality_Rates!$B$111),MIN(OFFSET(Mortality_Rates!$B$6,AS$8-1-($B70-$B$9),1),Mortality_Rates!$C$111)))))</f>
        <v>6288.1056903601511</v>
      </c>
      <c r="AT70" s="160">
        <f ca="1">IF($B70-AT$8&gt;$B$9,0,IF($B70-AT$8=$B$9,$C70*IF($D70="Male",$B$5,$B$6),
AS70*(1-(1-IF($D70="Male",Mortality_Projection!$C$3,Mortality_Projection!$C$4))^MIN(($B70+(AT$8-1)-Mortality_Projection!$C$6),Mortality_Projection!$C$5)*IF($D70="Male",MIN(OFFSET(Mortality_Rates!$B$6,AT$8-1-($B70-$B$9),0),Mortality_Rates!$B$111),MIN(OFFSET(Mortality_Rates!$B$6,AT$8-1-($B70-$B$9),1),Mortality_Rates!$C$111)))))</f>
        <v>6286.9524992976367</v>
      </c>
      <c r="AU70" s="160">
        <f ca="1">IF($B70-AU$8&gt;$B$9,0,IF($B70-AU$8=$B$9,$C70*IF($D70="Male",$B$5,$B$6),
AT70*(1-(1-IF($D70="Male",Mortality_Projection!$C$3,Mortality_Projection!$C$4))^MIN(($B70+(AU$8-1)-Mortality_Projection!$C$6),Mortality_Projection!$C$5)*IF($D70="Male",MIN(OFFSET(Mortality_Rates!$B$6,AU$8-1-($B70-$B$9),0),Mortality_Rates!$B$111),MIN(OFFSET(Mortality_Rates!$B$6,AU$8-1-($B70-$B$9),1),Mortality_Rates!$C$111)))))</f>
        <v>6285.7536826131227</v>
      </c>
      <c r="AV70" s="160">
        <f ca="1">IF($B70-AV$8&gt;$B$9,0,IF($B70-AV$8=$B$9,$C70*IF($D70="Male",$B$5,$B$6),
AU70*(1-(1-IF($D70="Male",Mortality_Projection!$C$3,Mortality_Projection!$C$4))^MIN(($B70+(AV$8-1)-Mortality_Projection!$C$6),Mortality_Projection!$C$5)*IF($D70="Male",MIN(OFFSET(Mortality_Rates!$B$6,AV$8-1-($B70-$B$9),0),Mortality_Rates!$B$111),MIN(OFFSET(Mortality_Rates!$B$6,AV$8-1-($B70-$B$9),1),Mortality_Rates!$C$111)))))</f>
        <v>6284.498690377477</v>
      </c>
      <c r="AW70" s="160">
        <f ca="1">IF($B70-AW$8&gt;$B$9,0,IF($B70-AW$8=$B$9,$C70*IF($D70="Male",$B$5,$B$6),
AV70*(1-(1-IF($D70="Male",Mortality_Projection!$C$3,Mortality_Projection!$C$4))^MIN(($B70+(AW$8-1)-Mortality_Projection!$C$6),Mortality_Projection!$C$5)*IF($D70="Male",MIN(OFFSET(Mortality_Rates!$B$6,AW$8-1-($B70-$B$9),0),Mortality_Rates!$B$111),MIN(OFFSET(Mortality_Rates!$B$6,AW$8-1-($B70-$B$9),1),Mortality_Rates!$C$111)))))</f>
        <v>6283.1805067148616</v>
      </c>
      <c r="AX70" s="160">
        <f ca="1">IF($B70-AX$8&gt;$B$9,0,IF($B70-AX$8=$B$9,$C70*IF($D70="Male",$B$5,$B$6),
AW70*(1-(1-IF($D70="Male",Mortality_Projection!$C$3,Mortality_Projection!$C$4))^MIN(($B70+(AX$8-1)-Mortality_Projection!$C$6),Mortality_Projection!$C$5)*IF($D70="Male",MIN(OFFSET(Mortality_Rates!$B$6,AX$8-1-($B70-$B$9),0),Mortality_Rates!$B$111),MIN(OFFSET(Mortality_Rates!$B$6,AX$8-1-($B70-$B$9),1),Mortality_Rates!$C$111)))))</f>
        <v>6281.7815517761501</v>
      </c>
      <c r="AY70" s="160">
        <f ca="1">IF($B70-AY$8&gt;$B$9,0,IF($B70-AY$8=$B$9,$C70*IF($D70="Male",$B$5,$B$6),
AX70*(1-(1-IF($D70="Male",Mortality_Projection!$C$3,Mortality_Projection!$C$4))^MIN(($B70+(AY$8-1)-Mortality_Projection!$C$6),Mortality_Projection!$C$5)*IF($D70="Male",MIN(OFFSET(Mortality_Rates!$B$6,AY$8-1-($B70-$B$9),0),Mortality_Rates!$B$111),MIN(OFFSET(Mortality_Rates!$B$6,AY$8-1-($B70-$B$9),1),Mortality_Rates!$C$111)))))</f>
        <v>6280.291309499783</v>
      </c>
      <c r="AZ70" s="160">
        <f ca="1">IF($B70-AZ$8&gt;$B$9,0,IF($B70-AZ$8=$B$9,$C70*IF($D70="Male",$B$5,$B$6),
AY70*(1-(1-IF($D70="Male",Mortality_Projection!$C$3,Mortality_Projection!$C$4))^MIN(($B70+(AZ$8-1)-Mortality_Projection!$C$6),Mortality_Projection!$C$5)*IF($D70="Male",MIN(OFFSET(Mortality_Rates!$B$6,AZ$8-1-($B70-$B$9),0),Mortality_Rates!$B$111),MIN(OFFSET(Mortality_Rates!$B$6,AZ$8-1-($B70-$B$9),1),Mortality_Rates!$C$111)))))</f>
        <v>6278.6922326933291</v>
      </c>
      <c r="BA70" s="160">
        <f ca="1">IF($B70-BA$8&gt;$B$9,0,IF($B70-BA$8=$B$9,$C70*IF($D70="Male",$B$5,$B$6),
AZ70*(1-(1-IF($D70="Male",Mortality_Projection!$C$3,Mortality_Projection!$C$4))^MIN(($B70+(BA$8-1)-Mortality_Projection!$C$6),Mortality_Projection!$C$5)*IF($D70="Male",MIN(OFFSET(Mortality_Rates!$B$6,BA$8-1-($B70-$B$9),0),Mortality_Rates!$B$111),MIN(OFFSET(Mortality_Rates!$B$6,BA$8-1-($B70-$B$9),1),Mortality_Rates!$C$111)))))</f>
        <v>6276.9703175832419</v>
      </c>
      <c r="BB70" s="160">
        <f ca="1">IF($B70-BB$8&gt;$B$9,0,IF($B70-BB$8=$B$9,$C70*IF($D70="Male",$B$5,$B$6),
BA70*(1-(1-IF($D70="Male",Mortality_Projection!$C$3,Mortality_Projection!$C$4))^MIN(($B70+(BB$8-1)-Mortality_Projection!$C$6),Mortality_Projection!$C$5)*IF($D70="Male",MIN(OFFSET(Mortality_Rates!$B$6,BB$8-1-($B70-$B$9),0),Mortality_Rates!$B$111),MIN(OFFSET(Mortality_Rates!$B$6,BB$8-1-($B70-$B$9),1),Mortality_Rates!$C$111)))))</f>
        <v>6275.1045410473725</v>
      </c>
      <c r="BC70" s="160">
        <f ca="1">IF($B70-BC$8&gt;$B$9,0,IF($B70-BC$8=$B$9,$C70*IF($D70="Male",$B$5,$B$6),
BB70*(1-(1-IF($D70="Male",Mortality_Projection!$C$3,Mortality_Projection!$C$4))^MIN(($B70+(BC$8-1)-Mortality_Projection!$C$6),Mortality_Projection!$C$5)*IF($D70="Male",MIN(OFFSET(Mortality_Rates!$B$6,BC$8-1-($B70-$B$9),0),Mortality_Rates!$B$111),MIN(OFFSET(Mortality_Rates!$B$6,BC$8-1-($B70-$B$9),1),Mortality_Rates!$C$111)))))</f>
        <v>6273.0739126230892</v>
      </c>
      <c r="BD70" s="161">
        <f ca="1">IF($B70-BD$8&gt;$B$9,0,IF($B70-BD$8=$B$9,$C70*IF($D70="Male",$B$5,$B$6),
BC70*(1-(1-IF($D70="Male",Mortality_Projection!$C$3,Mortality_Projection!$C$4))^MIN(($B70+(BD$8-1)-Mortality_Projection!$C$6),Mortality_Projection!$C$5)*IF($D70="Male",MIN(OFFSET(Mortality_Rates!$B$6,BD$8-1-($B70-$B$9),0),Mortality_Rates!$B$111),MIN(OFFSET(Mortality_Rates!$B$6,BD$8-1-($B70-$B$9),1),Mortality_Rates!$C$111)))))</f>
        <v>6270.8539613275643</v>
      </c>
      <c r="BE70" s="33"/>
    </row>
    <row r="71" spans="1:57" x14ac:dyDescent="0.35">
      <c r="A71" s="159"/>
      <c r="B71">
        <f t="shared" si="8"/>
        <v>2034</v>
      </c>
      <c r="C71" s="160">
        <f t="shared" ca="1" si="8"/>
        <v>90424.678335637596</v>
      </c>
      <c r="D71" s="198" t="s">
        <v>32</v>
      </c>
      <c r="E71" s="160">
        <f ca="1">IF($B71-E$8&gt;$B$9,0,IF($B71-E$8=$B$9,$C71*IF($D71="Male",$B$5,$B$6),
D71*(1-(1-IF($D71="Male",Mortality_Projection!$C$3,Mortality_Projection!$C$4))^MIN(($B71+(E$8-1)-Mortality_Projection!$C$6),Mortality_Projection!$C$5)*IF($D71="Male",MIN(OFFSET(Mortality_Rates!$B$6,E$8-1-($B71-$B$9),0),Mortality_Rates!$B$111),MIN(OFFSET(Mortality_Rates!$B$6,E$8-1-($B71-$B$9),1),Mortality_Rates!$C$111)))))</f>
        <v>0</v>
      </c>
      <c r="F71" s="160">
        <f ca="1">IF($B71-F$8&gt;$B$9,0,IF($B71-F$8=$B$9,$C71*IF($D71="Male",$B$5,$B$6),
E71*(1-(1-IF($D71="Male",Mortality_Projection!$C$3,Mortality_Projection!$C$4))^MIN(($B71+(F$8-1)-Mortality_Projection!$C$6),Mortality_Projection!$C$5)*IF($D71="Male",MIN(OFFSET(Mortality_Rates!$B$6,F$8-1-($B71-$B$9),0),Mortality_Rates!$B$111),MIN(OFFSET(Mortality_Rates!$B$6,F$8-1-($B71-$B$9),1),Mortality_Rates!$C$111)))))</f>
        <v>0</v>
      </c>
      <c r="G71" s="160">
        <f ca="1">IF($B71-G$8&gt;$B$9,0,IF($B71-G$8=$B$9,$C71*IF($D71="Male",$B$5,$B$6),
F71*(1-(1-IF($D71="Male",Mortality_Projection!$C$3,Mortality_Projection!$C$4))^MIN(($B71+(G$8-1)-Mortality_Projection!$C$6),Mortality_Projection!$C$5)*IF($D71="Male",MIN(OFFSET(Mortality_Rates!$B$6,G$8-1-($B71-$B$9),0),Mortality_Rates!$B$111),MIN(OFFSET(Mortality_Rates!$B$6,G$8-1-($B71-$B$9),1),Mortality_Rates!$C$111)))))</f>
        <v>0</v>
      </c>
      <c r="H71" s="160">
        <f ca="1">IF($B71-H$8&gt;$B$9,0,IF($B71-H$8=$B$9,$C71*IF($D71="Male",$B$5,$B$6),
G71*(1-(1-IF($D71="Male",Mortality_Projection!$C$3,Mortality_Projection!$C$4))^MIN(($B71+(H$8-1)-Mortality_Projection!$C$6),Mortality_Projection!$C$5)*IF($D71="Male",MIN(OFFSET(Mortality_Rates!$B$6,H$8-1-($B71-$B$9),0),Mortality_Rates!$B$111),MIN(OFFSET(Mortality_Rates!$B$6,H$8-1-($B71-$B$9),1),Mortality_Rates!$C$111)))))</f>
        <v>0</v>
      </c>
      <c r="I71" s="160">
        <f ca="1">IF($B71-I$8&gt;$B$9,0,IF($B71-I$8=$B$9,$C71*IF($D71="Male",$B$5,$B$6),
H71*(1-(1-IF($D71="Male",Mortality_Projection!$C$3,Mortality_Projection!$C$4))^MIN(($B71+(I$8-1)-Mortality_Projection!$C$6),Mortality_Projection!$C$5)*IF($D71="Male",MIN(OFFSET(Mortality_Rates!$B$6,I$8-1-($B71-$B$9),0),Mortality_Rates!$B$111),MIN(OFFSET(Mortality_Rates!$B$6,I$8-1-($B71-$B$9),1),Mortality_Rates!$C$111)))))</f>
        <v>0</v>
      </c>
      <c r="J71" s="160">
        <f ca="1">IF($B71-J$8&gt;$B$9,0,IF($B71-J$8=$B$9,$C71*IF($D71="Male",$B$5,$B$6),
I71*(1-(1-IF($D71="Male",Mortality_Projection!$C$3,Mortality_Projection!$C$4))^MIN(($B71+(J$8-1)-Mortality_Projection!$C$6),Mortality_Projection!$C$5)*IF($D71="Male",MIN(OFFSET(Mortality_Rates!$B$6,J$8-1-($B71-$B$9),0),Mortality_Rates!$B$111),MIN(OFFSET(Mortality_Rates!$B$6,J$8-1-($B71-$B$9),1),Mortality_Rates!$C$111)))))</f>
        <v>0</v>
      </c>
      <c r="K71" s="160">
        <f ca="1">IF($B71-K$8&gt;$B$9,0,IF($B71-K$8=$B$9,$C71*IF($D71="Male",$B$5,$B$6),
J71*(1-(1-IF($D71="Male",Mortality_Projection!$C$3,Mortality_Projection!$C$4))^MIN(($B71+(K$8-1)-Mortality_Projection!$C$6),Mortality_Projection!$C$5)*IF($D71="Male",MIN(OFFSET(Mortality_Rates!$B$6,K$8-1-($B71-$B$9),0),Mortality_Rates!$B$111),MIN(OFFSET(Mortality_Rates!$B$6,K$8-1-($B71-$B$9),1),Mortality_Rates!$C$111)))))</f>
        <v>0</v>
      </c>
      <c r="L71" s="160">
        <f ca="1">IF($B71-L$8&gt;$B$9,0,IF($B71-L$8=$B$9,$C71*IF($D71="Male",$B$5,$B$6),
K71*(1-(1-IF($D71="Male",Mortality_Projection!$C$3,Mortality_Projection!$C$4))^MIN(($B71+(L$8-1)-Mortality_Projection!$C$6),Mortality_Projection!$C$5)*IF($D71="Male",MIN(OFFSET(Mortality_Rates!$B$6,L$8-1-($B71-$B$9),0),Mortality_Rates!$B$111),MIN(OFFSET(Mortality_Rates!$B$6,L$8-1-($B71-$B$9),1),Mortality_Rates!$C$111)))))</f>
        <v>0</v>
      </c>
      <c r="M71" s="160">
        <f ca="1">IF($B71-M$8&gt;$B$9,0,IF($B71-M$8=$B$9,$C71*IF($D71="Male",$B$5,$B$6),
L71*(1-(1-IF($D71="Male",Mortality_Projection!$C$3,Mortality_Projection!$C$4))^MIN(($B71+(M$8-1)-Mortality_Projection!$C$6),Mortality_Projection!$C$5)*IF($D71="Male",MIN(OFFSET(Mortality_Rates!$B$6,M$8-1-($B71-$B$9),0),Mortality_Rates!$B$111),MIN(OFFSET(Mortality_Rates!$B$6,M$8-1-($B71-$B$9),1),Mortality_Rates!$C$111)))))</f>
        <v>0</v>
      </c>
      <c r="N71" s="160">
        <f ca="1">IF($B71-N$8&gt;$B$9,0,IF($B71-N$8=$B$9,$C71*IF($D71="Male",$B$5,$B$6),
M71*(1-(1-IF($D71="Male",Mortality_Projection!$C$3,Mortality_Projection!$C$4))^MIN(($B71+(N$8-1)-Mortality_Projection!$C$6),Mortality_Projection!$C$5)*IF($D71="Male",MIN(OFFSET(Mortality_Rates!$B$6,N$8-1-($B71-$B$9),0),Mortality_Rates!$B$111),MIN(OFFSET(Mortality_Rates!$B$6,N$8-1-($B71-$B$9),1),Mortality_Rates!$C$111)))))</f>
        <v>0</v>
      </c>
      <c r="O71" s="160">
        <f ca="1">IF($B71-O$8&gt;$B$9,0,IF($B71-O$8=$B$9,$C71*IF($D71="Male",$B$5,$B$6),
N71*(1-(1-IF($D71="Male",Mortality_Projection!$C$3,Mortality_Projection!$C$4))^MIN(($B71+(O$8-1)-Mortality_Projection!$C$6),Mortality_Projection!$C$5)*IF($D71="Male",MIN(OFFSET(Mortality_Rates!$B$6,O$8-1-($B71-$B$9),0),Mortality_Rates!$B$111),MIN(OFFSET(Mortality_Rates!$B$6,O$8-1-($B71-$B$9),1),Mortality_Rates!$C$111)))))</f>
        <v>0</v>
      </c>
      <c r="P71" s="160">
        <f ca="1">IF($B71-P$8&gt;$B$9,0,IF($B71-P$8=$B$9,$C71*IF($D71="Male",$B$5,$B$6),
O71*(1-(1-IF($D71="Male",Mortality_Projection!$C$3,Mortality_Projection!$C$4))^MIN(($B71+(P$8-1)-Mortality_Projection!$C$6),Mortality_Projection!$C$5)*IF($D71="Male",MIN(OFFSET(Mortality_Rates!$B$6,P$8-1-($B71-$B$9),0),Mortality_Rates!$B$111),MIN(OFFSET(Mortality_Rates!$B$6,P$8-1-($B71-$B$9),1),Mortality_Rates!$C$111)))))</f>
        <v>0</v>
      </c>
      <c r="Q71" s="160">
        <f ca="1">IF($B71-Q$8&gt;$B$9,0,IF($B71-Q$8=$B$9,$C71*IF($D71="Male",$B$5,$B$6),
P71*(1-(1-IF($D71="Male",Mortality_Projection!$C$3,Mortality_Projection!$C$4))^MIN(($B71+(Q$8-1)-Mortality_Projection!$C$6),Mortality_Projection!$C$5)*IF($D71="Male",MIN(OFFSET(Mortality_Rates!$B$6,Q$8-1-($B71-$B$9),0),Mortality_Rates!$B$111),MIN(OFFSET(Mortality_Rates!$B$6,Q$8-1-($B71-$B$9),1),Mortality_Rates!$C$111)))))</f>
        <v>6359.7469632330594</v>
      </c>
      <c r="R71" s="160">
        <f ca="1">IF($B71-R$8&gt;$B$9,0,IF($B71-R$8=$B$9,$C71*IF($D71="Male",$B$5,$B$6),
Q71*(1-(1-IF($D71="Male",Mortality_Projection!$C$3,Mortality_Projection!$C$4))^MIN(($B71+(R$8-1)-Mortality_Projection!$C$6),Mortality_Projection!$C$5)*IF($D71="Male",MIN(OFFSET(Mortality_Rates!$B$6,R$8-1-($B71-$B$9),0),Mortality_Rates!$B$111),MIN(OFFSET(Mortality_Rates!$B$6,R$8-1-($B71-$B$9),1),Mortality_Rates!$C$111)))))</f>
        <v>6356.7940657656</v>
      </c>
      <c r="S71" s="160">
        <f ca="1">IF($B71-S$8&gt;$B$9,0,IF($B71-S$8=$B$9,$C71*IF($D71="Male",$B$5,$B$6),
R71*(1-(1-IF($D71="Male",Mortality_Projection!$C$3,Mortality_Projection!$C$4))^MIN(($B71+(S$8-1)-Mortality_Projection!$C$6),Mortality_Projection!$C$5)*IF($D71="Male",MIN(OFFSET(Mortality_Rates!$B$6,S$8-1-($B71-$B$9),0),Mortality_Rates!$B$111),MIN(OFFSET(Mortality_Rates!$B$6,S$8-1-($B71-$B$9),1),Mortality_Rates!$C$111)))))</f>
        <v>6354.6482298999572</v>
      </c>
      <c r="T71" s="160">
        <f ca="1">IF($B71-T$8&gt;$B$9,0,IF($B71-T$8=$B$9,$C71*IF($D71="Male",$B$5,$B$6),
S71*(1-(1-IF($D71="Male",Mortality_Projection!$C$3,Mortality_Projection!$C$4))^MIN(($B71+(T$8-1)-Mortality_Projection!$C$6),Mortality_Projection!$C$5)*IF($D71="Male",MIN(OFFSET(Mortality_Rates!$B$6,T$8-1-($B71-$B$9),0),Mortality_Rates!$B$111),MIN(OFFSET(Mortality_Rates!$B$6,T$8-1-($B71-$B$9),1),Mortality_Rates!$C$111)))))</f>
        <v>6353.0811483264033</v>
      </c>
      <c r="U71" s="160">
        <f ca="1">IF($B71-U$8&gt;$B$9,0,IF($B71-U$8=$B$9,$C71*IF($D71="Male",$B$5,$B$6),
T71*(1-(1-IF($D71="Male",Mortality_Projection!$C$3,Mortality_Projection!$C$4))^MIN(($B71+(U$8-1)-Mortality_Projection!$C$6),Mortality_Projection!$C$5)*IF($D71="Male",MIN(OFFSET(Mortality_Rates!$B$6,U$8-1-($B71-$B$9),0),Mortality_Rates!$B$111),MIN(OFFSET(Mortality_Rates!$B$6,U$8-1-($B71-$B$9),1),Mortality_Rates!$C$111)))))</f>
        <v>6351.9047044048875</v>
      </c>
      <c r="V71" s="160">
        <f ca="1">IF($B71-V$8&gt;$B$9,0,IF($B71-V$8=$B$9,$C71*IF($D71="Male",$B$5,$B$6),
U71*(1-(1-IF($D71="Male",Mortality_Projection!$C$3,Mortality_Projection!$C$4))^MIN(($B71+(V$8-1)-Mortality_Projection!$C$6),Mortality_Projection!$C$5)*IF($D71="Male",MIN(OFFSET(Mortality_Rates!$B$6,V$8-1-($B71-$B$9),0),Mortality_Rates!$B$111),MIN(OFFSET(Mortality_Rates!$B$6,V$8-1-($B71-$B$9),1),Mortality_Rates!$C$111)))))</f>
        <v>6350.9827200583877</v>
      </c>
      <c r="W71" s="160">
        <f ca="1">IF($B71-W$8&gt;$B$9,0,IF($B71-W$8=$B$9,$C71*IF($D71="Male",$B$5,$B$6),
V71*(1-(1-IF($D71="Male",Mortality_Projection!$C$3,Mortality_Projection!$C$4))^MIN(($B71+(W$8-1)-Mortality_Projection!$C$6),Mortality_Projection!$C$5)*IF($D71="Male",MIN(OFFSET(Mortality_Rates!$B$6,W$8-1-($B71-$B$9),0),Mortality_Rates!$B$111),MIN(OFFSET(Mortality_Rates!$B$6,W$8-1-($B71-$B$9),1),Mortality_Rates!$C$111)))))</f>
        <v>6350.2196049323702</v>
      </c>
      <c r="X71" s="160">
        <f ca="1">IF($B71-X$8&gt;$B$9,0,IF($B71-X$8=$B$9,$C71*IF($D71="Male",$B$5,$B$6),
W71*(1-(1-IF($D71="Male",Mortality_Projection!$C$3,Mortality_Projection!$C$4))^MIN(($B71+(X$8-1)-Mortality_Projection!$C$6),Mortality_Projection!$C$5)*IF($D71="Male",MIN(OFFSET(Mortality_Rates!$B$6,X$8-1-($B71-$B$9),0),Mortality_Rates!$B$111),MIN(OFFSET(Mortality_Rates!$B$6,X$8-1-($B71-$B$9),1),Mortality_Rates!$C$111)))))</f>
        <v>6349.5585281631147</v>
      </c>
      <c r="Y71" s="160">
        <f ca="1">IF($B71-Y$8&gt;$B$9,0,IF($B71-Y$8=$B$9,$C71*IF($D71="Male",$B$5,$B$6),
X71*(1-(1-IF($D71="Male",Mortality_Projection!$C$3,Mortality_Projection!$C$4))^MIN(($B71+(Y$8-1)-Mortality_Projection!$C$6),Mortality_Projection!$C$5)*IF($D71="Male",MIN(OFFSET(Mortality_Rates!$B$6,Y$8-1-($B71-$B$9),0),Mortality_Rates!$B$111),MIN(OFFSET(Mortality_Rates!$B$6,Y$8-1-($B71-$B$9),1),Mortality_Rates!$C$111)))))</f>
        <v>6348.9577451361629</v>
      </c>
      <c r="Z71" s="160">
        <f ca="1">IF($B71-Z$8&gt;$B$9,0,IF($B71-Z$8=$B$9,$C71*IF($D71="Male",$B$5,$B$6),
Y71*(1-(1-IF($D71="Male",Mortality_Projection!$C$3,Mortality_Projection!$C$4))^MIN(($B71+(Z$8-1)-Mortality_Projection!$C$6),Mortality_Projection!$C$5)*IF($D71="Male",MIN(OFFSET(Mortality_Rates!$B$6,Z$8-1-($B71-$B$9),0),Mortality_Rates!$B$111),MIN(OFFSET(Mortality_Rates!$B$6,Z$8-1-($B71-$B$9),1),Mortality_Rates!$C$111)))))</f>
        <v>6348.3812650521277</v>
      </c>
      <c r="AA71" s="160">
        <f ca="1">IF($B71-AA$8&gt;$B$9,0,IF($B71-AA$8=$B$9,$C71*IF($D71="Male",$B$5,$B$6),
Z71*(1-(1-IF($D71="Male",Mortality_Projection!$C$3,Mortality_Projection!$C$4))^MIN(($B71+(AA$8-1)-Mortality_Projection!$C$6),Mortality_Projection!$C$5)*IF($D71="Male",MIN(OFFSET(Mortality_Rates!$B$6,AA$8-1-($B71-$B$9),0),Mortality_Rates!$B$111),MIN(OFFSET(Mortality_Rates!$B$6,AA$8-1-($B71-$B$9),1),Mortality_Rates!$C$111)))))</f>
        <v>6347.7986136260288</v>
      </c>
      <c r="AB71" s="160">
        <f ca="1">IF($B71-AB$8&gt;$B$9,0,IF($B71-AB$8=$B$9,$C71*IF($D71="Male",$B$5,$B$6),
AA71*(1-(1-IF($D71="Male",Mortality_Projection!$C$3,Mortality_Projection!$C$4))^MIN(($B71+(AB$8-1)-Mortality_Projection!$C$6),Mortality_Projection!$C$5)*IF($D71="Male",MIN(OFFSET(Mortality_Rates!$B$6,AB$8-1-($B71-$B$9),0),Mortality_Rates!$B$111),MIN(OFFSET(Mortality_Rates!$B$6,AB$8-1-($B71-$B$9),1),Mortality_Rates!$C$111)))))</f>
        <v>6347.1846046498658</v>
      </c>
      <c r="AC71" s="160">
        <f ca="1">IF($B71-AC$8&gt;$B$9,0,IF($B71-AC$8=$B$9,$C71*IF($D71="Male",$B$5,$B$6),
AB71*(1-(1-IF($D71="Male",Mortality_Projection!$C$3,Mortality_Projection!$C$4))^MIN(($B71+(AC$8-1)-Mortality_Projection!$C$6),Mortality_Projection!$C$5)*IF($D71="Male",MIN(OFFSET(Mortality_Rates!$B$6,AC$8-1-($B71-$B$9),0),Mortality_Rates!$B$111),MIN(OFFSET(Mortality_Rates!$B$6,AC$8-1-($B71-$B$9),1),Mortality_Rates!$C$111)))))</f>
        <v>6346.5274901755593</v>
      </c>
      <c r="AD71" s="160">
        <f ca="1">IF($B71-AD$8&gt;$B$9,0,IF($B71-AD$8=$B$9,$C71*IF($D71="Male",$B$5,$B$6),
AC71*(1-(1-IF($D71="Male",Mortality_Projection!$C$3,Mortality_Projection!$C$4))^MIN(($B71+(AD$8-1)-Mortality_Projection!$C$6),Mortality_Projection!$C$5)*IF($D71="Male",MIN(OFFSET(Mortality_Rates!$B$6,AD$8-1-($B71-$B$9),0),Mortality_Rates!$B$111),MIN(OFFSET(Mortality_Rates!$B$6,AD$8-1-($B71-$B$9),1),Mortality_Rates!$C$111)))))</f>
        <v>6345.8159465415374</v>
      </c>
      <c r="AE71" s="160">
        <f ca="1">IF($B71-AE$8&gt;$B$9,0,IF($B71-AE$8=$B$9,$C71*IF($D71="Male",$B$5,$B$6),
AD71*(1-(1-IF($D71="Male",Mortality_Projection!$C$3,Mortality_Projection!$C$4))^MIN(($B71+(AE$8-1)-Mortality_Projection!$C$6),Mortality_Projection!$C$5)*IF($D71="Male",MIN(OFFSET(Mortality_Rates!$B$6,AE$8-1-($B71-$B$9),0),Mortality_Rates!$B$111),MIN(OFFSET(Mortality_Rates!$B$6,AE$8-1-($B71-$B$9),1),Mortality_Rates!$C$111)))))</f>
        <v>6345.0431540842446</v>
      </c>
      <c r="AF71" s="160">
        <f ca="1">IF($B71-AF$8&gt;$B$9,0,IF($B71-AF$8=$B$9,$C71*IF($D71="Male",$B$5,$B$6),
AE71*(1-(1-IF($D71="Male",Mortality_Projection!$C$3,Mortality_Projection!$C$4))^MIN(($B71+(AF$8-1)-Mortality_Projection!$C$6),Mortality_Projection!$C$5)*IF($D71="Male",MIN(OFFSET(Mortality_Rates!$B$6,AF$8-1-($B71-$B$9),0),Mortality_Rates!$B$111),MIN(OFFSET(Mortality_Rates!$B$6,AF$8-1-($B71-$B$9),1),Mortality_Rates!$C$111)))))</f>
        <v>6344.2106390734143</v>
      </c>
      <c r="AG71" s="160">
        <f ca="1">IF($B71-AG$8&gt;$B$9,0,IF($B71-AG$8=$B$9,$C71*IF($D71="Male",$B$5,$B$6),
AF71*(1-(1-IF($D71="Male",Mortality_Projection!$C$3,Mortality_Projection!$C$4))^MIN(($B71+(AG$8-1)-Mortality_Projection!$C$6),Mortality_Projection!$C$5)*IF($D71="Male",MIN(OFFSET(Mortality_Rates!$B$6,AG$8-1-($B71-$B$9),0),Mortality_Rates!$B$111),MIN(OFFSET(Mortality_Rates!$B$6,AG$8-1-($B71-$B$9),1),Mortality_Rates!$C$111)))))</f>
        <v>6343.3278909285009</v>
      </c>
      <c r="AH71" s="160">
        <f ca="1">IF($B71-AH$8&gt;$B$9,0,IF($B71-AH$8=$B$9,$C71*IF($D71="Male",$B$5,$B$6),
AG71*(1-(1-IF($D71="Male",Mortality_Projection!$C$3,Mortality_Projection!$C$4))^MIN(($B71+(AH$8-1)-Mortality_Projection!$C$6),Mortality_Projection!$C$5)*IF($D71="Male",MIN(OFFSET(Mortality_Rates!$B$6,AH$8-1-($B71-$B$9),0),Mortality_Rates!$B$111),MIN(OFFSET(Mortality_Rates!$B$6,AH$8-1-($B71-$B$9),1),Mortality_Rates!$C$111)))))</f>
        <v>6342.4040937361115</v>
      </c>
      <c r="AI71" s="160">
        <f ca="1">IF($B71-AI$8&gt;$B$9,0,IF($B71-AI$8=$B$9,$C71*IF($D71="Male",$B$5,$B$6),
AH71*(1-(1-IF($D71="Male",Mortality_Projection!$C$3,Mortality_Projection!$C$4))^MIN(($B71+(AI$8-1)-Mortality_Projection!$C$6),Mortality_Projection!$C$5)*IF($D71="Male",MIN(OFFSET(Mortality_Rates!$B$6,AI$8-1-($B71-$B$9),0),Mortality_Rates!$B$111),MIN(OFFSET(Mortality_Rates!$B$6,AI$8-1-($B71-$B$9),1),Mortality_Rates!$C$111)))))</f>
        <v>6341.4481324905519</v>
      </c>
      <c r="AJ71" s="160">
        <f ca="1">IF($B71-AJ$8&gt;$B$9,0,IF($B71-AJ$8=$B$9,$C71*IF($D71="Male",$B$5,$B$6),
AI71*(1-(1-IF($D71="Male",Mortality_Projection!$C$3,Mortality_Projection!$C$4))^MIN(($B71+(AJ$8-1)-Mortality_Projection!$C$6),Mortality_Projection!$C$5)*IF($D71="Male",MIN(OFFSET(Mortality_Rates!$B$6,AJ$8-1-($B71-$B$9),0),Mortality_Rates!$B$111),MIN(OFFSET(Mortality_Rates!$B$6,AJ$8-1-($B71-$B$9),1),Mortality_Rates!$C$111)))))</f>
        <v>6340.4647429335755</v>
      </c>
      <c r="AK71" s="160">
        <f ca="1">IF($B71-AK$8&gt;$B$9,0,IF($B71-AK$8=$B$9,$C71*IF($D71="Male",$B$5,$B$6),
AJ71*(1-(1-IF($D71="Male",Mortality_Projection!$C$3,Mortality_Projection!$C$4))^MIN(($B71+(AK$8-1)-Mortality_Projection!$C$6),Mortality_Projection!$C$5)*IF($D71="Male",MIN(OFFSET(Mortality_Rates!$B$6,AK$8-1-($B71-$B$9),0),Mortality_Rates!$B$111),MIN(OFFSET(Mortality_Rates!$B$6,AK$8-1-($B71-$B$9),1),Mortality_Rates!$C$111)))))</f>
        <v>6339.4661326734922</v>
      </c>
      <c r="AL71" s="160">
        <f ca="1">IF($B71-AL$8&gt;$B$9,0,IF($B71-AL$8=$B$9,$C71*IF($D71="Male",$B$5,$B$6),
AK71*(1-(1-IF($D71="Male",Mortality_Projection!$C$3,Mortality_Projection!$C$4))^MIN(($B71+(AL$8-1)-Mortality_Projection!$C$6),Mortality_Projection!$C$5)*IF($D71="Male",MIN(OFFSET(Mortality_Rates!$B$6,AL$8-1-($B71-$B$9),0),Mortality_Rates!$B$111),MIN(OFFSET(Mortality_Rates!$B$6,AL$8-1-($B71-$B$9),1),Mortality_Rates!$C$111)))))</f>
        <v>6338.4527924536696</v>
      </c>
      <c r="AM71" s="160">
        <f ca="1">IF($B71-AM$8&gt;$B$9,0,IF($B71-AM$8=$B$9,$C71*IF($D71="Male",$B$5,$B$6),
AL71*(1-(1-IF($D71="Male",Mortality_Projection!$C$3,Mortality_Projection!$C$4))^MIN(($B71+(AM$8-1)-Mortality_Projection!$C$6),Mortality_Projection!$C$5)*IF($D71="Male",MIN(OFFSET(Mortality_Rates!$B$6,AM$8-1-($B71-$B$9),0),Mortality_Rates!$B$111),MIN(OFFSET(Mortality_Rates!$B$6,AM$8-1-($B71-$B$9),1),Mortality_Rates!$C$111)))))</f>
        <v>6337.4326500245497</v>
      </c>
      <c r="AN71" s="160">
        <f ca="1">IF($B71-AN$8&gt;$B$9,0,IF($B71-AN$8=$B$9,$C71*IF($D71="Male",$B$5,$B$6),
AM71*(1-(1-IF($D71="Male",Mortality_Projection!$C$3,Mortality_Projection!$C$4))^MIN(($B71+(AN$8-1)-Mortality_Projection!$C$6),Mortality_Projection!$C$5)*IF($D71="Male",MIN(OFFSET(Mortality_Rates!$B$6,AN$8-1-($B71-$B$9),0),Mortality_Rates!$B$111),MIN(OFFSET(Mortality_Rates!$B$6,AN$8-1-($B71-$B$9),1),Mortality_Rates!$C$111)))))</f>
        <v>6336.406002836944</v>
      </c>
      <c r="AO71" s="160">
        <f ca="1">IF($B71-AO$8&gt;$B$9,0,IF($B71-AO$8=$B$9,$C71*IF($D71="Male",$B$5,$B$6),
AN71*(1-(1-IF($D71="Male",Mortality_Projection!$C$3,Mortality_Projection!$C$4))^MIN(($B71+(AO$8-1)-Mortality_Projection!$C$6),Mortality_Projection!$C$5)*IF($D71="Male",MIN(OFFSET(Mortality_Rates!$B$6,AO$8-1-($B71-$B$9),0),Mortality_Rates!$B$111),MIN(OFFSET(Mortality_Rates!$B$6,AO$8-1-($B71-$B$9),1),Mortality_Rates!$C$111)))))</f>
        <v>6335.3731423296285</v>
      </c>
      <c r="AP71" s="160">
        <f ca="1">IF($B71-AP$8&gt;$B$9,0,IF($B71-AP$8=$B$9,$C71*IF($D71="Male",$B$5,$B$6),
AO71*(1-(1-IF($D71="Male",Mortality_Projection!$C$3,Mortality_Projection!$C$4))^MIN(($B71+(AP$8-1)-Mortality_Projection!$C$6),Mortality_Projection!$C$5)*IF($D71="Male",MIN(OFFSET(Mortality_Rates!$B$6,AP$8-1-($B71-$B$9),0),Mortality_Rates!$B$111),MIN(OFFSET(Mortality_Rates!$B$6,AP$8-1-($B71-$B$9),1),Mortality_Rates!$C$111)))))</f>
        <v>6334.334354026586</v>
      </c>
      <c r="AQ71" s="160">
        <f ca="1">IF($B71-AQ$8&gt;$B$9,0,IF($B71-AQ$8=$B$9,$C71*IF($D71="Male",$B$5,$B$6),
AP71*(1-(1-IF($D71="Male",Mortality_Projection!$C$3,Mortality_Projection!$C$4))^MIN(($B71+(AQ$8-1)-Mortality_Projection!$C$6),Mortality_Projection!$C$5)*IF($D71="Male",MIN(OFFSET(Mortality_Rates!$B$6,AQ$8-1-($B71-$B$9),0),Mortality_Rates!$B$111),MIN(OFFSET(Mortality_Rates!$B$6,AQ$8-1-($B71-$B$9),1),Mortality_Rates!$C$111)))))</f>
        <v>6333.2899176329483</v>
      </c>
      <c r="AR71" s="160">
        <f ca="1">IF($B71-AR$8&gt;$B$9,0,IF($B71-AR$8=$B$9,$C71*IF($D71="Male",$B$5,$B$6),
AQ71*(1-(1-IF($D71="Male",Mortality_Projection!$C$3,Mortality_Projection!$C$4))^MIN(($B71+(AR$8-1)-Mortality_Projection!$C$6),Mortality_Projection!$C$5)*IF($D71="Male",MIN(OFFSET(Mortality_Rates!$B$6,AR$8-1-($B71-$B$9),0),Mortality_Rates!$B$111),MIN(OFFSET(Mortality_Rates!$B$6,AR$8-1-($B71-$B$9),1),Mortality_Rates!$C$111)))))</f>
        <v>6332.2243419372371</v>
      </c>
      <c r="AS71" s="160">
        <f ca="1">IF($B71-AS$8&gt;$B$9,0,IF($B71-AS$8=$B$9,$C71*IF($D71="Male",$B$5,$B$6),
AR71*(1-(1-IF($D71="Male",Mortality_Projection!$C$3,Mortality_Projection!$C$4))^MIN(($B71+(AS$8-1)-Mortality_Projection!$C$6),Mortality_Projection!$C$5)*IF($D71="Male",MIN(OFFSET(Mortality_Rates!$B$6,AS$8-1-($B71-$B$9),0),Mortality_Rates!$B$111),MIN(OFFSET(Mortality_Rates!$B$6,AS$8-1-($B71-$B$9),1),Mortality_Rates!$C$111)))))</f>
        <v>6331.1340862749521</v>
      </c>
      <c r="AT71" s="160">
        <f ca="1">IF($B71-AT$8&gt;$B$9,0,IF($B71-AT$8=$B$9,$C71*IF($D71="Male",$B$5,$B$6),
AS71*(1-(1-IF($D71="Male",Mortality_Projection!$C$3,Mortality_Projection!$C$4))^MIN(($B71+(AT$8-1)-Mortality_Projection!$C$6),Mortality_Projection!$C$5)*IF($D71="Male",MIN(OFFSET(Mortality_Rates!$B$6,AT$8-1-($B71-$B$9),0),Mortality_Rates!$B$111),MIN(OFFSET(Mortality_Rates!$B$6,AT$8-1-($B71-$B$9),1),Mortality_Rates!$C$111)))))</f>
        <v>6330.01206193897</v>
      </c>
      <c r="AU71" s="160">
        <f ca="1">IF($B71-AU$8&gt;$B$9,0,IF($B71-AU$8=$B$9,$C71*IF($D71="Male",$B$5,$B$6),
AT71*(1-(1-IF($D71="Male",Mortality_Projection!$C$3,Mortality_Projection!$C$4))^MIN(($B71+(AU$8-1)-Mortality_Projection!$C$6),Mortality_Projection!$C$5)*IF($D71="Male",MIN(OFFSET(Mortality_Rates!$B$6,AU$8-1-($B71-$B$9),0),Mortality_Rates!$B$111),MIN(OFFSET(Mortality_Rates!$B$6,AU$8-1-($B71-$B$9),1),Mortality_Rates!$C$111)))))</f>
        <v>6328.8511855646075</v>
      </c>
      <c r="AV71" s="160">
        <f ca="1">IF($B71-AV$8&gt;$B$9,0,IF($B71-AV$8=$B$9,$C71*IF($D71="Male",$B$5,$B$6),
AU71*(1-(1-IF($D71="Male",Mortality_Projection!$C$3,Mortality_Projection!$C$4))^MIN(($B71+(AV$8-1)-Mortality_Projection!$C$6),Mortality_Projection!$C$5)*IF($D71="Male",MIN(OFFSET(Mortality_Rates!$B$6,AV$8-1-($B71-$B$9),0),Mortality_Rates!$B$111),MIN(OFFSET(Mortality_Rates!$B$6,AV$8-1-($B71-$B$9),1),Mortality_Rates!$C$111)))))</f>
        <v>6327.6443795014302</v>
      </c>
      <c r="AW71" s="160">
        <f ca="1">IF($B71-AW$8&gt;$B$9,0,IF($B71-AW$8=$B$9,$C71*IF($D71="Male",$B$5,$B$6),
AV71*(1-(1-IF($D71="Male",Mortality_Projection!$C$3,Mortality_Projection!$C$4))^MIN(($B71+(AW$8-1)-Mortality_Projection!$C$6),Mortality_Projection!$C$5)*IF($D71="Male",MIN(OFFSET(Mortality_Rates!$B$6,AW$8-1-($B71-$B$9),0),Mortality_Rates!$B$111),MIN(OFFSET(Mortality_Rates!$B$6,AW$8-1-($B71-$B$9),1),Mortality_Rates!$C$111)))))</f>
        <v>6326.3810235114925</v>
      </c>
      <c r="AX71" s="160">
        <f ca="1">IF($B71-AX$8&gt;$B$9,0,IF($B71-AX$8=$B$9,$C71*IF($D71="Male",$B$5,$B$6),
AW71*(1-(1-IF($D71="Male",Mortality_Projection!$C$3,Mortality_Projection!$C$4))^MIN(($B71+(AX$8-1)-Mortality_Projection!$C$6),Mortality_Projection!$C$5)*IF($D71="Male",MIN(OFFSET(Mortality_Rates!$B$6,AX$8-1-($B71-$B$9),0),Mortality_Rates!$B$111),MIN(OFFSET(Mortality_Rates!$B$6,AX$8-1-($B71-$B$9),1),Mortality_Rates!$C$111)))))</f>
        <v>6325.0540549624429</v>
      </c>
      <c r="AY71" s="160">
        <f ca="1">IF($B71-AY$8&gt;$B$9,0,IF($B71-AY$8=$B$9,$C71*IF($D71="Male",$B$5,$B$6),
AX71*(1-(1-IF($D71="Male",Mortality_Projection!$C$3,Mortality_Projection!$C$4))^MIN(($B71+(AY$8-1)-Mortality_Projection!$C$6),Mortality_Projection!$C$5)*IF($D71="Male",MIN(OFFSET(Mortality_Rates!$B$6,AY$8-1-($B71-$B$9),0),Mortality_Rates!$B$111),MIN(OFFSET(Mortality_Rates!$B$6,AY$8-1-($B71-$B$9),1),Mortality_Rates!$C$111)))))</f>
        <v>6323.6457768462324</v>
      </c>
      <c r="AZ71" s="160">
        <f ca="1">IF($B71-AZ$8&gt;$B$9,0,IF($B71-AZ$8=$B$9,$C71*IF($D71="Male",$B$5,$B$6),
AY71*(1-(1-IF($D71="Male",Mortality_Projection!$C$3,Mortality_Projection!$C$4))^MIN(($B71+(AZ$8-1)-Mortality_Projection!$C$6),Mortality_Projection!$C$5)*IF($D71="Male",MIN(OFFSET(Mortality_Rates!$B$6,AZ$8-1-($B71-$B$9),0),Mortality_Rates!$B$111),MIN(OFFSET(Mortality_Rates!$B$6,AZ$8-1-($B71-$B$9),1),Mortality_Rates!$C$111)))))</f>
        <v>6322.1456030181944</v>
      </c>
      <c r="BA71" s="160">
        <f ca="1">IF($B71-BA$8&gt;$B$9,0,IF($B71-BA$8=$B$9,$C71*IF($D71="Male",$B$5,$B$6),
AZ71*(1-(1-IF($D71="Male",Mortality_Projection!$C$3,Mortality_Projection!$C$4))^MIN(($B71+(BA$8-1)-Mortality_Projection!$C$6),Mortality_Projection!$C$5)*IF($D71="Male",MIN(OFFSET(Mortality_Rates!$B$6,BA$8-1-($B71-$B$9),0),Mortality_Rates!$B$111),MIN(OFFSET(Mortality_Rates!$B$6,BA$8-1-($B71-$B$9),1),Mortality_Rates!$C$111)))))</f>
        <v>6320.5358693446115</v>
      </c>
      <c r="BB71" s="160">
        <f ca="1">IF($B71-BB$8&gt;$B$9,0,IF($B71-BB$8=$B$9,$C71*IF($D71="Male",$B$5,$B$6),
BA71*(1-(1-IF($D71="Male",Mortality_Projection!$C$3,Mortality_Projection!$C$4))^MIN(($B71+(BB$8-1)-Mortality_Projection!$C$6),Mortality_Projection!$C$5)*IF($D71="Male",MIN(OFFSET(Mortality_Rates!$B$6,BB$8-1-($B71-$B$9),0),Mortality_Rates!$B$111),MIN(OFFSET(Mortality_Rates!$B$6,BB$8-1-($B71-$B$9),1),Mortality_Rates!$C$111)))))</f>
        <v>6318.8024787253671</v>
      </c>
      <c r="BC71" s="160">
        <f ca="1">IF($B71-BC$8&gt;$B$9,0,IF($B71-BC$8=$B$9,$C71*IF($D71="Male",$B$5,$B$6),
BB71*(1-(1-IF($D71="Male",Mortality_Projection!$C$3,Mortality_Projection!$C$4))^MIN(($B71+(BC$8-1)-Mortality_Projection!$C$6),Mortality_Projection!$C$5)*IF($D71="Male",MIN(OFFSET(Mortality_Rates!$B$6,BC$8-1-($B71-$B$9),0),Mortality_Rates!$B$111),MIN(OFFSET(Mortality_Rates!$B$6,BC$8-1-($B71-$B$9),1),Mortality_Rates!$C$111)))))</f>
        <v>6316.9242679320851</v>
      </c>
      <c r="BD71" s="161">
        <f ca="1">IF($B71-BD$8&gt;$B$9,0,IF($B71-BD$8=$B$9,$C71*IF($D71="Male",$B$5,$B$6),
BC71*(1-(1-IF($D71="Male",Mortality_Projection!$C$3,Mortality_Projection!$C$4))^MIN(($B71+(BD$8-1)-Mortality_Projection!$C$6),Mortality_Projection!$C$5)*IF($D71="Male",MIN(OFFSET(Mortality_Rates!$B$6,BD$8-1-($B71-$B$9),0),Mortality_Rates!$B$111),MIN(OFFSET(Mortality_Rates!$B$6,BD$8-1-($B71-$B$9),1),Mortality_Rates!$C$111)))))</f>
        <v>6314.8801066135602</v>
      </c>
      <c r="BE71" s="33"/>
    </row>
    <row r="72" spans="1:57" x14ac:dyDescent="0.35">
      <c r="A72" s="159"/>
      <c r="B72">
        <f t="shared" si="8"/>
        <v>2035</v>
      </c>
      <c r="C72" s="160">
        <f t="shared" ca="1" si="8"/>
        <v>91139.973334672235</v>
      </c>
      <c r="D72" s="198" t="s">
        <v>32</v>
      </c>
      <c r="E72" s="160">
        <f ca="1">IF($B72-E$8&gt;$B$9,0,IF($B72-E$8=$B$9,$C72*IF($D72="Male",$B$5,$B$6),
D72*(1-(1-IF($D72="Male",Mortality_Projection!$C$3,Mortality_Projection!$C$4))^MIN(($B72+(E$8-1)-Mortality_Projection!$C$6),Mortality_Projection!$C$5)*IF($D72="Male",MIN(OFFSET(Mortality_Rates!$B$6,E$8-1-($B72-$B$9),0),Mortality_Rates!$B$111),MIN(OFFSET(Mortality_Rates!$B$6,E$8-1-($B72-$B$9),1),Mortality_Rates!$C$111)))))</f>
        <v>0</v>
      </c>
      <c r="F72" s="160">
        <f ca="1">IF($B72-F$8&gt;$B$9,0,IF($B72-F$8=$B$9,$C72*IF($D72="Male",$B$5,$B$6),
E72*(1-(1-IF($D72="Male",Mortality_Projection!$C$3,Mortality_Projection!$C$4))^MIN(($B72+(F$8-1)-Mortality_Projection!$C$6),Mortality_Projection!$C$5)*IF($D72="Male",MIN(OFFSET(Mortality_Rates!$B$6,F$8-1-($B72-$B$9),0),Mortality_Rates!$B$111),MIN(OFFSET(Mortality_Rates!$B$6,F$8-1-($B72-$B$9),1),Mortality_Rates!$C$111)))))</f>
        <v>0</v>
      </c>
      <c r="G72" s="160">
        <f ca="1">IF($B72-G$8&gt;$B$9,0,IF($B72-G$8=$B$9,$C72*IF($D72="Male",$B$5,$B$6),
F72*(1-(1-IF($D72="Male",Mortality_Projection!$C$3,Mortality_Projection!$C$4))^MIN(($B72+(G$8-1)-Mortality_Projection!$C$6),Mortality_Projection!$C$5)*IF($D72="Male",MIN(OFFSET(Mortality_Rates!$B$6,G$8-1-($B72-$B$9),0),Mortality_Rates!$B$111),MIN(OFFSET(Mortality_Rates!$B$6,G$8-1-($B72-$B$9),1),Mortality_Rates!$C$111)))))</f>
        <v>0</v>
      </c>
      <c r="H72" s="160">
        <f ca="1">IF($B72-H$8&gt;$B$9,0,IF($B72-H$8=$B$9,$C72*IF($D72="Male",$B$5,$B$6),
G72*(1-(1-IF($D72="Male",Mortality_Projection!$C$3,Mortality_Projection!$C$4))^MIN(($B72+(H$8-1)-Mortality_Projection!$C$6),Mortality_Projection!$C$5)*IF($D72="Male",MIN(OFFSET(Mortality_Rates!$B$6,H$8-1-($B72-$B$9),0),Mortality_Rates!$B$111),MIN(OFFSET(Mortality_Rates!$B$6,H$8-1-($B72-$B$9),1),Mortality_Rates!$C$111)))))</f>
        <v>0</v>
      </c>
      <c r="I72" s="160">
        <f ca="1">IF($B72-I$8&gt;$B$9,0,IF($B72-I$8=$B$9,$C72*IF($D72="Male",$B$5,$B$6),
H72*(1-(1-IF($D72="Male",Mortality_Projection!$C$3,Mortality_Projection!$C$4))^MIN(($B72+(I$8-1)-Mortality_Projection!$C$6),Mortality_Projection!$C$5)*IF($D72="Male",MIN(OFFSET(Mortality_Rates!$B$6,I$8-1-($B72-$B$9),0),Mortality_Rates!$B$111),MIN(OFFSET(Mortality_Rates!$B$6,I$8-1-($B72-$B$9),1),Mortality_Rates!$C$111)))))</f>
        <v>0</v>
      </c>
      <c r="J72" s="160">
        <f ca="1">IF($B72-J$8&gt;$B$9,0,IF($B72-J$8=$B$9,$C72*IF($D72="Male",$B$5,$B$6),
I72*(1-(1-IF($D72="Male",Mortality_Projection!$C$3,Mortality_Projection!$C$4))^MIN(($B72+(J$8-1)-Mortality_Projection!$C$6),Mortality_Projection!$C$5)*IF($D72="Male",MIN(OFFSET(Mortality_Rates!$B$6,J$8-1-($B72-$B$9),0),Mortality_Rates!$B$111),MIN(OFFSET(Mortality_Rates!$B$6,J$8-1-($B72-$B$9),1),Mortality_Rates!$C$111)))))</f>
        <v>0</v>
      </c>
      <c r="K72" s="160">
        <f ca="1">IF($B72-K$8&gt;$B$9,0,IF($B72-K$8=$B$9,$C72*IF($D72="Male",$B$5,$B$6),
J72*(1-(1-IF($D72="Male",Mortality_Projection!$C$3,Mortality_Projection!$C$4))^MIN(($B72+(K$8-1)-Mortality_Projection!$C$6),Mortality_Projection!$C$5)*IF($D72="Male",MIN(OFFSET(Mortality_Rates!$B$6,K$8-1-($B72-$B$9),0),Mortality_Rates!$B$111),MIN(OFFSET(Mortality_Rates!$B$6,K$8-1-($B72-$B$9),1),Mortality_Rates!$C$111)))))</f>
        <v>0</v>
      </c>
      <c r="L72" s="160">
        <f ca="1">IF($B72-L$8&gt;$B$9,0,IF($B72-L$8=$B$9,$C72*IF($D72="Male",$B$5,$B$6),
K72*(1-(1-IF($D72="Male",Mortality_Projection!$C$3,Mortality_Projection!$C$4))^MIN(($B72+(L$8-1)-Mortality_Projection!$C$6),Mortality_Projection!$C$5)*IF($D72="Male",MIN(OFFSET(Mortality_Rates!$B$6,L$8-1-($B72-$B$9),0),Mortality_Rates!$B$111),MIN(OFFSET(Mortality_Rates!$B$6,L$8-1-($B72-$B$9),1),Mortality_Rates!$C$111)))))</f>
        <v>0</v>
      </c>
      <c r="M72" s="160">
        <f ca="1">IF($B72-M$8&gt;$B$9,0,IF($B72-M$8=$B$9,$C72*IF($D72="Male",$B$5,$B$6),
L72*(1-(1-IF($D72="Male",Mortality_Projection!$C$3,Mortality_Projection!$C$4))^MIN(($B72+(M$8-1)-Mortality_Projection!$C$6),Mortality_Projection!$C$5)*IF($D72="Male",MIN(OFFSET(Mortality_Rates!$B$6,M$8-1-($B72-$B$9),0),Mortality_Rates!$B$111),MIN(OFFSET(Mortality_Rates!$B$6,M$8-1-($B72-$B$9),1),Mortality_Rates!$C$111)))))</f>
        <v>0</v>
      </c>
      <c r="N72" s="160">
        <f ca="1">IF($B72-N$8&gt;$B$9,0,IF($B72-N$8=$B$9,$C72*IF($D72="Male",$B$5,$B$6),
M72*(1-(1-IF($D72="Male",Mortality_Projection!$C$3,Mortality_Projection!$C$4))^MIN(($B72+(N$8-1)-Mortality_Projection!$C$6),Mortality_Projection!$C$5)*IF($D72="Male",MIN(OFFSET(Mortality_Rates!$B$6,N$8-1-($B72-$B$9),0),Mortality_Rates!$B$111),MIN(OFFSET(Mortality_Rates!$B$6,N$8-1-($B72-$B$9),1),Mortality_Rates!$C$111)))))</f>
        <v>0</v>
      </c>
      <c r="O72" s="160">
        <f ca="1">IF($B72-O$8&gt;$B$9,0,IF($B72-O$8=$B$9,$C72*IF($D72="Male",$B$5,$B$6),
N72*(1-(1-IF($D72="Male",Mortality_Projection!$C$3,Mortality_Projection!$C$4))^MIN(($B72+(O$8-1)-Mortality_Projection!$C$6),Mortality_Projection!$C$5)*IF($D72="Male",MIN(OFFSET(Mortality_Rates!$B$6,O$8-1-($B72-$B$9),0),Mortality_Rates!$B$111),MIN(OFFSET(Mortality_Rates!$B$6,O$8-1-($B72-$B$9),1),Mortality_Rates!$C$111)))))</f>
        <v>0</v>
      </c>
      <c r="P72" s="160">
        <f ca="1">IF($B72-P$8&gt;$B$9,0,IF($B72-P$8=$B$9,$C72*IF($D72="Male",$B$5,$B$6),
O72*(1-(1-IF($D72="Male",Mortality_Projection!$C$3,Mortality_Projection!$C$4))^MIN(($B72+(P$8-1)-Mortality_Projection!$C$6),Mortality_Projection!$C$5)*IF($D72="Male",MIN(OFFSET(Mortality_Rates!$B$6,P$8-1-($B72-$B$9),0),Mortality_Rates!$B$111),MIN(OFFSET(Mortality_Rates!$B$6,P$8-1-($B72-$B$9),1),Mortality_Rates!$C$111)))))</f>
        <v>0</v>
      </c>
      <c r="Q72" s="160">
        <f ca="1">IF($B72-Q$8&gt;$B$9,0,IF($B72-Q$8=$B$9,$C72*IF($D72="Male",$B$5,$B$6),
P72*(1-(1-IF($D72="Male",Mortality_Projection!$C$3,Mortality_Projection!$C$4))^MIN(($B72+(Q$8-1)-Mortality_Projection!$C$6),Mortality_Projection!$C$5)*IF($D72="Male",MIN(OFFSET(Mortality_Rates!$B$6,Q$8-1-($B72-$B$9),0),Mortality_Rates!$B$111),MIN(OFFSET(Mortality_Rates!$B$6,Q$8-1-($B72-$B$9),1),Mortality_Rates!$C$111)))))</f>
        <v>0</v>
      </c>
      <c r="R72" s="160">
        <f ca="1">IF($B72-R$8&gt;$B$9,0,IF($B72-R$8=$B$9,$C72*IF($D72="Male",$B$5,$B$6),
Q72*(1-(1-IF($D72="Male",Mortality_Projection!$C$3,Mortality_Projection!$C$4))^MIN(($B72+(R$8-1)-Mortality_Projection!$C$6),Mortality_Projection!$C$5)*IF($D72="Male",MIN(OFFSET(Mortality_Rates!$B$6,R$8-1-($B72-$B$9),0),Mortality_Rates!$B$111),MIN(OFFSET(Mortality_Rates!$B$6,R$8-1-($B72-$B$9),1),Mortality_Rates!$C$111)))))</f>
        <v>6410.0550791330243</v>
      </c>
      <c r="S72" s="160">
        <f ca="1">IF($B72-S$8&gt;$B$9,0,IF($B72-S$8=$B$9,$C72*IF($D72="Male",$B$5,$B$6),
R72*(1-(1-IF($D72="Male",Mortality_Projection!$C$3,Mortality_Projection!$C$4))^MIN(($B72+(S$8-1)-Mortality_Projection!$C$6),Mortality_Projection!$C$5)*IF($D72="Male",MIN(OFFSET(Mortality_Rates!$B$6,S$8-1-($B72-$B$9),0),Mortality_Rates!$B$111),MIN(OFFSET(Mortality_Rates!$B$6,S$8-1-($B72-$B$9),1),Mortality_Rates!$C$111)))))</f>
        <v>6407.1468833571398</v>
      </c>
      <c r="T72" s="160">
        <f ca="1">IF($B72-T$8&gt;$B$9,0,IF($B72-T$8=$B$9,$C72*IF($D72="Male",$B$5,$B$6),
S72*(1-(1-IF($D72="Male",Mortality_Projection!$C$3,Mortality_Projection!$C$4))^MIN(($B72+(T$8-1)-Mortality_Projection!$C$6),Mortality_Projection!$C$5)*IF($D72="Male",MIN(OFFSET(Mortality_Rates!$B$6,T$8-1-($B72-$B$9),0),Mortality_Rates!$B$111),MIN(OFFSET(Mortality_Rates!$B$6,T$8-1-($B72-$B$9),1),Mortality_Rates!$C$111)))))</f>
        <v>6405.033509235669</v>
      </c>
      <c r="U72" s="160">
        <f ca="1">IF($B72-U$8&gt;$B$9,0,IF($B72-U$8=$B$9,$C72*IF($D72="Male",$B$5,$B$6),
T72*(1-(1-IF($D72="Male",Mortality_Projection!$C$3,Mortality_Projection!$C$4))^MIN(($B72+(U$8-1)-Mortality_Projection!$C$6),Mortality_Projection!$C$5)*IF($D72="Male",MIN(OFFSET(Mortality_Rates!$B$6,U$8-1-($B72-$B$9),0),Mortality_Rates!$B$111),MIN(OFFSET(Mortality_Rates!$B$6,U$8-1-($B72-$B$9),1),Mortality_Rates!$C$111)))))</f>
        <v>6403.490122217735</v>
      </c>
      <c r="V72" s="160">
        <f ca="1">IF($B72-V$8&gt;$B$9,0,IF($B72-V$8=$B$9,$C72*IF($D72="Male",$B$5,$B$6),
U72*(1-(1-IF($D72="Male",Mortality_Projection!$C$3,Mortality_Projection!$C$4))^MIN(($B72+(V$8-1)-Mortality_Projection!$C$6),Mortality_Projection!$C$5)*IF($D72="Male",MIN(OFFSET(Mortality_Rates!$B$6,V$8-1-($B72-$B$9),0),Mortality_Rates!$B$111),MIN(OFFSET(Mortality_Rates!$B$6,V$8-1-($B72-$B$9),1),Mortality_Rates!$C$111)))))</f>
        <v>6402.3314598045936</v>
      </c>
      <c r="W72" s="160">
        <f ca="1">IF($B72-W$8&gt;$B$9,0,IF($B72-W$8=$B$9,$C72*IF($D72="Male",$B$5,$B$6),
V72*(1-(1-IF($D72="Male",Mortality_Projection!$C$3,Mortality_Projection!$C$4))^MIN(($B72+(W$8-1)-Mortality_Projection!$C$6),Mortality_Projection!$C$5)*IF($D72="Male",MIN(OFFSET(Mortality_Rates!$B$6,W$8-1-($B72-$B$9),0),Mortality_Rates!$B$111),MIN(OFFSET(Mortality_Rates!$B$6,W$8-1-($B72-$B$9),1),Mortality_Rates!$C$111)))))</f>
        <v>6401.4234070595685</v>
      </c>
      <c r="X72" s="160">
        <f ca="1">IF($B72-X$8&gt;$B$9,0,IF($B72-X$8=$B$9,$C72*IF($D72="Male",$B$5,$B$6),
W72*(1-(1-IF($D72="Male",Mortality_Projection!$C$3,Mortality_Projection!$C$4))^MIN(($B72+(X$8-1)-Mortality_Projection!$C$6),Mortality_Projection!$C$5)*IF($D72="Male",MIN(OFFSET(Mortality_Rates!$B$6,X$8-1-($B72-$B$9),0),Mortality_Rates!$B$111),MIN(OFFSET(Mortality_Rates!$B$6,X$8-1-($B72-$B$9),1),Mortality_Rates!$C$111)))))</f>
        <v>6400.671820454003</v>
      </c>
      <c r="Y72" s="160">
        <f ca="1">IF($B72-Y$8&gt;$B$9,0,IF($B72-Y$8=$B$9,$C72*IF($D72="Male",$B$5,$B$6),
X72*(1-(1-IF($D72="Male",Mortality_Projection!$C$3,Mortality_Projection!$C$4))^MIN(($B72+(Y$8-1)-Mortality_Projection!$C$6),Mortality_Projection!$C$5)*IF($D72="Male",MIN(OFFSET(Mortality_Rates!$B$6,Y$8-1-($B72-$B$9),0),Mortality_Rates!$B$111),MIN(OFFSET(Mortality_Rates!$B$6,Y$8-1-($B72-$B$9),1),Mortality_Rates!$C$111)))))</f>
        <v>6400.0207289037635</v>
      </c>
      <c r="Z72" s="160">
        <f ca="1">IF($B72-Z$8&gt;$B$9,0,IF($B72-Z$8=$B$9,$C72*IF($D72="Male",$B$5,$B$6),
Y72*(1-(1-IF($D72="Male",Mortality_Projection!$C$3,Mortality_Projection!$C$4))^MIN(($B72+(Z$8-1)-Mortality_Projection!$C$6),Mortality_Projection!$C$5)*IF($D72="Male",MIN(OFFSET(Mortality_Rates!$B$6,Z$8-1-($B72-$B$9),0),Mortality_Rates!$B$111),MIN(OFFSET(Mortality_Rates!$B$6,Z$8-1-($B72-$B$9),1),Mortality_Rates!$C$111)))))</f>
        <v>6399.4290189816011</v>
      </c>
      <c r="AA72" s="160">
        <f ca="1">IF($B72-AA$8&gt;$B$9,0,IF($B72-AA$8=$B$9,$C72*IF($D72="Male",$B$5,$B$6),
Z72*(1-(1-IF($D72="Male",Mortality_Projection!$C$3,Mortality_Projection!$C$4))^MIN(($B72+(AA$8-1)-Mortality_Projection!$C$6),Mortality_Projection!$C$5)*IF($D72="Male",MIN(OFFSET(Mortality_Rates!$B$6,AA$8-1-($B72-$B$9),0),Mortality_Rates!$B$111),MIN(OFFSET(Mortality_Rates!$B$6,AA$8-1-($B72-$B$9),1),Mortality_Rates!$C$111)))))</f>
        <v>6398.8612437474849</v>
      </c>
      <c r="AB72" s="160">
        <f ca="1">IF($B72-AB$8&gt;$B$9,0,IF($B72-AB$8=$B$9,$C72*IF($D72="Male",$B$5,$B$6),
AA72*(1-(1-IF($D72="Male",Mortality_Projection!$C$3,Mortality_Projection!$C$4))^MIN(($B72+(AB$8-1)-Mortality_Projection!$C$6),Mortality_Projection!$C$5)*IF($D72="Male",MIN(OFFSET(Mortality_Rates!$B$6,AB$8-1-($B72-$B$9),0),Mortality_Rates!$B$111),MIN(OFFSET(Mortality_Rates!$B$6,AB$8-1-($B72-$B$9),1),Mortality_Rates!$C$111)))))</f>
        <v>6398.2873891669351</v>
      </c>
      <c r="AC72" s="160">
        <f ca="1">IF($B72-AC$8&gt;$B$9,0,IF($B72-AC$8=$B$9,$C72*IF($D72="Male",$B$5,$B$6),
AB72*(1-(1-IF($D72="Male",Mortality_Projection!$C$3,Mortality_Projection!$C$4))^MIN(($B72+(AC$8-1)-Mortality_Projection!$C$6),Mortality_Projection!$C$5)*IF($D72="Male",MIN(OFFSET(Mortality_Rates!$B$6,AC$8-1-($B72-$B$9),0),Mortality_Rates!$B$111),MIN(OFFSET(Mortality_Rates!$B$6,AC$8-1-($B72-$B$9),1),Mortality_Rates!$C$111)))))</f>
        <v>6397.6826492018927</v>
      </c>
      <c r="AD72" s="160">
        <f ca="1">IF($B72-AD$8&gt;$B$9,0,IF($B72-AD$8=$B$9,$C72*IF($D72="Male",$B$5,$B$6),
AC72*(1-(1-IF($D72="Male",Mortality_Projection!$C$3,Mortality_Projection!$C$4))^MIN(($B72+(AD$8-1)-Mortality_Projection!$C$6),Mortality_Projection!$C$5)*IF($D72="Male",MIN(OFFSET(Mortality_Rates!$B$6,AD$8-1-($B72-$B$9),0),Mortality_Rates!$B$111),MIN(OFFSET(Mortality_Rates!$B$6,AD$8-1-($B72-$B$9),1),Mortality_Rates!$C$111)))))</f>
        <v>6397.035453022806</v>
      </c>
      <c r="AE72" s="160">
        <f ca="1">IF($B72-AE$8&gt;$B$9,0,IF($B72-AE$8=$B$9,$C72*IF($D72="Male",$B$5,$B$6),
AD72*(1-(1-IF($D72="Male",Mortality_Projection!$C$3,Mortality_Projection!$C$4))^MIN(($B72+(AE$8-1)-Mortality_Projection!$C$6),Mortality_Projection!$C$5)*IF($D72="Male",MIN(OFFSET(Mortality_Rates!$B$6,AE$8-1-($B72-$B$9),0),Mortality_Rates!$B$111),MIN(OFFSET(Mortality_Rates!$B$6,AE$8-1-($B72-$B$9),1),Mortality_Rates!$C$111)))))</f>
        <v>6396.3346475626486</v>
      </c>
      <c r="AF72" s="160">
        <f ca="1">IF($B72-AF$8&gt;$B$9,0,IF($B72-AF$8=$B$9,$C72*IF($D72="Male",$B$5,$B$6),
AE72*(1-(1-IF($D72="Male",Mortality_Projection!$C$3,Mortality_Projection!$C$4))^MIN(($B72+(AF$8-1)-Mortality_Projection!$C$6),Mortality_Projection!$C$5)*IF($D72="Male",MIN(OFFSET(Mortality_Rates!$B$6,AF$8-1-($B72-$B$9),0),Mortality_Rates!$B$111),MIN(OFFSET(Mortality_Rates!$B$6,AF$8-1-($B72-$B$9),1),Mortality_Rates!$C$111)))))</f>
        <v>6395.5735156567334</v>
      </c>
      <c r="AG72" s="160">
        <f ca="1">IF($B72-AG$8&gt;$B$9,0,IF($B72-AG$8=$B$9,$C72*IF($D72="Male",$B$5,$B$6),
AF72*(1-(1-IF($D72="Male",Mortality_Projection!$C$3,Mortality_Projection!$C$4))^MIN(($B72+(AG$8-1)-Mortality_Projection!$C$6),Mortality_Projection!$C$5)*IF($D72="Male",MIN(OFFSET(Mortality_Rates!$B$6,AG$8-1-($B72-$B$9),0),Mortality_Rates!$B$111),MIN(OFFSET(Mortality_Rates!$B$6,AG$8-1-($B72-$B$9),1),Mortality_Rates!$C$111)))))</f>
        <v>6394.7535600583706</v>
      </c>
      <c r="AH72" s="160">
        <f ca="1">IF($B72-AH$8&gt;$B$9,0,IF($B72-AH$8=$B$9,$C72*IF($D72="Male",$B$5,$B$6),
AG72*(1-(1-IF($D72="Male",Mortality_Projection!$C$3,Mortality_Projection!$C$4))^MIN(($B72+(AH$8-1)-Mortality_Projection!$C$6),Mortality_Projection!$C$5)*IF($D72="Male",MIN(OFFSET(Mortality_Rates!$B$6,AH$8-1-($B72-$B$9),0),Mortality_Rates!$B$111),MIN(OFFSET(Mortality_Rates!$B$6,AH$8-1-($B72-$B$9),1),Mortality_Rates!$C$111)))))</f>
        <v>6393.8841265394831</v>
      </c>
      <c r="AI72" s="160">
        <f ca="1">IF($B72-AI$8&gt;$B$9,0,IF($B72-AI$8=$B$9,$C72*IF($D72="Male",$B$5,$B$6),
AH72*(1-(1-IF($D72="Male",Mortality_Projection!$C$3,Mortality_Projection!$C$4))^MIN(($B72+(AI$8-1)-Mortality_Projection!$C$6),Mortality_Projection!$C$5)*IF($D72="Male",MIN(OFFSET(Mortality_Rates!$B$6,AI$8-1-($B72-$B$9),0),Mortality_Rates!$B$111),MIN(OFFSET(Mortality_Rates!$B$6,AI$8-1-($B72-$B$9),1),Mortality_Rates!$C$111)))))</f>
        <v>6392.9742602267443</v>
      </c>
      <c r="AJ72" s="160">
        <f ca="1">IF($B72-AJ$8&gt;$B$9,0,IF($B72-AJ$8=$B$9,$C72*IF($D72="Male",$B$5,$B$6),
AI72*(1-(1-IF($D72="Male",Mortality_Projection!$C$3,Mortality_Projection!$C$4))^MIN(($B72+(AJ$8-1)-Mortality_Projection!$C$6),Mortality_Projection!$C$5)*IF($D72="Male",MIN(OFFSET(Mortality_Rates!$B$6,AJ$8-1-($B72-$B$9),0),Mortality_Rates!$B$111),MIN(OFFSET(Mortality_Rates!$B$6,AJ$8-1-($B72-$B$9),1),Mortality_Rates!$C$111)))))</f>
        <v>6392.0327117593024</v>
      </c>
      <c r="AK72" s="160">
        <f ca="1">IF($B72-AK$8&gt;$B$9,0,IF($B72-AK$8=$B$9,$C72*IF($D72="Male",$B$5,$B$6),
AJ72*(1-(1-IF($D72="Male",Mortality_Projection!$C$3,Mortality_Projection!$C$4))^MIN(($B72+(AK$8-1)-Mortality_Projection!$C$6),Mortality_Projection!$C$5)*IF($D72="Male",MIN(OFFSET(Mortality_Rates!$B$6,AK$8-1-($B72-$B$9),0),Mortality_Rates!$B$111),MIN(OFFSET(Mortality_Rates!$B$6,AK$8-1-($B72-$B$9),1),Mortality_Rates!$C$111)))))</f>
        <v>6391.0641451710353</v>
      </c>
      <c r="AL72" s="160">
        <f ca="1">IF($B72-AL$8&gt;$B$9,0,IF($B72-AL$8=$B$9,$C72*IF($D72="Male",$B$5,$B$6),
AK72*(1-(1-IF($D72="Male",Mortality_Projection!$C$3,Mortality_Projection!$C$4))^MIN(($B72+(AL$8-1)-Mortality_Projection!$C$6),Mortality_Projection!$C$5)*IF($D72="Male",MIN(OFFSET(Mortality_Rates!$B$6,AL$8-1-($B72-$B$9),0),Mortality_Rates!$B$111),MIN(OFFSET(Mortality_Rates!$B$6,AL$8-1-($B72-$B$9),1),Mortality_Rates!$C$111)))))</f>
        <v>6390.0805838181359</v>
      </c>
      <c r="AM72" s="160">
        <f ca="1">IF($B72-AM$8&gt;$B$9,0,IF($B72-AM$8=$B$9,$C72*IF($D72="Male",$B$5,$B$6),
AL72*(1-(1-IF($D72="Male",Mortality_Projection!$C$3,Mortality_Projection!$C$4))^MIN(($B72+(AM$8-1)-Mortality_Projection!$C$6),Mortality_Projection!$C$5)*IF($D72="Male",MIN(OFFSET(Mortality_Rates!$B$6,AM$8-1-($B72-$B$9),0),Mortality_Rates!$B$111),MIN(OFFSET(Mortality_Rates!$B$6,AM$8-1-($B72-$B$9),1),Mortality_Rates!$C$111)))))</f>
        <v>6389.0825108885492</v>
      </c>
      <c r="AN72" s="160">
        <f ca="1">IF($B72-AN$8&gt;$B$9,0,IF($B72-AN$8=$B$9,$C72*IF($D72="Male",$B$5,$B$6),
AM72*(1-(1-IF($D72="Male",Mortality_Projection!$C$3,Mortality_Projection!$C$4))^MIN(($B72+(AN$8-1)-Mortality_Projection!$C$6),Mortality_Projection!$C$5)*IF($D72="Male",MIN(OFFSET(Mortality_Rates!$B$6,AN$8-1-($B72-$B$9),0),Mortality_Rates!$B$111),MIN(OFFSET(Mortality_Rates!$B$6,AN$8-1-($B72-$B$9),1),Mortality_Rates!$C$111)))))</f>
        <v>6388.0777345604502</v>
      </c>
      <c r="AO72" s="160">
        <f ca="1">IF($B72-AO$8&gt;$B$9,0,IF($B72-AO$8=$B$9,$C72*IF($D72="Male",$B$5,$B$6),
AN72*(1-(1-IF($D72="Male",Mortality_Projection!$C$3,Mortality_Projection!$C$4))^MIN(($B72+(AO$8-1)-Mortality_Projection!$C$6),Mortality_Projection!$C$5)*IF($D72="Male",MIN(OFFSET(Mortality_Rates!$B$6,AO$8-1-($B72-$B$9),0),Mortality_Rates!$B$111),MIN(OFFSET(Mortality_Rates!$B$6,AO$8-1-($B72-$B$9),1),Mortality_Rates!$C$111)))))</f>
        <v>6387.0665477308939</v>
      </c>
      <c r="AP72" s="160">
        <f ca="1">IF($B72-AP$8&gt;$B$9,0,IF($B72-AP$8=$B$9,$C72*IF($D72="Male",$B$5,$B$6),
AO72*(1-(1-IF($D72="Male",Mortality_Projection!$C$3,Mortality_Projection!$C$4))^MIN(($B72+(AP$8-1)-Mortality_Projection!$C$6),Mortality_Projection!$C$5)*IF($D72="Male",MIN(OFFSET(Mortality_Rates!$B$6,AP$8-1-($B72-$B$9),0),Mortality_Rates!$B$111),MIN(OFFSET(Mortality_Rates!$B$6,AP$8-1-($B72-$B$9),1),Mortality_Rates!$C$111)))))</f>
        <v>6386.049237379244</v>
      </c>
      <c r="AQ72" s="160">
        <f ca="1">IF($B72-AQ$8&gt;$B$9,0,IF($B72-AQ$8=$B$9,$C72*IF($D72="Male",$B$5,$B$6),
AP72*(1-(1-IF($D72="Male",Mortality_Projection!$C$3,Mortality_Projection!$C$4))^MIN(($B72+(AQ$8-1)-Mortality_Projection!$C$6),Mortality_Projection!$C$5)*IF($D72="Male",MIN(OFFSET(Mortality_Rates!$B$6,AQ$8-1-($B72-$B$9),0),Mortality_Rates!$B$111),MIN(OFFSET(Mortality_Rates!$B$6,AQ$8-1-($B72-$B$9),1),Mortality_Rates!$C$111)))))</f>
        <v>6385.0141815205361</v>
      </c>
      <c r="AR72" s="160">
        <f ca="1">IF($B72-AR$8&gt;$B$9,0,IF($B72-AR$8=$B$9,$C72*IF($D72="Male",$B$5,$B$6),
AQ72*(1-(1-IF($D72="Male",Mortality_Projection!$C$3,Mortality_Projection!$C$4))^MIN(($B72+(AR$8-1)-Mortality_Projection!$C$6),Mortality_Projection!$C$5)*IF($D72="Male",MIN(OFFSET(Mortality_Rates!$B$6,AR$8-1-($B72-$B$9),0),Mortality_Rates!$B$111),MIN(OFFSET(Mortality_Rates!$B$6,AR$8-1-($B72-$B$9),1),Mortality_Rates!$C$111)))))</f>
        <v>6383.9613887861533</v>
      </c>
      <c r="AS72" s="160">
        <f ca="1">IF($B72-AS$8&gt;$B$9,0,IF($B72-AS$8=$B$9,$C72*IF($D72="Male",$B$5,$B$6),
AR72*(1-(1-IF($D72="Male",Mortality_Projection!$C$3,Mortality_Projection!$C$4))^MIN(($B72+(AS$8-1)-Mortality_Projection!$C$6),Mortality_Projection!$C$5)*IF($D72="Male",MIN(OFFSET(Mortality_Rates!$B$6,AS$8-1-($B72-$B$9),0),Mortality_Rates!$B$111),MIN(OFFSET(Mortality_Rates!$B$6,AS$8-1-($B72-$B$9),1),Mortality_Rates!$C$111)))))</f>
        <v>6382.887287618084</v>
      </c>
      <c r="AT72" s="160">
        <f ca="1">IF($B72-AT$8&gt;$B$9,0,IF($B72-AT$8=$B$9,$C72*IF($D72="Male",$B$5,$B$6),
AS72*(1-(1-IF($D72="Male",Mortality_Projection!$C$3,Mortality_Projection!$C$4))^MIN(($B72+(AT$8-1)-Mortality_Projection!$C$6),Mortality_Projection!$C$5)*IF($D72="Male",MIN(OFFSET(Mortality_Rates!$B$6,AT$8-1-($B72-$B$9),0),Mortality_Rates!$B$111),MIN(OFFSET(Mortality_Rates!$B$6,AT$8-1-($B72-$B$9),1),Mortality_Rates!$C$111)))))</f>
        <v>6381.7883090236328</v>
      </c>
      <c r="AU72" s="160">
        <f ca="1">IF($B72-AU$8&gt;$B$9,0,IF($B72-AU$8=$B$9,$C72*IF($D72="Male",$B$5,$B$6),
AT72*(1-(1-IF($D72="Male",Mortality_Projection!$C$3,Mortality_Projection!$C$4))^MIN(($B72+(AU$8-1)-Mortality_Projection!$C$6),Mortality_Projection!$C$5)*IF($D72="Male",MIN(OFFSET(Mortality_Rates!$B$6,AU$8-1-($B72-$B$9),0),Mortality_Rates!$B$111),MIN(OFFSET(Mortality_Rates!$B$6,AU$8-1-($B72-$B$9),1),Mortality_Rates!$C$111)))))</f>
        <v>6380.6573075802526</v>
      </c>
      <c r="AV72" s="160">
        <f ca="1">IF($B72-AV$8&gt;$B$9,0,IF($B72-AV$8=$B$9,$C72*IF($D72="Male",$B$5,$B$6),
AU72*(1-(1-IF($D72="Male",Mortality_Projection!$C$3,Mortality_Projection!$C$4))^MIN(($B72+(AV$8-1)-Mortality_Projection!$C$6),Mortality_Projection!$C$5)*IF($D72="Male",MIN(OFFSET(Mortality_Rates!$B$6,AV$8-1-($B72-$B$9),0),Mortality_Rates!$B$111),MIN(OFFSET(Mortality_Rates!$B$6,AV$8-1-($B72-$B$9),1),Mortality_Rates!$C$111)))))</f>
        <v>6379.4871432505806</v>
      </c>
      <c r="AW72" s="160">
        <f ca="1">IF($B72-AW$8&gt;$B$9,0,IF($B72-AW$8=$B$9,$C72*IF($D72="Male",$B$5,$B$6),
AV72*(1-(1-IF($D72="Male",Mortality_Projection!$C$3,Mortality_Projection!$C$4))^MIN(($B72+(AW$8-1)-Mortality_Projection!$C$6),Mortality_Projection!$C$5)*IF($D72="Male",MIN(OFFSET(Mortality_Rates!$B$6,AW$8-1-($B72-$B$9),0),Mortality_Rates!$B$111),MIN(OFFSET(Mortality_Rates!$B$6,AW$8-1-($B72-$B$9),1),Mortality_Rates!$C$111)))))</f>
        <v>6378.2706817572216</v>
      </c>
      <c r="AX72" s="160">
        <f ca="1">IF($B72-AX$8&gt;$B$9,0,IF($B72-AX$8=$B$9,$C72*IF($D72="Male",$B$5,$B$6),
AW72*(1-(1-IF($D72="Male",Mortality_Projection!$C$3,Mortality_Projection!$C$4))^MIN(($B72+(AX$8-1)-Mortality_Projection!$C$6),Mortality_Projection!$C$5)*IF($D72="Male",MIN(OFFSET(Mortality_Rates!$B$6,AX$8-1-($B72-$B$9),0),Mortality_Rates!$B$111),MIN(OFFSET(Mortality_Rates!$B$6,AX$8-1-($B72-$B$9),1),Mortality_Rates!$C$111)))))</f>
        <v>6376.9972178916878</v>
      </c>
      <c r="AY72" s="160">
        <f ca="1">IF($B72-AY$8&gt;$B$9,0,IF($B72-AY$8=$B$9,$C72*IF($D72="Male",$B$5,$B$6),
AX72*(1-(1-IF($D72="Male",Mortality_Projection!$C$3,Mortality_Projection!$C$4))^MIN(($B72+(AY$8-1)-Mortality_Projection!$C$6),Mortality_Projection!$C$5)*IF($D72="Male",MIN(OFFSET(Mortality_Rates!$B$6,AY$8-1-($B72-$B$9),0),Mortality_Rates!$B$111),MIN(OFFSET(Mortality_Rates!$B$6,AY$8-1-($B72-$B$9),1),Mortality_Rates!$C$111)))))</f>
        <v>6375.6596325148239</v>
      </c>
      <c r="AZ72" s="160">
        <f ca="1">IF($B72-AZ$8&gt;$B$9,0,IF($B72-AZ$8=$B$9,$C72*IF($D72="Male",$B$5,$B$6),
AY72*(1-(1-IF($D72="Male",Mortality_Projection!$C$3,Mortality_Projection!$C$4))^MIN(($B72+(AZ$8-1)-Mortality_Projection!$C$6),Mortality_Projection!$C$5)*IF($D72="Male",MIN(OFFSET(Mortality_Rates!$B$6,AZ$8-1-($B72-$B$9),0),Mortality_Rates!$B$111),MIN(OFFSET(Mortality_Rates!$B$6,AZ$8-1-($B72-$B$9),1),Mortality_Rates!$C$111)))))</f>
        <v>6374.2400870281199</v>
      </c>
      <c r="BA72" s="160">
        <f ca="1">IF($B72-BA$8&gt;$B$9,0,IF($B72-BA$8=$B$9,$C72*IF($D72="Male",$B$5,$B$6),
AZ72*(1-(1-IF($D72="Male",Mortality_Projection!$C$3,Mortality_Projection!$C$4))^MIN(($B72+(BA$8-1)-Mortality_Projection!$C$6),Mortality_Projection!$C$5)*IF($D72="Male",MIN(OFFSET(Mortality_Rates!$B$6,BA$8-1-($B72-$B$9),0),Mortality_Rates!$B$111),MIN(OFFSET(Mortality_Rates!$B$6,BA$8-1-($B72-$B$9),1),Mortality_Rates!$C$111)))))</f>
        <v>6372.7279105891421</v>
      </c>
      <c r="BB72" s="160">
        <f ca="1">IF($B72-BB$8&gt;$B$9,0,IF($B72-BB$8=$B$9,$C72*IF($D72="Male",$B$5,$B$6),
BA72*(1-(1-IF($D72="Male",Mortality_Projection!$C$3,Mortality_Projection!$C$4))^MIN(($B72+(BB$8-1)-Mortality_Projection!$C$6),Mortality_Projection!$C$5)*IF($D72="Male",MIN(OFFSET(Mortality_Rates!$B$6,BB$8-1-($B72-$B$9),0),Mortality_Rates!$B$111),MIN(OFFSET(Mortality_Rates!$B$6,BB$8-1-($B72-$B$9),1),Mortality_Rates!$C$111)))))</f>
        <v>6371.1052977367335</v>
      </c>
      <c r="BC72" s="160">
        <f ca="1">IF($B72-BC$8&gt;$B$9,0,IF($B72-BC$8=$B$9,$C72*IF($D72="Male",$B$5,$B$6),
BB72*(1-(1-IF($D72="Male",Mortality_Projection!$C$3,Mortality_Projection!$C$4))^MIN(($B72+(BC$8-1)-Mortality_Projection!$C$6),Mortality_Projection!$C$5)*IF($D72="Male",MIN(OFFSET(Mortality_Rates!$B$6,BC$8-1-($B72-$B$9),0),Mortality_Rates!$B$111),MIN(OFFSET(Mortality_Rates!$B$6,BC$8-1-($B72-$B$9),1),Mortality_Rates!$C$111)))))</f>
        <v>6369.3580385825098</v>
      </c>
      <c r="BD72" s="161">
        <f ca="1">IF($B72-BD$8&gt;$B$9,0,IF($B72-BD$8=$B$9,$C72*IF($D72="Male",$B$5,$B$6),
BC72*(1-(1-IF($D72="Male",Mortality_Projection!$C$3,Mortality_Projection!$C$4))^MIN(($B72+(BD$8-1)-Mortality_Projection!$C$6),Mortality_Projection!$C$5)*IF($D72="Male",MIN(OFFSET(Mortality_Rates!$B$6,BD$8-1-($B72-$B$9),0),Mortality_Rates!$B$111),MIN(OFFSET(Mortality_Rates!$B$6,BD$8-1-($B72-$B$9),1),Mortality_Rates!$C$111)))))</f>
        <v>6367.4648005750514</v>
      </c>
      <c r="BE72" s="33"/>
    </row>
    <row r="73" spans="1:57" x14ac:dyDescent="0.35">
      <c r="A73" s="159"/>
      <c r="B73">
        <f t="shared" si="8"/>
        <v>2036</v>
      </c>
      <c r="C73" s="160">
        <f t="shared" ca="1" si="8"/>
        <v>92065.772876809628</v>
      </c>
      <c r="D73" s="198" t="s">
        <v>32</v>
      </c>
      <c r="E73" s="160">
        <f ca="1">IF($B73-E$8&gt;$B$9,0,IF($B73-E$8=$B$9,$C73*IF($D73="Male",$B$5,$B$6),
D73*(1-(1-IF($D73="Male",Mortality_Projection!$C$3,Mortality_Projection!$C$4))^MIN(($B73+(E$8-1)-Mortality_Projection!$C$6),Mortality_Projection!$C$5)*IF($D73="Male",MIN(OFFSET(Mortality_Rates!$B$6,E$8-1-($B73-$B$9),0),Mortality_Rates!$B$111),MIN(OFFSET(Mortality_Rates!$B$6,E$8-1-($B73-$B$9),1),Mortality_Rates!$C$111)))))</f>
        <v>0</v>
      </c>
      <c r="F73" s="160">
        <f ca="1">IF($B73-F$8&gt;$B$9,0,IF($B73-F$8=$B$9,$C73*IF($D73="Male",$B$5,$B$6),
E73*(1-(1-IF($D73="Male",Mortality_Projection!$C$3,Mortality_Projection!$C$4))^MIN(($B73+(F$8-1)-Mortality_Projection!$C$6),Mortality_Projection!$C$5)*IF($D73="Male",MIN(OFFSET(Mortality_Rates!$B$6,F$8-1-($B73-$B$9),0),Mortality_Rates!$B$111),MIN(OFFSET(Mortality_Rates!$B$6,F$8-1-($B73-$B$9),1),Mortality_Rates!$C$111)))))</f>
        <v>0</v>
      </c>
      <c r="G73" s="160">
        <f ca="1">IF($B73-G$8&gt;$B$9,0,IF($B73-G$8=$B$9,$C73*IF($D73="Male",$B$5,$B$6),
F73*(1-(1-IF($D73="Male",Mortality_Projection!$C$3,Mortality_Projection!$C$4))^MIN(($B73+(G$8-1)-Mortality_Projection!$C$6),Mortality_Projection!$C$5)*IF($D73="Male",MIN(OFFSET(Mortality_Rates!$B$6,G$8-1-($B73-$B$9),0),Mortality_Rates!$B$111),MIN(OFFSET(Mortality_Rates!$B$6,G$8-1-($B73-$B$9),1),Mortality_Rates!$C$111)))))</f>
        <v>0</v>
      </c>
      <c r="H73" s="160">
        <f ca="1">IF($B73-H$8&gt;$B$9,0,IF($B73-H$8=$B$9,$C73*IF($D73="Male",$B$5,$B$6),
G73*(1-(1-IF($D73="Male",Mortality_Projection!$C$3,Mortality_Projection!$C$4))^MIN(($B73+(H$8-1)-Mortality_Projection!$C$6),Mortality_Projection!$C$5)*IF($D73="Male",MIN(OFFSET(Mortality_Rates!$B$6,H$8-1-($B73-$B$9),0),Mortality_Rates!$B$111),MIN(OFFSET(Mortality_Rates!$B$6,H$8-1-($B73-$B$9),1),Mortality_Rates!$C$111)))))</f>
        <v>0</v>
      </c>
      <c r="I73" s="160">
        <f ca="1">IF($B73-I$8&gt;$B$9,0,IF($B73-I$8=$B$9,$C73*IF($D73="Male",$B$5,$B$6),
H73*(1-(1-IF($D73="Male",Mortality_Projection!$C$3,Mortality_Projection!$C$4))^MIN(($B73+(I$8-1)-Mortality_Projection!$C$6),Mortality_Projection!$C$5)*IF($D73="Male",MIN(OFFSET(Mortality_Rates!$B$6,I$8-1-($B73-$B$9),0),Mortality_Rates!$B$111),MIN(OFFSET(Mortality_Rates!$B$6,I$8-1-($B73-$B$9),1),Mortality_Rates!$C$111)))))</f>
        <v>0</v>
      </c>
      <c r="J73" s="160">
        <f ca="1">IF($B73-J$8&gt;$B$9,0,IF($B73-J$8=$B$9,$C73*IF($D73="Male",$B$5,$B$6),
I73*(1-(1-IF($D73="Male",Mortality_Projection!$C$3,Mortality_Projection!$C$4))^MIN(($B73+(J$8-1)-Mortality_Projection!$C$6),Mortality_Projection!$C$5)*IF($D73="Male",MIN(OFFSET(Mortality_Rates!$B$6,J$8-1-($B73-$B$9),0),Mortality_Rates!$B$111),MIN(OFFSET(Mortality_Rates!$B$6,J$8-1-($B73-$B$9),1),Mortality_Rates!$C$111)))))</f>
        <v>0</v>
      </c>
      <c r="K73" s="160">
        <f ca="1">IF($B73-K$8&gt;$B$9,0,IF($B73-K$8=$B$9,$C73*IF($D73="Male",$B$5,$B$6),
J73*(1-(1-IF($D73="Male",Mortality_Projection!$C$3,Mortality_Projection!$C$4))^MIN(($B73+(K$8-1)-Mortality_Projection!$C$6),Mortality_Projection!$C$5)*IF($D73="Male",MIN(OFFSET(Mortality_Rates!$B$6,K$8-1-($B73-$B$9),0),Mortality_Rates!$B$111),MIN(OFFSET(Mortality_Rates!$B$6,K$8-1-($B73-$B$9),1),Mortality_Rates!$C$111)))))</f>
        <v>0</v>
      </c>
      <c r="L73" s="160">
        <f ca="1">IF($B73-L$8&gt;$B$9,0,IF($B73-L$8=$B$9,$C73*IF($D73="Male",$B$5,$B$6),
K73*(1-(1-IF($D73="Male",Mortality_Projection!$C$3,Mortality_Projection!$C$4))^MIN(($B73+(L$8-1)-Mortality_Projection!$C$6),Mortality_Projection!$C$5)*IF($D73="Male",MIN(OFFSET(Mortality_Rates!$B$6,L$8-1-($B73-$B$9),0),Mortality_Rates!$B$111),MIN(OFFSET(Mortality_Rates!$B$6,L$8-1-($B73-$B$9),1),Mortality_Rates!$C$111)))))</f>
        <v>0</v>
      </c>
      <c r="M73" s="160">
        <f ca="1">IF($B73-M$8&gt;$B$9,0,IF($B73-M$8=$B$9,$C73*IF($D73="Male",$B$5,$B$6),
L73*(1-(1-IF($D73="Male",Mortality_Projection!$C$3,Mortality_Projection!$C$4))^MIN(($B73+(M$8-1)-Mortality_Projection!$C$6),Mortality_Projection!$C$5)*IF($D73="Male",MIN(OFFSET(Mortality_Rates!$B$6,M$8-1-($B73-$B$9),0),Mortality_Rates!$B$111),MIN(OFFSET(Mortality_Rates!$B$6,M$8-1-($B73-$B$9),1),Mortality_Rates!$C$111)))))</f>
        <v>0</v>
      </c>
      <c r="N73" s="160">
        <f ca="1">IF($B73-N$8&gt;$B$9,0,IF($B73-N$8=$B$9,$C73*IF($D73="Male",$B$5,$B$6),
M73*(1-(1-IF($D73="Male",Mortality_Projection!$C$3,Mortality_Projection!$C$4))^MIN(($B73+(N$8-1)-Mortality_Projection!$C$6),Mortality_Projection!$C$5)*IF($D73="Male",MIN(OFFSET(Mortality_Rates!$B$6,N$8-1-($B73-$B$9),0),Mortality_Rates!$B$111),MIN(OFFSET(Mortality_Rates!$B$6,N$8-1-($B73-$B$9),1),Mortality_Rates!$C$111)))))</f>
        <v>0</v>
      </c>
      <c r="O73" s="160">
        <f ca="1">IF($B73-O$8&gt;$B$9,0,IF($B73-O$8=$B$9,$C73*IF($D73="Male",$B$5,$B$6),
N73*(1-(1-IF($D73="Male",Mortality_Projection!$C$3,Mortality_Projection!$C$4))^MIN(($B73+(O$8-1)-Mortality_Projection!$C$6),Mortality_Projection!$C$5)*IF($D73="Male",MIN(OFFSET(Mortality_Rates!$B$6,O$8-1-($B73-$B$9),0),Mortality_Rates!$B$111),MIN(OFFSET(Mortality_Rates!$B$6,O$8-1-($B73-$B$9),1),Mortality_Rates!$C$111)))))</f>
        <v>0</v>
      </c>
      <c r="P73" s="160">
        <f ca="1">IF($B73-P$8&gt;$B$9,0,IF($B73-P$8=$B$9,$C73*IF($D73="Male",$B$5,$B$6),
O73*(1-(1-IF($D73="Male",Mortality_Projection!$C$3,Mortality_Projection!$C$4))^MIN(($B73+(P$8-1)-Mortality_Projection!$C$6),Mortality_Projection!$C$5)*IF($D73="Male",MIN(OFFSET(Mortality_Rates!$B$6,P$8-1-($B73-$B$9),0),Mortality_Rates!$B$111),MIN(OFFSET(Mortality_Rates!$B$6,P$8-1-($B73-$B$9),1),Mortality_Rates!$C$111)))))</f>
        <v>0</v>
      </c>
      <c r="Q73" s="160">
        <f ca="1">IF($B73-Q$8&gt;$B$9,0,IF($B73-Q$8=$B$9,$C73*IF($D73="Male",$B$5,$B$6),
P73*(1-(1-IF($D73="Male",Mortality_Projection!$C$3,Mortality_Projection!$C$4))^MIN(($B73+(Q$8-1)-Mortality_Projection!$C$6),Mortality_Projection!$C$5)*IF($D73="Male",MIN(OFFSET(Mortality_Rates!$B$6,Q$8-1-($B73-$B$9),0),Mortality_Rates!$B$111),MIN(OFFSET(Mortality_Rates!$B$6,Q$8-1-($B73-$B$9),1),Mortality_Rates!$C$111)))))</f>
        <v>0</v>
      </c>
      <c r="R73" s="160">
        <f ca="1">IF($B73-R$8&gt;$B$9,0,IF($B73-R$8=$B$9,$C73*IF($D73="Male",$B$5,$B$6),
Q73*(1-(1-IF($D73="Male",Mortality_Projection!$C$3,Mortality_Projection!$C$4))^MIN(($B73+(R$8-1)-Mortality_Projection!$C$6),Mortality_Projection!$C$5)*IF($D73="Male",MIN(OFFSET(Mortality_Rates!$B$6,R$8-1-($B73-$B$9),0),Mortality_Rates!$B$111),MIN(OFFSET(Mortality_Rates!$B$6,R$8-1-($B73-$B$9),1),Mortality_Rates!$C$111)))))</f>
        <v>0</v>
      </c>
      <c r="S73" s="160">
        <f ca="1">IF($B73-S$8&gt;$B$9,0,IF($B73-S$8=$B$9,$C73*IF($D73="Male",$B$5,$B$6),
R73*(1-(1-IF($D73="Male",Mortality_Projection!$C$3,Mortality_Projection!$C$4))^MIN(($B73+(S$8-1)-Mortality_Projection!$C$6),Mortality_Projection!$C$5)*IF($D73="Male",MIN(OFFSET(Mortality_Rates!$B$6,S$8-1-($B73-$B$9),0),Mortality_Rates!$B$111),MIN(OFFSET(Mortality_Rates!$B$6,S$8-1-($B73-$B$9),1),Mortality_Rates!$C$111)))))</f>
        <v>6475.1683970352051</v>
      </c>
      <c r="T73" s="160">
        <f ca="1">IF($B73-T$8&gt;$B$9,0,IF($B73-T$8=$B$9,$C73*IF($D73="Male",$B$5,$B$6),
S73*(1-(1-IF($D73="Male",Mortality_Projection!$C$3,Mortality_Projection!$C$4))^MIN(($B73+(T$8-1)-Mortality_Projection!$C$6),Mortality_Projection!$C$5)*IF($D73="Male",MIN(OFFSET(Mortality_Rates!$B$6,T$8-1-($B73-$B$9),0),Mortality_Rates!$B$111),MIN(OFFSET(Mortality_Rates!$B$6,T$8-1-($B73-$B$9),1),Mortality_Rates!$C$111)))))</f>
        <v>6472.2978392567102</v>
      </c>
      <c r="U73" s="160">
        <f ca="1">IF($B73-U$8&gt;$B$9,0,IF($B73-U$8=$B$9,$C73*IF($D73="Male",$B$5,$B$6),
T73*(1-(1-IF($D73="Male",Mortality_Projection!$C$3,Mortality_Projection!$C$4))^MIN(($B73+(U$8-1)-Mortality_Projection!$C$6),Mortality_Projection!$C$5)*IF($D73="Male",MIN(OFFSET(Mortality_Rates!$B$6,U$8-1-($B73-$B$9),0),Mortality_Rates!$B$111),MIN(OFFSET(Mortality_Rates!$B$6,U$8-1-($B73-$B$9),1),Mortality_Rates!$C$111)))))</f>
        <v>6470.2117948637178</v>
      </c>
      <c r="V73" s="160">
        <f ca="1">IF($B73-V$8&gt;$B$9,0,IF($B73-V$8=$B$9,$C73*IF($D73="Male",$B$5,$B$6),
U73*(1-(1-IF($D73="Male",Mortality_Projection!$C$3,Mortality_Projection!$C$4))^MIN(($B73+(V$8-1)-Mortality_Projection!$C$6),Mortality_Projection!$C$5)*IF($D73="Male",MIN(OFFSET(Mortality_Rates!$B$6,V$8-1-($B73-$B$9),0),Mortality_Rates!$B$111),MIN(OFFSET(Mortality_Rates!$B$6,V$8-1-($B73-$B$9),1),Mortality_Rates!$C$111)))))</f>
        <v>6468.6883551210685</v>
      </c>
      <c r="W73" s="160">
        <f ca="1">IF($B73-W$8&gt;$B$9,0,IF($B73-W$8=$B$9,$C73*IF($D73="Male",$B$5,$B$6),
V73*(1-(1-IF($D73="Male",Mortality_Projection!$C$3,Mortality_Projection!$C$4))^MIN(($B73+(W$8-1)-Mortality_Projection!$C$6),Mortality_Projection!$C$5)*IF($D73="Male",MIN(OFFSET(Mortality_Rates!$B$6,W$8-1-($B73-$B$9),0),Mortality_Rates!$B$111),MIN(OFFSET(Mortality_Rates!$B$6,W$8-1-($B73-$B$9),1),Mortality_Rates!$C$111)))))</f>
        <v>6467.5446613638433</v>
      </c>
      <c r="X73" s="160">
        <f ca="1">IF($B73-X$8&gt;$B$9,0,IF($B73-X$8=$B$9,$C73*IF($D73="Male",$B$5,$B$6),
W73*(1-(1-IF($D73="Male",Mortality_Projection!$C$3,Mortality_Projection!$C$4))^MIN(($B73+(X$8-1)-Mortality_Projection!$C$6),Mortality_Projection!$C$5)*IF($D73="Male",MIN(OFFSET(Mortality_Rates!$B$6,X$8-1-($B73-$B$9),0),Mortality_Rates!$B$111),MIN(OFFSET(Mortality_Rates!$B$6,X$8-1-($B73-$B$9),1),Mortality_Rates!$C$111)))))</f>
        <v>6466.6483359614622</v>
      </c>
      <c r="Y73" s="160">
        <f ca="1">IF($B73-Y$8&gt;$B$9,0,IF($B73-Y$8=$B$9,$C73*IF($D73="Male",$B$5,$B$6),
X73*(1-(1-IF($D73="Male",Mortality_Projection!$C$3,Mortality_Projection!$C$4))^MIN(($B73+(Y$8-1)-Mortality_Projection!$C$6),Mortality_Projection!$C$5)*IF($D73="Male",MIN(OFFSET(Mortality_Rates!$B$6,Y$8-1-($B73-$B$9),0),Mortality_Rates!$B$111),MIN(OFFSET(Mortality_Rates!$B$6,Y$8-1-($B73-$B$9),1),Mortality_Rates!$C$111)))))</f>
        <v>6465.9064535591388</v>
      </c>
      <c r="Z73" s="160">
        <f ca="1">IF($B73-Z$8&gt;$B$9,0,IF($B73-Z$8=$B$9,$C73*IF($D73="Male",$B$5,$B$6),
Y73*(1-(1-IF($D73="Male",Mortality_Projection!$C$3,Mortality_Projection!$C$4))^MIN(($B73+(Z$8-1)-Mortality_Projection!$C$6),Mortality_Projection!$C$5)*IF($D73="Male",MIN(OFFSET(Mortality_Rates!$B$6,Z$8-1-($B73-$B$9),0),Mortality_Rates!$B$111),MIN(OFFSET(Mortality_Rates!$B$6,Z$8-1-($B73-$B$9),1),Mortality_Rates!$C$111)))))</f>
        <v>6465.2637669320893</v>
      </c>
      <c r="AA73" s="160">
        <f ca="1">IF($B73-AA$8&gt;$B$9,0,IF($B73-AA$8=$B$9,$C73*IF($D73="Male",$B$5,$B$6),
Z73*(1-(1-IF($D73="Male",Mortality_Projection!$C$3,Mortality_Projection!$C$4))^MIN(($B73+(AA$8-1)-Mortality_Projection!$C$6),Mortality_Projection!$C$5)*IF($D73="Male",MIN(OFFSET(Mortality_Rates!$B$6,AA$8-1-($B73-$B$9),0),Mortality_Rates!$B$111),MIN(OFFSET(Mortality_Rates!$B$6,AA$8-1-($B73-$B$9),1),Mortality_Rates!$C$111)))))</f>
        <v>6464.679694018505</v>
      </c>
      <c r="AB73" s="160">
        <f ca="1">IF($B73-AB$8&gt;$B$9,0,IF($B73-AB$8=$B$9,$C73*IF($D73="Male",$B$5,$B$6),
AA73*(1-(1-IF($D73="Male",Mortality_Projection!$C$3,Mortality_Projection!$C$4))^MIN(($B73+(AB$8-1)-Mortality_Projection!$C$6),Mortality_Projection!$C$5)*IF($D73="Male",MIN(OFFSET(Mortality_Rates!$B$6,AB$8-1-($B73-$B$9),0),Mortality_Rates!$B$111),MIN(OFFSET(Mortality_Rates!$B$6,AB$8-1-($B73-$B$9),1),Mortality_Rates!$C$111)))))</f>
        <v>6464.1192456906692</v>
      </c>
      <c r="AC73" s="160">
        <f ca="1">IF($B73-AC$8&gt;$B$9,0,IF($B73-AC$8=$B$9,$C73*IF($D73="Male",$B$5,$B$6),
AB73*(1-(1-IF($D73="Male",Mortality_Projection!$C$3,Mortality_Projection!$C$4))^MIN(($B73+(AC$8-1)-Mortality_Projection!$C$6),Mortality_Projection!$C$5)*IF($D73="Male",MIN(OFFSET(Mortality_Rates!$B$6,AC$8-1-($B73-$B$9),0),Mortality_Rates!$B$111),MIN(OFFSET(Mortality_Rates!$B$6,AC$8-1-($B73-$B$9),1),Mortality_Rates!$C$111)))))</f>
        <v>6463.5527953185046</v>
      </c>
      <c r="AD73" s="160">
        <f ca="1">IF($B73-AD$8&gt;$B$9,0,IF($B73-AD$8=$B$9,$C73*IF($D73="Male",$B$5,$B$6),
AC73*(1-(1-IF($D73="Male",Mortality_Projection!$C$3,Mortality_Projection!$C$4))^MIN(($B73+(AD$8-1)-Mortality_Projection!$C$6),Mortality_Projection!$C$5)*IF($D73="Male",MIN(OFFSET(Mortality_Rates!$B$6,AD$8-1-($B73-$B$9),0),Mortality_Rates!$B$111),MIN(OFFSET(Mortality_Rates!$B$6,AD$8-1-($B73-$B$9),1),Mortality_Rates!$C$111)))))</f>
        <v>6462.9558568388866</v>
      </c>
      <c r="AE73" s="160">
        <f ca="1">IF($B73-AE$8&gt;$B$9,0,IF($B73-AE$8=$B$9,$C73*IF($D73="Male",$B$5,$B$6),
AD73*(1-(1-IF($D73="Male",Mortality_Projection!$C$3,Mortality_Projection!$C$4))^MIN(($B73+(AE$8-1)-Mortality_Projection!$C$6),Mortality_Projection!$C$5)*IF($D73="Male",MIN(OFFSET(Mortality_Rates!$B$6,AE$8-1-($B73-$B$9),0),Mortality_Rates!$B$111),MIN(OFFSET(Mortality_Rates!$B$6,AE$8-1-($B73-$B$9),1),Mortality_Rates!$C$111)))))</f>
        <v>6462.3170084733338</v>
      </c>
      <c r="AF73" s="160">
        <f ca="1">IF($B73-AF$8&gt;$B$9,0,IF($B73-AF$8=$B$9,$C73*IF($D73="Male",$B$5,$B$6),
AE73*(1-(1-IF($D73="Male",Mortality_Projection!$C$3,Mortality_Projection!$C$4))^MIN(($B73+(AF$8-1)-Mortality_Projection!$C$6),Mortality_Projection!$C$5)*IF($D73="Male",MIN(OFFSET(Mortality_Rates!$B$6,AF$8-1-($B73-$B$9),0),Mortality_Rates!$B$111),MIN(OFFSET(Mortality_Rates!$B$6,AF$8-1-($B73-$B$9),1),Mortality_Rates!$C$111)))))</f>
        <v>6461.6252407017391</v>
      </c>
      <c r="AG73" s="160">
        <f ca="1">IF($B73-AG$8&gt;$B$9,0,IF($B73-AG$8=$B$9,$C73*IF($D73="Male",$B$5,$B$6),
AF73*(1-(1-IF($D73="Male",Mortality_Projection!$C$3,Mortality_Projection!$C$4))^MIN(($B73+(AG$8-1)-Mortality_Projection!$C$6),Mortality_Projection!$C$5)*IF($D73="Male",MIN(OFFSET(Mortality_Rates!$B$6,AG$8-1-($B73-$B$9),0),Mortality_Rates!$B$111),MIN(OFFSET(Mortality_Rates!$B$6,AG$8-1-($B73-$B$9),1),Mortality_Rates!$C$111)))))</f>
        <v>6460.873922580553</v>
      </c>
      <c r="AH73" s="160">
        <f ca="1">IF($B73-AH$8&gt;$B$9,0,IF($B73-AH$8=$B$9,$C73*IF($D73="Male",$B$5,$B$6),
AG73*(1-(1-IF($D73="Male",Mortality_Projection!$C$3,Mortality_Projection!$C$4))^MIN(($B73+(AH$8-1)-Mortality_Projection!$C$6),Mortality_Projection!$C$5)*IF($D73="Male",MIN(OFFSET(Mortality_Rates!$B$6,AH$8-1-($B73-$B$9),0),Mortality_Rates!$B$111),MIN(OFFSET(Mortality_Rates!$B$6,AH$8-1-($B73-$B$9),1),Mortality_Rates!$C$111)))))</f>
        <v>6460.0645370175689</v>
      </c>
      <c r="AI73" s="160">
        <f ca="1">IF($B73-AI$8&gt;$B$9,0,IF($B73-AI$8=$B$9,$C73*IF($D73="Male",$B$5,$B$6),
AH73*(1-(1-IF($D73="Male",Mortality_Projection!$C$3,Mortality_Projection!$C$4))^MIN(($B73+(AI$8-1)-Mortality_Projection!$C$6),Mortality_Projection!$C$5)*IF($D73="Male",MIN(OFFSET(Mortality_Rates!$B$6,AI$8-1-($B73-$B$9),0),Mortality_Rates!$B$111),MIN(OFFSET(Mortality_Rates!$B$6,AI$8-1-($B73-$B$9),1),Mortality_Rates!$C$111)))))</f>
        <v>6459.2063088367267</v>
      </c>
      <c r="AJ73" s="160">
        <f ca="1">IF($B73-AJ$8&gt;$B$9,0,IF($B73-AJ$8=$B$9,$C73*IF($D73="Male",$B$5,$B$6),
AI73*(1-(1-IF($D73="Male",Mortality_Projection!$C$3,Mortality_Projection!$C$4))^MIN(($B73+(AJ$8-1)-Mortality_Projection!$C$6),Mortality_Projection!$C$5)*IF($D73="Male",MIN(OFFSET(Mortality_Rates!$B$6,AJ$8-1-($B73-$B$9),0),Mortality_Rates!$B$111),MIN(OFFSET(Mortality_Rates!$B$6,AJ$8-1-($B73-$B$9),1),Mortality_Rates!$C$111)))))</f>
        <v>6458.3081661707529</v>
      </c>
      <c r="AK73" s="160">
        <f ca="1">IF($B73-AK$8&gt;$B$9,0,IF($B73-AK$8=$B$9,$C73*IF($D73="Male",$B$5,$B$6),
AJ73*(1-(1-IF($D73="Male",Mortality_Projection!$C$3,Mortality_Projection!$C$4))^MIN(($B73+(AK$8-1)-Mortality_Projection!$C$6),Mortality_Projection!$C$5)*IF($D73="Male",MIN(OFFSET(Mortality_Rates!$B$6,AK$8-1-($B73-$B$9),0),Mortality_Rates!$B$111),MIN(OFFSET(Mortality_Rates!$B$6,AK$8-1-($B73-$B$9),1),Mortality_Rates!$C$111)))))</f>
        <v>6457.3787465504292</v>
      </c>
      <c r="AL73" s="160">
        <f ca="1">IF($B73-AL$8&gt;$B$9,0,IF($B73-AL$8=$B$9,$C73*IF($D73="Male",$B$5,$B$6),
AK73*(1-(1-IF($D73="Male",Mortality_Projection!$C$3,Mortality_Projection!$C$4))^MIN(($B73+(AL$8-1)-Mortality_Projection!$C$6),Mortality_Projection!$C$5)*IF($D73="Male",MIN(OFFSET(Mortality_Rates!$B$6,AL$8-1-($B73-$B$9),0),Mortality_Rates!$B$111),MIN(OFFSET(Mortality_Rates!$B$6,AL$8-1-($B73-$B$9),1),Mortality_Rates!$C$111)))))</f>
        <v>6456.4226536310225</v>
      </c>
      <c r="AM73" s="160">
        <f ca="1">IF($B73-AM$8&gt;$B$9,0,IF($B73-AM$8=$B$9,$C73*IF($D73="Male",$B$5,$B$6),
AL73*(1-(1-IF($D73="Male",Mortality_Projection!$C$3,Mortality_Projection!$C$4))^MIN(($B73+(AM$8-1)-Mortality_Projection!$C$6),Mortality_Projection!$C$5)*IF($D73="Male",MIN(OFFSET(Mortality_Rates!$B$6,AM$8-1-($B73-$B$9),0),Mortality_Rates!$B$111),MIN(OFFSET(Mortality_Rates!$B$6,AM$8-1-($B73-$B$9),1),Mortality_Rates!$C$111)))))</f>
        <v>6455.4517556920709</v>
      </c>
      <c r="AN73" s="160">
        <f ca="1">IF($B73-AN$8&gt;$B$9,0,IF($B73-AN$8=$B$9,$C73*IF($D73="Male",$B$5,$B$6),
AM73*(1-(1-IF($D73="Male",Mortality_Projection!$C$3,Mortality_Projection!$C$4))^MIN(($B73+(AN$8-1)-Mortality_Projection!$C$6),Mortality_Projection!$C$5)*IF($D73="Male",MIN(OFFSET(Mortality_Rates!$B$6,AN$8-1-($B73-$B$9),0),Mortality_Rates!$B$111),MIN(OFFSET(Mortality_Rates!$B$6,AN$8-1-($B73-$B$9),1),Mortality_Rates!$C$111)))))</f>
        <v>6454.4665295460991</v>
      </c>
      <c r="AO73" s="160">
        <f ca="1">IF($B73-AO$8&gt;$B$9,0,IF($B73-AO$8=$B$9,$C73*IF($D73="Male",$B$5,$B$6),
AN73*(1-(1-IF($D73="Male",Mortality_Projection!$C$3,Mortality_Projection!$C$4))^MIN(($B73+(AO$8-1)-Mortality_Projection!$C$6),Mortality_Projection!$C$5)*IF($D73="Male",MIN(OFFSET(Mortality_Rates!$B$6,AO$8-1-($B73-$B$9),0),Mortality_Rates!$B$111),MIN(OFFSET(Mortality_Rates!$B$6,AO$8-1-($B73-$B$9),1),Mortality_Rates!$C$111)))))</f>
        <v>6453.4746827418421</v>
      </c>
      <c r="AP73" s="160">
        <f ca="1">IF($B73-AP$8&gt;$B$9,0,IF($B73-AP$8=$B$9,$C73*IF($D73="Male",$B$5,$B$6),
AO73*(1-(1-IF($D73="Male",Mortality_Projection!$C$3,Mortality_Projection!$C$4))^MIN(($B73+(AP$8-1)-Mortality_Projection!$C$6),Mortality_Projection!$C$5)*IF($D73="Male",MIN(OFFSET(Mortality_Rates!$B$6,AP$8-1-($B73-$B$9),0),Mortality_Rates!$B$111),MIN(OFFSET(Mortality_Rates!$B$6,AP$8-1-($B73-$B$9),1),Mortality_Rates!$C$111)))))</f>
        <v>6452.4648917400482</v>
      </c>
      <c r="AQ73" s="160">
        <f ca="1">IF($B73-AQ$8&gt;$B$9,0,IF($B73-AQ$8=$B$9,$C73*IF($D73="Male",$B$5,$B$6),
AP73*(1-(1-IF($D73="Male",Mortality_Projection!$C$3,Mortality_Projection!$C$4))^MIN(($B73+(AQ$8-1)-Mortality_Projection!$C$6),Mortality_Projection!$C$5)*IF($D73="Male",MIN(OFFSET(Mortality_Rates!$B$6,AQ$8-1-($B73-$B$9),0),Mortality_Rates!$B$111),MIN(OFFSET(Mortality_Rates!$B$6,AQ$8-1-($B73-$B$9),1),Mortality_Rates!$C$111)))))</f>
        <v>6451.4371649614131</v>
      </c>
      <c r="AR73" s="160">
        <f ca="1">IF($B73-AR$8&gt;$B$9,0,IF($B73-AR$8=$B$9,$C73*IF($D73="Male",$B$5,$B$6),
AQ73*(1-(1-IF($D73="Male",Mortality_Projection!$C$3,Mortality_Projection!$C$4))^MIN(($B73+(AR$8-1)-Mortality_Projection!$C$6),Mortality_Projection!$C$5)*IF($D73="Male",MIN(OFFSET(Mortality_Rates!$B$6,AR$8-1-($B73-$B$9),0),Mortality_Rates!$B$111),MIN(OFFSET(Mortality_Rates!$B$6,AR$8-1-($B73-$B$9),1),Mortality_Rates!$C$111)))))</f>
        <v>6450.3915109762247</v>
      </c>
      <c r="AS73" s="160">
        <f ca="1">IF($B73-AS$8&gt;$B$9,0,IF($B73-AS$8=$B$9,$C73*IF($D73="Male",$B$5,$B$6),
AR73*(1-(1-IF($D73="Male",Mortality_Projection!$C$3,Mortality_Projection!$C$4))^MIN(($B73+(AS$8-1)-Mortality_Projection!$C$6),Mortality_Projection!$C$5)*IF($D73="Male",MIN(OFFSET(Mortality_Rates!$B$6,AS$8-1-($B73-$B$9),0),Mortality_Rates!$B$111),MIN(OFFSET(Mortality_Rates!$B$6,AS$8-1-($B73-$B$9),1),Mortality_Rates!$C$111)))))</f>
        <v>6449.3279385042424</v>
      </c>
      <c r="AT73" s="160">
        <f ca="1">IF($B73-AT$8&gt;$B$9,0,IF($B73-AT$8=$B$9,$C73*IF($D73="Male",$B$5,$B$6),
AS73*(1-(1-IF($D73="Male",Mortality_Projection!$C$3,Mortality_Projection!$C$4))^MIN(($B73+(AT$8-1)-Mortality_Projection!$C$6),Mortality_Projection!$C$5)*IF($D73="Male",MIN(OFFSET(Mortality_Rates!$B$6,AT$8-1-($B73-$B$9),0),Mortality_Rates!$B$111),MIN(OFFSET(Mortality_Rates!$B$6,AT$8-1-($B73-$B$9),1),Mortality_Rates!$C$111)))))</f>
        <v>6448.2428394176195</v>
      </c>
      <c r="AU73" s="160">
        <f ca="1">IF($B73-AU$8&gt;$B$9,0,IF($B73-AU$8=$B$9,$C73*IF($D73="Male",$B$5,$B$6),
AT73*(1-(1-IF($D73="Male",Mortality_Projection!$C$3,Mortality_Projection!$C$4))^MIN(($B73+(AU$8-1)-Mortality_Projection!$C$6),Mortality_Projection!$C$5)*IF($D73="Male",MIN(OFFSET(Mortality_Rates!$B$6,AU$8-1-($B73-$B$9),0),Mortality_Rates!$B$111),MIN(OFFSET(Mortality_Rates!$B$6,AU$8-1-($B73-$B$9),1),Mortality_Rates!$C$111)))))</f>
        <v>6447.1326081800898</v>
      </c>
      <c r="AV73" s="160">
        <f ca="1">IF($B73-AV$8&gt;$B$9,0,IF($B73-AV$8=$B$9,$C73*IF($D73="Male",$B$5,$B$6),
AU73*(1-(1-IF($D73="Male",Mortality_Projection!$C$3,Mortality_Projection!$C$4))^MIN(($B73+(AV$8-1)-Mortality_Projection!$C$6),Mortality_Projection!$C$5)*IF($D73="Male",MIN(OFFSET(Mortality_Rates!$B$6,AV$8-1-($B73-$B$9),0),Mortality_Rates!$B$111),MIN(OFFSET(Mortality_Rates!$B$6,AV$8-1-($B73-$B$9),1),Mortality_Rates!$C$111)))))</f>
        <v>6445.9900262058172</v>
      </c>
      <c r="AW73" s="160">
        <f ca="1">IF($B73-AW$8&gt;$B$9,0,IF($B73-AW$8=$B$9,$C73*IF($D73="Male",$B$5,$B$6),
AV73*(1-(1-IF($D73="Male",Mortality_Projection!$C$3,Mortality_Projection!$C$4))^MIN(($B73+(AW$8-1)-Mortality_Projection!$C$6),Mortality_Projection!$C$5)*IF($D73="Male",MIN(OFFSET(Mortality_Rates!$B$6,AW$8-1-($B73-$B$9),0),Mortality_Rates!$B$111),MIN(OFFSET(Mortality_Rates!$B$6,AW$8-1-($B73-$B$9),1),Mortality_Rates!$C$111)))))</f>
        <v>6444.8078803492881</v>
      </c>
      <c r="AX73" s="160">
        <f ca="1">IF($B73-AX$8&gt;$B$9,0,IF($B73-AX$8=$B$9,$C73*IF($D73="Male",$B$5,$B$6),
AW73*(1-(1-IF($D73="Male",Mortality_Projection!$C$3,Mortality_Projection!$C$4))^MIN(($B73+(AX$8-1)-Mortality_Projection!$C$6),Mortality_Projection!$C$5)*IF($D73="Male",MIN(OFFSET(Mortality_Rates!$B$6,AX$8-1-($B73-$B$9),0),Mortality_Rates!$B$111),MIN(OFFSET(Mortality_Rates!$B$6,AX$8-1-($B73-$B$9),1),Mortality_Rates!$C$111)))))</f>
        <v>6443.5789632839351</v>
      </c>
      <c r="AY73" s="160">
        <f ca="1">IF($B73-AY$8&gt;$B$9,0,IF($B73-AY$8=$B$9,$C73*IF($D73="Male",$B$5,$B$6),
AX73*(1-(1-IF($D73="Male",Mortality_Projection!$C$3,Mortality_Projection!$C$4))^MIN(($B73+(AY$8-1)-Mortality_Projection!$C$6),Mortality_Projection!$C$5)*IF($D73="Male",MIN(OFFSET(Mortality_Rates!$B$6,AY$8-1-($B73-$B$9),0),Mortality_Rates!$B$111),MIN(OFFSET(Mortality_Rates!$B$6,AY$8-1-($B73-$B$9),1),Mortality_Rates!$C$111)))))</f>
        <v>6442.2924601886798</v>
      </c>
      <c r="AZ73" s="160">
        <f ca="1">IF($B73-AZ$8&gt;$B$9,0,IF($B73-AZ$8=$B$9,$C73*IF($D73="Male",$B$5,$B$6),
AY73*(1-(1-IF($D73="Male",Mortality_Projection!$C$3,Mortality_Projection!$C$4))^MIN(($B73+(AZ$8-1)-Mortality_Projection!$C$6),Mortality_Projection!$C$5)*IF($D73="Male",MIN(OFFSET(Mortality_Rates!$B$6,AZ$8-1-($B73-$B$9),0),Mortality_Rates!$B$111),MIN(OFFSET(Mortality_Rates!$B$6,AZ$8-1-($B73-$B$9),1),Mortality_Rates!$C$111)))))</f>
        <v>6440.9411790301983</v>
      </c>
      <c r="BA73" s="160">
        <f ca="1">IF($B73-BA$8&gt;$B$9,0,IF($B73-BA$8=$B$9,$C73*IF($D73="Male",$B$5,$B$6),
AZ73*(1-(1-IF($D73="Male",Mortality_Projection!$C$3,Mortality_Projection!$C$4))^MIN(($B73+(BA$8-1)-Mortality_Projection!$C$6),Mortality_Projection!$C$5)*IF($D73="Male",MIN(OFFSET(Mortality_Rates!$B$6,BA$8-1-($B73-$B$9),0),Mortality_Rates!$B$111),MIN(OFFSET(Mortality_Rates!$B$6,BA$8-1-($B73-$B$9),1),Mortality_Rates!$C$111)))))</f>
        <v>6439.5070985573029</v>
      </c>
      <c r="BB73" s="160">
        <f ca="1">IF($B73-BB$8&gt;$B$9,0,IF($B73-BB$8=$B$9,$C73*IF($D73="Male",$B$5,$B$6),
BA73*(1-(1-IF($D73="Male",Mortality_Projection!$C$3,Mortality_Projection!$C$4))^MIN(($B73+(BB$8-1)-Mortality_Projection!$C$6),Mortality_Projection!$C$5)*IF($D73="Male",MIN(OFFSET(Mortality_Rates!$B$6,BB$8-1-($B73-$B$9),0),Mortality_Rates!$B$111),MIN(OFFSET(Mortality_Rates!$B$6,BB$8-1-($B73-$B$9),1),Mortality_Rates!$C$111)))))</f>
        <v>6437.97943866685</v>
      </c>
      <c r="BC73" s="160">
        <f ca="1">IF($B73-BC$8&gt;$B$9,0,IF($B73-BC$8=$B$9,$C73*IF($D73="Male",$B$5,$B$6),
BB73*(1-(1-IF($D73="Male",Mortality_Projection!$C$3,Mortality_Projection!$C$4))^MIN(($B73+(BC$8-1)-Mortality_Projection!$C$6),Mortality_Projection!$C$5)*IF($D73="Male",MIN(OFFSET(Mortality_Rates!$B$6,BC$8-1-($B73-$B$9),0),Mortality_Rates!$B$111),MIN(OFFSET(Mortality_Rates!$B$6,BC$8-1-($B73-$B$9),1),Mortality_Rates!$C$111)))))</f>
        <v>6436.3402115843055</v>
      </c>
      <c r="BD73" s="161">
        <f ca="1">IF($B73-BD$8&gt;$B$9,0,IF($B73-BD$8=$B$9,$C73*IF($D73="Male",$B$5,$B$6),
BC73*(1-(1-IF($D73="Male",Mortality_Projection!$C$3,Mortality_Projection!$C$4))^MIN(($B73+(BD$8-1)-Mortality_Projection!$C$6),Mortality_Projection!$C$5)*IF($D73="Male",MIN(OFFSET(Mortality_Rates!$B$6,BD$8-1-($B73-$B$9),0),Mortality_Rates!$B$111),MIN(OFFSET(Mortality_Rates!$B$6,BD$8-1-($B73-$B$9),1),Mortality_Rates!$C$111)))))</f>
        <v>6434.575061923636</v>
      </c>
      <c r="BE73" s="33"/>
    </row>
    <row r="74" spans="1:57" x14ac:dyDescent="0.35">
      <c r="A74" s="159"/>
      <c r="B74">
        <f t="shared" si="8"/>
        <v>2037</v>
      </c>
      <c r="C74" s="160">
        <f t="shared" ca="1" si="8"/>
        <v>93143.904472959082</v>
      </c>
      <c r="D74" s="198" t="s">
        <v>32</v>
      </c>
      <c r="E74" s="160">
        <f ca="1">IF($B74-E$8&gt;$B$9,0,IF($B74-E$8=$B$9,$C74*IF($D74="Male",$B$5,$B$6),
D74*(1-(1-IF($D74="Male",Mortality_Projection!$C$3,Mortality_Projection!$C$4))^MIN(($B74+(E$8-1)-Mortality_Projection!$C$6),Mortality_Projection!$C$5)*IF($D74="Male",MIN(OFFSET(Mortality_Rates!$B$6,E$8-1-($B74-$B$9),0),Mortality_Rates!$B$111),MIN(OFFSET(Mortality_Rates!$B$6,E$8-1-($B74-$B$9),1),Mortality_Rates!$C$111)))))</f>
        <v>0</v>
      </c>
      <c r="F74" s="160">
        <f ca="1">IF($B74-F$8&gt;$B$9,0,IF($B74-F$8=$B$9,$C74*IF($D74="Male",$B$5,$B$6),
E74*(1-(1-IF($D74="Male",Mortality_Projection!$C$3,Mortality_Projection!$C$4))^MIN(($B74+(F$8-1)-Mortality_Projection!$C$6),Mortality_Projection!$C$5)*IF($D74="Male",MIN(OFFSET(Mortality_Rates!$B$6,F$8-1-($B74-$B$9),0),Mortality_Rates!$B$111),MIN(OFFSET(Mortality_Rates!$B$6,F$8-1-($B74-$B$9),1),Mortality_Rates!$C$111)))))</f>
        <v>0</v>
      </c>
      <c r="G74" s="160">
        <f ca="1">IF($B74-G$8&gt;$B$9,0,IF($B74-G$8=$B$9,$C74*IF($D74="Male",$B$5,$B$6),
F74*(1-(1-IF($D74="Male",Mortality_Projection!$C$3,Mortality_Projection!$C$4))^MIN(($B74+(G$8-1)-Mortality_Projection!$C$6),Mortality_Projection!$C$5)*IF($D74="Male",MIN(OFFSET(Mortality_Rates!$B$6,G$8-1-($B74-$B$9),0),Mortality_Rates!$B$111),MIN(OFFSET(Mortality_Rates!$B$6,G$8-1-($B74-$B$9),1),Mortality_Rates!$C$111)))))</f>
        <v>0</v>
      </c>
      <c r="H74" s="160">
        <f ca="1">IF($B74-H$8&gt;$B$9,0,IF($B74-H$8=$B$9,$C74*IF($D74="Male",$B$5,$B$6),
G74*(1-(1-IF($D74="Male",Mortality_Projection!$C$3,Mortality_Projection!$C$4))^MIN(($B74+(H$8-1)-Mortality_Projection!$C$6),Mortality_Projection!$C$5)*IF($D74="Male",MIN(OFFSET(Mortality_Rates!$B$6,H$8-1-($B74-$B$9),0),Mortality_Rates!$B$111),MIN(OFFSET(Mortality_Rates!$B$6,H$8-1-($B74-$B$9),1),Mortality_Rates!$C$111)))))</f>
        <v>0</v>
      </c>
      <c r="I74" s="160">
        <f ca="1">IF($B74-I$8&gt;$B$9,0,IF($B74-I$8=$B$9,$C74*IF($D74="Male",$B$5,$B$6),
H74*(1-(1-IF($D74="Male",Mortality_Projection!$C$3,Mortality_Projection!$C$4))^MIN(($B74+(I$8-1)-Mortality_Projection!$C$6),Mortality_Projection!$C$5)*IF($D74="Male",MIN(OFFSET(Mortality_Rates!$B$6,I$8-1-($B74-$B$9),0),Mortality_Rates!$B$111),MIN(OFFSET(Mortality_Rates!$B$6,I$8-1-($B74-$B$9),1),Mortality_Rates!$C$111)))))</f>
        <v>0</v>
      </c>
      <c r="J74" s="160">
        <f ca="1">IF($B74-J$8&gt;$B$9,0,IF($B74-J$8=$B$9,$C74*IF($D74="Male",$B$5,$B$6),
I74*(1-(1-IF($D74="Male",Mortality_Projection!$C$3,Mortality_Projection!$C$4))^MIN(($B74+(J$8-1)-Mortality_Projection!$C$6),Mortality_Projection!$C$5)*IF($D74="Male",MIN(OFFSET(Mortality_Rates!$B$6,J$8-1-($B74-$B$9),0),Mortality_Rates!$B$111),MIN(OFFSET(Mortality_Rates!$B$6,J$8-1-($B74-$B$9),1),Mortality_Rates!$C$111)))))</f>
        <v>0</v>
      </c>
      <c r="K74" s="160">
        <f ca="1">IF($B74-K$8&gt;$B$9,0,IF($B74-K$8=$B$9,$C74*IF($D74="Male",$B$5,$B$6),
J74*(1-(1-IF($D74="Male",Mortality_Projection!$C$3,Mortality_Projection!$C$4))^MIN(($B74+(K$8-1)-Mortality_Projection!$C$6),Mortality_Projection!$C$5)*IF($D74="Male",MIN(OFFSET(Mortality_Rates!$B$6,K$8-1-($B74-$B$9),0),Mortality_Rates!$B$111),MIN(OFFSET(Mortality_Rates!$B$6,K$8-1-($B74-$B$9),1),Mortality_Rates!$C$111)))))</f>
        <v>0</v>
      </c>
      <c r="L74" s="160">
        <f ca="1">IF($B74-L$8&gt;$B$9,0,IF($B74-L$8=$B$9,$C74*IF($D74="Male",$B$5,$B$6),
K74*(1-(1-IF($D74="Male",Mortality_Projection!$C$3,Mortality_Projection!$C$4))^MIN(($B74+(L$8-1)-Mortality_Projection!$C$6),Mortality_Projection!$C$5)*IF($D74="Male",MIN(OFFSET(Mortality_Rates!$B$6,L$8-1-($B74-$B$9),0),Mortality_Rates!$B$111),MIN(OFFSET(Mortality_Rates!$B$6,L$8-1-($B74-$B$9),1),Mortality_Rates!$C$111)))))</f>
        <v>0</v>
      </c>
      <c r="M74" s="160">
        <f ca="1">IF($B74-M$8&gt;$B$9,0,IF($B74-M$8=$B$9,$C74*IF($D74="Male",$B$5,$B$6),
L74*(1-(1-IF($D74="Male",Mortality_Projection!$C$3,Mortality_Projection!$C$4))^MIN(($B74+(M$8-1)-Mortality_Projection!$C$6),Mortality_Projection!$C$5)*IF($D74="Male",MIN(OFFSET(Mortality_Rates!$B$6,M$8-1-($B74-$B$9),0),Mortality_Rates!$B$111),MIN(OFFSET(Mortality_Rates!$B$6,M$8-1-($B74-$B$9),1),Mortality_Rates!$C$111)))))</f>
        <v>0</v>
      </c>
      <c r="N74" s="160">
        <f ca="1">IF($B74-N$8&gt;$B$9,0,IF($B74-N$8=$B$9,$C74*IF($D74="Male",$B$5,$B$6),
M74*(1-(1-IF($D74="Male",Mortality_Projection!$C$3,Mortality_Projection!$C$4))^MIN(($B74+(N$8-1)-Mortality_Projection!$C$6),Mortality_Projection!$C$5)*IF($D74="Male",MIN(OFFSET(Mortality_Rates!$B$6,N$8-1-($B74-$B$9),0),Mortality_Rates!$B$111),MIN(OFFSET(Mortality_Rates!$B$6,N$8-1-($B74-$B$9),1),Mortality_Rates!$C$111)))))</f>
        <v>0</v>
      </c>
      <c r="O74" s="160">
        <f ca="1">IF($B74-O$8&gt;$B$9,0,IF($B74-O$8=$B$9,$C74*IF($D74="Male",$B$5,$B$6),
N74*(1-(1-IF($D74="Male",Mortality_Projection!$C$3,Mortality_Projection!$C$4))^MIN(($B74+(O$8-1)-Mortality_Projection!$C$6),Mortality_Projection!$C$5)*IF($D74="Male",MIN(OFFSET(Mortality_Rates!$B$6,O$8-1-($B74-$B$9),0),Mortality_Rates!$B$111),MIN(OFFSET(Mortality_Rates!$B$6,O$8-1-($B74-$B$9),1),Mortality_Rates!$C$111)))))</f>
        <v>0</v>
      </c>
      <c r="P74" s="160">
        <f ca="1">IF($B74-P$8&gt;$B$9,0,IF($B74-P$8=$B$9,$C74*IF($D74="Male",$B$5,$B$6),
O74*(1-(1-IF($D74="Male",Mortality_Projection!$C$3,Mortality_Projection!$C$4))^MIN(($B74+(P$8-1)-Mortality_Projection!$C$6),Mortality_Projection!$C$5)*IF($D74="Male",MIN(OFFSET(Mortality_Rates!$B$6,P$8-1-($B74-$B$9),0),Mortality_Rates!$B$111),MIN(OFFSET(Mortality_Rates!$B$6,P$8-1-($B74-$B$9),1),Mortality_Rates!$C$111)))))</f>
        <v>0</v>
      </c>
      <c r="Q74" s="160">
        <f ca="1">IF($B74-Q$8&gt;$B$9,0,IF($B74-Q$8=$B$9,$C74*IF($D74="Male",$B$5,$B$6),
P74*(1-(1-IF($D74="Male",Mortality_Projection!$C$3,Mortality_Projection!$C$4))^MIN(($B74+(Q$8-1)-Mortality_Projection!$C$6),Mortality_Projection!$C$5)*IF($D74="Male",MIN(OFFSET(Mortality_Rates!$B$6,Q$8-1-($B74-$B$9),0),Mortality_Rates!$B$111),MIN(OFFSET(Mortality_Rates!$B$6,Q$8-1-($B74-$B$9),1),Mortality_Rates!$C$111)))))</f>
        <v>0</v>
      </c>
      <c r="R74" s="160">
        <f ca="1">IF($B74-R$8&gt;$B$9,0,IF($B74-R$8=$B$9,$C74*IF($D74="Male",$B$5,$B$6),
Q74*(1-(1-IF($D74="Male",Mortality_Projection!$C$3,Mortality_Projection!$C$4))^MIN(($B74+(R$8-1)-Mortality_Projection!$C$6),Mortality_Projection!$C$5)*IF($D74="Male",MIN(OFFSET(Mortality_Rates!$B$6,R$8-1-($B74-$B$9),0),Mortality_Rates!$B$111),MIN(OFFSET(Mortality_Rates!$B$6,R$8-1-($B74-$B$9),1),Mortality_Rates!$C$111)))))</f>
        <v>0</v>
      </c>
      <c r="S74" s="160">
        <f ca="1">IF($B74-S$8&gt;$B$9,0,IF($B74-S$8=$B$9,$C74*IF($D74="Male",$B$5,$B$6),
R74*(1-(1-IF($D74="Male",Mortality_Projection!$C$3,Mortality_Projection!$C$4))^MIN(($B74+(S$8-1)-Mortality_Projection!$C$6),Mortality_Projection!$C$5)*IF($D74="Male",MIN(OFFSET(Mortality_Rates!$B$6,S$8-1-($B74-$B$9),0),Mortality_Rates!$B$111),MIN(OFFSET(Mortality_Rates!$B$6,S$8-1-($B74-$B$9),1),Mortality_Rates!$C$111)))))</f>
        <v>0</v>
      </c>
      <c r="T74" s="160">
        <f ca="1">IF($B74-T$8&gt;$B$9,0,IF($B74-T$8=$B$9,$C74*IF($D74="Male",$B$5,$B$6),
S74*(1-(1-IF($D74="Male",Mortality_Projection!$C$3,Mortality_Projection!$C$4))^MIN(($B74+(T$8-1)-Mortality_Projection!$C$6),Mortality_Projection!$C$5)*IF($D74="Male",MIN(OFFSET(Mortality_Rates!$B$6,T$8-1-($B74-$B$9),0),Mortality_Rates!$B$111),MIN(OFFSET(Mortality_Rates!$B$6,T$8-1-($B74-$B$9),1),Mortality_Rates!$C$111)))))</f>
        <v>6550.9955304105288</v>
      </c>
      <c r="U74" s="160">
        <f ca="1">IF($B74-U$8&gt;$B$9,0,IF($B74-U$8=$B$9,$C74*IF($D74="Male",$B$5,$B$6),
T74*(1-(1-IF($D74="Male",Mortality_Projection!$C$3,Mortality_Projection!$C$4))^MIN(($B74+(U$8-1)-Mortality_Projection!$C$6),Mortality_Projection!$C$5)*IF($D74="Male",MIN(OFFSET(Mortality_Rates!$B$6,U$8-1-($B74-$B$9),0),Mortality_Rates!$B$111),MIN(OFFSET(Mortality_Rates!$B$6,U$8-1-($B74-$B$9),1),Mortality_Rates!$C$111)))))</f>
        <v>6548.1577690187505</v>
      </c>
      <c r="V74" s="160">
        <f ca="1">IF($B74-V$8&gt;$B$9,0,IF($B74-V$8=$B$9,$C74*IF($D74="Male",$B$5,$B$6),
U74*(1-(1-IF($D74="Male",Mortality_Projection!$C$3,Mortality_Projection!$C$4))^MIN(($B74+(V$8-1)-Mortality_Projection!$C$6),Mortality_Projection!$C$5)*IF($D74="Male",MIN(OFFSET(Mortality_Rates!$B$6,V$8-1-($B74-$B$9),0),Mortality_Rates!$B$111),MIN(OFFSET(Mortality_Rates!$B$6,V$8-1-($B74-$B$9),1),Mortality_Rates!$C$111)))))</f>
        <v>6546.0955369595558</v>
      </c>
      <c r="W74" s="160">
        <f ca="1">IF($B74-W$8&gt;$B$9,0,IF($B74-W$8=$B$9,$C74*IF($D74="Male",$B$5,$B$6),
V74*(1-(1-IF($D74="Male",Mortality_Projection!$C$3,Mortality_Projection!$C$4))^MIN(($B74+(W$8-1)-Mortality_Projection!$C$6),Mortality_Projection!$C$5)*IF($D74="Male",MIN(OFFSET(Mortality_Rates!$B$6,W$8-1-($B74-$B$9),0),Mortality_Rates!$B$111),MIN(OFFSET(Mortality_Rates!$B$6,W$8-1-($B74-$B$9),1),Mortality_Rates!$C$111)))))</f>
        <v>6544.5894762779562</v>
      </c>
      <c r="X74" s="160">
        <f ca="1">IF($B74-X$8&gt;$B$9,0,IF($B74-X$8=$B$9,$C74*IF($D74="Male",$B$5,$B$6),
W74*(1-(1-IF($D74="Male",Mortality_Projection!$C$3,Mortality_Projection!$C$4))^MIN(($B74+(X$8-1)-Mortality_Projection!$C$6),Mortality_Projection!$C$5)*IF($D74="Male",MIN(OFFSET(Mortality_Rates!$B$6,X$8-1-($B74-$B$9),0),Mortality_Rates!$B$111),MIN(OFFSET(Mortality_Rates!$B$6,X$8-1-($B74-$B$9),1),Mortality_Rates!$C$111)))))</f>
        <v>6543.4588234350267</v>
      </c>
      <c r="Y74" s="160">
        <f ca="1">IF($B74-Y$8&gt;$B$9,0,IF($B74-Y$8=$B$9,$C74*IF($D74="Male",$B$5,$B$6),
X74*(1-(1-IF($D74="Male",Mortality_Projection!$C$3,Mortality_Projection!$C$4))^MIN(($B74+(Y$8-1)-Mortality_Projection!$C$6),Mortality_Projection!$C$5)*IF($D74="Male",MIN(OFFSET(Mortality_Rates!$B$6,Y$8-1-($B74-$B$9),0),Mortality_Rates!$B$111),MIN(OFFSET(Mortality_Rates!$B$6,Y$8-1-($B74-$B$9),1),Mortality_Rates!$C$111)))))</f>
        <v>6542.572714757639</v>
      </c>
      <c r="Z74" s="160">
        <f ca="1">IF($B74-Z$8&gt;$B$9,0,IF($B74-Z$8=$B$9,$C74*IF($D74="Male",$B$5,$B$6),
Y74*(1-(1-IF($D74="Male",Mortality_Projection!$C$3,Mortality_Projection!$C$4))^MIN(($B74+(Z$8-1)-Mortality_Projection!$C$6),Mortality_Projection!$C$5)*IF($D74="Male",MIN(OFFSET(Mortality_Rates!$B$6,Z$8-1-($B74-$B$9),0),Mortality_Rates!$B$111),MIN(OFFSET(Mortality_Rates!$B$6,Z$8-1-($B74-$B$9),1),Mortality_Rates!$C$111)))))</f>
        <v>6541.8392863439867</v>
      </c>
      <c r="AA74" s="160">
        <f ca="1">IF($B74-AA$8&gt;$B$9,0,IF($B74-AA$8=$B$9,$C74*IF($D74="Male",$B$5,$B$6),
Z74*(1-(1-IF($D74="Male",Mortality_Projection!$C$3,Mortality_Projection!$C$4))^MIN(($B74+(AA$8-1)-Mortality_Projection!$C$6),Mortality_Projection!$C$5)*IF($D74="Male",MIN(OFFSET(Mortality_Rates!$B$6,AA$8-1-($B74-$B$9),0),Mortality_Rates!$B$111),MIN(OFFSET(Mortality_Rates!$B$6,AA$8-1-($B74-$B$9),1),Mortality_Rates!$C$111)))))</f>
        <v>6541.2039216707744</v>
      </c>
      <c r="AB74" s="160">
        <f ca="1">IF($B74-AB$8&gt;$B$9,0,IF($B74-AB$8=$B$9,$C74*IF($D74="Male",$B$5,$B$6),
AA74*(1-(1-IF($D74="Male",Mortality_Projection!$C$3,Mortality_Projection!$C$4))^MIN(($B74+(AB$8-1)-Mortality_Projection!$C$6),Mortality_Projection!$C$5)*IF($D74="Male",MIN(OFFSET(Mortality_Rates!$B$6,AB$8-1-($B74-$B$9),0),Mortality_Rates!$B$111),MIN(OFFSET(Mortality_Rates!$B$6,AB$8-1-($B74-$B$9),1),Mortality_Rates!$C$111)))))</f>
        <v>6540.6265016283569</v>
      </c>
      <c r="AC74" s="160">
        <f ca="1">IF($B74-AC$8&gt;$B$9,0,IF($B74-AC$8=$B$9,$C74*IF($D74="Male",$B$5,$B$6),
AB74*(1-(1-IF($D74="Male",Mortality_Projection!$C$3,Mortality_Projection!$C$4))^MIN(($B74+(AC$8-1)-Mortality_Projection!$C$6),Mortality_Projection!$C$5)*IF($D74="Male",MIN(OFFSET(Mortality_Rates!$B$6,AC$8-1-($B74-$B$9),0),Mortality_Rates!$B$111),MIN(OFFSET(Mortality_Rates!$B$6,AC$8-1-($B74-$B$9),1),Mortality_Rates!$C$111)))))</f>
        <v>6540.0724359315709</v>
      </c>
      <c r="AD74" s="160">
        <f ca="1">IF($B74-AD$8&gt;$B$9,0,IF($B74-AD$8=$B$9,$C74*IF($D74="Male",$B$5,$B$6),
AC74*(1-(1-IF($D74="Male",Mortality_Projection!$C$3,Mortality_Projection!$C$4))^MIN(($B74+(AD$8-1)-Mortality_Projection!$C$6),Mortality_Projection!$C$5)*IF($D74="Male",MIN(OFFSET(Mortality_Rates!$B$6,AD$8-1-($B74-$B$9),0),Mortality_Rates!$B$111),MIN(OFFSET(Mortality_Rates!$B$6,AD$8-1-($B74-$B$9),1),Mortality_Rates!$C$111)))))</f>
        <v>6539.5124354340742</v>
      </c>
      <c r="AE74" s="160">
        <f ca="1">IF($B74-AE$8&gt;$B$9,0,IF($B74-AE$8=$B$9,$C74*IF($D74="Male",$B$5,$B$6),
AD74*(1-(1-IF($D74="Male",Mortality_Projection!$C$3,Mortality_Projection!$C$4))^MIN(($B74+(AE$8-1)-Mortality_Projection!$C$6),Mortality_Projection!$C$5)*IF($D74="Male",MIN(OFFSET(Mortality_Rates!$B$6,AE$8-1-($B74-$B$9),0),Mortality_Rates!$B$111),MIN(OFFSET(Mortality_Rates!$B$6,AE$8-1-($B74-$B$9),1),Mortality_Rates!$C$111)))))</f>
        <v>6538.9222927985993</v>
      </c>
      <c r="AF74" s="160">
        <f ca="1">IF($B74-AF$8&gt;$B$9,0,IF($B74-AF$8=$B$9,$C74*IF($D74="Male",$B$5,$B$6),
AE74*(1-(1-IF($D74="Male",Mortality_Projection!$C$3,Mortality_Projection!$C$4))^MIN(($B74+(AF$8-1)-Mortality_Projection!$C$6),Mortality_Projection!$C$5)*IF($D74="Male",MIN(OFFSET(Mortality_Rates!$B$6,AF$8-1-($B74-$B$9),0),Mortality_Rates!$B$111),MIN(OFFSET(Mortality_Rates!$B$6,AF$8-1-($B74-$B$9),1),Mortality_Rates!$C$111)))))</f>
        <v>6538.2907160661744</v>
      </c>
      <c r="AG74" s="160">
        <f ca="1">IF($B74-AG$8&gt;$B$9,0,IF($B74-AG$8=$B$9,$C74*IF($D74="Male",$B$5,$B$6),
AF74*(1-(1-IF($D74="Male",Mortality_Projection!$C$3,Mortality_Projection!$C$4))^MIN(($B74+(AG$8-1)-Mortality_Projection!$C$6),Mortality_Projection!$C$5)*IF($D74="Male",MIN(OFFSET(Mortality_Rates!$B$6,AG$8-1-($B74-$B$9),0),Mortality_Rates!$B$111),MIN(OFFSET(Mortality_Rates!$B$6,AG$8-1-($B74-$B$9),1),Mortality_Rates!$C$111)))))</f>
        <v>6537.6068207319668</v>
      </c>
      <c r="AH74" s="160">
        <f ca="1">IF($B74-AH$8&gt;$B$9,0,IF($B74-AH$8=$B$9,$C74*IF($D74="Male",$B$5,$B$6),
AG74*(1-(1-IF($D74="Male",Mortality_Projection!$C$3,Mortality_Projection!$C$4))^MIN(($B74+(AH$8-1)-Mortality_Projection!$C$6),Mortality_Projection!$C$5)*IF($D74="Male",MIN(OFFSET(Mortality_Rates!$B$6,AH$8-1-($B74-$B$9),0),Mortality_Rates!$B$111),MIN(OFFSET(Mortality_Rates!$B$6,AH$8-1-($B74-$B$9),1),Mortality_Rates!$C$111)))))</f>
        <v>6536.8640509230645</v>
      </c>
      <c r="AI74" s="160">
        <f ca="1">IF($B74-AI$8&gt;$B$9,0,IF($B74-AI$8=$B$9,$C74*IF($D74="Male",$B$5,$B$6),
AH74*(1-(1-IF($D74="Male",Mortality_Projection!$C$3,Mortality_Projection!$C$4))^MIN(($B74+(AI$8-1)-Mortality_Projection!$C$6),Mortality_Projection!$C$5)*IF($D74="Male",MIN(OFFSET(Mortality_Rates!$B$6,AI$8-1-($B74-$B$9),0),Mortality_Rates!$B$111),MIN(OFFSET(Mortality_Rates!$B$6,AI$8-1-($B74-$B$9),1),Mortality_Rates!$C$111)))))</f>
        <v>6536.0638722215408</v>
      </c>
      <c r="AJ74" s="160">
        <f ca="1">IF($B74-AJ$8&gt;$B$9,0,IF($B74-AJ$8=$B$9,$C74*IF($D74="Male",$B$5,$B$6),
AI74*(1-(1-IF($D74="Male",Mortality_Projection!$C$3,Mortality_Projection!$C$4))^MIN(($B74+(AJ$8-1)-Mortality_Projection!$C$6),Mortality_Projection!$C$5)*IF($D74="Male",MIN(OFFSET(Mortality_Rates!$B$6,AJ$8-1-($B74-$B$9),0),Mortality_Rates!$B$111),MIN(OFFSET(Mortality_Rates!$B$6,AJ$8-1-($B74-$B$9),1),Mortality_Rates!$C$111)))))</f>
        <v>6535.2154040620617</v>
      </c>
      <c r="AK74" s="160">
        <f ca="1">IF($B74-AK$8&gt;$B$9,0,IF($B74-AK$8=$B$9,$C74*IF($D74="Male",$B$5,$B$6),
AJ74*(1-(1-IF($D74="Male",Mortality_Projection!$C$3,Mortality_Projection!$C$4))^MIN(($B74+(AK$8-1)-Mortality_Projection!$C$6),Mortality_Projection!$C$5)*IF($D74="Male",MIN(OFFSET(Mortality_Rates!$B$6,AK$8-1-($B74-$B$9),0),Mortality_Rates!$B$111),MIN(OFFSET(Mortality_Rates!$B$6,AK$8-1-($B74-$B$9),1),Mortality_Rates!$C$111)))))</f>
        <v>6534.3274726387299</v>
      </c>
      <c r="AL74" s="160">
        <f ca="1">IF($B74-AL$8&gt;$B$9,0,IF($B74-AL$8=$B$9,$C74*IF($D74="Male",$B$5,$B$6),
AK74*(1-(1-IF($D74="Male",Mortality_Projection!$C$3,Mortality_Projection!$C$4))^MIN(($B74+(AL$8-1)-Mortality_Projection!$C$6),Mortality_Projection!$C$5)*IF($D74="Male",MIN(OFFSET(Mortality_Rates!$B$6,AL$8-1-($B74-$B$9),0),Mortality_Rates!$B$111),MIN(OFFSET(Mortality_Rates!$B$6,AL$8-1-($B74-$B$9),1),Mortality_Rates!$C$111)))))</f>
        <v>6533.4086169356451</v>
      </c>
      <c r="AM74" s="160">
        <f ca="1">IF($B74-AM$8&gt;$B$9,0,IF($B74-AM$8=$B$9,$C74*IF($D74="Male",$B$5,$B$6),
AL74*(1-(1-IF($D74="Male",Mortality_Projection!$C$3,Mortality_Projection!$C$4))^MIN(($B74+(AM$8-1)-Mortality_Projection!$C$6),Mortality_Projection!$C$5)*IF($D74="Male",MIN(OFFSET(Mortality_Rates!$B$6,AM$8-1-($B74-$B$9),0),Mortality_Rates!$B$111),MIN(OFFSET(Mortality_Rates!$B$6,AM$8-1-($B74-$B$9),1),Mortality_Rates!$C$111)))))</f>
        <v>6532.4633879949297</v>
      </c>
      <c r="AN74" s="160">
        <f ca="1">IF($B74-AN$8&gt;$B$9,0,IF($B74-AN$8=$B$9,$C74*IF($D74="Male",$B$5,$B$6),
AM74*(1-(1-IF($D74="Male",Mortality_Projection!$C$3,Mortality_Projection!$C$4))^MIN(($B74+(AN$8-1)-Mortality_Projection!$C$6),Mortality_Projection!$C$5)*IF($D74="Male",MIN(OFFSET(Mortality_Rates!$B$6,AN$8-1-($B74-$B$9),0),Mortality_Rates!$B$111),MIN(OFFSET(Mortality_Rates!$B$6,AN$8-1-($B74-$B$9),1),Mortality_Rates!$C$111)))))</f>
        <v>6531.5035190120398</v>
      </c>
      <c r="AO74" s="160">
        <f ca="1">IF($B74-AO$8&gt;$B$9,0,IF($B74-AO$8=$B$9,$C74*IF($D74="Male",$B$5,$B$6),
AN74*(1-(1-IF($D74="Male",Mortality_Projection!$C$3,Mortality_Projection!$C$4))^MIN(($B74+(AO$8-1)-Mortality_Projection!$C$6),Mortality_Projection!$C$5)*IF($D74="Male",MIN(OFFSET(Mortality_Rates!$B$6,AO$8-1-($B74-$B$9),0),Mortality_Rates!$B$111),MIN(OFFSET(Mortality_Rates!$B$6,AO$8-1-($B74-$B$9),1),Mortality_Rates!$C$111)))))</f>
        <v>6530.5181494844346</v>
      </c>
      <c r="AP74" s="160">
        <f ca="1">IF($B74-AP$8&gt;$B$9,0,IF($B74-AP$8=$B$9,$C74*IF($D74="Male",$B$5,$B$6),
AO74*(1-(1-IF($D74="Male",Mortality_Projection!$C$3,Mortality_Projection!$C$4))^MIN(($B74+(AP$8-1)-Mortality_Projection!$C$6),Mortality_Projection!$C$5)*IF($D74="Male",MIN(OFFSET(Mortality_Rates!$B$6,AP$8-1-($B74-$B$9),0),Mortality_Rates!$B$111),MIN(OFFSET(Mortality_Rates!$B$6,AP$8-1-($B74-$B$9),1),Mortality_Rates!$C$111)))))</f>
        <v>6529.5146159581464</v>
      </c>
      <c r="AQ74" s="160">
        <f ca="1">IF($B74-AQ$8&gt;$B$9,0,IF($B74-AQ$8=$B$9,$C74*IF($D74="Male",$B$5,$B$6),
AP74*(1-(1-IF($D74="Male",Mortality_Projection!$C$3,Mortality_Projection!$C$4))^MIN(($B74+(AQ$8-1)-Mortality_Projection!$C$6),Mortality_Projection!$C$5)*IF($D74="Male",MIN(OFFSET(Mortality_Rates!$B$6,AQ$8-1-($B74-$B$9),0),Mortality_Rates!$B$111),MIN(OFFSET(Mortality_Rates!$B$6,AQ$8-1-($B74-$B$9),1),Mortality_Rates!$C$111)))))</f>
        <v>6528.4929268016194</v>
      </c>
      <c r="AR74" s="160">
        <f ca="1">IF($B74-AR$8&gt;$B$9,0,IF($B74-AR$8=$B$9,$C74*IF($D74="Male",$B$5,$B$6),
AQ74*(1-(1-IF($D74="Male",Mortality_Projection!$C$3,Mortality_Projection!$C$4))^MIN(($B74+(AR$8-1)-Mortality_Projection!$C$6),Mortality_Projection!$C$5)*IF($D74="Male",MIN(OFFSET(Mortality_Rates!$B$6,AR$8-1-($B74-$B$9),0),Mortality_Rates!$B$111),MIN(OFFSET(Mortality_Rates!$B$6,AR$8-1-($B74-$B$9),1),Mortality_Rates!$C$111)))))</f>
        <v>6527.4530905347701</v>
      </c>
      <c r="AS74" s="160">
        <f ca="1">IF($B74-AS$8&gt;$B$9,0,IF($B74-AS$8=$B$9,$C74*IF($D74="Male",$B$5,$B$6),
AR74*(1-(1-IF($D74="Male",Mortality_Projection!$C$3,Mortality_Projection!$C$4))^MIN(($B74+(AS$8-1)-Mortality_Projection!$C$6),Mortality_Projection!$C$5)*IF($D74="Male",MIN(OFFSET(Mortality_Rates!$B$6,AS$8-1-($B74-$B$9),0),Mortality_Rates!$B$111),MIN(OFFSET(Mortality_Rates!$B$6,AS$8-1-($B74-$B$9),1),Mortality_Rates!$C$111)))))</f>
        <v>6526.3951158288673</v>
      </c>
      <c r="AT74" s="160">
        <f ca="1">IF($B74-AT$8&gt;$B$9,0,IF($B74-AT$8=$B$9,$C74*IF($D74="Male",$B$5,$B$6),
AS74*(1-(1-IF($D74="Male",Mortality_Projection!$C$3,Mortality_Projection!$C$4))^MIN(($B74+(AT$8-1)-Mortality_Projection!$C$6),Mortality_Projection!$C$5)*IF($D74="Male",MIN(OFFSET(Mortality_Rates!$B$6,AT$8-1-($B74-$B$9),0),Mortality_Rates!$B$111),MIN(OFFSET(Mortality_Rates!$B$6,AT$8-1-($B74-$B$9),1),Mortality_Rates!$C$111)))))</f>
        <v>6525.3190115064144</v>
      </c>
      <c r="AU74" s="160">
        <f ca="1">IF($B74-AU$8&gt;$B$9,0,IF($B74-AU$8=$B$9,$C74*IF($D74="Male",$B$5,$B$6),
AT74*(1-(1-IF($D74="Male",Mortality_Projection!$C$3,Mortality_Projection!$C$4))^MIN(($B74+(AU$8-1)-Mortality_Projection!$C$6),Mortality_Projection!$C$5)*IF($D74="Male",MIN(OFFSET(Mortality_Rates!$B$6,AU$8-1-($B74-$B$9),0),Mortality_Rates!$B$111),MIN(OFFSET(Mortality_Rates!$B$6,AU$8-1-($B74-$B$9),1),Mortality_Rates!$C$111)))))</f>
        <v>6524.2211269257532</v>
      </c>
      <c r="AV74" s="160">
        <f ca="1">IF($B74-AV$8&gt;$B$9,0,IF($B74-AV$8=$B$9,$C74*IF($D74="Male",$B$5,$B$6),
AU74*(1-(1-IF($D74="Male",Mortality_Projection!$C$3,Mortality_Projection!$C$4))^MIN(($B74+(AV$8-1)-Mortality_Projection!$C$6),Mortality_Projection!$C$5)*IF($D74="Male",MIN(OFFSET(Mortality_Rates!$B$6,AV$8-1-($B74-$B$9),0),Mortality_Rates!$B$111),MIN(OFFSET(Mortality_Rates!$B$6,AV$8-1-($B74-$B$9),1),Mortality_Rates!$C$111)))))</f>
        <v>6523.0978140673433</v>
      </c>
      <c r="AW74" s="160">
        <f ca="1">IF($B74-AW$8&gt;$B$9,0,IF($B74-AW$8=$B$9,$C74*IF($D74="Male",$B$5,$B$6),
AV74*(1-(1-IF($D74="Male",Mortality_Projection!$C$3,Mortality_Projection!$C$4))^MIN(($B74+(AW$8-1)-Mortality_Projection!$C$6),Mortality_Projection!$C$5)*IF($D74="Male",MIN(OFFSET(Mortality_Rates!$B$6,AW$8-1-($B74-$B$9),0),Mortality_Rates!$B$111),MIN(OFFSET(Mortality_Rates!$B$6,AW$8-1-($B74-$B$9),1),Mortality_Rates!$C$111)))))</f>
        <v>6521.9417692902716</v>
      </c>
      <c r="AX74" s="160">
        <f ca="1">IF($B74-AX$8&gt;$B$9,0,IF($B74-AX$8=$B$9,$C74*IF($D74="Male",$B$5,$B$6),
AW74*(1-(1-IF($D74="Male",Mortality_Projection!$C$3,Mortality_Projection!$C$4))^MIN(($B74+(AX$8-1)-Mortality_Projection!$C$6),Mortality_Projection!$C$5)*IF($D74="Male",MIN(OFFSET(Mortality_Rates!$B$6,AX$8-1-($B74-$B$9),0),Mortality_Rates!$B$111),MIN(OFFSET(Mortality_Rates!$B$6,AX$8-1-($B74-$B$9),1),Mortality_Rates!$C$111)))))</f>
        <v>6520.7456944580508</v>
      </c>
      <c r="AY74" s="160">
        <f ca="1">IF($B74-AY$8&gt;$B$9,0,IF($B74-AY$8=$B$9,$C74*IF($D74="Male",$B$5,$B$6),
AX74*(1-(1-IF($D74="Male",Mortality_Projection!$C$3,Mortality_Projection!$C$4))^MIN(($B74+(AY$8-1)-Mortality_Projection!$C$6),Mortality_Projection!$C$5)*IF($D74="Male",MIN(OFFSET(Mortality_Rates!$B$6,AY$8-1-($B74-$B$9),0),Mortality_Rates!$B$111),MIN(OFFSET(Mortality_Rates!$B$6,AY$8-1-($B74-$B$9),1),Mortality_Rates!$C$111)))))</f>
        <v>6519.5022973217019</v>
      </c>
      <c r="AZ74" s="160">
        <f ca="1">IF($B74-AZ$8&gt;$B$9,0,IF($B74-AZ$8=$B$9,$C74*IF($D74="Male",$B$5,$B$6),
AY74*(1-(1-IF($D74="Male",Mortality_Projection!$C$3,Mortality_Projection!$C$4))^MIN(($B74+(AZ$8-1)-Mortality_Projection!$C$6),Mortality_Projection!$C$5)*IF($D74="Male",MIN(OFFSET(Mortality_Rates!$B$6,AZ$8-1-($B74-$B$9),0),Mortality_Rates!$B$111),MIN(OFFSET(Mortality_Rates!$B$6,AZ$8-1-($B74-$B$9),1),Mortality_Rates!$C$111)))))</f>
        <v>6518.2006356313868</v>
      </c>
      <c r="BA74" s="160">
        <f ca="1">IF($B74-BA$8&gt;$B$9,0,IF($B74-BA$8=$B$9,$C74*IF($D74="Male",$B$5,$B$6),
AZ74*(1-(1-IF($D74="Male",Mortality_Projection!$C$3,Mortality_Projection!$C$4))^MIN(($B74+(BA$8-1)-Mortality_Projection!$C$6),Mortality_Projection!$C$5)*IF($D74="Male",MIN(OFFSET(Mortality_Rates!$B$6,BA$8-1-($B74-$B$9),0),Mortality_Rates!$B$111),MIN(OFFSET(Mortality_Rates!$B$6,BA$8-1-($B74-$B$9),1),Mortality_Rates!$C$111)))))</f>
        <v>6516.8334326115673</v>
      </c>
      <c r="BB74" s="160">
        <f ca="1">IF($B74-BB$8&gt;$B$9,0,IF($B74-BB$8=$B$9,$C74*IF($D74="Male",$B$5,$B$6),
BA74*(1-(1-IF($D74="Male",Mortality_Projection!$C$3,Mortality_Projection!$C$4))^MIN(($B74+(BB$8-1)-Mortality_Projection!$C$6),Mortality_Projection!$C$5)*IF($D74="Male",MIN(OFFSET(Mortality_Rates!$B$6,BB$8-1-($B74-$B$9),0),Mortality_Rates!$B$111),MIN(OFFSET(Mortality_Rates!$B$6,BB$8-1-($B74-$B$9),1),Mortality_Rates!$C$111)))))</f>
        <v>6515.3824546704482</v>
      </c>
      <c r="BC74" s="160">
        <f ca="1">IF($B74-BC$8&gt;$B$9,0,IF($B74-BC$8=$B$9,$C74*IF($D74="Male",$B$5,$B$6),
BB74*(1-(1-IF($D74="Male",Mortality_Projection!$C$3,Mortality_Projection!$C$4))^MIN(($B74+(BC$8-1)-Mortality_Projection!$C$6),Mortality_Projection!$C$5)*IF($D74="Male",MIN(OFFSET(Mortality_Rates!$B$6,BC$8-1-($B74-$B$9),0),Mortality_Rates!$B$111),MIN(OFFSET(Mortality_Rates!$B$6,BC$8-1-($B74-$B$9),1),Mortality_Rates!$C$111)))))</f>
        <v>6513.8367946851995</v>
      </c>
      <c r="BD74" s="161">
        <f ca="1">IF($B74-BD$8&gt;$B$9,0,IF($B74-BD$8=$B$9,$C74*IF($D74="Male",$B$5,$B$6),
BC74*(1-(1-IF($D74="Male",Mortality_Projection!$C$3,Mortality_Projection!$C$4))^MIN(($B74+(BD$8-1)-Mortality_Projection!$C$6),Mortality_Projection!$C$5)*IF($D74="Male",MIN(OFFSET(Mortality_Rates!$B$6,BD$8-1-($B74-$B$9),0),Mortality_Rates!$B$111),MIN(OFFSET(Mortality_Rates!$B$6,BD$8-1-($B74-$B$9),1),Mortality_Rates!$C$111)))))</f>
        <v>6512.1782529351294</v>
      </c>
      <c r="BE74" s="33"/>
    </row>
    <row r="75" spans="1:57" x14ac:dyDescent="0.35">
      <c r="A75" s="159"/>
      <c r="B75">
        <f t="shared" si="8"/>
        <v>2038</v>
      </c>
      <c r="C75" s="160">
        <f t="shared" ca="1" si="8"/>
        <v>94347.538116627547</v>
      </c>
      <c r="D75" s="198" t="s">
        <v>32</v>
      </c>
      <c r="E75" s="160">
        <f ca="1">IF($B75-E$8&gt;$B$9,0,IF($B75-E$8=$B$9,$C75*IF($D75="Male",$B$5,$B$6),
D75*(1-(1-IF($D75="Male",Mortality_Projection!$C$3,Mortality_Projection!$C$4))^MIN(($B75+(E$8-1)-Mortality_Projection!$C$6),Mortality_Projection!$C$5)*IF($D75="Male",MIN(OFFSET(Mortality_Rates!$B$6,E$8-1-($B75-$B$9),0),Mortality_Rates!$B$111),MIN(OFFSET(Mortality_Rates!$B$6,E$8-1-($B75-$B$9),1),Mortality_Rates!$C$111)))))</f>
        <v>0</v>
      </c>
      <c r="F75" s="160">
        <f ca="1">IF($B75-F$8&gt;$B$9,0,IF($B75-F$8=$B$9,$C75*IF($D75="Male",$B$5,$B$6),
E75*(1-(1-IF($D75="Male",Mortality_Projection!$C$3,Mortality_Projection!$C$4))^MIN(($B75+(F$8-1)-Mortality_Projection!$C$6),Mortality_Projection!$C$5)*IF($D75="Male",MIN(OFFSET(Mortality_Rates!$B$6,F$8-1-($B75-$B$9),0),Mortality_Rates!$B$111),MIN(OFFSET(Mortality_Rates!$B$6,F$8-1-($B75-$B$9),1),Mortality_Rates!$C$111)))))</f>
        <v>0</v>
      </c>
      <c r="G75" s="160">
        <f ca="1">IF($B75-G$8&gt;$B$9,0,IF($B75-G$8=$B$9,$C75*IF($D75="Male",$B$5,$B$6),
F75*(1-(1-IF($D75="Male",Mortality_Projection!$C$3,Mortality_Projection!$C$4))^MIN(($B75+(G$8-1)-Mortality_Projection!$C$6),Mortality_Projection!$C$5)*IF($D75="Male",MIN(OFFSET(Mortality_Rates!$B$6,G$8-1-($B75-$B$9),0),Mortality_Rates!$B$111),MIN(OFFSET(Mortality_Rates!$B$6,G$8-1-($B75-$B$9),1),Mortality_Rates!$C$111)))))</f>
        <v>0</v>
      </c>
      <c r="H75" s="160">
        <f ca="1">IF($B75-H$8&gt;$B$9,0,IF($B75-H$8=$B$9,$C75*IF($D75="Male",$B$5,$B$6),
G75*(1-(1-IF($D75="Male",Mortality_Projection!$C$3,Mortality_Projection!$C$4))^MIN(($B75+(H$8-1)-Mortality_Projection!$C$6),Mortality_Projection!$C$5)*IF($D75="Male",MIN(OFFSET(Mortality_Rates!$B$6,H$8-1-($B75-$B$9),0),Mortality_Rates!$B$111),MIN(OFFSET(Mortality_Rates!$B$6,H$8-1-($B75-$B$9),1),Mortality_Rates!$C$111)))))</f>
        <v>0</v>
      </c>
      <c r="I75" s="160">
        <f ca="1">IF($B75-I$8&gt;$B$9,0,IF($B75-I$8=$B$9,$C75*IF($D75="Male",$B$5,$B$6),
H75*(1-(1-IF($D75="Male",Mortality_Projection!$C$3,Mortality_Projection!$C$4))^MIN(($B75+(I$8-1)-Mortality_Projection!$C$6),Mortality_Projection!$C$5)*IF($D75="Male",MIN(OFFSET(Mortality_Rates!$B$6,I$8-1-($B75-$B$9),0),Mortality_Rates!$B$111),MIN(OFFSET(Mortality_Rates!$B$6,I$8-1-($B75-$B$9),1),Mortality_Rates!$C$111)))))</f>
        <v>0</v>
      </c>
      <c r="J75" s="160">
        <f ca="1">IF($B75-J$8&gt;$B$9,0,IF($B75-J$8=$B$9,$C75*IF($D75="Male",$B$5,$B$6),
I75*(1-(1-IF($D75="Male",Mortality_Projection!$C$3,Mortality_Projection!$C$4))^MIN(($B75+(J$8-1)-Mortality_Projection!$C$6),Mortality_Projection!$C$5)*IF($D75="Male",MIN(OFFSET(Mortality_Rates!$B$6,J$8-1-($B75-$B$9),0),Mortality_Rates!$B$111),MIN(OFFSET(Mortality_Rates!$B$6,J$8-1-($B75-$B$9),1),Mortality_Rates!$C$111)))))</f>
        <v>0</v>
      </c>
      <c r="K75" s="160">
        <f ca="1">IF($B75-K$8&gt;$B$9,0,IF($B75-K$8=$B$9,$C75*IF($D75="Male",$B$5,$B$6),
J75*(1-(1-IF($D75="Male",Mortality_Projection!$C$3,Mortality_Projection!$C$4))^MIN(($B75+(K$8-1)-Mortality_Projection!$C$6),Mortality_Projection!$C$5)*IF($D75="Male",MIN(OFFSET(Mortality_Rates!$B$6,K$8-1-($B75-$B$9),0),Mortality_Rates!$B$111),MIN(OFFSET(Mortality_Rates!$B$6,K$8-1-($B75-$B$9),1),Mortality_Rates!$C$111)))))</f>
        <v>0</v>
      </c>
      <c r="L75" s="160">
        <f ca="1">IF($B75-L$8&gt;$B$9,0,IF($B75-L$8=$B$9,$C75*IF($D75="Male",$B$5,$B$6),
K75*(1-(1-IF($D75="Male",Mortality_Projection!$C$3,Mortality_Projection!$C$4))^MIN(($B75+(L$8-1)-Mortality_Projection!$C$6),Mortality_Projection!$C$5)*IF($D75="Male",MIN(OFFSET(Mortality_Rates!$B$6,L$8-1-($B75-$B$9),0),Mortality_Rates!$B$111),MIN(OFFSET(Mortality_Rates!$B$6,L$8-1-($B75-$B$9),1),Mortality_Rates!$C$111)))))</f>
        <v>0</v>
      </c>
      <c r="M75" s="160">
        <f ca="1">IF($B75-M$8&gt;$B$9,0,IF($B75-M$8=$B$9,$C75*IF($D75="Male",$B$5,$B$6),
L75*(1-(1-IF($D75="Male",Mortality_Projection!$C$3,Mortality_Projection!$C$4))^MIN(($B75+(M$8-1)-Mortality_Projection!$C$6),Mortality_Projection!$C$5)*IF($D75="Male",MIN(OFFSET(Mortality_Rates!$B$6,M$8-1-($B75-$B$9),0),Mortality_Rates!$B$111),MIN(OFFSET(Mortality_Rates!$B$6,M$8-1-($B75-$B$9),1),Mortality_Rates!$C$111)))))</f>
        <v>0</v>
      </c>
      <c r="N75" s="160">
        <f ca="1">IF($B75-N$8&gt;$B$9,0,IF($B75-N$8=$B$9,$C75*IF($D75="Male",$B$5,$B$6),
M75*(1-(1-IF($D75="Male",Mortality_Projection!$C$3,Mortality_Projection!$C$4))^MIN(($B75+(N$8-1)-Mortality_Projection!$C$6),Mortality_Projection!$C$5)*IF($D75="Male",MIN(OFFSET(Mortality_Rates!$B$6,N$8-1-($B75-$B$9),0),Mortality_Rates!$B$111),MIN(OFFSET(Mortality_Rates!$B$6,N$8-1-($B75-$B$9),1),Mortality_Rates!$C$111)))))</f>
        <v>0</v>
      </c>
      <c r="O75" s="160">
        <f ca="1">IF($B75-O$8&gt;$B$9,0,IF($B75-O$8=$B$9,$C75*IF($D75="Male",$B$5,$B$6),
N75*(1-(1-IF($D75="Male",Mortality_Projection!$C$3,Mortality_Projection!$C$4))^MIN(($B75+(O$8-1)-Mortality_Projection!$C$6),Mortality_Projection!$C$5)*IF($D75="Male",MIN(OFFSET(Mortality_Rates!$B$6,O$8-1-($B75-$B$9),0),Mortality_Rates!$B$111),MIN(OFFSET(Mortality_Rates!$B$6,O$8-1-($B75-$B$9),1),Mortality_Rates!$C$111)))))</f>
        <v>0</v>
      </c>
      <c r="P75" s="160">
        <f ca="1">IF($B75-P$8&gt;$B$9,0,IF($B75-P$8=$B$9,$C75*IF($D75="Male",$B$5,$B$6),
O75*(1-(1-IF($D75="Male",Mortality_Projection!$C$3,Mortality_Projection!$C$4))^MIN(($B75+(P$8-1)-Mortality_Projection!$C$6),Mortality_Projection!$C$5)*IF($D75="Male",MIN(OFFSET(Mortality_Rates!$B$6,P$8-1-($B75-$B$9),0),Mortality_Rates!$B$111),MIN(OFFSET(Mortality_Rates!$B$6,P$8-1-($B75-$B$9),1),Mortality_Rates!$C$111)))))</f>
        <v>0</v>
      </c>
      <c r="Q75" s="160">
        <f ca="1">IF($B75-Q$8&gt;$B$9,0,IF($B75-Q$8=$B$9,$C75*IF($D75="Male",$B$5,$B$6),
P75*(1-(1-IF($D75="Male",Mortality_Projection!$C$3,Mortality_Projection!$C$4))^MIN(($B75+(Q$8-1)-Mortality_Projection!$C$6),Mortality_Projection!$C$5)*IF($D75="Male",MIN(OFFSET(Mortality_Rates!$B$6,Q$8-1-($B75-$B$9),0),Mortality_Rates!$B$111),MIN(OFFSET(Mortality_Rates!$B$6,Q$8-1-($B75-$B$9),1),Mortality_Rates!$C$111)))))</f>
        <v>0</v>
      </c>
      <c r="R75" s="160">
        <f ca="1">IF($B75-R$8&gt;$B$9,0,IF($B75-R$8=$B$9,$C75*IF($D75="Male",$B$5,$B$6),
Q75*(1-(1-IF($D75="Male",Mortality_Projection!$C$3,Mortality_Projection!$C$4))^MIN(($B75+(R$8-1)-Mortality_Projection!$C$6),Mortality_Projection!$C$5)*IF($D75="Male",MIN(OFFSET(Mortality_Rates!$B$6,R$8-1-($B75-$B$9),0),Mortality_Rates!$B$111),MIN(OFFSET(Mortality_Rates!$B$6,R$8-1-($B75-$B$9),1),Mortality_Rates!$C$111)))))</f>
        <v>0</v>
      </c>
      <c r="S75" s="160">
        <f ca="1">IF($B75-S$8&gt;$B$9,0,IF($B75-S$8=$B$9,$C75*IF($D75="Male",$B$5,$B$6),
R75*(1-(1-IF($D75="Male",Mortality_Projection!$C$3,Mortality_Projection!$C$4))^MIN(($B75+(S$8-1)-Mortality_Projection!$C$6),Mortality_Projection!$C$5)*IF($D75="Male",MIN(OFFSET(Mortality_Rates!$B$6,S$8-1-($B75-$B$9),0),Mortality_Rates!$B$111),MIN(OFFSET(Mortality_Rates!$B$6,S$8-1-($B75-$B$9),1),Mortality_Rates!$C$111)))))</f>
        <v>0</v>
      </c>
      <c r="T75" s="160">
        <f ca="1">IF($B75-T$8&gt;$B$9,0,IF($B75-T$8=$B$9,$C75*IF($D75="Male",$B$5,$B$6),
S75*(1-(1-IF($D75="Male",Mortality_Projection!$C$3,Mortality_Projection!$C$4))^MIN(($B75+(T$8-1)-Mortality_Projection!$C$6),Mortality_Projection!$C$5)*IF($D75="Male",MIN(OFFSET(Mortality_Rates!$B$6,T$8-1-($B75-$B$9),0),Mortality_Rates!$B$111),MIN(OFFSET(Mortality_Rates!$B$6,T$8-1-($B75-$B$9),1),Mortality_Rates!$C$111)))))</f>
        <v>0</v>
      </c>
      <c r="U75" s="160">
        <f ca="1">IF($B75-U$8&gt;$B$9,0,IF($B75-U$8=$B$9,$C75*IF($D75="Male",$B$5,$B$6),
T75*(1-(1-IF($D75="Male",Mortality_Projection!$C$3,Mortality_Projection!$C$4))^MIN(($B75+(U$8-1)-Mortality_Projection!$C$6),Mortality_Projection!$C$5)*IF($D75="Male",MIN(OFFSET(Mortality_Rates!$B$6,U$8-1-($B75-$B$9),0),Mortality_Rates!$B$111),MIN(OFFSET(Mortality_Rates!$B$6,U$8-1-($B75-$B$9),1),Mortality_Rates!$C$111)))))</f>
        <v>6635.6494716913885</v>
      </c>
      <c r="V75" s="160">
        <f ca="1">IF($B75-V$8&gt;$B$9,0,IF($B75-V$8=$B$9,$C75*IF($D75="Male",$B$5,$B$6),
U75*(1-(1-IF($D75="Male",Mortality_Projection!$C$3,Mortality_Projection!$C$4))^MIN(($B75+(V$8-1)-Mortality_Projection!$C$6),Mortality_Projection!$C$5)*IF($D75="Male",MIN(OFFSET(Mortality_Rates!$B$6,V$8-1-($B75-$B$9),0),Mortality_Rates!$B$111),MIN(OFFSET(Mortality_Rates!$B$6,V$8-1-($B75-$B$9),1),Mortality_Rates!$C$111)))))</f>
        <v>6632.8407716783076</v>
      </c>
      <c r="W75" s="160">
        <f ca="1">IF($B75-W$8&gt;$B$9,0,IF($B75-W$8=$B$9,$C75*IF($D75="Male",$B$5,$B$6),
V75*(1-(1-IF($D75="Male",Mortality_Projection!$C$3,Mortality_Projection!$C$4))^MIN(($B75+(W$8-1)-Mortality_Projection!$C$6),Mortality_Projection!$C$5)*IF($D75="Male",MIN(OFFSET(Mortality_Rates!$B$6,W$8-1-($B75-$B$9),0),Mortality_Rates!$B$111),MIN(OFFSET(Mortality_Rates!$B$6,W$8-1-($B75-$B$9),1),Mortality_Rates!$C$111)))))</f>
        <v>6630.7996386112727</v>
      </c>
      <c r="X75" s="160">
        <f ca="1">IF($B75-X$8&gt;$B$9,0,IF($B75-X$8=$B$9,$C75*IF($D75="Male",$B$5,$B$6),
W75*(1-(1-IF($D75="Male",Mortality_Projection!$C$3,Mortality_Projection!$C$4))^MIN(($B75+(X$8-1)-Mortality_Projection!$C$6),Mortality_Projection!$C$5)*IF($D75="Male",MIN(OFFSET(Mortality_Rates!$B$6,X$8-1-($B75-$B$9),0),Mortality_Rates!$B$111),MIN(OFFSET(Mortality_Rates!$B$6,X$8-1-($B75-$B$9),1),Mortality_Rates!$C$111)))))</f>
        <v>6629.308975913872</v>
      </c>
      <c r="Y75" s="160">
        <f ca="1">IF($B75-Y$8&gt;$B$9,0,IF($B75-Y$8=$B$9,$C75*IF($D75="Male",$B$5,$B$6),
X75*(1-(1-IF($D75="Male",Mortality_Projection!$C$3,Mortality_Projection!$C$4))^MIN(($B75+(Y$8-1)-Mortality_Projection!$C$6),Mortality_Projection!$C$5)*IF($D75="Male",MIN(OFFSET(Mortality_Rates!$B$6,Y$8-1-($B75-$B$9),0),Mortality_Rates!$B$111),MIN(OFFSET(Mortality_Rates!$B$6,Y$8-1-($B75-$B$9),1),Mortality_Rates!$C$111)))))</f>
        <v>6628.189876991355</v>
      </c>
      <c r="Z75" s="160">
        <f ca="1">IF($B75-Z$8&gt;$B$9,0,IF($B75-Z$8=$B$9,$C75*IF($D75="Male",$B$5,$B$6),
Y75*(1-(1-IF($D75="Male",Mortality_Projection!$C$3,Mortality_Projection!$C$4))^MIN(($B75+(Z$8-1)-Mortality_Projection!$C$6),Mortality_Projection!$C$5)*IF($D75="Male",MIN(OFFSET(Mortality_Rates!$B$6,Z$8-1-($B75-$B$9),0),Mortality_Rates!$B$111),MIN(OFFSET(Mortality_Rates!$B$6,Z$8-1-($B75-$B$9),1),Mortality_Rates!$C$111)))))</f>
        <v>6627.3128198198037</v>
      </c>
      <c r="AA75" s="160">
        <f ca="1">IF($B75-AA$8&gt;$B$9,0,IF($B75-AA$8=$B$9,$C75*IF($D75="Male",$B$5,$B$6),
Z75*(1-(1-IF($D75="Male",Mortality_Projection!$C$3,Mortality_Projection!$C$4))^MIN(($B75+(AA$8-1)-Mortality_Projection!$C$6),Mortality_Projection!$C$5)*IF($D75="Male",MIN(OFFSET(Mortality_Rates!$B$6,AA$8-1-($B75-$B$9),0),Mortality_Rates!$B$111),MIN(OFFSET(Mortality_Rates!$B$6,AA$8-1-($B75-$B$9),1),Mortality_Rates!$C$111)))))</f>
        <v>6626.586881051011</v>
      </c>
      <c r="AB75" s="160">
        <f ca="1">IF($B75-AB$8&gt;$B$9,0,IF($B75-AB$8=$B$9,$C75*IF($D75="Male",$B$5,$B$6),
AA75*(1-(1-IF($D75="Male",Mortality_Projection!$C$3,Mortality_Projection!$C$4))^MIN(($B75+(AB$8-1)-Mortality_Projection!$C$6),Mortality_Projection!$C$5)*IF($D75="Male",MIN(OFFSET(Mortality_Rates!$B$6,AB$8-1-($B75-$B$9),0),Mortality_Rates!$B$111),MIN(OFFSET(Mortality_Rates!$B$6,AB$8-1-($B75-$B$9),1),Mortality_Rates!$C$111)))))</f>
        <v>6625.958003000299</v>
      </c>
      <c r="AC75" s="160">
        <f ca="1">IF($B75-AC$8&gt;$B$9,0,IF($B75-AC$8=$B$9,$C75*IF($D75="Male",$B$5,$B$6),
AB75*(1-(1-IF($D75="Male",Mortality_Projection!$C$3,Mortality_Projection!$C$4))^MIN(($B75+(AC$8-1)-Mortality_Projection!$C$6),Mortality_Projection!$C$5)*IF($D75="Male",MIN(OFFSET(Mortality_Rates!$B$6,AC$8-1-($B75-$B$9),0),Mortality_Rates!$B$111),MIN(OFFSET(Mortality_Rates!$B$6,AC$8-1-($B75-$B$9),1),Mortality_Rates!$C$111)))))</f>
        <v>6625.3864767373389</v>
      </c>
      <c r="AD75" s="160">
        <f ca="1">IF($B75-AD$8&gt;$B$9,0,IF($B75-AD$8=$B$9,$C75*IF($D75="Male",$B$5,$B$6),
AC75*(1-(1-IF($D75="Male",Mortality_Projection!$C$3,Mortality_Projection!$C$4))^MIN(($B75+(AD$8-1)-Mortality_Projection!$C$6),Mortality_Projection!$C$5)*IF($D75="Male",MIN(OFFSET(Mortality_Rates!$B$6,AD$8-1-($B75-$B$9),0),Mortality_Rates!$B$111),MIN(OFFSET(Mortality_Rates!$B$6,AD$8-1-($B75-$B$9),1),Mortality_Rates!$C$111)))))</f>
        <v>6624.8380653329214</v>
      </c>
      <c r="AE75" s="160">
        <f ca="1">IF($B75-AE$8&gt;$B$9,0,IF($B75-AE$8=$B$9,$C75*IF($D75="Male",$B$5,$B$6),
AD75*(1-(1-IF($D75="Male",Mortality_Projection!$C$3,Mortality_Projection!$C$4))^MIN(($B75+(AE$8-1)-Mortality_Projection!$C$6),Mortality_Projection!$C$5)*IF($D75="Male",MIN(OFFSET(Mortality_Rates!$B$6,AE$8-1-($B75-$B$9),0),Mortality_Rates!$B$111),MIN(OFFSET(Mortality_Rates!$B$6,AE$8-1-($B75-$B$9),1),Mortality_Rates!$C$111)))))</f>
        <v>6624.2837786191594</v>
      </c>
      <c r="AF75" s="160">
        <f ca="1">IF($B75-AF$8&gt;$B$9,0,IF($B75-AF$8=$B$9,$C75*IF($D75="Male",$B$5,$B$6),
AE75*(1-(1-IF($D75="Male",Mortality_Projection!$C$3,Mortality_Projection!$C$4))^MIN(($B75+(AF$8-1)-Mortality_Projection!$C$6),Mortality_Projection!$C$5)*IF($D75="Male",MIN(OFFSET(Mortality_Rates!$B$6,AF$8-1-($B75-$B$9),0),Mortality_Rates!$B$111),MIN(OFFSET(Mortality_Rates!$B$6,AF$8-1-($B75-$B$9),1),Mortality_Rates!$C$111)))))</f>
        <v>6623.6996561691121</v>
      </c>
      <c r="AG75" s="160">
        <f ca="1">IF($B75-AG$8&gt;$B$9,0,IF($B75-AG$8=$B$9,$C75*IF($D75="Male",$B$5,$B$6),
AF75*(1-(1-IF($D75="Male",Mortality_Projection!$C$3,Mortality_Projection!$C$4))^MIN(($B75+(AG$8-1)-Mortality_Projection!$C$6),Mortality_Projection!$C$5)*IF($D75="Male",MIN(OFFSET(Mortality_Rates!$B$6,AG$8-1-($B75-$B$9),0),Mortality_Rates!$B$111),MIN(OFFSET(Mortality_Rates!$B$6,AG$8-1-($B75-$B$9),1),Mortality_Rates!$C$111)))))</f>
        <v>6623.0745210110244</v>
      </c>
      <c r="AH75" s="160">
        <f ca="1">IF($B75-AH$8&gt;$B$9,0,IF($B75-AH$8=$B$9,$C75*IF($D75="Male",$B$5,$B$6),
AG75*(1-(1-IF($D75="Male",Mortality_Projection!$C$3,Mortality_Projection!$C$4))^MIN(($B75+(AH$8-1)-Mortality_Projection!$C$6),Mortality_Projection!$C$5)*IF($D75="Male",MIN(OFFSET(Mortality_Rates!$B$6,AH$8-1-($B75-$B$9),0),Mortality_Rates!$B$111),MIN(OFFSET(Mortality_Rates!$B$6,AH$8-1-($B75-$B$9),1),Mortality_Rates!$C$111)))))</f>
        <v>6622.3975993635013</v>
      </c>
      <c r="AI75" s="160">
        <f ca="1">IF($B75-AI$8&gt;$B$9,0,IF($B75-AI$8=$B$9,$C75*IF($D75="Male",$B$5,$B$6),
AH75*(1-(1-IF($D75="Male",Mortality_Projection!$C$3,Mortality_Projection!$C$4))^MIN(($B75+(AI$8-1)-Mortality_Projection!$C$6),Mortality_Projection!$C$5)*IF($D75="Male",MIN(OFFSET(Mortality_Rates!$B$6,AI$8-1-($B75-$B$9),0),Mortality_Rates!$B$111),MIN(OFFSET(Mortality_Rates!$B$6,AI$8-1-($B75-$B$9),1),Mortality_Rates!$C$111)))))</f>
        <v>6621.6624018260927</v>
      </c>
      <c r="AJ75" s="160">
        <f ca="1">IF($B75-AJ$8&gt;$B$9,0,IF($B75-AJ$8=$B$9,$C75*IF($D75="Male",$B$5,$B$6),
AI75*(1-(1-IF($D75="Male",Mortality_Projection!$C$3,Mortality_Projection!$C$4))^MIN(($B75+(AJ$8-1)-Mortality_Projection!$C$6),Mortality_Projection!$C$5)*IF($D75="Male",MIN(OFFSET(Mortality_Rates!$B$6,AJ$8-1-($B75-$B$9),0),Mortality_Rates!$B$111),MIN(OFFSET(Mortality_Rates!$B$6,AJ$8-1-($B75-$B$9),1),Mortality_Rates!$C$111)))))</f>
        <v>6620.870378601112</v>
      </c>
      <c r="AK75" s="160">
        <f ca="1">IF($B75-AK$8&gt;$B$9,0,IF($B75-AK$8=$B$9,$C75*IF($D75="Male",$B$5,$B$6),
AJ75*(1-(1-IF($D75="Male",Mortality_Projection!$C$3,Mortality_Projection!$C$4))^MIN(($B75+(AK$8-1)-Mortality_Projection!$C$6),Mortality_Projection!$C$5)*IF($D75="Male",MIN(OFFSET(Mortality_Rates!$B$6,AK$8-1-($B75-$B$9),0),Mortality_Rates!$B$111),MIN(OFFSET(Mortality_Rates!$B$6,AK$8-1-($B75-$B$9),1),Mortality_Rates!$C$111)))))</f>
        <v>6620.0305557365118</v>
      </c>
      <c r="AL75" s="160">
        <f ca="1">IF($B75-AL$8&gt;$B$9,0,IF($B75-AL$8=$B$9,$C75*IF($D75="Male",$B$5,$B$6),
AK75*(1-(1-IF($D75="Male",Mortality_Projection!$C$3,Mortality_Projection!$C$4))^MIN(($B75+(AL$8-1)-Mortality_Projection!$C$6),Mortality_Projection!$C$5)*IF($D75="Male",MIN(OFFSET(Mortality_Rates!$B$6,AL$8-1-($B75-$B$9),0),Mortality_Rates!$B$111),MIN(OFFSET(Mortality_Rates!$B$6,AL$8-1-($B75-$B$9),1),Mortality_Rates!$C$111)))))</f>
        <v>6619.1516691016723</v>
      </c>
      <c r="AM75" s="160">
        <f ca="1">IF($B75-AM$8&gt;$B$9,0,IF($B75-AM$8=$B$9,$C75*IF($D75="Male",$B$5,$B$6),
AL75*(1-(1-IF($D75="Male",Mortality_Projection!$C$3,Mortality_Projection!$C$4))^MIN(($B75+(AM$8-1)-Mortality_Projection!$C$6),Mortality_Projection!$C$5)*IF($D75="Male",MIN(OFFSET(Mortality_Rates!$B$6,AM$8-1-($B75-$B$9),0),Mortality_Rates!$B$111),MIN(OFFSET(Mortality_Rates!$B$6,AM$8-1-($B75-$B$9),1),Mortality_Rates!$C$111)))))</f>
        <v>6618.2421703667042</v>
      </c>
      <c r="AN75" s="160">
        <f ca="1">IF($B75-AN$8&gt;$B$9,0,IF($B75-AN$8=$B$9,$C75*IF($D75="Male",$B$5,$B$6),
AM75*(1-(1-IF($D75="Male",Mortality_Projection!$C$3,Mortality_Projection!$C$4))^MIN(($B75+(AN$8-1)-Mortality_Projection!$C$6),Mortality_Projection!$C$5)*IF($D75="Male",MIN(OFFSET(Mortality_Rates!$B$6,AN$8-1-($B75-$B$9),0),Mortality_Rates!$B$111),MIN(OFFSET(Mortality_Rates!$B$6,AN$8-1-($B75-$B$9),1),Mortality_Rates!$C$111)))))</f>
        <v>6617.2956793040385</v>
      </c>
      <c r="AO75" s="160">
        <f ca="1">IF($B75-AO$8&gt;$B$9,0,IF($B75-AO$8=$B$9,$C75*IF($D75="Male",$B$5,$B$6),
AN75*(1-(1-IF($D75="Male",Mortality_Projection!$C$3,Mortality_Projection!$C$4))^MIN(($B75+(AO$8-1)-Mortality_Projection!$C$6),Mortality_Projection!$C$5)*IF($D75="Male",MIN(OFFSET(Mortality_Rates!$B$6,AO$8-1-($B75-$B$9),0),Mortality_Rates!$B$111),MIN(OFFSET(Mortality_Rates!$B$6,AO$8-1-($B75-$B$9),1),Mortality_Rates!$C$111)))))</f>
        <v>6616.3233452095456</v>
      </c>
      <c r="AP75" s="160">
        <f ca="1">IF($B75-AP$8&gt;$B$9,0,IF($B75-AP$8=$B$9,$C75*IF($D75="Male",$B$5,$B$6),
AO75*(1-(1-IF($D75="Male",Mortality_Projection!$C$3,Mortality_Projection!$C$4))^MIN(($B75+(AP$8-1)-Mortality_Projection!$C$6),Mortality_Projection!$C$5)*IF($D75="Male",MIN(OFFSET(Mortality_Rates!$B$6,AP$8-1-($B75-$B$9),0),Mortality_Rates!$B$111),MIN(OFFSET(Mortality_Rates!$B$6,AP$8-1-($B75-$B$9),1),Mortality_Rates!$C$111)))))</f>
        <v>6615.3251794135422</v>
      </c>
      <c r="AQ75" s="160">
        <f ca="1">IF($B75-AQ$8&gt;$B$9,0,IF($B75-AQ$8=$B$9,$C75*IF($D75="Male",$B$5,$B$6),
AP75*(1-(1-IF($D75="Male",Mortality_Projection!$C$3,Mortality_Projection!$C$4))^MIN(($B75+(AQ$8-1)-Mortality_Projection!$C$6),Mortality_Projection!$C$5)*IF($D75="Male",MIN(OFFSET(Mortality_Rates!$B$6,AQ$8-1-($B75-$B$9),0),Mortality_Rates!$B$111),MIN(OFFSET(Mortality_Rates!$B$6,AQ$8-1-($B75-$B$9),1),Mortality_Rates!$C$111)))))</f>
        <v>6614.3086137363816</v>
      </c>
      <c r="AR75" s="160">
        <f ca="1">IF($B75-AR$8&gt;$B$9,0,IF($B75-AR$8=$B$9,$C75*IF($D75="Male",$B$5,$B$6),
AQ75*(1-(1-IF($D75="Male",Mortality_Projection!$C$3,Mortality_Projection!$C$4))^MIN(($B75+(AR$8-1)-Mortality_Projection!$C$6),Mortality_Projection!$C$5)*IF($D75="Male",MIN(OFFSET(Mortality_Rates!$B$6,AR$8-1-($B75-$B$9),0),Mortality_Rates!$B$111),MIN(OFFSET(Mortality_Rates!$B$6,AR$8-1-($B75-$B$9),1),Mortality_Rates!$C$111)))))</f>
        <v>6613.273656655183</v>
      </c>
      <c r="AS75" s="160">
        <f ca="1">IF($B75-AS$8&gt;$B$9,0,IF($B75-AS$8=$B$9,$C75*IF($D75="Male",$B$5,$B$6),
AR75*(1-(1-IF($D75="Male",Mortality_Projection!$C$3,Mortality_Projection!$C$4))^MIN(($B75+(AS$8-1)-Mortality_Projection!$C$6),Mortality_Projection!$C$5)*IF($D75="Male",MIN(OFFSET(Mortality_Rates!$B$6,AS$8-1-($B75-$B$9),0),Mortality_Rates!$B$111),MIN(OFFSET(Mortality_Rates!$B$6,AS$8-1-($B75-$B$9),1),Mortality_Rates!$C$111)))))</f>
        <v>6612.2203168005044</v>
      </c>
      <c r="AT75" s="160">
        <f ca="1">IF($B75-AT$8&gt;$B$9,0,IF($B75-AT$8=$B$9,$C75*IF($D75="Male",$B$5,$B$6),
AS75*(1-(1-IF($D75="Male",Mortality_Projection!$C$3,Mortality_Projection!$C$4))^MIN(($B75+(AT$8-1)-Mortality_Projection!$C$6),Mortality_Projection!$C$5)*IF($D75="Male",MIN(OFFSET(Mortality_Rates!$B$6,AT$8-1-($B75-$B$9),0),Mortality_Rates!$B$111),MIN(OFFSET(Mortality_Rates!$B$6,AT$8-1-($B75-$B$9),1),Mortality_Rates!$C$111)))))</f>
        <v>6611.148602956222</v>
      </c>
      <c r="AU75" s="160">
        <f ca="1">IF($B75-AU$8&gt;$B$9,0,IF($B75-AU$8=$B$9,$C75*IF($D75="Male",$B$5,$B$6),
AT75*(1-(1-IF($D75="Male",Mortality_Projection!$C$3,Mortality_Projection!$C$4))^MIN(($B75+(AU$8-1)-Mortality_Projection!$C$6),Mortality_Projection!$C$5)*IF($D75="Male",MIN(OFFSET(Mortality_Rates!$B$6,AU$8-1-($B75-$B$9),0),Mortality_Rates!$B$111),MIN(OFFSET(Mortality_Rates!$B$6,AU$8-1-($B75-$B$9),1),Mortality_Rates!$C$111)))))</f>
        <v>6610.05852405941</v>
      </c>
      <c r="AV75" s="160">
        <f ca="1">IF($B75-AV$8&gt;$B$9,0,IF($B75-AV$8=$B$9,$C75*IF($D75="Male",$B$5,$B$6),
AU75*(1-(1-IF($D75="Male",Mortality_Projection!$C$3,Mortality_Projection!$C$4))^MIN(($B75+(AV$8-1)-Mortality_Projection!$C$6),Mortality_Projection!$C$5)*IF($D75="Male",MIN(OFFSET(Mortality_Rates!$B$6,AV$8-1-($B75-$B$9),0),Mortality_Rates!$B$111),MIN(OFFSET(Mortality_Rates!$B$6,AV$8-1-($B75-$B$9),1),Mortality_Rates!$C$111)))))</f>
        <v>6608.9463820602168</v>
      </c>
      <c r="AW75" s="160">
        <f ca="1">IF($B75-AW$8&gt;$B$9,0,IF($B75-AW$8=$B$9,$C75*IF($D75="Male",$B$5,$B$6),
AV75*(1-(1-IF($D75="Male",Mortality_Projection!$C$3,Mortality_Projection!$C$4))^MIN(($B75+(AW$8-1)-Mortality_Projection!$C$6),Mortality_Projection!$C$5)*IF($D75="Male",MIN(OFFSET(Mortality_Rates!$B$6,AW$8-1-($B75-$B$9),0),Mortality_Rates!$B$111),MIN(OFFSET(Mortality_Rates!$B$6,AW$8-1-($B75-$B$9),1),Mortality_Rates!$C$111)))))</f>
        <v>6607.8084815649581</v>
      </c>
      <c r="AX75" s="160">
        <f ca="1">IF($B75-AX$8&gt;$B$9,0,IF($B75-AX$8=$B$9,$C75*IF($D75="Male",$B$5,$B$6),
AW75*(1-(1-IF($D75="Male",Mortality_Projection!$C$3,Mortality_Projection!$C$4))^MIN(($B75+(AX$8-1)-Mortality_Projection!$C$6),Mortality_Projection!$C$5)*IF($D75="Male",MIN(OFFSET(Mortality_Rates!$B$6,AX$8-1-($B75-$B$9),0),Mortality_Rates!$B$111),MIN(OFFSET(Mortality_Rates!$B$6,AX$8-1-($B75-$B$9),1),Mortality_Rates!$C$111)))))</f>
        <v>6606.6374240857149</v>
      </c>
      <c r="AY75" s="160">
        <f ca="1">IF($B75-AY$8&gt;$B$9,0,IF($B75-AY$8=$B$9,$C75*IF($D75="Male",$B$5,$B$6),
AX75*(1-(1-IF($D75="Male",Mortality_Projection!$C$3,Mortality_Projection!$C$4))^MIN(($B75+(AY$8-1)-Mortality_Projection!$C$6),Mortality_Projection!$C$5)*IF($D75="Male",MIN(OFFSET(Mortality_Rates!$B$6,AY$8-1-($B75-$B$9),0),Mortality_Rates!$B$111),MIN(OFFSET(Mortality_Rates!$B$6,AY$8-1-($B75-$B$9),1),Mortality_Rates!$C$111)))))</f>
        <v>6605.4258167104754</v>
      </c>
      <c r="AZ75" s="160">
        <f ca="1">IF($B75-AZ$8&gt;$B$9,0,IF($B75-AZ$8=$B$9,$C75*IF($D75="Male",$B$5,$B$6),
AY75*(1-(1-IF($D75="Male",Mortality_Projection!$C$3,Mortality_Projection!$C$4))^MIN(($B75+(AZ$8-1)-Mortality_Projection!$C$6),Mortality_Projection!$C$5)*IF($D75="Male",MIN(OFFSET(Mortality_Rates!$B$6,AZ$8-1-($B75-$B$9),0),Mortality_Rates!$B$111),MIN(OFFSET(Mortality_Rates!$B$6,AZ$8-1-($B75-$B$9),1),Mortality_Rates!$C$111)))))</f>
        <v>6604.166272491193</v>
      </c>
      <c r="BA75" s="160">
        <f ca="1">IF($B75-BA$8&gt;$B$9,0,IF($B75-BA$8=$B$9,$C75*IF($D75="Male",$B$5,$B$6),
AZ75*(1-(1-IF($D75="Male",Mortality_Projection!$C$3,Mortality_Projection!$C$4))^MIN(($B75+(BA$8-1)-Mortality_Projection!$C$6),Mortality_Projection!$C$5)*IF($D75="Male",MIN(OFFSET(Mortality_Rates!$B$6,BA$8-1-($B75-$B$9),0),Mortality_Rates!$B$111),MIN(OFFSET(Mortality_Rates!$B$6,BA$8-1-($B75-$B$9),1),Mortality_Rates!$C$111)))))</f>
        <v>6602.8477070790905</v>
      </c>
      <c r="BB75" s="160">
        <f ca="1">IF($B75-BB$8&gt;$B$9,0,IF($B75-BB$8=$B$9,$C75*IF($D75="Male",$B$5,$B$6),
BA75*(1-(1-IF($D75="Male",Mortality_Projection!$C$3,Mortality_Projection!$C$4))^MIN(($B75+(BB$8-1)-Mortality_Projection!$C$6),Mortality_Projection!$C$5)*IF($D75="Male",MIN(OFFSET(Mortality_Rates!$B$6,BB$8-1-($B75-$B$9),0),Mortality_Rates!$B$111),MIN(OFFSET(Mortality_Rates!$B$6,BB$8-1-($B75-$B$9),1),Mortality_Rates!$C$111)))))</f>
        <v>6601.4627492005038</v>
      </c>
      <c r="BC75" s="160">
        <f ca="1">IF($B75-BC$8&gt;$B$9,0,IF($B75-BC$8=$B$9,$C75*IF($D75="Male",$B$5,$B$6),
BB75*(1-(1-IF($D75="Male",Mortality_Projection!$C$3,Mortality_Projection!$C$4))^MIN(($B75+(BC$8-1)-Mortality_Projection!$C$6),Mortality_Projection!$C$5)*IF($D75="Male",MIN(OFFSET(Mortality_Rates!$B$6,BC$8-1-($B75-$B$9),0),Mortality_Rates!$B$111),MIN(OFFSET(Mortality_Rates!$B$6,BC$8-1-($B75-$B$9),1),Mortality_Rates!$C$111)))))</f>
        <v>6599.9929284774089</v>
      </c>
      <c r="BD75" s="161">
        <f ca="1">IF($B75-BD$8&gt;$B$9,0,IF($B75-BD$8=$B$9,$C75*IF($D75="Male",$B$5,$B$6),
BC75*(1-(1-IF($D75="Male",Mortality_Projection!$C$3,Mortality_Projection!$C$4))^MIN(($B75+(BD$8-1)-Mortality_Projection!$C$6),Mortality_Projection!$C$5)*IF($D75="Male",MIN(OFFSET(Mortality_Rates!$B$6,BD$8-1-($B75-$B$9),0),Mortality_Rates!$B$111),MIN(OFFSET(Mortality_Rates!$B$6,BD$8-1-($B75-$B$9),1),Mortality_Rates!$C$111)))))</f>
        <v>6598.4271961442046</v>
      </c>
      <c r="BE75" s="33"/>
    </row>
    <row r="76" spans="1:57" x14ac:dyDescent="0.35">
      <c r="A76" s="159"/>
      <c r="B76">
        <f t="shared" si="8"/>
        <v>2039</v>
      </c>
      <c r="C76" s="160">
        <f t="shared" ca="1" si="8"/>
        <v>95429.480105120005</v>
      </c>
      <c r="D76" s="198" t="s">
        <v>32</v>
      </c>
      <c r="E76" s="160">
        <f ca="1">IF($B76-E$8&gt;$B$9,0,IF($B76-E$8=$B$9,$C76*IF($D76="Male",$B$5,$B$6),
D76*(1-(1-IF($D76="Male",Mortality_Projection!$C$3,Mortality_Projection!$C$4))^MIN(($B76+(E$8-1)-Mortality_Projection!$C$6),Mortality_Projection!$C$5)*IF($D76="Male",MIN(OFFSET(Mortality_Rates!$B$6,E$8-1-($B76-$B$9),0),Mortality_Rates!$B$111),MIN(OFFSET(Mortality_Rates!$B$6,E$8-1-($B76-$B$9),1),Mortality_Rates!$C$111)))))</f>
        <v>0</v>
      </c>
      <c r="F76" s="160">
        <f ca="1">IF($B76-F$8&gt;$B$9,0,IF($B76-F$8=$B$9,$C76*IF($D76="Male",$B$5,$B$6),
E76*(1-(1-IF($D76="Male",Mortality_Projection!$C$3,Mortality_Projection!$C$4))^MIN(($B76+(F$8-1)-Mortality_Projection!$C$6),Mortality_Projection!$C$5)*IF($D76="Male",MIN(OFFSET(Mortality_Rates!$B$6,F$8-1-($B76-$B$9),0),Mortality_Rates!$B$111),MIN(OFFSET(Mortality_Rates!$B$6,F$8-1-($B76-$B$9),1),Mortality_Rates!$C$111)))))</f>
        <v>0</v>
      </c>
      <c r="G76" s="160">
        <f ca="1">IF($B76-G$8&gt;$B$9,0,IF($B76-G$8=$B$9,$C76*IF($D76="Male",$B$5,$B$6),
F76*(1-(1-IF($D76="Male",Mortality_Projection!$C$3,Mortality_Projection!$C$4))^MIN(($B76+(G$8-1)-Mortality_Projection!$C$6),Mortality_Projection!$C$5)*IF($D76="Male",MIN(OFFSET(Mortality_Rates!$B$6,G$8-1-($B76-$B$9),0),Mortality_Rates!$B$111),MIN(OFFSET(Mortality_Rates!$B$6,G$8-1-($B76-$B$9),1),Mortality_Rates!$C$111)))))</f>
        <v>0</v>
      </c>
      <c r="H76" s="160">
        <f ca="1">IF($B76-H$8&gt;$B$9,0,IF($B76-H$8=$B$9,$C76*IF($D76="Male",$B$5,$B$6),
G76*(1-(1-IF($D76="Male",Mortality_Projection!$C$3,Mortality_Projection!$C$4))^MIN(($B76+(H$8-1)-Mortality_Projection!$C$6),Mortality_Projection!$C$5)*IF($D76="Male",MIN(OFFSET(Mortality_Rates!$B$6,H$8-1-($B76-$B$9),0),Mortality_Rates!$B$111),MIN(OFFSET(Mortality_Rates!$B$6,H$8-1-($B76-$B$9),1),Mortality_Rates!$C$111)))))</f>
        <v>0</v>
      </c>
      <c r="I76" s="160">
        <f ca="1">IF($B76-I$8&gt;$B$9,0,IF($B76-I$8=$B$9,$C76*IF($D76="Male",$B$5,$B$6),
H76*(1-(1-IF($D76="Male",Mortality_Projection!$C$3,Mortality_Projection!$C$4))^MIN(($B76+(I$8-1)-Mortality_Projection!$C$6),Mortality_Projection!$C$5)*IF($D76="Male",MIN(OFFSET(Mortality_Rates!$B$6,I$8-1-($B76-$B$9),0),Mortality_Rates!$B$111),MIN(OFFSET(Mortality_Rates!$B$6,I$8-1-($B76-$B$9),1),Mortality_Rates!$C$111)))))</f>
        <v>0</v>
      </c>
      <c r="J76" s="160">
        <f ca="1">IF($B76-J$8&gt;$B$9,0,IF($B76-J$8=$B$9,$C76*IF($D76="Male",$B$5,$B$6),
I76*(1-(1-IF($D76="Male",Mortality_Projection!$C$3,Mortality_Projection!$C$4))^MIN(($B76+(J$8-1)-Mortality_Projection!$C$6),Mortality_Projection!$C$5)*IF($D76="Male",MIN(OFFSET(Mortality_Rates!$B$6,J$8-1-($B76-$B$9),0),Mortality_Rates!$B$111),MIN(OFFSET(Mortality_Rates!$B$6,J$8-1-($B76-$B$9),1),Mortality_Rates!$C$111)))))</f>
        <v>0</v>
      </c>
      <c r="K76" s="160">
        <f ca="1">IF($B76-K$8&gt;$B$9,0,IF($B76-K$8=$B$9,$C76*IF($D76="Male",$B$5,$B$6),
J76*(1-(1-IF($D76="Male",Mortality_Projection!$C$3,Mortality_Projection!$C$4))^MIN(($B76+(K$8-1)-Mortality_Projection!$C$6),Mortality_Projection!$C$5)*IF($D76="Male",MIN(OFFSET(Mortality_Rates!$B$6,K$8-1-($B76-$B$9),0),Mortality_Rates!$B$111),MIN(OFFSET(Mortality_Rates!$B$6,K$8-1-($B76-$B$9),1),Mortality_Rates!$C$111)))))</f>
        <v>0</v>
      </c>
      <c r="L76" s="160">
        <f ca="1">IF($B76-L$8&gt;$B$9,0,IF($B76-L$8=$B$9,$C76*IF($D76="Male",$B$5,$B$6),
K76*(1-(1-IF($D76="Male",Mortality_Projection!$C$3,Mortality_Projection!$C$4))^MIN(($B76+(L$8-1)-Mortality_Projection!$C$6),Mortality_Projection!$C$5)*IF($D76="Male",MIN(OFFSET(Mortality_Rates!$B$6,L$8-1-($B76-$B$9),0),Mortality_Rates!$B$111),MIN(OFFSET(Mortality_Rates!$B$6,L$8-1-($B76-$B$9),1),Mortality_Rates!$C$111)))))</f>
        <v>0</v>
      </c>
      <c r="M76" s="160">
        <f ca="1">IF($B76-M$8&gt;$B$9,0,IF($B76-M$8=$B$9,$C76*IF($D76="Male",$B$5,$B$6),
L76*(1-(1-IF($D76="Male",Mortality_Projection!$C$3,Mortality_Projection!$C$4))^MIN(($B76+(M$8-1)-Mortality_Projection!$C$6),Mortality_Projection!$C$5)*IF($D76="Male",MIN(OFFSET(Mortality_Rates!$B$6,M$8-1-($B76-$B$9),0),Mortality_Rates!$B$111),MIN(OFFSET(Mortality_Rates!$B$6,M$8-1-($B76-$B$9),1),Mortality_Rates!$C$111)))))</f>
        <v>0</v>
      </c>
      <c r="N76" s="160">
        <f ca="1">IF($B76-N$8&gt;$B$9,0,IF($B76-N$8=$B$9,$C76*IF($D76="Male",$B$5,$B$6),
M76*(1-(1-IF($D76="Male",Mortality_Projection!$C$3,Mortality_Projection!$C$4))^MIN(($B76+(N$8-1)-Mortality_Projection!$C$6),Mortality_Projection!$C$5)*IF($D76="Male",MIN(OFFSET(Mortality_Rates!$B$6,N$8-1-($B76-$B$9),0),Mortality_Rates!$B$111),MIN(OFFSET(Mortality_Rates!$B$6,N$8-1-($B76-$B$9),1),Mortality_Rates!$C$111)))))</f>
        <v>0</v>
      </c>
      <c r="O76" s="160">
        <f ca="1">IF($B76-O$8&gt;$B$9,0,IF($B76-O$8=$B$9,$C76*IF($D76="Male",$B$5,$B$6),
N76*(1-(1-IF($D76="Male",Mortality_Projection!$C$3,Mortality_Projection!$C$4))^MIN(($B76+(O$8-1)-Mortality_Projection!$C$6),Mortality_Projection!$C$5)*IF($D76="Male",MIN(OFFSET(Mortality_Rates!$B$6,O$8-1-($B76-$B$9),0),Mortality_Rates!$B$111),MIN(OFFSET(Mortality_Rates!$B$6,O$8-1-($B76-$B$9),1),Mortality_Rates!$C$111)))))</f>
        <v>0</v>
      </c>
      <c r="P76" s="160">
        <f ca="1">IF($B76-P$8&gt;$B$9,0,IF($B76-P$8=$B$9,$C76*IF($D76="Male",$B$5,$B$6),
O76*(1-(1-IF($D76="Male",Mortality_Projection!$C$3,Mortality_Projection!$C$4))^MIN(($B76+(P$8-1)-Mortality_Projection!$C$6),Mortality_Projection!$C$5)*IF($D76="Male",MIN(OFFSET(Mortality_Rates!$B$6,P$8-1-($B76-$B$9),0),Mortality_Rates!$B$111),MIN(OFFSET(Mortality_Rates!$B$6,P$8-1-($B76-$B$9),1),Mortality_Rates!$C$111)))))</f>
        <v>0</v>
      </c>
      <c r="Q76" s="160">
        <f ca="1">IF($B76-Q$8&gt;$B$9,0,IF($B76-Q$8=$B$9,$C76*IF($D76="Male",$B$5,$B$6),
P76*(1-(1-IF($D76="Male",Mortality_Projection!$C$3,Mortality_Projection!$C$4))^MIN(($B76+(Q$8-1)-Mortality_Projection!$C$6),Mortality_Projection!$C$5)*IF($D76="Male",MIN(OFFSET(Mortality_Rates!$B$6,Q$8-1-($B76-$B$9),0),Mortality_Rates!$B$111),MIN(OFFSET(Mortality_Rates!$B$6,Q$8-1-($B76-$B$9),1),Mortality_Rates!$C$111)))))</f>
        <v>0</v>
      </c>
      <c r="R76" s="160">
        <f ca="1">IF($B76-R$8&gt;$B$9,0,IF($B76-R$8=$B$9,$C76*IF($D76="Male",$B$5,$B$6),
Q76*(1-(1-IF($D76="Male",Mortality_Projection!$C$3,Mortality_Projection!$C$4))^MIN(($B76+(R$8-1)-Mortality_Projection!$C$6),Mortality_Projection!$C$5)*IF($D76="Male",MIN(OFFSET(Mortality_Rates!$B$6,R$8-1-($B76-$B$9),0),Mortality_Rates!$B$111),MIN(OFFSET(Mortality_Rates!$B$6,R$8-1-($B76-$B$9),1),Mortality_Rates!$C$111)))))</f>
        <v>0</v>
      </c>
      <c r="S76" s="160">
        <f ca="1">IF($B76-S$8&gt;$B$9,0,IF($B76-S$8=$B$9,$C76*IF($D76="Male",$B$5,$B$6),
R76*(1-(1-IF($D76="Male",Mortality_Projection!$C$3,Mortality_Projection!$C$4))^MIN(($B76+(S$8-1)-Mortality_Projection!$C$6),Mortality_Projection!$C$5)*IF($D76="Male",MIN(OFFSET(Mortality_Rates!$B$6,S$8-1-($B76-$B$9),0),Mortality_Rates!$B$111),MIN(OFFSET(Mortality_Rates!$B$6,S$8-1-($B76-$B$9),1),Mortality_Rates!$C$111)))))</f>
        <v>0</v>
      </c>
      <c r="T76" s="160">
        <f ca="1">IF($B76-T$8&gt;$B$9,0,IF($B76-T$8=$B$9,$C76*IF($D76="Male",$B$5,$B$6),
S76*(1-(1-IF($D76="Male",Mortality_Projection!$C$3,Mortality_Projection!$C$4))^MIN(($B76+(T$8-1)-Mortality_Projection!$C$6),Mortality_Projection!$C$5)*IF($D76="Male",MIN(OFFSET(Mortality_Rates!$B$6,T$8-1-($B76-$B$9),0),Mortality_Rates!$B$111),MIN(OFFSET(Mortality_Rates!$B$6,T$8-1-($B76-$B$9),1),Mortality_Rates!$C$111)))))</f>
        <v>0</v>
      </c>
      <c r="U76" s="160">
        <f ca="1">IF($B76-U$8&gt;$B$9,0,IF($B76-U$8=$B$9,$C76*IF($D76="Male",$B$5,$B$6),
T76*(1-(1-IF($D76="Male",Mortality_Projection!$C$3,Mortality_Projection!$C$4))^MIN(($B76+(U$8-1)-Mortality_Projection!$C$6),Mortality_Projection!$C$5)*IF($D76="Male",MIN(OFFSET(Mortality_Rates!$B$6,U$8-1-($B76-$B$9),0),Mortality_Rates!$B$111),MIN(OFFSET(Mortality_Rates!$B$6,U$8-1-($B76-$B$9),1),Mortality_Rates!$C$111)))))</f>
        <v>0</v>
      </c>
      <c r="V76" s="160">
        <f ca="1">IF($B76-V$8&gt;$B$9,0,IF($B76-V$8=$B$9,$C76*IF($D76="Male",$B$5,$B$6),
U76*(1-(1-IF($D76="Male",Mortality_Projection!$C$3,Mortality_Projection!$C$4))^MIN(($B76+(V$8-1)-Mortality_Projection!$C$6),Mortality_Projection!$C$5)*IF($D76="Male",MIN(OFFSET(Mortality_Rates!$B$6,V$8-1-($B76-$B$9),0),Mortality_Rates!$B$111),MIN(OFFSET(Mortality_Rates!$B$6,V$8-1-($B76-$B$9),1),Mortality_Rates!$C$111)))))</f>
        <v>6711.7445975172041</v>
      </c>
      <c r="W76" s="160">
        <f ca="1">IF($B76-W$8&gt;$B$9,0,IF($B76-W$8=$B$9,$C76*IF($D76="Male",$B$5,$B$6),
V76*(1-(1-IF($D76="Male",Mortality_Projection!$C$3,Mortality_Projection!$C$4))^MIN(($B76+(W$8-1)-Mortality_Projection!$C$6),Mortality_Projection!$C$5)*IF($D76="Male",MIN(OFFSET(Mortality_Rates!$B$6,W$8-1-($B76-$B$9),0),Mortality_Rates!$B$111),MIN(OFFSET(Mortality_Rates!$B$6,W$8-1-($B76-$B$9),1),Mortality_Rates!$C$111)))))</f>
        <v>6708.9686535911969</v>
      </c>
      <c r="X76" s="160">
        <f ca="1">IF($B76-X$8&gt;$B$9,0,IF($B76-X$8=$B$9,$C76*IF($D76="Male",$B$5,$B$6),
W76*(1-(1-IF($D76="Male",Mortality_Projection!$C$3,Mortality_Projection!$C$4))^MIN(($B76+(X$8-1)-Mortality_Projection!$C$6),Mortality_Projection!$C$5)*IF($D76="Male",MIN(OFFSET(Mortality_Rates!$B$6,X$8-1-($B76-$B$9),0),Mortality_Rates!$B$111),MIN(OFFSET(Mortality_Rates!$B$6,X$8-1-($B76-$B$9),1),Mortality_Rates!$C$111)))))</f>
        <v>6706.9513054300478</v>
      </c>
      <c r="Y76" s="160">
        <f ca="1">IF($B76-Y$8&gt;$B$9,0,IF($B76-Y$8=$B$9,$C76*IF($D76="Male",$B$5,$B$6),
X76*(1-(1-IF($D76="Male",Mortality_Projection!$C$3,Mortality_Projection!$C$4))^MIN(($B76+(Y$8-1)-Mortality_Projection!$C$6),Mortality_Projection!$C$5)*IF($D76="Male",MIN(OFFSET(Mortality_Rates!$B$6,Y$8-1-($B76-$B$9),0),Mortality_Rates!$B$111),MIN(OFFSET(Mortality_Rates!$B$6,Y$8-1-($B76-$B$9),1),Mortality_Rates!$C$111)))))</f>
        <v>6705.4780027490442</v>
      </c>
      <c r="Z76" s="160">
        <f ca="1">IF($B76-Z$8&gt;$B$9,0,IF($B76-Z$8=$B$9,$C76*IF($D76="Male",$B$5,$B$6),
Y76*(1-(1-IF($D76="Male",Mortality_Projection!$C$3,Mortality_Projection!$C$4))^MIN(($B76+(Z$8-1)-Mortality_Projection!$C$6),Mortality_Projection!$C$5)*IF($D76="Male",MIN(OFFSET(Mortality_Rates!$B$6,Z$8-1-($B76-$B$9),0),Mortality_Rates!$B$111),MIN(OFFSET(Mortality_Rates!$B$6,Z$8-1-($B76-$B$9),1),Mortality_Rates!$C$111)))))</f>
        <v>6704.3719309839435</v>
      </c>
      <c r="AA76" s="160">
        <f ca="1">IF($B76-AA$8&gt;$B$9,0,IF($B76-AA$8=$B$9,$C76*IF($D76="Male",$B$5,$B$6),
Z76*(1-(1-IF($D76="Male",Mortality_Projection!$C$3,Mortality_Projection!$C$4))^MIN(($B76+(AA$8-1)-Mortality_Projection!$C$6),Mortality_Projection!$C$5)*IF($D76="Male",MIN(OFFSET(Mortality_Rates!$B$6,AA$8-1-($B76-$B$9),0),Mortality_Rates!$B$111),MIN(OFFSET(Mortality_Rates!$B$6,AA$8-1-($B76-$B$9),1),Mortality_Rates!$C$111)))))</f>
        <v>6703.5050800739855</v>
      </c>
      <c r="AB76" s="160">
        <f ca="1">IF($B76-AB$8&gt;$B$9,0,IF($B76-AB$8=$B$9,$C76*IF($D76="Male",$B$5,$B$6),
AA76*(1-(1-IF($D76="Male",Mortality_Projection!$C$3,Mortality_Projection!$C$4))^MIN(($B76+(AB$8-1)-Mortality_Projection!$C$6),Mortality_Projection!$C$5)*IF($D76="Male",MIN(OFFSET(Mortality_Rates!$B$6,AB$8-1-($B76-$B$9),0),Mortality_Rates!$B$111),MIN(OFFSET(Mortality_Rates!$B$6,AB$8-1-($B76-$B$9),1),Mortality_Rates!$C$111)))))</f>
        <v>6702.7875868396623</v>
      </c>
      <c r="AC76" s="160">
        <f ca="1">IF($B76-AC$8&gt;$B$9,0,IF($B76-AC$8=$B$9,$C76*IF($D76="Male",$B$5,$B$6),
AB76*(1-(1-IF($D76="Male",Mortality_Projection!$C$3,Mortality_Projection!$C$4))^MIN(($B76+(AC$8-1)-Mortality_Projection!$C$6),Mortality_Projection!$C$5)*IF($D76="Male",MIN(OFFSET(Mortality_Rates!$B$6,AC$8-1-($B76-$B$9),0),Mortality_Rates!$B$111),MIN(OFFSET(Mortality_Rates!$B$6,AC$8-1-($B76-$B$9),1),Mortality_Rates!$C$111)))))</f>
        <v>6702.1660235668896</v>
      </c>
      <c r="AD76" s="160">
        <f ca="1">IF($B76-AD$8&gt;$B$9,0,IF($B76-AD$8=$B$9,$C76*IF($D76="Male",$B$5,$B$6),
AC76*(1-(1-IF($D76="Male",Mortality_Projection!$C$3,Mortality_Projection!$C$4))^MIN(($B76+(AD$8-1)-Mortality_Projection!$C$6),Mortality_Projection!$C$5)*IF($D76="Male",MIN(OFFSET(Mortality_Rates!$B$6,AD$8-1-($B76-$B$9),0),Mortality_Rates!$B$111),MIN(OFFSET(Mortality_Rates!$B$6,AD$8-1-($B76-$B$9),1),Mortality_Rates!$C$111)))))</f>
        <v>6701.6011437700945</v>
      </c>
      <c r="AE76" s="160">
        <f ca="1">IF($B76-AE$8&gt;$B$9,0,IF($B76-AE$8=$B$9,$C76*IF($D76="Male",$B$5,$B$6),
AD76*(1-(1-IF($D76="Male",Mortality_Projection!$C$3,Mortality_Projection!$C$4))^MIN(($B76+(AE$8-1)-Mortality_Projection!$C$6),Mortality_Projection!$C$5)*IF($D76="Male",MIN(OFFSET(Mortality_Rates!$B$6,AE$8-1-($B76-$B$9),0),Mortality_Rates!$B$111),MIN(OFFSET(Mortality_Rates!$B$6,AE$8-1-($B76-$B$9),1),Mortality_Rates!$C$111)))))</f>
        <v>6701.0591089523386</v>
      </c>
      <c r="AF76" s="160">
        <f ca="1">IF($B76-AF$8&gt;$B$9,0,IF($B76-AF$8=$B$9,$C76*IF($D76="Male",$B$5,$B$6),
AE76*(1-(1-IF($D76="Male",Mortality_Projection!$C$3,Mortality_Projection!$C$4))^MIN(($B76+(AF$8-1)-Mortality_Projection!$C$6),Mortality_Projection!$C$5)*IF($D76="Male",MIN(OFFSET(Mortality_Rates!$B$6,AF$8-1-($B76-$B$9),0),Mortality_Rates!$B$111),MIN(OFFSET(Mortality_Rates!$B$6,AF$8-1-($B76-$B$9),1),Mortality_Rates!$C$111)))))</f>
        <v>6700.5112661026069</v>
      </c>
      <c r="AG76" s="160">
        <f ca="1">IF($B76-AG$8&gt;$B$9,0,IF($B76-AG$8=$B$9,$C76*IF($D76="Male",$B$5,$B$6),
AF76*(1-(1-IF($D76="Male",Mortality_Projection!$C$3,Mortality_Projection!$C$4))^MIN(($B76+(AG$8-1)-Mortality_Projection!$C$6),Mortality_Projection!$C$5)*IF($D76="Male",MIN(OFFSET(Mortality_Rates!$B$6,AG$8-1-($B76-$B$9),0),Mortality_Rates!$B$111),MIN(OFFSET(Mortality_Rates!$B$6,AG$8-1-($B76-$B$9),1),Mortality_Rates!$C$111)))))</f>
        <v>6699.933933267449</v>
      </c>
      <c r="AH76" s="160">
        <f ca="1">IF($B76-AH$8&gt;$B$9,0,IF($B76-AH$8=$B$9,$C76*IF($D76="Male",$B$5,$B$6),
AG76*(1-(1-IF($D76="Male",Mortality_Projection!$C$3,Mortality_Projection!$C$4))^MIN(($B76+(AH$8-1)-Mortality_Projection!$C$6),Mortality_Projection!$C$5)*IF($D76="Male",MIN(OFFSET(Mortality_Rates!$B$6,AH$8-1-($B76-$B$9),0),Mortality_Rates!$B$111),MIN(OFFSET(Mortality_Rates!$B$6,AH$8-1-($B76-$B$9),1),Mortality_Rates!$C$111)))))</f>
        <v>6699.3160631941937</v>
      </c>
      <c r="AI76" s="160">
        <f ca="1">IF($B76-AI$8&gt;$B$9,0,IF($B76-AI$8=$B$9,$C76*IF($D76="Male",$B$5,$B$6),
AH76*(1-(1-IF($D76="Male",Mortality_Projection!$C$3,Mortality_Projection!$C$4))^MIN(($B76+(AI$8-1)-Mortality_Projection!$C$6),Mortality_Projection!$C$5)*IF($D76="Male",MIN(OFFSET(Mortality_Rates!$B$6,AI$8-1-($B76-$B$9),0),Mortality_Rates!$B$111),MIN(OFFSET(Mortality_Rates!$B$6,AI$8-1-($B76-$B$9),1),Mortality_Rates!$C$111)))))</f>
        <v>6698.6470070304285</v>
      </c>
      <c r="AJ76" s="160">
        <f ca="1">IF($B76-AJ$8&gt;$B$9,0,IF($B76-AJ$8=$B$9,$C76*IF($D76="Male",$B$5,$B$6),
AI76*(1-(1-IF($D76="Male",Mortality_Projection!$C$3,Mortality_Projection!$C$4))^MIN(($B76+(AJ$8-1)-Mortality_Projection!$C$6),Mortality_Projection!$C$5)*IF($D76="Male",MIN(OFFSET(Mortality_Rates!$B$6,AJ$8-1-($B76-$B$9),0),Mortality_Rates!$B$111),MIN(OFFSET(Mortality_Rates!$B$6,AJ$8-1-($B76-$B$9),1),Mortality_Rates!$C$111)))))</f>
        <v>6697.9203504143143</v>
      </c>
      <c r="AK76" s="160">
        <f ca="1">IF($B76-AK$8&gt;$B$9,0,IF($B76-AK$8=$B$9,$C76*IF($D76="Male",$B$5,$B$6),
AJ76*(1-(1-IF($D76="Male",Mortality_Projection!$C$3,Mortality_Projection!$C$4))^MIN(($B76+(AK$8-1)-Mortality_Projection!$C$6),Mortality_Projection!$C$5)*IF($D76="Male",MIN(OFFSET(Mortality_Rates!$B$6,AK$8-1-($B76-$B$9),0),Mortality_Rates!$B$111),MIN(OFFSET(Mortality_Rates!$B$6,AK$8-1-($B76-$B$9),1),Mortality_Rates!$C$111)))))</f>
        <v>6697.1375262772281</v>
      </c>
      <c r="AL76" s="160">
        <f ca="1">IF($B76-AL$8&gt;$B$9,0,IF($B76-AL$8=$B$9,$C76*IF($D76="Male",$B$5,$B$6),
AK76*(1-(1-IF($D76="Male",Mortality_Projection!$C$3,Mortality_Projection!$C$4))^MIN(($B76+(AL$8-1)-Mortality_Projection!$C$6),Mortality_Projection!$C$5)*IF($D76="Male",MIN(OFFSET(Mortality_Rates!$B$6,AL$8-1-($B76-$B$9),0),Mortality_Rates!$B$111),MIN(OFFSET(Mortality_Rates!$B$6,AL$8-1-($B76-$B$9),1),Mortality_Rates!$C$111)))))</f>
        <v>6696.3074554068298</v>
      </c>
      <c r="AM76" s="160">
        <f ca="1">IF($B76-AM$8&gt;$B$9,0,IF($B76-AM$8=$B$9,$C76*IF($D76="Male",$B$5,$B$6),
AL76*(1-(1-IF($D76="Male",Mortality_Projection!$C$3,Mortality_Projection!$C$4))^MIN(($B76+(AM$8-1)-Mortality_Projection!$C$6),Mortality_Projection!$C$5)*IF($D76="Male",MIN(OFFSET(Mortality_Rates!$B$6,AM$8-1-($B76-$B$9),0),Mortality_Rates!$B$111),MIN(OFFSET(Mortality_Rates!$B$6,AM$8-1-($B76-$B$9),1),Mortality_Rates!$C$111)))))</f>
        <v>6695.4286657724906</v>
      </c>
      <c r="AN76" s="160">
        <f ca="1">IF($B76-AN$8&gt;$B$9,0,IF($B76-AN$8=$B$9,$C76*IF($D76="Male",$B$5,$B$6),
AM76*(1-(1-IF($D76="Male",Mortality_Projection!$C$3,Mortality_Projection!$C$4))^MIN(($B76+(AN$8-1)-Mortality_Projection!$C$6),Mortality_Projection!$C$5)*IF($D76="Male",MIN(OFFSET(Mortality_Rates!$B$6,AN$8-1-($B76-$B$9),0),Mortality_Rates!$B$111),MIN(OFFSET(Mortality_Rates!$B$6,AN$8-1-($B76-$B$9),1),Mortality_Rates!$C$111)))))</f>
        <v>6694.5086862636344</v>
      </c>
      <c r="AO76" s="160">
        <f ca="1">IF($B76-AO$8&gt;$B$9,0,IF($B76-AO$8=$B$9,$C76*IF($D76="Male",$B$5,$B$6),
AN76*(1-(1-IF($D76="Male",Mortality_Projection!$C$3,Mortality_Projection!$C$4))^MIN(($B76+(AO$8-1)-Mortality_Projection!$C$6),Mortality_Projection!$C$5)*IF($D76="Male",MIN(OFFSET(Mortality_Rates!$B$6,AO$8-1-($B76-$B$9),0),Mortality_Rates!$B$111),MIN(OFFSET(Mortality_Rates!$B$6,AO$8-1-($B76-$B$9),1),Mortality_Rates!$C$111)))))</f>
        <v>6693.5512881392715</v>
      </c>
      <c r="AP76" s="160">
        <f ca="1">IF($B76-AP$8&gt;$B$9,0,IF($B76-AP$8=$B$9,$C76*IF($D76="Male",$B$5,$B$6),
AO76*(1-(1-IF($D76="Male",Mortality_Projection!$C$3,Mortality_Projection!$C$4))^MIN(($B76+(AP$8-1)-Mortality_Projection!$C$6),Mortality_Projection!$C$5)*IF($D76="Male",MIN(OFFSET(Mortality_Rates!$B$6,AP$8-1-($B76-$B$9),0),Mortality_Rates!$B$111),MIN(OFFSET(Mortality_Rates!$B$6,AP$8-1-($B76-$B$9),1),Mortality_Rates!$C$111)))))</f>
        <v>6692.5677491762099</v>
      </c>
      <c r="AQ76" s="160">
        <f ca="1">IF($B76-AQ$8&gt;$B$9,0,IF($B76-AQ$8=$B$9,$C76*IF($D76="Male",$B$5,$B$6),
AP76*(1-(1-IF($D76="Male",Mortality_Projection!$C$3,Mortality_Projection!$C$4))^MIN(($B76+(AQ$8-1)-Mortality_Projection!$C$6),Mortality_Projection!$C$5)*IF($D76="Male",MIN(OFFSET(Mortality_Rates!$B$6,AQ$8-1-($B76-$B$9),0),Mortality_Rates!$B$111),MIN(OFFSET(Mortality_Rates!$B$6,AQ$8-1-($B76-$B$9),1),Mortality_Rates!$C$111)))))</f>
        <v>6691.5580808353334</v>
      </c>
      <c r="AR76" s="160">
        <f ca="1">IF($B76-AR$8&gt;$B$9,0,IF($B76-AR$8=$B$9,$C76*IF($D76="Male",$B$5,$B$6),
AQ76*(1-(1-IF($D76="Male",Mortality_Projection!$C$3,Mortality_Projection!$C$4))^MIN(($B76+(AR$8-1)-Mortality_Projection!$C$6),Mortality_Projection!$C$5)*IF($D76="Male",MIN(OFFSET(Mortality_Rates!$B$6,AR$8-1-($B76-$B$9),0),Mortality_Rates!$B$111),MIN(OFFSET(Mortality_Rates!$B$6,AR$8-1-($B76-$B$9),1),Mortality_Rates!$C$111)))))</f>
        <v>6690.5298005789264</v>
      </c>
      <c r="AS76" s="160">
        <f ca="1">IF($B76-AS$8&gt;$B$9,0,IF($B76-AS$8=$B$9,$C76*IF($D76="Male",$B$5,$B$6),
AR76*(1-(1-IF($D76="Male",Mortality_Projection!$C$3,Mortality_Projection!$C$4))^MIN(($B76+(AS$8-1)-Mortality_Projection!$C$6),Mortality_Projection!$C$5)*IF($D76="Male",MIN(OFFSET(Mortality_Rates!$B$6,AS$8-1-($B76-$B$9),0),Mortality_Rates!$B$111),MIN(OFFSET(Mortality_Rates!$B$6,AS$8-1-($B76-$B$9),1),Mortality_Rates!$C$111)))))</f>
        <v>6689.4829169817958</v>
      </c>
      <c r="AT76" s="160">
        <f ca="1">IF($B76-AT$8&gt;$B$9,0,IF($B76-AT$8=$B$9,$C76*IF($D76="Male",$B$5,$B$6),
AS76*(1-(1-IF($D76="Male",Mortality_Projection!$C$3,Mortality_Projection!$C$4))^MIN(($B76+(AT$8-1)-Mortality_Projection!$C$6),Mortality_Projection!$C$5)*IF($D76="Male",MIN(OFFSET(Mortality_Rates!$B$6,AT$8-1-($B76-$B$9),0),Mortality_Rates!$B$111),MIN(OFFSET(Mortality_Rates!$B$6,AT$8-1-($B76-$B$9),1),Mortality_Rates!$C$111)))))</f>
        <v>6688.4174387739558</v>
      </c>
      <c r="AU76" s="160">
        <f ca="1">IF($B76-AU$8&gt;$B$9,0,IF($B76-AU$8=$B$9,$C76*IF($D76="Male",$B$5,$B$6),
AT76*(1-(1-IF($D76="Male",Mortality_Projection!$C$3,Mortality_Projection!$C$4))^MIN(($B76+(AU$8-1)-Mortality_Projection!$C$6),Mortality_Projection!$C$5)*IF($D76="Male",MIN(OFFSET(Mortality_Rates!$B$6,AU$8-1-($B76-$B$9),0),Mortality_Rates!$B$111),MIN(OFFSET(Mortality_Rates!$B$6,AU$8-1-($B76-$B$9),1),Mortality_Rates!$C$111)))))</f>
        <v>6687.3333748405048</v>
      </c>
      <c r="AV76" s="160">
        <f ca="1">IF($B76-AV$8&gt;$B$9,0,IF($B76-AV$8=$B$9,$C76*IF($D76="Male",$B$5,$B$6),
AU76*(1-(1-IF($D76="Male",Mortality_Projection!$C$3,Mortality_Projection!$C$4))^MIN(($B76+(AV$8-1)-Mortality_Projection!$C$6),Mortality_Projection!$C$5)*IF($D76="Male",MIN(OFFSET(Mortality_Rates!$B$6,AV$8-1-($B76-$B$9),0),Mortality_Rates!$B$111),MIN(OFFSET(Mortality_Rates!$B$6,AV$8-1-($B76-$B$9),1),Mortality_Rates!$C$111)))))</f>
        <v>6686.2307342215054</v>
      </c>
      <c r="AW76" s="160">
        <f ca="1">IF($B76-AW$8&gt;$B$9,0,IF($B76-AW$8=$B$9,$C76*IF($D76="Male",$B$5,$B$6),
AV76*(1-(1-IF($D76="Male",Mortality_Projection!$C$3,Mortality_Projection!$C$4))^MIN(($B76+(AW$8-1)-Mortality_Projection!$C$6),Mortality_Projection!$C$5)*IF($D76="Male",MIN(OFFSET(Mortality_Rates!$B$6,AW$8-1-($B76-$B$9),0),Mortality_Rates!$B$111),MIN(OFFSET(Mortality_Rates!$B$6,AW$8-1-($B76-$B$9),1),Mortality_Rates!$C$111)))))</f>
        <v>6685.1057762519567</v>
      </c>
      <c r="AX76" s="160">
        <f ca="1">IF($B76-AX$8&gt;$B$9,0,IF($B76-AX$8=$B$9,$C76*IF($D76="Male",$B$5,$B$6),
AW76*(1-(1-IF($D76="Male",Mortality_Projection!$C$3,Mortality_Projection!$C$4))^MIN(($B76+(AX$8-1)-Mortality_Projection!$C$6),Mortality_Projection!$C$5)*IF($D76="Male",MIN(OFFSET(Mortality_Rates!$B$6,AX$8-1-($B76-$B$9),0),Mortality_Rates!$B$111),MIN(OFFSET(Mortality_Rates!$B$6,AX$8-1-($B76-$B$9),1),Mortality_Rates!$C$111)))))</f>
        <v>6683.9547629536337</v>
      </c>
      <c r="AY76" s="160">
        <f ca="1">IF($B76-AY$8&gt;$B$9,0,IF($B76-AY$8=$B$9,$C76*IF($D76="Male",$B$5,$B$6),
AX76*(1-(1-IF($D76="Male",Mortality_Projection!$C$3,Mortality_Projection!$C$4))^MIN(($B76+(AY$8-1)-Mortality_Projection!$C$6),Mortality_Projection!$C$5)*IF($D76="Male",MIN(OFFSET(Mortality_Rates!$B$6,AY$8-1-($B76-$B$9),0),Mortality_Rates!$B$111),MIN(OFFSET(Mortality_Rates!$B$6,AY$8-1-($B76-$B$9),1),Mortality_Rates!$C$111)))))</f>
        <v>6682.7702105807975</v>
      </c>
      <c r="AZ76" s="160">
        <f ca="1">IF($B76-AZ$8&gt;$B$9,0,IF($B76-AZ$8=$B$9,$C76*IF($D76="Male",$B$5,$B$6),
AY76*(1-(1-IF($D76="Male",Mortality_Projection!$C$3,Mortality_Projection!$C$4))^MIN(($B76+(AZ$8-1)-Mortality_Projection!$C$6),Mortality_Projection!$C$5)*IF($D76="Male",MIN(OFFSET(Mortality_Rates!$B$6,AZ$8-1-($B76-$B$9),0),Mortality_Rates!$B$111),MIN(OFFSET(Mortality_Rates!$B$6,AZ$8-1-($B76-$B$9),1),Mortality_Rates!$C$111)))))</f>
        <v>6681.5446410278728</v>
      </c>
      <c r="BA76" s="160">
        <f ca="1">IF($B76-BA$8&gt;$B$9,0,IF($B76-BA$8=$B$9,$C76*IF($D76="Male",$B$5,$B$6),
AZ76*(1-(1-IF($D76="Male",Mortality_Projection!$C$3,Mortality_Projection!$C$4))^MIN(($B76+(BA$8-1)-Mortality_Projection!$C$6),Mortality_Projection!$C$5)*IF($D76="Male",MIN(OFFSET(Mortality_Rates!$B$6,BA$8-1-($B76-$B$9),0),Mortality_Rates!$B$111),MIN(OFFSET(Mortality_Rates!$B$6,BA$8-1-($B76-$B$9),1),Mortality_Rates!$C$111)))))</f>
        <v>6680.270582221975</v>
      </c>
      <c r="BB76" s="160">
        <f ca="1">IF($B76-BB$8&gt;$B$9,0,IF($B76-BB$8=$B$9,$C76*IF($D76="Male",$B$5,$B$6),
BA76*(1-(1-IF($D76="Male",Mortality_Projection!$C$3,Mortality_Projection!$C$4))^MIN(($B76+(BB$8-1)-Mortality_Projection!$C$6),Mortality_Projection!$C$5)*IF($D76="Male",MIN(OFFSET(Mortality_Rates!$B$6,BB$8-1-($B76-$B$9),0),Mortality_Rates!$B$111),MIN(OFFSET(Mortality_Rates!$B$6,BB$8-1-($B76-$B$9),1),Mortality_Rates!$C$111)))))</f>
        <v>6678.9368220818196</v>
      </c>
      <c r="BC76" s="160">
        <f ca="1">IF($B76-BC$8&gt;$B$9,0,IF($B76-BC$8=$B$9,$C76*IF($D76="Male",$B$5,$B$6),
BB76*(1-(1-IF($D76="Male",Mortality_Projection!$C$3,Mortality_Projection!$C$4))^MIN(($B76+(BC$8-1)-Mortality_Projection!$C$6),Mortality_Projection!$C$5)*IF($D76="Male",MIN(OFFSET(Mortality_Rates!$B$6,BC$8-1-($B76-$B$9),0),Mortality_Rates!$B$111),MIN(OFFSET(Mortality_Rates!$B$6,BC$8-1-($B76-$B$9),1),Mortality_Rates!$C$111)))))</f>
        <v>6677.5359043895323</v>
      </c>
      <c r="BD76" s="161">
        <f ca="1">IF($B76-BD$8&gt;$B$9,0,IF($B76-BD$8=$B$9,$C76*IF($D76="Male",$B$5,$B$6),
BC76*(1-(1-IF($D76="Male",Mortality_Projection!$C$3,Mortality_Projection!$C$4))^MIN(($B76+(BD$8-1)-Mortality_Projection!$C$6),Mortality_Projection!$C$5)*IF($D76="Male",MIN(OFFSET(Mortality_Rates!$B$6,BD$8-1-($B76-$B$9),0),Mortality_Rates!$B$111),MIN(OFFSET(Mortality_Rates!$B$6,BD$8-1-($B76-$B$9),1),Mortality_Rates!$C$111)))))</f>
        <v>6676.0491459203322</v>
      </c>
      <c r="BE76" s="33"/>
    </row>
    <row r="77" spans="1:57" x14ac:dyDescent="0.35">
      <c r="A77" s="159"/>
      <c r="B77">
        <f t="shared" si="8"/>
        <v>2040</v>
      </c>
      <c r="C77" s="160">
        <f t="shared" ca="1" si="8"/>
        <v>96382.153589390189</v>
      </c>
      <c r="D77" s="198" t="s">
        <v>32</v>
      </c>
      <c r="E77" s="160">
        <f ca="1">IF($B77-E$8&gt;$B$9,0,IF($B77-E$8=$B$9,$C77*IF($D77="Male",$B$5,$B$6),
D77*(1-(1-IF($D77="Male",Mortality_Projection!$C$3,Mortality_Projection!$C$4))^MIN(($B77+(E$8-1)-Mortality_Projection!$C$6),Mortality_Projection!$C$5)*IF($D77="Male",MIN(OFFSET(Mortality_Rates!$B$6,E$8-1-($B77-$B$9),0),Mortality_Rates!$B$111),MIN(OFFSET(Mortality_Rates!$B$6,E$8-1-($B77-$B$9),1),Mortality_Rates!$C$111)))))</f>
        <v>0</v>
      </c>
      <c r="F77" s="160">
        <f ca="1">IF($B77-F$8&gt;$B$9,0,IF($B77-F$8=$B$9,$C77*IF($D77="Male",$B$5,$B$6),
E77*(1-(1-IF($D77="Male",Mortality_Projection!$C$3,Mortality_Projection!$C$4))^MIN(($B77+(F$8-1)-Mortality_Projection!$C$6),Mortality_Projection!$C$5)*IF($D77="Male",MIN(OFFSET(Mortality_Rates!$B$6,F$8-1-($B77-$B$9),0),Mortality_Rates!$B$111),MIN(OFFSET(Mortality_Rates!$B$6,F$8-1-($B77-$B$9),1),Mortality_Rates!$C$111)))))</f>
        <v>0</v>
      </c>
      <c r="G77" s="160">
        <f ca="1">IF($B77-G$8&gt;$B$9,0,IF($B77-G$8=$B$9,$C77*IF($D77="Male",$B$5,$B$6),
F77*(1-(1-IF($D77="Male",Mortality_Projection!$C$3,Mortality_Projection!$C$4))^MIN(($B77+(G$8-1)-Mortality_Projection!$C$6),Mortality_Projection!$C$5)*IF($D77="Male",MIN(OFFSET(Mortality_Rates!$B$6,G$8-1-($B77-$B$9),0),Mortality_Rates!$B$111),MIN(OFFSET(Mortality_Rates!$B$6,G$8-1-($B77-$B$9),1),Mortality_Rates!$C$111)))))</f>
        <v>0</v>
      </c>
      <c r="H77" s="160">
        <f ca="1">IF($B77-H$8&gt;$B$9,0,IF($B77-H$8=$B$9,$C77*IF($D77="Male",$B$5,$B$6),
G77*(1-(1-IF($D77="Male",Mortality_Projection!$C$3,Mortality_Projection!$C$4))^MIN(($B77+(H$8-1)-Mortality_Projection!$C$6),Mortality_Projection!$C$5)*IF($D77="Male",MIN(OFFSET(Mortality_Rates!$B$6,H$8-1-($B77-$B$9),0),Mortality_Rates!$B$111),MIN(OFFSET(Mortality_Rates!$B$6,H$8-1-($B77-$B$9),1),Mortality_Rates!$C$111)))))</f>
        <v>0</v>
      </c>
      <c r="I77" s="160">
        <f ca="1">IF($B77-I$8&gt;$B$9,0,IF($B77-I$8=$B$9,$C77*IF($D77="Male",$B$5,$B$6),
H77*(1-(1-IF($D77="Male",Mortality_Projection!$C$3,Mortality_Projection!$C$4))^MIN(($B77+(I$8-1)-Mortality_Projection!$C$6),Mortality_Projection!$C$5)*IF($D77="Male",MIN(OFFSET(Mortality_Rates!$B$6,I$8-1-($B77-$B$9),0),Mortality_Rates!$B$111),MIN(OFFSET(Mortality_Rates!$B$6,I$8-1-($B77-$B$9),1),Mortality_Rates!$C$111)))))</f>
        <v>0</v>
      </c>
      <c r="J77" s="160">
        <f ca="1">IF($B77-J$8&gt;$B$9,0,IF($B77-J$8=$B$9,$C77*IF($D77="Male",$B$5,$B$6),
I77*(1-(1-IF($D77="Male",Mortality_Projection!$C$3,Mortality_Projection!$C$4))^MIN(($B77+(J$8-1)-Mortality_Projection!$C$6),Mortality_Projection!$C$5)*IF($D77="Male",MIN(OFFSET(Mortality_Rates!$B$6,J$8-1-($B77-$B$9),0),Mortality_Rates!$B$111),MIN(OFFSET(Mortality_Rates!$B$6,J$8-1-($B77-$B$9),1),Mortality_Rates!$C$111)))))</f>
        <v>0</v>
      </c>
      <c r="K77" s="160">
        <f ca="1">IF($B77-K$8&gt;$B$9,0,IF($B77-K$8=$B$9,$C77*IF($D77="Male",$B$5,$B$6),
J77*(1-(1-IF($D77="Male",Mortality_Projection!$C$3,Mortality_Projection!$C$4))^MIN(($B77+(K$8-1)-Mortality_Projection!$C$6),Mortality_Projection!$C$5)*IF($D77="Male",MIN(OFFSET(Mortality_Rates!$B$6,K$8-1-($B77-$B$9),0),Mortality_Rates!$B$111),MIN(OFFSET(Mortality_Rates!$B$6,K$8-1-($B77-$B$9),1),Mortality_Rates!$C$111)))))</f>
        <v>0</v>
      </c>
      <c r="L77" s="160">
        <f ca="1">IF($B77-L$8&gt;$B$9,0,IF($B77-L$8=$B$9,$C77*IF($D77="Male",$B$5,$B$6),
K77*(1-(1-IF($D77="Male",Mortality_Projection!$C$3,Mortality_Projection!$C$4))^MIN(($B77+(L$8-1)-Mortality_Projection!$C$6),Mortality_Projection!$C$5)*IF($D77="Male",MIN(OFFSET(Mortality_Rates!$B$6,L$8-1-($B77-$B$9),0),Mortality_Rates!$B$111),MIN(OFFSET(Mortality_Rates!$B$6,L$8-1-($B77-$B$9),1),Mortality_Rates!$C$111)))))</f>
        <v>0</v>
      </c>
      <c r="M77" s="160">
        <f ca="1">IF($B77-M$8&gt;$B$9,0,IF($B77-M$8=$B$9,$C77*IF($D77="Male",$B$5,$B$6),
L77*(1-(1-IF($D77="Male",Mortality_Projection!$C$3,Mortality_Projection!$C$4))^MIN(($B77+(M$8-1)-Mortality_Projection!$C$6),Mortality_Projection!$C$5)*IF($D77="Male",MIN(OFFSET(Mortality_Rates!$B$6,M$8-1-($B77-$B$9),0),Mortality_Rates!$B$111),MIN(OFFSET(Mortality_Rates!$B$6,M$8-1-($B77-$B$9),1),Mortality_Rates!$C$111)))))</f>
        <v>0</v>
      </c>
      <c r="N77" s="160">
        <f ca="1">IF($B77-N$8&gt;$B$9,0,IF($B77-N$8=$B$9,$C77*IF($D77="Male",$B$5,$B$6),
M77*(1-(1-IF($D77="Male",Mortality_Projection!$C$3,Mortality_Projection!$C$4))^MIN(($B77+(N$8-1)-Mortality_Projection!$C$6),Mortality_Projection!$C$5)*IF($D77="Male",MIN(OFFSET(Mortality_Rates!$B$6,N$8-1-($B77-$B$9),0),Mortality_Rates!$B$111),MIN(OFFSET(Mortality_Rates!$B$6,N$8-1-($B77-$B$9),1),Mortality_Rates!$C$111)))))</f>
        <v>0</v>
      </c>
      <c r="O77" s="160">
        <f ca="1">IF($B77-O$8&gt;$B$9,0,IF($B77-O$8=$B$9,$C77*IF($D77="Male",$B$5,$B$6),
N77*(1-(1-IF($D77="Male",Mortality_Projection!$C$3,Mortality_Projection!$C$4))^MIN(($B77+(O$8-1)-Mortality_Projection!$C$6),Mortality_Projection!$C$5)*IF($D77="Male",MIN(OFFSET(Mortality_Rates!$B$6,O$8-1-($B77-$B$9),0),Mortality_Rates!$B$111),MIN(OFFSET(Mortality_Rates!$B$6,O$8-1-($B77-$B$9),1),Mortality_Rates!$C$111)))))</f>
        <v>0</v>
      </c>
      <c r="P77" s="160">
        <f ca="1">IF($B77-P$8&gt;$B$9,0,IF($B77-P$8=$B$9,$C77*IF($D77="Male",$B$5,$B$6),
O77*(1-(1-IF($D77="Male",Mortality_Projection!$C$3,Mortality_Projection!$C$4))^MIN(($B77+(P$8-1)-Mortality_Projection!$C$6),Mortality_Projection!$C$5)*IF($D77="Male",MIN(OFFSET(Mortality_Rates!$B$6,P$8-1-($B77-$B$9),0),Mortality_Rates!$B$111),MIN(OFFSET(Mortality_Rates!$B$6,P$8-1-($B77-$B$9),1),Mortality_Rates!$C$111)))))</f>
        <v>0</v>
      </c>
      <c r="Q77" s="160">
        <f ca="1">IF($B77-Q$8&gt;$B$9,0,IF($B77-Q$8=$B$9,$C77*IF($D77="Male",$B$5,$B$6),
P77*(1-(1-IF($D77="Male",Mortality_Projection!$C$3,Mortality_Projection!$C$4))^MIN(($B77+(Q$8-1)-Mortality_Projection!$C$6),Mortality_Projection!$C$5)*IF($D77="Male",MIN(OFFSET(Mortality_Rates!$B$6,Q$8-1-($B77-$B$9),0),Mortality_Rates!$B$111),MIN(OFFSET(Mortality_Rates!$B$6,Q$8-1-($B77-$B$9),1),Mortality_Rates!$C$111)))))</f>
        <v>0</v>
      </c>
      <c r="R77" s="160">
        <f ca="1">IF($B77-R$8&gt;$B$9,0,IF($B77-R$8=$B$9,$C77*IF($D77="Male",$B$5,$B$6),
Q77*(1-(1-IF($D77="Male",Mortality_Projection!$C$3,Mortality_Projection!$C$4))^MIN(($B77+(R$8-1)-Mortality_Projection!$C$6),Mortality_Projection!$C$5)*IF($D77="Male",MIN(OFFSET(Mortality_Rates!$B$6,R$8-1-($B77-$B$9),0),Mortality_Rates!$B$111),MIN(OFFSET(Mortality_Rates!$B$6,R$8-1-($B77-$B$9),1),Mortality_Rates!$C$111)))))</f>
        <v>0</v>
      </c>
      <c r="S77" s="160">
        <f ca="1">IF($B77-S$8&gt;$B$9,0,IF($B77-S$8=$B$9,$C77*IF($D77="Male",$B$5,$B$6),
R77*(1-(1-IF($D77="Male",Mortality_Projection!$C$3,Mortality_Projection!$C$4))^MIN(($B77+(S$8-1)-Mortality_Projection!$C$6),Mortality_Projection!$C$5)*IF($D77="Male",MIN(OFFSET(Mortality_Rates!$B$6,S$8-1-($B77-$B$9),0),Mortality_Rates!$B$111),MIN(OFFSET(Mortality_Rates!$B$6,S$8-1-($B77-$B$9),1),Mortality_Rates!$C$111)))))</f>
        <v>0</v>
      </c>
      <c r="T77" s="160">
        <f ca="1">IF($B77-T$8&gt;$B$9,0,IF($B77-T$8=$B$9,$C77*IF($D77="Male",$B$5,$B$6),
S77*(1-(1-IF($D77="Male",Mortality_Projection!$C$3,Mortality_Projection!$C$4))^MIN(($B77+(T$8-1)-Mortality_Projection!$C$6),Mortality_Projection!$C$5)*IF($D77="Male",MIN(OFFSET(Mortality_Rates!$B$6,T$8-1-($B77-$B$9),0),Mortality_Rates!$B$111),MIN(OFFSET(Mortality_Rates!$B$6,T$8-1-($B77-$B$9),1),Mortality_Rates!$C$111)))))</f>
        <v>0</v>
      </c>
      <c r="U77" s="160">
        <f ca="1">IF($B77-U$8&gt;$B$9,0,IF($B77-U$8=$B$9,$C77*IF($D77="Male",$B$5,$B$6),
T77*(1-(1-IF($D77="Male",Mortality_Projection!$C$3,Mortality_Projection!$C$4))^MIN(($B77+(U$8-1)-Mortality_Projection!$C$6),Mortality_Projection!$C$5)*IF($D77="Male",MIN(OFFSET(Mortality_Rates!$B$6,U$8-1-($B77-$B$9),0),Mortality_Rates!$B$111),MIN(OFFSET(Mortality_Rates!$B$6,U$8-1-($B77-$B$9),1),Mortality_Rates!$C$111)))))</f>
        <v>0</v>
      </c>
      <c r="V77" s="160">
        <f ca="1">IF($B77-V$8&gt;$B$9,0,IF($B77-V$8=$B$9,$C77*IF($D77="Male",$B$5,$B$6),
U77*(1-(1-IF($D77="Male",Mortality_Projection!$C$3,Mortality_Projection!$C$4))^MIN(($B77+(V$8-1)-Mortality_Projection!$C$6),Mortality_Projection!$C$5)*IF($D77="Male",MIN(OFFSET(Mortality_Rates!$B$6,V$8-1-($B77-$B$9),0),Mortality_Rates!$B$111),MIN(OFFSET(Mortality_Rates!$B$6,V$8-1-($B77-$B$9),1),Mortality_Rates!$C$111)))))</f>
        <v>0</v>
      </c>
      <c r="W77" s="160">
        <f ca="1">IF($B77-W$8&gt;$B$9,0,IF($B77-W$8=$B$9,$C77*IF($D77="Male",$B$5,$B$6),
V77*(1-(1-IF($D77="Male",Mortality_Projection!$C$3,Mortality_Projection!$C$4))^MIN(($B77+(W$8-1)-Mortality_Projection!$C$6),Mortality_Projection!$C$5)*IF($D77="Male",MIN(OFFSET(Mortality_Rates!$B$6,W$8-1-($B77-$B$9),0),Mortality_Rates!$B$111),MIN(OFFSET(Mortality_Rates!$B$6,W$8-1-($B77-$B$9),1),Mortality_Rates!$C$111)))))</f>
        <v>6778.7480130676704</v>
      </c>
      <c r="X77" s="160">
        <f ca="1">IF($B77-X$8&gt;$B$9,0,IF($B77-X$8=$B$9,$C77*IF($D77="Male",$B$5,$B$6),
W77*(1-(1-IF($D77="Male",Mortality_Projection!$C$3,Mortality_Projection!$C$4))^MIN(($B77+(X$8-1)-Mortality_Projection!$C$6),Mortality_Projection!$C$5)*IF($D77="Male",MIN(OFFSET(Mortality_Rates!$B$6,X$8-1-($B77-$B$9),0),Mortality_Rates!$B$111),MIN(OFFSET(Mortality_Rates!$B$6,X$8-1-($B77-$B$9),1),Mortality_Rates!$C$111)))))</f>
        <v>6776.0084701739488</v>
      </c>
      <c r="Y77" s="160">
        <f ca="1">IF($B77-Y$8&gt;$B$9,0,IF($B77-Y$8=$B$9,$C77*IF($D77="Male",$B$5,$B$6),
X77*(1-(1-IF($D77="Male",Mortality_Projection!$C$3,Mortality_Projection!$C$4))^MIN(($B77+(Y$8-1)-Mortality_Projection!$C$6),Mortality_Projection!$C$5)*IF($D77="Male",MIN(OFFSET(Mortality_Rates!$B$6,Y$8-1-($B77-$B$9),0),Mortality_Rates!$B$111),MIN(OFFSET(Mortality_Rates!$B$6,Y$8-1-($B77-$B$9),1),Mortality_Rates!$C$111)))))</f>
        <v>6774.0175567194256</v>
      </c>
      <c r="Z77" s="160">
        <f ca="1">IF($B77-Z$8&gt;$B$9,0,IF($B77-Z$8=$B$9,$C77*IF($D77="Male",$B$5,$B$6),
Y77*(1-(1-IF($D77="Male",Mortality_Projection!$C$3,Mortality_Projection!$C$4))^MIN(($B77+(Z$8-1)-Mortality_Projection!$C$6),Mortality_Projection!$C$5)*IF($D77="Male",MIN(OFFSET(Mortality_Rates!$B$6,Z$8-1-($B77-$B$9),0),Mortality_Rates!$B$111),MIN(OFFSET(Mortality_Rates!$B$6,Z$8-1-($B77-$B$9),1),Mortality_Rates!$C$111)))))</f>
        <v>6772.56354974029</v>
      </c>
      <c r="AA77" s="160">
        <f ca="1">IF($B77-AA$8&gt;$B$9,0,IF($B77-AA$8=$B$9,$C77*IF($D77="Male",$B$5,$B$6),
Z77*(1-(1-IF($D77="Male",Mortality_Projection!$C$3,Mortality_Projection!$C$4))^MIN(($B77+(AA$8-1)-Mortality_Projection!$C$6),Mortality_Projection!$C$5)*IF($D77="Male",MIN(OFFSET(Mortality_Rates!$B$6,AA$8-1-($B77-$B$9),0),Mortality_Rates!$B$111),MIN(OFFSET(Mortality_Rates!$B$6,AA$8-1-($B77-$B$9),1),Mortality_Rates!$C$111)))))</f>
        <v>6771.4719586048996</v>
      </c>
      <c r="AB77" s="160">
        <f ca="1">IF($B77-AB$8&gt;$B$9,0,IF($B77-AB$8=$B$9,$C77*IF($D77="Male",$B$5,$B$6),
AA77*(1-(1-IF($D77="Male",Mortality_Projection!$C$3,Mortality_Projection!$C$4))^MIN(($B77+(AB$8-1)-Mortality_Projection!$C$6),Mortality_Projection!$C$5)*IF($D77="Male",MIN(OFFSET(Mortality_Rates!$B$6,AB$8-1-($B77-$B$9),0),Mortality_Rates!$B$111),MIN(OFFSET(Mortality_Rates!$B$6,AB$8-1-($B77-$B$9),1),Mortality_Rates!$C$111)))))</f>
        <v>6770.616453231065</v>
      </c>
      <c r="AC77" s="160">
        <f ca="1">IF($B77-AC$8&gt;$B$9,0,IF($B77-AC$8=$B$9,$C77*IF($D77="Male",$B$5,$B$6),
AB77*(1-(1-IF($D77="Male",Mortality_Projection!$C$3,Mortality_Projection!$C$4))^MIN(($B77+(AC$8-1)-Mortality_Projection!$C$6),Mortality_Projection!$C$5)*IF($D77="Male",MIN(OFFSET(Mortality_Rates!$B$6,AC$8-1-($B77-$B$9),0),Mortality_Rates!$B$111),MIN(OFFSET(Mortality_Rates!$B$6,AC$8-1-($B77-$B$9),1),Mortality_Rates!$C$111)))))</f>
        <v>6769.9083486126965</v>
      </c>
      <c r="AD77" s="160">
        <f ca="1">IF($B77-AD$8&gt;$B$9,0,IF($B77-AD$8=$B$9,$C77*IF($D77="Male",$B$5,$B$6),
AC77*(1-(1-IF($D77="Male",Mortality_Projection!$C$3,Mortality_Projection!$C$4))^MIN(($B77+(AD$8-1)-Mortality_Projection!$C$6),Mortality_Projection!$C$5)*IF($D77="Male",MIN(OFFSET(Mortality_Rates!$B$6,AD$8-1-($B77-$B$9),0),Mortality_Rates!$B$111),MIN(OFFSET(Mortality_Rates!$B$6,AD$8-1-($B77-$B$9),1),Mortality_Rates!$C$111)))))</f>
        <v>6769.2949171817336</v>
      </c>
      <c r="AE77" s="160">
        <f ca="1">IF($B77-AE$8&gt;$B$9,0,IF($B77-AE$8=$B$9,$C77*IF($D77="Male",$B$5,$B$6),
AD77*(1-(1-IF($D77="Male",Mortality_Projection!$C$3,Mortality_Projection!$C$4))^MIN(($B77+(AE$8-1)-Mortality_Projection!$C$6),Mortality_Projection!$C$5)*IF($D77="Male",MIN(OFFSET(Mortality_Rates!$B$6,AE$8-1-($B77-$B$9),0),Mortality_Rates!$B$111),MIN(OFFSET(Mortality_Rates!$B$6,AE$8-1-($B77-$B$9),1),Mortality_Rates!$C$111)))))</f>
        <v>6768.7374264609525</v>
      </c>
      <c r="AF77" s="160">
        <f ca="1">IF($B77-AF$8&gt;$B$9,0,IF($B77-AF$8=$B$9,$C77*IF($D77="Male",$B$5,$B$6),
AE77*(1-(1-IF($D77="Male",Mortality_Projection!$C$3,Mortality_Projection!$C$4))^MIN(($B77+(AF$8-1)-Mortality_Projection!$C$6),Mortality_Projection!$C$5)*IF($D77="Male",MIN(OFFSET(Mortality_Rates!$B$6,AF$8-1-($B77-$B$9),0),Mortality_Rates!$B$111),MIN(OFFSET(Mortality_Rates!$B$6,AF$8-1-($B77-$B$9),1),Mortality_Rates!$C$111)))))</f>
        <v>6768.2024808576352</v>
      </c>
      <c r="AG77" s="160">
        <f ca="1">IF($B77-AG$8&gt;$B$9,0,IF($B77-AG$8=$B$9,$C77*IF($D77="Male",$B$5,$B$6),
AF77*(1-(1-IF($D77="Male",Mortality_Projection!$C$3,Mortality_Projection!$C$4))^MIN(($B77+(AG$8-1)-Mortality_Projection!$C$6),Mortality_Projection!$C$5)*IF($D77="Male",MIN(OFFSET(Mortality_Rates!$B$6,AG$8-1-($B77-$B$9),0),Mortality_Rates!$B$111),MIN(OFFSET(Mortality_Rates!$B$6,AG$8-1-($B77-$B$9),1),Mortality_Rates!$C$111)))))</f>
        <v>6767.6618021848553</v>
      </c>
      <c r="AH77" s="160">
        <f ca="1">IF($B77-AH$8&gt;$B$9,0,IF($B77-AH$8=$B$9,$C77*IF($D77="Male",$B$5,$B$6),
AG77*(1-(1-IF($D77="Male",Mortality_Projection!$C$3,Mortality_Projection!$C$4))^MIN(($B77+(AH$8-1)-Mortality_Projection!$C$6),Mortality_Projection!$C$5)*IF($D77="Male",MIN(OFFSET(Mortality_Rates!$B$6,AH$8-1-($B77-$B$9),0),Mortality_Rates!$B$111),MIN(OFFSET(Mortality_Rates!$B$6,AH$8-1-($B77-$B$9),1),Mortality_Rates!$C$111)))))</f>
        <v>6767.0920181038045</v>
      </c>
      <c r="AI77" s="160">
        <f ca="1">IF($B77-AI$8&gt;$B$9,0,IF($B77-AI$8=$B$9,$C77*IF($D77="Male",$B$5,$B$6),
AH77*(1-(1-IF($D77="Male",Mortality_Projection!$C$3,Mortality_Projection!$C$4))^MIN(($B77+(AI$8-1)-Mortality_Projection!$C$6),Mortality_Projection!$C$5)*IF($D77="Male",MIN(OFFSET(Mortality_Rates!$B$6,AI$8-1-($B77-$B$9),0),Mortality_Rates!$B$111),MIN(OFFSET(Mortality_Rates!$B$6,AI$8-1-($B77-$B$9),1),Mortality_Rates!$C$111)))))</f>
        <v>6766.4822256163807</v>
      </c>
      <c r="AJ77" s="160">
        <f ca="1">IF($B77-AJ$8&gt;$B$9,0,IF($B77-AJ$8=$B$9,$C77*IF($D77="Male",$B$5,$B$6),
AI77*(1-(1-IF($D77="Male",Mortality_Projection!$C$3,Mortality_Projection!$C$4))^MIN(($B77+(AJ$8-1)-Mortality_Projection!$C$6),Mortality_Projection!$C$5)*IF($D77="Male",MIN(OFFSET(Mortality_Rates!$B$6,AJ$8-1-($B77-$B$9),0),Mortality_Rates!$B$111),MIN(OFFSET(Mortality_Rates!$B$6,AJ$8-1-($B77-$B$9),1),Mortality_Rates!$C$111)))))</f>
        <v>6765.821914815685</v>
      </c>
      <c r="AK77" s="160">
        <f ca="1">IF($B77-AK$8&gt;$B$9,0,IF($B77-AK$8=$B$9,$C77*IF($D77="Male",$B$5,$B$6),
AJ77*(1-(1-IF($D77="Male",Mortality_Projection!$C$3,Mortality_Projection!$C$4))^MIN(($B77+(AK$8-1)-Mortality_Projection!$C$6),Mortality_Projection!$C$5)*IF($D77="Male",MIN(OFFSET(Mortality_Rates!$B$6,AK$8-1-($B77-$B$9),0),Mortality_Rates!$B$111),MIN(OFFSET(Mortality_Rates!$B$6,AK$8-1-($B77-$B$9),1),Mortality_Rates!$C$111)))))</f>
        <v>6765.1047548313409</v>
      </c>
      <c r="AL77" s="160">
        <f ca="1">IF($B77-AL$8&gt;$B$9,0,IF($B77-AL$8=$B$9,$C77*IF($D77="Male",$B$5,$B$6),
AK77*(1-(1-IF($D77="Male",Mortality_Projection!$C$3,Mortality_Projection!$C$4))^MIN(($B77+(AL$8-1)-Mortality_Projection!$C$6),Mortality_Projection!$C$5)*IF($D77="Male",MIN(OFFSET(Mortality_Rates!$B$6,AL$8-1-($B77-$B$9),0),Mortality_Rates!$B$111),MIN(OFFSET(Mortality_Rates!$B$6,AL$8-1-($B77-$B$9),1),Mortality_Rates!$C$111)))))</f>
        <v>6764.3231712480401</v>
      </c>
      <c r="AM77" s="160">
        <f ca="1">IF($B77-AM$8&gt;$B$9,0,IF($B77-AM$8=$B$9,$C77*IF($D77="Male",$B$5,$B$6),
AL77*(1-(1-IF($D77="Male",Mortality_Projection!$C$3,Mortality_Projection!$C$4))^MIN(($B77+(AM$8-1)-Mortality_Projection!$C$6),Mortality_Projection!$C$5)*IF($D77="Male",MIN(OFFSET(Mortality_Rates!$B$6,AM$8-1-($B77-$B$9),0),Mortality_Rates!$B$111),MIN(OFFSET(Mortality_Rates!$B$6,AM$8-1-($B77-$B$9),1),Mortality_Rates!$C$111)))))</f>
        <v>6763.484773111466</v>
      </c>
      <c r="AN77" s="160">
        <f ca="1">IF($B77-AN$8&gt;$B$9,0,IF($B77-AN$8=$B$9,$C77*IF($D77="Male",$B$5,$B$6),
AM77*(1-(1-IF($D77="Male",Mortality_Projection!$C$3,Mortality_Projection!$C$4))^MIN(($B77+(AN$8-1)-Mortality_Projection!$C$6),Mortality_Projection!$C$5)*IF($D77="Male",MIN(OFFSET(Mortality_Rates!$B$6,AN$8-1-($B77-$B$9),0),Mortality_Rates!$B$111),MIN(OFFSET(Mortality_Rates!$B$6,AN$8-1-($B77-$B$9),1),Mortality_Rates!$C$111)))))</f>
        <v>6762.5971674645916</v>
      </c>
      <c r="AO77" s="160">
        <f ca="1">IF($B77-AO$8&gt;$B$9,0,IF($B77-AO$8=$B$9,$C77*IF($D77="Male",$B$5,$B$6),
AN77*(1-(1-IF($D77="Male",Mortality_Projection!$C$3,Mortality_Projection!$C$4))^MIN(($B77+(AO$8-1)-Mortality_Projection!$C$6),Mortality_Projection!$C$5)*IF($D77="Male",MIN(OFFSET(Mortality_Rates!$B$6,AO$8-1-($B77-$B$9),0),Mortality_Rates!$B$111),MIN(OFFSET(Mortality_Rates!$B$6,AO$8-1-($B77-$B$9),1),Mortality_Rates!$C$111)))))</f>
        <v>6761.6679587266171</v>
      </c>
      <c r="AP77" s="160">
        <f ca="1">IF($B77-AP$8&gt;$B$9,0,IF($B77-AP$8=$B$9,$C77*IF($D77="Male",$B$5,$B$6),
AO77*(1-(1-IF($D77="Male",Mortality_Projection!$C$3,Mortality_Projection!$C$4))^MIN(($B77+(AP$8-1)-Mortality_Projection!$C$6),Mortality_Projection!$C$5)*IF($D77="Male",MIN(OFFSET(Mortality_Rates!$B$6,AP$8-1-($B77-$B$9),0),Mortality_Rates!$B$111),MIN(OFFSET(Mortality_Rates!$B$6,AP$8-1-($B77-$B$9),1),Mortality_Rates!$C$111)))))</f>
        <v>6760.7009559898024</v>
      </c>
      <c r="AQ77" s="160">
        <f ca="1">IF($B77-AQ$8&gt;$B$9,0,IF($B77-AQ$8=$B$9,$C77*IF($D77="Male",$B$5,$B$6),
AP77*(1-(1-IF($D77="Male",Mortality_Projection!$C$3,Mortality_Projection!$C$4))^MIN(($B77+(AQ$8-1)-Mortality_Projection!$C$6),Mortality_Projection!$C$5)*IF($D77="Male",MIN(OFFSET(Mortality_Rates!$B$6,AQ$8-1-($B77-$B$9),0),Mortality_Rates!$B$111),MIN(OFFSET(Mortality_Rates!$B$6,AQ$8-1-($B77-$B$9),1),Mortality_Rates!$C$111)))))</f>
        <v>6759.7075501695463</v>
      </c>
      <c r="AR77" s="160">
        <f ca="1">IF($B77-AR$8&gt;$B$9,0,IF($B77-AR$8=$B$9,$C77*IF($D77="Male",$B$5,$B$6),
AQ77*(1-(1-IF($D77="Male",Mortality_Projection!$C$3,Mortality_Projection!$C$4))^MIN(($B77+(AR$8-1)-Mortality_Projection!$C$6),Mortality_Projection!$C$5)*IF($D77="Male",MIN(OFFSET(Mortality_Rates!$B$6,AR$8-1-($B77-$B$9),0),Mortality_Rates!$B$111),MIN(OFFSET(Mortality_Rates!$B$6,AR$8-1-($B77-$B$9),1),Mortality_Rates!$C$111)))))</f>
        <v>6758.6877528417072</v>
      </c>
      <c r="AS77" s="160">
        <f ca="1">IF($B77-AS$8&gt;$B$9,0,IF($B77-AS$8=$B$9,$C77*IF($D77="Male",$B$5,$B$6),
AR77*(1-(1-IF($D77="Male",Mortality_Projection!$C$3,Mortality_Projection!$C$4))^MIN(($B77+(AS$8-1)-Mortality_Projection!$C$6),Mortality_Projection!$C$5)*IF($D77="Male",MIN(OFFSET(Mortality_Rates!$B$6,AS$8-1-($B77-$B$9),0),Mortality_Rates!$B$111),MIN(OFFSET(Mortality_Rates!$B$6,AS$8-1-($B77-$B$9),1),Mortality_Rates!$C$111)))))</f>
        <v>6757.6491568837082</v>
      </c>
      <c r="AT77" s="160">
        <f ca="1">IF($B77-AT$8&gt;$B$9,0,IF($B77-AT$8=$B$9,$C77*IF($D77="Male",$B$5,$B$6),
AS77*(1-(1-IF($D77="Male",Mortality_Projection!$C$3,Mortality_Projection!$C$4))^MIN(($B77+(AT$8-1)-Mortality_Projection!$C$6),Mortality_Projection!$C$5)*IF($D77="Male",MIN(OFFSET(Mortality_Rates!$B$6,AT$8-1-($B77-$B$9),0),Mortality_Rates!$B$111),MIN(OFFSET(Mortality_Rates!$B$6,AT$8-1-($B77-$B$9),1),Mortality_Rates!$C$111)))))</f>
        <v>6756.5917709563801</v>
      </c>
      <c r="AU77" s="160">
        <f ca="1">IF($B77-AU$8&gt;$B$9,0,IF($B77-AU$8=$B$9,$C77*IF($D77="Male",$B$5,$B$6),
AT77*(1-(1-IF($D77="Male",Mortality_Projection!$C$3,Mortality_Projection!$C$4))^MIN(($B77+(AU$8-1)-Mortality_Projection!$C$6),Mortality_Projection!$C$5)*IF($D77="Male",MIN(OFFSET(Mortality_Rates!$B$6,AU$8-1-($B77-$B$9),0),Mortality_Rates!$B$111),MIN(OFFSET(Mortality_Rates!$B$6,AU$8-1-($B77-$B$9),1),Mortality_Rates!$C$111)))))</f>
        <v>6755.5156038773148</v>
      </c>
      <c r="AV77" s="160">
        <f ca="1">IF($B77-AV$8&gt;$B$9,0,IF($B77-AV$8=$B$9,$C77*IF($D77="Male",$B$5,$B$6),
AU77*(1-(1-IF($D77="Male",Mortality_Projection!$C$3,Mortality_Projection!$C$4))^MIN(($B77+(AV$8-1)-Mortality_Projection!$C$6),Mortality_Projection!$C$5)*IF($D77="Male",MIN(OFFSET(Mortality_Rates!$B$6,AV$8-1-($B77-$B$9),0),Mortality_Rates!$B$111),MIN(OFFSET(Mortality_Rates!$B$6,AV$8-1-($B77-$B$9),1),Mortality_Rates!$C$111)))))</f>
        <v>6754.4206646207467</v>
      </c>
      <c r="AW77" s="160">
        <f ca="1">IF($B77-AW$8&gt;$B$9,0,IF($B77-AW$8=$B$9,$C77*IF($D77="Male",$B$5,$B$6),
AV77*(1-(1-IF($D77="Male",Mortality_Projection!$C$3,Mortality_Projection!$C$4))^MIN(($B77+(AW$8-1)-Mortality_Projection!$C$6),Mortality_Projection!$C$5)*IF($D77="Male",MIN(OFFSET(Mortality_Rates!$B$6,AW$8-1-($B77-$B$9),0),Mortality_Rates!$B$111),MIN(OFFSET(Mortality_Rates!$B$6,AW$8-1-($B77-$B$9),1),Mortality_Rates!$C$111)))))</f>
        <v>6753.3069623174279</v>
      </c>
      <c r="AX77" s="160">
        <f ca="1">IF($B77-AX$8&gt;$B$9,0,IF($B77-AX$8=$B$9,$C77*IF($D77="Male",$B$5,$B$6),
AW77*(1-(1-IF($D77="Male",Mortality_Projection!$C$3,Mortality_Projection!$C$4))^MIN(($B77+(AX$8-1)-Mortality_Projection!$C$6),Mortality_Projection!$C$5)*IF($D77="Male",MIN(OFFSET(Mortality_Rates!$B$6,AX$8-1-($B77-$B$9),0),Mortality_Rates!$B$111),MIN(OFFSET(Mortality_Rates!$B$6,AX$8-1-($B77-$B$9),1),Mortality_Rates!$C$111)))))</f>
        <v>6752.1707187760276</v>
      </c>
      <c r="AY77" s="160">
        <f ca="1">IF($B77-AY$8&gt;$B$9,0,IF($B77-AY$8=$B$9,$C77*IF($D77="Male",$B$5,$B$6),
AX77*(1-(1-IF($D77="Male",Mortality_Projection!$C$3,Mortality_Projection!$C$4))^MIN(($B77+(AY$8-1)-Mortality_Projection!$C$6),Mortality_Projection!$C$5)*IF($D77="Male",MIN(OFFSET(Mortality_Rates!$B$6,AY$8-1-($B77-$B$9),0),Mortality_Rates!$B$111),MIN(OFFSET(Mortality_Rates!$B$6,AY$8-1-($B77-$B$9),1),Mortality_Rates!$C$111)))))</f>
        <v>6751.0081585189455</v>
      </c>
      <c r="AZ77" s="160">
        <f ca="1">IF($B77-AZ$8&gt;$B$9,0,IF($B77-AZ$8=$B$9,$C77*IF($D77="Male",$B$5,$B$6),
AY77*(1-(1-IF($D77="Male",Mortality_Projection!$C$3,Mortality_Projection!$C$4))^MIN(($B77+(AZ$8-1)-Mortality_Projection!$C$6),Mortality_Projection!$C$5)*IF($D77="Male",MIN(OFFSET(Mortality_Rates!$B$6,AZ$8-1-($B77-$B$9),0),Mortality_Rates!$B$111),MIN(OFFSET(Mortality_Rates!$B$6,AZ$8-1-($B77-$B$9),1),Mortality_Rates!$C$111)))))</f>
        <v>6749.8117227235489</v>
      </c>
      <c r="BA77" s="160">
        <f ca="1">IF($B77-BA$8&gt;$B$9,0,IF($B77-BA$8=$B$9,$C77*IF($D77="Male",$B$5,$B$6),
AZ77*(1-(1-IF($D77="Male",Mortality_Projection!$C$3,Mortality_Projection!$C$4))^MIN(($B77+(BA$8-1)-Mortality_Projection!$C$6),Mortality_Projection!$C$5)*IF($D77="Male",MIN(OFFSET(Mortality_Rates!$B$6,BA$8-1-($B77-$B$9),0),Mortality_Rates!$B$111),MIN(OFFSET(Mortality_Rates!$B$6,BA$8-1-($B77-$B$9),1),Mortality_Rates!$C$111)))))</f>
        <v>6748.5738582639506</v>
      </c>
      <c r="BB77" s="160">
        <f ca="1">IF($B77-BB$8&gt;$B$9,0,IF($B77-BB$8=$B$9,$C77*IF($D77="Male",$B$5,$B$6),
BA77*(1-(1-IF($D77="Male",Mortality_Projection!$C$3,Mortality_Projection!$C$4))^MIN(($B77+(BB$8-1)-Mortality_Projection!$C$6),Mortality_Projection!$C$5)*IF($D77="Male",MIN(OFFSET(Mortality_Rates!$B$6,BB$8-1-($B77-$B$9),0),Mortality_Rates!$B$111),MIN(OFFSET(Mortality_Rates!$B$6,BB$8-1-($B77-$B$9),1),Mortality_Rates!$C$111)))))</f>
        <v>6747.2870181074732</v>
      </c>
      <c r="BC77" s="160">
        <f ca="1">IF($B77-BC$8&gt;$B$9,0,IF($B77-BC$8=$B$9,$C77*IF($D77="Male",$B$5,$B$6),
BB77*(1-(1-IF($D77="Male",Mortality_Projection!$C$3,Mortality_Projection!$C$4))^MIN(($B77+(BC$8-1)-Mortality_Projection!$C$6),Mortality_Projection!$C$5)*IF($D77="Male",MIN(OFFSET(Mortality_Rates!$B$6,BC$8-1-($B77-$B$9),0),Mortality_Rates!$B$111),MIN(OFFSET(Mortality_Rates!$B$6,BC$8-1-($B77-$B$9),1),Mortality_Rates!$C$111)))))</f>
        <v>6745.9398776932976</v>
      </c>
      <c r="BD77" s="161">
        <f ca="1">IF($B77-BD$8&gt;$B$9,0,IF($B77-BD$8=$B$9,$C77*IF($D77="Male",$B$5,$B$6),
BC77*(1-(1-IF($D77="Male",Mortality_Projection!$C$3,Mortality_Projection!$C$4))^MIN(($B77+(BD$8-1)-Mortality_Projection!$C$6),Mortality_Projection!$C$5)*IF($D77="Male",MIN(OFFSET(Mortality_Rates!$B$6,BD$8-1-($B77-$B$9),0),Mortality_Rates!$B$111),MIN(OFFSET(Mortality_Rates!$B$6,BD$8-1-($B77-$B$9),1),Mortality_Rates!$C$111)))))</f>
        <v>6744.5249060028145</v>
      </c>
      <c r="BE77" s="33"/>
    </row>
    <row r="78" spans="1:57" x14ac:dyDescent="0.35">
      <c r="A78" s="159"/>
      <c r="B78">
        <f t="shared" si="8"/>
        <v>2041</v>
      </c>
      <c r="C78" s="160">
        <f t="shared" ca="1" si="8"/>
        <v>97465.811472362431</v>
      </c>
      <c r="D78" s="198" t="s">
        <v>32</v>
      </c>
      <c r="E78" s="160">
        <f ca="1">IF($B78-E$8&gt;$B$9,0,IF($B78-E$8=$B$9,$C78*IF($D78="Male",$B$5,$B$6),
D78*(1-(1-IF($D78="Male",Mortality_Projection!$C$3,Mortality_Projection!$C$4))^MIN(($B78+(E$8-1)-Mortality_Projection!$C$6),Mortality_Projection!$C$5)*IF($D78="Male",MIN(OFFSET(Mortality_Rates!$B$6,E$8-1-($B78-$B$9),0),Mortality_Rates!$B$111),MIN(OFFSET(Mortality_Rates!$B$6,E$8-1-($B78-$B$9),1),Mortality_Rates!$C$111)))))</f>
        <v>0</v>
      </c>
      <c r="F78" s="160">
        <f ca="1">IF($B78-F$8&gt;$B$9,0,IF($B78-F$8=$B$9,$C78*IF($D78="Male",$B$5,$B$6),
E78*(1-(1-IF($D78="Male",Mortality_Projection!$C$3,Mortality_Projection!$C$4))^MIN(($B78+(F$8-1)-Mortality_Projection!$C$6),Mortality_Projection!$C$5)*IF($D78="Male",MIN(OFFSET(Mortality_Rates!$B$6,F$8-1-($B78-$B$9),0),Mortality_Rates!$B$111),MIN(OFFSET(Mortality_Rates!$B$6,F$8-1-($B78-$B$9),1),Mortality_Rates!$C$111)))))</f>
        <v>0</v>
      </c>
      <c r="G78" s="160">
        <f ca="1">IF($B78-G$8&gt;$B$9,0,IF($B78-G$8=$B$9,$C78*IF($D78="Male",$B$5,$B$6),
F78*(1-(1-IF($D78="Male",Mortality_Projection!$C$3,Mortality_Projection!$C$4))^MIN(($B78+(G$8-1)-Mortality_Projection!$C$6),Mortality_Projection!$C$5)*IF($D78="Male",MIN(OFFSET(Mortality_Rates!$B$6,G$8-1-($B78-$B$9),0),Mortality_Rates!$B$111),MIN(OFFSET(Mortality_Rates!$B$6,G$8-1-($B78-$B$9),1),Mortality_Rates!$C$111)))))</f>
        <v>0</v>
      </c>
      <c r="H78" s="160">
        <f ca="1">IF($B78-H$8&gt;$B$9,0,IF($B78-H$8=$B$9,$C78*IF($D78="Male",$B$5,$B$6),
G78*(1-(1-IF($D78="Male",Mortality_Projection!$C$3,Mortality_Projection!$C$4))^MIN(($B78+(H$8-1)-Mortality_Projection!$C$6),Mortality_Projection!$C$5)*IF($D78="Male",MIN(OFFSET(Mortality_Rates!$B$6,H$8-1-($B78-$B$9),0),Mortality_Rates!$B$111),MIN(OFFSET(Mortality_Rates!$B$6,H$8-1-($B78-$B$9),1),Mortality_Rates!$C$111)))))</f>
        <v>0</v>
      </c>
      <c r="I78" s="160">
        <f ca="1">IF($B78-I$8&gt;$B$9,0,IF($B78-I$8=$B$9,$C78*IF($D78="Male",$B$5,$B$6),
H78*(1-(1-IF($D78="Male",Mortality_Projection!$C$3,Mortality_Projection!$C$4))^MIN(($B78+(I$8-1)-Mortality_Projection!$C$6),Mortality_Projection!$C$5)*IF($D78="Male",MIN(OFFSET(Mortality_Rates!$B$6,I$8-1-($B78-$B$9),0),Mortality_Rates!$B$111),MIN(OFFSET(Mortality_Rates!$B$6,I$8-1-($B78-$B$9),1),Mortality_Rates!$C$111)))))</f>
        <v>0</v>
      </c>
      <c r="J78" s="160">
        <f ca="1">IF($B78-J$8&gt;$B$9,0,IF($B78-J$8=$B$9,$C78*IF($D78="Male",$B$5,$B$6),
I78*(1-(1-IF($D78="Male",Mortality_Projection!$C$3,Mortality_Projection!$C$4))^MIN(($B78+(J$8-1)-Mortality_Projection!$C$6),Mortality_Projection!$C$5)*IF($D78="Male",MIN(OFFSET(Mortality_Rates!$B$6,J$8-1-($B78-$B$9),0),Mortality_Rates!$B$111),MIN(OFFSET(Mortality_Rates!$B$6,J$8-1-($B78-$B$9),1),Mortality_Rates!$C$111)))))</f>
        <v>0</v>
      </c>
      <c r="K78" s="160">
        <f ca="1">IF($B78-K$8&gt;$B$9,0,IF($B78-K$8=$B$9,$C78*IF($D78="Male",$B$5,$B$6),
J78*(1-(1-IF($D78="Male",Mortality_Projection!$C$3,Mortality_Projection!$C$4))^MIN(($B78+(K$8-1)-Mortality_Projection!$C$6),Mortality_Projection!$C$5)*IF($D78="Male",MIN(OFFSET(Mortality_Rates!$B$6,K$8-1-($B78-$B$9),0),Mortality_Rates!$B$111),MIN(OFFSET(Mortality_Rates!$B$6,K$8-1-($B78-$B$9),1),Mortality_Rates!$C$111)))))</f>
        <v>0</v>
      </c>
      <c r="L78" s="160">
        <f ca="1">IF($B78-L$8&gt;$B$9,0,IF($B78-L$8=$B$9,$C78*IF($D78="Male",$B$5,$B$6),
K78*(1-(1-IF($D78="Male",Mortality_Projection!$C$3,Mortality_Projection!$C$4))^MIN(($B78+(L$8-1)-Mortality_Projection!$C$6),Mortality_Projection!$C$5)*IF($D78="Male",MIN(OFFSET(Mortality_Rates!$B$6,L$8-1-($B78-$B$9),0),Mortality_Rates!$B$111),MIN(OFFSET(Mortality_Rates!$B$6,L$8-1-($B78-$B$9),1),Mortality_Rates!$C$111)))))</f>
        <v>0</v>
      </c>
      <c r="M78" s="160">
        <f ca="1">IF($B78-M$8&gt;$B$9,0,IF($B78-M$8=$B$9,$C78*IF($D78="Male",$B$5,$B$6),
L78*(1-(1-IF($D78="Male",Mortality_Projection!$C$3,Mortality_Projection!$C$4))^MIN(($B78+(M$8-1)-Mortality_Projection!$C$6),Mortality_Projection!$C$5)*IF($D78="Male",MIN(OFFSET(Mortality_Rates!$B$6,M$8-1-($B78-$B$9),0),Mortality_Rates!$B$111),MIN(OFFSET(Mortality_Rates!$B$6,M$8-1-($B78-$B$9),1),Mortality_Rates!$C$111)))))</f>
        <v>0</v>
      </c>
      <c r="N78" s="160">
        <f ca="1">IF($B78-N$8&gt;$B$9,0,IF($B78-N$8=$B$9,$C78*IF($D78="Male",$B$5,$B$6),
M78*(1-(1-IF($D78="Male",Mortality_Projection!$C$3,Mortality_Projection!$C$4))^MIN(($B78+(N$8-1)-Mortality_Projection!$C$6),Mortality_Projection!$C$5)*IF($D78="Male",MIN(OFFSET(Mortality_Rates!$B$6,N$8-1-($B78-$B$9),0),Mortality_Rates!$B$111),MIN(OFFSET(Mortality_Rates!$B$6,N$8-1-($B78-$B$9),1),Mortality_Rates!$C$111)))))</f>
        <v>0</v>
      </c>
      <c r="O78" s="160">
        <f ca="1">IF($B78-O$8&gt;$B$9,0,IF($B78-O$8=$B$9,$C78*IF($D78="Male",$B$5,$B$6),
N78*(1-(1-IF($D78="Male",Mortality_Projection!$C$3,Mortality_Projection!$C$4))^MIN(($B78+(O$8-1)-Mortality_Projection!$C$6),Mortality_Projection!$C$5)*IF($D78="Male",MIN(OFFSET(Mortality_Rates!$B$6,O$8-1-($B78-$B$9),0),Mortality_Rates!$B$111),MIN(OFFSET(Mortality_Rates!$B$6,O$8-1-($B78-$B$9),1),Mortality_Rates!$C$111)))))</f>
        <v>0</v>
      </c>
      <c r="P78" s="160">
        <f ca="1">IF($B78-P$8&gt;$B$9,0,IF($B78-P$8=$B$9,$C78*IF($D78="Male",$B$5,$B$6),
O78*(1-(1-IF($D78="Male",Mortality_Projection!$C$3,Mortality_Projection!$C$4))^MIN(($B78+(P$8-1)-Mortality_Projection!$C$6),Mortality_Projection!$C$5)*IF($D78="Male",MIN(OFFSET(Mortality_Rates!$B$6,P$8-1-($B78-$B$9),0),Mortality_Rates!$B$111),MIN(OFFSET(Mortality_Rates!$B$6,P$8-1-($B78-$B$9),1),Mortality_Rates!$C$111)))))</f>
        <v>0</v>
      </c>
      <c r="Q78" s="160">
        <f ca="1">IF($B78-Q$8&gt;$B$9,0,IF($B78-Q$8=$B$9,$C78*IF($D78="Male",$B$5,$B$6),
P78*(1-(1-IF($D78="Male",Mortality_Projection!$C$3,Mortality_Projection!$C$4))^MIN(($B78+(Q$8-1)-Mortality_Projection!$C$6),Mortality_Projection!$C$5)*IF($D78="Male",MIN(OFFSET(Mortality_Rates!$B$6,Q$8-1-($B78-$B$9),0),Mortality_Rates!$B$111),MIN(OFFSET(Mortality_Rates!$B$6,Q$8-1-($B78-$B$9),1),Mortality_Rates!$C$111)))))</f>
        <v>0</v>
      </c>
      <c r="R78" s="160">
        <f ca="1">IF($B78-R$8&gt;$B$9,0,IF($B78-R$8=$B$9,$C78*IF($D78="Male",$B$5,$B$6),
Q78*(1-(1-IF($D78="Male",Mortality_Projection!$C$3,Mortality_Projection!$C$4))^MIN(($B78+(R$8-1)-Mortality_Projection!$C$6),Mortality_Projection!$C$5)*IF($D78="Male",MIN(OFFSET(Mortality_Rates!$B$6,R$8-1-($B78-$B$9),0),Mortality_Rates!$B$111),MIN(OFFSET(Mortality_Rates!$B$6,R$8-1-($B78-$B$9),1),Mortality_Rates!$C$111)))))</f>
        <v>0</v>
      </c>
      <c r="S78" s="160">
        <f ca="1">IF($B78-S$8&gt;$B$9,0,IF($B78-S$8=$B$9,$C78*IF($D78="Male",$B$5,$B$6),
R78*(1-(1-IF($D78="Male",Mortality_Projection!$C$3,Mortality_Projection!$C$4))^MIN(($B78+(S$8-1)-Mortality_Projection!$C$6),Mortality_Projection!$C$5)*IF($D78="Male",MIN(OFFSET(Mortality_Rates!$B$6,S$8-1-($B78-$B$9),0),Mortality_Rates!$B$111),MIN(OFFSET(Mortality_Rates!$B$6,S$8-1-($B78-$B$9),1),Mortality_Rates!$C$111)))))</f>
        <v>0</v>
      </c>
      <c r="T78" s="160">
        <f ca="1">IF($B78-T$8&gt;$B$9,0,IF($B78-T$8=$B$9,$C78*IF($D78="Male",$B$5,$B$6),
S78*(1-(1-IF($D78="Male",Mortality_Projection!$C$3,Mortality_Projection!$C$4))^MIN(($B78+(T$8-1)-Mortality_Projection!$C$6),Mortality_Projection!$C$5)*IF($D78="Male",MIN(OFFSET(Mortality_Rates!$B$6,T$8-1-($B78-$B$9),0),Mortality_Rates!$B$111),MIN(OFFSET(Mortality_Rates!$B$6,T$8-1-($B78-$B$9),1),Mortality_Rates!$C$111)))))</f>
        <v>0</v>
      </c>
      <c r="U78" s="160">
        <f ca="1">IF($B78-U$8&gt;$B$9,0,IF($B78-U$8=$B$9,$C78*IF($D78="Male",$B$5,$B$6),
T78*(1-(1-IF($D78="Male",Mortality_Projection!$C$3,Mortality_Projection!$C$4))^MIN(($B78+(U$8-1)-Mortality_Projection!$C$6),Mortality_Projection!$C$5)*IF($D78="Male",MIN(OFFSET(Mortality_Rates!$B$6,U$8-1-($B78-$B$9),0),Mortality_Rates!$B$111),MIN(OFFSET(Mortality_Rates!$B$6,U$8-1-($B78-$B$9),1),Mortality_Rates!$C$111)))))</f>
        <v>0</v>
      </c>
      <c r="V78" s="160">
        <f ca="1">IF($B78-V$8&gt;$B$9,0,IF($B78-V$8=$B$9,$C78*IF($D78="Male",$B$5,$B$6),
U78*(1-(1-IF($D78="Male",Mortality_Projection!$C$3,Mortality_Projection!$C$4))^MIN(($B78+(V$8-1)-Mortality_Projection!$C$6),Mortality_Projection!$C$5)*IF($D78="Male",MIN(OFFSET(Mortality_Rates!$B$6,V$8-1-($B78-$B$9),0),Mortality_Rates!$B$111),MIN(OFFSET(Mortality_Rates!$B$6,V$8-1-($B78-$B$9),1),Mortality_Rates!$C$111)))))</f>
        <v>0</v>
      </c>
      <c r="W78" s="160">
        <f ca="1">IF($B78-W$8&gt;$B$9,0,IF($B78-W$8=$B$9,$C78*IF($D78="Male",$B$5,$B$6),
V78*(1-(1-IF($D78="Male",Mortality_Projection!$C$3,Mortality_Projection!$C$4))^MIN(($B78+(W$8-1)-Mortality_Projection!$C$6),Mortality_Projection!$C$5)*IF($D78="Male",MIN(OFFSET(Mortality_Rates!$B$6,W$8-1-($B78-$B$9),0),Mortality_Rates!$B$111),MIN(OFFSET(Mortality_Rates!$B$6,W$8-1-($B78-$B$9),1),Mortality_Rates!$C$111)))))</f>
        <v>0</v>
      </c>
      <c r="X78" s="160">
        <f ca="1">IF($B78-X$8&gt;$B$9,0,IF($B78-X$8=$B$9,$C78*IF($D78="Male",$B$5,$B$6),
W78*(1-(1-IF($D78="Male",Mortality_Projection!$C$3,Mortality_Projection!$C$4))^MIN(($B78+(X$8-1)-Mortality_Projection!$C$6),Mortality_Projection!$C$5)*IF($D78="Male",MIN(OFFSET(Mortality_Rates!$B$6,X$8-1-($B78-$B$9),0),Mortality_Rates!$B$111),MIN(OFFSET(Mortality_Rates!$B$6,X$8-1-($B78-$B$9),1),Mortality_Rates!$C$111)))))</f>
        <v>6854.9638211553183</v>
      </c>
      <c r="Y78" s="160">
        <f ca="1">IF($B78-Y$8&gt;$B$9,0,IF($B78-Y$8=$B$9,$C78*IF($D78="Male",$B$5,$B$6),
X78*(1-(1-IF($D78="Male",Mortality_Projection!$C$3,Mortality_Projection!$C$4))^MIN(($B78+(Y$8-1)-Mortality_Projection!$C$6),Mortality_Projection!$C$5)*IF($D78="Male",MIN(OFFSET(Mortality_Rates!$B$6,Y$8-1-($B78-$B$9),0),Mortality_Rates!$B$111),MIN(OFFSET(Mortality_Rates!$B$6,Y$8-1-($B78-$B$9),1),Mortality_Rates!$C$111)))))</f>
        <v>6852.2568281794129</v>
      </c>
      <c r="Z78" s="160">
        <f ca="1">IF($B78-Z$8&gt;$B$9,0,IF($B78-Z$8=$B$9,$C78*IF($D78="Male",$B$5,$B$6),
Y78*(1-(1-IF($D78="Male",Mortality_Projection!$C$3,Mortality_Projection!$C$4))^MIN(($B78+(Z$8-1)-Mortality_Projection!$C$6),Mortality_Projection!$C$5)*IF($D78="Male",MIN(OFFSET(Mortality_Rates!$B$6,Z$8-1-($B78-$B$9),0),Mortality_Rates!$B$111),MIN(OFFSET(Mortality_Rates!$B$6,Z$8-1-($B78-$B$9),1),Mortality_Rates!$C$111)))))</f>
        <v>6850.2895516032177</v>
      </c>
      <c r="AA78" s="160">
        <f ca="1">IF($B78-AA$8&gt;$B$9,0,IF($B78-AA$8=$B$9,$C78*IF($D78="Male",$B$5,$B$6),
Z78*(1-(1-IF($D78="Male",Mortality_Projection!$C$3,Mortality_Projection!$C$4))^MIN(($B78+(AA$8-1)-Mortality_Projection!$C$6),Mortality_Projection!$C$5)*IF($D78="Male",MIN(OFFSET(Mortality_Rates!$B$6,AA$8-1-($B78-$B$9),0),Mortality_Rates!$B$111),MIN(OFFSET(Mortality_Rates!$B$6,AA$8-1-($B78-$B$9),1),Mortality_Rates!$C$111)))))</f>
        <v>6848.8527974891895</v>
      </c>
      <c r="AB78" s="160">
        <f ca="1">IF($B78-AB$8&gt;$B$9,0,IF($B78-AB$8=$B$9,$C78*IF($D78="Male",$B$5,$B$6),
AA78*(1-(1-IF($D78="Male",Mortality_Projection!$C$3,Mortality_Projection!$C$4))^MIN(($B78+(AB$8-1)-Mortality_Projection!$C$6),Mortality_Projection!$C$5)*IF($D78="Male",MIN(OFFSET(Mortality_Rates!$B$6,AB$8-1-($B78-$B$9),0),Mortality_Rates!$B$111),MIN(OFFSET(Mortality_Rates!$B$6,AB$8-1-($B78-$B$9),1),Mortality_Rates!$C$111)))))</f>
        <v>6847.7741535920759</v>
      </c>
      <c r="AC78" s="160">
        <f ca="1">IF($B78-AC$8&gt;$B$9,0,IF($B78-AC$8=$B$9,$C78*IF($D78="Male",$B$5,$B$6),
AB78*(1-(1-IF($D78="Male",Mortality_Projection!$C$3,Mortality_Projection!$C$4))^MIN(($B78+(AC$8-1)-Mortality_Projection!$C$6),Mortality_Projection!$C$5)*IF($D78="Male",MIN(OFFSET(Mortality_Rates!$B$6,AC$8-1-($B78-$B$9),0),Mortality_Rates!$B$111),MIN(OFFSET(Mortality_Rates!$B$6,AC$8-1-($B78-$B$9),1),Mortality_Rates!$C$111)))))</f>
        <v>6846.9287921538435</v>
      </c>
      <c r="AD78" s="160">
        <f ca="1">IF($B78-AD$8&gt;$B$9,0,IF($B78-AD$8=$B$9,$C78*IF($D78="Male",$B$5,$B$6),
AC78*(1-(1-IF($D78="Male",Mortality_Projection!$C$3,Mortality_Projection!$C$4))^MIN(($B78+(AD$8-1)-Mortality_Projection!$C$6),Mortality_Projection!$C$5)*IF($D78="Male",MIN(OFFSET(Mortality_Rates!$B$6,AD$8-1-($B78-$B$9),0),Mortality_Rates!$B$111),MIN(OFFSET(Mortality_Rates!$B$6,AD$8-1-($B78-$B$9),1),Mortality_Rates!$C$111)))))</f>
        <v>6846.2290816826298</v>
      </c>
      <c r="AE78" s="160">
        <f ca="1">IF($B78-AE$8&gt;$B$9,0,IF($B78-AE$8=$B$9,$C78*IF($D78="Male",$B$5,$B$6),
AD78*(1-(1-IF($D78="Male",Mortality_Projection!$C$3,Mortality_Projection!$C$4))^MIN(($B78+(AE$8-1)-Mortality_Projection!$C$6),Mortality_Projection!$C$5)*IF($D78="Male",MIN(OFFSET(Mortality_Rates!$B$6,AE$8-1-($B78-$B$9),0),Mortality_Rates!$B$111),MIN(OFFSET(Mortality_Rates!$B$6,AE$8-1-($B78-$B$9),1),Mortality_Rates!$C$111)))))</f>
        <v>6845.622920656233</v>
      </c>
      <c r="AF78" s="160">
        <f ca="1">IF($B78-AF$8&gt;$B$9,0,IF($B78-AF$8=$B$9,$C78*IF($D78="Male",$B$5,$B$6),
AE78*(1-(1-IF($D78="Male",Mortality_Projection!$C$3,Mortality_Projection!$C$4))^MIN(($B78+(AF$8-1)-Mortality_Projection!$C$6),Mortality_Projection!$C$5)*IF($D78="Male",MIN(OFFSET(Mortality_Rates!$B$6,AF$8-1-($B78-$B$9),0),Mortality_Rates!$B$111),MIN(OFFSET(Mortality_Rates!$B$6,AF$8-1-($B78-$B$9),1),Mortality_Rates!$C$111)))))</f>
        <v>6845.072036187752</v>
      </c>
      <c r="AG78" s="160">
        <f ca="1">IF($B78-AG$8&gt;$B$9,0,IF($B78-AG$8=$B$9,$C78*IF($D78="Male",$B$5,$B$6),
AF78*(1-(1-IF($D78="Male",Mortality_Projection!$C$3,Mortality_Projection!$C$4))^MIN(($B78+(AG$8-1)-Mortality_Projection!$C$6),Mortality_Projection!$C$5)*IF($D78="Male",MIN(OFFSET(Mortality_Rates!$B$6,AG$8-1-($B78-$B$9),0),Mortality_Rates!$B$111),MIN(OFFSET(Mortality_Rates!$B$6,AG$8-1-($B78-$B$9),1),Mortality_Rates!$C$111)))))</f>
        <v>6844.5434286820055</v>
      </c>
      <c r="AH78" s="160">
        <f ca="1">IF($B78-AH$8&gt;$B$9,0,IF($B78-AH$8=$B$9,$C78*IF($D78="Male",$B$5,$B$6),
AG78*(1-(1-IF($D78="Male",Mortality_Projection!$C$3,Mortality_Projection!$C$4))^MIN(($B78+(AH$8-1)-Mortality_Projection!$C$6),Mortality_Projection!$C$5)*IF($D78="Male",MIN(OFFSET(Mortality_Rates!$B$6,AH$8-1-($B78-$B$9),0),Mortality_Rates!$B$111),MIN(OFFSET(Mortality_Rates!$B$6,AH$8-1-($B78-$B$9),1),Mortality_Rates!$C$111)))))</f>
        <v>6844.0091550672123</v>
      </c>
      <c r="AI78" s="160">
        <f ca="1">IF($B78-AI$8&gt;$B$9,0,IF($B78-AI$8=$B$9,$C78*IF($D78="Male",$B$5,$B$6),
AH78*(1-(1-IF($D78="Male",Mortality_Projection!$C$3,Mortality_Projection!$C$4))^MIN(($B78+(AI$8-1)-Mortality_Projection!$C$6),Mortality_Projection!$C$5)*IF($D78="Male",MIN(OFFSET(Mortality_Rates!$B$6,AI$8-1-($B78-$B$9),0),Mortality_Rates!$B$111),MIN(OFFSET(Mortality_Rates!$B$6,AI$8-1-($B78-$B$9),1),Mortality_Rates!$C$111)))))</f>
        <v>6843.4461198077906</v>
      </c>
      <c r="AJ78" s="160">
        <f ca="1">IF($B78-AJ$8&gt;$B$9,0,IF($B78-AJ$8=$B$9,$C78*IF($D78="Male",$B$5,$B$6),
AI78*(1-(1-IF($D78="Male",Mortality_Projection!$C$3,Mortality_Projection!$C$4))^MIN(($B78+(AJ$8-1)-Mortality_Projection!$C$6),Mortality_Projection!$C$5)*IF($D78="Male",MIN(OFFSET(Mortality_Rates!$B$6,AJ$8-1-($B78-$B$9),0),Mortality_Rates!$B$111),MIN(OFFSET(Mortality_Rates!$B$6,AJ$8-1-($B78-$B$9),1),Mortality_Rates!$C$111)))))</f>
        <v>6842.8435488623381</v>
      </c>
      <c r="AK78" s="160">
        <f ca="1">IF($B78-AK$8&gt;$B$9,0,IF($B78-AK$8=$B$9,$C78*IF($D78="Male",$B$5,$B$6),
AJ78*(1-(1-IF($D78="Male",Mortality_Projection!$C$3,Mortality_Projection!$C$4))^MIN(($B78+(AK$8-1)-Mortality_Projection!$C$6),Mortality_Projection!$C$5)*IF($D78="Male",MIN(OFFSET(Mortality_Rates!$B$6,AK$8-1-($B78-$B$9),0),Mortality_Rates!$B$111),MIN(OFFSET(Mortality_Rates!$B$6,AK$8-1-($B78-$B$9),1),Mortality_Rates!$C$111)))))</f>
        <v>6842.1834655703742</v>
      </c>
      <c r="AL78" s="160">
        <f ca="1">IF($B78-AL$8&gt;$B$9,0,IF($B78-AL$8=$B$9,$C78*IF($D78="Male",$B$5,$B$6),
AK78*(1-(1-IF($D78="Male",Mortality_Projection!$C$3,Mortality_Projection!$C$4))^MIN(($B78+(AL$8-1)-Mortality_Projection!$C$6),Mortality_Projection!$C$5)*IF($D78="Male",MIN(OFFSET(Mortality_Rates!$B$6,AL$8-1-($B78-$B$9),0),Mortality_Rates!$B$111),MIN(OFFSET(Mortality_Rates!$B$6,AL$8-1-($B78-$B$9),1),Mortality_Rates!$C$111)))))</f>
        <v>6841.4582114550822</v>
      </c>
      <c r="AM78" s="160">
        <f ca="1">IF($B78-AM$8&gt;$B$9,0,IF($B78-AM$8=$B$9,$C78*IF($D78="Male",$B$5,$B$6),
AL78*(1-(1-IF($D78="Male",Mortality_Projection!$C$3,Mortality_Projection!$C$4))^MIN(($B78+(AM$8-1)-Mortality_Projection!$C$6),Mortality_Projection!$C$5)*IF($D78="Male",MIN(OFFSET(Mortality_Rates!$B$6,AM$8-1-($B78-$B$9),0),Mortality_Rates!$B$111),MIN(OFFSET(Mortality_Rates!$B$6,AM$8-1-($B78-$B$9),1),Mortality_Rates!$C$111)))))</f>
        <v>6840.6678066324375</v>
      </c>
      <c r="AN78" s="160">
        <f ca="1">IF($B78-AN$8&gt;$B$9,0,IF($B78-AN$8=$B$9,$C78*IF($D78="Male",$B$5,$B$6),
AM78*(1-(1-IF($D78="Male",Mortality_Projection!$C$3,Mortality_Projection!$C$4))^MIN(($B78+(AN$8-1)-Mortality_Projection!$C$6),Mortality_Projection!$C$5)*IF($D78="Male",MIN(OFFSET(Mortality_Rates!$B$6,AN$8-1-($B78-$B$9),0),Mortality_Rates!$B$111),MIN(OFFSET(Mortality_Rates!$B$6,AN$8-1-($B78-$B$9),1),Mortality_Rates!$C$111)))))</f>
        <v>6839.8199460266078</v>
      </c>
      <c r="AO78" s="160">
        <f ca="1">IF($B78-AO$8&gt;$B$9,0,IF($B78-AO$8=$B$9,$C78*IF($D78="Male",$B$5,$B$6),
AN78*(1-(1-IF($D78="Male",Mortality_Projection!$C$3,Mortality_Projection!$C$4))^MIN(($B78+(AO$8-1)-Mortality_Projection!$C$6),Mortality_Projection!$C$5)*IF($D78="Male",MIN(OFFSET(Mortality_Rates!$B$6,AO$8-1-($B78-$B$9),0),Mortality_Rates!$B$111),MIN(OFFSET(Mortality_Rates!$B$6,AO$8-1-($B78-$B$9),1),Mortality_Rates!$C$111)))))</f>
        <v>6838.9223225364458</v>
      </c>
      <c r="AP78" s="160">
        <f ca="1">IF($B78-AP$8&gt;$B$9,0,IF($B78-AP$8=$B$9,$C78*IF($D78="Male",$B$5,$B$6),
AO78*(1-(1-IF($D78="Male",Mortality_Projection!$C$3,Mortality_Projection!$C$4))^MIN(($B78+(AP$8-1)-Mortality_Projection!$C$6),Mortality_Projection!$C$5)*IF($D78="Male",MIN(OFFSET(Mortality_Rates!$B$6,AP$8-1-($B78-$B$9),0),Mortality_Rates!$B$111),MIN(OFFSET(Mortality_Rates!$B$6,AP$8-1-($B78-$B$9),1),Mortality_Rates!$C$111)))))</f>
        <v>6837.98262640742</v>
      </c>
      <c r="AQ78" s="160">
        <f ca="1">IF($B78-AQ$8&gt;$B$9,0,IF($B78-AQ$8=$B$9,$C78*IF($D78="Male",$B$5,$B$6),
AP78*(1-(1-IF($D78="Male",Mortality_Projection!$C$3,Mortality_Projection!$C$4))^MIN(($B78+(AQ$8-1)-Mortality_Projection!$C$6),Mortality_Projection!$C$5)*IF($D78="Male",MIN(OFFSET(Mortality_Rates!$B$6,AQ$8-1-($B78-$B$9),0),Mortality_Rates!$B$111),MIN(OFFSET(Mortality_Rates!$B$6,AQ$8-1-($B78-$B$9),1),Mortality_Rates!$C$111)))))</f>
        <v>6837.0047097226034</v>
      </c>
      <c r="AR78" s="160">
        <f ca="1">IF($B78-AR$8&gt;$B$9,0,IF($B78-AR$8=$B$9,$C78*IF($D78="Male",$B$5,$B$6),
AQ78*(1-(1-IF($D78="Male",Mortality_Projection!$C$3,Mortality_Projection!$C$4))^MIN(($B78+(AR$8-1)-Mortality_Projection!$C$6),Mortality_Projection!$C$5)*IF($D78="Male",MIN(OFFSET(Mortality_Rates!$B$6,AR$8-1-($B78-$B$9),0),Mortality_Rates!$B$111),MIN(OFFSET(Mortality_Rates!$B$6,AR$8-1-($B78-$B$9),1),Mortality_Rates!$C$111)))))</f>
        <v>6836.0000919594495</v>
      </c>
      <c r="AS78" s="160">
        <f ca="1">IF($B78-AS$8&gt;$B$9,0,IF($B78-AS$8=$B$9,$C78*IF($D78="Male",$B$5,$B$6),
AR78*(1-(1-IF($D78="Male",Mortality_Projection!$C$3,Mortality_Projection!$C$4))^MIN(($B78+(AS$8-1)-Mortality_Projection!$C$6),Mortality_Projection!$C$5)*IF($D78="Male",MIN(OFFSET(Mortality_Rates!$B$6,AS$8-1-($B78-$B$9),0),Mortality_Rates!$B$111),MIN(OFFSET(Mortality_Rates!$B$6,AS$8-1-($B78-$B$9),1),Mortality_Rates!$C$111)))))</f>
        <v>6834.9687848244666</v>
      </c>
      <c r="AT78" s="160">
        <f ca="1">IF($B78-AT$8&gt;$B$9,0,IF($B78-AT$8=$B$9,$C78*IF($D78="Male",$B$5,$B$6),
AS78*(1-(1-IF($D78="Male",Mortality_Projection!$C$3,Mortality_Projection!$C$4))^MIN(($B78+(AT$8-1)-Mortality_Projection!$C$6),Mortality_Projection!$C$5)*IF($D78="Male",MIN(OFFSET(Mortality_Rates!$B$6,AT$8-1-($B78-$B$9),0),Mortality_Rates!$B$111),MIN(OFFSET(Mortality_Rates!$B$6,AT$8-1-($B78-$B$9),1),Mortality_Rates!$C$111)))))</f>
        <v>6833.9184668910802</v>
      </c>
      <c r="AU78" s="160">
        <f ca="1">IF($B78-AU$8&gt;$B$9,0,IF($B78-AU$8=$B$9,$C78*IF($D78="Male",$B$5,$B$6),
AT78*(1-(1-IF($D78="Male",Mortality_Projection!$C$3,Mortality_Projection!$C$4))^MIN(($B78+(AU$8-1)-Mortality_Projection!$C$6),Mortality_Projection!$C$5)*IF($D78="Male",MIN(OFFSET(Mortality_Rates!$B$6,AU$8-1-($B78-$B$9),0),Mortality_Rates!$B$111),MIN(OFFSET(Mortality_Rates!$B$6,AU$8-1-($B78-$B$9),1),Mortality_Rates!$C$111)))))</f>
        <v>6832.8491469178707</v>
      </c>
      <c r="AV78" s="160">
        <f ca="1">IF($B78-AV$8&gt;$B$9,0,IF($B78-AV$8=$B$9,$C78*IF($D78="Male",$B$5,$B$6),
AU78*(1-(1-IF($D78="Male",Mortality_Projection!$C$3,Mortality_Projection!$C$4))^MIN(($B78+(AV$8-1)-Mortality_Projection!$C$6),Mortality_Projection!$C$5)*IF($D78="Male",MIN(OFFSET(Mortality_Rates!$B$6,AV$8-1-($B78-$B$9),0),Mortality_Rates!$B$111),MIN(OFFSET(Mortality_Rates!$B$6,AV$8-1-($B78-$B$9),1),Mortality_Rates!$C$111)))))</f>
        <v>6831.7608338219479</v>
      </c>
      <c r="AW78" s="160">
        <f ca="1">IF($B78-AW$8&gt;$B$9,0,IF($B78-AW$8=$B$9,$C78*IF($D78="Male",$B$5,$B$6),
AV78*(1-(1-IF($D78="Male",Mortality_Projection!$C$3,Mortality_Projection!$C$4))^MIN(($B78+(AW$8-1)-Mortality_Projection!$C$6),Mortality_Projection!$C$5)*IF($D78="Male",MIN(OFFSET(Mortality_Rates!$B$6,AW$8-1-($B78-$B$9),0),Mortality_Rates!$B$111),MIN(OFFSET(Mortality_Rates!$B$6,AW$8-1-($B78-$B$9),1),Mortality_Rates!$C$111)))))</f>
        <v>6830.6535366788339</v>
      </c>
      <c r="AX78" s="160">
        <f ca="1">IF($B78-AX$8&gt;$B$9,0,IF($B78-AX$8=$B$9,$C78*IF($D78="Male",$B$5,$B$6),
AW78*(1-(1-IF($D78="Male",Mortality_Projection!$C$3,Mortality_Projection!$C$4))^MIN(($B78+(AX$8-1)-Mortality_Projection!$C$6),Mortality_Projection!$C$5)*IF($D78="Male",MIN(OFFSET(Mortality_Rates!$B$6,AX$8-1-($B78-$B$9),0),Mortality_Rates!$B$111),MIN(OFFSET(Mortality_Rates!$B$6,AX$8-1-($B78-$B$9),1),Mortality_Rates!$C$111)))))</f>
        <v>6829.5272647223337</v>
      </c>
      <c r="AY78" s="160">
        <f ca="1">IF($B78-AY$8&gt;$B$9,0,IF($B78-AY$8=$B$9,$C78*IF($D78="Male",$B$5,$B$6),
AX78*(1-(1-IF($D78="Male",Mortality_Projection!$C$3,Mortality_Projection!$C$4))^MIN(($B78+(AY$8-1)-Mortality_Projection!$C$6),Mortality_Projection!$C$5)*IF($D78="Male",MIN(OFFSET(Mortality_Rates!$B$6,AY$8-1-($B78-$B$9),0),Mortality_Rates!$B$111),MIN(OFFSET(Mortality_Rates!$B$6,AY$8-1-($B78-$B$9),1),Mortality_Rates!$C$111)))))</f>
        <v>6828.378197119061</v>
      </c>
      <c r="AZ78" s="160">
        <f ca="1">IF($B78-AZ$8&gt;$B$9,0,IF($B78-AZ$8=$B$9,$C78*IF($D78="Male",$B$5,$B$6),
AY78*(1-(1-IF($D78="Male",Mortality_Projection!$C$3,Mortality_Projection!$C$4))^MIN(($B78+(AZ$8-1)-Mortality_Projection!$C$6),Mortality_Projection!$C$5)*IF($D78="Male",MIN(OFFSET(Mortality_Rates!$B$6,AZ$8-1-($B78-$B$9),0),Mortality_Rates!$B$111),MIN(OFFSET(Mortality_Rates!$B$6,AZ$8-1-($B78-$B$9),1),Mortality_Rates!$C$111)))))</f>
        <v>6827.202515779989</v>
      </c>
      <c r="BA78" s="160">
        <f ca="1">IF($B78-BA$8&gt;$B$9,0,IF($B78-BA$8=$B$9,$C78*IF($D78="Male",$B$5,$B$6),
AZ78*(1-(1-IF($D78="Male",Mortality_Projection!$C$3,Mortality_Projection!$C$4))^MIN(($B78+(BA$8-1)-Mortality_Projection!$C$6),Mortality_Projection!$C$5)*IF($D78="Male",MIN(OFFSET(Mortality_Rates!$B$6,BA$8-1-($B78-$B$9),0),Mortality_Rates!$B$111),MIN(OFFSET(Mortality_Rates!$B$6,BA$8-1-($B78-$B$9),1),Mortality_Rates!$C$111)))))</f>
        <v>6825.9925765708367</v>
      </c>
      <c r="BB78" s="160">
        <f ca="1">IF($B78-BB$8&gt;$B$9,0,IF($B78-BB$8=$B$9,$C78*IF($D78="Male",$B$5,$B$6),
BA78*(1-(1-IF($D78="Male",Mortality_Projection!$C$3,Mortality_Projection!$C$4))^MIN(($B78+(BB$8-1)-Mortality_Projection!$C$6),Mortality_Projection!$C$5)*IF($D78="Male",MIN(OFFSET(Mortality_Rates!$B$6,BB$8-1-($B78-$B$9),0),Mortality_Rates!$B$111),MIN(OFFSET(Mortality_Rates!$B$6,BB$8-1-($B78-$B$9),1),Mortality_Rates!$C$111)))))</f>
        <v>6824.740741118364</v>
      </c>
      <c r="BC78" s="160">
        <f ca="1">IF($B78-BC$8&gt;$B$9,0,IF($B78-BC$8=$B$9,$C78*IF($D78="Male",$B$5,$B$6),
BB78*(1-(1-IF($D78="Male",Mortality_Projection!$C$3,Mortality_Projection!$C$4))^MIN(($B78+(BC$8-1)-Mortality_Projection!$C$6),Mortality_Projection!$C$5)*IF($D78="Male",MIN(OFFSET(Mortality_Rates!$B$6,BC$8-1-($B78-$B$9),0),Mortality_Rates!$B$111),MIN(OFFSET(Mortality_Rates!$B$6,BC$8-1-($B78-$B$9),1),Mortality_Rates!$C$111)))))</f>
        <v>6823.4393772113117</v>
      </c>
      <c r="BD78" s="161">
        <f ca="1">IF($B78-BD$8&gt;$B$9,0,IF($B78-BD$8=$B$9,$C78*IF($D78="Male",$B$5,$B$6),
BC78*(1-(1-IF($D78="Male",Mortality_Projection!$C$3,Mortality_Projection!$C$4))^MIN(($B78+(BD$8-1)-Mortality_Projection!$C$6),Mortality_Projection!$C$5)*IF($D78="Male",MIN(OFFSET(Mortality_Rates!$B$6,BD$8-1-($B78-$B$9),0),Mortality_Rates!$B$111),MIN(OFFSET(Mortality_Rates!$B$6,BD$8-1-($B78-$B$9),1),Mortality_Rates!$C$111)))))</f>
        <v>6822.0770324757095</v>
      </c>
      <c r="BE78" s="33"/>
    </row>
    <row r="79" spans="1:57" x14ac:dyDescent="0.35">
      <c r="A79" s="159"/>
      <c r="B79">
        <f t="shared" si="8"/>
        <v>2042</v>
      </c>
      <c r="C79" s="160">
        <f t="shared" ca="1" si="8"/>
        <v>97812.604816126855</v>
      </c>
      <c r="D79" s="198" t="s">
        <v>32</v>
      </c>
      <c r="E79" s="160">
        <f ca="1">IF($B79-E$8&gt;$B$9,0,IF($B79-E$8=$B$9,$C79*IF($D79="Male",$B$5,$B$6),
D79*(1-(1-IF($D79="Male",Mortality_Projection!$C$3,Mortality_Projection!$C$4))^MIN(($B79+(E$8-1)-Mortality_Projection!$C$6),Mortality_Projection!$C$5)*IF($D79="Male",MIN(OFFSET(Mortality_Rates!$B$6,E$8-1-($B79-$B$9),0),Mortality_Rates!$B$111),MIN(OFFSET(Mortality_Rates!$B$6,E$8-1-($B79-$B$9),1),Mortality_Rates!$C$111)))))</f>
        <v>0</v>
      </c>
      <c r="F79" s="160">
        <f ca="1">IF($B79-F$8&gt;$B$9,0,IF($B79-F$8=$B$9,$C79*IF($D79="Male",$B$5,$B$6),
E79*(1-(1-IF($D79="Male",Mortality_Projection!$C$3,Mortality_Projection!$C$4))^MIN(($B79+(F$8-1)-Mortality_Projection!$C$6),Mortality_Projection!$C$5)*IF($D79="Male",MIN(OFFSET(Mortality_Rates!$B$6,F$8-1-($B79-$B$9),0),Mortality_Rates!$B$111),MIN(OFFSET(Mortality_Rates!$B$6,F$8-1-($B79-$B$9),1),Mortality_Rates!$C$111)))))</f>
        <v>0</v>
      </c>
      <c r="G79" s="160">
        <f ca="1">IF($B79-G$8&gt;$B$9,0,IF($B79-G$8=$B$9,$C79*IF($D79="Male",$B$5,$B$6),
F79*(1-(1-IF($D79="Male",Mortality_Projection!$C$3,Mortality_Projection!$C$4))^MIN(($B79+(G$8-1)-Mortality_Projection!$C$6),Mortality_Projection!$C$5)*IF($D79="Male",MIN(OFFSET(Mortality_Rates!$B$6,G$8-1-($B79-$B$9),0),Mortality_Rates!$B$111),MIN(OFFSET(Mortality_Rates!$B$6,G$8-1-($B79-$B$9),1),Mortality_Rates!$C$111)))))</f>
        <v>0</v>
      </c>
      <c r="H79" s="160">
        <f ca="1">IF($B79-H$8&gt;$B$9,0,IF($B79-H$8=$B$9,$C79*IF($D79="Male",$B$5,$B$6),
G79*(1-(1-IF($D79="Male",Mortality_Projection!$C$3,Mortality_Projection!$C$4))^MIN(($B79+(H$8-1)-Mortality_Projection!$C$6),Mortality_Projection!$C$5)*IF($D79="Male",MIN(OFFSET(Mortality_Rates!$B$6,H$8-1-($B79-$B$9),0),Mortality_Rates!$B$111),MIN(OFFSET(Mortality_Rates!$B$6,H$8-1-($B79-$B$9),1),Mortality_Rates!$C$111)))))</f>
        <v>0</v>
      </c>
      <c r="I79" s="160">
        <f ca="1">IF($B79-I$8&gt;$B$9,0,IF($B79-I$8=$B$9,$C79*IF($D79="Male",$B$5,$B$6),
H79*(1-(1-IF($D79="Male",Mortality_Projection!$C$3,Mortality_Projection!$C$4))^MIN(($B79+(I$8-1)-Mortality_Projection!$C$6),Mortality_Projection!$C$5)*IF($D79="Male",MIN(OFFSET(Mortality_Rates!$B$6,I$8-1-($B79-$B$9),0),Mortality_Rates!$B$111),MIN(OFFSET(Mortality_Rates!$B$6,I$8-1-($B79-$B$9),1),Mortality_Rates!$C$111)))))</f>
        <v>0</v>
      </c>
      <c r="J79" s="160">
        <f ca="1">IF($B79-J$8&gt;$B$9,0,IF($B79-J$8=$B$9,$C79*IF($D79="Male",$B$5,$B$6),
I79*(1-(1-IF($D79="Male",Mortality_Projection!$C$3,Mortality_Projection!$C$4))^MIN(($B79+(J$8-1)-Mortality_Projection!$C$6),Mortality_Projection!$C$5)*IF($D79="Male",MIN(OFFSET(Mortality_Rates!$B$6,J$8-1-($B79-$B$9),0),Mortality_Rates!$B$111),MIN(OFFSET(Mortality_Rates!$B$6,J$8-1-($B79-$B$9),1),Mortality_Rates!$C$111)))))</f>
        <v>0</v>
      </c>
      <c r="K79" s="160">
        <f ca="1">IF($B79-K$8&gt;$B$9,0,IF($B79-K$8=$B$9,$C79*IF($D79="Male",$B$5,$B$6),
J79*(1-(1-IF($D79="Male",Mortality_Projection!$C$3,Mortality_Projection!$C$4))^MIN(($B79+(K$8-1)-Mortality_Projection!$C$6),Mortality_Projection!$C$5)*IF($D79="Male",MIN(OFFSET(Mortality_Rates!$B$6,K$8-1-($B79-$B$9),0),Mortality_Rates!$B$111),MIN(OFFSET(Mortality_Rates!$B$6,K$8-1-($B79-$B$9),1),Mortality_Rates!$C$111)))))</f>
        <v>0</v>
      </c>
      <c r="L79" s="160">
        <f ca="1">IF($B79-L$8&gt;$B$9,0,IF($B79-L$8=$B$9,$C79*IF($D79="Male",$B$5,$B$6),
K79*(1-(1-IF($D79="Male",Mortality_Projection!$C$3,Mortality_Projection!$C$4))^MIN(($B79+(L$8-1)-Mortality_Projection!$C$6),Mortality_Projection!$C$5)*IF($D79="Male",MIN(OFFSET(Mortality_Rates!$B$6,L$8-1-($B79-$B$9),0),Mortality_Rates!$B$111),MIN(OFFSET(Mortality_Rates!$B$6,L$8-1-($B79-$B$9),1),Mortality_Rates!$C$111)))))</f>
        <v>0</v>
      </c>
      <c r="M79" s="160">
        <f ca="1">IF($B79-M$8&gt;$B$9,0,IF($B79-M$8=$B$9,$C79*IF($D79="Male",$B$5,$B$6),
L79*(1-(1-IF($D79="Male",Mortality_Projection!$C$3,Mortality_Projection!$C$4))^MIN(($B79+(M$8-1)-Mortality_Projection!$C$6),Mortality_Projection!$C$5)*IF($D79="Male",MIN(OFFSET(Mortality_Rates!$B$6,M$8-1-($B79-$B$9),0),Mortality_Rates!$B$111),MIN(OFFSET(Mortality_Rates!$B$6,M$8-1-($B79-$B$9),1),Mortality_Rates!$C$111)))))</f>
        <v>0</v>
      </c>
      <c r="N79" s="160">
        <f ca="1">IF($B79-N$8&gt;$B$9,0,IF($B79-N$8=$B$9,$C79*IF($D79="Male",$B$5,$B$6),
M79*(1-(1-IF($D79="Male",Mortality_Projection!$C$3,Mortality_Projection!$C$4))^MIN(($B79+(N$8-1)-Mortality_Projection!$C$6),Mortality_Projection!$C$5)*IF($D79="Male",MIN(OFFSET(Mortality_Rates!$B$6,N$8-1-($B79-$B$9),0),Mortality_Rates!$B$111),MIN(OFFSET(Mortality_Rates!$B$6,N$8-1-($B79-$B$9),1),Mortality_Rates!$C$111)))))</f>
        <v>0</v>
      </c>
      <c r="O79" s="160">
        <f ca="1">IF($B79-O$8&gt;$B$9,0,IF($B79-O$8=$B$9,$C79*IF($D79="Male",$B$5,$B$6),
N79*(1-(1-IF($D79="Male",Mortality_Projection!$C$3,Mortality_Projection!$C$4))^MIN(($B79+(O$8-1)-Mortality_Projection!$C$6),Mortality_Projection!$C$5)*IF($D79="Male",MIN(OFFSET(Mortality_Rates!$B$6,O$8-1-($B79-$B$9),0),Mortality_Rates!$B$111),MIN(OFFSET(Mortality_Rates!$B$6,O$8-1-($B79-$B$9),1),Mortality_Rates!$C$111)))))</f>
        <v>0</v>
      </c>
      <c r="P79" s="160">
        <f ca="1">IF($B79-P$8&gt;$B$9,0,IF($B79-P$8=$B$9,$C79*IF($D79="Male",$B$5,$B$6),
O79*(1-(1-IF($D79="Male",Mortality_Projection!$C$3,Mortality_Projection!$C$4))^MIN(($B79+(P$8-1)-Mortality_Projection!$C$6),Mortality_Projection!$C$5)*IF($D79="Male",MIN(OFFSET(Mortality_Rates!$B$6,P$8-1-($B79-$B$9),0),Mortality_Rates!$B$111),MIN(OFFSET(Mortality_Rates!$B$6,P$8-1-($B79-$B$9),1),Mortality_Rates!$C$111)))))</f>
        <v>0</v>
      </c>
      <c r="Q79" s="160">
        <f ca="1">IF($B79-Q$8&gt;$B$9,0,IF($B79-Q$8=$B$9,$C79*IF($D79="Male",$B$5,$B$6),
P79*(1-(1-IF($D79="Male",Mortality_Projection!$C$3,Mortality_Projection!$C$4))^MIN(($B79+(Q$8-1)-Mortality_Projection!$C$6),Mortality_Projection!$C$5)*IF($D79="Male",MIN(OFFSET(Mortality_Rates!$B$6,Q$8-1-($B79-$B$9),0),Mortality_Rates!$B$111),MIN(OFFSET(Mortality_Rates!$B$6,Q$8-1-($B79-$B$9),1),Mortality_Rates!$C$111)))))</f>
        <v>0</v>
      </c>
      <c r="R79" s="160">
        <f ca="1">IF($B79-R$8&gt;$B$9,0,IF($B79-R$8=$B$9,$C79*IF($D79="Male",$B$5,$B$6),
Q79*(1-(1-IF($D79="Male",Mortality_Projection!$C$3,Mortality_Projection!$C$4))^MIN(($B79+(R$8-1)-Mortality_Projection!$C$6),Mortality_Projection!$C$5)*IF($D79="Male",MIN(OFFSET(Mortality_Rates!$B$6,R$8-1-($B79-$B$9),0),Mortality_Rates!$B$111),MIN(OFFSET(Mortality_Rates!$B$6,R$8-1-($B79-$B$9),1),Mortality_Rates!$C$111)))))</f>
        <v>0</v>
      </c>
      <c r="S79" s="160">
        <f ca="1">IF($B79-S$8&gt;$B$9,0,IF($B79-S$8=$B$9,$C79*IF($D79="Male",$B$5,$B$6),
R79*(1-(1-IF($D79="Male",Mortality_Projection!$C$3,Mortality_Projection!$C$4))^MIN(($B79+(S$8-1)-Mortality_Projection!$C$6),Mortality_Projection!$C$5)*IF($D79="Male",MIN(OFFSET(Mortality_Rates!$B$6,S$8-1-($B79-$B$9),0),Mortality_Rates!$B$111),MIN(OFFSET(Mortality_Rates!$B$6,S$8-1-($B79-$B$9),1),Mortality_Rates!$C$111)))))</f>
        <v>0</v>
      </c>
      <c r="T79" s="160">
        <f ca="1">IF($B79-T$8&gt;$B$9,0,IF($B79-T$8=$B$9,$C79*IF($D79="Male",$B$5,$B$6),
S79*(1-(1-IF($D79="Male",Mortality_Projection!$C$3,Mortality_Projection!$C$4))^MIN(($B79+(T$8-1)-Mortality_Projection!$C$6),Mortality_Projection!$C$5)*IF($D79="Male",MIN(OFFSET(Mortality_Rates!$B$6,T$8-1-($B79-$B$9),0),Mortality_Rates!$B$111),MIN(OFFSET(Mortality_Rates!$B$6,T$8-1-($B79-$B$9),1),Mortality_Rates!$C$111)))))</f>
        <v>0</v>
      </c>
      <c r="U79" s="160">
        <f ca="1">IF($B79-U$8&gt;$B$9,0,IF($B79-U$8=$B$9,$C79*IF($D79="Male",$B$5,$B$6),
T79*(1-(1-IF($D79="Male",Mortality_Projection!$C$3,Mortality_Projection!$C$4))^MIN(($B79+(U$8-1)-Mortality_Projection!$C$6),Mortality_Projection!$C$5)*IF($D79="Male",MIN(OFFSET(Mortality_Rates!$B$6,U$8-1-($B79-$B$9),0),Mortality_Rates!$B$111),MIN(OFFSET(Mortality_Rates!$B$6,U$8-1-($B79-$B$9),1),Mortality_Rates!$C$111)))))</f>
        <v>0</v>
      </c>
      <c r="V79" s="160">
        <f ca="1">IF($B79-V$8&gt;$B$9,0,IF($B79-V$8=$B$9,$C79*IF($D79="Male",$B$5,$B$6),
U79*(1-(1-IF($D79="Male",Mortality_Projection!$C$3,Mortality_Projection!$C$4))^MIN(($B79+(V$8-1)-Mortality_Projection!$C$6),Mortality_Projection!$C$5)*IF($D79="Male",MIN(OFFSET(Mortality_Rates!$B$6,V$8-1-($B79-$B$9),0),Mortality_Rates!$B$111),MIN(OFFSET(Mortality_Rates!$B$6,V$8-1-($B79-$B$9),1),Mortality_Rates!$C$111)))))</f>
        <v>0</v>
      </c>
      <c r="W79" s="160">
        <f ca="1">IF($B79-W$8&gt;$B$9,0,IF($B79-W$8=$B$9,$C79*IF($D79="Male",$B$5,$B$6),
V79*(1-(1-IF($D79="Male",Mortality_Projection!$C$3,Mortality_Projection!$C$4))^MIN(($B79+(W$8-1)-Mortality_Projection!$C$6),Mortality_Projection!$C$5)*IF($D79="Male",MIN(OFFSET(Mortality_Rates!$B$6,W$8-1-($B79-$B$9),0),Mortality_Rates!$B$111),MIN(OFFSET(Mortality_Rates!$B$6,W$8-1-($B79-$B$9),1),Mortality_Rates!$C$111)))))</f>
        <v>0</v>
      </c>
      <c r="X79" s="160">
        <f ca="1">IF($B79-X$8&gt;$B$9,0,IF($B79-X$8=$B$9,$C79*IF($D79="Male",$B$5,$B$6),
W79*(1-(1-IF($D79="Male",Mortality_Projection!$C$3,Mortality_Projection!$C$4))^MIN(($B79+(X$8-1)-Mortality_Projection!$C$6),Mortality_Projection!$C$5)*IF($D79="Male",MIN(OFFSET(Mortality_Rates!$B$6,X$8-1-($B79-$B$9),0),Mortality_Rates!$B$111),MIN(OFFSET(Mortality_Rates!$B$6,X$8-1-($B79-$B$9),1),Mortality_Rates!$C$111)))))</f>
        <v>0</v>
      </c>
      <c r="Y79" s="160">
        <f ca="1">IF($B79-Y$8&gt;$B$9,0,IF($B79-Y$8=$B$9,$C79*IF($D79="Male",$B$5,$B$6),
X79*(1-(1-IF($D79="Male",Mortality_Projection!$C$3,Mortality_Projection!$C$4))^MIN(($B79+(Y$8-1)-Mortality_Projection!$C$6),Mortality_Projection!$C$5)*IF($D79="Male",MIN(OFFSET(Mortality_Rates!$B$6,Y$8-1-($B79-$B$9),0),Mortality_Rates!$B$111),MIN(OFFSET(Mortality_Rates!$B$6,Y$8-1-($B79-$B$9),1),Mortality_Rates!$C$111)))))</f>
        <v>6879.3544848045576</v>
      </c>
      <c r="Z79" s="160">
        <f ca="1">IF($B79-Z$8&gt;$B$9,0,IF($B79-Z$8=$B$9,$C79*IF($D79="Male",$B$5,$B$6),
Y79*(1-(1-IF($D79="Male",Mortality_Projection!$C$3,Mortality_Projection!$C$4))^MIN(($B79+(Z$8-1)-Mortality_Projection!$C$6),Mortality_Projection!$C$5)*IF($D79="Male",MIN(OFFSET(Mortality_Rates!$B$6,Z$8-1-($B79-$B$9),0),Mortality_Rates!$B$111),MIN(OFFSET(Mortality_Rates!$B$6,Z$8-1-($B79-$B$9),1),Mortality_Rates!$C$111)))))</f>
        <v>6876.6999831655476</v>
      </c>
      <c r="AA79" s="160">
        <f ca="1">IF($B79-AA$8&gt;$B$9,0,IF($B79-AA$8=$B$9,$C79*IF($D79="Male",$B$5,$B$6),
Z79*(1-(1-IF($D79="Male",Mortality_Projection!$C$3,Mortality_Projection!$C$4))^MIN(($B79+(AA$8-1)-Mortality_Projection!$C$6),Mortality_Projection!$C$5)*IF($D79="Male",MIN(OFFSET(Mortality_Rates!$B$6,AA$8-1-($B79-$B$9),0),Mortality_Rates!$B$111),MIN(OFFSET(Mortality_Rates!$B$6,AA$8-1-($B79-$B$9),1),Mortality_Rates!$C$111)))))</f>
        <v>6874.770836648051</v>
      </c>
      <c r="AB79" s="160">
        <f ca="1">IF($B79-AB$8&gt;$B$9,0,IF($B79-AB$8=$B$9,$C79*IF($D79="Male",$B$5,$B$6),
AA79*(1-(1-IF($D79="Male",Mortality_Projection!$C$3,Mortality_Projection!$C$4))^MIN(($B79+(AB$8-1)-Mortality_Projection!$C$6),Mortality_Projection!$C$5)*IF($D79="Male",MIN(OFFSET(Mortality_Rates!$B$6,AB$8-1-($B79-$B$9),0),Mortality_Rates!$B$111),MIN(OFFSET(Mortality_Rates!$B$6,AB$8-1-($B79-$B$9),1),Mortality_Rates!$C$111)))))</f>
        <v>6873.3619206717867</v>
      </c>
      <c r="AC79" s="160">
        <f ca="1">IF($B79-AC$8&gt;$B$9,0,IF($B79-AC$8=$B$9,$C79*IF($D79="Male",$B$5,$B$6),
AB79*(1-(1-IF($D79="Male",Mortality_Projection!$C$3,Mortality_Projection!$C$4))^MIN(($B79+(AC$8-1)-Mortality_Projection!$C$6),Mortality_Projection!$C$5)*IF($D79="Male",MIN(OFFSET(Mortality_Rates!$B$6,AC$8-1-($B79-$B$9),0),Mortality_Rates!$B$111),MIN(OFFSET(Mortality_Rates!$B$6,AC$8-1-($B79-$B$9),1),Mortality_Rates!$C$111)))))</f>
        <v>6872.304171196839</v>
      </c>
      <c r="AD79" s="160">
        <f ca="1">IF($B79-AD$8&gt;$B$9,0,IF($B79-AD$8=$B$9,$C79*IF($D79="Male",$B$5,$B$6),
AC79*(1-(1-IF($D79="Male",Mortality_Projection!$C$3,Mortality_Projection!$C$4))^MIN(($B79+(AD$8-1)-Mortality_Projection!$C$6),Mortality_Projection!$C$5)*IF($D79="Male",MIN(OFFSET(Mortality_Rates!$B$6,AD$8-1-($B79-$B$9),0),Mortality_Rates!$B$111),MIN(OFFSET(Mortality_Rates!$B$6,AD$8-1-($B79-$B$9),1),Mortality_Rates!$C$111)))))</f>
        <v>6871.4751822777671</v>
      </c>
      <c r="AE79" s="160">
        <f ca="1">IF($B79-AE$8&gt;$B$9,0,IF($B79-AE$8=$B$9,$C79*IF($D79="Male",$B$5,$B$6),
AD79*(1-(1-IF($D79="Male",Mortality_Projection!$C$3,Mortality_Projection!$C$4))^MIN(($B79+(AE$8-1)-Mortality_Projection!$C$6),Mortality_Projection!$C$5)*IF($D79="Male",MIN(OFFSET(Mortality_Rates!$B$6,AE$8-1-($B79-$B$9),0),Mortality_Rates!$B$111),MIN(OFFSET(Mortality_Rates!$B$6,AE$8-1-($B79-$B$9),1),Mortality_Rates!$C$111)))))</f>
        <v>6870.7890214965064</v>
      </c>
      <c r="AF79" s="160">
        <f ca="1">IF($B79-AF$8&gt;$B$9,0,IF($B79-AF$8=$B$9,$C79*IF($D79="Male",$B$5,$B$6),
AE79*(1-(1-IF($D79="Male",Mortality_Projection!$C$3,Mortality_Projection!$C$4))^MIN(($B79+(AF$8-1)-Mortality_Projection!$C$6),Mortality_Projection!$C$5)*IF($D79="Male",MIN(OFFSET(Mortality_Rates!$B$6,AF$8-1-($B79-$B$9),0),Mortality_Rates!$B$111),MIN(OFFSET(Mortality_Rates!$B$6,AF$8-1-($B79-$B$9),1),Mortality_Rates!$C$111)))))</f>
        <v>6870.1945972129797</v>
      </c>
      <c r="AG79" s="160">
        <f ca="1">IF($B79-AG$8&gt;$B$9,0,IF($B79-AG$8=$B$9,$C79*IF($D79="Male",$B$5,$B$6),
AF79*(1-(1-IF($D79="Male",Mortality_Projection!$C$3,Mortality_Projection!$C$4))^MIN(($B79+(AG$8-1)-Mortality_Projection!$C$6),Mortality_Projection!$C$5)*IF($D79="Male",MIN(OFFSET(Mortality_Rates!$B$6,AG$8-1-($B79-$B$9),0),Mortality_Rates!$B$111),MIN(OFFSET(Mortality_Rates!$B$6,AG$8-1-($B79-$B$9),1),Mortality_Rates!$C$111)))))</f>
        <v>6869.6543781057026</v>
      </c>
      <c r="AH79" s="160">
        <f ca="1">IF($B79-AH$8&gt;$B$9,0,IF($B79-AH$8=$B$9,$C79*IF($D79="Male",$B$5,$B$6),
AG79*(1-(1-IF($D79="Male",Mortality_Projection!$C$3,Mortality_Projection!$C$4))^MIN(($B79+(AH$8-1)-Mortality_Projection!$C$6),Mortality_Projection!$C$5)*IF($D79="Male",MIN(OFFSET(Mortality_Rates!$B$6,AH$8-1-($B79-$B$9),0),Mortality_Rates!$B$111),MIN(OFFSET(Mortality_Rates!$B$6,AH$8-1-($B79-$B$9),1),Mortality_Rates!$C$111)))))</f>
        <v>6869.13600371554</v>
      </c>
      <c r="AI79" s="160">
        <f ca="1">IF($B79-AI$8&gt;$B$9,0,IF($B79-AI$8=$B$9,$C79*IF($D79="Male",$B$5,$B$6),
AH79*(1-(1-IF($D79="Male",Mortality_Projection!$C$3,Mortality_Projection!$C$4))^MIN(($B79+(AI$8-1)-Mortality_Projection!$C$6),Mortality_Projection!$C$5)*IF($D79="Male",MIN(OFFSET(Mortality_Rates!$B$6,AI$8-1-($B79-$B$9),0),Mortality_Rates!$B$111),MIN(OFFSET(Mortality_Rates!$B$6,AI$8-1-($B79-$B$9),1),Mortality_Rates!$C$111)))))</f>
        <v>6868.6120719791152</v>
      </c>
      <c r="AJ79" s="160">
        <f ca="1">IF($B79-AJ$8&gt;$B$9,0,IF($B79-AJ$8=$B$9,$C79*IF($D79="Male",$B$5,$B$6),
AI79*(1-(1-IF($D79="Male",Mortality_Projection!$C$3,Mortality_Projection!$C$4))^MIN(($B79+(AJ$8-1)-Mortality_Projection!$C$6),Mortality_Projection!$C$5)*IF($D79="Male",MIN(OFFSET(Mortality_Rates!$B$6,AJ$8-1-($B79-$B$9),0),Mortality_Rates!$B$111),MIN(OFFSET(Mortality_Rates!$B$6,AJ$8-1-($B79-$B$9),1),Mortality_Rates!$C$111)))))</f>
        <v>6868.0535108960958</v>
      </c>
      <c r="AK79" s="160">
        <f ca="1">IF($B79-AK$8&gt;$B$9,0,IF($B79-AK$8=$B$9,$C79*IF($D79="Male",$B$5,$B$6),
AJ79*(1-(1-IF($D79="Male",Mortality_Projection!$C$3,Mortality_Projection!$C$4))^MIN(($B79+(AK$8-1)-Mortality_Projection!$C$6),Mortality_Projection!$C$5)*IF($D79="Male",MIN(OFFSET(Mortality_Rates!$B$6,AK$8-1-($B79-$B$9),0),Mortality_Rates!$B$111),MIN(OFFSET(Mortality_Rates!$B$6,AK$8-1-($B79-$B$9),1),Mortality_Rates!$C$111)))))</f>
        <v>6867.4487732500293</v>
      </c>
      <c r="AL79" s="160">
        <f ca="1">IF($B79-AL$8&gt;$B$9,0,IF($B79-AL$8=$B$9,$C79*IF($D79="Male",$B$5,$B$6),
AK79*(1-(1-IF($D79="Male",Mortality_Projection!$C$3,Mortality_Projection!$C$4))^MIN(($B79+(AL$8-1)-Mortality_Projection!$C$6),Mortality_Projection!$C$5)*IF($D79="Male",MIN(OFFSET(Mortality_Rates!$B$6,AL$8-1-($B79-$B$9),0),Mortality_Rates!$B$111),MIN(OFFSET(Mortality_Rates!$B$6,AL$8-1-($B79-$B$9),1),Mortality_Rates!$C$111)))))</f>
        <v>6866.7863164568453</v>
      </c>
      <c r="AM79" s="160">
        <f ca="1">IF($B79-AM$8&gt;$B$9,0,IF($B79-AM$8=$B$9,$C79*IF($D79="Male",$B$5,$B$6),
AL79*(1-(1-IF($D79="Male",Mortality_Projection!$C$3,Mortality_Projection!$C$4))^MIN(($B79+(AM$8-1)-Mortality_Projection!$C$6),Mortality_Projection!$C$5)*IF($D79="Male",MIN(OFFSET(Mortality_Rates!$B$6,AM$8-1-($B79-$B$9),0),Mortality_Rates!$B$111),MIN(OFFSET(Mortality_Rates!$B$6,AM$8-1-($B79-$B$9),1),Mortality_Rates!$C$111)))))</f>
        <v>6866.0584545016818</v>
      </c>
      <c r="AN79" s="160">
        <f ca="1">IF($B79-AN$8&gt;$B$9,0,IF($B79-AN$8=$B$9,$C79*IF($D79="Male",$B$5,$B$6),
AM79*(1-(1-IF($D79="Male",Mortality_Projection!$C$3,Mortality_Projection!$C$4))^MIN(($B79+(AN$8-1)-Mortality_Projection!$C$6),Mortality_Projection!$C$5)*IF($D79="Male",MIN(OFFSET(Mortality_Rates!$B$6,AN$8-1-($B79-$B$9),0),Mortality_Rates!$B$111),MIN(OFFSET(Mortality_Rates!$B$6,AN$8-1-($B79-$B$9),1),Mortality_Rates!$C$111)))))</f>
        <v>6865.2652075728456</v>
      </c>
      <c r="AO79" s="160">
        <f ca="1">IF($B79-AO$8&gt;$B$9,0,IF($B79-AO$8=$B$9,$C79*IF($D79="Male",$B$5,$B$6),
AN79*(1-(1-IF($D79="Male",Mortality_Projection!$C$3,Mortality_Projection!$C$4))^MIN(($B79+(AO$8-1)-Mortality_Projection!$C$6),Mortality_Projection!$C$5)*IF($D79="Male",MIN(OFFSET(Mortality_Rates!$B$6,AO$8-1-($B79-$B$9),0),Mortality_Rates!$B$111),MIN(OFFSET(Mortality_Rates!$B$6,AO$8-1-($B79-$B$9),1),Mortality_Rates!$C$111)))))</f>
        <v>6864.4142982636067</v>
      </c>
      <c r="AP79" s="160">
        <f ca="1">IF($B79-AP$8&gt;$B$9,0,IF($B79-AP$8=$B$9,$C79*IF($D79="Male",$B$5,$B$6),
AO79*(1-(1-IF($D79="Male",Mortality_Projection!$C$3,Mortality_Projection!$C$4))^MIN(($B79+(AP$8-1)-Mortality_Projection!$C$6),Mortality_Projection!$C$5)*IF($D79="Male",MIN(OFFSET(Mortality_Rates!$B$6,AP$8-1-($B79-$B$9),0),Mortality_Rates!$B$111),MIN(OFFSET(Mortality_Rates!$B$6,AP$8-1-($B79-$B$9),1),Mortality_Rates!$C$111)))))</f>
        <v>6863.5134471346373</v>
      </c>
      <c r="AQ79" s="160">
        <f ca="1">IF($B79-AQ$8&gt;$B$9,0,IF($B79-AQ$8=$B$9,$C79*IF($D79="Male",$B$5,$B$6),
AP79*(1-(1-IF($D79="Male",Mortality_Projection!$C$3,Mortality_Projection!$C$4))^MIN(($B79+(AQ$8-1)-Mortality_Projection!$C$6),Mortality_Projection!$C$5)*IF($D79="Male",MIN(OFFSET(Mortality_Rates!$B$6,AQ$8-1-($B79-$B$9),0),Mortality_Rates!$B$111),MIN(OFFSET(Mortality_Rates!$B$6,AQ$8-1-($B79-$B$9),1),Mortality_Rates!$C$111)))))</f>
        <v>6862.5703720836846</v>
      </c>
      <c r="AR79" s="160">
        <f ca="1">IF($B79-AR$8&gt;$B$9,0,IF($B79-AR$8=$B$9,$C79*IF($D79="Male",$B$5,$B$6),
AQ79*(1-(1-IF($D79="Male",Mortality_Projection!$C$3,Mortality_Projection!$C$4))^MIN(($B79+(AR$8-1)-Mortality_Projection!$C$6),Mortality_Projection!$C$5)*IF($D79="Male",MIN(OFFSET(Mortality_Rates!$B$6,AR$8-1-($B79-$B$9),0),Mortality_Rates!$B$111),MIN(OFFSET(Mortality_Rates!$B$6,AR$8-1-($B79-$B$9),1),Mortality_Rates!$C$111)))))</f>
        <v>6861.5889390449875</v>
      </c>
      <c r="AS79" s="160">
        <f ca="1">IF($B79-AS$8&gt;$B$9,0,IF($B79-AS$8=$B$9,$C79*IF($D79="Male",$B$5,$B$6),
AR79*(1-(1-IF($D79="Male",Mortality_Projection!$C$3,Mortality_Projection!$C$4))^MIN(($B79+(AS$8-1)-Mortality_Projection!$C$6),Mortality_Projection!$C$5)*IF($D79="Male",MIN(OFFSET(Mortality_Rates!$B$6,AS$8-1-($B79-$B$9),0),Mortality_Rates!$B$111),MIN(OFFSET(Mortality_Rates!$B$6,AS$8-1-($B79-$B$9),1),Mortality_Rates!$C$111)))))</f>
        <v>6860.5807089172795</v>
      </c>
      <c r="AT79" s="160">
        <f ca="1">IF($B79-AT$8&gt;$B$9,0,IF($B79-AT$8=$B$9,$C79*IF($D79="Male",$B$5,$B$6),
AS79*(1-(1-IF($D79="Male",Mortality_Projection!$C$3,Mortality_Projection!$C$4))^MIN(($B79+(AT$8-1)-Mortality_Projection!$C$6),Mortality_Projection!$C$5)*IF($D79="Male",MIN(OFFSET(Mortality_Rates!$B$6,AT$8-1-($B79-$B$9),0),Mortality_Rates!$B$111),MIN(OFFSET(Mortality_Rates!$B$6,AT$8-1-($B79-$B$9),1),Mortality_Rates!$C$111)))))</f>
        <v>6859.5456934491613</v>
      </c>
      <c r="AU79" s="160">
        <f ca="1">IF($B79-AU$8&gt;$B$9,0,IF($B79-AU$8=$B$9,$C79*IF($D79="Male",$B$5,$B$6),
AT79*(1-(1-IF($D79="Male",Mortality_Projection!$C$3,Mortality_Projection!$C$4))^MIN(($B79+(AU$8-1)-Mortality_Projection!$C$6),Mortality_Projection!$C$5)*IF($D79="Male",MIN(OFFSET(Mortality_Rates!$B$6,AU$8-1-($B79-$B$9),0),Mortality_Rates!$B$111),MIN(OFFSET(Mortality_Rates!$B$6,AU$8-1-($B79-$B$9),1),Mortality_Rates!$C$111)))))</f>
        <v>6858.4915988243683</v>
      </c>
      <c r="AV79" s="160">
        <f ca="1">IF($B79-AV$8&gt;$B$9,0,IF($B79-AV$8=$B$9,$C79*IF($D79="Male",$B$5,$B$6),
AU79*(1-(1-IF($D79="Male",Mortality_Projection!$C$3,Mortality_Projection!$C$4))^MIN(($B79+(AV$8-1)-Mortality_Projection!$C$6),Mortality_Projection!$C$5)*IF($D79="Male",MIN(OFFSET(Mortality_Rates!$B$6,AV$8-1-($B79-$B$9),0),Mortality_Rates!$B$111),MIN(OFFSET(Mortality_Rates!$B$6,AV$8-1-($B79-$B$9),1),Mortality_Rates!$C$111)))))</f>
        <v>6857.4184338329733</v>
      </c>
      <c r="AW79" s="160">
        <f ca="1">IF($B79-AW$8&gt;$B$9,0,IF($B79-AW$8=$B$9,$C79*IF($D79="Male",$B$5,$B$6),
AV79*(1-(1-IF($D79="Male",Mortality_Projection!$C$3,Mortality_Projection!$C$4))^MIN(($B79+(AW$8-1)-Mortality_Projection!$C$6),Mortality_Projection!$C$5)*IF($D79="Male",MIN(OFFSET(Mortality_Rates!$B$6,AW$8-1-($B79-$B$9),0),Mortality_Rates!$B$111),MIN(OFFSET(Mortality_Rates!$B$6,AW$8-1-($B79-$B$9),1),Mortality_Rates!$C$111)))))</f>
        <v>6856.3262074241511</v>
      </c>
      <c r="AX79" s="160">
        <f ca="1">IF($B79-AX$8&gt;$B$9,0,IF($B79-AX$8=$B$9,$C79*IF($D79="Male",$B$5,$B$6),
AW79*(1-(1-IF($D79="Male",Mortality_Projection!$C$3,Mortality_Projection!$C$4))^MIN(($B79+(AX$8-1)-Mortality_Projection!$C$6),Mortality_Projection!$C$5)*IF($D79="Male",MIN(OFFSET(Mortality_Rates!$B$6,AX$8-1-($B79-$B$9),0),Mortality_Rates!$B$111),MIN(OFFSET(Mortality_Rates!$B$6,AX$8-1-($B79-$B$9),1),Mortality_Rates!$C$111)))))</f>
        <v>6855.2149287060565</v>
      </c>
      <c r="AY79" s="160">
        <f ca="1">IF($B79-AY$8&gt;$B$9,0,IF($B79-AY$8=$B$9,$C79*IF($D79="Male",$B$5,$B$6),
AX79*(1-(1-IF($D79="Male",Mortality_Projection!$C$3,Mortality_Projection!$C$4))^MIN(($B79+(AY$8-1)-Mortality_Projection!$C$6),Mortality_Projection!$C$5)*IF($D79="Male",MIN(OFFSET(Mortality_Rates!$B$6,AY$8-1-($B79-$B$9),0),Mortality_Rates!$B$111),MIN(OFFSET(Mortality_Rates!$B$6,AY$8-1-($B79-$B$9),1),Mortality_Rates!$C$111)))))</f>
        <v>6854.0846069456966</v>
      </c>
      <c r="AZ79" s="160">
        <f ca="1">IF($B79-AZ$8&gt;$B$9,0,IF($B79-AZ$8=$B$9,$C79*IF($D79="Male",$B$5,$B$6),
AY79*(1-(1-IF($D79="Male",Mortality_Projection!$C$3,Mortality_Projection!$C$4))^MIN(($B79+(AZ$8-1)-Mortality_Projection!$C$6),Mortality_Projection!$C$5)*IF($D79="Male",MIN(OFFSET(Mortality_Rates!$B$6,AZ$8-1-($B79-$B$9),0),Mortality_Rates!$B$111),MIN(OFFSET(Mortality_Rates!$B$6,AZ$8-1-($B79-$B$9),1),Mortality_Rates!$C$111)))))</f>
        <v>6852.9314075708853</v>
      </c>
      <c r="BA79" s="160">
        <f ca="1">IF($B79-BA$8&gt;$B$9,0,IF($B79-BA$8=$B$9,$C79*IF($D79="Male",$B$5,$B$6),
AZ79*(1-(1-IF($D79="Male",Mortality_Projection!$C$3,Mortality_Projection!$C$4))^MIN(($B79+(BA$8-1)-Mortality_Projection!$C$6),Mortality_Projection!$C$5)*IF($D79="Male",MIN(OFFSET(Mortality_Rates!$B$6,BA$8-1-($B79-$B$9),0),Mortality_Rates!$B$111),MIN(OFFSET(Mortality_Rates!$B$6,BA$8-1-($B79-$B$9),1),Mortality_Rates!$C$111)))))</f>
        <v>6851.7514987636632</v>
      </c>
      <c r="BB79" s="160">
        <f ca="1">IF($B79-BB$8&gt;$B$9,0,IF($B79-BB$8=$B$9,$C79*IF($D79="Male",$B$5,$B$6),
BA79*(1-(1-IF($D79="Male",Mortality_Projection!$C$3,Mortality_Projection!$C$4))^MIN(($B79+(BB$8-1)-Mortality_Projection!$C$6),Mortality_Projection!$C$5)*IF($D79="Male",MIN(OFFSET(Mortality_Rates!$B$6,BB$8-1-($B79-$B$9),0),Mortality_Rates!$B$111),MIN(OFFSET(Mortality_Rates!$B$6,BB$8-1-($B79-$B$9),1),Mortality_Rates!$C$111)))))</f>
        <v>6850.5372089032762</v>
      </c>
      <c r="BC79" s="160">
        <f ca="1">IF($B79-BC$8&gt;$B$9,0,IF($B79-BC$8=$B$9,$C79*IF($D79="Male",$B$5,$B$6),
BB79*(1-(1-IF($D79="Male",Mortality_Projection!$C$3,Mortality_Projection!$C$4))^MIN(($B79+(BC$8-1)-Mortality_Projection!$C$6),Mortality_Projection!$C$5)*IF($D79="Male",MIN(OFFSET(Mortality_Rates!$B$6,BC$8-1-($B79-$B$9),0),Mortality_Rates!$B$111),MIN(OFFSET(Mortality_Rates!$B$6,BC$8-1-($B79-$B$9),1),Mortality_Rates!$C$111)))))</f>
        <v>6849.2808721507245</v>
      </c>
      <c r="BD79" s="161">
        <f ca="1">IF($B79-BD$8&gt;$B$9,0,IF($B79-BD$8=$B$9,$C79*IF($D79="Male",$B$5,$B$6),
BC79*(1-(1-IF($D79="Male",Mortality_Projection!$C$3,Mortality_Projection!$C$4))^MIN(($B79+(BD$8-1)-Mortality_Projection!$C$6),Mortality_Projection!$C$5)*IF($D79="Male",MIN(OFFSET(Mortality_Rates!$B$6,BD$8-1-($B79-$B$9),0),Mortality_Rates!$B$111),MIN(OFFSET(Mortality_Rates!$B$6,BD$8-1-($B79-$B$9),1),Mortality_Rates!$C$111)))))</f>
        <v>6847.9748288511491</v>
      </c>
      <c r="BE79" s="33"/>
    </row>
    <row r="80" spans="1:57" x14ac:dyDescent="0.35">
      <c r="A80" s="159"/>
      <c r="B80">
        <f t="shared" si="8"/>
        <v>2043</v>
      </c>
      <c r="C80" s="160">
        <f t="shared" ca="1" si="8"/>
        <v>97146.240775533617</v>
      </c>
      <c r="D80" s="198" t="s">
        <v>32</v>
      </c>
      <c r="E80" s="160">
        <f ca="1">IF($B80-E$8&gt;$B$9,0,IF($B80-E$8=$B$9,$C80*IF($D80="Male",$B$5,$B$6),
D80*(1-(1-IF($D80="Male",Mortality_Projection!$C$3,Mortality_Projection!$C$4))^MIN(($B80+(E$8-1)-Mortality_Projection!$C$6),Mortality_Projection!$C$5)*IF($D80="Male",MIN(OFFSET(Mortality_Rates!$B$6,E$8-1-($B80-$B$9),0),Mortality_Rates!$B$111),MIN(OFFSET(Mortality_Rates!$B$6,E$8-1-($B80-$B$9),1),Mortality_Rates!$C$111)))))</f>
        <v>0</v>
      </c>
      <c r="F80" s="160">
        <f ca="1">IF($B80-F$8&gt;$B$9,0,IF($B80-F$8=$B$9,$C80*IF($D80="Male",$B$5,$B$6),
E80*(1-(1-IF($D80="Male",Mortality_Projection!$C$3,Mortality_Projection!$C$4))^MIN(($B80+(F$8-1)-Mortality_Projection!$C$6),Mortality_Projection!$C$5)*IF($D80="Male",MIN(OFFSET(Mortality_Rates!$B$6,F$8-1-($B80-$B$9),0),Mortality_Rates!$B$111),MIN(OFFSET(Mortality_Rates!$B$6,F$8-1-($B80-$B$9),1),Mortality_Rates!$C$111)))))</f>
        <v>0</v>
      </c>
      <c r="G80" s="160">
        <f ca="1">IF($B80-G$8&gt;$B$9,0,IF($B80-G$8=$B$9,$C80*IF($D80="Male",$B$5,$B$6),
F80*(1-(1-IF($D80="Male",Mortality_Projection!$C$3,Mortality_Projection!$C$4))^MIN(($B80+(G$8-1)-Mortality_Projection!$C$6),Mortality_Projection!$C$5)*IF($D80="Male",MIN(OFFSET(Mortality_Rates!$B$6,G$8-1-($B80-$B$9),0),Mortality_Rates!$B$111),MIN(OFFSET(Mortality_Rates!$B$6,G$8-1-($B80-$B$9),1),Mortality_Rates!$C$111)))))</f>
        <v>0</v>
      </c>
      <c r="H80" s="160">
        <f ca="1">IF($B80-H$8&gt;$B$9,0,IF($B80-H$8=$B$9,$C80*IF($D80="Male",$B$5,$B$6),
G80*(1-(1-IF($D80="Male",Mortality_Projection!$C$3,Mortality_Projection!$C$4))^MIN(($B80+(H$8-1)-Mortality_Projection!$C$6),Mortality_Projection!$C$5)*IF($D80="Male",MIN(OFFSET(Mortality_Rates!$B$6,H$8-1-($B80-$B$9),0),Mortality_Rates!$B$111),MIN(OFFSET(Mortality_Rates!$B$6,H$8-1-($B80-$B$9),1),Mortality_Rates!$C$111)))))</f>
        <v>0</v>
      </c>
      <c r="I80" s="160">
        <f ca="1">IF($B80-I$8&gt;$B$9,0,IF($B80-I$8=$B$9,$C80*IF($D80="Male",$B$5,$B$6),
H80*(1-(1-IF($D80="Male",Mortality_Projection!$C$3,Mortality_Projection!$C$4))^MIN(($B80+(I$8-1)-Mortality_Projection!$C$6),Mortality_Projection!$C$5)*IF($D80="Male",MIN(OFFSET(Mortality_Rates!$B$6,I$8-1-($B80-$B$9),0),Mortality_Rates!$B$111),MIN(OFFSET(Mortality_Rates!$B$6,I$8-1-($B80-$B$9),1),Mortality_Rates!$C$111)))))</f>
        <v>0</v>
      </c>
      <c r="J80" s="160">
        <f ca="1">IF($B80-J$8&gt;$B$9,0,IF($B80-J$8=$B$9,$C80*IF($D80="Male",$B$5,$B$6),
I80*(1-(1-IF($D80="Male",Mortality_Projection!$C$3,Mortality_Projection!$C$4))^MIN(($B80+(J$8-1)-Mortality_Projection!$C$6),Mortality_Projection!$C$5)*IF($D80="Male",MIN(OFFSET(Mortality_Rates!$B$6,J$8-1-($B80-$B$9),0),Mortality_Rates!$B$111),MIN(OFFSET(Mortality_Rates!$B$6,J$8-1-($B80-$B$9),1),Mortality_Rates!$C$111)))))</f>
        <v>0</v>
      </c>
      <c r="K80" s="160">
        <f ca="1">IF($B80-K$8&gt;$B$9,0,IF($B80-K$8=$B$9,$C80*IF($D80="Male",$B$5,$B$6),
J80*(1-(1-IF($D80="Male",Mortality_Projection!$C$3,Mortality_Projection!$C$4))^MIN(($B80+(K$8-1)-Mortality_Projection!$C$6),Mortality_Projection!$C$5)*IF($D80="Male",MIN(OFFSET(Mortality_Rates!$B$6,K$8-1-($B80-$B$9),0),Mortality_Rates!$B$111),MIN(OFFSET(Mortality_Rates!$B$6,K$8-1-($B80-$B$9),1),Mortality_Rates!$C$111)))))</f>
        <v>0</v>
      </c>
      <c r="L80" s="160">
        <f ca="1">IF($B80-L$8&gt;$B$9,0,IF($B80-L$8=$B$9,$C80*IF($D80="Male",$B$5,$B$6),
K80*(1-(1-IF($D80="Male",Mortality_Projection!$C$3,Mortality_Projection!$C$4))^MIN(($B80+(L$8-1)-Mortality_Projection!$C$6),Mortality_Projection!$C$5)*IF($D80="Male",MIN(OFFSET(Mortality_Rates!$B$6,L$8-1-($B80-$B$9),0),Mortality_Rates!$B$111),MIN(OFFSET(Mortality_Rates!$B$6,L$8-1-($B80-$B$9),1),Mortality_Rates!$C$111)))))</f>
        <v>0</v>
      </c>
      <c r="M80" s="160">
        <f ca="1">IF($B80-M$8&gt;$B$9,0,IF($B80-M$8=$B$9,$C80*IF($D80="Male",$B$5,$B$6),
L80*(1-(1-IF($D80="Male",Mortality_Projection!$C$3,Mortality_Projection!$C$4))^MIN(($B80+(M$8-1)-Mortality_Projection!$C$6),Mortality_Projection!$C$5)*IF($D80="Male",MIN(OFFSET(Mortality_Rates!$B$6,M$8-1-($B80-$B$9),0),Mortality_Rates!$B$111),MIN(OFFSET(Mortality_Rates!$B$6,M$8-1-($B80-$B$9),1),Mortality_Rates!$C$111)))))</f>
        <v>0</v>
      </c>
      <c r="N80" s="160">
        <f ca="1">IF($B80-N$8&gt;$B$9,0,IF($B80-N$8=$B$9,$C80*IF($D80="Male",$B$5,$B$6),
M80*(1-(1-IF($D80="Male",Mortality_Projection!$C$3,Mortality_Projection!$C$4))^MIN(($B80+(N$8-1)-Mortality_Projection!$C$6),Mortality_Projection!$C$5)*IF($D80="Male",MIN(OFFSET(Mortality_Rates!$B$6,N$8-1-($B80-$B$9),0),Mortality_Rates!$B$111),MIN(OFFSET(Mortality_Rates!$B$6,N$8-1-($B80-$B$9),1),Mortality_Rates!$C$111)))))</f>
        <v>0</v>
      </c>
      <c r="O80" s="160">
        <f ca="1">IF($B80-O$8&gt;$B$9,0,IF($B80-O$8=$B$9,$C80*IF($D80="Male",$B$5,$B$6),
N80*(1-(1-IF($D80="Male",Mortality_Projection!$C$3,Mortality_Projection!$C$4))^MIN(($B80+(O$8-1)-Mortality_Projection!$C$6),Mortality_Projection!$C$5)*IF($D80="Male",MIN(OFFSET(Mortality_Rates!$B$6,O$8-1-($B80-$B$9),0),Mortality_Rates!$B$111),MIN(OFFSET(Mortality_Rates!$B$6,O$8-1-($B80-$B$9),1),Mortality_Rates!$C$111)))))</f>
        <v>0</v>
      </c>
      <c r="P80" s="160">
        <f ca="1">IF($B80-P$8&gt;$B$9,0,IF($B80-P$8=$B$9,$C80*IF($D80="Male",$B$5,$B$6),
O80*(1-(1-IF($D80="Male",Mortality_Projection!$C$3,Mortality_Projection!$C$4))^MIN(($B80+(P$8-1)-Mortality_Projection!$C$6),Mortality_Projection!$C$5)*IF($D80="Male",MIN(OFFSET(Mortality_Rates!$B$6,P$8-1-($B80-$B$9),0),Mortality_Rates!$B$111),MIN(OFFSET(Mortality_Rates!$B$6,P$8-1-($B80-$B$9),1),Mortality_Rates!$C$111)))))</f>
        <v>0</v>
      </c>
      <c r="Q80" s="160">
        <f ca="1">IF($B80-Q$8&gt;$B$9,0,IF($B80-Q$8=$B$9,$C80*IF($D80="Male",$B$5,$B$6),
P80*(1-(1-IF($D80="Male",Mortality_Projection!$C$3,Mortality_Projection!$C$4))^MIN(($B80+(Q$8-1)-Mortality_Projection!$C$6),Mortality_Projection!$C$5)*IF($D80="Male",MIN(OFFSET(Mortality_Rates!$B$6,Q$8-1-($B80-$B$9),0),Mortality_Rates!$B$111),MIN(OFFSET(Mortality_Rates!$B$6,Q$8-1-($B80-$B$9),1),Mortality_Rates!$C$111)))))</f>
        <v>0</v>
      </c>
      <c r="R80" s="160">
        <f ca="1">IF($B80-R$8&gt;$B$9,0,IF($B80-R$8=$B$9,$C80*IF($D80="Male",$B$5,$B$6),
Q80*(1-(1-IF($D80="Male",Mortality_Projection!$C$3,Mortality_Projection!$C$4))^MIN(($B80+(R$8-1)-Mortality_Projection!$C$6),Mortality_Projection!$C$5)*IF($D80="Male",MIN(OFFSET(Mortality_Rates!$B$6,R$8-1-($B80-$B$9),0),Mortality_Rates!$B$111),MIN(OFFSET(Mortality_Rates!$B$6,R$8-1-($B80-$B$9),1),Mortality_Rates!$C$111)))))</f>
        <v>0</v>
      </c>
      <c r="S80" s="160">
        <f ca="1">IF($B80-S$8&gt;$B$9,0,IF($B80-S$8=$B$9,$C80*IF($D80="Male",$B$5,$B$6),
R80*(1-(1-IF($D80="Male",Mortality_Projection!$C$3,Mortality_Projection!$C$4))^MIN(($B80+(S$8-1)-Mortality_Projection!$C$6),Mortality_Projection!$C$5)*IF($D80="Male",MIN(OFFSET(Mortality_Rates!$B$6,S$8-1-($B80-$B$9),0),Mortality_Rates!$B$111),MIN(OFFSET(Mortality_Rates!$B$6,S$8-1-($B80-$B$9),1),Mortality_Rates!$C$111)))))</f>
        <v>0</v>
      </c>
      <c r="T80" s="160">
        <f ca="1">IF($B80-T$8&gt;$B$9,0,IF($B80-T$8=$B$9,$C80*IF($D80="Male",$B$5,$B$6),
S80*(1-(1-IF($D80="Male",Mortality_Projection!$C$3,Mortality_Projection!$C$4))^MIN(($B80+(T$8-1)-Mortality_Projection!$C$6),Mortality_Projection!$C$5)*IF($D80="Male",MIN(OFFSET(Mortality_Rates!$B$6,T$8-1-($B80-$B$9),0),Mortality_Rates!$B$111),MIN(OFFSET(Mortality_Rates!$B$6,T$8-1-($B80-$B$9),1),Mortality_Rates!$C$111)))))</f>
        <v>0</v>
      </c>
      <c r="U80" s="160">
        <f ca="1">IF($B80-U$8&gt;$B$9,0,IF($B80-U$8=$B$9,$C80*IF($D80="Male",$B$5,$B$6),
T80*(1-(1-IF($D80="Male",Mortality_Projection!$C$3,Mortality_Projection!$C$4))^MIN(($B80+(U$8-1)-Mortality_Projection!$C$6),Mortality_Projection!$C$5)*IF($D80="Male",MIN(OFFSET(Mortality_Rates!$B$6,U$8-1-($B80-$B$9),0),Mortality_Rates!$B$111),MIN(OFFSET(Mortality_Rates!$B$6,U$8-1-($B80-$B$9),1),Mortality_Rates!$C$111)))))</f>
        <v>0</v>
      </c>
      <c r="V80" s="160">
        <f ca="1">IF($B80-V$8&gt;$B$9,0,IF($B80-V$8=$B$9,$C80*IF($D80="Male",$B$5,$B$6),
U80*(1-(1-IF($D80="Male",Mortality_Projection!$C$3,Mortality_Projection!$C$4))^MIN(($B80+(V$8-1)-Mortality_Projection!$C$6),Mortality_Projection!$C$5)*IF($D80="Male",MIN(OFFSET(Mortality_Rates!$B$6,V$8-1-($B80-$B$9),0),Mortality_Rates!$B$111),MIN(OFFSET(Mortality_Rates!$B$6,V$8-1-($B80-$B$9),1),Mortality_Rates!$C$111)))))</f>
        <v>0</v>
      </c>
      <c r="W80" s="160">
        <f ca="1">IF($B80-W$8&gt;$B$9,0,IF($B80-W$8=$B$9,$C80*IF($D80="Male",$B$5,$B$6),
V80*(1-(1-IF($D80="Male",Mortality_Projection!$C$3,Mortality_Projection!$C$4))^MIN(($B80+(W$8-1)-Mortality_Projection!$C$6),Mortality_Projection!$C$5)*IF($D80="Male",MIN(OFFSET(Mortality_Rates!$B$6,W$8-1-($B80-$B$9),0),Mortality_Rates!$B$111),MIN(OFFSET(Mortality_Rates!$B$6,W$8-1-($B80-$B$9),1),Mortality_Rates!$C$111)))))</f>
        <v>0</v>
      </c>
      <c r="X80" s="160">
        <f ca="1">IF($B80-X$8&gt;$B$9,0,IF($B80-X$8=$B$9,$C80*IF($D80="Male",$B$5,$B$6),
W80*(1-(1-IF($D80="Male",Mortality_Projection!$C$3,Mortality_Projection!$C$4))^MIN(($B80+(X$8-1)-Mortality_Projection!$C$6),Mortality_Projection!$C$5)*IF($D80="Male",MIN(OFFSET(Mortality_Rates!$B$6,X$8-1-($B80-$B$9),0),Mortality_Rates!$B$111),MIN(OFFSET(Mortality_Rates!$B$6,X$8-1-($B80-$B$9),1),Mortality_Rates!$C$111)))))</f>
        <v>0</v>
      </c>
      <c r="Y80" s="160">
        <f ca="1">IF($B80-Y$8&gt;$B$9,0,IF($B80-Y$8=$B$9,$C80*IF($D80="Male",$B$5,$B$6),
X80*(1-(1-IF($D80="Male",Mortality_Projection!$C$3,Mortality_Projection!$C$4))^MIN(($B80+(Y$8-1)-Mortality_Projection!$C$6),Mortality_Projection!$C$5)*IF($D80="Male",MIN(OFFSET(Mortality_Rates!$B$6,Y$8-1-($B80-$B$9),0),Mortality_Rates!$B$111),MIN(OFFSET(Mortality_Rates!$B$6,Y$8-1-($B80-$B$9),1),Mortality_Rates!$C$111)))))</f>
        <v>0</v>
      </c>
      <c r="Z80" s="160">
        <f ca="1">IF($B80-Z$8&gt;$B$9,0,IF($B80-Z$8=$B$9,$C80*IF($D80="Male",$B$5,$B$6),
Y80*(1-(1-IF($D80="Male",Mortality_Projection!$C$3,Mortality_Projection!$C$4))^MIN(($B80+(Z$8-1)-Mortality_Projection!$C$6),Mortality_Projection!$C$5)*IF($D80="Male",MIN(OFFSET(Mortality_Rates!$B$6,Z$8-1-($B80-$B$9),0),Mortality_Rates!$B$111),MIN(OFFSET(Mortality_Rates!$B$6,Z$8-1-($B80-$B$9),1),Mortality_Rates!$C$111)))))</f>
        <v>6832.4877802547189</v>
      </c>
      <c r="AA80" s="160">
        <f ca="1">IF($B80-AA$8&gt;$B$9,0,IF($B80-AA$8=$B$9,$C80*IF($D80="Male",$B$5,$B$6),
Z80*(1-(1-IF($D80="Male",Mortality_Projection!$C$3,Mortality_Projection!$C$4))^MIN(($B80+(AA$8-1)-Mortality_Projection!$C$6),Mortality_Projection!$C$5)*IF($D80="Male",MIN(OFFSET(Mortality_Rates!$B$6,AA$8-1-($B80-$B$9),0),Mortality_Rates!$B$111),MIN(OFFSET(Mortality_Rates!$B$6,AA$8-1-($B80-$B$9),1),Mortality_Rates!$C$111)))))</f>
        <v>6829.9116517678813</v>
      </c>
      <c r="AB80" s="160">
        <f ca="1">IF($B80-AB$8&gt;$B$9,0,IF($B80-AB$8=$B$9,$C80*IF($D80="Male",$B$5,$B$6),
AA80*(1-(1-IF($D80="Male",Mortality_Projection!$C$3,Mortality_Projection!$C$4))^MIN(($B80+(AB$8-1)-Mortality_Projection!$C$6),Mortality_Projection!$C$5)*IF($D80="Male",MIN(OFFSET(Mortality_Rates!$B$6,AB$8-1-($B80-$B$9),0),Mortality_Rates!$B$111),MIN(OFFSET(Mortality_Rates!$B$6,AB$8-1-($B80-$B$9),1),Mortality_Rates!$C$111)))))</f>
        <v>6828.0394460419138</v>
      </c>
      <c r="AC80" s="160">
        <f ca="1">IF($B80-AC$8&gt;$B$9,0,IF($B80-AC$8=$B$9,$C80*IF($D80="Male",$B$5,$B$6),
AB80*(1-(1-IF($D80="Male",Mortality_Projection!$C$3,Mortality_Projection!$C$4))^MIN(($B80+(AC$8-1)-Mortality_Projection!$C$6),Mortality_Projection!$C$5)*IF($D80="Male",MIN(OFFSET(Mortality_Rates!$B$6,AC$8-1-($B80-$B$9),0),Mortality_Rates!$B$111),MIN(OFFSET(Mortality_Rates!$B$6,AC$8-1-($B80-$B$9),1),Mortality_Rates!$C$111)))))</f>
        <v>6826.6721069306441</v>
      </c>
      <c r="AD80" s="160">
        <f ca="1">IF($B80-AD$8&gt;$B$9,0,IF($B80-AD$8=$B$9,$C80*IF($D80="Male",$B$5,$B$6),
AC80*(1-(1-IF($D80="Male",Mortality_Projection!$C$3,Mortality_Projection!$C$4))^MIN(($B80+(AD$8-1)-Mortality_Projection!$C$6),Mortality_Projection!$C$5)*IF($D80="Male",MIN(OFFSET(Mortality_Rates!$B$6,AD$8-1-($B80-$B$9),0),Mortality_Rates!$B$111),MIN(OFFSET(Mortality_Rates!$B$6,AD$8-1-($B80-$B$9),1),Mortality_Rates!$C$111)))))</f>
        <v>6825.6455666465554</v>
      </c>
      <c r="AE80" s="160">
        <f ca="1">IF($B80-AE$8&gt;$B$9,0,IF($B80-AE$8=$B$9,$C80*IF($D80="Male",$B$5,$B$6),
AD80*(1-(1-IF($D80="Male",Mortality_Projection!$C$3,Mortality_Projection!$C$4))^MIN(($B80+(AE$8-1)-Mortality_Projection!$C$6),Mortality_Projection!$C$5)*IF($D80="Male",MIN(OFFSET(Mortality_Rates!$B$6,AE$8-1-($B80-$B$9),0),Mortality_Rates!$B$111),MIN(OFFSET(Mortality_Rates!$B$6,AE$8-1-($B80-$B$9),1),Mortality_Rates!$C$111)))))</f>
        <v>6824.8410344431695</v>
      </c>
      <c r="AF80" s="160">
        <f ca="1">IF($B80-AF$8&gt;$B$9,0,IF($B80-AF$8=$B$9,$C80*IF($D80="Male",$B$5,$B$6),
AE80*(1-(1-IF($D80="Male",Mortality_Projection!$C$3,Mortality_Projection!$C$4))^MIN(($B80+(AF$8-1)-Mortality_Projection!$C$6),Mortality_Projection!$C$5)*IF($D80="Male",MIN(OFFSET(Mortality_Rates!$B$6,AF$8-1-($B80-$B$9),0),Mortality_Rates!$B$111),MIN(OFFSET(Mortality_Rates!$B$6,AF$8-1-($B80-$B$9),1),Mortality_Rates!$C$111)))))</f>
        <v>6824.1751148446137</v>
      </c>
      <c r="AG80" s="160">
        <f ca="1">IF($B80-AG$8&gt;$B$9,0,IF($B80-AG$8=$B$9,$C80*IF($D80="Male",$B$5,$B$6),
AF80*(1-(1-IF($D80="Male",Mortality_Projection!$C$3,Mortality_Projection!$C$4))^MIN(($B80+(AG$8-1)-Mortality_Projection!$C$6),Mortality_Projection!$C$5)*IF($D80="Male",MIN(OFFSET(Mortality_Rates!$B$6,AG$8-1-($B80-$B$9),0),Mortality_Rates!$B$111),MIN(OFFSET(Mortality_Rates!$B$6,AG$8-1-($B80-$B$9),1),Mortality_Rates!$C$111)))))</f>
        <v>6823.5982242745704</v>
      </c>
      <c r="AH80" s="160">
        <f ca="1">IF($B80-AH$8&gt;$B$9,0,IF($B80-AH$8=$B$9,$C80*IF($D80="Male",$B$5,$B$6),
AG80*(1-(1-IF($D80="Male",Mortality_Projection!$C$3,Mortality_Projection!$C$4))^MIN(($B80+(AH$8-1)-Mortality_Projection!$C$6),Mortality_Projection!$C$5)*IF($D80="Male",MIN(OFFSET(Mortality_Rates!$B$6,AH$8-1-($B80-$B$9),0),Mortality_Rates!$B$111),MIN(OFFSET(Mortality_Rates!$B$6,AH$8-1-($B80-$B$9),1),Mortality_Rates!$C$111)))))</f>
        <v>6823.0739389551491</v>
      </c>
      <c r="AI80" s="160">
        <f ca="1">IF($B80-AI$8&gt;$B$9,0,IF($B80-AI$8=$B$9,$C80*IF($D80="Male",$B$5,$B$6),
AH80*(1-(1-IF($D80="Male",Mortality_Projection!$C$3,Mortality_Projection!$C$4))^MIN(($B80+(AI$8-1)-Mortality_Projection!$C$6),Mortality_Projection!$C$5)*IF($D80="Male",MIN(OFFSET(Mortality_Rates!$B$6,AI$8-1-($B80-$B$9),0),Mortality_Rates!$B$111),MIN(OFFSET(Mortality_Rates!$B$6,AI$8-1-($B80-$B$9),1),Mortality_Rates!$C$111)))))</f>
        <v>6822.565000343161</v>
      </c>
      <c r="AJ80" s="160">
        <f ca="1">IF($B80-AJ$8&gt;$B$9,0,IF($B80-AJ$8=$B$9,$C80*IF($D80="Male",$B$5,$B$6),
AI80*(1-(1-IF($D80="Male",Mortality_Projection!$C$3,Mortality_Projection!$C$4))^MIN(($B80+(AJ$8-1)-Mortality_Projection!$C$6),Mortality_Projection!$C$5)*IF($D80="Male",MIN(OFFSET(Mortality_Rates!$B$6,AJ$8-1-($B80-$B$9),0),Mortality_Rates!$B$111),MIN(OFFSET(Mortality_Rates!$B$6,AJ$8-1-($B80-$B$9),1),Mortality_Rates!$C$111)))))</f>
        <v>6822.0446207312898</v>
      </c>
      <c r="AK80" s="160">
        <f ca="1">IF($B80-AK$8&gt;$B$9,0,IF($B80-AK$8=$B$9,$C80*IF($D80="Male",$B$5,$B$6),
AJ80*(1-(1-IF($D80="Male",Mortality_Projection!$C$3,Mortality_Projection!$C$4))^MIN(($B80+(AK$8-1)-Mortality_Projection!$C$6),Mortality_Projection!$C$5)*IF($D80="Male",MIN(OFFSET(Mortality_Rates!$B$6,AK$8-1-($B80-$B$9),0),Mortality_Rates!$B$111),MIN(OFFSET(Mortality_Rates!$B$6,AK$8-1-($B80-$B$9),1),Mortality_Rates!$C$111)))))</f>
        <v>6821.4898465510296</v>
      </c>
      <c r="AL80" s="160">
        <f ca="1">IF($B80-AL$8&gt;$B$9,0,IF($B80-AL$8=$B$9,$C80*IF($D80="Male",$B$5,$B$6),
AK80*(1-(1-IF($D80="Male",Mortality_Projection!$C$3,Mortality_Projection!$C$4))^MIN(($B80+(AL$8-1)-Mortality_Projection!$C$6),Mortality_Projection!$C$5)*IF($D80="Male",MIN(OFFSET(Mortality_Rates!$B$6,AL$8-1-($B80-$B$9),0),Mortality_Rates!$B$111),MIN(OFFSET(Mortality_Rates!$B$6,AL$8-1-($B80-$B$9),1),Mortality_Rates!$C$111)))))</f>
        <v>6820.8892088731309</v>
      </c>
      <c r="AM80" s="160">
        <f ca="1">IF($B80-AM$8&gt;$B$9,0,IF($B80-AM$8=$B$9,$C80*IF($D80="Male",$B$5,$B$6),
AL80*(1-(1-IF($D80="Male",Mortality_Projection!$C$3,Mortality_Projection!$C$4))^MIN(($B80+(AM$8-1)-Mortality_Projection!$C$6),Mortality_Projection!$C$5)*IF($D80="Male",MIN(OFFSET(Mortality_Rates!$B$6,AM$8-1-($B80-$B$9),0),Mortality_Rates!$B$111),MIN(OFFSET(Mortality_Rates!$B$6,AM$8-1-($B80-$B$9),1),Mortality_Rates!$C$111)))))</f>
        <v>6820.2312433693214</v>
      </c>
      <c r="AN80" s="160">
        <f ca="1">IF($B80-AN$8&gt;$B$9,0,IF($B80-AN$8=$B$9,$C80*IF($D80="Male",$B$5,$B$6),
AM80*(1-(1-IF($D80="Male",Mortality_Projection!$C$3,Mortality_Projection!$C$4))^MIN(($B80+(AN$8-1)-Mortality_Projection!$C$6),Mortality_Projection!$C$5)*IF($D80="Male",MIN(OFFSET(Mortality_Rates!$B$6,AN$8-1-($B80-$B$9),0),Mortality_Rates!$B$111),MIN(OFFSET(Mortality_Rates!$B$6,AN$8-1-($B80-$B$9),1),Mortality_Rates!$C$111)))))</f>
        <v>6819.5083161339753</v>
      </c>
      <c r="AO80" s="160">
        <f ca="1">IF($B80-AO$8&gt;$B$9,0,IF($B80-AO$8=$B$9,$C80*IF($D80="Male",$B$5,$B$6),
AN80*(1-(1-IF($D80="Male",Mortality_Projection!$C$3,Mortality_Projection!$C$4))^MIN(($B80+(AO$8-1)-Mortality_Projection!$C$6),Mortality_Projection!$C$5)*IF($D80="Male",MIN(OFFSET(Mortality_Rates!$B$6,AO$8-1-($B80-$B$9),0),Mortality_Rates!$B$111),MIN(OFFSET(Mortality_Rates!$B$6,AO$8-1-($B80-$B$9),1),Mortality_Rates!$C$111)))))</f>
        <v>6818.7204472185285</v>
      </c>
      <c r="AP80" s="160">
        <f ca="1">IF($B80-AP$8&gt;$B$9,0,IF($B80-AP$8=$B$9,$C80*IF($D80="Male",$B$5,$B$6),
AO80*(1-(1-IF($D80="Male",Mortality_Projection!$C$3,Mortality_Projection!$C$4))^MIN(($B80+(AP$8-1)-Mortality_Projection!$C$6),Mortality_Projection!$C$5)*IF($D80="Male",MIN(OFFSET(Mortality_Rates!$B$6,AP$8-1-($B80-$B$9),0),Mortality_Rates!$B$111),MIN(OFFSET(Mortality_Rates!$B$6,AP$8-1-($B80-$B$9),1),Mortality_Rates!$C$111)))))</f>
        <v>6817.8753068590222</v>
      </c>
      <c r="AQ80" s="160">
        <f ca="1">IF($B80-AQ$8&gt;$B$9,0,IF($B80-AQ$8=$B$9,$C80*IF($D80="Male",$B$5,$B$6),
AP80*(1-(1-IF($D80="Male",Mortality_Projection!$C$3,Mortality_Projection!$C$4))^MIN(($B80+(AQ$8-1)-Mortality_Projection!$C$6),Mortality_Projection!$C$5)*IF($D80="Male",MIN(OFFSET(Mortality_Rates!$B$6,AQ$8-1-($B80-$B$9),0),Mortality_Rates!$B$111),MIN(OFFSET(Mortality_Rates!$B$6,AQ$8-1-($B80-$B$9),1),Mortality_Rates!$C$111)))))</f>
        <v>6816.980563272682</v>
      </c>
      <c r="AR80" s="160">
        <f ca="1">IF($B80-AR$8&gt;$B$9,0,IF($B80-AR$8=$B$9,$C80*IF($D80="Male",$B$5,$B$6),
AQ80*(1-(1-IF($D80="Male",Mortality_Projection!$C$3,Mortality_Projection!$C$4))^MIN(($B80+(AR$8-1)-Mortality_Projection!$C$6),Mortality_Projection!$C$5)*IF($D80="Male",MIN(OFFSET(Mortality_Rates!$B$6,AR$8-1-($B80-$B$9),0),Mortality_Rates!$B$111),MIN(OFFSET(Mortality_Rates!$B$6,AR$8-1-($B80-$B$9),1),Mortality_Rates!$C$111)))))</f>
        <v>6816.0438820318614</v>
      </c>
      <c r="AS80" s="160">
        <f ca="1">IF($B80-AS$8&gt;$B$9,0,IF($B80-AS$8=$B$9,$C80*IF($D80="Male",$B$5,$B$6),
AR80*(1-(1-IF($D80="Male",Mortality_Projection!$C$3,Mortality_Projection!$C$4))^MIN(($B80+(AS$8-1)-Mortality_Projection!$C$6),Mortality_Projection!$C$5)*IF($D80="Male",MIN(OFFSET(Mortality_Rates!$B$6,AS$8-1-($B80-$B$9),0),Mortality_Rates!$B$111),MIN(OFFSET(Mortality_Rates!$B$6,AS$8-1-($B80-$B$9),1),Mortality_Rates!$C$111)))))</f>
        <v>6815.0691028607444</v>
      </c>
      <c r="AT80" s="160">
        <f ca="1">IF($B80-AT$8&gt;$B$9,0,IF($B80-AT$8=$B$9,$C80*IF($D80="Male",$B$5,$B$6),
AS80*(1-(1-IF($D80="Male",Mortality_Projection!$C$3,Mortality_Projection!$C$4))^MIN(($B80+(AT$8-1)-Mortality_Projection!$C$6),Mortality_Projection!$C$5)*IF($D80="Male",MIN(OFFSET(Mortality_Rates!$B$6,AT$8-1-($B80-$B$9),0),Mortality_Rates!$B$111),MIN(OFFSET(Mortality_Rates!$B$6,AT$8-1-($B80-$B$9),1),Mortality_Rates!$C$111)))))</f>
        <v>6814.0677082780967</v>
      </c>
      <c r="AU80" s="160">
        <f ca="1">IF($B80-AU$8&gt;$B$9,0,IF($B80-AU$8=$B$9,$C80*IF($D80="Male",$B$5,$B$6),
AT80*(1-(1-IF($D80="Male",Mortality_Projection!$C$3,Mortality_Projection!$C$4))^MIN(($B80+(AU$8-1)-Mortality_Projection!$C$6),Mortality_Projection!$C$5)*IF($D80="Male",MIN(OFFSET(Mortality_Rates!$B$6,AU$8-1-($B80-$B$9),0),Mortality_Rates!$B$111),MIN(OFFSET(Mortality_Rates!$B$6,AU$8-1-($B80-$B$9),1),Mortality_Rates!$C$111)))))</f>
        <v>6813.0397099528673</v>
      </c>
      <c r="AV80" s="160">
        <f ca="1">IF($B80-AV$8&gt;$B$9,0,IF($B80-AV$8=$B$9,$C80*IF($D80="Male",$B$5,$B$6),
AU80*(1-(1-IF($D80="Male",Mortality_Projection!$C$3,Mortality_Projection!$C$4))^MIN(($B80+(AV$8-1)-Mortality_Projection!$C$6),Mortality_Projection!$C$5)*IF($D80="Male",MIN(OFFSET(Mortality_Rates!$B$6,AV$8-1-($B80-$B$9),0),Mortality_Rates!$B$111),MIN(OFFSET(Mortality_Rates!$B$6,AV$8-1-($B80-$B$9),1),Mortality_Rates!$C$111)))))</f>
        <v>6811.9927618228157</v>
      </c>
      <c r="AW80" s="160">
        <f ca="1">IF($B80-AW$8&gt;$B$9,0,IF($B80-AW$8=$B$9,$C80*IF($D80="Male",$B$5,$B$6),
AV80*(1-(1-IF($D80="Male",Mortality_Projection!$C$3,Mortality_Projection!$C$4))^MIN(($B80+(AW$8-1)-Mortality_Projection!$C$6),Mortality_Projection!$C$5)*IF($D80="Male",MIN(OFFSET(Mortality_Rates!$B$6,AW$8-1-($B80-$B$9),0),Mortality_Rates!$B$111),MIN(OFFSET(Mortality_Rates!$B$6,AW$8-1-($B80-$B$9),1),Mortality_Rates!$C$111)))))</f>
        <v>6810.92687261842</v>
      </c>
      <c r="AX80" s="160">
        <f ca="1">IF($B80-AX$8&gt;$B$9,0,IF($B80-AX$8=$B$9,$C80*IF($D80="Male",$B$5,$B$6),
AW80*(1-(1-IF($D80="Male",Mortality_Projection!$C$3,Mortality_Projection!$C$4))^MIN(($B80+(AX$8-1)-Mortality_Projection!$C$6),Mortality_Projection!$C$5)*IF($D80="Male",MIN(OFFSET(Mortality_Rates!$B$6,AX$8-1-($B80-$B$9),0),Mortality_Rates!$B$111),MIN(OFFSET(Mortality_Rates!$B$6,AX$8-1-($B80-$B$9),1),Mortality_Rates!$C$111)))))</f>
        <v>6809.8420512281828</v>
      </c>
      <c r="AY80" s="160">
        <f ca="1">IF($B80-AY$8&gt;$B$9,0,IF($B80-AY$8=$B$9,$C80*IF($D80="Male",$B$5,$B$6),
AX80*(1-(1-IF($D80="Male",Mortality_Projection!$C$3,Mortality_Projection!$C$4))^MIN(($B80+(AY$8-1)-Mortality_Projection!$C$6),Mortality_Projection!$C$5)*IF($D80="Male",MIN(OFFSET(Mortality_Rates!$B$6,AY$8-1-($B80-$B$9),0),Mortality_Rates!$B$111),MIN(OFFSET(Mortality_Rates!$B$6,AY$8-1-($B80-$B$9),1),Mortality_Rates!$C$111)))))</f>
        <v>6808.7383066985076</v>
      </c>
      <c r="AZ80" s="160">
        <f ca="1">IF($B80-AZ$8&gt;$B$9,0,IF($B80-AZ$8=$B$9,$C80*IF($D80="Male",$B$5,$B$6),
AY80*(1-(1-IF($D80="Male",Mortality_Projection!$C$3,Mortality_Projection!$C$4))^MIN(($B80+(AZ$8-1)-Mortality_Projection!$C$6),Mortality_Projection!$C$5)*IF($D80="Male",MIN(OFFSET(Mortality_Rates!$B$6,AZ$8-1-($B80-$B$9),0),Mortality_Rates!$B$111),MIN(OFFSET(Mortality_Rates!$B$6,AZ$8-1-($B80-$B$9),1),Mortality_Rates!$C$111)))))</f>
        <v>6807.6156482335737</v>
      </c>
      <c r="BA80" s="160">
        <f ca="1">IF($B80-BA$8&gt;$B$9,0,IF($B80-BA$8=$B$9,$C80*IF($D80="Male",$B$5,$B$6),
AZ80*(1-(1-IF($D80="Male",Mortality_Projection!$C$3,Mortality_Projection!$C$4))^MIN(($B80+(BA$8-1)-Mortality_Projection!$C$6),Mortality_Projection!$C$5)*IF($D80="Male",MIN(OFFSET(Mortality_Rates!$B$6,BA$8-1-($B80-$B$9),0),Mortality_Rates!$B$111),MIN(OFFSET(Mortality_Rates!$B$6,BA$8-1-($B80-$B$9),1),Mortality_Rates!$C$111)))))</f>
        <v>6806.4702672586236</v>
      </c>
      <c r="BB80" s="160">
        <f ca="1">IF($B80-BB$8&gt;$B$9,0,IF($B80-BB$8=$B$9,$C80*IF($D80="Male",$B$5,$B$6),
BA80*(1-(1-IF($D80="Male",Mortality_Projection!$C$3,Mortality_Projection!$C$4))^MIN(($B80+(BB$8-1)-Mortality_Projection!$C$6),Mortality_Projection!$C$5)*IF($D80="Male",MIN(OFFSET(Mortality_Rates!$B$6,BB$8-1-($B80-$B$9),0),Mortality_Rates!$B$111),MIN(OFFSET(Mortality_Rates!$B$6,BB$8-1-($B80-$B$9),1),Mortality_Rates!$C$111)))))</f>
        <v>6805.2983579344536</v>
      </c>
      <c r="BC80" s="160">
        <f ca="1">IF($B80-BC$8&gt;$B$9,0,IF($B80-BC$8=$B$9,$C80*IF($D80="Male",$B$5,$B$6),
BB80*(1-(1-IF($D80="Male",Mortality_Projection!$C$3,Mortality_Projection!$C$4))^MIN(($B80+(BC$8-1)-Mortality_Projection!$C$6),Mortality_Projection!$C$5)*IF($D80="Male",MIN(OFFSET(Mortality_Rates!$B$6,BC$8-1-($B80-$B$9),0),Mortality_Rates!$B$111),MIN(OFFSET(Mortality_Rates!$B$6,BC$8-1-($B80-$B$9),1),Mortality_Rates!$C$111)))))</f>
        <v>6804.0923006519561</v>
      </c>
      <c r="BD80" s="161">
        <f ca="1">IF($B80-BD$8&gt;$B$9,0,IF($B80-BD$8=$B$9,$C80*IF($D80="Male",$B$5,$B$6),
BC80*(1-(1-IF($D80="Male",Mortality_Projection!$C$3,Mortality_Projection!$C$4))^MIN(($B80+(BD$8-1)-Mortality_Projection!$C$6),Mortality_Projection!$C$5)*IF($D80="Male",MIN(OFFSET(Mortality_Rates!$B$6,BD$8-1-($B80-$B$9),0),Mortality_Rates!$B$111),MIN(OFFSET(Mortality_Rates!$B$6,BD$8-1-($B80-$B$9),1),Mortality_Rates!$C$111)))))</f>
        <v>6802.84448154458</v>
      </c>
      <c r="BE80" s="33"/>
    </row>
    <row r="81" spans="1:57" x14ac:dyDescent="0.35">
      <c r="A81" s="159"/>
      <c r="B81">
        <f t="shared" si="8"/>
        <v>2044</v>
      </c>
      <c r="C81" s="160">
        <f t="shared" ca="1" si="8"/>
        <v>95531.669952508251</v>
      </c>
      <c r="D81" s="198" t="s">
        <v>32</v>
      </c>
      <c r="E81" s="160">
        <f ca="1">IF($B81-E$8&gt;$B$9,0,IF($B81-E$8=$B$9,$C81*IF($D81="Male",$B$5,$B$6),
D81*(1-(1-IF($D81="Male",Mortality_Projection!$C$3,Mortality_Projection!$C$4))^MIN(($B81+(E$8-1)-Mortality_Projection!$C$6),Mortality_Projection!$C$5)*IF($D81="Male",MIN(OFFSET(Mortality_Rates!$B$6,E$8-1-($B81-$B$9),0),Mortality_Rates!$B$111),MIN(OFFSET(Mortality_Rates!$B$6,E$8-1-($B81-$B$9),1),Mortality_Rates!$C$111)))))</f>
        <v>0</v>
      </c>
      <c r="F81" s="160">
        <f ca="1">IF($B81-F$8&gt;$B$9,0,IF($B81-F$8=$B$9,$C81*IF($D81="Male",$B$5,$B$6),
E81*(1-(1-IF($D81="Male",Mortality_Projection!$C$3,Mortality_Projection!$C$4))^MIN(($B81+(F$8-1)-Mortality_Projection!$C$6),Mortality_Projection!$C$5)*IF($D81="Male",MIN(OFFSET(Mortality_Rates!$B$6,F$8-1-($B81-$B$9),0),Mortality_Rates!$B$111),MIN(OFFSET(Mortality_Rates!$B$6,F$8-1-($B81-$B$9),1),Mortality_Rates!$C$111)))))</f>
        <v>0</v>
      </c>
      <c r="G81" s="160">
        <f ca="1">IF($B81-G$8&gt;$B$9,0,IF($B81-G$8=$B$9,$C81*IF($D81="Male",$B$5,$B$6),
F81*(1-(1-IF($D81="Male",Mortality_Projection!$C$3,Mortality_Projection!$C$4))^MIN(($B81+(G$8-1)-Mortality_Projection!$C$6),Mortality_Projection!$C$5)*IF($D81="Male",MIN(OFFSET(Mortality_Rates!$B$6,G$8-1-($B81-$B$9),0),Mortality_Rates!$B$111),MIN(OFFSET(Mortality_Rates!$B$6,G$8-1-($B81-$B$9),1),Mortality_Rates!$C$111)))))</f>
        <v>0</v>
      </c>
      <c r="H81" s="160">
        <f ca="1">IF($B81-H$8&gt;$B$9,0,IF($B81-H$8=$B$9,$C81*IF($D81="Male",$B$5,$B$6),
G81*(1-(1-IF($D81="Male",Mortality_Projection!$C$3,Mortality_Projection!$C$4))^MIN(($B81+(H$8-1)-Mortality_Projection!$C$6),Mortality_Projection!$C$5)*IF($D81="Male",MIN(OFFSET(Mortality_Rates!$B$6,H$8-1-($B81-$B$9),0),Mortality_Rates!$B$111),MIN(OFFSET(Mortality_Rates!$B$6,H$8-1-($B81-$B$9),1),Mortality_Rates!$C$111)))))</f>
        <v>0</v>
      </c>
      <c r="I81" s="160">
        <f ca="1">IF($B81-I$8&gt;$B$9,0,IF($B81-I$8=$B$9,$C81*IF($D81="Male",$B$5,$B$6),
H81*(1-(1-IF($D81="Male",Mortality_Projection!$C$3,Mortality_Projection!$C$4))^MIN(($B81+(I$8-1)-Mortality_Projection!$C$6),Mortality_Projection!$C$5)*IF($D81="Male",MIN(OFFSET(Mortality_Rates!$B$6,I$8-1-($B81-$B$9),0),Mortality_Rates!$B$111),MIN(OFFSET(Mortality_Rates!$B$6,I$8-1-($B81-$B$9),1),Mortality_Rates!$C$111)))))</f>
        <v>0</v>
      </c>
      <c r="J81" s="160">
        <f ca="1">IF($B81-J$8&gt;$B$9,0,IF($B81-J$8=$B$9,$C81*IF($D81="Male",$B$5,$B$6),
I81*(1-(1-IF($D81="Male",Mortality_Projection!$C$3,Mortality_Projection!$C$4))^MIN(($B81+(J$8-1)-Mortality_Projection!$C$6),Mortality_Projection!$C$5)*IF($D81="Male",MIN(OFFSET(Mortality_Rates!$B$6,J$8-1-($B81-$B$9),0),Mortality_Rates!$B$111),MIN(OFFSET(Mortality_Rates!$B$6,J$8-1-($B81-$B$9),1),Mortality_Rates!$C$111)))))</f>
        <v>0</v>
      </c>
      <c r="K81" s="160">
        <f ca="1">IF($B81-K$8&gt;$B$9,0,IF($B81-K$8=$B$9,$C81*IF($D81="Male",$B$5,$B$6),
J81*(1-(1-IF($D81="Male",Mortality_Projection!$C$3,Mortality_Projection!$C$4))^MIN(($B81+(K$8-1)-Mortality_Projection!$C$6),Mortality_Projection!$C$5)*IF($D81="Male",MIN(OFFSET(Mortality_Rates!$B$6,K$8-1-($B81-$B$9),0),Mortality_Rates!$B$111),MIN(OFFSET(Mortality_Rates!$B$6,K$8-1-($B81-$B$9),1),Mortality_Rates!$C$111)))))</f>
        <v>0</v>
      </c>
      <c r="L81" s="160">
        <f ca="1">IF($B81-L$8&gt;$B$9,0,IF($B81-L$8=$B$9,$C81*IF($D81="Male",$B$5,$B$6),
K81*(1-(1-IF($D81="Male",Mortality_Projection!$C$3,Mortality_Projection!$C$4))^MIN(($B81+(L$8-1)-Mortality_Projection!$C$6),Mortality_Projection!$C$5)*IF($D81="Male",MIN(OFFSET(Mortality_Rates!$B$6,L$8-1-($B81-$B$9),0),Mortality_Rates!$B$111),MIN(OFFSET(Mortality_Rates!$B$6,L$8-1-($B81-$B$9),1),Mortality_Rates!$C$111)))))</f>
        <v>0</v>
      </c>
      <c r="M81" s="160">
        <f ca="1">IF($B81-M$8&gt;$B$9,0,IF($B81-M$8=$B$9,$C81*IF($D81="Male",$B$5,$B$6),
L81*(1-(1-IF($D81="Male",Mortality_Projection!$C$3,Mortality_Projection!$C$4))^MIN(($B81+(M$8-1)-Mortality_Projection!$C$6),Mortality_Projection!$C$5)*IF($D81="Male",MIN(OFFSET(Mortality_Rates!$B$6,M$8-1-($B81-$B$9),0),Mortality_Rates!$B$111),MIN(OFFSET(Mortality_Rates!$B$6,M$8-1-($B81-$B$9),1),Mortality_Rates!$C$111)))))</f>
        <v>0</v>
      </c>
      <c r="N81" s="160">
        <f ca="1">IF($B81-N$8&gt;$B$9,0,IF($B81-N$8=$B$9,$C81*IF($D81="Male",$B$5,$B$6),
M81*(1-(1-IF($D81="Male",Mortality_Projection!$C$3,Mortality_Projection!$C$4))^MIN(($B81+(N$8-1)-Mortality_Projection!$C$6),Mortality_Projection!$C$5)*IF($D81="Male",MIN(OFFSET(Mortality_Rates!$B$6,N$8-1-($B81-$B$9),0),Mortality_Rates!$B$111),MIN(OFFSET(Mortality_Rates!$B$6,N$8-1-($B81-$B$9),1),Mortality_Rates!$C$111)))))</f>
        <v>0</v>
      </c>
      <c r="O81" s="160">
        <f ca="1">IF($B81-O$8&gt;$B$9,0,IF($B81-O$8=$B$9,$C81*IF($D81="Male",$B$5,$B$6),
N81*(1-(1-IF($D81="Male",Mortality_Projection!$C$3,Mortality_Projection!$C$4))^MIN(($B81+(O$8-1)-Mortality_Projection!$C$6),Mortality_Projection!$C$5)*IF($D81="Male",MIN(OFFSET(Mortality_Rates!$B$6,O$8-1-($B81-$B$9),0),Mortality_Rates!$B$111),MIN(OFFSET(Mortality_Rates!$B$6,O$8-1-($B81-$B$9),1),Mortality_Rates!$C$111)))))</f>
        <v>0</v>
      </c>
      <c r="P81" s="160">
        <f ca="1">IF($B81-P$8&gt;$B$9,0,IF($B81-P$8=$B$9,$C81*IF($D81="Male",$B$5,$B$6),
O81*(1-(1-IF($D81="Male",Mortality_Projection!$C$3,Mortality_Projection!$C$4))^MIN(($B81+(P$8-1)-Mortality_Projection!$C$6),Mortality_Projection!$C$5)*IF($D81="Male",MIN(OFFSET(Mortality_Rates!$B$6,P$8-1-($B81-$B$9),0),Mortality_Rates!$B$111),MIN(OFFSET(Mortality_Rates!$B$6,P$8-1-($B81-$B$9),1),Mortality_Rates!$C$111)))))</f>
        <v>0</v>
      </c>
      <c r="Q81" s="160">
        <f ca="1">IF($B81-Q$8&gt;$B$9,0,IF($B81-Q$8=$B$9,$C81*IF($D81="Male",$B$5,$B$6),
P81*(1-(1-IF($D81="Male",Mortality_Projection!$C$3,Mortality_Projection!$C$4))^MIN(($B81+(Q$8-1)-Mortality_Projection!$C$6),Mortality_Projection!$C$5)*IF($D81="Male",MIN(OFFSET(Mortality_Rates!$B$6,Q$8-1-($B81-$B$9),0),Mortality_Rates!$B$111),MIN(OFFSET(Mortality_Rates!$B$6,Q$8-1-($B81-$B$9),1),Mortality_Rates!$C$111)))))</f>
        <v>0</v>
      </c>
      <c r="R81" s="160">
        <f ca="1">IF($B81-R$8&gt;$B$9,0,IF($B81-R$8=$B$9,$C81*IF($D81="Male",$B$5,$B$6),
Q81*(1-(1-IF($D81="Male",Mortality_Projection!$C$3,Mortality_Projection!$C$4))^MIN(($B81+(R$8-1)-Mortality_Projection!$C$6),Mortality_Projection!$C$5)*IF($D81="Male",MIN(OFFSET(Mortality_Rates!$B$6,R$8-1-($B81-$B$9),0),Mortality_Rates!$B$111),MIN(OFFSET(Mortality_Rates!$B$6,R$8-1-($B81-$B$9),1),Mortality_Rates!$C$111)))))</f>
        <v>0</v>
      </c>
      <c r="S81" s="160">
        <f ca="1">IF($B81-S$8&gt;$B$9,0,IF($B81-S$8=$B$9,$C81*IF($D81="Male",$B$5,$B$6),
R81*(1-(1-IF($D81="Male",Mortality_Projection!$C$3,Mortality_Projection!$C$4))^MIN(($B81+(S$8-1)-Mortality_Projection!$C$6),Mortality_Projection!$C$5)*IF($D81="Male",MIN(OFFSET(Mortality_Rates!$B$6,S$8-1-($B81-$B$9),0),Mortality_Rates!$B$111),MIN(OFFSET(Mortality_Rates!$B$6,S$8-1-($B81-$B$9),1),Mortality_Rates!$C$111)))))</f>
        <v>0</v>
      </c>
      <c r="T81" s="160">
        <f ca="1">IF($B81-T$8&gt;$B$9,0,IF($B81-T$8=$B$9,$C81*IF($D81="Male",$B$5,$B$6),
S81*(1-(1-IF($D81="Male",Mortality_Projection!$C$3,Mortality_Projection!$C$4))^MIN(($B81+(T$8-1)-Mortality_Projection!$C$6),Mortality_Projection!$C$5)*IF($D81="Male",MIN(OFFSET(Mortality_Rates!$B$6,T$8-1-($B81-$B$9),0),Mortality_Rates!$B$111),MIN(OFFSET(Mortality_Rates!$B$6,T$8-1-($B81-$B$9),1),Mortality_Rates!$C$111)))))</f>
        <v>0</v>
      </c>
      <c r="U81" s="160">
        <f ca="1">IF($B81-U$8&gt;$B$9,0,IF($B81-U$8=$B$9,$C81*IF($D81="Male",$B$5,$B$6),
T81*(1-(1-IF($D81="Male",Mortality_Projection!$C$3,Mortality_Projection!$C$4))^MIN(($B81+(U$8-1)-Mortality_Projection!$C$6),Mortality_Projection!$C$5)*IF($D81="Male",MIN(OFFSET(Mortality_Rates!$B$6,U$8-1-($B81-$B$9),0),Mortality_Rates!$B$111),MIN(OFFSET(Mortality_Rates!$B$6,U$8-1-($B81-$B$9),1),Mortality_Rates!$C$111)))))</f>
        <v>0</v>
      </c>
      <c r="V81" s="160">
        <f ca="1">IF($B81-V$8&gt;$B$9,0,IF($B81-V$8=$B$9,$C81*IF($D81="Male",$B$5,$B$6),
U81*(1-(1-IF($D81="Male",Mortality_Projection!$C$3,Mortality_Projection!$C$4))^MIN(($B81+(V$8-1)-Mortality_Projection!$C$6),Mortality_Projection!$C$5)*IF($D81="Male",MIN(OFFSET(Mortality_Rates!$B$6,V$8-1-($B81-$B$9),0),Mortality_Rates!$B$111),MIN(OFFSET(Mortality_Rates!$B$6,V$8-1-($B81-$B$9),1),Mortality_Rates!$C$111)))))</f>
        <v>0</v>
      </c>
      <c r="W81" s="160">
        <f ca="1">IF($B81-W$8&gt;$B$9,0,IF($B81-W$8=$B$9,$C81*IF($D81="Male",$B$5,$B$6),
V81*(1-(1-IF($D81="Male",Mortality_Projection!$C$3,Mortality_Projection!$C$4))^MIN(($B81+(W$8-1)-Mortality_Projection!$C$6),Mortality_Projection!$C$5)*IF($D81="Male",MIN(OFFSET(Mortality_Rates!$B$6,W$8-1-($B81-$B$9),0),Mortality_Rates!$B$111),MIN(OFFSET(Mortality_Rates!$B$6,W$8-1-($B81-$B$9),1),Mortality_Rates!$C$111)))))</f>
        <v>0</v>
      </c>
      <c r="X81" s="160">
        <f ca="1">IF($B81-X$8&gt;$B$9,0,IF($B81-X$8=$B$9,$C81*IF($D81="Male",$B$5,$B$6),
W81*(1-(1-IF($D81="Male",Mortality_Projection!$C$3,Mortality_Projection!$C$4))^MIN(($B81+(X$8-1)-Mortality_Projection!$C$6),Mortality_Projection!$C$5)*IF($D81="Male",MIN(OFFSET(Mortality_Rates!$B$6,X$8-1-($B81-$B$9),0),Mortality_Rates!$B$111),MIN(OFFSET(Mortality_Rates!$B$6,X$8-1-($B81-$B$9),1),Mortality_Rates!$C$111)))))</f>
        <v>0</v>
      </c>
      <c r="Y81" s="160">
        <f ca="1">IF($B81-Y$8&gt;$B$9,0,IF($B81-Y$8=$B$9,$C81*IF($D81="Male",$B$5,$B$6),
X81*(1-(1-IF($D81="Male",Mortality_Projection!$C$3,Mortality_Projection!$C$4))^MIN(($B81+(Y$8-1)-Mortality_Projection!$C$6),Mortality_Projection!$C$5)*IF($D81="Male",MIN(OFFSET(Mortality_Rates!$B$6,Y$8-1-($B81-$B$9),0),Mortality_Rates!$B$111),MIN(OFFSET(Mortality_Rates!$B$6,Y$8-1-($B81-$B$9),1),Mortality_Rates!$C$111)))))</f>
        <v>0</v>
      </c>
      <c r="Z81" s="160">
        <f ca="1">IF($B81-Z$8&gt;$B$9,0,IF($B81-Z$8=$B$9,$C81*IF($D81="Male",$B$5,$B$6),
Y81*(1-(1-IF($D81="Male",Mortality_Projection!$C$3,Mortality_Projection!$C$4))^MIN(($B81+(Z$8-1)-Mortality_Projection!$C$6),Mortality_Projection!$C$5)*IF($D81="Male",MIN(OFFSET(Mortality_Rates!$B$6,Z$8-1-($B81-$B$9),0),Mortality_Rates!$B$111),MIN(OFFSET(Mortality_Rates!$B$6,Z$8-1-($B81-$B$9),1),Mortality_Rates!$C$111)))))</f>
        <v>0</v>
      </c>
      <c r="AA81" s="160">
        <f ca="1">IF($B81-AA$8&gt;$B$9,0,IF($B81-AA$8=$B$9,$C81*IF($D81="Male",$B$5,$B$6),
Z81*(1-(1-IF($D81="Male",Mortality_Projection!$C$3,Mortality_Projection!$C$4))^MIN(($B81+(AA$8-1)-Mortality_Projection!$C$6),Mortality_Projection!$C$5)*IF($D81="Male",MIN(OFFSET(Mortality_Rates!$B$6,AA$8-1-($B81-$B$9),0),Mortality_Rates!$B$111),MIN(OFFSET(Mortality_Rates!$B$6,AA$8-1-($B81-$B$9),1),Mortality_Rates!$C$111)))))</f>
        <v>6718.931812153327</v>
      </c>
      <c r="AB81" s="160">
        <f ca="1">IF($B81-AB$8&gt;$B$9,0,IF($B81-AB$8=$B$9,$C81*IF($D81="Male",$B$5,$B$6),
AA81*(1-(1-IF($D81="Male",Mortality_Projection!$C$3,Mortality_Projection!$C$4))^MIN(($B81+(AB$8-1)-Mortality_Projection!$C$6),Mortality_Projection!$C$5)*IF($D81="Male",MIN(OFFSET(Mortality_Rates!$B$6,AB$8-1-($B81-$B$9),0),Mortality_Rates!$B$111),MIN(OFFSET(Mortality_Rates!$B$6,AB$8-1-($B81-$B$9),1),Mortality_Rates!$C$111)))))</f>
        <v>6716.4564301033961</v>
      </c>
      <c r="AC81" s="160">
        <f ca="1">IF($B81-AC$8&gt;$B$9,0,IF($B81-AC$8=$B$9,$C81*IF($D81="Male",$B$5,$B$6),
AB81*(1-(1-IF($D81="Male",Mortality_Projection!$C$3,Mortality_Projection!$C$4))^MIN(($B81+(AC$8-1)-Mortality_Projection!$C$6),Mortality_Projection!$C$5)*IF($D81="Male",MIN(OFFSET(Mortality_Rates!$B$6,AC$8-1-($B81-$B$9),0),Mortality_Rates!$B$111),MIN(OFFSET(Mortality_Rates!$B$6,AC$8-1-($B81-$B$9),1),Mortality_Rates!$C$111)))))</f>
        <v>6714.6574265036261</v>
      </c>
      <c r="AD81" s="160">
        <f ca="1">IF($B81-AD$8&gt;$B$9,0,IF($B81-AD$8=$B$9,$C81*IF($D81="Male",$B$5,$B$6),
AC81*(1-(1-IF($D81="Male",Mortality_Projection!$C$3,Mortality_Projection!$C$4))^MIN(($B81+(AD$8-1)-Mortality_Projection!$C$6),Mortality_Projection!$C$5)*IF($D81="Male",MIN(OFFSET(Mortality_Rates!$B$6,AD$8-1-($B81-$B$9),0),Mortality_Rates!$B$111),MIN(OFFSET(Mortality_Rates!$B$6,AD$8-1-($B81-$B$9),1),Mortality_Rates!$C$111)))))</f>
        <v>6713.3435412970548</v>
      </c>
      <c r="AE81" s="160">
        <f ca="1">IF($B81-AE$8&gt;$B$9,0,IF($B81-AE$8=$B$9,$C81*IF($D81="Male",$B$5,$B$6),
AD81*(1-(1-IF($D81="Male",Mortality_Projection!$C$3,Mortality_Projection!$C$4))^MIN(($B81+(AE$8-1)-Mortality_Projection!$C$6),Mortality_Projection!$C$5)*IF($D81="Male",MIN(OFFSET(Mortality_Rates!$B$6,AE$8-1-($B81-$B$9),0),Mortality_Rates!$B$111),MIN(OFFSET(Mortality_Rates!$B$6,AE$8-1-($B81-$B$9),1),Mortality_Rates!$C$111)))))</f>
        <v>6712.3571274222832</v>
      </c>
      <c r="AF81" s="160">
        <f ca="1">IF($B81-AF$8&gt;$B$9,0,IF($B81-AF$8=$B$9,$C81*IF($D81="Male",$B$5,$B$6),
AE81*(1-(1-IF($D81="Male",Mortality_Projection!$C$3,Mortality_Projection!$C$4))^MIN(($B81+(AF$8-1)-Mortality_Projection!$C$6),Mortality_Projection!$C$5)*IF($D81="Male",MIN(OFFSET(Mortality_Rates!$B$6,AF$8-1-($B81-$B$9),0),Mortality_Rates!$B$111),MIN(OFFSET(Mortality_Rates!$B$6,AF$8-1-($B81-$B$9),1),Mortality_Rates!$C$111)))))</f>
        <v>6711.584040900726</v>
      </c>
      <c r="AG81" s="160">
        <f ca="1">IF($B81-AG$8&gt;$B$9,0,IF($B81-AG$8=$B$9,$C81*IF($D81="Male",$B$5,$B$6),
AF81*(1-(1-IF($D81="Male",Mortality_Projection!$C$3,Mortality_Projection!$C$4))^MIN(($B81+(AG$8-1)-Mortality_Projection!$C$6),Mortality_Projection!$C$5)*IF($D81="Male",MIN(OFFSET(Mortality_Rates!$B$6,AG$8-1-($B81-$B$9),0),Mortality_Rates!$B$111),MIN(OFFSET(Mortality_Rates!$B$6,AG$8-1-($B81-$B$9),1),Mortality_Rates!$C$111)))))</f>
        <v>6710.9441474922223</v>
      </c>
      <c r="AH81" s="160">
        <f ca="1">IF($B81-AH$8&gt;$B$9,0,IF($B81-AH$8=$B$9,$C81*IF($D81="Male",$B$5,$B$6),
AG81*(1-(1-IF($D81="Male",Mortality_Projection!$C$3,Mortality_Projection!$C$4))^MIN(($B81+(AH$8-1)-Mortality_Projection!$C$6),Mortality_Projection!$C$5)*IF($D81="Male",MIN(OFFSET(Mortality_Rates!$B$6,AH$8-1-($B81-$B$9),0),Mortality_Rates!$B$111),MIN(OFFSET(Mortality_Rates!$B$6,AH$8-1-($B81-$B$9),1),Mortality_Rates!$C$111)))))</f>
        <v>6710.3833532122062</v>
      </c>
      <c r="AI81" s="160">
        <f ca="1">IF($B81-AI$8&gt;$B$9,0,IF($B81-AI$8=$B$9,$C81*IF($D81="Male",$B$5,$B$6),
AH81*(1-(1-IF($D81="Male",Mortality_Projection!$C$3,Mortality_Projection!$C$4))^MIN(($B81+(AI$8-1)-Mortality_Projection!$C$6),Mortality_Projection!$C$5)*IF($D81="Male",MIN(OFFSET(Mortality_Rates!$B$6,AI$8-1-($B81-$B$9),0),Mortality_Rates!$B$111),MIN(OFFSET(Mortality_Rates!$B$6,AI$8-1-($B81-$B$9),1),Mortality_Rates!$C$111)))))</f>
        <v>6709.8677666603389</v>
      </c>
      <c r="AJ81" s="160">
        <f ca="1">IF($B81-AJ$8&gt;$B$9,0,IF($B81-AJ$8=$B$9,$C81*IF($D81="Male",$B$5,$B$6),
AI81*(1-(1-IF($D81="Male",Mortality_Projection!$C$3,Mortality_Projection!$C$4))^MIN(($B81+(AJ$8-1)-Mortality_Projection!$C$6),Mortality_Projection!$C$5)*IF($D81="Male",MIN(OFFSET(Mortality_Rates!$B$6,AJ$8-1-($B81-$B$9),0),Mortality_Rates!$B$111),MIN(OFFSET(Mortality_Rates!$B$6,AJ$8-1-($B81-$B$9),1),Mortality_Rates!$C$111)))))</f>
        <v>6709.3672721884432</v>
      </c>
      <c r="AK81" s="160">
        <f ca="1">IF($B81-AK$8&gt;$B$9,0,IF($B81-AK$8=$B$9,$C81*IF($D81="Male",$B$5,$B$6),
AJ81*(1-(1-IF($D81="Male",Mortality_Projection!$C$3,Mortality_Projection!$C$4))^MIN(($B81+(AK$8-1)-Mortality_Projection!$C$6),Mortality_Projection!$C$5)*IF($D81="Male",MIN(OFFSET(Mortality_Rates!$B$6,AK$8-1-($B81-$B$9),0),Mortality_Rates!$B$111),MIN(OFFSET(Mortality_Rates!$B$6,AK$8-1-($B81-$B$9),1),Mortality_Rates!$C$111)))))</f>
        <v>6708.8555265419263</v>
      </c>
      <c r="AL81" s="160">
        <f ca="1">IF($B81-AL$8&gt;$B$9,0,IF($B81-AL$8=$B$9,$C81*IF($D81="Male",$B$5,$B$6),
AK81*(1-(1-IF($D81="Male",Mortality_Projection!$C$3,Mortality_Projection!$C$4))^MIN(($B81+(AL$8-1)-Mortality_Projection!$C$6),Mortality_Projection!$C$5)*IF($D81="Male",MIN(OFFSET(Mortality_Rates!$B$6,AL$8-1-($B81-$B$9),0),Mortality_Rates!$B$111),MIN(OFFSET(Mortality_Rates!$B$6,AL$8-1-($B81-$B$9),1),Mortality_Rates!$C$111)))))</f>
        <v>6708.3099569902533</v>
      </c>
      <c r="AM81" s="160">
        <f ca="1">IF($B81-AM$8&gt;$B$9,0,IF($B81-AM$8=$B$9,$C81*IF($D81="Male",$B$5,$B$6),
AL81*(1-(1-IF($D81="Male",Mortality_Projection!$C$3,Mortality_Projection!$C$4))^MIN(($B81+(AM$8-1)-Mortality_Projection!$C$6),Mortality_Projection!$C$5)*IF($D81="Male",MIN(OFFSET(Mortality_Rates!$B$6,AM$8-1-($B81-$B$9),0),Mortality_Rates!$B$111),MIN(OFFSET(Mortality_Rates!$B$6,AM$8-1-($B81-$B$9),1),Mortality_Rates!$C$111)))))</f>
        <v>6707.7192848928335</v>
      </c>
      <c r="AN81" s="160">
        <f ca="1">IF($B81-AN$8&gt;$B$9,0,IF($B81-AN$8=$B$9,$C81*IF($D81="Male",$B$5,$B$6),
AM81*(1-(1-IF($D81="Male",Mortality_Projection!$C$3,Mortality_Projection!$C$4))^MIN(($B81+(AN$8-1)-Mortality_Projection!$C$6),Mortality_Projection!$C$5)*IF($D81="Male",MIN(OFFSET(Mortality_Rates!$B$6,AN$8-1-($B81-$B$9),0),Mortality_Rates!$B$111),MIN(OFFSET(Mortality_Rates!$B$6,AN$8-1-($B81-$B$9),1),Mortality_Rates!$C$111)))))</f>
        <v>6707.0722361337139</v>
      </c>
      <c r="AO81" s="160">
        <f ca="1">IF($B81-AO$8&gt;$B$9,0,IF($B81-AO$8=$B$9,$C81*IF($D81="Male",$B$5,$B$6),
AN81*(1-(1-IF($D81="Male",Mortality_Projection!$C$3,Mortality_Projection!$C$4))^MIN(($B81+(AO$8-1)-Mortality_Projection!$C$6),Mortality_Projection!$C$5)*IF($D81="Male",MIN(OFFSET(Mortality_Rates!$B$6,AO$8-1-($B81-$B$9),0),Mortality_Rates!$B$111),MIN(OFFSET(Mortality_Rates!$B$6,AO$8-1-($B81-$B$9),1),Mortality_Rates!$C$111)))))</f>
        <v>6706.3613034664895</v>
      </c>
      <c r="AP81" s="160">
        <f ca="1">IF($B81-AP$8&gt;$B$9,0,IF($B81-AP$8=$B$9,$C81*IF($D81="Male",$B$5,$B$6),
AO81*(1-(1-IF($D81="Male",Mortality_Projection!$C$3,Mortality_Projection!$C$4))^MIN(($B81+(AP$8-1)-Mortality_Projection!$C$6),Mortality_Projection!$C$5)*IF($D81="Male",MIN(OFFSET(Mortality_Rates!$B$6,AP$8-1-($B81-$B$9),0),Mortality_Rates!$B$111),MIN(OFFSET(Mortality_Rates!$B$6,AP$8-1-($B81-$B$9),1),Mortality_Rates!$C$111)))))</f>
        <v>6705.5865066099104</v>
      </c>
      <c r="AQ81" s="160">
        <f ca="1">IF($B81-AQ$8&gt;$B$9,0,IF($B81-AQ$8=$B$9,$C81*IF($D81="Male",$B$5,$B$6),
AP81*(1-(1-IF($D81="Male",Mortality_Projection!$C$3,Mortality_Projection!$C$4))^MIN(($B81+(AQ$8-1)-Mortality_Projection!$C$6),Mortality_Projection!$C$5)*IF($D81="Male",MIN(OFFSET(Mortality_Rates!$B$6,AQ$8-1-($B81-$B$9),0),Mortality_Rates!$B$111),MIN(OFFSET(Mortality_Rates!$B$6,AQ$8-1-($B81-$B$9),1),Mortality_Rates!$C$111)))))</f>
        <v>6704.755388538013</v>
      </c>
      <c r="AR81" s="160">
        <f ca="1">IF($B81-AR$8&gt;$B$9,0,IF($B81-AR$8=$B$9,$C81*IF($D81="Male",$B$5,$B$6),
AQ81*(1-(1-IF($D81="Male",Mortality_Projection!$C$3,Mortality_Projection!$C$4))^MIN(($B81+(AR$8-1)-Mortality_Projection!$C$6),Mortality_Projection!$C$5)*IF($D81="Male",MIN(OFFSET(Mortality_Rates!$B$6,AR$8-1-($B81-$B$9),0),Mortality_Rates!$B$111),MIN(OFFSET(Mortality_Rates!$B$6,AR$8-1-($B81-$B$9),1),Mortality_Rates!$C$111)))))</f>
        <v>6703.8754902395158</v>
      </c>
      <c r="AS81" s="160">
        <f ca="1">IF($B81-AS$8&gt;$B$9,0,IF($B81-AS$8=$B$9,$C81*IF($D81="Male",$B$5,$B$6),
AR81*(1-(1-IF($D81="Male",Mortality_Projection!$C$3,Mortality_Projection!$C$4))^MIN(($B81+(AS$8-1)-Mortality_Projection!$C$6),Mortality_Projection!$C$5)*IF($D81="Male",MIN(OFFSET(Mortality_Rates!$B$6,AS$8-1-($B81-$B$9),0),Mortality_Rates!$B$111),MIN(OFFSET(Mortality_Rates!$B$6,AS$8-1-($B81-$B$9),1),Mortality_Rates!$C$111)))))</f>
        <v>6702.9543501021453</v>
      </c>
      <c r="AT81" s="160">
        <f ca="1">IF($B81-AT$8&gt;$B$9,0,IF($B81-AT$8=$B$9,$C81*IF($D81="Male",$B$5,$B$6),
AS81*(1-(1-IF($D81="Male",Mortality_Projection!$C$3,Mortality_Projection!$C$4))^MIN(($B81+(AT$8-1)-Mortality_Projection!$C$6),Mortality_Projection!$C$5)*IF($D81="Male",MIN(OFFSET(Mortality_Rates!$B$6,AT$8-1-($B81-$B$9),0),Mortality_Rates!$B$111),MIN(OFFSET(Mortality_Rates!$B$6,AT$8-1-($B81-$B$9),1),Mortality_Rates!$C$111)))))</f>
        <v>6701.9957441426604</v>
      </c>
      <c r="AU81" s="160">
        <f ca="1">IF($B81-AU$8&gt;$B$9,0,IF($B81-AU$8=$B$9,$C81*IF($D81="Male",$B$5,$B$6),
AT81*(1-(1-IF($D81="Male",Mortality_Projection!$C$3,Mortality_Projection!$C$4))^MIN(($B81+(AU$8-1)-Mortality_Projection!$C$6),Mortality_Projection!$C$5)*IF($D81="Male",MIN(OFFSET(Mortality_Rates!$B$6,AU$8-1-($B81-$B$9),0),Mortality_Rates!$B$111),MIN(OFFSET(Mortality_Rates!$B$6,AU$8-1-($B81-$B$9),1),Mortality_Rates!$C$111)))))</f>
        <v>6701.0109643656961</v>
      </c>
      <c r="AV81" s="160">
        <f ca="1">IF($B81-AV$8&gt;$B$9,0,IF($B81-AV$8=$B$9,$C81*IF($D81="Male",$B$5,$B$6),
AU81*(1-(1-IF($D81="Male",Mortality_Projection!$C$3,Mortality_Projection!$C$4))^MIN(($B81+(AV$8-1)-Mortality_Projection!$C$6),Mortality_Projection!$C$5)*IF($D81="Male",MIN(OFFSET(Mortality_Rates!$B$6,AV$8-1-($B81-$B$9),0),Mortality_Rates!$B$111),MIN(OFFSET(Mortality_Rates!$B$6,AV$8-1-($B81-$B$9),1),Mortality_Rates!$C$111)))))</f>
        <v>6700.0000222465942</v>
      </c>
      <c r="AW81" s="160">
        <f ca="1">IF($B81-AW$8&gt;$B$9,0,IF($B81-AW$8=$B$9,$C81*IF($D81="Male",$B$5,$B$6),
AV81*(1-(1-IF($D81="Male",Mortality_Projection!$C$3,Mortality_Projection!$C$4))^MIN(($B81+(AW$8-1)-Mortality_Projection!$C$6),Mortality_Projection!$C$5)*IF($D81="Male",MIN(OFFSET(Mortality_Rates!$B$6,AW$8-1-($B81-$B$9),0),Mortality_Rates!$B$111),MIN(OFFSET(Mortality_Rates!$B$6,AW$8-1-($B81-$B$9),1),Mortality_Rates!$C$111)))))</f>
        <v>6698.9704447315253</v>
      </c>
      <c r="AX81" s="160">
        <f ca="1">IF($B81-AX$8&gt;$B$9,0,IF($B81-AX$8=$B$9,$C81*IF($D81="Male",$B$5,$B$6),
AW81*(1-(1-IF($D81="Male",Mortality_Projection!$C$3,Mortality_Projection!$C$4))^MIN(($B81+(AX$8-1)-Mortality_Projection!$C$6),Mortality_Projection!$C$5)*IF($D81="Male",MIN(OFFSET(Mortality_Rates!$B$6,AX$8-1-($B81-$B$9),0),Mortality_Rates!$B$111),MIN(OFFSET(Mortality_Rates!$B$6,AX$8-1-($B81-$B$9),1),Mortality_Rates!$C$111)))))</f>
        <v>6697.9222404061156</v>
      </c>
      <c r="AY81" s="160">
        <f ca="1">IF($B81-AY$8&gt;$B$9,0,IF($B81-AY$8=$B$9,$C81*IF($D81="Male",$B$5,$B$6),
AX81*(1-(1-IF($D81="Male",Mortality_Projection!$C$3,Mortality_Projection!$C$4))^MIN(($B81+(AY$8-1)-Mortality_Projection!$C$6),Mortality_Projection!$C$5)*IF($D81="Male",MIN(OFFSET(Mortality_Rates!$B$6,AY$8-1-($B81-$B$9),0),Mortality_Rates!$B$111),MIN(OFFSET(Mortality_Rates!$B$6,AY$8-1-($B81-$B$9),1),Mortality_Rates!$C$111)))))</f>
        <v>6696.8554180113915</v>
      </c>
      <c r="AZ81" s="160">
        <f ca="1">IF($B81-AZ$8&gt;$B$9,0,IF($B81-AZ$8=$B$9,$C81*IF($D81="Male",$B$5,$B$6),
AY81*(1-(1-IF($D81="Male",Mortality_Projection!$C$3,Mortality_Projection!$C$4))^MIN(($B81+(AZ$8-1)-Mortality_Projection!$C$6),Mortality_Projection!$C$5)*IF($D81="Male",MIN(OFFSET(Mortality_Rates!$B$6,AZ$8-1-($B81-$B$9),0),Mortality_Rates!$B$111),MIN(OFFSET(Mortality_Rates!$B$6,AZ$8-1-($B81-$B$9),1),Mortality_Rates!$C$111)))))</f>
        <v>6695.7699864436618</v>
      </c>
      <c r="BA81" s="160">
        <f ca="1">IF($B81-BA$8&gt;$B$9,0,IF($B81-BA$8=$B$9,$C81*IF($D81="Male",$B$5,$B$6),
AZ81*(1-(1-IF($D81="Male",Mortality_Projection!$C$3,Mortality_Projection!$C$4))^MIN(($B81+(BA$8-1)-Mortality_Projection!$C$6),Mortality_Projection!$C$5)*IF($D81="Male",MIN(OFFSET(Mortality_Rates!$B$6,BA$8-1-($B81-$B$9),0),Mortality_Rates!$B$111),MIN(OFFSET(Mortality_Rates!$B$6,BA$8-1-($B81-$B$9),1),Mortality_Rates!$C$111)))))</f>
        <v>6694.6659547543932</v>
      </c>
      <c r="BB81" s="160">
        <f ca="1">IF($B81-BB$8&gt;$B$9,0,IF($B81-BB$8=$B$9,$C81*IF($D81="Male",$B$5,$B$6),
BA81*(1-(1-IF($D81="Male",Mortality_Projection!$C$3,Mortality_Projection!$C$4))^MIN(($B81+(BB$8-1)-Mortality_Projection!$C$6),Mortality_Projection!$C$5)*IF($D81="Male",MIN(OFFSET(Mortality_Rates!$B$6,BB$8-1-($B81-$B$9),0),Mortality_Rates!$B$111),MIN(OFFSET(Mortality_Rates!$B$6,BB$8-1-($B81-$B$9),1),Mortality_Rates!$C$111)))))</f>
        <v>6693.5395775594334</v>
      </c>
      <c r="BC81" s="160">
        <f ca="1">IF($B81-BC$8&gt;$B$9,0,IF($B81-BC$8=$B$9,$C81*IF($D81="Male",$B$5,$B$6),
BB81*(1-(1-IF($D81="Male",Mortality_Projection!$C$3,Mortality_Projection!$C$4))^MIN(($B81+(BC$8-1)-Mortality_Projection!$C$6),Mortality_Projection!$C$5)*IF($D81="Male",MIN(OFFSET(Mortality_Rates!$B$6,BC$8-1-($B81-$B$9),0),Mortality_Rates!$B$111),MIN(OFFSET(Mortality_Rates!$B$6,BC$8-1-($B81-$B$9),1),Mortality_Rates!$C$111)))))</f>
        <v>6692.3871121647953</v>
      </c>
      <c r="BD81" s="161">
        <f ca="1">IF($B81-BD$8&gt;$B$9,0,IF($B81-BD$8=$B$9,$C81*IF($D81="Male",$B$5,$B$6),
BC81*(1-(1-IF($D81="Male",Mortality_Projection!$C$3,Mortality_Projection!$C$4))^MIN(($B81+(BD$8-1)-Mortality_Projection!$C$6),Mortality_Projection!$C$5)*IF($D81="Male",MIN(OFFSET(Mortality_Rates!$B$6,BD$8-1-($B81-$B$9),0),Mortality_Rates!$B$111),MIN(OFFSET(Mortality_Rates!$B$6,BD$8-1-($B81-$B$9),1),Mortality_Rates!$C$111)))))</f>
        <v>6691.2010653833913</v>
      </c>
      <c r="BE81" s="33"/>
    </row>
    <row r="82" spans="1:57" x14ac:dyDescent="0.35">
      <c r="A82" s="159"/>
      <c r="B82">
        <f t="shared" si="8"/>
        <v>2045</v>
      </c>
      <c r="C82" s="160">
        <f t="shared" ca="1" si="8"/>
        <v>84763.223072916473</v>
      </c>
      <c r="D82" s="198" t="s">
        <v>32</v>
      </c>
      <c r="E82" s="160">
        <f ca="1">IF($B82-E$8&gt;$B$9,0,IF($B82-E$8=$B$9,$C82*IF($D82="Male",$B$5,$B$6),
D82*(1-(1-IF($D82="Male",Mortality_Projection!$C$3,Mortality_Projection!$C$4))^MIN(($B82+(E$8-1)-Mortality_Projection!$C$6),Mortality_Projection!$C$5)*IF($D82="Male",MIN(OFFSET(Mortality_Rates!$B$6,E$8-1-($B82-$B$9),0),Mortality_Rates!$B$111),MIN(OFFSET(Mortality_Rates!$B$6,E$8-1-($B82-$B$9),1),Mortality_Rates!$C$111)))))</f>
        <v>0</v>
      </c>
      <c r="F82" s="160">
        <f ca="1">IF($B82-F$8&gt;$B$9,0,IF($B82-F$8=$B$9,$C82*IF($D82="Male",$B$5,$B$6),
E82*(1-(1-IF($D82="Male",Mortality_Projection!$C$3,Mortality_Projection!$C$4))^MIN(($B82+(F$8-1)-Mortality_Projection!$C$6),Mortality_Projection!$C$5)*IF($D82="Male",MIN(OFFSET(Mortality_Rates!$B$6,F$8-1-($B82-$B$9),0),Mortality_Rates!$B$111),MIN(OFFSET(Mortality_Rates!$B$6,F$8-1-($B82-$B$9),1),Mortality_Rates!$C$111)))))</f>
        <v>0</v>
      </c>
      <c r="G82" s="160">
        <f ca="1">IF($B82-G$8&gt;$B$9,0,IF($B82-G$8=$B$9,$C82*IF($D82="Male",$B$5,$B$6),
F82*(1-(1-IF($D82="Male",Mortality_Projection!$C$3,Mortality_Projection!$C$4))^MIN(($B82+(G$8-1)-Mortality_Projection!$C$6),Mortality_Projection!$C$5)*IF($D82="Male",MIN(OFFSET(Mortality_Rates!$B$6,G$8-1-($B82-$B$9),0),Mortality_Rates!$B$111),MIN(OFFSET(Mortality_Rates!$B$6,G$8-1-($B82-$B$9),1),Mortality_Rates!$C$111)))))</f>
        <v>0</v>
      </c>
      <c r="H82" s="160">
        <f ca="1">IF($B82-H$8&gt;$B$9,0,IF($B82-H$8=$B$9,$C82*IF($D82="Male",$B$5,$B$6),
G82*(1-(1-IF($D82="Male",Mortality_Projection!$C$3,Mortality_Projection!$C$4))^MIN(($B82+(H$8-1)-Mortality_Projection!$C$6),Mortality_Projection!$C$5)*IF($D82="Male",MIN(OFFSET(Mortality_Rates!$B$6,H$8-1-($B82-$B$9),0),Mortality_Rates!$B$111),MIN(OFFSET(Mortality_Rates!$B$6,H$8-1-($B82-$B$9),1),Mortality_Rates!$C$111)))))</f>
        <v>0</v>
      </c>
      <c r="I82" s="160">
        <f ca="1">IF($B82-I$8&gt;$B$9,0,IF($B82-I$8=$B$9,$C82*IF($D82="Male",$B$5,$B$6),
H82*(1-(1-IF($D82="Male",Mortality_Projection!$C$3,Mortality_Projection!$C$4))^MIN(($B82+(I$8-1)-Mortality_Projection!$C$6),Mortality_Projection!$C$5)*IF($D82="Male",MIN(OFFSET(Mortality_Rates!$B$6,I$8-1-($B82-$B$9),0),Mortality_Rates!$B$111),MIN(OFFSET(Mortality_Rates!$B$6,I$8-1-($B82-$B$9),1),Mortality_Rates!$C$111)))))</f>
        <v>0</v>
      </c>
      <c r="J82" s="160">
        <f ca="1">IF($B82-J$8&gt;$B$9,0,IF($B82-J$8=$B$9,$C82*IF($D82="Male",$B$5,$B$6),
I82*(1-(1-IF($D82="Male",Mortality_Projection!$C$3,Mortality_Projection!$C$4))^MIN(($B82+(J$8-1)-Mortality_Projection!$C$6),Mortality_Projection!$C$5)*IF($D82="Male",MIN(OFFSET(Mortality_Rates!$B$6,J$8-1-($B82-$B$9),0),Mortality_Rates!$B$111),MIN(OFFSET(Mortality_Rates!$B$6,J$8-1-($B82-$B$9),1),Mortality_Rates!$C$111)))))</f>
        <v>0</v>
      </c>
      <c r="K82" s="160">
        <f ca="1">IF($B82-K$8&gt;$B$9,0,IF($B82-K$8=$B$9,$C82*IF($D82="Male",$B$5,$B$6),
J82*(1-(1-IF($D82="Male",Mortality_Projection!$C$3,Mortality_Projection!$C$4))^MIN(($B82+(K$8-1)-Mortality_Projection!$C$6),Mortality_Projection!$C$5)*IF($D82="Male",MIN(OFFSET(Mortality_Rates!$B$6,K$8-1-($B82-$B$9),0),Mortality_Rates!$B$111),MIN(OFFSET(Mortality_Rates!$B$6,K$8-1-($B82-$B$9),1),Mortality_Rates!$C$111)))))</f>
        <v>0</v>
      </c>
      <c r="L82" s="160">
        <f ca="1">IF($B82-L$8&gt;$B$9,0,IF($B82-L$8=$B$9,$C82*IF($D82="Male",$B$5,$B$6),
K82*(1-(1-IF($D82="Male",Mortality_Projection!$C$3,Mortality_Projection!$C$4))^MIN(($B82+(L$8-1)-Mortality_Projection!$C$6),Mortality_Projection!$C$5)*IF($D82="Male",MIN(OFFSET(Mortality_Rates!$B$6,L$8-1-($B82-$B$9),0),Mortality_Rates!$B$111),MIN(OFFSET(Mortality_Rates!$B$6,L$8-1-($B82-$B$9),1),Mortality_Rates!$C$111)))))</f>
        <v>0</v>
      </c>
      <c r="M82" s="160">
        <f ca="1">IF($B82-M$8&gt;$B$9,0,IF($B82-M$8=$B$9,$C82*IF($D82="Male",$B$5,$B$6),
L82*(1-(1-IF($D82="Male",Mortality_Projection!$C$3,Mortality_Projection!$C$4))^MIN(($B82+(M$8-1)-Mortality_Projection!$C$6),Mortality_Projection!$C$5)*IF($D82="Male",MIN(OFFSET(Mortality_Rates!$B$6,M$8-1-($B82-$B$9),0),Mortality_Rates!$B$111),MIN(OFFSET(Mortality_Rates!$B$6,M$8-1-($B82-$B$9),1),Mortality_Rates!$C$111)))))</f>
        <v>0</v>
      </c>
      <c r="N82" s="160">
        <f ca="1">IF($B82-N$8&gt;$B$9,0,IF($B82-N$8=$B$9,$C82*IF($D82="Male",$B$5,$B$6),
M82*(1-(1-IF($D82="Male",Mortality_Projection!$C$3,Mortality_Projection!$C$4))^MIN(($B82+(N$8-1)-Mortality_Projection!$C$6),Mortality_Projection!$C$5)*IF($D82="Male",MIN(OFFSET(Mortality_Rates!$B$6,N$8-1-($B82-$B$9),0),Mortality_Rates!$B$111),MIN(OFFSET(Mortality_Rates!$B$6,N$8-1-($B82-$B$9),1),Mortality_Rates!$C$111)))))</f>
        <v>0</v>
      </c>
      <c r="O82" s="160">
        <f ca="1">IF($B82-O$8&gt;$B$9,0,IF($B82-O$8=$B$9,$C82*IF($D82="Male",$B$5,$B$6),
N82*(1-(1-IF($D82="Male",Mortality_Projection!$C$3,Mortality_Projection!$C$4))^MIN(($B82+(O$8-1)-Mortality_Projection!$C$6),Mortality_Projection!$C$5)*IF($D82="Male",MIN(OFFSET(Mortality_Rates!$B$6,O$8-1-($B82-$B$9),0),Mortality_Rates!$B$111),MIN(OFFSET(Mortality_Rates!$B$6,O$8-1-($B82-$B$9),1),Mortality_Rates!$C$111)))))</f>
        <v>0</v>
      </c>
      <c r="P82" s="160">
        <f ca="1">IF($B82-P$8&gt;$B$9,0,IF($B82-P$8=$B$9,$C82*IF($D82="Male",$B$5,$B$6),
O82*(1-(1-IF($D82="Male",Mortality_Projection!$C$3,Mortality_Projection!$C$4))^MIN(($B82+(P$8-1)-Mortality_Projection!$C$6),Mortality_Projection!$C$5)*IF($D82="Male",MIN(OFFSET(Mortality_Rates!$B$6,P$8-1-($B82-$B$9),0),Mortality_Rates!$B$111),MIN(OFFSET(Mortality_Rates!$B$6,P$8-1-($B82-$B$9),1),Mortality_Rates!$C$111)))))</f>
        <v>0</v>
      </c>
      <c r="Q82" s="160">
        <f ca="1">IF($B82-Q$8&gt;$B$9,0,IF($B82-Q$8=$B$9,$C82*IF($D82="Male",$B$5,$B$6),
P82*(1-(1-IF($D82="Male",Mortality_Projection!$C$3,Mortality_Projection!$C$4))^MIN(($B82+(Q$8-1)-Mortality_Projection!$C$6),Mortality_Projection!$C$5)*IF($D82="Male",MIN(OFFSET(Mortality_Rates!$B$6,Q$8-1-($B82-$B$9),0),Mortality_Rates!$B$111),MIN(OFFSET(Mortality_Rates!$B$6,Q$8-1-($B82-$B$9),1),Mortality_Rates!$C$111)))))</f>
        <v>0</v>
      </c>
      <c r="R82" s="160">
        <f ca="1">IF($B82-R$8&gt;$B$9,0,IF($B82-R$8=$B$9,$C82*IF($D82="Male",$B$5,$B$6),
Q82*(1-(1-IF($D82="Male",Mortality_Projection!$C$3,Mortality_Projection!$C$4))^MIN(($B82+(R$8-1)-Mortality_Projection!$C$6),Mortality_Projection!$C$5)*IF($D82="Male",MIN(OFFSET(Mortality_Rates!$B$6,R$8-1-($B82-$B$9),0),Mortality_Rates!$B$111),MIN(OFFSET(Mortality_Rates!$B$6,R$8-1-($B82-$B$9),1),Mortality_Rates!$C$111)))))</f>
        <v>0</v>
      </c>
      <c r="S82" s="160">
        <f ca="1">IF($B82-S$8&gt;$B$9,0,IF($B82-S$8=$B$9,$C82*IF($D82="Male",$B$5,$B$6),
R82*(1-(1-IF($D82="Male",Mortality_Projection!$C$3,Mortality_Projection!$C$4))^MIN(($B82+(S$8-1)-Mortality_Projection!$C$6),Mortality_Projection!$C$5)*IF($D82="Male",MIN(OFFSET(Mortality_Rates!$B$6,S$8-1-($B82-$B$9),0),Mortality_Rates!$B$111),MIN(OFFSET(Mortality_Rates!$B$6,S$8-1-($B82-$B$9),1),Mortality_Rates!$C$111)))))</f>
        <v>0</v>
      </c>
      <c r="T82" s="160">
        <f ca="1">IF($B82-T$8&gt;$B$9,0,IF($B82-T$8=$B$9,$C82*IF($D82="Male",$B$5,$B$6),
S82*(1-(1-IF($D82="Male",Mortality_Projection!$C$3,Mortality_Projection!$C$4))^MIN(($B82+(T$8-1)-Mortality_Projection!$C$6),Mortality_Projection!$C$5)*IF($D82="Male",MIN(OFFSET(Mortality_Rates!$B$6,T$8-1-($B82-$B$9),0),Mortality_Rates!$B$111),MIN(OFFSET(Mortality_Rates!$B$6,T$8-1-($B82-$B$9),1),Mortality_Rates!$C$111)))))</f>
        <v>0</v>
      </c>
      <c r="U82" s="160">
        <f ca="1">IF($B82-U$8&gt;$B$9,0,IF($B82-U$8=$B$9,$C82*IF($D82="Male",$B$5,$B$6),
T82*(1-(1-IF($D82="Male",Mortality_Projection!$C$3,Mortality_Projection!$C$4))^MIN(($B82+(U$8-1)-Mortality_Projection!$C$6),Mortality_Projection!$C$5)*IF($D82="Male",MIN(OFFSET(Mortality_Rates!$B$6,U$8-1-($B82-$B$9),0),Mortality_Rates!$B$111),MIN(OFFSET(Mortality_Rates!$B$6,U$8-1-($B82-$B$9),1),Mortality_Rates!$C$111)))))</f>
        <v>0</v>
      </c>
      <c r="V82" s="160">
        <f ca="1">IF($B82-V$8&gt;$B$9,0,IF($B82-V$8=$B$9,$C82*IF($D82="Male",$B$5,$B$6),
U82*(1-(1-IF($D82="Male",Mortality_Projection!$C$3,Mortality_Projection!$C$4))^MIN(($B82+(V$8-1)-Mortality_Projection!$C$6),Mortality_Projection!$C$5)*IF($D82="Male",MIN(OFFSET(Mortality_Rates!$B$6,V$8-1-($B82-$B$9),0),Mortality_Rates!$B$111),MIN(OFFSET(Mortality_Rates!$B$6,V$8-1-($B82-$B$9),1),Mortality_Rates!$C$111)))))</f>
        <v>0</v>
      </c>
      <c r="W82" s="160">
        <f ca="1">IF($B82-W$8&gt;$B$9,0,IF($B82-W$8=$B$9,$C82*IF($D82="Male",$B$5,$B$6),
V82*(1-(1-IF($D82="Male",Mortality_Projection!$C$3,Mortality_Projection!$C$4))^MIN(($B82+(W$8-1)-Mortality_Projection!$C$6),Mortality_Projection!$C$5)*IF($D82="Male",MIN(OFFSET(Mortality_Rates!$B$6,W$8-1-($B82-$B$9),0),Mortality_Rates!$B$111),MIN(OFFSET(Mortality_Rates!$B$6,W$8-1-($B82-$B$9),1),Mortality_Rates!$C$111)))))</f>
        <v>0</v>
      </c>
      <c r="X82" s="160">
        <f ca="1">IF($B82-X$8&gt;$B$9,0,IF($B82-X$8=$B$9,$C82*IF($D82="Male",$B$5,$B$6),
W82*(1-(1-IF($D82="Male",Mortality_Projection!$C$3,Mortality_Projection!$C$4))^MIN(($B82+(X$8-1)-Mortality_Projection!$C$6),Mortality_Projection!$C$5)*IF($D82="Male",MIN(OFFSET(Mortality_Rates!$B$6,X$8-1-($B82-$B$9),0),Mortality_Rates!$B$111),MIN(OFFSET(Mortality_Rates!$B$6,X$8-1-($B82-$B$9),1),Mortality_Rates!$C$111)))))</f>
        <v>0</v>
      </c>
      <c r="Y82" s="160">
        <f ca="1">IF($B82-Y$8&gt;$B$9,0,IF($B82-Y$8=$B$9,$C82*IF($D82="Male",$B$5,$B$6),
X82*(1-(1-IF($D82="Male",Mortality_Projection!$C$3,Mortality_Projection!$C$4))^MIN(($B82+(Y$8-1)-Mortality_Projection!$C$6),Mortality_Projection!$C$5)*IF($D82="Male",MIN(OFFSET(Mortality_Rates!$B$6,Y$8-1-($B82-$B$9),0),Mortality_Rates!$B$111),MIN(OFFSET(Mortality_Rates!$B$6,Y$8-1-($B82-$B$9),1),Mortality_Rates!$C$111)))))</f>
        <v>0</v>
      </c>
      <c r="Z82" s="160">
        <f ca="1">IF($B82-Z$8&gt;$B$9,0,IF($B82-Z$8=$B$9,$C82*IF($D82="Male",$B$5,$B$6),
Y82*(1-(1-IF($D82="Male",Mortality_Projection!$C$3,Mortality_Projection!$C$4))^MIN(($B82+(Z$8-1)-Mortality_Projection!$C$6),Mortality_Projection!$C$5)*IF($D82="Male",MIN(OFFSET(Mortality_Rates!$B$6,Z$8-1-($B82-$B$9),0),Mortality_Rates!$B$111),MIN(OFFSET(Mortality_Rates!$B$6,Z$8-1-($B82-$B$9),1),Mortality_Rates!$C$111)))))</f>
        <v>0</v>
      </c>
      <c r="AA82" s="160">
        <f ca="1">IF($B82-AA$8&gt;$B$9,0,IF($B82-AA$8=$B$9,$C82*IF($D82="Male",$B$5,$B$6),
Z82*(1-(1-IF($D82="Male",Mortality_Projection!$C$3,Mortality_Projection!$C$4))^MIN(($B82+(AA$8-1)-Mortality_Projection!$C$6),Mortality_Projection!$C$5)*IF($D82="Male",MIN(OFFSET(Mortality_Rates!$B$6,AA$8-1-($B82-$B$9),0),Mortality_Rates!$B$111),MIN(OFFSET(Mortality_Rates!$B$6,AA$8-1-($B82-$B$9),1),Mortality_Rates!$C$111)))))</f>
        <v>0</v>
      </c>
      <c r="AB82" s="160">
        <f ca="1">IF($B82-AB$8&gt;$B$9,0,IF($B82-AB$8=$B$9,$C82*IF($D82="Male",$B$5,$B$6),
AA82*(1-(1-IF($D82="Male",Mortality_Projection!$C$3,Mortality_Projection!$C$4))^MIN(($B82+(AB$8-1)-Mortality_Projection!$C$6),Mortality_Projection!$C$5)*IF($D82="Male",MIN(OFFSET(Mortality_Rates!$B$6,AB$8-1-($B82-$B$9),0),Mortality_Rates!$B$111),MIN(OFFSET(Mortality_Rates!$B$6,AB$8-1-($B82-$B$9),1),Mortality_Rates!$C$111)))))</f>
        <v>5961.5655864530845</v>
      </c>
      <c r="AC82" s="160">
        <f ca="1">IF($B82-AC$8&gt;$B$9,0,IF($B82-AC$8=$B$9,$C82*IF($D82="Male",$B$5,$B$6),
AB82*(1-(1-IF($D82="Male",Mortality_Projection!$C$3,Mortality_Projection!$C$4))^MIN(($B82+(AC$8-1)-Mortality_Projection!$C$6),Mortality_Projection!$C$5)*IF($D82="Male",MIN(OFFSET(Mortality_Rates!$B$6,AC$8-1-($B82-$B$9),0),Mortality_Rates!$B$111),MIN(OFFSET(Mortality_Rates!$B$6,AC$8-1-($B82-$B$9),1),Mortality_Rates!$C$111)))))</f>
        <v>5959.4194581736829</v>
      </c>
      <c r="AD82" s="160">
        <f ca="1">IF($B82-AD$8&gt;$B$9,0,IF($B82-AD$8=$B$9,$C82*IF($D82="Male",$B$5,$B$6),
AC82*(1-(1-IF($D82="Male",Mortality_Projection!$C$3,Mortality_Projection!$C$4))^MIN(($B82+(AD$8-1)-Mortality_Projection!$C$6),Mortality_Projection!$C$5)*IF($D82="Male",MIN(OFFSET(Mortality_Rates!$B$6,AD$8-1-($B82-$B$9),0),Mortality_Rates!$B$111),MIN(OFFSET(Mortality_Rates!$B$6,AD$8-1-($B82-$B$9),1),Mortality_Rates!$C$111)))))</f>
        <v>5957.8597292259865</v>
      </c>
      <c r="AE82" s="160">
        <f ca="1">IF($B82-AE$8&gt;$B$9,0,IF($B82-AE$8=$B$9,$C82*IF($D82="Male",$B$5,$B$6),
AD82*(1-(1-IF($D82="Male",Mortality_Projection!$C$3,Mortality_Projection!$C$4))^MIN(($B82+(AE$8-1)-Mortality_Projection!$C$6),Mortality_Projection!$C$5)*IF($D82="Male",MIN(OFFSET(Mortality_Rates!$B$6,AE$8-1-($B82-$B$9),0),Mortality_Rates!$B$111),MIN(OFFSET(Mortality_Rates!$B$6,AE$8-1-($B82-$B$9),1),Mortality_Rates!$C$111)))))</f>
        <v>5956.7205890116365</v>
      </c>
      <c r="AF82" s="160">
        <f ca="1">IF($B82-AF$8&gt;$B$9,0,IF($B82-AF$8=$B$9,$C82*IF($D82="Male",$B$5,$B$6),
AE82*(1-(1-IF($D82="Male",Mortality_Projection!$C$3,Mortality_Projection!$C$4))^MIN(($B82+(AF$8-1)-Mortality_Projection!$C$6),Mortality_Projection!$C$5)*IF($D82="Male",MIN(OFFSET(Mortality_Rates!$B$6,AF$8-1-($B82-$B$9),0),Mortality_Rates!$B$111),MIN(OFFSET(Mortality_Rates!$B$6,AF$8-1-($B82-$B$9),1),Mortality_Rates!$C$111)))))</f>
        <v>5955.8653630481449</v>
      </c>
      <c r="AG82" s="160">
        <f ca="1">IF($B82-AG$8&gt;$B$9,0,IF($B82-AG$8=$B$9,$C82*IF($D82="Male",$B$5,$B$6),
AF82*(1-(1-IF($D82="Male",Mortality_Projection!$C$3,Mortality_Projection!$C$4))^MIN(($B82+(AG$8-1)-Mortality_Projection!$C$6),Mortality_Projection!$C$5)*IF($D82="Male",MIN(OFFSET(Mortality_Rates!$B$6,AG$8-1-($B82-$B$9),0),Mortality_Rates!$B$111),MIN(OFFSET(Mortality_Rates!$B$6,AG$8-1-($B82-$B$9),1),Mortality_Rates!$C$111)))))</f>
        <v>5955.1872929516403</v>
      </c>
      <c r="AH82" s="160">
        <f ca="1">IF($B82-AH$8&gt;$B$9,0,IF($B82-AH$8=$B$9,$C82*IF($D82="Male",$B$5,$B$6),
AG82*(1-(1-IF($D82="Male",Mortality_Projection!$C$3,Mortality_Projection!$C$4))^MIN(($B82+(AH$8-1)-Mortality_Projection!$C$6),Mortality_Projection!$C$5)*IF($D82="Male",MIN(OFFSET(Mortality_Rates!$B$6,AH$8-1-($B82-$B$9),0),Mortality_Rates!$B$111),MIN(OFFSET(Mortality_Rates!$B$6,AH$8-1-($B82-$B$9),1),Mortality_Rates!$C$111)))))</f>
        <v>5954.6195156472158</v>
      </c>
      <c r="AI82" s="160">
        <f ca="1">IF($B82-AI$8&gt;$B$9,0,IF($B82-AI$8=$B$9,$C82*IF($D82="Male",$B$5,$B$6),
AH82*(1-(1-IF($D82="Male",Mortality_Projection!$C$3,Mortality_Projection!$C$4))^MIN(($B82+(AI$8-1)-Mortality_Projection!$C$6),Mortality_Projection!$C$5)*IF($D82="Male",MIN(OFFSET(Mortality_Rates!$B$6,AI$8-1-($B82-$B$9),0),Mortality_Rates!$B$111),MIN(OFFSET(Mortality_Rates!$B$6,AI$8-1-($B82-$B$9),1),Mortality_Rates!$C$111)))))</f>
        <v>5954.1219229850421</v>
      </c>
      <c r="AJ82" s="160">
        <f ca="1">IF($B82-AJ$8&gt;$B$9,0,IF($B82-AJ$8=$B$9,$C82*IF($D82="Male",$B$5,$B$6),
AI82*(1-(1-IF($D82="Male",Mortality_Projection!$C$3,Mortality_Projection!$C$4))^MIN(($B82+(AJ$8-1)-Mortality_Projection!$C$6),Mortality_Projection!$C$5)*IF($D82="Male",MIN(OFFSET(Mortality_Rates!$B$6,AJ$8-1-($B82-$B$9),0),Mortality_Rates!$B$111),MIN(OFFSET(Mortality_Rates!$B$6,AJ$8-1-($B82-$B$9),1),Mortality_Rates!$C$111)))))</f>
        <v>5953.6644431317936</v>
      </c>
      <c r="AK82" s="160">
        <f ca="1">IF($B82-AK$8&gt;$B$9,0,IF($B82-AK$8=$B$9,$C82*IF($D82="Male",$B$5,$B$6),
AJ82*(1-(1-IF($D82="Male",Mortality_Projection!$C$3,Mortality_Projection!$C$4))^MIN(($B82+(AK$8-1)-Mortality_Projection!$C$6),Mortality_Projection!$C$5)*IF($D82="Male",MIN(OFFSET(Mortality_Rates!$B$6,AK$8-1-($B82-$B$9),0),Mortality_Rates!$B$111),MIN(OFFSET(Mortality_Rates!$B$6,AK$8-1-($B82-$B$9),1),Mortality_Rates!$C$111)))))</f>
        <v>5953.2203544783451</v>
      </c>
      <c r="AL82" s="160">
        <f ca="1">IF($B82-AL$8&gt;$B$9,0,IF($B82-AL$8=$B$9,$C82*IF($D82="Male",$B$5,$B$6),
AK82*(1-(1-IF($D82="Male",Mortality_Projection!$C$3,Mortality_Projection!$C$4))^MIN(($B82+(AL$8-1)-Mortality_Projection!$C$6),Mortality_Projection!$C$5)*IF($D82="Male",MIN(OFFSET(Mortality_Rates!$B$6,AL$8-1-($B82-$B$9),0),Mortality_Rates!$B$111),MIN(OFFSET(Mortality_Rates!$B$6,AL$8-1-($B82-$B$9),1),Mortality_Rates!$C$111)))))</f>
        <v>5952.7662826597125</v>
      </c>
      <c r="AM82" s="160">
        <f ca="1">IF($B82-AM$8&gt;$B$9,0,IF($B82-AM$8=$B$9,$C82*IF($D82="Male",$B$5,$B$6),
AL82*(1-(1-IF($D82="Male",Mortality_Projection!$C$3,Mortality_Projection!$C$4))^MIN(($B82+(AM$8-1)-Mortality_Projection!$C$6),Mortality_Projection!$C$5)*IF($D82="Male",MIN(OFFSET(Mortality_Rates!$B$6,AM$8-1-($B82-$B$9),0),Mortality_Rates!$B$111),MIN(OFFSET(Mortality_Rates!$B$6,AM$8-1-($B82-$B$9),1),Mortality_Rates!$C$111)))))</f>
        <v>5952.282198896216</v>
      </c>
      <c r="AN82" s="160">
        <f ca="1">IF($B82-AN$8&gt;$B$9,0,IF($B82-AN$8=$B$9,$C82*IF($D82="Male",$B$5,$B$6),
AM82*(1-(1-IF($D82="Male",Mortality_Projection!$C$3,Mortality_Projection!$C$4))^MIN(($B82+(AN$8-1)-Mortality_Projection!$C$6),Mortality_Projection!$C$5)*IF($D82="Male",MIN(OFFSET(Mortality_Rates!$B$6,AN$8-1-($B82-$B$9),0),Mortality_Rates!$B$111),MIN(OFFSET(Mortality_Rates!$B$6,AN$8-1-($B82-$B$9),1),Mortality_Rates!$C$111)))))</f>
        <v>5951.7580956521197</v>
      </c>
      <c r="AO82" s="160">
        <f ca="1">IF($B82-AO$8&gt;$B$9,0,IF($B82-AO$8=$B$9,$C82*IF($D82="Male",$B$5,$B$6),
AN82*(1-(1-IF($D82="Male",Mortality_Projection!$C$3,Mortality_Projection!$C$4))^MIN(($B82+(AO$8-1)-Mortality_Projection!$C$6),Mortality_Projection!$C$5)*IF($D82="Male",MIN(OFFSET(Mortality_Rates!$B$6,AO$8-1-($B82-$B$9),0),Mortality_Rates!$B$111),MIN(OFFSET(Mortality_Rates!$B$6,AO$8-1-($B82-$B$9),1),Mortality_Rates!$C$111)))))</f>
        <v>5951.183969406401</v>
      </c>
      <c r="AP82" s="160">
        <f ca="1">IF($B82-AP$8&gt;$B$9,0,IF($B82-AP$8=$B$9,$C82*IF($D82="Male",$B$5,$B$6),
AO82*(1-(1-IF($D82="Male",Mortality_Projection!$C$3,Mortality_Projection!$C$4))^MIN(($B82+(AP$8-1)-Mortality_Projection!$C$6),Mortality_Projection!$C$5)*IF($D82="Male",MIN(OFFSET(Mortality_Rates!$B$6,AP$8-1-($B82-$B$9),0),Mortality_Rates!$B$111),MIN(OFFSET(Mortality_Rates!$B$6,AP$8-1-($B82-$B$9),1),Mortality_Rates!$C$111)))))</f>
        <v>5950.553158980696</v>
      </c>
      <c r="AQ82" s="160">
        <f ca="1">IF($B82-AQ$8&gt;$B$9,0,IF($B82-AQ$8=$B$9,$C82*IF($D82="Male",$B$5,$B$6),
AP82*(1-(1-IF($D82="Male",Mortality_Projection!$C$3,Mortality_Projection!$C$4))^MIN(($B82+(AQ$8-1)-Mortality_Projection!$C$6),Mortality_Projection!$C$5)*IF($D82="Male",MIN(OFFSET(Mortality_Rates!$B$6,AQ$8-1-($B82-$B$9),0),Mortality_Rates!$B$111),MIN(OFFSET(Mortality_Rates!$B$6,AQ$8-1-($B82-$B$9),1),Mortality_Rates!$C$111)))))</f>
        <v>5949.8656818714471</v>
      </c>
      <c r="AR82" s="160">
        <f ca="1">IF($B82-AR$8&gt;$B$9,0,IF($B82-AR$8=$B$9,$C82*IF($D82="Male",$B$5,$B$6),
AQ82*(1-(1-IF($D82="Male",Mortality_Projection!$C$3,Mortality_Projection!$C$4))^MIN(($B82+(AR$8-1)-Mortality_Projection!$C$6),Mortality_Projection!$C$5)*IF($D82="Male",MIN(OFFSET(Mortality_Rates!$B$6,AR$8-1-($B82-$B$9),0),Mortality_Rates!$B$111),MIN(OFFSET(Mortality_Rates!$B$6,AR$8-1-($B82-$B$9),1),Mortality_Rates!$C$111)))))</f>
        <v>5949.1282309581393</v>
      </c>
      <c r="AS82" s="160">
        <f ca="1">IF($B82-AS$8&gt;$B$9,0,IF($B82-AS$8=$B$9,$C82*IF($D82="Male",$B$5,$B$6),
AR82*(1-(1-IF($D82="Male",Mortality_Projection!$C$3,Mortality_Projection!$C$4))^MIN(($B82+(AS$8-1)-Mortality_Projection!$C$6),Mortality_Projection!$C$5)*IF($D82="Male",MIN(OFFSET(Mortality_Rates!$B$6,AS$8-1-($B82-$B$9),0),Mortality_Rates!$B$111),MIN(OFFSET(Mortality_Rates!$B$6,AS$8-1-($B82-$B$9),1),Mortality_Rates!$C$111)))))</f>
        <v>5948.3474973586835</v>
      </c>
      <c r="AT82" s="160">
        <f ca="1">IF($B82-AT$8&gt;$B$9,0,IF($B82-AT$8=$B$9,$C82*IF($D82="Male",$B$5,$B$6),
AS82*(1-(1-IF($D82="Male",Mortality_Projection!$C$3,Mortality_Projection!$C$4))^MIN(($B82+(AT$8-1)-Mortality_Projection!$C$6),Mortality_Projection!$C$5)*IF($D82="Male",MIN(OFFSET(Mortality_Rates!$B$6,AT$8-1-($B82-$B$9),0),Mortality_Rates!$B$111),MIN(OFFSET(Mortality_Rates!$B$6,AT$8-1-($B82-$B$9),1),Mortality_Rates!$C$111)))))</f>
        <v>5947.5301698831327</v>
      </c>
      <c r="AU82" s="160">
        <f ca="1">IF($B82-AU$8&gt;$B$9,0,IF($B82-AU$8=$B$9,$C82*IF($D82="Male",$B$5,$B$6),
AT82*(1-(1-IF($D82="Male",Mortality_Projection!$C$3,Mortality_Projection!$C$4))^MIN(($B82+(AU$8-1)-Mortality_Projection!$C$6),Mortality_Projection!$C$5)*IF($D82="Male",MIN(OFFSET(Mortality_Rates!$B$6,AU$8-1-($B82-$B$9),0),Mortality_Rates!$B$111),MIN(OFFSET(Mortality_Rates!$B$6,AU$8-1-($B82-$B$9),1),Mortality_Rates!$C$111)))))</f>
        <v>5946.6795989904667</v>
      </c>
      <c r="AV82" s="160">
        <f ca="1">IF($B82-AV$8&gt;$B$9,0,IF($B82-AV$8=$B$9,$C82*IF($D82="Male",$B$5,$B$6),
AU82*(1-(1-IF($D82="Male",Mortality_Projection!$C$3,Mortality_Projection!$C$4))^MIN(($B82+(AV$8-1)-Mortality_Projection!$C$6),Mortality_Projection!$C$5)*IF($D82="Male",MIN(OFFSET(Mortality_Rates!$B$6,AV$8-1-($B82-$B$9),0),Mortality_Rates!$B$111),MIN(OFFSET(Mortality_Rates!$B$6,AV$8-1-($B82-$B$9),1),Mortality_Rates!$C$111)))))</f>
        <v>5945.8058040743344</v>
      </c>
      <c r="AW82" s="160">
        <f ca="1">IF($B82-AW$8&gt;$B$9,0,IF($B82-AW$8=$B$9,$C82*IF($D82="Male",$B$5,$B$6),
AV82*(1-(1-IF($D82="Male",Mortality_Projection!$C$3,Mortality_Projection!$C$4))^MIN(($B82+(AW$8-1)-Mortality_Projection!$C$6),Mortality_Projection!$C$5)*IF($D82="Male",MIN(OFFSET(Mortality_Rates!$B$6,AW$8-1-($B82-$B$9),0),Mortality_Rates!$B$111),MIN(OFFSET(Mortality_Rates!$B$6,AW$8-1-($B82-$B$9),1),Mortality_Rates!$C$111)))))</f>
        <v>5944.9087953168046</v>
      </c>
      <c r="AX82" s="160">
        <f ca="1">IF($B82-AX$8&gt;$B$9,0,IF($B82-AX$8=$B$9,$C82*IF($D82="Male",$B$5,$B$6),
AW82*(1-(1-IF($D82="Male",Mortality_Projection!$C$3,Mortality_Projection!$C$4))^MIN(($B82+(AX$8-1)-Mortality_Projection!$C$6),Mortality_Projection!$C$5)*IF($D82="Male",MIN(OFFSET(Mortality_Rates!$B$6,AX$8-1-($B82-$B$9),0),Mortality_Rates!$B$111),MIN(OFFSET(Mortality_Rates!$B$6,AX$8-1-($B82-$B$9),1),Mortality_Rates!$C$111)))))</f>
        <v>5943.995251375839</v>
      </c>
      <c r="AY82" s="160">
        <f ca="1">IF($B82-AY$8&gt;$B$9,0,IF($B82-AY$8=$B$9,$C82*IF($D82="Male",$B$5,$B$6),
AX82*(1-(1-IF($D82="Male",Mortality_Projection!$C$3,Mortality_Projection!$C$4))^MIN(($B82+(AY$8-1)-Mortality_Projection!$C$6),Mortality_Projection!$C$5)*IF($D82="Male",MIN(OFFSET(Mortality_Rates!$B$6,AY$8-1-($B82-$B$9),0),Mortality_Rates!$B$111),MIN(OFFSET(Mortality_Rates!$B$6,AY$8-1-($B82-$B$9),1),Mortality_Rates!$C$111)))))</f>
        <v>5943.0651798694616</v>
      </c>
      <c r="AZ82" s="160">
        <f ca="1">IF($B82-AZ$8&gt;$B$9,0,IF($B82-AZ$8=$B$9,$C82*IF($D82="Male",$B$5,$B$6),
AY82*(1-(1-IF($D82="Male",Mortality_Projection!$C$3,Mortality_Projection!$C$4))^MIN(($B82+(AZ$8-1)-Mortality_Projection!$C$6),Mortality_Projection!$C$5)*IF($D82="Male",MIN(OFFSET(Mortality_Rates!$B$6,AZ$8-1-($B82-$B$9),0),Mortality_Rates!$B$111),MIN(OFFSET(Mortality_Rates!$B$6,AZ$8-1-($B82-$B$9),1),Mortality_Rates!$C$111)))))</f>
        <v>5942.1185885535842</v>
      </c>
      <c r="BA82" s="160">
        <f ca="1">IF($B82-BA$8&gt;$B$9,0,IF($B82-BA$8=$B$9,$C82*IF($D82="Male",$B$5,$B$6),
AZ82*(1-(1-IF($D82="Male",Mortality_Projection!$C$3,Mortality_Projection!$C$4))^MIN(($B82+(BA$8-1)-Mortality_Projection!$C$6),Mortality_Projection!$C$5)*IF($D82="Male",MIN(OFFSET(Mortality_Rates!$B$6,BA$8-1-($B82-$B$9),0),Mortality_Rates!$B$111),MIN(OFFSET(Mortality_Rates!$B$6,BA$8-1-($B82-$B$9),1),Mortality_Rates!$C$111)))))</f>
        <v>5941.1554853218995</v>
      </c>
      <c r="BB82" s="160">
        <f ca="1">IF($B82-BB$8&gt;$B$9,0,IF($B82-BB$8=$B$9,$C82*IF($D82="Male",$B$5,$B$6),
BA82*(1-(1-IF($D82="Male",Mortality_Projection!$C$3,Mortality_Projection!$C$4))^MIN(($B82+(BB$8-1)-Mortality_Projection!$C$6),Mortality_Projection!$C$5)*IF($D82="Male",MIN(OFFSET(Mortality_Rates!$B$6,BB$8-1-($B82-$B$9),0),Mortality_Rates!$B$111),MIN(OFFSET(Mortality_Rates!$B$6,BB$8-1-($B82-$B$9),1),Mortality_Rates!$C$111)))))</f>
        <v>5940.1758782057732</v>
      </c>
      <c r="BC82" s="160">
        <f ca="1">IF($B82-BC$8&gt;$B$9,0,IF($B82-BC$8=$B$9,$C82*IF($D82="Male",$B$5,$B$6),
BB82*(1-(1-IF($D82="Male",Mortality_Projection!$C$3,Mortality_Projection!$C$4))^MIN(($B82+(BC$8-1)-Mortality_Projection!$C$6),Mortality_Projection!$C$5)*IF($D82="Male",MIN(OFFSET(Mortality_Rates!$B$6,BC$8-1-($B82-$B$9),0),Mortality_Rates!$B$111),MIN(OFFSET(Mortality_Rates!$B$6,BC$8-1-($B82-$B$9),1),Mortality_Rates!$C$111)))))</f>
        <v>5939.1764439265298</v>
      </c>
      <c r="BD82" s="161">
        <f ca="1">IF($B82-BD$8&gt;$B$9,0,IF($B82-BD$8=$B$9,$C82*IF($D82="Male",$B$5,$B$6),
BC82*(1-(1-IF($D82="Male",Mortality_Projection!$C$3,Mortality_Projection!$C$4))^MIN(($B82+(BD$8-1)-Mortality_Projection!$C$6),Mortality_Projection!$C$5)*IF($D82="Male",MIN(OFFSET(Mortality_Rates!$B$6,BD$8-1-($B82-$B$9),0),Mortality_Rates!$B$111),MIN(OFFSET(Mortality_Rates!$B$6,BD$8-1-($B82-$B$9),1),Mortality_Rates!$C$111)))))</f>
        <v>5938.1538615924801</v>
      </c>
      <c r="BE82" s="33"/>
    </row>
    <row r="83" spans="1:57" x14ac:dyDescent="0.35">
      <c r="A83" s="159"/>
      <c r="B83">
        <f t="shared" si="8"/>
        <v>2046</v>
      </c>
      <c r="C83" s="160">
        <f t="shared" ca="1" si="8"/>
        <v>84895.354484863172</v>
      </c>
      <c r="D83" s="198" t="s">
        <v>32</v>
      </c>
      <c r="E83" s="160">
        <f ca="1">IF($B83-E$8&gt;$B$9,0,IF($B83-E$8=$B$9,$C83*IF($D83="Male",$B$5,$B$6),
D83*(1-(1-IF($D83="Male",Mortality_Projection!$C$3,Mortality_Projection!$C$4))^MIN(($B83+(E$8-1)-Mortality_Projection!$C$6),Mortality_Projection!$C$5)*IF($D83="Male",MIN(OFFSET(Mortality_Rates!$B$6,E$8-1-($B83-$B$9),0),Mortality_Rates!$B$111),MIN(OFFSET(Mortality_Rates!$B$6,E$8-1-($B83-$B$9),1),Mortality_Rates!$C$111)))))</f>
        <v>0</v>
      </c>
      <c r="F83" s="160">
        <f ca="1">IF($B83-F$8&gt;$B$9,0,IF($B83-F$8=$B$9,$C83*IF($D83="Male",$B$5,$B$6),
E83*(1-(1-IF($D83="Male",Mortality_Projection!$C$3,Mortality_Projection!$C$4))^MIN(($B83+(F$8-1)-Mortality_Projection!$C$6),Mortality_Projection!$C$5)*IF($D83="Male",MIN(OFFSET(Mortality_Rates!$B$6,F$8-1-($B83-$B$9),0),Mortality_Rates!$B$111),MIN(OFFSET(Mortality_Rates!$B$6,F$8-1-($B83-$B$9),1),Mortality_Rates!$C$111)))))</f>
        <v>0</v>
      </c>
      <c r="G83" s="160">
        <f ca="1">IF($B83-G$8&gt;$B$9,0,IF($B83-G$8=$B$9,$C83*IF($D83="Male",$B$5,$B$6),
F83*(1-(1-IF($D83="Male",Mortality_Projection!$C$3,Mortality_Projection!$C$4))^MIN(($B83+(G$8-1)-Mortality_Projection!$C$6),Mortality_Projection!$C$5)*IF($D83="Male",MIN(OFFSET(Mortality_Rates!$B$6,G$8-1-($B83-$B$9),0),Mortality_Rates!$B$111),MIN(OFFSET(Mortality_Rates!$B$6,G$8-1-($B83-$B$9),1),Mortality_Rates!$C$111)))))</f>
        <v>0</v>
      </c>
      <c r="H83" s="160">
        <f ca="1">IF($B83-H$8&gt;$B$9,0,IF($B83-H$8=$B$9,$C83*IF($D83="Male",$B$5,$B$6),
G83*(1-(1-IF($D83="Male",Mortality_Projection!$C$3,Mortality_Projection!$C$4))^MIN(($B83+(H$8-1)-Mortality_Projection!$C$6),Mortality_Projection!$C$5)*IF($D83="Male",MIN(OFFSET(Mortality_Rates!$B$6,H$8-1-($B83-$B$9),0),Mortality_Rates!$B$111),MIN(OFFSET(Mortality_Rates!$B$6,H$8-1-($B83-$B$9),1),Mortality_Rates!$C$111)))))</f>
        <v>0</v>
      </c>
      <c r="I83" s="160">
        <f ca="1">IF($B83-I$8&gt;$B$9,0,IF($B83-I$8=$B$9,$C83*IF($D83="Male",$B$5,$B$6),
H83*(1-(1-IF($D83="Male",Mortality_Projection!$C$3,Mortality_Projection!$C$4))^MIN(($B83+(I$8-1)-Mortality_Projection!$C$6),Mortality_Projection!$C$5)*IF($D83="Male",MIN(OFFSET(Mortality_Rates!$B$6,I$8-1-($B83-$B$9),0),Mortality_Rates!$B$111),MIN(OFFSET(Mortality_Rates!$B$6,I$8-1-($B83-$B$9),1),Mortality_Rates!$C$111)))))</f>
        <v>0</v>
      </c>
      <c r="J83" s="160">
        <f ca="1">IF($B83-J$8&gt;$B$9,0,IF($B83-J$8=$B$9,$C83*IF($D83="Male",$B$5,$B$6),
I83*(1-(1-IF($D83="Male",Mortality_Projection!$C$3,Mortality_Projection!$C$4))^MIN(($B83+(J$8-1)-Mortality_Projection!$C$6),Mortality_Projection!$C$5)*IF($D83="Male",MIN(OFFSET(Mortality_Rates!$B$6,J$8-1-($B83-$B$9),0),Mortality_Rates!$B$111),MIN(OFFSET(Mortality_Rates!$B$6,J$8-1-($B83-$B$9),1),Mortality_Rates!$C$111)))))</f>
        <v>0</v>
      </c>
      <c r="K83" s="160">
        <f ca="1">IF($B83-K$8&gt;$B$9,0,IF($B83-K$8=$B$9,$C83*IF($D83="Male",$B$5,$B$6),
J83*(1-(1-IF($D83="Male",Mortality_Projection!$C$3,Mortality_Projection!$C$4))^MIN(($B83+(K$8-1)-Mortality_Projection!$C$6),Mortality_Projection!$C$5)*IF($D83="Male",MIN(OFFSET(Mortality_Rates!$B$6,K$8-1-($B83-$B$9),0),Mortality_Rates!$B$111),MIN(OFFSET(Mortality_Rates!$B$6,K$8-1-($B83-$B$9),1),Mortality_Rates!$C$111)))))</f>
        <v>0</v>
      </c>
      <c r="L83" s="160">
        <f ca="1">IF($B83-L$8&gt;$B$9,0,IF($B83-L$8=$B$9,$C83*IF($D83="Male",$B$5,$B$6),
K83*(1-(1-IF($D83="Male",Mortality_Projection!$C$3,Mortality_Projection!$C$4))^MIN(($B83+(L$8-1)-Mortality_Projection!$C$6),Mortality_Projection!$C$5)*IF($D83="Male",MIN(OFFSET(Mortality_Rates!$B$6,L$8-1-($B83-$B$9),0),Mortality_Rates!$B$111),MIN(OFFSET(Mortality_Rates!$B$6,L$8-1-($B83-$B$9),1),Mortality_Rates!$C$111)))))</f>
        <v>0</v>
      </c>
      <c r="M83" s="160">
        <f ca="1">IF($B83-M$8&gt;$B$9,0,IF($B83-M$8=$B$9,$C83*IF($D83="Male",$B$5,$B$6),
L83*(1-(1-IF($D83="Male",Mortality_Projection!$C$3,Mortality_Projection!$C$4))^MIN(($B83+(M$8-1)-Mortality_Projection!$C$6),Mortality_Projection!$C$5)*IF($D83="Male",MIN(OFFSET(Mortality_Rates!$B$6,M$8-1-($B83-$B$9),0),Mortality_Rates!$B$111),MIN(OFFSET(Mortality_Rates!$B$6,M$8-1-($B83-$B$9),1),Mortality_Rates!$C$111)))))</f>
        <v>0</v>
      </c>
      <c r="N83" s="160">
        <f ca="1">IF($B83-N$8&gt;$B$9,0,IF($B83-N$8=$B$9,$C83*IF($D83="Male",$B$5,$B$6),
M83*(1-(1-IF($D83="Male",Mortality_Projection!$C$3,Mortality_Projection!$C$4))^MIN(($B83+(N$8-1)-Mortality_Projection!$C$6),Mortality_Projection!$C$5)*IF($D83="Male",MIN(OFFSET(Mortality_Rates!$B$6,N$8-1-($B83-$B$9),0),Mortality_Rates!$B$111),MIN(OFFSET(Mortality_Rates!$B$6,N$8-1-($B83-$B$9),1),Mortality_Rates!$C$111)))))</f>
        <v>0</v>
      </c>
      <c r="O83" s="160">
        <f ca="1">IF($B83-O$8&gt;$B$9,0,IF($B83-O$8=$B$9,$C83*IF($D83="Male",$B$5,$B$6),
N83*(1-(1-IF($D83="Male",Mortality_Projection!$C$3,Mortality_Projection!$C$4))^MIN(($B83+(O$8-1)-Mortality_Projection!$C$6),Mortality_Projection!$C$5)*IF($D83="Male",MIN(OFFSET(Mortality_Rates!$B$6,O$8-1-($B83-$B$9),0),Mortality_Rates!$B$111),MIN(OFFSET(Mortality_Rates!$B$6,O$8-1-($B83-$B$9),1),Mortality_Rates!$C$111)))))</f>
        <v>0</v>
      </c>
      <c r="P83" s="160">
        <f ca="1">IF($B83-P$8&gt;$B$9,0,IF($B83-P$8=$B$9,$C83*IF($D83="Male",$B$5,$B$6),
O83*(1-(1-IF($D83="Male",Mortality_Projection!$C$3,Mortality_Projection!$C$4))^MIN(($B83+(P$8-1)-Mortality_Projection!$C$6),Mortality_Projection!$C$5)*IF($D83="Male",MIN(OFFSET(Mortality_Rates!$B$6,P$8-1-($B83-$B$9),0),Mortality_Rates!$B$111),MIN(OFFSET(Mortality_Rates!$B$6,P$8-1-($B83-$B$9),1),Mortality_Rates!$C$111)))))</f>
        <v>0</v>
      </c>
      <c r="Q83" s="160">
        <f ca="1">IF($B83-Q$8&gt;$B$9,0,IF($B83-Q$8=$B$9,$C83*IF($D83="Male",$B$5,$B$6),
P83*(1-(1-IF($D83="Male",Mortality_Projection!$C$3,Mortality_Projection!$C$4))^MIN(($B83+(Q$8-1)-Mortality_Projection!$C$6),Mortality_Projection!$C$5)*IF($D83="Male",MIN(OFFSET(Mortality_Rates!$B$6,Q$8-1-($B83-$B$9),0),Mortality_Rates!$B$111),MIN(OFFSET(Mortality_Rates!$B$6,Q$8-1-($B83-$B$9),1),Mortality_Rates!$C$111)))))</f>
        <v>0</v>
      </c>
      <c r="R83" s="160">
        <f ca="1">IF($B83-R$8&gt;$B$9,0,IF($B83-R$8=$B$9,$C83*IF($D83="Male",$B$5,$B$6),
Q83*(1-(1-IF($D83="Male",Mortality_Projection!$C$3,Mortality_Projection!$C$4))^MIN(($B83+(R$8-1)-Mortality_Projection!$C$6),Mortality_Projection!$C$5)*IF($D83="Male",MIN(OFFSET(Mortality_Rates!$B$6,R$8-1-($B83-$B$9),0),Mortality_Rates!$B$111),MIN(OFFSET(Mortality_Rates!$B$6,R$8-1-($B83-$B$9),1),Mortality_Rates!$C$111)))))</f>
        <v>0</v>
      </c>
      <c r="S83" s="160">
        <f ca="1">IF($B83-S$8&gt;$B$9,0,IF($B83-S$8=$B$9,$C83*IF($D83="Male",$B$5,$B$6),
R83*(1-(1-IF($D83="Male",Mortality_Projection!$C$3,Mortality_Projection!$C$4))^MIN(($B83+(S$8-1)-Mortality_Projection!$C$6),Mortality_Projection!$C$5)*IF($D83="Male",MIN(OFFSET(Mortality_Rates!$B$6,S$8-1-($B83-$B$9),0),Mortality_Rates!$B$111),MIN(OFFSET(Mortality_Rates!$B$6,S$8-1-($B83-$B$9),1),Mortality_Rates!$C$111)))))</f>
        <v>0</v>
      </c>
      <c r="T83" s="160">
        <f ca="1">IF($B83-T$8&gt;$B$9,0,IF($B83-T$8=$B$9,$C83*IF($D83="Male",$B$5,$B$6),
S83*(1-(1-IF($D83="Male",Mortality_Projection!$C$3,Mortality_Projection!$C$4))^MIN(($B83+(T$8-1)-Mortality_Projection!$C$6),Mortality_Projection!$C$5)*IF($D83="Male",MIN(OFFSET(Mortality_Rates!$B$6,T$8-1-($B83-$B$9),0),Mortality_Rates!$B$111),MIN(OFFSET(Mortality_Rates!$B$6,T$8-1-($B83-$B$9),1),Mortality_Rates!$C$111)))))</f>
        <v>0</v>
      </c>
      <c r="U83" s="160">
        <f ca="1">IF($B83-U$8&gt;$B$9,0,IF($B83-U$8=$B$9,$C83*IF($D83="Male",$B$5,$B$6),
T83*(1-(1-IF($D83="Male",Mortality_Projection!$C$3,Mortality_Projection!$C$4))^MIN(($B83+(U$8-1)-Mortality_Projection!$C$6),Mortality_Projection!$C$5)*IF($D83="Male",MIN(OFFSET(Mortality_Rates!$B$6,U$8-1-($B83-$B$9),0),Mortality_Rates!$B$111),MIN(OFFSET(Mortality_Rates!$B$6,U$8-1-($B83-$B$9),1),Mortality_Rates!$C$111)))))</f>
        <v>0</v>
      </c>
      <c r="V83" s="160">
        <f ca="1">IF($B83-V$8&gt;$B$9,0,IF($B83-V$8=$B$9,$C83*IF($D83="Male",$B$5,$B$6),
U83*(1-(1-IF($D83="Male",Mortality_Projection!$C$3,Mortality_Projection!$C$4))^MIN(($B83+(V$8-1)-Mortality_Projection!$C$6),Mortality_Projection!$C$5)*IF($D83="Male",MIN(OFFSET(Mortality_Rates!$B$6,V$8-1-($B83-$B$9),0),Mortality_Rates!$B$111),MIN(OFFSET(Mortality_Rates!$B$6,V$8-1-($B83-$B$9),1),Mortality_Rates!$C$111)))))</f>
        <v>0</v>
      </c>
      <c r="W83" s="160">
        <f ca="1">IF($B83-W$8&gt;$B$9,0,IF($B83-W$8=$B$9,$C83*IF($D83="Male",$B$5,$B$6),
V83*(1-(1-IF($D83="Male",Mortality_Projection!$C$3,Mortality_Projection!$C$4))^MIN(($B83+(W$8-1)-Mortality_Projection!$C$6),Mortality_Projection!$C$5)*IF($D83="Male",MIN(OFFSET(Mortality_Rates!$B$6,W$8-1-($B83-$B$9),0),Mortality_Rates!$B$111),MIN(OFFSET(Mortality_Rates!$B$6,W$8-1-($B83-$B$9),1),Mortality_Rates!$C$111)))))</f>
        <v>0</v>
      </c>
      <c r="X83" s="160">
        <f ca="1">IF($B83-X$8&gt;$B$9,0,IF($B83-X$8=$B$9,$C83*IF($D83="Male",$B$5,$B$6),
W83*(1-(1-IF($D83="Male",Mortality_Projection!$C$3,Mortality_Projection!$C$4))^MIN(($B83+(X$8-1)-Mortality_Projection!$C$6),Mortality_Projection!$C$5)*IF($D83="Male",MIN(OFFSET(Mortality_Rates!$B$6,X$8-1-($B83-$B$9),0),Mortality_Rates!$B$111),MIN(OFFSET(Mortality_Rates!$B$6,X$8-1-($B83-$B$9),1),Mortality_Rates!$C$111)))))</f>
        <v>0</v>
      </c>
      <c r="Y83" s="160">
        <f ca="1">IF($B83-Y$8&gt;$B$9,0,IF($B83-Y$8=$B$9,$C83*IF($D83="Male",$B$5,$B$6),
X83*(1-(1-IF($D83="Male",Mortality_Projection!$C$3,Mortality_Projection!$C$4))^MIN(($B83+(Y$8-1)-Mortality_Projection!$C$6),Mortality_Projection!$C$5)*IF($D83="Male",MIN(OFFSET(Mortality_Rates!$B$6,Y$8-1-($B83-$B$9),0),Mortality_Rates!$B$111),MIN(OFFSET(Mortality_Rates!$B$6,Y$8-1-($B83-$B$9),1),Mortality_Rates!$C$111)))))</f>
        <v>0</v>
      </c>
      <c r="Z83" s="160">
        <f ca="1">IF($B83-Z$8&gt;$B$9,0,IF($B83-Z$8=$B$9,$C83*IF($D83="Male",$B$5,$B$6),
Y83*(1-(1-IF($D83="Male",Mortality_Projection!$C$3,Mortality_Projection!$C$4))^MIN(($B83+(Z$8-1)-Mortality_Projection!$C$6),Mortality_Projection!$C$5)*IF($D83="Male",MIN(OFFSET(Mortality_Rates!$B$6,Z$8-1-($B83-$B$9),0),Mortality_Rates!$B$111),MIN(OFFSET(Mortality_Rates!$B$6,Z$8-1-($B83-$B$9),1),Mortality_Rates!$C$111)))))</f>
        <v>0</v>
      </c>
      <c r="AA83" s="160">
        <f ca="1">IF($B83-AA$8&gt;$B$9,0,IF($B83-AA$8=$B$9,$C83*IF($D83="Male",$B$5,$B$6),
Z83*(1-(1-IF($D83="Male",Mortality_Projection!$C$3,Mortality_Projection!$C$4))^MIN(($B83+(AA$8-1)-Mortality_Projection!$C$6),Mortality_Projection!$C$5)*IF($D83="Male",MIN(OFFSET(Mortality_Rates!$B$6,AA$8-1-($B83-$B$9),0),Mortality_Rates!$B$111),MIN(OFFSET(Mortality_Rates!$B$6,AA$8-1-($B83-$B$9),1),Mortality_Rates!$C$111)))))</f>
        <v>0</v>
      </c>
      <c r="AB83" s="160">
        <f ca="1">IF($B83-AB$8&gt;$B$9,0,IF($B83-AB$8=$B$9,$C83*IF($D83="Male",$B$5,$B$6),
AA83*(1-(1-IF($D83="Male",Mortality_Projection!$C$3,Mortality_Projection!$C$4))^MIN(($B83+(AB$8-1)-Mortality_Projection!$C$6),Mortality_Projection!$C$5)*IF($D83="Male",MIN(OFFSET(Mortality_Rates!$B$6,AB$8-1-($B83-$B$9),0),Mortality_Rates!$B$111),MIN(OFFSET(Mortality_Rates!$B$6,AB$8-1-($B83-$B$9),1),Mortality_Rates!$C$111)))))</f>
        <v>0</v>
      </c>
      <c r="AC83" s="160">
        <f ca="1">IF($B83-AC$8&gt;$B$9,0,IF($B83-AC$8=$B$9,$C83*IF($D83="Male",$B$5,$B$6),
AB83*(1-(1-IF($D83="Male",Mortality_Projection!$C$3,Mortality_Projection!$C$4))^MIN(($B83+(AC$8-1)-Mortality_Projection!$C$6),Mortality_Projection!$C$5)*IF($D83="Male",MIN(OFFSET(Mortality_Rates!$B$6,AC$8-1-($B83-$B$9),0),Mortality_Rates!$B$111),MIN(OFFSET(Mortality_Rates!$B$6,AC$8-1-($B83-$B$9),1),Mortality_Rates!$C$111)))))</f>
        <v>5970.8586507065911</v>
      </c>
      <c r="AD83" s="160">
        <f ca="1">IF($B83-AD$8&gt;$B$9,0,IF($B83-AD$8=$B$9,$C83*IF($D83="Male",$B$5,$B$6),
AC83*(1-(1-IF($D83="Male",Mortality_Projection!$C$3,Mortality_Projection!$C$4))^MIN(($B83+(AD$8-1)-Mortality_Projection!$C$6),Mortality_Projection!$C$5)*IF($D83="Male",MIN(OFFSET(Mortality_Rates!$B$6,AD$8-1-($B83-$B$9),0),Mortality_Rates!$B$111),MIN(OFFSET(Mortality_Rates!$B$6,AD$8-1-($B83-$B$9),1),Mortality_Rates!$C$111)))))</f>
        <v>5968.7583306069655</v>
      </c>
      <c r="AE83" s="160">
        <f ca="1">IF($B83-AE$8&gt;$B$9,0,IF($B83-AE$8=$B$9,$C83*IF($D83="Male",$B$5,$B$6),
AD83*(1-(1-IF($D83="Male",Mortality_Projection!$C$3,Mortality_Projection!$C$4))^MIN(($B83+(AE$8-1)-Mortality_Projection!$C$6),Mortality_Projection!$C$5)*IF($D83="Male",MIN(OFFSET(Mortality_Rates!$B$6,AE$8-1-($B83-$B$9),0),Mortality_Rates!$B$111),MIN(OFFSET(Mortality_Rates!$B$6,AE$8-1-($B83-$B$9),1),Mortality_Rates!$C$111)))))</f>
        <v>5967.2318808284235</v>
      </c>
      <c r="AF83" s="160">
        <f ca="1">IF($B83-AF$8&gt;$B$9,0,IF($B83-AF$8=$B$9,$C83*IF($D83="Male",$B$5,$B$6),
AE83*(1-(1-IF($D83="Male",Mortality_Projection!$C$3,Mortality_Projection!$C$4))^MIN(($B83+(AF$8-1)-Mortality_Projection!$C$6),Mortality_Projection!$C$5)*IF($D83="Male",MIN(OFFSET(Mortality_Rates!$B$6,AF$8-1-($B83-$B$9),0),Mortality_Rates!$B$111),MIN(OFFSET(Mortality_Rates!$B$6,AF$8-1-($B83-$B$9),1),Mortality_Rates!$C$111)))))</f>
        <v>5966.1040693826299</v>
      </c>
      <c r="AG83" s="160">
        <f ca="1">IF($B83-AG$8&gt;$B$9,0,IF($B83-AG$8=$B$9,$C83*IF($D83="Male",$B$5,$B$6),
AF83*(1-(1-IF($D83="Male",Mortality_Projection!$C$3,Mortality_Projection!$C$4))^MIN(($B83+(AG$8-1)-Mortality_Projection!$C$6),Mortality_Projection!$C$5)*IF($D83="Male",MIN(OFFSET(Mortality_Rates!$B$6,AG$8-1-($B83-$B$9),0),Mortality_Rates!$B$111),MIN(OFFSET(Mortality_Rates!$B$6,AG$8-1-($B83-$B$9),1),Mortality_Rates!$C$111)))))</f>
        <v>5965.2474962020042</v>
      </c>
      <c r="AH83" s="160">
        <f ca="1">IF($B83-AH$8&gt;$B$9,0,IF($B83-AH$8=$B$9,$C83*IF($D83="Male",$B$5,$B$6),
AG83*(1-(1-IF($D83="Male",Mortality_Projection!$C$3,Mortality_Projection!$C$4))^MIN(($B83+(AH$8-1)-Mortality_Projection!$C$6),Mortality_Projection!$C$5)*IF($D83="Male",MIN(OFFSET(Mortality_Rates!$B$6,AH$8-1-($B83-$B$9),0),Mortality_Rates!$B$111),MIN(OFFSET(Mortality_Rates!$B$6,AH$8-1-($B83-$B$9),1),Mortality_Rates!$C$111)))))</f>
        <v>5964.5683579577926</v>
      </c>
      <c r="AI83" s="160">
        <f ca="1">IF($B83-AI$8&gt;$B$9,0,IF($B83-AI$8=$B$9,$C83*IF($D83="Male",$B$5,$B$6),
AH83*(1-(1-IF($D83="Male",Mortality_Projection!$C$3,Mortality_Projection!$C$4))^MIN(($B83+(AI$8-1)-Mortality_Projection!$C$6),Mortality_Projection!$C$5)*IF($D83="Male",MIN(OFFSET(Mortality_Rates!$B$6,AI$8-1-($B83-$B$9),0),Mortality_Rates!$B$111),MIN(OFFSET(Mortality_Rates!$B$6,AI$8-1-($B83-$B$9),1),Mortality_Rates!$C$111)))))</f>
        <v>5963.9996862472744</v>
      </c>
      <c r="AJ83" s="160">
        <f ca="1">IF($B83-AJ$8&gt;$B$9,0,IF($B83-AJ$8=$B$9,$C83*IF($D83="Male",$B$5,$B$6),
AI83*(1-(1-IF($D83="Male",Mortality_Projection!$C$3,Mortality_Projection!$C$4))^MIN(($B83+(AJ$8-1)-Mortality_Projection!$C$6),Mortality_Projection!$C$5)*IF($D83="Male",MIN(OFFSET(Mortality_Rates!$B$6,AJ$8-1-($B83-$B$9),0),Mortality_Rates!$B$111),MIN(OFFSET(Mortality_Rates!$B$6,AJ$8-1-($B83-$B$9),1),Mortality_Rates!$C$111)))))</f>
        <v>5963.5013097392066</v>
      </c>
      <c r="AK83" s="160">
        <f ca="1">IF($B83-AK$8&gt;$B$9,0,IF($B83-AK$8=$B$9,$C83*IF($D83="Male",$B$5,$B$6),
AJ83*(1-(1-IF($D83="Male",Mortality_Projection!$C$3,Mortality_Projection!$C$4))^MIN(($B83+(AK$8-1)-Mortality_Projection!$C$6),Mortality_Projection!$C$5)*IF($D83="Male",MIN(OFFSET(Mortality_Rates!$B$6,AK$8-1-($B83-$B$9),0),Mortality_Rates!$B$111),MIN(OFFSET(Mortality_Rates!$B$6,AK$8-1-($B83-$B$9),1),Mortality_Rates!$C$111)))))</f>
        <v>5963.0431092288181</v>
      </c>
      <c r="AL83" s="160">
        <f ca="1">IF($B83-AL$8&gt;$B$9,0,IF($B83-AL$8=$B$9,$C83*IF($D83="Male",$B$5,$B$6),
AK83*(1-(1-IF($D83="Male",Mortality_Projection!$C$3,Mortality_Projection!$C$4))^MIN(($B83+(AL$8-1)-Mortality_Projection!$C$6),Mortality_Projection!$C$5)*IF($D83="Male",MIN(OFFSET(Mortality_Rates!$B$6,AL$8-1-($B83-$B$9),0),Mortality_Rates!$B$111),MIN(OFFSET(Mortality_Rates!$B$6,AL$8-1-($B83-$B$9),1),Mortality_Rates!$C$111)))))</f>
        <v>5962.5983210130689</v>
      </c>
      <c r="AM83" s="160">
        <f ca="1">IF($B83-AM$8&gt;$B$9,0,IF($B83-AM$8=$B$9,$C83*IF($D83="Male",$B$5,$B$6),
AL83*(1-(1-IF($D83="Male",Mortality_Projection!$C$3,Mortality_Projection!$C$4))^MIN(($B83+(AM$8-1)-Mortality_Projection!$C$6),Mortality_Projection!$C$5)*IF($D83="Male",MIN(OFFSET(Mortality_Rates!$B$6,AM$8-1-($B83-$B$9),0),Mortality_Rates!$B$111),MIN(OFFSET(Mortality_Rates!$B$6,AM$8-1-($B83-$B$9),1),Mortality_Rates!$C$111)))))</f>
        <v>5962.1435339058926</v>
      </c>
      <c r="AN83" s="160">
        <f ca="1">IF($B83-AN$8&gt;$B$9,0,IF($B83-AN$8=$B$9,$C83*IF($D83="Male",$B$5,$B$6),
AM83*(1-(1-IF($D83="Male",Mortality_Projection!$C$3,Mortality_Projection!$C$4))^MIN(($B83+(AN$8-1)-Mortality_Projection!$C$6),Mortality_Projection!$C$5)*IF($D83="Male",MIN(OFFSET(Mortality_Rates!$B$6,AN$8-1-($B83-$B$9),0),Mortality_Rates!$B$111),MIN(OFFSET(Mortality_Rates!$B$6,AN$8-1-($B83-$B$9),1),Mortality_Rates!$C$111)))))</f>
        <v>5961.6586875767489</v>
      </c>
      <c r="AO83" s="160">
        <f ca="1">IF($B83-AO$8&gt;$B$9,0,IF($B83-AO$8=$B$9,$C83*IF($D83="Male",$B$5,$B$6),
AN83*(1-(1-IF($D83="Male",Mortality_Projection!$C$3,Mortality_Projection!$C$4))^MIN(($B83+(AO$8-1)-Mortality_Projection!$C$6),Mortality_Projection!$C$5)*IF($D83="Male",MIN(OFFSET(Mortality_Rates!$B$6,AO$8-1-($B83-$B$9),0),Mortality_Rates!$B$111),MIN(OFFSET(Mortality_Rates!$B$6,AO$8-1-($B83-$B$9),1),Mortality_Rates!$C$111)))))</f>
        <v>5961.1337587252692</v>
      </c>
      <c r="AP83" s="160">
        <f ca="1">IF($B83-AP$8&gt;$B$9,0,IF($B83-AP$8=$B$9,$C83*IF($D83="Male",$B$5,$B$6),
AO83*(1-(1-IF($D83="Male",Mortality_Projection!$C$3,Mortality_Projection!$C$4))^MIN(($B83+(AP$8-1)-Mortality_Projection!$C$6),Mortality_Projection!$C$5)*IF($D83="Male",MIN(OFFSET(Mortality_Rates!$B$6,AP$8-1-($B83-$B$9),0),Mortality_Rates!$B$111),MIN(OFFSET(Mortality_Rates!$B$6,AP$8-1-($B83-$B$9),1),Mortality_Rates!$C$111)))))</f>
        <v>5960.5587280721202</v>
      </c>
      <c r="AQ83" s="160">
        <f ca="1">IF($B83-AQ$8&gt;$B$9,0,IF($B83-AQ$8=$B$9,$C83*IF($D83="Male",$B$5,$B$6),
AP83*(1-(1-IF($D83="Male",Mortality_Projection!$C$3,Mortality_Projection!$C$4))^MIN(($B83+(AQ$8-1)-Mortality_Projection!$C$6),Mortality_Projection!$C$5)*IF($D83="Male",MIN(OFFSET(Mortality_Rates!$B$6,AQ$8-1-($B83-$B$9),0),Mortality_Rates!$B$111),MIN(OFFSET(Mortality_Rates!$B$6,AQ$8-1-($B83-$B$9),1),Mortality_Rates!$C$111)))))</f>
        <v>5959.9269239457435</v>
      </c>
      <c r="AR83" s="160">
        <f ca="1">IF($B83-AR$8&gt;$B$9,0,IF($B83-AR$8=$B$9,$C83*IF($D83="Male",$B$5,$B$6),
AQ83*(1-(1-IF($D83="Male",Mortality_Projection!$C$3,Mortality_Projection!$C$4))^MIN(($B83+(AR$8-1)-Mortality_Projection!$C$6),Mortality_Projection!$C$5)*IF($D83="Male",MIN(OFFSET(Mortality_Rates!$B$6,AR$8-1-($B83-$B$9),0),Mortality_Rates!$B$111),MIN(OFFSET(Mortality_Rates!$B$6,AR$8-1-($B83-$B$9),1),Mortality_Rates!$C$111)))))</f>
        <v>5959.2383638701431</v>
      </c>
      <c r="AS83" s="160">
        <f ca="1">IF($B83-AS$8&gt;$B$9,0,IF($B83-AS$8=$B$9,$C83*IF($D83="Male",$B$5,$B$6),
AR83*(1-(1-IF($D83="Male",Mortality_Projection!$C$3,Mortality_Projection!$C$4))^MIN(($B83+(AS$8-1)-Mortality_Projection!$C$6),Mortality_Projection!$C$5)*IF($D83="Male",MIN(OFFSET(Mortality_Rates!$B$6,AS$8-1-($B83-$B$9),0),Mortality_Rates!$B$111),MIN(OFFSET(Mortality_Rates!$B$6,AS$8-1-($B83-$B$9),1),Mortality_Rates!$C$111)))))</f>
        <v>5958.4997512679383</v>
      </c>
      <c r="AT83" s="160">
        <f ca="1">IF($B83-AT$8&gt;$B$9,0,IF($B83-AT$8=$B$9,$C83*IF($D83="Male",$B$5,$B$6),
AS83*(1-(1-IF($D83="Male",Mortality_Projection!$C$3,Mortality_Projection!$C$4))^MIN(($B83+(AT$8-1)-Mortality_Projection!$C$6),Mortality_Projection!$C$5)*IF($D83="Male",MIN(OFFSET(Mortality_Rates!$B$6,AT$8-1-($B83-$B$9),0),Mortality_Rates!$B$111),MIN(OFFSET(Mortality_Rates!$B$6,AT$8-1-($B83-$B$9),1),Mortality_Rates!$C$111)))))</f>
        <v>5957.7177877973991</v>
      </c>
      <c r="AU83" s="160">
        <f ca="1">IF($B83-AU$8&gt;$B$9,0,IF($B83-AU$8=$B$9,$C83*IF($D83="Male",$B$5,$B$6),
AT83*(1-(1-IF($D83="Male",Mortality_Projection!$C$3,Mortality_Projection!$C$4))^MIN(($B83+(AU$8-1)-Mortality_Projection!$C$6),Mortality_Projection!$C$5)*IF($D83="Male",MIN(OFFSET(Mortality_Rates!$B$6,AU$8-1-($B83-$B$9),0),Mortality_Rates!$B$111),MIN(OFFSET(Mortality_Rates!$B$6,AU$8-1-($B83-$B$9),1),Mortality_Rates!$C$111)))))</f>
        <v>5956.8991728053015</v>
      </c>
      <c r="AV83" s="160">
        <f ca="1">IF($B83-AV$8&gt;$B$9,0,IF($B83-AV$8=$B$9,$C83*IF($D83="Male",$B$5,$B$6),
AU83*(1-(1-IF($D83="Male",Mortality_Projection!$C$3,Mortality_Projection!$C$4))^MIN(($B83+(AV$8-1)-Mortality_Projection!$C$6),Mortality_Projection!$C$5)*IF($D83="Male",MIN(OFFSET(Mortality_Rates!$B$6,AV$8-1-($B83-$B$9),0),Mortality_Rates!$B$111),MIN(OFFSET(Mortality_Rates!$B$6,AV$8-1-($B83-$B$9),1),Mortality_Rates!$C$111)))))</f>
        <v>5956.0472620285236</v>
      </c>
      <c r="AW83" s="160">
        <f ca="1">IF($B83-AW$8&gt;$B$9,0,IF($B83-AW$8=$B$9,$C83*IF($D83="Male",$B$5,$B$6),
AV83*(1-(1-IF($D83="Male",Mortality_Projection!$C$3,Mortality_Projection!$C$4))^MIN(($B83+(AW$8-1)-Mortality_Projection!$C$6),Mortality_Projection!$C$5)*IF($D83="Male",MIN(OFFSET(Mortality_Rates!$B$6,AW$8-1-($B83-$B$9),0),Mortality_Rates!$B$111),MIN(OFFSET(Mortality_Rates!$B$6,AW$8-1-($B83-$B$9),1),Mortality_Rates!$C$111)))))</f>
        <v>5955.1720906440269</v>
      </c>
      <c r="AX83" s="160">
        <f ca="1">IF($B83-AX$8&gt;$B$9,0,IF($B83-AX$8=$B$9,$C83*IF($D83="Male",$B$5,$B$6),
AW83*(1-(1-IF($D83="Male",Mortality_Projection!$C$3,Mortality_Projection!$C$4))^MIN(($B83+(AX$8-1)-Mortality_Projection!$C$6),Mortality_Projection!$C$5)*IF($D83="Male",MIN(OFFSET(Mortality_Rates!$B$6,AX$8-1-($B83-$B$9),0),Mortality_Rates!$B$111),MIN(OFFSET(Mortality_Rates!$B$6,AX$8-1-($B83-$B$9),1),Mortality_Rates!$C$111)))))</f>
        <v>5954.2736688499199</v>
      </c>
      <c r="AY83" s="160">
        <f ca="1">IF($B83-AY$8&gt;$B$9,0,IF($B83-AY$8=$B$9,$C83*IF($D83="Male",$B$5,$B$6),
AX83*(1-(1-IF($D83="Male",Mortality_Projection!$C$3,Mortality_Projection!$C$4))^MIN(($B83+(AY$8-1)-Mortality_Projection!$C$6),Mortality_Projection!$C$5)*IF($D83="Male",MIN(OFFSET(Mortality_Rates!$B$6,AY$8-1-($B83-$B$9),0),Mortality_Rates!$B$111),MIN(OFFSET(Mortality_Rates!$B$6,AY$8-1-($B83-$B$9),1),Mortality_Rates!$C$111)))))</f>
        <v>5953.3586858248964</v>
      </c>
      <c r="AZ83" s="160">
        <f ca="1">IF($B83-AZ$8&gt;$B$9,0,IF($B83-AZ$8=$B$9,$C83*IF($D83="Male",$B$5,$B$6),
AY83*(1-(1-IF($D83="Male",Mortality_Projection!$C$3,Mortality_Projection!$C$4))^MIN(($B83+(AZ$8-1)-Mortality_Projection!$C$6),Mortality_Projection!$C$5)*IF($D83="Male",MIN(OFFSET(Mortality_Rates!$B$6,AZ$8-1-($B83-$B$9),0),Mortality_Rates!$B$111),MIN(OFFSET(Mortality_Rates!$B$6,AZ$8-1-($B83-$B$9),1),Mortality_Rates!$C$111)))))</f>
        <v>5952.4271491989803</v>
      </c>
      <c r="BA83" s="160">
        <f ca="1">IF($B83-BA$8&gt;$B$9,0,IF($B83-BA$8=$B$9,$C83*IF($D83="Male",$B$5,$B$6),
AZ83*(1-(1-IF($D83="Male",Mortality_Projection!$C$3,Mortality_Projection!$C$4))^MIN(($B83+(BA$8-1)-Mortality_Projection!$C$6),Mortality_Projection!$C$5)*IF($D83="Male",MIN(OFFSET(Mortality_Rates!$B$6,BA$8-1-($B83-$B$9),0),Mortality_Rates!$B$111),MIN(OFFSET(Mortality_Rates!$B$6,BA$8-1-($B83-$B$9),1),Mortality_Rates!$C$111)))))</f>
        <v>5951.4790667403004</v>
      </c>
      <c r="BB83" s="160">
        <f ca="1">IF($B83-BB$8&gt;$B$9,0,IF($B83-BB$8=$B$9,$C83*IF($D83="Male",$B$5,$B$6),
BA83*(1-(1-IF($D83="Male",Mortality_Projection!$C$3,Mortality_Projection!$C$4))^MIN(($B83+(BB$8-1)-Mortality_Projection!$C$6),Mortality_Projection!$C$5)*IF($D83="Male",MIN(OFFSET(Mortality_Rates!$B$6,BB$8-1-($B83-$B$9),0),Mortality_Rates!$B$111),MIN(OFFSET(Mortality_Rates!$B$6,BB$8-1-($B83-$B$9),1),Mortality_Rates!$C$111)))))</f>
        <v>5950.514446354985</v>
      </c>
      <c r="BC83" s="160">
        <f ca="1">IF($B83-BC$8&gt;$B$9,0,IF($B83-BC$8=$B$9,$C83*IF($D83="Male",$B$5,$B$6),
BB83*(1-(1-IF($D83="Male",Mortality_Projection!$C$3,Mortality_Projection!$C$4))^MIN(($B83+(BC$8-1)-Mortality_Projection!$C$6),Mortality_Projection!$C$5)*IF($D83="Male",MIN(OFFSET(Mortality_Rates!$B$6,BC$8-1-($B83-$B$9),0),Mortality_Rates!$B$111),MIN(OFFSET(Mortality_Rates!$B$6,BC$8-1-($B83-$B$9),1),Mortality_Rates!$C$111)))))</f>
        <v>5949.5332960870501</v>
      </c>
      <c r="BD83" s="161">
        <f ca="1">IF($B83-BD$8&gt;$B$9,0,IF($B83-BD$8=$B$9,$C83*IF($D83="Male",$B$5,$B$6),
BC83*(1-(1-IF($D83="Male",Mortality_Projection!$C$3,Mortality_Projection!$C$4))^MIN(($B83+(BD$8-1)-Mortality_Projection!$C$6),Mortality_Projection!$C$5)*IF($D83="Male",MIN(OFFSET(Mortality_Rates!$B$6,BD$8-1-($B83-$B$9),0),Mortality_Rates!$B$111),MIN(OFFSET(Mortality_Rates!$B$6,BD$8-1-($B83-$B$9),1),Mortality_Rates!$C$111)))))</f>
        <v>5948.5322874227404</v>
      </c>
      <c r="BE83" s="33"/>
    </row>
    <row r="84" spans="1:57" x14ac:dyDescent="0.35">
      <c r="A84" s="159"/>
      <c r="B84">
        <f t="shared" si="8"/>
        <v>2047</v>
      </c>
      <c r="C84" s="160">
        <f t="shared" ca="1" si="8"/>
        <v>84399.60762617318</v>
      </c>
      <c r="D84" s="198" t="s">
        <v>32</v>
      </c>
      <c r="E84" s="160">
        <f ca="1">IF($B84-E$8&gt;$B$9,0,IF($B84-E$8=$B$9,$C84*IF($D84="Male",$B$5,$B$6),
D84*(1-(1-IF($D84="Male",Mortality_Projection!$C$3,Mortality_Projection!$C$4))^MIN(($B84+(E$8-1)-Mortality_Projection!$C$6),Mortality_Projection!$C$5)*IF($D84="Male",MIN(OFFSET(Mortality_Rates!$B$6,E$8-1-($B84-$B$9),0),Mortality_Rates!$B$111),MIN(OFFSET(Mortality_Rates!$B$6,E$8-1-($B84-$B$9),1),Mortality_Rates!$C$111)))))</f>
        <v>0</v>
      </c>
      <c r="F84" s="160">
        <f ca="1">IF($B84-F$8&gt;$B$9,0,IF($B84-F$8=$B$9,$C84*IF($D84="Male",$B$5,$B$6),
E84*(1-(1-IF($D84="Male",Mortality_Projection!$C$3,Mortality_Projection!$C$4))^MIN(($B84+(F$8-1)-Mortality_Projection!$C$6),Mortality_Projection!$C$5)*IF($D84="Male",MIN(OFFSET(Mortality_Rates!$B$6,F$8-1-($B84-$B$9),0),Mortality_Rates!$B$111),MIN(OFFSET(Mortality_Rates!$B$6,F$8-1-($B84-$B$9),1),Mortality_Rates!$C$111)))))</f>
        <v>0</v>
      </c>
      <c r="G84" s="160">
        <f ca="1">IF($B84-G$8&gt;$B$9,0,IF($B84-G$8=$B$9,$C84*IF($D84="Male",$B$5,$B$6),
F84*(1-(1-IF($D84="Male",Mortality_Projection!$C$3,Mortality_Projection!$C$4))^MIN(($B84+(G$8-1)-Mortality_Projection!$C$6),Mortality_Projection!$C$5)*IF($D84="Male",MIN(OFFSET(Mortality_Rates!$B$6,G$8-1-($B84-$B$9),0),Mortality_Rates!$B$111),MIN(OFFSET(Mortality_Rates!$B$6,G$8-1-($B84-$B$9),1),Mortality_Rates!$C$111)))))</f>
        <v>0</v>
      </c>
      <c r="H84" s="160">
        <f ca="1">IF($B84-H$8&gt;$B$9,0,IF($B84-H$8=$B$9,$C84*IF($D84="Male",$B$5,$B$6),
G84*(1-(1-IF($D84="Male",Mortality_Projection!$C$3,Mortality_Projection!$C$4))^MIN(($B84+(H$8-1)-Mortality_Projection!$C$6),Mortality_Projection!$C$5)*IF($D84="Male",MIN(OFFSET(Mortality_Rates!$B$6,H$8-1-($B84-$B$9),0),Mortality_Rates!$B$111),MIN(OFFSET(Mortality_Rates!$B$6,H$8-1-($B84-$B$9),1),Mortality_Rates!$C$111)))))</f>
        <v>0</v>
      </c>
      <c r="I84" s="160">
        <f ca="1">IF($B84-I$8&gt;$B$9,0,IF($B84-I$8=$B$9,$C84*IF($D84="Male",$B$5,$B$6),
H84*(1-(1-IF($D84="Male",Mortality_Projection!$C$3,Mortality_Projection!$C$4))^MIN(($B84+(I$8-1)-Mortality_Projection!$C$6),Mortality_Projection!$C$5)*IF($D84="Male",MIN(OFFSET(Mortality_Rates!$B$6,I$8-1-($B84-$B$9),0),Mortality_Rates!$B$111),MIN(OFFSET(Mortality_Rates!$B$6,I$8-1-($B84-$B$9),1),Mortality_Rates!$C$111)))))</f>
        <v>0</v>
      </c>
      <c r="J84" s="160">
        <f ca="1">IF($B84-J$8&gt;$B$9,0,IF($B84-J$8=$B$9,$C84*IF($D84="Male",$B$5,$B$6),
I84*(1-(1-IF($D84="Male",Mortality_Projection!$C$3,Mortality_Projection!$C$4))^MIN(($B84+(J$8-1)-Mortality_Projection!$C$6),Mortality_Projection!$C$5)*IF($D84="Male",MIN(OFFSET(Mortality_Rates!$B$6,J$8-1-($B84-$B$9),0),Mortality_Rates!$B$111),MIN(OFFSET(Mortality_Rates!$B$6,J$8-1-($B84-$B$9),1),Mortality_Rates!$C$111)))))</f>
        <v>0</v>
      </c>
      <c r="K84" s="160">
        <f ca="1">IF($B84-K$8&gt;$B$9,0,IF($B84-K$8=$B$9,$C84*IF($D84="Male",$B$5,$B$6),
J84*(1-(1-IF($D84="Male",Mortality_Projection!$C$3,Mortality_Projection!$C$4))^MIN(($B84+(K$8-1)-Mortality_Projection!$C$6),Mortality_Projection!$C$5)*IF($D84="Male",MIN(OFFSET(Mortality_Rates!$B$6,K$8-1-($B84-$B$9),0),Mortality_Rates!$B$111),MIN(OFFSET(Mortality_Rates!$B$6,K$8-1-($B84-$B$9),1),Mortality_Rates!$C$111)))))</f>
        <v>0</v>
      </c>
      <c r="L84" s="160">
        <f ca="1">IF($B84-L$8&gt;$B$9,0,IF($B84-L$8=$B$9,$C84*IF($D84="Male",$B$5,$B$6),
K84*(1-(1-IF($D84="Male",Mortality_Projection!$C$3,Mortality_Projection!$C$4))^MIN(($B84+(L$8-1)-Mortality_Projection!$C$6),Mortality_Projection!$C$5)*IF($D84="Male",MIN(OFFSET(Mortality_Rates!$B$6,L$8-1-($B84-$B$9),0),Mortality_Rates!$B$111),MIN(OFFSET(Mortality_Rates!$B$6,L$8-1-($B84-$B$9),1),Mortality_Rates!$C$111)))))</f>
        <v>0</v>
      </c>
      <c r="M84" s="160">
        <f ca="1">IF($B84-M$8&gt;$B$9,0,IF($B84-M$8=$B$9,$C84*IF($D84="Male",$B$5,$B$6),
L84*(1-(1-IF($D84="Male",Mortality_Projection!$C$3,Mortality_Projection!$C$4))^MIN(($B84+(M$8-1)-Mortality_Projection!$C$6),Mortality_Projection!$C$5)*IF($D84="Male",MIN(OFFSET(Mortality_Rates!$B$6,M$8-1-($B84-$B$9),0),Mortality_Rates!$B$111),MIN(OFFSET(Mortality_Rates!$B$6,M$8-1-($B84-$B$9),1),Mortality_Rates!$C$111)))))</f>
        <v>0</v>
      </c>
      <c r="N84" s="160">
        <f ca="1">IF($B84-N$8&gt;$B$9,0,IF($B84-N$8=$B$9,$C84*IF($D84="Male",$B$5,$B$6),
M84*(1-(1-IF($D84="Male",Mortality_Projection!$C$3,Mortality_Projection!$C$4))^MIN(($B84+(N$8-1)-Mortality_Projection!$C$6),Mortality_Projection!$C$5)*IF($D84="Male",MIN(OFFSET(Mortality_Rates!$B$6,N$8-1-($B84-$B$9),0),Mortality_Rates!$B$111),MIN(OFFSET(Mortality_Rates!$B$6,N$8-1-($B84-$B$9),1),Mortality_Rates!$C$111)))))</f>
        <v>0</v>
      </c>
      <c r="O84" s="160">
        <f ca="1">IF($B84-O$8&gt;$B$9,0,IF($B84-O$8=$B$9,$C84*IF($D84="Male",$B$5,$B$6),
N84*(1-(1-IF($D84="Male",Mortality_Projection!$C$3,Mortality_Projection!$C$4))^MIN(($B84+(O$8-1)-Mortality_Projection!$C$6),Mortality_Projection!$C$5)*IF($D84="Male",MIN(OFFSET(Mortality_Rates!$B$6,O$8-1-($B84-$B$9),0),Mortality_Rates!$B$111),MIN(OFFSET(Mortality_Rates!$B$6,O$8-1-($B84-$B$9),1),Mortality_Rates!$C$111)))))</f>
        <v>0</v>
      </c>
      <c r="P84" s="160">
        <f ca="1">IF($B84-P$8&gt;$B$9,0,IF($B84-P$8=$B$9,$C84*IF($D84="Male",$B$5,$B$6),
O84*(1-(1-IF($D84="Male",Mortality_Projection!$C$3,Mortality_Projection!$C$4))^MIN(($B84+(P$8-1)-Mortality_Projection!$C$6),Mortality_Projection!$C$5)*IF($D84="Male",MIN(OFFSET(Mortality_Rates!$B$6,P$8-1-($B84-$B$9),0),Mortality_Rates!$B$111),MIN(OFFSET(Mortality_Rates!$B$6,P$8-1-($B84-$B$9),1),Mortality_Rates!$C$111)))))</f>
        <v>0</v>
      </c>
      <c r="Q84" s="160">
        <f ca="1">IF($B84-Q$8&gt;$B$9,0,IF($B84-Q$8=$B$9,$C84*IF($D84="Male",$B$5,$B$6),
P84*(1-(1-IF($D84="Male",Mortality_Projection!$C$3,Mortality_Projection!$C$4))^MIN(($B84+(Q$8-1)-Mortality_Projection!$C$6),Mortality_Projection!$C$5)*IF($D84="Male",MIN(OFFSET(Mortality_Rates!$B$6,Q$8-1-($B84-$B$9),0),Mortality_Rates!$B$111),MIN(OFFSET(Mortality_Rates!$B$6,Q$8-1-($B84-$B$9),1),Mortality_Rates!$C$111)))))</f>
        <v>0</v>
      </c>
      <c r="R84" s="160">
        <f ca="1">IF($B84-R$8&gt;$B$9,0,IF($B84-R$8=$B$9,$C84*IF($D84="Male",$B$5,$B$6),
Q84*(1-(1-IF($D84="Male",Mortality_Projection!$C$3,Mortality_Projection!$C$4))^MIN(($B84+(R$8-1)-Mortality_Projection!$C$6),Mortality_Projection!$C$5)*IF($D84="Male",MIN(OFFSET(Mortality_Rates!$B$6,R$8-1-($B84-$B$9),0),Mortality_Rates!$B$111),MIN(OFFSET(Mortality_Rates!$B$6,R$8-1-($B84-$B$9),1),Mortality_Rates!$C$111)))))</f>
        <v>0</v>
      </c>
      <c r="S84" s="160">
        <f ca="1">IF($B84-S$8&gt;$B$9,0,IF($B84-S$8=$B$9,$C84*IF($D84="Male",$B$5,$B$6),
R84*(1-(1-IF($D84="Male",Mortality_Projection!$C$3,Mortality_Projection!$C$4))^MIN(($B84+(S$8-1)-Mortality_Projection!$C$6),Mortality_Projection!$C$5)*IF($D84="Male",MIN(OFFSET(Mortality_Rates!$B$6,S$8-1-($B84-$B$9),0),Mortality_Rates!$B$111),MIN(OFFSET(Mortality_Rates!$B$6,S$8-1-($B84-$B$9),1),Mortality_Rates!$C$111)))))</f>
        <v>0</v>
      </c>
      <c r="T84" s="160">
        <f ca="1">IF($B84-T$8&gt;$B$9,0,IF($B84-T$8=$B$9,$C84*IF($D84="Male",$B$5,$B$6),
S84*(1-(1-IF($D84="Male",Mortality_Projection!$C$3,Mortality_Projection!$C$4))^MIN(($B84+(T$8-1)-Mortality_Projection!$C$6),Mortality_Projection!$C$5)*IF($D84="Male",MIN(OFFSET(Mortality_Rates!$B$6,T$8-1-($B84-$B$9),0),Mortality_Rates!$B$111),MIN(OFFSET(Mortality_Rates!$B$6,T$8-1-($B84-$B$9),1),Mortality_Rates!$C$111)))))</f>
        <v>0</v>
      </c>
      <c r="U84" s="160">
        <f ca="1">IF($B84-U$8&gt;$B$9,0,IF($B84-U$8=$B$9,$C84*IF($D84="Male",$B$5,$B$6),
T84*(1-(1-IF($D84="Male",Mortality_Projection!$C$3,Mortality_Projection!$C$4))^MIN(($B84+(U$8-1)-Mortality_Projection!$C$6),Mortality_Projection!$C$5)*IF($D84="Male",MIN(OFFSET(Mortality_Rates!$B$6,U$8-1-($B84-$B$9),0),Mortality_Rates!$B$111),MIN(OFFSET(Mortality_Rates!$B$6,U$8-1-($B84-$B$9),1),Mortality_Rates!$C$111)))))</f>
        <v>0</v>
      </c>
      <c r="V84" s="160">
        <f ca="1">IF($B84-V$8&gt;$B$9,0,IF($B84-V$8=$B$9,$C84*IF($D84="Male",$B$5,$B$6),
U84*(1-(1-IF($D84="Male",Mortality_Projection!$C$3,Mortality_Projection!$C$4))^MIN(($B84+(V$8-1)-Mortality_Projection!$C$6),Mortality_Projection!$C$5)*IF($D84="Male",MIN(OFFSET(Mortality_Rates!$B$6,V$8-1-($B84-$B$9),0),Mortality_Rates!$B$111),MIN(OFFSET(Mortality_Rates!$B$6,V$8-1-($B84-$B$9),1),Mortality_Rates!$C$111)))))</f>
        <v>0</v>
      </c>
      <c r="W84" s="160">
        <f ca="1">IF($B84-W$8&gt;$B$9,0,IF($B84-W$8=$B$9,$C84*IF($D84="Male",$B$5,$B$6),
V84*(1-(1-IF($D84="Male",Mortality_Projection!$C$3,Mortality_Projection!$C$4))^MIN(($B84+(W$8-1)-Mortality_Projection!$C$6),Mortality_Projection!$C$5)*IF($D84="Male",MIN(OFFSET(Mortality_Rates!$B$6,W$8-1-($B84-$B$9),0),Mortality_Rates!$B$111),MIN(OFFSET(Mortality_Rates!$B$6,W$8-1-($B84-$B$9),1),Mortality_Rates!$C$111)))))</f>
        <v>0</v>
      </c>
      <c r="X84" s="160">
        <f ca="1">IF($B84-X$8&gt;$B$9,0,IF($B84-X$8=$B$9,$C84*IF($D84="Male",$B$5,$B$6),
W84*(1-(1-IF($D84="Male",Mortality_Projection!$C$3,Mortality_Projection!$C$4))^MIN(($B84+(X$8-1)-Mortality_Projection!$C$6),Mortality_Projection!$C$5)*IF($D84="Male",MIN(OFFSET(Mortality_Rates!$B$6,X$8-1-($B84-$B$9),0),Mortality_Rates!$B$111),MIN(OFFSET(Mortality_Rates!$B$6,X$8-1-($B84-$B$9),1),Mortality_Rates!$C$111)))))</f>
        <v>0</v>
      </c>
      <c r="Y84" s="160">
        <f ca="1">IF($B84-Y$8&gt;$B$9,0,IF($B84-Y$8=$B$9,$C84*IF($D84="Male",$B$5,$B$6),
X84*(1-(1-IF($D84="Male",Mortality_Projection!$C$3,Mortality_Projection!$C$4))^MIN(($B84+(Y$8-1)-Mortality_Projection!$C$6),Mortality_Projection!$C$5)*IF($D84="Male",MIN(OFFSET(Mortality_Rates!$B$6,Y$8-1-($B84-$B$9),0),Mortality_Rates!$B$111),MIN(OFFSET(Mortality_Rates!$B$6,Y$8-1-($B84-$B$9),1),Mortality_Rates!$C$111)))))</f>
        <v>0</v>
      </c>
      <c r="Z84" s="160">
        <f ca="1">IF($B84-Z$8&gt;$B$9,0,IF($B84-Z$8=$B$9,$C84*IF($D84="Male",$B$5,$B$6),
Y84*(1-(1-IF($D84="Male",Mortality_Projection!$C$3,Mortality_Projection!$C$4))^MIN(($B84+(Z$8-1)-Mortality_Projection!$C$6),Mortality_Projection!$C$5)*IF($D84="Male",MIN(OFFSET(Mortality_Rates!$B$6,Z$8-1-($B84-$B$9),0),Mortality_Rates!$B$111),MIN(OFFSET(Mortality_Rates!$B$6,Z$8-1-($B84-$B$9),1),Mortality_Rates!$C$111)))))</f>
        <v>0</v>
      </c>
      <c r="AA84" s="160">
        <f ca="1">IF($B84-AA$8&gt;$B$9,0,IF($B84-AA$8=$B$9,$C84*IF($D84="Male",$B$5,$B$6),
Z84*(1-(1-IF($D84="Male",Mortality_Projection!$C$3,Mortality_Projection!$C$4))^MIN(($B84+(AA$8-1)-Mortality_Projection!$C$6),Mortality_Projection!$C$5)*IF($D84="Male",MIN(OFFSET(Mortality_Rates!$B$6,AA$8-1-($B84-$B$9),0),Mortality_Rates!$B$111),MIN(OFFSET(Mortality_Rates!$B$6,AA$8-1-($B84-$B$9),1),Mortality_Rates!$C$111)))))</f>
        <v>0</v>
      </c>
      <c r="AB84" s="160">
        <f ca="1">IF($B84-AB$8&gt;$B$9,0,IF($B84-AB$8=$B$9,$C84*IF($D84="Male",$B$5,$B$6),
AA84*(1-(1-IF($D84="Male",Mortality_Projection!$C$3,Mortality_Projection!$C$4))^MIN(($B84+(AB$8-1)-Mortality_Projection!$C$6),Mortality_Projection!$C$5)*IF($D84="Male",MIN(OFFSET(Mortality_Rates!$B$6,AB$8-1-($B84-$B$9),0),Mortality_Rates!$B$111),MIN(OFFSET(Mortality_Rates!$B$6,AB$8-1-($B84-$B$9),1),Mortality_Rates!$C$111)))))</f>
        <v>0</v>
      </c>
      <c r="AC84" s="160">
        <f ca="1">IF($B84-AC$8&gt;$B$9,0,IF($B84-AC$8=$B$9,$C84*IF($D84="Male",$B$5,$B$6),
AB84*(1-(1-IF($D84="Male",Mortality_Projection!$C$3,Mortality_Projection!$C$4))^MIN(($B84+(AC$8-1)-Mortality_Projection!$C$6),Mortality_Projection!$C$5)*IF($D84="Male",MIN(OFFSET(Mortality_Rates!$B$6,AC$8-1-($B84-$B$9),0),Mortality_Rates!$B$111),MIN(OFFSET(Mortality_Rates!$B$6,AC$8-1-($B84-$B$9),1),Mortality_Rates!$C$111)))))</f>
        <v>0</v>
      </c>
      <c r="AD84" s="160">
        <f ca="1">IF($B84-AD$8&gt;$B$9,0,IF($B84-AD$8=$B$9,$C84*IF($D84="Male",$B$5,$B$6),
AC84*(1-(1-IF($D84="Male",Mortality_Projection!$C$3,Mortality_Projection!$C$4))^MIN(($B84+(AD$8-1)-Mortality_Projection!$C$6),Mortality_Projection!$C$5)*IF($D84="Male",MIN(OFFSET(Mortality_Rates!$B$6,AD$8-1-($B84-$B$9),0),Mortality_Rates!$B$111),MIN(OFFSET(Mortality_Rates!$B$6,AD$8-1-($B84-$B$9),1),Mortality_Rates!$C$111)))))</f>
        <v>5935.9917909386922</v>
      </c>
      <c r="AE84" s="160">
        <f ca="1">IF($B84-AE$8&gt;$B$9,0,IF($B84-AE$8=$B$9,$C84*IF($D84="Male",$B$5,$B$6),
AD84*(1-(1-IF($D84="Male",Mortality_Projection!$C$3,Mortality_Projection!$C$4))^MIN(($B84+(AE$8-1)-Mortality_Projection!$C$6),Mortality_Projection!$C$5)*IF($D84="Male",MIN(OFFSET(Mortality_Rates!$B$6,AE$8-1-($B84-$B$9),0),Mortality_Rates!$B$111),MIN(OFFSET(Mortality_Rates!$B$6,AE$8-1-($B84-$B$9),1),Mortality_Rates!$C$111)))))</f>
        <v>5933.9277483046799</v>
      </c>
      <c r="AF84" s="160">
        <f ca="1">IF($B84-AF$8&gt;$B$9,0,IF($B84-AF$8=$B$9,$C84*IF($D84="Male",$B$5,$B$6),
AE84*(1-(1-IF($D84="Male",Mortality_Projection!$C$3,Mortality_Projection!$C$4))^MIN(($B84+(AF$8-1)-Mortality_Projection!$C$6),Mortality_Projection!$C$5)*IF($D84="Male",MIN(OFFSET(Mortality_Rates!$B$6,AF$8-1-($B84-$B$9),0),Mortality_Rates!$B$111),MIN(OFFSET(Mortality_Rates!$B$6,AF$8-1-($B84-$B$9),1),Mortality_Rates!$C$111)))))</f>
        <v>5932.4102060964724</v>
      </c>
      <c r="AG84" s="160">
        <f ca="1">IF($B84-AG$8&gt;$B$9,0,IF($B84-AG$8=$B$9,$C84*IF($D84="Male",$B$5,$B$6),
AF84*(1-(1-IF($D84="Male",Mortality_Projection!$C$3,Mortality_Projection!$C$4))^MIN(($B84+(AG$8-1)-Mortality_Projection!$C$6),Mortality_Projection!$C$5)*IF($D84="Male",MIN(OFFSET(Mortality_Rates!$B$6,AG$8-1-($B84-$B$9),0),Mortality_Rates!$B$111),MIN(OFFSET(Mortality_Rates!$B$6,AG$8-1-($B84-$B$9),1),Mortality_Rates!$C$111)))))</f>
        <v>5931.2889759741647</v>
      </c>
      <c r="AH84" s="160">
        <f ca="1">IF($B84-AH$8&gt;$B$9,0,IF($B84-AH$8=$B$9,$C84*IF($D84="Male",$B$5,$B$6),
AG84*(1-(1-IF($D84="Male",Mortality_Projection!$C$3,Mortality_Projection!$C$4))^MIN(($B84+(AH$8-1)-Mortality_Projection!$C$6),Mortality_Projection!$C$5)*IF($D84="Male",MIN(OFFSET(Mortality_Rates!$B$6,AH$8-1-($B84-$B$9),0),Mortality_Rates!$B$111),MIN(OFFSET(Mortality_Rates!$B$6,AH$8-1-($B84-$B$9),1),Mortality_Rates!$C$111)))))</f>
        <v>5930.4374013109882</v>
      </c>
      <c r="AI84" s="160">
        <f ca="1">IF($B84-AI$8&gt;$B$9,0,IF($B84-AI$8=$B$9,$C84*IF($D84="Male",$B$5,$B$6),
AH84*(1-(1-IF($D84="Male",Mortality_Projection!$C$3,Mortality_Projection!$C$4))^MIN(($B84+(AI$8-1)-Mortality_Projection!$C$6),Mortality_Projection!$C$5)*IF($D84="Male",MIN(OFFSET(Mortality_Rates!$B$6,AI$8-1-($B84-$B$9),0),Mortality_Rates!$B$111),MIN(OFFSET(Mortality_Rates!$B$6,AI$8-1-($B84-$B$9),1),Mortality_Rates!$C$111)))))</f>
        <v>5929.7622261658325</v>
      </c>
      <c r="AJ84" s="160">
        <f ca="1">IF($B84-AJ$8&gt;$B$9,0,IF($B84-AJ$8=$B$9,$C84*IF($D84="Male",$B$5,$B$6),
AI84*(1-(1-IF($D84="Male",Mortality_Projection!$C$3,Mortality_Projection!$C$4))^MIN(($B84+(AJ$8-1)-Mortality_Projection!$C$6),Mortality_Projection!$C$5)*IF($D84="Male",MIN(OFFSET(Mortality_Rates!$B$6,AJ$8-1-($B84-$B$9),0),Mortality_Rates!$B$111),MIN(OFFSET(Mortality_Rates!$B$6,AJ$8-1-($B84-$B$9),1),Mortality_Rates!$C$111)))))</f>
        <v>5929.1968729288928</v>
      </c>
      <c r="AK84" s="160">
        <f ca="1">IF($B84-AK$8&gt;$B$9,0,IF($B84-AK$8=$B$9,$C84*IF($D84="Male",$B$5,$B$6),
AJ84*(1-(1-IF($D84="Male",Mortality_Projection!$C$3,Mortality_Projection!$C$4))^MIN(($B84+(AK$8-1)-Mortality_Projection!$C$6),Mortality_Projection!$C$5)*IF($D84="Male",MIN(OFFSET(Mortality_Rates!$B$6,AK$8-1-($B84-$B$9),0),Mortality_Rates!$B$111),MIN(OFFSET(Mortality_Rates!$B$6,AK$8-1-($B84-$B$9),1),Mortality_Rates!$C$111)))))</f>
        <v>5928.7014046880086</v>
      </c>
      <c r="AL84" s="160">
        <f ca="1">IF($B84-AL$8&gt;$B$9,0,IF($B84-AL$8=$B$9,$C84*IF($D84="Male",$B$5,$B$6),
AK84*(1-(1-IF($D84="Male",Mortality_Projection!$C$3,Mortality_Projection!$C$4))^MIN(($B84+(AL$8-1)-Mortality_Projection!$C$6),Mortality_Projection!$C$5)*IF($D84="Male",MIN(OFFSET(Mortality_Rates!$B$6,AL$8-1-($B84-$B$9),0),Mortality_Rates!$B$111),MIN(OFFSET(Mortality_Rates!$B$6,AL$8-1-($B84-$B$9),1),Mortality_Rates!$C$111)))))</f>
        <v>5928.245877998489</v>
      </c>
      <c r="AM84" s="160">
        <f ca="1">IF($B84-AM$8&gt;$B$9,0,IF($B84-AM$8=$B$9,$C84*IF($D84="Male",$B$5,$B$6),
AL84*(1-(1-IF($D84="Male",Mortality_Projection!$C$3,Mortality_Projection!$C$4))^MIN(($B84+(AM$8-1)-Mortality_Projection!$C$6),Mortality_Projection!$C$5)*IF($D84="Male",MIN(OFFSET(Mortality_Rates!$B$6,AM$8-1-($B84-$B$9),0),Mortality_Rates!$B$111),MIN(OFFSET(Mortality_Rates!$B$6,AM$8-1-($B84-$B$9),1),Mortality_Rates!$C$111)))))</f>
        <v>5927.8036853364038</v>
      </c>
      <c r="AN84" s="160">
        <f ca="1">IF($B84-AN$8&gt;$B$9,0,IF($B84-AN$8=$B$9,$C84*IF($D84="Male",$B$5,$B$6),
AM84*(1-(1-IF($D84="Male",Mortality_Projection!$C$3,Mortality_Projection!$C$4))^MIN(($B84+(AN$8-1)-Mortality_Projection!$C$6),Mortality_Projection!$C$5)*IF($D84="Male",MIN(OFFSET(Mortality_Rates!$B$6,AN$8-1-($B84-$B$9),0),Mortality_Rates!$B$111),MIN(OFFSET(Mortality_Rates!$B$6,AN$8-1-($B84-$B$9),1),Mortality_Rates!$C$111)))))</f>
        <v>5927.3515521312429</v>
      </c>
      <c r="AO84" s="160">
        <f ca="1">IF($B84-AO$8&gt;$B$9,0,IF($B84-AO$8=$B$9,$C84*IF($D84="Male",$B$5,$B$6),
AN84*(1-(1-IF($D84="Male",Mortality_Projection!$C$3,Mortality_Projection!$C$4))^MIN(($B84+(AO$8-1)-Mortality_Projection!$C$6),Mortality_Projection!$C$5)*IF($D84="Male",MIN(OFFSET(Mortality_Rates!$B$6,AO$8-1-($B84-$B$9),0),Mortality_Rates!$B$111),MIN(OFFSET(Mortality_Rates!$B$6,AO$8-1-($B84-$B$9),1),Mortality_Rates!$C$111)))))</f>
        <v>5926.869535114166</v>
      </c>
      <c r="AP84" s="160">
        <f ca="1">IF($B84-AP$8&gt;$B$9,0,IF($B84-AP$8=$B$9,$C84*IF($D84="Male",$B$5,$B$6),
AO84*(1-(1-IF($D84="Male",Mortality_Projection!$C$3,Mortality_Projection!$C$4))^MIN(($B84+(AP$8-1)-Mortality_Projection!$C$6),Mortality_Projection!$C$5)*IF($D84="Male",MIN(OFFSET(Mortality_Rates!$B$6,AP$8-1-($B84-$B$9),0),Mortality_Rates!$B$111),MIN(OFFSET(Mortality_Rates!$B$6,AP$8-1-($B84-$B$9),1),Mortality_Rates!$C$111)))))</f>
        <v>5926.3476694755946</v>
      </c>
      <c r="AQ84" s="160">
        <f ca="1">IF($B84-AQ$8&gt;$B$9,0,IF($B84-AQ$8=$B$9,$C84*IF($D84="Male",$B$5,$B$6),
AP84*(1-(1-IF($D84="Male",Mortality_Projection!$C$3,Mortality_Projection!$C$4))^MIN(($B84+(AQ$8-1)-Mortality_Projection!$C$6),Mortality_Projection!$C$5)*IF($D84="Male",MIN(OFFSET(Mortality_Rates!$B$6,AQ$8-1-($B84-$B$9),0),Mortality_Rates!$B$111),MIN(OFFSET(Mortality_Rates!$B$6,AQ$8-1-($B84-$B$9),1),Mortality_Rates!$C$111)))))</f>
        <v>5925.7759944035197</v>
      </c>
      <c r="AR84" s="160">
        <f ca="1">IF($B84-AR$8&gt;$B$9,0,IF($B84-AR$8=$B$9,$C84*IF($D84="Male",$B$5,$B$6),
AQ84*(1-(1-IF($D84="Male",Mortality_Projection!$C$3,Mortality_Projection!$C$4))^MIN(($B84+(AR$8-1)-Mortality_Projection!$C$6),Mortality_Projection!$C$5)*IF($D84="Male",MIN(OFFSET(Mortality_Rates!$B$6,AR$8-1-($B84-$B$9),0),Mortality_Rates!$B$111),MIN(OFFSET(Mortality_Rates!$B$6,AR$8-1-($B84-$B$9),1),Mortality_Rates!$C$111)))))</f>
        <v>5925.1478771588036</v>
      </c>
      <c r="AS84" s="160">
        <f ca="1">IF($B84-AS$8&gt;$B$9,0,IF($B84-AS$8=$B$9,$C84*IF($D84="Male",$B$5,$B$6),
AR84*(1-(1-IF($D84="Male",Mortality_Projection!$C$3,Mortality_Projection!$C$4))^MIN(($B84+(AS$8-1)-Mortality_Projection!$C$6),Mortality_Projection!$C$5)*IF($D84="Male",MIN(OFFSET(Mortality_Rates!$B$6,AS$8-1-($B84-$B$9),0),Mortality_Rates!$B$111),MIN(OFFSET(Mortality_Rates!$B$6,AS$8-1-($B84-$B$9),1),Mortality_Rates!$C$111)))))</f>
        <v>5924.4633351631883</v>
      </c>
      <c r="AT84" s="160">
        <f ca="1">IF($B84-AT$8&gt;$B$9,0,IF($B84-AT$8=$B$9,$C84*IF($D84="Male",$B$5,$B$6),
AS84*(1-(1-IF($D84="Male",Mortality_Projection!$C$3,Mortality_Projection!$C$4))^MIN(($B84+(AT$8-1)-Mortality_Projection!$C$6),Mortality_Projection!$C$5)*IF($D84="Male",MIN(OFFSET(Mortality_Rates!$B$6,AT$8-1-($B84-$B$9),0),Mortality_Rates!$B$111),MIN(OFFSET(Mortality_Rates!$B$6,AT$8-1-($B84-$B$9),1),Mortality_Rates!$C$111)))))</f>
        <v>5923.7290327215906</v>
      </c>
      <c r="AU84" s="160">
        <f ca="1">IF($B84-AU$8&gt;$B$9,0,IF($B84-AU$8=$B$9,$C84*IF($D84="Male",$B$5,$B$6),
AT84*(1-(1-IF($D84="Male",Mortality_Projection!$C$3,Mortality_Projection!$C$4))^MIN(($B84+(AU$8-1)-Mortality_Projection!$C$6),Mortality_Projection!$C$5)*IF($D84="Male",MIN(OFFSET(Mortality_Rates!$B$6,AU$8-1-($B84-$B$9),0),Mortality_Rates!$B$111),MIN(OFFSET(Mortality_Rates!$B$6,AU$8-1-($B84-$B$9),1),Mortality_Rates!$C$111)))))</f>
        <v>5922.9516323848738</v>
      </c>
      <c r="AV84" s="160">
        <f ca="1">IF($B84-AV$8&gt;$B$9,0,IF($B84-AV$8=$B$9,$C84*IF($D84="Male",$B$5,$B$6),
AU84*(1-(1-IF($D84="Male",Mortality_Projection!$C$3,Mortality_Projection!$C$4))^MIN(($B84+(AV$8-1)-Mortality_Projection!$C$6),Mortality_Projection!$C$5)*IF($D84="Male",MIN(OFFSET(Mortality_Rates!$B$6,AV$8-1-($B84-$B$9),0),Mortality_Rates!$B$111),MIN(OFFSET(Mortality_Rates!$B$6,AV$8-1-($B84-$B$9),1),Mortality_Rates!$C$111)))))</f>
        <v>5922.1377944058959</v>
      </c>
      <c r="AW84" s="160">
        <f ca="1">IF($B84-AW$8&gt;$B$9,0,IF($B84-AW$8=$B$9,$C84*IF($D84="Male",$B$5,$B$6),
AV84*(1-(1-IF($D84="Male",Mortality_Projection!$C$3,Mortality_Projection!$C$4))^MIN(($B84+(AW$8-1)-Mortality_Projection!$C$6),Mortality_Projection!$C$5)*IF($D84="Male",MIN(OFFSET(Mortality_Rates!$B$6,AW$8-1-($B84-$B$9),0),Mortality_Rates!$B$111),MIN(OFFSET(Mortality_Rates!$B$6,AW$8-1-($B84-$B$9),1),Mortality_Rates!$C$111)))))</f>
        <v>5921.2908549391932</v>
      </c>
      <c r="AX84" s="160">
        <f ca="1">IF($B84-AX$8&gt;$B$9,0,IF($B84-AX$8=$B$9,$C84*IF($D84="Male",$B$5,$B$6),
AW84*(1-(1-IF($D84="Male",Mortality_Projection!$C$3,Mortality_Projection!$C$4))^MIN(($B84+(AX$8-1)-Mortality_Projection!$C$6),Mortality_Projection!$C$5)*IF($D84="Male",MIN(OFFSET(Mortality_Rates!$B$6,AX$8-1-($B84-$B$9),0),Mortality_Rates!$B$111),MIN(OFFSET(Mortality_Rates!$B$6,AX$8-1-($B84-$B$9),1),Mortality_Rates!$C$111)))))</f>
        <v>5920.4207906016309</v>
      </c>
      <c r="AY84" s="160">
        <f ca="1">IF($B84-AY$8&gt;$B$9,0,IF($B84-AY$8=$B$9,$C84*IF($D84="Male",$B$5,$B$6),
AX84*(1-(1-IF($D84="Male",Mortality_Projection!$C$3,Mortality_Projection!$C$4))^MIN(($B84+(AY$8-1)-Mortality_Projection!$C$6),Mortality_Projection!$C$5)*IF($D84="Male",MIN(OFFSET(Mortality_Rates!$B$6,AY$8-1-($B84-$B$9),0),Mortality_Rates!$B$111),MIN(OFFSET(Mortality_Rates!$B$6,AY$8-1-($B84-$B$9),1),Mortality_Rates!$C$111)))))</f>
        <v>5919.5276115318075</v>
      </c>
      <c r="AZ84" s="160">
        <f ca="1">IF($B84-AZ$8&gt;$B$9,0,IF($B84-AZ$8=$B$9,$C84*IF($D84="Male",$B$5,$B$6),
AY84*(1-(1-IF($D84="Male",Mortality_Projection!$C$3,Mortality_Projection!$C$4))^MIN(($B84+(AZ$8-1)-Mortality_Projection!$C$6),Mortality_Projection!$C$5)*IF($D84="Male",MIN(OFFSET(Mortality_Rates!$B$6,AZ$8-1-($B84-$B$9),0),Mortality_Rates!$B$111),MIN(OFFSET(Mortality_Rates!$B$6,AZ$8-1-($B84-$B$9),1),Mortality_Rates!$C$111)))))</f>
        <v>5918.6179678738335</v>
      </c>
      <c r="BA84" s="160">
        <f ca="1">IF($B84-BA$8&gt;$B$9,0,IF($B84-BA$8=$B$9,$C84*IF($D84="Male",$B$5,$B$6),
AZ84*(1-(1-IF($D84="Male",Mortality_Projection!$C$3,Mortality_Projection!$C$4))^MIN(($B84+(BA$8-1)-Mortality_Projection!$C$6),Mortality_Projection!$C$5)*IF($D84="Male",MIN(OFFSET(Mortality_Rates!$B$6,BA$8-1-($B84-$B$9),0),Mortality_Rates!$B$111),MIN(OFFSET(Mortality_Rates!$B$6,BA$8-1-($B84-$B$9),1),Mortality_Rates!$C$111)))))</f>
        <v>5917.6918672132088</v>
      </c>
      <c r="BB84" s="160">
        <f ca="1">IF($B84-BB$8&gt;$B$9,0,IF($B84-BB$8=$B$9,$C84*IF($D84="Male",$B$5,$B$6),
BA84*(1-(1-IF($D84="Male",Mortality_Projection!$C$3,Mortality_Projection!$C$4))^MIN(($B84+(BB$8-1)-Mortality_Projection!$C$6),Mortality_Projection!$C$5)*IF($D84="Male",MIN(OFFSET(Mortality_Rates!$B$6,BB$8-1-($B84-$B$9),0),Mortality_Rates!$B$111),MIN(OFFSET(Mortality_Rates!$B$6,BB$8-1-($B84-$B$9),1),Mortality_Rates!$C$111)))))</f>
        <v>5916.7493172727309</v>
      </c>
      <c r="BC84" s="160">
        <f ca="1">IF($B84-BC$8&gt;$B$9,0,IF($B84-BC$8=$B$9,$C84*IF($D84="Male",$B$5,$B$6),
BB84*(1-(1-IF($D84="Male",Mortality_Projection!$C$3,Mortality_Projection!$C$4))^MIN(($B84+(BC$8-1)-Mortality_Projection!$C$6),Mortality_Projection!$C$5)*IF($D84="Male",MIN(OFFSET(Mortality_Rates!$B$6,BC$8-1-($B84-$B$9),0),Mortality_Rates!$B$111),MIN(OFFSET(Mortality_Rates!$B$6,BC$8-1-($B84-$B$9),1),Mortality_Rates!$C$111)))))</f>
        <v>5915.7903259123914</v>
      </c>
      <c r="BD84" s="161">
        <f ca="1">IF($B84-BD$8&gt;$B$9,0,IF($B84-BD$8=$B$9,$C84*IF($D84="Male",$B$5,$B$6),
BC84*(1-(1-IF($D84="Male",Mortality_Projection!$C$3,Mortality_Projection!$C$4))^MIN(($B84+(BD$8-1)-Mortality_Projection!$C$6),Mortality_Projection!$C$5)*IF($D84="Male",MIN(OFFSET(Mortality_Rates!$B$6,BD$8-1-($B84-$B$9),0),Mortality_Rates!$B$111),MIN(OFFSET(Mortality_Rates!$B$6,BD$8-1-($B84-$B$9),1),Mortality_Rates!$C$111)))))</f>
        <v>5914.8149011292671</v>
      </c>
      <c r="BE84" s="33"/>
    </row>
    <row r="85" spans="1:57" x14ac:dyDescent="0.35">
      <c r="A85" s="159"/>
      <c r="B85">
        <f t="shared" si="8"/>
        <v>2048</v>
      </c>
      <c r="C85" s="160">
        <f t="shared" ca="1" si="8"/>
        <v>83475.949155333234</v>
      </c>
      <c r="D85" s="198" t="s">
        <v>32</v>
      </c>
      <c r="E85" s="160">
        <f ca="1">IF($B85-E$8&gt;$B$9,0,IF($B85-E$8=$B$9,$C85*IF($D85="Male",$B$5,$B$6),
D85*(1-(1-IF($D85="Male",Mortality_Projection!$C$3,Mortality_Projection!$C$4))^MIN(($B85+(E$8-1)-Mortality_Projection!$C$6),Mortality_Projection!$C$5)*IF($D85="Male",MIN(OFFSET(Mortality_Rates!$B$6,E$8-1-($B85-$B$9),0),Mortality_Rates!$B$111),MIN(OFFSET(Mortality_Rates!$B$6,E$8-1-($B85-$B$9),1),Mortality_Rates!$C$111)))))</f>
        <v>0</v>
      </c>
      <c r="F85" s="160">
        <f ca="1">IF($B85-F$8&gt;$B$9,0,IF($B85-F$8=$B$9,$C85*IF($D85="Male",$B$5,$B$6),
E85*(1-(1-IF($D85="Male",Mortality_Projection!$C$3,Mortality_Projection!$C$4))^MIN(($B85+(F$8-1)-Mortality_Projection!$C$6),Mortality_Projection!$C$5)*IF($D85="Male",MIN(OFFSET(Mortality_Rates!$B$6,F$8-1-($B85-$B$9),0),Mortality_Rates!$B$111),MIN(OFFSET(Mortality_Rates!$B$6,F$8-1-($B85-$B$9),1),Mortality_Rates!$C$111)))))</f>
        <v>0</v>
      </c>
      <c r="G85" s="160">
        <f ca="1">IF($B85-G$8&gt;$B$9,0,IF($B85-G$8=$B$9,$C85*IF($D85="Male",$B$5,$B$6),
F85*(1-(1-IF($D85="Male",Mortality_Projection!$C$3,Mortality_Projection!$C$4))^MIN(($B85+(G$8-1)-Mortality_Projection!$C$6),Mortality_Projection!$C$5)*IF($D85="Male",MIN(OFFSET(Mortality_Rates!$B$6,G$8-1-($B85-$B$9),0),Mortality_Rates!$B$111),MIN(OFFSET(Mortality_Rates!$B$6,G$8-1-($B85-$B$9),1),Mortality_Rates!$C$111)))))</f>
        <v>0</v>
      </c>
      <c r="H85" s="160">
        <f ca="1">IF($B85-H$8&gt;$B$9,0,IF($B85-H$8=$B$9,$C85*IF($D85="Male",$B$5,$B$6),
G85*(1-(1-IF($D85="Male",Mortality_Projection!$C$3,Mortality_Projection!$C$4))^MIN(($B85+(H$8-1)-Mortality_Projection!$C$6),Mortality_Projection!$C$5)*IF($D85="Male",MIN(OFFSET(Mortality_Rates!$B$6,H$8-1-($B85-$B$9),0),Mortality_Rates!$B$111),MIN(OFFSET(Mortality_Rates!$B$6,H$8-1-($B85-$B$9),1),Mortality_Rates!$C$111)))))</f>
        <v>0</v>
      </c>
      <c r="I85" s="160">
        <f ca="1">IF($B85-I$8&gt;$B$9,0,IF($B85-I$8=$B$9,$C85*IF($D85="Male",$B$5,$B$6),
H85*(1-(1-IF($D85="Male",Mortality_Projection!$C$3,Mortality_Projection!$C$4))^MIN(($B85+(I$8-1)-Mortality_Projection!$C$6),Mortality_Projection!$C$5)*IF($D85="Male",MIN(OFFSET(Mortality_Rates!$B$6,I$8-1-($B85-$B$9),0),Mortality_Rates!$B$111),MIN(OFFSET(Mortality_Rates!$B$6,I$8-1-($B85-$B$9),1),Mortality_Rates!$C$111)))))</f>
        <v>0</v>
      </c>
      <c r="J85" s="160">
        <f ca="1">IF($B85-J$8&gt;$B$9,0,IF($B85-J$8=$B$9,$C85*IF($D85="Male",$B$5,$B$6),
I85*(1-(1-IF($D85="Male",Mortality_Projection!$C$3,Mortality_Projection!$C$4))^MIN(($B85+(J$8-1)-Mortality_Projection!$C$6),Mortality_Projection!$C$5)*IF($D85="Male",MIN(OFFSET(Mortality_Rates!$B$6,J$8-1-($B85-$B$9),0),Mortality_Rates!$B$111),MIN(OFFSET(Mortality_Rates!$B$6,J$8-1-($B85-$B$9),1),Mortality_Rates!$C$111)))))</f>
        <v>0</v>
      </c>
      <c r="K85" s="160">
        <f ca="1">IF($B85-K$8&gt;$B$9,0,IF($B85-K$8=$B$9,$C85*IF($D85="Male",$B$5,$B$6),
J85*(1-(1-IF($D85="Male",Mortality_Projection!$C$3,Mortality_Projection!$C$4))^MIN(($B85+(K$8-1)-Mortality_Projection!$C$6),Mortality_Projection!$C$5)*IF($D85="Male",MIN(OFFSET(Mortality_Rates!$B$6,K$8-1-($B85-$B$9),0),Mortality_Rates!$B$111),MIN(OFFSET(Mortality_Rates!$B$6,K$8-1-($B85-$B$9),1),Mortality_Rates!$C$111)))))</f>
        <v>0</v>
      </c>
      <c r="L85" s="160">
        <f ca="1">IF($B85-L$8&gt;$B$9,0,IF($B85-L$8=$B$9,$C85*IF($D85="Male",$B$5,$B$6),
K85*(1-(1-IF($D85="Male",Mortality_Projection!$C$3,Mortality_Projection!$C$4))^MIN(($B85+(L$8-1)-Mortality_Projection!$C$6),Mortality_Projection!$C$5)*IF($D85="Male",MIN(OFFSET(Mortality_Rates!$B$6,L$8-1-($B85-$B$9),0),Mortality_Rates!$B$111),MIN(OFFSET(Mortality_Rates!$B$6,L$8-1-($B85-$B$9),1),Mortality_Rates!$C$111)))))</f>
        <v>0</v>
      </c>
      <c r="M85" s="160">
        <f ca="1">IF($B85-M$8&gt;$B$9,0,IF($B85-M$8=$B$9,$C85*IF($D85="Male",$B$5,$B$6),
L85*(1-(1-IF($D85="Male",Mortality_Projection!$C$3,Mortality_Projection!$C$4))^MIN(($B85+(M$8-1)-Mortality_Projection!$C$6),Mortality_Projection!$C$5)*IF($D85="Male",MIN(OFFSET(Mortality_Rates!$B$6,M$8-1-($B85-$B$9),0),Mortality_Rates!$B$111),MIN(OFFSET(Mortality_Rates!$B$6,M$8-1-($B85-$B$9),1),Mortality_Rates!$C$111)))))</f>
        <v>0</v>
      </c>
      <c r="N85" s="160">
        <f ca="1">IF($B85-N$8&gt;$B$9,0,IF($B85-N$8=$B$9,$C85*IF($D85="Male",$B$5,$B$6),
M85*(1-(1-IF($D85="Male",Mortality_Projection!$C$3,Mortality_Projection!$C$4))^MIN(($B85+(N$8-1)-Mortality_Projection!$C$6),Mortality_Projection!$C$5)*IF($D85="Male",MIN(OFFSET(Mortality_Rates!$B$6,N$8-1-($B85-$B$9),0),Mortality_Rates!$B$111),MIN(OFFSET(Mortality_Rates!$B$6,N$8-1-($B85-$B$9),1),Mortality_Rates!$C$111)))))</f>
        <v>0</v>
      </c>
      <c r="O85" s="160">
        <f ca="1">IF($B85-O$8&gt;$B$9,0,IF($B85-O$8=$B$9,$C85*IF($D85="Male",$B$5,$B$6),
N85*(1-(1-IF($D85="Male",Mortality_Projection!$C$3,Mortality_Projection!$C$4))^MIN(($B85+(O$8-1)-Mortality_Projection!$C$6),Mortality_Projection!$C$5)*IF($D85="Male",MIN(OFFSET(Mortality_Rates!$B$6,O$8-1-($B85-$B$9),0),Mortality_Rates!$B$111),MIN(OFFSET(Mortality_Rates!$B$6,O$8-1-($B85-$B$9),1),Mortality_Rates!$C$111)))))</f>
        <v>0</v>
      </c>
      <c r="P85" s="160">
        <f ca="1">IF($B85-P$8&gt;$B$9,0,IF($B85-P$8=$B$9,$C85*IF($D85="Male",$B$5,$B$6),
O85*(1-(1-IF($D85="Male",Mortality_Projection!$C$3,Mortality_Projection!$C$4))^MIN(($B85+(P$8-1)-Mortality_Projection!$C$6),Mortality_Projection!$C$5)*IF($D85="Male",MIN(OFFSET(Mortality_Rates!$B$6,P$8-1-($B85-$B$9),0),Mortality_Rates!$B$111),MIN(OFFSET(Mortality_Rates!$B$6,P$8-1-($B85-$B$9),1),Mortality_Rates!$C$111)))))</f>
        <v>0</v>
      </c>
      <c r="Q85" s="160">
        <f ca="1">IF($B85-Q$8&gt;$B$9,0,IF($B85-Q$8=$B$9,$C85*IF($D85="Male",$B$5,$B$6),
P85*(1-(1-IF($D85="Male",Mortality_Projection!$C$3,Mortality_Projection!$C$4))^MIN(($B85+(Q$8-1)-Mortality_Projection!$C$6),Mortality_Projection!$C$5)*IF($D85="Male",MIN(OFFSET(Mortality_Rates!$B$6,Q$8-1-($B85-$B$9),0),Mortality_Rates!$B$111),MIN(OFFSET(Mortality_Rates!$B$6,Q$8-1-($B85-$B$9),1),Mortality_Rates!$C$111)))))</f>
        <v>0</v>
      </c>
      <c r="R85" s="160">
        <f ca="1">IF($B85-R$8&gt;$B$9,0,IF($B85-R$8=$B$9,$C85*IF($D85="Male",$B$5,$B$6),
Q85*(1-(1-IF($D85="Male",Mortality_Projection!$C$3,Mortality_Projection!$C$4))^MIN(($B85+(R$8-1)-Mortality_Projection!$C$6),Mortality_Projection!$C$5)*IF($D85="Male",MIN(OFFSET(Mortality_Rates!$B$6,R$8-1-($B85-$B$9),0),Mortality_Rates!$B$111),MIN(OFFSET(Mortality_Rates!$B$6,R$8-1-($B85-$B$9),1),Mortality_Rates!$C$111)))))</f>
        <v>0</v>
      </c>
      <c r="S85" s="160">
        <f ca="1">IF($B85-S$8&gt;$B$9,0,IF($B85-S$8=$B$9,$C85*IF($D85="Male",$B$5,$B$6),
R85*(1-(1-IF($D85="Male",Mortality_Projection!$C$3,Mortality_Projection!$C$4))^MIN(($B85+(S$8-1)-Mortality_Projection!$C$6),Mortality_Projection!$C$5)*IF($D85="Male",MIN(OFFSET(Mortality_Rates!$B$6,S$8-1-($B85-$B$9),0),Mortality_Rates!$B$111),MIN(OFFSET(Mortality_Rates!$B$6,S$8-1-($B85-$B$9),1),Mortality_Rates!$C$111)))))</f>
        <v>0</v>
      </c>
      <c r="T85" s="160">
        <f ca="1">IF($B85-T$8&gt;$B$9,0,IF($B85-T$8=$B$9,$C85*IF($D85="Male",$B$5,$B$6),
S85*(1-(1-IF($D85="Male",Mortality_Projection!$C$3,Mortality_Projection!$C$4))^MIN(($B85+(T$8-1)-Mortality_Projection!$C$6),Mortality_Projection!$C$5)*IF($D85="Male",MIN(OFFSET(Mortality_Rates!$B$6,T$8-1-($B85-$B$9),0),Mortality_Rates!$B$111),MIN(OFFSET(Mortality_Rates!$B$6,T$8-1-($B85-$B$9),1),Mortality_Rates!$C$111)))))</f>
        <v>0</v>
      </c>
      <c r="U85" s="160">
        <f ca="1">IF($B85-U$8&gt;$B$9,0,IF($B85-U$8=$B$9,$C85*IF($D85="Male",$B$5,$B$6),
T85*(1-(1-IF($D85="Male",Mortality_Projection!$C$3,Mortality_Projection!$C$4))^MIN(($B85+(U$8-1)-Mortality_Projection!$C$6),Mortality_Projection!$C$5)*IF($D85="Male",MIN(OFFSET(Mortality_Rates!$B$6,U$8-1-($B85-$B$9),0),Mortality_Rates!$B$111),MIN(OFFSET(Mortality_Rates!$B$6,U$8-1-($B85-$B$9),1),Mortality_Rates!$C$111)))))</f>
        <v>0</v>
      </c>
      <c r="V85" s="160">
        <f ca="1">IF($B85-V$8&gt;$B$9,0,IF($B85-V$8=$B$9,$C85*IF($D85="Male",$B$5,$B$6),
U85*(1-(1-IF($D85="Male",Mortality_Projection!$C$3,Mortality_Projection!$C$4))^MIN(($B85+(V$8-1)-Mortality_Projection!$C$6),Mortality_Projection!$C$5)*IF($D85="Male",MIN(OFFSET(Mortality_Rates!$B$6,V$8-1-($B85-$B$9),0),Mortality_Rates!$B$111),MIN(OFFSET(Mortality_Rates!$B$6,V$8-1-($B85-$B$9),1),Mortality_Rates!$C$111)))))</f>
        <v>0</v>
      </c>
      <c r="W85" s="160">
        <f ca="1">IF($B85-W$8&gt;$B$9,0,IF($B85-W$8=$B$9,$C85*IF($D85="Male",$B$5,$B$6),
V85*(1-(1-IF($D85="Male",Mortality_Projection!$C$3,Mortality_Projection!$C$4))^MIN(($B85+(W$8-1)-Mortality_Projection!$C$6),Mortality_Projection!$C$5)*IF($D85="Male",MIN(OFFSET(Mortality_Rates!$B$6,W$8-1-($B85-$B$9),0),Mortality_Rates!$B$111),MIN(OFFSET(Mortality_Rates!$B$6,W$8-1-($B85-$B$9),1),Mortality_Rates!$C$111)))))</f>
        <v>0</v>
      </c>
      <c r="X85" s="160">
        <f ca="1">IF($B85-X$8&gt;$B$9,0,IF($B85-X$8=$B$9,$C85*IF($D85="Male",$B$5,$B$6),
W85*(1-(1-IF($D85="Male",Mortality_Projection!$C$3,Mortality_Projection!$C$4))^MIN(($B85+(X$8-1)-Mortality_Projection!$C$6),Mortality_Projection!$C$5)*IF($D85="Male",MIN(OFFSET(Mortality_Rates!$B$6,X$8-1-($B85-$B$9),0),Mortality_Rates!$B$111),MIN(OFFSET(Mortality_Rates!$B$6,X$8-1-($B85-$B$9),1),Mortality_Rates!$C$111)))))</f>
        <v>0</v>
      </c>
      <c r="Y85" s="160">
        <f ca="1">IF($B85-Y$8&gt;$B$9,0,IF($B85-Y$8=$B$9,$C85*IF($D85="Male",$B$5,$B$6),
X85*(1-(1-IF($D85="Male",Mortality_Projection!$C$3,Mortality_Projection!$C$4))^MIN(($B85+(Y$8-1)-Mortality_Projection!$C$6),Mortality_Projection!$C$5)*IF($D85="Male",MIN(OFFSET(Mortality_Rates!$B$6,Y$8-1-($B85-$B$9),0),Mortality_Rates!$B$111),MIN(OFFSET(Mortality_Rates!$B$6,Y$8-1-($B85-$B$9),1),Mortality_Rates!$C$111)))))</f>
        <v>0</v>
      </c>
      <c r="Z85" s="160">
        <f ca="1">IF($B85-Z$8&gt;$B$9,0,IF($B85-Z$8=$B$9,$C85*IF($D85="Male",$B$5,$B$6),
Y85*(1-(1-IF($D85="Male",Mortality_Projection!$C$3,Mortality_Projection!$C$4))^MIN(($B85+(Z$8-1)-Mortality_Projection!$C$6),Mortality_Projection!$C$5)*IF($D85="Male",MIN(OFFSET(Mortality_Rates!$B$6,Z$8-1-($B85-$B$9),0),Mortality_Rates!$B$111),MIN(OFFSET(Mortality_Rates!$B$6,Z$8-1-($B85-$B$9),1),Mortality_Rates!$C$111)))))</f>
        <v>0</v>
      </c>
      <c r="AA85" s="160">
        <f ca="1">IF($B85-AA$8&gt;$B$9,0,IF($B85-AA$8=$B$9,$C85*IF($D85="Male",$B$5,$B$6),
Z85*(1-(1-IF($D85="Male",Mortality_Projection!$C$3,Mortality_Projection!$C$4))^MIN(($B85+(AA$8-1)-Mortality_Projection!$C$6),Mortality_Projection!$C$5)*IF($D85="Male",MIN(OFFSET(Mortality_Rates!$B$6,AA$8-1-($B85-$B$9),0),Mortality_Rates!$B$111),MIN(OFFSET(Mortality_Rates!$B$6,AA$8-1-($B85-$B$9),1),Mortality_Rates!$C$111)))))</f>
        <v>0</v>
      </c>
      <c r="AB85" s="160">
        <f ca="1">IF($B85-AB$8&gt;$B$9,0,IF($B85-AB$8=$B$9,$C85*IF($D85="Male",$B$5,$B$6),
AA85*(1-(1-IF($D85="Male",Mortality_Projection!$C$3,Mortality_Projection!$C$4))^MIN(($B85+(AB$8-1)-Mortality_Projection!$C$6),Mortality_Projection!$C$5)*IF($D85="Male",MIN(OFFSET(Mortality_Rates!$B$6,AB$8-1-($B85-$B$9),0),Mortality_Rates!$B$111),MIN(OFFSET(Mortality_Rates!$B$6,AB$8-1-($B85-$B$9),1),Mortality_Rates!$C$111)))))</f>
        <v>0</v>
      </c>
      <c r="AC85" s="160">
        <f ca="1">IF($B85-AC$8&gt;$B$9,0,IF($B85-AC$8=$B$9,$C85*IF($D85="Male",$B$5,$B$6),
AB85*(1-(1-IF($D85="Male",Mortality_Projection!$C$3,Mortality_Projection!$C$4))^MIN(($B85+(AC$8-1)-Mortality_Projection!$C$6),Mortality_Projection!$C$5)*IF($D85="Male",MIN(OFFSET(Mortality_Rates!$B$6,AC$8-1-($B85-$B$9),0),Mortality_Rates!$B$111),MIN(OFFSET(Mortality_Rates!$B$6,AC$8-1-($B85-$B$9),1),Mortality_Rates!$C$111)))))</f>
        <v>0</v>
      </c>
      <c r="AD85" s="160">
        <f ca="1">IF($B85-AD$8&gt;$B$9,0,IF($B85-AD$8=$B$9,$C85*IF($D85="Male",$B$5,$B$6),
AC85*(1-(1-IF($D85="Male",Mortality_Projection!$C$3,Mortality_Projection!$C$4))^MIN(($B85+(AD$8-1)-Mortality_Projection!$C$6),Mortality_Projection!$C$5)*IF($D85="Male",MIN(OFFSET(Mortality_Rates!$B$6,AD$8-1-($B85-$B$9),0),Mortality_Rates!$B$111),MIN(OFFSET(Mortality_Rates!$B$6,AD$8-1-($B85-$B$9),1),Mortality_Rates!$C$111)))))</f>
        <v>0</v>
      </c>
      <c r="AE85" s="160">
        <f ca="1">IF($B85-AE$8&gt;$B$9,0,IF($B85-AE$8=$B$9,$C85*IF($D85="Male",$B$5,$B$6),
AD85*(1-(1-IF($D85="Male",Mortality_Projection!$C$3,Mortality_Projection!$C$4))^MIN(($B85+(AE$8-1)-Mortality_Projection!$C$6),Mortality_Projection!$C$5)*IF($D85="Male",MIN(OFFSET(Mortality_Rates!$B$6,AE$8-1-($B85-$B$9),0),Mortality_Rates!$B$111),MIN(OFFSET(Mortality_Rates!$B$6,AE$8-1-($B85-$B$9),1),Mortality_Rates!$C$111)))))</f>
        <v>5871.0290588271673</v>
      </c>
      <c r="AF85" s="160">
        <f ca="1">IF($B85-AF$8&gt;$B$9,0,IF($B85-AF$8=$B$9,$C85*IF($D85="Male",$B$5,$B$6),
AE85*(1-(1-IF($D85="Male",Mortality_Projection!$C$3,Mortality_Projection!$C$4))^MIN(($B85+(AF$8-1)-Mortality_Projection!$C$6),Mortality_Projection!$C$5)*IF($D85="Male",MIN(OFFSET(Mortality_Rates!$B$6,AF$8-1-($B85-$B$9),0),Mortality_Rates!$B$111),MIN(OFFSET(Mortality_Rates!$B$6,AF$8-1-($B85-$B$9),1),Mortality_Rates!$C$111)))))</f>
        <v>5868.9876048107644</v>
      </c>
      <c r="AG85" s="160">
        <f ca="1">IF($B85-AG$8&gt;$B$9,0,IF($B85-AG$8=$B$9,$C85*IF($D85="Male",$B$5,$B$6),
AF85*(1-(1-IF($D85="Male",Mortality_Projection!$C$3,Mortality_Projection!$C$4))^MIN(($B85+(AG$8-1)-Mortality_Projection!$C$6),Mortality_Projection!$C$5)*IF($D85="Male",MIN(OFFSET(Mortality_Rates!$B$6,AG$8-1-($B85-$B$9),0),Mortality_Rates!$B$111),MIN(OFFSET(Mortality_Rates!$B$6,AG$8-1-($B85-$B$9),1),Mortality_Rates!$C$111)))))</f>
        <v>5867.4866703896651</v>
      </c>
      <c r="AH85" s="160">
        <f ca="1">IF($B85-AH$8&gt;$B$9,0,IF($B85-AH$8=$B$9,$C85*IF($D85="Male",$B$5,$B$6),
AG85*(1-(1-IF($D85="Male",Mortality_Projection!$C$3,Mortality_Projection!$C$4))^MIN(($B85+(AH$8-1)-Mortality_Projection!$C$6),Mortality_Projection!$C$5)*IF($D85="Male",MIN(OFFSET(Mortality_Rates!$B$6,AH$8-1-($B85-$B$9),0),Mortality_Rates!$B$111),MIN(OFFSET(Mortality_Rates!$B$6,AH$8-1-($B85-$B$9),1),Mortality_Rates!$C$111)))))</f>
        <v>5866.3777108658751</v>
      </c>
      <c r="AI85" s="160">
        <f ca="1">IF($B85-AI$8&gt;$B$9,0,IF($B85-AI$8=$B$9,$C85*IF($D85="Male",$B$5,$B$6),
AH85*(1-(1-IF($D85="Male",Mortality_Projection!$C$3,Mortality_Projection!$C$4))^MIN(($B85+(AI$8-1)-Mortality_Projection!$C$6),Mortality_Projection!$C$5)*IF($D85="Male",MIN(OFFSET(Mortality_Rates!$B$6,AI$8-1-($B85-$B$9),0),Mortality_Rates!$B$111),MIN(OFFSET(Mortality_Rates!$B$6,AI$8-1-($B85-$B$9),1),Mortality_Rates!$C$111)))))</f>
        <v>5865.5354557264891</v>
      </c>
      <c r="AJ85" s="160">
        <f ca="1">IF($B85-AJ$8&gt;$B$9,0,IF($B85-AJ$8=$B$9,$C85*IF($D85="Male",$B$5,$B$6),
AI85*(1-(1-IF($D85="Male",Mortality_Projection!$C$3,Mortality_Projection!$C$4))^MIN(($B85+(AJ$8-1)-Mortality_Projection!$C$6),Mortality_Projection!$C$5)*IF($D85="Male",MIN(OFFSET(Mortality_Rates!$B$6,AJ$8-1-($B85-$B$9),0),Mortality_Rates!$B$111),MIN(OFFSET(Mortality_Rates!$B$6,AJ$8-1-($B85-$B$9),1),Mortality_Rates!$C$111)))))</f>
        <v>5864.8676696114453</v>
      </c>
      <c r="AK85" s="160">
        <f ca="1">IF($B85-AK$8&gt;$B$9,0,IF($B85-AK$8=$B$9,$C85*IF($D85="Male",$B$5,$B$6),
AJ85*(1-(1-IF($D85="Male",Mortality_Projection!$C$3,Mortality_Projection!$C$4))^MIN(($B85+(AK$8-1)-Mortality_Projection!$C$6),Mortality_Projection!$C$5)*IF($D85="Male",MIN(OFFSET(Mortality_Rates!$B$6,AK$8-1-($B85-$B$9),0),Mortality_Rates!$B$111),MIN(OFFSET(Mortality_Rates!$B$6,AK$8-1-($B85-$B$9),1),Mortality_Rates!$C$111)))))</f>
        <v>5864.3085035277518</v>
      </c>
      <c r="AL85" s="160">
        <f ca="1">IF($B85-AL$8&gt;$B$9,0,IF($B85-AL$8=$B$9,$C85*IF($D85="Male",$B$5,$B$6),
AK85*(1-(1-IF($D85="Male",Mortality_Projection!$C$3,Mortality_Projection!$C$4))^MIN(($B85+(AL$8-1)-Mortality_Projection!$C$6),Mortality_Projection!$C$5)*IF($D85="Male",MIN(OFFSET(Mortality_Rates!$B$6,AL$8-1-($B85-$B$9),0),Mortality_Rates!$B$111),MIN(OFFSET(Mortality_Rates!$B$6,AL$8-1-($B85-$B$9),1),Mortality_Rates!$C$111)))))</f>
        <v>5863.818457627689</v>
      </c>
      <c r="AM85" s="160">
        <f ca="1">IF($B85-AM$8&gt;$B$9,0,IF($B85-AM$8=$B$9,$C85*IF($D85="Male",$B$5,$B$6),
AL85*(1-(1-IF($D85="Male",Mortality_Projection!$C$3,Mortality_Projection!$C$4))^MIN(($B85+(AM$8-1)-Mortality_Projection!$C$6),Mortality_Projection!$C$5)*IF($D85="Male",MIN(OFFSET(Mortality_Rates!$B$6,AM$8-1-($B85-$B$9),0),Mortality_Rates!$B$111),MIN(OFFSET(Mortality_Rates!$B$6,AM$8-1-($B85-$B$9),1),Mortality_Rates!$C$111)))))</f>
        <v>5863.3679161637801</v>
      </c>
      <c r="AN85" s="160">
        <f ca="1">IF($B85-AN$8&gt;$B$9,0,IF($B85-AN$8=$B$9,$C85*IF($D85="Male",$B$5,$B$6),
AM85*(1-(1-IF($D85="Male",Mortality_Projection!$C$3,Mortality_Projection!$C$4))^MIN(($B85+(AN$8-1)-Mortality_Projection!$C$6),Mortality_Projection!$C$5)*IF($D85="Male",MIN(OFFSET(Mortality_Rates!$B$6,AN$8-1-($B85-$B$9),0),Mortality_Rates!$B$111),MIN(OFFSET(Mortality_Rates!$B$6,AN$8-1-($B85-$B$9),1),Mortality_Rates!$C$111)))))</f>
        <v>5862.9305628014208</v>
      </c>
      <c r="AO85" s="160">
        <f ca="1">IF($B85-AO$8&gt;$B$9,0,IF($B85-AO$8=$B$9,$C85*IF($D85="Male",$B$5,$B$6),
AN85*(1-(1-IF($D85="Male",Mortality_Projection!$C$3,Mortality_Projection!$C$4))^MIN(($B85+(AO$8-1)-Mortality_Projection!$C$6),Mortality_Projection!$C$5)*IF($D85="Male",MIN(OFFSET(Mortality_Rates!$B$6,AO$8-1-($B85-$B$9),0),Mortality_Rates!$B$111),MIN(OFFSET(Mortality_Rates!$B$6,AO$8-1-($B85-$B$9),1),Mortality_Rates!$C$111)))))</f>
        <v>5862.4833776840132</v>
      </c>
      <c r="AP85" s="160">
        <f ca="1">IF($B85-AP$8&gt;$B$9,0,IF($B85-AP$8=$B$9,$C85*IF($D85="Male",$B$5,$B$6),
AO85*(1-(1-IF($D85="Male",Mortality_Projection!$C$3,Mortality_Projection!$C$4))^MIN(($B85+(AP$8-1)-Mortality_Projection!$C$6),Mortality_Projection!$C$5)*IF($D85="Male",MIN(OFFSET(Mortality_Rates!$B$6,AP$8-1-($B85-$B$9),0),Mortality_Rates!$B$111),MIN(OFFSET(Mortality_Rates!$B$6,AP$8-1-($B85-$B$9),1),Mortality_Rates!$C$111)))))</f>
        <v>5862.006635799291</v>
      </c>
      <c r="AQ85" s="160">
        <f ca="1">IF($B85-AQ$8&gt;$B$9,0,IF($B85-AQ$8=$B$9,$C85*IF($D85="Male",$B$5,$B$6),
AP85*(1-(1-IF($D85="Male",Mortality_Projection!$C$3,Mortality_Projection!$C$4))^MIN(($B85+(AQ$8-1)-Mortality_Projection!$C$6),Mortality_Projection!$C$5)*IF($D85="Male",MIN(OFFSET(Mortality_Rates!$B$6,AQ$8-1-($B85-$B$9),0),Mortality_Rates!$B$111),MIN(OFFSET(Mortality_Rates!$B$6,AQ$8-1-($B85-$B$9),1),Mortality_Rates!$C$111)))))</f>
        <v>5861.4904813912717</v>
      </c>
      <c r="AR85" s="160">
        <f ca="1">IF($B85-AR$8&gt;$B$9,0,IF($B85-AR$8=$B$9,$C85*IF($D85="Male",$B$5,$B$6),
AQ85*(1-(1-IF($D85="Male",Mortality_Projection!$C$3,Mortality_Projection!$C$4))^MIN(($B85+(AR$8-1)-Mortality_Projection!$C$6),Mortality_Projection!$C$5)*IF($D85="Male",MIN(OFFSET(Mortality_Rates!$B$6,AR$8-1-($B85-$B$9),0),Mortality_Rates!$B$111),MIN(OFFSET(Mortality_Rates!$B$6,AR$8-1-($B85-$B$9),1),Mortality_Rates!$C$111)))))</f>
        <v>5860.9250626577959</v>
      </c>
      <c r="AS85" s="160">
        <f ca="1">IF($B85-AS$8&gt;$B$9,0,IF($B85-AS$8=$B$9,$C85*IF($D85="Male",$B$5,$B$6),
AR85*(1-(1-IF($D85="Male",Mortality_Projection!$C$3,Mortality_Projection!$C$4))^MIN(($B85+(AS$8-1)-Mortality_Projection!$C$6),Mortality_Projection!$C$5)*IF($D85="Male",MIN(OFFSET(Mortality_Rates!$B$6,AS$8-1-($B85-$B$9),0),Mortality_Rates!$B$111),MIN(OFFSET(Mortality_Rates!$B$6,AS$8-1-($B85-$B$9),1),Mortality_Rates!$C$111)))))</f>
        <v>5860.3038194475694</v>
      </c>
      <c r="AT85" s="160">
        <f ca="1">IF($B85-AT$8&gt;$B$9,0,IF($B85-AT$8=$B$9,$C85*IF($D85="Male",$B$5,$B$6),
AS85*(1-(1-IF($D85="Male",Mortality_Projection!$C$3,Mortality_Projection!$C$4))^MIN(($B85+(AT$8-1)-Mortality_Projection!$C$6),Mortality_Projection!$C$5)*IF($D85="Male",MIN(OFFSET(Mortality_Rates!$B$6,AT$8-1-($B85-$B$9),0),Mortality_Rates!$B$111),MIN(OFFSET(Mortality_Rates!$B$6,AT$8-1-($B85-$B$9),1),Mortality_Rates!$C$111)))))</f>
        <v>5859.626768991674</v>
      </c>
      <c r="AU85" s="160">
        <f ca="1">IF($B85-AU$8&gt;$B$9,0,IF($B85-AU$8=$B$9,$C85*IF($D85="Male",$B$5,$B$6),
AT85*(1-(1-IF($D85="Male",Mortality_Projection!$C$3,Mortality_Projection!$C$4))^MIN(($B85+(AU$8-1)-Mortality_Projection!$C$6),Mortality_Projection!$C$5)*IF($D85="Male",MIN(OFFSET(Mortality_Rates!$B$6,AU$8-1-($B85-$B$9),0),Mortality_Rates!$B$111),MIN(OFFSET(Mortality_Rates!$B$6,AU$8-1-($B85-$B$9),1),Mortality_Rates!$C$111)))))</f>
        <v>5858.9005026617297</v>
      </c>
      <c r="AV85" s="160">
        <f ca="1">IF($B85-AV$8&gt;$B$9,0,IF($B85-AV$8=$B$9,$C85*IF($D85="Male",$B$5,$B$6),
AU85*(1-(1-IF($D85="Male",Mortality_Projection!$C$3,Mortality_Projection!$C$4))^MIN(($B85+(AV$8-1)-Mortality_Projection!$C$6),Mortality_Projection!$C$5)*IF($D85="Male",MIN(OFFSET(Mortality_Rates!$B$6,AV$8-1-($B85-$B$9),0),Mortality_Rates!$B$111),MIN(OFFSET(Mortality_Rates!$B$6,AV$8-1-($B85-$B$9),1),Mortality_Rates!$C$111)))))</f>
        <v>5858.1316100944969</v>
      </c>
      <c r="AW85" s="160">
        <f ca="1">IF($B85-AW$8&gt;$B$9,0,IF($B85-AW$8=$B$9,$C85*IF($D85="Male",$B$5,$B$6),
AV85*(1-(1-IF($D85="Male",Mortality_Projection!$C$3,Mortality_Projection!$C$4))^MIN(($B85+(AW$8-1)-Mortality_Projection!$C$6),Mortality_Projection!$C$5)*IF($D85="Male",MIN(OFFSET(Mortality_Rates!$B$6,AW$8-1-($B85-$B$9),0),Mortality_Rates!$B$111),MIN(OFFSET(Mortality_Rates!$B$6,AW$8-1-($B85-$B$9),1),Mortality_Rates!$C$111)))))</f>
        <v>5857.3266786538825</v>
      </c>
      <c r="AX85" s="160">
        <f ca="1">IF($B85-AX$8&gt;$B$9,0,IF($B85-AX$8=$B$9,$C85*IF($D85="Male",$B$5,$B$6),
AW85*(1-(1-IF($D85="Male",Mortality_Projection!$C$3,Mortality_Projection!$C$4))^MIN(($B85+(AX$8-1)-Mortality_Projection!$C$6),Mortality_Projection!$C$5)*IF($D85="Male",MIN(OFFSET(Mortality_Rates!$B$6,AX$8-1-($B85-$B$9),0),Mortality_Rates!$B$111),MIN(OFFSET(Mortality_Rates!$B$6,AX$8-1-($B85-$B$9),1),Mortality_Rates!$C$111)))))</f>
        <v>5856.4890079839752</v>
      </c>
      <c r="AY85" s="160">
        <f ca="1">IF($B85-AY$8&gt;$B$9,0,IF($B85-AY$8=$B$9,$C85*IF($D85="Male",$B$5,$B$6),
AX85*(1-(1-IF($D85="Male",Mortality_Projection!$C$3,Mortality_Projection!$C$4))^MIN(($B85+(AY$8-1)-Mortality_Projection!$C$6),Mortality_Projection!$C$5)*IF($D85="Male",MIN(OFFSET(Mortality_Rates!$B$6,AY$8-1-($B85-$B$9),0),Mortality_Rates!$B$111),MIN(OFFSET(Mortality_Rates!$B$6,AY$8-1-($B85-$B$9),1),Mortality_Rates!$C$111)))))</f>
        <v>5855.6284655188265</v>
      </c>
      <c r="AZ85" s="160">
        <f ca="1">IF($B85-AZ$8&gt;$B$9,0,IF($B85-AZ$8=$B$9,$C85*IF($D85="Male",$B$5,$B$6),
AY85*(1-(1-IF($D85="Male",Mortality_Projection!$C$3,Mortality_Projection!$C$4))^MIN(($B85+(AZ$8-1)-Mortality_Projection!$C$6),Mortality_Projection!$C$5)*IF($D85="Male",MIN(OFFSET(Mortality_Rates!$B$6,AZ$8-1-($B85-$B$9),0),Mortality_Rates!$B$111),MIN(OFFSET(Mortality_Rates!$B$6,AZ$8-1-($B85-$B$9),1),Mortality_Rates!$C$111)))))</f>
        <v>5854.7450612860794</v>
      </c>
      <c r="BA85" s="160">
        <f ca="1">IF($B85-BA$8&gt;$B$9,0,IF($B85-BA$8=$B$9,$C85*IF($D85="Male",$B$5,$B$6),
AZ85*(1-(1-IF($D85="Male",Mortality_Projection!$C$3,Mortality_Projection!$C$4))^MIN(($B85+(BA$8-1)-Mortality_Projection!$C$6),Mortality_Projection!$C$5)*IF($D85="Male",MIN(OFFSET(Mortality_Rates!$B$6,BA$8-1-($B85-$B$9),0),Mortality_Rates!$B$111),MIN(OFFSET(Mortality_Rates!$B$6,BA$8-1-($B85-$B$9),1),Mortality_Rates!$C$111)))))</f>
        <v>5853.8453726515199</v>
      </c>
      <c r="BB85" s="160">
        <f ca="1">IF($B85-BB$8&gt;$B$9,0,IF($B85-BB$8=$B$9,$C85*IF($D85="Male",$B$5,$B$6),
BA85*(1-(1-IF($D85="Male",Mortality_Projection!$C$3,Mortality_Projection!$C$4))^MIN(($B85+(BB$8-1)-Mortality_Projection!$C$6),Mortality_Projection!$C$5)*IF($D85="Male",MIN(OFFSET(Mortality_Rates!$B$6,BB$8-1-($B85-$B$9),0),Mortality_Rates!$B$111),MIN(OFFSET(Mortality_Rates!$B$6,BB$8-1-($B85-$B$9),1),Mortality_Rates!$C$111)))))</f>
        <v>5852.9294071176337</v>
      </c>
      <c r="BC85" s="160">
        <f ca="1">IF($B85-BC$8&gt;$B$9,0,IF($B85-BC$8=$B$9,$C85*IF($D85="Male",$B$5,$B$6),
BB85*(1-(1-IF($D85="Male",Mortality_Projection!$C$3,Mortality_Projection!$C$4))^MIN(($B85+(BC$8-1)-Mortality_Projection!$C$6),Mortality_Projection!$C$5)*IF($D85="Male",MIN(OFFSET(Mortality_Rates!$B$6,BC$8-1-($B85-$B$9),0),Mortality_Rates!$B$111),MIN(OFFSET(Mortality_Rates!$B$6,BC$8-1-($B85-$B$9),1),Mortality_Rates!$C$111)))))</f>
        <v>5851.9971723227018</v>
      </c>
      <c r="BD85" s="161">
        <f ca="1">IF($B85-BD$8&gt;$B$9,0,IF($B85-BD$8=$B$9,$C85*IF($D85="Male",$B$5,$B$6),
BC85*(1-(1-IF($D85="Male",Mortality_Projection!$C$3,Mortality_Projection!$C$4))^MIN(($B85+(BD$8-1)-Mortality_Projection!$C$6),Mortality_Projection!$C$5)*IF($D85="Male",MIN(OFFSET(Mortality_Rates!$B$6,BD$8-1-($B85-$B$9),0),Mortality_Rates!$B$111),MIN(OFFSET(Mortality_Rates!$B$6,BD$8-1-($B85-$B$9),1),Mortality_Rates!$C$111)))))</f>
        <v>5851.0486760406975</v>
      </c>
      <c r="BE85" s="33"/>
    </row>
    <row r="86" spans="1:57" x14ac:dyDescent="0.35">
      <c r="A86" s="159"/>
      <c r="B86">
        <f t="shared" si="8"/>
        <v>2049</v>
      </c>
      <c r="C86" s="160">
        <f t="shared" ca="1" si="8"/>
        <v>82344.510807703584</v>
      </c>
      <c r="D86" s="198" t="s">
        <v>32</v>
      </c>
      <c r="E86" s="160">
        <f ca="1">IF($B86-E$8&gt;$B$9,0,IF($B86-E$8=$B$9,$C86*IF($D86="Male",$B$5,$B$6),
D86*(1-(1-IF($D86="Male",Mortality_Projection!$C$3,Mortality_Projection!$C$4))^MIN(($B86+(E$8-1)-Mortality_Projection!$C$6),Mortality_Projection!$C$5)*IF($D86="Male",MIN(OFFSET(Mortality_Rates!$B$6,E$8-1-($B86-$B$9),0),Mortality_Rates!$B$111),MIN(OFFSET(Mortality_Rates!$B$6,E$8-1-($B86-$B$9),1),Mortality_Rates!$C$111)))))</f>
        <v>0</v>
      </c>
      <c r="F86" s="160">
        <f ca="1">IF($B86-F$8&gt;$B$9,0,IF($B86-F$8=$B$9,$C86*IF($D86="Male",$B$5,$B$6),
E86*(1-(1-IF($D86="Male",Mortality_Projection!$C$3,Mortality_Projection!$C$4))^MIN(($B86+(F$8-1)-Mortality_Projection!$C$6),Mortality_Projection!$C$5)*IF($D86="Male",MIN(OFFSET(Mortality_Rates!$B$6,F$8-1-($B86-$B$9),0),Mortality_Rates!$B$111),MIN(OFFSET(Mortality_Rates!$B$6,F$8-1-($B86-$B$9),1),Mortality_Rates!$C$111)))))</f>
        <v>0</v>
      </c>
      <c r="G86" s="160">
        <f ca="1">IF($B86-G$8&gt;$B$9,0,IF($B86-G$8=$B$9,$C86*IF($D86="Male",$B$5,$B$6),
F86*(1-(1-IF($D86="Male",Mortality_Projection!$C$3,Mortality_Projection!$C$4))^MIN(($B86+(G$8-1)-Mortality_Projection!$C$6),Mortality_Projection!$C$5)*IF($D86="Male",MIN(OFFSET(Mortality_Rates!$B$6,G$8-1-($B86-$B$9),0),Mortality_Rates!$B$111),MIN(OFFSET(Mortality_Rates!$B$6,G$8-1-($B86-$B$9),1),Mortality_Rates!$C$111)))))</f>
        <v>0</v>
      </c>
      <c r="H86" s="160">
        <f ca="1">IF($B86-H$8&gt;$B$9,0,IF($B86-H$8=$B$9,$C86*IF($D86="Male",$B$5,$B$6),
G86*(1-(1-IF($D86="Male",Mortality_Projection!$C$3,Mortality_Projection!$C$4))^MIN(($B86+(H$8-1)-Mortality_Projection!$C$6),Mortality_Projection!$C$5)*IF($D86="Male",MIN(OFFSET(Mortality_Rates!$B$6,H$8-1-($B86-$B$9),0),Mortality_Rates!$B$111),MIN(OFFSET(Mortality_Rates!$B$6,H$8-1-($B86-$B$9),1),Mortality_Rates!$C$111)))))</f>
        <v>0</v>
      </c>
      <c r="I86" s="160">
        <f ca="1">IF($B86-I$8&gt;$B$9,0,IF($B86-I$8=$B$9,$C86*IF($D86="Male",$B$5,$B$6),
H86*(1-(1-IF($D86="Male",Mortality_Projection!$C$3,Mortality_Projection!$C$4))^MIN(($B86+(I$8-1)-Mortality_Projection!$C$6),Mortality_Projection!$C$5)*IF($D86="Male",MIN(OFFSET(Mortality_Rates!$B$6,I$8-1-($B86-$B$9),0),Mortality_Rates!$B$111),MIN(OFFSET(Mortality_Rates!$B$6,I$8-1-($B86-$B$9),1),Mortality_Rates!$C$111)))))</f>
        <v>0</v>
      </c>
      <c r="J86" s="160">
        <f ca="1">IF($B86-J$8&gt;$B$9,0,IF($B86-J$8=$B$9,$C86*IF($D86="Male",$B$5,$B$6),
I86*(1-(1-IF($D86="Male",Mortality_Projection!$C$3,Mortality_Projection!$C$4))^MIN(($B86+(J$8-1)-Mortality_Projection!$C$6),Mortality_Projection!$C$5)*IF($D86="Male",MIN(OFFSET(Mortality_Rates!$B$6,J$8-1-($B86-$B$9),0),Mortality_Rates!$B$111),MIN(OFFSET(Mortality_Rates!$B$6,J$8-1-($B86-$B$9),1),Mortality_Rates!$C$111)))))</f>
        <v>0</v>
      </c>
      <c r="K86" s="160">
        <f ca="1">IF($B86-K$8&gt;$B$9,0,IF($B86-K$8=$B$9,$C86*IF($D86="Male",$B$5,$B$6),
J86*(1-(1-IF($D86="Male",Mortality_Projection!$C$3,Mortality_Projection!$C$4))^MIN(($B86+(K$8-1)-Mortality_Projection!$C$6),Mortality_Projection!$C$5)*IF($D86="Male",MIN(OFFSET(Mortality_Rates!$B$6,K$8-1-($B86-$B$9),0),Mortality_Rates!$B$111),MIN(OFFSET(Mortality_Rates!$B$6,K$8-1-($B86-$B$9),1),Mortality_Rates!$C$111)))))</f>
        <v>0</v>
      </c>
      <c r="L86" s="160">
        <f ca="1">IF($B86-L$8&gt;$B$9,0,IF($B86-L$8=$B$9,$C86*IF($D86="Male",$B$5,$B$6),
K86*(1-(1-IF($D86="Male",Mortality_Projection!$C$3,Mortality_Projection!$C$4))^MIN(($B86+(L$8-1)-Mortality_Projection!$C$6),Mortality_Projection!$C$5)*IF($D86="Male",MIN(OFFSET(Mortality_Rates!$B$6,L$8-1-($B86-$B$9),0),Mortality_Rates!$B$111),MIN(OFFSET(Mortality_Rates!$B$6,L$8-1-($B86-$B$9),1),Mortality_Rates!$C$111)))))</f>
        <v>0</v>
      </c>
      <c r="M86" s="160">
        <f ca="1">IF($B86-M$8&gt;$B$9,0,IF($B86-M$8=$B$9,$C86*IF($D86="Male",$B$5,$B$6),
L86*(1-(1-IF($D86="Male",Mortality_Projection!$C$3,Mortality_Projection!$C$4))^MIN(($B86+(M$8-1)-Mortality_Projection!$C$6),Mortality_Projection!$C$5)*IF($D86="Male",MIN(OFFSET(Mortality_Rates!$B$6,M$8-1-($B86-$B$9),0),Mortality_Rates!$B$111),MIN(OFFSET(Mortality_Rates!$B$6,M$8-1-($B86-$B$9),1),Mortality_Rates!$C$111)))))</f>
        <v>0</v>
      </c>
      <c r="N86" s="160">
        <f ca="1">IF($B86-N$8&gt;$B$9,0,IF($B86-N$8=$B$9,$C86*IF($D86="Male",$B$5,$B$6),
M86*(1-(1-IF($D86="Male",Mortality_Projection!$C$3,Mortality_Projection!$C$4))^MIN(($B86+(N$8-1)-Mortality_Projection!$C$6),Mortality_Projection!$C$5)*IF($D86="Male",MIN(OFFSET(Mortality_Rates!$B$6,N$8-1-($B86-$B$9),0),Mortality_Rates!$B$111),MIN(OFFSET(Mortality_Rates!$B$6,N$8-1-($B86-$B$9),1),Mortality_Rates!$C$111)))))</f>
        <v>0</v>
      </c>
      <c r="O86" s="160">
        <f ca="1">IF($B86-O$8&gt;$B$9,0,IF($B86-O$8=$B$9,$C86*IF($D86="Male",$B$5,$B$6),
N86*(1-(1-IF($D86="Male",Mortality_Projection!$C$3,Mortality_Projection!$C$4))^MIN(($B86+(O$8-1)-Mortality_Projection!$C$6),Mortality_Projection!$C$5)*IF($D86="Male",MIN(OFFSET(Mortality_Rates!$B$6,O$8-1-($B86-$B$9),0),Mortality_Rates!$B$111),MIN(OFFSET(Mortality_Rates!$B$6,O$8-1-($B86-$B$9),1),Mortality_Rates!$C$111)))))</f>
        <v>0</v>
      </c>
      <c r="P86" s="160">
        <f ca="1">IF($B86-P$8&gt;$B$9,0,IF($B86-P$8=$B$9,$C86*IF($D86="Male",$B$5,$B$6),
O86*(1-(1-IF($D86="Male",Mortality_Projection!$C$3,Mortality_Projection!$C$4))^MIN(($B86+(P$8-1)-Mortality_Projection!$C$6),Mortality_Projection!$C$5)*IF($D86="Male",MIN(OFFSET(Mortality_Rates!$B$6,P$8-1-($B86-$B$9),0),Mortality_Rates!$B$111),MIN(OFFSET(Mortality_Rates!$B$6,P$8-1-($B86-$B$9),1),Mortality_Rates!$C$111)))))</f>
        <v>0</v>
      </c>
      <c r="Q86" s="160">
        <f ca="1">IF($B86-Q$8&gt;$B$9,0,IF($B86-Q$8=$B$9,$C86*IF($D86="Male",$B$5,$B$6),
P86*(1-(1-IF($D86="Male",Mortality_Projection!$C$3,Mortality_Projection!$C$4))^MIN(($B86+(Q$8-1)-Mortality_Projection!$C$6),Mortality_Projection!$C$5)*IF($D86="Male",MIN(OFFSET(Mortality_Rates!$B$6,Q$8-1-($B86-$B$9),0),Mortality_Rates!$B$111),MIN(OFFSET(Mortality_Rates!$B$6,Q$8-1-($B86-$B$9),1),Mortality_Rates!$C$111)))))</f>
        <v>0</v>
      </c>
      <c r="R86" s="160">
        <f ca="1">IF($B86-R$8&gt;$B$9,0,IF($B86-R$8=$B$9,$C86*IF($D86="Male",$B$5,$B$6),
Q86*(1-(1-IF($D86="Male",Mortality_Projection!$C$3,Mortality_Projection!$C$4))^MIN(($B86+(R$8-1)-Mortality_Projection!$C$6),Mortality_Projection!$C$5)*IF($D86="Male",MIN(OFFSET(Mortality_Rates!$B$6,R$8-1-($B86-$B$9),0),Mortality_Rates!$B$111),MIN(OFFSET(Mortality_Rates!$B$6,R$8-1-($B86-$B$9),1),Mortality_Rates!$C$111)))))</f>
        <v>0</v>
      </c>
      <c r="S86" s="160">
        <f ca="1">IF($B86-S$8&gt;$B$9,0,IF($B86-S$8=$B$9,$C86*IF($D86="Male",$B$5,$B$6),
R86*(1-(1-IF($D86="Male",Mortality_Projection!$C$3,Mortality_Projection!$C$4))^MIN(($B86+(S$8-1)-Mortality_Projection!$C$6),Mortality_Projection!$C$5)*IF($D86="Male",MIN(OFFSET(Mortality_Rates!$B$6,S$8-1-($B86-$B$9),0),Mortality_Rates!$B$111),MIN(OFFSET(Mortality_Rates!$B$6,S$8-1-($B86-$B$9),1),Mortality_Rates!$C$111)))))</f>
        <v>0</v>
      </c>
      <c r="T86" s="160">
        <f ca="1">IF($B86-T$8&gt;$B$9,0,IF($B86-T$8=$B$9,$C86*IF($D86="Male",$B$5,$B$6),
S86*(1-(1-IF($D86="Male",Mortality_Projection!$C$3,Mortality_Projection!$C$4))^MIN(($B86+(T$8-1)-Mortality_Projection!$C$6),Mortality_Projection!$C$5)*IF($D86="Male",MIN(OFFSET(Mortality_Rates!$B$6,T$8-1-($B86-$B$9),0),Mortality_Rates!$B$111),MIN(OFFSET(Mortality_Rates!$B$6,T$8-1-($B86-$B$9),1),Mortality_Rates!$C$111)))))</f>
        <v>0</v>
      </c>
      <c r="U86" s="160">
        <f ca="1">IF($B86-U$8&gt;$B$9,0,IF($B86-U$8=$B$9,$C86*IF($D86="Male",$B$5,$B$6),
T86*(1-(1-IF($D86="Male",Mortality_Projection!$C$3,Mortality_Projection!$C$4))^MIN(($B86+(U$8-1)-Mortality_Projection!$C$6),Mortality_Projection!$C$5)*IF($D86="Male",MIN(OFFSET(Mortality_Rates!$B$6,U$8-1-($B86-$B$9),0),Mortality_Rates!$B$111),MIN(OFFSET(Mortality_Rates!$B$6,U$8-1-($B86-$B$9),1),Mortality_Rates!$C$111)))))</f>
        <v>0</v>
      </c>
      <c r="V86" s="160">
        <f ca="1">IF($B86-V$8&gt;$B$9,0,IF($B86-V$8=$B$9,$C86*IF($D86="Male",$B$5,$B$6),
U86*(1-(1-IF($D86="Male",Mortality_Projection!$C$3,Mortality_Projection!$C$4))^MIN(($B86+(V$8-1)-Mortality_Projection!$C$6),Mortality_Projection!$C$5)*IF($D86="Male",MIN(OFFSET(Mortality_Rates!$B$6,V$8-1-($B86-$B$9),0),Mortality_Rates!$B$111),MIN(OFFSET(Mortality_Rates!$B$6,V$8-1-($B86-$B$9),1),Mortality_Rates!$C$111)))))</f>
        <v>0</v>
      </c>
      <c r="W86" s="160">
        <f ca="1">IF($B86-W$8&gt;$B$9,0,IF($B86-W$8=$B$9,$C86*IF($D86="Male",$B$5,$B$6),
V86*(1-(1-IF($D86="Male",Mortality_Projection!$C$3,Mortality_Projection!$C$4))^MIN(($B86+(W$8-1)-Mortality_Projection!$C$6),Mortality_Projection!$C$5)*IF($D86="Male",MIN(OFFSET(Mortality_Rates!$B$6,W$8-1-($B86-$B$9),0),Mortality_Rates!$B$111),MIN(OFFSET(Mortality_Rates!$B$6,W$8-1-($B86-$B$9),1),Mortality_Rates!$C$111)))))</f>
        <v>0</v>
      </c>
      <c r="X86" s="160">
        <f ca="1">IF($B86-X$8&gt;$B$9,0,IF($B86-X$8=$B$9,$C86*IF($D86="Male",$B$5,$B$6),
W86*(1-(1-IF($D86="Male",Mortality_Projection!$C$3,Mortality_Projection!$C$4))^MIN(($B86+(X$8-1)-Mortality_Projection!$C$6),Mortality_Projection!$C$5)*IF($D86="Male",MIN(OFFSET(Mortality_Rates!$B$6,X$8-1-($B86-$B$9),0),Mortality_Rates!$B$111),MIN(OFFSET(Mortality_Rates!$B$6,X$8-1-($B86-$B$9),1),Mortality_Rates!$C$111)))))</f>
        <v>0</v>
      </c>
      <c r="Y86" s="160">
        <f ca="1">IF($B86-Y$8&gt;$B$9,0,IF($B86-Y$8=$B$9,$C86*IF($D86="Male",$B$5,$B$6),
X86*(1-(1-IF($D86="Male",Mortality_Projection!$C$3,Mortality_Projection!$C$4))^MIN(($B86+(Y$8-1)-Mortality_Projection!$C$6),Mortality_Projection!$C$5)*IF($D86="Male",MIN(OFFSET(Mortality_Rates!$B$6,Y$8-1-($B86-$B$9),0),Mortality_Rates!$B$111),MIN(OFFSET(Mortality_Rates!$B$6,Y$8-1-($B86-$B$9),1),Mortality_Rates!$C$111)))))</f>
        <v>0</v>
      </c>
      <c r="Z86" s="160">
        <f ca="1">IF($B86-Z$8&gt;$B$9,0,IF($B86-Z$8=$B$9,$C86*IF($D86="Male",$B$5,$B$6),
Y86*(1-(1-IF($D86="Male",Mortality_Projection!$C$3,Mortality_Projection!$C$4))^MIN(($B86+(Z$8-1)-Mortality_Projection!$C$6),Mortality_Projection!$C$5)*IF($D86="Male",MIN(OFFSET(Mortality_Rates!$B$6,Z$8-1-($B86-$B$9),0),Mortality_Rates!$B$111),MIN(OFFSET(Mortality_Rates!$B$6,Z$8-1-($B86-$B$9),1),Mortality_Rates!$C$111)))))</f>
        <v>0</v>
      </c>
      <c r="AA86" s="160">
        <f ca="1">IF($B86-AA$8&gt;$B$9,0,IF($B86-AA$8=$B$9,$C86*IF($D86="Male",$B$5,$B$6),
Z86*(1-(1-IF($D86="Male",Mortality_Projection!$C$3,Mortality_Projection!$C$4))^MIN(($B86+(AA$8-1)-Mortality_Projection!$C$6),Mortality_Projection!$C$5)*IF($D86="Male",MIN(OFFSET(Mortality_Rates!$B$6,AA$8-1-($B86-$B$9),0),Mortality_Rates!$B$111),MIN(OFFSET(Mortality_Rates!$B$6,AA$8-1-($B86-$B$9),1),Mortality_Rates!$C$111)))))</f>
        <v>0</v>
      </c>
      <c r="AB86" s="160">
        <f ca="1">IF($B86-AB$8&gt;$B$9,0,IF($B86-AB$8=$B$9,$C86*IF($D86="Male",$B$5,$B$6),
AA86*(1-(1-IF($D86="Male",Mortality_Projection!$C$3,Mortality_Projection!$C$4))^MIN(($B86+(AB$8-1)-Mortality_Projection!$C$6),Mortality_Projection!$C$5)*IF($D86="Male",MIN(OFFSET(Mortality_Rates!$B$6,AB$8-1-($B86-$B$9),0),Mortality_Rates!$B$111),MIN(OFFSET(Mortality_Rates!$B$6,AB$8-1-($B86-$B$9),1),Mortality_Rates!$C$111)))))</f>
        <v>0</v>
      </c>
      <c r="AC86" s="160">
        <f ca="1">IF($B86-AC$8&gt;$B$9,0,IF($B86-AC$8=$B$9,$C86*IF($D86="Male",$B$5,$B$6),
AB86*(1-(1-IF($D86="Male",Mortality_Projection!$C$3,Mortality_Projection!$C$4))^MIN(($B86+(AC$8-1)-Mortality_Projection!$C$6),Mortality_Projection!$C$5)*IF($D86="Male",MIN(OFFSET(Mortality_Rates!$B$6,AC$8-1-($B86-$B$9),0),Mortality_Rates!$B$111),MIN(OFFSET(Mortality_Rates!$B$6,AC$8-1-($B86-$B$9),1),Mortality_Rates!$C$111)))))</f>
        <v>0</v>
      </c>
      <c r="AD86" s="160">
        <f ca="1">IF($B86-AD$8&gt;$B$9,0,IF($B86-AD$8=$B$9,$C86*IF($D86="Male",$B$5,$B$6),
AC86*(1-(1-IF($D86="Male",Mortality_Projection!$C$3,Mortality_Projection!$C$4))^MIN(($B86+(AD$8-1)-Mortality_Projection!$C$6),Mortality_Projection!$C$5)*IF($D86="Male",MIN(OFFSET(Mortality_Rates!$B$6,AD$8-1-($B86-$B$9),0),Mortality_Rates!$B$111),MIN(OFFSET(Mortality_Rates!$B$6,AD$8-1-($B86-$B$9),1),Mortality_Rates!$C$111)))))</f>
        <v>0</v>
      </c>
      <c r="AE86" s="160">
        <f ca="1">IF($B86-AE$8&gt;$B$9,0,IF($B86-AE$8=$B$9,$C86*IF($D86="Male",$B$5,$B$6),
AD86*(1-(1-IF($D86="Male",Mortality_Projection!$C$3,Mortality_Projection!$C$4))^MIN(($B86+(AE$8-1)-Mortality_Projection!$C$6),Mortality_Projection!$C$5)*IF($D86="Male",MIN(OFFSET(Mortality_Rates!$B$6,AE$8-1-($B86-$B$9),0),Mortality_Rates!$B$111),MIN(OFFSET(Mortality_Rates!$B$6,AE$8-1-($B86-$B$9),1),Mortality_Rates!$C$111)))))</f>
        <v>0</v>
      </c>
      <c r="AF86" s="160">
        <f ca="1">IF($B86-AF$8&gt;$B$9,0,IF($B86-AF$8=$B$9,$C86*IF($D86="Male",$B$5,$B$6),
AE86*(1-(1-IF($D86="Male",Mortality_Projection!$C$3,Mortality_Projection!$C$4))^MIN(($B86+(AF$8-1)-Mortality_Projection!$C$6),Mortality_Projection!$C$5)*IF($D86="Male",MIN(OFFSET(Mortality_Rates!$B$6,AF$8-1-($B86-$B$9),0),Mortality_Rates!$B$111),MIN(OFFSET(Mortality_Rates!$B$6,AF$8-1-($B86-$B$9),1),Mortality_Rates!$C$111)))))</f>
        <v>5791.452755898953</v>
      </c>
      <c r="AG86" s="160">
        <f ca="1">IF($B86-AG$8&gt;$B$9,0,IF($B86-AG$8=$B$9,$C86*IF($D86="Male",$B$5,$B$6),
AF86*(1-(1-IF($D86="Male",Mortality_Projection!$C$3,Mortality_Projection!$C$4))^MIN(($B86+(AG$8-1)-Mortality_Projection!$C$6),Mortality_Projection!$C$5)*IF($D86="Male",MIN(OFFSET(Mortality_Rates!$B$6,AG$8-1-($B86-$B$9),0),Mortality_Rates!$B$111),MIN(OFFSET(Mortality_Rates!$B$6,AG$8-1-($B86-$B$9),1),Mortality_Rates!$C$111)))))</f>
        <v>5789.4389718807051</v>
      </c>
      <c r="AH86" s="160">
        <f ca="1">IF($B86-AH$8&gt;$B$9,0,IF($B86-AH$8=$B$9,$C86*IF($D86="Male",$B$5,$B$6),
AG86*(1-(1-IF($D86="Male",Mortality_Projection!$C$3,Mortality_Projection!$C$4))^MIN(($B86+(AH$8-1)-Mortality_Projection!$C$6),Mortality_Projection!$C$5)*IF($D86="Male",MIN(OFFSET(Mortality_Rates!$B$6,AH$8-1-($B86-$B$9),0),Mortality_Rates!$B$111),MIN(OFFSET(Mortality_Rates!$B$6,AH$8-1-($B86-$B$9),1),Mortality_Rates!$C$111)))))</f>
        <v>5787.9583812206356</v>
      </c>
      <c r="AI86" s="160">
        <f ca="1">IF($B86-AI$8&gt;$B$9,0,IF($B86-AI$8=$B$9,$C86*IF($D86="Male",$B$5,$B$6),
AH86*(1-(1-IF($D86="Male",Mortality_Projection!$C$3,Mortality_Projection!$C$4))^MIN(($B86+(AI$8-1)-Mortality_Projection!$C$6),Mortality_Projection!$C$5)*IF($D86="Male",MIN(OFFSET(Mortality_Rates!$B$6,AI$8-1-($B86-$B$9),0),Mortality_Rates!$B$111),MIN(OFFSET(Mortality_Rates!$B$6,AI$8-1-($B86-$B$9),1),Mortality_Rates!$C$111)))))</f>
        <v>5786.8644526050757</v>
      </c>
      <c r="AJ86" s="160">
        <f ca="1">IF($B86-AJ$8&gt;$B$9,0,IF($B86-AJ$8=$B$9,$C86*IF($D86="Male",$B$5,$B$6),
AI86*(1-(1-IF($D86="Male",Mortality_Projection!$C$3,Mortality_Projection!$C$4))^MIN(($B86+(AJ$8-1)-Mortality_Projection!$C$6),Mortality_Projection!$C$5)*IF($D86="Male",MIN(OFFSET(Mortality_Rates!$B$6,AJ$8-1-($B86-$B$9),0),Mortality_Rates!$B$111),MIN(OFFSET(Mortality_Rates!$B$6,AJ$8-1-($B86-$B$9),1),Mortality_Rates!$C$111)))))</f>
        <v>5786.0336134456556</v>
      </c>
      <c r="AK86" s="160">
        <f ca="1">IF($B86-AK$8&gt;$B$9,0,IF($B86-AK$8=$B$9,$C86*IF($D86="Male",$B$5,$B$6),
AJ86*(1-(1-IF($D86="Male",Mortality_Projection!$C$3,Mortality_Projection!$C$4))^MIN(($B86+(AK$8-1)-Mortality_Projection!$C$6),Mortality_Projection!$C$5)*IF($D86="Male",MIN(OFFSET(Mortality_Rates!$B$6,AK$8-1-($B86-$B$9),0),Mortality_Rates!$B$111),MIN(OFFSET(Mortality_Rates!$B$6,AK$8-1-($B86-$B$9),1),Mortality_Rates!$C$111)))))</f>
        <v>5785.3748785462758</v>
      </c>
      <c r="AL86" s="160">
        <f ca="1">IF($B86-AL$8&gt;$B$9,0,IF($B86-AL$8=$B$9,$C86*IF($D86="Male",$B$5,$B$6),
AK86*(1-(1-IF($D86="Male",Mortality_Projection!$C$3,Mortality_Projection!$C$4))^MIN(($B86+(AL$8-1)-Mortality_Projection!$C$6),Mortality_Projection!$C$5)*IF($D86="Male",MIN(OFFSET(Mortality_Rates!$B$6,AL$8-1-($B86-$B$9),0),Mortality_Rates!$B$111),MIN(OFFSET(Mortality_Rates!$B$6,AL$8-1-($B86-$B$9),1),Mortality_Rates!$C$111)))))</f>
        <v>5784.8232914354021</v>
      </c>
      <c r="AM86" s="160">
        <f ca="1">IF($B86-AM$8&gt;$B$9,0,IF($B86-AM$8=$B$9,$C86*IF($D86="Male",$B$5,$B$6),
AL86*(1-(1-IF($D86="Male",Mortality_Projection!$C$3,Mortality_Projection!$C$4))^MIN(($B86+(AM$8-1)-Mortality_Projection!$C$6),Mortality_Projection!$C$5)*IF($D86="Male",MIN(OFFSET(Mortality_Rates!$B$6,AM$8-1-($B86-$B$9),0),Mortality_Rates!$B$111),MIN(OFFSET(Mortality_Rates!$B$6,AM$8-1-($B86-$B$9),1),Mortality_Rates!$C$111)))))</f>
        <v>5784.3398876487745</v>
      </c>
      <c r="AN86" s="160">
        <f ca="1">IF($B86-AN$8&gt;$B$9,0,IF($B86-AN$8=$B$9,$C86*IF($D86="Male",$B$5,$B$6),
AM86*(1-(1-IF($D86="Male",Mortality_Projection!$C$3,Mortality_Projection!$C$4))^MIN(($B86+(AN$8-1)-Mortality_Projection!$C$6),Mortality_Projection!$C$5)*IF($D86="Male",MIN(OFFSET(Mortality_Rates!$B$6,AN$8-1-($B86-$B$9),0),Mortality_Rates!$B$111),MIN(OFFSET(Mortality_Rates!$B$6,AN$8-1-($B86-$B$9),1),Mortality_Rates!$C$111)))))</f>
        <v>5783.8954528526501</v>
      </c>
      <c r="AO86" s="160">
        <f ca="1">IF($B86-AO$8&gt;$B$9,0,IF($B86-AO$8=$B$9,$C86*IF($D86="Male",$B$5,$B$6),
AN86*(1-(1-IF($D86="Male",Mortality_Projection!$C$3,Mortality_Projection!$C$4))^MIN(($B86+(AO$8-1)-Mortality_Projection!$C$6),Mortality_Projection!$C$5)*IF($D86="Male",MIN(OFFSET(Mortality_Rates!$B$6,AO$8-1-($B86-$B$9),0),Mortality_Rates!$B$111),MIN(OFFSET(Mortality_Rates!$B$6,AO$8-1-($B86-$B$9),1),Mortality_Rates!$C$111)))))</f>
        <v>5783.4640274057047</v>
      </c>
      <c r="AP86" s="160">
        <f ca="1">IF($B86-AP$8&gt;$B$9,0,IF($B86-AP$8=$B$9,$C86*IF($D86="Male",$B$5,$B$6),
AO86*(1-(1-IF($D86="Male",Mortality_Projection!$C$3,Mortality_Projection!$C$4))^MIN(($B86+(AP$8-1)-Mortality_Projection!$C$6),Mortality_Projection!$C$5)*IF($D86="Male",MIN(OFFSET(Mortality_Rates!$B$6,AP$8-1-($B86-$B$9),0),Mortality_Rates!$B$111),MIN(OFFSET(Mortality_Rates!$B$6,AP$8-1-($B86-$B$9),1),Mortality_Rates!$C$111)))))</f>
        <v>5783.0229034639469</v>
      </c>
      <c r="AQ86" s="160">
        <f ca="1">IF($B86-AQ$8&gt;$B$9,0,IF($B86-AQ$8=$B$9,$C86*IF($D86="Male",$B$5,$B$6),
AP86*(1-(1-IF($D86="Male",Mortality_Projection!$C$3,Mortality_Projection!$C$4))^MIN(($B86+(AQ$8-1)-Mortality_Projection!$C$6),Mortality_Projection!$C$5)*IF($D86="Male",MIN(OFFSET(Mortality_Rates!$B$6,AQ$8-1-($B86-$B$9),0),Mortality_Rates!$B$111),MIN(OFFSET(Mortality_Rates!$B$6,AQ$8-1-($B86-$B$9),1),Mortality_Rates!$C$111)))))</f>
        <v>5782.5526233691862</v>
      </c>
      <c r="AR86" s="160">
        <f ca="1">IF($B86-AR$8&gt;$B$9,0,IF($B86-AR$8=$B$9,$C86*IF($D86="Male",$B$5,$B$6),
AQ86*(1-(1-IF($D86="Male",Mortality_Projection!$C$3,Mortality_Projection!$C$4))^MIN(($B86+(AR$8-1)-Mortality_Projection!$C$6),Mortality_Projection!$C$5)*IF($D86="Male",MIN(OFFSET(Mortality_Rates!$B$6,AR$8-1-($B86-$B$9),0),Mortality_Rates!$B$111),MIN(OFFSET(Mortality_Rates!$B$6,AR$8-1-($B86-$B$9),1),Mortality_Rates!$C$111)))))</f>
        <v>5782.0434649509871</v>
      </c>
      <c r="AS86" s="160">
        <f ca="1">IF($B86-AS$8&gt;$B$9,0,IF($B86-AS$8=$B$9,$C86*IF($D86="Male",$B$5,$B$6),
AR86*(1-(1-IF($D86="Male",Mortality_Projection!$C$3,Mortality_Projection!$C$4))^MIN(($B86+(AS$8-1)-Mortality_Projection!$C$6),Mortality_Projection!$C$5)*IF($D86="Male",MIN(OFFSET(Mortality_Rates!$B$6,AS$8-1-($B86-$B$9),0),Mortality_Rates!$B$111),MIN(OFFSET(Mortality_Rates!$B$6,AS$8-1-($B86-$B$9),1),Mortality_Rates!$C$111)))))</f>
        <v>5781.4857099391456</v>
      </c>
      <c r="AT86" s="160">
        <f ca="1">IF($B86-AT$8&gt;$B$9,0,IF($B86-AT$8=$B$9,$C86*IF($D86="Male",$B$5,$B$6),
AS86*(1-(1-IF($D86="Male",Mortality_Projection!$C$3,Mortality_Projection!$C$4))^MIN(($B86+(AT$8-1)-Mortality_Projection!$C$6),Mortality_Projection!$C$5)*IF($D86="Male",MIN(OFFSET(Mortality_Rates!$B$6,AT$8-1-($B86-$B$9),0),Mortality_Rates!$B$111),MIN(OFFSET(Mortality_Rates!$B$6,AT$8-1-($B86-$B$9),1),Mortality_Rates!$C$111)))))</f>
        <v>5780.8728870990781</v>
      </c>
      <c r="AU86" s="160">
        <f ca="1">IF($B86-AU$8&gt;$B$9,0,IF($B86-AU$8=$B$9,$C86*IF($D86="Male",$B$5,$B$6),
AT86*(1-(1-IF($D86="Male",Mortality_Projection!$C$3,Mortality_Projection!$C$4))^MIN(($B86+(AU$8-1)-Mortality_Projection!$C$6),Mortality_Projection!$C$5)*IF($D86="Male",MIN(OFFSET(Mortality_Rates!$B$6,AU$8-1-($B86-$B$9),0),Mortality_Rates!$B$111),MIN(OFFSET(Mortality_Rates!$B$6,AU$8-1-($B86-$B$9),1),Mortality_Rates!$C$111)))))</f>
        <v>5780.2050134283154</v>
      </c>
      <c r="AV86" s="160">
        <f ca="1">IF($B86-AV$8&gt;$B$9,0,IF($B86-AV$8=$B$9,$C86*IF($D86="Male",$B$5,$B$6),
AU86*(1-(1-IF($D86="Male",Mortality_Projection!$C$3,Mortality_Projection!$C$4))^MIN(($B86+(AV$8-1)-Mortality_Projection!$C$6),Mortality_Projection!$C$5)*IF($D86="Male",MIN(OFFSET(Mortality_Rates!$B$6,AV$8-1-($B86-$B$9),0),Mortality_Rates!$B$111),MIN(OFFSET(Mortality_Rates!$B$6,AV$8-1-($B86-$B$9),1),Mortality_Rates!$C$111)))))</f>
        <v>5779.4885909586037</v>
      </c>
      <c r="AW86" s="160">
        <f ca="1">IF($B86-AW$8&gt;$B$9,0,IF($B86-AW$8=$B$9,$C86*IF($D86="Male",$B$5,$B$6),
AV86*(1-(1-IF($D86="Male",Mortality_Projection!$C$3,Mortality_Projection!$C$4))^MIN(($B86+(AW$8-1)-Mortality_Projection!$C$6),Mortality_Projection!$C$5)*IF($D86="Male",MIN(OFFSET(Mortality_Rates!$B$6,AW$8-1-($B86-$B$9),0),Mortality_Rates!$B$111),MIN(OFFSET(Mortality_Rates!$B$6,AW$8-1-($B86-$B$9),1),Mortality_Rates!$C$111)))))</f>
        <v>5778.7301200103475</v>
      </c>
      <c r="AX86" s="160">
        <f ca="1">IF($B86-AX$8&gt;$B$9,0,IF($B86-AX$8=$B$9,$C86*IF($D86="Male",$B$5,$B$6),
AW86*(1-(1-IF($D86="Male",Mortality_Projection!$C$3,Mortality_Projection!$C$4))^MIN(($B86+(AX$8-1)-Mortality_Projection!$C$6),Mortality_Projection!$C$5)*IF($D86="Male",MIN(OFFSET(Mortality_Rates!$B$6,AX$8-1-($B86-$B$9),0),Mortality_Rates!$B$111),MIN(OFFSET(Mortality_Rates!$B$6,AX$8-1-($B86-$B$9),1),Mortality_Rates!$C$111)))))</f>
        <v>5777.9360986619013</v>
      </c>
      <c r="AY86" s="160">
        <f ca="1">IF($B86-AY$8&gt;$B$9,0,IF($B86-AY$8=$B$9,$C86*IF($D86="Male",$B$5,$B$6),
AX86*(1-(1-IF($D86="Male",Mortality_Projection!$C$3,Mortality_Projection!$C$4))^MIN(($B86+(AY$8-1)-Mortality_Projection!$C$6),Mortality_Projection!$C$5)*IF($D86="Male",MIN(OFFSET(Mortality_Rates!$B$6,AY$8-1-($B86-$B$9),0),Mortality_Rates!$B$111),MIN(OFFSET(Mortality_Rates!$B$6,AY$8-1-($B86-$B$9),1),Mortality_Rates!$C$111)))))</f>
        <v>5777.1097818337676</v>
      </c>
      <c r="AZ86" s="160">
        <f ca="1">IF($B86-AZ$8&gt;$B$9,0,IF($B86-AZ$8=$B$9,$C86*IF($D86="Male",$B$5,$B$6),
AY86*(1-(1-IF($D86="Male",Mortality_Projection!$C$3,Mortality_Projection!$C$4))^MIN(($B86+(AZ$8-1)-Mortality_Projection!$C$6),Mortality_Projection!$C$5)*IF($D86="Male",MIN(OFFSET(Mortality_Rates!$B$6,AZ$8-1-($B86-$B$9),0),Mortality_Rates!$B$111),MIN(OFFSET(Mortality_Rates!$B$6,AZ$8-1-($B86-$B$9),1),Mortality_Rates!$C$111)))))</f>
        <v>5776.2609032161663</v>
      </c>
      <c r="BA86" s="160">
        <f ca="1">IF($B86-BA$8&gt;$B$9,0,IF($B86-BA$8=$B$9,$C86*IF($D86="Male",$B$5,$B$6),
AZ86*(1-(1-IF($D86="Male",Mortality_Projection!$C$3,Mortality_Projection!$C$4))^MIN(($B86+(BA$8-1)-Mortality_Projection!$C$6),Mortality_Projection!$C$5)*IF($D86="Male",MIN(OFFSET(Mortality_Rates!$B$6,BA$8-1-($B86-$B$9),0),Mortality_Rates!$B$111),MIN(OFFSET(Mortality_Rates!$B$6,BA$8-1-($B86-$B$9),1),Mortality_Rates!$C$111)))))</f>
        <v>5775.3894727008246</v>
      </c>
      <c r="BB86" s="160">
        <f ca="1">IF($B86-BB$8&gt;$B$9,0,IF($B86-BB$8=$B$9,$C86*IF($D86="Male",$B$5,$B$6),
BA86*(1-(1-IF($D86="Male",Mortality_Projection!$C$3,Mortality_Projection!$C$4))^MIN(($B86+(BB$8-1)-Mortality_Projection!$C$6),Mortality_Projection!$C$5)*IF($D86="Male",MIN(OFFSET(Mortality_Rates!$B$6,BB$8-1-($B86-$B$9),0),Mortality_Rates!$B$111),MIN(OFFSET(Mortality_Rates!$B$6,BB$8-1-($B86-$B$9),1),Mortality_Rates!$C$111)))))</f>
        <v>5774.5019785034938</v>
      </c>
      <c r="BC86" s="160">
        <f ca="1">IF($B86-BC$8&gt;$B$9,0,IF($B86-BC$8=$B$9,$C86*IF($D86="Male",$B$5,$B$6),
BB86*(1-(1-IF($D86="Male",Mortality_Projection!$C$3,Mortality_Projection!$C$4))^MIN(($B86+(BC$8-1)-Mortality_Projection!$C$6),Mortality_Projection!$C$5)*IF($D86="Male",MIN(OFFSET(Mortality_Rates!$B$6,BC$8-1-($B86-$B$9),0),Mortality_Rates!$B$111),MIN(OFFSET(Mortality_Rates!$B$6,BC$8-1-($B86-$B$9),1),Mortality_Rates!$C$111)))))</f>
        <v>5773.5984280249695</v>
      </c>
      <c r="BD86" s="161">
        <f ca="1">IF($B86-BD$8&gt;$B$9,0,IF($B86-BD$8=$B$9,$C86*IF($D86="Male",$B$5,$B$6),
BC86*(1-(1-IF($D86="Male",Mortality_Projection!$C$3,Mortality_Projection!$C$4))^MIN(($B86+(BD$8-1)-Mortality_Projection!$C$6),Mortality_Projection!$C$5)*IF($D86="Male",MIN(OFFSET(Mortality_Rates!$B$6,BD$8-1-($B86-$B$9),0),Mortality_Rates!$B$111),MIN(OFFSET(Mortality_Rates!$B$6,BD$8-1-($B86-$B$9),1),Mortality_Rates!$C$111)))))</f>
        <v>5772.6788288000034</v>
      </c>
      <c r="BE86" s="33"/>
    </row>
    <row r="87" spans="1:57" x14ac:dyDescent="0.35">
      <c r="A87" s="159"/>
      <c r="B87">
        <f t="shared" si="8"/>
        <v>2050</v>
      </c>
      <c r="C87" s="160">
        <f t="shared" ca="1" si="8"/>
        <v>81029.320995203423</v>
      </c>
      <c r="D87" s="198" t="s">
        <v>32</v>
      </c>
      <c r="E87" s="160">
        <f ca="1">IF($B87-E$8&gt;$B$9,0,IF($B87-E$8=$B$9,$C87*IF($D87="Male",$B$5,$B$6),
D87*(1-(1-IF($D87="Male",Mortality_Projection!$C$3,Mortality_Projection!$C$4))^MIN(($B87+(E$8-1)-Mortality_Projection!$C$6),Mortality_Projection!$C$5)*IF($D87="Male",MIN(OFFSET(Mortality_Rates!$B$6,E$8-1-($B87-$B$9),0),Mortality_Rates!$B$111),MIN(OFFSET(Mortality_Rates!$B$6,E$8-1-($B87-$B$9),1),Mortality_Rates!$C$111)))))</f>
        <v>0</v>
      </c>
      <c r="F87" s="160">
        <f ca="1">IF($B87-F$8&gt;$B$9,0,IF($B87-F$8=$B$9,$C87*IF($D87="Male",$B$5,$B$6),
E87*(1-(1-IF($D87="Male",Mortality_Projection!$C$3,Mortality_Projection!$C$4))^MIN(($B87+(F$8-1)-Mortality_Projection!$C$6),Mortality_Projection!$C$5)*IF($D87="Male",MIN(OFFSET(Mortality_Rates!$B$6,F$8-1-($B87-$B$9),0),Mortality_Rates!$B$111),MIN(OFFSET(Mortality_Rates!$B$6,F$8-1-($B87-$B$9),1),Mortality_Rates!$C$111)))))</f>
        <v>0</v>
      </c>
      <c r="G87" s="160">
        <f ca="1">IF($B87-G$8&gt;$B$9,0,IF($B87-G$8=$B$9,$C87*IF($D87="Male",$B$5,$B$6),
F87*(1-(1-IF($D87="Male",Mortality_Projection!$C$3,Mortality_Projection!$C$4))^MIN(($B87+(G$8-1)-Mortality_Projection!$C$6),Mortality_Projection!$C$5)*IF($D87="Male",MIN(OFFSET(Mortality_Rates!$B$6,G$8-1-($B87-$B$9),0),Mortality_Rates!$B$111),MIN(OFFSET(Mortality_Rates!$B$6,G$8-1-($B87-$B$9),1),Mortality_Rates!$C$111)))))</f>
        <v>0</v>
      </c>
      <c r="H87" s="160">
        <f ca="1">IF($B87-H$8&gt;$B$9,0,IF($B87-H$8=$B$9,$C87*IF($D87="Male",$B$5,$B$6),
G87*(1-(1-IF($D87="Male",Mortality_Projection!$C$3,Mortality_Projection!$C$4))^MIN(($B87+(H$8-1)-Mortality_Projection!$C$6),Mortality_Projection!$C$5)*IF($D87="Male",MIN(OFFSET(Mortality_Rates!$B$6,H$8-1-($B87-$B$9),0),Mortality_Rates!$B$111),MIN(OFFSET(Mortality_Rates!$B$6,H$8-1-($B87-$B$9),1),Mortality_Rates!$C$111)))))</f>
        <v>0</v>
      </c>
      <c r="I87" s="160">
        <f ca="1">IF($B87-I$8&gt;$B$9,0,IF($B87-I$8=$B$9,$C87*IF($D87="Male",$B$5,$B$6),
H87*(1-(1-IF($D87="Male",Mortality_Projection!$C$3,Mortality_Projection!$C$4))^MIN(($B87+(I$8-1)-Mortality_Projection!$C$6),Mortality_Projection!$C$5)*IF($D87="Male",MIN(OFFSET(Mortality_Rates!$B$6,I$8-1-($B87-$B$9),0),Mortality_Rates!$B$111),MIN(OFFSET(Mortality_Rates!$B$6,I$8-1-($B87-$B$9),1),Mortality_Rates!$C$111)))))</f>
        <v>0</v>
      </c>
      <c r="J87" s="160">
        <f ca="1">IF($B87-J$8&gt;$B$9,0,IF($B87-J$8=$B$9,$C87*IF($D87="Male",$B$5,$B$6),
I87*(1-(1-IF($D87="Male",Mortality_Projection!$C$3,Mortality_Projection!$C$4))^MIN(($B87+(J$8-1)-Mortality_Projection!$C$6),Mortality_Projection!$C$5)*IF($D87="Male",MIN(OFFSET(Mortality_Rates!$B$6,J$8-1-($B87-$B$9),0),Mortality_Rates!$B$111),MIN(OFFSET(Mortality_Rates!$B$6,J$8-1-($B87-$B$9),1),Mortality_Rates!$C$111)))))</f>
        <v>0</v>
      </c>
      <c r="K87" s="160">
        <f ca="1">IF($B87-K$8&gt;$B$9,0,IF($B87-K$8=$B$9,$C87*IF($D87="Male",$B$5,$B$6),
J87*(1-(1-IF($D87="Male",Mortality_Projection!$C$3,Mortality_Projection!$C$4))^MIN(($B87+(K$8-1)-Mortality_Projection!$C$6),Mortality_Projection!$C$5)*IF($D87="Male",MIN(OFFSET(Mortality_Rates!$B$6,K$8-1-($B87-$B$9),0),Mortality_Rates!$B$111),MIN(OFFSET(Mortality_Rates!$B$6,K$8-1-($B87-$B$9),1),Mortality_Rates!$C$111)))))</f>
        <v>0</v>
      </c>
      <c r="L87" s="160">
        <f ca="1">IF($B87-L$8&gt;$B$9,0,IF($B87-L$8=$B$9,$C87*IF($D87="Male",$B$5,$B$6),
K87*(1-(1-IF($D87="Male",Mortality_Projection!$C$3,Mortality_Projection!$C$4))^MIN(($B87+(L$8-1)-Mortality_Projection!$C$6),Mortality_Projection!$C$5)*IF($D87="Male",MIN(OFFSET(Mortality_Rates!$B$6,L$8-1-($B87-$B$9),0),Mortality_Rates!$B$111),MIN(OFFSET(Mortality_Rates!$B$6,L$8-1-($B87-$B$9),1),Mortality_Rates!$C$111)))))</f>
        <v>0</v>
      </c>
      <c r="M87" s="160">
        <f ca="1">IF($B87-M$8&gt;$B$9,0,IF($B87-M$8=$B$9,$C87*IF($D87="Male",$B$5,$B$6),
L87*(1-(1-IF($D87="Male",Mortality_Projection!$C$3,Mortality_Projection!$C$4))^MIN(($B87+(M$8-1)-Mortality_Projection!$C$6),Mortality_Projection!$C$5)*IF($D87="Male",MIN(OFFSET(Mortality_Rates!$B$6,M$8-1-($B87-$B$9),0),Mortality_Rates!$B$111),MIN(OFFSET(Mortality_Rates!$B$6,M$8-1-($B87-$B$9),1),Mortality_Rates!$C$111)))))</f>
        <v>0</v>
      </c>
      <c r="N87" s="160">
        <f ca="1">IF($B87-N$8&gt;$B$9,0,IF($B87-N$8=$B$9,$C87*IF($D87="Male",$B$5,$B$6),
M87*(1-(1-IF($D87="Male",Mortality_Projection!$C$3,Mortality_Projection!$C$4))^MIN(($B87+(N$8-1)-Mortality_Projection!$C$6),Mortality_Projection!$C$5)*IF($D87="Male",MIN(OFFSET(Mortality_Rates!$B$6,N$8-1-($B87-$B$9),0),Mortality_Rates!$B$111),MIN(OFFSET(Mortality_Rates!$B$6,N$8-1-($B87-$B$9),1),Mortality_Rates!$C$111)))))</f>
        <v>0</v>
      </c>
      <c r="O87" s="160">
        <f ca="1">IF($B87-O$8&gt;$B$9,0,IF($B87-O$8=$B$9,$C87*IF($D87="Male",$B$5,$B$6),
N87*(1-(1-IF($D87="Male",Mortality_Projection!$C$3,Mortality_Projection!$C$4))^MIN(($B87+(O$8-1)-Mortality_Projection!$C$6),Mortality_Projection!$C$5)*IF($D87="Male",MIN(OFFSET(Mortality_Rates!$B$6,O$8-1-($B87-$B$9),0),Mortality_Rates!$B$111),MIN(OFFSET(Mortality_Rates!$B$6,O$8-1-($B87-$B$9),1),Mortality_Rates!$C$111)))))</f>
        <v>0</v>
      </c>
      <c r="P87" s="160">
        <f ca="1">IF($B87-P$8&gt;$B$9,0,IF($B87-P$8=$B$9,$C87*IF($D87="Male",$B$5,$B$6),
O87*(1-(1-IF($D87="Male",Mortality_Projection!$C$3,Mortality_Projection!$C$4))^MIN(($B87+(P$8-1)-Mortality_Projection!$C$6),Mortality_Projection!$C$5)*IF($D87="Male",MIN(OFFSET(Mortality_Rates!$B$6,P$8-1-($B87-$B$9),0),Mortality_Rates!$B$111),MIN(OFFSET(Mortality_Rates!$B$6,P$8-1-($B87-$B$9),1),Mortality_Rates!$C$111)))))</f>
        <v>0</v>
      </c>
      <c r="Q87" s="160">
        <f ca="1">IF($B87-Q$8&gt;$B$9,0,IF($B87-Q$8=$B$9,$C87*IF($D87="Male",$B$5,$B$6),
P87*(1-(1-IF($D87="Male",Mortality_Projection!$C$3,Mortality_Projection!$C$4))^MIN(($B87+(Q$8-1)-Mortality_Projection!$C$6),Mortality_Projection!$C$5)*IF($D87="Male",MIN(OFFSET(Mortality_Rates!$B$6,Q$8-1-($B87-$B$9),0),Mortality_Rates!$B$111),MIN(OFFSET(Mortality_Rates!$B$6,Q$8-1-($B87-$B$9),1),Mortality_Rates!$C$111)))))</f>
        <v>0</v>
      </c>
      <c r="R87" s="160">
        <f ca="1">IF($B87-R$8&gt;$B$9,0,IF($B87-R$8=$B$9,$C87*IF($D87="Male",$B$5,$B$6),
Q87*(1-(1-IF($D87="Male",Mortality_Projection!$C$3,Mortality_Projection!$C$4))^MIN(($B87+(R$8-1)-Mortality_Projection!$C$6),Mortality_Projection!$C$5)*IF($D87="Male",MIN(OFFSET(Mortality_Rates!$B$6,R$8-1-($B87-$B$9),0),Mortality_Rates!$B$111),MIN(OFFSET(Mortality_Rates!$B$6,R$8-1-($B87-$B$9),1),Mortality_Rates!$C$111)))))</f>
        <v>0</v>
      </c>
      <c r="S87" s="160">
        <f ca="1">IF($B87-S$8&gt;$B$9,0,IF($B87-S$8=$B$9,$C87*IF($D87="Male",$B$5,$B$6),
R87*(1-(1-IF($D87="Male",Mortality_Projection!$C$3,Mortality_Projection!$C$4))^MIN(($B87+(S$8-1)-Mortality_Projection!$C$6),Mortality_Projection!$C$5)*IF($D87="Male",MIN(OFFSET(Mortality_Rates!$B$6,S$8-1-($B87-$B$9),0),Mortality_Rates!$B$111),MIN(OFFSET(Mortality_Rates!$B$6,S$8-1-($B87-$B$9),1),Mortality_Rates!$C$111)))))</f>
        <v>0</v>
      </c>
      <c r="T87" s="160">
        <f ca="1">IF($B87-T$8&gt;$B$9,0,IF($B87-T$8=$B$9,$C87*IF($D87="Male",$B$5,$B$6),
S87*(1-(1-IF($D87="Male",Mortality_Projection!$C$3,Mortality_Projection!$C$4))^MIN(($B87+(T$8-1)-Mortality_Projection!$C$6),Mortality_Projection!$C$5)*IF($D87="Male",MIN(OFFSET(Mortality_Rates!$B$6,T$8-1-($B87-$B$9),0),Mortality_Rates!$B$111),MIN(OFFSET(Mortality_Rates!$B$6,T$8-1-($B87-$B$9),1),Mortality_Rates!$C$111)))))</f>
        <v>0</v>
      </c>
      <c r="U87" s="160">
        <f ca="1">IF($B87-U$8&gt;$B$9,0,IF($B87-U$8=$B$9,$C87*IF($D87="Male",$B$5,$B$6),
T87*(1-(1-IF($D87="Male",Mortality_Projection!$C$3,Mortality_Projection!$C$4))^MIN(($B87+(U$8-1)-Mortality_Projection!$C$6),Mortality_Projection!$C$5)*IF($D87="Male",MIN(OFFSET(Mortality_Rates!$B$6,U$8-1-($B87-$B$9),0),Mortality_Rates!$B$111),MIN(OFFSET(Mortality_Rates!$B$6,U$8-1-($B87-$B$9),1),Mortality_Rates!$C$111)))))</f>
        <v>0</v>
      </c>
      <c r="V87" s="160">
        <f ca="1">IF($B87-V$8&gt;$B$9,0,IF($B87-V$8=$B$9,$C87*IF($D87="Male",$B$5,$B$6),
U87*(1-(1-IF($D87="Male",Mortality_Projection!$C$3,Mortality_Projection!$C$4))^MIN(($B87+(V$8-1)-Mortality_Projection!$C$6),Mortality_Projection!$C$5)*IF($D87="Male",MIN(OFFSET(Mortality_Rates!$B$6,V$8-1-($B87-$B$9),0),Mortality_Rates!$B$111),MIN(OFFSET(Mortality_Rates!$B$6,V$8-1-($B87-$B$9),1),Mortality_Rates!$C$111)))))</f>
        <v>0</v>
      </c>
      <c r="W87" s="160">
        <f ca="1">IF($B87-W$8&gt;$B$9,0,IF($B87-W$8=$B$9,$C87*IF($D87="Male",$B$5,$B$6),
V87*(1-(1-IF($D87="Male",Mortality_Projection!$C$3,Mortality_Projection!$C$4))^MIN(($B87+(W$8-1)-Mortality_Projection!$C$6),Mortality_Projection!$C$5)*IF($D87="Male",MIN(OFFSET(Mortality_Rates!$B$6,W$8-1-($B87-$B$9),0),Mortality_Rates!$B$111),MIN(OFFSET(Mortality_Rates!$B$6,W$8-1-($B87-$B$9),1),Mortality_Rates!$C$111)))))</f>
        <v>0</v>
      </c>
      <c r="X87" s="160">
        <f ca="1">IF($B87-X$8&gt;$B$9,0,IF($B87-X$8=$B$9,$C87*IF($D87="Male",$B$5,$B$6),
W87*(1-(1-IF($D87="Male",Mortality_Projection!$C$3,Mortality_Projection!$C$4))^MIN(($B87+(X$8-1)-Mortality_Projection!$C$6),Mortality_Projection!$C$5)*IF($D87="Male",MIN(OFFSET(Mortality_Rates!$B$6,X$8-1-($B87-$B$9),0),Mortality_Rates!$B$111),MIN(OFFSET(Mortality_Rates!$B$6,X$8-1-($B87-$B$9),1),Mortality_Rates!$C$111)))))</f>
        <v>0</v>
      </c>
      <c r="Y87" s="160">
        <f ca="1">IF($B87-Y$8&gt;$B$9,0,IF($B87-Y$8=$B$9,$C87*IF($D87="Male",$B$5,$B$6),
X87*(1-(1-IF($D87="Male",Mortality_Projection!$C$3,Mortality_Projection!$C$4))^MIN(($B87+(Y$8-1)-Mortality_Projection!$C$6),Mortality_Projection!$C$5)*IF($D87="Male",MIN(OFFSET(Mortality_Rates!$B$6,Y$8-1-($B87-$B$9),0),Mortality_Rates!$B$111),MIN(OFFSET(Mortality_Rates!$B$6,Y$8-1-($B87-$B$9),1),Mortality_Rates!$C$111)))))</f>
        <v>0</v>
      </c>
      <c r="Z87" s="160">
        <f ca="1">IF($B87-Z$8&gt;$B$9,0,IF($B87-Z$8=$B$9,$C87*IF($D87="Male",$B$5,$B$6),
Y87*(1-(1-IF($D87="Male",Mortality_Projection!$C$3,Mortality_Projection!$C$4))^MIN(($B87+(Z$8-1)-Mortality_Projection!$C$6),Mortality_Projection!$C$5)*IF($D87="Male",MIN(OFFSET(Mortality_Rates!$B$6,Z$8-1-($B87-$B$9),0),Mortality_Rates!$B$111),MIN(OFFSET(Mortality_Rates!$B$6,Z$8-1-($B87-$B$9),1),Mortality_Rates!$C$111)))))</f>
        <v>0</v>
      </c>
      <c r="AA87" s="160">
        <f ca="1">IF($B87-AA$8&gt;$B$9,0,IF($B87-AA$8=$B$9,$C87*IF($D87="Male",$B$5,$B$6),
Z87*(1-(1-IF($D87="Male",Mortality_Projection!$C$3,Mortality_Projection!$C$4))^MIN(($B87+(AA$8-1)-Mortality_Projection!$C$6),Mortality_Projection!$C$5)*IF($D87="Male",MIN(OFFSET(Mortality_Rates!$B$6,AA$8-1-($B87-$B$9),0),Mortality_Rates!$B$111),MIN(OFFSET(Mortality_Rates!$B$6,AA$8-1-($B87-$B$9),1),Mortality_Rates!$C$111)))))</f>
        <v>0</v>
      </c>
      <c r="AB87" s="160">
        <f ca="1">IF($B87-AB$8&gt;$B$9,0,IF($B87-AB$8=$B$9,$C87*IF($D87="Male",$B$5,$B$6),
AA87*(1-(1-IF($D87="Male",Mortality_Projection!$C$3,Mortality_Projection!$C$4))^MIN(($B87+(AB$8-1)-Mortality_Projection!$C$6),Mortality_Projection!$C$5)*IF($D87="Male",MIN(OFFSET(Mortality_Rates!$B$6,AB$8-1-($B87-$B$9),0),Mortality_Rates!$B$111),MIN(OFFSET(Mortality_Rates!$B$6,AB$8-1-($B87-$B$9),1),Mortality_Rates!$C$111)))))</f>
        <v>0</v>
      </c>
      <c r="AC87" s="160">
        <f ca="1">IF($B87-AC$8&gt;$B$9,0,IF($B87-AC$8=$B$9,$C87*IF($D87="Male",$B$5,$B$6),
AB87*(1-(1-IF($D87="Male",Mortality_Projection!$C$3,Mortality_Projection!$C$4))^MIN(($B87+(AC$8-1)-Mortality_Projection!$C$6),Mortality_Projection!$C$5)*IF($D87="Male",MIN(OFFSET(Mortality_Rates!$B$6,AC$8-1-($B87-$B$9),0),Mortality_Rates!$B$111),MIN(OFFSET(Mortality_Rates!$B$6,AC$8-1-($B87-$B$9),1),Mortality_Rates!$C$111)))))</f>
        <v>0</v>
      </c>
      <c r="AD87" s="160">
        <f ca="1">IF($B87-AD$8&gt;$B$9,0,IF($B87-AD$8=$B$9,$C87*IF($D87="Male",$B$5,$B$6),
AC87*(1-(1-IF($D87="Male",Mortality_Projection!$C$3,Mortality_Projection!$C$4))^MIN(($B87+(AD$8-1)-Mortality_Projection!$C$6),Mortality_Projection!$C$5)*IF($D87="Male",MIN(OFFSET(Mortality_Rates!$B$6,AD$8-1-($B87-$B$9),0),Mortality_Rates!$B$111),MIN(OFFSET(Mortality_Rates!$B$6,AD$8-1-($B87-$B$9),1),Mortality_Rates!$C$111)))))</f>
        <v>0</v>
      </c>
      <c r="AE87" s="160">
        <f ca="1">IF($B87-AE$8&gt;$B$9,0,IF($B87-AE$8=$B$9,$C87*IF($D87="Male",$B$5,$B$6),
AD87*(1-(1-IF($D87="Male",Mortality_Projection!$C$3,Mortality_Projection!$C$4))^MIN(($B87+(AE$8-1)-Mortality_Projection!$C$6),Mortality_Projection!$C$5)*IF($D87="Male",MIN(OFFSET(Mortality_Rates!$B$6,AE$8-1-($B87-$B$9),0),Mortality_Rates!$B$111),MIN(OFFSET(Mortality_Rates!$B$6,AE$8-1-($B87-$B$9),1),Mortality_Rates!$C$111)))))</f>
        <v>0</v>
      </c>
      <c r="AF87" s="160">
        <f ca="1">IF($B87-AF$8&gt;$B$9,0,IF($B87-AF$8=$B$9,$C87*IF($D87="Male",$B$5,$B$6),
AE87*(1-(1-IF($D87="Male",Mortality_Projection!$C$3,Mortality_Projection!$C$4))^MIN(($B87+(AF$8-1)-Mortality_Projection!$C$6),Mortality_Projection!$C$5)*IF($D87="Male",MIN(OFFSET(Mortality_Rates!$B$6,AF$8-1-($B87-$B$9),0),Mortality_Rates!$B$111),MIN(OFFSET(Mortality_Rates!$B$6,AF$8-1-($B87-$B$9),1),Mortality_Rates!$C$111)))))</f>
        <v>0</v>
      </c>
      <c r="AG87" s="160">
        <f ca="1">IF($B87-AG$8&gt;$B$9,0,IF($B87-AG$8=$B$9,$C87*IF($D87="Male",$B$5,$B$6),
AF87*(1-(1-IF($D87="Male",Mortality_Projection!$C$3,Mortality_Projection!$C$4))^MIN(($B87+(AG$8-1)-Mortality_Projection!$C$6),Mortality_Projection!$C$5)*IF($D87="Male",MIN(OFFSET(Mortality_Rates!$B$6,AG$8-1-($B87-$B$9),0),Mortality_Rates!$B$111),MIN(OFFSET(Mortality_Rates!$B$6,AG$8-1-($B87-$B$9),1),Mortality_Rates!$C$111)))))</f>
        <v>5698.9528480189765</v>
      </c>
      <c r="AH87" s="160">
        <f ca="1">IF($B87-AH$8&gt;$B$9,0,IF($B87-AH$8=$B$9,$C87*IF($D87="Male",$B$5,$B$6),
AG87*(1-(1-IF($D87="Male",Mortality_Projection!$C$3,Mortality_Projection!$C$4))^MIN(($B87+(AH$8-1)-Mortality_Projection!$C$6),Mortality_Projection!$C$5)*IF($D87="Male",MIN(OFFSET(Mortality_Rates!$B$6,AH$8-1-($B87-$B$9),0),Mortality_Rates!$B$111),MIN(OFFSET(Mortality_Rates!$B$6,AH$8-1-($B87-$B$9),1),Mortality_Rates!$C$111)))))</f>
        <v>5696.971227750314</v>
      </c>
      <c r="AI87" s="160">
        <f ca="1">IF($B87-AI$8&gt;$B$9,0,IF($B87-AI$8=$B$9,$C87*IF($D87="Male",$B$5,$B$6),
AH87*(1-(1-IF($D87="Male",Mortality_Projection!$C$3,Mortality_Projection!$C$4))^MIN(($B87+(AI$8-1)-Mortality_Projection!$C$6),Mortality_Projection!$C$5)*IF($D87="Male",MIN(OFFSET(Mortality_Rates!$B$6,AI$8-1-($B87-$B$9),0),Mortality_Rates!$B$111),MIN(OFFSET(Mortality_Rates!$B$6,AI$8-1-($B87-$B$9),1),Mortality_Rates!$C$111)))))</f>
        <v>5695.5142847837396</v>
      </c>
      <c r="AJ87" s="160">
        <f ca="1">IF($B87-AJ$8&gt;$B$9,0,IF($B87-AJ$8=$B$9,$C87*IF($D87="Male",$B$5,$B$6),
AI87*(1-(1-IF($D87="Male",Mortality_Projection!$C$3,Mortality_Projection!$C$4))^MIN(($B87+(AJ$8-1)-Mortality_Projection!$C$6),Mortality_Projection!$C$5)*IF($D87="Male",MIN(OFFSET(Mortality_Rates!$B$6,AJ$8-1-($B87-$B$9),0),Mortality_Rates!$B$111),MIN(OFFSET(Mortality_Rates!$B$6,AJ$8-1-($B87-$B$9),1),Mortality_Rates!$C$111)))))</f>
        <v>5694.4378281739837</v>
      </c>
      <c r="AK87" s="160">
        <f ca="1">IF($B87-AK$8&gt;$B$9,0,IF($B87-AK$8=$B$9,$C87*IF($D87="Male",$B$5,$B$6),
AJ87*(1-(1-IF($D87="Male",Mortality_Projection!$C$3,Mortality_Projection!$C$4))^MIN(($B87+(AK$8-1)-Mortality_Projection!$C$6),Mortality_Projection!$C$5)*IF($D87="Male",MIN(OFFSET(Mortality_Rates!$B$6,AK$8-1-($B87-$B$9),0),Mortality_Rates!$B$111),MIN(OFFSET(Mortality_Rates!$B$6,AK$8-1-($B87-$B$9),1),Mortality_Rates!$C$111)))))</f>
        <v>5693.6202590089761</v>
      </c>
      <c r="AL87" s="160">
        <f ca="1">IF($B87-AL$8&gt;$B$9,0,IF($B87-AL$8=$B$9,$C87*IF($D87="Male",$B$5,$B$6),
AK87*(1-(1-IF($D87="Male",Mortality_Projection!$C$3,Mortality_Projection!$C$4))^MIN(($B87+(AL$8-1)-Mortality_Projection!$C$6),Mortality_Projection!$C$5)*IF($D87="Male",MIN(OFFSET(Mortality_Rates!$B$6,AL$8-1-($B87-$B$9),0),Mortality_Rates!$B$111),MIN(OFFSET(Mortality_Rates!$B$6,AL$8-1-($B87-$B$9),1),Mortality_Rates!$C$111)))))</f>
        <v>5692.9720452897</v>
      </c>
      <c r="AM87" s="160">
        <f ca="1">IF($B87-AM$8&gt;$B$9,0,IF($B87-AM$8=$B$9,$C87*IF($D87="Male",$B$5,$B$6),
AL87*(1-(1-IF($D87="Male",Mortality_Projection!$C$3,Mortality_Projection!$C$4))^MIN(($B87+(AM$8-1)-Mortality_Projection!$C$6),Mortality_Projection!$C$5)*IF($D87="Male",MIN(OFFSET(Mortality_Rates!$B$6,AM$8-1-($B87-$B$9),0),Mortality_Rates!$B$111),MIN(OFFSET(Mortality_Rates!$B$6,AM$8-1-($B87-$B$9),1),Mortality_Rates!$C$111)))))</f>
        <v>5692.4292680162016</v>
      </c>
      <c r="AN87" s="160">
        <f ca="1">IF($B87-AN$8&gt;$B$9,0,IF($B87-AN$8=$B$9,$C87*IF($D87="Male",$B$5,$B$6),
AM87*(1-(1-IF($D87="Male",Mortality_Projection!$C$3,Mortality_Projection!$C$4))^MIN(($B87+(AN$8-1)-Mortality_Projection!$C$6),Mortality_Projection!$C$5)*IF($D87="Male",MIN(OFFSET(Mortality_Rates!$B$6,AN$8-1-($B87-$B$9),0),Mortality_Rates!$B$111),MIN(OFFSET(Mortality_Rates!$B$6,AN$8-1-($B87-$B$9),1),Mortality_Rates!$C$111)))))</f>
        <v>5691.9535850567336</v>
      </c>
      <c r="AO87" s="160">
        <f ca="1">IF($B87-AO$8&gt;$B$9,0,IF($B87-AO$8=$B$9,$C87*IF($D87="Male",$B$5,$B$6),
AN87*(1-(1-IF($D87="Male",Mortality_Projection!$C$3,Mortality_Projection!$C$4))^MIN(($B87+(AO$8-1)-Mortality_Projection!$C$6),Mortality_Projection!$C$5)*IF($D87="Male",MIN(OFFSET(Mortality_Rates!$B$6,AO$8-1-($B87-$B$9),0),Mortality_Rates!$B$111),MIN(OFFSET(Mortality_Rates!$B$6,AO$8-1-($B87-$B$9),1),Mortality_Rates!$C$111)))))</f>
        <v>5691.5162486829622</v>
      </c>
      <c r="AP87" s="160">
        <f ca="1">IF($B87-AP$8&gt;$B$9,0,IF($B87-AP$8=$B$9,$C87*IF($D87="Male",$B$5,$B$6),
AO87*(1-(1-IF($D87="Male",Mortality_Projection!$C$3,Mortality_Projection!$C$4))^MIN(($B87+(AP$8-1)-Mortality_Projection!$C$6),Mortality_Projection!$C$5)*IF($D87="Male",MIN(OFFSET(Mortality_Rates!$B$6,AP$8-1-($B87-$B$9),0),Mortality_Rates!$B$111),MIN(OFFSET(Mortality_Rates!$B$6,AP$8-1-($B87-$B$9),1),Mortality_Rates!$C$111)))))</f>
        <v>5691.0917138756849</v>
      </c>
      <c r="AQ87" s="160">
        <f ca="1">IF($B87-AQ$8&gt;$B$9,0,IF($B87-AQ$8=$B$9,$C87*IF($D87="Male",$B$5,$B$6),
AP87*(1-(1-IF($D87="Male",Mortality_Projection!$C$3,Mortality_Projection!$C$4))^MIN(($B87+(AQ$8-1)-Mortality_Projection!$C$6),Mortality_Projection!$C$5)*IF($D87="Male",MIN(OFFSET(Mortality_Rates!$B$6,AQ$8-1-($B87-$B$9),0),Mortality_Rates!$B$111),MIN(OFFSET(Mortality_Rates!$B$6,AQ$8-1-($B87-$B$9),1),Mortality_Rates!$C$111)))))</f>
        <v>5690.6576354759864</v>
      </c>
      <c r="AR87" s="160">
        <f ca="1">IF($B87-AR$8&gt;$B$9,0,IF($B87-AR$8=$B$9,$C87*IF($D87="Male",$B$5,$B$6),
AQ87*(1-(1-IF($D87="Male",Mortality_Projection!$C$3,Mortality_Projection!$C$4))^MIN(($B87+(AR$8-1)-Mortality_Projection!$C$6),Mortality_Projection!$C$5)*IF($D87="Male",MIN(OFFSET(Mortality_Rates!$B$6,AR$8-1-($B87-$B$9),0),Mortality_Rates!$B$111),MIN(OFFSET(Mortality_Rates!$B$6,AR$8-1-($B87-$B$9),1),Mortality_Rates!$C$111)))))</f>
        <v>5690.1948665994432</v>
      </c>
      <c r="AS87" s="160">
        <f ca="1">IF($B87-AS$8&gt;$B$9,0,IF($B87-AS$8=$B$9,$C87*IF($D87="Male",$B$5,$B$6),
AR87*(1-(1-IF($D87="Male",Mortality_Projection!$C$3,Mortality_Projection!$C$4))^MIN(($B87+(AS$8-1)-Mortality_Projection!$C$6),Mortality_Projection!$C$5)*IF($D87="Male",MIN(OFFSET(Mortality_Rates!$B$6,AS$8-1-($B87-$B$9),0),Mortality_Rates!$B$111),MIN(OFFSET(Mortality_Rates!$B$6,AS$8-1-($B87-$B$9),1),Mortality_Rates!$C$111)))))</f>
        <v>5689.6938403561517</v>
      </c>
      <c r="AT87" s="160">
        <f ca="1">IF($B87-AT$8&gt;$B$9,0,IF($B87-AT$8=$B$9,$C87*IF($D87="Male",$B$5,$B$6),
AS87*(1-(1-IF($D87="Male",Mortality_Projection!$C$3,Mortality_Projection!$C$4))^MIN(($B87+(AT$8-1)-Mortality_Projection!$C$6),Mortality_Projection!$C$5)*IF($D87="Male",MIN(OFFSET(Mortality_Rates!$B$6,AT$8-1-($B87-$B$9),0),Mortality_Rates!$B$111),MIN(OFFSET(Mortality_Rates!$B$6,AT$8-1-($B87-$B$9),1),Mortality_Rates!$C$111)))))</f>
        <v>5689.1449936941481</v>
      </c>
      <c r="AU87" s="160">
        <f ca="1">IF($B87-AU$8&gt;$B$9,0,IF($B87-AU$8=$B$9,$C87*IF($D87="Male",$B$5,$B$6),
AT87*(1-(1-IF($D87="Male",Mortality_Projection!$C$3,Mortality_Projection!$C$4))^MIN(($B87+(AU$8-1)-Mortality_Projection!$C$6),Mortality_Projection!$C$5)*IF($D87="Male",MIN(OFFSET(Mortality_Rates!$B$6,AU$8-1-($B87-$B$9),0),Mortality_Rates!$B$111),MIN(OFFSET(Mortality_Rates!$B$6,AU$8-1-($B87-$B$9),1),Mortality_Rates!$C$111)))))</f>
        <v>5688.541958736093</v>
      </c>
      <c r="AV87" s="160">
        <f ca="1">IF($B87-AV$8&gt;$B$9,0,IF($B87-AV$8=$B$9,$C87*IF($D87="Male",$B$5,$B$6),
AU87*(1-(1-IF($D87="Male",Mortality_Projection!$C$3,Mortality_Projection!$C$4))^MIN(($B87+(AV$8-1)-Mortality_Projection!$C$6),Mortality_Projection!$C$5)*IF($D87="Male",MIN(OFFSET(Mortality_Rates!$B$6,AV$8-1-($B87-$B$9),0),Mortality_Rates!$B$111),MIN(OFFSET(Mortality_Rates!$B$6,AV$8-1-($B87-$B$9),1),Mortality_Rates!$C$111)))))</f>
        <v>5687.8847522080359</v>
      </c>
      <c r="AW87" s="160">
        <f ca="1">IF($B87-AW$8&gt;$B$9,0,IF($B87-AW$8=$B$9,$C87*IF($D87="Male",$B$5,$B$6),
AV87*(1-(1-IF($D87="Male",Mortality_Projection!$C$3,Mortality_Projection!$C$4))^MIN(($B87+(AW$8-1)-Mortality_Projection!$C$6),Mortality_Projection!$C$5)*IF($D87="Male",MIN(OFFSET(Mortality_Rates!$B$6,AW$8-1-($B87-$B$9),0),Mortality_Rates!$B$111),MIN(OFFSET(Mortality_Rates!$B$6,AW$8-1-($B87-$B$9),1),Mortality_Rates!$C$111)))))</f>
        <v>5687.1797722925921</v>
      </c>
      <c r="AX87" s="160">
        <f ca="1">IF($B87-AX$8&gt;$B$9,0,IF($B87-AX$8=$B$9,$C87*IF($D87="Male",$B$5,$B$6),
AW87*(1-(1-IF($D87="Male",Mortality_Projection!$C$3,Mortality_Projection!$C$4))^MIN(($B87+(AX$8-1)-Mortality_Projection!$C$6),Mortality_Projection!$C$5)*IF($D87="Male",MIN(OFFSET(Mortality_Rates!$B$6,AX$8-1-($B87-$B$9),0),Mortality_Rates!$B$111),MIN(OFFSET(Mortality_Rates!$B$6,AX$8-1-($B87-$B$9),1),Mortality_Rates!$C$111)))))</f>
        <v>5686.4334154883682</v>
      </c>
      <c r="AY87" s="160">
        <f ca="1">IF($B87-AY$8&gt;$B$9,0,IF($B87-AY$8=$B$9,$C87*IF($D87="Male",$B$5,$B$6),
AX87*(1-(1-IF($D87="Male",Mortality_Projection!$C$3,Mortality_Projection!$C$4))^MIN(($B87+(AY$8-1)-Mortality_Projection!$C$6),Mortality_Projection!$C$5)*IF($D87="Male",MIN(OFFSET(Mortality_Rates!$B$6,AY$8-1-($B87-$B$9),0),Mortality_Rates!$B$111),MIN(OFFSET(Mortality_Rates!$B$6,AY$8-1-($B87-$B$9),1),Mortality_Rates!$C$111)))))</f>
        <v>5685.6520760877311</v>
      </c>
      <c r="AZ87" s="160">
        <f ca="1">IF($B87-AZ$8&gt;$B$9,0,IF($B87-AZ$8=$B$9,$C87*IF($D87="Male",$B$5,$B$6),
AY87*(1-(1-IF($D87="Male",Mortality_Projection!$C$3,Mortality_Projection!$C$4))^MIN(($B87+(AZ$8-1)-Mortality_Projection!$C$6),Mortality_Projection!$C$5)*IF($D87="Male",MIN(OFFSET(Mortality_Rates!$B$6,AZ$8-1-($B87-$B$9),0),Mortality_Rates!$B$111),MIN(OFFSET(Mortality_Rates!$B$6,AZ$8-1-($B87-$B$9),1),Mortality_Rates!$C$111)))))</f>
        <v>5684.8389570242525</v>
      </c>
      <c r="BA87" s="160">
        <f ca="1">IF($B87-BA$8&gt;$B$9,0,IF($B87-BA$8=$B$9,$C87*IF($D87="Male",$B$5,$B$6),
AZ87*(1-(1-IF($D87="Male",Mortality_Projection!$C$3,Mortality_Projection!$C$4))^MIN(($B87+(BA$8-1)-Mortality_Projection!$C$6),Mortality_Projection!$C$5)*IF($D87="Male",MIN(OFFSET(Mortality_Rates!$B$6,BA$8-1-($B87-$B$9),0),Mortality_Rates!$B$111),MIN(OFFSET(Mortality_Rates!$B$6,BA$8-1-($B87-$B$9),1),Mortality_Rates!$C$111)))))</f>
        <v>5684.0036365236283</v>
      </c>
      <c r="BB87" s="160">
        <f ca="1">IF($B87-BB$8&gt;$B$9,0,IF($B87-BB$8=$B$9,$C87*IF($D87="Male",$B$5,$B$6),
BA87*(1-(1-IF($D87="Male",Mortality_Projection!$C$3,Mortality_Projection!$C$4))^MIN(($B87+(BB$8-1)-Mortality_Projection!$C$6),Mortality_Projection!$C$5)*IF($D87="Male",MIN(OFFSET(Mortality_Rates!$B$6,BB$8-1-($B87-$B$9),0),Mortality_Rates!$B$111),MIN(OFFSET(Mortality_Rates!$B$6,BB$8-1-($B87-$B$9),1),Mortality_Rates!$C$111)))))</f>
        <v>5683.1461243195972</v>
      </c>
      <c r="BC87" s="160">
        <f ca="1">IF($B87-BC$8&gt;$B$9,0,IF($B87-BC$8=$B$9,$C87*IF($D87="Male",$B$5,$B$6),
BB87*(1-(1-IF($D87="Male",Mortality_Projection!$C$3,Mortality_Projection!$C$4))^MIN(($B87+(BC$8-1)-Mortality_Projection!$C$6),Mortality_Projection!$C$5)*IF($D87="Male",MIN(OFFSET(Mortality_Rates!$B$6,BC$8-1-($B87-$B$9),0),Mortality_Rates!$B$111),MIN(OFFSET(Mortality_Rates!$B$6,BC$8-1-($B87-$B$9),1),Mortality_Rates!$C$111)))))</f>
        <v>5682.2728049994448</v>
      </c>
      <c r="BD87" s="161">
        <f ca="1">IF($B87-BD$8&gt;$B$9,0,IF($B87-BD$8=$B$9,$C87*IF($D87="Male",$B$5,$B$6),
BC87*(1-(1-IF($D87="Male",Mortality_Projection!$C$3,Mortality_Projection!$C$4))^MIN(($B87+(BD$8-1)-Mortality_Projection!$C$6),Mortality_Projection!$C$5)*IF($D87="Male",MIN(OFFSET(Mortality_Rates!$B$6,BD$8-1-($B87-$B$9),0),Mortality_Rates!$B$111),MIN(OFFSET(Mortality_Rates!$B$6,BD$8-1-($B87-$B$9),1),Mortality_Rates!$C$111)))))</f>
        <v>5681.3836858457626</v>
      </c>
      <c r="BE87" s="33"/>
    </row>
    <row r="88" spans="1:57" x14ac:dyDescent="0.35">
      <c r="A88" s="159"/>
      <c r="B88">
        <f t="shared" ref="B88:C88" si="9">B38</f>
        <v>2051</v>
      </c>
      <c r="C88" s="160">
        <f t="shared" ca="1" si="9"/>
        <v>79510.134945396552</v>
      </c>
      <c r="D88" s="198" t="s">
        <v>32</v>
      </c>
      <c r="E88" s="160">
        <f ca="1">IF($B88-E$8&gt;$B$9,0,IF($B88-E$8=$B$9,$C88*IF($D88="Male",$B$5,$B$6),
D88*(1-(1-IF($D88="Male",Mortality_Projection!$C$3,Mortality_Projection!$C$4))^MIN(($B88+(E$8-1)-Mortality_Projection!$C$6),Mortality_Projection!$C$5)*IF($D88="Male",MIN(OFFSET(Mortality_Rates!$B$6,E$8-1-($B88-$B$9),0),Mortality_Rates!$B$111),MIN(OFFSET(Mortality_Rates!$B$6,E$8-1-($B88-$B$9),1),Mortality_Rates!$C$111)))))</f>
        <v>0</v>
      </c>
      <c r="F88" s="160">
        <f ca="1">IF($B88-F$8&gt;$B$9,0,IF($B88-F$8=$B$9,$C88*IF($D88="Male",$B$5,$B$6),
E88*(1-(1-IF($D88="Male",Mortality_Projection!$C$3,Mortality_Projection!$C$4))^MIN(($B88+(F$8-1)-Mortality_Projection!$C$6),Mortality_Projection!$C$5)*IF($D88="Male",MIN(OFFSET(Mortality_Rates!$B$6,F$8-1-($B88-$B$9),0),Mortality_Rates!$B$111),MIN(OFFSET(Mortality_Rates!$B$6,F$8-1-($B88-$B$9),1),Mortality_Rates!$C$111)))))</f>
        <v>0</v>
      </c>
      <c r="G88" s="160">
        <f ca="1">IF($B88-G$8&gt;$B$9,0,IF($B88-G$8=$B$9,$C88*IF($D88="Male",$B$5,$B$6),
F88*(1-(1-IF($D88="Male",Mortality_Projection!$C$3,Mortality_Projection!$C$4))^MIN(($B88+(G$8-1)-Mortality_Projection!$C$6),Mortality_Projection!$C$5)*IF($D88="Male",MIN(OFFSET(Mortality_Rates!$B$6,G$8-1-($B88-$B$9),0),Mortality_Rates!$B$111),MIN(OFFSET(Mortality_Rates!$B$6,G$8-1-($B88-$B$9),1),Mortality_Rates!$C$111)))))</f>
        <v>0</v>
      </c>
      <c r="H88" s="160">
        <f ca="1">IF($B88-H$8&gt;$B$9,0,IF($B88-H$8=$B$9,$C88*IF($D88="Male",$B$5,$B$6),
G88*(1-(1-IF($D88="Male",Mortality_Projection!$C$3,Mortality_Projection!$C$4))^MIN(($B88+(H$8-1)-Mortality_Projection!$C$6),Mortality_Projection!$C$5)*IF($D88="Male",MIN(OFFSET(Mortality_Rates!$B$6,H$8-1-($B88-$B$9),0),Mortality_Rates!$B$111),MIN(OFFSET(Mortality_Rates!$B$6,H$8-1-($B88-$B$9),1),Mortality_Rates!$C$111)))))</f>
        <v>0</v>
      </c>
      <c r="I88" s="160">
        <f ca="1">IF($B88-I$8&gt;$B$9,0,IF($B88-I$8=$B$9,$C88*IF($D88="Male",$B$5,$B$6),
H88*(1-(1-IF($D88="Male",Mortality_Projection!$C$3,Mortality_Projection!$C$4))^MIN(($B88+(I$8-1)-Mortality_Projection!$C$6),Mortality_Projection!$C$5)*IF($D88="Male",MIN(OFFSET(Mortality_Rates!$B$6,I$8-1-($B88-$B$9),0),Mortality_Rates!$B$111),MIN(OFFSET(Mortality_Rates!$B$6,I$8-1-($B88-$B$9),1),Mortality_Rates!$C$111)))))</f>
        <v>0</v>
      </c>
      <c r="J88" s="160">
        <f ca="1">IF($B88-J$8&gt;$B$9,0,IF($B88-J$8=$B$9,$C88*IF($D88="Male",$B$5,$B$6),
I88*(1-(1-IF($D88="Male",Mortality_Projection!$C$3,Mortality_Projection!$C$4))^MIN(($B88+(J$8-1)-Mortality_Projection!$C$6),Mortality_Projection!$C$5)*IF($D88="Male",MIN(OFFSET(Mortality_Rates!$B$6,J$8-1-($B88-$B$9),0),Mortality_Rates!$B$111),MIN(OFFSET(Mortality_Rates!$B$6,J$8-1-($B88-$B$9),1),Mortality_Rates!$C$111)))))</f>
        <v>0</v>
      </c>
      <c r="K88" s="160">
        <f ca="1">IF($B88-K$8&gt;$B$9,0,IF($B88-K$8=$B$9,$C88*IF($D88="Male",$B$5,$B$6),
J88*(1-(1-IF($D88="Male",Mortality_Projection!$C$3,Mortality_Projection!$C$4))^MIN(($B88+(K$8-1)-Mortality_Projection!$C$6),Mortality_Projection!$C$5)*IF($D88="Male",MIN(OFFSET(Mortality_Rates!$B$6,K$8-1-($B88-$B$9),0),Mortality_Rates!$B$111),MIN(OFFSET(Mortality_Rates!$B$6,K$8-1-($B88-$B$9),1),Mortality_Rates!$C$111)))))</f>
        <v>0</v>
      </c>
      <c r="L88" s="160">
        <f ca="1">IF($B88-L$8&gt;$B$9,0,IF($B88-L$8=$B$9,$C88*IF($D88="Male",$B$5,$B$6),
K88*(1-(1-IF($D88="Male",Mortality_Projection!$C$3,Mortality_Projection!$C$4))^MIN(($B88+(L$8-1)-Mortality_Projection!$C$6),Mortality_Projection!$C$5)*IF($D88="Male",MIN(OFFSET(Mortality_Rates!$B$6,L$8-1-($B88-$B$9),0),Mortality_Rates!$B$111),MIN(OFFSET(Mortality_Rates!$B$6,L$8-1-($B88-$B$9),1),Mortality_Rates!$C$111)))))</f>
        <v>0</v>
      </c>
      <c r="M88" s="160">
        <f ca="1">IF($B88-M$8&gt;$B$9,0,IF($B88-M$8=$B$9,$C88*IF($D88="Male",$B$5,$B$6),
L88*(1-(1-IF($D88="Male",Mortality_Projection!$C$3,Mortality_Projection!$C$4))^MIN(($B88+(M$8-1)-Mortality_Projection!$C$6),Mortality_Projection!$C$5)*IF($D88="Male",MIN(OFFSET(Mortality_Rates!$B$6,M$8-1-($B88-$B$9),0),Mortality_Rates!$B$111),MIN(OFFSET(Mortality_Rates!$B$6,M$8-1-($B88-$B$9),1),Mortality_Rates!$C$111)))))</f>
        <v>0</v>
      </c>
      <c r="N88" s="160">
        <f ca="1">IF($B88-N$8&gt;$B$9,0,IF($B88-N$8=$B$9,$C88*IF($D88="Male",$B$5,$B$6),
M88*(1-(1-IF($D88="Male",Mortality_Projection!$C$3,Mortality_Projection!$C$4))^MIN(($B88+(N$8-1)-Mortality_Projection!$C$6),Mortality_Projection!$C$5)*IF($D88="Male",MIN(OFFSET(Mortality_Rates!$B$6,N$8-1-($B88-$B$9),0),Mortality_Rates!$B$111),MIN(OFFSET(Mortality_Rates!$B$6,N$8-1-($B88-$B$9),1),Mortality_Rates!$C$111)))))</f>
        <v>0</v>
      </c>
      <c r="O88" s="160">
        <f ca="1">IF($B88-O$8&gt;$B$9,0,IF($B88-O$8=$B$9,$C88*IF($D88="Male",$B$5,$B$6),
N88*(1-(1-IF($D88="Male",Mortality_Projection!$C$3,Mortality_Projection!$C$4))^MIN(($B88+(O$8-1)-Mortality_Projection!$C$6),Mortality_Projection!$C$5)*IF($D88="Male",MIN(OFFSET(Mortality_Rates!$B$6,O$8-1-($B88-$B$9),0),Mortality_Rates!$B$111),MIN(OFFSET(Mortality_Rates!$B$6,O$8-1-($B88-$B$9),1),Mortality_Rates!$C$111)))))</f>
        <v>0</v>
      </c>
      <c r="P88" s="160">
        <f ca="1">IF($B88-P$8&gt;$B$9,0,IF($B88-P$8=$B$9,$C88*IF($D88="Male",$B$5,$B$6),
O88*(1-(1-IF($D88="Male",Mortality_Projection!$C$3,Mortality_Projection!$C$4))^MIN(($B88+(P$8-1)-Mortality_Projection!$C$6),Mortality_Projection!$C$5)*IF($D88="Male",MIN(OFFSET(Mortality_Rates!$B$6,P$8-1-($B88-$B$9),0),Mortality_Rates!$B$111),MIN(OFFSET(Mortality_Rates!$B$6,P$8-1-($B88-$B$9),1),Mortality_Rates!$C$111)))))</f>
        <v>0</v>
      </c>
      <c r="Q88" s="160">
        <f ca="1">IF($B88-Q$8&gt;$B$9,0,IF($B88-Q$8=$B$9,$C88*IF($D88="Male",$B$5,$B$6),
P88*(1-(1-IF($D88="Male",Mortality_Projection!$C$3,Mortality_Projection!$C$4))^MIN(($B88+(Q$8-1)-Mortality_Projection!$C$6),Mortality_Projection!$C$5)*IF($D88="Male",MIN(OFFSET(Mortality_Rates!$B$6,Q$8-1-($B88-$B$9),0),Mortality_Rates!$B$111),MIN(OFFSET(Mortality_Rates!$B$6,Q$8-1-($B88-$B$9),1),Mortality_Rates!$C$111)))))</f>
        <v>0</v>
      </c>
      <c r="R88" s="160">
        <f ca="1">IF($B88-R$8&gt;$B$9,0,IF($B88-R$8=$B$9,$C88*IF($D88="Male",$B$5,$B$6),
Q88*(1-(1-IF($D88="Male",Mortality_Projection!$C$3,Mortality_Projection!$C$4))^MIN(($B88+(R$8-1)-Mortality_Projection!$C$6),Mortality_Projection!$C$5)*IF($D88="Male",MIN(OFFSET(Mortality_Rates!$B$6,R$8-1-($B88-$B$9),0),Mortality_Rates!$B$111),MIN(OFFSET(Mortality_Rates!$B$6,R$8-1-($B88-$B$9),1),Mortality_Rates!$C$111)))))</f>
        <v>0</v>
      </c>
      <c r="S88" s="160">
        <f ca="1">IF($B88-S$8&gt;$B$9,0,IF($B88-S$8=$B$9,$C88*IF($D88="Male",$B$5,$B$6),
R88*(1-(1-IF($D88="Male",Mortality_Projection!$C$3,Mortality_Projection!$C$4))^MIN(($B88+(S$8-1)-Mortality_Projection!$C$6),Mortality_Projection!$C$5)*IF($D88="Male",MIN(OFFSET(Mortality_Rates!$B$6,S$8-1-($B88-$B$9),0),Mortality_Rates!$B$111),MIN(OFFSET(Mortality_Rates!$B$6,S$8-1-($B88-$B$9),1),Mortality_Rates!$C$111)))))</f>
        <v>0</v>
      </c>
      <c r="T88" s="160">
        <f ca="1">IF($B88-T$8&gt;$B$9,0,IF($B88-T$8=$B$9,$C88*IF($D88="Male",$B$5,$B$6),
S88*(1-(1-IF($D88="Male",Mortality_Projection!$C$3,Mortality_Projection!$C$4))^MIN(($B88+(T$8-1)-Mortality_Projection!$C$6),Mortality_Projection!$C$5)*IF($D88="Male",MIN(OFFSET(Mortality_Rates!$B$6,T$8-1-($B88-$B$9),0),Mortality_Rates!$B$111),MIN(OFFSET(Mortality_Rates!$B$6,T$8-1-($B88-$B$9),1),Mortality_Rates!$C$111)))))</f>
        <v>0</v>
      </c>
      <c r="U88" s="160">
        <f ca="1">IF($B88-U$8&gt;$B$9,0,IF($B88-U$8=$B$9,$C88*IF($D88="Male",$B$5,$B$6),
T88*(1-(1-IF($D88="Male",Mortality_Projection!$C$3,Mortality_Projection!$C$4))^MIN(($B88+(U$8-1)-Mortality_Projection!$C$6),Mortality_Projection!$C$5)*IF($D88="Male",MIN(OFFSET(Mortality_Rates!$B$6,U$8-1-($B88-$B$9),0),Mortality_Rates!$B$111),MIN(OFFSET(Mortality_Rates!$B$6,U$8-1-($B88-$B$9),1),Mortality_Rates!$C$111)))))</f>
        <v>0</v>
      </c>
      <c r="V88" s="160">
        <f ca="1">IF($B88-V$8&gt;$B$9,0,IF($B88-V$8=$B$9,$C88*IF($D88="Male",$B$5,$B$6),
U88*(1-(1-IF($D88="Male",Mortality_Projection!$C$3,Mortality_Projection!$C$4))^MIN(($B88+(V$8-1)-Mortality_Projection!$C$6),Mortality_Projection!$C$5)*IF($D88="Male",MIN(OFFSET(Mortality_Rates!$B$6,V$8-1-($B88-$B$9),0),Mortality_Rates!$B$111),MIN(OFFSET(Mortality_Rates!$B$6,V$8-1-($B88-$B$9),1),Mortality_Rates!$C$111)))))</f>
        <v>0</v>
      </c>
      <c r="W88" s="160">
        <f ca="1">IF($B88-W$8&gt;$B$9,0,IF($B88-W$8=$B$9,$C88*IF($D88="Male",$B$5,$B$6),
V88*(1-(1-IF($D88="Male",Mortality_Projection!$C$3,Mortality_Projection!$C$4))^MIN(($B88+(W$8-1)-Mortality_Projection!$C$6),Mortality_Projection!$C$5)*IF($D88="Male",MIN(OFFSET(Mortality_Rates!$B$6,W$8-1-($B88-$B$9),0),Mortality_Rates!$B$111),MIN(OFFSET(Mortality_Rates!$B$6,W$8-1-($B88-$B$9),1),Mortality_Rates!$C$111)))))</f>
        <v>0</v>
      </c>
      <c r="X88" s="160">
        <f ca="1">IF($B88-X$8&gt;$B$9,0,IF($B88-X$8=$B$9,$C88*IF($D88="Male",$B$5,$B$6),
W88*(1-(1-IF($D88="Male",Mortality_Projection!$C$3,Mortality_Projection!$C$4))^MIN(($B88+(X$8-1)-Mortality_Projection!$C$6),Mortality_Projection!$C$5)*IF($D88="Male",MIN(OFFSET(Mortality_Rates!$B$6,X$8-1-($B88-$B$9),0),Mortality_Rates!$B$111),MIN(OFFSET(Mortality_Rates!$B$6,X$8-1-($B88-$B$9),1),Mortality_Rates!$C$111)))))</f>
        <v>0</v>
      </c>
      <c r="Y88" s="160">
        <f ca="1">IF($B88-Y$8&gt;$B$9,0,IF($B88-Y$8=$B$9,$C88*IF($D88="Male",$B$5,$B$6),
X88*(1-(1-IF($D88="Male",Mortality_Projection!$C$3,Mortality_Projection!$C$4))^MIN(($B88+(Y$8-1)-Mortality_Projection!$C$6),Mortality_Projection!$C$5)*IF($D88="Male",MIN(OFFSET(Mortality_Rates!$B$6,Y$8-1-($B88-$B$9),0),Mortality_Rates!$B$111),MIN(OFFSET(Mortality_Rates!$B$6,Y$8-1-($B88-$B$9),1),Mortality_Rates!$C$111)))))</f>
        <v>0</v>
      </c>
      <c r="Z88" s="160">
        <f ca="1">IF($B88-Z$8&gt;$B$9,0,IF($B88-Z$8=$B$9,$C88*IF($D88="Male",$B$5,$B$6),
Y88*(1-(1-IF($D88="Male",Mortality_Projection!$C$3,Mortality_Projection!$C$4))^MIN(($B88+(Z$8-1)-Mortality_Projection!$C$6),Mortality_Projection!$C$5)*IF($D88="Male",MIN(OFFSET(Mortality_Rates!$B$6,Z$8-1-($B88-$B$9),0),Mortality_Rates!$B$111),MIN(OFFSET(Mortality_Rates!$B$6,Z$8-1-($B88-$B$9),1),Mortality_Rates!$C$111)))))</f>
        <v>0</v>
      </c>
      <c r="AA88" s="160">
        <f ca="1">IF($B88-AA$8&gt;$B$9,0,IF($B88-AA$8=$B$9,$C88*IF($D88="Male",$B$5,$B$6),
Z88*(1-(1-IF($D88="Male",Mortality_Projection!$C$3,Mortality_Projection!$C$4))^MIN(($B88+(AA$8-1)-Mortality_Projection!$C$6),Mortality_Projection!$C$5)*IF($D88="Male",MIN(OFFSET(Mortality_Rates!$B$6,AA$8-1-($B88-$B$9),0),Mortality_Rates!$B$111),MIN(OFFSET(Mortality_Rates!$B$6,AA$8-1-($B88-$B$9),1),Mortality_Rates!$C$111)))))</f>
        <v>0</v>
      </c>
      <c r="AB88" s="160">
        <f ca="1">IF($B88-AB$8&gt;$B$9,0,IF($B88-AB$8=$B$9,$C88*IF($D88="Male",$B$5,$B$6),
AA88*(1-(1-IF($D88="Male",Mortality_Projection!$C$3,Mortality_Projection!$C$4))^MIN(($B88+(AB$8-1)-Mortality_Projection!$C$6),Mortality_Projection!$C$5)*IF($D88="Male",MIN(OFFSET(Mortality_Rates!$B$6,AB$8-1-($B88-$B$9),0),Mortality_Rates!$B$111),MIN(OFFSET(Mortality_Rates!$B$6,AB$8-1-($B88-$B$9),1),Mortality_Rates!$C$111)))))</f>
        <v>0</v>
      </c>
      <c r="AC88" s="160">
        <f ca="1">IF($B88-AC$8&gt;$B$9,0,IF($B88-AC$8=$B$9,$C88*IF($D88="Male",$B$5,$B$6),
AB88*(1-(1-IF($D88="Male",Mortality_Projection!$C$3,Mortality_Projection!$C$4))^MIN(($B88+(AC$8-1)-Mortality_Projection!$C$6),Mortality_Projection!$C$5)*IF($D88="Male",MIN(OFFSET(Mortality_Rates!$B$6,AC$8-1-($B88-$B$9),0),Mortality_Rates!$B$111),MIN(OFFSET(Mortality_Rates!$B$6,AC$8-1-($B88-$B$9),1),Mortality_Rates!$C$111)))))</f>
        <v>0</v>
      </c>
      <c r="AD88" s="160">
        <f ca="1">IF($B88-AD$8&gt;$B$9,0,IF($B88-AD$8=$B$9,$C88*IF($D88="Male",$B$5,$B$6),
AC88*(1-(1-IF($D88="Male",Mortality_Projection!$C$3,Mortality_Projection!$C$4))^MIN(($B88+(AD$8-1)-Mortality_Projection!$C$6),Mortality_Projection!$C$5)*IF($D88="Male",MIN(OFFSET(Mortality_Rates!$B$6,AD$8-1-($B88-$B$9),0),Mortality_Rates!$B$111),MIN(OFFSET(Mortality_Rates!$B$6,AD$8-1-($B88-$B$9),1),Mortality_Rates!$C$111)))))</f>
        <v>0</v>
      </c>
      <c r="AE88" s="160">
        <f ca="1">IF($B88-AE$8&gt;$B$9,0,IF($B88-AE$8=$B$9,$C88*IF($D88="Male",$B$5,$B$6),
AD88*(1-(1-IF($D88="Male",Mortality_Projection!$C$3,Mortality_Projection!$C$4))^MIN(($B88+(AE$8-1)-Mortality_Projection!$C$6),Mortality_Projection!$C$5)*IF($D88="Male",MIN(OFFSET(Mortality_Rates!$B$6,AE$8-1-($B88-$B$9),0),Mortality_Rates!$B$111),MIN(OFFSET(Mortality_Rates!$B$6,AE$8-1-($B88-$B$9),1),Mortality_Rates!$C$111)))))</f>
        <v>0</v>
      </c>
      <c r="AF88" s="160">
        <f ca="1">IF($B88-AF$8&gt;$B$9,0,IF($B88-AF$8=$B$9,$C88*IF($D88="Male",$B$5,$B$6),
AE88*(1-(1-IF($D88="Male",Mortality_Projection!$C$3,Mortality_Projection!$C$4))^MIN(($B88+(AF$8-1)-Mortality_Projection!$C$6),Mortality_Projection!$C$5)*IF($D88="Male",MIN(OFFSET(Mortality_Rates!$B$6,AF$8-1-($B88-$B$9),0),Mortality_Rates!$B$111),MIN(OFFSET(Mortality_Rates!$B$6,AF$8-1-($B88-$B$9),1),Mortality_Rates!$C$111)))))</f>
        <v>0</v>
      </c>
      <c r="AG88" s="160">
        <f ca="1">IF($B88-AG$8&gt;$B$9,0,IF($B88-AG$8=$B$9,$C88*IF($D88="Male",$B$5,$B$6),
AF88*(1-(1-IF($D88="Male",Mortality_Projection!$C$3,Mortality_Projection!$C$4))^MIN(($B88+(AG$8-1)-Mortality_Projection!$C$6),Mortality_Projection!$C$5)*IF($D88="Male",MIN(OFFSET(Mortality_Rates!$B$6,AG$8-1-($B88-$B$9),0),Mortality_Rates!$B$111),MIN(OFFSET(Mortality_Rates!$B$6,AG$8-1-($B88-$B$9),1),Mortality_Rates!$C$111)))))</f>
        <v>0</v>
      </c>
      <c r="AH88" s="160">
        <f ca="1">IF($B88-AH$8&gt;$B$9,0,IF($B88-AH$8=$B$9,$C88*IF($D88="Male",$B$5,$B$6),
AG88*(1-(1-IF($D88="Male",Mortality_Projection!$C$3,Mortality_Projection!$C$4))^MIN(($B88+(AH$8-1)-Mortality_Projection!$C$6),Mortality_Projection!$C$5)*IF($D88="Male",MIN(OFFSET(Mortality_Rates!$B$6,AH$8-1-($B88-$B$9),0),Mortality_Rates!$B$111),MIN(OFFSET(Mortality_Rates!$B$6,AH$8-1-($B88-$B$9),1),Mortality_Rates!$C$111)))))</f>
        <v>5592.1054801911005</v>
      </c>
      <c r="AI88" s="160">
        <f ca="1">IF($B88-AI$8&gt;$B$9,0,IF($B88-AI$8=$B$9,$C88*IF($D88="Male",$B$5,$B$6),
AH88*(1-(1-IF($D88="Male",Mortality_Projection!$C$3,Mortality_Projection!$C$4))^MIN(($B88+(AI$8-1)-Mortality_Projection!$C$6),Mortality_Projection!$C$5)*IF($D88="Male",MIN(OFFSET(Mortality_Rates!$B$6,AI$8-1-($B88-$B$9),0),Mortality_Rates!$B$111),MIN(OFFSET(Mortality_Rates!$B$6,AI$8-1-($B88-$B$9),1),Mortality_Rates!$C$111)))))</f>
        <v>5590.1610125214129</v>
      </c>
      <c r="AJ88" s="160">
        <f ca="1">IF($B88-AJ$8&gt;$B$9,0,IF($B88-AJ$8=$B$9,$C88*IF($D88="Male",$B$5,$B$6),
AI88*(1-(1-IF($D88="Male",Mortality_Projection!$C$3,Mortality_Projection!$C$4))^MIN(($B88+(AJ$8-1)-Mortality_Projection!$C$6),Mortality_Projection!$C$5)*IF($D88="Male",MIN(OFFSET(Mortality_Rates!$B$6,AJ$8-1-($B88-$B$9),0),Mortality_Rates!$B$111),MIN(OFFSET(Mortality_Rates!$B$6,AJ$8-1-($B88-$B$9),1),Mortality_Rates!$C$111)))))</f>
        <v>5588.7313851907466</v>
      </c>
      <c r="AK88" s="160">
        <f ca="1">IF($B88-AK$8&gt;$B$9,0,IF($B88-AK$8=$B$9,$C88*IF($D88="Male",$B$5,$B$6),
AJ88*(1-(1-IF($D88="Male",Mortality_Projection!$C$3,Mortality_Projection!$C$4))^MIN(($B88+(AK$8-1)-Mortality_Projection!$C$6),Mortality_Projection!$C$5)*IF($D88="Male",MIN(OFFSET(Mortality_Rates!$B$6,AK$8-1-($B88-$B$9),0),Mortality_Rates!$B$111),MIN(OFFSET(Mortality_Rates!$B$6,AK$8-1-($B88-$B$9),1),Mortality_Rates!$C$111)))))</f>
        <v>5587.6751106316942</v>
      </c>
      <c r="AL88" s="160">
        <f ca="1">IF($B88-AL$8&gt;$B$9,0,IF($B88-AL$8=$B$9,$C88*IF($D88="Male",$B$5,$B$6),
AK88*(1-(1-IF($D88="Male",Mortality_Projection!$C$3,Mortality_Projection!$C$4))^MIN(($B88+(AL$8-1)-Mortality_Projection!$C$6),Mortality_Projection!$C$5)*IF($D88="Male",MIN(OFFSET(Mortality_Rates!$B$6,AL$8-1-($B88-$B$9),0),Mortality_Rates!$B$111),MIN(OFFSET(Mortality_Rates!$B$6,AL$8-1-($B88-$B$9),1),Mortality_Rates!$C$111)))))</f>
        <v>5586.8728697411307</v>
      </c>
      <c r="AM88" s="160">
        <f ca="1">IF($B88-AM$8&gt;$B$9,0,IF($B88-AM$8=$B$9,$C88*IF($D88="Male",$B$5,$B$6),
AL88*(1-(1-IF($D88="Male",Mortality_Projection!$C$3,Mortality_Projection!$C$4))^MIN(($B88+(AM$8-1)-Mortality_Projection!$C$6),Mortality_Projection!$C$5)*IF($D88="Male",MIN(OFFSET(Mortality_Rates!$B$6,AM$8-1-($B88-$B$9),0),Mortality_Rates!$B$111),MIN(OFFSET(Mortality_Rates!$B$6,AM$8-1-($B88-$B$9),1),Mortality_Rates!$C$111)))))</f>
        <v>5586.2368091193694</v>
      </c>
      <c r="AN88" s="160">
        <f ca="1">IF($B88-AN$8&gt;$B$9,0,IF($B88-AN$8=$B$9,$C88*IF($D88="Male",$B$5,$B$6),
AM88*(1-(1-IF($D88="Male",Mortality_Projection!$C$3,Mortality_Projection!$C$4))^MIN(($B88+(AN$8-1)-Mortality_Projection!$C$6),Mortality_Projection!$C$5)*IF($D88="Male",MIN(OFFSET(Mortality_Rates!$B$6,AN$8-1-($B88-$B$9),0),Mortality_Rates!$B$111),MIN(OFFSET(Mortality_Rates!$B$6,AN$8-1-($B88-$B$9),1),Mortality_Rates!$C$111)))))</f>
        <v>5585.7042081580003</v>
      </c>
      <c r="AO88" s="160">
        <f ca="1">IF($B88-AO$8&gt;$B$9,0,IF($B88-AO$8=$B$9,$C88*IF($D88="Male",$B$5,$B$6),
AN88*(1-(1-IF($D88="Male",Mortality_Projection!$C$3,Mortality_Projection!$C$4))^MIN(($B88+(AO$8-1)-Mortality_Projection!$C$6),Mortality_Projection!$C$5)*IF($D88="Male",MIN(OFFSET(Mortality_Rates!$B$6,AO$8-1-($B88-$B$9),0),Mortality_Rates!$B$111),MIN(OFFSET(Mortality_Rates!$B$6,AO$8-1-($B88-$B$9),1),Mortality_Rates!$C$111)))))</f>
        <v>5585.2374435864358</v>
      </c>
      <c r="AP88" s="160">
        <f ca="1">IF($B88-AP$8&gt;$B$9,0,IF($B88-AP$8=$B$9,$C88*IF($D88="Male",$B$5,$B$6),
AO88*(1-(1-IF($D88="Male",Mortality_Projection!$C$3,Mortality_Projection!$C$4))^MIN(($B88+(AP$8-1)-Mortality_Projection!$C$6),Mortality_Projection!$C$5)*IF($D88="Male",MIN(OFFSET(Mortality_Rates!$B$6,AP$8-1-($B88-$B$9),0),Mortality_Rates!$B$111),MIN(OFFSET(Mortality_Rates!$B$6,AP$8-1-($B88-$B$9),1),Mortality_Rates!$C$111)))))</f>
        <v>5584.8083066559029</v>
      </c>
      <c r="AQ88" s="160">
        <f ca="1">IF($B88-AQ$8&gt;$B$9,0,IF($B88-AQ$8=$B$9,$C88*IF($D88="Male",$B$5,$B$6),
AP88*(1-(1-IF($D88="Male",Mortality_Projection!$C$3,Mortality_Projection!$C$4))^MIN(($B88+(AQ$8-1)-Mortality_Projection!$C$6),Mortality_Projection!$C$5)*IF($D88="Male",MIN(OFFSET(Mortality_Rates!$B$6,AQ$8-1-($B88-$B$9),0),Mortality_Rates!$B$111),MIN(OFFSET(Mortality_Rates!$B$6,AQ$8-1-($B88-$B$9),1),Mortality_Rates!$C$111)))))</f>
        <v>5584.3917312804579</v>
      </c>
      <c r="AR88" s="160">
        <f ca="1">IF($B88-AR$8&gt;$B$9,0,IF($B88-AR$8=$B$9,$C88*IF($D88="Male",$B$5,$B$6),
AQ88*(1-(1-IF($D88="Male",Mortality_Projection!$C$3,Mortality_Projection!$C$4))^MIN(($B88+(AR$8-1)-Mortality_Projection!$C$6),Mortality_Projection!$C$5)*IF($D88="Male",MIN(OFFSET(Mortality_Rates!$B$6,AR$8-1-($B88-$B$9),0),Mortality_Rates!$B$111),MIN(OFFSET(Mortality_Rates!$B$6,AR$8-1-($B88-$B$9),1),Mortality_Rates!$C$111)))))</f>
        <v>5583.965791241556</v>
      </c>
      <c r="AS88" s="160">
        <f ca="1">IF($B88-AS$8&gt;$B$9,0,IF($B88-AS$8=$B$9,$C88*IF($D88="Male",$B$5,$B$6),
AR88*(1-(1-IF($D88="Male",Mortality_Projection!$C$3,Mortality_Projection!$C$4))^MIN(($B88+(AS$8-1)-Mortality_Projection!$C$6),Mortality_Projection!$C$5)*IF($D88="Male",MIN(OFFSET(Mortality_Rates!$B$6,AS$8-1-($B88-$B$9),0),Mortality_Rates!$B$111),MIN(OFFSET(Mortality_Rates!$B$6,AS$8-1-($B88-$B$9),1),Mortality_Rates!$C$111)))))</f>
        <v>5583.5116986319845</v>
      </c>
      <c r="AT88" s="160">
        <f ca="1">IF($B88-AT$8&gt;$B$9,0,IF($B88-AT$8=$B$9,$C88*IF($D88="Male",$B$5,$B$6),
AS88*(1-(1-IF($D88="Male",Mortality_Projection!$C$3,Mortality_Projection!$C$4))^MIN(($B88+(AT$8-1)-Mortality_Projection!$C$6),Mortality_Projection!$C$5)*IF($D88="Male",MIN(OFFSET(Mortality_Rates!$B$6,AT$8-1-($B88-$B$9),0),Mortality_Rates!$B$111),MIN(OFFSET(Mortality_Rates!$B$6,AT$8-1-($B88-$B$9),1),Mortality_Rates!$C$111)))))</f>
        <v>5583.0200659276006</v>
      </c>
      <c r="AU88" s="160">
        <f ca="1">IF($B88-AU$8&gt;$B$9,0,IF($B88-AU$8=$B$9,$C88*IF($D88="Male",$B$5,$B$6),
AT88*(1-(1-IF($D88="Male",Mortality_Projection!$C$3,Mortality_Projection!$C$4))^MIN(($B88+(AU$8-1)-Mortality_Projection!$C$6),Mortality_Projection!$C$5)*IF($D88="Male",MIN(OFFSET(Mortality_Rates!$B$6,AU$8-1-($B88-$B$9),0),Mortality_Rates!$B$111),MIN(OFFSET(Mortality_Rates!$B$6,AU$8-1-($B88-$B$9),1),Mortality_Rates!$C$111)))))</f>
        <v>5582.4815093702418</v>
      </c>
      <c r="AV88" s="160">
        <f ca="1">IF($B88-AV$8&gt;$B$9,0,IF($B88-AV$8=$B$9,$C88*IF($D88="Male",$B$5,$B$6),
AU88*(1-(1-IF($D88="Male",Mortality_Projection!$C$3,Mortality_Projection!$C$4))^MIN(($B88+(AV$8-1)-Mortality_Projection!$C$6),Mortality_Projection!$C$5)*IF($D88="Male",MIN(OFFSET(Mortality_Rates!$B$6,AV$8-1-($B88-$B$9),0),Mortality_Rates!$B$111),MIN(OFFSET(Mortality_Rates!$B$6,AV$8-1-($B88-$B$9),1),Mortality_Rates!$C$111)))))</f>
        <v>5581.8897804713333</v>
      </c>
      <c r="AW88" s="160">
        <f ca="1">IF($B88-AW$8&gt;$B$9,0,IF($B88-AW$8=$B$9,$C88*IF($D88="Male",$B$5,$B$6),
AV88*(1-(1-IF($D88="Male",Mortality_Projection!$C$3,Mortality_Projection!$C$4))^MIN(($B88+(AW$8-1)-Mortality_Projection!$C$6),Mortality_Projection!$C$5)*IF($D88="Male",MIN(OFFSET(Mortality_Rates!$B$6,AW$8-1-($B88-$B$9),0),Mortality_Rates!$B$111),MIN(OFFSET(Mortality_Rates!$B$6,AW$8-1-($B88-$B$9),1),Mortality_Rates!$C$111)))))</f>
        <v>5581.2448956433345</v>
      </c>
      <c r="AX88" s="160">
        <f ca="1">IF($B88-AX$8&gt;$B$9,0,IF($B88-AX$8=$B$9,$C88*IF($D88="Male",$B$5,$B$6),
AW88*(1-(1-IF($D88="Male",Mortality_Projection!$C$3,Mortality_Projection!$C$4))^MIN(($B88+(AX$8-1)-Mortality_Projection!$C$6),Mortality_Projection!$C$5)*IF($D88="Male",MIN(OFFSET(Mortality_Rates!$B$6,AX$8-1-($B88-$B$9),0),Mortality_Rates!$B$111),MIN(OFFSET(Mortality_Rates!$B$6,AX$8-1-($B88-$B$9),1),Mortality_Rates!$C$111)))))</f>
        <v>5580.5531331119164</v>
      </c>
      <c r="AY88" s="160">
        <f ca="1">IF($B88-AY$8&gt;$B$9,0,IF($B88-AY$8=$B$9,$C88*IF($D88="Male",$B$5,$B$6),
AX88*(1-(1-IF($D88="Male",Mortality_Projection!$C$3,Mortality_Projection!$C$4))^MIN(($B88+(AY$8-1)-Mortality_Projection!$C$6),Mortality_Projection!$C$5)*IF($D88="Male",MIN(OFFSET(Mortality_Rates!$B$6,AY$8-1-($B88-$B$9),0),Mortality_Rates!$B$111),MIN(OFFSET(Mortality_Rates!$B$6,AY$8-1-($B88-$B$9),1),Mortality_Rates!$C$111)))))</f>
        <v>5579.8207694503135</v>
      </c>
      <c r="AZ88" s="160">
        <f ca="1">IF($B88-AZ$8&gt;$B$9,0,IF($B88-AZ$8=$B$9,$C88*IF($D88="Male",$B$5,$B$6),
AY88*(1-(1-IF($D88="Male",Mortality_Projection!$C$3,Mortality_Projection!$C$4))^MIN(($B88+(AZ$8-1)-Mortality_Projection!$C$6),Mortality_Projection!$C$5)*IF($D88="Male",MIN(OFFSET(Mortality_Rates!$B$6,AZ$8-1-($B88-$B$9),0),Mortality_Rates!$B$111),MIN(OFFSET(Mortality_Rates!$B$6,AZ$8-1-($B88-$B$9),1),Mortality_Rates!$C$111)))))</f>
        <v>5579.0540790668838</v>
      </c>
      <c r="BA88" s="160">
        <f ca="1">IF($B88-BA$8&gt;$B$9,0,IF($B88-BA$8=$B$9,$C88*IF($D88="Male",$B$5,$B$6),
AZ88*(1-(1-IF($D88="Male",Mortality_Projection!$C$3,Mortality_Projection!$C$4))^MIN(($B88+(BA$8-1)-Mortality_Projection!$C$6),Mortality_Projection!$C$5)*IF($D88="Male",MIN(OFFSET(Mortality_Rates!$B$6,BA$8-1-($B88-$B$9),0),Mortality_Rates!$B$111),MIN(OFFSET(Mortality_Rates!$B$6,BA$8-1-($B88-$B$9),1),Mortality_Rates!$C$111)))))</f>
        <v>5578.2562048446907</v>
      </c>
      <c r="BB88" s="160">
        <f ca="1">IF($B88-BB$8&gt;$B$9,0,IF($B88-BB$8=$B$9,$C88*IF($D88="Male",$B$5,$B$6),
BA88*(1-(1-IF($D88="Male",Mortality_Projection!$C$3,Mortality_Projection!$C$4))^MIN(($B88+(BB$8-1)-Mortality_Projection!$C$6),Mortality_Projection!$C$5)*IF($D88="Male",MIN(OFFSET(Mortality_Rates!$B$6,BB$8-1-($B88-$B$9),0),Mortality_Rates!$B$111),MIN(OFFSET(Mortality_Rates!$B$6,BB$8-1-($B88-$B$9),1),Mortality_Rates!$C$111)))))</f>
        <v>5577.436545431141</v>
      </c>
      <c r="BC88" s="160">
        <f ca="1">IF($B88-BC$8&gt;$B$9,0,IF($B88-BC$8=$B$9,$C88*IF($D88="Male",$B$5,$B$6),
BB88*(1-(1-IF($D88="Male",Mortality_Projection!$C$3,Mortality_Projection!$C$4))^MIN(($B88+(BC$8-1)-Mortality_Projection!$C$6),Mortality_Projection!$C$5)*IF($D88="Male",MIN(OFFSET(Mortality_Rates!$B$6,BC$8-1-($B88-$B$9),0),Mortality_Rates!$B$111),MIN(OFFSET(Mortality_Rates!$B$6,BC$8-1-($B88-$B$9),1),Mortality_Rates!$C$111)))))</f>
        <v>5576.5951103774778</v>
      </c>
      <c r="BD88" s="161">
        <f ca="1">IF($B88-BD$8&gt;$B$9,0,IF($B88-BD$8=$B$9,$C88*IF($D88="Male",$B$5,$B$6),
BC88*(1-(1-IF($D88="Male",Mortality_Projection!$C$3,Mortality_Projection!$C$4))^MIN(($B88+(BD$8-1)-Mortality_Projection!$C$6),Mortality_Projection!$C$5)*IF($D88="Male",MIN(OFFSET(Mortality_Rates!$B$6,BD$8-1-($B88-$B$9),0),Mortality_Rates!$B$111),MIN(OFFSET(Mortality_Rates!$B$6,BD$8-1-($B88-$B$9),1),Mortality_Rates!$C$111)))))</f>
        <v>5575.7381645689375</v>
      </c>
      <c r="BE88" s="33"/>
    </row>
    <row r="89" spans="1:57" x14ac:dyDescent="0.35">
      <c r="A89" s="159"/>
      <c r="B89">
        <f t="shared" ref="B89:C89" si="10">B39</f>
        <v>2052</v>
      </c>
      <c r="C89" s="160">
        <f t="shared" ca="1" si="10"/>
        <v>77578.802016387199</v>
      </c>
      <c r="D89" s="198" t="s">
        <v>32</v>
      </c>
      <c r="E89" s="160">
        <f ca="1">IF($B89-E$8&gt;$B$9,0,IF($B89-E$8=$B$9,$C89*IF($D89="Male",$B$5,$B$6),
D89*(1-(1-IF($D89="Male",Mortality_Projection!$C$3,Mortality_Projection!$C$4))^MIN(($B89+(E$8-1)-Mortality_Projection!$C$6),Mortality_Projection!$C$5)*IF($D89="Male",MIN(OFFSET(Mortality_Rates!$B$6,E$8-1-($B89-$B$9),0),Mortality_Rates!$B$111),MIN(OFFSET(Mortality_Rates!$B$6,E$8-1-($B89-$B$9),1),Mortality_Rates!$C$111)))))</f>
        <v>0</v>
      </c>
      <c r="F89" s="160">
        <f ca="1">IF($B89-F$8&gt;$B$9,0,IF($B89-F$8=$B$9,$C89*IF($D89="Male",$B$5,$B$6),
E89*(1-(1-IF($D89="Male",Mortality_Projection!$C$3,Mortality_Projection!$C$4))^MIN(($B89+(F$8-1)-Mortality_Projection!$C$6),Mortality_Projection!$C$5)*IF($D89="Male",MIN(OFFSET(Mortality_Rates!$B$6,F$8-1-($B89-$B$9),0),Mortality_Rates!$B$111),MIN(OFFSET(Mortality_Rates!$B$6,F$8-1-($B89-$B$9),1),Mortality_Rates!$C$111)))))</f>
        <v>0</v>
      </c>
      <c r="G89" s="160">
        <f ca="1">IF($B89-G$8&gt;$B$9,0,IF($B89-G$8=$B$9,$C89*IF($D89="Male",$B$5,$B$6),
F89*(1-(1-IF($D89="Male",Mortality_Projection!$C$3,Mortality_Projection!$C$4))^MIN(($B89+(G$8-1)-Mortality_Projection!$C$6),Mortality_Projection!$C$5)*IF($D89="Male",MIN(OFFSET(Mortality_Rates!$B$6,G$8-1-($B89-$B$9),0),Mortality_Rates!$B$111),MIN(OFFSET(Mortality_Rates!$B$6,G$8-1-($B89-$B$9),1),Mortality_Rates!$C$111)))))</f>
        <v>0</v>
      </c>
      <c r="H89" s="160">
        <f ca="1">IF($B89-H$8&gt;$B$9,0,IF($B89-H$8=$B$9,$C89*IF($D89="Male",$B$5,$B$6),
G89*(1-(1-IF($D89="Male",Mortality_Projection!$C$3,Mortality_Projection!$C$4))^MIN(($B89+(H$8-1)-Mortality_Projection!$C$6),Mortality_Projection!$C$5)*IF($D89="Male",MIN(OFFSET(Mortality_Rates!$B$6,H$8-1-($B89-$B$9),0),Mortality_Rates!$B$111),MIN(OFFSET(Mortality_Rates!$B$6,H$8-1-($B89-$B$9),1),Mortality_Rates!$C$111)))))</f>
        <v>0</v>
      </c>
      <c r="I89" s="160">
        <f ca="1">IF($B89-I$8&gt;$B$9,0,IF($B89-I$8=$B$9,$C89*IF($D89="Male",$B$5,$B$6),
H89*(1-(1-IF($D89="Male",Mortality_Projection!$C$3,Mortality_Projection!$C$4))^MIN(($B89+(I$8-1)-Mortality_Projection!$C$6),Mortality_Projection!$C$5)*IF($D89="Male",MIN(OFFSET(Mortality_Rates!$B$6,I$8-1-($B89-$B$9),0),Mortality_Rates!$B$111),MIN(OFFSET(Mortality_Rates!$B$6,I$8-1-($B89-$B$9),1),Mortality_Rates!$C$111)))))</f>
        <v>0</v>
      </c>
      <c r="J89" s="160">
        <f ca="1">IF($B89-J$8&gt;$B$9,0,IF($B89-J$8=$B$9,$C89*IF($D89="Male",$B$5,$B$6),
I89*(1-(1-IF($D89="Male",Mortality_Projection!$C$3,Mortality_Projection!$C$4))^MIN(($B89+(J$8-1)-Mortality_Projection!$C$6),Mortality_Projection!$C$5)*IF($D89="Male",MIN(OFFSET(Mortality_Rates!$B$6,J$8-1-($B89-$B$9),0),Mortality_Rates!$B$111),MIN(OFFSET(Mortality_Rates!$B$6,J$8-1-($B89-$B$9),1),Mortality_Rates!$C$111)))))</f>
        <v>0</v>
      </c>
      <c r="K89" s="160">
        <f ca="1">IF($B89-K$8&gt;$B$9,0,IF($B89-K$8=$B$9,$C89*IF($D89="Male",$B$5,$B$6),
J89*(1-(1-IF($D89="Male",Mortality_Projection!$C$3,Mortality_Projection!$C$4))^MIN(($B89+(K$8-1)-Mortality_Projection!$C$6),Mortality_Projection!$C$5)*IF($D89="Male",MIN(OFFSET(Mortality_Rates!$B$6,K$8-1-($B89-$B$9),0),Mortality_Rates!$B$111),MIN(OFFSET(Mortality_Rates!$B$6,K$8-1-($B89-$B$9),1),Mortality_Rates!$C$111)))))</f>
        <v>0</v>
      </c>
      <c r="L89" s="160">
        <f ca="1">IF($B89-L$8&gt;$B$9,0,IF($B89-L$8=$B$9,$C89*IF($D89="Male",$B$5,$B$6),
K89*(1-(1-IF($D89="Male",Mortality_Projection!$C$3,Mortality_Projection!$C$4))^MIN(($B89+(L$8-1)-Mortality_Projection!$C$6),Mortality_Projection!$C$5)*IF($D89="Male",MIN(OFFSET(Mortality_Rates!$B$6,L$8-1-($B89-$B$9),0),Mortality_Rates!$B$111),MIN(OFFSET(Mortality_Rates!$B$6,L$8-1-($B89-$B$9),1),Mortality_Rates!$C$111)))))</f>
        <v>0</v>
      </c>
      <c r="M89" s="160">
        <f ca="1">IF($B89-M$8&gt;$B$9,0,IF($B89-M$8=$B$9,$C89*IF($D89="Male",$B$5,$B$6),
L89*(1-(1-IF($D89="Male",Mortality_Projection!$C$3,Mortality_Projection!$C$4))^MIN(($B89+(M$8-1)-Mortality_Projection!$C$6),Mortality_Projection!$C$5)*IF($D89="Male",MIN(OFFSET(Mortality_Rates!$B$6,M$8-1-($B89-$B$9),0),Mortality_Rates!$B$111),MIN(OFFSET(Mortality_Rates!$B$6,M$8-1-($B89-$B$9),1),Mortality_Rates!$C$111)))))</f>
        <v>0</v>
      </c>
      <c r="N89" s="160">
        <f ca="1">IF($B89-N$8&gt;$B$9,0,IF($B89-N$8=$B$9,$C89*IF($D89="Male",$B$5,$B$6),
M89*(1-(1-IF($D89="Male",Mortality_Projection!$C$3,Mortality_Projection!$C$4))^MIN(($B89+(N$8-1)-Mortality_Projection!$C$6),Mortality_Projection!$C$5)*IF($D89="Male",MIN(OFFSET(Mortality_Rates!$B$6,N$8-1-($B89-$B$9),0),Mortality_Rates!$B$111),MIN(OFFSET(Mortality_Rates!$B$6,N$8-1-($B89-$B$9),1),Mortality_Rates!$C$111)))))</f>
        <v>0</v>
      </c>
      <c r="O89" s="160">
        <f ca="1">IF($B89-O$8&gt;$B$9,0,IF($B89-O$8=$B$9,$C89*IF($D89="Male",$B$5,$B$6),
N89*(1-(1-IF($D89="Male",Mortality_Projection!$C$3,Mortality_Projection!$C$4))^MIN(($B89+(O$8-1)-Mortality_Projection!$C$6),Mortality_Projection!$C$5)*IF($D89="Male",MIN(OFFSET(Mortality_Rates!$B$6,O$8-1-($B89-$B$9),0),Mortality_Rates!$B$111),MIN(OFFSET(Mortality_Rates!$B$6,O$8-1-($B89-$B$9),1),Mortality_Rates!$C$111)))))</f>
        <v>0</v>
      </c>
      <c r="P89" s="160">
        <f ca="1">IF($B89-P$8&gt;$B$9,0,IF($B89-P$8=$B$9,$C89*IF($D89="Male",$B$5,$B$6),
O89*(1-(1-IF($D89="Male",Mortality_Projection!$C$3,Mortality_Projection!$C$4))^MIN(($B89+(P$8-1)-Mortality_Projection!$C$6),Mortality_Projection!$C$5)*IF($D89="Male",MIN(OFFSET(Mortality_Rates!$B$6,P$8-1-($B89-$B$9),0),Mortality_Rates!$B$111),MIN(OFFSET(Mortality_Rates!$B$6,P$8-1-($B89-$B$9),1),Mortality_Rates!$C$111)))))</f>
        <v>0</v>
      </c>
      <c r="Q89" s="160">
        <f ca="1">IF($B89-Q$8&gt;$B$9,0,IF($B89-Q$8=$B$9,$C89*IF($D89="Male",$B$5,$B$6),
P89*(1-(1-IF($D89="Male",Mortality_Projection!$C$3,Mortality_Projection!$C$4))^MIN(($B89+(Q$8-1)-Mortality_Projection!$C$6),Mortality_Projection!$C$5)*IF($D89="Male",MIN(OFFSET(Mortality_Rates!$B$6,Q$8-1-($B89-$B$9),0),Mortality_Rates!$B$111),MIN(OFFSET(Mortality_Rates!$B$6,Q$8-1-($B89-$B$9),1),Mortality_Rates!$C$111)))))</f>
        <v>0</v>
      </c>
      <c r="R89" s="160">
        <f ca="1">IF($B89-R$8&gt;$B$9,0,IF($B89-R$8=$B$9,$C89*IF($D89="Male",$B$5,$B$6),
Q89*(1-(1-IF($D89="Male",Mortality_Projection!$C$3,Mortality_Projection!$C$4))^MIN(($B89+(R$8-1)-Mortality_Projection!$C$6),Mortality_Projection!$C$5)*IF($D89="Male",MIN(OFFSET(Mortality_Rates!$B$6,R$8-1-($B89-$B$9),0),Mortality_Rates!$B$111),MIN(OFFSET(Mortality_Rates!$B$6,R$8-1-($B89-$B$9),1),Mortality_Rates!$C$111)))))</f>
        <v>0</v>
      </c>
      <c r="S89" s="160">
        <f ca="1">IF($B89-S$8&gt;$B$9,0,IF($B89-S$8=$B$9,$C89*IF($D89="Male",$B$5,$B$6),
R89*(1-(1-IF($D89="Male",Mortality_Projection!$C$3,Mortality_Projection!$C$4))^MIN(($B89+(S$8-1)-Mortality_Projection!$C$6),Mortality_Projection!$C$5)*IF($D89="Male",MIN(OFFSET(Mortality_Rates!$B$6,S$8-1-($B89-$B$9),0),Mortality_Rates!$B$111),MIN(OFFSET(Mortality_Rates!$B$6,S$8-1-($B89-$B$9),1),Mortality_Rates!$C$111)))))</f>
        <v>0</v>
      </c>
      <c r="T89" s="160">
        <f ca="1">IF($B89-T$8&gt;$B$9,0,IF($B89-T$8=$B$9,$C89*IF($D89="Male",$B$5,$B$6),
S89*(1-(1-IF($D89="Male",Mortality_Projection!$C$3,Mortality_Projection!$C$4))^MIN(($B89+(T$8-1)-Mortality_Projection!$C$6),Mortality_Projection!$C$5)*IF($D89="Male",MIN(OFFSET(Mortality_Rates!$B$6,T$8-1-($B89-$B$9),0),Mortality_Rates!$B$111),MIN(OFFSET(Mortality_Rates!$B$6,T$8-1-($B89-$B$9),1),Mortality_Rates!$C$111)))))</f>
        <v>0</v>
      </c>
      <c r="U89" s="160">
        <f ca="1">IF($B89-U$8&gt;$B$9,0,IF($B89-U$8=$B$9,$C89*IF($D89="Male",$B$5,$B$6),
T89*(1-(1-IF($D89="Male",Mortality_Projection!$C$3,Mortality_Projection!$C$4))^MIN(($B89+(U$8-1)-Mortality_Projection!$C$6),Mortality_Projection!$C$5)*IF($D89="Male",MIN(OFFSET(Mortality_Rates!$B$6,U$8-1-($B89-$B$9),0),Mortality_Rates!$B$111),MIN(OFFSET(Mortality_Rates!$B$6,U$8-1-($B89-$B$9),1),Mortality_Rates!$C$111)))))</f>
        <v>0</v>
      </c>
      <c r="V89" s="160">
        <f ca="1">IF($B89-V$8&gt;$B$9,0,IF($B89-V$8=$B$9,$C89*IF($D89="Male",$B$5,$B$6),
U89*(1-(1-IF($D89="Male",Mortality_Projection!$C$3,Mortality_Projection!$C$4))^MIN(($B89+(V$8-1)-Mortality_Projection!$C$6),Mortality_Projection!$C$5)*IF($D89="Male",MIN(OFFSET(Mortality_Rates!$B$6,V$8-1-($B89-$B$9),0),Mortality_Rates!$B$111),MIN(OFFSET(Mortality_Rates!$B$6,V$8-1-($B89-$B$9),1),Mortality_Rates!$C$111)))))</f>
        <v>0</v>
      </c>
      <c r="W89" s="160">
        <f ca="1">IF($B89-W$8&gt;$B$9,0,IF($B89-W$8=$B$9,$C89*IF($D89="Male",$B$5,$B$6),
V89*(1-(1-IF($D89="Male",Mortality_Projection!$C$3,Mortality_Projection!$C$4))^MIN(($B89+(W$8-1)-Mortality_Projection!$C$6),Mortality_Projection!$C$5)*IF($D89="Male",MIN(OFFSET(Mortality_Rates!$B$6,W$8-1-($B89-$B$9),0),Mortality_Rates!$B$111),MIN(OFFSET(Mortality_Rates!$B$6,W$8-1-($B89-$B$9),1),Mortality_Rates!$C$111)))))</f>
        <v>0</v>
      </c>
      <c r="X89" s="160">
        <f ca="1">IF($B89-X$8&gt;$B$9,0,IF($B89-X$8=$B$9,$C89*IF($D89="Male",$B$5,$B$6),
W89*(1-(1-IF($D89="Male",Mortality_Projection!$C$3,Mortality_Projection!$C$4))^MIN(($B89+(X$8-1)-Mortality_Projection!$C$6),Mortality_Projection!$C$5)*IF($D89="Male",MIN(OFFSET(Mortality_Rates!$B$6,X$8-1-($B89-$B$9),0),Mortality_Rates!$B$111),MIN(OFFSET(Mortality_Rates!$B$6,X$8-1-($B89-$B$9),1),Mortality_Rates!$C$111)))))</f>
        <v>0</v>
      </c>
      <c r="Y89" s="160">
        <f ca="1">IF($B89-Y$8&gt;$B$9,0,IF($B89-Y$8=$B$9,$C89*IF($D89="Male",$B$5,$B$6),
X89*(1-(1-IF($D89="Male",Mortality_Projection!$C$3,Mortality_Projection!$C$4))^MIN(($B89+(Y$8-1)-Mortality_Projection!$C$6),Mortality_Projection!$C$5)*IF($D89="Male",MIN(OFFSET(Mortality_Rates!$B$6,Y$8-1-($B89-$B$9),0),Mortality_Rates!$B$111),MIN(OFFSET(Mortality_Rates!$B$6,Y$8-1-($B89-$B$9),1),Mortality_Rates!$C$111)))))</f>
        <v>0</v>
      </c>
      <c r="Z89" s="160">
        <f ca="1">IF($B89-Z$8&gt;$B$9,0,IF($B89-Z$8=$B$9,$C89*IF($D89="Male",$B$5,$B$6),
Y89*(1-(1-IF($D89="Male",Mortality_Projection!$C$3,Mortality_Projection!$C$4))^MIN(($B89+(Z$8-1)-Mortality_Projection!$C$6),Mortality_Projection!$C$5)*IF($D89="Male",MIN(OFFSET(Mortality_Rates!$B$6,Z$8-1-($B89-$B$9),0),Mortality_Rates!$B$111),MIN(OFFSET(Mortality_Rates!$B$6,Z$8-1-($B89-$B$9),1),Mortality_Rates!$C$111)))))</f>
        <v>0</v>
      </c>
      <c r="AA89" s="160">
        <f ca="1">IF($B89-AA$8&gt;$B$9,0,IF($B89-AA$8=$B$9,$C89*IF($D89="Male",$B$5,$B$6),
Z89*(1-(1-IF($D89="Male",Mortality_Projection!$C$3,Mortality_Projection!$C$4))^MIN(($B89+(AA$8-1)-Mortality_Projection!$C$6),Mortality_Projection!$C$5)*IF($D89="Male",MIN(OFFSET(Mortality_Rates!$B$6,AA$8-1-($B89-$B$9),0),Mortality_Rates!$B$111),MIN(OFFSET(Mortality_Rates!$B$6,AA$8-1-($B89-$B$9),1),Mortality_Rates!$C$111)))))</f>
        <v>0</v>
      </c>
      <c r="AB89" s="160">
        <f ca="1">IF($B89-AB$8&gt;$B$9,0,IF($B89-AB$8=$B$9,$C89*IF($D89="Male",$B$5,$B$6),
AA89*(1-(1-IF($D89="Male",Mortality_Projection!$C$3,Mortality_Projection!$C$4))^MIN(($B89+(AB$8-1)-Mortality_Projection!$C$6),Mortality_Projection!$C$5)*IF($D89="Male",MIN(OFFSET(Mortality_Rates!$B$6,AB$8-1-($B89-$B$9),0),Mortality_Rates!$B$111),MIN(OFFSET(Mortality_Rates!$B$6,AB$8-1-($B89-$B$9),1),Mortality_Rates!$C$111)))))</f>
        <v>0</v>
      </c>
      <c r="AC89" s="160">
        <f ca="1">IF($B89-AC$8&gt;$B$9,0,IF($B89-AC$8=$B$9,$C89*IF($D89="Male",$B$5,$B$6),
AB89*(1-(1-IF($D89="Male",Mortality_Projection!$C$3,Mortality_Projection!$C$4))^MIN(($B89+(AC$8-1)-Mortality_Projection!$C$6),Mortality_Projection!$C$5)*IF($D89="Male",MIN(OFFSET(Mortality_Rates!$B$6,AC$8-1-($B89-$B$9),0),Mortality_Rates!$B$111),MIN(OFFSET(Mortality_Rates!$B$6,AC$8-1-($B89-$B$9),1),Mortality_Rates!$C$111)))))</f>
        <v>0</v>
      </c>
      <c r="AD89" s="160">
        <f ca="1">IF($B89-AD$8&gt;$B$9,0,IF($B89-AD$8=$B$9,$C89*IF($D89="Male",$B$5,$B$6),
AC89*(1-(1-IF($D89="Male",Mortality_Projection!$C$3,Mortality_Projection!$C$4))^MIN(($B89+(AD$8-1)-Mortality_Projection!$C$6),Mortality_Projection!$C$5)*IF($D89="Male",MIN(OFFSET(Mortality_Rates!$B$6,AD$8-1-($B89-$B$9),0),Mortality_Rates!$B$111),MIN(OFFSET(Mortality_Rates!$B$6,AD$8-1-($B89-$B$9),1),Mortality_Rates!$C$111)))))</f>
        <v>0</v>
      </c>
      <c r="AE89" s="160">
        <f ca="1">IF($B89-AE$8&gt;$B$9,0,IF($B89-AE$8=$B$9,$C89*IF($D89="Male",$B$5,$B$6),
AD89*(1-(1-IF($D89="Male",Mortality_Projection!$C$3,Mortality_Projection!$C$4))^MIN(($B89+(AE$8-1)-Mortality_Projection!$C$6),Mortality_Projection!$C$5)*IF($D89="Male",MIN(OFFSET(Mortality_Rates!$B$6,AE$8-1-($B89-$B$9),0),Mortality_Rates!$B$111),MIN(OFFSET(Mortality_Rates!$B$6,AE$8-1-($B89-$B$9),1),Mortality_Rates!$C$111)))))</f>
        <v>0</v>
      </c>
      <c r="AF89" s="160">
        <f ca="1">IF($B89-AF$8&gt;$B$9,0,IF($B89-AF$8=$B$9,$C89*IF($D89="Male",$B$5,$B$6),
AE89*(1-(1-IF($D89="Male",Mortality_Projection!$C$3,Mortality_Projection!$C$4))^MIN(($B89+(AF$8-1)-Mortality_Projection!$C$6),Mortality_Projection!$C$5)*IF($D89="Male",MIN(OFFSET(Mortality_Rates!$B$6,AF$8-1-($B89-$B$9),0),Mortality_Rates!$B$111),MIN(OFFSET(Mortality_Rates!$B$6,AF$8-1-($B89-$B$9),1),Mortality_Rates!$C$111)))))</f>
        <v>0</v>
      </c>
      <c r="AG89" s="160">
        <f ca="1">IF($B89-AG$8&gt;$B$9,0,IF($B89-AG$8=$B$9,$C89*IF($D89="Male",$B$5,$B$6),
AF89*(1-(1-IF($D89="Male",Mortality_Projection!$C$3,Mortality_Projection!$C$4))^MIN(($B89+(AG$8-1)-Mortality_Projection!$C$6),Mortality_Projection!$C$5)*IF($D89="Male",MIN(OFFSET(Mortality_Rates!$B$6,AG$8-1-($B89-$B$9),0),Mortality_Rates!$B$111),MIN(OFFSET(Mortality_Rates!$B$6,AG$8-1-($B89-$B$9),1),Mortality_Rates!$C$111)))))</f>
        <v>0</v>
      </c>
      <c r="AH89" s="160">
        <f ca="1">IF($B89-AH$8&gt;$B$9,0,IF($B89-AH$8=$B$9,$C89*IF($D89="Male",$B$5,$B$6),
AG89*(1-(1-IF($D89="Male",Mortality_Projection!$C$3,Mortality_Projection!$C$4))^MIN(($B89+(AH$8-1)-Mortality_Projection!$C$6),Mortality_Projection!$C$5)*IF($D89="Male",MIN(OFFSET(Mortality_Rates!$B$6,AH$8-1-($B89-$B$9),0),Mortality_Rates!$B$111),MIN(OFFSET(Mortality_Rates!$B$6,AH$8-1-($B89-$B$9),1),Mortality_Rates!$C$111)))))</f>
        <v>0</v>
      </c>
      <c r="AI89" s="160">
        <f ca="1">IF($B89-AI$8&gt;$B$9,0,IF($B89-AI$8=$B$9,$C89*IF($D89="Male",$B$5,$B$6),
AH89*(1-(1-IF($D89="Male",Mortality_Projection!$C$3,Mortality_Projection!$C$4))^MIN(($B89+(AI$8-1)-Mortality_Projection!$C$6),Mortality_Projection!$C$5)*IF($D89="Male",MIN(OFFSET(Mortality_Rates!$B$6,AI$8-1-($B89-$B$9),0),Mortality_Rates!$B$111),MIN(OFFSET(Mortality_Rates!$B$6,AI$8-1-($B89-$B$9),1),Mortality_Rates!$C$111)))))</f>
        <v>5456.2710049533989</v>
      </c>
      <c r="AJ89" s="160">
        <f ca="1">IF($B89-AJ$8&gt;$B$9,0,IF($B89-AJ$8=$B$9,$C89*IF($D89="Male",$B$5,$B$6),
AI89*(1-(1-IF($D89="Male",Mortality_Projection!$C$3,Mortality_Projection!$C$4))^MIN(($B89+(AJ$8-1)-Mortality_Projection!$C$6),Mortality_Projection!$C$5)*IF($D89="Male",MIN(OFFSET(Mortality_Rates!$B$6,AJ$8-1-($B89-$B$9),0),Mortality_Rates!$B$111),MIN(OFFSET(Mortality_Rates!$B$6,AJ$8-1-($B89-$B$9),1),Mortality_Rates!$C$111)))))</f>
        <v>5454.3737691799024</v>
      </c>
      <c r="AK89" s="160">
        <f ca="1">IF($B89-AK$8&gt;$B$9,0,IF($B89-AK$8=$B$9,$C89*IF($D89="Male",$B$5,$B$6),
AJ89*(1-(1-IF($D89="Male",Mortality_Projection!$C$3,Mortality_Projection!$C$4))^MIN(($B89+(AK$8-1)-Mortality_Projection!$C$6),Mortality_Projection!$C$5)*IF($D89="Male",MIN(OFFSET(Mortality_Rates!$B$6,AK$8-1-($B89-$B$9),0),Mortality_Rates!$B$111),MIN(OFFSET(Mortality_Rates!$B$6,AK$8-1-($B89-$B$9),1),Mortality_Rates!$C$111)))))</f>
        <v>5452.9788680679985</v>
      </c>
      <c r="AL89" s="160">
        <f ca="1">IF($B89-AL$8&gt;$B$9,0,IF($B89-AL$8=$B$9,$C89*IF($D89="Male",$B$5,$B$6),
AK89*(1-(1-IF($D89="Male",Mortality_Projection!$C$3,Mortality_Projection!$C$4))^MIN(($B89+(AL$8-1)-Mortality_Projection!$C$6),Mortality_Projection!$C$5)*IF($D89="Male",MIN(OFFSET(Mortality_Rates!$B$6,AL$8-1-($B89-$B$9),0),Mortality_Rates!$B$111),MIN(OFFSET(Mortality_Rates!$B$6,AL$8-1-($B89-$B$9),1),Mortality_Rates!$C$111)))))</f>
        <v>5451.9482508397932</v>
      </c>
      <c r="AM89" s="160">
        <f ca="1">IF($B89-AM$8&gt;$B$9,0,IF($B89-AM$8=$B$9,$C89*IF($D89="Male",$B$5,$B$6),
AL89*(1-(1-IF($D89="Male",Mortality_Projection!$C$3,Mortality_Projection!$C$4))^MIN(($B89+(AM$8-1)-Mortality_Projection!$C$6),Mortality_Projection!$C$5)*IF($D89="Male",MIN(OFFSET(Mortality_Rates!$B$6,AM$8-1-($B89-$B$9),0),Mortality_Rates!$B$111),MIN(OFFSET(Mortality_Rates!$B$6,AM$8-1-($B89-$B$9),1),Mortality_Rates!$C$111)))))</f>
        <v>5451.1654967008244</v>
      </c>
      <c r="AN89" s="160">
        <f ca="1">IF($B89-AN$8&gt;$B$9,0,IF($B89-AN$8=$B$9,$C89*IF($D89="Male",$B$5,$B$6),
AM89*(1-(1-IF($D89="Male",Mortality_Projection!$C$3,Mortality_Projection!$C$4))^MIN(($B89+(AN$8-1)-Mortality_Projection!$C$6),Mortality_Projection!$C$5)*IF($D89="Male",MIN(OFFSET(Mortality_Rates!$B$6,AN$8-1-($B89-$B$9),0),Mortality_Rates!$B$111),MIN(OFFSET(Mortality_Rates!$B$6,AN$8-1-($B89-$B$9),1),Mortality_Rates!$C$111)))))</f>
        <v>5450.5448862455678</v>
      </c>
      <c r="AO89" s="160">
        <f ca="1">IF($B89-AO$8&gt;$B$9,0,IF($B89-AO$8=$B$9,$C89*IF($D89="Male",$B$5,$B$6),
AN89*(1-(1-IF($D89="Male",Mortality_Projection!$C$3,Mortality_Projection!$C$4))^MIN(($B89+(AO$8-1)-Mortality_Projection!$C$6),Mortality_Projection!$C$5)*IF($D89="Male",MIN(OFFSET(Mortality_Rates!$B$6,AO$8-1-($B89-$B$9),0),Mortality_Rates!$B$111),MIN(OFFSET(Mortality_Rates!$B$6,AO$8-1-($B89-$B$9),1),Mortality_Rates!$C$111)))))</f>
        <v>5450.0252223742364</v>
      </c>
      <c r="AP89" s="160">
        <f ca="1">IF($B89-AP$8&gt;$B$9,0,IF($B89-AP$8=$B$9,$C89*IF($D89="Male",$B$5,$B$6),
AO89*(1-(1-IF($D89="Male",Mortality_Projection!$C$3,Mortality_Projection!$C$4))^MIN(($B89+(AP$8-1)-Mortality_Projection!$C$6),Mortality_Projection!$C$5)*IF($D89="Male",MIN(OFFSET(Mortality_Rates!$B$6,AP$8-1-($B89-$B$9),0),Mortality_Rates!$B$111),MIN(OFFSET(Mortality_Rates!$B$6,AP$8-1-($B89-$B$9),1),Mortality_Rates!$C$111)))))</f>
        <v>5449.5697957005104</v>
      </c>
      <c r="AQ89" s="160">
        <f ca="1">IF($B89-AQ$8&gt;$B$9,0,IF($B89-AQ$8=$B$9,$C89*IF($D89="Male",$B$5,$B$6),
AP89*(1-(1-IF($D89="Male",Mortality_Projection!$C$3,Mortality_Projection!$C$4))^MIN(($B89+(AQ$8-1)-Mortality_Projection!$C$6),Mortality_Projection!$C$5)*IF($D89="Male",MIN(OFFSET(Mortality_Rates!$B$6,AQ$8-1-($B89-$B$9),0),Mortality_Rates!$B$111),MIN(OFFSET(Mortality_Rates!$B$6,AQ$8-1-($B89-$B$9),1),Mortality_Rates!$C$111)))))</f>
        <v>5449.1510826773892</v>
      </c>
      <c r="AR89" s="160">
        <f ca="1">IF($B89-AR$8&gt;$B$9,0,IF($B89-AR$8=$B$9,$C89*IF($D89="Male",$B$5,$B$6),
AQ89*(1-(1-IF($D89="Male",Mortality_Projection!$C$3,Mortality_Projection!$C$4))^MIN(($B89+(AR$8-1)-Mortality_Projection!$C$6),Mortality_Projection!$C$5)*IF($D89="Male",MIN(OFFSET(Mortality_Rates!$B$6,AR$8-1-($B89-$B$9),0),Mortality_Rates!$B$111),MIN(OFFSET(Mortality_Rates!$B$6,AR$8-1-($B89-$B$9),1),Mortality_Rates!$C$111)))))</f>
        <v>5448.7446260841671</v>
      </c>
      <c r="AS89" s="160">
        <f ca="1">IF($B89-AS$8&gt;$B$9,0,IF($B89-AS$8=$B$9,$C89*IF($D89="Male",$B$5,$B$6),
AR89*(1-(1-IF($D89="Male",Mortality_Projection!$C$3,Mortality_Projection!$C$4))^MIN(($B89+(AS$8-1)-Mortality_Projection!$C$6),Mortality_Projection!$C$5)*IF($D89="Male",MIN(OFFSET(Mortality_Rates!$B$6,AS$8-1-($B89-$B$9),0),Mortality_Rates!$B$111),MIN(OFFSET(Mortality_Rates!$B$6,AS$8-1-($B89-$B$9),1),Mortality_Rates!$C$111)))))</f>
        <v>5448.3290322989023</v>
      </c>
      <c r="AT89" s="160">
        <f ca="1">IF($B89-AT$8&gt;$B$9,0,IF($B89-AT$8=$B$9,$C89*IF($D89="Male",$B$5,$B$6),
AS89*(1-(1-IF($D89="Male",Mortality_Projection!$C$3,Mortality_Projection!$C$4))^MIN(($B89+(AT$8-1)-Mortality_Projection!$C$6),Mortality_Projection!$C$5)*IF($D89="Male",MIN(OFFSET(Mortality_Rates!$B$6,AT$8-1-($B89-$B$9),0),Mortality_Rates!$B$111),MIN(OFFSET(Mortality_Rates!$B$6,AT$8-1-($B89-$B$9),1),Mortality_Rates!$C$111)))))</f>
        <v>5447.8859697801527</v>
      </c>
      <c r="AU89" s="160">
        <f ca="1">IF($B89-AU$8&gt;$B$9,0,IF($B89-AU$8=$B$9,$C89*IF($D89="Male",$B$5,$B$6),
AT89*(1-(1-IF($D89="Male",Mortality_Projection!$C$3,Mortality_Projection!$C$4))^MIN(($B89+(AU$8-1)-Mortality_Projection!$C$6),Mortality_Projection!$C$5)*IF($D89="Male",MIN(OFFSET(Mortality_Rates!$B$6,AU$8-1-($B89-$B$9),0),Mortality_Rates!$B$111),MIN(OFFSET(Mortality_Rates!$B$6,AU$8-1-($B89-$B$9),1),Mortality_Rates!$C$111)))))</f>
        <v>5447.4062790304843</v>
      </c>
      <c r="AV89" s="160">
        <f ca="1">IF($B89-AV$8&gt;$B$9,0,IF($B89-AV$8=$B$9,$C89*IF($D89="Male",$B$5,$B$6),
AU89*(1-(1-IF($D89="Male",Mortality_Projection!$C$3,Mortality_Projection!$C$4))^MIN(($B89+(AV$8-1)-Mortality_Projection!$C$6),Mortality_Projection!$C$5)*IF($D89="Male",MIN(OFFSET(Mortality_Rates!$B$6,AV$8-1-($B89-$B$9),0),Mortality_Rates!$B$111),MIN(OFFSET(Mortality_Rates!$B$6,AV$8-1-($B89-$B$9),1),Mortality_Rates!$C$111)))))</f>
        <v>5446.8808042269684</v>
      </c>
      <c r="AW89" s="160">
        <f ca="1">IF($B89-AW$8&gt;$B$9,0,IF($B89-AW$8=$B$9,$C89*IF($D89="Male",$B$5,$B$6),
AV89*(1-(1-IF($D89="Male",Mortality_Projection!$C$3,Mortality_Projection!$C$4))^MIN(($B89+(AW$8-1)-Mortality_Projection!$C$6),Mortality_Projection!$C$5)*IF($D89="Male",MIN(OFFSET(Mortality_Rates!$B$6,AW$8-1-($B89-$B$9),0),Mortality_Rates!$B$111),MIN(OFFSET(Mortality_Rates!$B$6,AW$8-1-($B89-$B$9),1),Mortality_Rates!$C$111)))))</f>
        <v>5446.3034486593124</v>
      </c>
      <c r="AX89" s="160">
        <f ca="1">IF($B89-AX$8&gt;$B$9,0,IF($B89-AX$8=$B$9,$C89*IF($D89="Male",$B$5,$B$6),
AW89*(1-(1-IF($D89="Male",Mortality_Projection!$C$3,Mortality_Projection!$C$4))^MIN(($B89+(AX$8-1)-Mortality_Projection!$C$6),Mortality_Projection!$C$5)*IF($D89="Male",MIN(OFFSET(Mortality_Rates!$B$6,AX$8-1-($B89-$B$9),0),Mortality_Rates!$B$111),MIN(OFFSET(Mortality_Rates!$B$6,AX$8-1-($B89-$B$9),1),Mortality_Rates!$C$111)))))</f>
        <v>5445.6742283413114</v>
      </c>
      <c r="AY89" s="160">
        <f ca="1">IF($B89-AY$8&gt;$B$9,0,IF($B89-AY$8=$B$9,$C89*IF($D89="Male",$B$5,$B$6),
AX89*(1-(1-IF($D89="Male",Mortality_Projection!$C$3,Mortality_Projection!$C$4))^MIN(($B89+(AY$8-1)-Mortality_Projection!$C$6),Mortality_Projection!$C$5)*IF($D89="Male",MIN(OFFSET(Mortality_Rates!$B$6,AY$8-1-($B89-$B$9),0),Mortality_Rates!$B$111),MIN(OFFSET(Mortality_Rates!$B$6,AY$8-1-($B89-$B$9),1),Mortality_Rates!$C$111)))))</f>
        <v>5444.9992689980272</v>
      </c>
      <c r="AZ89" s="160">
        <f ca="1">IF($B89-AZ$8&gt;$B$9,0,IF($B89-AZ$8=$B$9,$C89*IF($D89="Male",$B$5,$B$6),
AY89*(1-(1-IF($D89="Male",Mortality_Projection!$C$3,Mortality_Projection!$C$4))^MIN(($B89+(AZ$8-1)-Mortality_Projection!$C$6),Mortality_Projection!$C$5)*IF($D89="Male",MIN(OFFSET(Mortality_Rates!$B$6,AZ$8-1-($B89-$B$9),0),Mortality_Rates!$B$111),MIN(OFFSET(Mortality_Rates!$B$6,AZ$8-1-($B89-$B$9),1),Mortality_Rates!$C$111)))))</f>
        <v>5444.2846947422231</v>
      </c>
      <c r="BA89" s="160">
        <f ca="1">IF($B89-BA$8&gt;$B$9,0,IF($B89-BA$8=$B$9,$C89*IF($D89="Male",$B$5,$B$6),
AZ89*(1-(1-IF($D89="Male",Mortality_Projection!$C$3,Mortality_Projection!$C$4))^MIN(($B89+(BA$8-1)-Mortality_Projection!$C$6),Mortality_Projection!$C$5)*IF($D89="Male",MIN(OFFSET(Mortality_Rates!$B$6,BA$8-1-($B89-$B$9),0),Mortality_Rates!$B$111),MIN(OFFSET(Mortality_Rates!$B$6,BA$8-1-($B89-$B$9),1),Mortality_Rates!$C$111)))))</f>
        <v>5443.5366275743736</v>
      </c>
      <c r="BB89" s="160">
        <f ca="1">IF($B89-BB$8&gt;$B$9,0,IF($B89-BB$8=$B$9,$C89*IF($D89="Male",$B$5,$B$6),
BA89*(1-(1-IF($D89="Male",Mortality_Projection!$C$3,Mortality_Projection!$C$4))^MIN(($B89+(BB$8-1)-Mortality_Projection!$C$6),Mortality_Projection!$C$5)*IF($D89="Male",MIN(OFFSET(Mortality_Rates!$B$6,BB$8-1-($B89-$B$9),0),Mortality_Rates!$B$111),MIN(OFFSET(Mortality_Rates!$B$6,BB$8-1-($B89-$B$9),1),Mortality_Rates!$C$111)))))</f>
        <v>5442.7581340356564</v>
      </c>
      <c r="BC89" s="160">
        <f ca="1">IF($B89-BC$8&gt;$B$9,0,IF($B89-BC$8=$B$9,$C89*IF($D89="Male",$B$5,$B$6),
BB89*(1-(1-IF($D89="Male",Mortality_Projection!$C$3,Mortality_Projection!$C$4))^MIN(($B89+(BC$8-1)-Mortality_Projection!$C$6),Mortality_Projection!$C$5)*IF($D89="Male",MIN(OFFSET(Mortality_Rates!$B$6,BC$8-1-($B89-$B$9),0),Mortality_Rates!$B$111),MIN(OFFSET(Mortality_Rates!$B$6,BC$8-1-($B89-$B$9),1),Mortality_Rates!$C$111)))))</f>
        <v>5441.9583844765802</v>
      </c>
      <c r="BD89" s="161">
        <f ca="1">IF($B89-BD$8&gt;$B$9,0,IF($B89-BD$8=$B$9,$C89*IF($D89="Male",$B$5,$B$6),
BC89*(1-(1-IF($D89="Male",Mortality_Projection!$C$3,Mortality_Projection!$C$4))^MIN(($B89+(BD$8-1)-Mortality_Projection!$C$6),Mortality_Projection!$C$5)*IF($D89="Male",MIN(OFFSET(Mortality_Rates!$B$6,BD$8-1-($B89-$B$9),0),Mortality_Rates!$B$111),MIN(OFFSET(Mortality_Rates!$B$6,BD$8-1-($B89-$B$9),1),Mortality_Rates!$C$111)))))</f>
        <v>5441.1373882163853</v>
      </c>
      <c r="BE89" s="33"/>
    </row>
    <row r="90" spans="1:57" x14ac:dyDescent="0.35">
      <c r="A90" s="159"/>
      <c r="B90">
        <f t="shared" ref="B90:C90" si="11">B40</f>
        <v>2053</v>
      </c>
      <c r="C90" s="160">
        <f t="shared" ca="1" si="11"/>
        <v>76150.315375190708</v>
      </c>
      <c r="D90" s="198" t="s">
        <v>32</v>
      </c>
      <c r="E90" s="160">
        <f ca="1">IF($B90-E$8&gt;$B$9,0,IF($B90-E$8=$B$9,$C90*IF($D90="Male",$B$5,$B$6),
D90*(1-(1-IF($D90="Male",Mortality_Projection!$C$3,Mortality_Projection!$C$4))^MIN(($B90+(E$8-1)-Mortality_Projection!$C$6),Mortality_Projection!$C$5)*IF($D90="Male",MIN(OFFSET(Mortality_Rates!$B$6,E$8-1-($B90-$B$9),0),Mortality_Rates!$B$111),MIN(OFFSET(Mortality_Rates!$B$6,E$8-1-($B90-$B$9),1),Mortality_Rates!$C$111)))))</f>
        <v>0</v>
      </c>
      <c r="F90" s="160">
        <f ca="1">IF($B90-F$8&gt;$B$9,0,IF($B90-F$8=$B$9,$C90*IF($D90="Male",$B$5,$B$6),
E90*(1-(1-IF($D90="Male",Mortality_Projection!$C$3,Mortality_Projection!$C$4))^MIN(($B90+(F$8-1)-Mortality_Projection!$C$6),Mortality_Projection!$C$5)*IF($D90="Male",MIN(OFFSET(Mortality_Rates!$B$6,F$8-1-($B90-$B$9),0),Mortality_Rates!$B$111),MIN(OFFSET(Mortality_Rates!$B$6,F$8-1-($B90-$B$9),1),Mortality_Rates!$C$111)))))</f>
        <v>0</v>
      </c>
      <c r="G90" s="160">
        <f ca="1">IF($B90-G$8&gt;$B$9,0,IF($B90-G$8=$B$9,$C90*IF($D90="Male",$B$5,$B$6),
F90*(1-(1-IF($D90="Male",Mortality_Projection!$C$3,Mortality_Projection!$C$4))^MIN(($B90+(G$8-1)-Mortality_Projection!$C$6),Mortality_Projection!$C$5)*IF($D90="Male",MIN(OFFSET(Mortality_Rates!$B$6,G$8-1-($B90-$B$9),0),Mortality_Rates!$B$111),MIN(OFFSET(Mortality_Rates!$B$6,G$8-1-($B90-$B$9),1),Mortality_Rates!$C$111)))))</f>
        <v>0</v>
      </c>
      <c r="H90" s="160">
        <f ca="1">IF($B90-H$8&gt;$B$9,0,IF($B90-H$8=$B$9,$C90*IF($D90="Male",$B$5,$B$6),
G90*(1-(1-IF($D90="Male",Mortality_Projection!$C$3,Mortality_Projection!$C$4))^MIN(($B90+(H$8-1)-Mortality_Projection!$C$6),Mortality_Projection!$C$5)*IF($D90="Male",MIN(OFFSET(Mortality_Rates!$B$6,H$8-1-($B90-$B$9),0),Mortality_Rates!$B$111),MIN(OFFSET(Mortality_Rates!$B$6,H$8-1-($B90-$B$9),1),Mortality_Rates!$C$111)))))</f>
        <v>0</v>
      </c>
      <c r="I90" s="160">
        <f ca="1">IF($B90-I$8&gt;$B$9,0,IF($B90-I$8=$B$9,$C90*IF($D90="Male",$B$5,$B$6),
H90*(1-(1-IF($D90="Male",Mortality_Projection!$C$3,Mortality_Projection!$C$4))^MIN(($B90+(I$8-1)-Mortality_Projection!$C$6),Mortality_Projection!$C$5)*IF($D90="Male",MIN(OFFSET(Mortality_Rates!$B$6,I$8-1-($B90-$B$9),0),Mortality_Rates!$B$111),MIN(OFFSET(Mortality_Rates!$B$6,I$8-1-($B90-$B$9),1),Mortality_Rates!$C$111)))))</f>
        <v>0</v>
      </c>
      <c r="J90" s="160">
        <f ca="1">IF($B90-J$8&gt;$B$9,0,IF($B90-J$8=$B$9,$C90*IF($D90="Male",$B$5,$B$6),
I90*(1-(1-IF($D90="Male",Mortality_Projection!$C$3,Mortality_Projection!$C$4))^MIN(($B90+(J$8-1)-Mortality_Projection!$C$6),Mortality_Projection!$C$5)*IF($D90="Male",MIN(OFFSET(Mortality_Rates!$B$6,J$8-1-($B90-$B$9),0),Mortality_Rates!$B$111),MIN(OFFSET(Mortality_Rates!$B$6,J$8-1-($B90-$B$9),1),Mortality_Rates!$C$111)))))</f>
        <v>0</v>
      </c>
      <c r="K90" s="160">
        <f ca="1">IF($B90-K$8&gt;$B$9,0,IF($B90-K$8=$B$9,$C90*IF($D90="Male",$B$5,$B$6),
J90*(1-(1-IF($D90="Male",Mortality_Projection!$C$3,Mortality_Projection!$C$4))^MIN(($B90+(K$8-1)-Mortality_Projection!$C$6),Mortality_Projection!$C$5)*IF($D90="Male",MIN(OFFSET(Mortality_Rates!$B$6,K$8-1-($B90-$B$9),0),Mortality_Rates!$B$111),MIN(OFFSET(Mortality_Rates!$B$6,K$8-1-($B90-$B$9),1),Mortality_Rates!$C$111)))))</f>
        <v>0</v>
      </c>
      <c r="L90" s="160">
        <f ca="1">IF($B90-L$8&gt;$B$9,0,IF($B90-L$8=$B$9,$C90*IF($D90="Male",$B$5,$B$6),
K90*(1-(1-IF($D90="Male",Mortality_Projection!$C$3,Mortality_Projection!$C$4))^MIN(($B90+(L$8-1)-Mortality_Projection!$C$6),Mortality_Projection!$C$5)*IF($D90="Male",MIN(OFFSET(Mortality_Rates!$B$6,L$8-1-($B90-$B$9),0),Mortality_Rates!$B$111),MIN(OFFSET(Mortality_Rates!$B$6,L$8-1-($B90-$B$9),1),Mortality_Rates!$C$111)))))</f>
        <v>0</v>
      </c>
      <c r="M90" s="160">
        <f ca="1">IF($B90-M$8&gt;$B$9,0,IF($B90-M$8=$B$9,$C90*IF($D90="Male",$B$5,$B$6),
L90*(1-(1-IF($D90="Male",Mortality_Projection!$C$3,Mortality_Projection!$C$4))^MIN(($B90+(M$8-1)-Mortality_Projection!$C$6),Mortality_Projection!$C$5)*IF($D90="Male",MIN(OFFSET(Mortality_Rates!$B$6,M$8-1-($B90-$B$9),0),Mortality_Rates!$B$111),MIN(OFFSET(Mortality_Rates!$B$6,M$8-1-($B90-$B$9),1),Mortality_Rates!$C$111)))))</f>
        <v>0</v>
      </c>
      <c r="N90" s="160">
        <f ca="1">IF($B90-N$8&gt;$B$9,0,IF($B90-N$8=$B$9,$C90*IF($D90="Male",$B$5,$B$6),
M90*(1-(1-IF($D90="Male",Mortality_Projection!$C$3,Mortality_Projection!$C$4))^MIN(($B90+(N$8-1)-Mortality_Projection!$C$6),Mortality_Projection!$C$5)*IF($D90="Male",MIN(OFFSET(Mortality_Rates!$B$6,N$8-1-($B90-$B$9),0),Mortality_Rates!$B$111),MIN(OFFSET(Mortality_Rates!$B$6,N$8-1-($B90-$B$9),1),Mortality_Rates!$C$111)))))</f>
        <v>0</v>
      </c>
      <c r="O90" s="160">
        <f ca="1">IF($B90-O$8&gt;$B$9,0,IF($B90-O$8=$B$9,$C90*IF($D90="Male",$B$5,$B$6),
N90*(1-(1-IF($D90="Male",Mortality_Projection!$C$3,Mortality_Projection!$C$4))^MIN(($B90+(O$8-1)-Mortality_Projection!$C$6),Mortality_Projection!$C$5)*IF($D90="Male",MIN(OFFSET(Mortality_Rates!$B$6,O$8-1-($B90-$B$9),0),Mortality_Rates!$B$111),MIN(OFFSET(Mortality_Rates!$B$6,O$8-1-($B90-$B$9),1),Mortality_Rates!$C$111)))))</f>
        <v>0</v>
      </c>
      <c r="P90" s="160">
        <f ca="1">IF($B90-P$8&gt;$B$9,0,IF($B90-P$8=$B$9,$C90*IF($D90="Male",$B$5,$B$6),
O90*(1-(1-IF($D90="Male",Mortality_Projection!$C$3,Mortality_Projection!$C$4))^MIN(($B90+(P$8-1)-Mortality_Projection!$C$6),Mortality_Projection!$C$5)*IF($D90="Male",MIN(OFFSET(Mortality_Rates!$B$6,P$8-1-($B90-$B$9),0),Mortality_Rates!$B$111),MIN(OFFSET(Mortality_Rates!$B$6,P$8-1-($B90-$B$9),1),Mortality_Rates!$C$111)))))</f>
        <v>0</v>
      </c>
      <c r="Q90" s="160">
        <f ca="1">IF($B90-Q$8&gt;$B$9,0,IF($B90-Q$8=$B$9,$C90*IF($D90="Male",$B$5,$B$6),
P90*(1-(1-IF($D90="Male",Mortality_Projection!$C$3,Mortality_Projection!$C$4))^MIN(($B90+(Q$8-1)-Mortality_Projection!$C$6),Mortality_Projection!$C$5)*IF($D90="Male",MIN(OFFSET(Mortality_Rates!$B$6,Q$8-1-($B90-$B$9),0),Mortality_Rates!$B$111),MIN(OFFSET(Mortality_Rates!$B$6,Q$8-1-($B90-$B$9),1),Mortality_Rates!$C$111)))))</f>
        <v>0</v>
      </c>
      <c r="R90" s="160">
        <f ca="1">IF($B90-R$8&gt;$B$9,0,IF($B90-R$8=$B$9,$C90*IF($D90="Male",$B$5,$B$6),
Q90*(1-(1-IF($D90="Male",Mortality_Projection!$C$3,Mortality_Projection!$C$4))^MIN(($B90+(R$8-1)-Mortality_Projection!$C$6),Mortality_Projection!$C$5)*IF($D90="Male",MIN(OFFSET(Mortality_Rates!$B$6,R$8-1-($B90-$B$9),0),Mortality_Rates!$B$111),MIN(OFFSET(Mortality_Rates!$B$6,R$8-1-($B90-$B$9),1),Mortality_Rates!$C$111)))))</f>
        <v>0</v>
      </c>
      <c r="S90" s="160">
        <f ca="1">IF($B90-S$8&gt;$B$9,0,IF($B90-S$8=$B$9,$C90*IF($D90="Male",$B$5,$B$6),
R90*(1-(1-IF($D90="Male",Mortality_Projection!$C$3,Mortality_Projection!$C$4))^MIN(($B90+(S$8-1)-Mortality_Projection!$C$6),Mortality_Projection!$C$5)*IF($D90="Male",MIN(OFFSET(Mortality_Rates!$B$6,S$8-1-($B90-$B$9),0),Mortality_Rates!$B$111),MIN(OFFSET(Mortality_Rates!$B$6,S$8-1-($B90-$B$9),1),Mortality_Rates!$C$111)))))</f>
        <v>0</v>
      </c>
      <c r="T90" s="160">
        <f ca="1">IF($B90-T$8&gt;$B$9,0,IF($B90-T$8=$B$9,$C90*IF($D90="Male",$B$5,$B$6),
S90*(1-(1-IF($D90="Male",Mortality_Projection!$C$3,Mortality_Projection!$C$4))^MIN(($B90+(T$8-1)-Mortality_Projection!$C$6),Mortality_Projection!$C$5)*IF($D90="Male",MIN(OFFSET(Mortality_Rates!$B$6,T$8-1-($B90-$B$9),0),Mortality_Rates!$B$111),MIN(OFFSET(Mortality_Rates!$B$6,T$8-1-($B90-$B$9),1),Mortality_Rates!$C$111)))))</f>
        <v>0</v>
      </c>
      <c r="U90" s="160">
        <f ca="1">IF($B90-U$8&gt;$B$9,0,IF($B90-U$8=$B$9,$C90*IF($D90="Male",$B$5,$B$6),
T90*(1-(1-IF($D90="Male",Mortality_Projection!$C$3,Mortality_Projection!$C$4))^MIN(($B90+(U$8-1)-Mortality_Projection!$C$6),Mortality_Projection!$C$5)*IF($D90="Male",MIN(OFFSET(Mortality_Rates!$B$6,U$8-1-($B90-$B$9),0),Mortality_Rates!$B$111),MIN(OFFSET(Mortality_Rates!$B$6,U$8-1-($B90-$B$9),1),Mortality_Rates!$C$111)))))</f>
        <v>0</v>
      </c>
      <c r="V90" s="160">
        <f ca="1">IF($B90-V$8&gt;$B$9,0,IF($B90-V$8=$B$9,$C90*IF($D90="Male",$B$5,$B$6),
U90*(1-(1-IF($D90="Male",Mortality_Projection!$C$3,Mortality_Projection!$C$4))^MIN(($B90+(V$8-1)-Mortality_Projection!$C$6),Mortality_Projection!$C$5)*IF($D90="Male",MIN(OFFSET(Mortality_Rates!$B$6,V$8-1-($B90-$B$9),0),Mortality_Rates!$B$111),MIN(OFFSET(Mortality_Rates!$B$6,V$8-1-($B90-$B$9),1),Mortality_Rates!$C$111)))))</f>
        <v>0</v>
      </c>
      <c r="W90" s="160">
        <f ca="1">IF($B90-W$8&gt;$B$9,0,IF($B90-W$8=$B$9,$C90*IF($D90="Male",$B$5,$B$6),
V90*(1-(1-IF($D90="Male",Mortality_Projection!$C$3,Mortality_Projection!$C$4))^MIN(($B90+(W$8-1)-Mortality_Projection!$C$6),Mortality_Projection!$C$5)*IF($D90="Male",MIN(OFFSET(Mortality_Rates!$B$6,W$8-1-($B90-$B$9),0),Mortality_Rates!$B$111),MIN(OFFSET(Mortality_Rates!$B$6,W$8-1-($B90-$B$9),1),Mortality_Rates!$C$111)))))</f>
        <v>0</v>
      </c>
      <c r="X90" s="160">
        <f ca="1">IF($B90-X$8&gt;$B$9,0,IF($B90-X$8=$B$9,$C90*IF($D90="Male",$B$5,$B$6),
W90*(1-(1-IF($D90="Male",Mortality_Projection!$C$3,Mortality_Projection!$C$4))^MIN(($B90+(X$8-1)-Mortality_Projection!$C$6),Mortality_Projection!$C$5)*IF($D90="Male",MIN(OFFSET(Mortality_Rates!$B$6,X$8-1-($B90-$B$9),0),Mortality_Rates!$B$111),MIN(OFFSET(Mortality_Rates!$B$6,X$8-1-($B90-$B$9),1),Mortality_Rates!$C$111)))))</f>
        <v>0</v>
      </c>
      <c r="Y90" s="160">
        <f ca="1">IF($B90-Y$8&gt;$B$9,0,IF($B90-Y$8=$B$9,$C90*IF($D90="Male",$B$5,$B$6),
X90*(1-(1-IF($D90="Male",Mortality_Projection!$C$3,Mortality_Projection!$C$4))^MIN(($B90+(Y$8-1)-Mortality_Projection!$C$6),Mortality_Projection!$C$5)*IF($D90="Male",MIN(OFFSET(Mortality_Rates!$B$6,Y$8-1-($B90-$B$9),0),Mortality_Rates!$B$111),MIN(OFFSET(Mortality_Rates!$B$6,Y$8-1-($B90-$B$9),1),Mortality_Rates!$C$111)))))</f>
        <v>0</v>
      </c>
      <c r="Z90" s="160">
        <f ca="1">IF($B90-Z$8&gt;$B$9,0,IF($B90-Z$8=$B$9,$C90*IF($D90="Male",$B$5,$B$6),
Y90*(1-(1-IF($D90="Male",Mortality_Projection!$C$3,Mortality_Projection!$C$4))^MIN(($B90+(Z$8-1)-Mortality_Projection!$C$6),Mortality_Projection!$C$5)*IF($D90="Male",MIN(OFFSET(Mortality_Rates!$B$6,Z$8-1-($B90-$B$9),0),Mortality_Rates!$B$111),MIN(OFFSET(Mortality_Rates!$B$6,Z$8-1-($B90-$B$9),1),Mortality_Rates!$C$111)))))</f>
        <v>0</v>
      </c>
      <c r="AA90" s="160">
        <f ca="1">IF($B90-AA$8&gt;$B$9,0,IF($B90-AA$8=$B$9,$C90*IF($D90="Male",$B$5,$B$6),
Z90*(1-(1-IF($D90="Male",Mortality_Projection!$C$3,Mortality_Projection!$C$4))^MIN(($B90+(AA$8-1)-Mortality_Projection!$C$6),Mortality_Projection!$C$5)*IF($D90="Male",MIN(OFFSET(Mortality_Rates!$B$6,AA$8-1-($B90-$B$9),0),Mortality_Rates!$B$111),MIN(OFFSET(Mortality_Rates!$B$6,AA$8-1-($B90-$B$9),1),Mortality_Rates!$C$111)))))</f>
        <v>0</v>
      </c>
      <c r="AB90" s="160">
        <f ca="1">IF($B90-AB$8&gt;$B$9,0,IF($B90-AB$8=$B$9,$C90*IF($D90="Male",$B$5,$B$6),
AA90*(1-(1-IF($D90="Male",Mortality_Projection!$C$3,Mortality_Projection!$C$4))^MIN(($B90+(AB$8-1)-Mortality_Projection!$C$6),Mortality_Projection!$C$5)*IF($D90="Male",MIN(OFFSET(Mortality_Rates!$B$6,AB$8-1-($B90-$B$9),0),Mortality_Rates!$B$111),MIN(OFFSET(Mortality_Rates!$B$6,AB$8-1-($B90-$B$9),1),Mortality_Rates!$C$111)))))</f>
        <v>0</v>
      </c>
      <c r="AC90" s="160">
        <f ca="1">IF($B90-AC$8&gt;$B$9,0,IF($B90-AC$8=$B$9,$C90*IF($D90="Male",$B$5,$B$6),
AB90*(1-(1-IF($D90="Male",Mortality_Projection!$C$3,Mortality_Projection!$C$4))^MIN(($B90+(AC$8-1)-Mortality_Projection!$C$6),Mortality_Projection!$C$5)*IF($D90="Male",MIN(OFFSET(Mortality_Rates!$B$6,AC$8-1-($B90-$B$9),0),Mortality_Rates!$B$111),MIN(OFFSET(Mortality_Rates!$B$6,AC$8-1-($B90-$B$9),1),Mortality_Rates!$C$111)))))</f>
        <v>0</v>
      </c>
      <c r="AD90" s="160">
        <f ca="1">IF($B90-AD$8&gt;$B$9,0,IF($B90-AD$8=$B$9,$C90*IF($D90="Male",$B$5,$B$6),
AC90*(1-(1-IF($D90="Male",Mortality_Projection!$C$3,Mortality_Projection!$C$4))^MIN(($B90+(AD$8-1)-Mortality_Projection!$C$6),Mortality_Projection!$C$5)*IF($D90="Male",MIN(OFFSET(Mortality_Rates!$B$6,AD$8-1-($B90-$B$9),0),Mortality_Rates!$B$111),MIN(OFFSET(Mortality_Rates!$B$6,AD$8-1-($B90-$B$9),1),Mortality_Rates!$C$111)))))</f>
        <v>0</v>
      </c>
      <c r="AE90" s="160">
        <f ca="1">IF($B90-AE$8&gt;$B$9,0,IF($B90-AE$8=$B$9,$C90*IF($D90="Male",$B$5,$B$6),
AD90*(1-(1-IF($D90="Male",Mortality_Projection!$C$3,Mortality_Projection!$C$4))^MIN(($B90+(AE$8-1)-Mortality_Projection!$C$6),Mortality_Projection!$C$5)*IF($D90="Male",MIN(OFFSET(Mortality_Rates!$B$6,AE$8-1-($B90-$B$9),0),Mortality_Rates!$B$111),MIN(OFFSET(Mortality_Rates!$B$6,AE$8-1-($B90-$B$9),1),Mortality_Rates!$C$111)))))</f>
        <v>0</v>
      </c>
      <c r="AF90" s="160">
        <f ca="1">IF($B90-AF$8&gt;$B$9,0,IF($B90-AF$8=$B$9,$C90*IF($D90="Male",$B$5,$B$6),
AE90*(1-(1-IF($D90="Male",Mortality_Projection!$C$3,Mortality_Projection!$C$4))^MIN(($B90+(AF$8-1)-Mortality_Projection!$C$6),Mortality_Projection!$C$5)*IF($D90="Male",MIN(OFFSET(Mortality_Rates!$B$6,AF$8-1-($B90-$B$9),0),Mortality_Rates!$B$111),MIN(OFFSET(Mortality_Rates!$B$6,AF$8-1-($B90-$B$9),1),Mortality_Rates!$C$111)))))</f>
        <v>0</v>
      </c>
      <c r="AG90" s="160">
        <f ca="1">IF($B90-AG$8&gt;$B$9,0,IF($B90-AG$8=$B$9,$C90*IF($D90="Male",$B$5,$B$6),
AF90*(1-(1-IF($D90="Male",Mortality_Projection!$C$3,Mortality_Projection!$C$4))^MIN(($B90+(AG$8-1)-Mortality_Projection!$C$6),Mortality_Projection!$C$5)*IF($D90="Male",MIN(OFFSET(Mortality_Rates!$B$6,AG$8-1-($B90-$B$9),0),Mortality_Rates!$B$111),MIN(OFFSET(Mortality_Rates!$B$6,AG$8-1-($B90-$B$9),1),Mortality_Rates!$C$111)))))</f>
        <v>0</v>
      </c>
      <c r="AH90" s="160">
        <f ca="1">IF($B90-AH$8&gt;$B$9,0,IF($B90-AH$8=$B$9,$C90*IF($D90="Male",$B$5,$B$6),
AG90*(1-(1-IF($D90="Male",Mortality_Projection!$C$3,Mortality_Projection!$C$4))^MIN(($B90+(AH$8-1)-Mortality_Projection!$C$6),Mortality_Projection!$C$5)*IF($D90="Male",MIN(OFFSET(Mortality_Rates!$B$6,AH$8-1-($B90-$B$9),0),Mortality_Rates!$B$111),MIN(OFFSET(Mortality_Rates!$B$6,AH$8-1-($B90-$B$9),1),Mortality_Rates!$C$111)))))</f>
        <v>0</v>
      </c>
      <c r="AI90" s="160">
        <f ca="1">IF($B90-AI$8&gt;$B$9,0,IF($B90-AI$8=$B$9,$C90*IF($D90="Male",$B$5,$B$6),
AH90*(1-(1-IF($D90="Male",Mortality_Projection!$C$3,Mortality_Projection!$C$4))^MIN(($B90+(AI$8-1)-Mortality_Projection!$C$6),Mortality_Projection!$C$5)*IF($D90="Male",MIN(OFFSET(Mortality_Rates!$B$6,AI$8-1-($B90-$B$9),0),Mortality_Rates!$B$111),MIN(OFFSET(Mortality_Rates!$B$6,AI$8-1-($B90-$B$9),1),Mortality_Rates!$C$111)))))</f>
        <v>0</v>
      </c>
      <c r="AJ90" s="160">
        <f ca="1">IF($B90-AJ$8&gt;$B$9,0,IF($B90-AJ$8=$B$9,$C90*IF($D90="Male",$B$5,$B$6),
AI90*(1-(1-IF($D90="Male",Mortality_Projection!$C$3,Mortality_Projection!$C$4))^MIN(($B90+(AJ$8-1)-Mortality_Projection!$C$6),Mortality_Projection!$C$5)*IF($D90="Male",MIN(OFFSET(Mortality_Rates!$B$6,AJ$8-1-($B90-$B$9),0),Mortality_Rates!$B$111),MIN(OFFSET(Mortality_Rates!$B$6,AJ$8-1-($B90-$B$9),1),Mortality_Rates!$C$111)))))</f>
        <v>5355.8027064138405</v>
      </c>
      <c r="AK90" s="160">
        <f ca="1">IF($B90-AK$8&gt;$B$9,0,IF($B90-AK$8=$B$9,$C90*IF($D90="Male",$B$5,$B$6),
AJ90*(1-(1-IF($D90="Male",Mortality_Projection!$C$3,Mortality_Projection!$C$4))^MIN(($B90+(AK$8-1)-Mortality_Projection!$C$6),Mortality_Projection!$C$5)*IF($D90="Male",MIN(OFFSET(Mortality_Rates!$B$6,AK$8-1-($B90-$B$9),0),Mortality_Rates!$B$111),MIN(OFFSET(Mortality_Rates!$B$6,AK$8-1-($B90-$B$9),1),Mortality_Rates!$C$111)))))</f>
        <v>5353.9404051313031</v>
      </c>
      <c r="AL90" s="160">
        <f ca="1">IF($B90-AL$8&gt;$B$9,0,IF($B90-AL$8=$B$9,$C90*IF($D90="Male",$B$5,$B$6),
AK90*(1-(1-IF($D90="Male",Mortality_Projection!$C$3,Mortality_Projection!$C$4))^MIN(($B90+(AL$8-1)-Mortality_Projection!$C$6),Mortality_Projection!$C$5)*IF($D90="Male",MIN(OFFSET(Mortality_Rates!$B$6,AL$8-1-($B90-$B$9),0),Mortality_Rates!$B$111),MIN(OFFSET(Mortality_Rates!$B$6,AL$8-1-($B90-$B$9),1),Mortality_Rates!$C$111)))))</f>
        <v>5352.5711888398955</v>
      </c>
      <c r="AM90" s="160">
        <f ca="1">IF($B90-AM$8&gt;$B$9,0,IF($B90-AM$8=$B$9,$C90*IF($D90="Male",$B$5,$B$6),
AL90*(1-(1-IF($D90="Male",Mortality_Projection!$C$3,Mortality_Projection!$C$4))^MIN(($B90+(AM$8-1)-Mortality_Projection!$C$6),Mortality_Projection!$C$5)*IF($D90="Male",MIN(OFFSET(Mortality_Rates!$B$6,AM$8-1-($B90-$B$9),0),Mortality_Rates!$B$111),MIN(OFFSET(Mortality_Rates!$B$6,AM$8-1-($B90-$B$9),1),Mortality_Rates!$C$111)))))</f>
        <v>5351.5595487408082</v>
      </c>
      <c r="AN90" s="160">
        <f ca="1">IF($B90-AN$8&gt;$B$9,0,IF($B90-AN$8=$B$9,$C90*IF($D90="Male",$B$5,$B$6),
AM90*(1-(1-IF($D90="Male",Mortality_Projection!$C$3,Mortality_Projection!$C$4))^MIN(($B90+(AN$8-1)-Mortality_Projection!$C$6),Mortality_Projection!$C$5)*IF($D90="Male",MIN(OFFSET(Mortality_Rates!$B$6,AN$8-1-($B90-$B$9),0),Mortality_Rates!$B$111),MIN(OFFSET(Mortality_Rates!$B$6,AN$8-1-($B90-$B$9),1),Mortality_Rates!$C$111)))))</f>
        <v>5350.7912077379251</v>
      </c>
      <c r="AO90" s="160">
        <f ca="1">IF($B90-AO$8&gt;$B$9,0,IF($B90-AO$8=$B$9,$C90*IF($D90="Male",$B$5,$B$6),
AN90*(1-(1-IF($D90="Male",Mortality_Projection!$C$3,Mortality_Projection!$C$4))^MIN(($B90+(AO$8-1)-Mortality_Projection!$C$6),Mortality_Projection!$C$5)*IF($D90="Male",MIN(OFFSET(Mortality_Rates!$B$6,AO$8-1-($B90-$B$9),0),Mortality_Rates!$B$111),MIN(OFFSET(Mortality_Rates!$B$6,AO$8-1-($B90-$B$9),1),Mortality_Rates!$C$111)))))</f>
        <v>5350.1820248082513</v>
      </c>
      <c r="AP90" s="160">
        <f ca="1">IF($B90-AP$8&gt;$B$9,0,IF($B90-AP$8=$B$9,$C90*IF($D90="Male",$B$5,$B$6),
AO90*(1-(1-IF($D90="Male",Mortality_Projection!$C$3,Mortality_Projection!$C$4))^MIN(($B90+(AP$8-1)-Mortality_Projection!$C$6),Mortality_Projection!$C$5)*IF($D90="Male",MIN(OFFSET(Mortality_Rates!$B$6,AP$8-1-($B90-$B$9),0),Mortality_Rates!$B$111),MIN(OFFSET(Mortality_Rates!$B$6,AP$8-1-($B90-$B$9),1),Mortality_Rates!$C$111)))))</f>
        <v>5349.6719296964111</v>
      </c>
      <c r="AQ90" s="160">
        <f ca="1">IF($B90-AQ$8&gt;$B$9,0,IF($B90-AQ$8=$B$9,$C90*IF($D90="Male",$B$5,$B$6),
AP90*(1-(1-IF($D90="Male",Mortality_Projection!$C$3,Mortality_Projection!$C$4))^MIN(($B90+(AQ$8-1)-Mortality_Projection!$C$6),Mortality_Projection!$C$5)*IF($D90="Male",MIN(OFFSET(Mortality_Rates!$B$6,AQ$8-1-($B90-$B$9),0),Mortality_Rates!$B$111),MIN(OFFSET(Mortality_Rates!$B$6,AQ$8-1-($B90-$B$9),1),Mortality_Rates!$C$111)))))</f>
        <v>5349.2248889593402</v>
      </c>
      <c r="AR90" s="160">
        <f ca="1">IF($B90-AR$8&gt;$B$9,0,IF($B90-AR$8=$B$9,$C90*IF($D90="Male",$B$5,$B$6),
AQ90*(1-(1-IF($D90="Male",Mortality_Projection!$C$3,Mortality_Projection!$C$4))^MIN(($B90+(AR$8-1)-Mortality_Projection!$C$6),Mortality_Projection!$C$5)*IF($D90="Male",MIN(OFFSET(Mortality_Rates!$B$6,AR$8-1-($B90-$B$9),0),Mortality_Rates!$B$111),MIN(OFFSET(Mortality_Rates!$B$6,AR$8-1-($B90-$B$9),1),Mortality_Rates!$C$111)))))</f>
        <v>5348.8138858510993</v>
      </c>
      <c r="AS90" s="160">
        <f ca="1">IF($B90-AS$8&gt;$B$9,0,IF($B90-AS$8=$B$9,$C90*IF($D90="Male",$B$5,$B$6),
AR90*(1-(1-IF($D90="Male",Mortality_Projection!$C$3,Mortality_Projection!$C$4))^MIN(($B90+(AS$8-1)-Mortality_Projection!$C$6),Mortality_Projection!$C$5)*IF($D90="Male",MIN(OFFSET(Mortality_Rates!$B$6,AS$8-1-($B90-$B$9),0),Mortality_Rates!$B$111),MIN(OFFSET(Mortality_Rates!$B$6,AS$8-1-($B90-$B$9),1),Mortality_Rates!$C$111)))))</f>
        <v>5348.4149134906647</v>
      </c>
      <c r="AT90" s="160">
        <f ca="1">IF($B90-AT$8&gt;$B$9,0,IF($B90-AT$8=$B$9,$C90*IF($D90="Male",$B$5,$B$6),
AS90*(1-(1-IF($D90="Male",Mortality_Projection!$C$3,Mortality_Projection!$C$4))^MIN(($B90+(AT$8-1)-Mortality_Projection!$C$6),Mortality_Projection!$C$5)*IF($D90="Male",MIN(OFFSET(Mortality_Rates!$B$6,AT$8-1-($B90-$B$9),0),Mortality_Rates!$B$111),MIN(OFFSET(Mortality_Rates!$B$6,AT$8-1-($B90-$B$9),1),Mortality_Rates!$C$111)))))</f>
        <v>5348.0069721846212</v>
      </c>
      <c r="AU90" s="160">
        <f ca="1">IF($B90-AU$8&gt;$B$9,0,IF($B90-AU$8=$B$9,$C90*IF($D90="Male",$B$5,$B$6),
AT90*(1-(1-IF($D90="Male",Mortality_Projection!$C$3,Mortality_Projection!$C$4))^MIN(($B90+(AU$8-1)-Mortality_Projection!$C$6),Mortality_Projection!$C$5)*IF($D90="Male",MIN(OFFSET(Mortality_Rates!$B$6,AU$8-1-($B90-$B$9),0),Mortality_Rates!$B$111),MIN(OFFSET(Mortality_Rates!$B$6,AU$8-1-($B90-$B$9),1),Mortality_Rates!$C$111)))))</f>
        <v>5347.5720679368533</v>
      </c>
      <c r="AV90" s="160">
        <f ca="1">IF($B90-AV$8&gt;$B$9,0,IF($B90-AV$8=$B$9,$C90*IF($D90="Male",$B$5,$B$6),
AU90*(1-(1-IF($D90="Male",Mortality_Projection!$C$3,Mortality_Projection!$C$4))^MIN(($B90+(AV$8-1)-Mortality_Projection!$C$6),Mortality_Projection!$C$5)*IF($D90="Male",MIN(OFFSET(Mortality_Rates!$B$6,AV$8-1-($B90-$B$9),0),Mortality_Rates!$B$111),MIN(OFFSET(Mortality_Rates!$B$6,AV$8-1-($B90-$B$9),1),Mortality_Rates!$C$111)))))</f>
        <v>5347.1012099070776</v>
      </c>
      <c r="AW90" s="160">
        <f ca="1">IF($B90-AW$8&gt;$B$9,0,IF($B90-AW$8=$B$9,$C90*IF($D90="Male",$B$5,$B$6),
AV90*(1-(1-IF($D90="Male",Mortality_Projection!$C$3,Mortality_Projection!$C$4))^MIN(($B90+(AW$8-1)-Mortality_Projection!$C$6),Mortality_Projection!$C$5)*IF($D90="Male",MIN(OFFSET(Mortality_Rates!$B$6,AW$8-1-($B90-$B$9),0),Mortality_Rates!$B$111),MIN(OFFSET(Mortality_Rates!$B$6,AW$8-1-($B90-$B$9),1),Mortality_Rates!$C$111)))))</f>
        <v>5346.5854108618569</v>
      </c>
      <c r="AX90" s="160">
        <f ca="1">IF($B90-AX$8&gt;$B$9,0,IF($B90-AX$8=$B$9,$C90*IF($D90="Male",$B$5,$B$6),
AW90*(1-(1-IF($D90="Male",Mortality_Projection!$C$3,Mortality_Projection!$C$4))^MIN(($B90+(AX$8-1)-Mortality_Projection!$C$6),Mortality_Projection!$C$5)*IF($D90="Male",MIN(OFFSET(Mortality_Rates!$B$6,AX$8-1-($B90-$B$9),0),Mortality_Rates!$B$111),MIN(OFFSET(Mortality_Rates!$B$6,AX$8-1-($B90-$B$9),1),Mortality_Rates!$C$111)))))</f>
        <v>5346.0186863518375</v>
      </c>
      <c r="AY90" s="160">
        <f ca="1">IF($B90-AY$8&gt;$B$9,0,IF($B90-AY$8=$B$9,$C90*IF($D90="Male",$B$5,$B$6),
AX90*(1-(1-IF($D90="Male",Mortality_Projection!$C$3,Mortality_Projection!$C$4))^MIN(($B90+(AY$8-1)-Mortality_Projection!$C$6),Mortality_Projection!$C$5)*IF($D90="Male",MIN(OFFSET(Mortality_Rates!$B$6,AY$8-1-($B90-$B$9),0),Mortality_Rates!$B$111),MIN(OFFSET(Mortality_Rates!$B$6,AY$8-1-($B90-$B$9),1),Mortality_Rates!$C$111)))))</f>
        <v>5345.4010520959464</v>
      </c>
      <c r="AZ90" s="160">
        <f ca="1">IF($B90-AZ$8&gt;$B$9,0,IF($B90-AZ$8=$B$9,$C90*IF($D90="Male",$B$5,$B$6),
AY90*(1-(1-IF($D90="Male",Mortality_Projection!$C$3,Mortality_Projection!$C$4))^MIN(($B90+(AZ$8-1)-Mortality_Projection!$C$6),Mortality_Projection!$C$5)*IF($D90="Male",MIN(OFFSET(Mortality_Rates!$B$6,AZ$8-1-($B90-$B$9),0),Mortality_Rates!$B$111),MIN(OFFSET(Mortality_Rates!$B$6,AZ$8-1-($B90-$B$9),1),Mortality_Rates!$C$111)))))</f>
        <v>5344.7385210240473</v>
      </c>
      <c r="BA90" s="160">
        <f ca="1">IF($B90-BA$8&gt;$B$9,0,IF($B90-BA$8=$B$9,$C90*IF($D90="Male",$B$5,$B$6),
AZ90*(1-(1-IF($D90="Male",Mortality_Projection!$C$3,Mortality_Projection!$C$4))^MIN(($B90+(BA$8-1)-Mortality_Projection!$C$6),Mortality_Projection!$C$5)*IF($D90="Male",MIN(OFFSET(Mortality_Rates!$B$6,BA$8-1-($B90-$B$9),0),Mortality_Rates!$B$111),MIN(OFFSET(Mortality_Rates!$B$6,BA$8-1-($B90-$B$9),1),Mortality_Rates!$C$111)))))</f>
        <v>5344.0371044833928</v>
      </c>
      <c r="BB90" s="160">
        <f ca="1">IF($B90-BB$8&gt;$B$9,0,IF($B90-BB$8=$B$9,$C90*IF($D90="Male",$B$5,$B$6),
BA90*(1-(1-IF($D90="Male",Mortality_Projection!$C$3,Mortality_Projection!$C$4))^MIN(($B90+(BB$8-1)-Mortality_Projection!$C$6),Mortality_Projection!$C$5)*IF($D90="Male",MIN(OFFSET(Mortality_Rates!$B$6,BB$8-1-($B90-$B$9),0),Mortality_Rates!$B$111),MIN(OFFSET(Mortality_Rates!$B$6,BB$8-1-($B90-$B$9),1),Mortality_Rates!$C$111)))))</f>
        <v>5343.3028117478398</v>
      </c>
      <c r="BC90" s="160">
        <f ca="1">IF($B90-BC$8&gt;$B$9,0,IF($B90-BC$8=$B$9,$C90*IF($D90="Male",$B$5,$B$6),
BB90*(1-(1-IF($D90="Male",Mortality_Projection!$C$3,Mortality_Projection!$C$4))^MIN(($B90+(BC$8-1)-Mortality_Projection!$C$6),Mortality_Projection!$C$5)*IF($D90="Male",MIN(OFFSET(Mortality_Rates!$B$6,BC$8-1-($B90-$B$9),0),Mortality_Rates!$B$111),MIN(OFFSET(Mortality_Rates!$B$6,BC$8-1-($B90-$B$9),1),Mortality_Rates!$C$111)))))</f>
        <v>5342.5386528932304</v>
      </c>
      <c r="BD90" s="161">
        <f ca="1">IF($B90-BD$8&gt;$B$9,0,IF($B90-BD$8=$B$9,$C90*IF($D90="Male",$B$5,$B$6),
BC90*(1-(1-IF($D90="Male",Mortality_Projection!$C$3,Mortality_Projection!$C$4))^MIN(($B90+(BD$8-1)-Mortality_Projection!$C$6),Mortality_Projection!$C$5)*IF($D90="Male",MIN(OFFSET(Mortality_Rates!$B$6,BD$8-1-($B90-$B$9),0),Mortality_Rates!$B$111),MIN(OFFSET(Mortality_Rates!$B$6,BD$8-1-($B90-$B$9),1),Mortality_Rates!$C$111)))))</f>
        <v>5341.7536294130796</v>
      </c>
      <c r="BE90" s="33"/>
    </row>
    <row r="91" spans="1:57" x14ac:dyDescent="0.35">
      <c r="A91" s="159"/>
      <c r="B91">
        <f t="shared" ref="B91:C91" si="12">B41</f>
        <v>2054</v>
      </c>
      <c r="C91" s="160">
        <f t="shared" ca="1" si="12"/>
        <v>75495.548983149216</v>
      </c>
      <c r="D91" s="198" t="s">
        <v>32</v>
      </c>
      <c r="E91" s="160">
        <f ca="1">IF($B91-E$8&gt;$B$9,0,IF($B91-E$8=$B$9,$C91*IF($D91="Male",$B$5,$B$6),
D91*(1-(1-IF($D91="Male",Mortality_Projection!$C$3,Mortality_Projection!$C$4))^MIN(($B91+(E$8-1)-Mortality_Projection!$C$6),Mortality_Projection!$C$5)*IF($D91="Male",MIN(OFFSET(Mortality_Rates!$B$6,E$8-1-($B91-$B$9),0),Mortality_Rates!$B$111),MIN(OFFSET(Mortality_Rates!$B$6,E$8-1-($B91-$B$9),1),Mortality_Rates!$C$111)))))</f>
        <v>0</v>
      </c>
      <c r="F91" s="160">
        <f ca="1">IF($B91-F$8&gt;$B$9,0,IF($B91-F$8=$B$9,$C91*IF($D91="Male",$B$5,$B$6),
E91*(1-(1-IF($D91="Male",Mortality_Projection!$C$3,Mortality_Projection!$C$4))^MIN(($B91+(F$8-1)-Mortality_Projection!$C$6),Mortality_Projection!$C$5)*IF($D91="Male",MIN(OFFSET(Mortality_Rates!$B$6,F$8-1-($B91-$B$9),0),Mortality_Rates!$B$111),MIN(OFFSET(Mortality_Rates!$B$6,F$8-1-($B91-$B$9),1),Mortality_Rates!$C$111)))))</f>
        <v>0</v>
      </c>
      <c r="G91" s="160">
        <f ca="1">IF($B91-G$8&gt;$B$9,0,IF($B91-G$8=$B$9,$C91*IF($D91="Male",$B$5,$B$6),
F91*(1-(1-IF($D91="Male",Mortality_Projection!$C$3,Mortality_Projection!$C$4))^MIN(($B91+(G$8-1)-Mortality_Projection!$C$6),Mortality_Projection!$C$5)*IF($D91="Male",MIN(OFFSET(Mortality_Rates!$B$6,G$8-1-($B91-$B$9),0),Mortality_Rates!$B$111),MIN(OFFSET(Mortality_Rates!$B$6,G$8-1-($B91-$B$9),1),Mortality_Rates!$C$111)))))</f>
        <v>0</v>
      </c>
      <c r="H91" s="160">
        <f ca="1">IF($B91-H$8&gt;$B$9,0,IF($B91-H$8=$B$9,$C91*IF($D91="Male",$B$5,$B$6),
G91*(1-(1-IF($D91="Male",Mortality_Projection!$C$3,Mortality_Projection!$C$4))^MIN(($B91+(H$8-1)-Mortality_Projection!$C$6),Mortality_Projection!$C$5)*IF($D91="Male",MIN(OFFSET(Mortality_Rates!$B$6,H$8-1-($B91-$B$9),0),Mortality_Rates!$B$111),MIN(OFFSET(Mortality_Rates!$B$6,H$8-1-($B91-$B$9),1),Mortality_Rates!$C$111)))))</f>
        <v>0</v>
      </c>
      <c r="I91" s="160">
        <f ca="1">IF($B91-I$8&gt;$B$9,0,IF($B91-I$8=$B$9,$C91*IF($D91="Male",$B$5,$B$6),
H91*(1-(1-IF($D91="Male",Mortality_Projection!$C$3,Mortality_Projection!$C$4))^MIN(($B91+(I$8-1)-Mortality_Projection!$C$6),Mortality_Projection!$C$5)*IF($D91="Male",MIN(OFFSET(Mortality_Rates!$B$6,I$8-1-($B91-$B$9),0),Mortality_Rates!$B$111),MIN(OFFSET(Mortality_Rates!$B$6,I$8-1-($B91-$B$9),1),Mortality_Rates!$C$111)))))</f>
        <v>0</v>
      </c>
      <c r="J91" s="160">
        <f ca="1">IF($B91-J$8&gt;$B$9,0,IF($B91-J$8=$B$9,$C91*IF($D91="Male",$B$5,$B$6),
I91*(1-(1-IF($D91="Male",Mortality_Projection!$C$3,Mortality_Projection!$C$4))^MIN(($B91+(J$8-1)-Mortality_Projection!$C$6),Mortality_Projection!$C$5)*IF($D91="Male",MIN(OFFSET(Mortality_Rates!$B$6,J$8-1-($B91-$B$9),0),Mortality_Rates!$B$111),MIN(OFFSET(Mortality_Rates!$B$6,J$8-1-($B91-$B$9),1),Mortality_Rates!$C$111)))))</f>
        <v>0</v>
      </c>
      <c r="K91" s="160">
        <f ca="1">IF($B91-K$8&gt;$B$9,0,IF($B91-K$8=$B$9,$C91*IF($D91="Male",$B$5,$B$6),
J91*(1-(1-IF($D91="Male",Mortality_Projection!$C$3,Mortality_Projection!$C$4))^MIN(($B91+(K$8-1)-Mortality_Projection!$C$6),Mortality_Projection!$C$5)*IF($D91="Male",MIN(OFFSET(Mortality_Rates!$B$6,K$8-1-($B91-$B$9),0),Mortality_Rates!$B$111),MIN(OFFSET(Mortality_Rates!$B$6,K$8-1-($B91-$B$9),1),Mortality_Rates!$C$111)))))</f>
        <v>0</v>
      </c>
      <c r="L91" s="160">
        <f ca="1">IF($B91-L$8&gt;$B$9,0,IF($B91-L$8=$B$9,$C91*IF($D91="Male",$B$5,$B$6),
K91*(1-(1-IF($D91="Male",Mortality_Projection!$C$3,Mortality_Projection!$C$4))^MIN(($B91+(L$8-1)-Mortality_Projection!$C$6),Mortality_Projection!$C$5)*IF($D91="Male",MIN(OFFSET(Mortality_Rates!$B$6,L$8-1-($B91-$B$9),0),Mortality_Rates!$B$111),MIN(OFFSET(Mortality_Rates!$B$6,L$8-1-($B91-$B$9),1),Mortality_Rates!$C$111)))))</f>
        <v>0</v>
      </c>
      <c r="M91" s="160">
        <f ca="1">IF($B91-M$8&gt;$B$9,0,IF($B91-M$8=$B$9,$C91*IF($D91="Male",$B$5,$B$6),
L91*(1-(1-IF($D91="Male",Mortality_Projection!$C$3,Mortality_Projection!$C$4))^MIN(($B91+(M$8-1)-Mortality_Projection!$C$6),Mortality_Projection!$C$5)*IF($D91="Male",MIN(OFFSET(Mortality_Rates!$B$6,M$8-1-($B91-$B$9),0),Mortality_Rates!$B$111),MIN(OFFSET(Mortality_Rates!$B$6,M$8-1-($B91-$B$9),1),Mortality_Rates!$C$111)))))</f>
        <v>0</v>
      </c>
      <c r="N91" s="160">
        <f ca="1">IF($B91-N$8&gt;$B$9,0,IF($B91-N$8=$B$9,$C91*IF($D91="Male",$B$5,$B$6),
M91*(1-(1-IF($D91="Male",Mortality_Projection!$C$3,Mortality_Projection!$C$4))^MIN(($B91+(N$8-1)-Mortality_Projection!$C$6),Mortality_Projection!$C$5)*IF($D91="Male",MIN(OFFSET(Mortality_Rates!$B$6,N$8-1-($B91-$B$9),0),Mortality_Rates!$B$111),MIN(OFFSET(Mortality_Rates!$B$6,N$8-1-($B91-$B$9),1),Mortality_Rates!$C$111)))))</f>
        <v>0</v>
      </c>
      <c r="O91" s="160">
        <f ca="1">IF($B91-O$8&gt;$B$9,0,IF($B91-O$8=$B$9,$C91*IF($D91="Male",$B$5,$B$6),
N91*(1-(1-IF($D91="Male",Mortality_Projection!$C$3,Mortality_Projection!$C$4))^MIN(($B91+(O$8-1)-Mortality_Projection!$C$6),Mortality_Projection!$C$5)*IF($D91="Male",MIN(OFFSET(Mortality_Rates!$B$6,O$8-1-($B91-$B$9),0),Mortality_Rates!$B$111),MIN(OFFSET(Mortality_Rates!$B$6,O$8-1-($B91-$B$9),1),Mortality_Rates!$C$111)))))</f>
        <v>0</v>
      </c>
      <c r="P91" s="160">
        <f ca="1">IF($B91-P$8&gt;$B$9,0,IF($B91-P$8=$B$9,$C91*IF($D91="Male",$B$5,$B$6),
O91*(1-(1-IF($D91="Male",Mortality_Projection!$C$3,Mortality_Projection!$C$4))^MIN(($B91+(P$8-1)-Mortality_Projection!$C$6),Mortality_Projection!$C$5)*IF($D91="Male",MIN(OFFSET(Mortality_Rates!$B$6,P$8-1-($B91-$B$9),0),Mortality_Rates!$B$111),MIN(OFFSET(Mortality_Rates!$B$6,P$8-1-($B91-$B$9),1),Mortality_Rates!$C$111)))))</f>
        <v>0</v>
      </c>
      <c r="Q91" s="160">
        <f ca="1">IF($B91-Q$8&gt;$B$9,0,IF($B91-Q$8=$B$9,$C91*IF($D91="Male",$B$5,$B$6),
P91*(1-(1-IF($D91="Male",Mortality_Projection!$C$3,Mortality_Projection!$C$4))^MIN(($B91+(Q$8-1)-Mortality_Projection!$C$6),Mortality_Projection!$C$5)*IF($D91="Male",MIN(OFFSET(Mortality_Rates!$B$6,Q$8-1-($B91-$B$9),0),Mortality_Rates!$B$111),MIN(OFFSET(Mortality_Rates!$B$6,Q$8-1-($B91-$B$9),1),Mortality_Rates!$C$111)))))</f>
        <v>0</v>
      </c>
      <c r="R91" s="160">
        <f ca="1">IF($B91-R$8&gt;$B$9,0,IF($B91-R$8=$B$9,$C91*IF($D91="Male",$B$5,$B$6),
Q91*(1-(1-IF($D91="Male",Mortality_Projection!$C$3,Mortality_Projection!$C$4))^MIN(($B91+(R$8-1)-Mortality_Projection!$C$6),Mortality_Projection!$C$5)*IF($D91="Male",MIN(OFFSET(Mortality_Rates!$B$6,R$8-1-($B91-$B$9),0),Mortality_Rates!$B$111),MIN(OFFSET(Mortality_Rates!$B$6,R$8-1-($B91-$B$9),1),Mortality_Rates!$C$111)))))</f>
        <v>0</v>
      </c>
      <c r="S91" s="160">
        <f ca="1">IF($B91-S$8&gt;$B$9,0,IF($B91-S$8=$B$9,$C91*IF($D91="Male",$B$5,$B$6),
R91*(1-(1-IF($D91="Male",Mortality_Projection!$C$3,Mortality_Projection!$C$4))^MIN(($B91+(S$8-1)-Mortality_Projection!$C$6),Mortality_Projection!$C$5)*IF($D91="Male",MIN(OFFSET(Mortality_Rates!$B$6,S$8-1-($B91-$B$9),0),Mortality_Rates!$B$111),MIN(OFFSET(Mortality_Rates!$B$6,S$8-1-($B91-$B$9),1),Mortality_Rates!$C$111)))))</f>
        <v>0</v>
      </c>
      <c r="T91" s="160">
        <f ca="1">IF($B91-T$8&gt;$B$9,0,IF($B91-T$8=$B$9,$C91*IF($D91="Male",$B$5,$B$6),
S91*(1-(1-IF($D91="Male",Mortality_Projection!$C$3,Mortality_Projection!$C$4))^MIN(($B91+(T$8-1)-Mortality_Projection!$C$6),Mortality_Projection!$C$5)*IF($D91="Male",MIN(OFFSET(Mortality_Rates!$B$6,T$8-1-($B91-$B$9),0),Mortality_Rates!$B$111),MIN(OFFSET(Mortality_Rates!$B$6,T$8-1-($B91-$B$9),1),Mortality_Rates!$C$111)))))</f>
        <v>0</v>
      </c>
      <c r="U91" s="160">
        <f ca="1">IF($B91-U$8&gt;$B$9,0,IF($B91-U$8=$B$9,$C91*IF($D91="Male",$B$5,$B$6),
T91*(1-(1-IF($D91="Male",Mortality_Projection!$C$3,Mortality_Projection!$C$4))^MIN(($B91+(U$8-1)-Mortality_Projection!$C$6),Mortality_Projection!$C$5)*IF($D91="Male",MIN(OFFSET(Mortality_Rates!$B$6,U$8-1-($B91-$B$9),0),Mortality_Rates!$B$111),MIN(OFFSET(Mortality_Rates!$B$6,U$8-1-($B91-$B$9),1),Mortality_Rates!$C$111)))))</f>
        <v>0</v>
      </c>
      <c r="V91" s="160">
        <f ca="1">IF($B91-V$8&gt;$B$9,0,IF($B91-V$8=$B$9,$C91*IF($D91="Male",$B$5,$B$6),
U91*(1-(1-IF($D91="Male",Mortality_Projection!$C$3,Mortality_Projection!$C$4))^MIN(($B91+(V$8-1)-Mortality_Projection!$C$6),Mortality_Projection!$C$5)*IF($D91="Male",MIN(OFFSET(Mortality_Rates!$B$6,V$8-1-($B91-$B$9),0),Mortality_Rates!$B$111),MIN(OFFSET(Mortality_Rates!$B$6,V$8-1-($B91-$B$9),1),Mortality_Rates!$C$111)))))</f>
        <v>0</v>
      </c>
      <c r="W91" s="160">
        <f ca="1">IF($B91-W$8&gt;$B$9,0,IF($B91-W$8=$B$9,$C91*IF($D91="Male",$B$5,$B$6),
V91*(1-(1-IF($D91="Male",Mortality_Projection!$C$3,Mortality_Projection!$C$4))^MIN(($B91+(W$8-1)-Mortality_Projection!$C$6),Mortality_Projection!$C$5)*IF($D91="Male",MIN(OFFSET(Mortality_Rates!$B$6,W$8-1-($B91-$B$9),0),Mortality_Rates!$B$111),MIN(OFFSET(Mortality_Rates!$B$6,W$8-1-($B91-$B$9),1),Mortality_Rates!$C$111)))))</f>
        <v>0</v>
      </c>
      <c r="X91" s="160">
        <f ca="1">IF($B91-X$8&gt;$B$9,0,IF($B91-X$8=$B$9,$C91*IF($D91="Male",$B$5,$B$6),
W91*(1-(1-IF($D91="Male",Mortality_Projection!$C$3,Mortality_Projection!$C$4))^MIN(($B91+(X$8-1)-Mortality_Projection!$C$6),Mortality_Projection!$C$5)*IF($D91="Male",MIN(OFFSET(Mortality_Rates!$B$6,X$8-1-($B91-$B$9),0),Mortality_Rates!$B$111),MIN(OFFSET(Mortality_Rates!$B$6,X$8-1-($B91-$B$9),1),Mortality_Rates!$C$111)))))</f>
        <v>0</v>
      </c>
      <c r="Y91" s="160">
        <f ca="1">IF($B91-Y$8&gt;$B$9,0,IF($B91-Y$8=$B$9,$C91*IF($D91="Male",$B$5,$B$6),
X91*(1-(1-IF($D91="Male",Mortality_Projection!$C$3,Mortality_Projection!$C$4))^MIN(($B91+(Y$8-1)-Mortality_Projection!$C$6),Mortality_Projection!$C$5)*IF($D91="Male",MIN(OFFSET(Mortality_Rates!$B$6,Y$8-1-($B91-$B$9),0),Mortality_Rates!$B$111),MIN(OFFSET(Mortality_Rates!$B$6,Y$8-1-($B91-$B$9),1),Mortality_Rates!$C$111)))))</f>
        <v>0</v>
      </c>
      <c r="Z91" s="160">
        <f ca="1">IF($B91-Z$8&gt;$B$9,0,IF($B91-Z$8=$B$9,$C91*IF($D91="Male",$B$5,$B$6),
Y91*(1-(1-IF($D91="Male",Mortality_Projection!$C$3,Mortality_Projection!$C$4))^MIN(($B91+(Z$8-1)-Mortality_Projection!$C$6),Mortality_Projection!$C$5)*IF($D91="Male",MIN(OFFSET(Mortality_Rates!$B$6,Z$8-1-($B91-$B$9),0),Mortality_Rates!$B$111),MIN(OFFSET(Mortality_Rates!$B$6,Z$8-1-($B91-$B$9),1),Mortality_Rates!$C$111)))))</f>
        <v>0</v>
      </c>
      <c r="AA91" s="160">
        <f ca="1">IF($B91-AA$8&gt;$B$9,0,IF($B91-AA$8=$B$9,$C91*IF($D91="Male",$B$5,$B$6),
Z91*(1-(1-IF($D91="Male",Mortality_Projection!$C$3,Mortality_Projection!$C$4))^MIN(($B91+(AA$8-1)-Mortality_Projection!$C$6),Mortality_Projection!$C$5)*IF($D91="Male",MIN(OFFSET(Mortality_Rates!$B$6,AA$8-1-($B91-$B$9),0),Mortality_Rates!$B$111),MIN(OFFSET(Mortality_Rates!$B$6,AA$8-1-($B91-$B$9),1),Mortality_Rates!$C$111)))))</f>
        <v>0</v>
      </c>
      <c r="AB91" s="160">
        <f ca="1">IF($B91-AB$8&gt;$B$9,0,IF($B91-AB$8=$B$9,$C91*IF($D91="Male",$B$5,$B$6),
AA91*(1-(1-IF($D91="Male",Mortality_Projection!$C$3,Mortality_Projection!$C$4))^MIN(($B91+(AB$8-1)-Mortality_Projection!$C$6),Mortality_Projection!$C$5)*IF($D91="Male",MIN(OFFSET(Mortality_Rates!$B$6,AB$8-1-($B91-$B$9),0),Mortality_Rates!$B$111),MIN(OFFSET(Mortality_Rates!$B$6,AB$8-1-($B91-$B$9),1),Mortality_Rates!$C$111)))))</f>
        <v>0</v>
      </c>
      <c r="AC91" s="160">
        <f ca="1">IF($B91-AC$8&gt;$B$9,0,IF($B91-AC$8=$B$9,$C91*IF($D91="Male",$B$5,$B$6),
AB91*(1-(1-IF($D91="Male",Mortality_Projection!$C$3,Mortality_Projection!$C$4))^MIN(($B91+(AC$8-1)-Mortality_Projection!$C$6),Mortality_Projection!$C$5)*IF($D91="Male",MIN(OFFSET(Mortality_Rates!$B$6,AC$8-1-($B91-$B$9),0),Mortality_Rates!$B$111),MIN(OFFSET(Mortality_Rates!$B$6,AC$8-1-($B91-$B$9),1),Mortality_Rates!$C$111)))))</f>
        <v>0</v>
      </c>
      <c r="AD91" s="160">
        <f ca="1">IF($B91-AD$8&gt;$B$9,0,IF($B91-AD$8=$B$9,$C91*IF($D91="Male",$B$5,$B$6),
AC91*(1-(1-IF($D91="Male",Mortality_Projection!$C$3,Mortality_Projection!$C$4))^MIN(($B91+(AD$8-1)-Mortality_Projection!$C$6),Mortality_Projection!$C$5)*IF($D91="Male",MIN(OFFSET(Mortality_Rates!$B$6,AD$8-1-($B91-$B$9),0),Mortality_Rates!$B$111),MIN(OFFSET(Mortality_Rates!$B$6,AD$8-1-($B91-$B$9),1),Mortality_Rates!$C$111)))))</f>
        <v>0</v>
      </c>
      <c r="AE91" s="160">
        <f ca="1">IF($B91-AE$8&gt;$B$9,0,IF($B91-AE$8=$B$9,$C91*IF($D91="Male",$B$5,$B$6),
AD91*(1-(1-IF($D91="Male",Mortality_Projection!$C$3,Mortality_Projection!$C$4))^MIN(($B91+(AE$8-1)-Mortality_Projection!$C$6),Mortality_Projection!$C$5)*IF($D91="Male",MIN(OFFSET(Mortality_Rates!$B$6,AE$8-1-($B91-$B$9),0),Mortality_Rates!$B$111),MIN(OFFSET(Mortality_Rates!$B$6,AE$8-1-($B91-$B$9),1),Mortality_Rates!$C$111)))))</f>
        <v>0</v>
      </c>
      <c r="AF91" s="160">
        <f ca="1">IF($B91-AF$8&gt;$B$9,0,IF($B91-AF$8=$B$9,$C91*IF($D91="Male",$B$5,$B$6),
AE91*(1-(1-IF($D91="Male",Mortality_Projection!$C$3,Mortality_Projection!$C$4))^MIN(($B91+(AF$8-1)-Mortality_Projection!$C$6),Mortality_Projection!$C$5)*IF($D91="Male",MIN(OFFSET(Mortality_Rates!$B$6,AF$8-1-($B91-$B$9),0),Mortality_Rates!$B$111),MIN(OFFSET(Mortality_Rates!$B$6,AF$8-1-($B91-$B$9),1),Mortality_Rates!$C$111)))))</f>
        <v>0</v>
      </c>
      <c r="AG91" s="160">
        <f ca="1">IF($B91-AG$8&gt;$B$9,0,IF($B91-AG$8=$B$9,$C91*IF($D91="Male",$B$5,$B$6),
AF91*(1-(1-IF($D91="Male",Mortality_Projection!$C$3,Mortality_Projection!$C$4))^MIN(($B91+(AG$8-1)-Mortality_Projection!$C$6),Mortality_Projection!$C$5)*IF($D91="Male",MIN(OFFSET(Mortality_Rates!$B$6,AG$8-1-($B91-$B$9),0),Mortality_Rates!$B$111),MIN(OFFSET(Mortality_Rates!$B$6,AG$8-1-($B91-$B$9),1),Mortality_Rates!$C$111)))))</f>
        <v>0</v>
      </c>
      <c r="AH91" s="160">
        <f ca="1">IF($B91-AH$8&gt;$B$9,0,IF($B91-AH$8=$B$9,$C91*IF($D91="Male",$B$5,$B$6),
AG91*(1-(1-IF($D91="Male",Mortality_Projection!$C$3,Mortality_Projection!$C$4))^MIN(($B91+(AH$8-1)-Mortality_Projection!$C$6),Mortality_Projection!$C$5)*IF($D91="Male",MIN(OFFSET(Mortality_Rates!$B$6,AH$8-1-($B91-$B$9),0),Mortality_Rates!$B$111),MIN(OFFSET(Mortality_Rates!$B$6,AH$8-1-($B91-$B$9),1),Mortality_Rates!$C$111)))))</f>
        <v>0</v>
      </c>
      <c r="AI91" s="160">
        <f ca="1">IF($B91-AI$8&gt;$B$9,0,IF($B91-AI$8=$B$9,$C91*IF($D91="Male",$B$5,$B$6),
AH91*(1-(1-IF($D91="Male",Mortality_Projection!$C$3,Mortality_Projection!$C$4))^MIN(($B91+(AI$8-1)-Mortality_Projection!$C$6),Mortality_Projection!$C$5)*IF($D91="Male",MIN(OFFSET(Mortality_Rates!$B$6,AI$8-1-($B91-$B$9),0),Mortality_Rates!$B$111),MIN(OFFSET(Mortality_Rates!$B$6,AI$8-1-($B91-$B$9),1),Mortality_Rates!$C$111)))))</f>
        <v>0</v>
      </c>
      <c r="AJ91" s="160">
        <f ca="1">IF($B91-AJ$8&gt;$B$9,0,IF($B91-AJ$8=$B$9,$C91*IF($D91="Male",$B$5,$B$6),
AI91*(1-(1-IF($D91="Male",Mortality_Projection!$C$3,Mortality_Projection!$C$4))^MIN(($B91+(AJ$8-1)-Mortality_Projection!$C$6),Mortality_Projection!$C$5)*IF($D91="Male",MIN(OFFSET(Mortality_Rates!$B$6,AJ$8-1-($B91-$B$9),0),Mortality_Rates!$B$111),MIN(OFFSET(Mortality_Rates!$B$6,AJ$8-1-($B91-$B$9),1),Mortality_Rates!$C$111)))))</f>
        <v>0</v>
      </c>
      <c r="AK91" s="160">
        <f ca="1">IF($B91-AK$8&gt;$B$9,0,IF($B91-AK$8=$B$9,$C91*IF($D91="Male",$B$5,$B$6),
AJ91*(1-(1-IF($D91="Male",Mortality_Projection!$C$3,Mortality_Projection!$C$4))^MIN(($B91+(AK$8-1)-Mortality_Projection!$C$6),Mortality_Projection!$C$5)*IF($D91="Male",MIN(OFFSET(Mortality_Rates!$B$6,AK$8-1-($B91-$B$9),0),Mortality_Rates!$B$111),MIN(OFFSET(Mortality_Rates!$B$6,AK$8-1-($B91-$B$9),1),Mortality_Rates!$C$111)))))</f>
        <v>5309.7516874878293</v>
      </c>
      <c r="AL91" s="160">
        <f ca="1">IF($B91-AL$8&gt;$B$9,0,IF($B91-AL$8=$B$9,$C91*IF($D91="Male",$B$5,$B$6),
AK91*(1-(1-IF($D91="Male",Mortality_Projection!$C$3,Mortality_Projection!$C$4))^MIN(($B91+(AL$8-1)-Mortality_Projection!$C$6),Mortality_Projection!$C$5)*IF($D91="Male",MIN(OFFSET(Mortality_Rates!$B$6,AL$8-1-($B91-$B$9),0),Mortality_Rates!$B$111),MIN(OFFSET(Mortality_Rates!$B$6,AL$8-1-($B91-$B$9),1),Mortality_Rates!$C$111)))))</f>
        <v>5307.9053989070862</v>
      </c>
      <c r="AM91" s="160">
        <f ca="1">IF($B91-AM$8&gt;$B$9,0,IF($B91-AM$8=$B$9,$C91*IF($D91="Male",$B$5,$B$6),
AL91*(1-(1-IF($D91="Male",Mortality_Projection!$C$3,Mortality_Projection!$C$4))^MIN(($B91+(AM$8-1)-Mortality_Projection!$C$6),Mortality_Projection!$C$5)*IF($D91="Male",MIN(OFFSET(Mortality_Rates!$B$6,AM$8-1-($B91-$B$9),0),Mortality_Rates!$B$111),MIN(OFFSET(Mortality_Rates!$B$6,AM$8-1-($B91-$B$9),1),Mortality_Rates!$C$111)))))</f>
        <v>5306.547955604492</v>
      </c>
      <c r="AN91" s="160">
        <f ca="1">IF($B91-AN$8&gt;$B$9,0,IF($B91-AN$8=$B$9,$C91*IF($D91="Male",$B$5,$B$6),
AM91*(1-(1-IF($D91="Male",Mortality_Projection!$C$3,Mortality_Projection!$C$4))^MIN(($B91+(AN$8-1)-Mortality_Projection!$C$6),Mortality_Projection!$C$5)*IF($D91="Male",MIN(OFFSET(Mortality_Rates!$B$6,AN$8-1-($B91-$B$9),0),Mortality_Rates!$B$111),MIN(OFFSET(Mortality_Rates!$B$6,AN$8-1-($B91-$B$9),1),Mortality_Rates!$C$111)))))</f>
        <v>5305.545013932121</v>
      </c>
      <c r="AO91" s="160">
        <f ca="1">IF($B91-AO$8&gt;$B$9,0,IF($B91-AO$8=$B$9,$C91*IF($D91="Male",$B$5,$B$6),
AN91*(1-(1-IF($D91="Male",Mortality_Projection!$C$3,Mortality_Projection!$C$4))^MIN(($B91+(AO$8-1)-Mortality_Projection!$C$6),Mortality_Projection!$C$5)*IF($D91="Male",MIN(OFFSET(Mortality_Rates!$B$6,AO$8-1-($B91-$B$9),0),Mortality_Rates!$B$111),MIN(OFFSET(Mortality_Rates!$B$6,AO$8-1-($B91-$B$9),1),Mortality_Rates!$C$111)))))</f>
        <v>5304.7832793873185</v>
      </c>
      <c r="AP91" s="160">
        <f ca="1">IF($B91-AP$8&gt;$B$9,0,IF($B91-AP$8=$B$9,$C91*IF($D91="Male",$B$5,$B$6),
AO91*(1-(1-IF($D91="Male",Mortality_Projection!$C$3,Mortality_Projection!$C$4))^MIN(($B91+(AP$8-1)-Mortality_Projection!$C$6),Mortality_Projection!$C$5)*IF($D91="Male",MIN(OFFSET(Mortality_Rates!$B$6,AP$8-1-($B91-$B$9),0),Mortality_Rates!$B$111),MIN(OFFSET(Mortality_Rates!$B$6,AP$8-1-($B91-$B$9),1),Mortality_Rates!$C$111)))))</f>
        <v>5304.1793344203106</v>
      </c>
      <c r="AQ91" s="160">
        <f ca="1">IF($B91-AQ$8&gt;$B$9,0,IF($B91-AQ$8=$B$9,$C91*IF($D91="Male",$B$5,$B$6),
AP91*(1-(1-IF($D91="Male",Mortality_Projection!$C$3,Mortality_Projection!$C$4))^MIN(($B91+(AQ$8-1)-Mortality_Projection!$C$6),Mortality_Projection!$C$5)*IF($D91="Male",MIN(OFFSET(Mortality_Rates!$B$6,AQ$8-1-($B91-$B$9),0),Mortality_Rates!$B$111),MIN(OFFSET(Mortality_Rates!$B$6,AQ$8-1-($B91-$B$9),1),Mortality_Rates!$C$111)))))</f>
        <v>5303.673625280273</v>
      </c>
      <c r="AR91" s="160">
        <f ca="1">IF($B91-AR$8&gt;$B$9,0,IF($B91-AR$8=$B$9,$C91*IF($D91="Male",$B$5,$B$6),
AQ91*(1-(1-IF($D91="Male",Mortality_Projection!$C$3,Mortality_Projection!$C$4))^MIN(($B91+(AR$8-1)-Mortality_Projection!$C$6),Mortality_Projection!$C$5)*IF($D91="Male",MIN(OFFSET(Mortality_Rates!$B$6,AR$8-1-($B91-$B$9),0),Mortality_Rates!$B$111),MIN(OFFSET(Mortality_Rates!$B$6,AR$8-1-($B91-$B$9),1),Mortality_Rates!$C$111)))))</f>
        <v>5303.2304283519779</v>
      </c>
      <c r="AS91" s="160">
        <f ca="1">IF($B91-AS$8&gt;$B$9,0,IF($B91-AS$8=$B$9,$C91*IF($D91="Male",$B$5,$B$6),
AR91*(1-(1-IF($D91="Male",Mortality_Projection!$C$3,Mortality_Projection!$C$4))^MIN(($B91+(AS$8-1)-Mortality_Projection!$C$6),Mortality_Projection!$C$5)*IF($D91="Male",MIN(OFFSET(Mortality_Rates!$B$6,AS$8-1-($B91-$B$9),0),Mortality_Rates!$B$111),MIN(OFFSET(Mortality_Rates!$B$6,AS$8-1-($B91-$B$9),1),Mortality_Rates!$C$111)))))</f>
        <v>5302.8229591886848</v>
      </c>
      <c r="AT91" s="160">
        <f ca="1">IF($B91-AT$8&gt;$B$9,0,IF($B91-AT$8=$B$9,$C91*IF($D91="Male",$B$5,$B$6),
AS91*(1-(1-IF($D91="Male",Mortality_Projection!$C$3,Mortality_Projection!$C$4))^MIN(($B91+(AT$8-1)-Mortality_Projection!$C$6),Mortality_Projection!$C$5)*IF($D91="Male",MIN(OFFSET(Mortality_Rates!$B$6,AT$8-1-($B91-$B$9),0),Mortality_Rates!$B$111),MIN(OFFSET(Mortality_Rates!$B$6,AT$8-1-($B91-$B$9),1),Mortality_Rates!$C$111)))))</f>
        <v>5302.427417328724</v>
      </c>
      <c r="AU91" s="160">
        <f ca="1">IF($B91-AU$8&gt;$B$9,0,IF($B91-AU$8=$B$9,$C91*IF($D91="Male",$B$5,$B$6),
AT91*(1-(1-IF($D91="Male",Mortality_Projection!$C$3,Mortality_Projection!$C$4))^MIN(($B91+(AU$8-1)-Mortality_Projection!$C$6),Mortality_Projection!$C$5)*IF($D91="Male",MIN(OFFSET(Mortality_Rates!$B$6,AU$8-1-($B91-$B$9),0),Mortality_Rates!$B$111),MIN(OFFSET(Mortality_Rates!$B$6,AU$8-1-($B91-$B$9),1),Mortality_Rates!$C$111)))))</f>
        <v>5302.0229836412082</v>
      </c>
      <c r="AV91" s="160">
        <f ca="1">IF($B91-AV$8&gt;$B$9,0,IF($B91-AV$8=$B$9,$C91*IF($D91="Male",$B$5,$B$6),
AU91*(1-(1-IF($D91="Male",Mortality_Projection!$C$3,Mortality_Projection!$C$4))^MIN(($B91+(AV$8-1)-Mortality_Projection!$C$6),Mortality_Projection!$C$5)*IF($D91="Male",MIN(OFFSET(Mortality_Rates!$B$6,AV$8-1-($B91-$B$9),0),Mortality_Rates!$B$111),MIN(OFFSET(Mortality_Rates!$B$6,AV$8-1-($B91-$B$9),1),Mortality_Rates!$C$111)))))</f>
        <v>5301.5918188485393</v>
      </c>
      <c r="AW91" s="160">
        <f ca="1">IF($B91-AW$8&gt;$B$9,0,IF($B91-AW$8=$B$9,$C91*IF($D91="Male",$B$5,$B$6),
AV91*(1-(1-IF($D91="Male",Mortality_Projection!$C$3,Mortality_Projection!$C$4))^MIN(($B91+(AW$8-1)-Mortality_Projection!$C$6),Mortality_Projection!$C$5)*IF($D91="Male",MIN(OFFSET(Mortality_Rates!$B$6,AW$8-1-($B91-$B$9),0),Mortality_Rates!$B$111),MIN(OFFSET(Mortality_Rates!$B$6,AW$8-1-($B91-$B$9),1),Mortality_Rates!$C$111)))))</f>
        <v>5301.1250094167472</v>
      </c>
      <c r="AX91" s="160">
        <f ca="1">IF($B91-AX$8&gt;$B$9,0,IF($B91-AX$8=$B$9,$C91*IF($D91="Male",$B$5,$B$6),
AW91*(1-(1-IF($D91="Male",Mortality_Projection!$C$3,Mortality_Projection!$C$4))^MIN(($B91+(AX$8-1)-Mortality_Projection!$C$6),Mortality_Projection!$C$5)*IF($D91="Male",MIN(OFFSET(Mortality_Rates!$B$6,AX$8-1-($B91-$B$9),0),Mortality_Rates!$B$111),MIN(OFFSET(Mortality_Rates!$B$6,AX$8-1-($B91-$B$9),1),Mortality_Rates!$C$111)))))</f>
        <v>5300.6136453876934</v>
      </c>
      <c r="AY91" s="160">
        <f ca="1">IF($B91-AY$8&gt;$B$9,0,IF($B91-AY$8=$B$9,$C91*IF($D91="Male",$B$5,$B$6),
AX91*(1-(1-IF($D91="Male",Mortality_Projection!$C$3,Mortality_Projection!$C$4))^MIN(($B91+(AY$8-1)-Mortality_Projection!$C$6),Mortality_Projection!$C$5)*IF($D91="Male",MIN(OFFSET(Mortality_Rates!$B$6,AY$8-1-($B91-$B$9),0),Mortality_Rates!$B$111),MIN(OFFSET(Mortality_Rates!$B$6,AY$8-1-($B91-$B$9),1),Mortality_Rates!$C$111)))))</f>
        <v>5300.0517937683626</v>
      </c>
      <c r="AZ91" s="160">
        <f ca="1">IF($B91-AZ$8&gt;$B$9,0,IF($B91-AZ$8=$B$9,$C91*IF($D91="Male",$B$5,$B$6),
AY91*(1-(1-IF($D91="Male",Mortality_Projection!$C$3,Mortality_Projection!$C$4))^MIN(($B91+(AZ$8-1)-Mortality_Projection!$C$6),Mortality_Projection!$C$5)*IF($D91="Male",MIN(OFFSET(Mortality_Rates!$B$6,AZ$8-1-($B91-$B$9),0),Mortality_Rates!$B$111),MIN(OFFSET(Mortality_Rates!$B$6,AZ$8-1-($B91-$B$9),1),Mortality_Rates!$C$111)))))</f>
        <v>5299.4394701425244</v>
      </c>
      <c r="BA91" s="160">
        <f ca="1">IF($B91-BA$8&gt;$B$9,0,IF($B91-BA$8=$B$9,$C91*IF($D91="Male",$B$5,$B$6),
AZ91*(1-(1-IF($D91="Male",Mortality_Projection!$C$3,Mortality_Projection!$C$4))^MIN(($B91+(BA$8-1)-Mortality_Projection!$C$6),Mortality_Projection!$C$5)*IF($D91="Male",MIN(OFFSET(Mortality_Rates!$B$6,BA$8-1-($B91-$B$9),0),Mortality_Rates!$B$111),MIN(OFFSET(Mortality_Rates!$B$6,BA$8-1-($B91-$B$9),1),Mortality_Rates!$C$111)))))</f>
        <v>5298.7826357388194</v>
      </c>
      <c r="BB91" s="160">
        <f ca="1">IF($B91-BB$8&gt;$B$9,0,IF($B91-BB$8=$B$9,$C91*IF($D91="Male",$B$5,$B$6),
BA91*(1-(1-IF($D91="Male",Mortality_Projection!$C$3,Mortality_Projection!$C$4))^MIN(($B91+(BB$8-1)-Mortality_Projection!$C$6),Mortality_Projection!$C$5)*IF($D91="Male",MIN(OFFSET(Mortality_Rates!$B$6,BB$8-1-($B91-$B$9),0),Mortality_Rates!$B$111),MIN(OFFSET(Mortality_Rates!$B$6,BB$8-1-($B91-$B$9),1),Mortality_Rates!$C$111)))))</f>
        <v>5298.0872502168859</v>
      </c>
      <c r="BC91" s="160">
        <f ca="1">IF($B91-BC$8&gt;$B$9,0,IF($B91-BC$8=$B$9,$C91*IF($D91="Male",$B$5,$B$6),
BB91*(1-(1-IF($D91="Male",Mortality_Projection!$C$3,Mortality_Projection!$C$4))^MIN(($B91+(BC$8-1)-Mortality_Projection!$C$6),Mortality_Projection!$C$5)*IF($D91="Male",MIN(OFFSET(Mortality_Rates!$B$6,BC$8-1-($B91-$B$9),0),Mortality_Rates!$B$111),MIN(OFFSET(Mortality_Rates!$B$6,BC$8-1-($B91-$B$9),1),Mortality_Rates!$C$111)))))</f>
        <v>5297.3592711807933</v>
      </c>
      <c r="BD91" s="161">
        <f ca="1">IF($B91-BD$8&gt;$B$9,0,IF($B91-BD$8=$B$9,$C91*IF($D91="Male",$B$5,$B$6),
BC91*(1-(1-IF($D91="Male",Mortality_Projection!$C$3,Mortality_Projection!$C$4))^MIN(($B91+(BD$8-1)-Mortality_Projection!$C$6),Mortality_Projection!$C$5)*IF($D91="Male",MIN(OFFSET(Mortality_Rates!$B$6,BD$8-1-($B91-$B$9),0),Mortality_Rates!$B$111),MIN(OFFSET(Mortality_Rates!$B$6,BD$8-1-($B91-$B$9),1),Mortality_Rates!$C$111)))))</f>
        <v>5296.6016828247257</v>
      </c>
      <c r="BE91" s="33"/>
    </row>
    <row r="92" spans="1:57" x14ac:dyDescent="0.35">
      <c r="A92" s="159"/>
      <c r="B92">
        <f t="shared" ref="B92:C92" si="13">B42</f>
        <v>2055</v>
      </c>
      <c r="C92" s="160">
        <f t="shared" ca="1" si="13"/>
        <v>75528.495538945601</v>
      </c>
      <c r="D92" s="198" t="s">
        <v>32</v>
      </c>
      <c r="E92" s="160">
        <f ca="1">IF($B92-E$8&gt;$B$9,0,IF($B92-E$8=$B$9,$C92*IF($D92="Male",$B$5,$B$6),
D92*(1-(1-IF($D92="Male",Mortality_Projection!$C$3,Mortality_Projection!$C$4))^MIN(($B92+(E$8-1)-Mortality_Projection!$C$6),Mortality_Projection!$C$5)*IF($D92="Male",MIN(OFFSET(Mortality_Rates!$B$6,E$8-1-($B92-$B$9),0),Mortality_Rates!$B$111),MIN(OFFSET(Mortality_Rates!$B$6,E$8-1-($B92-$B$9),1),Mortality_Rates!$C$111)))))</f>
        <v>0</v>
      </c>
      <c r="F92" s="160">
        <f ca="1">IF($B92-F$8&gt;$B$9,0,IF($B92-F$8=$B$9,$C92*IF($D92="Male",$B$5,$B$6),
E92*(1-(1-IF($D92="Male",Mortality_Projection!$C$3,Mortality_Projection!$C$4))^MIN(($B92+(F$8-1)-Mortality_Projection!$C$6),Mortality_Projection!$C$5)*IF($D92="Male",MIN(OFFSET(Mortality_Rates!$B$6,F$8-1-($B92-$B$9),0),Mortality_Rates!$B$111),MIN(OFFSET(Mortality_Rates!$B$6,F$8-1-($B92-$B$9),1),Mortality_Rates!$C$111)))))</f>
        <v>0</v>
      </c>
      <c r="G92" s="160">
        <f ca="1">IF($B92-G$8&gt;$B$9,0,IF($B92-G$8=$B$9,$C92*IF($D92="Male",$B$5,$B$6),
F92*(1-(1-IF($D92="Male",Mortality_Projection!$C$3,Mortality_Projection!$C$4))^MIN(($B92+(G$8-1)-Mortality_Projection!$C$6),Mortality_Projection!$C$5)*IF($D92="Male",MIN(OFFSET(Mortality_Rates!$B$6,G$8-1-($B92-$B$9),0),Mortality_Rates!$B$111),MIN(OFFSET(Mortality_Rates!$B$6,G$8-1-($B92-$B$9),1),Mortality_Rates!$C$111)))))</f>
        <v>0</v>
      </c>
      <c r="H92" s="160">
        <f ca="1">IF($B92-H$8&gt;$B$9,0,IF($B92-H$8=$B$9,$C92*IF($D92="Male",$B$5,$B$6),
G92*(1-(1-IF($D92="Male",Mortality_Projection!$C$3,Mortality_Projection!$C$4))^MIN(($B92+(H$8-1)-Mortality_Projection!$C$6),Mortality_Projection!$C$5)*IF($D92="Male",MIN(OFFSET(Mortality_Rates!$B$6,H$8-1-($B92-$B$9),0),Mortality_Rates!$B$111),MIN(OFFSET(Mortality_Rates!$B$6,H$8-1-($B92-$B$9),1),Mortality_Rates!$C$111)))))</f>
        <v>0</v>
      </c>
      <c r="I92" s="160">
        <f ca="1">IF($B92-I$8&gt;$B$9,0,IF($B92-I$8=$B$9,$C92*IF($D92="Male",$B$5,$B$6),
H92*(1-(1-IF($D92="Male",Mortality_Projection!$C$3,Mortality_Projection!$C$4))^MIN(($B92+(I$8-1)-Mortality_Projection!$C$6),Mortality_Projection!$C$5)*IF($D92="Male",MIN(OFFSET(Mortality_Rates!$B$6,I$8-1-($B92-$B$9),0),Mortality_Rates!$B$111),MIN(OFFSET(Mortality_Rates!$B$6,I$8-1-($B92-$B$9),1),Mortality_Rates!$C$111)))))</f>
        <v>0</v>
      </c>
      <c r="J92" s="160">
        <f ca="1">IF($B92-J$8&gt;$B$9,0,IF($B92-J$8=$B$9,$C92*IF($D92="Male",$B$5,$B$6),
I92*(1-(1-IF($D92="Male",Mortality_Projection!$C$3,Mortality_Projection!$C$4))^MIN(($B92+(J$8-1)-Mortality_Projection!$C$6),Mortality_Projection!$C$5)*IF($D92="Male",MIN(OFFSET(Mortality_Rates!$B$6,J$8-1-($B92-$B$9),0),Mortality_Rates!$B$111),MIN(OFFSET(Mortality_Rates!$B$6,J$8-1-($B92-$B$9),1),Mortality_Rates!$C$111)))))</f>
        <v>0</v>
      </c>
      <c r="K92" s="160">
        <f ca="1">IF($B92-K$8&gt;$B$9,0,IF($B92-K$8=$B$9,$C92*IF($D92="Male",$B$5,$B$6),
J92*(1-(1-IF($D92="Male",Mortality_Projection!$C$3,Mortality_Projection!$C$4))^MIN(($B92+(K$8-1)-Mortality_Projection!$C$6),Mortality_Projection!$C$5)*IF($D92="Male",MIN(OFFSET(Mortality_Rates!$B$6,K$8-1-($B92-$B$9),0),Mortality_Rates!$B$111),MIN(OFFSET(Mortality_Rates!$B$6,K$8-1-($B92-$B$9),1),Mortality_Rates!$C$111)))))</f>
        <v>0</v>
      </c>
      <c r="L92" s="160">
        <f ca="1">IF($B92-L$8&gt;$B$9,0,IF($B92-L$8=$B$9,$C92*IF($D92="Male",$B$5,$B$6),
K92*(1-(1-IF($D92="Male",Mortality_Projection!$C$3,Mortality_Projection!$C$4))^MIN(($B92+(L$8-1)-Mortality_Projection!$C$6),Mortality_Projection!$C$5)*IF($D92="Male",MIN(OFFSET(Mortality_Rates!$B$6,L$8-1-($B92-$B$9),0),Mortality_Rates!$B$111),MIN(OFFSET(Mortality_Rates!$B$6,L$8-1-($B92-$B$9),1),Mortality_Rates!$C$111)))))</f>
        <v>0</v>
      </c>
      <c r="M92" s="160">
        <f ca="1">IF($B92-M$8&gt;$B$9,0,IF($B92-M$8=$B$9,$C92*IF($D92="Male",$B$5,$B$6),
L92*(1-(1-IF($D92="Male",Mortality_Projection!$C$3,Mortality_Projection!$C$4))^MIN(($B92+(M$8-1)-Mortality_Projection!$C$6),Mortality_Projection!$C$5)*IF($D92="Male",MIN(OFFSET(Mortality_Rates!$B$6,M$8-1-($B92-$B$9),0),Mortality_Rates!$B$111),MIN(OFFSET(Mortality_Rates!$B$6,M$8-1-($B92-$B$9),1),Mortality_Rates!$C$111)))))</f>
        <v>0</v>
      </c>
      <c r="N92" s="160">
        <f ca="1">IF($B92-N$8&gt;$B$9,0,IF($B92-N$8=$B$9,$C92*IF($D92="Male",$B$5,$B$6),
M92*(1-(1-IF($D92="Male",Mortality_Projection!$C$3,Mortality_Projection!$C$4))^MIN(($B92+(N$8-1)-Mortality_Projection!$C$6),Mortality_Projection!$C$5)*IF($D92="Male",MIN(OFFSET(Mortality_Rates!$B$6,N$8-1-($B92-$B$9),0),Mortality_Rates!$B$111),MIN(OFFSET(Mortality_Rates!$B$6,N$8-1-($B92-$B$9),1),Mortality_Rates!$C$111)))))</f>
        <v>0</v>
      </c>
      <c r="O92" s="160">
        <f ca="1">IF($B92-O$8&gt;$B$9,0,IF($B92-O$8=$B$9,$C92*IF($D92="Male",$B$5,$B$6),
N92*(1-(1-IF($D92="Male",Mortality_Projection!$C$3,Mortality_Projection!$C$4))^MIN(($B92+(O$8-1)-Mortality_Projection!$C$6),Mortality_Projection!$C$5)*IF($D92="Male",MIN(OFFSET(Mortality_Rates!$B$6,O$8-1-($B92-$B$9),0),Mortality_Rates!$B$111),MIN(OFFSET(Mortality_Rates!$B$6,O$8-1-($B92-$B$9),1),Mortality_Rates!$C$111)))))</f>
        <v>0</v>
      </c>
      <c r="P92" s="160">
        <f ca="1">IF($B92-P$8&gt;$B$9,0,IF($B92-P$8=$B$9,$C92*IF($D92="Male",$B$5,$B$6),
O92*(1-(1-IF($D92="Male",Mortality_Projection!$C$3,Mortality_Projection!$C$4))^MIN(($B92+(P$8-1)-Mortality_Projection!$C$6),Mortality_Projection!$C$5)*IF($D92="Male",MIN(OFFSET(Mortality_Rates!$B$6,P$8-1-($B92-$B$9),0),Mortality_Rates!$B$111),MIN(OFFSET(Mortality_Rates!$B$6,P$8-1-($B92-$B$9),1),Mortality_Rates!$C$111)))))</f>
        <v>0</v>
      </c>
      <c r="Q92" s="160">
        <f ca="1">IF($B92-Q$8&gt;$B$9,0,IF($B92-Q$8=$B$9,$C92*IF($D92="Male",$B$5,$B$6),
P92*(1-(1-IF($D92="Male",Mortality_Projection!$C$3,Mortality_Projection!$C$4))^MIN(($B92+(Q$8-1)-Mortality_Projection!$C$6),Mortality_Projection!$C$5)*IF($D92="Male",MIN(OFFSET(Mortality_Rates!$B$6,Q$8-1-($B92-$B$9),0),Mortality_Rates!$B$111),MIN(OFFSET(Mortality_Rates!$B$6,Q$8-1-($B92-$B$9),1),Mortality_Rates!$C$111)))))</f>
        <v>0</v>
      </c>
      <c r="R92" s="160">
        <f ca="1">IF($B92-R$8&gt;$B$9,0,IF($B92-R$8=$B$9,$C92*IF($D92="Male",$B$5,$B$6),
Q92*(1-(1-IF($D92="Male",Mortality_Projection!$C$3,Mortality_Projection!$C$4))^MIN(($B92+(R$8-1)-Mortality_Projection!$C$6),Mortality_Projection!$C$5)*IF($D92="Male",MIN(OFFSET(Mortality_Rates!$B$6,R$8-1-($B92-$B$9),0),Mortality_Rates!$B$111),MIN(OFFSET(Mortality_Rates!$B$6,R$8-1-($B92-$B$9),1),Mortality_Rates!$C$111)))))</f>
        <v>0</v>
      </c>
      <c r="S92" s="160">
        <f ca="1">IF($B92-S$8&gt;$B$9,0,IF($B92-S$8=$B$9,$C92*IF($D92="Male",$B$5,$B$6),
R92*(1-(1-IF($D92="Male",Mortality_Projection!$C$3,Mortality_Projection!$C$4))^MIN(($B92+(S$8-1)-Mortality_Projection!$C$6),Mortality_Projection!$C$5)*IF($D92="Male",MIN(OFFSET(Mortality_Rates!$B$6,S$8-1-($B92-$B$9),0),Mortality_Rates!$B$111),MIN(OFFSET(Mortality_Rates!$B$6,S$8-1-($B92-$B$9),1),Mortality_Rates!$C$111)))))</f>
        <v>0</v>
      </c>
      <c r="T92" s="160">
        <f ca="1">IF($B92-T$8&gt;$B$9,0,IF($B92-T$8=$B$9,$C92*IF($D92="Male",$B$5,$B$6),
S92*(1-(1-IF($D92="Male",Mortality_Projection!$C$3,Mortality_Projection!$C$4))^MIN(($B92+(T$8-1)-Mortality_Projection!$C$6),Mortality_Projection!$C$5)*IF($D92="Male",MIN(OFFSET(Mortality_Rates!$B$6,T$8-1-($B92-$B$9),0),Mortality_Rates!$B$111),MIN(OFFSET(Mortality_Rates!$B$6,T$8-1-($B92-$B$9),1),Mortality_Rates!$C$111)))))</f>
        <v>0</v>
      </c>
      <c r="U92" s="160">
        <f ca="1">IF($B92-U$8&gt;$B$9,0,IF($B92-U$8=$B$9,$C92*IF($D92="Male",$B$5,$B$6),
T92*(1-(1-IF($D92="Male",Mortality_Projection!$C$3,Mortality_Projection!$C$4))^MIN(($B92+(U$8-1)-Mortality_Projection!$C$6),Mortality_Projection!$C$5)*IF($D92="Male",MIN(OFFSET(Mortality_Rates!$B$6,U$8-1-($B92-$B$9),0),Mortality_Rates!$B$111),MIN(OFFSET(Mortality_Rates!$B$6,U$8-1-($B92-$B$9),1),Mortality_Rates!$C$111)))))</f>
        <v>0</v>
      </c>
      <c r="V92" s="160">
        <f ca="1">IF($B92-V$8&gt;$B$9,0,IF($B92-V$8=$B$9,$C92*IF($D92="Male",$B$5,$B$6),
U92*(1-(1-IF($D92="Male",Mortality_Projection!$C$3,Mortality_Projection!$C$4))^MIN(($B92+(V$8-1)-Mortality_Projection!$C$6),Mortality_Projection!$C$5)*IF($D92="Male",MIN(OFFSET(Mortality_Rates!$B$6,V$8-1-($B92-$B$9),0),Mortality_Rates!$B$111),MIN(OFFSET(Mortality_Rates!$B$6,V$8-1-($B92-$B$9),1),Mortality_Rates!$C$111)))))</f>
        <v>0</v>
      </c>
      <c r="W92" s="160">
        <f ca="1">IF($B92-W$8&gt;$B$9,0,IF($B92-W$8=$B$9,$C92*IF($D92="Male",$B$5,$B$6),
V92*(1-(1-IF($D92="Male",Mortality_Projection!$C$3,Mortality_Projection!$C$4))^MIN(($B92+(W$8-1)-Mortality_Projection!$C$6),Mortality_Projection!$C$5)*IF($D92="Male",MIN(OFFSET(Mortality_Rates!$B$6,W$8-1-($B92-$B$9),0),Mortality_Rates!$B$111),MIN(OFFSET(Mortality_Rates!$B$6,W$8-1-($B92-$B$9),1),Mortality_Rates!$C$111)))))</f>
        <v>0</v>
      </c>
      <c r="X92" s="160">
        <f ca="1">IF($B92-X$8&gt;$B$9,0,IF($B92-X$8=$B$9,$C92*IF($D92="Male",$B$5,$B$6),
W92*(1-(1-IF($D92="Male",Mortality_Projection!$C$3,Mortality_Projection!$C$4))^MIN(($B92+(X$8-1)-Mortality_Projection!$C$6),Mortality_Projection!$C$5)*IF($D92="Male",MIN(OFFSET(Mortality_Rates!$B$6,X$8-1-($B92-$B$9),0),Mortality_Rates!$B$111),MIN(OFFSET(Mortality_Rates!$B$6,X$8-1-($B92-$B$9),1),Mortality_Rates!$C$111)))))</f>
        <v>0</v>
      </c>
      <c r="Y92" s="160">
        <f ca="1">IF($B92-Y$8&gt;$B$9,0,IF($B92-Y$8=$B$9,$C92*IF($D92="Male",$B$5,$B$6),
X92*(1-(1-IF($D92="Male",Mortality_Projection!$C$3,Mortality_Projection!$C$4))^MIN(($B92+(Y$8-1)-Mortality_Projection!$C$6),Mortality_Projection!$C$5)*IF($D92="Male",MIN(OFFSET(Mortality_Rates!$B$6,Y$8-1-($B92-$B$9),0),Mortality_Rates!$B$111),MIN(OFFSET(Mortality_Rates!$B$6,Y$8-1-($B92-$B$9),1),Mortality_Rates!$C$111)))))</f>
        <v>0</v>
      </c>
      <c r="Z92" s="160">
        <f ca="1">IF($B92-Z$8&gt;$B$9,0,IF($B92-Z$8=$B$9,$C92*IF($D92="Male",$B$5,$B$6),
Y92*(1-(1-IF($D92="Male",Mortality_Projection!$C$3,Mortality_Projection!$C$4))^MIN(($B92+(Z$8-1)-Mortality_Projection!$C$6),Mortality_Projection!$C$5)*IF($D92="Male",MIN(OFFSET(Mortality_Rates!$B$6,Z$8-1-($B92-$B$9),0),Mortality_Rates!$B$111),MIN(OFFSET(Mortality_Rates!$B$6,Z$8-1-($B92-$B$9),1),Mortality_Rates!$C$111)))))</f>
        <v>0</v>
      </c>
      <c r="AA92" s="160">
        <f ca="1">IF($B92-AA$8&gt;$B$9,0,IF($B92-AA$8=$B$9,$C92*IF($D92="Male",$B$5,$B$6),
Z92*(1-(1-IF($D92="Male",Mortality_Projection!$C$3,Mortality_Projection!$C$4))^MIN(($B92+(AA$8-1)-Mortality_Projection!$C$6),Mortality_Projection!$C$5)*IF($D92="Male",MIN(OFFSET(Mortality_Rates!$B$6,AA$8-1-($B92-$B$9),0),Mortality_Rates!$B$111),MIN(OFFSET(Mortality_Rates!$B$6,AA$8-1-($B92-$B$9),1),Mortality_Rates!$C$111)))))</f>
        <v>0</v>
      </c>
      <c r="AB92" s="160">
        <f ca="1">IF($B92-AB$8&gt;$B$9,0,IF($B92-AB$8=$B$9,$C92*IF($D92="Male",$B$5,$B$6),
AA92*(1-(1-IF($D92="Male",Mortality_Projection!$C$3,Mortality_Projection!$C$4))^MIN(($B92+(AB$8-1)-Mortality_Projection!$C$6),Mortality_Projection!$C$5)*IF($D92="Male",MIN(OFFSET(Mortality_Rates!$B$6,AB$8-1-($B92-$B$9),0),Mortality_Rates!$B$111),MIN(OFFSET(Mortality_Rates!$B$6,AB$8-1-($B92-$B$9),1),Mortality_Rates!$C$111)))))</f>
        <v>0</v>
      </c>
      <c r="AC92" s="160">
        <f ca="1">IF($B92-AC$8&gt;$B$9,0,IF($B92-AC$8=$B$9,$C92*IF($D92="Male",$B$5,$B$6),
AB92*(1-(1-IF($D92="Male",Mortality_Projection!$C$3,Mortality_Projection!$C$4))^MIN(($B92+(AC$8-1)-Mortality_Projection!$C$6),Mortality_Projection!$C$5)*IF($D92="Male",MIN(OFFSET(Mortality_Rates!$B$6,AC$8-1-($B92-$B$9),0),Mortality_Rates!$B$111),MIN(OFFSET(Mortality_Rates!$B$6,AC$8-1-($B92-$B$9),1),Mortality_Rates!$C$111)))))</f>
        <v>0</v>
      </c>
      <c r="AD92" s="160">
        <f ca="1">IF($B92-AD$8&gt;$B$9,0,IF($B92-AD$8=$B$9,$C92*IF($D92="Male",$B$5,$B$6),
AC92*(1-(1-IF($D92="Male",Mortality_Projection!$C$3,Mortality_Projection!$C$4))^MIN(($B92+(AD$8-1)-Mortality_Projection!$C$6),Mortality_Projection!$C$5)*IF($D92="Male",MIN(OFFSET(Mortality_Rates!$B$6,AD$8-1-($B92-$B$9),0),Mortality_Rates!$B$111),MIN(OFFSET(Mortality_Rates!$B$6,AD$8-1-($B92-$B$9),1),Mortality_Rates!$C$111)))))</f>
        <v>0</v>
      </c>
      <c r="AE92" s="160">
        <f ca="1">IF($B92-AE$8&gt;$B$9,0,IF($B92-AE$8=$B$9,$C92*IF($D92="Male",$B$5,$B$6),
AD92*(1-(1-IF($D92="Male",Mortality_Projection!$C$3,Mortality_Projection!$C$4))^MIN(($B92+(AE$8-1)-Mortality_Projection!$C$6),Mortality_Projection!$C$5)*IF($D92="Male",MIN(OFFSET(Mortality_Rates!$B$6,AE$8-1-($B92-$B$9),0),Mortality_Rates!$B$111),MIN(OFFSET(Mortality_Rates!$B$6,AE$8-1-($B92-$B$9),1),Mortality_Rates!$C$111)))))</f>
        <v>0</v>
      </c>
      <c r="AF92" s="160">
        <f ca="1">IF($B92-AF$8&gt;$B$9,0,IF($B92-AF$8=$B$9,$C92*IF($D92="Male",$B$5,$B$6),
AE92*(1-(1-IF($D92="Male",Mortality_Projection!$C$3,Mortality_Projection!$C$4))^MIN(($B92+(AF$8-1)-Mortality_Projection!$C$6),Mortality_Projection!$C$5)*IF($D92="Male",MIN(OFFSET(Mortality_Rates!$B$6,AF$8-1-($B92-$B$9),0),Mortality_Rates!$B$111),MIN(OFFSET(Mortality_Rates!$B$6,AF$8-1-($B92-$B$9),1),Mortality_Rates!$C$111)))))</f>
        <v>0</v>
      </c>
      <c r="AG92" s="160">
        <f ca="1">IF($B92-AG$8&gt;$B$9,0,IF($B92-AG$8=$B$9,$C92*IF($D92="Male",$B$5,$B$6),
AF92*(1-(1-IF($D92="Male",Mortality_Projection!$C$3,Mortality_Projection!$C$4))^MIN(($B92+(AG$8-1)-Mortality_Projection!$C$6),Mortality_Projection!$C$5)*IF($D92="Male",MIN(OFFSET(Mortality_Rates!$B$6,AG$8-1-($B92-$B$9),0),Mortality_Rates!$B$111),MIN(OFFSET(Mortality_Rates!$B$6,AG$8-1-($B92-$B$9),1),Mortality_Rates!$C$111)))))</f>
        <v>0</v>
      </c>
      <c r="AH92" s="160">
        <f ca="1">IF($B92-AH$8&gt;$B$9,0,IF($B92-AH$8=$B$9,$C92*IF($D92="Male",$B$5,$B$6),
AG92*(1-(1-IF($D92="Male",Mortality_Projection!$C$3,Mortality_Projection!$C$4))^MIN(($B92+(AH$8-1)-Mortality_Projection!$C$6),Mortality_Projection!$C$5)*IF($D92="Male",MIN(OFFSET(Mortality_Rates!$B$6,AH$8-1-($B92-$B$9),0),Mortality_Rates!$B$111),MIN(OFFSET(Mortality_Rates!$B$6,AH$8-1-($B92-$B$9),1),Mortality_Rates!$C$111)))))</f>
        <v>0</v>
      </c>
      <c r="AI92" s="160">
        <f ca="1">IF($B92-AI$8&gt;$B$9,0,IF($B92-AI$8=$B$9,$C92*IF($D92="Male",$B$5,$B$6),
AH92*(1-(1-IF($D92="Male",Mortality_Projection!$C$3,Mortality_Projection!$C$4))^MIN(($B92+(AI$8-1)-Mortality_Projection!$C$6),Mortality_Projection!$C$5)*IF($D92="Male",MIN(OFFSET(Mortality_Rates!$B$6,AI$8-1-($B92-$B$9),0),Mortality_Rates!$B$111),MIN(OFFSET(Mortality_Rates!$B$6,AI$8-1-($B92-$B$9),1),Mortality_Rates!$C$111)))))</f>
        <v>0</v>
      </c>
      <c r="AJ92" s="160">
        <f ca="1">IF($B92-AJ$8&gt;$B$9,0,IF($B92-AJ$8=$B$9,$C92*IF($D92="Male",$B$5,$B$6),
AI92*(1-(1-IF($D92="Male",Mortality_Projection!$C$3,Mortality_Projection!$C$4))^MIN(($B92+(AJ$8-1)-Mortality_Projection!$C$6),Mortality_Projection!$C$5)*IF($D92="Male",MIN(OFFSET(Mortality_Rates!$B$6,AJ$8-1-($B92-$B$9),0),Mortality_Rates!$B$111),MIN(OFFSET(Mortality_Rates!$B$6,AJ$8-1-($B92-$B$9),1),Mortality_Rates!$C$111)))))</f>
        <v>0</v>
      </c>
      <c r="AK92" s="160">
        <f ca="1">IF($B92-AK$8&gt;$B$9,0,IF($B92-AK$8=$B$9,$C92*IF($D92="Male",$B$5,$B$6),
AJ92*(1-(1-IF($D92="Male",Mortality_Projection!$C$3,Mortality_Projection!$C$4))^MIN(($B92+(AK$8-1)-Mortality_Projection!$C$6),Mortality_Projection!$C$5)*IF($D92="Male",MIN(OFFSET(Mortality_Rates!$B$6,AK$8-1-($B92-$B$9),0),Mortality_Rates!$B$111),MIN(OFFSET(Mortality_Rates!$B$6,AK$8-1-($B92-$B$9),1),Mortality_Rates!$C$111)))))</f>
        <v>0</v>
      </c>
      <c r="AL92" s="160">
        <f ca="1">IF($B92-AL$8&gt;$B$9,0,IF($B92-AL$8=$B$9,$C92*IF($D92="Male",$B$5,$B$6),
AK92*(1-(1-IF($D92="Male",Mortality_Projection!$C$3,Mortality_Projection!$C$4))^MIN(($B92+(AL$8-1)-Mortality_Projection!$C$6),Mortality_Projection!$C$5)*IF($D92="Male",MIN(OFFSET(Mortality_Rates!$B$6,AL$8-1-($B92-$B$9),0),Mortality_Rates!$B$111),MIN(OFFSET(Mortality_Rates!$B$6,AL$8-1-($B92-$B$9),1),Mortality_Rates!$C$111)))))</f>
        <v>5312.0688840986631</v>
      </c>
      <c r="AM92" s="160">
        <f ca="1">IF($B92-AM$8&gt;$B$9,0,IF($B92-AM$8=$B$9,$C92*IF($D92="Male",$B$5,$B$6),
AL92*(1-(1-IF($D92="Male",Mortality_Projection!$C$3,Mortality_Projection!$C$4))^MIN(($B92+(AM$8-1)-Mortality_Projection!$C$6),Mortality_Projection!$C$5)*IF($D92="Male",MIN(OFFSET(Mortality_Rates!$B$6,AM$8-1-($B92-$B$9),0),Mortality_Rates!$B$111),MIN(OFFSET(Mortality_Rates!$B$6,AM$8-1-($B92-$B$9),1),Mortality_Rates!$C$111)))))</f>
        <v>5310.2217897902901</v>
      </c>
      <c r="AN92" s="160">
        <f ca="1">IF($B92-AN$8&gt;$B$9,0,IF($B92-AN$8=$B$9,$C92*IF($D92="Male",$B$5,$B$6),
AM92*(1-(1-IF($D92="Male",Mortality_Projection!$C$3,Mortality_Projection!$C$4))^MIN(($B92+(AN$8-1)-Mortality_Projection!$C$6),Mortality_Projection!$C$5)*IF($D92="Male",MIN(OFFSET(Mortality_Rates!$B$6,AN$8-1-($B92-$B$9),0),Mortality_Rates!$B$111),MIN(OFFSET(Mortality_Rates!$B$6,AN$8-1-($B92-$B$9),1),Mortality_Rates!$C$111)))))</f>
        <v>5308.8637540940763</v>
      </c>
      <c r="AO92" s="160">
        <f ca="1">IF($B92-AO$8&gt;$B$9,0,IF($B92-AO$8=$B$9,$C92*IF($D92="Male",$B$5,$B$6),
AN92*(1-(1-IF($D92="Male",Mortality_Projection!$C$3,Mortality_Projection!$C$4))^MIN(($B92+(AO$8-1)-Mortality_Projection!$C$6),Mortality_Projection!$C$5)*IF($D92="Male",MIN(OFFSET(Mortality_Rates!$B$6,AO$8-1-($B92-$B$9),0),Mortality_Rates!$B$111),MIN(OFFSET(Mortality_Rates!$B$6,AO$8-1-($B92-$B$9),1),Mortality_Rates!$C$111)))))</f>
        <v>5307.8603747339976</v>
      </c>
      <c r="AP92" s="160">
        <f ca="1">IF($B92-AP$8&gt;$B$9,0,IF($B92-AP$8=$B$9,$C92*IF($D92="Male",$B$5,$B$6),
AO92*(1-(1-IF($D92="Male",Mortality_Projection!$C$3,Mortality_Projection!$C$4))^MIN(($B92+(AP$8-1)-Mortality_Projection!$C$6),Mortality_Projection!$C$5)*IF($D92="Male",MIN(OFFSET(Mortality_Rates!$B$6,AP$8-1-($B92-$B$9),0),Mortality_Rates!$B$111),MIN(OFFSET(Mortality_Rates!$B$6,AP$8-1-($B92-$B$9),1),Mortality_Rates!$C$111)))))</f>
        <v>5307.0983077652309</v>
      </c>
      <c r="AQ92" s="160">
        <f ca="1">IF($B92-AQ$8&gt;$B$9,0,IF($B92-AQ$8=$B$9,$C92*IF($D92="Male",$B$5,$B$6),
AP92*(1-(1-IF($D92="Male",Mortality_Projection!$C$3,Mortality_Projection!$C$4))^MIN(($B92+(AQ$8-1)-Mortality_Projection!$C$6),Mortality_Projection!$C$5)*IF($D92="Male",MIN(OFFSET(Mortality_Rates!$B$6,AQ$8-1-($B92-$B$9),0),Mortality_Rates!$B$111),MIN(OFFSET(Mortality_Rates!$B$6,AQ$8-1-($B92-$B$9),1),Mortality_Rates!$C$111)))))</f>
        <v>5306.4940992342536</v>
      </c>
      <c r="AR92" s="160">
        <f ca="1">IF($B92-AR$8&gt;$B$9,0,IF($B92-AR$8=$B$9,$C92*IF($D92="Male",$B$5,$B$6),
AQ92*(1-(1-IF($D92="Male",Mortality_Projection!$C$3,Mortality_Projection!$C$4))^MIN(($B92+(AR$8-1)-Mortality_Projection!$C$6),Mortality_Projection!$C$5)*IF($D92="Male",MIN(OFFSET(Mortality_Rates!$B$6,AR$8-1-($B92-$B$9),0),Mortality_Rates!$B$111),MIN(OFFSET(Mortality_Rates!$B$6,AR$8-1-($B92-$B$9),1),Mortality_Rates!$C$111)))))</f>
        <v>5305.988169400749</v>
      </c>
      <c r="AS92" s="160">
        <f ca="1">IF($B92-AS$8&gt;$B$9,0,IF($B92-AS$8=$B$9,$C92*IF($D92="Male",$B$5,$B$6),
AR92*(1-(1-IF($D92="Male",Mortality_Projection!$C$3,Mortality_Projection!$C$4))^MIN(($B92+(AS$8-1)-Mortality_Projection!$C$6),Mortality_Projection!$C$5)*IF($D92="Male",MIN(OFFSET(Mortality_Rates!$B$6,AS$8-1-($B92-$B$9),0),Mortality_Rates!$B$111),MIN(OFFSET(Mortality_Rates!$B$6,AS$8-1-($B92-$B$9),1),Mortality_Rates!$C$111)))))</f>
        <v>5305.5447790595636</v>
      </c>
      <c r="AT92" s="160">
        <f ca="1">IF($B92-AT$8&gt;$B$9,0,IF($B92-AT$8=$B$9,$C92*IF($D92="Male",$B$5,$B$6),
AS92*(1-(1-IF($D92="Male",Mortality_Projection!$C$3,Mortality_Projection!$C$4))^MIN(($B92+(AT$8-1)-Mortality_Projection!$C$6),Mortality_Projection!$C$5)*IF($D92="Male",MIN(OFFSET(Mortality_Rates!$B$6,AT$8-1-($B92-$B$9),0),Mortality_Rates!$B$111),MIN(OFFSET(Mortality_Rates!$B$6,AT$8-1-($B92-$B$9),1),Mortality_Rates!$C$111)))))</f>
        <v>5305.1371320751177</v>
      </c>
      <c r="AU92" s="160">
        <f ca="1">IF($B92-AU$8&gt;$B$9,0,IF($B92-AU$8=$B$9,$C92*IF($D92="Male",$B$5,$B$6),
AT92*(1-(1-IF($D92="Male",Mortality_Projection!$C$3,Mortality_Projection!$C$4))^MIN(($B92+(AU$8-1)-Mortality_Projection!$C$6),Mortality_Projection!$C$5)*IF($D92="Male",MIN(OFFSET(Mortality_Rates!$B$6,AU$8-1-($B92-$B$9),0),Mortality_Rates!$B$111),MIN(OFFSET(Mortality_Rates!$B$6,AU$8-1-($B92-$B$9),1),Mortality_Rates!$C$111)))))</f>
        <v>5304.7414175991262</v>
      </c>
      <c r="AV92" s="160">
        <f ca="1">IF($B92-AV$8&gt;$B$9,0,IF($B92-AV$8=$B$9,$C92*IF($D92="Male",$B$5,$B$6),
AU92*(1-(1-IF($D92="Male",Mortality_Projection!$C$3,Mortality_Projection!$C$4))^MIN(($B92+(AV$8-1)-Mortality_Projection!$C$6),Mortality_Projection!$C$5)*IF($D92="Male",MIN(OFFSET(Mortality_Rates!$B$6,AV$8-1-($B92-$B$9),0),Mortality_Rates!$B$111),MIN(OFFSET(Mortality_Rates!$B$6,AV$8-1-($B92-$B$9),1),Mortality_Rates!$C$111)))))</f>
        <v>5304.3368074151522</v>
      </c>
      <c r="AW92" s="160">
        <f ca="1">IF($B92-AW$8&gt;$B$9,0,IF($B92-AW$8=$B$9,$C92*IF($D92="Male",$B$5,$B$6),
AV92*(1-(1-IF($D92="Male",Mortality_Projection!$C$3,Mortality_Projection!$C$4))^MIN(($B92+(AW$8-1)-Mortality_Projection!$C$6),Mortality_Projection!$C$5)*IF($D92="Male",MIN(OFFSET(Mortality_Rates!$B$6,AW$8-1-($B92-$B$9),0),Mortality_Rates!$B$111),MIN(OFFSET(Mortality_Rates!$B$6,AW$8-1-($B92-$B$9),1),Mortality_Rates!$C$111)))))</f>
        <v>5303.9054544604651</v>
      </c>
      <c r="AX92" s="160">
        <f ca="1">IF($B92-AX$8&gt;$B$9,0,IF($B92-AX$8=$B$9,$C92*IF($D92="Male",$B$5,$B$6),
AW92*(1-(1-IF($D92="Male",Mortality_Projection!$C$3,Mortality_Projection!$C$4))^MIN(($B92+(AX$8-1)-Mortality_Projection!$C$6),Mortality_Projection!$C$5)*IF($D92="Male",MIN(OFFSET(Mortality_Rates!$B$6,AX$8-1-($B92-$B$9),0),Mortality_Rates!$B$111),MIN(OFFSET(Mortality_Rates!$B$6,AX$8-1-($B92-$B$9),1),Mortality_Rates!$C$111)))))</f>
        <v>5303.4384413111929</v>
      </c>
      <c r="AY92" s="160">
        <f ca="1">IF($B92-AY$8&gt;$B$9,0,IF($B92-AY$8=$B$9,$C92*IF($D92="Male",$B$5,$B$6),
AX92*(1-(1-IF($D92="Male",Mortality_Projection!$C$3,Mortality_Projection!$C$4))^MIN(($B92+(AY$8-1)-Mortality_Projection!$C$6),Mortality_Projection!$C$5)*IF($D92="Male",MIN(OFFSET(Mortality_Rates!$B$6,AY$8-1-($B92-$B$9),0),Mortality_Rates!$B$111),MIN(OFFSET(Mortality_Rates!$B$6,AY$8-1-($B92-$B$9),1),Mortality_Rates!$C$111)))))</f>
        <v>5302.9268541208576</v>
      </c>
      <c r="AZ92" s="160">
        <f ca="1">IF($B92-AZ$8&gt;$B$9,0,IF($B92-AZ$8=$B$9,$C92*IF($D92="Male",$B$5,$B$6),
AY92*(1-(1-IF($D92="Male",Mortality_Projection!$C$3,Mortality_Projection!$C$4))^MIN(($B92+(AZ$8-1)-Mortality_Projection!$C$6),Mortality_Projection!$C$5)*IF($D92="Male",MIN(OFFSET(Mortality_Rates!$B$6,AZ$8-1-($B92-$B$9),0),Mortality_Rates!$B$111),MIN(OFFSET(Mortality_Rates!$B$6,AZ$8-1-($B92-$B$9),1),Mortality_Rates!$C$111)))))</f>
        <v>5302.3647573072612</v>
      </c>
      <c r="BA92" s="160">
        <f ca="1">IF($B92-BA$8&gt;$B$9,0,IF($B92-BA$8=$B$9,$C92*IF($D92="Male",$B$5,$B$6),
AZ92*(1-(1-IF($D92="Male",Mortality_Projection!$C$3,Mortality_Projection!$C$4))^MIN(($B92+(BA$8-1)-Mortality_Projection!$C$6),Mortality_Projection!$C$5)*IF($D92="Male",MIN(OFFSET(Mortality_Rates!$B$6,BA$8-1-($B92-$B$9),0),Mortality_Rates!$B$111),MIN(OFFSET(Mortality_Rates!$B$6,BA$8-1-($B92-$B$9),1),Mortality_Rates!$C$111)))))</f>
        <v>5301.752166460974</v>
      </c>
      <c r="BB92" s="160">
        <f ca="1">IF($B92-BB$8&gt;$B$9,0,IF($B92-BB$8=$B$9,$C92*IF($D92="Male",$B$5,$B$6),
BA92*(1-(1-IF($D92="Male",Mortality_Projection!$C$3,Mortality_Projection!$C$4))^MIN(($B92+(BB$8-1)-Mortality_Projection!$C$6),Mortality_Projection!$C$5)*IF($D92="Male",MIN(OFFSET(Mortality_Rates!$B$6,BB$8-1-($B92-$B$9),0),Mortality_Rates!$B$111),MIN(OFFSET(Mortality_Rates!$B$6,BB$8-1-($B92-$B$9),1),Mortality_Rates!$C$111)))))</f>
        <v>5301.0950454121403</v>
      </c>
      <c r="BC92" s="160">
        <f ca="1">IF($B92-BC$8&gt;$B$9,0,IF($B92-BC$8=$B$9,$C92*IF($D92="Male",$B$5,$B$6),
BB92*(1-(1-IF($D92="Male",Mortality_Projection!$C$3,Mortality_Projection!$C$4))^MIN(($B92+(BC$8-1)-Mortality_Projection!$C$6),Mortality_Projection!$C$5)*IF($D92="Male",MIN(OFFSET(Mortality_Rates!$B$6,BC$8-1-($B92-$B$9),0),Mortality_Rates!$B$111),MIN(OFFSET(Mortality_Rates!$B$6,BC$8-1-($B92-$B$9),1),Mortality_Rates!$C$111)))))</f>
        <v>5300.3993564212178</v>
      </c>
      <c r="BD92" s="161">
        <f ca="1">IF($B92-BD$8&gt;$B$9,0,IF($B92-BD$8=$B$9,$C92*IF($D92="Male",$B$5,$B$6),
BC92*(1-(1-IF($D92="Male",Mortality_Projection!$C$3,Mortality_Projection!$C$4))^MIN(($B92+(BD$8-1)-Mortality_Projection!$C$6),Mortality_Projection!$C$5)*IF($D92="Male",MIN(OFFSET(Mortality_Rates!$B$6,BD$8-1-($B92-$B$9),0),Mortality_Rates!$B$111),MIN(OFFSET(Mortality_Rates!$B$6,BD$8-1-($B92-$B$9),1),Mortality_Rates!$C$111)))))</f>
        <v>5299.6710596921985</v>
      </c>
      <c r="BE92" s="33"/>
    </row>
    <row r="93" spans="1:57" x14ac:dyDescent="0.35">
      <c r="A93" s="159"/>
      <c r="B93">
        <f t="shared" ref="B93:C93" si="14">B43</f>
        <v>2056</v>
      </c>
      <c r="C93" s="160">
        <f t="shared" ca="1" si="14"/>
        <v>76400.672662743629</v>
      </c>
      <c r="D93" s="198" t="s">
        <v>32</v>
      </c>
      <c r="E93" s="160">
        <f ca="1">IF($B93-E$8&gt;$B$9,0,IF($B93-E$8=$B$9,$C93*IF($D93="Male",$B$5,$B$6),
D93*(1-(1-IF($D93="Male",Mortality_Projection!$C$3,Mortality_Projection!$C$4))^MIN(($B93+(E$8-1)-Mortality_Projection!$C$6),Mortality_Projection!$C$5)*IF($D93="Male",MIN(OFFSET(Mortality_Rates!$B$6,E$8-1-($B93-$B$9),0),Mortality_Rates!$B$111),MIN(OFFSET(Mortality_Rates!$B$6,E$8-1-($B93-$B$9),1),Mortality_Rates!$C$111)))))</f>
        <v>0</v>
      </c>
      <c r="F93" s="160">
        <f ca="1">IF($B93-F$8&gt;$B$9,0,IF($B93-F$8=$B$9,$C93*IF($D93="Male",$B$5,$B$6),
E93*(1-(1-IF($D93="Male",Mortality_Projection!$C$3,Mortality_Projection!$C$4))^MIN(($B93+(F$8-1)-Mortality_Projection!$C$6),Mortality_Projection!$C$5)*IF($D93="Male",MIN(OFFSET(Mortality_Rates!$B$6,F$8-1-($B93-$B$9),0),Mortality_Rates!$B$111),MIN(OFFSET(Mortality_Rates!$B$6,F$8-1-($B93-$B$9),1),Mortality_Rates!$C$111)))))</f>
        <v>0</v>
      </c>
      <c r="G93" s="160">
        <f ca="1">IF($B93-G$8&gt;$B$9,0,IF($B93-G$8=$B$9,$C93*IF($D93="Male",$B$5,$B$6),
F93*(1-(1-IF($D93="Male",Mortality_Projection!$C$3,Mortality_Projection!$C$4))^MIN(($B93+(G$8-1)-Mortality_Projection!$C$6),Mortality_Projection!$C$5)*IF($D93="Male",MIN(OFFSET(Mortality_Rates!$B$6,G$8-1-($B93-$B$9),0),Mortality_Rates!$B$111),MIN(OFFSET(Mortality_Rates!$B$6,G$8-1-($B93-$B$9),1),Mortality_Rates!$C$111)))))</f>
        <v>0</v>
      </c>
      <c r="H93" s="160">
        <f ca="1">IF($B93-H$8&gt;$B$9,0,IF($B93-H$8=$B$9,$C93*IF($D93="Male",$B$5,$B$6),
G93*(1-(1-IF($D93="Male",Mortality_Projection!$C$3,Mortality_Projection!$C$4))^MIN(($B93+(H$8-1)-Mortality_Projection!$C$6),Mortality_Projection!$C$5)*IF($D93="Male",MIN(OFFSET(Mortality_Rates!$B$6,H$8-1-($B93-$B$9),0),Mortality_Rates!$B$111),MIN(OFFSET(Mortality_Rates!$B$6,H$8-1-($B93-$B$9),1),Mortality_Rates!$C$111)))))</f>
        <v>0</v>
      </c>
      <c r="I93" s="160">
        <f ca="1">IF($B93-I$8&gt;$B$9,0,IF($B93-I$8=$B$9,$C93*IF($D93="Male",$B$5,$B$6),
H93*(1-(1-IF($D93="Male",Mortality_Projection!$C$3,Mortality_Projection!$C$4))^MIN(($B93+(I$8-1)-Mortality_Projection!$C$6),Mortality_Projection!$C$5)*IF($D93="Male",MIN(OFFSET(Mortality_Rates!$B$6,I$8-1-($B93-$B$9),0),Mortality_Rates!$B$111),MIN(OFFSET(Mortality_Rates!$B$6,I$8-1-($B93-$B$9),1),Mortality_Rates!$C$111)))))</f>
        <v>0</v>
      </c>
      <c r="J93" s="160">
        <f ca="1">IF($B93-J$8&gt;$B$9,0,IF($B93-J$8=$B$9,$C93*IF($D93="Male",$B$5,$B$6),
I93*(1-(1-IF($D93="Male",Mortality_Projection!$C$3,Mortality_Projection!$C$4))^MIN(($B93+(J$8-1)-Mortality_Projection!$C$6),Mortality_Projection!$C$5)*IF($D93="Male",MIN(OFFSET(Mortality_Rates!$B$6,J$8-1-($B93-$B$9),0),Mortality_Rates!$B$111),MIN(OFFSET(Mortality_Rates!$B$6,J$8-1-($B93-$B$9),1),Mortality_Rates!$C$111)))))</f>
        <v>0</v>
      </c>
      <c r="K93" s="160">
        <f ca="1">IF($B93-K$8&gt;$B$9,0,IF($B93-K$8=$B$9,$C93*IF($D93="Male",$B$5,$B$6),
J93*(1-(1-IF($D93="Male",Mortality_Projection!$C$3,Mortality_Projection!$C$4))^MIN(($B93+(K$8-1)-Mortality_Projection!$C$6),Mortality_Projection!$C$5)*IF($D93="Male",MIN(OFFSET(Mortality_Rates!$B$6,K$8-1-($B93-$B$9),0),Mortality_Rates!$B$111),MIN(OFFSET(Mortality_Rates!$B$6,K$8-1-($B93-$B$9),1),Mortality_Rates!$C$111)))))</f>
        <v>0</v>
      </c>
      <c r="L93" s="160">
        <f ca="1">IF($B93-L$8&gt;$B$9,0,IF($B93-L$8=$B$9,$C93*IF($D93="Male",$B$5,$B$6),
K93*(1-(1-IF($D93="Male",Mortality_Projection!$C$3,Mortality_Projection!$C$4))^MIN(($B93+(L$8-1)-Mortality_Projection!$C$6),Mortality_Projection!$C$5)*IF($D93="Male",MIN(OFFSET(Mortality_Rates!$B$6,L$8-1-($B93-$B$9),0),Mortality_Rates!$B$111),MIN(OFFSET(Mortality_Rates!$B$6,L$8-1-($B93-$B$9),1),Mortality_Rates!$C$111)))))</f>
        <v>0</v>
      </c>
      <c r="M93" s="160">
        <f ca="1">IF($B93-M$8&gt;$B$9,0,IF($B93-M$8=$B$9,$C93*IF($D93="Male",$B$5,$B$6),
L93*(1-(1-IF($D93="Male",Mortality_Projection!$C$3,Mortality_Projection!$C$4))^MIN(($B93+(M$8-1)-Mortality_Projection!$C$6),Mortality_Projection!$C$5)*IF($D93="Male",MIN(OFFSET(Mortality_Rates!$B$6,M$8-1-($B93-$B$9),0),Mortality_Rates!$B$111),MIN(OFFSET(Mortality_Rates!$B$6,M$8-1-($B93-$B$9),1),Mortality_Rates!$C$111)))))</f>
        <v>0</v>
      </c>
      <c r="N93" s="160">
        <f ca="1">IF($B93-N$8&gt;$B$9,0,IF($B93-N$8=$B$9,$C93*IF($D93="Male",$B$5,$B$6),
M93*(1-(1-IF($D93="Male",Mortality_Projection!$C$3,Mortality_Projection!$C$4))^MIN(($B93+(N$8-1)-Mortality_Projection!$C$6),Mortality_Projection!$C$5)*IF($D93="Male",MIN(OFFSET(Mortality_Rates!$B$6,N$8-1-($B93-$B$9),0),Mortality_Rates!$B$111),MIN(OFFSET(Mortality_Rates!$B$6,N$8-1-($B93-$B$9),1),Mortality_Rates!$C$111)))))</f>
        <v>0</v>
      </c>
      <c r="O93" s="160">
        <f ca="1">IF($B93-O$8&gt;$B$9,0,IF($B93-O$8=$B$9,$C93*IF($D93="Male",$B$5,$B$6),
N93*(1-(1-IF($D93="Male",Mortality_Projection!$C$3,Mortality_Projection!$C$4))^MIN(($B93+(O$8-1)-Mortality_Projection!$C$6),Mortality_Projection!$C$5)*IF($D93="Male",MIN(OFFSET(Mortality_Rates!$B$6,O$8-1-($B93-$B$9),0),Mortality_Rates!$B$111),MIN(OFFSET(Mortality_Rates!$B$6,O$8-1-($B93-$B$9),1),Mortality_Rates!$C$111)))))</f>
        <v>0</v>
      </c>
      <c r="P93" s="160">
        <f ca="1">IF($B93-P$8&gt;$B$9,0,IF($B93-P$8=$B$9,$C93*IF($D93="Male",$B$5,$B$6),
O93*(1-(1-IF($D93="Male",Mortality_Projection!$C$3,Mortality_Projection!$C$4))^MIN(($B93+(P$8-1)-Mortality_Projection!$C$6),Mortality_Projection!$C$5)*IF($D93="Male",MIN(OFFSET(Mortality_Rates!$B$6,P$8-1-($B93-$B$9),0),Mortality_Rates!$B$111),MIN(OFFSET(Mortality_Rates!$B$6,P$8-1-($B93-$B$9),1),Mortality_Rates!$C$111)))))</f>
        <v>0</v>
      </c>
      <c r="Q93" s="160">
        <f ca="1">IF($B93-Q$8&gt;$B$9,0,IF($B93-Q$8=$B$9,$C93*IF($D93="Male",$B$5,$B$6),
P93*(1-(1-IF($D93="Male",Mortality_Projection!$C$3,Mortality_Projection!$C$4))^MIN(($B93+(Q$8-1)-Mortality_Projection!$C$6),Mortality_Projection!$C$5)*IF($D93="Male",MIN(OFFSET(Mortality_Rates!$B$6,Q$8-1-($B93-$B$9),0),Mortality_Rates!$B$111),MIN(OFFSET(Mortality_Rates!$B$6,Q$8-1-($B93-$B$9),1),Mortality_Rates!$C$111)))))</f>
        <v>0</v>
      </c>
      <c r="R93" s="160">
        <f ca="1">IF($B93-R$8&gt;$B$9,0,IF($B93-R$8=$B$9,$C93*IF($D93="Male",$B$5,$B$6),
Q93*(1-(1-IF($D93="Male",Mortality_Projection!$C$3,Mortality_Projection!$C$4))^MIN(($B93+(R$8-1)-Mortality_Projection!$C$6),Mortality_Projection!$C$5)*IF($D93="Male",MIN(OFFSET(Mortality_Rates!$B$6,R$8-1-($B93-$B$9),0),Mortality_Rates!$B$111),MIN(OFFSET(Mortality_Rates!$B$6,R$8-1-($B93-$B$9),1),Mortality_Rates!$C$111)))))</f>
        <v>0</v>
      </c>
      <c r="S93" s="160">
        <f ca="1">IF($B93-S$8&gt;$B$9,0,IF($B93-S$8=$B$9,$C93*IF($D93="Male",$B$5,$B$6),
R93*(1-(1-IF($D93="Male",Mortality_Projection!$C$3,Mortality_Projection!$C$4))^MIN(($B93+(S$8-1)-Mortality_Projection!$C$6),Mortality_Projection!$C$5)*IF($D93="Male",MIN(OFFSET(Mortality_Rates!$B$6,S$8-1-($B93-$B$9),0),Mortality_Rates!$B$111),MIN(OFFSET(Mortality_Rates!$B$6,S$8-1-($B93-$B$9),1),Mortality_Rates!$C$111)))))</f>
        <v>0</v>
      </c>
      <c r="T93" s="160">
        <f ca="1">IF($B93-T$8&gt;$B$9,0,IF($B93-T$8=$B$9,$C93*IF($D93="Male",$B$5,$B$6),
S93*(1-(1-IF($D93="Male",Mortality_Projection!$C$3,Mortality_Projection!$C$4))^MIN(($B93+(T$8-1)-Mortality_Projection!$C$6),Mortality_Projection!$C$5)*IF($D93="Male",MIN(OFFSET(Mortality_Rates!$B$6,T$8-1-($B93-$B$9),0),Mortality_Rates!$B$111),MIN(OFFSET(Mortality_Rates!$B$6,T$8-1-($B93-$B$9),1),Mortality_Rates!$C$111)))))</f>
        <v>0</v>
      </c>
      <c r="U93" s="160">
        <f ca="1">IF($B93-U$8&gt;$B$9,0,IF($B93-U$8=$B$9,$C93*IF($D93="Male",$B$5,$B$6),
T93*(1-(1-IF($D93="Male",Mortality_Projection!$C$3,Mortality_Projection!$C$4))^MIN(($B93+(U$8-1)-Mortality_Projection!$C$6),Mortality_Projection!$C$5)*IF($D93="Male",MIN(OFFSET(Mortality_Rates!$B$6,U$8-1-($B93-$B$9),0),Mortality_Rates!$B$111),MIN(OFFSET(Mortality_Rates!$B$6,U$8-1-($B93-$B$9),1),Mortality_Rates!$C$111)))))</f>
        <v>0</v>
      </c>
      <c r="V93" s="160">
        <f ca="1">IF($B93-V$8&gt;$B$9,0,IF($B93-V$8=$B$9,$C93*IF($D93="Male",$B$5,$B$6),
U93*(1-(1-IF($D93="Male",Mortality_Projection!$C$3,Mortality_Projection!$C$4))^MIN(($B93+(V$8-1)-Mortality_Projection!$C$6),Mortality_Projection!$C$5)*IF($D93="Male",MIN(OFFSET(Mortality_Rates!$B$6,V$8-1-($B93-$B$9),0),Mortality_Rates!$B$111),MIN(OFFSET(Mortality_Rates!$B$6,V$8-1-($B93-$B$9),1),Mortality_Rates!$C$111)))))</f>
        <v>0</v>
      </c>
      <c r="W93" s="160">
        <f ca="1">IF($B93-W$8&gt;$B$9,0,IF($B93-W$8=$B$9,$C93*IF($D93="Male",$B$5,$B$6),
V93*(1-(1-IF($D93="Male",Mortality_Projection!$C$3,Mortality_Projection!$C$4))^MIN(($B93+(W$8-1)-Mortality_Projection!$C$6),Mortality_Projection!$C$5)*IF($D93="Male",MIN(OFFSET(Mortality_Rates!$B$6,W$8-1-($B93-$B$9),0),Mortality_Rates!$B$111),MIN(OFFSET(Mortality_Rates!$B$6,W$8-1-($B93-$B$9),1),Mortality_Rates!$C$111)))))</f>
        <v>0</v>
      </c>
      <c r="X93" s="160">
        <f ca="1">IF($B93-X$8&gt;$B$9,0,IF($B93-X$8=$B$9,$C93*IF($D93="Male",$B$5,$B$6),
W93*(1-(1-IF($D93="Male",Mortality_Projection!$C$3,Mortality_Projection!$C$4))^MIN(($B93+(X$8-1)-Mortality_Projection!$C$6),Mortality_Projection!$C$5)*IF($D93="Male",MIN(OFFSET(Mortality_Rates!$B$6,X$8-1-($B93-$B$9),0),Mortality_Rates!$B$111),MIN(OFFSET(Mortality_Rates!$B$6,X$8-1-($B93-$B$9),1),Mortality_Rates!$C$111)))))</f>
        <v>0</v>
      </c>
      <c r="Y93" s="160">
        <f ca="1">IF($B93-Y$8&gt;$B$9,0,IF($B93-Y$8=$B$9,$C93*IF($D93="Male",$B$5,$B$6),
X93*(1-(1-IF($D93="Male",Mortality_Projection!$C$3,Mortality_Projection!$C$4))^MIN(($B93+(Y$8-1)-Mortality_Projection!$C$6),Mortality_Projection!$C$5)*IF($D93="Male",MIN(OFFSET(Mortality_Rates!$B$6,Y$8-1-($B93-$B$9),0),Mortality_Rates!$B$111),MIN(OFFSET(Mortality_Rates!$B$6,Y$8-1-($B93-$B$9),1),Mortality_Rates!$C$111)))))</f>
        <v>0</v>
      </c>
      <c r="Z93" s="160">
        <f ca="1">IF($B93-Z$8&gt;$B$9,0,IF($B93-Z$8=$B$9,$C93*IF($D93="Male",$B$5,$B$6),
Y93*(1-(1-IF($D93="Male",Mortality_Projection!$C$3,Mortality_Projection!$C$4))^MIN(($B93+(Z$8-1)-Mortality_Projection!$C$6),Mortality_Projection!$C$5)*IF($D93="Male",MIN(OFFSET(Mortality_Rates!$B$6,Z$8-1-($B93-$B$9),0),Mortality_Rates!$B$111),MIN(OFFSET(Mortality_Rates!$B$6,Z$8-1-($B93-$B$9),1),Mortality_Rates!$C$111)))))</f>
        <v>0</v>
      </c>
      <c r="AA93" s="160">
        <f ca="1">IF($B93-AA$8&gt;$B$9,0,IF($B93-AA$8=$B$9,$C93*IF($D93="Male",$B$5,$B$6),
Z93*(1-(1-IF($D93="Male",Mortality_Projection!$C$3,Mortality_Projection!$C$4))^MIN(($B93+(AA$8-1)-Mortality_Projection!$C$6),Mortality_Projection!$C$5)*IF($D93="Male",MIN(OFFSET(Mortality_Rates!$B$6,AA$8-1-($B93-$B$9),0),Mortality_Rates!$B$111),MIN(OFFSET(Mortality_Rates!$B$6,AA$8-1-($B93-$B$9),1),Mortality_Rates!$C$111)))))</f>
        <v>0</v>
      </c>
      <c r="AB93" s="160">
        <f ca="1">IF($B93-AB$8&gt;$B$9,0,IF($B93-AB$8=$B$9,$C93*IF($D93="Male",$B$5,$B$6),
AA93*(1-(1-IF($D93="Male",Mortality_Projection!$C$3,Mortality_Projection!$C$4))^MIN(($B93+(AB$8-1)-Mortality_Projection!$C$6),Mortality_Projection!$C$5)*IF($D93="Male",MIN(OFFSET(Mortality_Rates!$B$6,AB$8-1-($B93-$B$9),0),Mortality_Rates!$B$111),MIN(OFFSET(Mortality_Rates!$B$6,AB$8-1-($B93-$B$9),1),Mortality_Rates!$C$111)))))</f>
        <v>0</v>
      </c>
      <c r="AC93" s="160">
        <f ca="1">IF($B93-AC$8&gt;$B$9,0,IF($B93-AC$8=$B$9,$C93*IF($D93="Male",$B$5,$B$6),
AB93*(1-(1-IF($D93="Male",Mortality_Projection!$C$3,Mortality_Projection!$C$4))^MIN(($B93+(AC$8-1)-Mortality_Projection!$C$6),Mortality_Projection!$C$5)*IF($D93="Male",MIN(OFFSET(Mortality_Rates!$B$6,AC$8-1-($B93-$B$9),0),Mortality_Rates!$B$111),MIN(OFFSET(Mortality_Rates!$B$6,AC$8-1-($B93-$B$9),1),Mortality_Rates!$C$111)))))</f>
        <v>0</v>
      </c>
      <c r="AD93" s="160">
        <f ca="1">IF($B93-AD$8&gt;$B$9,0,IF($B93-AD$8=$B$9,$C93*IF($D93="Male",$B$5,$B$6),
AC93*(1-(1-IF($D93="Male",Mortality_Projection!$C$3,Mortality_Projection!$C$4))^MIN(($B93+(AD$8-1)-Mortality_Projection!$C$6),Mortality_Projection!$C$5)*IF($D93="Male",MIN(OFFSET(Mortality_Rates!$B$6,AD$8-1-($B93-$B$9),0),Mortality_Rates!$B$111),MIN(OFFSET(Mortality_Rates!$B$6,AD$8-1-($B93-$B$9),1),Mortality_Rates!$C$111)))))</f>
        <v>0</v>
      </c>
      <c r="AE93" s="160">
        <f ca="1">IF($B93-AE$8&gt;$B$9,0,IF($B93-AE$8=$B$9,$C93*IF($D93="Male",$B$5,$B$6),
AD93*(1-(1-IF($D93="Male",Mortality_Projection!$C$3,Mortality_Projection!$C$4))^MIN(($B93+(AE$8-1)-Mortality_Projection!$C$6),Mortality_Projection!$C$5)*IF($D93="Male",MIN(OFFSET(Mortality_Rates!$B$6,AE$8-1-($B93-$B$9),0),Mortality_Rates!$B$111),MIN(OFFSET(Mortality_Rates!$B$6,AE$8-1-($B93-$B$9),1),Mortality_Rates!$C$111)))))</f>
        <v>0</v>
      </c>
      <c r="AF93" s="160">
        <f ca="1">IF($B93-AF$8&gt;$B$9,0,IF($B93-AF$8=$B$9,$C93*IF($D93="Male",$B$5,$B$6),
AE93*(1-(1-IF($D93="Male",Mortality_Projection!$C$3,Mortality_Projection!$C$4))^MIN(($B93+(AF$8-1)-Mortality_Projection!$C$6),Mortality_Projection!$C$5)*IF($D93="Male",MIN(OFFSET(Mortality_Rates!$B$6,AF$8-1-($B93-$B$9),0),Mortality_Rates!$B$111),MIN(OFFSET(Mortality_Rates!$B$6,AF$8-1-($B93-$B$9),1),Mortality_Rates!$C$111)))))</f>
        <v>0</v>
      </c>
      <c r="AG93" s="160">
        <f ca="1">IF($B93-AG$8&gt;$B$9,0,IF($B93-AG$8=$B$9,$C93*IF($D93="Male",$B$5,$B$6),
AF93*(1-(1-IF($D93="Male",Mortality_Projection!$C$3,Mortality_Projection!$C$4))^MIN(($B93+(AG$8-1)-Mortality_Projection!$C$6),Mortality_Projection!$C$5)*IF($D93="Male",MIN(OFFSET(Mortality_Rates!$B$6,AG$8-1-($B93-$B$9),0),Mortality_Rates!$B$111),MIN(OFFSET(Mortality_Rates!$B$6,AG$8-1-($B93-$B$9),1),Mortality_Rates!$C$111)))))</f>
        <v>0</v>
      </c>
      <c r="AH93" s="160">
        <f ca="1">IF($B93-AH$8&gt;$B$9,0,IF($B93-AH$8=$B$9,$C93*IF($D93="Male",$B$5,$B$6),
AG93*(1-(1-IF($D93="Male",Mortality_Projection!$C$3,Mortality_Projection!$C$4))^MIN(($B93+(AH$8-1)-Mortality_Projection!$C$6),Mortality_Projection!$C$5)*IF($D93="Male",MIN(OFFSET(Mortality_Rates!$B$6,AH$8-1-($B93-$B$9),0),Mortality_Rates!$B$111),MIN(OFFSET(Mortality_Rates!$B$6,AH$8-1-($B93-$B$9),1),Mortality_Rates!$C$111)))))</f>
        <v>0</v>
      </c>
      <c r="AI93" s="160">
        <f ca="1">IF($B93-AI$8&gt;$B$9,0,IF($B93-AI$8=$B$9,$C93*IF($D93="Male",$B$5,$B$6),
AH93*(1-(1-IF($D93="Male",Mortality_Projection!$C$3,Mortality_Projection!$C$4))^MIN(($B93+(AI$8-1)-Mortality_Projection!$C$6),Mortality_Projection!$C$5)*IF($D93="Male",MIN(OFFSET(Mortality_Rates!$B$6,AI$8-1-($B93-$B$9),0),Mortality_Rates!$B$111),MIN(OFFSET(Mortality_Rates!$B$6,AI$8-1-($B93-$B$9),1),Mortality_Rates!$C$111)))))</f>
        <v>0</v>
      </c>
      <c r="AJ93" s="160">
        <f ca="1">IF($B93-AJ$8&gt;$B$9,0,IF($B93-AJ$8=$B$9,$C93*IF($D93="Male",$B$5,$B$6),
AI93*(1-(1-IF($D93="Male",Mortality_Projection!$C$3,Mortality_Projection!$C$4))^MIN(($B93+(AJ$8-1)-Mortality_Projection!$C$6),Mortality_Projection!$C$5)*IF($D93="Male",MIN(OFFSET(Mortality_Rates!$B$6,AJ$8-1-($B93-$B$9),0),Mortality_Rates!$B$111),MIN(OFFSET(Mortality_Rates!$B$6,AJ$8-1-($B93-$B$9),1),Mortality_Rates!$C$111)))))</f>
        <v>0</v>
      </c>
      <c r="AK93" s="160">
        <f ca="1">IF($B93-AK$8&gt;$B$9,0,IF($B93-AK$8=$B$9,$C93*IF($D93="Male",$B$5,$B$6),
AJ93*(1-(1-IF($D93="Male",Mortality_Projection!$C$3,Mortality_Projection!$C$4))^MIN(($B93+(AK$8-1)-Mortality_Projection!$C$6),Mortality_Projection!$C$5)*IF($D93="Male",MIN(OFFSET(Mortality_Rates!$B$6,AK$8-1-($B93-$B$9),0),Mortality_Rates!$B$111),MIN(OFFSET(Mortality_Rates!$B$6,AK$8-1-($B93-$B$9),1),Mortality_Rates!$C$111)))))</f>
        <v>0</v>
      </c>
      <c r="AL93" s="160">
        <f ca="1">IF($B93-AL$8&gt;$B$9,0,IF($B93-AL$8=$B$9,$C93*IF($D93="Male",$B$5,$B$6),
AK93*(1-(1-IF($D93="Male",Mortality_Projection!$C$3,Mortality_Projection!$C$4))^MIN(($B93+(AL$8-1)-Mortality_Projection!$C$6),Mortality_Projection!$C$5)*IF($D93="Male",MIN(OFFSET(Mortality_Rates!$B$6,AL$8-1-($B93-$B$9),0),Mortality_Rates!$B$111),MIN(OFFSET(Mortality_Rates!$B$6,AL$8-1-($B93-$B$9),1),Mortality_Rates!$C$111)))))</f>
        <v>0</v>
      </c>
      <c r="AM93" s="160">
        <f ca="1">IF($B93-AM$8&gt;$B$9,0,IF($B93-AM$8=$B$9,$C93*IF($D93="Male",$B$5,$B$6),
AL93*(1-(1-IF($D93="Male",Mortality_Projection!$C$3,Mortality_Projection!$C$4))^MIN(($B93+(AM$8-1)-Mortality_Projection!$C$6),Mortality_Projection!$C$5)*IF($D93="Male",MIN(OFFSET(Mortality_Rates!$B$6,AM$8-1-($B93-$B$9),0),Mortality_Rates!$B$111),MIN(OFFSET(Mortality_Rates!$B$6,AM$8-1-($B93-$B$9),1),Mortality_Rates!$C$111)))))</f>
        <v>5373.4108309716967</v>
      </c>
      <c r="AN93" s="160">
        <f ca="1">IF($B93-AN$8&gt;$B$9,0,IF($B93-AN$8=$B$9,$C93*IF($D93="Male",$B$5,$B$6),
AM93*(1-(1-IF($D93="Male",Mortality_Projection!$C$3,Mortality_Projection!$C$4))^MIN(($B93+(AN$8-1)-Mortality_Projection!$C$6),Mortality_Projection!$C$5)*IF($D93="Male",MIN(OFFSET(Mortality_Rates!$B$6,AN$8-1-($B93-$B$9),0),Mortality_Rates!$B$111),MIN(OFFSET(Mortality_Rates!$B$6,AN$8-1-($B93-$B$9),1),Mortality_Rates!$C$111)))))</f>
        <v>5371.5424070526942</v>
      </c>
      <c r="AO93" s="160">
        <f ca="1">IF($B93-AO$8&gt;$B$9,0,IF($B93-AO$8=$B$9,$C93*IF($D93="Male",$B$5,$B$6),
AN93*(1-(1-IF($D93="Male",Mortality_Projection!$C$3,Mortality_Projection!$C$4))^MIN(($B93+(AO$8-1)-Mortality_Projection!$C$6),Mortality_Projection!$C$5)*IF($D93="Male",MIN(OFFSET(Mortality_Rates!$B$6,AO$8-1-($B93-$B$9),0),Mortality_Rates!$B$111),MIN(OFFSET(Mortality_Rates!$B$6,AO$8-1-($B93-$B$9),1),Mortality_Rates!$C$111)))))</f>
        <v>5370.1686892267217</v>
      </c>
      <c r="AP93" s="160">
        <f ca="1">IF($B93-AP$8&gt;$B$9,0,IF($B93-AP$8=$B$9,$C93*IF($D93="Male",$B$5,$B$6),
AO93*(1-(1-IF($D93="Male",Mortality_Projection!$C$3,Mortality_Projection!$C$4))^MIN(($B93+(AP$8-1)-Mortality_Projection!$C$6),Mortality_Projection!$C$5)*IF($D93="Male",MIN(OFFSET(Mortality_Rates!$B$6,AP$8-1-($B93-$B$9),0),Mortality_Rates!$B$111),MIN(OFFSET(Mortality_Rates!$B$6,AP$8-1-($B93-$B$9),1),Mortality_Rates!$C$111)))))</f>
        <v>5369.1537231864359</v>
      </c>
      <c r="AQ93" s="160">
        <f ca="1">IF($B93-AQ$8&gt;$B$9,0,IF($B93-AQ$8=$B$9,$C93*IF($D93="Male",$B$5,$B$6),
AP93*(1-(1-IF($D93="Male",Mortality_Projection!$C$3,Mortality_Projection!$C$4))^MIN(($B93+(AQ$8-1)-Mortality_Projection!$C$6),Mortality_Projection!$C$5)*IF($D93="Male",MIN(OFFSET(Mortality_Rates!$B$6,AQ$8-1-($B93-$B$9),0),Mortality_Rates!$B$111),MIN(OFFSET(Mortality_Rates!$B$6,AQ$8-1-($B93-$B$9),1),Mortality_Rates!$C$111)))))</f>
        <v>5368.3828561300697</v>
      </c>
      <c r="AR93" s="160">
        <f ca="1">IF($B93-AR$8&gt;$B$9,0,IF($B93-AR$8=$B$9,$C93*IF($D93="Male",$B$5,$B$6),
AQ93*(1-(1-IF($D93="Male",Mortality_Projection!$C$3,Mortality_Projection!$C$4))^MIN(($B93+(AR$8-1)-Mortality_Projection!$C$6),Mortality_Projection!$C$5)*IF($D93="Male",MIN(OFFSET(Mortality_Rates!$B$6,AR$8-1-($B93-$B$9),0),Mortality_Rates!$B$111),MIN(OFFSET(Mortality_Rates!$B$6,AR$8-1-($B93-$B$9),1),Mortality_Rates!$C$111)))))</f>
        <v>5367.7716704065115</v>
      </c>
      <c r="AS93" s="160">
        <f ca="1">IF($B93-AS$8&gt;$B$9,0,IF($B93-AS$8=$B$9,$C93*IF($D93="Male",$B$5,$B$6),
AR93*(1-(1-IF($D93="Male",Mortality_Projection!$C$3,Mortality_Projection!$C$4))^MIN(($B93+(AS$8-1)-Mortality_Projection!$C$6),Mortality_Projection!$C$5)*IF($D93="Male",MIN(OFFSET(Mortality_Rates!$B$6,AS$8-1-($B93-$B$9),0),Mortality_Rates!$B$111),MIN(OFFSET(Mortality_Rates!$B$6,AS$8-1-($B93-$B$9),1),Mortality_Rates!$C$111)))))</f>
        <v>5367.2598982690679</v>
      </c>
      <c r="AT93" s="160">
        <f ca="1">IF($B93-AT$8&gt;$B$9,0,IF($B93-AT$8=$B$9,$C93*IF($D93="Male",$B$5,$B$6),
AS93*(1-(1-IF($D93="Male",Mortality_Projection!$C$3,Mortality_Projection!$C$4))^MIN(($B93+(AT$8-1)-Mortality_Projection!$C$6),Mortality_Projection!$C$5)*IF($D93="Male",MIN(OFFSET(Mortality_Rates!$B$6,AT$8-1-($B93-$B$9),0),Mortality_Rates!$B$111),MIN(OFFSET(Mortality_Rates!$B$6,AT$8-1-($B93-$B$9),1),Mortality_Rates!$C$111)))))</f>
        <v>5366.8113878085187</v>
      </c>
      <c r="AU93" s="160">
        <f ca="1">IF($B93-AU$8&gt;$B$9,0,IF($B93-AU$8=$B$9,$C93*IF($D93="Male",$B$5,$B$6),
AT93*(1-(1-IF($D93="Male",Mortality_Projection!$C$3,Mortality_Projection!$C$4))^MIN(($B93+(AU$8-1)-Mortality_Projection!$C$6),Mortality_Projection!$C$5)*IF($D93="Male",MIN(OFFSET(Mortality_Rates!$B$6,AU$8-1-($B93-$B$9),0),Mortality_Rates!$B$111),MIN(OFFSET(Mortality_Rates!$B$6,AU$8-1-($B93-$B$9),1),Mortality_Rates!$C$111)))))</f>
        <v>5366.3990334567161</v>
      </c>
      <c r="AV93" s="160">
        <f ca="1">IF($B93-AV$8&gt;$B$9,0,IF($B93-AV$8=$B$9,$C93*IF($D93="Male",$B$5,$B$6),
AU93*(1-(1-IF($D93="Male",Mortality_Projection!$C$3,Mortality_Projection!$C$4))^MIN(($B93+(AV$8-1)-Mortality_Projection!$C$6),Mortality_Projection!$C$5)*IF($D93="Male",MIN(OFFSET(Mortality_Rates!$B$6,AV$8-1-($B93-$B$9),0),Mortality_Rates!$B$111),MIN(OFFSET(Mortality_Rates!$B$6,AV$8-1-($B93-$B$9),1),Mortality_Rates!$C$111)))))</f>
        <v>5365.9987494058769</v>
      </c>
      <c r="AW93" s="160">
        <f ca="1">IF($B93-AW$8&gt;$B$9,0,IF($B93-AW$8=$B$9,$C93*IF($D93="Male",$B$5,$B$6),
AV93*(1-(1-IF($D93="Male",Mortality_Projection!$C$3,Mortality_Projection!$C$4))^MIN(($B93+(AW$8-1)-Mortality_Projection!$C$6),Mortality_Projection!$C$5)*IF($D93="Male",MIN(OFFSET(Mortality_Rates!$B$6,AW$8-1-($B93-$B$9),0),Mortality_Rates!$B$111),MIN(OFFSET(Mortality_Rates!$B$6,AW$8-1-($B93-$B$9),1),Mortality_Rates!$C$111)))))</f>
        <v>5365.5894669224745</v>
      </c>
      <c r="AX93" s="160">
        <f ca="1">IF($B93-AX$8&gt;$B$9,0,IF($B93-AX$8=$B$9,$C93*IF($D93="Male",$B$5,$B$6),
AW93*(1-(1-IF($D93="Male",Mortality_Projection!$C$3,Mortality_Projection!$C$4))^MIN(($B93+(AX$8-1)-Mortality_Projection!$C$6),Mortality_Projection!$C$5)*IF($D93="Male",MIN(OFFSET(Mortality_Rates!$B$6,AX$8-1-($B93-$B$9),0),Mortality_Rates!$B$111),MIN(OFFSET(Mortality_Rates!$B$6,AX$8-1-($B93-$B$9),1),Mortality_Rates!$C$111)))))</f>
        <v>5365.1531328520286</v>
      </c>
      <c r="AY93" s="160">
        <f ca="1">IF($B93-AY$8&gt;$B$9,0,IF($B93-AY$8=$B$9,$C93*IF($D93="Male",$B$5,$B$6),
AX93*(1-(1-IF($D93="Male",Mortality_Projection!$C$3,Mortality_Projection!$C$4))^MIN(($B93+(AY$8-1)-Mortality_Projection!$C$6),Mortality_Projection!$C$5)*IF($D93="Male",MIN(OFFSET(Mortality_Rates!$B$6,AY$8-1-($B93-$B$9),0),Mortality_Rates!$B$111),MIN(OFFSET(Mortality_Rates!$B$6,AY$8-1-($B93-$B$9),1),Mortality_Rates!$C$111)))))</f>
        <v>5364.68072679532</v>
      </c>
      <c r="AZ93" s="160">
        <f ca="1">IF($B93-AZ$8&gt;$B$9,0,IF($B93-AZ$8=$B$9,$C93*IF($D93="Male",$B$5,$B$6),
AY93*(1-(1-IF($D93="Male",Mortality_Projection!$C$3,Mortality_Projection!$C$4))^MIN(($B93+(AZ$8-1)-Mortality_Projection!$C$6),Mortality_Projection!$C$5)*IF($D93="Male",MIN(OFFSET(Mortality_Rates!$B$6,AZ$8-1-($B93-$B$9),0),Mortality_Rates!$B$111),MIN(OFFSET(Mortality_Rates!$B$6,AZ$8-1-($B93-$B$9),1),Mortality_Rates!$C$111)))))</f>
        <v>5364.163231971831</v>
      </c>
      <c r="BA93" s="160">
        <f ca="1">IF($B93-BA$8&gt;$B$9,0,IF($B93-BA$8=$B$9,$C93*IF($D93="Male",$B$5,$B$6),
AZ93*(1-(1-IF($D93="Male",Mortality_Projection!$C$3,Mortality_Projection!$C$4))^MIN(($B93+(BA$8-1)-Mortality_Projection!$C$6),Mortality_Projection!$C$5)*IF($D93="Male",MIN(OFFSET(Mortality_Rates!$B$6,BA$8-1-($B93-$B$9),0),Mortality_Rates!$B$111),MIN(OFFSET(Mortality_Rates!$B$6,BA$8-1-($B93-$B$9),1),Mortality_Rates!$C$111)))))</f>
        <v>5363.5946442573013</v>
      </c>
      <c r="BB93" s="160">
        <f ca="1">IF($B93-BB$8&gt;$B$9,0,IF($B93-BB$8=$B$9,$C93*IF($D93="Male",$B$5,$B$6),
BA93*(1-(1-IF($D93="Male",Mortality_Projection!$C$3,Mortality_Projection!$C$4))^MIN(($B93+(BB$8-1)-Mortality_Projection!$C$6),Mortality_Projection!$C$5)*IF($D93="Male",MIN(OFFSET(Mortality_Rates!$B$6,BB$8-1-($B93-$B$9),0),Mortality_Rates!$B$111),MIN(OFFSET(Mortality_Rates!$B$6,BB$8-1-($B93-$B$9),1),Mortality_Rates!$C$111)))))</f>
        <v>5362.9749794223353</v>
      </c>
      <c r="BC93" s="160">
        <f ca="1">IF($B93-BC$8&gt;$B$9,0,IF($B93-BC$8=$B$9,$C93*IF($D93="Male",$B$5,$B$6),
BB93*(1-(1-IF($D93="Male",Mortality_Projection!$C$3,Mortality_Projection!$C$4))^MIN(($B93+(BC$8-1)-Mortality_Projection!$C$6),Mortality_Projection!$C$5)*IF($D93="Male",MIN(OFFSET(Mortality_Rates!$B$6,BC$8-1-($B93-$B$9),0),Mortality_Rates!$B$111),MIN(OFFSET(Mortality_Rates!$B$6,BC$8-1-($B93-$B$9),1),Mortality_Rates!$C$111)))))</f>
        <v>5362.3102701653397</v>
      </c>
      <c r="BD93" s="161">
        <f ca="1">IF($B93-BD$8&gt;$B$9,0,IF($B93-BD$8=$B$9,$C93*IF($D93="Male",$B$5,$B$6),
BC93*(1-(1-IF($D93="Male",Mortality_Projection!$C$3,Mortality_Projection!$C$4))^MIN(($B93+(BD$8-1)-Mortality_Projection!$C$6),Mortality_Projection!$C$5)*IF($D93="Male",MIN(OFFSET(Mortality_Rates!$B$6,BD$8-1-($B93-$B$9),0),Mortality_Rates!$B$111),MIN(OFFSET(Mortality_Rates!$B$6,BD$8-1-($B93-$B$9),1),Mortality_Rates!$C$111)))))</f>
        <v>5361.6065475969071</v>
      </c>
      <c r="BE93" s="33"/>
    </row>
    <row r="94" spans="1:57" x14ac:dyDescent="0.35">
      <c r="A94" s="159"/>
      <c r="B94">
        <f t="shared" ref="B94:C94" si="15">B44</f>
        <v>2057</v>
      </c>
      <c r="C94" s="160">
        <f t="shared" ca="1" si="15"/>
        <v>80817.409888867653</v>
      </c>
      <c r="D94" s="198" t="s">
        <v>32</v>
      </c>
      <c r="E94" s="160">
        <f ca="1">IF($B94-E$8&gt;$B$9,0,IF($B94-E$8=$B$9,$C94*IF($D94="Male",$B$5,$B$6),
D94*(1-(1-IF($D94="Male",Mortality_Projection!$C$3,Mortality_Projection!$C$4))^MIN(($B94+(E$8-1)-Mortality_Projection!$C$6),Mortality_Projection!$C$5)*IF($D94="Male",MIN(OFFSET(Mortality_Rates!$B$6,E$8-1-($B94-$B$9),0),Mortality_Rates!$B$111),MIN(OFFSET(Mortality_Rates!$B$6,E$8-1-($B94-$B$9),1),Mortality_Rates!$C$111)))))</f>
        <v>0</v>
      </c>
      <c r="F94" s="160">
        <f ca="1">IF($B94-F$8&gt;$B$9,0,IF($B94-F$8=$B$9,$C94*IF($D94="Male",$B$5,$B$6),
E94*(1-(1-IF($D94="Male",Mortality_Projection!$C$3,Mortality_Projection!$C$4))^MIN(($B94+(F$8-1)-Mortality_Projection!$C$6),Mortality_Projection!$C$5)*IF($D94="Male",MIN(OFFSET(Mortality_Rates!$B$6,F$8-1-($B94-$B$9),0),Mortality_Rates!$B$111),MIN(OFFSET(Mortality_Rates!$B$6,F$8-1-($B94-$B$9),1),Mortality_Rates!$C$111)))))</f>
        <v>0</v>
      </c>
      <c r="G94" s="160">
        <f ca="1">IF($B94-G$8&gt;$B$9,0,IF($B94-G$8=$B$9,$C94*IF($D94="Male",$B$5,$B$6),
F94*(1-(1-IF($D94="Male",Mortality_Projection!$C$3,Mortality_Projection!$C$4))^MIN(($B94+(G$8-1)-Mortality_Projection!$C$6),Mortality_Projection!$C$5)*IF($D94="Male",MIN(OFFSET(Mortality_Rates!$B$6,G$8-1-($B94-$B$9),0),Mortality_Rates!$B$111),MIN(OFFSET(Mortality_Rates!$B$6,G$8-1-($B94-$B$9),1),Mortality_Rates!$C$111)))))</f>
        <v>0</v>
      </c>
      <c r="H94" s="160">
        <f ca="1">IF($B94-H$8&gt;$B$9,0,IF($B94-H$8=$B$9,$C94*IF($D94="Male",$B$5,$B$6),
G94*(1-(1-IF($D94="Male",Mortality_Projection!$C$3,Mortality_Projection!$C$4))^MIN(($B94+(H$8-1)-Mortality_Projection!$C$6),Mortality_Projection!$C$5)*IF($D94="Male",MIN(OFFSET(Mortality_Rates!$B$6,H$8-1-($B94-$B$9),0),Mortality_Rates!$B$111),MIN(OFFSET(Mortality_Rates!$B$6,H$8-1-($B94-$B$9),1),Mortality_Rates!$C$111)))))</f>
        <v>0</v>
      </c>
      <c r="I94" s="160">
        <f ca="1">IF($B94-I$8&gt;$B$9,0,IF($B94-I$8=$B$9,$C94*IF($D94="Male",$B$5,$B$6),
H94*(1-(1-IF($D94="Male",Mortality_Projection!$C$3,Mortality_Projection!$C$4))^MIN(($B94+(I$8-1)-Mortality_Projection!$C$6),Mortality_Projection!$C$5)*IF($D94="Male",MIN(OFFSET(Mortality_Rates!$B$6,I$8-1-($B94-$B$9),0),Mortality_Rates!$B$111),MIN(OFFSET(Mortality_Rates!$B$6,I$8-1-($B94-$B$9),1),Mortality_Rates!$C$111)))))</f>
        <v>0</v>
      </c>
      <c r="J94" s="160">
        <f ca="1">IF($B94-J$8&gt;$B$9,0,IF($B94-J$8=$B$9,$C94*IF($D94="Male",$B$5,$B$6),
I94*(1-(1-IF($D94="Male",Mortality_Projection!$C$3,Mortality_Projection!$C$4))^MIN(($B94+(J$8-1)-Mortality_Projection!$C$6),Mortality_Projection!$C$5)*IF($D94="Male",MIN(OFFSET(Mortality_Rates!$B$6,J$8-1-($B94-$B$9),0),Mortality_Rates!$B$111),MIN(OFFSET(Mortality_Rates!$B$6,J$8-1-($B94-$B$9),1),Mortality_Rates!$C$111)))))</f>
        <v>0</v>
      </c>
      <c r="K94" s="160">
        <f ca="1">IF($B94-K$8&gt;$B$9,0,IF($B94-K$8=$B$9,$C94*IF($D94="Male",$B$5,$B$6),
J94*(1-(1-IF($D94="Male",Mortality_Projection!$C$3,Mortality_Projection!$C$4))^MIN(($B94+(K$8-1)-Mortality_Projection!$C$6),Mortality_Projection!$C$5)*IF($D94="Male",MIN(OFFSET(Mortality_Rates!$B$6,K$8-1-($B94-$B$9),0),Mortality_Rates!$B$111),MIN(OFFSET(Mortality_Rates!$B$6,K$8-1-($B94-$B$9),1),Mortality_Rates!$C$111)))))</f>
        <v>0</v>
      </c>
      <c r="L94" s="160">
        <f ca="1">IF($B94-L$8&gt;$B$9,0,IF($B94-L$8=$B$9,$C94*IF($D94="Male",$B$5,$B$6),
K94*(1-(1-IF($D94="Male",Mortality_Projection!$C$3,Mortality_Projection!$C$4))^MIN(($B94+(L$8-1)-Mortality_Projection!$C$6),Mortality_Projection!$C$5)*IF($D94="Male",MIN(OFFSET(Mortality_Rates!$B$6,L$8-1-($B94-$B$9),0),Mortality_Rates!$B$111),MIN(OFFSET(Mortality_Rates!$B$6,L$8-1-($B94-$B$9),1),Mortality_Rates!$C$111)))))</f>
        <v>0</v>
      </c>
      <c r="M94" s="160">
        <f ca="1">IF($B94-M$8&gt;$B$9,0,IF($B94-M$8=$B$9,$C94*IF($D94="Male",$B$5,$B$6),
L94*(1-(1-IF($D94="Male",Mortality_Projection!$C$3,Mortality_Projection!$C$4))^MIN(($B94+(M$8-1)-Mortality_Projection!$C$6),Mortality_Projection!$C$5)*IF($D94="Male",MIN(OFFSET(Mortality_Rates!$B$6,M$8-1-($B94-$B$9),0),Mortality_Rates!$B$111),MIN(OFFSET(Mortality_Rates!$B$6,M$8-1-($B94-$B$9),1),Mortality_Rates!$C$111)))))</f>
        <v>0</v>
      </c>
      <c r="N94" s="160">
        <f ca="1">IF($B94-N$8&gt;$B$9,0,IF($B94-N$8=$B$9,$C94*IF($D94="Male",$B$5,$B$6),
M94*(1-(1-IF($D94="Male",Mortality_Projection!$C$3,Mortality_Projection!$C$4))^MIN(($B94+(N$8-1)-Mortality_Projection!$C$6),Mortality_Projection!$C$5)*IF($D94="Male",MIN(OFFSET(Mortality_Rates!$B$6,N$8-1-($B94-$B$9),0),Mortality_Rates!$B$111),MIN(OFFSET(Mortality_Rates!$B$6,N$8-1-($B94-$B$9),1),Mortality_Rates!$C$111)))))</f>
        <v>0</v>
      </c>
      <c r="O94" s="160">
        <f ca="1">IF($B94-O$8&gt;$B$9,0,IF($B94-O$8=$B$9,$C94*IF($D94="Male",$B$5,$B$6),
N94*(1-(1-IF($D94="Male",Mortality_Projection!$C$3,Mortality_Projection!$C$4))^MIN(($B94+(O$8-1)-Mortality_Projection!$C$6),Mortality_Projection!$C$5)*IF($D94="Male",MIN(OFFSET(Mortality_Rates!$B$6,O$8-1-($B94-$B$9),0),Mortality_Rates!$B$111),MIN(OFFSET(Mortality_Rates!$B$6,O$8-1-($B94-$B$9),1),Mortality_Rates!$C$111)))))</f>
        <v>0</v>
      </c>
      <c r="P94" s="160">
        <f ca="1">IF($B94-P$8&gt;$B$9,0,IF($B94-P$8=$B$9,$C94*IF($D94="Male",$B$5,$B$6),
O94*(1-(1-IF($D94="Male",Mortality_Projection!$C$3,Mortality_Projection!$C$4))^MIN(($B94+(P$8-1)-Mortality_Projection!$C$6),Mortality_Projection!$C$5)*IF($D94="Male",MIN(OFFSET(Mortality_Rates!$B$6,P$8-1-($B94-$B$9),0),Mortality_Rates!$B$111),MIN(OFFSET(Mortality_Rates!$B$6,P$8-1-($B94-$B$9),1),Mortality_Rates!$C$111)))))</f>
        <v>0</v>
      </c>
      <c r="Q94" s="160">
        <f ca="1">IF($B94-Q$8&gt;$B$9,0,IF($B94-Q$8=$B$9,$C94*IF($D94="Male",$B$5,$B$6),
P94*(1-(1-IF($D94="Male",Mortality_Projection!$C$3,Mortality_Projection!$C$4))^MIN(($B94+(Q$8-1)-Mortality_Projection!$C$6),Mortality_Projection!$C$5)*IF($D94="Male",MIN(OFFSET(Mortality_Rates!$B$6,Q$8-1-($B94-$B$9),0),Mortality_Rates!$B$111),MIN(OFFSET(Mortality_Rates!$B$6,Q$8-1-($B94-$B$9),1),Mortality_Rates!$C$111)))))</f>
        <v>0</v>
      </c>
      <c r="R94" s="160">
        <f ca="1">IF($B94-R$8&gt;$B$9,0,IF($B94-R$8=$B$9,$C94*IF($D94="Male",$B$5,$B$6),
Q94*(1-(1-IF($D94="Male",Mortality_Projection!$C$3,Mortality_Projection!$C$4))^MIN(($B94+(R$8-1)-Mortality_Projection!$C$6),Mortality_Projection!$C$5)*IF($D94="Male",MIN(OFFSET(Mortality_Rates!$B$6,R$8-1-($B94-$B$9),0),Mortality_Rates!$B$111),MIN(OFFSET(Mortality_Rates!$B$6,R$8-1-($B94-$B$9),1),Mortality_Rates!$C$111)))))</f>
        <v>0</v>
      </c>
      <c r="S94" s="160">
        <f ca="1">IF($B94-S$8&gt;$B$9,0,IF($B94-S$8=$B$9,$C94*IF($D94="Male",$B$5,$B$6),
R94*(1-(1-IF($D94="Male",Mortality_Projection!$C$3,Mortality_Projection!$C$4))^MIN(($B94+(S$8-1)-Mortality_Projection!$C$6),Mortality_Projection!$C$5)*IF($D94="Male",MIN(OFFSET(Mortality_Rates!$B$6,S$8-1-($B94-$B$9),0),Mortality_Rates!$B$111),MIN(OFFSET(Mortality_Rates!$B$6,S$8-1-($B94-$B$9),1),Mortality_Rates!$C$111)))))</f>
        <v>0</v>
      </c>
      <c r="T94" s="160">
        <f ca="1">IF($B94-T$8&gt;$B$9,0,IF($B94-T$8=$B$9,$C94*IF($D94="Male",$B$5,$B$6),
S94*(1-(1-IF($D94="Male",Mortality_Projection!$C$3,Mortality_Projection!$C$4))^MIN(($B94+(T$8-1)-Mortality_Projection!$C$6),Mortality_Projection!$C$5)*IF($D94="Male",MIN(OFFSET(Mortality_Rates!$B$6,T$8-1-($B94-$B$9),0),Mortality_Rates!$B$111),MIN(OFFSET(Mortality_Rates!$B$6,T$8-1-($B94-$B$9),1),Mortality_Rates!$C$111)))))</f>
        <v>0</v>
      </c>
      <c r="U94" s="160">
        <f ca="1">IF($B94-U$8&gt;$B$9,0,IF($B94-U$8=$B$9,$C94*IF($D94="Male",$B$5,$B$6),
T94*(1-(1-IF($D94="Male",Mortality_Projection!$C$3,Mortality_Projection!$C$4))^MIN(($B94+(U$8-1)-Mortality_Projection!$C$6),Mortality_Projection!$C$5)*IF($D94="Male",MIN(OFFSET(Mortality_Rates!$B$6,U$8-1-($B94-$B$9),0),Mortality_Rates!$B$111),MIN(OFFSET(Mortality_Rates!$B$6,U$8-1-($B94-$B$9),1),Mortality_Rates!$C$111)))))</f>
        <v>0</v>
      </c>
      <c r="V94" s="160">
        <f ca="1">IF($B94-V$8&gt;$B$9,0,IF($B94-V$8=$B$9,$C94*IF($D94="Male",$B$5,$B$6),
U94*(1-(1-IF($D94="Male",Mortality_Projection!$C$3,Mortality_Projection!$C$4))^MIN(($B94+(V$8-1)-Mortality_Projection!$C$6),Mortality_Projection!$C$5)*IF($D94="Male",MIN(OFFSET(Mortality_Rates!$B$6,V$8-1-($B94-$B$9),0),Mortality_Rates!$B$111),MIN(OFFSET(Mortality_Rates!$B$6,V$8-1-($B94-$B$9),1),Mortality_Rates!$C$111)))))</f>
        <v>0</v>
      </c>
      <c r="W94" s="160">
        <f ca="1">IF($B94-W$8&gt;$B$9,0,IF($B94-W$8=$B$9,$C94*IF($D94="Male",$B$5,$B$6),
V94*(1-(1-IF($D94="Male",Mortality_Projection!$C$3,Mortality_Projection!$C$4))^MIN(($B94+(W$8-1)-Mortality_Projection!$C$6),Mortality_Projection!$C$5)*IF($D94="Male",MIN(OFFSET(Mortality_Rates!$B$6,W$8-1-($B94-$B$9),0),Mortality_Rates!$B$111),MIN(OFFSET(Mortality_Rates!$B$6,W$8-1-($B94-$B$9),1),Mortality_Rates!$C$111)))))</f>
        <v>0</v>
      </c>
      <c r="X94" s="160">
        <f ca="1">IF($B94-X$8&gt;$B$9,0,IF($B94-X$8=$B$9,$C94*IF($D94="Male",$B$5,$B$6),
W94*(1-(1-IF($D94="Male",Mortality_Projection!$C$3,Mortality_Projection!$C$4))^MIN(($B94+(X$8-1)-Mortality_Projection!$C$6),Mortality_Projection!$C$5)*IF($D94="Male",MIN(OFFSET(Mortality_Rates!$B$6,X$8-1-($B94-$B$9),0),Mortality_Rates!$B$111),MIN(OFFSET(Mortality_Rates!$B$6,X$8-1-($B94-$B$9),1),Mortality_Rates!$C$111)))))</f>
        <v>0</v>
      </c>
      <c r="Y94" s="160">
        <f ca="1">IF($B94-Y$8&gt;$B$9,0,IF($B94-Y$8=$B$9,$C94*IF($D94="Male",$B$5,$B$6),
X94*(1-(1-IF($D94="Male",Mortality_Projection!$C$3,Mortality_Projection!$C$4))^MIN(($B94+(Y$8-1)-Mortality_Projection!$C$6),Mortality_Projection!$C$5)*IF($D94="Male",MIN(OFFSET(Mortality_Rates!$B$6,Y$8-1-($B94-$B$9),0),Mortality_Rates!$B$111),MIN(OFFSET(Mortality_Rates!$B$6,Y$8-1-($B94-$B$9),1),Mortality_Rates!$C$111)))))</f>
        <v>0</v>
      </c>
      <c r="Z94" s="160">
        <f ca="1">IF($B94-Z$8&gt;$B$9,0,IF($B94-Z$8=$B$9,$C94*IF($D94="Male",$B$5,$B$6),
Y94*(1-(1-IF($D94="Male",Mortality_Projection!$C$3,Mortality_Projection!$C$4))^MIN(($B94+(Z$8-1)-Mortality_Projection!$C$6),Mortality_Projection!$C$5)*IF($D94="Male",MIN(OFFSET(Mortality_Rates!$B$6,Z$8-1-($B94-$B$9),0),Mortality_Rates!$B$111),MIN(OFFSET(Mortality_Rates!$B$6,Z$8-1-($B94-$B$9),1),Mortality_Rates!$C$111)))))</f>
        <v>0</v>
      </c>
      <c r="AA94" s="160">
        <f ca="1">IF($B94-AA$8&gt;$B$9,0,IF($B94-AA$8=$B$9,$C94*IF($D94="Male",$B$5,$B$6),
Z94*(1-(1-IF($D94="Male",Mortality_Projection!$C$3,Mortality_Projection!$C$4))^MIN(($B94+(AA$8-1)-Mortality_Projection!$C$6),Mortality_Projection!$C$5)*IF($D94="Male",MIN(OFFSET(Mortality_Rates!$B$6,AA$8-1-($B94-$B$9),0),Mortality_Rates!$B$111),MIN(OFFSET(Mortality_Rates!$B$6,AA$8-1-($B94-$B$9),1),Mortality_Rates!$C$111)))))</f>
        <v>0</v>
      </c>
      <c r="AB94" s="160">
        <f ca="1">IF($B94-AB$8&gt;$B$9,0,IF($B94-AB$8=$B$9,$C94*IF($D94="Male",$B$5,$B$6),
AA94*(1-(1-IF($D94="Male",Mortality_Projection!$C$3,Mortality_Projection!$C$4))^MIN(($B94+(AB$8-1)-Mortality_Projection!$C$6),Mortality_Projection!$C$5)*IF($D94="Male",MIN(OFFSET(Mortality_Rates!$B$6,AB$8-1-($B94-$B$9),0),Mortality_Rates!$B$111),MIN(OFFSET(Mortality_Rates!$B$6,AB$8-1-($B94-$B$9),1),Mortality_Rates!$C$111)))))</f>
        <v>0</v>
      </c>
      <c r="AC94" s="160">
        <f ca="1">IF($B94-AC$8&gt;$B$9,0,IF($B94-AC$8=$B$9,$C94*IF($D94="Male",$B$5,$B$6),
AB94*(1-(1-IF($D94="Male",Mortality_Projection!$C$3,Mortality_Projection!$C$4))^MIN(($B94+(AC$8-1)-Mortality_Projection!$C$6),Mortality_Projection!$C$5)*IF($D94="Male",MIN(OFFSET(Mortality_Rates!$B$6,AC$8-1-($B94-$B$9),0),Mortality_Rates!$B$111),MIN(OFFSET(Mortality_Rates!$B$6,AC$8-1-($B94-$B$9),1),Mortality_Rates!$C$111)))))</f>
        <v>0</v>
      </c>
      <c r="AD94" s="160">
        <f ca="1">IF($B94-AD$8&gt;$B$9,0,IF($B94-AD$8=$B$9,$C94*IF($D94="Male",$B$5,$B$6),
AC94*(1-(1-IF($D94="Male",Mortality_Projection!$C$3,Mortality_Projection!$C$4))^MIN(($B94+(AD$8-1)-Mortality_Projection!$C$6),Mortality_Projection!$C$5)*IF($D94="Male",MIN(OFFSET(Mortality_Rates!$B$6,AD$8-1-($B94-$B$9),0),Mortality_Rates!$B$111),MIN(OFFSET(Mortality_Rates!$B$6,AD$8-1-($B94-$B$9),1),Mortality_Rates!$C$111)))))</f>
        <v>0</v>
      </c>
      <c r="AE94" s="160">
        <f ca="1">IF($B94-AE$8&gt;$B$9,0,IF($B94-AE$8=$B$9,$C94*IF($D94="Male",$B$5,$B$6),
AD94*(1-(1-IF($D94="Male",Mortality_Projection!$C$3,Mortality_Projection!$C$4))^MIN(($B94+(AE$8-1)-Mortality_Projection!$C$6),Mortality_Projection!$C$5)*IF($D94="Male",MIN(OFFSET(Mortality_Rates!$B$6,AE$8-1-($B94-$B$9),0),Mortality_Rates!$B$111),MIN(OFFSET(Mortality_Rates!$B$6,AE$8-1-($B94-$B$9),1),Mortality_Rates!$C$111)))))</f>
        <v>0</v>
      </c>
      <c r="AF94" s="160">
        <f ca="1">IF($B94-AF$8&gt;$B$9,0,IF($B94-AF$8=$B$9,$C94*IF($D94="Male",$B$5,$B$6),
AE94*(1-(1-IF($D94="Male",Mortality_Projection!$C$3,Mortality_Projection!$C$4))^MIN(($B94+(AF$8-1)-Mortality_Projection!$C$6),Mortality_Projection!$C$5)*IF($D94="Male",MIN(OFFSET(Mortality_Rates!$B$6,AF$8-1-($B94-$B$9),0),Mortality_Rates!$B$111),MIN(OFFSET(Mortality_Rates!$B$6,AF$8-1-($B94-$B$9),1),Mortality_Rates!$C$111)))))</f>
        <v>0</v>
      </c>
      <c r="AG94" s="160">
        <f ca="1">IF($B94-AG$8&gt;$B$9,0,IF($B94-AG$8=$B$9,$C94*IF($D94="Male",$B$5,$B$6),
AF94*(1-(1-IF($D94="Male",Mortality_Projection!$C$3,Mortality_Projection!$C$4))^MIN(($B94+(AG$8-1)-Mortality_Projection!$C$6),Mortality_Projection!$C$5)*IF($D94="Male",MIN(OFFSET(Mortality_Rates!$B$6,AG$8-1-($B94-$B$9),0),Mortality_Rates!$B$111),MIN(OFFSET(Mortality_Rates!$B$6,AG$8-1-($B94-$B$9),1),Mortality_Rates!$C$111)))))</f>
        <v>0</v>
      </c>
      <c r="AH94" s="160">
        <f ca="1">IF($B94-AH$8&gt;$B$9,0,IF($B94-AH$8=$B$9,$C94*IF($D94="Male",$B$5,$B$6),
AG94*(1-(1-IF($D94="Male",Mortality_Projection!$C$3,Mortality_Projection!$C$4))^MIN(($B94+(AH$8-1)-Mortality_Projection!$C$6),Mortality_Projection!$C$5)*IF($D94="Male",MIN(OFFSET(Mortality_Rates!$B$6,AH$8-1-($B94-$B$9),0),Mortality_Rates!$B$111),MIN(OFFSET(Mortality_Rates!$B$6,AH$8-1-($B94-$B$9),1),Mortality_Rates!$C$111)))))</f>
        <v>0</v>
      </c>
      <c r="AI94" s="160">
        <f ca="1">IF($B94-AI$8&gt;$B$9,0,IF($B94-AI$8=$B$9,$C94*IF($D94="Male",$B$5,$B$6),
AH94*(1-(1-IF($D94="Male",Mortality_Projection!$C$3,Mortality_Projection!$C$4))^MIN(($B94+(AI$8-1)-Mortality_Projection!$C$6),Mortality_Projection!$C$5)*IF($D94="Male",MIN(OFFSET(Mortality_Rates!$B$6,AI$8-1-($B94-$B$9),0),Mortality_Rates!$B$111),MIN(OFFSET(Mortality_Rates!$B$6,AI$8-1-($B94-$B$9),1),Mortality_Rates!$C$111)))))</f>
        <v>0</v>
      </c>
      <c r="AJ94" s="160">
        <f ca="1">IF($B94-AJ$8&gt;$B$9,0,IF($B94-AJ$8=$B$9,$C94*IF($D94="Male",$B$5,$B$6),
AI94*(1-(1-IF($D94="Male",Mortality_Projection!$C$3,Mortality_Projection!$C$4))^MIN(($B94+(AJ$8-1)-Mortality_Projection!$C$6),Mortality_Projection!$C$5)*IF($D94="Male",MIN(OFFSET(Mortality_Rates!$B$6,AJ$8-1-($B94-$B$9),0),Mortality_Rates!$B$111),MIN(OFFSET(Mortality_Rates!$B$6,AJ$8-1-($B94-$B$9),1),Mortality_Rates!$C$111)))))</f>
        <v>0</v>
      </c>
      <c r="AK94" s="160">
        <f ca="1">IF($B94-AK$8&gt;$B$9,0,IF($B94-AK$8=$B$9,$C94*IF($D94="Male",$B$5,$B$6),
AJ94*(1-(1-IF($D94="Male",Mortality_Projection!$C$3,Mortality_Projection!$C$4))^MIN(($B94+(AK$8-1)-Mortality_Projection!$C$6),Mortality_Projection!$C$5)*IF($D94="Male",MIN(OFFSET(Mortality_Rates!$B$6,AK$8-1-($B94-$B$9),0),Mortality_Rates!$B$111),MIN(OFFSET(Mortality_Rates!$B$6,AK$8-1-($B94-$B$9),1),Mortality_Rates!$C$111)))))</f>
        <v>0</v>
      </c>
      <c r="AL94" s="160">
        <f ca="1">IF($B94-AL$8&gt;$B$9,0,IF($B94-AL$8=$B$9,$C94*IF($D94="Male",$B$5,$B$6),
AK94*(1-(1-IF($D94="Male",Mortality_Projection!$C$3,Mortality_Projection!$C$4))^MIN(($B94+(AL$8-1)-Mortality_Projection!$C$6),Mortality_Projection!$C$5)*IF($D94="Male",MIN(OFFSET(Mortality_Rates!$B$6,AL$8-1-($B94-$B$9),0),Mortality_Rates!$B$111),MIN(OFFSET(Mortality_Rates!$B$6,AL$8-1-($B94-$B$9),1),Mortality_Rates!$C$111)))))</f>
        <v>0</v>
      </c>
      <c r="AM94" s="160">
        <f ca="1">IF($B94-AM$8&gt;$B$9,0,IF($B94-AM$8=$B$9,$C94*IF($D94="Male",$B$5,$B$6),
AL94*(1-(1-IF($D94="Male",Mortality_Projection!$C$3,Mortality_Projection!$C$4))^MIN(($B94+(AM$8-1)-Mortality_Projection!$C$6),Mortality_Projection!$C$5)*IF($D94="Male",MIN(OFFSET(Mortality_Rates!$B$6,AM$8-1-($B94-$B$9),0),Mortality_Rates!$B$111),MIN(OFFSET(Mortality_Rates!$B$6,AM$8-1-($B94-$B$9),1),Mortality_Rates!$C$111)))))</f>
        <v>0</v>
      </c>
      <c r="AN94" s="160">
        <f ca="1">IF($B94-AN$8&gt;$B$9,0,IF($B94-AN$8=$B$9,$C94*IF($D94="Male",$B$5,$B$6),
AM94*(1-(1-IF($D94="Male",Mortality_Projection!$C$3,Mortality_Projection!$C$4))^MIN(($B94+(AN$8-1)-Mortality_Projection!$C$6),Mortality_Projection!$C$5)*IF($D94="Male",MIN(OFFSET(Mortality_Rates!$B$6,AN$8-1-($B94-$B$9),0),Mortality_Rates!$B$111),MIN(OFFSET(Mortality_Rates!$B$6,AN$8-1-($B94-$B$9),1),Mortality_Rates!$C$111)))))</f>
        <v>5684.0487196349986</v>
      </c>
      <c r="AO94" s="160">
        <f ca="1">IF($B94-AO$8&gt;$B$9,0,IF($B94-AO$8=$B$9,$C94*IF($D94="Male",$B$5,$B$6),
AN94*(1-(1-IF($D94="Male",Mortality_Projection!$C$3,Mortality_Projection!$C$4))^MIN(($B94+(AO$8-1)-Mortality_Projection!$C$6),Mortality_Projection!$C$5)*IF($D94="Male",MIN(OFFSET(Mortality_Rates!$B$6,AO$8-1-($B94-$B$9),0),Mortality_Rates!$B$111),MIN(OFFSET(Mortality_Rates!$B$6,AO$8-1-($B94-$B$9),1),Mortality_Rates!$C$111)))))</f>
        <v>5682.0722817785581</v>
      </c>
      <c r="AP94" s="160">
        <f ca="1">IF($B94-AP$8&gt;$B$9,0,IF($B94-AP$8=$B$9,$C94*IF($D94="Male",$B$5,$B$6),
AO94*(1-(1-IF($D94="Male",Mortality_Projection!$C$3,Mortality_Projection!$C$4))^MIN(($B94+(AP$8-1)-Mortality_Projection!$C$6),Mortality_Projection!$C$5)*IF($D94="Male",MIN(OFFSET(Mortality_Rates!$B$6,AP$8-1-($B94-$B$9),0),Mortality_Rates!$B$111),MIN(OFFSET(Mortality_Rates!$B$6,AP$8-1-($B94-$B$9),1),Mortality_Rates!$C$111)))))</f>
        <v>5680.6191490672363</v>
      </c>
      <c r="AQ94" s="160">
        <f ca="1">IF($B94-AQ$8&gt;$B$9,0,IF($B94-AQ$8=$B$9,$C94*IF($D94="Male",$B$5,$B$6),
AP94*(1-(1-IF($D94="Male",Mortality_Projection!$C$3,Mortality_Projection!$C$4))^MIN(($B94+(AQ$8-1)-Mortality_Projection!$C$6),Mortality_Projection!$C$5)*IF($D94="Male",MIN(OFFSET(Mortality_Rates!$B$6,AQ$8-1-($B94-$B$9),0),Mortality_Rates!$B$111),MIN(OFFSET(Mortality_Rates!$B$6,AQ$8-1-($B94-$B$9),1),Mortality_Rates!$C$111)))))</f>
        <v>5679.5455076496646</v>
      </c>
      <c r="AR94" s="160">
        <f ca="1">IF($B94-AR$8&gt;$B$9,0,IF($B94-AR$8=$B$9,$C94*IF($D94="Male",$B$5,$B$6),
AQ94*(1-(1-IF($D94="Male",Mortality_Projection!$C$3,Mortality_Projection!$C$4))^MIN(($B94+(AR$8-1)-Mortality_Projection!$C$6),Mortality_Projection!$C$5)*IF($D94="Male",MIN(OFFSET(Mortality_Rates!$B$6,AR$8-1-($B94-$B$9),0),Mortality_Rates!$B$111),MIN(OFFSET(Mortality_Rates!$B$6,AR$8-1-($B94-$B$9),1),Mortality_Rates!$C$111)))))</f>
        <v>5678.7300766240878</v>
      </c>
      <c r="AS94" s="160">
        <f ca="1">IF($B94-AS$8&gt;$B$9,0,IF($B94-AS$8=$B$9,$C94*IF($D94="Male",$B$5,$B$6),
AR94*(1-(1-IF($D94="Male",Mortality_Projection!$C$3,Mortality_Projection!$C$4))^MIN(($B94+(AS$8-1)-Mortality_Projection!$C$6),Mortality_Projection!$C$5)*IF($D94="Male",MIN(OFFSET(Mortality_Rates!$B$6,AS$8-1-($B94-$B$9),0),Mortality_Rates!$B$111),MIN(OFFSET(Mortality_Rates!$B$6,AS$8-1-($B94-$B$9),1),Mortality_Rates!$C$111)))))</f>
        <v>5678.0835581391384</v>
      </c>
      <c r="AT94" s="160">
        <f ca="1">IF($B94-AT$8&gt;$B$9,0,IF($B94-AT$8=$B$9,$C94*IF($D94="Male",$B$5,$B$6),
AS94*(1-(1-IF($D94="Male",Mortality_Projection!$C$3,Mortality_Projection!$C$4))^MIN(($B94+(AT$8-1)-Mortality_Projection!$C$6),Mortality_Projection!$C$5)*IF($D94="Male",MIN(OFFSET(Mortality_Rates!$B$6,AT$8-1-($B94-$B$9),0),Mortality_Rates!$B$111),MIN(OFFSET(Mortality_Rates!$B$6,AT$8-1-($B94-$B$9),1),Mortality_Rates!$C$111)))))</f>
        <v>5677.5422003583753</v>
      </c>
      <c r="AU94" s="160">
        <f ca="1">IF($B94-AU$8&gt;$B$9,0,IF($B94-AU$8=$B$9,$C94*IF($D94="Male",$B$5,$B$6),
AT94*(1-(1-IF($D94="Male",Mortality_Projection!$C$3,Mortality_Projection!$C$4))^MIN(($B94+(AU$8-1)-Mortality_Projection!$C$6),Mortality_Projection!$C$5)*IF($D94="Male",MIN(OFFSET(Mortality_Rates!$B$6,AU$8-1-($B94-$B$9),0),Mortality_Rates!$B$111),MIN(OFFSET(Mortality_Rates!$B$6,AU$8-1-($B94-$B$9),1),Mortality_Rates!$C$111)))))</f>
        <v>5677.0677614239221</v>
      </c>
      <c r="AV94" s="160">
        <f ca="1">IF($B94-AV$8&gt;$B$9,0,IF($B94-AV$8=$B$9,$C94*IF($D94="Male",$B$5,$B$6),
AU94*(1-(1-IF($D94="Male",Mortality_Projection!$C$3,Mortality_Projection!$C$4))^MIN(($B94+(AV$8-1)-Mortality_Projection!$C$6),Mortality_Projection!$C$5)*IF($D94="Male",MIN(OFFSET(Mortality_Rates!$B$6,AV$8-1-($B94-$B$9),0),Mortality_Rates!$B$111),MIN(OFFSET(Mortality_Rates!$B$6,AV$8-1-($B94-$B$9),1),Mortality_Rates!$C$111)))))</f>
        <v>5676.6315687896476</v>
      </c>
      <c r="AW94" s="160">
        <f ca="1">IF($B94-AW$8&gt;$B$9,0,IF($B94-AW$8=$B$9,$C94*IF($D94="Male",$B$5,$B$6),
AV94*(1-(1-IF($D94="Male",Mortality_Projection!$C$3,Mortality_Projection!$C$4))^MIN(($B94+(AW$8-1)-Mortality_Projection!$C$6),Mortality_Projection!$C$5)*IF($D94="Male",MIN(OFFSET(Mortality_Rates!$B$6,AW$8-1-($B94-$B$9),0),Mortality_Rates!$B$111),MIN(OFFSET(Mortality_Rates!$B$6,AW$8-1-($B94-$B$9),1),Mortality_Rates!$C$111)))))</f>
        <v>5676.2081442427007</v>
      </c>
      <c r="AX94" s="160">
        <f ca="1">IF($B94-AX$8&gt;$B$9,0,IF($B94-AX$8=$B$9,$C94*IF($D94="Male",$B$5,$B$6),
AW94*(1-(1-IF($D94="Male",Mortality_Projection!$C$3,Mortality_Projection!$C$4))^MIN(($B94+(AX$8-1)-Mortality_Projection!$C$6),Mortality_Projection!$C$5)*IF($D94="Male",MIN(OFFSET(Mortality_Rates!$B$6,AX$8-1-($B94-$B$9),0),Mortality_Rates!$B$111),MIN(OFFSET(Mortality_Rates!$B$6,AX$8-1-($B94-$B$9),1),Mortality_Rates!$C$111)))))</f>
        <v>5675.7752010621152</v>
      </c>
      <c r="AY94" s="160">
        <f ca="1">IF($B94-AY$8&gt;$B$9,0,IF($B94-AY$8=$B$9,$C94*IF($D94="Male",$B$5,$B$6),
AX94*(1-(1-IF($D94="Male",Mortality_Projection!$C$3,Mortality_Projection!$C$4))^MIN(($B94+(AY$8-1)-Mortality_Projection!$C$6),Mortality_Projection!$C$5)*IF($D94="Male",MIN(OFFSET(Mortality_Rates!$B$6,AY$8-1-($B94-$B$9),0),Mortality_Rates!$B$111),MIN(OFFSET(Mortality_Rates!$B$6,AY$8-1-($B94-$B$9),1),Mortality_Rates!$C$111)))))</f>
        <v>5675.3136424371623</v>
      </c>
      <c r="AZ94" s="160">
        <f ca="1">IF($B94-AZ$8&gt;$B$9,0,IF($B94-AZ$8=$B$9,$C94*IF($D94="Male",$B$5,$B$6),
AY94*(1-(1-IF($D94="Male",Mortality_Projection!$C$3,Mortality_Projection!$C$4))^MIN(($B94+(AZ$8-1)-Mortality_Projection!$C$6),Mortality_Projection!$C$5)*IF($D94="Male",MIN(OFFSET(Mortality_Rates!$B$6,AZ$8-1-($B94-$B$9),0),Mortality_Rates!$B$111),MIN(OFFSET(Mortality_Rates!$B$6,AZ$8-1-($B94-$B$9),1),Mortality_Rates!$C$111)))))</f>
        <v>5674.8139264976498</v>
      </c>
      <c r="BA94" s="160">
        <f ca="1">IF($B94-BA$8&gt;$B$9,0,IF($B94-BA$8=$B$9,$C94*IF($D94="Male",$B$5,$B$6),
AZ94*(1-(1-IF($D94="Male",Mortality_Projection!$C$3,Mortality_Projection!$C$4))^MIN(($B94+(BA$8-1)-Mortality_Projection!$C$6),Mortality_Projection!$C$5)*IF($D94="Male",MIN(OFFSET(Mortality_Rates!$B$6,BA$8-1-($B94-$B$9),0),Mortality_Rates!$B$111),MIN(OFFSET(Mortality_Rates!$B$6,BA$8-1-($B94-$B$9),1),Mortality_Rates!$C$111)))))</f>
        <v>5674.2665152012878</v>
      </c>
      <c r="BB94" s="160">
        <f ca="1">IF($B94-BB$8&gt;$B$9,0,IF($B94-BB$8=$B$9,$C94*IF($D94="Male",$B$5,$B$6),
BA94*(1-(1-IF($D94="Male",Mortality_Projection!$C$3,Mortality_Projection!$C$4))^MIN(($B94+(BB$8-1)-Mortality_Projection!$C$6),Mortality_Projection!$C$5)*IF($D94="Male",MIN(OFFSET(Mortality_Rates!$B$6,BB$8-1-($B94-$B$9),0),Mortality_Rates!$B$111),MIN(OFFSET(Mortality_Rates!$B$6,BB$8-1-($B94-$B$9),1),Mortality_Rates!$C$111)))))</f>
        <v>5673.6650573242641</v>
      </c>
      <c r="BC94" s="160">
        <f ca="1">IF($B94-BC$8&gt;$B$9,0,IF($B94-BC$8=$B$9,$C94*IF($D94="Male",$B$5,$B$6),
BB94*(1-(1-IF($D94="Male",Mortality_Projection!$C$3,Mortality_Projection!$C$4))^MIN(($B94+(BC$8-1)-Mortality_Projection!$C$6),Mortality_Projection!$C$5)*IF($D94="Male",MIN(OFFSET(Mortality_Rates!$B$6,BC$8-1-($B94-$B$9),0),Mortality_Rates!$B$111),MIN(OFFSET(Mortality_Rates!$B$6,BC$8-1-($B94-$B$9),1),Mortality_Rates!$C$111)))))</f>
        <v>5673.0095695488844</v>
      </c>
      <c r="BD94" s="161">
        <f ca="1">IF($B94-BD$8&gt;$B$9,0,IF($B94-BD$8=$B$9,$C94*IF($D94="Male",$B$5,$B$6),
BC94*(1-(1-IF($D94="Male",Mortality_Projection!$C$3,Mortality_Projection!$C$4))^MIN(($B94+(BD$8-1)-Mortality_Projection!$C$6),Mortality_Projection!$C$5)*IF($D94="Male",MIN(OFFSET(Mortality_Rates!$B$6,BD$8-1-($B94-$B$9),0),Mortality_Rates!$B$111),MIN(OFFSET(Mortality_Rates!$B$6,BD$8-1-($B94-$B$9),1),Mortality_Rates!$C$111)))))</f>
        <v>5672.306433324984</v>
      </c>
      <c r="BE94" s="33"/>
    </row>
    <row r="95" spans="1:57" x14ac:dyDescent="0.35">
      <c r="A95" s="159"/>
      <c r="B95">
        <f t="shared" ref="B95:C95" si="16">B45</f>
        <v>2058</v>
      </c>
      <c r="C95" s="160">
        <f t="shared" ca="1" si="16"/>
        <v>79301.531072773709</v>
      </c>
      <c r="D95" s="198" t="s">
        <v>32</v>
      </c>
      <c r="E95" s="160">
        <f ca="1">IF($B95-E$8&gt;$B$9,0,IF($B95-E$8=$B$9,$C95*IF($D95="Male",$B$5,$B$6),
D95*(1-(1-IF($D95="Male",Mortality_Projection!$C$3,Mortality_Projection!$C$4))^MIN(($B95+(E$8-1)-Mortality_Projection!$C$6),Mortality_Projection!$C$5)*IF($D95="Male",MIN(OFFSET(Mortality_Rates!$B$6,E$8-1-($B95-$B$9),0),Mortality_Rates!$B$111),MIN(OFFSET(Mortality_Rates!$B$6,E$8-1-($B95-$B$9),1),Mortality_Rates!$C$111)))))</f>
        <v>0</v>
      </c>
      <c r="F95" s="160">
        <f ca="1">IF($B95-F$8&gt;$B$9,0,IF($B95-F$8=$B$9,$C95*IF($D95="Male",$B$5,$B$6),
E95*(1-(1-IF($D95="Male",Mortality_Projection!$C$3,Mortality_Projection!$C$4))^MIN(($B95+(F$8-1)-Mortality_Projection!$C$6),Mortality_Projection!$C$5)*IF($D95="Male",MIN(OFFSET(Mortality_Rates!$B$6,F$8-1-($B95-$B$9),0),Mortality_Rates!$B$111),MIN(OFFSET(Mortality_Rates!$B$6,F$8-1-($B95-$B$9),1),Mortality_Rates!$C$111)))))</f>
        <v>0</v>
      </c>
      <c r="G95" s="160">
        <f ca="1">IF($B95-G$8&gt;$B$9,0,IF($B95-G$8=$B$9,$C95*IF($D95="Male",$B$5,$B$6),
F95*(1-(1-IF($D95="Male",Mortality_Projection!$C$3,Mortality_Projection!$C$4))^MIN(($B95+(G$8-1)-Mortality_Projection!$C$6),Mortality_Projection!$C$5)*IF($D95="Male",MIN(OFFSET(Mortality_Rates!$B$6,G$8-1-($B95-$B$9),0),Mortality_Rates!$B$111),MIN(OFFSET(Mortality_Rates!$B$6,G$8-1-($B95-$B$9),1),Mortality_Rates!$C$111)))))</f>
        <v>0</v>
      </c>
      <c r="H95" s="160">
        <f ca="1">IF($B95-H$8&gt;$B$9,0,IF($B95-H$8=$B$9,$C95*IF($D95="Male",$B$5,$B$6),
G95*(1-(1-IF($D95="Male",Mortality_Projection!$C$3,Mortality_Projection!$C$4))^MIN(($B95+(H$8-1)-Mortality_Projection!$C$6),Mortality_Projection!$C$5)*IF($D95="Male",MIN(OFFSET(Mortality_Rates!$B$6,H$8-1-($B95-$B$9),0),Mortality_Rates!$B$111),MIN(OFFSET(Mortality_Rates!$B$6,H$8-1-($B95-$B$9),1),Mortality_Rates!$C$111)))))</f>
        <v>0</v>
      </c>
      <c r="I95" s="160">
        <f ca="1">IF($B95-I$8&gt;$B$9,0,IF($B95-I$8=$B$9,$C95*IF($D95="Male",$B$5,$B$6),
H95*(1-(1-IF($D95="Male",Mortality_Projection!$C$3,Mortality_Projection!$C$4))^MIN(($B95+(I$8-1)-Mortality_Projection!$C$6),Mortality_Projection!$C$5)*IF($D95="Male",MIN(OFFSET(Mortality_Rates!$B$6,I$8-1-($B95-$B$9),0),Mortality_Rates!$B$111),MIN(OFFSET(Mortality_Rates!$B$6,I$8-1-($B95-$B$9),1),Mortality_Rates!$C$111)))))</f>
        <v>0</v>
      </c>
      <c r="J95" s="160">
        <f ca="1">IF($B95-J$8&gt;$B$9,0,IF($B95-J$8=$B$9,$C95*IF($D95="Male",$B$5,$B$6),
I95*(1-(1-IF($D95="Male",Mortality_Projection!$C$3,Mortality_Projection!$C$4))^MIN(($B95+(J$8-1)-Mortality_Projection!$C$6),Mortality_Projection!$C$5)*IF($D95="Male",MIN(OFFSET(Mortality_Rates!$B$6,J$8-1-($B95-$B$9),0),Mortality_Rates!$B$111),MIN(OFFSET(Mortality_Rates!$B$6,J$8-1-($B95-$B$9),1),Mortality_Rates!$C$111)))))</f>
        <v>0</v>
      </c>
      <c r="K95" s="160">
        <f ca="1">IF($B95-K$8&gt;$B$9,0,IF($B95-K$8=$B$9,$C95*IF($D95="Male",$B$5,$B$6),
J95*(1-(1-IF($D95="Male",Mortality_Projection!$C$3,Mortality_Projection!$C$4))^MIN(($B95+(K$8-1)-Mortality_Projection!$C$6),Mortality_Projection!$C$5)*IF($D95="Male",MIN(OFFSET(Mortality_Rates!$B$6,K$8-1-($B95-$B$9),0),Mortality_Rates!$B$111),MIN(OFFSET(Mortality_Rates!$B$6,K$8-1-($B95-$B$9),1),Mortality_Rates!$C$111)))))</f>
        <v>0</v>
      </c>
      <c r="L95" s="160">
        <f ca="1">IF($B95-L$8&gt;$B$9,0,IF($B95-L$8=$B$9,$C95*IF($D95="Male",$B$5,$B$6),
K95*(1-(1-IF($D95="Male",Mortality_Projection!$C$3,Mortality_Projection!$C$4))^MIN(($B95+(L$8-1)-Mortality_Projection!$C$6),Mortality_Projection!$C$5)*IF($D95="Male",MIN(OFFSET(Mortality_Rates!$B$6,L$8-1-($B95-$B$9),0),Mortality_Rates!$B$111),MIN(OFFSET(Mortality_Rates!$B$6,L$8-1-($B95-$B$9),1),Mortality_Rates!$C$111)))))</f>
        <v>0</v>
      </c>
      <c r="M95" s="160">
        <f ca="1">IF($B95-M$8&gt;$B$9,0,IF($B95-M$8=$B$9,$C95*IF($D95="Male",$B$5,$B$6),
L95*(1-(1-IF($D95="Male",Mortality_Projection!$C$3,Mortality_Projection!$C$4))^MIN(($B95+(M$8-1)-Mortality_Projection!$C$6),Mortality_Projection!$C$5)*IF($D95="Male",MIN(OFFSET(Mortality_Rates!$B$6,M$8-1-($B95-$B$9),0),Mortality_Rates!$B$111),MIN(OFFSET(Mortality_Rates!$B$6,M$8-1-($B95-$B$9),1),Mortality_Rates!$C$111)))))</f>
        <v>0</v>
      </c>
      <c r="N95" s="160">
        <f ca="1">IF($B95-N$8&gt;$B$9,0,IF($B95-N$8=$B$9,$C95*IF($D95="Male",$B$5,$B$6),
M95*(1-(1-IF($D95="Male",Mortality_Projection!$C$3,Mortality_Projection!$C$4))^MIN(($B95+(N$8-1)-Mortality_Projection!$C$6),Mortality_Projection!$C$5)*IF($D95="Male",MIN(OFFSET(Mortality_Rates!$B$6,N$8-1-($B95-$B$9),0),Mortality_Rates!$B$111),MIN(OFFSET(Mortality_Rates!$B$6,N$8-1-($B95-$B$9),1),Mortality_Rates!$C$111)))))</f>
        <v>0</v>
      </c>
      <c r="O95" s="160">
        <f ca="1">IF($B95-O$8&gt;$B$9,0,IF($B95-O$8=$B$9,$C95*IF($D95="Male",$B$5,$B$6),
N95*(1-(1-IF($D95="Male",Mortality_Projection!$C$3,Mortality_Projection!$C$4))^MIN(($B95+(O$8-1)-Mortality_Projection!$C$6),Mortality_Projection!$C$5)*IF($D95="Male",MIN(OFFSET(Mortality_Rates!$B$6,O$8-1-($B95-$B$9),0),Mortality_Rates!$B$111),MIN(OFFSET(Mortality_Rates!$B$6,O$8-1-($B95-$B$9),1),Mortality_Rates!$C$111)))))</f>
        <v>0</v>
      </c>
      <c r="P95" s="160">
        <f ca="1">IF($B95-P$8&gt;$B$9,0,IF($B95-P$8=$B$9,$C95*IF($D95="Male",$B$5,$B$6),
O95*(1-(1-IF($D95="Male",Mortality_Projection!$C$3,Mortality_Projection!$C$4))^MIN(($B95+(P$8-1)-Mortality_Projection!$C$6),Mortality_Projection!$C$5)*IF($D95="Male",MIN(OFFSET(Mortality_Rates!$B$6,P$8-1-($B95-$B$9),0),Mortality_Rates!$B$111),MIN(OFFSET(Mortality_Rates!$B$6,P$8-1-($B95-$B$9),1),Mortality_Rates!$C$111)))))</f>
        <v>0</v>
      </c>
      <c r="Q95" s="160">
        <f ca="1">IF($B95-Q$8&gt;$B$9,0,IF($B95-Q$8=$B$9,$C95*IF($D95="Male",$B$5,$B$6),
P95*(1-(1-IF($D95="Male",Mortality_Projection!$C$3,Mortality_Projection!$C$4))^MIN(($B95+(Q$8-1)-Mortality_Projection!$C$6),Mortality_Projection!$C$5)*IF($D95="Male",MIN(OFFSET(Mortality_Rates!$B$6,Q$8-1-($B95-$B$9),0),Mortality_Rates!$B$111),MIN(OFFSET(Mortality_Rates!$B$6,Q$8-1-($B95-$B$9),1),Mortality_Rates!$C$111)))))</f>
        <v>0</v>
      </c>
      <c r="R95" s="160">
        <f ca="1">IF($B95-R$8&gt;$B$9,0,IF($B95-R$8=$B$9,$C95*IF($D95="Male",$B$5,$B$6),
Q95*(1-(1-IF($D95="Male",Mortality_Projection!$C$3,Mortality_Projection!$C$4))^MIN(($B95+(R$8-1)-Mortality_Projection!$C$6),Mortality_Projection!$C$5)*IF($D95="Male",MIN(OFFSET(Mortality_Rates!$B$6,R$8-1-($B95-$B$9),0),Mortality_Rates!$B$111),MIN(OFFSET(Mortality_Rates!$B$6,R$8-1-($B95-$B$9),1),Mortality_Rates!$C$111)))))</f>
        <v>0</v>
      </c>
      <c r="S95" s="160">
        <f ca="1">IF($B95-S$8&gt;$B$9,0,IF($B95-S$8=$B$9,$C95*IF($D95="Male",$B$5,$B$6),
R95*(1-(1-IF($D95="Male",Mortality_Projection!$C$3,Mortality_Projection!$C$4))^MIN(($B95+(S$8-1)-Mortality_Projection!$C$6),Mortality_Projection!$C$5)*IF($D95="Male",MIN(OFFSET(Mortality_Rates!$B$6,S$8-1-($B95-$B$9),0),Mortality_Rates!$B$111),MIN(OFFSET(Mortality_Rates!$B$6,S$8-1-($B95-$B$9),1),Mortality_Rates!$C$111)))))</f>
        <v>0</v>
      </c>
      <c r="T95" s="160">
        <f ca="1">IF($B95-T$8&gt;$B$9,0,IF($B95-T$8=$B$9,$C95*IF($D95="Male",$B$5,$B$6),
S95*(1-(1-IF($D95="Male",Mortality_Projection!$C$3,Mortality_Projection!$C$4))^MIN(($B95+(T$8-1)-Mortality_Projection!$C$6),Mortality_Projection!$C$5)*IF($D95="Male",MIN(OFFSET(Mortality_Rates!$B$6,T$8-1-($B95-$B$9),0),Mortality_Rates!$B$111),MIN(OFFSET(Mortality_Rates!$B$6,T$8-1-($B95-$B$9),1),Mortality_Rates!$C$111)))))</f>
        <v>0</v>
      </c>
      <c r="U95" s="160">
        <f ca="1">IF($B95-U$8&gt;$B$9,0,IF($B95-U$8=$B$9,$C95*IF($D95="Male",$B$5,$B$6),
T95*(1-(1-IF($D95="Male",Mortality_Projection!$C$3,Mortality_Projection!$C$4))^MIN(($B95+(U$8-1)-Mortality_Projection!$C$6),Mortality_Projection!$C$5)*IF($D95="Male",MIN(OFFSET(Mortality_Rates!$B$6,U$8-1-($B95-$B$9),0),Mortality_Rates!$B$111),MIN(OFFSET(Mortality_Rates!$B$6,U$8-1-($B95-$B$9),1),Mortality_Rates!$C$111)))))</f>
        <v>0</v>
      </c>
      <c r="V95" s="160">
        <f ca="1">IF($B95-V$8&gt;$B$9,0,IF($B95-V$8=$B$9,$C95*IF($D95="Male",$B$5,$B$6),
U95*(1-(1-IF($D95="Male",Mortality_Projection!$C$3,Mortality_Projection!$C$4))^MIN(($B95+(V$8-1)-Mortality_Projection!$C$6),Mortality_Projection!$C$5)*IF($D95="Male",MIN(OFFSET(Mortality_Rates!$B$6,V$8-1-($B95-$B$9),0),Mortality_Rates!$B$111),MIN(OFFSET(Mortality_Rates!$B$6,V$8-1-($B95-$B$9),1),Mortality_Rates!$C$111)))))</f>
        <v>0</v>
      </c>
      <c r="W95" s="160">
        <f ca="1">IF($B95-W$8&gt;$B$9,0,IF($B95-W$8=$B$9,$C95*IF($D95="Male",$B$5,$B$6),
V95*(1-(1-IF($D95="Male",Mortality_Projection!$C$3,Mortality_Projection!$C$4))^MIN(($B95+(W$8-1)-Mortality_Projection!$C$6),Mortality_Projection!$C$5)*IF($D95="Male",MIN(OFFSET(Mortality_Rates!$B$6,W$8-1-($B95-$B$9),0),Mortality_Rates!$B$111),MIN(OFFSET(Mortality_Rates!$B$6,W$8-1-($B95-$B$9),1),Mortality_Rates!$C$111)))))</f>
        <v>0</v>
      </c>
      <c r="X95" s="160">
        <f ca="1">IF($B95-X$8&gt;$B$9,0,IF($B95-X$8=$B$9,$C95*IF($D95="Male",$B$5,$B$6),
W95*(1-(1-IF($D95="Male",Mortality_Projection!$C$3,Mortality_Projection!$C$4))^MIN(($B95+(X$8-1)-Mortality_Projection!$C$6),Mortality_Projection!$C$5)*IF($D95="Male",MIN(OFFSET(Mortality_Rates!$B$6,X$8-1-($B95-$B$9),0),Mortality_Rates!$B$111),MIN(OFFSET(Mortality_Rates!$B$6,X$8-1-($B95-$B$9),1),Mortality_Rates!$C$111)))))</f>
        <v>0</v>
      </c>
      <c r="Y95" s="160">
        <f ca="1">IF($B95-Y$8&gt;$B$9,0,IF($B95-Y$8=$B$9,$C95*IF($D95="Male",$B$5,$B$6),
X95*(1-(1-IF($D95="Male",Mortality_Projection!$C$3,Mortality_Projection!$C$4))^MIN(($B95+(Y$8-1)-Mortality_Projection!$C$6),Mortality_Projection!$C$5)*IF($D95="Male",MIN(OFFSET(Mortality_Rates!$B$6,Y$8-1-($B95-$B$9),0),Mortality_Rates!$B$111),MIN(OFFSET(Mortality_Rates!$B$6,Y$8-1-($B95-$B$9),1),Mortality_Rates!$C$111)))))</f>
        <v>0</v>
      </c>
      <c r="Z95" s="160">
        <f ca="1">IF($B95-Z$8&gt;$B$9,0,IF($B95-Z$8=$B$9,$C95*IF($D95="Male",$B$5,$B$6),
Y95*(1-(1-IF($D95="Male",Mortality_Projection!$C$3,Mortality_Projection!$C$4))^MIN(($B95+(Z$8-1)-Mortality_Projection!$C$6),Mortality_Projection!$C$5)*IF($D95="Male",MIN(OFFSET(Mortality_Rates!$B$6,Z$8-1-($B95-$B$9),0),Mortality_Rates!$B$111),MIN(OFFSET(Mortality_Rates!$B$6,Z$8-1-($B95-$B$9),1),Mortality_Rates!$C$111)))))</f>
        <v>0</v>
      </c>
      <c r="AA95" s="160">
        <f ca="1">IF($B95-AA$8&gt;$B$9,0,IF($B95-AA$8=$B$9,$C95*IF($D95="Male",$B$5,$B$6),
Z95*(1-(1-IF($D95="Male",Mortality_Projection!$C$3,Mortality_Projection!$C$4))^MIN(($B95+(AA$8-1)-Mortality_Projection!$C$6),Mortality_Projection!$C$5)*IF($D95="Male",MIN(OFFSET(Mortality_Rates!$B$6,AA$8-1-($B95-$B$9),0),Mortality_Rates!$B$111),MIN(OFFSET(Mortality_Rates!$B$6,AA$8-1-($B95-$B$9),1),Mortality_Rates!$C$111)))))</f>
        <v>0</v>
      </c>
      <c r="AB95" s="160">
        <f ca="1">IF($B95-AB$8&gt;$B$9,0,IF($B95-AB$8=$B$9,$C95*IF($D95="Male",$B$5,$B$6),
AA95*(1-(1-IF($D95="Male",Mortality_Projection!$C$3,Mortality_Projection!$C$4))^MIN(($B95+(AB$8-1)-Mortality_Projection!$C$6),Mortality_Projection!$C$5)*IF($D95="Male",MIN(OFFSET(Mortality_Rates!$B$6,AB$8-1-($B95-$B$9),0),Mortality_Rates!$B$111),MIN(OFFSET(Mortality_Rates!$B$6,AB$8-1-($B95-$B$9),1),Mortality_Rates!$C$111)))))</f>
        <v>0</v>
      </c>
      <c r="AC95" s="160">
        <f ca="1">IF($B95-AC$8&gt;$B$9,0,IF($B95-AC$8=$B$9,$C95*IF($D95="Male",$B$5,$B$6),
AB95*(1-(1-IF($D95="Male",Mortality_Projection!$C$3,Mortality_Projection!$C$4))^MIN(($B95+(AC$8-1)-Mortality_Projection!$C$6),Mortality_Projection!$C$5)*IF($D95="Male",MIN(OFFSET(Mortality_Rates!$B$6,AC$8-1-($B95-$B$9),0),Mortality_Rates!$B$111),MIN(OFFSET(Mortality_Rates!$B$6,AC$8-1-($B95-$B$9),1),Mortality_Rates!$C$111)))))</f>
        <v>0</v>
      </c>
      <c r="AD95" s="160">
        <f ca="1">IF($B95-AD$8&gt;$B$9,0,IF($B95-AD$8=$B$9,$C95*IF($D95="Male",$B$5,$B$6),
AC95*(1-(1-IF($D95="Male",Mortality_Projection!$C$3,Mortality_Projection!$C$4))^MIN(($B95+(AD$8-1)-Mortality_Projection!$C$6),Mortality_Projection!$C$5)*IF($D95="Male",MIN(OFFSET(Mortality_Rates!$B$6,AD$8-1-($B95-$B$9),0),Mortality_Rates!$B$111),MIN(OFFSET(Mortality_Rates!$B$6,AD$8-1-($B95-$B$9),1),Mortality_Rates!$C$111)))))</f>
        <v>0</v>
      </c>
      <c r="AE95" s="160">
        <f ca="1">IF($B95-AE$8&gt;$B$9,0,IF($B95-AE$8=$B$9,$C95*IF($D95="Male",$B$5,$B$6),
AD95*(1-(1-IF($D95="Male",Mortality_Projection!$C$3,Mortality_Projection!$C$4))^MIN(($B95+(AE$8-1)-Mortality_Projection!$C$6),Mortality_Projection!$C$5)*IF($D95="Male",MIN(OFFSET(Mortality_Rates!$B$6,AE$8-1-($B95-$B$9),0),Mortality_Rates!$B$111),MIN(OFFSET(Mortality_Rates!$B$6,AE$8-1-($B95-$B$9),1),Mortality_Rates!$C$111)))))</f>
        <v>0</v>
      </c>
      <c r="AF95" s="160">
        <f ca="1">IF($B95-AF$8&gt;$B$9,0,IF($B95-AF$8=$B$9,$C95*IF($D95="Male",$B$5,$B$6),
AE95*(1-(1-IF($D95="Male",Mortality_Projection!$C$3,Mortality_Projection!$C$4))^MIN(($B95+(AF$8-1)-Mortality_Projection!$C$6),Mortality_Projection!$C$5)*IF($D95="Male",MIN(OFFSET(Mortality_Rates!$B$6,AF$8-1-($B95-$B$9),0),Mortality_Rates!$B$111),MIN(OFFSET(Mortality_Rates!$B$6,AF$8-1-($B95-$B$9),1),Mortality_Rates!$C$111)))))</f>
        <v>0</v>
      </c>
      <c r="AG95" s="160">
        <f ca="1">IF($B95-AG$8&gt;$B$9,0,IF($B95-AG$8=$B$9,$C95*IF($D95="Male",$B$5,$B$6),
AF95*(1-(1-IF($D95="Male",Mortality_Projection!$C$3,Mortality_Projection!$C$4))^MIN(($B95+(AG$8-1)-Mortality_Projection!$C$6),Mortality_Projection!$C$5)*IF($D95="Male",MIN(OFFSET(Mortality_Rates!$B$6,AG$8-1-($B95-$B$9),0),Mortality_Rates!$B$111),MIN(OFFSET(Mortality_Rates!$B$6,AG$8-1-($B95-$B$9),1),Mortality_Rates!$C$111)))))</f>
        <v>0</v>
      </c>
      <c r="AH95" s="160">
        <f ca="1">IF($B95-AH$8&gt;$B$9,0,IF($B95-AH$8=$B$9,$C95*IF($D95="Male",$B$5,$B$6),
AG95*(1-(1-IF($D95="Male",Mortality_Projection!$C$3,Mortality_Projection!$C$4))^MIN(($B95+(AH$8-1)-Mortality_Projection!$C$6),Mortality_Projection!$C$5)*IF($D95="Male",MIN(OFFSET(Mortality_Rates!$B$6,AH$8-1-($B95-$B$9),0),Mortality_Rates!$B$111),MIN(OFFSET(Mortality_Rates!$B$6,AH$8-1-($B95-$B$9),1),Mortality_Rates!$C$111)))))</f>
        <v>0</v>
      </c>
      <c r="AI95" s="160">
        <f ca="1">IF($B95-AI$8&gt;$B$9,0,IF($B95-AI$8=$B$9,$C95*IF($D95="Male",$B$5,$B$6),
AH95*(1-(1-IF($D95="Male",Mortality_Projection!$C$3,Mortality_Projection!$C$4))^MIN(($B95+(AI$8-1)-Mortality_Projection!$C$6),Mortality_Projection!$C$5)*IF($D95="Male",MIN(OFFSET(Mortality_Rates!$B$6,AI$8-1-($B95-$B$9),0),Mortality_Rates!$B$111),MIN(OFFSET(Mortality_Rates!$B$6,AI$8-1-($B95-$B$9),1),Mortality_Rates!$C$111)))))</f>
        <v>0</v>
      </c>
      <c r="AJ95" s="160">
        <f ca="1">IF($B95-AJ$8&gt;$B$9,0,IF($B95-AJ$8=$B$9,$C95*IF($D95="Male",$B$5,$B$6),
AI95*(1-(1-IF($D95="Male",Mortality_Projection!$C$3,Mortality_Projection!$C$4))^MIN(($B95+(AJ$8-1)-Mortality_Projection!$C$6),Mortality_Projection!$C$5)*IF($D95="Male",MIN(OFFSET(Mortality_Rates!$B$6,AJ$8-1-($B95-$B$9),0),Mortality_Rates!$B$111),MIN(OFFSET(Mortality_Rates!$B$6,AJ$8-1-($B95-$B$9),1),Mortality_Rates!$C$111)))))</f>
        <v>0</v>
      </c>
      <c r="AK95" s="160">
        <f ca="1">IF($B95-AK$8&gt;$B$9,0,IF($B95-AK$8=$B$9,$C95*IF($D95="Male",$B$5,$B$6),
AJ95*(1-(1-IF($D95="Male",Mortality_Projection!$C$3,Mortality_Projection!$C$4))^MIN(($B95+(AK$8-1)-Mortality_Projection!$C$6),Mortality_Projection!$C$5)*IF($D95="Male",MIN(OFFSET(Mortality_Rates!$B$6,AK$8-1-($B95-$B$9),0),Mortality_Rates!$B$111),MIN(OFFSET(Mortality_Rates!$B$6,AK$8-1-($B95-$B$9),1),Mortality_Rates!$C$111)))))</f>
        <v>0</v>
      </c>
      <c r="AL95" s="160">
        <f ca="1">IF($B95-AL$8&gt;$B$9,0,IF($B95-AL$8=$B$9,$C95*IF($D95="Male",$B$5,$B$6),
AK95*(1-(1-IF($D95="Male",Mortality_Projection!$C$3,Mortality_Projection!$C$4))^MIN(($B95+(AL$8-1)-Mortality_Projection!$C$6),Mortality_Projection!$C$5)*IF($D95="Male",MIN(OFFSET(Mortality_Rates!$B$6,AL$8-1-($B95-$B$9),0),Mortality_Rates!$B$111),MIN(OFFSET(Mortality_Rates!$B$6,AL$8-1-($B95-$B$9),1),Mortality_Rates!$C$111)))))</f>
        <v>0</v>
      </c>
      <c r="AM95" s="160">
        <f ca="1">IF($B95-AM$8&gt;$B$9,0,IF($B95-AM$8=$B$9,$C95*IF($D95="Male",$B$5,$B$6),
AL95*(1-(1-IF($D95="Male",Mortality_Projection!$C$3,Mortality_Projection!$C$4))^MIN(($B95+(AM$8-1)-Mortality_Projection!$C$6),Mortality_Projection!$C$5)*IF($D95="Male",MIN(OFFSET(Mortality_Rates!$B$6,AM$8-1-($B95-$B$9),0),Mortality_Rates!$B$111),MIN(OFFSET(Mortality_Rates!$B$6,AM$8-1-($B95-$B$9),1),Mortality_Rates!$C$111)))))</f>
        <v>0</v>
      </c>
      <c r="AN95" s="160">
        <f ca="1">IF($B95-AN$8&gt;$B$9,0,IF($B95-AN$8=$B$9,$C95*IF($D95="Male",$B$5,$B$6),
AM95*(1-(1-IF($D95="Male",Mortality_Projection!$C$3,Mortality_Projection!$C$4))^MIN(($B95+(AN$8-1)-Mortality_Projection!$C$6),Mortality_Projection!$C$5)*IF($D95="Male",MIN(OFFSET(Mortality_Rates!$B$6,AN$8-1-($B95-$B$9),0),Mortality_Rates!$B$111),MIN(OFFSET(Mortality_Rates!$B$6,AN$8-1-($B95-$B$9),1),Mortality_Rates!$C$111)))))</f>
        <v>0</v>
      </c>
      <c r="AO95" s="160">
        <f ca="1">IF($B95-AO$8&gt;$B$9,0,IF($B95-AO$8=$B$9,$C95*IF($D95="Male",$B$5,$B$6),
AN95*(1-(1-IF($D95="Male",Mortality_Projection!$C$3,Mortality_Projection!$C$4))^MIN(($B95+(AO$8-1)-Mortality_Projection!$C$6),Mortality_Projection!$C$5)*IF($D95="Male",MIN(OFFSET(Mortality_Rates!$B$6,AO$8-1-($B95-$B$9),0),Mortality_Rates!$B$111),MIN(OFFSET(Mortality_Rates!$B$6,AO$8-1-($B95-$B$9),1),Mortality_Rates!$C$111)))))</f>
        <v>5577.4339561132656</v>
      </c>
      <c r="AP95" s="160">
        <f ca="1">IF($B95-AP$8&gt;$B$9,0,IF($B95-AP$8=$B$9,$C95*IF($D95="Male",$B$5,$B$6),
AO95*(1-(1-IF($D95="Male",Mortality_Projection!$C$3,Mortality_Projection!$C$4))^MIN(($B95+(AP$8-1)-Mortality_Projection!$C$6),Mortality_Projection!$C$5)*IF($D95="Male",MIN(OFFSET(Mortality_Rates!$B$6,AP$8-1-($B95-$B$9),0),Mortality_Rates!$B$111),MIN(OFFSET(Mortality_Rates!$B$6,AP$8-1-($B95-$B$9),1),Mortality_Rates!$C$111)))))</f>
        <v>5575.4945899754312</v>
      </c>
      <c r="AQ95" s="160">
        <f ca="1">IF($B95-AQ$8&gt;$B$9,0,IF($B95-AQ$8=$B$9,$C95*IF($D95="Male",$B$5,$B$6),
AP95*(1-(1-IF($D95="Male",Mortality_Projection!$C$3,Mortality_Projection!$C$4))^MIN(($B95+(AQ$8-1)-Mortality_Projection!$C$6),Mortality_Projection!$C$5)*IF($D95="Male",MIN(OFFSET(Mortality_Rates!$B$6,AQ$8-1-($B95-$B$9),0),Mortality_Rates!$B$111),MIN(OFFSET(Mortality_Rates!$B$6,AQ$8-1-($B95-$B$9),1),Mortality_Rates!$C$111)))))</f>
        <v>5574.0687134344944</v>
      </c>
      <c r="AR95" s="160">
        <f ca="1">IF($B95-AR$8&gt;$B$9,0,IF($B95-AR$8=$B$9,$C95*IF($D95="Male",$B$5,$B$6),
AQ95*(1-(1-IF($D95="Male",Mortality_Projection!$C$3,Mortality_Projection!$C$4))^MIN(($B95+(AR$8-1)-Mortality_Projection!$C$6),Mortality_Projection!$C$5)*IF($D95="Male",MIN(OFFSET(Mortality_Rates!$B$6,AR$8-1-($B95-$B$9),0),Mortality_Rates!$B$111),MIN(OFFSET(Mortality_Rates!$B$6,AR$8-1-($B95-$B$9),1),Mortality_Rates!$C$111)))))</f>
        <v>5573.0152101317572</v>
      </c>
      <c r="AS95" s="160">
        <f ca="1">IF($B95-AS$8&gt;$B$9,0,IF($B95-AS$8=$B$9,$C95*IF($D95="Male",$B$5,$B$6),
AR95*(1-(1-IF($D95="Male",Mortality_Projection!$C$3,Mortality_Projection!$C$4))^MIN(($B95+(AS$8-1)-Mortality_Projection!$C$6),Mortality_Projection!$C$5)*IF($D95="Male",MIN(OFFSET(Mortality_Rates!$B$6,AS$8-1-($B95-$B$9),0),Mortality_Rates!$B$111),MIN(OFFSET(Mortality_Rates!$B$6,AS$8-1-($B95-$B$9),1),Mortality_Rates!$C$111)))))</f>
        <v>5572.2150740113175</v>
      </c>
      <c r="AT95" s="160">
        <f ca="1">IF($B95-AT$8&gt;$B$9,0,IF($B95-AT$8=$B$9,$C95*IF($D95="Male",$B$5,$B$6),
AS95*(1-(1-IF($D95="Male",Mortality_Projection!$C$3,Mortality_Projection!$C$4))^MIN(($B95+(AT$8-1)-Mortality_Projection!$C$6),Mortality_Projection!$C$5)*IF($D95="Male",MIN(OFFSET(Mortality_Rates!$B$6,AT$8-1-($B95-$B$9),0),Mortality_Rates!$B$111),MIN(OFFSET(Mortality_Rates!$B$6,AT$8-1-($B95-$B$9),1),Mortality_Rates!$C$111)))))</f>
        <v>5571.5806821668639</v>
      </c>
      <c r="AU95" s="160">
        <f ca="1">IF($B95-AU$8&gt;$B$9,0,IF($B95-AU$8=$B$9,$C95*IF($D95="Male",$B$5,$B$6),
AT95*(1-(1-IF($D95="Male",Mortality_Projection!$C$3,Mortality_Projection!$C$4))^MIN(($B95+(AU$8-1)-Mortality_Projection!$C$6),Mortality_Projection!$C$5)*IF($D95="Male",MIN(OFFSET(Mortality_Rates!$B$6,AU$8-1-($B95-$B$9),0),Mortality_Rates!$B$111),MIN(OFFSET(Mortality_Rates!$B$6,AU$8-1-($B95-$B$9),1),Mortality_Rates!$C$111)))))</f>
        <v>5571.0494785446281</v>
      </c>
      <c r="AV95" s="160">
        <f ca="1">IF($B95-AV$8&gt;$B$9,0,IF($B95-AV$8=$B$9,$C95*IF($D95="Male",$B$5,$B$6),
AU95*(1-(1-IF($D95="Male",Mortality_Projection!$C$3,Mortality_Projection!$C$4))^MIN(($B95+(AV$8-1)-Mortality_Projection!$C$6),Mortality_Projection!$C$5)*IF($D95="Male",MIN(OFFSET(Mortality_Rates!$B$6,AV$8-1-($B95-$B$9),0),Mortality_Rates!$B$111),MIN(OFFSET(Mortality_Rates!$B$6,AV$8-1-($B95-$B$9),1),Mortality_Rates!$C$111)))))</f>
        <v>5570.5839385829486</v>
      </c>
      <c r="AW95" s="160">
        <f ca="1">IF($B95-AW$8&gt;$B$9,0,IF($B95-AW$8=$B$9,$C95*IF($D95="Male",$B$5,$B$6),
AV95*(1-(1-IF($D95="Male",Mortality_Projection!$C$3,Mortality_Projection!$C$4))^MIN(($B95+(AW$8-1)-Mortality_Projection!$C$6),Mortality_Projection!$C$5)*IF($D95="Male",MIN(OFFSET(Mortality_Rates!$B$6,AW$8-1-($B95-$B$9),0),Mortality_Rates!$B$111),MIN(OFFSET(Mortality_Rates!$B$6,AW$8-1-($B95-$B$9),1),Mortality_Rates!$C$111)))))</f>
        <v>5570.1559275419095</v>
      </c>
      <c r="AX95" s="160">
        <f ca="1">IF($B95-AX$8&gt;$B$9,0,IF($B95-AX$8=$B$9,$C95*IF($D95="Male",$B$5,$B$6),
AW95*(1-(1-IF($D95="Male",Mortality_Projection!$C$3,Mortality_Projection!$C$4))^MIN(($B95+(AX$8-1)-Mortality_Projection!$C$6),Mortality_Projection!$C$5)*IF($D95="Male",MIN(OFFSET(Mortality_Rates!$B$6,AX$8-1-($B95-$B$9),0),Mortality_Rates!$B$111),MIN(OFFSET(Mortality_Rates!$B$6,AX$8-1-($B95-$B$9),1),Mortality_Rates!$C$111)))))</f>
        <v>5569.7404450992917</v>
      </c>
      <c r="AY95" s="160">
        <f ca="1">IF($B95-AY$8&gt;$B$9,0,IF($B95-AY$8=$B$9,$C95*IF($D95="Male",$B$5,$B$6),
AX95*(1-(1-IF($D95="Male",Mortality_Projection!$C$3,Mortality_Projection!$C$4))^MIN(($B95+(AY$8-1)-Mortality_Projection!$C$6),Mortality_Projection!$C$5)*IF($D95="Male",MIN(OFFSET(Mortality_Rates!$B$6,AY$8-1-($B95-$B$9),0),Mortality_Rates!$B$111),MIN(OFFSET(Mortality_Rates!$B$6,AY$8-1-($B95-$B$9),1),Mortality_Rates!$C$111)))))</f>
        <v>5569.3156225624753</v>
      </c>
      <c r="AZ95" s="160">
        <f ca="1">IF($B95-AZ$8&gt;$B$9,0,IF($B95-AZ$8=$B$9,$C95*IF($D95="Male",$B$5,$B$6),
AY95*(1-(1-IF($D95="Male",Mortality_Projection!$C$3,Mortality_Projection!$C$4))^MIN(($B95+(AZ$8-1)-Mortality_Projection!$C$6),Mortality_Projection!$C$5)*IF($D95="Male",MIN(OFFSET(Mortality_Rates!$B$6,AZ$8-1-($B95-$B$9),0),Mortality_Rates!$B$111),MIN(OFFSET(Mortality_Rates!$B$6,AZ$8-1-($B95-$B$9),1),Mortality_Rates!$C$111)))))</f>
        <v>5568.8627213164573</v>
      </c>
      <c r="BA95" s="160">
        <f ca="1">IF($B95-BA$8&gt;$B$9,0,IF($B95-BA$8=$B$9,$C95*IF($D95="Male",$B$5,$B$6),
AZ95*(1-(1-IF($D95="Male",Mortality_Projection!$C$3,Mortality_Projection!$C$4))^MIN(($B95+(BA$8-1)-Mortality_Projection!$C$6),Mortality_Projection!$C$5)*IF($D95="Male",MIN(OFFSET(Mortality_Rates!$B$6,BA$8-1-($B95-$B$9),0),Mortality_Rates!$B$111),MIN(OFFSET(Mortality_Rates!$B$6,BA$8-1-($B95-$B$9),1),Mortality_Rates!$C$111)))))</f>
        <v>5568.3723784663307</v>
      </c>
      <c r="BB95" s="160">
        <f ca="1">IF($B95-BB$8&gt;$B$9,0,IF($B95-BB$8=$B$9,$C95*IF($D95="Male",$B$5,$B$6),
BA95*(1-(1-IF($D95="Male",Mortality_Projection!$C$3,Mortality_Projection!$C$4))^MIN(($B95+(BB$8-1)-Mortality_Projection!$C$6),Mortality_Projection!$C$5)*IF($D95="Male",MIN(OFFSET(Mortality_Rates!$B$6,BB$8-1-($B95-$B$9),0),Mortality_Rates!$B$111),MIN(OFFSET(Mortality_Rates!$B$6,BB$8-1-($B95-$B$9),1),Mortality_Rates!$C$111)))))</f>
        <v>5567.8352348732888</v>
      </c>
      <c r="BC95" s="160">
        <f ca="1">IF($B95-BC$8&gt;$B$9,0,IF($B95-BC$8=$B$9,$C95*IF($D95="Male",$B$5,$B$6),
BB95*(1-(1-IF($D95="Male",Mortality_Projection!$C$3,Mortality_Projection!$C$4))^MIN(($B95+(BC$8-1)-Mortality_Projection!$C$6),Mortality_Projection!$C$5)*IF($D95="Male",MIN(OFFSET(Mortality_Rates!$B$6,BC$8-1-($B95-$B$9),0),Mortality_Rates!$B$111),MIN(OFFSET(Mortality_Rates!$B$6,BC$8-1-($B95-$B$9),1),Mortality_Rates!$C$111)))))</f>
        <v>5567.2450584423768</v>
      </c>
      <c r="BD95" s="161">
        <f ca="1">IF($B95-BD$8&gt;$B$9,0,IF($B95-BD$8=$B$9,$C95*IF($D95="Male",$B$5,$B$6),
BC95*(1-(1-IF($D95="Male",Mortality_Projection!$C$3,Mortality_Projection!$C$4))^MIN(($B95+(BD$8-1)-Mortality_Projection!$C$6),Mortality_Projection!$C$5)*IF($D95="Male",MIN(OFFSET(Mortality_Rates!$B$6,BD$8-1-($B95-$B$9),0),Mortality_Rates!$B$111),MIN(OFFSET(Mortality_Rates!$B$6,BD$8-1-($B95-$B$9),1),Mortality_Rates!$C$111)))))</f>
        <v>5566.6018655429934</v>
      </c>
      <c r="BE95" s="33"/>
    </row>
    <row r="96" spans="1:57" x14ac:dyDescent="0.35">
      <c r="A96" s="159"/>
      <c r="B96">
        <f t="shared" ref="B96:C96" si="17">B46</f>
        <v>2059</v>
      </c>
      <c r="C96" s="160">
        <f t="shared" ca="1" si="17"/>
        <v>78157.02123083199</v>
      </c>
      <c r="D96" s="198" t="s">
        <v>32</v>
      </c>
      <c r="E96" s="160">
        <f ca="1">IF($B96-E$8&gt;$B$9,0,IF($B96-E$8=$B$9,$C96*IF($D96="Male",$B$5,$B$6),
D96*(1-(1-IF($D96="Male",Mortality_Projection!$C$3,Mortality_Projection!$C$4))^MIN(($B96+(E$8-1)-Mortality_Projection!$C$6),Mortality_Projection!$C$5)*IF($D96="Male",MIN(OFFSET(Mortality_Rates!$B$6,E$8-1-($B96-$B$9),0),Mortality_Rates!$B$111),MIN(OFFSET(Mortality_Rates!$B$6,E$8-1-($B96-$B$9),1),Mortality_Rates!$C$111)))))</f>
        <v>0</v>
      </c>
      <c r="F96" s="160">
        <f ca="1">IF($B96-F$8&gt;$B$9,0,IF($B96-F$8=$B$9,$C96*IF($D96="Male",$B$5,$B$6),
E96*(1-(1-IF($D96="Male",Mortality_Projection!$C$3,Mortality_Projection!$C$4))^MIN(($B96+(F$8-1)-Mortality_Projection!$C$6),Mortality_Projection!$C$5)*IF($D96="Male",MIN(OFFSET(Mortality_Rates!$B$6,F$8-1-($B96-$B$9),0),Mortality_Rates!$B$111),MIN(OFFSET(Mortality_Rates!$B$6,F$8-1-($B96-$B$9),1),Mortality_Rates!$C$111)))))</f>
        <v>0</v>
      </c>
      <c r="G96" s="160">
        <f ca="1">IF($B96-G$8&gt;$B$9,0,IF($B96-G$8=$B$9,$C96*IF($D96="Male",$B$5,$B$6),
F96*(1-(1-IF($D96="Male",Mortality_Projection!$C$3,Mortality_Projection!$C$4))^MIN(($B96+(G$8-1)-Mortality_Projection!$C$6),Mortality_Projection!$C$5)*IF($D96="Male",MIN(OFFSET(Mortality_Rates!$B$6,G$8-1-($B96-$B$9),0),Mortality_Rates!$B$111),MIN(OFFSET(Mortality_Rates!$B$6,G$8-1-($B96-$B$9),1),Mortality_Rates!$C$111)))))</f>
        <v>0</v>
      </c>
      <c r="H96" s="160">
        <f ca="1">IF($B96-H$8&gt;$B$9,0,IF($B96-H$8=$B$9,$C96*IF($D96="Male",$B$5,$B$6),
G96*(1-(1-IF($D96="Male",Mortality_Projection!$C$3,Mortality_Projection!$C$4))^MIN(($B96+(H$8-1)-Mortality_Projection!$C$6),Mortality_Projection!$C$5)*IF($D96="Male",MIN(OFFSET(Mortality_Rates!$B$6,H$8-1-($B96-$B$9),0),Mortality_Rates!$B$111),MIN(OFFSET(Mortality_Rates!$B$6,H$8-1-($B96-$B$9),1),Mortality_Rates!$C$111)))))</f>
        <v>0</v>
      </c>
      <c r="I96" s="160">
        <f ca="1">IF($B96-I$8&gt;$B$9,0,IF($B96-I$8=$B$9,$C96*IF($D96="Male",$B$5,$B$6),
H96*(1-(1-IF($D96="Male",Mortality_Projection!$C$3,Mortality_Projection!$C$4))^MIN(($B96+(I$8-1)-Mortality_Projection!$C$6),Mortality_Projection!$C$5)*IF($D96="Male",MIN(OFFSET(Mortality_Rates!$B$6,I$8-1-($B96-$B$9),0),Mortality_Rates!$B$111),MIN(OFFSET(Mortality_Rates!$B$6,I$8-1-($B96-$B$9),1),Mortality_Rates!$C$111)))))</f>
        <v>0</v>
      </c>
      <c r="J96" s="160">
        <f ca="1">IF($B96-J$8&gt;$B$9,0,IF($B96-J$8=$B$9,$C96*IF($D96="Male",$B$5,$B$6),
I96*(1-(1-IF($D96="Male",Mortality_Projection!$C$3,Mortality_Projection!$C$4))^MIN(($B96+(J$8-1)-Mortality_Projection!$C$6),Mortality_Projection!$C$5)*IF($D96="Male",MIN(OFFSET(Mortality_Rates!$B$6,J$8-1-($B96-$B$9),0),Mortality_Rates!$B$111),MIN(OFFSET(Mortality_Rates!$B$6,J$8-1-($B96-$B$9),1),Mortality_Rates!$C$111)))))</f>
        <v>0</v>
      </c>
      <c r="K96" s="160">
        <f ca="1">IF($B96-K$8&gt;$B$9,0,IF($B96-K$8=$B$9,$C96*IF($D96="Male",$B$5,$B$6),
J96*(1-(1-IF($D96="Male",Mortality_Projection!$C$3,Mortality_Projection!$C$4))^MIN(($B96+(K$8-1)-Mortality_Projection!$C$6),Mortality_Projection!$C$5)*IF($D96="Male",MIN(OFFSET(Mortality_Rates!$B$6,K$8-1-($B96-$B$9),0),Mortality_Rates!$B$111),MIN(OFFSET(Mortality_Rates!$B$6,K$8-1-($B96-$B$9),1),Mortality_Rates!$C$111)))))</f>
        <v>0</v>
      </c>
      <c r="L96" s="160">
        <f ca="1">IF($B96-L$8&gt;$B$9,0,IF($B96-L$8=$B$9,$C96*IF($D96="Male",$B$5,$B$6),
K96*(1-(1-IF($D96="Male",Mortality_Projection!$C$3,Mortality_Projection!$C$4))^MIN(($B96+(L$8-1)-Mortality_Projection!$C$6),Mortality_Projection!$C$5)*IF($D96="Male",MIN(OFFSET(Mortality_Rates!$B$6,L$8-1-($B96-$B$9),0),Mortality_Rates!$B$111),MIN(OFFSET(Mortality_Rates!$B$6,L$8-1-($B96-$B$9),1),Mortality_Rates!$C$111)))))</f>
        <v>0</v>
      </c>
      <c r="M96" s="160">
        <f ca="1">IF($B96-M$8&gt;$B$9,0,IF($B96-M$8=$B$9,$C96*IF($D96="Male",$B$5,$B$6),
L96*(1-(1-IF($D96="Male",Mortality_Projection!$C$3,Mortality_Projection!$C$4))^MIN(($B96+(M$8-1)-Mortality_Projection!$C$6),Mortality_Projection!$C$5)*IF($D96="Male",MIN(OFFSET(Mortality_Rates!$B$6,M$8-1-($B96-$B$9),0),Mortality_Rates!$B$111),MIN(OFFSET(Mortality_Rates!$B$6,M$8-1-($B96-$B$9),1),Mortality_Rates!$C$111)))))</f>
        <v>0</v>
      </c>
      <c r="N96" s="160">
        <f ca="1">IF($B96-N$8&gt;$B$9,0,IF($B96-N$8=$B$9,$C96*IF($D96="Male",$B$5,$B$6),
M96*(1-(1-IF($D96="Male",Mortality_Projection!$C$3,Mortality_Projection!$C$4))^MIN(($B96+(N$8-1)-Mortality_Projection!$C$6),Mortality_Projection!$C$5)*IF($D96="Male",MIN(OFFSET(Mortality_Rates!$B$6,N$8-1-($B96-$B$9),0),Mortality_Rates!$B$111),MIN(OFFSET(Mortality_Rates!$B$6,N$8-1-($B96-$B$9),1),Mortality_Rates!$C$111)))))</f>
        <v>0</v>
      </c>
      <c r="O96" s="160">
        <f ca="1">IF($B96-O$8&gt;$B$9,0,IF($B96-O$8=$B$9,$C96*IF($D96="Male",$B$5,$B$6),
N96*(1-(1-IF($D96="Male",Mortality_Projection!$C$3,Mortality_Projection!$C$4))^MIN(($B96+(O$8-1)-Mortality_Projection!$C$6),Mortality_Projection!$C$5)*IF($D96="Male",MIN(OFFSET(Mortality_Rates!$B$6,O$8-1-($B96-$B$9),0),Mortality_Rates!$B$111),MIN(OFFSET(Mortality_Rates!$B$6,O$8-1-($B96-$B$9),1),Mortality_Rates!$C$111)))))</f>
        <v>0</v>
      </c>
      <c r="P96" s="160">
        <f ca="1">IF($B96-P$8&gt;$B$9,0,IF($B96-P$8=$B$9,$C96*IF($D96="Male",$B$5,$B$6),
O96*(1-(1-IF($D96="Male",Mortality_Projection!$C$3,Mortality_Projection!$C$4))^MIN(($B96+(P$8-1)-Mortality_Projection!$C$6),Mortality_Projection!$C$5)*IF($D96="Male",MIN(OFFSET(Mortality_Rates!$B$6,P$8-1-($B96-$B$9),0),Mortality_Rates!$B$111),MIN(OFFSET(Mortality_Rates!$B$6,P$8-1-($B96-$B$9),1),Mortality_Rates!$C$111)))))</f>
        <v>0</v>
      </c>
      <c r="Q96" s="160">
        <f ca="1">IF($B96-Q$8&gt;$B$9,0,IF($B96-Q$8=$B$9,$C96*IF($D96="Male",$B$5,$B$6),
P96*(1-(1-IF($D96="Male",Mortality_Projection!$C$3,Mortality_Projection!$C$4))^MIN(($B96+(Q$8-1)-Mortality_Projection!$C$6),Mortality_Projection!$C$5)*IF($D96="Male",MIN(OFFSET(Mortality_Rates!$B$6,Q$8-1-($B96-$B$9),0),Mortality_Rates!$B$111),MIN(OFFSET(Mortality_Rates!$B$6,Q$8-1-($B96-$B$9),1),Mortality_Rates!$C$111)))))</f>
        <v>0</v>
      </c>
      <c r="R96" s="160">
        <f ca="1">IF($B96-R$8&gt;$B$9,0,IF($B96-R$8=$B$9,$C96*IF($D96="Male",$B$5,$B$6),
Q96*(1-(1-IF($D96="Male",Mortality_Projection!$C$3,Mortality_Projection!$C$4))^MIN(($B96+(R$8-1)-Mortality_Projection!$C$6),Mortality_Projection!$C$5)*IF($D96="Male",MIN(OFFSET(Mortality_Rates!$B$6,R$8-1-($B96-$B$9),0),Mortality_Rates!$B$111),MIN(OFFSET(Mortality_Rates!$B$6,R$8-1-($B96-$B$9),1),Mortality_Rates!$C$111)))))</f>
        <v>0</v>
      </c>
      <c r="S96" s="160">
        <f ca="1">IF($B96-S$8&gt;$B$9,0,IF($B96-S$8=$B$9,$C96*IF($D96="Male",$B$5,$B$6),
R96*(1-(1-IF($D96="Male",Mortality_Projection!$C$3,Mortality_Projection!$C$4))^MIN(($B96+(S$8-1)-Mortality_Projection!$C$6),Mortality_Projection!$C$5)*IF($D96="Male",MIN(OFFSET(Mortality_Rates!$B$6,S$8-1-($B96-$B$9),0),Mortality_Rates!$B$111),MIN(OFFSET(Mortality_Rates!$B$6,S$8-1-($B96-$B$9),1),Mortality_Rates!$C$111)))))</f>
        <v>0</v>
      </c>
      <c r="T96" s="160">
        <f ca="1">IF($B96-T$8&gt;$B$9,0,IF($B96-T$8=$B$9,$C96*IF($D96="Male",$B$5,$B$6),
S96*(1-(1-IF($D96="Male",Mortality_Projection!$C$3,Mortality_Projection!$C$4))^MIN(($B96+(T$8-1)-Mortality_Projection!$C$6),Mortality_Projection!$C$5)*IF($D96="Male",MIN(OFFSET(Mortality_Rates!$B$6,T$8-1-($B96-$B$9),0),Mortality_Rates!$B$111),MIN(OFFSET(Mortality_Rates!$B$6,T$8-1-($B96-$B$9),1),Mortality_Rates!$C$111)))))</f>
        <v>0</v>
      </c>
      <c r="U96" s="160">
        <f ca="1">IF($B96-U$8&gt;$B$9,0,IF($B96-U$8=$B$9,$C96*IF($D96="Male",$B$5,$B$6),
T96*(1-(1-IF($D96="Male",Mortality_Projection!$C$3,Mortality_Projection!$C$4))^MIN(($B96+(U$8-1)-Mortality_Projection!$C$6),Mortality_Projection!$C$5)*IF($D96="Male",MIN(OFFSET(Mortality_Rates!$B$6,U$8-1-($B96-$B$9),0),Mortality_Rates!$B$111),MIN(OFFSET(Mortality_Rates!$B$6,U$8-1-($B96-$B$9),1),Mortality_Rates!$C$111)))))</f>
        <v>0</v>
      </c>
      <c r="V96" s="160">
        <f ca="1">IF($B96-V$8&gt;$B$9,0,IF($B96-V$8=$B$9,$C96*IF($D96="Male",$B$5,$B$6),
U96*(1-(1-IF($D96="Male",Mortality_Projection!$C$3,Mortality_Projection!$C$4))^MIN(($B96+(V$8-1)-Mortality_Projection!$C$6),Mortality_Projection!$C$5)*IF($D96="Male",MIN(OFFSET(Mortality_Rates!$B$6,V$8-1-($B96-$B$9),0),Mortality_Rates!$B$111),MIN(OFFSET(Mortality_Rates!$B$6,V$8-1-($B96-$B$9),1),Mortality_Rates!$C$111)))))</f>
        <v>0</v>
      </c>
      <c r="W96" s="160">
        <f ca="1">IF($B96-W$8&gt;$B$9,0,IF($B96-W$8=$B$9,$C96*IF($D96="Male",$B$5,$B$6),
V96*(1-(1-IF($D96="Male",Mortality_Projection!$C$3,Mortality_Projection!$C$4))^MIN(($B96+(W$8-1)-Mortality_Projection!$C$6),Mortality_Projection!$C$5)*IF($D96="Male",MIN(OFFSET(Mortality_Rates!$B$6,W$8-1-($B96-$B$9),0),Mortality_Rates!$B$111),MIN(OFFSET(Mortality_Rates!$B$6,W$8-1-($B96-$B$9),1),Mortality_Rates!$C$111)))))</f>
        <v>0</v>
      </c>
      <c r="X96" s="160">
        <f ca="1">IF($B96-X$8&gt;$B$9,0,IF($B96-X$8=$B$9,$C96*IF($D96="Male",$B$5,$B$6),
W96*(1-(1-IF($D96="Male",Mortality_Projection!$C$3,Mortality_Projection!$C$4))^MIN(($B96+(X$8-1)-Mortality_Projection!$C$6),Mortality_Projection!$C$5)*IF($D96="Male",MIN(OFFSET(Mortality_Rates!$B$6,X$8-1-($B96-$B$9),0),Mortality_Rates!$B$111),MIN(OFFSET(Mortality_Rates!$B$6,X$8-1-($B96-$B$9),1),Mortality_Rates!$C$111)))))</f>
        <v>0</v>
      </c>
      <c r="Y96" s="160">
        <f ca="1">IF($B96-Y$8&gt;$B$9,0,IF($B96-Y$8=$B$9,$C96*IF($D96="Male",$B$5,$B$6),
X96*(1-(1-IF($D96="Male",Mortality_Projection!$C$3,Mortality_Projection!$C$4))^MIN(($B96+(Y$8-1)-Mortality_Projection!$C$6),Mortality_Projection!$C$5)*IF($D96="Male",MIN(OFFSET(Mortality_Rates!$B$6,Y$8-1-($B96-$B$9),0),Mortality_Rates!$B$111),MIN(OFFSET(Mortality_Rates!$B$6,Y$8-1-($B96-$B$9),1),Mortality_Rates!$C$111)))))</f>
        <v>0</v>
      </c>
      <c r="Z96" s="160">
        <f ca="1">IF($B96-Z$8&gt;$B$9,0,IF($B96-Z$8=$B$9,$C96*IF($D96="Male",$B$5,$B$6),
Y96*(1-(1-IF($D96="Male",Mortality_Projection!$C$3,Mortality_Projection!$C$4))^MIN(($B96+(Z$8-1)-Mortality_Projection!$C$6),Mortality_Projection!$C$5)*IF($D96="Male",MIN(OFFSET(Mortality_Rates!$B$6,Z$8-1-($B96-$B$9),0),Mortality_Rates!$B$111),MIN(OFFSET(Mortality_Rates!$B$6,Z$8-1-($B96-$B$9),1),Mortality_Rates!$C$111)))))</f>
        <v>0</v>
      </c>
      <c r="AA96" s="160">
        <f ca="1">IF($B96-AA$8&gt;$B$9,0,IF($B96-AA$8=$B$9,$C96*IF($D96="Male",$B$5,$B$6),
Z96*(1-(1-IF($D96="Male",Mortality_Projection!$C$3,Mortality_Projection!$C$4))^MIN(($B96+(AA$8-1)-Mortality_Projection!$C$6),Mortality_Projection!$C$5)*IF($D96="Male",MIN(OFFSET(Mortality_Rates!$B$6,AA$8-1-($B96-$B$9),0),Mortality_Rates!$B$111),MIN(OFFSET(Mortality_Rates!$B$6,AA$8-1-($B96-$B$9),1),Mortality_Rates!$C$111)))))</f>
        <v>0</v>
      </c>
      <c r="AB96" s="160">
        <f ca="1">IF($B96-AB$8&gt;$B$9,0,IF($B96-AB$8=$B$9,$C96*IF($D96="Male",$B$5,$B$6),
AA96*(1-(1-IF($D96="Male",Mortality_Projection!$C$3,Mortality_Projection!$C$4))^MIN(($B96+(AB$8-1)-Mortality_Projection!$C$6),Mortality_Projection!$C$5)*IF($D96="Male",MIN(OFFSET(Mortality_Rates!$B$6,AB$8-1-($B96-$B$9),0),Mortality_Rates!$B$111),MIN(OFFSET(Mortality_Rates!$B$6,AB$8-1-($B96-$B$9),1),Mortality_Rates!$C$111)))))</f>
        <v>0</v>
      </c>
      <c r="AC96" s="160">
        <f ca="1">IF($B96-AC$8&gt;$B$9,0,IF($B96-AC$8=$B$9,$C96*IF($D96="Male",$B$5,$B$6),
AB96*(1-(1-IF($D96="Male",Mortality_Projection!$C$3,Mortality_Projection!$C$4))^MIN(($B96+(AC$8-1)-Mortality_Projection!$C$6),Mortality_Projection!$C$5)*IF($D96="Male",MIN(OFFSET(Mortality_Rates!$B$6,AC$8-1-($B96-$B$9),0),Mortality_Rates!$B$111),MIN(OFFSET(Mortality_Rates!$B$6,AC$8-1-($B96-$B$9),1),Mortality_Rates!$C$111)))))</f>
        <v>0</v>
      </c>
      <c r="AD96" s="160">
        <f ca="1">IF($B96-AD$8&gt;$B$9,0,IF($B96-AD$8=$B$9,$C96*IF($D96="Male",$B$5,$B$6),
AC96*(1-(1-IF($D96="Male",Mortality_Projection!$C$3,Mortality_Projection!$C$4))^MIN(($B96+(AD$8-1)-Mortality_Projection!$C$6),Mortality_Projection!$C$5)*IF($D96="Male",MIN(OFFSET(Mortality_Rates!$B$6,AD$8-1-($B96-$B$9),0),Mortality_Rates!$B$111),MIN(OFFSET(Mortality_Rates!$B$6,AD$8-1-($B96-$B$9),1),Mortality_Rates!$C$111)))))</f>
        <v>0</v>
      </c>
      <c r="AE96" s="160">
        <f ca="1">IF($B96-AE$8&gt;$B$9,0,IF($B96-AE$8=$B$9,$C96*IF($D96="Male",$B$5,$B$6),
AD96*(1-(1-IF($D96="Male",Mortality_Projection!$C$3,Mortality_Projection!$C$4))^MIN(($B96+(AE$8-1)-Mortality_Projection!$C$6),Mortality_Projection!$C$5)*IF($D96="Male",MIN(OFFSET(Mortality_Rates!$B$6,AE$8-1-($B96-$B$9),0),Mortality_Rates!$B$111),MIN(OFFSET(Mortality_Rates!$B$6,AE$8-1-($B96-$B$9),1),Mortality_Rates!$C$111)))))</f>
        <v>0</v>
      </c>
      <c r="AF96" s="160">
        <f ca="1">IF($B96-AF$8&gt;$B$9,0,IF($B96-AF$8=$B$9,$C96*IF($D96="Male",$B$5,$B$6),
AE96*(1-(1-IF($D96="Male",Mortality_Projection!$C$3,Mortality_Projection!$C$4))^MIN(($B96+(AF$8-1)-Mortality_Projection!$C$6),Mortality_Projection!$C$5)*IF($D96="Male",MIN(OFFSET(Mortality_Rates!$B$6,AF$8-1-($B96-$B$9),0),Mortality_Rates!$B$111),MIN(OFFSET(Mortality_Rates!$B$6,AF$8-1-($B96-$B$9),1),Mortality_Rates!$C$111)))))</f>
        <v>0</v>
      </c>
      <c r="AG96" s="160">
        <f ca="1">IF($B96-AG$8&gt;$B$9,0,IF($B96-AG$8=$B$9,$C96*IF($D96="Male",$B$5,$B$6),
AF96*(1-(1-IF($D96="Male",Mortality_Projection!$C$3,Mortality_Projection!$C$4))^MIN(($B96+(AG$8-1)-Mortality_Projection!$C$6),Mortality_Projection!$C$5)*IF($D96="Male",MIN(OFFSET(Mortality_Rates!$B$6,AG$8-1-($B96-$B$9),0),Mortality_Rates!$B$111),MIN(OFFSET(Mortality_Rates!$B$6,AG$8-1-($B96-$B$9),1),Mortality_Rates!$C$111)))))</f>
        <v>0</v>
      </c>
      <c r="AH96" s="160">
        <f ca="1">IF($B96-AH$8&gt;$B$9,0,IF($B96-AH$8=$B$9,$C96*IF($D96="Male",$B$5,$B$6),
AG96*(1-(1-IF($D96="Male",Mortality_Projection!$C$3,Mortality_Projection!$C$4))^MIN(($B96+(AH$8-1)-Mortality_Projection!$C$6),Mortality_Projection!$C$5)*IF($D96="Male",MIN(OFFSET(Mortality_Rates!$B$6,AH$8-1-($B96-$B$9),0),Mortality_Rates!$B$111),MIN(OFFSET(Mortality_Rates!$B$6,AH$8-1-($B96-$B$9),1),Mortality_Rates!$C$111)))))</f>
        <v>0</v>
      </c>
      <c r="AI96" s="160">
        <f ca="1">IF($B96-AI$8&gt;$B$9,0,IF($B96-AI$8=$B$9,$C96*IF($D96="Male",$B$5,$B$6),
AH96*(1-(1-IF($D96="Male",Mortality_Projection!$C$3,Mortality_Projection!$C$4))^MIN(($B96+(AI$8-1)-Mortality_Projection!$C$6),Mortality_Projection!$C$5)*IF($D96="Male",MIN(OFFSET(Mortality_Rates!$B$6,AI$8-1-($B96-$B$9),0),Mortality_Rates!$B$111),MIN(OFFSET(Mortality_Rates!$B$6,AI$8-1-($B96-$B$9),1),Mortality_Rates!$C$111)))))</f>
        <v>0</v>
      </c>
      <c r="AJ96" s="160">
        <f ca="1">IF($B96-AJ$8&gt;$B$9,0,IF($B96-AJ$8=$B$9,$C96*IF($D96="Male",$B$5,$B$6),
AI96*(1-(1-IF($D96="Male",Mortality_Projection!$C$3,Mortality_Projection!$C$4))^MIN(($B96+(AJ$8-1)-Mortality_Projection!$C$6),Mortality_Projection!$C$5)*IF($D96="Male",MIN(OFFSET(Mortality_Rates!$B$6,AJ$8-1-($B96-$B$9),0),Mortality_Rates!$B$111),MIN(OFFSET(Mortality_Rates!$B$6,AJ$8-1-($B96-$B$9),1),Mortality_Rates!$C$111)))))</f>
        <v>0</v>
      </c>
      <c r="AK96" s="160">
        <f ca="1">IF($B96-AK$8&gt;$B$9,0,IF($B96-AK$8=$B$9,$C96*IF($D96="Male",$B$5,$B$6),
AJ96*(1-(1-IF($D96="Male",Mortality_Projection!$C$3,Mortality_Projection!$C$4))^MIN(($B96+(AK$8-1)-Mortality_Projection!$C$6),Mortality_Projection!$C$5)*IF($D96="Male",MIN(OFFSET(Mortality_Rates!$B$6,AK$8-1-($B96-$B$9),0),Mortality_Rates!$B$111),MIN(OFFSET(Mortality_Rates!$B$6,AK$8-1-($B96-$B$9),1),Mortality_Rates!$C$111)))))</f>
        <v>0</v>
      </c>
      <c r="AL96" s="160">
        <f ca="1">IF($B96-AL$8&gt;$B$9,0,IF($B96-AL$8=$B$9,$C96*IF($D96="Male",$B$5,$B$6),
AK96*(1-(1-IF($D96="Male",Mortality_Projection!$C$3,Mortality_Projection!$C$4))^MIN(($B96+(AL$8-1)-Mortality_Projection!$C$6),Mortality_Projection!$C$5)*IF($D96="Male",MIN(OFFSET(Mortality_Rates!$B$6,AL$8-1-($B96-$B$9),0),Mortality_Rates!$B$111),MIN(OFFSET(Mortality_Rates!$B$6,AL$8-1-($B96-$B$9),1),Mortality_Rates!$C$111)))))</f>
        <v>0</v>
      </c>
      <c r="AM96" s="160">
        <f ca="1">IF($B96-AM$8&gt;$B$9,0,IF($B96-AM$8=$B$9,$C96*IF($D96="Male",$B$5,$B$6),
AL96*(1-(1-IF($D96="Male",Mortality_Projection!$C$3,Mortality_Projection!$C$4))^MIN(($B96+(AM$8-1)-Mortality_Projection!$C$6),Mortality_Projection!$C$5)*IF($D96="Male",MIN(OFFSET(Mortality_Rates!$B$6,AM$8-1-($B96-$B$9),0),Mortality_Rates!$B$111),MIN(OFFSET(Mortality_Rates!$B$6,AM$8-1-($B96-$B$9),1),Mortality_Rates!$C$111)))))</f>
        <v>0</v>
      </c>
      <c r="AN96" s="160">
        <f ca="1">IF($B96-AN$8&gt;$B$9,0,IF($B96-AN$8=$B$9,$C96*IF($D96="Male",$B$5,$B$6),
AM96*(1-(1-IF($D96="Male",Mortality_Projection!$C$3,Mortality_Projection!$C$4))^MIN(($B96+(AN$8-1)-Mortality_Projection!$C$6),Mortality_Projection!$C$5)*IF($D96="Male",MIN(OFFSET(Mortality_Rates!$B$6,AN$8-1-($B96-$B$9),0),Mortality_Rates!$B$111),MIN(OFFSET(Mortality_Rates!$B$6,AN$8-1-($B96-$B$9),1),Mortality_Rates!$C$111)))))</f>
        <v>0</v>
      </c>
      <c r="AO96" s="160">
        <f ca="1">IF($B96-AO$8&gt;$B$9,0,IF($B96-AO$8=$B$9,$C96*IF($D96="Male",$B$5,$B$6),
AN96*(1-(1-IF($D96="Male",Mortality_Projection!$C$3,Mortality_Projection!$C$4))^MIN(($B96+(AO$8-1)-Mortality_Projection!$C$6),Mortality_Projection!$C$5)*IF($D96="Male",MIN(OFFSET(Mortality_Rates!$B$6,AO$8-1-($B96-$B$9),0),Mortality_Rates!$B$111),MIN(OFFSET(Mortality_Rates!$B$6,AO$8-1-($B96-$B$9),1),Mortality_Rates!$C$111)))))</f>
        <v>0</v>
      </c>
      <c r="AP96" s="160">
        <f ca="1">IF($B96-AP$8&gt;$B$9,0,IF($B96-AP$8=$B$9,$C96*IF($D96="Male",$B$5,$B$6),
AO96*(1-(1-IF($D96="Male",Mortality_Projection!$C$3,Mortality_Projection!$C$4))^MIN(($B96+(AP$8-1)-Mortality_Projection!$C$6),Mortality_Projection!$C$5)*IF($D96="Male",MIN(OFFSET(Mortality_Rates!$B$6,AP$8-1-($B96-$B$9),0),Mortality_Rates!$B$111),MIN(OFFSET(Mortality_Rates!$B$6,AP$8-1-($B96-$B$9),1),Mortality_Rates!$C$111)))))</f>
        <v>5496.9383090658757</v>
      </c>
      <c r="AQ96" s="160">
        <f ca="1">IF($B96-AQ$8&gt;$B$9,0,IF($B96-AQ$8=$B$9,$C96*IF($D96="Male",$B$5,$B$6),
AP96*(1-(1-IF($D96="Male",Mortality_Projection!$C$3,Mortality_Projection!$C$4))^MIN(($B96+(AQ$8-1)-Mortality_Projection!$C$6),Mortality_Projection!$C$5)*IF($D96="Male",MIN(OFFSET(Mortality_Rates!$B$6,AQ$8-1-($B96-$B$9),0),Mortality_Rates!$B$111),MIN(OFFSET(Mortality_Rates!$B$6,AQ$8-1-($B96-$B$9),1),Mortality_Rates!$C$111)))))</f>
        <v>5495.0269325973686</v>
      </c>
      <c r="AR96" s="160">
        <f ca="1">IF($B96-AR$8&gt;$B$9,0,IF($B96-AR$8=$B$9,$C96*IF($D96="Male",$B$5,$B$6),
AQ96*(1-(1-IF($D96="Male",Mortality_Projection!$C$3,Mortality_Projection!$C$4))^MIN(($B96+(AR$8-1)-Mortality_Projection!$C$6),Mortality_Projection!$C$5)*IF($D96="Male",MIN(OFFSET(Mortality_Rates!$B$6,AR$8-1-($B96-$B$9),0),Mortality_Rates!$B$111),MIN(OFFSET(Mortality_Rates!$B$6,AR$8-1-($B96-$B$9),1),Mortality_Rates!$C$111)))))</f>
        <v>5493.6216348487005</v>
      </c>
      <c r="AS96" s="160">
        <f ca="1">IF($B96-AS$8&gt;$B$9,0,IF($B96-AS$8=$B$9,$C96*IF($D96="Male",$B$5,$B$6),
AR96*(1-(1-IF($D96="Male",Mortality_Projection!$C$3,Mortality_Projection!$C$4))^MIN(($B96+(AS$8-1)-Mortality_Projection!$C$6),Mortality_Projection!$C$5)*IF($D96="Male",MIN(OFFSET(Mortality_Rates!$B$6,AS$8-1-($B96-$B$9),0),Mortality_Rates!$B$111),MIN(OFFSET(Mortality_Rates!$B$6,AS$8-1-($B96-$B$9),1),Mortality_Rates!$C$111)))))</f>
        <v>5492.5833361061041</v>
      </c>
      <c r="AT96" s="160">
        <f ca="1">IF($B96-AT$8&gt;$B$9,0,IF($B96-AT$8=$B$9,$C96*IF($D96="Male",$B$5,$B$6),
AS96*(1-(1-IF($D96="Male",Mortality_Projection!$C$3,Mortality_Projection!$C$4))^MIN(($B96+(AT$8-1)-Mortality_Projection!$C$6),Mortality_Projection!$C$5)*IF($D96="Male",MIN(OFFSET(Mortality_Rates!$B$6,AT$8-1-($B96-$B$9),0),Mortality_Rates!$B$111),MIN(OFFSET(Mortality_Rates!$B$6,AT$8-1-($B96-$B$9),1),Mortality_Rates!$C$111)))))</f>
        <v>5491.7947478543165</v>
      </c>
      <c r="AU96" s="160">
        <f ca="1">IF($B96-AU$8&gt;$B$9,0,IF($B96-AU$8=$B$9,$C96*IF($D96="Male",$B$5,$B$6),
AT96*(1-(1-IF($D96="Male",Mortality_Projection!$C$3,Mortality_Projection!$C$4))^MIN(($B96+(AU$8-1)-Mortality_Projection!$C$6),Mortality_Projection!$C$5)*IF($D96="Male",MIN(OFFSET(Mortality_Rates!$B$6,AU$8-1-($B96-$B$9),0),Mortality_Rates!$B$111),MIN(OFFSET(Mortality_Rates!$B$6,AU$8-1-($B96-$B$9),1),Mortality_Rates!$C$111)))))</f>
        <v>5491.169511794119</v>
      </c>
      <c r="AV96" s="160">
        <f ca="1">IF($B96-AV$8&gt;$B$9,0,IF($B96-AV$8=$B$9,$C96*IF($D96="Male",$B$5,$B$6),
AU96*(1-(1-IF($D96="Male",Mortality_Projection!$C$3,Mortality_Projection!$C$4))^MIN(($B96+(AV$8-1)-Mortality_Projection!$C$6),Mortality_Projection!$C$5)*IF($D96="Male",MIN(OFFSET(Mortality_Rates!$B$6,AV$8-1-($B96-$B$9),0),Mortality_Rates!$B$111),MIN(OFFSET(Mortality_Rates!$B$6,AV$8-1-($B96-$B$9),1),Mortality_Rates!$C$111)))))</f>
        <v>5490.6459747044901</v>
      </c>
      <c r="AW96" s="160">
        <f ca="1">IF($B96-AW$8&gt;$B$9,0,IF($B96-AW$8=$B$9,$C96*IF($D96="Male",$B$5,$B$6),
AV96*(1-(1-IF($D96="Male",Mortality_Projection!$C$3,Mortality_Projection!$C$4))^MIN(($B96+(AW$8-1)-Mortality_Projection!$C$6),Mortality_Projection!$C$5)*IF($D96="Male",MIN(OFFSET(Mortality_Rates!$B$6,AW$8-1-($B96-$B$9),0),Mortality_Rates!$B$111),MIN(OFFSET(Mortality_Rates!$B$6,AW$8-1-($B96-$B$9),1),Mortality_Rates!$C$111)))))</f>
        <v>5490.1871535925065</v>
      </c>
      <c r="AX96" s="160">
        <f ca="1">IF($B96-AX$8&gt;$B$9,0,IF($B96-AX$8=$B$9,$C96*IF($D96="Male",$B$5,$B$6),
AW96*(1-(1-IF($D96="Male",Mortality_Projection!$C$3,Mortality_Projection!$C$4))^MIN(($B96+(AX$8-1)-Mortality_Projection!$C$6),Mortality_Projection!$C$5)*IF($D96="Male",MIN(OFFSET(Mortality_Rates!$B$6,AX$8-1-($B96-$B$9),0),Mortality_Rates!$B$111),MIN(OFFSET(Mortality_Rates!$B$6,AX$8-1-($B96-$B$9),1),Mortality_Rates!$C$111)))))</f>
        <v>5489.7653197695145</v>
      </c>
      <c r="AY96" s="160">
        <f ca="1">IF($B96-AY$8&gt;$B$9,0,IF($B96-AY$8=$B$9,$C96*IF($D96="Male",$B$5,$B$6),
AX96*(1-(1-IF($D96="Male",Mortality_Projection!$C$3,Mortality_Projection!$C$4))^MIN(($B96+(AY$8-1)-Mortality_Projection!$C$6),Mortality_Projection!$C$5)*IF($D96="Male",MIN(OFFSET(Mortality_Rates!$B$6,AY$8-1-($B96-$B$9),0),Mortality_Rates!$B$111),MIN(OFFSET(Mortality_Rates!$B$6,AY$8-1-($B96-$B$9),1),Mortality_Rates!$C$111)))))</f>
        <v>5489.355833727449</v>
      </c>
      <c r="AZ96" s="160">
        <f ca="1">IF($B96-AZ$8&gt;$B$9,0,IF($B96-AZ$8=$B$9,$C96*IF($D96="Male",$B$5,$B$6),
AY96*(1-(1-IF($D96="Male",Mortality_Projection!$C$3,Mortality_Projection!$C$4))^MIN(($B96+(AZ$8-1)-Mortality_Projection!$C$6),Mortality_Projection!$C$5)*IF($D96="Male",MIN(OFFSET(Mortality_Rates!$B$6,AZ$8-1-($B96-$B$9),0),Mortality_Rates!$B$111),MIN(OFFSET(Mortality_Rates!$B$6,AZ$8-1-($B96-$B$9),1),Mortality_Rates!$C$111)))))</f>
        <v>5488.9371423909743</v>
      </c>
      <c r="BA96" s="160">
        <f ca="1">IF($B96-BA$8&gt;$B$9,0,IF($B96-BA$8=$B$9,$C96*IF($D96="Male",$B$5,$B$6),
AZ96*(1-(1-IF($D96="Male",Mortality_Projection!$C$3,Mortality_Projection!$C$4))^MIN(($B96+(BA$8-1)-Mortality_Projection!$C$6),Mortality_Projection!$C$5)*IF($D96="Male",MIN(OFFSET(Mortality_Rates!$B$6,BA$8-1-($B96-$B$9),0),Mortality_Rates!$B$111),MIN(OFFSET(Mortality_Rates!$B$6,BA$8-1-($B96-$B$9),1),Mortality_Rates!$C$111)))))</f>
        <v>5488.4907775879037</v>
      </c>
      <c r="BB96" s="160">
        <f ca="1">IF($B96-BB$8&gt;$B$9,0,IF($B96-BB$8=$B$9,$C96*IF($D96="Male",$B$5,$B$6),
BA96*(1-(1-IF($D96="Male",Mortality_Projection!$C$3,Mortality_Projection!$C$4))^MIN(($B96+(BB$8-1)-Mortality_Projection!$C$6),Mortality_Projection!$C$5)*IF($D96="Male",MIN(OFFSET(Mortality_Rates!$B$6,BB$8-1-($B96-$B$9),0),Mortality_Rates!$B$111),MIN(OFFSET(Mortality_Rates!$B$6,BB$8-1-($B96-$B$9),1),Mortality_Rates!$C$111)))))</f>
        <v>5488.0075115521877</v>
      </c>
      <c r="BC96" s="160">
        <f ca="1">IF($B96-BC$8&gt;$B$9,0,IF($B96-BC$8=$B$9,$C96*IF($D96="Male",$B$5,$B$6),
BB96*(1-(1-IF($D96="Male",Mortality_Projection!$C$3,Mortality_Projection!$C$4))^MIN(($B96+(BC$8-1)-Mortality_Projection!$C$6),Mortality_Projection!$C$5)*IF($D96="Male",MIN(OFFSET(Mortality_Rates!$B$6,BC$8-1-($B96-$B$9),0),Mortality_Rates!$B$111),MIN(OFFSET(Mortality_Rates!$B$6,BC$8-1-($B96-$B$9),1),Mortality_Rates!$C$111)))))</f>
        <v>5487.4781202196691</v>
      </c>
      <c r="BD96" s="161">
        <f ca="1">IF($B96-BD$8&gt;$B$9,0,IF($B96-BD$8=$B$9,$C96*IF($D96="Male",$B$5,$B$6),
BC96*(1-(1-IF($D96="Male",Mortality_Projection!$C$3,Mortality_Projection!$C$4))^MIN(($B96+(BD$8-1)-Mortality_Projection!$C$6),Mortality_Projection!$C$5)*IF($D96="Male",MIN(OFFSET(Mortality_Rates!$B$6,BD$8-1-($B96-$B$9),0),Mortality_Rates!$B$111),MIN(OFFSET(Mortality_Rates!$B$6,BD$8-1-($B96-$B$9),1),Mortality_Rates!$C$111)))))</f>
        <v>5486.8964614393562</v>
      </c>
      <c r="BE96" s="33"/>
    </row>
    <row r="97" spans="1:57" x14ac:dyDescent="0.35">
      <c r="A97" s="159"/>
      <c r="B97">
        <f t="shared" ref="B97:C97" si="18">B47</f>
        <v>2060</v>
      </c>
      <c r="C97" s="160">
        <f t="shared" ca="1" si="18"/>
        <v>77388.065442710606</v>
      </c>
      <c r="D97" s="198" t="s">
        <v>32</v>
      </c>
      <c r="E97" s="160">
        <f ca="1">IF($B97-E$8&gt;$B$9,0,IF($B97-E$8=$B$9,$C97*IF($D97="Male",$B$5,$B$6),
D97*(1-(1-IF($D97="Male",Mortality_Projection!$C$3,Mortality_Projection!$C$4))^MIN(($B97+(E$8-1)-Mortality_Projection!$C$6),Mortality_Projection!$C$5)*IF($D97="Male",MIN(OFFSET(Mortality_Rates!$B$6,E$8-1-($B97-$B$9),0),Mortality_Rates!$B$111),MIN(OFFSET(Mortality_Rates!$B$6,E$8-1-($B97-$B$9),1),Mortality_Rates!$C$111)))))</f>
        <v>0</v>
      </c>
      <c r="F97" s="160">
        <f ca="1">IF($B97-F$8&gt;$B$9,0,IF($B97-F$8=$B$9,$C97*IF($D97="Male",$B$5,$B$6),
E97*(1-(1-IF($D97="Male",Mortality_Projection!$C$3,Mortality_Projection!$C$4))^MIN(($B97+(F$8-1)-Mortality_Projection!$C$6),Mortality_Projection!$C$5)*IF($D97="Male",MIN(OFFSET(Mortality_Rates!$B$6,F$8-1-($B97-$B$9),0),Mortality_Rates!$B$111),MIN(OFFSET(Mortality_Rates!$B$6,F$8-1-($B97-$B$9),1),Mortality_Rates!$C$111)))))</f>
        <v>0</v>
      </c>
      <c r="G97" s="160">
        <f ca="1">IF($B97-G$8&gt;$B$9,0,IF($B97-G$8=$B$9,$C97*IF($D97="Male",$B$5,$B$6),
F97*(1-(1-IF($D97="Male",Mortality_Projection!$C$3,Mortality_Projection!$C$4))^MIN(($B97+(G$8-1)-Mortality_Projection!$C$6),Mortality_Projection!$C$5)*IF($D97="Male",MIN(OFFSET(Mortality_Rates!$B$6,G$8-1-($B97-$B$9),0),Mortality_Rates!$B$111),MIN(OFFSET(Mortality_Rates!$B$6,G$8-1-($B97-$B$9),1),Mortality_Rates!$C$111)))))</f>
        <v>0</v>
      </c>
      <c r="H97" s="160">
        <f ca="1">IF($B97-H$8&gt;$B$9,0,IF($B97-H$8=$B$9,$C97*IF($D97="Male",$B$5,$B$6),
G97*(1-(1-IF($D97="Male",Mortality_Projection!$C$3,Mortality_Projection!$C$4))^MIN(($B97+(H$8-1)-Mortality_Projection!$C$6),Mortality_Projection!$C$5)*IF($D97="Male",MIN(OFFSET(Mortality_Rates!$B$6,H$8-1-($B97-$B$9),0),Mortality_Rates!$B$111),MIN(OFFSET(Mortality_Rates!$B$6,H$8-1-($B97-$B$9),1),Mortality_Rates!$C$111)))))</f>
        <v>0</v>
      </c>
      <c r="I97" s="160">
        <f ca="1">IF($B97-I$8&gt;$B$9,0,IF($B97-I$8=$B$9,$C97*IF($D97="Male",$B$5,$B$6),
H97*(1-(1-IF($D97="Male",Mortality_Projection!$C$3,Mortality_Projection!$C$4))^MIN(($B97+(I$8-1)-Mortality_Projection!$C$6),Mortality_Projection!$C$5)*IF($D97="Male",MIN(OFFSET(Mortality_Rates!$B$6,I$8-1-($B97-$B$9),0),Mortality_Rates!$B$111),MIN(OFFSET(Mortality_Rates!$B$6,I$8-1-($B97-$B$9),1),Mortality_Rates!$C$111)))))</f>
        <v>0</v>
      </c>
      <c r="J97" s="160">
        <f ca="1">IF($B97-J$8&gt;$B$9,0,IF($B97-J$8=$B$9,$C97*IF($D97="Male",$B$5,$B$6),
I97*(1-(1-IF($D97="Male",Mortality_Projection!$C$3,Mortality_Projection!$C$4))^MIN(($B97+(J$8-1)-Mortality_Projection!$C$6),Mortality_Projection!$C$5)*IF($D97="Male",MIN(OFFSET(Mortality_Rates!$B$6,J$8-1-($B97-$B$9),0),Mortality_Rates!$B$111),MIN(OFFSET(Mortality_Rates!$B$6,J$8-1-($B97-$B$9),1),Mortality_Rates!$C$111)))))</f>
        <v>0</v>
      </c>
      <c r="K97" s="160">
        <f ca="1">IF($B97-K$8&gt;$B$9,0,IF($B97-K$8=$B$9,$C97*IF($D97="Male",$B$5,$B$6),
J97*(1-(1-IF($D97="Male",Mortality_Projection!$C$3,Mortality_Projection!$C$4))^MIN(($B97+(K$8-1)-Mortality_Projection!$C$6),Mortality_Projection!$C$5)*IF($D97="Male",MIN(OFFSET(Mortality_Rates!$B$6,K$8-1-($B97-$B$9),0),Mortality_Rates!$B$111),MIN(OFFSET(Mortality_Rates!$B$6,K$8-1-($B97-$B$9),1),Mortality_Rates!$C$111)))))</f>
        <v>0</v>
      </c>
      <c r="L97" s="160">
        <f ca="1">IF($B97-L$8&gt;$B$9,0,IF($B97-L$8=$B$9,$C97*IF($D97="Male",$B$5,$B$6),
K97*(1-(1-IF($D97="Male",Mortality_Projection!$C$3,Mortality_Projection!$C$4))^MIN(($B97+(L$8-1)-Mortality_Projection!$C$6),Mortality_Projection!$C$5)*IF($D97="Male",MIN(OFFSET(Mortality_Rates!$B$6,L$8-1-($B97-$B$9),0),Mortality_Rates!$B$111),MIN(OFFSET(Mortality_Rates!$B$6,L$8-1-($B97-$B$9),1),Mortality_Rates!$C$111)))))</f>
        <v>0</v>
      </c>
      <c r="M97" s="160">
        <f ca="1">IF($B97-M$8&gt;$B$9,0,IF($B97-M$8=$B$9,$C97*IF($D97="Male",$B$5,$B$6),
L97*(1-(1-IF($D97="Male",Mortality_Projection!$C$3,Mortality_Projection!$C$4))^MIN(($B97+(M$8-1)-Mortality_Projection!$C$6),Mortality_Projection!$C$5)*IF($D97="Male",MIN(OFFSET(Mortality_Rates!$B$6,M$8-1-($B97-$B$9),0),Mortality_Rates!$B$111),MIN(OFFSET(Mortality_Rates!$B$6,M$8-1-($B97-$B$9),1),Mortality_Rates!$C$111)))))</f>
        <v>0</v>
      </c>
      <c r="N97" s="160">
        <f ca="1">IF($B97-N$8&gt;$B$9,0,IF($B97-N$8=$B$9,$C97*IF($D97="Male",$B$5,$B$6),
M97*(1-(1-IF($D97="Male",Mortality_Projection!$C$3,Mortality_Projection!$C$4))^MIN(($B97+(N$8-1)-Mortality_Projection!$C$6),Mortality_Projection!$C$5)*IF($D97="Male",MIN(OFFSET(Mortality_Rates!$B$6,N$8-1-($B97-$B$9),0),Mortality_Rates!$B$111),MIN(OFFSET(Mortality_Rates!$B$6,N$8-1-($B97-$B$9),1),Mortality_Rates!$C$111)))))</f>
        <v>0</v>
      </c>
      <c r="O97" s="160">
        <f ca="1">IF($B97-O$8&gt;$B$9,0,IF($B97-O$8=$B$9,$C97*IF($D97="Male",$B$5,$B$6),
N97*(1-(1-IF($D97="Male",Mortality_Projection!$C$3,Mortality_Projection!$C$4))^MIN(($B97+(O$8-1)-Mortality_Projection!$C$6),Mortality_Projection!$C$5)*IF($D97="Male",MIN(OFFSET(Mortality_Rates!$B$6,O$8-1-($B97-$B$9),0),Mortality_Rates!$B$111),MIN(OFFSET(Mortality_Rates!$B$6,O$8-1-($B97-$B$9),1),Mortality_Rates!$C$111)))))</f>
        <v>0</v>
      </c>
      <c r="P97" s="160">
        <f ca="1">IF($B97-P$8&gt;$B$9,0,IF($B97-P$8=$B$9,$C97*IF($D97="Male",$B$5,$B$6),
O97*(1-(1-IF($D97="Male",Mortality_Projection!$C$3,Mortality_Projection!$C$4))^MIN(($B97+(P$8-1)-Mortality_Projection!$C$6),Mortality_Projection!$C$5)*IF($D97="Male",MIN(OFFSET(Mortality_Rates!$B$6,P$8-1-($B97-$B$9),0),Mortality_Rates!$B$111),MIN(OFFSET(Mortality_Rates!$B$6,P$8-1-($B97-$B$9),1),Mortality_Rates!$C$111)))))</f>
        <v>0</v>
      </c>
      <c r="Q97" s="160">
        <f ca="1">IF($B97-Q$8&gt;$B$9,0,IF($B97-Q$8=$B$9,$C97*IF($D97="Male",$B$5,$B$6),
P97*(1-(1-IF($D97="Male",Mortality_Projection!$C$3,Mortality_Projection!$C$4))^MIN(($B97+(Q$8-1)-Mortality_Projection!$C$6),Mortality_Projection!$C$5)*IF($D97="Male",MIN(OFFSET(Mortality_Rates!$B$6,Q$8-1-($B97-$B$9),0),Mortality_Rates!$B$111),MIN(OFFSET(Mortality_Rates!$B$6,Q$8-1-($B97-$B$9),1),Mortality_Rates!$C$111)))))</f>
        <v>0</v>
      </c>
      <c r="R97" s="160">
        <f ca="1">IF($B97-R$8&gt;$B$9,0,IF($B97-R$8=$B$9,$C97*IF($D97="Male",$B$5,$B$6),
Q97*(1-(1-IF($D97="Male",Mortality_Projection!$C$3,Mortality_Projection!$C$4))^MIN(($B97+(R$8-1)-Mortality_Projection!$C$6),Mortality_Projection!$C$5)*IF($D97="Male",MIN(OFFSET(Mortality_Rates!$B$6,R$8-1-($B97-$B$9),0),Mortality_Rates!$B$111),MIN(OFFSET(Mortality_Rates!$B$6,R$8-1-($B97-$B$9),1),Mortality_Rates!$C$111)))))</f>
        <v>0</v>
      </c>
      <c r="S97" s="160">
        <f ca="1">IF($B97-S$8&gt;$B$9,0,IF($B97-S$8=$B$9,$C97*IF($D97="Male",$B$5,$B$6),
R97*(1-(1-IF($D97="Male",Mortality_Projection!$C$3,Mortality_Projection!$C$4))^MIN(($B97+(S$8-1)-Mortality_Projection!$C$6),Mortality_Projection!$C$5)*IF($D97="Male",MIN(OFFSET(Mortality_Rates!$B$6,S$8-1-($B97-$B$9),0),Mortality_Rates!$B$111),MIN(OFFSET(Mortality_Rates!$B$6,S$8-1-($B97-$B$9),1),Mortality_Rates!$C$111)))))</f>
        <v>0</v>
      </c>
      <c r="T97" s="160">
        <f ca="1">IF($B97-T$8&gt;$B$9,0,IF($B97-T$8=$B$9,$C97*IF($D97="Male",$B$5,$B$6),
S97*(1-(1-IF($D97="Male",Mortality_Projection!$C$3,Mortality_Projection!$C$4))^MIN(($B97+(T$8-1)-Mortality_Projection!$C$6),Mortality_Projection!$C$5)*IF($D97="Male",MIN(OFFSET(Mortality_Rates!$B$6,T$8-1-($B97-$B$9),0),Mortality_Rates!$B$111),MIN(OFFSET(Mortality_Rates!$B$6,T$8-1-($B97-$B$9),1),Mortality_Rates!$C$111)))))</f>
        <v>0</v>
      </c>
      <c r="U97" s="160">
        <f ca="1">IF($B97-U$8&gt;$B$9,0,IF($B97-U$8=$B$9,$C97*IF($D97="Male",$B$5,$B$6),
T97*(1-(1-IF($D97="Male",Mortality_Projection!$C$3,Mortality_Projection!$C$4))^MIN(($B97+(U$8-1)-Mortality_Projection!$C$6),Mortality_Projection!$C$5)*IF($D97="Male",MIN(OFFSET(Mortality_Rates!$B$6,U$8-1-($B97-$B$9),0),Mortality_Rates!$B$111),MIN(OFFSET(Mortality_Rates!$B$6,U$8-1-($B97-$B$9),1),Mortality_Rates!$C$111)))))</f>
        <v>0</v>
      </c>
      <c r="V97" s="160">
        <f ca="1">IF($B97-V$8&gt;$B$9,0,IF($B97-V$8=$B$9,$C97*IF($D97="Male",$B$5,$B$6),
U97*(1-(1-IF($D97="Male",Mortality_Projection!$C$3,Mortality_Projection!$C$4))^MIN(($B97+(V$8-1)-Mortality_Projection!$C$6),Mortality_Projection!$C$5)*IF($D97="Male",MIN(OFFSET(Mortality_Rates!$B$6,V$8-1-($B97-$B$9),0),Mortality_Rates!$B$111),MIN(OFFSET(Mortality_Rates!$B$6,V$8-1-($B97-$B$9),1),Mortality_Rates!$C$111)))))</f>
        <v>0</v>
      </c>
      <c r="W97" s="160">
        <f ca="1">IF($B97-W$8&gt;$B$9,0,IF($B97-W$8=$B$9,$C97*IF($D97="Male",$B$5,$B$6),
V97*(1-(1-IF($D97="Male",Mortality_Projection!$C$3,Mortality_Projection!$C$4))^MIN(($B97+(W$8-1)-Mortality_Projection!$C$6),Mortality_Projection!$C$5)*IF($D97="Male",MIN(OFFSET(Mortality_Rates!$B$6,W$8-1-($B97-$B$9),0),Mortality_Rates!$B$111),MIN(OFFSET(Mortality_Rates!$B$6,W$8-1-($B97-$B$9),1),Mortality_Rates!$C$111)))))</f>
        <v>0</v>
      </c>
      <c r="X97" s="160">
        <f ca="1">IF($B97-X$8&gt;$B$9,0,IF($B97-X$8=$B$9,$C97*IF($D97="Male",$B$5,$B$6),
W97*(1-(1-IF($D97="Male",Mortality_Projection!$C$3,Mortality_Projection!$C$4))^MIN(($B97+(X$8-1)-Mortality_Projection!$C$6),Mortality_Projection!$C$5)*IF($D97="Male",MIN(OFFSET(Mortality_Rates!$B$6,X$8-1-($B97-$B$9),0),Mortality_Rates!$B$111),MIN(OFFSET(Mortality_Rates!$B$6,X$8-1-($B97-$B$9),1),Mortality_Rates!$C$111)))))</f>
        <v>0</v>
      </c>
      <c r="Y97" s="160">
        <f ca="1">IF($B97-Y$8&gt;$B$9,0,IF($B97-Y$8=$B$9,$C97*IF($D97="Male",$B$5,$B$6),
X97*(1-(1-IF($D97="Male",Mortality_Projection!$C$3,Mortality_Projection!$C$4))^MIN(($B97+(Y$8-1)-Mortality_Projection!$C$6),Mortality_Projection!$C$5)*IF($D97="Male",MIN(OFFSET(Mortality_Rates!$B$6,Y$8-1-($B97-$B$9),0),Mortality_Rates!$B$111),MIN(OFFSET(Mortality_Rates!$B$6,Y$8-1-($B97-$B$9),1),Mortality_Rates!$C$111)))))</f>
        <v>0</v>
      </c>
      <c r="Z97" s="160">
        <f ca="1">IF($B97-Z$8&gt;$B$9,0,IF($B97-Z$8=$B$9,$C97*IF($D97="Male",$B$5,$B$6),
Y97*(1-(1-IF($D97="Male",Mortality_Projection!$C$3,Mortality_Projection!$C$4))^MIN(($B97+(Z$8-1)-Mortality_Projection!$C$6),Mortality_Projection!$C$5)*IF($D97="Male",MIN(OFFSET(Mortality_Rates!$B$6,Z$8-1-($B97-$B$9),0),Mortality_Rates!$B$111),MIN(OFFSET(Mortality_Rates!$B$6,Z$8-1-($B97-$B$9),1),Mortality_Rates!$C$111)))))</f>
        <v>0</v>
      </c>
      <c r="AA97" s="160">
        <f ca="1">IF($B97-AA$8&gt;$B$9,0,IF($B97-AA$8=$B$9,$C97*IF($D97="Male",$B$5,$B$6),
Z97*(1-(1-IF($D97="Male",Mortality_Projection!$C$3,Mortality_Projection!$C$4))^MIN(($B97+(AA$8-1)-Mortality_Projection!$C$6),Mortality_Projection!$C$5)*IF($D97="Male",MIN(OFFSET(Mortality_Rates!$B$6,AA$8-1-($B97-$B$9),0),Mortality_Rates!$B$111),MIN(OFFSET(Mortality_Rates!$B$6,AA$8-1-($B97-$B$9),1),Mortality_Rates!$C$111)))))</f>
        <v>0</v>
      </c>
      <c r="AB97" s="160">
        <f ca="1">IF($B97-AB$8&gt;$B$9,0,IF($B97-AB$8=$B$9,$C97*IF($D97="Male",$B$5,$B$6),
AA97*(1-(1-IF($D97="Male",Mortality_Projection!$C$3,Mortality_Projection!$C$4))^MIN(($B97+(AB$8-1)-Mortality_Projection!$C$6),Mortality_Projection!$C$5)*IF($D97="Male",MIN(OFFSET(Mortality_Rates!$B$6,AB$8-1-($B97-$B$9),0),Mortality_Rates!$B$111),MIN(OFFSET(Mortality_Rates!$B$6,AB$8-1-($B97-$B$9),1),Mortality_Rates!$C$111)))))</f>
        <v>0</v>
      </c>
      <c r="AC97" s="160">
        <f ca="1">IF($B97-AC$8&gt;$B$9,0,IF($B97-AC$8=$B$9,$C97*IF($D97="Male",$B$5,$B$6),
AB97*(1-(1-IF($D97="Male",Mortality_Projection!$C$3,Mortality_Projection!$C$4))^MIN(($B97+(AC$8-1)-Mortality_Projection!$C$6),Mortality_Projection!$C$5)*IF($D97="Male",MIN(OFFSET(Mortality_Rates!$B$6,AC$8-1-($B97-$B$9),0),Mortality_Rates!$B$111),MIN(OFFSET(Mortality_Rates!$B$6,AC$8-1-($B97-$B$9),1),Mortality_Rates!$C$111)))))</f>
        <v>0</v>
      </c>
      <c r="AD97" s="160">
        <f ca="1">IF($B97-AD$8&gt;$B$9,0,IF($B97-AD$8=$B$9,$C97*IF($D97="Male",$B$5,$B$6),
AC97*(1-(1-IF($D97="Male",Mortality_Projection!$C$3,Mortality_Projection!$C$4))^MIN(($B97+(AD$8-1)-Mortality_Projection!$C$6),Mortality_Projection!$C$5)*IF($D97="Male",MIN(OFFSET(Mortality_Rates!$B$6,AD$8-1-($B97-$B$9),0),Mortality_Rates!$B$111),MIN(OFFSET(Mortality_Rates!$B$6,AD$8-1-($B97-$B$9),1),Mortality_Rates!$C$111)))))</f>
        <v>0</v>
      </c>
      <c r="AE97" s="160">
        <f ca="1">IF($B97-AE$8&gt;$B$9,0,IF($B97-AE$8=$B$9,$C97*IF($D97="Male",$B$5,$B$6),
AD97*(1-(1-IF($D97="Male",Mortality_Projection!$C$3,Mortality_Projection!$C$4))^MIN(($B97+(AE$8-1)-Mortality_Projection!$C$6),Mortality_Projection!$C$5)*IF($D97="Male",MIN(OFFSET(Mortality_Rates!$B$6,AE$8-1-($B97-$B$9),0),Mortality_Rates!$B$111),MIN(OFFSET(Mortality_Rates!$B$6,AE$8-1-($B97-$B$9),1),Mortality_Rates!$C$111)))))</f>
        <v>0</v>
      </c>
      <c r="AF97" s="160">
        <f ca="1">IF($B97-AF$8&gt;$B$9,0,IF($B97-AF$8=$B$9,$C97*IF($D97="Male",$B$5,$B$6),
AE97*(1-(1-IF($D97="Male",Mortality_Projection!$C$3,Mortality_Projection!$C$4))^MIN(($B97+(AF$8-1)-Mortality_Projection!$C$6),Mortality_Projection!$C$5)*IF($D97="Male",MIN(OFFSET(Mortality_Rates!$B$6,AF$8-1-($B97-$B$9),0),Mortality_Rates!$B$111),MIN(OFFSET(Mortality_Rates!$B$6,AF$8-1-($B97-$B$9),1),Mortality_Rates!$C$111)))))</f>
        <v>0</v>
      </c>
      <c r="AG97" s="160">
        <f ca="1">IF($B97-AG$8&gt;$B$9,0,IF($B97-AG$8=$B$9,$C97*IF($D97="Male",$B$5,$B$6),
AF97*(1-(1-IF($D97="Male",Mortality_Projection!$C$3,Mortality_Projection!$C$4))^MIN(($B97+(AG$8-1)-Mortality_Projection!$C$6),Mortality_Projection!$C$5)*IF($D97="Male",MIN(OFFSET(Mortality_Rates!$B$6,AG$8-1-($B97-$B$9),0),Mortality_Rates!$B$111),MIN(OFFSET(Mortality_Rates!$B$6,AG$8-1-($B97-$B$9),1),Mortality_Rates!$C$111)))))</f>
        <v>0</v>
      </c>
      <c r="AH97" s="160">
        <f ca="1">IF($B97-AH$8&gt;$B$9,0,IF($B97-AH$8=$B$9,$C97*IF($D97="Male",$B$5,$B$6),
AG97*(1-(1-IF($D97="Male",Mortality_Projection!$C$3,Mortality_Projection!$C$4))^MIN(($B97+(AH$8-1)-Mortality_Projection!$C$6),Mortality_Projection!$C$5)*IF($D97="Male",MIN(OFFSET(Mortality_Rates!$B$6,AH$8-1-($B97-$B$9),0),Mortality_Rates!$B$111),MIN(OFFSET(Mortality_Rates!$B$6,AH$8-1-($B97-$B$9),1),Mortality_Rates!$C$111)))))</f>
        <v>0</v>
      </c>
      <c r="AI97" s="160">
        <f ca="1">IF($B97-AI$8&gt;$B$9,0,IF($B97-AI$8=$B$9,$C97*IF($D97="Male",$B$5,$B$6),
AH97*(1-(1-IF($D97="Male",Mortality_Projection!$C$3,Mortality_Projection!$C$4))^MIN(($B97+(AI$8-1)-Mortality_Projection!$C$6),Mortality_Projection!$C$5)*IF($D97="Male",MIN(OFFSET(Mortality_Rates!$B$6,AI$8-1-($B97-$B$9),0),Mortality_Rates!$B$111),MIN(OFFSET(Mortality_Rates!$B$6,AI$8-1-($B97-$B$9),1),Mortality_Rates!$C$111)))))</f>
        <v>0</v>
      </c>
      <c r="AJ97" s="160">
        <f ca="1">IF($B97-AJ$8&gt;$B$9,0,IF($B97-AJ$8=$B$9,$C97*IF($D97="Male",$B$5,$B$6),
AI97*(1-(1-IF($D97="Male",Mortality_Projection!$C$3,Mortality_Projection!$C$4))^MIN(($B97+(AJ$8-1)-Mortality_Projection!$C$6),Mortality_Projection!$C$5)*IF($D97="Male",MIN(OFFSET(Mortality_Rates!$B$6,AJ$8-1-($B97-$B$9),0),Mortality_Rates!$B$111),MIN(OFFSET(Mortality_Rates!$B$6,AJ$8-1-($B97-$B$9),1),Mortality_Rates!$C$111)))))</f>
        <v>0</v>
      </c>
      <c r="AK97" s="160">
        <f ca="1">IF($B97-AK$8&gt;$B$9,0,IF($B97-AK$8=$B$9,$C97*IF($D97="Male",$B$5,$B$6),
AJ97*(1-(1-IF($D97="Male",Mortality_Projection!$C$3,Mortality_Projection!$C$4))^MIN(($B97+(AK$8-1)-Mortality_Projection!$C$6),Mortality_Projection!$C$5)*IF($D97="Male",MIN(OFFSET(Mortality_Rates!$B$6,AK$8-1-($B97-$B$9),0),Mortality_Rates!$B$111),MIN(OFFSET(Mortality_Rates!$B$6,AK$8-1-($B97-$B$9),1),Mortality_Rates!$C$111)))))</f>
        <v>0</v>
      </c>
      <c r="AL97" s="160">
        <f ca="1">IF($B97-AL$8&gt;$B$9,0,IF($B97-AL$8=$B$9,$C97*IF($D97="Male",$B$5,$B$6),
AK97*(1-(1-IF($D97="Male",Mortality_Projection!$C$3,Mortality_Projection!$C$4))^MIN(($B97+(AL$8-1)-Mortality_Projection!$C$6),Mortality_Projection!$C$5)*IF($D97="Male",MIN(OFFSET(Mortality_Rates!$B$6,AL$8-1-($B97-$B$9),0),Mortality_Rates!$B$111),MIN(OFFSET(Mortality_Rates!$B$6,AL$8-1-($B97-$B$9),1),Mortality_Rates!$C$111)))))</f>
        <v>0</v>
      </c>
      <c r="AM97" s="160">
        <f ca="1">IF($B97-AM$8&gt;$B$9,0,IF($B97-AM$8=$B$9,$C97*IF($D97="Male",$B$5,$B$6),
AL97*(1-(1-IF($D97="Male",Mortality_Projection!$C$3,Mortality_Projection!$C$4))^MIN(($B97+(AM$8-1)-Mortality_Projection!$C$6),Mortality_Projection!$C$5)*IF($D97="Male",MIN(OFFSET(Mortality_Rates!$B$6,AM$8-1-($B97-$B$9),0),Mortality_Rates!$B$111),MIN(OFFSET(Mortality_Rates!$B$6,AM$8-1-($B97-$B$9),1),Mortality_Rates!$C$111)))))</f>
        <v>0</v>
      </c>
      <c r="AN97" s="160">
        <f ca="1">IF($B97-AN$8&gt;$B$9,0,IF($B97-AN$8=$B$9,$C97*IF($D97="Male",$B$5,$B$6),
AM97*(1-(1-IF($D97="Male",Mortality_Projection!$C$3,Mortality_Projection!$C$4))^MIN(($B97+(AN$8-1)-Mortality_Projection!$C$6),Mortality_Projection!$C$5)*IF($D97="Male",MIN(OFFSET(Mortality_Rates!$B$6,AN$8-1-($B97-$B$9),0),Mortality_Rates!$B$111),MIN(OFFSET(Mortality_Rates!$B$6,AN$8-1-($B97-$B$9),1),Mortality_Rates!$C$111)))))</f>
        <v>0</v>
      </c>
      <c r="AO97" s="160">
        <f ca="1">IF($B97-AO$8&gt;$B$9,0,IF($B97-AO$8=$B$9,$C97*IF($D97="Male",$B$5,$B$6),
AN97*(1-(1-IF($D97="Male",Mortality_Projection!$C$3,Mortality_Projection!$C$4))^MIN(($B97+(AO$8-1)-Mortality_Projection!$C$6),Mortality_Projection!$C$5)*IF($D97="Male",MIN(OFFSET(Mortality_Rates!$B$6,AO$8-1-($B97-$B$9),0),Mortality_Rates!$B$111),MIN(OFFSET(Mortality_Rates!$B$6,AO$8-1-($B97-$B$9),1),Mortality_Rates!$C$111)))))</f>
        <v>0</v>
      </c>
      <c r="AP97" s="160">
        <f ca="1">IF($B97-AP$8&gt;$B$9,0,IF($B97-AP$8=$B$9,$C97*IF($D97="Male",$B$5,$B$6),
AO97*(1-(1-IF($D97="Male",Mortality_Projection!$C$3,Mortality_Projection!$C$4))^MIN(($B97+(AP$8-1)-Mortality_Projection!$C$6),Mortality_Projection!$C$5)*IF($D97="Male",MIN(OFFSET(Mortality_Rates!$B$6,AP$8-1-($B97-$B$9),0),Mortality_Rates!$B$111),MIN(OFFSET(Mortality_Rates!$B$6,AP$8-1-($B97-$B$9),1),Mortality_Rates!$C$111)))))</f>
        <v>0</v>
      </c>
      <c r="AQ97" s="160">
        <f ca="1">IF($B97-AQ$8&gt;$B$9,0,IF($B97-AQ$8=$B$9,$C97*IF($D97="Male",$B$5,$B$6),
AP97*(1-(1-IF($D97="Male",Mortality_Projection!$C$3,Mortality_Projection!$C$4))^MIN(($B97+(AQ$8-1)-Mortality_Projection!$C$6),Mortality_Projection!$C$5)*IF($D97="Male",MIN(OFFSET(Mortality_Rates!$B$6,AQ$8-1-($B97-$B$9),0),Mortality_Rates!$B$111),MIN(OFFSET(Mortality_Rates!$B$6,AQ$8-1-($B97-$B$9),1),Mortality_Rates!$C$111)))))</f>
        <v>5442.8561234460012</v>
      </c>
      <c r="AR97" s="160">
        <f ca="1">IF($B97-AR$8&gt;$B$9,0,IF($B97-AR$8=$B$9,$C97*IF($D97="Male",$B$5,$B$6),
AQ97*(1-(1-IF($D97="Male",Mortality_Projection!$C$3,Mortality_Projection!$C$4))^MIN(($B97+(AR$8-1)-Mortality_Projection!$C$6),Mortality_Projection!$C$5)*IF($D97="Male",MIN(OFFSET(Mortality_Rates!$B$6,AR$8-1-($B97-$B$9),0),Mortality_Rates!$B$111),MIN(OFFSET(Mortality_Rates!$B$6,AR$8-1-($B97-$B$9),1),Mortality_Rates!$C$111)))))</f>
        <v>5440.9635522489289</v>
      </c>
      <c r="AS97" s="160">
        <f ca="1">IF($B97-AS$8&gt;$B$9,0,IF($B97-AS$8=$B$9,$C97*IF($D97="Male",$B$5,$B$6),
AR97*(1-(1-IF($D97="Male",Mortality_Projection!$C$3,Mortality_Projection!$C$4))^MIN(($B97+(AS$8-1)-Mortality_Projection!$C$6),Mortality_Projection!$C$5)*IF($D97="Male",MIN(OFFSET(Mortality_Rates!$B$6,AS$8-1-($B97-$B$9),0),Mortality_Rates!$B$111),MIN(OFFSET(Mortality_Rates!$B$6,AS$8-1-($B97-$B$9),1),Mortality_Rates!$C$111)))))</f>
        <v>5439.5720806648314</v>
      </c>
      <c r="AT97" s="160">
        <f ca="1">IF($B97-AT$8&gt;$B$9,0,IF($B97-AT$8=$B$9,$C97*IF($D97="Male",$B$5,$B$6),
AS97*(1-(1-IF($D97="Male",Mortality_Projection!$C$3,Mortality_Projection!$C$4))^MIN(($B97+(AT$8-1)-Mortality_Projection!$C$6),Mortality_Projection!$C$5)*IF($D97="Male",MIN(OFFSET(Mortality_Rates!$B$6,AT$8-1-($B97-$B$9),0),Mortality_Rates!$B$111),MIN(OFFSET(Mortality_Rates!$B$6,AT$8-1-($B97-$B$9),1),Mortality_Rates!$C$111)))))</f>
        <v>5438.5439973298253</v>
      </c>
      <c r="AU97" s="160">
        <f ca="1">IF($B97-AU$8&gt;$B$9,0,IF($B97-AU$8=$B$9,$C97*IF($D97="Male",$B$5,$B$6),
AT97*(1-(1-IF($D97="Male",Mortality_Projection!$C$3,Mortality_Projection!$C$4))^MIN(($B97+(AU$8-1)-Mortality_Projection!$C$6),Mortality_Projection!$C$5)*IF($D97="Male",MIN(OFFSET(Mortality_Rates!$B$6,AU$8-1-($B97-$B$9),0),Mortality_Rates!$B$111),MIN(OFFSET(Mortality_Rates!$B$6,AU$8-1-($B97-$B$9),1),Mortality_Rates!$C$111)))))</f>
        <v>5437.7631676836127</v>
      </c>
      <c r="AV97" s="160">
        <f ca="1">IF($B97-AV$8&gt;$B$9,0,IF($B97-AV$8=$B$9,$C97*IF($D97="Male",$B$5,$B$6),
AU97*(1-(1-IF($D97="Male",Mortality_Projection!$C$3,Mortality_Projection!$C$4))^MIN(($B97+(AV$8-1)-Mortality_Projection!$C$6),Mortality_Projection!$C$5)*IF($D97="Male",MIN(OFFSET(Mortality_Rates!$B$6,AV$8-1-($B97-$B$9),0),Mortality_Rates!$B$111),MIN(OFFSET(Mortality_Rates!$B$6,AV$8-1-($B97-$B$9),1),Mortality_Rates!$C$111)))))</f>
        <v>5437.1440830718693</v>
      </c>
      <c r="AW97" s="160">
        <f ca="1">IF($B97-AW$8&gt;$B$9,0,IF($B97-AW$8=$B$9,$C97*IF($D97="Male",$B$5,$B$6),
AV97*(1-(1-IF($D97="Male",Mortality_Projection!$C$3,Mortality_Projection!$C$4))^MIN(($B97+(AW$8-1)-Mortality_Projection!$C$6),Mortality_Projection!$C$5)*IF($D97="Male",MIN(OFFSET(Mortality_Rates!$B$6,AW$8-1-($B97-$B$9),0),Mortality_Rates!$B$111),MIN(OFFSET(Mortality_Rates!$B$6,AW$8-1-($B97-$B$9),1),Mortality_Rates!$C$111)))))</f>
        <v>5436.6256968550479</v>
      </c>
      <c r="AX97" s="160">
        <f ca="1">IF($B97-AX$8&gt;$B$9,0,IF($B97-AX$8=$B$9,$C97*IF($D97="Male",$B$5,$B$6),
AW97*(1-(1-IF($D97="Male",Mortality_Projection!$C$3,Mortality_Projection!$C$4))^MIN(($B97+(AX$8-1)-Mortality_Projection!$C$6),Mortality_Projection!$C$5)*IF($D97="Male",MIN(OFFSET(Mortality_Rates!$B$6,AX$8-1-($B97-$B$9),0),Mortality_Rates!$B$111),MIN(OFFSET(Mortality_Rates!$B$6,AX$8-1-($B97-$B$9),1),Mortality_Rates!$C$111)))))</f>
        <v>5436.1713899011556</v>
      </c>
      <c r="AY97" s="160">
        <f ca="1">IF($B97-AY$8&gt;$B$9,0,IF($B97-AY$8=$B$9,$C97*IF($D97="Male",$B$5,$B$6),
AX97*(1-(1-IF($D97="Male",Mortality_Projection!$C$3,Mortality_Projection!$C$4))^MIN(($B97+(AY$8-1)-Mortality_Projection!$C$6),Mortality_Projection!$C$5)*IF($D97="Male",MIN(OFFSET(Mortality_Rates!$B$6,AY$8-1-($B97-$B$9),0),Mortality_Rates!$B$111),MIN(OFFSET(Mortality_Rates!$B$6,AY$8-1-($B97-$B$9),1),Mortality_Rates!$C$111)))))</f>
        <v>5435.7537063330574</v>
      </c>
      <c r="AZ97" s="160">
        <f ca="1">IF($B97-AZ$8&gt;$B$9,0,IF($B97-AZ$8=$B$9,$C97*IF($D97="Male",$B$5,$B$6),
AY97*(1-(1-IF($D97="Male",Mortality_Projection!$C$3,Mortality_Projection!$C$4))^MIN(($B97+(AZ$8-1)-Mortality_Projection!$C$6),Mortality_Projection!$C$5)*IF($D97="Male",MIN(OFFSET(Mortality_Rates!$B$6,AZ$8-1-($B97-$B$9),0),Mortality_Rates!$B$111),MIN(OFFSET(Mortality_Rates!$B$6,AZ$8-1-($B97-$B$9),1),Mortality_Rates!$C$111)))))</f>
        <v>5435.3482490609895</v>
      </c>
      <c r="BA97" s="160">
        <f ca="1">IF($B97-BA$8&gt;$B$9,0,IF($B97-BA$8=$B$9,$C97*IF($D97="Male",$B$5,$B$6),
AZ97*(1-(1-IF($D97="Male",Mortality_Projection!$C$3,Mortality_Projection!$C$4))^MIN(($B97+(BA$8-1)-Mortality_Projection!$C$6),Mortality_Projection!$C$5)*IF($D97="Male",MIN(OFFSET(Mortality_Rates!$B$6,BA$8-1-($B97-$B$9),0),Mortality_Rates!$B$111),MIN(OFFSET(Mortality_Rates!$B$6,BA$8-1-($B97-$B$9),1),Mortality_Rates!$C$111)))))</f>
        <v>5434.9336770617356</v>
      </c>
      <c r="BB97" s="160">
        <f ca="1">IF($B97-BB$8&gt;$B$9,0,IF($B97-BB$8=$B$9,$C97*IF($D97="Male",$B$5,$B$6),
BA97*(1-(1-IF($D97="Male",Mortality_Projection!$C$3,Mortality_Projection!$C$4))^MIN(($B97+(BB$8-1)-Mortality_Projection!$C$6),Mortality_Projection!$C$5)*IF($D97="Male",MIN(OFFSET(Mortality_Rates!$B$6,BB$8-1-($B97-$B$9),0),Mortality_Rates!$B$111),MIN(OFFSET(Mortality_Rates!$B$6,BB$8-1-($B97-$B$9),1),Mortality_Rates!$C$111)))))</f>
        <v>5434.4917038640961</v>
      </c>
      <c r="BC97" s="160">
        <f ca="1">IF($B97-BC$8&gt;$B$9,0,IF($B97-BC$8=$B$9,$C97*IF($D97="Male",$B$5,$B$6),
BB97*(1-(1-IF($D97="Male",Mortality_Projection!$C$3,Mortality_Projection!$C$4))^MIN(($B97+(BC$8-1)-Mortality_Projection!$C$6),Mortality_Projection!$C$5)*IF($D97="Male",MIN(OFFSET(Mortality_Rates!$B$6,BC$8-1-($B97-$B$9),0),Mortality_Rates!$B$111),MIN(OFFSET(Mortality_Rates!$B$6,BC$8-1-($B97-$B$9),1),Mortality_Rates!$C$111)))))</f>
        <v>5434.0131924903353</v>
      </c>
      <c r="BD97" s="161">
        <f ca="1">IF($B97-BD$8&gt;$B$9,0,IF($B97-BD$8=$B$9,$C97*IF($D97="Male",$B$5,$B$6),
BC97*(1-(1-IF($D97="Male",Mortality_Projection!$C$3,Mortality_Projection!$C$4))^MIN(($B97+(BD$8-1)-Mortality_Projection!$C$6),Mortality_Projection!$C$5)*IF($D97="Male",MIN(OFFSET(Mortality_Rates!$B$6,BD$8-1-($B97-$B$9),0),Mortality_Rates!$B$111),MIN(OFFSET(Mortality_Rates!$B$6,BD$8-1-($B97-$B$9),1),Mortality_Rates!$C$111)))))</f>
        <v>5433.489009628187</v>
      </c>
      <c r="BE97" s="33"/>
    </row>
    <row r="98" spans="1:57" x14ac:dyDescent="0.35">
      <c r="A98" s="159"/>
      <c r="B98">
        <f t="shared" ref="B98:C98" si="19">B48</f>
        <v>2061</v>
      </c>
      <c r="C98" s="160">
        <f t="shared" ca="1" si="19"/>
        <v>77045.064192123449</v>
      </c>
      <c r="D98" s="198" t="s">
        <v>32</v>
      </c>
      <c r="E98" s="160">
        <f ca="1">IF($B98-E$8&gt;$B$9,0,IF($B98-E$8=$B$9,$C98*IF($D98="Male",$B$5,$B$6),
D98*(1-(1-IF($D98="Male",Mortality_Projection!$C$3,Mortality_Projection!$C$4))^MIN(($B98+(E$8-1)-Mortality_Projection!$C$6),Mortality_Projection!$C$5)*IF($D98="Male",MIN(OFFSET(Mortality_Rates!$B$6,E$8-1-($B98-$B$9),0),Mortality_Rates!$B$111),MIN(OFFSET(Mortality_Rates!$B$6,E$8-1-($B98-$B$9),1),Mortality_Rates!$C$111)))))</f>
        <v>0</v>
      </c>
      <c r="F98" s="160">
        <f ca="1">IF($B98-F$8&gt;$B$9,0,IF($B98-F$8=$B$9,$C98*IF($D98="Male",$B$5,$B$6),
E98*(1-(1-IF($D98="Male",Mortality_Projection!$C$3,Mortality_Projection!$C$4))^MIN(($B98+(F$8-1)-Mortality_Projection!$C$6),Mortality_Projection!$C$5)*IF($D98="Male",MIN(OFFSET(Mortality_Rates!$B$6,F$8-1-($B98-$B$9),0),Mortality_Rates!$B$111),MIN(OFFSET(Mortality_Rates!$B$6,F$8-1-($B98-$B$9),1),Mortality_Rates!$C$111)))))</f>
        <v>0</v>
      </c>
      <c r="G98" s="160">
        <f ca="1">IF($B98-G$8&gt;$B$9,0,IF($B98-G$8=$B$9,$C98*IF($D98="Male",$B$5,$B$6),
F98*(1-(1-IF($D98="Male",Mortality_Projection!$C$3,Mortality_Projection!$C$4))^MIN(($B98+(G$8-1)-Mortality_Projection!$C$6),Mortality_Projection!$C$5)*IF($D98="Male",MIN(OFFSET(Mortality_Rates!$B$6,G$8-1-($B98-$B$9),0),Mortality_Rates!$B$111),MIN(OFFSET(Mortality_Rates!$B$6,G$8-1-($B98-$B$9),1),Mortality_Rates!$C$111)))))</f>
        <v>0</v>
      </c>
      <c r="H98" s="160">
        <f ca="1">IF($B98-H$8&gt;$B$9,0,IF($B98-H$8=$B$9,$C98*IF($D98="Male",$B$5,$B$6),
G98*(1-(1-IF($D98="Male",Mortality_Projection!$C$3,Mortality_Projection!$C$4))^MIN(($B98+(H$8-1)-Mortality_Projection!$C$6),Mortality_Projection!$C$5)*IF($D98="Male",MIN(OFFSET(Mortality_Rates!$B$6,H$8-1-($B98-$B$9),0),Mortality_Rates!$B$111),MIN(OFFSET(Mortality_Rates!$B$6,H$8-1-($B98-$B$9),1),Mortality_Rates!$C$111)))))</f>
        <v>0</v>
      </c>
      <c r="I98" s="160">
        <f ca="1">IF($B98-I$8&gt;$B$9,0,IF($B98-I$8=$B$9,$C98*IF($D98="Male",$B$5,$B$6),
H98*(1-(1-IF($D98="Male",Mortality_Projection!$C$3,Mortality_Projection!$C$4))^MIN(($B98+(I$8-1)-Mortality_Projection!$C$6),Mortality_Projection!$C$5)*IF($D98="Male",MIN(OFFSET(Mortality_Rates!$B$6,I$8-1-($B98-$B$9),0),Mortality_Rates!$B$111),MIN(OFFSET(Mortality_Rates!$B$6,I$8-1-($B98-$B$9),1),Mortality_Rates!$C$111)))))</f>
        <v>0</v>
      </c>
      <c r="J98" s="160">
        <f ca="1">IF($B98-J$8&gt;$B$9,0,IF($B98-J$8=$B$9,$C98*IF($D98="Male",$B$5,$B$6),
I98*(1-(1-IF($D98="Male",Mortality_Projection!$C$3,Mortality_Projection!$C$4))^MIN(($B98+(J$8-1)-Mortality_Projection!$C$6),Mortality_Projection!$C$5)*IF($D98="Male",MIN(OFFSET(Mortality_Rates!$B$6,J$8-1-($B98-$B$9),0),Mortality_Rates!$B$111),MIN(OFFSET(Mortality_Rates!$B$6,J$8-1-($B98-$B$9),1),Mortality_Rates!$C$111)))))</f>
        <v>0</v>
      </c>
      <c r="K98" s="160">
        <f ca="1">IF($B98-K$8&gt;$B$9,0,IF($B98-K$8=$B$9,$C98*IF($D98="Male",$B$5,$B$6),
J98*(1-(1-IF($D98="Male",Mortality_Projection!$C$3,Mortality_Projection!$C$4))^MIN(($B98+(K$8-1)-Mortality_Projection!$C$6),Mortality_Projection!$C$5)*IF($D98="Male",MIN(OFFSET(Mortality_Rates!$B$6,K$8-1-($B98-$B$9),0),Mortality_Rates!$B$111),MIN(OFFSET(Mortality_Rates!$B$6,K$8-1-($B98-$B$9),1),Mortality_Rates!$C$111)))))</f>
        <v>0</v>
      </c>
      <c r="L98" s="160">
        <f ca="1">IF($B98-L$8&gt;$B$9,0,IF($B98-L$8=$B$9,$C98*IF($D98="Male",$B$5,$B$6),
K98*(1-(1-IF($D98="Male",Mortality_Projection!$C$3,Mortality_Projection!$C$4))^MIN(($B98+(L$8-1)-Mortality_Projection!$C$6),Mortality_Projection!$C$5)*IF($D98="Male",MIN(OFFSET(Mortality_Rates!$B$6,L$8-1-($B98-$B$9),0),Mortality_Rates!$B$111),MIN(OFFSET(Mortality_Rates!$B$6,L$8-1-($B98-$B$9),1),Mortality_Rates!$C$111)))))</f>
        <v>0</v>
      </c>
      <c r="M98" s="160">
        <f ca="1">IF($B98-M$8&gt;$B$9,0,IF($B98-M$8=$B$9,$C98*IF($D98="Male",$B$5,$B$6),
L98*(1-(1-IF($D98="Male",Mortality_Projection!$C$3,Mortality_Projection!$C$4))^MIN(($B98+(M$8-1)-Mortality_Projection!$C$6),Mortality_Projection!$C$5)*IF($D98="Male",MIN(OFFSET(Mortality_Rates!$B$6,M$8-1-($B98-$B$9),0),Mortality_Rates!$B$111),MIN(OFFSET(Mortality_Rates!$B$6,M$8-1-($B98-$B$9),1),Mortality_Rates!$C$111)))))</f>
        <v>0</v>
      </c>
      <c r="N98" s="160">
        <f ca="1">IF($B98-N$8&gt;$B$9,0,IF($B98-N$8=$B$9,$C98*IF($D98="Male",$B$5,$B$6),
M98*(1-(1-IF($D98="Male",Mortality_Projection!$C$3,Mortality_Projection!$C$4))^MIN(($B98+(N$8-1)-Mortality_Projection!$C$6),Mortality_Projection!$C$5)*IF($D98="Male",MIN(OFFSET(Mortality_Rates!$B$6,N$8-1-($B98-$B$9),0),Mortality_Rates!$B$111),MIN(OFFSET(Mortality_Rates!$B$6,N$8-1-($B98-$B$9),1),Mortality_Rates!$C$111)))))</f>
        <v>0</v>
      </c>
      <c r="O98" s="160">
        <f ca="1">IF($B98-O$8&gt;$B$9,0,IF($B98-O$8=$B$9,$C98*IF($D98="Male",$B$5,$B$6),
N98*(1-(1-IF($D98="Male",Mortality_Projection!$C$3,Mortality_Projection!$C$4))^MIN(($B98+(O$8-1)-Mortality_Projection!$C$6),Mortality_Projection!$C$5)*IF($D98="Male",MIN(OFFSET(Mortality_Rates!$B$6,O$8-1-($B98-$B$9),0),Mortality_Rates!$B$111),MIN(OFFSET(Mortality_Rates!$B$6,O$8-1-($B98-$B$9),1),Mortality_Rates!$C$111)))))</f>
        <v>0</v>
      </c>
      <c r="P98" s="160">
        <f ca="1">IF($B98-P$8&gt;$B$9,0,IF($B98-P$8=$B$9,$C98*IF($D98="Male",$B$5,$B$6),
O98*(1-(1-IF($D98="Male",Mortality_Projection!$C$3,Mortality_Projection!$C$4))^MIN(($B98+(P$8-1)-Mortality_Projection!$C$6),Mortality_Projection!$C$5)*IF($D98="Male",MIN(OFFSET(Mortality_Rates!$B$6,P$8-1-($B98-$B$9),0),Mortality_Rates!$B$111),MIN(OFFSET(Mortality_Rates!$B$6,P$8-1-($B98-$B$9),1),Mortality_Rates!$C$111)))))</f>
        <v>0</v>
      </c>
      <c r="Q98" s="160">
        <f ca="1">IF($B98-Q$8&gt;$B$9,0,IF($B98-Q$8=$B$9,$C98*IF($D98="Male",$B$5,$B$6),
P98*(1-(1-IF($D98="Male",Mortality_Projection!$C$3,Mortality_Projection!$C$4))^MIN(($B98+(Q$8-1)-Mortality_Projection!$C$6),Mortality_Projection!$C$5)*IF($D98="Male",MIN(OFFSET(Mortality_Rates!$B$6,Q$8-1-($B98-$B$9),0),Mortality_Rates!$B$111),MIN(OFFSET(Mortality_Rates!$B$6,Q$8-1-($B98-$B$9),1),Mortality_Rates!$C$111)))))</f>
        <v>0</v>
      </c>
      <c r="R98" s="160">
        <f ca="1">IF($B98-R$8&gt;$B$9,0,IF($B98-R$8=$B$9,$C98*IF($D98="Male",$B$5,$B$6),
Q98*(1-(1-IF($D98="Male",Mortality_Projection!$C$3,Mortality_Projection!$C$4))^MIN(($B98+(R$8-1)-Mortality_Projection!$C$6),Mortality_Projection!$C$5)*IF($D98="Male",MIN(OFFSET(Mortality_Rates!$B$6,R$8-1-($B98-$B$9),0),Mortality_Rates!$B$111),MIN(OFFSET(Mortality_Rates!$B$6,R$8-1-($B98-$B$9),1),Mortality_Rates!$C$111)))))</f>
        <v>0</v>
      </c>
      <c r="S98" s="160">
        <f ca="1">IF($B98-S$8&gt;$B$9,0,IF($B98-S$8=$B$9,$C98*IF($D98="Male",$B$5,$B$6),
R98*(1-(1-IF($D98="Male",Mortality_Projection!$C$3,Mortality_Projection!$C$4))^MIN(($B98+(S$8-1)-Mortality_Projection!$C$6),Mortality_Projection!$C$5)*IF($D98="Male",MIN(OFFSET(Mortality_Rates!$B$6,S$8-1-($B98-$B$9),0),Mortality_Rates!$B$111),MIN(OFFSET(Mortality_Rates!$B$6,S$8-1-($B98-$B$9),1),Mortality_Rates!$C$111)))))</f>
        <v>0</v>
      </c>
      <c r="T98" s="160">
        <f ca="1">IF($B98-T$8&gt;$B$9,0,IF($B98-T$8=$B$9,$C98*IF($D98="Male",$B$5,$B$6),
S98*(1-(1-IF($D98="Male",Mortality_Projection!$C$3,Mortality_Projection!$C$4))^MIN(($B98+(T$8-1)-Mortality_Projection!$C$6),Mortality_Projection!$C$5)*IF($D98="Male",MIN(OFFSET(Mortality_Rates!$B$6,T$8-1-($B98-$B$9),0),Mortality_Rates!$B$111),MIN(OFFSET(Mortality_Rates!$B$6,T$8-1-($B98-$B$9),1),Mortality_Rates!$C$111)))))</f>
        <v>0</v>
      </c>
      <c r="U98" s="160">
        <f ca="1">IF($B98-U$8&gt;$B$9,0,IF($B98-U$8=$B$9,$C98*IF($D98="Male",$B$5,$B$6),
T98*(1-(1-IF($D98="Male",Mortality_Projection!$C$3,Mortality_Projection!$C$4))^MIN(($B98+(U$8-1)-Mortality_Projection!$C$6),Mortality_Projection!$C$5)*IF($D98="Male",MIN(OFFSET(Mortality_Rates!$B$6,U$8-1-($B98-$B$9),0),Mortality_Rates!$B$111),MIN(OFFSET(Mortality_Rates!$B$6,U$8-1-($B98-$B$9),1),Mortality_Rates!$C$111)))))</f>
        <v>0</v>
      </c>
      <c r="V98" s="160">
        <f ca="1">IF($B98-V$8&gt;$B$9,0,IF($B98-V$8=$B$9,$C98*IF($D98="Male",$B$5,$B$6),
U98*(1-(1-IF($D98="Male",Mortality_Projection!$C$3,Mortality_Projection!$C$4))^MIN(($B98+(V$8-1)-Mortality_Projection!$C$6),Mortality_Projection!$C$5)*IF($D98="Male",MIN(OFFSET(Mortality_Rates!$B$6,V$8-1-($B98-$B$9),0),Mortality_Rates!$B$111),MIN(OFFSET(Mortality_Rates!$B$6,V$8-1-($B98-$B$9),1),Mortality_Rates!$C$111)))))</f>
        <v>0</v>
      </c>
      <c r="W98" s="160">
        <f ca="1">IF($B98-W$8&gt;$B$9,0,IF($B98-W$8=$B$9,$C98*IF($D98="Male",$B$5,$B$6),
V98*(1-(1-IF($D98="Male",Mortality_Projection!$C$3,Mortality_Projection!$C$4))^MIN(($B98+(W$8-1)-Mortality_Projection!$C$6),Mortality_Projection!$C$5)*IF($D98="Male",MIN(OFFSET(Mortality_Rates!$B$6,W$8-1-($B98-$B$9),0),Mortality_Rates!$B$111),MIN(OFFSET(Mortality_Rates!$B$6,W$8-1-($B98-$B$9),1),Mortality_Rates!$C$111)))))</f>
        <v>0</v>
      </c>
      <c r="X98" s="160">
        <f ca="1">IF($B98-X$8&gt;$B$9,0,IF($B98-X$8=$B$9,$C98*IF($D98="Male",$B$5,$B$6),
W98*(1-(1-IF($D98="Male",Mortality_Projection!$C$3,Mortality_Projection!$C$4))^MIN(($B98+(X$8-1)-Mortality_Projection!$C$6),Mortality_Projection!$C$5)*IF($D98="Male",MIN(OFFSET(Mortality_Rates!$B$6,X$8-1-($B98-$B$9),0),Mortality_Rates!$B$111),MIN(OFFSET(Mortality_Rates!$B$6,X$8-1-($B98-$B$9),1),Mortality_Rates!$C$111)))))</f>
        <v>0</v>
      </c>
      <c r="Y98" s="160">
        <f ca="1">IF($B98-Y$8&gt;$B$9,0,IF($B98-Y$8=$B$9,$C98*IF($D98="Male",$B$5,$B$6),
X98*(1-(1-IF($D98="Male",Mortality_Projection!$C$3,Mortality_Projection!$C$4))^MIN(($B98+(Y$8-1)-Mortality_Projection!$C$6),Mortality_Projection!$C$5)*IF($D98="Male",MIN(OFFSET(Mortality_Rates!$B$6,Y$8-1-($B98-$B$9),0),Mortality_Rates!$B$111),MIN(OFFSET(Mortality_Rates!$B$6,Y$8-1-($B98-$B$9),1),Mortality_Rates!$C$111)))))</f>
        <v>0</v>
      </c>
      <c r="Z98" s="160">
        <f ca="1">IF($B98-Z$8&gt;$B$9,0,IF($B98-Z$8=$B$9,$C98*IF($D98="Male",$B$5,$B$6),
Y98*(1-(1-IF($D98="Male",Mortality_Projection!$C$3,Mortality_Projection!$C$4))^MIN(($B98+(Z$8-1)-Mortality_Projection!$C$6),Mortality_Projection!$C$5)*IF($D98="Male",MIN(OFFSET(Mortality_Rates!$B$6,Z$8-1-($B98-$B$9),0),Mortality_Rates!$B$111),MIN(OFFSET(Mortality_Rates!$B$6,Z$8-1-($B98-$B$9),1),Mortality_Rates!$C$111)))))</f>
        <v>0</v>
      </c>
      <c r="AA98" s="160">
        <f ca="1">IF($B98-AA$8&gt;$B$9,0,IF($B98-AA$8=$B$9,$C98*IF($D98="Male",$B$5,$B$6),
Z98*(1-(1-IF($D98="Male",Mortality_Projection!$C$3,Mortality_Projection!$C$4))^MIN(($B98+(AA$8-1)-Mortality_Projection!$C$6),Mortality_Projection!$C$5)*IF($D98="Male",MIN(OFFSET(Mortality_Rates!$B$6,AA$8-1-($B98-$B$9),0),Mortality_Rates!$B$111),MIN(OFFSET(Mortality_Rates!$B$6,AA$8-1-($B98-$B$9),1),Mortality_Rates!$C$111)))))</f>
        <v>0</v>
      </c>
      <c r="AB98" s="160">
        <f ca="1">IF($B98-AB$8&gt;$B$9,0,IF($B98-AB$8=$B$9,$C98*IF($D98="Male",$B$5,$B$6),
AA98*(1-(1-IF($D98="Male",Mortality_Projection!$C$3,Mortality_Projection!$C$4))^MIN(($B98+(AB$8-1)-Mortality_Projection!$C$6),Mortality_Projection!$C$5)*IF($D98="Male",MIN(OFFSET(Mortality_Rates!$B$6,AB$8-1-($B98-$B$9),0),Mortality_Rates!$B$111),MIN(OFFSET(Mortality_Rates!$B$6,AB$8-1-($B98-$B$9),1),Mortality_Rates!$C$111)))))</f>
        <v>0</v>
      </c>
      <c r="AC98" s="160">
        <f ca="1">IF($B98-AC$8&gt;$B$9,0,IF($B98-AC$8=$B$9,$C98*IF($D98="Male",$B$5,$B$6),
AB98*(1-(1-IF($D98="Male",Mortality_Projection!$C$3,Mortality_Projection!$C$4))^MIN(($B98+(AC$8-1)-Mortality_Projection!$C$6),Mortality_Projection!$C$5)*IF($D98="Male",MIN(OFFSET(Mortality_Rates!$B$6,AC$8-1-($B98-$B$9),0),Mortality_Rates!$B$111),MIN(OFFSET(Mortality_Rates!$B$6,AC$8-1-($B98-$B$9),1),Mortality_Rates!$C$111)))))</f>
        <v>0</v>
      </c>
      <c r="AD98" s="160">
        <f ca="1">IF($B98-AD$8&gt;$B$9,0,IF($B98-AD$8=$B$9,$C98*IF($D98="Male",$B$5,$B$6),
AC98*(1-(1-IF($D98="Male",Mortality_Projection!$C$3,Mortality_Projection!$C$4))^MIN(($B98+(AD$8-1)-Mortality_Projection!$C$6),Mortality_Projection!$C$5)*IF($D98="Male",MIN(OFFSET(Mortality_Rates!$B$6,AD$8-1-($B98-$B$9),0),Mortality_Rates!$B$111),MIN(OFFSET(Mortality_Rates!$B$6,AD$8-1-($B98-$B$9),1),Mortality_Rates!$C$111)))))</f>
        <v>0</v>
      </c>
      <c r="AE98" s="160">
        <f ca="1">IF($B98-AE$8&gt;$B$9,0,IF($B98-AE$8=$B$9,$C98*IF($D98="Male",$B$5,$B$6),
AD98*(1-(1-IF($D98="Male",Mortality_Projection!$C$3,Mortality_Projection!$C$4))^MIN(($B98+(AE$8-1)-Mortality_Projection!$C$6),Mortality_Projection!$C$5)*IF($D98="Male",MIN(OFFSET(Mortality_Rates!$B$6,AE$8-1-($B98-$B$9),0),Mortality_Rates!$B$111),MIN(OFFSET(Mortality_Rates!$B$6,AE$8-1-($B98-$B$9),1),Mortality_Rates!$C$111)))))</f>
        <v>0</v>
      </c>
      <c r="AF98" s="160">
        <f ca="1">IF($B98-AF$8&gt;$B$9,0,IF($B98-AF$8=$B$9,$C98*IF($D98="Male",$B$5,$B$6),
AE98*(1-(1-IF($D98="Male",Mortality_Projection!$C$3,Mortality_Projection!$C$4))^MIN(($B98+(AF$8-1)-Mortality_Projection!$C$6),Mortality_Projection!$C$5)*IF($D98="Male",MIN(OFFSET(Mortality_Rates!$B$6,AF$8-1-($B98-$B$9),0),Mortality_Rates!$B$111),MIN(OFFSET(Mortality_Rates!$B$6,AF$8-1-($B98-$B$9),1),Mortality_Rates!$C$111)))))</f>
        <v>0</v>
      </c>
      <c r="AG98" s="160">
        <f ca="1">IF($B98-AG$8&gt;$B$9,0,IF($B98-AG$8=$B$9,$C98*IF($D98="Male",$B$5,$B$6),
AF98*(1-(1-IF($D98="Male",Mortality_Projection!$C$3,Mortality_Projection!$C$4))^MIN(($B98+(AG$8-1)-Mortality_Projection!$C$6),Mortality_Projection!$C$5)*IF($D98="Male",MIN(OFFSET(Mortality_Rates!$B$6,AG$8-1-($B98-$B$9),0),Mortality_Rates!$B$111),MIN(OFFSET(Mortality_Rates!$B$6,AG$8-1-($B98-$B$9),1),Mortality_Rates!$C$111)))))</f>
        <v>0</v>
      </c>
      <c r="AH98" s="160">
        <f ca="1">IF($B98-AH$8&gt;$B$9,0,IF($B98-AH$8=$B$9,$C98*IF($D98="Male",$B$5,$B$6),
AG98*(1-(1-IF($D98="Male",Mortality_Projection!$C$3,Mortality_Projection!$C$4))^MIN(($B98+(AH$8-1)-Mortality_Projection!$C$6),Mortality_Projection!$C$5)*IF($D98="Male",MIN(OFFSET(Mortality_Rates!$B$6,AH$8-1-($B98-$B$9),0),Mortality_Rates!$B$111),MIN(OFFSET(Mortality_Rates!$B$6,AH$8-1-($B98-$B$9),1),Mortality_Rates!$C$111)))))</f>
        <v>0</v>
      </c>
      <c r="AI98" s="160">
        <f ca="1">IF($B98-AI$8&gt;$B$9,0,IF($B98-AI$8=$B$9,$C98*IF($D98="Male",$B$5,$B$6),
AH98*(1-(1-IF($D98="Male",Mortality_Projection!$C$3,Mortality_Projection!$C$4))^MIN(($B98+(AI$8-1)-Mortality_Projection!$C$6),Mortality_Projection!$C$5)*IF($D98="Male",MIN(OFFSET(Mortality_Rates!$B$6,AI$8-1-($B98-$B$9),0),Mortality_Rates!$B$111),MIN(OFFSET(Mortality_Rates!$B$6,AI$8-1-($B98-$B$9),1),Mortality_Rates!$C$111)))))</f>
        <v>0</v>
      </c>
      <c r="AJ98" s="160">
        <f ca="1">IF($B98-AJ$8&gt;$B$9,0,IF($B98-AJ$8=$B$9,$C98*IF($D98="Male",$B$5,$B$6),
AI98*(1-(1-IF($D98="Male",Mortality_Projection!$C$3,Mortality_Projection!$C$4))^MIN(($B98+(AJ$8-1)-Mortality_Projection!$C$6),Mortality_Projection!$C$5)*IF($D98="Male",MIN(OFFSET(Mortality_Rates!$B$6,AJ$8-1-($B98-$B$9),0),Mortality_Rates!$B$111),MIN(OFFSET(Mortality_Rates!$B$6,AJ$8-1-($B98-$B$9),1),Mortality_Rates!$C$111)))))</f>
        <v>0</v>
      </c>
      <c r="AK98" s="160">
        <f ca="1">IF($B98-AK$8&gt;$B$9,0,IF($B98-AK$8=$B$9,$C98*IF($D98="Male",$B$5,$B$6),
AJ98*(1-(1-IF($D98="Male",Mortality_Projection!$C$3,Mortality_Projection!$C$4))^MIN(($B98+(AK$8-1)-Mortality_Projection!$C$6),Mortality_Projection!$C$5)*IF($D98="Male",MIN(OFFSET(Mortality_Rates!$B$6,AK$8-1-($B98-$B$9),0),Mortality_Rates!$B$111),MIN(OFFSET(Mortality_Rates!$B$6,AK$8-1-($B98-$B$9),1),Mortality_Rates!$C$111)))))</f>
        <v>0</v>
      </c>
      <c r="AL98" s="160">
        <f ca="1">IF($B98-AL$8&gt;$B$9,0,IF($B98-AL$8=$B$9,$C98*IF($D98="Male",$B$5,$B$6),
AK98*(1-(1-IF($D98="Male",Mortality_Projection!$C$3,Mortality_Projection!$C$4))^MIN(($B98+(AL$8-1)-Mortality_Projection!$C$6),Mortality_Projection!$C$5)*IF($D98="Male",MIN(OFFSET(Mortality_Rates!$B$6,AL$8-1-($B98-$B$9),0),Mortality_Rates!$B$111),MIN(OFFSET(Mortality_Rates!$B$6,AL$8-1-($B98-$B$9),1),Mortality_Rates!$C$111)))))</f>
        <v>0</v>
      </c>
      <c r="AM98" s="160">
        <f ca="1">IF($B98-AM$8&gt;$B$9,0,IF($B98-AM$8=$B$9,$C98*IF($D98="Male",$B$5,$B$6),
AL98*(1-(1-IF($D98="Male",Mortality_Projection!$C$3,Mortality_Projection!$C$4))^MIN(($B98+(AM$8-1)-Mortality_Projection!$C$6),Mortality_Projection!$C$5)*IF($D98="Male",MIN(OFFSET(Mortality_Rates!$B$6,AM$8-1-($B98-$B$9),0),Mortality_Rates!$B$111),MIN(OFFSET(Mortality_Rates!$B$6,AM$8-1-($B98-$B$9),1),Mortality_Rates!$C$111)))))</f>
        <v>0</v>
      </c>
      <c r="AN98" s="160">
        <f ca="1">IF($B98-AN$8&gt;$B$9,0,IF($B98-AN$8=$B$9,$C98*IF($D98="Male",$B$5,$B$6),
AM98*(1-(1-IF($D98="Male",Mortality_Projection!$C$3,Mortality_Projection!$C$4))^MIN(($B98+(AN$8-1)-Mortality_Projection!$C$6),Mortality_Projection!$C$5)*IF($D98="Male",MIN(OFFSET(Mortality_Rates!$B$6,AN$8-1-($B98-$B$9),0),Mortality_Rates!$B$111),MIN(OFFSET(Mortality_Rates!$B$6,AN$8-1-($B98-$B$9),1),Mortality_Rates!$C$111)))))</f>
        <v>0</v>
      </c>
      <c r="AO98" s="160">
        <f ca="1">IF($B98-AO$8&gt;$B$9,0,IF($B98-AO$8=$B$9,$C98*IF($D98="Male",$B$5,$B$6),
AN98*(1-(1-IF($D98="Male",Mortality_Projection!$C$3,Mortality_Projection!$C$4))^MIN(($B98+(AO$8-1)-Mortality_Projection!$C$6),Mortality_Projection!$C$5)*IF($D98="Male",MIN(OFFSET(Mortality_Rates!$B$6,AO$8-1-($B98-$B$9),0),Mortality_Rates!$B$111),MIN(OFFSET(Mortality_Rates!$B$6,AO$8-1-($B98-$B$9),1),Mortality_Rates!$C$111)))))</f>
        <v>0</v>
      </c>
      <c r="AP98" s="160">
        <f ca="1">IF($B98-AP$8&gt;$B$9,0,IF($B98-AP$8=$B$9,$C98*IF($D98="Male",$B$5,$B$6),
AO98*(1-(1-IF($D98="Male",Mortality_Projection!$C$3,Mortality_Projection!$C$4))^MIN(($B98+(AP$8-1)-Mortality_Projection!$C$6),Mortality_Projection!$C$5)*IF($D98="Male",MIN(OFFSET(Mortality_Rates!$B$6,AP$8-1-($B98-$B$9),0),Mortality_Rates!$B$111),MIN(OFFSET(Mortality_Rates!$B$6,AP$8-1-($B98-$B$9),1),Mortality_Rates!$C$111)))))</f>
        <v>0</v>
      </c>
      <c r="AQ98" s="160">
        <f ca="1">IF($B98-AQ$8&gt;$B$9,0,IF($B98-AQ$8=$B$9,$C98*IF($D98="Male",$B$5,$B$6),
AP98*(1-(1-IF($D98="Male",Mortality_Projection!$C$3,Mortality_Projection!$C$4))^MIN(($B98+(AQ$8-1)-Mortality_Projection!$C$6),Mortality_Projection!$C$5)*IF($D98="Male",MIN(OFFSET(Mortality_Rates!$B$6,AQ$8-1-($B98-$B$9),0),Mortality_Rates!$B$111),MIN(OFFSET(Mortality_Rates!$B$6,AQ$8-1-($B98-$B$9),1),Mortality_Rates!$C$111)))))</f>
        <v>0</v>
      </c>
      <c r="AR98" s="160">
        <f ca="1">IF($B98-AR$8&gt;$B$9,0,IF($B98-AR$8=$B$9,$C98*IF($D98="Male",$B$5,$B$6),
AQ98*(1-(1-IF($D98="Male",Mortality_Projection!$C$3,Mortality_Projection!$C$4))^MIN(($B98+(AR$8-1)-Mortality_Projection!$C$6),Mortality_Projection!$C$5)*IF($D98="Male",MIN(OFFSET(Mortality_Rates!$B$6,AR$8-1-($B98-$B$9),0),Mortality_Rates!$B$111),MIN(OFFSET(Mortality_Rates!$B$6,AR$8-1-($B98-$B$9),1),Mortality_Rates!$C$111)))))</f>
        <v>5418.7321652306355</v>
      </c>
      <c r="AS98" s="160">
        <f ca="1">IF($B98-AS$8&gt;$B$9,0,IF($B98-AS$8=$B$9,$C98*IF($D98="Male",$B$5,$B$6),
AR98*(1-(1-IF($D98="Male",Mortality_Projection!$C$3,Mortality_Projection!$C$4))^MIN(($B98+(AS$8-1)-Mortality_Projection!$C$6),Mortality_Projection!$C$5)*IF($D98="Male",MIN(OFFSET(Mortality_Rates!$B$6,AS$8-1-($B98-$B$9),0),Mortality_Rates!$B$111),MIN(OFFSET(Mortality_Rates!$B$6,AS$8-1-($B98-$B$9),1),Mortality_Rates!$C$111)))))</f>
        <v>5416.84798233328</v>
      </c>
      <c r="AT98" s="160">
        <f ca="1">IF($B98-AT$8&gt;$B$9,0,IF($B98-AT$8=$B$9,$C98*IF($D98="Male",$B$5,$B$6),
AS98*(1-(1-IF($D98="Male",Mortality_Projection!$C$3,Mortality_Projection!$C$4))^MIN(($B98+(AT$8-1)-Mortality_Projection!$C$6),Mortality_Projection!$C$5)*IF($D98="Male",MIN(OFFSET(Mortality_Rates!$B$6,AT$8-1-($B98-$B$9),0),Mortality_Rates!$B$111),MIN(OFFSET(Mortality_Rates!$B$6,AT$8-1-($B98-$B$9),1),Mortality_Rates!$C$111)))))</f>
        <v>5415.4626780631052</v>
      </c>
      <c r="AU98" s="160">
        <f ca="1">IF($B98-AU$8&gt;$B$9,0,IF($B98-AU$8=$B$9,$C98*IF($D98="Male",$B$5,$B$6),
AT98*(1-(1-IF($D98="Male",Mortality_Projection!$C$3,Mortality_Projection!$C$4))^MIN(($B98+(AU$8-1)-Mortality_Projection!$C$6),Mortality_Projection!$C$5)*IF($D98="Male",MIN(OFFSET(Mortality_Rates!$B$6,AU$8-1-($B98-$B$9),0),Mortality_Rates!$B$111),MIN(OFFSET(Mortality_Rates!$B$6,AU$8-1-($B98-$B$9),1),Mortality_Rates!$C$111)))))</f>
        <v>5414.4391514238587</v>
      </c>
      <c r="AV98" s="160">
        <f ca="1">IF($B98-AV$8&gt;$B$9,0,IF($B98-AV$8=$B$9,$C98*IF($D98="Male",$B$5,$B$6),
AU98*(1-(1-IF($D98="Male",Mortality_Projection!$C$3,Mortality_Projection!$C$4))^MIN(($B98+(AV$8-1)-Mortality_Projection!$C$6),Mortality_Projection!$C$5)*IF($D98="Male",MIN(OFFSET(Mortality_Rates!$B$6,AV$8-1-($B98-$B$9),0),Mortality_Rates!$B$111),MIN(OFFSET(Mortality_Rates!$B$6,AV$8-1-($B98-$B$9),1),Mortality_Rates!$C$111)))))</f>
        <v>5413.661782589641</v>
      </c>
      <c r="AW98" s="160">
        <f ca="1">IF($B98-AW$8&gt;$B$9,0,IF($B98-AW$8=$B$9,$C98*IF($D98="Male",$B$5,$B$6),
AV98*(1-(1-IF($D98="Male",Mortality_Projection!$C$3,Mortality_Projection!$C$4))^MIN(($B98+(AW$8-1)-Mortality_Projection!$C$6),Mortality_Projection!$C$5)*IF($D98="Male",MIN(OFFSET(Mortality_Rates!$B$6,AW$8-1-($B98-$B$9),0),Mortality_Rates!$B$111),MIN(OFFSET(Mortality_Rates!$B$6,AW$8-1-($B98-$B$9),1),Mortality_Rates!$C$111)))))</f>
        <v>5413.0454418996487</v>
      </c>
      <c r="AX98" s="160">
        <f ca="1">IF($B98-AX$8&gt;$B$9,0,IF($B98-AX$8=$B$9,$C98*IF($D98="Male",$B$5,$B$6),
AW98*(1-(1-IF($D98="Male",Mortality_Projection!$C$3,Mortality_Projection!$C$4))^MIN(($B98+(AX$8-1)-Mortality_Projection!$C$6),Mortality_Projection!$C$5)*IF($D98="Male",MIN(OFFSET(Mortality_Rates!$B$6,AX$8-1-($B98-$B$9),0),Mortality_Rates!$B$111),MIN(OFFSET(Mortality_Rates!$B$6,AX$8-1-($B98-$B$9),1),Mortality_Rates!$C$111)))))</f>
        <v>5412.5293532867236</v>
      </c>
      <c r="AY98" s="160">
        <f ca="1">IF($B98-AY$8&gt;$B$9,0,IF($B98-AY$8=$B$9,$C98*IF($D98="Male",$B$5,$B$6),
AX98*(1-(1-IF($D98="Male",Mortality_Projection!$C$3,Mortality_Projection!$C$4))^MIN(($B98+(AY$8-1)-Mortality_Projection!$C$6),Mortality_Projection!$C$5)*IF($D98="Male",MIN(OFFSET(Mortality_Rates!$B$6,AY$8-1-($B98-$B$9),0),Mortality_Rates!$B$111),MIN(OFFSET(Mortality_Rates!$B$6,AY$8-1-($B98-$B$9),1),Mortality_Rates!$C$111)))))</f>
        <v>5412.0770599230727</v>
      </c>
      <c r="AZ98" s="160">
        <f ca="1">IF($B98-AZ$8&gt;$B$9,0,IF($B98-AZ$8=$B$9,$C98*IF($D98="Male",$B$5,$B$6),
AY98*(1-(1-IF($D98="Male",Mortality_Projection!$C$3,Mortality_Projection!$C$4))^MIN(($B98+(AZ$8-1)-Mortality_Projection!$C$6),Mortality_Projection!$C$5)*IF($D98="Male",MIN(OFFSET(Mortality_Rates!$B$6,AZ$8-1-($B98-$B$9),0),Mortality_Rates!$B$111),MIN(OFFSET(Mortality_Rates!$B$6,AZ$8-1-($B98-$B$9),1),Mortality_Rates!$C$111)))))</f>
        <v>5411.6612276221613</v>
      </c>
      <c r="BA98" s="160">
        <f ca="1">IF($B98-BA$8&gt;$B$9,0,IF($B98-BA$8=$B$9,$C98*IF($D98="Male",$B$5,$B$6),
AZ98*(1-(1-IF($D98="Male",Mortality_Projection!$C$3,Mortality_Projection!$C$4))^MIN(($B98+(BA$8-1)-Mortality_Projection!$C$6),Mortality_Projection!$C$5)*IF($D98="Male",MIN(OFFSET(Mortality_Rates!$B$6,BA$8-1-($B98-$B$9),0),Mortality_Rates!$B$111),MIN(OFFSET(Mortality_Rates!$B$6,BA$8-1-($B98-$B$9),1),Mortality_Rates!$C$111)))))</f>
        <v>5411.2575674275959</v>
      </c>
      <c r="BB98" s="160">
        <f ca="1">IF($B98-BB$8&gt;$B$9,0,IF($B98-BB$8=$B$9,$C98*IF($D98="Male",$B$5,$B$6),
BA98*(1-(1-IF($D98="Male",Mortality_Projection!$C$3,Mortality_Projection!$C$4))^MIN(($B98+(BB$8-1)-Mortality_Projection!$C$6),Mortality_Projection!$C$5)*IF($D98="Male",MIN(OFFSET(Mortality_Rates!$B$6,BB$8-1-($B98-$B$9),0),Mortality_Rates!$B$111),MIN(OFFSET(Mortality_Rates!$B$6,BB$8-1-($B98-$B$9),1),Mortality_Rates!$C$111)))))</f>
        <v>5410.8448329043586</v>
      </c>
      <c r="BC98" s="160">
        <f ca="1">IF($B98-BC$8&gt;$B$9,0,IF($B98-BC$8=$B$9,$C98*IF($D98="Male",$B$5,$B$6),
BB98*(1-(1-IF($D98="Male",Mortality_Projection!$C$3,Mortality_Projection!$C$4))^MIN(($B98+(BC$8-1)-Mortality_Projection!$C$6),Mortality_Projection!$C$5)*IF($D98="Male",MIN(OFFSET(Mortality_Rates!$B$6,BC$8-1-($B98-$B$9),0),Mortality_Rates!$B$111),MIN(OFFSET(Mortality_Rates!$B$6,BC$8-1-($B98-$B$9),1),Mortality_Rates!$C$111)))))</f>
        <v>5410.4048186309883</v>
      </c>
      <c r="BD98" s="161">
        <f ca="1">IF($B98-BD$8&gt;$B$9,0,IF($B98-BD$8=$B$9,$C98*IF($D98="Male",$B$5,$B$6),
BC98*(1-(1-IF($D98="Male",Mortality_Projection!$C$3,Mortality_Projection!$C$4))^MIN(($B98+(BD$8-1)-Mortality_Projection!$C$6),Mortality_Projection!$C$5)*IF($D98="Male",MIN(OFFSET(Mortality_Rates!$B$6,BD$8-1-($B98-$B$9),0),Mortality_Rates!$B$111),MIN(OFFSET(Mortality_Rates!$B$6,BD$8-1-($B98-$B$9),1),Mortality_Rates!$C$111)))))</f>
        <v>5409.928428126882</v>
      </c>
      <c r="BE98" s="33"/>
    </row>
    <row r="99" spans="1:57" x14ac:dyDescent="0.35">
      <c r="A99" s="159"/>
      <c r="B99">
        <f t="shared" ref="B99:C99" si="20">B49</f>
        <v>2062</v>
      </c>
      <c r="C99" s="160">
        <f t="shared" ca="1" si="20"/>
        <v>77052.390086867395</v>
      </c>
      <c r="D99" s="198" t="s">
        <v>32</v>
      </c>
      <c r="E99" s="160">
        <f ca="1">IF($B99-E$8&gt;$B$9,0,IF($B99-E$8=$B$9,$C99*IF($D99="Male",$B$5,$B$6),
D99*(1-(1-IF($D99="Male",Mortality_Projection!$C$3,Mortality_Projection!$C$4))^MIN(($B99+(E$8-1)-Mortality_Projection!$C$6),Mortality_Projection!$C$5)*IF($D99="Male",MIN(OFFSET(Mortality_Rates!$B$6,E$8-1-($B99-$B$9),0),Mortality_Rates!$B$111),MIN(OFFSET(Mortality_Rates!$B$6,E$8-1-($B99-$B$9),1),Mortality_Rates!$C$111)))))</f>
        <v>0</v>
      </c>
      <c r="F99" s="160">
        <f ca="1">IF($B99-F$8&gt;$B$9,0,IF($B99-F$8=$B$9,$C99*IF($D99="Male",$B$5,$B$6),
E99*(1-(1-IF($D99="Male",Mortality_Projection!$C$3,Mortality_Projection!$C$4))^MIN(($B99+(F$8-1)-Mortality_Projection!$C$6),Mortality_Projection!$C$5)*IF($D99="Male",MIN(OFFSET(Mortality_Rates!$B$6,F$8-1-($B99-$B$9),0),Mortality_Rates!$B$111),MIN(OFFSET(Mortality_Rates!$B$6,F$8-1-($B99-$B$9),1),Mortality_Rates!$C$111)))))</f>
        <v>0</v>
      </c>
      <c r="G99" s="160">
        <f ca="1">IF($B99-G$8&gt;$B$9,0,IF($B99-G$8=$B$9,$C99*IF($D99="Male",$B$5,$B$6),
F99*(1-(1-IF($D99="Male",Mortality_Projection!$C$3,Mortality_Projection!$C$4))^MIN(($B99+(G$8-1)-Mortality_Projection!$C$6),Mortality_Projection!$C$5)*IF($D99="Male",MIN(OFFSET(Mortality_Rates!$B$6,G$8-1-($B99-$B$9),0),Mortality_Rates!$B$111),MIN(OFFSET(Mortality_Rates!$B$6,G$8-1-($B99-$B$9),1),Mortality_Rates!$C$111)))))</f>
        <v>0</v>
      </c>
      <c r="H99" s="160">
        <f ca="1">IF($B99-H$8&gt;$B$9,0,IF($B99-H$8=$B$9,$C99*IF($D99="Male",$B$5,$B$6),
G99*(1-(1-IF($D99="Male",Mortality_Projection!$C$3,Mortality_Projection!$C$4))^MIN(($B99+(H$8-1)-Mortality_Projection!$C$6),Mortality_Projection!$C$5)*IF($D99="Male",MIN(OFFSET(Mortality_Rates!$B$6,H$8-1-($B99-$B$9),0),Mortality_Rates!$B$111),MIN(OFFSET(Mortality_Rates!$B$6,H$8-1-($B99-$B$9),1),Mortality_Rates!$C$111)))))</f>
        <v>0</v>
      </c>
      <c r="I99" s="160">
        <f ca="1">IF($B99-I$8&gt;$B$9,0,IF($B99-I$8=$B$9,$C99*IF($D99="Male",$B$5,$B$6),
H99*(1-(1-IF($D99="Male",Mortality_Projection!$C$3,Mortality_Projection!$C$4))^MIN(($B99+(I$8-1)-Mortality_Projection!$C$6),Mortality_Projection!$C$5)*IF($D99="Male",MIN(OFFSET(Mortality_Rates!$B$6,I$8-1-($B99-$B$9),0),Mortality_Rates!$B$111),MIN(OFFSET(Mortality_Rates!$B$6,I$8-1-($B99-$B$9),1),Mortality_Rates!$C$111)))))</f>
        <v>0</v>
      </c>
      <c r="J99" s="160">
        <f ca="1">IF($B99-J$8&gt;$B$9,0,IF($B99-J$8=$B$9,$C99*IF($D99="Male",$B$5,$B$6),
I99*(1-(1-IF($D99="Male",Mortality_Projection!$C$3,Mortality_Projection!$C$4))^MIN(($B99+(J$8-1)-Mortality_Projection!$C$6),Mortality_Projection!$C$5)*IF($D99="Male",MIN(OFFSET(Mortality_Rates!$B$6,J$8-1-($B99-$B$9),0),Mortality_Rates!$B$111),MIN(OFFSET(Mortality_Rates!$B$6,J$8-1-($B99-$B$9),1),Mortality_Rates!$C$111)))))</f>
        <v>0</v>
      </c>
      <c r="K99" s="160">
        <f ca="1">IF($B99-K$8&gt;$B$9,0,IF($B99-K$8=$B$9,$C99*IF($D99="Male",$B$5,$B$6),
J99*(1-(1-IF($D99="Male",Mortality_Projection!$C$3,Mortality_Projection!$C$4))^MIN(($B99+(K$8-1)-Mortality_Projection!$C$6),Mortality_Projection!$C$5)*IF($D99="Male",MIN(OFFSET(Mortality_Rates!$B$6,K$8-1-($B99-$B$9),0),Mortality_Rates!$B$111),MIN(OFFSET(Mortality_Rates!$B$6,K$8-1-($B99-$B$9),1),Mortality_Rates!$C$111)))))</f>
        <v>0</v>
      </c>
      <c r="L99" s="160">
        <f ca="1">IF($B99-L$8&gt;$B$9,0,IF($B99-L$8=$B$9,$C99*IF($D99="Male",$B$5,$B$6),
K99*(1-(1-IF($D99="Male",Mortality_Projection!$C$3,Mortality_Projection!$C$4))^MIN(($B99+(L$8-1)-Mortality_Projection!$C$6),Mortality_Projection!$C$5)*IF($D99="Male",MIN(OFFSET(Mortality_Rates!$B$6,L$8-1-($B99-$B$9),0),Mortality_Rates!$B$111),MIN(OFFSET(Mortality_Rates!$B$6,L$8-1-($B99-$B$9),1),Mortality_Rates!$C$111)))))</f>
        <v>0</v>
      </c>
      <c r="M99" s="160">
        <f ca="1">IF($B99-M$8&gt;$B$9,0,IF($B99-M$8=$B$9,$C99*IF($D99="Male",$B$5,$B$6),
L99*(1-(1-IF($D99="Male",Mortality_Projection!$C$3,Mortality_Projection!$C$4))^MIN(($B99+(M$8-1)-Mortality_Projection!$C$6),Mortality_Projection!$C$5)*IF($D99="Male",MIN(OFFSET(Mortality_Rates!$B$6,M$8-1-($B99-$B$9),0),Mortality_Rates!$B$111),MIN(OFFSET(Mortality_Rates!$B$6,M$8-1-($B99-$B$9),1),Mortality_Rates!$C$111)))))</f>
        <v>0</v>
      </c>
      <c r="N99" s="160">
        <f ca="1">IF($B99-N$8&gt;$B$9,0,IF($B99-N$8=$B$9,$C99*IF($D99="Male",$B$5,$B$6),
M99*(1-(1-IF($D99="Male",Mortality_Projection!$C$3,Mortality_Projection!$C$4))^MIN(($B99+(N$8-1)-Mortality_Projection!$C$6),Mortality_Projection!$C$5)*IF($D99="Male",MIN(OFFSET(Mortality_Rates!$B$6,N$8-1-($B99-$B$9),0),Mortality_Rates!$B$111),MIN(OFFSET(Mortality_Rates!$B$6,N$8-1-($B99-$B$9),1),Mortality_Rates!$C$111)))))</f>
        <v>0</v>
      </c>
      <c r="O99" s="160">
        <f ca="1">IF($B99-O$8&gt;$B$9,0,IF($B99-O$8=$B$9,$C99*IF($D99="Male",$B$5,$B$6),
N99*(1-(1-IF($D99="Male",Mortality_Projection!$C$3,Mortality_Projection!$C$4))^MIN(($B99+(O$8-1)-Mortality_Projection!$C$6),Mortality_Projection!$C$5)*IF($D99="Male",MIN(OFFSET(Mortality_Rates!$B$6,O$8-1-($B99-$B$9),0),Mortality_Rates!$B$111),MIN(OFFSET(Mortality_Rates!$B$6,O$8-1-($B99-$B$9),1),Mortality_Rates!$C$111)))))</f>
        <v>0</v>
      </c>
      <c r="P99" s="160">
        <f ca="1">IF($B99-P$8&gt;$B$9,0,IF($B99-P$8=$B$9,$C99*IF($D99="Male",$B$5,$B$6),
O99*(1-(1-IF($D99="Male",Mortality_Projection!$C$3,Mortality_Projection!$C$4))^MIN(($B99+(P$8-1)-Mortality_Projection!$C$6),Mortality_Projection!$C$5)*IF($D99="Male",MIN(OFFSET(Mortality_Rates!$B$6,P$8-1-($B99-$B$9),0),Mortality_Rates!$B$111),MIN(OFFSET(Mortality_Rates!$B$6,P$8-1-($B99-$B$9),1),Mortality_Rates!$C$111)))))</f>
        <v>0</v>
      </c>
      <c r="Q99" s="160">
        <f ca="1">IF($B99-Q$8&gt;$B$9,0,IF($B99-Q$8=$B$9,$C99*IF($D99="Male",$B$5,$B$6),
P99*(1-(1-IF($D99="Male",Mortality_Projection!$C$3,Mortality_Projection!$C$4))^MIN(($B99+(Q$8-1)-Mortality_Projection!$C$6),Mortality_Projection!$C$5)*IF($D99="Male",MIN(OFFSET(Mortality_Rates!$B$6,Q$8-1-($B99-$B$9),0),Mortality_Rates!$B$111),MIN(OFFSET(Mortality_Rates!$B$6,Q$8-1-($B99-$B$9),1),Mortality_Rates!$C$111)))))</f>
        <v>0</v>
      </c>
      <c r="R99" s="160">
        <f ca="1">IF($B99-R$8&gt;$B$9,0,IF($B99-R$8=$B$9,$C99*IF($D99="Male",$B$5,$B$6),
Q99*(1-(1-IF($D99="Male",Mortality_Projection!$C$3,Mortality_Projection!$C$4))^MIN(($B99+(R$8-1)-Mortality_Projection!$C$6),Mortality_Projection!$C$5)*IF($D99="Male",MIN(OFFSET(Mortality_Rates!$B$6,R$8-1-($B99-$B$9),0),Mortality_Rates!$B$111),MIN(OFFSET(Mortality_Rates!$B$6,R$8-1-($B99-$B$9),1),Mortality_Rates!$C$111)))))</f>
        <v>0</v>
      </c>
      <c r="S99" s="160">
        <f ca="1">IF($B99-S$8&gt;$B$9,0,IF($B99-S$8=$B$9,$C99*IF($D99="Male",$B$5,$B$6),
R99*(1-(1-IF($D99="Male",Mortality_Projection!$C$3,Mortality_Projection!$C$4))^MIN(($B99+(S$8-1)-Mortality_Projection!$C$6),Mortality_Projection!$C$5)*IF($D99="Male",MIN(OFFSET(Mortality_Rates!$B$6,S$8-1-($B99-$B$9),0),Mortality_Rates!$B$111),MIN(OFFSET(Mortality_Rates!$B$6,S$8-1-($B99-$B$9),1),Mortality_Rates!$C$111)))))</f>
        <v>0</v>
      </c>
      <c r="T99" s="160">
        <f ca="1">IF($B99-T$8&gt;$B$9,0,IF($B99-T$8=$B$9,$C99*IF($D99="Male",$B$5,$B$6),
S99*(1-(1-IF($D99="Male",Mortality_Projection!$C$3,Mortality_Projection!$C$4))^MIN(($B99+(T$8-1)-Mortality_Projection!$C$6),Mortality_Projection!$C$5)*IF($D99="Male",MIN(OFFSET(Mortality_Rates!$B$6,T$8-1-($B99-$B$9),0),Mortality_Rates!$B$111),MIN(OFFSET(Mortality_Rates!$B$6,T$8-1-($B99-$B$9),1),Mortality_Rates!$C$111)))))</f>
        <v>0</v>
      </c>
      <c r="U99" s="160">
        <f ca="1">IF($B99-U$8&gt;$B$9,0,IF($B99-U$8=$B$9,$C99*IF($D99="Male",$B$5,$B$6),
T99*(1-(1-IF($D99="Male",Mortality_Projection!$C$3,Mortality_Projection!$C$4))^MIN(($B99+(U$8-1)-Mortality_Projection!$C$6),Mortality_Projection!$C$5)*IF($D99="Male",MIN(OFFSET(Mortality_Rates!$B$6,U$8-1-($B99-$B$9),0),Mortality_Rates!$B$111),MIN(OFFSET(Mortality_Rates!$B$6,U$8-1-($B99-$B$9),1),Mortality_Rates!$C$111)))))</f>
        <v>0</v>
      </c>
      <c r="V99" s="160">
        <f ca="1">IF($B99-V$8&gt;$B$9,0,IF($B99-V$8=$B$9,$C99*IF($D99="Male",$B$5,$B$6),
U99*(1-(1-IF($D99="Male",Mortality_Projection!$C$3,Mortality_Projection!$C$4))^MIN(($B99+(V$8-1)-Mortality_Projection!$C$6),Mortality_Projection!$C$5)*IF($D99="Male",MIN(OFFSET(Mortality_Rates!$B$6,V$8-1-($B99-$B$9),0),Mortality_Rates!$B$111),MIN(OFFSET(Mortality_Rates!$B$6,V$8-1-($B99-$B$9),1),Mortality_Rates!$C$111)))))</f>
        <v>0</v>
      </c>
      <c r="W99" s="160">
        <f ca="1">IF($B99-W$8&gt;$B$9,0,IF($B99-W$8=$B$9,$C99*IF($D99="Male",$B$5,$B$6),
V99*(1-(1-IF($D99="Male",Mortality_Projection!$C$3,Mortality_Projection!$C$4))^MIN(($B99+(W$8-1)-Mortality_Projection!$C$6),Mortality_Projection!$C$5)*IF($D99="Male",MIN(OFFSET(Mortality_Rates!$B$6,W$8-1-($B99-$B$9),0),Mortality_Rates!$B$111),MIN(OFFSET(Mortality_Rates!$B$6,W$8-1-($B99-$B$9),1),Mortality_Rates!$C$111)))))</f>
        <v>0</v>
      </c>
      <c r="X99" s="160">
        <f ca="1">IF($B99-X$8&gt;$B$9,0,IF($B99-X$8=$B$9,$C99*IF($D99="Male",$B$5,$B$6),
W99*(1-(1-IF($D99="Male",Mortality_Projection!$C$3,Mortality_Projection!$C$4))^MIN(($B99+(X$8-1)-Mortality_Projection!$C$6),Mortality_Projection!$C$5)*IF($D99="Male",MIN(OFFSET(Mortality_Rates!$B$6,X$8-1-($B99-$B$9),0),Mortality_Rates!$B$111),MIN(OFFSET(Mortality_Rates!$B$6,X$8-1-($B99-$B$9),1),Mortality_Rates!$C$111)))))</f>
        <v>0</v>
      </c>
      <c r="Y99" s="160">
        <f ca="1">IF($B99-Y$8&gt;$B$9,0,IF($B99-Y$8=$B$9,$C99*IF($D99="Male",$B$5,$B$6),
X99*(1-(1-IF($D99="Male",Mortality_Projection!$C$3,Mortality_Projection!$C$4))^MIN(($B99+(Y$8-1)-Mortality_Projection!$C$6),Mortality_Projection!$C$5)*IF($D99="Male",MIN(OFFSET(Mortality_Rates!$B$6,Y$8-1-($B99-$B$9),0),Mortality_Rates!$B$111),MIN(OFFSET(Mortality_Rates!$B$6,Y$8-1-($B99-$B$9),1),Mortality_Rates!$C$111)))))</f>
        <v>0</v>
      </c>
      <c r="Z99" s="160">
        <f ca="1">IF($B99-Z$8&gt;$B$9,0,IF($B99-Z$8=$B$9,$C99*IF($D99="Male",$B$5,$B$6),
Y99*(1-(1-IF($D99="Male",Mortality_Projection!$C$3,Mortality_Projection!$C$4))^MIN(($B99+(Z$8-1)-Mortality_Projection!$C$6),Mortality_Projection!$C$5)*IF($D99="Male",MIN(OFFSET(Mortality_Rates!$B$6,Z$8-1-($B99-$B$9),0),Mortality_Rates!$B$111),MIN(OFFSET(Mortality_Rates!$B$6,Z$8-1-($B99-$B$9),1),Mortality_Rates!$C$111)))))</f>
        <v>0</v>
      </c>
      <c r="AA99" s="160">
        <f ca="1">IF($B99-AA$8&gt;$B$9,0,IF($B99-AA$8=$B$9,$C99*IF($D99="Male",$B$5,$B$6),
Z99*(1-(1-IF($D99="Male",Mortality_Projection!$C$3,Mortality_Projection!$C$4))^MIN(($B99+(AA$8-1)-Mortality_Projection!$C$6),Mortality_Projection!$C$5)*IF($D99="Male",MIN(OFFSET(Mortality_Rates!$B$6,AA$8-1-($B99-$B$9),0),Mortality_Rates!$B$111),MIN(OFFSET(Mortality_Rates!$B$6,AA$8-1-($B99-$B$9),1),Mortality_Rates!$C$111)))))</f>
        <v>0</v>
      </c>
      <c r="AB99" s="160">
        <f ca="1">IF($B99-AB$8&gt;$B$9,0,IF($B99-AB$8=$B$9,$C99*IF($D99="Male",$B$5,$B$6),
AA99*(1-(1-IF($D99="Male",Mortality_Projection!$C$3,Mortality_Projection!$C$4))^MIN(($B99+(AB$8-1)-Mortality_Projection!$C$6),Mortality_Projection!$C$5)*IF($D99="Male",MIN(OFFSET(Mortality_Rates!$B$6,AB$8-1-($B99-$B$9),0),Mortality_Rates!$B$111),MIN(OFFSET(Mortality_Rates!$B$6,AB$8-1-($B99-$B$9),1),Mortality_Rates!$C$111)))))</f>
        <v>0</v>
      </c>
      <c r="AC99" s="160">
        <f ca="1">IF($B99-AC$8&gt;$B$9,0,IF($B99-AC$8=$B$9,$C99*IF($D99="Male",$B$5,$B$6),
AB99*(1-(1-IF($D99="Male",Mortality_Projection!$C$3,Mortality_Projection!$C$4))^MIN(($B99+(AC$8-1)-Mortality_Projection!$C$6),Mortality_Projection!$C$5)*IF($D99="Male",MIN(OFFSET(Mortality_Rates!$B$6,AC$8-1-($B99-$B$9),0),Mortality_Rates!$B$111),MIN(OFFSET(Mortality_Rates!$B$6,AC$8-1-($B99-$B$9),1),Mortality_Rates!$C$111)))))</f>
        <v>0</v>
      </c>
      <c r="AD99" s="160">
        <f ca="1">IF($B99-AD$8&gt;$B$9,0,IF($B99-AD$8=$B$9,$C99*IF($D99="Male",$B$5,$B$6),
AC99*(1-(1-IF($D99="Male",Mortality_Projection!$C$3,Mortality_Projection!$C$4))^MIN(($B99+(AD$8-1)-Mortality_Projection!$C$6),Mortality_Projection!$C$5)*IF($D99="Male",MIN(OFFSET(Mortality_Rates!$B$6,AD$8-1-($B99-$B$9),0),Mortality_Rates!$B$111),MIN(OFFSET(Mortality_Rates!$B$6,AD$8-1-($B99-$B$9),1),Mortality_Rates!$C$111)))))</f>
        <v>0</v>
      </c>
      <c r="AE99" s="160">
        <f ca="1">IF($B99-AE$8&gt;$B$9,0,IF($B99-AE$8=$B$9,$C99*IF($D99="Male",$B$5,$B$6),
AD99*(1-(1-IF($D99="Male",Mortality_Projection!$C$3,Mortality_Projection!$C$4))^MIN(($B99+(AE$8-1)-Mortality_Projection!$C$6),Mortality_Projection!$C$5)*IF($D99="Male",MIN(OFFSET(Mortality_Rates!$B$6,AE$8-1-($B99-$B$9),0),Mortality_Rates!$B$111),MIN(OFFSET(Mortality_Rates!$B$6,AE$8-1-($B99-$B$9),1),Mortality_Rates!$C$111)))))</f>
        <v>0</v>
      </c>
      <c r="AF99" s="160">
        <f ca="1">IF($B99-AF$8&gt;$B$9,0,IF($B99-AF$8=$B$9,$C99*IF($D99="Male",$B$5,$B$6),
AE99*(1-(1-IF($D99="Male",Mortality_Projection!$C$3,Mortality_Projection!$C$4))^MIN(($B99+(AF$8-1)-Mortality_Projection!$C$6),Mortality_Projection!$C$5)*IF($D99="Male",MIN(OFFSET(Mortality_Rates!$B$6,AF$8-1-($B99-$B$9),0),Mortality_Rates!$B$111),MIN(OFFSET(Mortality_Rates!$B$6,AF$8-1-($B99-$B$9),1),Mortality_Rates!$C$111)))))</f>
        <v>0</v>
      </c>
      <c r="AG99" s="160">
        <f ca="1">IF($B99-AG$8&gt;$B$9,0,IF($B99-AG$8=$B$9,$C99*IF($D99="Male",$B$5,$B$6),
AF99*(1-(1-IF($D99="Male",Mortality_Projection!$C$3,Mortality_Projection!$C$4))^MIN(($B99+(AG$8-1)-Mortality_Projection!$C$6),Mortality_Projection!$C$5)*IF($D99="Male",MIN(OFFSET(Mortality_Rates!$B$6,AG$8-1-($B99-$B$9),0),Mortality_Rates!$B$111),MIN(OFFSET(Mortality_Rates!$B$6,AG$8-1-($B99-$B$9),1),Mortality_Rates!$C$111)))))</f>
        <v>0</v>
      </c>
      <c r="AH99" s="160">
        <f ca="1">IF($B99-AH$8&gt;$B$9,0,IF($B99-AH$8=$B$9,$C99*IF($D99="Male",$B$5,$B$6),
AG99*(1-(1-IF($D99="Male",Mortality_Projection!$C$3,Mortality_Projection!$C$4))^MIN(($B99+(AH$8-1)-Mortality_Projection!$C$6),Mortality_Projection!$C$5)*IF($D99="Male",MIN(OFFSET(Mortality_Rates!$B$6,AH$8-1-($B99-$B$9),0),Mortality_Rates!$B$111),MIN(OFFSET(Mortality_Rates!$B$6,AH$8-1-($B99-$B$9),1),Mortality_Rates!$C$111)))))</f>
        <v>0</v>
      </c>
      <c r="AI99" s="160">
        <f ca="1">IF($B99-AI$8&gt;$B$9,0,IF($B99-AI$8=$B$9,$C99*IF($D99="Male",$B$5,$B$6),
AH99*(1-(1-IF($D99="Male",Mortality_Projection!$C$3,Mortality_Projection!$C$4))^MIN(($B99+(AI$8-1)-Mortality_Projection!$C$6),Mortality_Projection!$C$5)*IF($D99="Male",MIN(OFFSET(Mortality_Rates!$B$6,AI$8-1-($B99-$B$9),0),Mortality_Rates!$B$111),MIN(OFFSET(Mortality_Rates!$B$6,AI$8-1-($B99-$B$9),1),Mortality_Rates!$C$111)))))</f>
        <v>0</v>
      </c>
      <c r="AJ99" s="160">
        <f ca="1">IF($B99-AJ$8&gt;$B$9,0,IF($B99-AJ$8=$B$9,$C99*IF($D99="Male",$B$5,$B$6),
AI99*(1-(1-IF($D99="Male",Mortality_Projection!$C$3,Mortality_Projection!$C$4))^MIN(($B99+(AJ$8-1)-Mortality_Projection!$C$6),Mortality_Projection!$C$5)*IF($D99="Male",MIN(OFFSET(Mortality_Rates!$B$6,AJ$8-1-($B99-$B$9),0),Mortality_Rates!$B$111),MIN(OFFSET(Mortality_Rates!$B$6,AJ$8-1-($B99-$B$9),1),Mortality_Rates!$C$111)))))</f>
        <v>0</v>
      </c>
      <c r="AK99" s="160">
        <f ca="1">IF($B99-AK$8&gt;$B$9,0,IF($B99-AK$8=$B$9,$C99*IF($D99="Male",$B$5,$B$6),
AJ99*(1-(1-IF($D99="Male",Mortality_Projection!$C$3,Mortality_Projection!$C$4))^MIN(($B99+(AK$8-1)-Mortality_Projection!$C$6),Mortality_Projection!$C$5)*IF($D99="Male",MIN(OFFSET(Mortality_Rates!$B$6,AK$8-1-($B99-$B$9),0),Mortality_Rates!$B$111),MIN(OFFSET(Mortality_Rates!$B$6,AK$8-1-($B99-$B$9),1),Mortality_Rates!$C$111)))))</f>
        <v>0</v>
      </c>
      <c r="AL99" s="160">
        <f ca="1">IF($B99-AL$8&gt;$B$9,0,IF($B99-AL$8=$B$9,$C99*IF($D99="Male",$B$5,$B$6),
AK99*(1-(1-IF($D99="Male",Mortality_Projection!$C$3,Mortality_Projection!$C$4))^MIN(($B99+(AL$8-1)-Mortality_Projection!$C$6),Mortality_Projection!$C$5)*IF($D99="Male",MIN(OFFSET(Mortality_Rates!$B$6,AL$8-1-($B99-$B$9),0),Mortality_Rates!$B$111),MIN(OFFSET(Mortality_Rates!$B$6,AL$8-1-($B99-$B$9),1),Mortality_Rates!$C$111)))))</f>
        <v>0</v>
      </c>
      <c r="AM99" s="160">
        <f ca="1">IF($B99-AM$8&gt;$B$9,0,IF($B99-AM$8=$B$9,$C99*IF($D99="Male",$B$5,$B$6),
AL99*(1-(1-IF($D99="Male",Mortality_Projection!$C$3,Mortality_Projection!$C$4))^MIN(($B99+(AM$8-1)-Mortality_Projection!$C$6),Mortality_Projection!$C$5)*IF($D99="Male",MIN(OFFSET(Mortality_Rates!$B$6,AM$8-1-($B99-$B$9),0),Mortality_Rates!$B$111),MIN(OFFSET(Mortality_Rates!$B$6,AM$8-1-($B99-$B$9),1),Mortality_Rates!$C$111)))))</f>
        <v>0</v>
      </c>
      <c r="AN99" s="160">
        <f ca="1">IF($B99-AN$8&gt;$B$9,0,IF($B99-AN$8=$B$9,$C99*IF($D99="Male",$B$5,$B$6),
AM99*(1-(1-IF($D99="Male",Mortality_Projection!$C$3,Mortality_Projection!$C$4))^MIN(($B99+(AN$8-1)-Mortality_Projection!$C$6),Mortality_Projection!$C$5)*IF($D99="Male",MIN(OFFSET(Mortality_Rates!$B$6,AN$8-1-($B99-$B$9),0),Mortality_Rates!$B$111),MIN(OFFSET(Mortality_Rates!$B$6,AN$8-1-($B99-$B$9),1),Mortality_Rates!$C$111)))))</f>
        <v>0</v>
      </c>
      <c r="AO99" s="160">
        <f ca="1">IF($B99-AO$8&gt;$B$9,0,IF($B99-AO$8=$B$9,$C99*IF($D99="Male",$B$5,$B$6),
AN99*(1-(1-IF($D99="Male",Mortality_Projection!$C$3,Mortality_Projection!$C$4))^MIN(($B99+(AO$8-1)-Mortality_Projection!$C$6),Mortality_Projection!$C$5)*IF($D99="Male",MIN(OFFSET(Mortality_Rates!$B$6,AO$8-1-($B99-$B$9),0),Mortality_Rates!$B$111),MIN(OFFSET(Mortality_Rates!$B$6,AO$8-1-($B99-$B$9),1),Mortality_Rates!$C$111)))))</f>
        <v>0</v>
      </c>
      <c r="AP99" s="160">
        <f ca="1">IF($B99-AP$8&gt;$B$9,0,IF($B99-AP$8=$B$9,$C99*IF($D99="Male",$B$5,$B$6),
AO99*(1-(1-IF($D99="Male",Mortality_Projection!$C$3,Mortality_Projection!$C$4))^MIN(($B99+(AP$8-1)-Mortality_Projection!$C$6),Mortality_Projection!$C$5)*IF($D99="Male",MIN(OFFSET(Mortality_Rates!$B$6,AP$8-1-($B99-$B$9),0),Mortality_Rates!$B$111),MIN(OFFSET(Mortality_Rates!$B$6,AP$8-1-($B99-$B$9),1),Mortality_Rates!$C$111)))))</f>
        <v>0</v>
      </c>
      <c r="AQ99" s="160">
        <f ca="1">IF($B99-AQ$8&gt;$B$9,0,IF($B99-AQ$8=$B$9,$C99*IF($D99="Male",$B$5,$B$6),
AP99*(1-(1-IF($D99="Male",Mortality_Projection!$C$3,Mortality_Projection!$C$4))^MIN(($B99+(AQ$8-1)-Mortality_Projection!$C$6),Mortality_Projection!$C$5)*IF($D99="Male",MIN(OFFSET(Mortality_Rates!$B$6,AQ$8-1-($B99-$B$9),0),Mortality_Rates!$B$111),MIN(OFFSET(Mortality_Rates!$B$6,AQ$8-1-($B99-$B$9),1),Mortality_Rates!$C$111)))))</f>
        <v>0</v>
      </c>
      <c r="AR99" s="160">
        <f ca="1">IF($B99-AR$8&gt;$B$9,0,IF($B99-AR$8=$B$9,$C99*IF($D99="Male",$B$5,$B$6),
AQ99*(1-(1-IF($D99="Male",Mortality_Projection!$C$3,Mortality_Projection!$C$4))^MIN(($B99+(AR$8-1)-Mortality_Projection!$C$6),Mortality_Projection!$C$5)*IF($D99="Male",MIN(OFFSET(Mortality_Rates!$B$6,AR$8-1-($B99-$B$9),0),Mortality_Rates!$B$111),MIN(OFFSET(Mortality_Rates!$B$6,AR$8-1-($B99-$B$9),1),Mortality_Rates!$C$111)))))</f>
        <v>0</v>
      </c>
      <c r="AS99" s="160">
        <f ca="1">IF($B99-AS$8&gt;$B$9,0,IF($B99-AS$8=$B$9,$C99*IF($D99="Male",$B$5,$B$6),
AR99*(1-(1-IF($D99="Male",Mortality_Projection!$C$3,Mortality_Projection!$C$4))^MIN(($B99+(AS$8-1)-Mortality_Projection!$C$6),Mortality_Projection!$C$5)*IF($D99="Male",MIN(OFFSET(Mortality_Rates!$B$6,AS$8-1-($B99-$B$9),0),Mortality_Rates!$B$111),MIN(OFFSET(Mortality_Rates!$B$6,AS$8-1-($B99-$B$9),1),Mortality_Rates!$C$111)))))</f>
        <v>5419.2474099371502</v>
      </c>
      <c r="AT99" s="160">
        <f ca="1">IF($B99-AT$8&gt;$B$9,0,IF($B99-AT$8=$B$9,$C99*IF($D99="Male",$B$5,$B$6),
AS99*(1-(1-IF($D99="Male",Mortality_Projection!$C$3,Mortality_Projection!$C$4))^MIN(($B99+(AT$8-1)-Mortality_Projection!$C$6),Mortality_Projection!$C$5)*IF($D99="Male",MIN(OFFSET(Mortality_Rates!$B$6,AT$8-1-($B99-$B$9),0),Mortality_Rates!$B$111),MIN(OFFSET(Mortality_Rates!$B$6,AT$8-1-($B99-$B$9),1),Mortality_Rates!$C$111)))))</f>
        <v>5417.3630478806781</v>
      </c>
      <c r="AU99" s="160">
        <f ca="1">IF($B99-AU$8&gt;$B$9,0,IF($B99-AU$8=$B$9,$C99*IF($D99="Male",$B$5,$B$6),
AT99*(1-(1-IF($D99="Male",Mortality_Projection!$C$3,Mortality_Projection!$C$4))^MIN(($B99+(AU$8-1)-Mortality_Projection!$C$6),Mortality_Projection!$C$5)*IF($D99="Male",MIN(OFFSET(Mortality_Rates!$B$6,AU$8-1-($B99-$B$9),0),Mortality_Rates!$B$111),MIN(OFFSET(Mortality_Rates!$B$6,AU$8-1-($B99-$B$9),1),Mortality_Rates!$C$111)))))</f>
        <v>5415.9776118876816</v>
      </c>
      <c r="AV99" s="160">
        <f ca="1">IF($B99-AV$8&gt;$B$9,0,IF($B99-AV$8=$B$9,$C99*IF($D99="Male",$B$5,$B$6),
AU99*(1-(1-IF($D99="Male",Mortality_Projection!$C$3,Mortality_Projection!$C$4))^MIN(($B99+(AV$8-1)-Mortality_Projection!$C$6),Mortality_Projection!$C$5)*IF($D99="Male",MIN(OFFSET(Mortality_Rates!$B$6,AV$8-1-($B99-$B$9),0),Mortality_Rates!$B$111),MIN(OFFSET(Mortality_Rates!$B$6,AV$8-1-($B99-$B$9),1),Mortality_Rates!$C$111)))))</f>
        <v>5414.9539879255435</v>
      </c>
      <c r="AW99" s="160">
        <f ca="1">IF($B99-AW$8&gt;$B$9,0,IF($B99-AW$8=$B$9,$C99*IF($D99="Male",$B$5,$B$6),
AV99*(1-(1-IF($D99="Male",Mortality_Projection!$C$3,Mortality_Projection!$C$4))^MIN(($B99+(AW$8-1)-Mortality_Projection!$C$6),Mortality_Projection!$C$5)*IF($D99="Male",MIN(OFFSET(Mortality_Rates!$B$6,AW$8-1-($B99-$B$9),0),Mortality_Rates!$B$111),MIN(OFFSET(Mortality_Rates!$B$6,AW$8-1-($B99-$B$9),1),Mortality_Rates!$C$111)))))</f>
        <v>5414.1765451745559</v>
      </c>
      <c r="AX99" s="160">
        <f ca="1">IF($B99-AX$8&gt;$B$9,0,IF($B99-AX$8=$B$9,$C99*IF($D99="Male",$B$5,$B$6),
AW99*(1-(1-IF($D99="Male",Mortality_Projection!$C$3,Mortality_Projection!$C$4))^MIN(($B99+(AX$8-1)-Mortality_Projection!$C$6),Mortality_Projection!$C$5)*IF($D99="Male",MIN(OFFSET(Mortality_Rates!$B$6,AX$8-1-($B99-$B$9),0),Mortality_Rates!$B$111),MIN(OFFSET(Mortality_Rates!$B$6,AX$8-1-($B99-$B$9),1),Mortality_Rates!$C$111)))))</f>
        <v>5413.5601458792908</v>
      </c>
      <c r="AY99" s="160">
        <f ca="1">IF($B99-AY$8&gt;$B$9,0,IF($B99-AY$8=$B$9,$C99*IF($D99="Male",$B$5,$B$6),
AX99*(1-(1-IF($D99="Male",Mortality_Projection!$C$3,Mortality_Projection!$C$4))^MIN(($B99+(AY$8-1)-Mortality_Projection!$C$6),Mortality_Projection!$C$5)*IF($D99="Male",MIN(OFFSET(Mortality_Rates!$B$6,AY$8-1-($B99-$B$9),0),Mortality_Rates!$B$111),MIN(OFFSET(Mortality_Rates!$B$6,AY$8-1-($B99-$B$9),1),Mortality_Rates!$C$111)))))</f>
        <v>5413.0440081936449</v>
      </c>
      <c r="AZ99" s="160">
        <f ca="1">IF($B99-AZ$8&gt;$B$9,0,IF($B99-AZ$8=$B$9,$C99*IF($D99="Male",$B$5,$B$6),
AY99*(1-(1-IF($D99="Male",Mortality_Projection!$C$3,Mortality_Projection!$C$4))^MIN(($B99+(AZ$8-1)-Mortality_Projection!$C$6),Mortality_Projection!$C$5)*IF($D99="Male",MIN(OFFSET(Mortality_Rates!$B$6,AZ$8-1-($B99-$B$9),0),Mortality_Rates!$B$111),MIN(OFFSET(Mortality_Rates!$B$6,AZ$8-1-($B99-$B$9),1),Mortality_Rates!$C$111)))))</f>
        <v>5412.5916718232984</v>
      </c>
      <c r="BA99" s="160">
        <f ca="1">IF($B99-BA$8&gt;$B$9,0,IF($B99-BA$8=$B$9,$C99*IF($D99="Male",$B$5,$B$6),
AZ99*(1-(1-IF($D99="Male",Mortality_Projection!$C$3,Mortality_Projection!$C$4))^MIN(($B99+(BA$8-1)-Mortality_Projection!$C$6),Mortality_Projection!$C$5)*IF($D99="Male",MIN(OFFSET(Mortality_Rates!$B$6,BA$8-1-($B99-$B$9),0),Mortality_Rates!$B$111),MIN(OFFSET(Mortality_Rates!$B$6,BA$8-1-($B99-$B$9),1),Mortality_Rates!$C$111)))))</f>
        <v>5412.1757999826223</v>
      </c>
      <c r="BB99" s="160">
        <f ca="1">IF($B99-BB$8&gt;$B$9,0,IF($B99-BB$8=$B$9,$C99*IF($D99="Male",$B$5,$B$6),
BA99*(1-(1-IF($D99="Male",Mortality_Projection!$C$3,Mortality_Projection!$C$4))^MIN(($B99+(BB$8-1)-Mortality_Projection!$C$6),Mortality_Projection!$C$5)*IF($D99="Male",MIN(OFFSET(Mortality_Rates!$B$6,BB$8-1-($B99-$B$9),0),Mortality_Rates!$B$111),MIN(OFFSET(Mortality_Rates!$B$6,BB$8-1-($B99-$B$9),1),Mortality_Rates!$C$111)))))</f>
        <v>5411.7721014056879</v>
      </c>
      <c r="BC99" s="160">
        <f ca="1">IF($B99-BC$8&gt;$B$9,0,IF($B99-BC$8=$B$9,$C99*IF($D99="Male",$B$5,$B$6),
BB99*(1-(1-IF($D99="Male",Mortality_Projection!$C$3,Mortality_Projection!$C$4))^MIN(($B99+(BC$8-1)-Mortality_Projection!$C$6),Mortality_Projection!$C$5)*IF($D99="Male",MIN(OFFSET(Mortality_Rates!$B$6,BC$8-1-($B99-$B$9),0),Mortality_Rates!$B$111),MIN(OFFSET(Mortality_Rates!$B$6,BC$8-1-($B99-$B$9),1),Mortality_Rates!$C$111)))))</f>
        <v>5411.3593276372412</v>
      </c>
      <c r="BD99" s="161">
        <f ca="1">IF($B99-BD$8&gt;$B$9,0,IF($B99-BD$8=$B$9,$C99*IF($D99="Male",$B$5,$B$6),
BC99*(1-(1-IF($D99="Male",Mortality_Projection!$C$3,Mortality_Projection!$C$4))^MIN(($B99+(BD$8-1)-Mortality_Projection!$C$6),Mortality_Projection!$C$5)*IF($D99="Male",MIN(OFFSET(Mortality_Rates!$B$6,BD$8-1-($B99-$B$9),0),Mortality_Rates!$B$111),MIN(OFFSET(Mortality_Rates!$B$6,BD$8-1-($B99-$B$9),1),Mortality_Rates!$C$111)))))</f>
        <v>5410.9192715247436</v>
      </c>
      <c r="BE99" s="33"/>
    </row>
    <row r="100" spans="1:57" x14ac:dyDescent="0.35">
      <c r="A100" s="159"/>
      <c r="B100">
        <f t="shared" ref="B100:C100" si="21">B50</f>
        <v>2063</v>
      </c>
      <c r="C100" s="160">
        <f t="shared" ca="1" si="21"/>
        <v>77286.890278410763</v>
      </c>
      <c r="D100" s="198" t="s">
        <v>32</v>
      </c>
      <c r="E100" s="160">
        <f ca="1">IF($B100-E$8&gt;$B$9,0,IF($B100-E$8=$B$9,$C100*IF($D100="Male",$B$5,$B$6),
D100*(1-(1-IF($D100="Male",Mortality_Projection!$C$3,Mortality_Projection!$C$4))^MIN(($B100+(E$8-1)-Mortality_Projection!$C$6),Mortality_Projection!$C$5)*IF($D100="Male",MIN(OFFSET(Mortality_Rates!$B$6,E$8-1-($B100-$B$9),0),Mortality_Rates!$B$111),MIN(OFFSET(Mortality_Rates!$B$6,E$8-1-($B100-$B$9),1),Mortality_Rates!$C$111)))))</f>
        <v>0</v>
      </c>
      <c r="F100" s="160">
        <f ca="1">IF($B100-F$8&gt;$B$9,0,IF($B100-F$8=$B$9,$C100*IF($D100="Male",$B$5,$B$6),
E100*(1-(1-IF($D100="Male",Mortality_Projection!$C$3,Mortality_Projection!$C$4))^MIN(($B100+(F$8-1)-Mortality_Projection!$C$6),Mortality_Projection!$C$5)*IF($D100="Male",MIN(OFFSET(Mortality_Rates!$B$6,F$8-1-($B100-$B$9),0),Mortality_Rates!$B$111),MIN(OFFSET(Mortality_Rates!$B$6,F$8-1-($B100-$B$9),1),Mortality_Rates!$C$111)))))</f>
        <v>0</v>
      </c>
      <c r="G100" s="160">
        <f ca="1">IF($B100-G$8&gt;$B$9,0,IF($B100-G$8=$B$9,$C100*IF($D100="Male",$B$5,$B$6),
F100*(1-(1-IF($D100="Male",Mortality_Projection!$C$3,Mortality_Projection!$C$4))^MIN(($B100+(G$8-1)-Mortality_Projection!$C$6),Mortality_Projection!$C$5)*IF($D100="Male",MIN(OFFSET(Mortality_Rates!$B$6,G$8-1-($B100-$B$9),0),Mortality_Rates!$B$111),MIN(OFFSET(Mortality_Rates!$B$6,G$8-1-($B100-$B$9),1),Mortality_Rates!$C$111)))))</f>
        <v>0</v>
      </c>
      <c r="H100" s="160">
        <f ca="1">IF($B100-H$8&gt;$B$9,0,IF($B100-H$8=$B$9,$C100*IF($D100="Male",$B$5,$B$6),
G100*(1-(1-IF($D100="Male",Mortality_Projection!$C$3,Mortality_Projection!$C$4))^MIN(($B100+(H$8-1)-Mortality_Projection!$C$6),Mortality_Projection!$C$5)*IF($D100="Male",MIN(OFFSET(Mortality_Rates!$B$6,H$8-1-($B100-$B$9),0),Mortality_Rates!$B$111),MIN(OFFSET(Mortality_Rates!$B$6,H$8-1-($B100-$B$9),1),Mortality_Rates!$C$111)))))</f>
        <v>0</v>
      </c>
      <c r="I100" s="160">
        <f ca="1">IF($B100-I$8&gt;$B$9,0,IF($B100-I$8=$B$9,$C100*IF($D100="Male",$B$5,$B$6),
H100*(1-(1-IF($D100="Male",Mortality_Projection!$C$3,Mortality_Projection!$C$4))^MIN(($B100+(I$8-1)-Mortality_Projection!$C$6),Mortality_Projection!$C$5)*IF($D100="Male",MIN(OFFSET(Mortality_Rates!$B$6,I$8-1-($B100-$B$9),0),Mortality_Rates!$B$111),MIN(OFFSET(Mortality_Rates!$B$6,I$8-1-($B100-$B$9),1),Mortality_Rates!$C$111)))))</f>
        <v>0</v>
      </c>
      <c r="J100" s="160">
        <f ca="1">IF($B100-J$8&gt;$B$9,0,IF($B100-J$8=$B$9,$C100*IF($D100="Male",$B$5,$B$6),
I100*(1-(1-IF($D100="Male",Mortality_Projection!$C$3,Mortality_Projection!$C$4))^MIN(($B100+(J$8-1)-Mortality_Projection!$C$6),Mortality_Projection!$C$5)*IF($D100="Male",MIN(OFFSET(Mortality_Rates!$B$6,J$8-1-($B100-$B$9),0),Mortality_Rates!$B$111),MIN(OFFSET(Mortality_Rates!$B$6,J$8-1-($B100-$B$9),1),Mortality_Rates!$C$111)))))</f>
        <v>0</v>
      </c>
      <c r="K100" s="160">
        <f ca="1">IF($B100-K$8&gt;$B$9,0,IF($B100-K$8=$B$9,$C100*IF($D100="Male",$B$5,$B$6),
J100*(1-(1-IF($D100="Male",Mortality_Projection!$C$3,Mortality_Projection!$C$4))^MIN(($B100+(K$8-1)-Mortality_Projection!$C$6),Mortality_Projection!$C$5)*IF($D100="Male",MIN(OFFSET(Mortality_Rates!$B$6,K$8-1-($B100-$B$9),0),Mortality_Rates!$B$111),MIN(OFFSET(Mortality_Rates!$B$6,K$8-1-($B100-$B$9),1),Mortality_Rates!$C$111)))))</f>
        <v>0</v>
      </c>
      <c r="L100" s="160">
        <f ca="1">IF($B100-L$8&gt;$B$9,0,IF($B100-L$8=$B$9,$C100*IF($D100="Male",$B$5,$B$6),
K100*(1-(1-IF($D100="Male",Mortality_Projection!$C$3,Mortality_Projection!$C$4))^MIN(($B100+(L$8-1)-Mortality_Projection!$C$6),Mortality_Projection!$C$5)*IF($D100="Male",MIN(OFFSET(Mortality_Rates!$B$6,L$8-1-($B100-$B$9),0),Mortality_Rates!$B$111),MIN(OFFSET(Mortality_Rates!$B$6,L$8-1-($B100-$B$9),1),Mortality_Rates!$C$111)))))</f>
        <v>0</v>
      </c>
      <c r="M100" s="160">
        <f ca="1">IF($B100-M$8&gt;$B$9,0,IF($B100-M$8=$B$9,$C100*IF($D100="Male",$B$5,$B$6),
L100*(1-(1-IF($D100="Male",Mortality_Projection!$C$3,Mortality_Projection!$C$4))^MIN(($B100+(M$8-1)-Mortality_Projection!$C$6),Mortality_Projection!$C$5)*IF($D100="Male",MIN(OFFSET(Mortality_Rates!$B$6,M$8-1-($B100-$B$9),0),Mortality_Rates!$B$111),MIN(OFFSET(Mortality_Rates!$B$6,M$8-1-($B100-$B$9),1),Mortality_Rates!$C$111)))))</f>
        <v>0</v>
      </c>
      <c r="N100" s="160">
        <f ca="1">IF($B100-N$8&gt;$B$9,0,IF($B100-N$8=$B$9,$C100*IF($D100="Male",$B$5,$B$6),
M100*(1-(1-IF($D100="Male",Mortality_Projection!$C$3,Mortality_Projection!$C$4))^MIN(($B100+(N$8-1)-Mortality_Projection!$C$6),Mortality_Projection!$C$5)*IF($D100="Male",MIN(OFFSET(Mortality_Rates!$B$6,N$8-1-($B100-$B$9),0),Mortality_Rates!$B$111),MIN(OFFSET(Mortality_Rates!$B$6,N$8-1-($B100-$B$9),1),Mortality_Rates!$C$111)))))</f>
        <v>0</v>
      </c>
      <c r="O100" s="160">
        <f ca="1">IF($B100-O$8&gt;$B$9,0,IF($B100-O$8=$B$9,$C100*IF($D100="Male",$B$5,$B$6),
N100*(1-(1-IF($D100="Male",Mortality_Projection!$C$3,Mortality_Projection!$C$4))^MIN(($B100+(O$8-1)-Mortality_Projection!$C$6),Mortality_Projection!$C$5)*IF($D100="Male",MIN(OFFSET(Mortality_Rates!$B$6,O$8-1-($B100-$B$9),0),Mortality_Rates!$B$111),MIN(OFFSET(Mortality_Rates!$B$6,O$8-1-($B100-$B$9),1),Mortality_Rates!$C$111)))))</f>
        <v>0</v>
      </c>
      <c r="P100" s="160">
        <f ca="1">IF($B100-P$8&gt;$B$9,0,IF($B100-P$8=$B$9,$C100*IF($D100="Male",$B$5,$B$6),
O100*(1-(1-IF($D100="Male",Mortality_Projection!$C$3,Mortality_Projection!$C$4))^MIN(($B100+(P$8-1)-Mortality_Projection!$C$6),Mortality_Projection!$C$5)*IF($D100="Male",MIN(OFFSET(Mortality_Rates!$B$6,P$8-1-($B100-$B$9),0),Mortality_Rates!$B$111),MIN(OFFSET(Mortality_Rates!$B$6,P$8-1-($B100-$B$9),1),Mortality_Rates!$C$111)))))</f>
        <v>0</v>
      </c>
      <c r="Q100" s="160">
        <f ca="1">IF($B100-Q$8&gt;$B$9,0,IF($B100-Q$8=$B$9,$C100*IF($D100="Male",$B$5,$B$6),
P100*(1-(1-IF($D100="Male",Mortality_Projection!$C$3,Mortality_Projection!$C$4))^MIN(($B100+(Q$8-1)-Mortality_Projection!$C$6),Mortality_Projection!$C$5)*IF($D100="Male",MIN(OFFSET(Mortality_Rates!$B$6,Q$8-1-($B100-$B$9),0),Mortality_Rates!$B$111),MIN(OFFSET(Mortality_Rates!$B$6,Q$8-1-($B100-$B$9),1),Mortality_Rates!$C$111)))))</f>
        <v>0</v>
      </c>
      <c r="R100" s="160">
        <f ca="1">IF($B100-R$8&gt;$B$9,0,IF($B100-R$8=$B$9,$C100*IF($D100="Male",$B$5,$B$6),
Q100*(1-(1-IF($D100="Male",Mortality_Projection!$C$3,Mortality_Projection!$C$4))^MIN(($B100+(R$8-1)-Mortality_Projection!$C$6),Mortality_Projection!$C$5)*IF($D100="Male",MIN(OFFSET(Mortality_Rates!$B$6,R$8-1-($B100-$B$9),0),Mortality_Rates!$B$111),MIN(OFFSET(Mortality_Rates!$B$6,R$8-1-($B100-$B$9),1),Mortality_Rates!$C$111)))))</f>
        <v>0</v>
      </c>
      <c r="S100" s="160">
        <f ca="1">IF($B100-S$8&gt;$B$9,0,IF($B100-S$8=$B$9,$C100*IF($D100="Male",$B$5,$B$6),
R100*(1-(1-IF($D100="Male",Mortality_Projection!$C$3,Mortality_Projection!$C$4))^MIN(($B100+(S$8-1)-Mortality_Projection!$C$6),Mortality_Projection!$C$5)*IF($D100="Male",MIN(OFFSET(Mortality_Rates!$B$6,S$8-1-($B100-$B$9),0),Mortality_Rates!$B$111),MIN(OFFSET(Mortality_Rates!$B$6,S$8-1-($B100-$B$9),1),Mortality_Rates!$C$111)))))</f>
        <v>0</v>
      </c>
      <c r="T100" s="160">
        <f ca="1">IF($B100-T$8&gt;$B$9,0,IF($B100-T$8=$B$9,$C100*IF($D100="Male",$B$5,$B$6),
S100*(1-(1-IF($D100="Male",Mortality_Projection!$C$3,Mortality_Projection!$C$4))^MIN(($B100+(T$8-1)-Mortality_Projection!$C$6),Mortality_Projection!$C$5)*IF($D100="Male",MIN(OFFSET(Mortality_Rates!$B$6,T$8-1-($B100-$B$9),0),Mortality_Rates!$B$111),MIN(OFFSET(Mortality_Rates!$B$6,T$8-1-($B100-$B$9),1),Mortality_Rates!$C$111)))))</f>
        <v>0</v>
      </c>
      <c r="U100" s="160">
        <f ca="1">IF($B100-U$8&gt;$B$9,0,IF($B100-U$8=$B$9,$C100*IF($D100="Male",$B$5,$B$6),
T100*(1-(1-IF($D100="Male",Mortality_Projection!$C$3,Mortality_Projection!$C$4))^MIN(($B100+(U$8-1)-Mortality_Projection!$C$6),Mortality_Projection!$C$5)*IF($D100="Male",MIN(OFFSET(Mortality_Rates!$B$6,U$8-1-($B100-$B$9),0),Mortality_Rates!$B$111),MIN(OFFSET(Mortality_Rates!$B$6,U$8-1-($B100-$B$9),1),Mortality_Rates!$C$111)))))</f>
        <v>0</v>
      </c>
      <c r="V100" s="160">
        <f ca="1">IF($B100-V$8&gt;$B$9,0,IF($B100-V$8=$B$9,$C100*IF($D100="Male",$B$5,$B$6),
U100*(1-(1-IF($D100="Male",Mortality_Projection!$C$3,Mortality_Projection!$C$4))^MIN(($B100+(V$8-1)-Mortality_Projection!$C$6),Mortality_Projection!$C$5)*IF($D100="Male",MIN(OFFSET(Mortality_Rates!$B$6,V$8-1-($B100-$B$9),0),Mortality_Rates!$B$111),MIN(OFFSET(Mortality_Rates!$B$6,V$8-1-($B100-$B$9),1),Mortality_Rates!$C$111)))))</f>
        <v>0</v>
      </c>
      <c r="W100" s="160">
        <f ca="1">IF($B100-W$8&gt;$B$9,0,IF($B100-W$8=$B$9,$C100*IF($D100="Male",$B$5,$B$6),
V100*(1-(1-IF($D100="Male",Mortality_Projection!$C$3,Mortality_Projection!$C$4))^MIN(($B100+(W$8-1)-Mortality_Projection!$C$6),Mortality_Projection!$C$5)*IF($D100="Male",MIN(OFFSET(Mortality_Rates!$B$6,W$8-1-($B100-$B$9),0),Mortality_Rates!$B$111),MIN(OFFSET(Mortality_Rates!$B$6,W$8-1-($B100-$B$9),1),Mortality_Rates!$C$111)))))</f>
        <v>0</v>
      </c>
      <c r="X100" s="160">
        <f ca="1">IF($B100-X$8&gt;$B$9,0,IF($B100-X$8=$B$9,$C100*IF($D100="Male",$B$5,$B$6),
W100*(1-(1-IF($D100="Male",Mortality_Projection!$C$3,Mortality_Projection!$C$4))^MIN(($B100+(X$8-1)-Mortality_Projection!$C$6),Mortality_Projection!$C$5)*IF($D100="Male",MIN(OFFSET(Mortality_Rates!$B$6,X$8-1-($B100-$B$9),0),Mortality_Rates!$B$111),MIN(OFFSET(Mortality_Rates!$B$6,X$8-1-($B100-$B$9),1),Mortality_Rates!$C$111)))))</f>
        <v>0</v>
      </c>
      <c r="Y100" s="160">
        <f ca="1">IF($B100-Y$8&gt;$B$9,0,IF($B100-Y$8=$B$9,$C100*IF($D100="Male",$B$5,$B$6),
X100*(1-(1-IF($D100="Male",Mortality_Projection!$C$3,Mortality_Projection!$C$4))^MIN(($B100+(Y$8-1)-Mortality_Projection!$C$6),Mortality_Projection!$C$5)*IF($D100="Male",MIN(OFFSET(Mortality_Rates!$B$6,Y$8-1-($B100-$B$9),0),Mortality_Rates!$B$111),MIN(OFFSET(Mortality_Rates!$B$6,Y$8-1-($B100-$B$9),1),Mortality_Rates!$C$111)))))</f>
        <v>0</v>
      </c>
      <c r="Z100" s="160">
        <f ca="1">IF($B100-Z$8&gt;$B$9,0,IF($B100-Z$8=$B$9,$C100*IF($D100="Male",$B$5,$B$6),
Y100*(1-(1-IF($D100="Male",Mortality_Projection!$C$3,Mortality_Projection!$C$4))^MIN(($B100+(Z$8-1)-Mortality_Projection!$C$6),Mortality_Projection!$C$5)*IF($D100="Male",MIN(OFFSET(Mortality_Rates!$B$6,Z$8-1-($B100-$B$9),0),Mortality_Rates!$B$111),MIN(OFFSET(Mortality_Rates!$B$6,Z$8-1-($B100-$B$9),1),Mortality_Rates!$C$111)))))</f>
        <v>0</v>
      </c>
      <c r="AA100" s="160">
        <f ca="1">IF($B100-AA$8&gt;$B$9,0,IF($B100-AA$8=$B$9,$C100*IF($D100="Male",$B$5,$B$6),
Z100*(1-(1-IF($D100="Male",Mortality_Projection!$C$3,Mortality_Projection!$C$4))^MIN(($B100+(AA$8-1)-Mortality_Projection!$C$6),Mortality_Projection!$C$5)*IF($D100="Male",MIN(OFFSET(Mortality_Rates!$B$6,AA$8-1-($B100-$B$9),0),Mortality_Rates!$B$111),MIN(OFFSET(Mortality_Rates!$B$6,AA$8-1-($B100-$B$9),1),Mortality_Rates!$C$111)))))</f>
        <v>0</v>
      </c>
      <c r="AB100" s="160">
        <f ca="1">IF($B100-AB$8&gt;$B$9,0,IF($B100-AB$8=$B$9,$C100*IF($D100="Male",$B$5,$B$6),
AA100*(1-(1-IF($D100="Male",Mortality_Projection!$C$3,Mortality_Projection!$C$4))^MIN(($B100+(AB$8-1)-Mortality_Projection!$C$6),Mortality_Projection!$C$5)*IF($D100="Male",MIN(OFFSET(Mortality_Rates!$B$6,AB$8-1-($B100-$B$9),0),Mortality_Rates!$B$111),MIN(OFFSET(Mortality_Rates!$B$6,AB$8-1-($B100-$B$9),1),Mortality_Rates!$C$111)))))</f>
        <v>0</v>
      </c>
      <c r="AC100" s="160">
        <f ca="1">IF($B100-AC$8&gt;$B$9,0,IF($B100-AC$8=$B$9,$C100*IF($D100="Male",$B$5,$B$6),
AB100*(1-(1-IF($D100="Male",Mortality_Projection!$C$3,Mortality_Projection!$C$4))^MIN(($B100+(AC$8-1)-Mortality_Projection!$C$6),Mortality_Projection!$C$5)*IF($D100="Male",MIN(OFFSET(Mortality_Rates!$B$6,AC$8-1-($B100-$B$9),0),Mortality_Rates!$B$111),MIN(OFFSET(Mortality_Rates!$B$6,AC$8-1-($B100-$B$9),1),Mortality_Rates!$C$111)))))</f>
        <v>0</v>
      </c>
      <c r="AD100" s="160">
        <f ca="1">IF($B100-AD$8&gt;$B$9,0,IF($B100-AD$8=$B$9,$C100*IF($D100="Male",$B$5,$B$6),
AC100*(1-(1-IF($D100="Male",Mortality_Projection!$C$3,Mortality_Projection!$C$4))^MIN(($B100+(AD$8-1)-Mortality_Projection!$C$6),Mortality_Projection!$C$5)*IF($D100="Male",MIN(OFFSET(Mortality_Rates!$B$6,AD$8-1-($B100-$B$9),0),Mortality_Rates!$B$111),MIN(OFFSET(Mortality_Rates!$B$6,AD$8-1-($B100-$B$9),1),Mortality_Rates!$C$111)))))</f>
        <v>0</v>
      </c>
      <c r="AE100" s="160">
        <f ca="1">IF($B100-AE$8&gt;$B$9,0,IF($B100-AE$8=$B$9,$C100*IF($D100="Male",$B$5,$B$6),
AD100*(1-(1-IF($D100="Male",Mortality_Projection!$C$3,Mortality_Projection!$C$4))^MIN(($B100+(AE$8-1)-Mortality_Projection!$C$6),Mortality_Projection!$C$5)*IF($D100="Male",MIN(OFFSET(Mortality_Rates!$B$6,AE$8-1-($B100-$B$9),0),Mortality_Rates!$B$111),MIN(OFFSET(Mortality_Rates!$B$6,AE$8-1-($B100-$B$9),1),Mortality_Rates!$C$111)))))</f>
        <v>0</v>
      </c>
      <c r="AF100" s="160">
        <f ca="1">IF($B100-AF$8&gt;$B$9,0,IF($B100-AF$8=$B$9,$C100*IF($D100="Male",$B$5,$B$6),
AE100*(1-(1-IF($D100="Male",Mortality_Projection!$C$3,Mortality_Projection!$C$4))^MIN(($B100+(AF$8-1)-Mortality_Projection!$C$6),Mortality_Projection!$C$5)*IF($D100="Male",MIN(OFFSET(Mortality_Rates!$B$6,AF$8-1-($B100-$B$9),0),Mortality_Rates!$B$111),MIN(OFFSET(Mortality_Rates!$B$6,AF$8-1-($B100-$B$9),1),Mortality_Rates!$C$111)))))</f>
        <v>0</v>
      </c>
      <c r="AG100" s="160">
        <f ca="1">IF($B100-AG$8&gt;$B$9,0,IF($B100-AG$8=$B$9,$C100*IF($D100="Male",$B$5,$B$6),
AF100*(1-(1-IF($D100="Male",Mortality_Projection!$C$3,Mortality_Projection!$C$4))^MIN(($B100+(AG$8-1)-Mortality_Projection!$C$6),Mortality_Projection!$C$5)*IF($D100="Male",MIN(OFFSET(Mortality_Rates!$B$6,AG$8-1-($B100-$B$9),0),Mortality_Rates!$B$111),MIN(OFFSET(Mortality_Rates!$B$6,AG$8-1-($B100-$B$9),1),Mortality_Rates!$C$111)))))</f>
        <v>0</v>
      </c>
      <c r="AH100" s="160">
        <f ca="1">IF($B100-AH$8&gt;$B$9,0,IF($B100-AH$8=$B$9,$C100*IF($D100="Male",$B$5,$B$6),
AG100*(1-(1-IF($D100="Male",Mortality_Projection!$C$3,Mortality_Projection!$C$4))^MIN(($B100+(AH$8-1)-Mortality_Projection!$C$6),Mortality_Projection!$C$5)*IF($D100="Male",MIN(OFFSET(Mortality_Rates!$B$6,AH$8-1-($B100-$B$9),0),Mortality_Rates!$B$111),MIN(OFFSET(Mortality_Rates!$B$6,AH$8-1-($B100-$B$9),1),Mortality_Rates!$C$111)))))</f>
        <v>0</v>
      </c>
      <c r="AI100" s="160">
        <f ca="1">IF($B100-AI$8&gt;$B$9,0,IF($B100-AI$8=$B$9,$C100*IF($D100="Male",$B$5,$B$6),
AH100*(1-(1-IF($D100="Male",Mortality_Projection!$C$3,Mortality_Projection!$C$4))^MIN(($B100+(AI$8-1)-Mortality_Projection!$C$6),Mortality_Projection!$C$5)*IF($D100="Male",MIN(OFFSET(Mortality_Rates!$B$6,AI$8-1-($B100-$B$9),0),Mortality_Rates!$B$111),MIN(OFFSET(Mortality_Rates!$B$6,AI$8-1-($B100-$B$9),1),Mortality_Rates!$C$111)))))</f>
        <v>0</v>
      </c>
      <c r="AJ100" s="160">
        <f ca="1">IF($B100-AJ$8&gt;$B$9,0,IF($B100-AJ$8=$B$9,$C100*IF($D100="Male",$B$5,$B$6),
AI100*(1-(1-IF($D100="Male",Mortality_Projection!$C$3,Mortality_Projection!$C$4))^MIN(($B100+(AJ$8-1)-Mortality_Projection!$C$6),Mortality_Projection!$C$5)*IF($D100="Male",MIN(OFFSET(Mortality_Rates!$B$6,AJ$8-1-($B100-$B$9),0),Mortality_Rates!$B$111),MIN(OFFSET(Mortality_Rates!$B$6,AJ$8-1-($B100-$B$9),1),Mortality_Rates!$C$111)))))</f>
        <v>0</v>
      </c>
      <c r="AK100" s="160">
        <f ca="1">IF($B100-AK$8&gt;$B$9,0,IF($B100-AK$8=$B$9,$C100*IF($D100="Male",$B$5,$B$6),
AJ100*(1-(1-IF($D100="Male",Mortality_Projection!$C$3,Mortality_Projection!$C$4))^MIN(($B100+(AK$8-1)-Mortality_Projection!$C$6),Mortality_Projection!$C$5)*IF($D100="Male",MIN(OFFSET(Mortality_Rates!$B$6,AK$8-1-($B100-$B$9),0),Mortality_Rates!$B$111),MIN(OFFSET(Mortality_Rates!$B$6,AK$8-1-($B100-$B$9),1),Mortality_Rates!$C$111)))))</f>
        <v>0</v>
      </c>
      <c r="AL100" s="160">
        <f ca="1">IF($B100-AL$8&gt;$B$9,0,IF($B100-AL$8=$B$9,$C100*IF($D100="Male",$B$5,$B$6),
AK100*(1-(1-IF($D100="Male",Mortality_Projection!$C$3,Mortality_Projection!$C$4))^MIN(($B100+(AL$8-1)-Mortality_Projection!$C$6),Mortality_Projection!$C$5)*IF($D100="Male",MIN(OFFSET(Mortality_Rates!$B$6,AL$8-1-($B100-$B$9),0),Mortality_Rates!$B$111),MIN(OFFSET(Mortality_Rates!$B$6,AL$8-1-($B100-$B$9),1),Mortality_Rates!$C$111)))))</f>
        <v>0</v>
      </c>
      <c r="AM100" s="160">
        <f ca="1">IF($B100-AM$8&gt;$B$9,0,IF($B100-AM$8=$B$9,$C100*IF($D100="Male",$B$5,$B$6),
AL100*(1-(1-IF($D100="Male",Mortality_Projection!$C$3,Mortality_Projection!$C$4))^MIN(($B100+(AM$8-1)-Mortality_Projection!$C$6),Mortality_Projection!$C$5)*IF($D100="Male",MIN(OFFSET(Mortality_Rates!$B$6,AM$8-1-($B100-$B$9),0),Mortality_Rates!$B$111),MIN(OFFSET(Mortality_Rates!$B$6,AM$8-1-($B100-$B$9),1),Mortality_Rates!$C$111)))))</f>
        <v>0</v>
      </c>
      <c r="AN100" s="160">
        <f ca="1">IF($B100-AN$8&gt;$B$9,0,IF($B100-AN$8=$B$9,$C100*IF($D100="Male",$B$5,$B$6),
AM100*(1-(1-IF($D100="Male",Mortality_Projection!$C$3,Mortality_Projection!$C$4))^MIN(($B100+(AN$8-1)-Mortality_Projection!$C$6),Mortality_Projection!$C$5)*IF($D100="Male",MIN(OFFSET(Mortality_Rates!$B$6,AN$8-1-($B100-$B$9),0),Mortality_Rates!$B$111),MIN(OFFSET(Mortality_Rates!$B$6,AN$8-1-($B100-$B$9),1),Mortality_Rates!$C$111)))))</f>
        <v>0</v>
      </c>
      <c r="AO100" s="160">
        <f ca="1">IF($B100-AO$8&gt;$B$9,0,IF($B100-AO$8=$B$9,$C100*IF($D100="Male",$B$5,$B$6),
AN100*(1-(1-IF($D100="Male",Mortality_Projection!$C$3,Mortality_Projection!$C$4))^MIN(($B100+(AO$8-1)-Mortality_Projection!$C$6),Mortality_Projection!$C$5)*IF($D100="Male",MIN(OFFSET(Mortality_Rates!$B$6,AO$8-1-($B100-$B$9),0),Mortality_Rates!$B$111),MIN(OFFSET(Mortality_Rates!$B$6,AO$8-1-($B100-$B$9),1),Mortality_Rates!$C$111)))))</f>
        <v>0</v>
      </c>
      <c r="AP100" s="160">
        <f ca="1">IF($B100-AP$8&gt;$B$9,0,IF($B100-AP$8=$B$9,$C100*IF($D100="Male",$B$5,$B$6),
AO100*(1-(1-IF($D100="Male",Mortality_Projection!$C$3,Mortality_Projection!$C$4))^MIN(($B100+(AP$8-1)-Mortality_Projection!$C$6),Mortality_Projection!$C$5)*IF($D100="Male",MIN(OFFSET(Mortality_Rates!$B$6,AP$8-1-($B100-$B$9),0),Mortality_Rates!$B$111),MIN(OFFSET(Mortality_Rates!$B$6,AP$8-1-($B100-$B$9),1),Mortality_Rates!$C$111)))))</f>
        <v>0</v>
      </c>
      <c r="AQ100" s="160">
        <f ca="1">IF($B100-AQ$8&gt;$B$9,0,IF($B100-AQ$8=$B$9,$C100*IF($D100="Male",$B$5,$B$6),
AP100*(1-(1-IF($D100="Male",Mortality_Projection!$C$3,Mortality_Projection!$C$4))^MIN(($B100+(AQ$8-1)-Mortality_Projection!$C$6),Mortality_Projection!$C$5)*IF($D100="Male",MIN(OFFSET(Mortality_Rates!$B$6,AQ$8-1-($B100-$B$9),0),Mortality_Rates!$B$111),MIN(OFFSET(Mortality_Rates!$B$6,AQ$8-1-($B100-$B$9),1),Mortality_Rates!$C$111)))))</f>
        <v>0</v>
      </c>
      <c r="AR100" s="160">
        <f ca="1">IF($B100-AR$8&gt;$B$9,0,IF($B100-AR$8=$B$9,$C100*IF($D100="Male",$B$5,$B$6),
AQ100*(1-(1-IF($D100="Male",Mortality_Projection!$C$3,Mortality_Projection!$C$4))^MIN(($B100+(AR$8-1)-Mortality_Projection!$C$6),Mortality_Projection!$C$5)*IF($D100="Male",MIN(OFFSET(Mortality_Rates!$B$6,AR$8-1-($B100-$B$9),0),Mortality_Rates!$B$111),MIN(OFFSET(Mortality_Rates!$B$6,AR$8-1-($B100-$B$9),1),Mortality_Rates!$C$111)))))</f>
        <v>0</v>
      </c>
      <c r="AS100" s="160">
        <f ca="1">IF($B100-AS$8&gt;$B$9,0,IF($B100-AS$8=$B$9,$C100*IF($D100="Male",$B$5,$B$6),
AR100*(1-(1-IF($D100="Male",Mortality_Projection!$C$3,Mortality_Projection!$C$4))^MIN(($B100+(AS$8-1)-Mortality_Projection!$C$6),Mortality_Projection!$C$5)*IF($D100="Male",MIN(OFFSET(Mortality_Rates!$B$6,AS$8-1-($B100-$B$9),0),Mortality_Rates!$B$111),MIN(OFFSET(Mortality_Rates!$B$6,AS$8-1-($B100-$B$9),1),Mortality_Rates!$C$111)))))</f>
        <v>0</v>
      </c>
      <c r="AT100" s="160">
        <f ca="1">IF($B100-AT$8&gt;$B$9,0,IF($B100-AT$8=$B$9,$C100*IF($D100="Male",$B$5,$B$6),
AS100*(1-(1-IF($D100="Male",Mortality_Projection!$C$3,Mortality_Projection!$C$4))^MIN(($B100+(AT$8-1)-Mortality_Projection!$C$6),Mortality_Projection!$C$5)*IF($D100="Male",MIN(OFFSET(Mortality_Rates!$B$6,AT$8-1-($B100-$B$9),0),Mortality_Rates!$B$111),MIN(OFFSET(Mortality_Rates!$B$6,AT$8-1-($B100-$B$9),1),Mortality_Rates!$C$111)))))</f>
        <v>5435.7402734838679</v>
      </c>
      <c r="AU100" s="160">
        <f ca="1">IF($B100-AU$8&gt;$B$9,0,IF($B100-AU$8=$B$9,$C100*IF($D100="Male",$B$5,$B$6),
AT100*(1-(1-IF($D100="Male",Mortality_Projection!$C$3,Mortality_Projection!$C$4))^MIN(($B100+(AU$8-1)-Mortality_Projection!$C$6),Mortality_Projection!$C$5)*IF($D100="Male",MIN(OFFSET(Mortality_Rates!$B$6,AU$8-1-($B100-$B$9),0),Mortality_Rates!$B$111),MIN(OFFSET(Mortality_Rates!$B$6,AU$8-1-($B100-$B$9),1),Mortality_Rates!$C$111)))))</f>
        <v>5433.8501765856518</v>
      </c>
      <c r="AV100" s="160">
        <f ca="1">IF($B100-AV$8&gt;$B$9,0,IF($B100-AV$8=$B$9,$C100*IF($D100="Male",$B$5,$B$6),
AU100*(1-(1-IF($D100="Male",Mortality_Projection!$C$3,Mortality_Projection!$C$4))^MIN(($B100+(AV$8-1)-Mortality_Projection!$C$6),Mortality_Projection!$C$5)*IF($D100="Male",MIN(OFFSET(Mortality_Rates!$B$6,AV$8-1-($B100-$B$9),0),Mortality_Rates!$B$111),MIN(OFFSET(Mortality_Rates!$B$6,AV$8-1-($B100-$B$9),1),Mortality_Rates!$C$111)))))</f>
        <v>5432.4605241756781</v>
      </c>
      <c r="AW100" s="160">
        <f ca="1">IF($B100-AW$8&gt;$B$9,0,IF($B100-AW$8=$B$9,$C100*IF($D100="Male",$B$5,$B$6),
AV100*(1-(1-IF($D100="Male",Mortality_Projection!$C$3,Mortality_Projection!$C$4))^MIN(($B100+(AW$8-1)-Mortality_Projection!$C$6),Mortality_Projection!$C$5)*IF($D100="Male",MIN(OFFSET(Mortality_Rates!$B$6,AW$8-1-($B100-$B$9),0),Mortality_Rates!$B$111),MIN(OFFSET(Mortality_Rates!$B$6,AW$8-1-($B100-$B$9),1),Mortality_Rates!$C$111)))))</f>
        <v>5431.4337849303547</v>
      </c>
      <c r="AX100" s="160">
        <f ca="1">IF($B100-AX$8&gt;$B$9,0,IF($B100-AX$8=$B$9,$C100*IF($D100="Male",$B$5,$B$6),
AW100*(1-(1-IF($D100="Male",Mortality_Projection!$C$3,Mortality_Projection!$C$4))^MIN(($B100+(AX$8-1)-Mortality_Projection!$C$6),Mortality_Projection!$C$5)*IF($D100="Male",MIN(OFFSET(Mortality_Rates!$B$6,AX$8-1-($B100-$B$9),0),Mortality_Rates!$B$111),MIN(OFFSET(Mortality_Rates!$B$6,AX$8-1-($B100-$B$9),1),Mortality_Rates!$C$111)))))</f>
        <v>5430.6539761207177</v>
      </c>
      <c r="AY100" s="160">
        <f ca="1">IF($B100-AY$8&gt;$B$9,0,IF($B100-AY$8=$B$9,$C100*IF($D100="Male",$B$5,$B$6),
AX100*(1-(1-IF($D100="Male",Mortality_Projection!$C$3,Mortality_Projection!$C$4))^MIN(($B100+(AY$8-1)-Mortality_Projection!$C$6),Mortality_Projection!$C$5)*IF($D100="Male",MIN(OFFSET(Mortality_Rates!$B$6,AY$8-1-($B100-$B$9),0),Mortality_Rates!$B$111),MIN(OFFSET(Mortality_Rates!$B$6,AY$8-1-($B100-$B$9),1),Mortality_Rates!$C$111)))))</f>
        <v>5430.0357008842566</v>
      </c>
      <c r="AZ100" s="160">
        <f ca="1">IF($B100-AZ$8&gt;$B$9,0,IF($B100-AZ$8=$B$9,$C100*IF($D100="Male",$B$5,$B$6),
AY100*(1-(1-IF($D100="Male",Mortality_Projection!$C$3,Mortality_Projection!$C$4))^MIN(($B100+(AZ$8-1)-Mortality_Projection!$C$6),Mortality_Projection!$C$5)*IF($D100="Male",MIN(OFFSET(Mortality_Rates!$B$6,AZ$8-1-($B100-$B$9),0),Mortality_Rates!$B$111),MIN(OFFSET(Mortality_Rates!$B$6,AZ$8-1-($B100-$B$9),1),Mortality_Rates!$C$111)))))</f>
        <v>5429.5179923922287</v>
      </c>
      <c r="BA100" s="160">
        <f ca="1">IF($B100-BA$8&gt;$B$9,0,IF($B100-BA$8=$B$9,$C100*IF($D100="Male",$B$5,$B$6),
AZ100*(1-(1-IF($D100="Male",Mortality_Projection!$C$3,Mortality_Projection!$C$4))^MIN(($B100+(BA$8-1)-Mortality_Projection!$C$6),Mortality_Projection!$C$5)*IF($D100="Male",MIN(OFFSET(Mortality_Rates!$B$6,BA$8-1-($B100-$B$9),0),Mortality_Rates!$B$111),MIN(OFFSET(Mortality_Rates!$B$6,BA$8-1-($B100-$B$9),1),Mortality_Rates!$C$111)))))</f>
        <v>5429.0642793875513</v>
      </c>
      <c r="BB100" s="160">
        <f ca="1">IF($B100-BB$8&gt;$B$9,0,IF($B100-BB$8=$B$9,$C100*IF($D100="Male",$B$5,$B$6),
BA100*(1-(1-IF($D100="Male",Mortality_Projection!$C$3,Mortality_Projection!$C$4))^MIN(($B100+(BB$8-1)-Mortality_Projection!$C$6),Mortality_Projection!$C$5)*IF($D100="Male",MIN(OFFSET(Mortality_Rates!$B$6,BB$8-1-($B100-$B$9),0),Mortality_Rates!$B$111),MIN(OFFSET(Mortality_Rates!$B$6,BB$8-1-($B100-$B$9),1),Mortality_Rates!$C$111)))))</f>
        <v>5428.6471418881956</v>
      </c>
      <c r="BC100" s="160">
        <f ca="1">IF($B100-BC$8&gt;$B$9,0,IF($B100-BC$8=$B$9,$C100*IF($D100="Male",$B$5,$B$6),
BB100*(1-(1-IF($D100="Male",Mortality_Projection!$C$3,Mortality_Projection!$C$4))^MIN(($B100+(BC$8-1)-Mortality_Projection!$C$6),Mortality_Projection!$C$5)*IF($D100="Male",MIN(OFFSET(Mortality_Rates!$B$6,BC$8-1-($B100-$B$9),0),Mortality_Rates!$B$111),MIN(OFFSET(Mortality_Rates!$B$6,BC$8-1-($B100-$B$9),1),Mortality_Rates!$C$111)))))</f>
        <v>5428.2422147005254</v>
      </c>
      <c r="BD100" s="161">
        <f ca="1">IF($B100-BD$8&gt;$B$9,0,IF($B100-BD$8=$B$9,$C100*IF($D100="Male",$B$5,$B$6),
BC100*(1-(1-IF($D100="Male",Mortality_Projection!$C$3,Mortality_Projection!$C$4))^MIN(($B100+(BD$8-1)-Mortality_Projection!$C$6),Mortality_Projection!$C$5)*IF($D100="Male",MIN(OFFSET(Mortality_Rates!$B$6,BD$8-1-($B100-$B$9),0),Mortality_Rates!$B$111),MIN(OFFSET(Mortality_Rates!$B$6,BD$8-1-($B100-$B$9),1),Mortality_Rates!$C$111)))))</f>
        <v>5427.8281847020298</v>
      </c>
      <c r="BE100" s="33"/>
    </row>
    <row r="101" spans="1:57" x14ac:dyDescent="0.35">
      <c r="A101" s="159"/>
      <c r="B101">
        <f t="shared" ref="B101:C101" si="22">B51</f>
        <v>2064</v>
      </c>
      <c r="C101" s="160">
        <f t="shared" ca="1" si="22"/>
        <v>77709.263698697905</v>
      </c>
      <c r="D101" s="198" t="s">
        <v>32</v>
      </c>
      <c r="E101" s="160">
        <f ca="1">IF($B101-E$8&gt;$B$9,0,IF($B101-E$8=$B$9,$C101*IF($D101="Male",$B$5,$B$6),
D101*(1-(1-IF($D101="Male",Mortality_Projection!$C$3,Mortality_Projection!$C$4))^MIN(($B101+(E$8-1)-Mortality_Projection!$C$6),Mortality_Projection!$C$5)*IF($D101="Male",MIN(OFFSET(Mortality_Rates!$B$6,E$8-1-($B101-$B$9),0),Mortality_Rates!$B$111),MIN(OFFSET(Mortality_Rates!$B$6,E$8-1-($B101-$B$9),1),Mortality_Rates!$C$111)))))</f>
        <v>0</v>
      </c>
      <c r="F101" s="160">
        <f ca="1">IF($B101-F$8&gt;$B$9,0,IF($B101-F$8=$B$9,$C101*IF($D101="Male",$B$5,$B$6),
E101*(1-(1-IF($D101="Male",Mortality_Projection!$C$3,Mortality_Projection!$C$4))^MIN(($B101+(F$8-1)-Mortality_Projection!$C$6),Mortality_Projection!$C$5)*IF($D101="Male",MIN(OFFSET(Mortality_Rates!$B$6,F$8-1-($B101-$B$9),0),Mortality_Rates!$B$111),MIN(OFFSET(Mortality_Rates!$B$6,F$8-1-($B101-$B$9),1),Mortality_Rates!$C$111)))))</f>
        <v>0</v>
      </c>
      <c r="G101" s="160">
        <f ca="1">IF($B101-G$8&gt;$B$9,0,IF($B101-G$8=$B$9,$C101*IF($D101="Male",$B$5,$B$6),
F101*(1-(1-IF($D101="Male",Mortality_Projection!$C$3,Mortality_Projection!$C$4))^MIN(($B101+(G$8-1)-Mortality_Projection!$C$6),Mortality_Projection!$C$5)*IF($D101="Male",MIN(OFFSET(Mortality_Rates!$B$6,G$8-1-($B101-$B$9),0),Mortality_Rates!$B$111),MIN(OFFSET(Mortality_Rates!$B$6,G$8-1-($B101-$B$9),1),Mortality_Rates!$C$111)))))</f>
        <v>0</v>
      </c>
      <c r="H101" s="160">
        <f ca="1">IF($B101-H$8&gt;$B$9,0,IF($B101-H$8=$B$9,$C101*IF($D101="Male",$B$5,$B$6),
G101*(1-(1-IF($D101="Male",Mortality_Projection!$C$3,Mortality_Projection!$C$4))^MIN(($B101+(H$8-1)-Mortality_Projection!$C$6),Mortality_Projection!$C$5)*IF($D101="Male",MIN(OFFSET(Mortality_Rates!$B$6,H$8-1-($B101-$B$9),0),Mortality_Rates!$B$111),MIN(OFFSET(Mortality_Rates!$B$6,H$8-1-($B101-$B$9),1),Mortality_Rates!$C$111)))))</f>
        <v>0</v>
      </c>
      <c r="I101" s="160">
        <f ca="1">IF($B101-I$8&gt;$B$9,0,IF($B101-I$8=$B$9,$C101*IF($D101="Male",$B$5,$B$6),
H101*(1-(1-IF($D101="Male",Mortality_Projection!$C$3,Mortality_Projection!$C$4))^MIN(($B101+(I$8-1)-Mortality_Projection!$C$6),Mortality_Projection!$C$5)*IF($D101="Male",MIN(OFFSET(Mortality_Rates!$B$6,I$8-1-($B101-$B$9),0),Mortality_Rates!$B$111),MIN(OFFSET(Mortality_Rates!$B$6,I$8-1-($B101-$B$9),1),Mortality_Rates!$C$111)))))</f>
        <v>0</v>
      </c>
      <c r="J101" s="160">
        <f ca="1">IF($B101-J$8&gt;$B$9,0,IF($B101-J$8=$B$9,$C101*IF($D101="Male",$B$5,$B$6),
I101*(1-(1-IF($D101="Male",Mortality_Projection!$C$3,Mortality_Projection!$C$4))^MIN(($B101+(J$8-1)-Mortality_Projection!$C$6),Mortality_Projection!$C$5)*IF($D101="Male",MIN(OFFSET(Mortality_Rates!$B$6,J$8-1-($B101-$B$9),0),Mortality_Rates!$B$111),MIN(OFFSET(Mortality_Rates!$B$6,J$8-1-($B101-$B$9),1),Mortality_Rates!$C$111)))))</f>
        <v>0</v>
      </c>
      <c r="K101" s="160">
        <f ca="1">IF($B101-K$8&gt;$B$9,0,IF($B101-K$8=$B$9,$C101*IF($D101="Male",$B$5,$B$6),
J101*(1-(1-IF($D101="Male",Mortality_Projection!$C$3,Mortality_Projection!$C$4))^MIN(($B101+(K$8-1)-Mortality_Projection!$C$6),Mortality_Projection!$C$5)*IF($D101="Male",MIN(OFFSET(Mortality_Rates!$B$6,K$8-1-($B101-$B$9),0),Mortality_Rates!$B$111),MIN(OFFSET(Mortality_Rates!$B$6,K$8-1-($B101-$B$9),1),Mortality_Rates!$C$111)))))</f>
        <v>0</v>
      </c>
      <c r="L101" s="160">
        <f ca="1">IF($B101-L$8&gt;$B$9,0,IF($B101-L$8=$B$9,$C101*IF($D101="Male",$B$5,$B$6),
K101*(1-(1-IF($D101="Male",Mortality_Projection!$C$3,Mortality_Projection!$C$4))^MIN(($B101+(L$8-1)-Mortality_Projection!$C$6),Mortality_Projection!$C$5)*IF($D101="Male",MIN(OFFSET(Mortality_Rates!$B$6,L$8-1-($B101-$B$9),0),Mortality_Rates!$B$111),MIN(OFFSET(Mortality_Rates!$B$6,L$8-1-($B101-$B$9),1),Mortality_Rates!$C$111)))))</f>
        <v>0</v>
      </c>
      <c r="M101" s="160">
        <f ca="1">IF($B101-M$8&gt;$B$9,0,IF($B101-M$8=$B$9,$C101*IF($D101="Male",$B$5,$B$6),
L101*(1-(1-IF($D101="Male",Mortality_Projection!$C$3,Mortality_Projection!$C$4))^MIN(($B101+(M$8-1)-Mortality_Projection!$C$6),Mortality_Projection!$C$5)*IF($D101="Male",MIN(OFFSET(Mortality_Rates!$B$6,M$8-1-($B101-$B$9),0),Mortality_Rates!$B$111),MIN(OFFSET(Mortality_Rates!$B$6,M$8-1-($B101-$B$9),1),Mortality_Rates!$C$111)))))</f>
        <v>0</v>
      </c>
      <c r="N101" s="160">
        <f ca="1">IF($B101-N$8&gt;$B$9,0,IF($B101-N$8=$B$9,$C101*IF($D101="Male",$B$5,$B$6),
M101*(1-(1-IF($D101="Male",Mortality_Projection!$C$3,Mortality_Projection!$C$4))^MIN(($B101+(N$8-1)-Mortality_Projection!$C$6),Mortality_Projection!$C$5)*IF($D101="Male",MIN(OFFSET(Mortality_Rates!$B$6,N$8-1-($B101-$B$9),0),Mortality_Rates!$B$111),MIN(OFFSET(Mortality_Rates!$B$6,N$8-1-($B101-$B$9),1),Mortality_Rates!$C$111)))))</f>
        <v>0</v>
      </c>
      <c r="O101" s="160">
        <f ca="1">IF($B101-O$8&gt;$B$9,0,IF($B101-O$8=$B$9,$C101*IF($D101="Male",$B$5,$B$6),
N101*(1-(1-IF($D101="Male",Mortality_Projection!$C$3,Mortality_Projection!$C$4))^MIN(($B101+(O$8-1)-Mortality_Projection!$C$6),Mortality_Projection!$C$5)*IF($D101="Male",MIN(OFFSET(Mortality_Rates!$B$6,O$8-1-($B101-$B$9),0),Mortality_Rates!$B$111),MIN(OFFSET(Mortality_Rates!$B$6,O$8-1-($B101-$B$9),1),Mortality_Rates!$C$111)))))</f>
        <v>0</v>
      </c>
      <c r="P101" s="160">
        <f ca="1">IF($B101-P$8&gt;$B$9,0,IF($B101-P$8=$B$9,$C101*IF($D101="Male",$B$5,$B$6),
O101*(1-(1-IF($D101="Male",Mortality_Projection!$C$3,Mortality_Projection!$C$4))^MIN(($B101+(P$8-1)-Mortality_Projection!$C$6),Mortality_Projection!$C$5)*IF($D101="Male",MIN(OFFSET(Mortality_Rates!$B$6,P$8-1-($B101-$B$9),0),Mortality_Rates!$B$111),MIN(OFFSET(Mortality_Rates!$B$6,P$8-1-($B101-$B$9),1),Mortality_Rates!$C$111)))))</f>
        <v>0</v>
      </c>
      <c r="Q101" s="160">
        <f ca="1">IF($B101-Q$8&gt;$B$9,0,IF($B101-Q$8=$B$9,$C101*IF($D101="Male",$B$5,$B$6),
P101*(1-(1-IF($D101="Male",Mortality_Projection!$C$3,Mortality_Projection!$C$4))^MIN(($B101+(Q$8-1)-Mortality_Projection!$C$6),Mortality_Projection!$C$5)*IF($D101="Male",MIN(OFFSET(Mortality_Rates!$B$6,Q$8-1-($B101-$B$9),0),Mortality_Rates!$B$111),MIN(OFFSET(Mortality_Rates!$B$6,Q$8-1-($B101-$B$9),1),Mortality_Rates!$C$111)))))</f>
        <v>0</v>
      </c>
      <c r="R101" s="160">
        <f ca="1">IF($B101-R$8&gt;$B$9,0,IF($B101-R$8=$B$9,$C101*IF($D101="Male",$B$5,$B$6),
Q101*(1-(1-IF($D101="Male",Mortality_Projection!$C$3,Mortality_Projection!$C$4))^MIN(($B101+(R$8-1)-Mortality_Projection!$C$6),Mortality_Projection!$C$5)*IF($D101="Male",MIN(OFFSET(Mortality_Rates!$B$6,R$8-1-($B101-$B$9),0),Mortality_Rates!$B$111),MIN(OFFSET(Mortality_Rates!$B$6,R$8-1-($B101-$B$9),1),Mortality_Rates!$C$111)))))</f>
        <v>0</v>
      </c>
      <c r="S101" s="160">
        <f ca="1">IF($B101-S$8&gt;$B$9,0,IF($B101-S$8=$B$9,$C101*IF($D101="Male",$B$5,$B$6),
R101*(1-(1-IF($D101="Male",Mortality_Projection!$C$3,Mortality_Projection!$C$4))^MIN(($B101+(S$8-1)-Mortality_Projection!$C$6),Mortality_Projection!$C$5)*IF($D101="Male",MIN(OFFSET(Mortality_Rates!$B$6,S$8-1-($B101-$B$9),0),Mortality_Rates!$B$111),MIN(OFFSET(Mortality_Rates!$B$6,S$8-1-($B101-$B$9),1),Mortality_Rates!$C$111)))))</f>
        <v>0</v>
      </c>
      <c r="T101" s="160">
        <f ca="1">IF($B101-T$8&gt;$B$9,0,IF($B101-T$8=$B$9,$C101*IF($D101="Male",$B$5,$B$6),
S101*(1-(1-IF($D101="Male",Mortality_Projection!$C$3,Mortality_Projection!$C$4))^MIN(($B101+(T$8-1)-Mortality_Projection!$C$6),Mortality_Projection!$C$5)*IF($D101="Male",MIN(OFFSET(Mortality_Rates!$B$6,T$8-1-($B101-$B$9),0),Mortality_Rates!$B$111),MIN(OFFSET(Mortality_Rates!$B$6,T$8-1-($B101-$B$9),1),Mortality_Rates!$C$111)))))</f>
        <v>0</v>
      </c>
      <c r="U101" s="160">
        <f ca="1">IF($B101-U$8&gt;$B$9,0,IF($B101-U$8=$B$9,$C101*IF($D101="Male",$B$5,$B$6),
T101*(1-(1-IF($D101="Male",Mortality_Projection!$C$3,Mortality_Projection!$C$4))^MIN(($B101+(U$8-1)-Mortality_Projection!$C$6),Mortality_Projection!$C$5)*IF($D101="Male",MIN(OFFSET(Mortality_Rates!$B$6,U$8-1-($B101-$B$9),0),Mortality_Rates!$B$111),MIN(OFFSET(Mortality_Rates!$B$6,U$8-1-($B101-$B$9),1),Mortality_Rates!$C$111)))))</f>
        <v>0</v>
      </c>
      <c r="V101" s="160">
        <f ca="1">IF($B101-V$8&gt;$B$9,0,IF($B101-V$8=$B$9,$C101*IF($D101="Male",$B$5,$B$6),
U101*(1-(1-IF($D101="Male",Mortality_Projection!$C$3,Mortality_Projection!$C$4))^MIN(($B101+(V$8-1)-Mortality_Projection!$C$6),Mortality_Projection!$C$5)*IF($D101="Male",MIN(OFFSET(Mortality_Rates!$B$6,V$8-1-($B101-$B$9),0),Mortality_Rates!$B$111),MIN(OFFSET(Mortality_Rates!$B$6,V$8-1-($B101-$B$9),1),Mortality_Rates!$C$111)))))</f>
        <v>0</v>
      </c>
      <c r="W101" s="160">
        <f ca="1">IF($B101-W$8&gt;$B$9,0,IF($B101-W$8=$B$9,$C101*IF($D101="Male",$B$5,$B$6),
V101*(1-(1-IF($D101="Male",Mortality_Projection!$C$3,Mortality_Projection!$C$4))^MIN(($B101+(W$8-1)-Mortality_Projection!$C$6),Mortality_Projection!$C$5)*IF($D101="Male",MIN(OFFSET(Mortality_Rates!$B$6,W$8-1-($B101-$B$9),0),Mortality_Rates!$B$111),MIN(OFFSET(Mortality_Rates!$B$6,W$8-1-($B101-$B$9),1),Mortality_Rates!$C$111)))))</f>
        <v>0</v>
      </c>
      <c r="X101" s="160">
        <f ca="1">IF($B101-X$8&gt;$B$9,0,IF($B101-X$8=$B$9,$C101*IF($D101="Male",$B$5,$B$6),
W101*(1-(1-IF($D101="Male",Mortality_Projection!$C$3,Mortality_Projection!$C$4))^MIN(($B101+(X$8-1)-Mortality_Projection!$C$6),Mortality_Projection!$C$5)*IF($D101="Male",MIN(OFFSET(Mortality_Rates!$B$6,X$8-1-($B101-$B$9),0),Mortality_Rates!$B$111),MIN(OFFSET(Mortality_Rates!$B$6,X$8-1-($B101-$B$9),1),Mortality_Rates!$C$111)))))</f>
        <v>0</v>
      </c>
      <c r="Y101" s="160">
        <f ca="1">IF($B101-Y$8&gt;$B$9,0,IF($B101-Y$8=$B$9,$C101*IF($D101="Male",$B$5,$B$6),
X101*(1-(1-IF($D101="Male",Mortality_Projection!$C$3,Mortality_Projection!$C$4))^MIN(($B101+(Y$8-1)-Mortality_Projection!$C$6),Mortality_Projection!$C$5)*IF($D101="Male",MIN(OFFSET(Mortality_Rates!$B$6,Y$8-1-($B101-$B$9),0),Mortality_Rates!$B$111),MIN(OFFSET(Mortality_Rates!$B$6,Y$8-1-($B101-$B$9),1),Mortality_Rates!$C$111)))))</f>
        <v>0</v>
      </c>
      <c r="Z101" s="160">
        <f ca="1">IF($B101-Z$8&gt;$B$9,0,IF($B101-Z$8=$B$9,$C101*IF($D101="Male",$B$5,$B$6),
Y101*(1-(1-IF($D101="Male",Mortality_Projection!$C$3,Mortality_Projection!$C$4))^MIN(($B101+(Z$8-1)-Mortality_Projection!$C$6),Mortality_Projection!$C$5)*IF($D101="Male",MIN(OFFSET(Mortality_Rates!$B$6,Z$8-1-($B101-$B$9),0),Mortality_Rates!$B$111),MIN(OFFSET(Mortality_Rates!$B$6,Z$8-1-($B101-$B$9),1),Mortality_Rates!$C$111)))))</f>
        <v>0</v>
      </c>
      <c r="AA101" s="160">
        <f ca="1">IF($B101-AA$8&gt;$B$9,0,IF($B101-AA$8=$B$9,$C101*IF($D101="Male",$B$5,$B$6),
Z101*(1-(1-IF($D101="Male",Mortality_Projection!$C$3,Mortality_Projection!$C$4))^MIN(($B101+(AA$8-1)-Mortality_Projection!$C$6),Mortality_Projection!$C$5)*IF($D101="Male",MIN(OFFSET(Mortality_Rates!$B$6,AA$8-1-($B101-$B$9),0),Mortality_Rates!$B$111),MIN(OFFSET(Mortality_Rates!$B$6,AA$8-1-($B101-$B$9),1),Mortality_Rates!$C$111)))))</f>
        <v>0</v>
      </c>
      <c r="AB101" s="160">
        <f ca="1">IF($B101-AB$8&gt;$B$9,0,IF($B101-AB$8=$B$9,$C101*IF($D101="Male",$B$5,$B$6),
AA101*(1-(1-IF($D101="Male",Mortality_Projection!$C$3,Mortality_Projection!$C$4))^MIN(($B101+(AB$8-1)-Mortality_Projection!$C$6),Mortality_Projection!$C$5)*IF($D101="Male",MIN(OFFSET(Mortality_Rates!$B$6,AB$8-1-($B101-$B$9),0),Mortality_Rates!$B$111),MIN(OFFSET(Mortality_Rates!$B$6,AB$8-1-($B101-$B$9),1),Mortality_Rates!$C$111)))))</f>
        <v>0</v>
      </c>
      <c r="AC101" s="160">
        <f ca="1">IF($B101-AC$8&gt;$B$9,0,IF($B101-AC$8=$B$9,$C101*IF($D101="Male",$B$5,$B$6),
AB101*(1-(1-IF($D101="Male",Mortality_Projection!$C$3,Mortality_Projection!$C$4))^MIN(($B101+(AC$8-1)-Mortality_Projection!$C$6),Mortality_Projection!$C$5)*IF($D101="Male",MIN(OFFSET(Mortality_Rates!$B$6,AC$8-1-($B101-$B$9),0),Mortality_Rates!$B$111),MIN(OFFSET(Mortality_Rates!$B$6,AC$8-1-($B101-$B$9),1),Mortality_Rates!$C$111)))))</f>
        <v>0</v>
      </c>
      <c r="AD101" s="160">
        <f ca="1">IF($B101-AD$8&gt;$B$9,0,IF($B101-AD$8=$B$9,$C101*IF($D101="Male",$B$5,$B$6),
AC101*(1-(1-IF($D101="Male",Mortality_Projection!$C$3,Mortality_Projection!$C$4))^MIN(($B101+(AD$8-1)-Mortality_Projection!$C$6),Mortality_Projection!$C$5)*IF($D101="Male",MIN(OFFSET(Mortality_Rates!$B$6,AD$8-1-($B101-$B$9),0),Mortality_Rates!$B$111),MIN(OFFSET(Mortality_Rates!$B$6,AD$8-1-($B101-$B$9),1),Mortality_Rates!$C$111)))))</f>
        <v>0</v>
      </c>
      <c r="AE101" s="160">
        <f ca="1">IF($B101-AE$8&gt;$B$9,0,IF($B101-AE$8=$B$9,$C101*IF($D101="Male",$B$5,$B$6),
AD101*(1-(1-IF($D101="Male",Mortality_Projection!$C$3,Mortality_Projection!$C$4))^MIN(($B101+(AE$8-1)-Mortality_Projection!$C$6),Mortality_Projection!$C$5)*IF($D101="Male",MIN(OFFSET(Mortality_Rates!$B$6,AE$8-1-($B101-$B$9),0),Mortality_Rates!$B$111),MIN(OFFSET(Mortality_Rates!$B$6,AE$8-1-($B101-$B$9),1),Mortality_Rates!$C$111)))))</f>
        <v>0</v>
      </c>
      <c r="AF101" s="160">
        <f ca="1">IF($B101-AF$8&gt;$B$9,0,IF($B101-AF$8=$B$9,$C101*IF($D101="Male",$B$5,$B$6),
AE101*(1-(1-IF($D101="Male",Mortality_Projection!$C$3,Mortality_Projection!$C$4))^MIN(($B101+(AF$8-1)-Mortality_Projection!$C$6),Mortality_Projection!$C$5)*IF($D101="Male",MIN(OFFSET(Mortality_Rates!$B$6,AF$8-1-($B101-$B$9),0),Mortality_Rates!$B$111),MIN(OFFSET(Mortality_Rates!$B$6,AF$8-1-($B101-$B$9),1),Mortality_Rates!$C$111)))))</f>
        <v>0</v>
      </c>
      <c r="AG101" s="160">
        <f ca="1">IF($B101-AG$8&gt;$B$9,0,IF($B101-AG$8=$B$9,$C101*IF($D101="Male",$B$5,$B$6),
AF101*(1-(1-IF($D101="Male",Mortality_Projection!$C$3,Mortality_Projection!$C$4))^MIN(($B101+(AG$8-1)-Mortality_Projection!$C$6),Mortality_Projection!$C$5)*IF($D101="Male",MIN(OFFSET(Mortality_Rates!$B$6,AG$8-1-($B101-$B$9),0),Mortality_Rates!$B$111),MIN(OFFSET(Mortality_Rates!$B$6,AG$8-1-($B101-$B$9),1),Mortality_Rates!$C$111)))))</f>
        <v>0</v>
      </c>
      <c r="AH101" s="160">
        <f ca="1">IF($B101-AH$8&gt;$B$9,0,IF($B101-AH$8=$B$9,$C101*IF($D101="Male",$B$5,$B$6),
AG101*(1-(1-IF($D101="Male",Mortality_Projection!$C$3,Mortality_Projection!$C$4))^MIN(($B101+(AH$8-1)-Mortality_Projection!$C$6),Mortality_Projection!$C$5)*IF($D101="Male",MIN(OFFSET(Mortality_Rates!$B$6,AH$8-1-($B101-$B$9),0),Mortality_Rates!$B$111),MIN(OFFSET(Mortality_Rates!$B$6,AH$8-1-($B101-$B$9),1),Mortality_Rates!$C$111)))))</f>
        <v>0</v>
      </c>
      <c r="AI101" s="160">
        <f ca="1">IF($B101-AI$8&gt;$B$9,0,IF($B101-AI$8=$B$9,$C101*IF($D101="Male",$B$5,$B$6),
AH101*(1-(1-IF($D101="Male",Mortality_Projection!$C$3,Mortality_Projection!$C$4))^MIN(($B101+(AI$8-1)-Mortality_Projection!$C$6),Mortality_Projection!$C$5)*IF($D101="Male",MIN(OFFSET(Mortality_Rates!$B$6,AI$8-1-($B101-$B$9),0),Mortality_Rates!$B$111),MIN(OFFSET(Mortality_Rates!$B$6,AI$8-1-($B101-$B$9),1),Mortality_Rates!$C$111)))))</f>
        <v>0</v>
      </c>
      <c r="AJ101" s="160">
        <f ca="1">IF($B101-AJ$8&gt;$B$9,0,IF($B101-AJ$8=$B$9,$C101*IF($D101="Male",$B$5,$B$6),
AI101*(1-(1-IF($D101="Male",Mortality_Projection!$C$3,Mortality_Projection!$C$4))^MIN(($B101+(AJ$8-1)-Mortality_Projection!$C$6),Mortality_Projection!$C$5)*IF($D101="Male",MIN(OFFSET(Mortality_Rates!$B$6,AJ$8-1-($B101-$B$9),0),Mortality_Rates!$B$111),MIN(OFFSET(Mortality_Rates!$B$6,AJ$8-1-($B101-$B$9),1),Mortality_Rates!$C$111)))))</f>
        <v>0</v>
      </c>
      <c r="AK101" s="160">
        <f ca="1">IF($B101-AK$8&gt;$B$9,0,IF($B101-AK$8=$B$9,$C101*IF($D101="Male",$B$5,$B$6),
AJ101*(1-(1-IF($D101="Male",Mortality_Projection!$C$3,Mortality_Projection!$C$4))^MIN(($B101+(AK$8-1)-Mortality_Projection!$C$6),Mortality_Projection!$C$5)*IF($D101="Male",MIN(OFFSET(Mortality_Rates!$B$6,AK$8-1-($B101-$B$9),0),Mortality_Rates!$B$111),MIN(OFFSET(Mortality_Rates!$B$6,AK$8-1-($B101-$B$9),1),Mortality_Rates!$C$111)))))</f>
        <v>0</v>
      </c>
      <c r="AL101" s="160">
        <f ca="1">IF($B101-AL$8&gt;$B$9,0,IF($B101-AL$8=$B$9,$C101*IF($D101="Male",$B$5,$B$6),
AK101*(1-(1-IF($D101="Male",Mortality_Projection!$C$3,Mortality_Projection!$C$4))^MIN(($B101+(AL$8-1)-Mortality_Projection!$C$6),Mortality_Projection!$C$5)*IF($D101="Male",MIN(OFFSET(Mortality_Rates!$B$6,AL$8-1-($B101-$B$9),0),Mortality_Rates!$B$111),MIN(OFFSET(Mortality_Rates!$B$6,AL$8-1-($B101-$B$9),1),Mortality_Rates!$C$111)))))</f>
        <v>0</v>
      </c>
      <c r="AM101" s="160">
        <f ca="1">IF($B101-AM$8&gt;$B$9,0,IF($B101-AM$8=$B$9,$C101*IF($D101="Male",$B$5,$B$6),
AL101*(1-(1-IF($D101="Male",Mortality_Projection!$C$3,Mortality_Projection!$C$4))^MIN(($B101+(AM$8-1)-Mortality_Projection!$C$6),Mortality_Projection!$C$5)*IF($D101="Male",MIN(OFFSET(Mortality_Rates!$B$6,AM$8-1-($B101-$B$9),0),Mortality_Rates!$B$111),MIN(OFFSET(Mortality_Rates!$B$6,AM$8-1-($B101-$B$9),1),Mortality_Rates!$C$111)))))</f>
        <v>0</v>
      </c>
      <c r="AN101" s="160">
        <f ca="1">IF($B101-AN$8&gt;$B$9,0,IF($B101-AN$8=$B$9,$C101*IF($D101="Male",$B$5,$B$6),
AM101*(1-(1-IF($D101="Male",Mortality_Projection!$C$3,Mortality_Projection!$C$4))^MIN(($B101+(AN$8-1)-Mortality_Projection!$C$6),Mortality_Projection!$C$5)*IF($D101="Male",MIN(OFFSET(Mortality_Rates!$B$6,AN$8-1-($B101-$B$9),0),Mortality_Rates!$B$111),MIN(OFFSET(Mortality_Rates!$B$6,AN$8-1-($B101-$B$9),1),Mortality_Rates!$C$111)))))</f>
        <v>0</v>
      </c>
      <c r="AO101" s="160">
        <f ca="1">IF($B101-AO$8&gt;$B$9,0,IF($B101-AO$8=$B$9,$C101*IF($D101="Male",$B$5,$B$6),
AN101*(1-(1-IF($D101="Male",Mortality_Projection!$C$3,Mortality_Projection!$C$4))^MIN(($B101+(AO$8-1)-Mortality_Projection!$C$6),Mortality_Projection!$C$5)*IF($D101="Male",MIN(OFFSET(Mortality_Rates!$B$6,AO$8-1-($B101-$B$9),0),Mortality_Rates!$B$111),MIN(OFFSET(Mortality_Rates!$B$6,AO$8-1-($B101-$B$9),1),Mortality_Rates!$C$111)))))</f>
        <v>0</v>
      </c>
      <c r="AP101" s="160">
        <f ca="1">IF($B101-AP$8&gt;$B$9,0,IF($B101-AP$8=$B$9,$C101*IF($D101="Male",$B$5,$B$6),
AO101*(1-(1-IF($D101="Male",Mortality_Projection!$C$3,Mortality_Projection!$C$4))^MIN(($B101+(AP$8-1)-Mortality_Projection!$C$6),Mortality_Projection!$C$5)*IF($D101="Male",MIN(OFFSET(Mortality_Rates!$B$6,AP$8-1-($B101-$B$9),0),Mortality_Rates!$B$111),MIN(OFFSET(Mortality_Rates!$B$6,AP$8-1-($B101-$B$9),1),Mortality_Rates!$C$111)))))</f>
        <v>0</v>
      </c>
      <c r="AQ101" s="160">
        <f ca="1">IF($B101-AQ$8&gt;$B$9,0,IF($B101-AQ$8=$B$9,$C101*IF($D101="Male",$B$5,$B$6),
AP101*(1-(1-IF($D101="Male",Mortality_Projection!$C$3,Mortality_Projection!$C$4))^MIN(($B101+(AQ$8-1)-Mortality_Projection!$C$6),Mortality_Projection!$C$5)*IF($D101="Male",MIN(OFFSET(Mortality_Rates!$B$6,AQ$8-1-($B101-$B$9),0),Mortality_Rates!$B$111),MIN(OFFSET(Mortality_Rates!$B$6,AQ$8-1-($B101-$B$9),1),Mortality_Rates!$C$111)))))</f>
        <v>0</v>
      </c>
      <c r="AR101" s="160">
        <f ca="1">IF($B101-AR$8&gt;$B$9,0,IF($B101-AR$8=$B$9,$C101*IF($D101="Male",$B$5,$B$6),
AQ101*(1-(1-IF($D101="Male",Mortality_Projection!$C$3,Mortality_Projection!$C$4))^MIN(($B101+(AR$8-1)-Mortality_Projection!$C$6),Mortality_Projection!$C$5)*IF($D101="Male",MIN(OFFSET(Mortality_Rates!$B$6,AR$8-1-($B101-$B$9),0),Mortality_Rates!$B$111),MIN(OFFSET(Mortality_Rates!$B$6,AR$8-1-($B101-$B$9),1),Mortality_Rates!$C$111)))))</f>
        <v>0</v>
      </c>
      <c r="AS101" s="160">
        <f ca="1">IF($B101-AS$8&gt;$B$9,0,IF($B101-AS$8=$B$9,$C101*IF($D101="Male",$B$5,$B$6),
AR101*(1-(1-IF($D101="Male",Mortality_Projection!$C$3,Mortality_Projection!$C$4))^MIN(($B101+(AS$8-1)-Mortality_Projection!$C$6),Mortality_Projection!$C$5)*IF($D101="Male",MIN(OFFSET(Mortality_Rates!$B$6,AS$8-1-($B101-$B$9),0),Mortality_Rates!$B$111),MIN(OFFSET(Mortality_Rates!$B$6,AS$8-1-($B101-$B$9),1),Mortality_Rates!$C$111)))))</f>
        <v>0</v>
      </c>
      <c r="AT101" s="160">
        <f ca="1">IF($B101-AT$8&gt;$B$9,0,IF($B101-AT$8=$B$9,$C101*IF($D101="Male",$B$5,$B$6),
AS101*(1-(1-IF($D101="Male",Mortality_Projection!$C$3,Mortality_Projection!$C$4))^MIN(($B101+(AT$8-1)-Mortality_Projection!$C$6),Mortality_Projection!$C$5)*IF($D101="Male",MIN(OFFSET(Mortality_Rates!$B$6,AT$8-1-($B101-$B$9),0),Mortality_Rates!$B$111),MIN(OFFSET(Mortality_Rates!$B$6,AT$8-1-($B101-$B$9),1),Mortality_Rates!$C$111)))))</f>
        <v>0</v>
      </c>
      <c r="AU101" s="160">
        <f ca="1">IF($B101-AU$8&gt;$B$9,0,IF($B101-AU$8=$B$9,$C101*IF($D101="Male",$B$5,$B$6),
AT101*(1-(1-IF($D101="Male",Mortality_Projection!$C$3,Mortality_Projection!$C$4))^MIN(($B101+(AU$8-1)-Mortality_Projection!$C$6),Mortality_Projection!$C$5)*IF($D101="Male",MIN(OFFSET(Mortality_Rates!$B$6,AU$8-1-($B101-$B$9),0),Mortality_Rates!$B$111),MIN(OFFSET(Mortality_Rates!$B$6,AU$8-1-($B101-$B$9),1),Mortality_Rates!$C$111)))))</f>
        <v>5465.4466338100938</v>
      </c>
      <c r="AV101" s="160">
        <f ca="1">IF($B101-AV$8&gt;$B$9,0,IF($B101-AV$8=$B$9,$C101*IF($D101="Male",$B$5,$B$6),
AU101*(1-(1-IF($D101="Male",Mortality_Projection!$C$3,Mortality_Projection!$C$4))^MIN(($B101+(AV$8-1)-Mortality_Projection!$C$6),Mortality_Projection!$C$5)*IF($D101="Male",MIN(OFFSET(Mortality_Rates!$B$6,AV$8-1-($B101-$B$9),0),Mortality_Rates!$B$111),MIN(OFFSET(Mortality_Rates!$B$6,AV$8-1-($B101-$B$9),1),Mortality_Rates!$C$111)))))</f>
        <v>5463.5462075185133</v>
      </c>
      <c r="AW101" s="160">
        <f ca="1">IF($B101-AW$8&gt;$B$9,0,IF($B101-AW$8=$B$9,$C101*IF($D101="Male",$B$5,$B$6),
AV101*(1-(1-IF($D101="Male",Mortality_Projection!$C$3,Mortality_Projection!$C$4))^MIN(($B101+(AW$8-1)-Mortality_Projection!$C$6),Mortality_Projection!$C$5)*IF($D101="Male",MIN(OFFSET(Mortality_Rates!$B$6,AW$8-1-($B101-$B$9),0),Mortality_Rates!$B$111),MIN(OFFSET(Mortality_Rates!$B$6,AW$8-1-($B101-$B$9),1),Mortality_Rates!$C$111)))))</f>
        <v>5462.1489606479608</v>
      </c>
      <c r="AX101" s="160">
        <f ca="1">IF($B101-AX$8&gt;$B$9,0,IF($B101-AX$8=$B$9,$C101*IF($D101="Male",$B$5,$B$6),
AW101*(1-(1-IF($D101="Male",Mortality_Projection!$C$3,Mortality_Projection!$C$4))^MIN(($B101+(AX$8-1)-Mortality_Projection!$C$6),Mortality_Projection!$C$5)*IF($D101="Male",MIN(OFFSET(Mortality_Rates!$B$6,AX$8-1-($B101-$B$9),0),Mortality_Rates!$B$111),MIN(OFFSET(Mortality_Rates!$B$6,AX$8-1-($B101-$B$9),1),Mortality_Rates!$C$111)))))</f>
        <v>5461.1166102651578</v>
      </c>
      <c r="AY101" s="160">
        <f ca="1">IF($B101-AY$8&gt;$B$9,0,IF($B101-AY$8=$B$9,$C101*IF($D101="Male",$B$5,$B$6),
AX101*(1-(1-IF($D101="Male",Mortality_Projection!$C$3,Mortality_Projection!$C$4))^MIN(($B101+(AY$8-1)-Mortality_Projection!$C$6),Mortality_Projection!$C$5)*IF($D101="Male",MIN(OFFSET(Mortality_Rates!$B$6,AY$8-1-($B101-$B$9),0),Mortality_Rates!$B$111),MIN(OFFSET(Mortality_Rates!$B$6,AY$8-1-($B101-$B$9),1),Mortality_Rates!$C$111)))))</f>
        <v>5460.3325397946764</v>
      </c>
      <c r="AZ101" s="160">
        <f ca="1">IF($B101-AZ$8&gt;$B$9,0,IF($B101-AZ$8=$B$9,$C101*IF($D101="Male",$B$5,$B$6),
AY101*(1-(1-IF($D101="Male",Mortality_Projection!$C$3,Mortality_Projection!$C$4))^MIN(($B101+(AZ$8-1)-Mortality_Projection!$C$6),Mortality_Projection!$C$5)*IF($D101="Male",MIN(OFFSET(Mortality_Rates!$B$6,AZ$8-1-($B101-$B$9),0),Mortality_Rates!$B$111),MIN(OFFSET(Mortality_Rates!$B$6,AZ$8-1-($B101-$B$9),1),Mortality_Rates!$C$111)))))</f>
        <v>5459.7108856795285</v>
      </c>
      <c r="BA101" s="160">
        <f ca="1">IF($B101-BA$8&gt;$B$9,0,IF($B101-BA$8=$B$9,$C101*IF($D101="Male",$B$5,$B$6),
AZ101*(1-(1-IF($D101="Male",Mortality_Projection!$C$3,Mortality_Projection!$C$4))^MIN(($B101+(BA$8-1)-Mortality_Projection!$C$6),Mortality_Projection!$C$5)*IF($D101="Male",MIN(OFFSET(Mortality_Rates!$B$6,BA$8-1-($B101-$B$9),0),Mortality_Rates!$B$111),MIN(OFFSET(Mortality_Rates!$B$6,BA$8-1-($B101-$B$9),1),Mortality_Rates!$C$111)))))</f>
        <v>5459.1903479068069</v>
      </c>
      <c r="BB101" s="160">
        <f ca="1">IF($B101-BB$8&gt;$B$9,0,IF($B101-BB$8=$B$9,$C101*IF($D101="Male",$B$5,$B$6),
BA101*(1-(1-IF($D101="Male",Mortality_Projection!$C$3,Mortality_Projection!$C$4))^MIN(($B101+(BB$8-1)-Mortality_Projection!$C$6),Mortality_Projection!$C$5)*IF($D101="Male",MIN(OFFSET(Mortality_Rates!$B$6,BB$8-1-($B101-$B$9),0),Mortality_Rates!$B$111),MIN(OFFSET(Mortality_Rates!$B$6,BB$8-1-($B101-$B$9),1),Mortality_Rates!$C$111)))))</f>
        <v>5458.7341553572423</v>
      </c>
      <c r="BC101" s="160">
        <f ca="1">IF($B101-BC$8&gt;$B$9,0,IF($B101-BC$8=$B$9,$C101*IF($D101="Male",$B$5,$B$6),
BB101*(1-(1-IF($D101="Male",Mortality_Projection!$C$3,Mortality_Projection!$C$4))^MIN(($B101+(BC$8-1)-Mortality_Projection!$C$6),Mortality_Projection!$C$5)*IF($D101="Male",MIN(OFFSET(Mortality_Rates!$B$6,BC$8-1-($B101-$B$9),0),Mortality_Rates!$B$111),MIN(OFFSET(Mortality_Rates!$B$6,BC$8-1-($B101-$B$9),1),Mortality_Rates!$C$111)))))</f>
        <v>5458.3147381984045</v>
      </c>
      <c r="BD101" s="161">
        <f ca="1">IF($B101-BD$8&gt;$B$9,0,IF($B101-BD$8=$B$9,$C101*IF($D101="Male",$B$5,$B$6),
BC101*(1-(1-IF($D101="Male",Mortality_Projection!$C$3,Mortality_Projection!$C$4))^MIN(($B101+(BD$8-1)-Mortality_Projection!$C$6),Mortality_Projection!$C$5)*IF($D101="Male",MIN(OFFSET(Mortality_Rates!$B$6,BD$8-1-($B101-$B$9),0),Mortality_Rates!$B$111),MIN(OFFSET(Mortality_Rates!$B$6,BD$8-1-($B101-$B$9),1),Mortality_Rates!$C$111)))))</f>
        <v>5457.9075980806947</v>
      </c>
      <c r="BE101" s="33"/>
    </row>
    <row r="102" spans="1:57" x14ac:dyDescent="0.35">
      <c r="A102" s="159"/>
      <c r="B102">
        <f t="shared" ref="B102:C102" si="23">B52</f>
        <v>2065</v>
      </c>
      <c r="C102" s="160">
        <f t="shared" ca="1" si="23"/>
        <v>78233.864001185444</v>
      </c>
      <c r="D102" s="198" t="s">
        <v>32</v>
      </c>
      <c r="E102" s="160">
        <f ca="1">IF($B102-E$8&gt;$B$9,0,IF($B102-E$8=$B$9,$C102*IF($D102="Male",$B$5,$B$6),
D102*(1-(1-IF($D102="Male",Mortality_Projection!$C$3,Mortality_Projection!$C$4))^MIN(($B102+(E$8-1)-Mortality_Projection!$C$6),Mortality_Projection!$C$5)*IF($D102="Male",MIN(OFFSET(Mortality_Rates!$B$6,E$8-1-($B102-$B$9),0),Mortality_Rates!$B$111),MIN(OFFSET(Mortality_Rates!$B$6,E$8-1-($B102-$B$9),1),Mortality_Rates!$C$111)))))</f>
        <v>0</v>
      </c>
      <c r="F102" s="160">
        <f ca="1">IF($B102-F$8&gt;$B$9,0,IF($B102-F$8=$B$9,$C102*IF($D102="Male",$B$5,$B$6),
E102*(1-(1-IF($D102="Male",Mortality_Projection!$C$3,Mortality_Projection!$C$4))^MIN(($B102+(F$8-1)-Mortality_Projection!$C$6),Mortality_Projection!$C$5)*IF($D102="Male",MIN(OFFSET(Mortality_Rates!$B$6,F$8-1-($B102-$B$9),0),Mortality_Rates!$B$111),MIN(OFFSET(Mortality_Rates!$B$6,F$8-1-($B102-$B$9),1),Mortality_Rates!$C$111)))))</f>
        <v>0</v>
      </c>
      <c r="G102" s="160">
        <f ca="1">IF($B102-G$8&gt;$B$9,0,IF($B102-G$8=$B$9,$C102*IF($D102="Male",$B$5,$B$6),
F102*(1-(1-IF($D102="Male",Mortality_Projection!$C$3,Mortality_Projection!$C$4))^MIN(($B102+(G$8-1)-Mortality_Projection!$C$6),Mortality_Projection!$C$5)*IF($D102="Male",MIN(OFFSET(Mortality_Rates!$B$6,G$8-1-($B102-$B$9),0),Mortality_Rates!$B$111),MIN(OFFSET(Mortality_Rates!$B$6,G$8-1-($B102-$B$9),1),Mortality_Rates!$C$111)))))</f>
        <v>0</v>
      </c>
      <c r="H102" s="160">
        <f ca="1">IF($B102-H$8&gt;$B$9,0,IF($B102-H$8=$B$9,$C102*IF($D102="Male",$B$5,$B$6),
G102*(1-(1-IF($D102="Male",Mortality_Projection!$C$3,Mortality_Projection!$C$4))^MIN(($B102+(H$8-1)-Mortality_Projection!$C$6),Mortality_Projection!$C$5)*IF($D102="Male",MIN(OFFSET(Mortality_Rates!$B$6,H$8-1-($B102-$B$9),0),Mortality_Rates!$B$111),MIN(OFFSET(Mortality_Rates!$B$6,H$8-1-($B102-$B$9),1),Mortality_Rates!$C$111)))))</f>
        <v>0</v>
      </c>
      <c r="I102" s="160">
        <f ca="1">IF($B102-I$8&gt;$B$9,0,IF($B102-I$8=$B$9,$C102*IF($D102="Male",$B$5,$B$6),
H102*(1-(1-IF($D102="Male",Mortality_Projection!$C$3,Mortality_Projection!$C$4))^MIN(($B102+(I$8-1)-Mortality_Projection!$C$6),Mortality_Projection!$C$5)*IF($D102="Male",MIN(OFFSET(Mortality_Rates!$B$6,I$8-1-($B102-$B$9),0),Mortality_Rates!$B$111),MIN(OFFSET(Mortality_Rates!$B$6,I$8-1-($B102-$B$9),1),Mortality_Rates!$C$111)))))</f>
        <v>0</v>
      </c>
      <c r="J102" s="160">
        <f ca="1">IF($B102-J$8&gt;$B$9,0,IF($B102-J$8=$B$9,$C102*IF($D102="Male",$B$5,$B$6),
I102*(1-(1-IF($D102="Male",Mortality_Projection!$C$3,Mortality_Projection!$C$4))^MIN(($B102+(J$8-1)-Mortality_Projection!$C$6),Mortality_Projection!$C$5)*IF($D102="Male",MIN(OFFSET(Mortality_Rates!$B$6,J$8-1-($B102-$B$9),0),Mortality_Rates!$B$111),MIN(OFFSET(Mortality_Rates!$B$6,J$8-1-($B102-$B$9),1),Mortality_Rates!$C$111)))))</f>
        <v>0</v>
      </c>
      <c r="K102" s="160">
        <f ca="1">IF($B102-K$8&gt;$B$9,0,IF($B102-K$8=$B$9,$C102*IF($D102="Male",$B$5,$B$6),
J102*(1-(1-IF($D102="Male",Mortality_Projection!$C$3,Mortality_Projection!$C$4))^MIN(($B102+(K$8-1)-Mortality_Projection!$C$6),Mortality_Projection!$C$5)*IF($D102="Male",MIN(OFFSET(Mortality_Rates!$B$6,K$8-1-($B102-$B$9),0),Mortality_Rates!$B$111),MIN(OFFSET(Mortality_Rates!$B$6,K$8-1-($B102-$B$9),1),Mortality_Rates!$C$111)))))</f>
        <v>0</v>
      </c>
      <c r="L102" s="160">
        <f ca="1">IF($B102-L$8&gt;$B$9,0,IF($B102-L$8=$B$9,$C102*IF($D102="Male",$B$5,$B$6),
K102*(1-(1-IF($D102="Male",Mortality_Projection!$C$3,Mortality_Projection!$C$4))^MIN(($B102+(L$8-1)-Mortality_Projection!$C$6),Mortality_Projection!$C$5)*IF($D102="Male",MIN(OFFSET(Mortality_Rates!$B$6,L$8-1-($B102-$B$9),0),Mortality_Rates!$B$111),MIN(OFFSET(Mortality_Rates!$B$6,L$8-1-($B102-$B$9),1),Mortality_Rates!$C$111)))))</f>
        <v>0</v>
      </c>
      <c r="M102" s="160">
        <f ca="1">IF($B102-M$8&gt;$B$9,0,IF($B102-M$8=$B$9,$C102*IF($D102="Male",$B$5,$B$6),
L102*(1-(1-IF($D102="Male",Mortality_Projection!$C$3,Mortality_Projection!$C$4))^MIN(($B102+(M$8-1)-Mortality_Projection!$C$6),Mortality_Projection!$C$5)*IF($D102="Male",MIN(OFFSET(Mortality_Rates!$B$6,M$8-1-($B102-$B$9),0),Mortality_Rates!$B$111),MIN(OFFSET(Mortality_Rates!$B$6,M$8-1-($B102-$B$9),1),Mortality_Rates!$C$111)))))</f>
        <v>0</v>
      </c>
      <c r="N102" s="160">
        <f ca="1">IF($B102-N$8&gt;$B$9,0,IF($B102-N$8=$B$9,$C102*IF($D102="Male",$B$5,$B$6),
M102*(1-(1-IF($D102="Male",Mortality_Projection!$C$3,Mortality_Projection!$C$4))^MIN(($B102+(N$8-1)-Mortality_Projection!$C$6),Mortality_Projection!$C$5)*IF($D102="Male",MIN(OFFSET(Mortality_Rates!$B$6,N$8-1-($B102-$B$9),0),Mortality_Rates!$B$111),MIN(OFFSET(Mortality_Rates!$B$6,N$8-1-($B102-$B$9),1),Mortality_Rates!$C$111)))))</f>
        <v>0</v>
      </c>
      <c r="O102" s="160">
        <f ca="1">IF($B102-O$8&gt;$B$9,0,IF($B102-O$8=$B$9,$C102*IF($D102="Male",$B$5,$B$6),
N102*(1-(1-IF($D102="Male",Mortality_Projection!$C$3,Mortality_Projection!$C$4))^MIN(($B102+(O$8-1)-Mortality_Projection!$C$6),Mortality_Projection!$C$5)*IF($D102="Male",MIN(OFFSET(Mortality_Rates!$B$6,O$8-1-($B102-$B$9),0),Mortality_Rates!$B$111),MIN(OFFSET(Mortality_Rates!$B$6,O$8-1-($B102-$B$9),1),Mortality_Rates!$C$111)))))</f>
        <v>0</v>
      </c>
      <c r="P102" s="160">
        <f ca="1">IF($B102-P$8&gt;$B$9,0,IF($B102-P$8=$B$9,$C102*IF($D102="Male",$B$5,$B$6),
O102*(1-(1-IF($D102="Male",Mortality_Projection!$C$3,Mortality_Projection!$C$4))^MIN(($B102+(P$8-1)-Mortality_Projection!$C$6),Mortality_Projection!$C$5)*IF($D102="Male",MIN(OFFSET(Mortality_Rates!$B$6,P$8-1-($B102-$B$9),0),Mortality_Rates!$B$111),MIN(OFFSET(Mortality_Rates!$B$6,P$8-1-($B102-$B$9),1),Mortality_Rates!$C$111)))))</f>
        <v>0</v>
      </c>
      <c r="Q102" s="160">
        <f ca="1">IF($B102-Q$8&gt;$B$9,0,IF($B102-Q$8=$B$9,$C102*IF($D102="Male",$B$5,$B$6),
P102*(1-(1-IF($D102="Male",Mortality_Projection!$C$3,Mortality_Projection!$C$4))^MIN(($B102+(Q$8-1)-Mortality_Projection!$C$6),Mortality_Projection!$C$5)*IF($D102="Male",MIN(OFFSET(Mortality_Rates!$B$6,Q$8-1-($B102-$B$9),0),Mortality_Rates!$B$111),MIN(OFFSET(Mortality_Rates!$B$6,Q$8-1-($B102-$B$9),1),Mortality_Rates!$C$111)))))</f>
        <v>0</v>
      </c>
      <c r="R102" s="160">
        <f ca="1">IF($B102-R$8&gt;$B$9,0,IF($B102-R$8=$B$9,$C102*IF($D102="Male",$B$5,$B$6),
Q102*(1-(1-IF($D102="Male",Mortality_Projection!$C$3,Mortality_Projection!$C$4))^MIN(($B102+(R$8-1)-Mortality_Projection!$C$6),Mortality_Projection!$C$5)*IF($D102="Male",MIN(OFFSET(Mortality_Rates!$B$6,R$8-1-($B102-$B$9),0),Mortality_Rates!$B$111),MIN(OFFSET(Mortality_Rates!$B$6,R$8-1-($B102-$B$9),1),Mortality_Rates!$C$111)))))</f>
        <v>0</v>
      </c>
      <c r="S102" s="160">
        <f ca="1">IF($B102-S$8&gt;$B$9,0,IF($B102-S$8=$B$9,$C102*IF($D102="Male",$B$5,$B$6),
R102*(1-(1-IF($D102="Male",Mortality_Projection!$C$3,Mortality_Projection!$C$4))^MIN(($B102+(S$8-1)-Mortality_Projection!$C$6),Mortality_Projection!$C$5)*IF($D102="Male",MIN(OFFSET(Mortality_Rates!$B$6,S$8-1-($B102-$B$9),0),Mortality_Rates!$B$111),MIN(OFFSET(Mortality_Rates!$B$6,S$8-1-($B102-$B$9),1),Mortality_Rates!$C$111)))))</f>
        <v>0</v>
      </c>
      <c r="T102" s="160">
        <f ca="1">IF($B102-T$8&gt;$B$9,0,IF($B102-T$8=$B$9,$C102*IF($D102="Male",$B$5,$B$6),
S102*(1-(1-IF($D102="Male",Mortality_Projection!$C$3,Mortality_Projection!$C$4))^MIN(($B102+(T$8-1)-Mortality_Projection!$C$6),Mortality_Projection!$C$5)*IF($D102="Male",MIN(OFFSET(Mortality_Rates!$B$6,T$8-1-($B102-$B$9),0),Mortality_Rates!$B$111),MIN(OFFSET(Mortality_Rates!$B$6,T$8-1-($B102-$B$9),1),Mortality_Rates!$C$111)))))</f>
        <v>0</v>
      </c>
      <c r="U102" s="160">
        <f ca="1">IF($B102-U$8&gt;$B$9,0,IF($B102-U$8=$B$9,$C102*IF($D102="Male",$B$5,$B$6),
T102*(1-(1-IF($D102="Male",Mortality_Projection!$C$3,Mortality_Projection!$C$4))^MIN(($B102+(U$8-1)-Mortality_Projection!$C$6),Mortality_Projection!$C$5)*IF($D102="Male",MIN(OFFSET(Mortality_Rates!$B$6,U$8-1-($B102-$B$9),0),Mortality_Rates!$B$111),MIN(OFFSET(Mortality_Rates!$B$6,U$8-1-($B102-$B$9),1),Mortality_Rates!$C$111)))))</f>
        <v>0</v>
      </c>
      <c r="V102" s="160">
        <f ca="1">IF($B102-V$8&gt;$B$9,0,IF($B102-V$8=$B$9,$C102*IF($D102="Male",$B$5,$B$6),
U102*(1-(1-IF($D102="Male",Mortality_Projection!$C$3,Mortality_Projection!$C$4))^MIN(($B102+(V$8-1)-Mortality_Projection!$C$6),Mortality_Projection!$C$5)*IF($D102="Male",MIN(OFFSET(Mortality_Rates!$B$6,V$8-1-($B102-$B$9),0),Mortality_Rates!$B$111),MIN(OFFSET(Mortality_Rates!$B$6,V$8-1-($B102-$B$9),1),Mortality_Rates!$C$111)))))</f>
        <v>0</v>
      </c>
      <c r="W102" s="160">
        <f ca="1">IF($B102-W$8&gt;$B$9,0,IF($B102-W$8=$B$9,$C102*IF($D102="Male",$B$5,$B$6),
V102*(1-(1-IF($D102="Male",Mortality_Projection!$C$3,Mortality_Projection!$C$4))^MIN(($B102+(W$8-1)-Mortality_Projection!$C$6),Mortality_Projection!$C$5)*IF($D102="Male",MIN(OFFSET(Mortality_Rates!$B$6,W$8-1-($B102-$B$9),0),Mortality_Rates!$B$111),MIN(OFFSET(Mortality_Rates!$B$6,W$8-1-($B102-$B$9),1),Mortality_Rates!$C$111)))))</f>
        <v>0</v>
      </c>
      <c r="X102" s="160">
        <f ca="1">IF($B102-X$8&gt;$B$9,0,IF($B102-X$8=$B$9,$C102*IF($D102="Male",$B$5,$B$6),
W102*(1-(1-IF($D102="Male",Mortality_Projection!$C$3,Mortality_Projection!$C$4))^MIN(($B102+(X$8-1)-Mortality_Projection!$C$6),Mortality_Projection!$C$5)*IF($D102="Male",MIN(OFFSET(Mortality_Rates!$B$6,X$8-1-($B102-$B$9),0),Mortality_Rates!$B$111),MIN(OFFSET(Mortality_Rates!$B$6,X$8-1-($B102-$B$9),1),Mortality_Rates!$C$111)))))</f>
        <v>0</v>
      </c>
      <c r="Y102" s="160">
        <f ca="1">IF($B102-Y$8&gt;$B$9,0,IF($B102-Y$8=$B$9,$C102*IF($D102="Male",$B$5,$B$6),
X102*(1-(1-IF($D102="Male",Mortality_Projection!$C$3,Mortality_Projection!$C$4))^MIN(($B102+(Y$8-1)-Mortality_Projection!$C$6),Mortality_Projection!$C$5)*IF($D102="Male",MIN(OFFSET(Mortality_Rates!$B$6,Y$8-1-($B102-$B$9),0),Mortality_Rates!$B$111),MIN(OFFSET(Mortality_Rates!$B$6,Y$8-1-($B102-$B$9),1),Mortality_Rates!$C$111)))))</f>
        <v>0</v>
      </c>
      <c r="Z102" s="160">
        <f ca="1">IF($B102-Z$8&gt;$B$9,0,IF($B102-Z$8=$B$9,$C102*IF($D102="Male",$B$5,$B$6),
Y102*(1-(1-IF($D102="Male",Mortality_Projection!$C$3,Mortality_Projection!$C$4))^MIN(($B102+(Z$8-1)-Mortality_Projection!$C$6),Mortality_Projection!$C$5)*IF($D102="Male",MIN(OFFSET(Mortality_Rates!$B$6,Z$8-1-($B102-$B$9),0),Mortality_Rates!$B$111),MIN(OFFSET(Mortality_Rates!$B$6,Z$8-1-($B102-$B$9),1),Mortality_Rates!$C$111)))))</f>
        <v>0</v>
      </c>
      <c r="AA102" s="160">
        <f ca="1">IF($B102-AA$8&gt;$B$9,0,IF($B102-AA$8=$B$9,$C102*IF($D102="Male",$B$5,$B$6),
Z102*(1-(1-IF($D102="Male",Mortality_Projection!$C$3,Mortality_Projection!$C$4))^MIN(($B102+(AA$8-1)-Mortality_Projection!$C$6),Mortality_Projection!$C$5)*IF($D102="Male",MIN(OFFSET(Mortality_Rates!$B$6,AA$8-1-($B102-$B$9),0),Mortality_Rates!$B$111),MIN(OFFSET(Mortality_Rates!$B$6,AA$8-1-($B102-$B$9),1),Mortality_Rates!$C$111)))))</f>
        <v>0</v>
      </c>
      <c r="AB102" s="160">
        <f ca="1">IF($B102-AB$8&gt;$B$9,0,IF($B102-AB$8=$B$9,$C102*IF($D102="Male",$B$5,$B$6),
AA102*(1-(1-IF($D102="Male",Mortality_Projection!$C$3,Mortality_Projection!$C$4))^MIN(($B102+(AB$8-1)-Mortality_Projection!$C$6),Mortality_Projection!$C$5)*IF($D102="Male",MIN(OFFSET(Mortality_Rates!$B$6,AB$8-1-($B102-$B$9),0),Mortality_Rates!$B$111),MIN(OFFSET(Mortality_Rates!$B$6,AB$8-1-($B102-$B$9),1),Mortality_Rates!$C$111)))))</f>
        <v>0</v>
      </c>
      <c r="AC102" s="160">
        <f ca="1">IF($B102-AC$8&gt;$B$9,0,IF($B102-AC$8=$B$9,$C102*IF($D102="Male",$B$5,$B$6),
AB102*(1-(1-IF($D102="Male",Mortality_Projection!$C$3,Mortality_Projection!$C$4))^MIN(($B102+(AC$8-1)-Mortality_Projection!$C$6),Mortality_Projection!$C$5)*IF($D102="Male",MIN(OFFSET(Mortality_Rates!$B$6,AC$8-1-($B102-$B$9),0),Mortality_Rates!$B$111),MIN(OFFSET(Mortality_Rates!$B$6,AC$8-1-($B102-$B$9),1),Mortality_Rates!$C$111)))))</f>
        <v>0</v>
      </c>
      <c r="AD102" s="160">
        <f ca="1">IF($B102-AD$8&gt;$B$9,0,IF($B102-AD$8=$B$9,$C102*IF($D102="Male",$B$5,$B$6),
AC102*(1-(1-IF($D102="Male",Mortality_Projection!$C$3,Mortality_Projection!$C$4))^MIN(($B102+(AD$8-1)-Mortality_Projection!$C$6),Mortality_Projection!$C$5)*IF($D102="Male",MIN(OFFSET(Mortality_Rates!$B$6,AD$8-1-($B102-$B$9),0),Mortality_Rates!$B$111),MIN(OFFSET(Mortality_Rates!$B$6,AD$8-1-($B102-$B$9),1),Mortality_Rates!$C$111)))))</f>
        <v>0</v>
      </c>
      <c r="AE102" s="160">
        <f ca="1">IF($B102-AE$8&gt;$B$9,0,IF($B102-AE$8=$B$9,$C102*IF($D102="Male",$B$5,$B$6),
AD102*(1-(1-IF($D102="Male",Mortality_Projection!$C$3,Mortality_Projection!$C$4))^MIN(($B102+(AE$8-1)-Mortality_Projection!$C$6),Mortality_Projection!$C$5)*IF($D102="Male",MIN(OFFSET(Mortality_Rates!$B$6,AE$8-1-($B102-$B$9),0),Mortality_Rates!$B$111),MIN(OFFSET(Mortality_Rates!$B$6,AE$8-1-($B102-$B$9),1),Mortality_Rates!$C$111)))))</f>
        <v>0</v>
      </c>
      <c r="AF102" s="160">
        <f ca="1">IF($B102-AF$8&gt;$B$9,0,IF($B102-AF$8=$B$9,$C102*IF($D102="Male",$B$5,$B$6),
AE102*(1-(1-IF($D102="Male",Mortality_Projection!$C$3,Mortality_Projection!$C$4))^MIN(($B102+(AF$8-1)-Mortality_Projection!$C$6),Mortality_Projection!$C$5)*IF($D102="Male",MIN(OFFSET(Mortality_Rates!$B$6,AF$8-1-($B102-$B$9),0),Mortality_Rates!$B$111),MIN(OFFSET(Mortality_Rates!$B$6,AF$8-1-($B102-$B$9),1),Mortality_Rates!$C$111)))))</f>
        <v>0</v>
      </c>
      <c r="AG102" s="160">
        <f ca="1">IF($B102-AG$8&gt;$B$9,0,IF($B102-AG$8=$B$9,$C102*IF($D102="Male",$B$5,$B$6),
AF102*(1-(1-IF($D102="Male",Mortality_Projection!$C$3,Mortality_Projection!$C$4))^MIN(($B102+(AG$8-1)-Mortality_Projection!$C$6),Mortality_Projection!$C$5)*IF($D102="Male",MIN(OFFSET(Mortality_Rates!$B$6,AG$8-1-($B102-$B$9),0),Mortality_Rates!$B$111),MIN(OFFSET(Mortality_Rates!$B$6,AG$8-1-($B102-$B$9),1),Mortality_Rates!$C$111)))))</f>
        <v>0</v>
      </c>
      <c r="AH102" s="160">
        <f ca="1">IF($B102-AH$8&gt;$B$9,0,IF($B102-AH$8=$B$9,$C102*IF($D102="Male",$B$5,$B$6),
AG102*(1-(1-IF($D102="Male",Mortality_Projection!$C$3,Mortality_Projection!$C$4))^MIN(($B102+(AH$8-1)-Mortality_Projection!$C$6),Mortality_Projection!$C$5)*IF($D102="Male",MIN(OFFSET(Mortality_Rates!$B$6,AH$8-1-($B102-$B$9),0),Mortality_Rates!$B$111),MIN(OFFSET(Mortality_Rates!$B$6,AH$8-1-($B102-$B$9),1),Mortality_Rates!$C$111)))))</f>
        <v>0</v>
      </c>
      <c r="AI102" s="160">
        <f ca="1">IF($B102-AI$8&gt;$B$9,0,IF($B102-AI$8=$B$9,$C102*IF($D102="Male",$B$5,$B$6),
AH102*(1-(1-IF($D102="Male",Mortality_Projection!$C$3,Mortality_Projection!$C$4))^MIN(($B102+(AI$8-1)-Mortality_Projection!$C$6),Mortality_Projection!$C$5)*IF($D102="Male",MIN(OFFSET(Mortality_Rates!$B$6,AI$8-1-($B102-$B$9),0),Mortality_Rates!$B$111),MIN(OFFSET(Mortality_Rates!$B$6,AI$8-1-($B102-$B$9),1),Mortality_Rates!$C$111)))))</f>
        <v>0</v>
      </c>
      <c r="AJ102" s="160">
        <f ca="1">IF($B102-AJ$8&gt;$B$9,0,IF($B102-AJ$8=$B$9,$C102*IF($D102="Male",$B$5,$B$6),
AI102*(1-(1-IF($D102="Male",Mortality_Projection!$C$3,Mortality_Projection!$C$4))^MIN(($B102+(AJ$8-1)-Mortality_Projection!$C$6),Mortality_Projection!$C$5)*IF($D102="Male",MIN(OFFSET(Mortality_Rates!$B$6,AJ$8-1-($B102-$B$9),0),Mortality_Rates!$B$111),MIN(OFFSET(Mortality_Rates!$B$6,AJ$8-1-($B102-$B$9),1),Mortality_Rates!$C$111)))))</f>
        <v>0</v>
      </c>
      <c r="AK102" s="160">
        <f ca="1">IF($B102-AK$8&gt;$B$9,0,IF($B102-AK$8=$B$9,$C102*IF($D102="Male",$B$5,$B$6),
AJ102*(1-(1-IF($D102="Male",Mortality_Projection!$C$3,Mortality_Projection!$C$4))^MIN(($B102+(AK$8-1)-Mortality_Projection!$C$6),Mortality_Projection!$C$5)*IF($D102="Male",MIN(OFFSET(Mortality_Rates!$B$6,AK$8-1-($B102-$B$9),0),Mortality_Rates!$B$111),MIN(OFFSET(Mortality_Rates!$B$6,AK$8-1-($B102-$B$9),1),Mortality_Rates!$C$111)))))</f>
        <v>0</v>
      </c>
      <c r="AL102" s="160">
        <f ca="1">IF($B102-AL$8&gt;$B$9,0,IF($B102-AL$8=$B$9,$C102*IF($D102="Male",$B$5,$B$6),
AK102*(1-(1-IF($D102="Male",Mortality_Projection!$C$3,Mortality_Projection!$C$4))^MIN(($B102+(AL$8-1)-Mortality_Projection!$C$6),Mortality_Projection!$C$5)*IF($D102="Male",MIN(OFFSET(Mortality_Rates!$B$6,AL$8-1-($B102-$B$9),0),Mortality_Rates!$B$111),MIN(OFFSET(Mortality_Rates!$B$6,AL$8-1-($B102-$B$9),1),Mortality_Rates!$C$111)))))</f>
        <v>0</v>
      </c>
      <c r="AM102" s="160">
        <f ca="1">IF($B102-AM$8&gt;$B$9,0,IF($B102-AM$8=$B$9,$C102*IF($D102="Male",$B$5,$B$6),
AL102*(1-(1-IF($D102="Male",Mortality_Projection!$C$3,Mortality_Projection!$C$4))^MIN(($B102+(AM$8-1)-Mortality_Projection!$C$6),Mortality_Projection!$C$5)*IF($D102="Male",MIN(OFFSET(Mortality_Rates!$B$6,AM$8-1-($B102-$B$9),0),Mortality_Rates!$B$111),MIN(OFFSET(Mortality_Rates!$B$6,AM$8-1-($B102-$B$9),1),Mortality_Rates!$C$111)))))</f>
        <v>0</v>
      </c>
      <c r="AN102" s="160">
        <f ca="1">IF($B102-AN$8&gt;$B$9,0,IF($B102-AN$8=$B$9,$C102*IF($D102="Male",$B$5,$B$6),
AM102*(1-(1-IF($D102="Male",Mortality_Projection!$C$3,Mortality_Projection!$C$4))^MIN(($B102+(AN$8-1)-Mortality_Projection!$C$6),Mortality_Projection!$C$5)*IF($D102="Male",MIN(OFFSET(Mortality_Rates!$B$6,AN$8-1-($B102-$B$9),0),Mortality_Rates!$B$111),MIN(OFFSET(Mortality_Rates!$B$6,AN$8-1-($B102-$B$9),1),Mortality_Rates!$C$111)))))</f>
        <v>0</v>
      </c>
      <c r="AO102" s="160">
        <f ca="1">IF($B102-AO$8&gt;$B$9,0,IF($B102-AO$8=$B$9,$C102*IF($D102="Male",$B$5,$B$6),
AN102*(1-(1-IF($D102="Male",Mortality_Projection!$C$3,Mortality_Projection!$C$4))^MIN(($B102+(AO$8-1)-Mortality_Projection!$C$6),Mortality_Projection!$C$5)*IF($D102="Male",MIN(OFFSET(Mortality_Rates!$B$6,AO$8-1-($B102-$B$9),0),Mortality_Rates!$B$111),MIN(OFFSET(Mortality_Rates!$B$6,AO$8-1-($B102-$B$9),1),Mortality_Rates!$C$111)))))</f>
        <v>0</v>
      </c>
      <c r="AP102" s="160">
        <f ca="1">IF($B102-AP$8&gt;$B$9,0,IF($B102-AP$8=$B$9,$C102*IF($D102="Male",$B$5,$B$6),
AO102*(1-(1-IF($D102="Male",Mortality_Projection!$C$3,Mortality_Projection!$C$4))^MIN(($B102+(AP$8-1)-Mortality_Projection!$C$6),Mortality_Projection!$C$5)*IF($D102="Male",MIN(OFFSET(Mortality_Rates!$B$6,AP$8-1-($B102-$B$9),0),Mortality_Rates!$B$111),MIN(OFFSET(Mortality_Rates!$B$6,AP$8-1-($B102-$B$9),1),Mortality_Rates!$C$111)))))</f>
        <v>0</v>
      </c>
      <c r="AQ102" s="160">
        <f ca="1">IF($B102-AQ$8&gt;$B$9,0,IF($B102-AQ$8=$B$9,$C102*IF($D102="Male",$B$5,$B$6),
AP102*(1-(1-IF($D102="Male",Mortality_Projection!$C$3,Mortality_Projection!$C$4))^MIN(($B102+(AQ$8-1)-Mortality_Projection!$C$6),Mortality_Projection!$C$5)*IF($D102="Male",MIN(OFFSET(Mortality_Rates!$B$6,AQ$8-1-($B102-$B$9),0),Mortality_Rates!$B$111),MIN(OFFSET(Mortality_Rates!$B$6,AQ$8-1-($B102-$B$9),1),Mortality_Rates!$C$111)))))</f>
        <v>0</v>
      </c>
      <c r="AR102" s="160">
        <f ca="1">IF($B102-AR$8&gt;$B$9,0,IF($B102-AR$8=$B$9,$C102*IF($D102="Male",$B$5,$B$6),
AQ102*(1-(1-IF($D102="Male",Mortality_Projection!$C$3,Mortality_Projection!$C$4))^MIN(($B102+(AR$8-1)-Mortality_Projection!$C$6),Mortality_Projection!$C$5)*IF($D102="Male",MIN(OFFSET(Mortality_Rates!$B$6,AR$8-1-($B102-$B$9),0),Mortality_Rates!$B$111),MIN(OFFSET(Mortality_Rates!$B$6,AR$8-1-($B102-$B$9),1),Mortality_Rates!$C$111)))))</f>
        <v>0</v>
      </c>
      <c r="AS102" s="160">
        <f ca="1">IF($B102-AS$8&gt;$B$9,0,IF($B102-AS$8=$B$9,$C102*IF($D102="Male",$B$5,$B$6),
AR102*(1-(1-IF($D102="Male",Mortality_Projection!$C$3,Mortality_Projection!$C$4))^MIN(($B102+(AS$8-1)-Mortality_Projection!$C$6),Mortality_Projection!$C$5)*IF($D102="Male",MIN(OFFSET(Mortality_Rates!$B$6,AS$8-1-($B102-$B$9),0),Mortality_Rates!$B$111),MIN(OFFSET(Mortality_Rates!$B$6,AS$8-1-($B102-$B$9),1),Mortality_Rates!$C$111)))))</f>
        <v>0</v>
      </c>
      <c r="AT102" s="160">
        <f ca="1">IF($B102-AT$8&gt;$B$9,0,IF($B102-AT$8=$B$9,$C102*IF($D102="Male",$B$5,$B$6),
AS102*(1-(1-IF($D102="Male",Mortality_Projection!$C$3,Mortality_Projection!$C$4))^MIN(($B102+(AT$8-1)-Mortality_Projection!$C$6),Mortality_Projection!$C$5)*IF($D102="Male",MIN(OFFSET(Mortality_Rates!$B$6,AT$8-1-($B102-$B$9),0),Mortality_Rates!$B$111),MIN(OFFSET(Mortality_Rates!$B$6,AT$8-1-($B102-$B$9),1),Mortality_Rates!$C$111)))))</f>
        <v>0</v>
      </c>
      <c r="AU102" s="160">
        <f ca="1">IF($B102-AU$8&gt;$B$9,0,IF($B102-AU$8=$B$9,$C102*IF($D102="Male",$B$5,$B$6),
AT102*(1-(1-IF($D102="Male",Mortality_Projection!$C$3,Mortality_Projection!$C$4))^MIN(($B102+(AU$8-1)-Mortality_Projection!$C$6),Mortality_Projection!$C$5)*IF($D102="Male",MIN(OFFSET(Mortality_Rates!$B$6,AU$8-1-($B102-$B$9),0),Mortality_Rates!$B$111),MIN(OFFSET(Mortality_Rates!$B$6,AU$8-1-($B102-$B$9),1),Mortality_Rates!$C$111)))))</f>
        <v>0</v>
      </c>
      <c r="AV102" s="160">
        <f ca="1">IF($B102-AV$8&gt;$B$9,0,IF($B102-AV$8=$B$9,$C102*IF($D102="Male",$B$5,$B$6),
AU102*(1-(1-IF($D102="Male",Mortality_Projection!$C$3,Mortality_Projection!$C$4))^MIN(($B102+(AV$8-1)-Mortality_Projection!$C$6),Mortality_Projection!$C$5)*IF($D102="Male",MIN(OFFSET(Mortality_Rates!$B$6,AV$8-1-($B102-$B$9),0),Mortality_Rates!$B$111),MIN(OFFSET(Mortality_Rates!$B$6,AV$8-1-($B102-$B$9),1),Mortality_Rates!$C$111)))))</f>
        <v>5502.3428135042313</v>
      </c>
      <c r="AW102" s="160">
        <f ca="1">IF($B102-AW$8&gt;$B$9,0,IF($B102-AW$8=$B$9,$C102*IF($D102="Male",$B$5,$B$6),
AV102*(1-(1-IF($D102="Male",Mortality_Projection!$C$3,Mortality_Projection!$C$4))^MIN(($B102+(AW$8-1)-Mortality_Projection!$C$6),Mortality_Projection!$C$5)*IF($D102="Male",MIN(OFFSET(Mortality_Rates!$B$6,AW$8-1-($B102-$B$9),0),Mortality_Rates!$B$111),MIN(OFFSET(Mortality_Rates!$B$6,AW$8-1-($B102-$B$9),1),Mortality_Rates!$C$111)))))</f>
        <v>5500.4295578000438</v>
      </c>
      <c r="AX102" s="160">
        <f ca="1">IF($B102-AX$8&gt;$B$9,0,IF($B102-AX$8=$B$9,$C102*IF($D102="Male",$B$5,$B$6),
AW102*(1-(1-IF($D102="Male",Mortality_Projection!$C$3,Mortality_Projection!$C$4))^MIN(($B102+(AX$8-1)-Mortality_Projection!$C$6),Mortality_Projection!$C$5)*IF($D102="Male",MIN(OFFSET(Mortality_Rates!$B$6,AX$8-1-($B102-$B$9),0),Mortality_Rates!$B$111),MIN(OFFSET(Mortality_Rates!$B$6,AX$8-1-($B102-$B$9),1),Mortality_Rates!$C$111)))))</f>
        <v>5499.0228783844377</v>
      </c>
      <c r="AY102" s="160">
        <f ca="1">IF($B102-AY$8&gt;$B$9,0,IF($B102-AY$8=$B$9,$C102*IF($D102="Male",$B$5,$B$6),
AX102*(1-(1-IF($D102="Male",Mortality_Projection!$C$3,Mortality_Projection!$C$4))^MIN(($B102+(AY$8-1)-Mortality_Projection!$C$6),Mortality_Projection!$C$5)*IF($D102="Male",MIN(OFFSET(Mortality_Rates!$B$6,AY$8-1-($B102-$B$9),0),Mortality_Rates!$B$111),MIN(OFFSET(Mortality_Rates!$B$6,AY$8-1-($B102-$B$9),1),Mortality_Rates!$C$111)))))</f>
        <v>5497.9835588026317</v>
      </c>
      <c r="AZ102" s="160">
        <f ca="1">IF($B102-AZ$8&gt;$B$9,0,IF($B102-AZ$8=$B$9,$C102*IF($D102="Male",$B$5,$B$6),
AY102*(1-(1-IF($D102="Male",Mortality_Projection!$C$3,Mortality_Projection!$C$4))^MIN(($B102+(AZ$8-1)-Mortality_Projection!$C$6),Mortality_Projection!$C$5)*IF($D102="Male",MIN(OFFSET(Mortality_Rates!$B$6,AZ$8-1-($B102-$B$9),0),Mortality_Rates!$B$111),MIN(OFFSET(Mortality_Rates!$B$6,AZ$8-1-($B102-$B$9),1),Mortality_Rates!$C$111)))))</f>
        <v>5497.1941952231127</v>
      </c>
      <c r="BA102" s="160">
        <f ca="1">IF($B102-BA$8&gt;$B$9,0,IF($B102-BA$8=$B$9,$C102*IF($D102="Male",$B$5,$B$6),
AZ102*(1-(1-IF($D102="Male",Mortality_Projection!$C$3,Mortality_Projection!$C$4))^MIN(($B102+(BA$8-1)-Mortality_Projection!$C$6),Mortality_Projection!$C$5)*IF($D102="Male",MIN(OFFSET(Mortality_Rates!$B$6,BA$8-1-($B102-$B$9),0),Mortality_Rates!$B$111),MIN(OFFSET(Mortality_Rates!$B$6,BA$8-1-($B102-$B$9),1),Mortality_Rates!$C$111)))))</f>
        <v>5496.5683444405231</v>
      </c>
      <c r="BB102" s="160">
        <f ca="1">IF($B102-BB$8&gt;$B$9,0,IF($B102-BB$8=$B$9,$C102*IF($D102="Male",$B$5,$B$6),
BA102*(1-(1-IF($D102="Male",Mortality_Projection!$C$3,Mortality_Projection!$C$4))^MIN(($B102+(BB$8-1)-Mortality_Projection!$C$6),Mortality_Projection!$C$5)*IF($D102="Male",MIN(OFFSET(Mortality_Rates!$B$6,BB$8-1-($B102-$B$9),0),Mortality_Rates!$B$111),MIN(OFFSET(Mortality_Rates!$B$6,BB$8-1-($B102-$B$9),1),Mortality_Rates!$C$111)))))</f>
        <v>5496.0442926173528</v>
      </c>
      <c r="BC102" s="160">
        <f ca="1">IF($B102-BC$8&gt;$B$9,0,IF($B102-BC$8=$B$9,$C102*IF($D102="Male",$B$5,$B$6),
BB102*(1-(1-IF($D102="Male",Mortality_Projection!$C$3,Mortality_Projection!$C$4))^MIN(($B102+(BC$8-1)-Mortality_Projection!$C$6),Mortality_Projection!$C$5)*IF($D102="Male",MIN(OFFSET(Mortality_Rates!$B$6,BC$8-1-($B102-$B$9),0),Mortality_Rates!$B$111),MIN(OFFSET(Mortality_Rates!$B$6,BC$8-1-($B102-$B$9),1),Mortality_Rates!$C$111)))))</f>
        <v>5495.5850203995724</v>
      </c>
      <c r="BD102" s="161">
        <f ca="1">IF($B102-BD$8&gt;$B$9,0,IF($B102-BD$8=$B$9,$C102*IF($D102="Male",$B$5,$B$6),
BC102*(1-(1-IF($D102="Male",Mortality_Projection!$C$3,Mortality_Projection!$C$4))^MIN(($B102+(BD$8-1)-Mortality_Projection!$C$6),Mortality_Projection!$C$5)*IF($D102="Male",MIN(OFFSET(Mortality_Rates!$B$6,BD$8-1-($B102-$B$9),0),Mortality_Rates!$B$111),MIN(OFFSET(Mortality_Rates!$B$6,BD$8-1-($B102-$B$9),1),Mortality_Rates!$C$111)))))</f>
        <v>5495.1627718361124</v>
      </c>
      <c r="BE102" s="33"/>
    </row>
    <row r="103" spans="1:57" x14ac:dyDescent="0.35">
      <c r="A103" s="159"/>
      <c r="B103">
        <f t="shared" ref="B103:C103" si="24">B53</f>
        <v>2066</v>
      </c>
      <c r="C103" s="160">
        <f t="shared" ca="1" si="24"/>
        <v>78758.920555304954</v>
      </c>
      <c r="D103" s="198" t="s">
        <v>32</v>
      </c>
      <c r="E103" s="160">
        <f ca="1">IF($B103-E$8&gt;$B$9,0,IF($B103-E$8=$B$9,$C103*IF($D103="Male",$B$5,$B$6),
D103*(1-(1-IF($D103="Male",Mortality_Projection!$C$3,Mortality_Projection!$C$4))^MIN(($B103+(E$8-1)-Mortality_Projection!$C$6),Mortality_Projection!$C$5)*IF($D103="Male",MIN(OFFSET(Mortality_Rates!$B$6,E$8-1-($B103-$B$9),0),Mortality_Rates!$B$111),MIN(OFFSET(Mortality_Rates!$B$6,E$8-1-($B103-$B$9),1),Mortality_Rates!$C$111)))))</f>
        <v>0</v>
      </c>
      <c r="F103" s="160">
        <f ca="1">IF($B103-F$8&gt;$B$9,0,IF($B103-F$8=$B$9,$C103*IF($D103="Male",$B$5,$B$6),
E103*(1-(1-IF($D103="Male",Mortality_Projection!$C$3,Mortality_Projection!$C$4))^MIN(($B103+(F$8-1)-Mortality_Projection!$C$6),Mortality_Projection!$C$5)*IF($D103="Male",MIN(OFFSET(Mortality_Rates!$B$6,F$8-1-($B103-$B$9),0),Mortality_Rates!$B$111),MIN(OFFSET(Mortality_Rates!$B$6,F$8-1-($B103-$B$9),1),Mortality_Rates!$C$111)))))</f>
        <v>0</v>
      </c>
      <c r="G103" s="160">
        <f ca="1">IF($B103-G$8&gt;$B$9,0,IF($B103-G$8=$B$9,$C103*IF($D103="Male",$B$5,$B$6),
F103*(1-(1-IF($D103="Male",Mortality_Projection!$C$3,Mortality_Projection!$C$4))^MIN(($B103+(G$8-1)-Mortality_Projection!$C$6),Mortality_Projection!$C$5)*IF($D103="Male",MIN(OFFSET(Mortality_Rates!$B$6,G$8-1-($B103-$B$9),0),Mortality_Rates!$B$111),MIN(OFFSET(Mortality_Rates!$B$6,G$8-1-($B103-$B$9),1),Mortality_Rates!$C$111)))))</f>
        <v>0</v>
      </c>
      <c r="H103" s="160">
        <f ca="1">IF($B103-H$8&gt;$B$9,0,IF($B103-H$8=$B$9,$C103*IF($D103="Male",$B$5,$B$6),
G103*(1-(1-IF($D103="Male",Mortality_Projection!$C$3,Mortality_Projection!$C$4))^MIN(($B103+(H$8-1)-Mortality_Projection!$C$6),Mortality_Projection!$C$5)*IF($D103="Male",MIN(OFFSET(Mortality_Rates!$B$6,H$8-1-($B103-$B$9),0),Mortality_Rates!$B$111),MIN(OFFSET(Mortality_Rates!$B$6,H$8-1-($B103-$B$9),1),Mortality_Rates!$C$111)))))</f>
        <v>0</v>
      </c>
      <c r="I103" s="160">
        <f ca="1">IF($B103-I$8&gt;$B$9,0,IF($B103-I$8=$B$9,$C103*IF($D103="Male",$B$5,$B$6),
H103*(1-(1-IF($D103="Male",Mortality_Projection!$C$3,Mortality_Projection!$C$4))^MIN(($B103+(I$8-1)-Mortality_Projection!$C$6),Mortality_Projection!$C$5)*IF($D103="Male",MIN(OFFSET(Mortality_Rates!$B$6,I$8-1-($B103-$B$9),0),Mortality_Rates!$B$111),MIN(OFFSET(Mortality_Rates!$B$6,I$8-1-($B103-$B$9),1),Mortality_Rates!$C$111)))))</f>
        <v>0</v>
      </c>
      <c r="J103" s="160">
        <f ca="1">IF($B103-J$8&gt;$B$9,0,IF($B103-J$8=$B$9,$C103*IF($D103="Male",$B$5,$B$6),
I103*(1-(1-IF($D103="Male",Mortality_Projection!$C$3,Mortality_Projection!$C$4))^MIN(($B103+(J$8-1)-Mortality_Projection!$C$6),Mortality_Projection!$C$5)*IF($D103="Male",MIN(OFFSET(Mortality_Rates!$B$6,J$8-1-($B103-$B$9),0),Mortality_Rates!$B$111),MIN(OFFSET(Mortality_Rates!$B$6,J$8-1-($B103-$B$9),1),Mortality_Rates!$C$111)))))</f>
        <v>0</v>
      </c>
      <c r="K103" s="160">
        <f ca="1">IF($B103-K$8&gt;$B$9,0,IF($B103-K$8=$B$9,$C103*IF($D103="Male",$B$5,$B$6),
J103*(1-(1-IF($D103="Male",Mortality_Projection!$C$3,Mortality_Projection!$C$4))^MIN(($B103+(K$8-1)-Mortality_Projection!$C$6),Mortality_Projection!$C$5)*IF($D103="Male",MIN(OFFSET(Mortality_Rates!$B$6,K$8-1-($B103-$B$9),0),Mortality_Rates!$B$111),MIN(OFFSET(Mortality_Rates!$B$6,K$8-1-($B103-$B$9),1),Mortality_Rates!$C$111)))))</f>
        <v>0</v>
      </c>
      <c r="L103" s="160">
        <f ca="1">IF($B103-L$8&gt;$B$9,0,IF($B103-L$8=$B$9,$C103*IF($D103="Male",$B$5,$B$6),
K103*(1-(1-IF($D103="Male",Mortality_Projection!$C$3,Mortality_Projection!$C$4))^MIN(($B103+(L$8-1)-Mortality_Projection!$C$6),Mortality_Projection!$C$5)*IF($D103="Male",MIN(OFFSET(Mortality_Rates!$B$6,L$8-1-($B103-$B$9),0),Mortality_Rates!$B$111),MIN(OFFSET(Mortality_Rates!$B$6,L$8-1-($B103-$B$9),1),Mortality_Rates!$C$111)))))</f>
        <v>0</v>
      </c>
      <c r="M103" s="160">
        <f ca="1">IF($B103-M$8&gt;$B$9,0,IF($B103-M$8=$B$9,$C103*IF($D103="Male",$B$5,$B$6),
L103*(1-(1-IF($D103="Male",Mortality_Projection!$C$3,Mortality_Projection!$C$4))^MIN(($B103+(M$8-1)-Mortality_Projection!$C$6),Mortality_Projection!$C$5)*IF($D103="Male",MIN(OFFSET(Mortality_Rates!$B$6,M$8-1-($B103-$B$9),0),Mortality_Rates!$B$111),MIN(OFFSET(Mortality_Rates!$B$6,M$8-1-($B103-$B$9),1),Mortality_Rates!$C$111)))))</f>
        <v>0</v>
      </c>
      <c r="N103" s="160">
        <f ca="1">IF($B103-N$8&gt;$B$9,0,IF($B103-N$8=$B$9,$C103*IF($D103="Male",$B$5,$B$6),
M103*(1-(1-IF($D103="Male",Mortality_Projection!$C$3,Mortality_Projection!$C$4))^MIN(($B103+(N$8-1)-Mortality_Projection!$C$6),Mortality_Projection!$C$5)*IF($D103="Male",MIN(OFFSET(Mortality_Rates!$B$6,N$8-1-($B103-$B$9),0),Mortality_Rates!$B$111),MIN(OFFSET(Mortality_Rates!$B$6,N$8-1-($B103-$B$9),1),Mortality_Rates!$C$111)))))</f>
        <v>0</v>
      </c>
      <c r="O103" s="160">
        <f ca="1">IF($B103-O$8&gt;$B$9,0,IF($B103-O$8=$B$9,$C103*IF($D103="Male",$B$5,$B$6),
N103*(1-(1-IF($D103="Male",Mortality_Projection!$C$3,Mortality_Projection!$C$4))^MIN(($B103+(O$8-1)-Mortality_Projection!$C$6),Mortality_Projection!$C$5)*IF($D103="Male",MIN(OFFSET(Mortality_Rates!$B$6,O$8-1-($B103-$B$9),0),Mortality_Rates!$B$111),MIN(OFFSET(Mortality_Rates!$B$6,O$8-1-($B103-$B$9),1),Mortality_Rates!$C$111)))))</f>
        <v>0</v>
      </c>
      <c r="P103" s="160">
        <f ca="1">IF($B103-P$8&gt;$B$9,0,IF($B103-P$8=$B$9,$C103*IF($D103="Male",$B$5,$B$6),
O103*(1-(1-IF($D103="Male",Mortality_Projection!$C$3,Mortality_Projection!$C$4))^MIN(($B103+(P$8-1)-Mortality_Projection!$C$6),Mortality_Projection!$C$5)*IF($D103="Male",MIN(OFFSET(Mortality_Rates!$B$6,P$8-1-($B103-$B$9),0),Mortality_Rates!$B$111),MIN(OFFSET(Mortality_Rates!$B$6,P$8-1-($B103-$B$9),1),Mortality_Rates!$C$111)))))</f>
        <v>0</v>
      </c>
      <c r="Q103" s="160">
        <f ca="1">IF($B103-Q$8&gt;$B$9,0,IF($B103-Q$8=$B$9,$C103*IF($D103="Male",$B$5,$B$6),
P103*(1-(1-IF($D103="Male",Mortality_Projection!$C$3,Mortality_Projection!$C$4))^MIN(($B103+(Q$8-1)-Mortality_Projection!$C$6),Mortality_Projection!$C$5)*IF($D103="Male",MIN(OFFSET(Mortality_Rates!$B$6,Q$8-1-($B103-$B$9),0),Mortality_Rates!$B$111),MIN(OFFSET(Mortality_Rates!$B$6,Q$8-1-($B103-$B$9),1),Mortality_Rates!$C$111)))))</f>
        <v>0</v>
      </c>
      <c r="R103" s="160">
        <f ca="1">IF($B103-R$8&gt;$B$9,0,IF($B103-R$8=$B$9,$C103*IF($D103="Male",$B$5,$B$6),
Q103*(1-(1-IF($D103="Male",Mortality_Projection!$C$3,Mortality_Projection!$C$4))^MIN(($B103+(R$8-1)-Mortality_Projection!$C$6),Mortality_Projection!$C$5)*IF($D103="Male",MIN(OFFSET(Mortality_Rates!$B$6,R$8-1-($B103-$B$9),0),Mortality_Rates!$B$111),MIN(OFFSET(Mortality_Rates!$B$6,R$8-1-($B103-$B$9),1),Mortality_Rates!$C$111)))))</f>
        <v>0</v>
      </c>
      <c r="S103" s="160">
        <f ca="1">IF($B103-S$8&gt;$B$9,0,IF($B103-S$8=$B$9,$C103*IF($D103="Male",$B$5,$B$6),
R103*(1-(1-IF($D103="Male",Mortality_Projection!$C$3,Mortality_Projection!$C$4))^MIN(($B103+(S$8-1)-Mortality_Projection!$C$6),Mortality_Projection!$C$5)*IF($D103="Male",MIN(OFFSET(Mortality_Rates!$B$6,S$8-1-($B103-$B$9),0),Mortality_Rates!$B$111),MIN(OFFSET(Mortality_Rates!$B$6,S$8-1-($B103-$B$9),1),Mortality_Rates!$C$111)))))</f>
        <v>0</v>
      </c>
      <c r="T103" s="160">
        <f ca="1">IF($B103-T$8&gt;$B$9,0,IF($B103-T$8=$B$9,$C103*IF($D103="Male",$B$5,$B$6),
S103*(1-(1-IF($D103="Male",Mortality_Projection!$C$3,Mortality_Projection!$C$4))^MIN(($B103+(T$8-1)-Mortality_Projection!$C$6),Mortality_Projection!$C$5)*IF($D103="Male",MIN(OFFSET(Mortality_Rates!$B$6,T$8-1-($B103-$B$9),0),Mortality_Rates!$B$111),MIN(OFFSET(Mortality_Rates!$B$6,T$8-1-($B103-$B$9),1),Mortality_Rates!$C$111)))))</f>
        <v>0</v>
      </c>
      <c r="U103" s="160">
        <f ca="1">IF($B103-U$8&gt;$B$9,0,IF($B103-U$8=$B$9,$C103*IF($D103="Male",$B$5,$B$6),
T103*(1-(1-IF($D103="Male",Mortality_Projection!$C$3,Mortality_Projection!$C$4))^MIN(($B103+(U$8-1)-Mortality_Projection!$C$6),Mortality_Projection!$C$5)*IF($D103="Male",MIN(OFFSET(Mortality_Rates!$B$6,U$8-1-($B103-$B$9),0),Mortality_Rates!$B$111),MIN(OFFSET(Mortality_Rates!$B$6,U$8-1-($B103-$B$9),1),Mortality_Rates!$C$111)))))</f>
        <v>0</v>
      </c>
      <c r="V103" s="160">
        <f ca="1">IF($B103-V$8&gt;$B$9,0,IF($B103-V$8=$B$9,$C103*IF($D103="Male",$B$5,$B$6),
U103*(1-(1-IF($D103="Male",Mortality_Projection!$C$3,Mortality_Projection!$C$4))^MIN(($B103+(V$8-1)-Mortality_Projection!$C$6),Mortality_Projection!$C$5)*IF($D103="Male",MIN(OFFSET(Mortality_Rates!$B$6,V$8-1-($B103-$B$9),0),Mortality_Rates!$B$111),MIN(OFFSET(Mortality_Rates!$B$6,V$8-1-($B103-$B$9),1),Mortality_Rates!$C$111)))))</f>
        <v>0</v>
      </c>
      <c r="W103" s="160">
        <f ca="1">IF($B103-W$8&gt;$B$9,0,IF($B103-W$8=$B$9,$C103*IF($D103="Male",$B$5,$B$6),
V103*(1-(1-IF($D103="Male",Mortality_Projection!$C$3,Mortality_Projection!$C$4))^MIN(($B103+(W$8-1)-Mortality_Projection!$C$6),Mortality_Projection!$C$5)*IF($D103="Male",MIN(OFFSET(Mortality_Rates!$B$6,W$8-1-($B103-$B$9),0),Mortality_Rates!$B$111),MIN(OFFSET(Mortality_Rates!$B$6,W$8-1-($B103-$B$9),1),Mortality_Rates!$C$111)))))</f>
        <v>0</v>
      </c>
      <c r="X103" s="160">
        <f ca="1">IF($B103-X$8&gt;$B$9,0,IF($B103-X$8=$B$9,$C103*IF($D103="Male",$B$5,$B$6),
W103*(1-(1-IF($D103="Male",Mortality_Projection!$C$3,Mortality_Projection!$C$4))^MIN(($B103+(X$8-1)-Mortality_Projection!$C$6),Mortality_Projection!$C$5)*IF($D103="Male",MIN(OFFSET(Mortality_Rates!$B$6,X$8-1-($B103-$B$9),0),Mortality_Rates!$B$111),MIN(OFFSET(Mortality_Rates!$B$6,X$8-1-($B103-$B$9),1),Mortality_Rates!$C$111)))))</f>
        <v>0</v>
      </c>
      <c r="Y103" s="160">
        <f ca="1">IF($B103-Y$8&gt;$B$9,0,IF($B103-Y$8=$B$9,$C103*IF($D103="Male",$B$5,$B$6),
X103*(1-(1-IF($D103="Male",Mortality_Projection!$C$3,Mortality_Projection!$C$4))^MIN(($B103+(Y$8-1)-Mortality_Projection!$C$6),Mortality_Projection!$C$5)*IF($D103="Male",MIN(OFFSET(Mortality_Rates!$B$6,Y$8-1-($B103-$B$9),0),Mortality_Rates!$B$111),MIN(OFFSET(Mortality_Rates!$B$6,Y$8-1-($B103-$B$9),1),Mortality_Rates!$C$111)))))</f>
        <v>0</v>
      </c>
      <c r="Z103" s="160">
        <f ca="1">IF($B103-Z$8&gt;$B$9,0,IF($B103-Z$8=$B$9,$C103*IF($D103="Male",$B$5,$B$6),
Y103*(1-(1-IF($D103="Male",Mortality_Projection!$C$3,Mortality_Projection!$C$4))^MIN(($B103+(Z$8-1)-Mortality_Projection!$C$6),Mortality_Projection!$C$5)*IF($D103="Male",MIN(OFFSET(Mortality_Rates!$B$6,Z$8-1-($B103-$B$9),0),Mortality_Rates!$B$111),MIN(OFFSET(Mortality_Rates!$B$6,Z$8-1-($B103-$B$9),1),Mortality_Rates!$C$111)))))</f>
        <v>0</v>
      </c>
      <c r="AA103" s="160">
        <f ca="1">IF($B103-AA$8&gt;$B$9,0,IF($B103-AA$8=$B$9,$C103*IF($D103="Male",$B$5,$B$6),
Z103*(1-(1-IF($D103="Male",Mortality_Projection!$C$3,Mortality_Projection!$C$4))^MIN(($B103+(AA$8-1)-Mortality_Projection!$C$6),Mortality_Projection!$C$5)*IF($D103="Male",MIN(OFFSET(Mortality_Rates!$B$6,AA$8-1-($B103-$B$9),0),Mortality_Rates!$B$111),MIN(OFFSET(Mortality_Rates!$B$6,AA$8-1-($B103-$B$9),1),Mortality_Rates!$C$111)))))</f>
        <v>0</v>
      </c>
      <c r="AB103" s="160">
        <f ca="1">IF($B103-AB$8&gt;$B$9,0,IF($B103-AB$8=$B$9,$C103*IF($D103="Male",$B$5,$B$6),
AA103*(1-(1-IF($D103="Male",Mortality_Projection!$C$3,Mortality_Projection!$C$4))^MIN(($B103+(AB$8-1)-Mortality_Projection!$C$6),Mortality_Projection!$C$5)*IF($D103="Male",MIN(OFFSET(Mortality_Rates!$B$6,AB$8-1-($B103-$B$9),0),Mortality_Rates!$B$111),MIN(OFFSET(Mortality_Rates!$B$6,AB$8-1-($B103-$B$9),1),Mortality_Rates!$C$111)))))</f>
        <v>0</v>
      </c>
      <c r="AC103" s="160">
        <f ca="1">IF($B103-AC$8&gt;$B$9,0,IF($B103-AC$8=$B$9,$C103*IF($D103="Male",$B$5,$B$6),
AB103*(1-(1-IF($D103="Male",Mortality_Projection!$C$3,Mortality_Projection!$C$4))^MIN(($B103+(AC$8-1)-Mortality_Projection!$C$6),Mortality_Projection!$C$5)*IF($D103="Male",MIN(OFFSET(Mortality_Rates!$B$6,AC$8-1-($B103-$B$9),0),Mortality_Rates!$B$111),MIN(OFFSET(Mortality_Rates!$B$6,AC$8-1-($B103-$B$9),1),Mortality_Rates!$C$111)))))</f>
        <v>0</v>
      </c>
      <c r="AD103" s="160">
        <f ca="1">IF($B103-AD$8&gt;$B$9,0,IF($B103-AD$8=$B$9,$C103*IF($D103="Male",$B$5,$B$6),
AC103*(1-(1-IF($D103="Male",Mortality_Projection!$C$3,Mortality_Projection!$C$4))^MIN(($B103+(AD$8-1)-Mortality_Projection!$C$6),Mortality_Projection!$C$5)*IF($D103="Male",MIN(OFFSET(Mortality_Rates!$B$6,AD$8-1-($B103-$B$9),0),Mortality_Rates!$B$111),MIN(OFFSET(Mortality_Rates!$B$6,AD$8-1-($B103-$B$9),1),Mortality_Rates!$C$111)))))</f>
        <v>0</v>
      </c>
      <c r="AE103" s="160">
        <f ca="1">IF($B103-AE$8&gt;$B$9,0,IF($B103-AE$8=$B$9,$C103*IF($D103="Male",$B$5,$B$6),
AD103*(1-(1-IF($D103="Male",Mortality_Projection!$C$3,Mortality_Projection!$C$4))^MIN(($B103+(AE$8-1)-Mortality_Projection!$C$6),Mortality_Projection!$C$5)*IF($D103="Male",MIN(OFFSET(Mortality_Rates!$B$6,AE$8-1-($B103-$B$9),0),Mortality_Rates!$B$111),MIN(OFFSET(Mortality_Rates!$B$6,AE$8-1-($B103-$B$9),1),Mortality_Rates!$C$111)))))</f>
        <v>0</v>
      </c>
      <c r="AF103" s="160">
        <f ca="1">IF($B103-AF$8&gt;$B$9,0,IF($B103-AF$8=$B$9,$C103*IF($D103="Male",$B$5,$B$6),
AE103*(1-(1-IF($D103="Male",Mortality_Projection!$C$3,Mortality_Projection!$C$4))^MIN(($B103+(AF$8-1)-Mortality_Projection!$C$6),Mortality_Projection!$C$5)*IF($D103="Male",MIN(OFFSET(Mortality_Rates!$B$6,AF$8-1-($B103-$B$9),0),Mortality_Rates!$B$111),MIN(OFFSET(Mortality_Rates!$B$6,AF$8-1-($B103-$B$9),1),Mortality_Rates!$C$111)))))</f>
        <v>0</v>
      </c>
      <c r="AG103" s="160">
        <f ca="1">IF($B103-AG$8&gt;$B$9,0,IF($B103-AG$8=$B$9,$C103*IF($D103="Male",$B$5,$B$6),
AF103*(1-(1-IF($D103="Male",Mortality_Projection!$C$3,Mortality_Projection!$C$4))^MIN(($B103+(AG$8-1)-Mortality_Projection!$C$6),Mortality_Projection!$C$5)*IF($D103="Male",MIN(OFFSET(Mortality_Rates!$B$6,AG$8-1-($B103-$B$9),0),Mortality_Rates!$B$111),MIN(OFFSET(Mortality_Rates!$B$6,AG$8-1-($B103-$B$9),1),Mortality_Rates!$C$111)))))</f>
        <v>0</v>
      </c>
      <c r="AH103" s="160">
        <f ca="1">IF($B103-AH$8&gt;$B$9,0,IF($B103-AH$8=$B$9,$C103*IF($D103="Male",$B$5,$B$6),
AG103*(1-(1-IF($D103="Male",Mortality_Projection!$C$3,Mortality_Projection!$C$4))^MIN(($B103+(AH$8-1)-Mortality_Projection!$C$6),Mortality_Projection!$C$5)*IF($D103="Male",MIN(OFFSET(Mortality_Rates!$B$6,AH$8-1-($B103-$B$9),0),Mortality_Rates!$B$111),MIN(OFFSET(Mortality_Rates!$B$6,AH$8-1-($B103-$B$9),1),Mortality_Rates!$C$111)))))</f>
        <v>0</v>
      </c>
      <c r="AI103" s="160">
        <f ca="1">IF($B103-AI$8&gt;$B$9,0,IF($B103-AI$8=$B$9,$C103*IF($D103="Male",$B$5,$B$6),
AH103*(1-(1-IF($D103="Male",Mortality_Projection!$C$3,Mortality_Projection!$C$4))^MIN(($B103+(AI$8-1)-Mortality_Projection!$C$6),Mortality_Projection!$C$5)*IF($D103="Male",MIN(OFFSET(Mortality_Rates!$B$6,AI$8-1-($B103-$B$9),0),Mortality_Rates!$B$111),MIN(OFFSET(Mortality_Rates!$B$6,AI$8-1-($B103-$B$9),1),Mortality_Rates!$C$111)))))</f>
        <v>0</v>
      </c>
      <c r="AJ103" s="160">
        <f ca="1">IF($B103-AJ$8&gt;$B$9,0,IF($B103-AJ$8=$B$9,$C103*IF($D103="Male",$B$5,$B$6),
AI103*(1-(1-IF($D103="Male",Mortality_Projection!$C$3,Mortality_Projection!$C$4))^MIN(($B103+(AJ$8-1)-Mortality_Projection!$C$6),Mortality_Projection!$C$5)*IF($D103="Male",MIN(OFFSET(Mortality_Rates!$B$6,AJ$8-1-($B103-$B$9),0),Mortality_Rates!$B$111),MIN(OFFSET(Mortality_Rates!$B$6,AJ$8-1-($B103-$B$9),1),Mortality_Rates!$C$111)))))</f>
        <v>0</v>
      </c>
      <c r="AK103" s="160">
        <f ca="1">IF($B103-AK$8&gt;$B$9,0,IF($B103-AK$8=$B$9,$C103*IF($D103="Male",$B$5,$B$6),
AJ103*(1-(1-IF($D103="Male",Mortality_Projection!$C$3,Mortality_Projection!$C$4))^MIN(($B103+(AK$8-1)-Mortality_Projection!$C$6),Mortality_Projection!$C$5)*IF($D103="Male",MIN(OFFSET(Mortality_Rates!$B$6,AK$8-1-($B103-$B$9),0),Mortality_Rates!$B$111),MIN(OFFSET(Mortality_Rates!$B$6,AK$8-1-($B103-$B$9),1),Mortality_Rates!$C$111)))))</f>
        <v>0</v>
      </c>
      <c r="AL103" s="160">
        <f ca="1">IF($B103-AL$8&gt;$B$9,0,IF($B103-AL$8=$B$9,$C103*IF($D103="Male",$B$5,$B$6),
AK103*(1-(1-IF($D103="Male",Mortality_Projection!$C$3,Mortality_Projection!$C$4))^MIN(($B103+(AL$8-1)-Mortality_Projection!$C$6),Mortality_Projection!$C$5)*IF($D103="Male",MIN(OFFSET(Mortality_Rates!$B$6,AL$8-1-($B103-$B$9),0),Mortality_Rates!$B$111),MIN(OFFSET(Mortality_Rates!$B$6,AL$8-1-($B103-$B$9),1),Mortality_Rates!$C$111)))))</f>
        <v>0</v>
      </c>
      <c r="AM103" s="160">
        <f ca="1">IF($B103-AM$8&gt;$B$9,0,IF($B103-AM$8=$B$9,$C103*IF($D103="Male",$B$5,$B$6),
AL103*(1-(1-IF($D103="Male",Mortality_Projection!$C$3,Mortality_Projection!$C$4))^MIN(($B103+(AM$8-1)-Mortality_Projection!$C$6),Mortality_Projection!$C$5)*IF($D103="Male",MIN(OFFSET(Mortality_Rates!$B$6,AM$8-1-($B103-$B$9),0),Mortality_Rates!$B$111),MIN(OFFSET(Mortality_Rates!$B$6,AM$8-1-($B103-$B$9),1),Mortality_Rates!$C$111)))))</f>
        <v>0</v>
      </c>
      <c r="AN103" s="160">
        <f ca="1">IF($B103-AN$8&gt;$B$9,0,IF($B103-AN$8=$B$9,$C103*IF($D103="Male",$B$5,$B$6),
AM103*(1-(1-IF($D103="Male",Mortality_Projection!$C$3,Mortality_Projection!$C$4))^MIN(($B103+(AN$8-1)-Mortality_Projection!$C$6),Mortality_Projection!$C$5)*IF($D103="Male",MIN(OFFSET(Mortality_Rates!$B$6,AN$8-1-($B103-$B$9),0),Mortality_Rates!$B$111),MIN(OFFSET(Mortality_Rates!$B$6,AN$8-1-($B103-$B$9),1),Mortality_Rates!$C$111)))))</f>
        <v>0</v>
      </c>
      <c r="AO103" s="160">
        <f ca="1">IF($B103-AO$8&gt;$B$9,0,IF($B103-AO$8=$B$9,$C103*IF($D103="Male",$B$5,$B$6),
AN103*(1-(1-IF($D103="Male",Mortality_Projection!$C$3,Mortality_Projection!$C$4))^MIN(($B103+(AO$8-1)-Mortality_Projection!$C$6),Mortality_Projection!$C$5)*IF($D103="Male",MIN(OFFSET(Mortality_Rates!$B$6,AO$8-1-($B103-$B$9),0),Mortality_Rates!$B$111),MIN(OFFSET(Mortality_Rates!$B$6,AO$8-1-($B103-$B$9),1),Mortality_Rates!$C$111)))))</f>
        <v>0</v>
      </c>
      <c r="AP103" s="160">
        <f ca="1">IF($B103-AP$8&gt;$B$9,0,IF($B103-AP$8=$B$9,$C103*IF($D103="Male",$B$5,$B$6),
AO103*(1-(1-IF($D103="Male",Mortality_Projection!$C$3,Mortality_Projection!$C$4))^MIN(($B103+(AP$8-1)-Mortality_Projection!$C$6),Mortality_Projection!$C$5)*IF($D103="Male",MIN(OFFSET(Mortality_Rates!$B$6,AP$8-1-($B103-$B$9),0),Mortality_Rates!$B$111),MIN(OFFSET(Mortality_Rates!$B$6,AP$8-1-($B103-$B$9),1),Mortality_Rates!$C$111)))))</f>
        <v>0</v>
      </c>
      <c r="AQ103" s="160">
        <f ca="1">IF($B103-AQ$8&gt;$B$9,0,IF($B103-AQ$8=$B$9,$C103*IF($D103="Male",$B$5,$B$6),
AP103*(1-(1-IF($D103="Male",Mortality_Projection!$C$3,Mortality_Projection!$C$4))^MIN(($B103+(AQ$8-1)-Mortality_Projection!$C$6),Mortality_Projection!$C$5)*IF($D103="Male",MIN(OFFSET(Mortality_Rates!$B$6,AQ$8-1-($B103-$B$9),0),Mortality_Rates!$B$111),MIN(OFFSET(Mortality_Rates!$B$6,AQ$8-1-($B103-$B$9),1),Mortality_Rates!$C$111)))))</f>
        <v>0</v>
      </c>
      <c r="AR103" s="160">
        <f ca="1">IF($B103-AR$8&gt;$B$9,0,IF($B103-AR$8=$B$9,$C103*IF($D103="Male",$B$5,$B$6),
AQ103*(1-(1-IF($D103="Male",Mortality_Projection!$C$3,Mortality_Projection!$C$4))^MIN(($B103+(AR$8-1)-Mortality_Projection!$C$6),Mortality_Projection!$C$5)*IF($D103="Male",MIN(OFFSET(Mortality_Rates!$B$6,AR$8-1-($B103-$B$9),0),Mortality_Rates!$B$111),MIN(OFFSET(Mortality_Rates!$B$6,AR$8-1-($B103-$B$9),1),Mortality_Rates!$C$111)))))</f>
        <v>0</v>
      </c>
      <c r="AS103" s="160">
        <f ca="1">IF($B103-AS$8&gt;$B$9,0,IF($B103-AS$8=$B$9,$C103*IF($D103="Male",$B$5,$B$6),
AR103*(1-(1-IF($D103="Male",Mortality_Projection!$C$3,Mortality_Projection!$C$4))^MIN(($B103+(AS$8-1)-Mortality_Projection!$C$6),Mortality_Projection!$C$5)*IF($D103="Male",MIN(OFFSET(Mortality_Rates!$B$6,AS$8-1-($B103-$B$9),0),Mortality_Rates!$B$111),MIN(OFFSET(Mortality_Rates!$B$6,AS$8-1-($B103-$B$9),1),Mortality_Rates!$C$111)))))</f>
        <v>0</v>
      </c>
      <c r="AT103" s="160">
        <f ca="1">IF($B103-AT$8&gt;$B$9,0,IF($B103-AT$8=$B$9,$C103*IF($D103="Male",$B$5,$B$6),
AS103*(1-(1-IF($D103="Male",Mortality_Projection!$C$3,Mortality_Projection!$C$4))^MIN(($B103+(AT$8-1)-Mortality_Projection!$C$6),Mortality_Projection!$C$5)*IF($D103="Male",MIN(OFFSET(Mortality_Rates!$B$6,AT$8-1-($B103-$B$9),0),Mortality_Rates!$B$111),MIN(OFFSET(Mortality_Rates!$B$6,AT$8-1-($B103-$B$9),1),Mortality_Rates!$C$111)))))</f>
        <v>0</v>
      </c>
      <c r="AU103" s="160">
        <f ca="1">IF($B103-AU$8&gt;$B$9,0,IF($B103-AU$8=$B$9,$C103*IF($D103="Male",$B$5,$B$6),
AT103*(1-(1-IF($D103="Male",Mortality_Projection!$C$3,Mortality_Projection!$C$4))^MIN(($B103+(AU$8-1)-Mortality_Projection!$C$6),Mortality_Projection!$C$5)*IF($D103="Male",MIN(OFFSET(Mortality_Rates!$B$6,AU$8-1-($B103-$B$9),0),Mortality_Rates!$B$111),MIN(OFFSET(Mortality_Rates!$B$6,AU$8-1-($B103-$B$9),1),Mortality_Rates!$C$111)))))</f>
        <v>0</v>
      </c>
      <c r="AV103" s="160">
        <f ca="1">IF($B103-AV$8&gt;$B$9,0,IF($B103-AV$8=$B$9,$C103*IF($D103="Male",$B$5,$B$6),
AU103*(1-(1-IF($D103="Male",Mortality_Projection!$C$3,Mortality_Projection!$C$4))^MIN(($B103+(AV$8-1)-Mortality_Projection!$C$6),Mortality_Projection!$C$5)*IF($D103="Male",MIN(OFFSET(Mortality_Rates!$B$6,AV$8-1-($B103-$B$9),0),Mortality_Rates!$B$111),MIN(OFFSET(Mortality_Rates!$B$6,AV$8-1-($B103-$B$9),1),Mortality_Rates!$C$111)))))</f>
        <v>0</v>
      </c>
      <c r="AW103" s="160">
        <f ca="1">IF($B103-AW$8&gt;$B$9,0,IF($B103-AW$8=$B$9,$C103*IF($D103="Male",$B$5,$B$6),
AV103*(1-(1-IF($D103="Male",Mortality_Projection!$C$3,Mortality_Projection!$C$4))^MIN(($B103+(AW$8-1)-Mortality_Projection!$C$6),Mortality_Projection!$C$5)*IF($D103="Male",MIN(OFFSET(Mortality_Rates!$B$6,AW$8-1-($B103-$B$9),0),Mortality_Rates!$B$111),MIN(OFFSET(Mortality_Rates!$B$6,AW$8-1-($B103-$B$9),1),Mortality_Rates!$C$111)))))</f>
        <v>5539.271082280512</v>
      </c>
      <c r="AX103" s="160">
        <f ca="1">IF($B103-AX$8&gt;$B$9,0,IF($B103-AX$8=$B$9,$C103*IF($D103="Male",$B$5,$B$6),
AW103*(1-(1-IF($D103="Male",Mortality_Projection!$C$3,Mortality_Projection!$C$4))^MIN(($B103+(AX$8-1)-Mortality_Projection!$C$6),Mortality_Projection!$C$5)*IF($D103="Male",MIN(OFFSET(Mortality_Rates!$B$6,AX$8-1-($B103-$B$9),0),Mortality_Rates!$B$111),MIN(OFFSET(Mortality_Rates!$B$6,AX$8-1-($B103-$B$9),1),Mortality_Rates!$C$111)))))</f>
        <v>5537.3449860058117</v>
      </c>
      <c r="AY103" s="160">
        <f ca="1">IF($B103-AY$8&gt;$B$9,0,IF($B103-AY$8=$B$9,$C103*IF($D103="Male",$B$5,$B$6),
AX103*(1-(1-IF($D103="Male",Mortality_Projection!$C$3,Mortality_Projection!$C$4))^MIN(($B103+(AY$8-1)-Mortality_Projection!$C$6),Mortality_Projection!$C$5)*IF($D103="Male",MIN(OFFSET(Mortality_Rates!$B$6,AY$8-1-($B103-$B$9),0),Mortality_Rates!$B$111),MIN(OFFSET(Mortality_Rates!$B$6,AY$8-1-($B103-$B$9),1),Mortality_Rates!$C$111)))))</f>
        <v>5535.9288658415462</v>
      </c>
      <c r="AZ103" s="160">
        <f ca="1">IF($B103-AZ$8&gt;$B$9,0,IF($B103-AZ$8=$B$9,$C103*IF($D103="Male",$B$5,$B$6),
AY103*(1-(1-IF($D103="Male",Mortality_Projection!$C$3,Mortality_Projection!$C$4))^MIN(($B103+(AZ$8-1)-Mortality_Projection!$C$6),Mortality_Projection!$C$5)*IF($D103="Male",MIN(OFFSET(Mortality_Rates!$B$6,AZ$8-1-($B103-$B$9),0),Mortality_Rates!$B$111),MIN(OFFSET(Mortality_Rates!$B$6,AZ$8-1-($B103-$B$9),1),Mortality_Rates!$C$111)))))</f>
        <v>5534.8825709995344</v>
      </c>
      <c r="BA103" s="160">
        <f ca="1">IF($B103-BA$8&gt;$B$9,0,IF($B103-BA$8=$B$9,$C103*IF($D103="Male",$B$5,$B$6),
AZ103*(1-(1-IF($D103="Male",Mortality_Projection!$C$3,Mortality_Projection!$C$4))^MIN(($B103+(BA$8-1)-Mortality_Projection!$C$6),Mortality_Projection!$C$5)*IF($D103="Male",MIN(OFFSET(Mortality_Rates!$B$6,BA$8-1-($B103-$B$9),0),Mortality_Rates!$B$111),MIN(OFFSET(Mortality_Rates!$B$6,BA$8-1-($B103-$B$9),1),Mortality_Rates!$C$111)))))</f>
        <v>5534.0879097074931</v>
      </c>
      <c r="BB103" s="160">
        <f ca="1">IF($B103-BB$8&gt;$B$9,0,IF($B103-BB$8=$B$9,$C103*IF($D103="Male",$B$5,$B$6),
BA103*(1-(1-IF($D103="Male",Mortality_Projection!$C$3,Mortality_Projection!$C$4))^MIN(($B103+(BB$8-1)-Mortality_Projection!$C$6),Mortality_Projection!$C$5)*IF($D103="Male",MIN(OFFSET(Mortality_Rates!$B$6,BB$8-1-($B103-$B$9),0),Mortality_Rates!$B$111),MIN(OFFSET(Mortality_Rates!$B$6,BB$8-1-($B103-$B$9),1),Mortality_Rates!$C$111)))))</f>
        <v>5533.4578586075668</v>
      </c>
      <c r="BC103" s="160">
        <f ca="1">IF($B103-BC$8&gt;$B$9,0,IF($B103-BC$8=$B$9,$C103*IF($D103="Male",$B$5,$B$6),
BB103*(1-(1-IF($D103="Male",Mortality_Projection!$C$3,Mortality_Projection!$C$4))^MIN(($B103+(BC$8-1)-Mortality_Projection!$C$6),Mortality_Projection!$C$5)*IF($D103="Male",MIN(OFFSET(Mortality_Rates!$B$6,BC$8-1-($B103-$B$9),0),Mortality_Rates!$B$111),MIN(OFFSET(Mortality_Rates!$B$6,BC$8-1-($B103-$B$9),1),Mortality_Rates!$C$111)))))</f>
        <v>5532.9302896777317</v>
      </c>
      <c r="BD103" s="161">
        <f ca="1">IF($B103-BD$8&gt;$B$9,0,IF($B103-BD$8=$B$9,$C103*IF($D103="Male",$B$5,$B$6),
BC103*(1-(1-IF($D103="Male",Mortality_Projection!$C$3,Mortality_Projection!$C$4))^MIN(($B103+(BD$8-1)-Mortality_Projection!$C$6),Mortality_Projection!$C$5)*IF($D103="Male",MIN(OFFSET(Mortality_Rates!$B$6,BD$8-1-($B103-$B$9),0),Mortality_Rates!$B$111),MIN(OFFSET(Mortality_Rates!$B$6,BD$8-1-($B103-$B$9),1),Mortality_Rates!$C$111)))))</f>
        <v>5532.4679351133091</v>
      </c>
      <c r="BE103" s="33"/>
    </row>
    <row r="104" spans="1:57" x14ac:dyDescent="0.35">
      <c r="A104" s="159"/>
      <c r="B104">
        <f t="shared" ref="B104:C104" si="25">B54</f>
        <v>2067</v>
      </c>
      <c r="C104" s="160">
        <f t="shared" ca="1" si="25"/>
        <v>79183.426873250326</v>
      </c>
      <c r="D104" s="198" t="s">
        <v>32</v>
      </c>
      <c r="E104" s="160">
        <f ca="1">IF($B104-E$8&gt;$B$9,0,IF($B104-E$8=$B$9,$C104*IF($D104="Male",$B$5,$B$6),
D104*(1-(1-IF($D104="Male",Mortality_Projection!$C$3,Mortality_Projection!$C$4))^MIN(($B104+(E$8-1)-Mortality_Projection!$C$6),Mortality_Projection!$C$5)*IF($D104="Male",MIN(OFFSET(Mortality_Rates!$B$6,E$8-1-($B104-$B$9),0),Mortality_Rates!$B$111),MIN(OFFSET(Mortality_Rates!$B$6,E$8-1-($B104-$B$9),1),Mortality_Rates!$C$111)))))</f>
        <v>0</v>
      </c>
      <c r="F104" s="160">
        <f ca="1">IF($B104-F$8&gt;$B$9,0,IF($B104-F$8=$B$9,$C104*IF($D104="Male",$B$5,$B$6),
E104*(1-(1-IF($D104="Male",Mortality_Projection!$C$3,Mortality_Projection!$C$4))^MIN(($B104+(F$8-1)-Mortality_Projection!$C$6),Mortality_Projection!$C$5)*IF($D104="Male",MIN(OFFSET(Mortality_Rates!$B$6,F$8-1-($B104-$B$9),0),Mortality_Rates!$B$111),MIN(OFFSET(Mortality_Rates!$B$6,F$8-1-($B104-$B$9),1),Mortality_Rates!$C$111)))))</f>
        <v>0</v>
      </c>
      <c r="G104" s="160">
        <f ca="1">IF($B104-G$8&gt;$B$9,0,IF($B104-G$8=$B$9,$C104*IF($D104="Male",$B$5,$B$6),
F104*(1-(1-IF($D104="Male",Mortality_Projection!$C$3,Mortality_Projection!$C$4))^MIN(($B104+(G$8-1)-Mortality_Projection!$C$6),Mortality_Projection!$C$5)*IF($D104="Male",MIN(OFFSET(Mortality_Rates!$B$6,G$8-1-($B104-$B$9),0),Mortality_Rates!$B$111),MIN(OFFSET(Mortality_Rates!$B$6,G$8-1-($B104-$B$9),1),Mortality_Rates!$C$111)))))</f>
        <v>0</v>
      </c>
      <c r="H104" s="160">
        <f ca="1">IF($B104-H$8&gt;$B$9,0,IF($B104-H$8=$B$9,$C104*IF($D104="Male",$B$5,$B$6),
G104*(1-(1-IF($D104="Male",Mortality_Projection!$C$3,Mortality_Projection!$C$4))^MIN(($B104+(H$8-1)-Mortality_Projection!$C$6),Mortality_Projection!$C$5)*IF($D104="Male",MIN(OFFSET(Mortality_Rates!$B$6,H$8-1-($B104-$B$9),0),Mortality_Rates!$B$111),MIN(OFFSET(Mortality_Rates!$B$6,H$8-1-($B104-$B$9),1),Mortality_Rates!$C$111)))))</f>
        <v>0</v>
      </c>
      <c r="I104" s="160">
        <f ca="1">IF($B104-I$8&gt;$B$9,0,IF($B104-I$8=$B$9,$C104*IF($D104="Male",$B$5,$B$6),
H104*(1-(1-IF($D104="Male",Mortality_Projection!$C$3,Mortality_Projection!$C$4))^MIN(($B104+(I$8-1)-Mortality_Projection!$C$6),Mortality_Projection!$C$5)*IF($D104="Male",MIN(OFFSET(Mortality_Rates!$B$6,I$8-1-($B104-$B$9),0),Mortality_Rates!$B$111),MIN(OFFSET(Mortality_Rates!$B$6,I$8-1-($B104-$B$9),1),Mortality_Rates!$C$111)))))</f>
        <v>0</v>
      </c>
      <c r="J104" s="160">
        <f ca="1">IF($B104-J$8&gt;$B$9,0,IF($B104-J$8=$B$9,$C104*IF($D104="Male",$B$5,$B$6),
I104*(1-(1-IF($D104="Male",Mortality_Projection!$C$3,Mortality_Projection!$C$4))^MIN(($B104+(J$8-1)-Mortality_Projection!$C$6),Mortality_Projection!$C$5)*IF($D104="Male",MIN(OFFSET(Mortality_Rates!$B$6,J$8-1-($B104-$B$9),0),Mortality_Rates!$B$111),MIN(OFFSET(Mortality_Rates!$B$6,J$8-1-($B104-$B$9),1),Mortality_Rates!$C$111)))))</f>
        <v>0</v>
      </c>
      <c r="K104" s="160">
        <f ca="1">IF($B104-K$8&gt;$B$9,0,IF($B104-K$8=$B$9,$C104*IF($D104="Male",$B$5,$B$6),
J104*(1-(1-IF($D104="Male",Mortality_Projection!$C$3,Mortality_Projection!$C$4))^MIN(($B104+(K$8-1)-Mortality_Projection!$C$6),Mortality_Projection!$C$5)*IF($D104="Male",MIN(OFFSET(Mortality_Rates!$B$6,K$8-1-($B104-$B$9),0),Mortality_Rates!$B$111),MIN(OFFSET(Mortality_Rates!$B$6,K$8-1-($B104-$B$9),1),Mortality_Rates!$C$111)))))</f>
        <v>0</v>
      </c>
      <c r="L104" s="160">
        <f ca="1">IF($B104-L$8&gt;$B$9,0,IF($B104-L$8=$B$9,$C104*IF($D104="Male",$B$5,$B$6),
K104*(1-(1-IF($D104="Male",Mortality_Projection!$C$3,Mortality_Projection!$C$4))^MIN(($B104+(L$8-1)-Mortality_Projection!$C$6),Mortality_Projection!$C$5)*IF($D104="Male",MIN(OFFSET(Mortality_Rates!$B$6,L$8-1-($B104-$B$9),0),Mortality_Rates!$B$111),MIN(OFFSET(Mortality_Rates!$B$6,L$8-1-($B104-$B$9),1),Mortality_Rates!$C$111)))))</f>
        <v>0</v>
      </c>
      <c r="M104" s="160">
        <f ca="1">IF($B104-M$8&gt;$B$9,0,IF($B104-M$8=$B$9,$C104*IF($D104="Male",$B$5,$B$6),
L104*(1-(1-IF($D104="Male",Mortality_Projection!$C$3,Mortality_Projection!$C$4))^MIN(($B104+(M$8-1)-Mortality_Projection!$C$6),Mortality_Projection!$C$5)*IF($D104="Male",MIN(OFFSET(Mortality_Rates!$B$6,M$8-1-($B104-$B$9),0),Mortality_Rates!$B$111),MIN(OFFSET(Mortality_Rates!$B$6,M$8-1-($B104-$B$9),1),Mortality_Rates!$C$111)))))</f>
        <v>0</v>
      </c>
      <c r="N104" s="160">
        <f ca="1">IF($B104-N$8&gt;$B$9,0,IF($B104-N$8=$B$9,$C104*IF($D104="Male",$B$5,$B$6),
M104*(1-(1-IF($D104="Male",Mortality_Projection!$C$3,Mortality_Projection!$C$4))^MIN(($B104+(N$8-1)-Mortality_Projection!$C$6),Mortality_Projection!$C$5)*IF($D104="Male",MIN(OFFSET(Mortality_Rates!$B$6,N$8-1-($B104-$B$9),0),Mortality_Rates!$B$111),MIN(OFFSET(Mortality_Rates!$B$6,N$8-1-($B104-$B$9),1),Mortality_Rates!$C$111)))))</f>
        <v>0</v>
      </c>
      <c r="O104" s="160">
        <f ca="1">IF($B104-O$8&gt;$B$9,0,IF($B104-O$8=$B$9,$C104*IF($D104="Male",$B$5,$B$6),
N104*(1-(1-IF($D104="Male",Mortality_Projection!$C$3,Mortality_Projection!$C$4))^MIN(($B104+(O$8-1)-Mortality_Projection!$C$6),Mortality_Projection!$C$5)*IF($D104="Male",MIN(OFFSET(Mortality_Rates!$B$6,O$8-1-($B104-$B$9),0),Mortality_Rates!$B$111),MIN(OFFSET(Mortality_Rates!$B$6,O$8-1-($B104-$B$9),1),Mortality_Rates!$C$111)))))</f>
        <v>0</v>
      </c>
      <c r="P104" s="160">
        <f ca="1">IF($B104-P$8&gt;$B$9,0,IF($B104-P$8=$B$9,$C104*IF($D104="Male",$B$5,$B$6),
O104*(1-(1-IF($D104="Male",Mortality_Projection!$C$3,Mortality_Projection!$C$4))^MIN(($B104+(P$8-1)-Mortality_Projection!$C$6),Mortality_Projection!$C$5)*IF($D104="Male",MIN(OFFSET(Mortality_Rates!$B$6,P$8-1-($B104-$B$9),0),Mortality_Rates!$B$111),MIN(OFFSET(Mortality_Rates!$B$6,P$8-1-($B104-$B$9),1),Mortality_Rates!$C$111)))))</f>
        <v>0</v>
      </c>
      <c r="Q104" s="160">
        <f ca="1">IF($B104-Q$8&gt;$B$9,0,IF($B104-Q$8=$B$9,$C104*IF($D104="Male",$B$5,$B$6),
P104*(1-(1-IF($D104="Male",Mortality_Projection!$C$3,Mortality_Projection!$C$4))^MIN(($B104+(Q$8-1)-Mortality_Projection!$C$6),Mortality_Projection!$C$5)*IF($D104="Male",MIN(OFFSET(Mortality_Rates!$B$6,Q$8-1-($B104-$B$9),0),Mortality_Rates!$B$111),MIN(OFFSET(Mortality_Rates!$B$6,Q$8-1-($B104-$B$9),1),Mortality_Rates!$C$111)))))</f>
        <v>0</v>
      </c>
      <c r="R104" s="160">
        <f ca="1">IF($B104-R$8&gt;$B$9,0,IF($B104-R$8=$B$9,$C104*IF($D104="Male",$B$5,$B$6),
Q104*(1-(1-IF($D104="Male",Mortality_Projection!$C$3,Mortality_Projection!$C$4))^MIN(($B104+(R$8-1)-Mortality_Projection!$C$6),Mortality_Projection!$C$5)*IF($D104="Male",MIN(OFFSET(Mortality_Rates!$B$6,R$8-1-($B104-$B$9),0),Mortality_Rates!$B$111),MIN(OFFSET(Mortality_Rates!$B$6,R$8-1-($B104-$B$9),1),Mortality_Rates!$C$111)))))</f>
        <v>0</v>
      </c>
      <c r="S104" s="160">
        <f ca="1">IF($B104-S$8&gt;$B$9,0,IF($B104-S$8=$B$9,$C104*IF($D104="Male",$B$5,$B$6),
R104*(1-(1-IF($D104="Male",Mortality_Projection!$C$3,Mortality_Projection!$C$4))^MIN(($B104+(S$8-1)-Mortality_Projection!$C$6),Mortality_Projection!$C$5)*IF($D104="Male",MIN(OFFSET(Mortality_Rates!$B$6,S$8-1-($B104-$B$9),0),Mortality_Rates!$B$111),MIN(OFFSET(Mortality_Rates!$B$6,S$8-1-($B104-$B$9),1),Mortality_Rates!$C$111)))))</f>
        <v>0</v>
      </c>
      <c r="T104" s="160">
        <f ca="1">IF($B104-T$8&gt;$B$9,0,IF($B104-T$8=$B$9,$C104*IF($D104="Male",$B$5,$B$6),
S104*(1-(1-IF($D104="Male",Mortality_Projection!$C$3,Mortality_Projection!$C$4))^MIN(($B104+(T$8-1)-Mortality_Projection!$C$6),Mortality_Projection!$C$5)*IF($D104="Male",MIN(OFFSET(Mortality_Rates!$B$6,T$8-1-($B104-$B$9),0),Mortality_Rates!$B$111),MIN(OFFSET(Mortality_Rates!$B$6,T$8-1-($B104-$B$9),1),Mortality_Rates!$C$111)))))</f>
        <v>0</v>
      </c>
      <c r="U104" s="160">
        <f ca="1">IF($B104-U$8&gt;$B$9,0,IF($B104-U$8=$B$9,$C104*IF($D104="Male",$B$5,$B$6),
T104*(1-(1-IF($D104="Male",Mortality_Projection!$C$3,Mortality_Projection!$C$4))^MIN(($B104+(U$8-1)-Mortality_Projection!$C$6),Mortality_Projection!$C$5)*IF($D104="Male",MIN(OFFSET(Mortality_Rates!$B$6,U$8-1-($B104-$B$9),0),Mortality_Rates!$B$111),MIN(OFFSET(Mortality_Rates!$B$6,U$8-1-($B104-$B$9),1),Mortality_Rates!$C$111)))))</f>
        <v>0</v>
      </c>
      <c r="V104" s="160">
        <f ca="1">IF($B104-V$8&gt;$B$9,0,IF($B104-V$8=$B$9,$C104*IF($D104="Male",$B$5,$B$6),
U104*(1-(1-IF($D104="Male",Mortality_Projection!$C$3,Mortality_Projection!$C$4))^MIN(($B104+(V$8-1)-Mortality_Projection!$C$6),Mortality_Projection!$C$5)*IF($D104="Male",MIN(OFFSET(Mortality_Rates!$B$6,V$8-1-($B104-$B$9),0),Mortality_Rates!$B$111),MIN(OFFSET(Mortality_Rates!$B$6,V$8-1-($B104-$B$9),1),Mortality_Rates!$C$111)))))</f>
        <v>0</v>
      </c>
      <c r="W104" s="160">
        <f ca="1">IF($B104-W$8&gt;$B$9,0,IF($B104-W$8=$B$9,$C104*IF($D104="Male",$B$5,$B$6),
V104*(1-(1-IF($D104="Male",Mortality_Projection!$C$3,Mortality_Projection!$C$4))^MIN(($B104+(W$8-1)-Mortality_Projection!$C$6),Mortality_Projection!$C$5)*IF($D104="Male",MIN(OFFSET(Mortality_Rates!$B$6,W$8-1-($B104-$B$9),0),Mortality_Rates!$B$111),MIN(OFFSET(Mortality_Rates!$B$6,W$8-1-($B104-$B$9),1),Mortality_Rates!$C$111)))))</f>
        <v>0</v>
      </c>
      <c r="X104" s="160">
        <f ca="1">IF($B104-X$8&gt;$B$9,0,IF($B104-X$8=$B$9,$C104*IF($D104="Male",$B$5,$B$6),
W104*(1-(1-IF($D104="Male",Mortality_Projection!$C$3,Mortality_Projection!$C$4))^MIN(($B104+(X$8-1)-Mortality_Projection!$C$6),Mortality_Projection!$C$5)*IF($D104="Male",MIN(OFFSET(Mortality_Rates!$B$6,X$8-1-($B104-$B$9),0),Mortality_Rates!$B$111),MIN(OFFSET(Mortality_Rates!$B$6,X$8-1-($B104-$B$9),1),Mortality_Rates!$C$111)))))</f>
        <v>0</v>
      </c>
      <c r="Y104" s="160">
        <f ca="1">IF($B104-Y$8&gt;$B$9,0,IF($B104-Y$8=$B$9,$C104*IF($D104="Male",$B$5,$B$6),
X104*(1-(1-IF($D104="Male",Mortality_Projection!$C$3,Mortality_Projection!$C$4))^MIN(($B104+(Y$8-1)-Mortality_Projection!$C$6),Mortality_Projection!$C$5)*IF($D104="Male",MIN(OFFSET(Mortality_Rates!$B$6,Y$8-1-($B104-$B$9),0),Mortality_Rates!$B$111),MIN(OFFSET(Mortality_Rates!$B$6,Y$8-1-($B104-$B$9),1),Mortality_Rates!$C$111)))))</f>
        <v>0</v>
      </c>
      <c r="Z104" s="160">
        <f ca="1">IF($B104-Z$8&gt;$B$9,0,IF($B104-Z$8=$B$9,$C104*IF($D104="Male",$B$5,$B$6),
Y104*(1-(1-IF($D104="Male",Mortality_Projection!$C$3,Mortality_Projection!$C$4))^MIN(($B104+(Z$8-1)-Mortality_Projection!$C$6),Mortality_Projection!$C$5)*IF($D104="Male",MIN(OFFSET(Mortality_Rates!$B$6,Z$8-1-($B104-$B$9),0),Mortality_Rates!$B$111),MIN(OFFSET(Mortality_Rates!$B$6,Z$8-1-($B104-$B$9),1),Mortality_Rates!$C$111)))))</f>
        <v>0</v>
      </c>
      <c r="AA104" s="160">
        <f ca="1">IF($B104-AA$8&gt;$B$9,0,IF($B104-AA$8=$B$9,$C104*IF($D104="Male",$B$5,$B$6),
Z104*(1-(1-IF($D104="Male",Mortality_Projection!$C$3,Mortality_Projection!$C$4))^MIN(($B104+(AA$8-1)-Mortality_Projection!$C$6),Mortality_Projection!$C$5)*IF($D104="Male",MIN(OFFSET(Mortality_Rates!$B$6,AA$8-1-($B104-$B$9),0),Mortality_Rates!$B$111),MIN(OFFSET(Mortality_Rates!$B$6,AA$8-1-($B104-$B$9),1),Mortality_Rates!$C$111)))))</f>
        <v>0</v>
      </c>
      <c r="AB104" s="160">
        <f ca="1">IF($B104-AB$8&gt;$B$9,0,IF($B104-AB$8=$B$9,$C104*IF($D104="Male",$B$5,$B$6),
AA104*(1-(1-IF($D104="Male",Mortality_Projection!$C$3,Mortality_Projection!$C$4))^MIN(($B104+(AB$8-1)-Mortality_Projection!$C$6),Mortality_Projection!$C$5)*IF($D104="Male",MIN(OFFSET(Mortality_Rates!$B$6,AB$8-1-($B104-$B$9),0),Mortality_Rates!$B$111),MIN(OFFSET(Mortality_Rates!$B$6,AB$8-1-($B104-$B$9),1),Mortality_Rates!$C$111)))))</f>
        <v>0</v>
      </c>
      <c r="AC104" s="160">
        <f ca="1">IF($B104-AC$8&gt;$B$9,0,IF($B104-AC$8=$B$9,$C104*IF($D104="Male",$B$5,$B$6),
AB104*(1-(1-IF($D104="Male",Mortality_Projection!$C$3,Mortality_Projection!$C$4))^MIN(($B104+(AC$8-1)-Mortality_Projection!$C$6),Mortality_Projection!$C$5)*IF($D104="Male",MIN(OFFSET(Mortality_Rates!$B$6,AC$8-1-($B104-$B$9),0),Mortality_Rates!$B$111),MIN(OFFSET(Mortality_Rates!$B$6,AC$8-1-($B104-$B$9),1),Mortality_Rates!$C$111)))))</f>
        <v>0</v>
      </c>
      <c r="AD104" s="160">
        <f ca="1">IF($B104-AD$8&gt;$B$9,0,IF($B104-AD$8=$B$9,$C104*IF($D104="Male",$B$5,$B$6),
AC104*(1-(1-IF($D104="Male",Mortality_Projection!$C$3,Mortality_Projection!$C$4))^MIN(($B104+(AD$8-1)-Mortality_Projection!$C$6),Mortality_Projection!$C$5)*IF($D104="Male",MIN(OFFSET(Mortality_Rates!$B$6,AD$8-1-($B104-$B$9),0),Mortality_Rates!$B$111),MIN(OFFSET(Mortality_Rates!$B$6,AD$8-1-($B104-$B$9),1),Mortality_Rates!$C$111)))))</f>
        <v>0</v>
      </c>
      <c r="AE104" s="160">
        <f ca="1">IF($B104-AE$8&gt;$B$9,0,IF($B104-AE$8=$B$9,$C104*IF($D104="Male",$B$5,$B$6),
AD104*(1-(1-IF($D104="Male",Mortality_Projection!$C$3,Mortality_Projection!$C$4))^MIN(($B104+(AE$8-1)-Mortality_Projection!$C$6),Mortality_Projection!$C$5)*IF($D104="Male",MIN(OFFSET(Mortality_Rates!$B$6,AE$8-1-($B104-$B$9),0),Mortality_Rates!$B$111),MIN(OFFSET(Mortality_Rates!$B$6,AE$8-1-($B104-$B$9),1),Mortality_Rates!$C$111)))))</f>
        <v>0</v>
      </c>
      <c r="AF104" s="160">
        <f ca="1">IF($B104-AF$8&gt;$B$9,0,IF($B104-AF$8=$B$9,$C104*IF($D104="Male",$B$5,$B$6),
AE104*(1-(1-IF($D104="Male",Mortality_Projection!$C$3,Mortality_Projection!$C$4))^MIN(($B104+(AF$8-1)-Mortality_Projection!$C$6),Mortality_Projection!$C$5)*IF($D104="Male",MIN(OFFSET(Mortality_Rates!$B$6,AF$8-1-($B104-$B$9),0),Mortality_Rates!$B$111),MIN(OFFSET(Mortality_Rates!$B$6,AF$8-1-($B104-$B$9),1),Mortality_Rates!$C$111)))))</f>
        <v>0</v>
      </c>
      <c r="AG104" s="160">
        <f ca="1">IF($B104-AG$8&gt;$B$9,0,IF($B104-AG$8=$B$9,$C104*IF($D104="Male",$B$5,$B$6),
AF104*(1-(1-IF($D104="Male",Mortality_Projection!$C$3,Mortality_Projection!$C$4))^MIN(($B104+(AG$8-1)-Mortality_Projection!$C$6),Mortality_Projection!$C$5)*IF($D104="Male",MIN(OFFSET(Mortality_Rates!$B$6,AG$8-1-($B104-$B$9),0),Mortality_Rates!$B$111),MIN(OFFSET(Mortality_Rates!$B$6,AG$8-1-($B104-$B$9),1),Mortality_Rates!$C$111)))))</f>
        <v>0</v>
      </c>
      <c r="AH104" s="160">
        <f ca="1">IF($B104-AH$8&gt;$B$9,0,IF($B104-AH$8=$B$9,$C104*IF($D104="Male",$B$5,$B$6),
AG104*(1-(1-IF($D104="Male",Mortality_Projection!$C$3,Mortality_Projection!$C$4))^MIN(($B104+(AH$8-1)-Mortality_Projection!$C$6),Mortality_Projection!$C$5)*IF($D104="Male",MIN(OFFSET(Mortality_Rates!$B$6,AH$8-1-($B104-$B$9),0),Mortality_Rates!$B$111),MIN(OFFSET(Mortality_Rates!$B$6,AH$8-1-($B104-$B$9),1),Mortality_Rates!$C$111)))))</f>
        <v>0</v>
      </c>
      <c r="AI104" s="160">
        <f ca="1">IF($B104-AI$8&gt;$B$9,0,IF($B104-AI$8=$B$9,$C104*IF($D104="Male",$B$5,$B$6),
AH104*(1-(1-IF($D104="Male",Mortality_Projection!$C$3,Mortality_Projection!$C$4))^MIN(($B104+(AI$8-1)-Mortality_Projection!$C$6),Mortality_Projection!$C$5)*IF($D104="Male",MIN(OFFSET(Mortality_Rates!$B$6,AI$8-1-($B104-$B$9),0),Mortality_Rates!$B$111),MIN(OFFSET(Mortality_Rates!$B$6,AI$8-1-($B104-$B$9),1),Mortality_Rates!$C$111)))))</f>
        <v>0</v>
      </c>
      <c r="AJ104" s="160">
        <f ca="1">IF($B104-AJ$8&gt;$B$9,0,IF($B104-AJ$8=$B$9,$C104*IF($D104="Male",$B$5,$B$6),
AI104*(1-(1-IF($D104="Male",Mortality_Projection!$C$3,Mortality_Projection!$C$4))^MIN(($B104+(AJ$8-1)-Mortality_Projection!$C$6),Mortality_Projection!$C$5)*IF($D104="Male",MIN(OFFSET(Mortality_Rates!$B$6,AJ$8-1-($B104-$B$9),0),Mortality_Rates!$B$111),MIN(OFFSET(Mortality_Rates!$B$6,AJ$8-1-($B104-$B$9),1),Mortality_Rates!$C$111)))))</f>
        <v>0</v>
      </c>
      <c r="AK104" s="160">
        <f ca="1">IF($B104-AK$8&gt;$B$9,0,IF($B104-AK$8=$B$9,$C104*IF($D104="Male",$B$5,$B$6),
AJ104*(1-(1-IF($D104="Male",Mortality_Projection!$C$3,Mortality_Projection!$C$4))^MIN(($B104+(AK$8-1)-Mortality_Projection!$C$6),Mortality_Projection!$C$5)*IF($D104="Male",MIN(OFFSET(Mortality_Rates!$B$6,AK$8-1-($B104-$B$9),0),Mortality_Rates!$B$111),MIN(OFFSET(Mortality_Rates!$B$6,AK$8-1-($B104-$B$9),1),Mortality_Rates!$C$111)))))</f>
        <v>0</v>
      </c>
      <c r="AL104" s="160">
        <f ca="1">IF($B104-AL$8&gt;$B$9,0,IF($B104-AL$8=$B$9,$C104*IF($D104="Male",$B$5,$B$6),
AK104*(1-(1-IF($D104="Male",Mortality_Projection!$C$3,Mortality_Projection!$C$4))^MIN(($B104+(AL$8-1)-Mortality_Projection!$C$6),Mortality_Projection!$C$5)*IF($D104="Male",MIN(OFFSET(Mortality_Rates!$B$6,AL$8-1-($B104-$B$9),0),Mortality_Rates!$B$111),MIN(OFFSET(Mortality_Rates!$B$6,AL$8-1-($B104-$B$9),1),Mortality_Rates!$C$111)))))</f>
        <v>0</v>
      </c>
      <c r="AM104" s="160">
        <f ca="1">IF($B104-AM$8&gt;$B$9,0,IF($B104-AM$8=$B$9,$C104*IF($D104="Male",$B$5,$B$6),
AL104*(1-(1-IF($D104="Male",Mortality_Projection!$C$3,Mortality_Projection!$C$4))^MIN(($B104+(AM$8-1)-Mortality_Projection!$C$6),Mortality_Projection!$C$5)*IF($D104="Male",MIN(OFFSET(Mortality_Rates!$B$6,AM$8-1-($B104-$B$9),0),Mortality_Rates!$B$111),MIN(OFFSET(Mortality_Rates!$B$6,AM$8-1-($B104-$B$9),1),Mortality_Rates!$C$111)))))</f>
        <v>0</v>
      </c>
      <c r="AN104" s="160">
        <f ca="1">IF($B104-AN$8&gt;$B$9,0,IF($B104-AN$8=$B$9,$C104*IF($D104="Male",$B$5,$B$6),
AM104*(1-(1-IF($D104="Male",Mortality_Projection!$C$3,Mortality_Projection!$C$4))^MIN(($B104+(AN$8-1)-Mortality_Projection!$C$6),Mortality_Projection!$C$5)*IF($D104="Male",MIN(OFFSET(Mortality_Rates!$B$6,AN$8-1-($B104-$B$9),0),Mortality_Rates!$B$111),MIN(OFFSET(Mortality_Rates!$B$6,AN$8-1-($B104-$B$9),1),Mortality_Rates!$C$111)))))</f>
        <v>0</v>
      </c>
      <c r="AO104" s="160">
        <f ca="1">IF($B104-AO$8&gt;$B$9,0,IF($B104-AO$8=$B$9,$C104*IF($D104="Male",$B$5,$B$6),
AN104*(1-(1-IF($D104="Male",Mortality_Projection!$C$3,Mortality_Projection!$C$4))^MIN(($B104+(AO$8-1)-Mortality_Projection!$C$6),Mortality_Projection!$C$5)*IF($D104="Male",MIN(OFFSET(Mortality_Rates!$B$6,AO$8-1-($B104-$B$9),0),Mortality_Rates!$B$111),MIN(OFFSET(Mortality_Rates!$B$6,AO$8-1-($B104-$B$9),1),Mortality_Rates!$C$111)))))</f>
        <v>0</v>
      </c>
      <c r="AP104" s="160">
        <f ca="1">IF($B104-AP$8&gt;$B$9,0,IF($B104-AP$8=$B$9,$C104*IF($D104="Male",$B$5,$B$6),
AO104*(1-(1-IF($D104="Male",Mortality_Projection!$C$3,Mortality_Projection!$C$4))^MIN(($B104+(AP$8-1)-Mortality_Projection!$C$6),Mortality_Projection!$C$5)*IF($D104="Male",MIN(OFFSET(Mortality_Rates!$B$6,AP$8-1-($B104-$B$9),0),Mortality_Rates!$B$111),MIN(OFFSET(Mortality_Rates!$B$6,AP$8-1-($B104-$B$9),1),Mortality_Rates!$C$111)))))</f>
        <v>0</v>
      </c>
      <c r="AQ104" s="160">
        <f ca="1">IF($B104-AQ$8&gt;$B$9,0,IF($B104-AQ$8=$B$9,$C104*IF($D104="Male",$B$5,$B$6),
AP104*(1-(1-IF($D104="Male",Mortality_Projection!$C$3,Mortality_Projection!$C$4))^MIN(($B104+(AQ$8-1)-Mortality_Projection!$C$6),Mortality_Projection!$C$5)*IF($D104="Male",MIN(OFFSET(Mortality_Rates!$B$6,AQ$8-1-($B104-$B$9),0),Mortality_Rates!$B$111),MIN(OFFSET(Mortality_Rates!$B$6,AQ$8-1-($B104-$B$9),1),Mortality_Rates!$C$111)))))</f>
        <v>0</v>
      </c>
      <c r="AR104" s="160">
        <f ca="1">IF($B104-AR$8&gt;$B$9,0,IF($B104-AR$8=$B$9,$C104*IF($D104="Male",$B$5,$B$6),
AQ104*(1-(1-IF($D104="Male",Mortality_Projection!$C$3,Mortality_Projection!$C$4))^MIN(($B104+(AR$8-1)-Mortality_Projection!$C$6),Mortality_Projection!$C$5)*IF($D104="Male",MIN(OFFSET(Mortality_Rates!$B$6,AR$8-1-($B104-$B$9),0),Mortality_Rates!$B$111),MIN(OFFSET(Mortality_Rates!$B$6,AR$8-1-($B104-$B$9),1),Mortality_Rates!$C$111)))))</f>
        <v>0</v>
      </c>
      <c r="AS104" s="160">
        <f ca="1">IF($B104-AS$8&gt;$B$9,0,IF($B104-AS$8=$B$9,$C104*IF($D104="Male",$B$5,$B$6),
AR104*(1-(1-IF($D104="Male",Mortality_Projection!$C$3,Mortality_Projection!$C$4))^MIN(($B104+(AS$8-1)-Mortality_Projection!$C$6),Mortality_Projection!$C$5)*IF($D104="Male",MIN(OFFSET(Mortality_Rates!$B$6,AS$8-1-($B104-$B$9),0),Mortality_Rates!$B$111),MIN(OFFSET(Mortality_Rates!$B$6,AS$8-1-($B104-$B$9),1),Mortality_Rates!$C$111)))))</f>
        <v>0</v>
      </c>
      <c r="AT104" s="160">
        <f ca="1">IF($B104-AT$8&gt;$B$9,0,IF($B104-AT$8=$B$9,$C104*IF($D104="Male",$B$5,$B$6),
AS104*(1-(1-IF($D104="Male",Mortality_Projection!$C$3,Mortality_Projection!$C$4))^MIN(($B104+(AT$8-1)-Mortality_Projection!$C$6),Mortality_Projection!$C$5)*IF($D104="Male",MIN(OFFSET(Mortality_Rates!$B$6,AT$8-1-($B104-$B$9),0),Mortality_Rates!$B$111),MIN(OFFSET(Mortality_Rates!$B$6,AT$8-1-($B104-$B$9),1),Mortality_Rates!$C$111)))))</f>
        <v>0</v>
      </c>
      <c r="AU104" s="160">
        <f ca="1">IF($B104-AU$8&gt;$B$9,0,IF($B104-AU$8=$B$9,$C104*IF($D104="Male",$B$5,$B$6),
AT104*(1-(1-IF($D104="Male",Mortality_Projection!$C$3,Mortality_Projection!$C$4))^MIN(($B104+(AU$8-1)-Mortality_Projection!$C$6),Mortality_Projection!$C$5)*IF($D104="Male",MIN(OFFSET(Mortality_Rates!$B$6,AU$8-1-($B104-$B$9),0),Mortality_Rates!$B$111),MIN(OFFSET(Mortality_Rates!$B$6,AU$8-1-($B104-$B$9),1),Mortality_Rates!$C$111)))))</f>
        <v>0</v>
      </c>
      <c r="AV104" s="160">
        <f ca="1">IF($B104-AV$8&gt;$B$9,0,IF($B104-AV$8=$B$9,$C104*IF($D104="Male",$B$5,$B$6),
AU104*(1-(1-IF($D104="Male",Mortality_Projection!$C$3,Mortality_Projection!$C$4))^MIN(($B104+(AV$8-1)-Mortality_Projection!$C$6),Mortality_Projection!$C$5)*IF($D104="Male",MIN(OFFSET(Mortality_Rates!$B$6,AV$8-1-($B104-$B$9),0),Mortality_Rates!$B$111),MIN(OFFSET(Mortality_Rates!$B$6,AV$8-1-($B104-$B$9),1),Mortality_Rates!$C$111)))))</f>
        <v>0</v>
      </c>
      <c r="AW104" s="160">
        <f ca="1">IF($B104-AW$8&gt;$B$9,0,IF($B104-AW$8=$B$9,$C104*IF($D104="Male",$B$5,$B$6),
AV104*(1-(1-IF($D104="Male",Mortality_Projection!$C$3,Mortality_Projection!$C$4))^MIN(($B104+(AW$8-1)-Mortality_Projection!$C$6),Mortality_Projection!$C$5)*IF($D104="Male",MIN(OFFSET(Mortality_Rates!$B$6,AW$8-1-($B104-$B$9),0),Mortality_Rates!$B$111),MIN(OFFSET(Mortality_Rates!$B$6,AW$8-1-($B104-$B$9),1),Mortality_Rates!$C$111)))))</f>
        <v>0</v>
      </c>
      <c r="AX104" s="160">
        <f ca="1">IF($B104-AX$8&gt;$B$9,0,IF($B104-AX$8=$B$9,$C104*IF($D104="Male",$B$5,$B$6),
AW104*(1-(1-IF($D104="Male",Mortality_Projection!$C$3,Mortality_Projection!$C$4))^MIN(($B104+(AX$8-1)-Mortality_Projection!$C$6),Mortality_Projection!$C$5)*IF($D104="Male",MIN(OFFSET(Mortality_Rates!$B$6,AX$8-1-($B104-$B$9),0),Mortality_Rates!$B$111),MIN(OFFSET(Mortality_Rates!$B$6,AX$8-1-($B104-$B$9),1),Mortality_Rates!$C$111)))))</f>
        <v>5569.1274535291377</v>
      </c>
      <c r="AY104" s="160">
        <f ca="1">IF($B104-AY$8&gt;$B$9,0,IF($B104-AY$8=$B$9,$C104*IF($D104="Male",$B$5,$B$6),
AX104*(1-(1-IF($D104="Male",Mortality_Projection!$C$3,Mortality_Projection!$C$4))^MIN(($B104+(AY$8-1)-Mortality_Projection!$C$6),Mortality_Projection!$C$5)*IF($D104="Male",MIN(OFFSET(Mortality_Rates!$B$6,AY$8-1-($B104-$B$9),0),Mortality_Rates!$B$111),MIN(OFFSET(Mortality_Rates!$B$6,AY$8-1-($B104-$B$9),1),Mortality_Rates!$C$111)))))</f>
        <v>5567.1909756997911</v>
      </c>
      <c r="AZ104" s="160">
        <f ca="1">IF($B104-AZ$8&gt;$B$9,0,IF($B104-AZ$8=$B$9,$C104*IF($D104="Male",$B$5,$B$6),
AY104*(1-(1-IF($D104="Male",Mortality_Projection!$C$3,Mortality_Projection!$C$4))^MIN(($B104+(AZ$8-1)-Mortality_Projection!$C$6),Mortality_Projection!$C$5)*IF($D104="Male",MIN(OFFSET(Mortality_Rates!$B$6,AZ$8-1-($B104-$B$9),0),Mortality_Rates!$B$111),MIN(OFFSET(Mortality_Rates!$B$6,AZ$8-1-($B104-$B$9),1),Mortality_Rates!$C$111)))))</f>
        <v>5565.7672227245057</v>
      </c>
      <c r="BA104" s="160">
        <f ca="1">IF($B104-BA$8&gt;$B$9,0,IF($B104-BA$8=$B$9,$C104*IF($D104="Male",$B$5,$B$6),
AZ104*(1-(1-IF($D104="Male",Mortality_Projection!$C$3,Mortality_Projection!$C$4))^MIN(($B104+(BA$8-1)-Mortality_Projection!$C$6),Mortality_Projection!$C$5)*IF($D104="Male",MIN(OFFSET(Mortality_Rates!$B$6,BA$8-1-($B104-$B$9),0),Mortality_Rates!$B$111),MIN(OFFSET(Mortality_Rates!$B$6,BA$8-1-($B104-$B$9),1),Mortality_Rates!$C$111)))))</f>
        <v>5564.7152884099396</v>
      </c>
      <c r="BB104" s="160">
        <f ca="1">IF($B104-BB$8&gt;$B$9,0,IF($B104-BB$8=$B$9,$C104*IF($D104="Male",$B$5,$B$6),
BA104*(1-(1-IF($D104="Male",Mortality_Projection!$C$3,Mortality_Projection!$C$4))^MIN(($B104+(BB$8-1)-Mortality_Projection!$C$6),Mortality_Projection!$C$5)*IF($D104="Male",MIN(OFFSET(Mortality_Rates!$B$6,BB$8-1-($B104-$B$9),0),Mortality_Rates!$B$111),MIN(OFFSET(Mortality_Rates!$B$6,BB$8-1-($B104-$B$9),1),Mortality_Rates!$C$111)))))</f>
        <v>5563.9163439365557</v>
      </c>
      <c r="BC104" s="160">
        <f ca="1">IF($B104-BC$8&gt;$B$9,0,IF($B104-BC$8=$B$9,$C104*IF($D104="Male",$B$5,$B$6),
BB104*(1-(1-IF($D104="Male",Mortality_Projection!$C$3,Mortality_Projection!$C$4))^MIN(($B104+(BC$8-1)-Mortality_Projection!$C$6),Mortality_Projection!$C$5)*IF($D104="Male",MIN(OFFSET(Mortality_Rates!$B$6,BC$8-1-($B104-$B$9),0),Mortality_Rates!$B$111),MIN(OFFSET(Mortality_Rates!$B$6,BC$8-1-($B104-$B$9),1),Mortality_Rates!$C$111)))))</f>
        <v>5563.2828968953108</v>
      </c>
      <c r="BD104" s="161">
        <f ca="1">IF($B104-BD$8&gt;$B$9,0,IF($B104-BD$8=$B$9,$C104*IF($D104="Male",$B$5,$B$6),
BC104*(1-(1-IF($D104="Male",Mortality_Projection!$C$3,Mortality_Projection!$C$4))^MIN(($B104+(BD$8-1)-Mortality_Projection!$C$6),Mortality_Projection!$C$5)*IF($D104="Male",MIN(OFFSET(Mortality_Rates!$B$6,BD$8-1-($B104-$B$9),0),Mortality_Rates!$B$111),MIN(OFFSET(Mortality_Rates!$B$6,BD$8-1-($B104-$B$9),1),Mortality_Rates!$C$111)))))</f>
        <v>5562.7524843975052</v>
      </c>
      <c r="BE104" s="33"/>
    </row>
    <row r="105" spans="1:57" x14ac:dyDescent="0.35">
      <c r="A105" s="159"/>
      <c r="B105">
        <f t="shared" ref="B105:C105" si="26">B55</f>
        <v>2068</v>
      </c>
      <c r="C105" s="160">
        <f t="shared" ca="1" si="26"/>
        <v>78831.426061325765</v>
      </c>
      <c r="D105" s="198" t="s">
        <v>32</v>
      </c>
      <c r="E105" s="160">
        <f ca="1">IF($B105-E$8&gt;$B$9,0,IF($B105-E$8=$B$9,$C105*IF($D105="Male",$B$5,$B$6),
D105*(1-(1-IF($D105="Male",Mortality_Projection!$C$3,Mortality_Projection!$C$4))^MIN(($B105+(E$8-1)-Mortality_Projection!$C$6),Mortality_Projection!$C$5)*IF($D105="Male",MIN(OFFSET(Mortality_Rates!$B$6,E$8-1-($B105-$B$9),0),Mortality_Rates!$B$111),MIN(OFFSET(Mortality_Rates!$B$6,E$8-1-($B105-$B$9),1),Mortality_Rates!$C$111)))))</f>
        <v>0</v>
      </c>
      <c r="F105" s="160">
        <f ca="1">IF($B105-F$8&gt;$B$9,0,IF($B105-F$8=$B$9,$C105*IF($D105="Male",$B$5,$B$6),
E105*(1-(1-IF($D105="Male",Mortality_Projection!$C$3,Mortality_Projection!$C$4))^MIN(($B105+(F$8-1)-Mortality_Projection!$C$6),Mortality_Projection!$C$5)*IF($D105="Male",MIN(OFFSET(Mortality_Rates!$B$6,F$8-1-($B105-$B$9),0),Mortality_Rates!$B$111),MIN(OFFSET(Mortality_Rates!$B$6,F$8-1-($B105-$B$9),1),Mortality_Rates!$C$111)))))</f>
        <v>0</v>
      </c>
      <c r="G105" s="160">
        <f ca="1">IF($B105-G$8&gt;$B$9,0,IF($B105-G$8=$B$9,$C105*IF($D105="Male",$B$5,$B$6),
F105*(1-(1-IF($D105="Male",Mortality_Projection!$C$3,Mortality_Projection!$C$4))^MIN(($B105+(G$8-1)-Mortality_Projection!$C$6),Mortality_Projection!$C$5)*IF($D105="Male",MIN(OFFSET(Mortality_Rates!$B$6,G$8-1-($B105-$B$9),0),Mortality_Rates!$B$111),MIN(OFFSET(Mortality_Rates!$B$6,G$8-1-($B105-$B$9),1),Mortality_Rates!$C$111)))))</f>
        <v>0</v>
      </c>
      <c r="H105" s="160">
        <f ca="1">IF($B105-H$8&gt;$B$9,0,IF($B105-H$8=$B$9,$C105*IF($D105="Male",$B$5,$B$6),
G105*(1-(1-IF($D105="Male",Mortality_Projection!$C$3,Mortality_Projection!$C$4))^MIN(($B105+(H$8-1)-Mortality_Projection!$C$6),Mortality_Projection!$C$5)*IF($D105="Male",MIN(OFFSET(Mortality_Rates!$B$6,H$8-1-($B105-$B$9),0),Mortality_Rates!$B$111),MIN(OFFSET(Mortality_Rates!$B$6,H$8-1-($B105-$B$9),1),Mortality_Rates!$C$111)))))</f>
        <v>0</v>
      </c>
      <c r="I105" s="160">
        <f ca="1">IF($B105-I$8&gt;$B$9,0,IF($B105-I$8=$B$9,$C105*IF($D105="Male",$B$5,$B$6),
H105*(1-(1-IF($D105="Male",Mortality_Projection!$C$3,Mortality_Projection!$C$4))^MIN(($B105+(I$8-1)-Mortality_Projection!$C$6),Mortality_Projection!$C$5)*IF($D105="Male",MIN(OFFSET(Mortality_Rates!$B$6,I$8-1-($B105-$B$9),0),Mortality_Rates!$B$111),MIN(OFFSET(Mortality_Rates!$B$6,I$8-1-($B105-$B$9),1),Mortality_Rates!$C$111)))))</f>
        <v>0</v>
      </c>
      <c r="J105" s="160">
        <f ca="1">IF($B105-J$8&gt;$B$9,0,IF($B105-J$8=$B$9,$C105*IF($D105="Male",$B$5,$B$6),
I105*(1-(1-IF($D105="Male",Mortality_Projection!$C$3,Mortality_Projection!$C$4))^MIN(($B105+(J$8-1)-Mortality_Projection!$C$6),Mortality_Projection!$C$5)*IF($D105="Male",MIN(OFFSET(Mortality_Rates!$B$6,J$8-1-($B105-$B$9),0),Mortality_Rates!$B$111),MIN(OFFSET(Mortality_Rates!$B$6,J$8-1-($B105-$B$9),1),Mortality_Rates!$C$111)))))</f>
        <v>0</v>
      </c>
      <c r="K105" s="160">
        <f ca="1">IF($B105-K$8&gt;$B$9,0,IF($B105-K$8=$B$9,$C105*IF($D105="Male",$B$5,$B$6),
J105*(1-(1-IF($D105="Male",Mortality_Projection!$C$3,Mortality_Projection!$C$4))^MIN(($B105+(K$8-1)-Mortality_Projection!$C$6),Mortality_Projection!$C$5)*IF($D105="Male",MIN(OFFSET(Mortality_Rates!$B$6,K$8-1-($B105-$B$9),0),Mortality_Rates!$B$111),MIN(OFFSET(Mortality_Rates!$B$6,K$8-1-($B105-$B$9),1),Mortality_Rates!$C$111)))))</f>
        <v>0</v>
      </c>
      <c r="L105" s="160">
        <f ca="1">IF($B105-L$8&gt;$B$9,0,IF($B105-L$8=$B$9,$C105*IF($D105="Male",$B$5,$B$6),
K105*(1-(1-IF($D105="Male",Mortality_Projection!$C$3,Mortality_Projection!$C$4))^MIN(($B105+(L$8-1)-Mortality_Projection!$C$6),Mortality_Projection!$C$5)*IF($D105="Male",MIN(OFFSET(Mortality_Rates!$B$6,L$8-1-($B105-$B$9),0),Mortality_Rates!$B$111),MIN(OFFSET(Mortality_Rates!$B$6,L$8-1-($B105-$B$9),1),Mortality_Rates!$C$111)))))</f>
        <v>0</v>
      </c>
      <c r="M105" s="160">
        <f ca="1">IF($B105-M$8&gt;$B$9,0,IF($B105-M$8=$B$9,$C105*IF($D105="Male",$B$5,$B$6),
L105*(1-(1-IF($D105="Male",Mortality_Projection!$C$3,Mortality_Projection!$C$4))^MIN(($B105+(M$8-1)-Mortality_Projection!$C$6),Mortality_Projection!$C$5)*IF($D105="Male",MIN(OFFSET(Mortality_Rates!$B$6,M$8-1-($B105-$B$9),0),Mortality_Rates!$B$111),MIN(OFFSET(Mortality_Rates!$B$6,M$8-1-($B105-$B$9),1),Mortality_Rates!$C$111)))))</f>
        <v>0</v>
      </c>
      <c r="N105" s="160">
        <f ca="1">IF($B105-N$8&gt;$B$9,0,IF($B105-N$8=$B$9,$C105*IF($D105="Male",$B$5,$B$6),
M105*(1-(1-IF($D105="Male",Mortality_Projection!$C$3,Mortality_Projection!$C$4))^MIN(($B105+(N$8-1)-Mortality_Projection!$C$6),Mortality_Projection!$C$5)*IF($D105="Male",MIN(OFFSET(Mortality_Rates!$B$6,N$8-1-($B105-$B$9),0),Mortality_Rates!$B$111),MIN(OFFSET(Mortality_Rates!$B$6,N$8-1-($B105-$B$9),1),Mortality_Rates!$C$111)))))</f>
        <v>0</v>
      </c>
      <c r="O105" s="160">
        <f ca="1">IF($B105-O$8&gt;$B$9,0,IF($B105-O$8=$B$9,$C105*IF($D105="Male",$B$5,$B$6),
N105*(1-(1-IF($D105="Male",Mortality_Projection!$C$3,Mortality_Projection!$C$4))^MIN(($B105+(O$8-1)-Mortality_Projection!$C$6),Mortality_Projection!$C$5)*IF($D105="Male",MIN(OFFSET(Mortality_Rates!$B$6,O$8-1-($B105-$B$9),0),Mortality_Rates!$B$111),MIN(OFFSET(Mortality_Rates!$B$6,O$8-1-($B105-$B$9),1),Mortality_Rates!$C$111)))))</f>
        <v>0</v>
      </c>
      <c r="P105" s="160">
        <f ca="1">IF($B105-P$8&gt;$B$9,0,IF($B105-P$8=$B$9,$C105*IF($D105="Male",$B$5,$B$6),
O105*(1-(1-IF($D105="Male",Mortality_Projection!$C$3,Mortality_Projection!$C$4))^MIN(($B105+(P$8-1)-Mortality_Projection!$C$6),Mortality_Projection!$C$5)*IF($D105="Male",MIN(OFFSET(Mortality_Rates!$B$6,P$8-1-($B105-$B$9),0),Mortality_Rates!$B$111),MIN(OFFSET(Mortality_Rates!$B$6,P$8-1-($B105-$B$9),1),Mortality_Rates!$C$111)))))</f>
        <v>0</v>
      </c>
      <c r="Q105" s="160">
        <f ca="1">IF($B105-Q$8&gt;$B$9,0,IF($B105-Q$8=$B$9,$C105*IF($D105="Male",$B$5,$B$6),
P105*(1-(1-IF($D105="Male",Mortality_Projection!$C$3,Mortality_Projection!$C$4))^MIN(($B105+(Q$8-1)-Mortality_Projection!$C$6),Mortality_Projection!$C$5)*IF($D105="Male",MIN(OFFSET(Mortality_Rates!$B$6,Q$8-1-($B105-$B$9),0),Mortality_Rates!$B$111),MIN(OFFSET(Mortality_Rates!$B$6,Q$8-1-($B105-$B$9),1),Mortality_Rates!$C$111)))))</f>
        <v>0</v>
      </c>
      <c r="R105" s="160">
        <f ca="1">IF($B105-R$8&gt;$B$9,0,IF($B105-R$8=$B$9,$C105*IF($D105="Male",$B$5,$B$6),
Q105*(1-(1-IF($D105="Male",Mortality_Projection!$C$3,Mortality_Projection!$C$4))^MIN(($B105+(R$8-1)-Mortality_Projection!$C$6),Mortality_Projection!$C$5)*IF($D105="Male",MIN(OFFSET(Mortality_Rates!$B$6,R$8-1-($B105-$B$9),0),Mortality_Rates!$B$111),MIN(OFFSET(Mortality_Rates!$B$6,R$8-1-($B105-$B$9),1),Mortality_Rates!$C$111)))))</f>
        <v>0</v>
      </c>
      <c r="S105" s="160">
        <f ca="1">IF($B105-S$8&gt;$B$9,0,IF($B105-S$8=$B$9,$C105*IF($D105="Male",$B$5,$B$6),
R105*(1-(1-IF($D105="Male",Mortality_Projection!$C$3,Mortality_Projection!$C$4))^MIN(($B105+(S$8-1)-Mortality_Projection!$C$6),Mortality_Projection!$C$5)*IF($D105="Male",MIN(OFFSET(Mortality_Rates!$B$6,S$8-1-($B105-$B$9),0),Mortality_Rates!$B$111),MIN(OFFSET(Mortality_Rates!$B$6,S$8-1-($B105-$B$9),1),Mortality_Rates!$C$111)))))</f>
        <v>0</v>
      </c>
      <c r="T105" s="160">
        <f ca="1">IF($B105-T$8&gt;$B$9,0,IF($B105-T$8=$B$9,$C105*IF($D105="Male",$B$5,$B$6),
S105*(1-(1-IF($D105="Male",Mortality_Projection!$C$3,Mortality_Projection!$C$4))^MIN(($B105+(T$8-1)-Mortality_Projection!$C$6),Mortality_Projection!$C$5)*IF($D105="Male",MIN(OFFSET(Mortality_Rates!$B$6,T$8-1-($B105-$B$9),0),Mortality_Rates!$B$111),MIN(OFFSET(Mortality_Rates!$B$6,T$8-1-($B105-$B$9),1),Mortality_Rates!$C$111)))))</f>
        <v>0</v>
      </c>
      <c r="U105" s="160">
        <f ca="1">IF($B105-U$8&gt;$B$9,0,IF($B105-U$8=$B$9,$C105*IF($D105="Male",$B$5,$B$6),
T105*(1-(1-IF($D105="Male",Mortality_Projection!$C$3,Mortality_Projection!$C$4))^MIN(($B105+(U$8-1)-Mortality_Projection!$C$6),Mortality_Projection!$C$5)*IF($D105="Male",MIN(OFFSET(Mortality_Rates!$B$6,U$8-1-($B105-$B$9),0),Mortality_Rates!$B$111),MIN(OFFSET(Mortality_Rates!$B$6,U$8-1-($B105-$B$9),1),Mortality_Rates!$C$111)))))</f>
        <v>0</v>
      </c>
      <c r="V105" s="160">
        <f ca="1">IF($B105-V$8&gt;$B$9,0,IF($B105-V$8=$B$9,$C105*IF($D105="Male",$B$5,$B$6),
U105*(1-(1-IF($D105="Male",Mortality_Projection!$C$3,Mortality_Projection!$C$4))^MIN(($B105+(V$8-1)-Mortality_Projection!$C$6),Mortality_Projection!$C$5)*IF($D105="Male",MIN(OFFSET(Mortality_Rates!$B$6,V$8-1-($B105-$B$9),0),Mortality_Rates!$B$111),MIN(OFFSET(Mortality_Rates!$B$6,V$8-1-($B105-$B$9),1),Mortality_Rates!$C$111)))))</f>
        <v>0</v>
      </c>
      <c r="W105" s="160">
        <f ca="1">IF($B105-W$8&gt;$B$9,0,IF($B105-W$8=$B$9,$C105*IF($D105="Male",$B$5,$B$6),
V105*(1-(1-IF($D105="Male",Mortality_Projection!$C$3,Mortality_Projection!$C$4))^MIN(($B105+(W$8-1)-Mortality_Projection!$C$6),Mortality_Projection!$C$5)*IF($D105="Male",MIN(OFFSET(Mortality_Rates!$B$6,W$8-1-($B105-$B$9),0),Mortality_Rates!$B$111),MIN(OFFSET(Mortality_Rates!$B$6,W$8-1-($B105-$B$9),1),Mortality_Rates!$C$111)))))</f>
        <v>0</v>
      </c>
      <c r="X105" s="160">
        <f ca="1">IF($B105-X$8&gt;$B$9,0,IF($B105-X$8=$B$9,$C105*IF($D105="Male",$B$5,$B$6),
W105*(1-(1-IF($D105="Male",Mortality_Projection!$C$3,Mortality_Projection!$C$4))^MIN(($B105+(X$8-1)-Mortality_Projection!$C$6),Mortality_Projection!$C$5)*IF($D105="Male",MIN(OFFSET(Mortality_Rates!$B$6,X$8-1-($B105-$B$9),0),Mortality_Rates!$B$111),MIN(OFFSET(Mortality_Rates!$B$6,X$8-1-($B105-$B$9),1),Mortality_Rates!$C$111)))))</f>
        <v>0</v>
      </c>
      <c r="Y105" s="160">
        <f ca="1">IF($B105-Y$8&gt;$B$9,0,IF($B105-Y$8=$B$9,$C105*IF($D105="Male",$B$5,$B$6),
X105*(1-(1-IF($D105="Male",Mortality_Projection!$C$3,Mortality_Projection!$C$4))^MIN(($B105+(Y$8-1)-Mortality_Projection!$C$6),Mortality_Projection!$C$5)*IF($D105="Male",MIN(OFFSET(Mortality_Rates!$B$6,Y$8-1-($B105-$B$9),0),Mortality_Rates!$B$111),MIN(OFFSET(Mortality_Rates!$B$6,Y$8-1-($B105-$B$9),1),Mortality_Rates!$C$111)))))</f>
        <v>0</v>
      </c>
      <c r="Z105" s="160">
        <f ca="1">IF($B105-Z$8&gt;$B$9,0,IF($B105-Z$8=$B$9,$C105*IF($D105="Male",$B$5,$B$6),
Y105*(1-(1-IF($D105="Male",Mortality_Projection!$C$3,Mortality_Projection!$C$4))^MIN(($B105+(Z$8-1)-Mortality_Projection!$C$6),Mortality_Projection!$C$5)*IF($D105="Male",MIN(OFFSET(Mortality_Rates!$B$6,Z$8-1-($B105-$B$9),0),Mortality_Rates!$B$111),MIN(OFFSET(Mortality_Rates!$B$6,Z$8-1-($B105-$B$9),1),Mortality_Rates!$C$111)))))</f>
        <v>0</v>
      </c>
      <c r="AA105" s="160">
        <f ca="1">IF($B105-AA$8&gt;$B$9,0,IF($B105-AA$8=$B$9,$C105*IF($D105="Male",$B$5,$B$6),
Z105*(1-(1-IF($D105="Male",Mortality_Projection!$C$3,Mortality_Projection!$C$4))^MIN(($B105+(AA$8-1)-Mortality_Projection!$C$6),Mortality_Projection!$C$5)*IF($D105="Male",MIN(OFFSET(Mortality_Rates!$B$6,AA$8-1-($B105-$B$9),0),Mortality_Rates!$B$111),MIN(OFFSET(Mortality_Rates!$B$6,AA$8-1-($B105-$B$9),1),Mortality_Rates!$C$111)))))</f>
        <v>0</v>
      </c>
      <c r="AB105" s="160">
        <f ca="1">IF($B105-AB$8&gt;$B$9,0,IF($B105-AB$8=$B$9,$C105*IF($D105="Male",$B$5,$B$6),
AA105*(1-(1-IF($D105="Male",Mortality_Projection!$C$3,Mortality_Projection!$C$4))^MIN(($B105+(AB$8-1)-Mortality_Projection!$C$6),Mortality_Projection!$C$5)*IF($D105="Male",MIN(OFFSET(Mortality_Rates!$B$6,AB$8-1-($B105-$B$9),0),Mortality_Rates!$B$111),MIN(OFFSET(Mortality_Rates!$B$6,AB$8-1-($B105-$B$9),1),Mortality_Rates!$C$111)))))</f>
        <v>0</v>
      </c>
      <c r="AC105" s="160">
        <f ca="1">IF($B105-AC$8&gt;$B$9,0,IF($B105-AC$8=$B$9,$C105*IF($D105="Male",$B$5,$B$6),
AB105*(1-(1-IF($D105="Male",Mortality_Projection!$C$3,Mortality_Projection!$C$4))^MIN(($B105+(AC$8-1)-Mortality_Projection!$C$6),Mortality_Projection!$C$5)*IF($D105="Male",MIN(OFFSET(Mortality_Rates!$B$6,AC$8-1-($B105-$B$9),0),Mortality_Rates!$B$111),MIN(OFFSET(Mortality_Rates!$B$6,AC$8-1-($B105-$B$9),1),Mortality_Rates!$C$111)))))</f>
        <v>0</v>
      </c>
      <c r="AD105" s="160">
        <f ca="1">IF($B105-AD$8&gt;$B$9,0,IF($B105-AD$8=$B$9,$C105*IF($D105="Male",$B$5,$B$6),
AC105*(1-(1-IF($D105="Male",Mortality_Projection!$C$3,Mortality_Projection!$C$4))^MIN(($B105+(AD$8-1)-Mortality_Projection!$C$6),Mortality_Projection!$C$5)*IF($D105="Male",MIN(OFFSET(Mortality_Rates!$B$6,AD$8-1-($B105-$B$9),0),Mortality_Rates!$B$111),MIN(OFFSET(Mortality_Rates!$B$6,AD$8-1-($B105-$B$9),1),Mortality_Rates!$C$111)))))</f>
        <v>0</v>
      </c>
      <c r="AE105" s="160">
        <f ca="1">IF($B105-AE$8&gt;$B$9,0,IF($B105-AE$8=$B$9,$C105*IF($D105="Male",$B$5,$B$6),
AD105*(1-(1-IF($D105="Male",Mortality_Projection!$C$3,Mortality_Projection!$C$4))^MIN(($B105+(AE$8-1)-Mortality_Projection!$C$6),Mortality_Projection!$C$5)*IF($D105="Male",MIN(OFFSET(Mortality_Rates!$B$6,AE$8-1-($B105-$B$9),0),Mortality_Rates!$B$111),MIN(OFFSET(Mortality_Rates!$B$6,AE$8-1-($B105-$B$9),1),Mortality_Rates!$C$111)))))</f>
        <v>0</v>
      </c>
      <c r="AF105" s="160">
        <f ca="1">IF($B105-AF$8&gt;$B$9,0,IF($B105-AF$8=$B$9,$C105*IF($D105="Male",$B$5,$B$6),
AE105*(1-(1-IF($D105="Male",Mortality_Projection!$C$3,Mortality_Projection!$C$4))^MIN(($B105+(AF$8-1)-Mortality_Projection!$C$6),Mortality_Projection!$C$5)*IF($D105="Male",MIN(OFFSET(Mortality_Rates!$B$6,AF$8-1-($B105-$B$9),0),Mortality_Rates!$B$111),MIN(OFFSET(Mortality_Rates!$B$6,AF$8-1-($B105-$B$9),1),Mortality_Rates!$C$111)))))</f>
        <v>0</v>
      </c>
      <c r="AG105" s="160">
        <f ca="1">IF($B105-AG$8&gt;$B$9,0,IF($B105-AG$8=$B$9,$C105*IF($D105="Male",$B$5,$B$6),
AF105*(1-(1-IF($D105="Male",Mortality_Projection!$C$3,Mortality_Projection!$C$4))^MIN(($B105+(AG$8-1)-Mortality_Projection!$C$6),Mortality_Projection!$C$5)*IF($D105="Male",MIN(OFFSET(Mortality_Rates!$B$6,AG$8-1-($B105-$B$9),0),Mortality_Rates!$B$111),MIN(OFFSET(Mortality_Rates!$B$6,AG$8-1-($B105-$B$9),1),Mortality_Rates!$C$111)))))</f>
        <v>0</v>
      </c>
      <c r="AH105" s="160">
        <f ca="1">IF($B105-AH$8&gt;$B$9,0,IF($B105-AH$8=$B$9,$C105*IF($D105="Male",$B$5,$B$6),
AG105*(1-(1-IF($D105="Male",Mortality_Projection!$C$3,Mortality_Projection!$C$4))^MIN(($B105+(AH$8-1)-Mortality_Projection!$C$6),Mortality_Projection!$C$5)*IF($D105="Male",MIN(OFFSET(Mortality_Rates!$B$6,AH$8-1-($B105-$B$9),0),Mortality_Rates!$B$111),MIN(OFFSET(Mortality_Rates!$B$6,AH$8-1-($B105-$B$9),1),Mortality_Rates!$C$111)))))</f>
        <v>0</v>
      </c>
      <c r="AI105" s="160">
        <f ca="1">IF($B105-AI$8&gt;$B$9,0,IF($B105-AI$8=$B$9,$C105*IF($D105="Male",$B$5,$B$6),
AH105*(1-(1-IF($D105="Male",Mortality_Projection!$C$3,Mortality_Projection!$C$4))^MIN(($B105+(AI$8-1)-Mortality_Projection!$C$6),Mortality_Projection!$C$5)*IF($D105="Male",MIN(OFFSET(Mortality_Rates!$B$6,AI$8-1-($B105-$B$9),0),Mortality_Rates!$B$111),MIN(OFFSET(Mortality_Rates!$B$6,AI$8-1-($B105-$B$9),1),Mortality_Rates!$C$111)))))</f>
        <v>0</v>
      </c>
      <c r="AJ105" s="160">
        <f ca="1">IF($B105-AJ$8&gt;$B$9,0,IF($B105-AJ$8=$B$9,$C105*IF($D105="Male",$B$5,$B$6),
AI105*(1-(1-IF($D105="Male",Mortality_Projection!$C$3,Mortality_Projection!$C$4))^MIN(($B105+(AJ$8-1)-Mortality_Projection!$C$6),Mortality_Projection!$C$5)*IF($D105="Male",MIN(OFFSET(Mortality_Rates!$B$6,AJ$8-1-($B105-$B$9),0),Mortality_Rates!$B$111),MIN(OFFSET(Mortality_Rates!$B$6,AJ$8-1-($B105-$B$9),1),Mortality_Rates!$C$111)))))</f>
        <v>0</v>
      </c>
      <c r="AK105" s="160">
        <f ca="1">IF($B105-AK$8&gt;$B$9,0,IF($B105-AK$8=$B$9,$C105*IF($D105="Male",$B$5,$B$6),
AJ105*(1-(1-IF($D105="Male",Mortality_Projection!$C$3,Mortality_Projection!$C$4))^MIN(($B105+(AK$8-1)-Mortality_Projection!$C$6),Mortality_Projection!$C$5)*IF($D105="Male",MIN(OFFSET(Mortality_Rates!$B$6,AK$8-1-($B105-$B$9),0),Mortality_Rates!$B$111),MIN(OFFSET(Mortality_Rates!$B$6,AK$8-1-($B105-$B$9),1),Mortality_Rates!$C$111)))))</f>
        <v>0</v>
      </c>
      <c r="AL105" s="160">
        <f ca="1">IF($B105-AL$8&gt;$B$9,0,IF($B105-AL$8=$B$9,$C105*IF($D105="Male",$B$5,$B$6),
AK105*(1-(1-IF($D105="Male",Mortality_Projection!$C$3,Mortality_Projection!$C$4))^MIN(($B105+(AL$8-1)-Mortality_Projection!$C$6),Mortality_Projection!$C$5)*IF($D105="Male",MIN(OFFSET(Mortality_Rates!$B$6,AL$8-1-($B105-$B$9),0),Mortality_Rates!$B$111),MIN(OFFSET(Mortality_Rates!$B$6,AL$8-1-($B105-$B$9),1),Mortality_Rates!$C$111)))))</f>
        <v>0</v>
      </c>
      <c r="AM105" s="160">
        <f ca="1">IF($B105-AM$8&gt;$B$9,0,IF($B105-AM$8=$B$9,$C105*IF($D105="Male",$B$5,$B$6),
AL105*(1-(1-IF($D105="Male",Mortality_Projection!$C$3,Mortality_Projection!$C$4))^MIN(($B105+(AM$8-1)-Mortality_Projection!$C$6),Mortality_Projection!$C$5)*IF($D105="Male",MIN(OFFSET(Mortality_Rates!$B$6,AM$8-1-($B105-$B$9),0),Mortality_Rates!$B$111),MIN(OFFSET(Mortality_Rates!$B$6,AM$8-1-($B105-$B$9),1),Mortality_Rates!$C$111)))))</f>
        <v>0</v>
      </c>
      <c r="AN105" s="160">
        <f ca="1">IF($B105-AN$8&gt;$B$9,0,IF($B105-AN$8=$B$9,$C105*IF($D105="Male",$B$5,$B$6),
AM105*(1-(1-IF($D105="Male",Mortality_Projection!$C$3,Mortality_Projection!$C$4))^MIN(($B105+(AN$8-1)-Mortality_Projection!$C$6),Mortality_Projection!$C$5)*IF($D105="Male",MIN(OFFSET(Mortality_Rates!$B$6,AN$8-1-($B105-$B$9),0),Mortality_Rates!$B$111),MIN(OFFSET(Mortality_Rates!$B$6,AN$8-1-($B105-$B$9),1),Mortality_Rates!$C$111)))))</f>
        <v>0</v>
      </c>
      <c r="AO105" s="160">
        <f ca="1">IF($B105-AO$8&gt;$B$9,0,IF($B105-AO$8=$B$9,$C105*IF($D105="Male",$B$5,$B$6),
AN105*(1-(1-IF($D105="Male",Mortality_Projection!$C$3,Mortality_Projection!$C$4))^MIN(($B105+(AO$8-1)-Mortality_Projection!$C$6),Mortality_Projection!$C$5)*IF($D105="Male",MIN(OFFSET(Mortality_Rates!$B$6,AO$8-1-($B105-$B$9),0),Mortality_Rates!$B$111),MIN(OFFSET(Mortality_Rates!$B$6,AO$8-1-($B105-$B$9),1),Mortality_Rates!$C$111)))))</f>
        <v>0</v>
      </c>
      <c r="AP105" s="160">
        <f ca="1">IF($B105-AP$8&gt;$B$9,0,IF($B105-AP$8=$B$9,$C105*IF($D105="Male",$B$5,$B$6),
AO105*(1-(1-IF($D105="Male",Mortality_Projection!$C$3,Mortality_Projection!$C$4))^MIN(($B105+(AP$8-1)-Mortality_Projection!$C$6),Mortality_Projection!$C$5)*IF($D105="Male",MIN(OFFSET(Mortality_Rates!$B$6,AP$8-1-($B105-$B$9),0),Mortality_Rates!$B$111),MIN(OFFSET(Mortality_Rates!$B$6,AP$8-1-($B105-$B$9),1),Mortality_Rates!$C$111)))))</f>
        <v>0</v>
      </c>
      <c r="AQ105" s="160">
        <f ca="1">IF($B105-AQ$8&gt;$B$9,0,IF($B105-AQ$8=$B$9,$C105*IF($D105="Male",$B$5,$B$6),
AP105*(1-(1-IF($D105="Male",Mortality_Projection!$C$3,Mortality_Projection!$C$4))^MIN(($B105+(AQ$8-1)-Mortality_Projection!$C$6),Mortality_Projection!$C$5)*IF($D105="Male",MIN(OFFSET(Mortality_Rates!$B$6,AQ$8-1-($B105-$B$9),0),Mortality_Rates!$B$111),MIN(OFFSET(Mortality_Rates!$B$6,AQ$8-1-($B105-$B$9),1),Mortality_Rates!$C$111)))))</f>
        <v>0</v>
      </c>
      <c r="AR105" s="160">
        <f ca="1">IF($B105-AR$8&gt;$B$9,0,IF($B105-AR$8=$B$9,$C105*IF($D105="Male",$B$5,$B$6),
AQ105*(1-(1-IF($D105="Male",Mortality_Projection!$C$3,Mortality_Projection!$C$4))^MIN(($B105+(AR$8-1)-Mortality_Projection!$C$6),Mortality_Projection!$C$5)*IF($D105="Male",MIN(OFFSET(Mortality_Rates!$B$6,AR$8-1-($B105-$B$9),0),Mortality_Rates!$B$111),MIN(OFFSET(Mortality_Rates!$B$6,AR$8-1-($B105-$B$9),1),Mortality_Rates!$C$111)))))</f>
        <v>0</v>
      </c>
      <c r="AS105" s="160">
        <f ca="1">IF($B105-AS$8&gt;$B$9,0,IF($B105-AS$8=$B$9,$C105*IF($D105="Male",$B$5,$B$6),
AR105*(1-(1-IF($D105="Male",Mortality_Projection!$C$3,Mortality_Projection!$C$4))^MIN(($B105+(AS$8-1)-Mortality_Projection!$C$6),Mortality_Projection!$C$5)*IF($D105="Male",MIN(OFFSET(Mortality_Rates!$B$6,AS$8-1-($B105-$B$9),0),Mortality_Rates!$B$111),MIN(OFFSET(Mortality_Rates!$B$6,AS$8-1-($B105-$B$9),1),Mortality_Rates!$C$111)))))</f>
        <v>0</v>
      </c>
      <c r="AT105" s="160">
        <f ca="1">IF($B105-AT$8&gt;$B$9,0,IF($B105-AT$8=$B$9,$C105*IF($D105="Male",$B$5,$B$6),
AS105*(1-(1-IF($D105="Male",Mortality_Projection!$C$3,Mortality_Projection!$C$4))^MIN(($B105+(AT$8-1)-Mortality_Projection!$C$6),Mortality_Projection!$C$5)*IF($D105="Male",MIN(OFFSET(Mortality_Rates!$B$6,AT$8-1-($B105-$B$9),0),Mortality_Rates!$B$111),MIN(OFFSET(Mortality_Rates!$B$6,AT$8-1-($B105-$B$9),1),Mortality_Rates!$C$111)))))</f>
        <v>0</v>
      </c>
      <c r="AU105" s="160">
        <f ca="1">IF($B105-AU$8&gt;$B$9,0,IF($B105-AU$8=$B$9,$C105*IF($D105="Male",$B$5,$B$6),
AT105*(1-(1-IF($D105="Male",Mortality_Projection!$C$3,Mortality_Projection!$C$4))^MIN(($B105+(AU$8-1)-Mortality_Projection!$C$6),Mortality_Projection!$C$5)*IF($D105="Male",MIN(OFFSET(Mortality_Rates!$B$6,AU$8-1-($B105-$B$9),0),Mortality_Rates!$B$111),MIN(OFFSET(Mortality_Rates!$B$6,AU$8-1-($B105-$B$9),1),Mortality_Rates!$C$111)))))</f>
        <v>0</v>
      </c>
      <c r="AV105" s="160">
        <f ca="1">IF($B105-AV$8&gt;$B$9,0,IF($B105-AV$8=$B$9,$C105*IF($D105="Male",$B$5,$B$6),
AU105*(1-(1-IF($D105="Male",Mortality_Projection!$C$3,Mortality_Projection!$C$4))^MIN(($B105+(AV$8-1)-Mortality_Projection!$C$6),Mortality_Projection!$C$5)*IF($D105="Male",MIN(OFFSET(Mortality_Rates!$B$6,AV$8-1-($B105-$B$9),0),Mortality_Rates!$B$111),MIN(OFFSET(Mortality_Rates!$B$6,AV$8-1-($B105-$B$9),1),Mortality_Rates!$C$111)))))</f>
        <v>0</v>
      </c>
      <c r="AW105" s="160">
        <f ca="1">IF($B105-AW$8&gt;$B$9,0,IF($B105-AW$8=$B$9,$C105*IF($D105="Male",$B$5,$B$6),
AV105*(1-(1-IF($D105="Male",Mortality_Projection!$C$3,Mortality_Projection!$C$4))^MIN(($B105+(AW$8-1)-Mortality_Projection!$C$6),Mortality_Projection!$C$5)*IF($D105="Male",MIN(OFFSET(Mortality_Rates!$B$6,AW$8-1-($B105-$B$9),0),Mortality_Rates!$B$111),MIN(OFFSET(Mortality_Rates!$B$6,AW$8-1-($B105-$B$9),1),Mortality_Rates!$C$111)))))</f>
        <v>0</v>
      </c>
      <c r="AX105" s="160">
        <f ca="1">IF($B105-AX$8&gt;$B$9,0,IF($B105-AX$8=$B$9,$C105*IF($D105="Male",$B$5,$B$6),
AW105*(1-(1-IF($D105="Male",Mortality_Projection!$C$3,Mortality_Projection!$C$4))^MIN(($B105+(AX$8-1)-Mortality_Projection!$C$6),Mortality_Projection!$C$5)*IF($D105="Male",MIN(OFFSET(Mortality_Rates!$B$6,AX$8-1-($B105-$B$9),0),Mortality_Rates!$B$111),MIN(OFFSET(Mortality_Rates!$B$6,AX$8-1-($B105-$B$9),1),Mortality_Rates!$C$111)))))</f>
        <v>0</v>
      </c>
      <c r="AY105" s="160">
        <f ca="1">IF($B105-AY$8&gt;$B$9,0,IF($B105-AY$8=$B$9,$C105*IF($D105="Male",$B$5,$B$6),
AX105*(1-(1-IF($D105="Male",Mortality_Projection!$C$3,Mortality_Projection!$C$4))^MIN(($B105+(AY$8-1)-Mortality_Projection!$C$6),Mortality_Projection!$C$5)*IF($D105="Male",MIN(OFFSET(Mortality_Rates!$B$6,AY$8-1-($B105-$B$9),0),Mortality_Rates!$B$111),MIN(OFFSET(Mortality_Rates!$B$6,AY$8-1-($B105-$B$9),1),Mortality_Rates!$C$111)))))</f>
        <v>5544.3705383164179</v>
      </c>
      <c r="AZ105" s="160">
        <f ca="1">IF($B105-AZ$8&gt;$B$9,0,IF($B105-AZ$8=$B$9,$C105*IF($D105="Male",$B$5,$B$6),
AY105*(1-(1-IF($D105="Male",Mortality_Projection!$C$3,Mortality_Projection!$C$4))^MIN(($B105+(AZ$8-1)-Mortality_Projection!$C$6),Mortality_Projection!$C$5)*IF($D105="Male",MIN(OFFSET(Mortality_Rates!$B$6,AZ$8-1-($B105-$B$9),0),Mortality_Rates!$B$111),MIN(OFFSET(Mortality_Rates!$B$6,AZ$8-1-($B105-$B$9),1),Mortality_Rates!$C$111)))))</f>
        <v>5542.442668876417</v>
      </c>
      <c r="BA105" s="160">
        <f ca="1">IF($B105-BA$8&gt;$B$9,0,IF($B105-BA$8=$B$9,$C105*IF($D105="Male",$B$5,$B$6),
AZ105*(1-(1-IF($D105="Male",Mortality_Projection!$C$3,Mortality_Projection!$C$4))^MIN(($B105+(BA$8-1)-Mortality_Projection!$C$6),Mortality_Projection!$C$5)*IF($D105="Male",MIN(OFFSET(Mortality_Rates!$B$6,BA$8-1-($B105-$B$9),0),Mortality_Rates!$B$111),MIN(OFFSET(Mortality_Rates!$B$6,BA$8-1-($B105-$B$9),1),Mortality_Rates!$C$111)))))</f>
        <v>5541.0252450311418</v>
      </c>
      <c r="BB105" s="160">
        <f ca="1">IF($B105-BB$8&gt;$B$9,0,IF($B105-BB$8=$B$9,$C105*IF($D105="Male",$B$5,$B$6),
BA105*(1-(1-IF($D105="Male",Mortality_Projection!$C$3,Mortality_Projection!$C$4))^MIN(($B105+(BB$8-1)-Mortality_Projection!$C$6),Mortality_Projection!$C$5)*IF($D105="Male",MIN(OFFSET(Mortality_Rates!$B$6,BB$8-1-($B105-$B$9),0),Mortality_Rates!$B$111),MIN(OFFSET(Mortality_Rates!$B$6,BB$8-1-($B105-$B$9),1),Mortality_Rates!$C$111)))))</f>
        <v>5539.9779869695176</v>
      </c>
      <c r="BC105" s="160">
        <f ca="1">IF($B105-BC$8&gt;$B$9,0,IF($B105-BC$8=$B$9,$C105*IF($D105="Male",$B$5,$B$6),
BB105*(1-(1-IF($D105="Male",Mortality_Projection!$C$3,Mortality_Projection!$C$4))^MIN(($B105+(BC$8-1)-Mortality_Projection!$C$6),Mortality_Projection!$C$5)*IF($D105="Male",MIN(OFFSET(Mortality_Rates!$B$6,BC$8-1-($B105-$B$9),0),Mortality_Rates!$B$111),MIN(OFFSET(Mortality_Rates!$B$6,BC$8-1-($B105-$B$9),1),Mortality_Rates!$C$111)))))</f>
        <v>5539.1825941118495</v>
      </c>
      <c r="BD105" s="161">
        <f ca="1">IF($B105-BD$8&gt;$B$9,0,IF($B105-BD$8=$B$9,$C105*IF($D105="Male",$B$5,$B$6),
BC105*(1-(1-IF($D105="Male",Mortality_Projection!$C$3,Mortality_Projection!$C$4))^MIN(($B105+(BD$8-1)-Mortality_Projection!$C$6),Mortality_Projection!$C$5)*IF($D105="Male",MIN(OFFSET(Mortality_Rates!$B$6,BD$8-1-($B105-$B$9),0),Mortality_Rates!$B$111),MIN(OFFSET(Mortality_Rates!$B$6,BD$8-1-($B105-$B$9),1),Mortality_Rates!$C$111)))))</f>
        <v>5538.5519629865312</v>
      </c>
      <c r="BE105" s="33"/>
    </row>
    <row r="106" spans="1:57" x14ac:dyDescent="0.35">
      <c r="A106" s="159"/>
      <c r="B106">
        <f t="shared" ref="B106:C106" si="27">B56</f>
        <v>2069</v>
      </c>
      <c r="C106" s="160">
        <f t="shared" ca="1" si="27"/>
        <v>78446.969833712981</v>
      </c>
      <c r="D106" s="198" t="s">
        <v>32</v>
      </c>
      <c r="E106" s="160">
        <f ca="1">IF($B106-E$8&gt;$B$9,0,IF($B106-E$8=$B$9,$C106*IF($D106="Male",$B$5,$B$6),
D106*(1-(1-IF($D106="Male",Mortality_Projection!$C$3,Mortality_Projection!$C$4))^MIN(($B106+(E$8-1)-Mortality_Projection!$C$6),Mortality_Projection!$C$5)*IF($D106="Male",MIN(OFFSET(Mortality_Rates!$B$6,E$8-1-($B106-$B$9),0),Mortality_Rates!$B$111),MIN(OFFSET(Mortality_Rates!$B$6,E$8-1-($B106-$B$9),1),Mortality_Rates!$C$111)))))</f>
        <v>0</v>
      </c>
      <c r="F106" s="160">
        <f ca="1">IF($B106-F$8&gt;$B$9,0,IF($B106-F$8=$B$9,$C106*IF($D106="Male",$B$5,$B$6),
E106*(1-(1-IF($D106="Male",Mortality_Projection!$C$3,Mortality_Projection!$C$4))^MIN(($B106+(F$8-1)-Mortality_Projection!$C$6),Mortality_Projection!$C$5)*IF($D106="Male",MIN(OFFSET(Mortality_Rates!$B$6,F$8-1-($B106-$B$9),0),Mortality_Rates!$B$111),MIN(OFFSET(Mortality_Rates!$B$6,F$8-1-($B106-$B$9),1),Mortality_Rates!$C$111)))))</f>
        <v>0</v>
      </c>
      <c r="G106" s="160">
        <f ca="1">IF($B106-G$8&gt;$B$9,0,IF($B106-G$8=$B$9,$C106*IF($D106="Male",$B$5,$B$6),
F106*(1-(1-IF($D106="Male",Mortality_Projection!$C$3,Mortality_Projection!$C$4))^MIN(($B106+(G$8-1)-Mortality_Projection!$C$6),Mortality_Projection!$C$5)*IF($D106="Male",MIN(OFFSET(Mortality_Rates!$B$6,G$8-1-($B106-$B$9),0),Mortality_Rates!$B$111),MIN(OFFSET(Mortality_Rates!$B$6,G$8-1-($B106-$B$9),1),Mortality_Rates!$C$111)))))</f>
        <v>0</v>
      </c>
      <c r="H106" s="160">
        <f ca="1">IF($B106-H$8&gt;$B$9,0,IF($B106-H$8=$B$9,$C106*IF($D106="Male",$B$5,$B$6),
G106*(1-(1-IF($D106="Male",Mortality_Projection!$C$3,Mortality_Projection!$C$4))^MIN(($B106+(H$8-1)-Mortality_Projection!$C$6),Mortality_Projection!$C$5)*IF($D106="Male",MIN(OFFSET(Mortality_Rates!$B$6,H$8-1-($B106-$B$9),0),Mortality_Rates!$B$111),MIN(OFFSET(Mortality_Rates!$B$6,H$8-1-($B106-$B$9),1),Mortality_Rates!$C$111)))))</f>
        <v>0</v>
      </c>
      <c r="I106" s="160">
        <f ca="1">IF($B106-I$8&gt;$B$9,0,IF($B106-I$8=$B$9,$C106*IF($D106="Male",$B$5,$B$6),
H106*(1-(1-IF($D106="Male",Mortality_Projection!$C$3,Mortality_Projection!$C$4))^MIN(($B106+(I$8-1)-Mortality_Projection!$C$6),Mortality_Projection!$C$5)*IF($D106="Male",MIN(OFFSET(Mortality_Rates!$B$6,I$8-1-($B106-$B$9),0),Mortality_Rates!$B$111),MIN(OFFSET(Mortality_Rates!$B$6,I$8-1-($B106-$B$9),1),Mortality_Rates!$C$111)))))</f>
        <v>0</v>
      </c>
      <c r="J106" s="160">
        <f ca="1">IF($B106-J$8&gt;$B$9,0,IF($B106-J$8=$B$9,$C106*IF($D106="Male",$B$5,$B$6),
I106*(1-(1-IF($D106="Male",Mortality_Projection!$C$3,Mortality_Projection!$C$4))^MIN(($B106+(J$8-1)-Mortality_Projection!$C$6),Mortality_Projection!$C$5)*IF($D106="Male",MIN(OFFSET(Mortality_Rates!$B$6,J$8-1-($B106-$B$9),0),Mortality_Rates!$B$111),MIN(OFFSET(Mortality_Rates!$B$6,J$8-1-($B106-$B$9),1),Mortality_Rates!$C$111)))))</f>
        <v>0</v>
      </c>
      <c r="K106" s="160">
        <f ca="1">IF($B106-K$8&gt;$B$9,0,IF($B106-K$8=$B$9,$C106*IF($D106="Male",$B$5,$B$6),
J106*(1-(1-IF($D106="Male",Mortality_Projection!$C$3,Mortality_Projection!$C$4))^MIN(($B106+(K$8-1)-Mortality_Projection!$C$6),Mortality_Projection!$C$5)*IF($D106="Male",MIN(OFFSET(Mortality_Rates!$B$6,K$8-1-($B106-$B$9),0),Mortality_Rates!$B$111),MIN(OFFSET(Mortality_Rates!$B$6,K$8-1-($B106-$B$9),1),Mortality_Rates!$C$111)))))</f>
        <v>0</v>
      </c>
      <c r="L106" s="160">
        <f ca="1">IF($B106-L$8&gt;$B$9,0,IF($B106-L$8=$B$9,$C106*IF($D106="Male",$B$5,$B$6),
K106*(1-(1-IF($D106="Male",Mortality_Projection!$C$3,Mortality_Projection!$C$4))^MIN(($B106+(L$8-1)-Mortality_Projection!$C$6),Mortality_Projection!$C$5)*IF($D106="Male",MIN(OFFSET(Mortality_Rates!$B$6,L$8-1-($B106-$B$9),0),Mortality_Rates!$B$111),MIN(OFFSET(Mortality_Rates!$B$6,L$8-1-($B106-$B$9),1),Mortality_Rates!$C$111)))))</f>
        <v>0</v>
      </c>
      <c r="M106" s="160">
        <f ca="1">IF($B106-M$8&gt;$B$9,0,IF($B106-M$8=$B$9,$C106*IF($D106="Male",$B$5,$B$6),
L106*(1-(1-IF($D106="Male",Mortality_Projection!$C$3,Mortality_Projection!$C$4))^MIN(($B106+(M$8-1)-Mortality_Projection!$C$6),Mortality_Projection!$C$5)*IF($D106="Male",MIN(OFFSET(Mortality_Rates!$B$6,M$8-1-($B106-$B$9),0),Mortality_Rates!$B$111),MIN(OFFSET(Mortality_Rates!$B$6,M$8-1-($B106-$B$9),1),Mortality_Rates!$C$111)))))</f>
        <v>0</v>
      </c>
      <c r="N106" s="160">
        <f ca="1">IF($B106-N$8&gt;$B$9,0,IF($B106-N$8=$B$9,$C106*IF($D106="Male",$B$5,$B$6),
M106*(1-(1-IF($D106="Male",Mortality_Projection!$C$3,Mortality_Projection!$C$4))^MIN(($B106+(N$8-1)-Mortality_Projection!$C$6),Mortality_Projection!$C$5)*IF($D106="Male",MIN(OFFSET(Mortality_Rates!$B$6,N$8-1-($B106-$B$9),0),Mortality_Rates!$B$111),MIN(OFFSET(Mortality_Rates!$B$6,N$8-1-($B106-$B$9),1),Mortality_Rates!$C$111)))))</f>
        <v>0</v>
      </c>
      <c r="O106" s="160">
        <f ca="1">IF($B106-O$8&gt;$B$9,0,IF($B106-O$8=$B$9,$C106*IF($D106="Male",$B$5,$B$6),
N106*(1-(1-IF($D106="Male",Mortality_Projection!$C$3,Mortality_Projection!$C$4))^MIN(($B106+(O$8-1)-Mortality_Projection!$C$6),Mortality_Projection!$C$5)*IF($D106="Male",MIN(OFFSET(Mortality_Rates!$B$6,O$8-1-($B106-$B$9),0),Mortality_Rates!$B$111),MIN(OFFSET(Mortality_Rates!$B$6,O$8-1-($B106-$B$9),1),Mortality_Rates!$C$111)))))</f>
        <v>0</v>
      </c>
      <c r="P106" s="160">
        <f ca="1">IF($B106-P$8&gt;$B$9,0,IF($B106-P$8=$B$9,$C106*IF($D106="Male",$B$5,$B$6),
O106*(1-(1-IF($D106="Male",Mortality_Projection!$C$3,Mortality_Projection!$C$4))^MIN(($B106+(P$8-1)-Mortality_Projection!$C$6),Mortality_Projection!$C$5)*IF($D106="Male",MIN(OFFSET(Mortality_Rates!$B$6,P$8-1-($B106-$B$9),0),Mortality_Rates!$B$111),MIN(OFFSET(Mortality_Rates!$B$6,P$8-1-($B106-$B$9),1),Mortality_Rates!$C$111)))))</f>
        <v>0</v>
      </c>
      <c r="Q106" s="160">
        <f ca="1">IF($B106-Q$8&gt;$B$9,0,IF($B106-Q$8=$B$9,$C106*IF($D106="Male",$B$5,$B$6),
P106*(1-(1-IF($D106="Male",Mortality_Projection!$C$3,Mortality_Projection!$C$4))^MIN(($B106+(Q$8-1)-Mortality_Projection!$C$6),Mortality_Projection!$C$5)*IF($D106="Male",MIN(OFFSET(Mortality_Rates!$B$6,Q$8-1-($B106-$B$9),0),Mortality_Rates!$B$111),MIN(OFFSET(Mortality_Rates!$B$6,Q$8-1-($B106-$B$9),1),Mortality_Rates!$C$111)))))</f>
        <v>0</v>
      </c>
      <c r="R106" s="160">
        <f ca="1">IF($B106-R$8&gt;$B$9,0,IF($B106-R$8=$B$9,$C106*IF($D106="Male",$B$5,$B$6),
Q106*(1-(1-IF($D106="Male",Mortality_Projection!$C$3,Mortality_Projection!$C$4))^MIN(($B106+(R$8-1)-Mortality_Projection!$C$6),Mortality_Projection!$C$5)*IF($D106="Male",MIN(OFFSET(Mortality_Rates!$B$6,R$8-1-($B106-$B$9),0),Mortality_Rates!$B$111),MIN(OFFSET(Mortality_Rates!$B$6,R$8-1-($B106-$B$9),1),Mortality_Rates!$C$111)))))</f>
        <v>0</v>
      </c>
      <c r="S106" s="160">
        <f ca="1">IF($B106-S$8&gt;$B$9,0,IF($B106-S$8=$B$9,$C106*IF($D106="Male",$B$5,$B$6),
R106*(1-(1-IF($D106="Male",Mortality_Projection!$C$3,Mortality_Projection!$C$4))^MIN(($B106+(S$8-1)-Mortality_Projection!$C$6),Mortality_Projection!$C$5)*IF($D106="Male",MIN(OFFSET(Mortality_Rates!$B$6,S$8-1-($B106-$B$9),0),Mortality_Rates!$B$111),MIN(OFFSET(Mortality_Rates!$B$6,S$8-1-($B106-$B$9),1),Mortality_Rates!$C$111)))))</f>
        <v>0</v>
      </c>
      <c r="T106" s="160">
        <f ca="1">IF($B106-T$8&gt;$B$9,0,IF($B106-T$8=$B$9,$C106*IF($D106="Male",$B$5,$B$6),
S106*(1-(1-IF($D106="Male",Mortality_Projection!$C$3,Mortality_Projection!$C$4))^MIN(($B106+(T$8-1)-Mortality_Projection!$C$6),Mortality_Projection!$C$5)*IF($D106="Male",MIN(OFFSET(Mortality_Rates!$B$6,T$8-1-($B106-$B$9),0),Mortality_Rates!$B$111),MIN(OFFSET(Mortality_Rates!$B$6,T$8-1-($B106-$B$9),1),Mortality_Rates!$C$111)))))</f>
        <v>0</v>
      </c>
      <c r="U106" s="160">
        <f ca="1">IF($B106-U$8&gt;$B$9,0,IF($B106-U$8=$B$9,$C106*IF($D106="Male",$B$5,$B$6),
T106*(1-(1-IF($D106="Male",Mortality_Projection!$C$3,Mortality_Projection!$C$4))^MIN(($B106+(U$8-1)-Mortality_Projection!$C$6),Mortality_Projection!$C$5)*IF($D106="Male",MIN(OFFSET(Mortality_Rates!$B$6,U$8-1-($B106-$B$9),0),Mortality_Rates!$B$111),MIN(OFFSET(Mortality_Rates!$B$6,U$8-1-($B106-$B$9),1),Mortality_Rates!$C$111)))))</f>
        <v>0</v>
      </c>
      <c r="V106" s="160">
        <f ca="1">IF($B106-V$8&gt;$B$9,0,IF($B106-V$8=$B$9,$C106*IF($D106="Male",$B$5,$B$6),
U106*(1-(1-IF($D106="Male",Mortality_Projection!$C$3,Mortality_Projection!$C$4))^MIN(($B106+(V$8-1)-Mortality_Projection!$C$6),Mortality_Projection!$C$5)*IF($D106="Male",MIN(OFFSET(Mortality_Rates!$B$6,V$8-1-($B106-$B$9),0),Mortality_Rates!$B$111),MIN(OFFSET(Mortality_Rates!$B$6,V$8-1-($B106-$B$9),1),Mortality_Rates!$C$111)))))</f>
        <v>0</v>
      </c>
      <c r="W106" s="160">
        <f ca="1">IF($B106-W$8&gt;$B$9,0,IF($B106-W$8=$B$9,$C106*IF($D106="Male",$B$5,$B$6),
V106*(1-(1-IF($D106="Male",Mortality_Projection!$C$3,Mortality_Projection!$C$4))^MIN(($B106+(W$8-1)-Mortality_Projection!$C$6),Mortality_Projection!$C$5)*IF($D106="Male",MIN(OFFSET(Mortality_Rates!$B$6,W$8-1-($B106-$B$9),0),Mortality_Rates!$B$111),MIN(OFFSET(Mortality_Rates!$B$6,W$8-1-($B106-$B$9),1),Mortality_Rates!$C$111)))))</f>
        <v>0</v>
      </c>
      <c r="X106" s="160">
        <f ca="1">IF($B106-X$8&gt;$B$9,0,IF($B106-X$8=$B$9,$C106*IF($D106="Male",$B$5,$B$6),
W106*(1-(1-IF($D106="Male",Mortality_Projection!$C$3,Mortality_Projection!$C$4))^MIN(($B106+(X$8-1)-Mortality_Projection!$C$6),Mortality_Projection!$C$5)*IF($D106="Male",MIN(OFFSET(Mortality_Rates!$B$6,X$8-1-($B106-$B$9),0),Mortality_Rates!$B$111),MIN(OFFSET(Mortality_Rates!$B$6,X$8-1-($B106-$B$9),1),Mortality_Rates!$C$111)))))</f>
        <v>0</v>
      </c>
      <c r="Y106" s="160">
        <f ca="1">IF($B106-Y$8&gt;$B$9,0,IF($B106-Y$8=$B$9,$C106*IF($D106="Male",$B$5,$B$6),
X106*(1-(1-IF($D106="Male",Mortality_Projection!$C$3,Mortality_Projection!$C$4))^MIN(($B106+(Y$8-1)-Mortality_Projection!$C$6),Mortality_Projection!$C$5)*IF($D106="Male",MIN(OFFSET(Mortality_Rates!$B$6,Y$8-1-($B106-$B$9),0),Mortality_Rates!$B$111),MIN(OFFSET(Mortality_Rates!$B$6,Y$8-1-($B106-$B$9),1),Mortality_Rates!$C$111)))))</f>
        <v>0</v>
      </c>
      <c r="Z106" s="160">
        <f ca="1">IF($B106-Z$8&gt;$B$9,0,IF($B106-Z$8=$B$9,$C106*IF($D106="Male",$B$5,$B$6),
Y106*(1-(1-IF($D106="Male",Mortality_Projection!$C$3,Mortality_Projection!$C$4))^MIN(($B106+(Z$8-1)-Mortality_Projection!$C$6),Mortality_Projection!$C$5)*IF($D106="Male",MIN(OFFSET(Mortality_Rates!$B$6,Z$8-1-($B106-$B$9),0),Mortality_Rates!$B$111),MIN(OFFSET(Mortality_Rates!$B$6,Z$8-1-($B106-$B$9),1),Mortality_Rates!$C$111)))))</f>
        <v>0</v>
      </c>
      <c r="AA106" s="160">
        <f ca="1">IF($B106-AA$8&gt;$B$9,0,IF($B106-AA$8=$B$9,$C106*IF($D106="Male",$B$5,$B$6),
Z106*(1-(1-IF($D106="Male",Mortality_Projection!$C$3,Mortality_Projection!$C$4))^MIN(($B106+(AA$8-1)-Mortality_Projection!$C$6),Mortality_Projection!$C$5)*IF($D106="Male",MIN(OFFSET(Mortality_Rates!$B$6,AA$8-1-($B106-$B$9),0),Mortality_Rates!$B$111),MIN(OFFSET(Mortality_Rates!$B$6,AA$8-1-($B106-$B$9),1),Mortality_Rates!$C$111)))))</f>
        <v>0</v>
      </c>
      <c r="AB106" s="160">
        <f ca="1">IF($B106-AB$8&gt;$B$9,0,IF($B106-AB$8=$B$9,$C106*IF($D106="Male",$B$5,$B$6),
AA106*(1-(1-IF($D106="Male",Mortality_Projection!$C$3,Mortality_Projection!$C$4))^MIN(($B106+(AB$8-1)-Mortality_Projection!$C$6),Mortality_Projection!$C$5)*IF($D106="Male",MIN(OFFSET(Mortality_Rates!$B$6,AB$8-1-($B106-$B$9),0),Mortality_Rates!$B$111),MIN(OFFSET(Mortality_Rates!$B$6,AB$8-1-($B106-$B$9),1),Mortality_Rates!$C$111)))))</f>
        <v>0</v>
      </c>
      <c r="AC106" s="160">
        <f ca="1">IF($B106-AC$8&gt;$B$9,0,IF($B106-AC$8=$B$9,$C106*IF($D106="Male",$B$5,$B$6),
AB106*(1-(1-IF($D106="Male",Mortality_Projection!$C$3,Mortality_Projection!$C$4))^MIN(($B106+(AC$8-1)-Mortality_Projection!$C$6),Mortality_Projection!$C$5)*IF($D106="Male",MIN(OFFSET(Mortality_Rates!$B$6,AC$8-1-($B106-$B$9),0),Mortality_Rates!$B$111),MIN(OFFSET(Mortality_Rates!$B$6,AC$8-1-($B106-$B$9),1),Mortality_Rates!$C$111)))))</f>
        <v>0</v>
      </c>
      <c r="AD106" s="160">
        <f ca="1">IF($B106-AD$8&gt;$B$9,0,IF($B106-AD$8=$B$9,$C106*IF($D106="Male",$B$5,$B$6),
AC106*(1-(1-IF($D106="Male",Mortality_Projection!$C$3,Mortality_Projection!$C$4))^MIN(($B106+(AD$8-1)-Mortality_Projection!$C$6),Mortality_Projection!$C$5)*IF($D106="Male",MIN(OFFSET(Mortality_Rates!$B$6,AD$8-1-($B106-$B$9),0),Mortality_Rates!$B$111),MIN(OFFSET(Mortality_Rates!$B$6,AD$8-1-($B106-$B$9),1),Mortality_Rates!$C$111)))))</f>
        <v>0</v>
      </c>
      <c r="AE106" s="160">
        <f ca="1">IF($B106-AE$8&gt;$B$9,0,IF($B106-AE$8=$B$9,$C106*IF($D106="Male",$B$5,$B$6),
AD106*(1-(1-IF($D106="Male",Mortality_Projection!$C$3,Mortality_Projection!$C$4))^MIN(($B106+(AE$8-1)-Mortality_Projection!$C$6),Mortality_Projection!$C$5)*IF($D106="Male",MIN(OFFSET(Mortality_Rates!$B$6,AE$8-1-($B106-$B$9),0),Mortality_Rates!$B$111),MIN(OFFSET(Mortality_Rates!$B$6,AE$8-1-($B106-$B$9),1),Mortality_Rates!$C$111)))))</f>
        <v>0</v>
      </c>
      <c r="AF106" s="160">
        <f ca="1">IF($B106-AF$8&gt;$B$9,0,IF($B106-AF$8=$B$9,$C106*IF($D106="Male",$B$5,$B$6),
AE106*(1-(1-IF($D106="Male",Mortality_Projection!$C$3,Mortality_Projection!$C$4))^MIN(($B106+(AF$8-1)-Mortality_Projection!$C$6),Mortality_Projection!$C$5)*IF($D106="Male",MIN(OFFSET(Mortality_Rates!$B$6,AF$8-1-($B106-$B$9),0),Mortality_Rates!$B$111),MIN(OFFSET(Mortality_Rates!$B$6,AF$8-1-($B106-$B$9),1),Mortality_Rates!$C$111)))))</f>
        <v>0</v>
      </c>
      <c r="AG106" s="160">
        <f ca="1">IF($B106-AG$8&gt;$B$9,0,IF($B106-AG$8=$B$9,$C106*IF($D106="Male",$B$5,$B$6),
AF106*(1-(1-IF($D106="Male",Mortality_Projection!$C$3,Mortality_Projection!$C$4))^MIN(($B106+(AG$8-1)-Mortality_Projection!$C$6),Mortality_Projection!$C$5)*IF($D106="Male",MIN(OFFSET(Mortality_Rates!$B$6,AG$8-1-($B106-$B$9),0),Mortality_Rates!$B$111),MIN(OFFSET(Mortality_Rates!$B$6,AG$8-1-($B106-$B$9),1),Mortality_Rates!$C$111)))))</f>
        <v>0</v>
      </c>
      <c r="AH106" s="160">
        <f ca="1">IF($B106-AH$8&gt;$B$9,0,IF($B106-AH$8=$B$9,$C106*IF($D106="Male",$B$5,$B$6),
AG106*(1-(1-IF($D106="Male",Mortality_Projection!$C$3,Mortality_Projection!$C$4))^MIN(($B106+(AH$8-1)-Mortality_Projection!$C$6),Mortality_Projection!$C$5)*IF($D106="Male",MIN(OFFSET(Mortality_Rates!$B$6,AH$8-1-($B106-$B$9),0),Mortality_Rates!$B$111),MIN(OFFSET(Mortality_Rates!$B$6,AH$8-1-($B106-$B$9),1),Mortality_Rates!$C$111)))))</f>
        <v>0</v>
      </c>
      <c r="AI106" s="160">
        <f ca="1">IF($B106-AI$8&gt;$B$9,0,IF($B106-AI$8=$B$9,$C106*IF($D106="Male",$B$5,$B$6),
AH106*(1-(1-IF($D106="Male",Mortality_Projection!$C$3,Mortality_Projection!$C$4))^MIN(($B106+(AI$8-1)-Mortality_Projection!$C$6),Mortality_Projection!$C$5)*IF($D106="Male",MIN(OFFSET(Mortality_Rates!$B$6,AI$8-1-($B106-$B$9),0),Mortality_Rates!$B$111),MIN(OFFSET(Mortality_Rates!$B$6,AI$8-1-($B106-$B$9),1),Mortality_Rates!$C$111)))))</f>
        <v>0</v>
      </c>
      <c r="AJ106" s="160">
        <f ca="1">IF($B106-AJ$8&gt;$B$9,0,IF($B106-AJ$8=$B$9,$C106*IF($D106="Male",$B$5,$B$6),
AI106*(1-(1-IF($D106="Male",Mortality_Projection!$C$3,Mortality_Projection!$C$4))^MIN(($B106+(AJ$8-1)-Mortality_Projection!$C$6),Mortality_Projection!$C$5)*IF($D106="Male",MIN(OFFSET(Mortality_Rates!$B$6,AJ$8-1-($B106-$B$9),0),Mortality_Rates!$B$111),MIN(OFFSET(Mortality_Rates!$B$6,AJ$8-1-($B106-$B$9),1),Mortality_Rates!$C$111)))))</f>
        <v>0</v>
      </c>
      <c r="AK106" s="160">
        <f ca="1">IF($B106-AK$8&gt;$B$9,0,IF($B106-AK$8=$B$9,$C106*IF($D106="Male",$B$5,$B$6),
AJ106*(1-(1-IF($D106="Male",Mortality_Projection!$C$3,Mortality_Projection!$C$4))^MIN(($B106+(AK$8-1)-Mortality_Projection!$C$6),Mortality_Projection!$C$5)*IF($D106="Male",MIN(OFFSET(Mortality_Rates!$B$6,AK$8-1-($B106-$B$9),0),Mortality_Rates!$B$111),MIN(OFFSET(Mortality_Rates!$B$6,AK$8-1-($B106-$B$9),1),Mortality_Rates!$C$111)))))</f>
        <v>0</v>
      </c>
      <c r="AL106" s="160">
        <f ca="1">IF($B106-AL$8&gt;$B$9,0,IF($B106-AL$8=$B$9,$C106*IF($D106="Male",$B$5,$B$6),
AK106*(1-(1-IF($D106="Male",Mortality_Projection!$C$3,Mortality_Projection!$C$4))^MIN(($B106+(AL$8-1)-Mortality_Projection!$C$6),Mortality_Projection!$C$5)*IF($D106="Male",MIN(OFFSET(Mortality_Rates!$B$6,AL$8-1-($B106-$B$9),0),Mortality_Rates!$B$111),MIN(OFFSET(Mortality_Rates!$B$6,AL$8-1-($B106-$B$9),1),Mortality_Rates!$C$111)))))</f>
        <v>0</v>
      </c>
      <c r="AM106" s="160">
        <f ca="1">IF($B106-AM$8&gt;$B$9,0,IF($B106-AM$8=$B$9,$C106*IF($D106="Male",$B$5,$B$6),
AL106*(1-(1-IF($D106="Male",Mortality_Projection!$C$3,Mortality_Projection!$C$4))^MIN(($B106+(AM$8-1)-Mortality_Projection!$C$6),Mortality_Projection!$C$5)*IF($D106="Male",MIN(OFFSET(Mortality_Rates!$B$6,AM$8-1-($B106-$B$9),0),Mortality_Rates!$B$111),MIN(OFFSET(Mortality_Rates!$B$6,AM$8-1-($B106-$B$9),1),Mortality_Rates!$C$111)))))</f>
        <v>0</v>
      </c>
      <c r="AN106" s="160">
        <f ca="1">IF($B106-AN$8&gt;$B$9,0,IF($B106-AN$8=$B$9,$C106*IF($D106="Male",$B$5,$B$6),
AM106*(1-(1-IF($D106="Male",Mortality_Projection!$C$3,Mortality_Projection!$C$4))^MIN(($B106+(AN$8-1)-Mortality_Projection!$C$6),Mortality_Projection!$C$5)*IF($D106="Male",MIN(OFFSET(Mortality_Rates!$B$6,AN$8-1-($B106-$B$9),0),Mortality_Rates!$B$111),MIN(OFFSET(Mortality_Rates!$B$6,AN$8-1-($B106-$B$9),1),Mortality_Rates!$C$111)))))</f>
        <v>0</v>
      </c>
      <c r="AO106" s="160">
        <f ca="1">IF($B106-AO$8&gt;$B$9,0,IF($B106-AO$8=$B$9,$C106*IF($D106="Male",$B$5,$B$6),
AN106*(1-(1-IF($D106="Male",Mortality_Projection!$C$3,Mortality_Projection!$C$4))^MIN(($B106+(AO$8-1)-Mortality_Projection!$C$6),Mortality_Projection!$C$5)*IF($D106="Male",MIN(OFFSET(Mortality_Rates!$B$6,AO$8-1-($B106-$B$9),0),Mortality_Rates!$B$111),MIN(OFFSET(Mortality_Rates!$B$6,AO$8-1-($B106-$B$9),1),Mortality_Rates!$C$111)))))</f>
        <v>0</v>
      </c>
      <c r="AP106" s="160">
        <f ca="1">IF($B106-AP$8&gt;$B$9,0,IF($B106-AP$8=$B$9,$C106*IF($D106="Male",$B$5,$B$6),
AO106*(1-(1-IF($D106="Male",Mortality_Projection!$C$3,Mortality_Projection!$C$4))^MIN(($B106+(AP$8-1)-Mortality_Projection!$C$6),Mortality_Projection!$C$5)*IF($D106="Male",MIN(OFFSET(Mortality_Rates!$B$6,AP$8-1-($B106-$B$9),0),Mortality_Rates!$B$111),MIN(OFFSET(Mortality_Rates!$B$6,AP$8-1-($B106-$B$9),1),Mortality_Rates!$C$111)))))</f>
        <v>0</v>
      </c>
      <c r="AQ106" s="160">
        <f ca="1">IF($B106-AQ$8&gt;$B$9,0,IF($B106-AQ$8=$B$9,$C106*IF($D106="Male",$B$5,$B$6),
AP106*(1-(1-IF($D106="Male",Mortality_Projection!$C$3,Mortality_Projection!$C$4))^MIN(($B106+(AQ$8-1)-Mortality_Projection!$C$6),Mortality_Projection!$C$5)*IF($D106="Male",MIN(OFFSET(Mortality_Rates!$B$6,AQ$8-1-($B106-$B$9),0),Mortality_Rates!$B$111),MIN(OFFSET(Mortality_Rates!$B$6,AQ$8-1-($B106-$B$9),1),Mortality_Rates!$C$111)))))</f>
        <v>0</v>
      </c>
      <c r="AR106" s="160">
        <f ca="1">IF($B106-AR$8&gt;$B$9,0,IF($B106-AR$8=$B$9,$C106*IF($D106="Male",$B$5,$B$6),
AQ106*(1-(1-IF($D106="Male",Mortality_Projection!$C$3,Mortality_Projection!$C$4))^MIN(($B106+(AR$8-1)-Mortality_Projection!$C$6),Mortality_Projection!$C$5)*IF($D106="Male",MIN(OFFSET(Mortality_Rates!$B$6,AR$8-1-($B106-$B$9),0),Mortality_Rates!$B$111),MIN(OFFSET(Mortality_Rates!$B$6,AR$8-1-($B106-$B$9),1),Mortality_Rates!$C$111)))))</f>
        <v>0</v>
      </c>
      <c r="AS106" s="160">
        <f ca="1">IF($B106-AS$8&gt;$B$9,0,IF($B106-AS$8=$B$9,$C106*IF($D106="Male",$B$5,$B$6),
AR106*(1-(1-IF($D106="Male",Mortality_Projection!$C$3,Mortality_Projection!$C$4))^MIN(($B106+(AS$8-1)-Mortality_Projection!$C$6),Mortality_Projection!$C$5)*IF($D106="Male",MIN(OFFSET(Mortality_Rates!$B$6,AS$8-1-($B106-$B$9),0),Mortality_Rates!$B$111),MIN(OFFSET(Mortality_Rates!$B$6,AS$8-1-($B106-$B$9),1),Mortality_Rates!$C$111)))))</f>
        <v>0</v>
      </c>
      <c r="AT106" s="160">
        <f ca="1">IF($B106-AT$8&gt;$B$9,0,IF($B106-AT$8=$B$9,$C106*IF($D106="Male",$B$5,$B$6),
AS106*(1-(1-IF($D106="Male",Mortality_Projection!$C$3,Mortality_Projection!$C$4))^MIN(($B106+(AT$8-1)-Mortality_Projection!$C$6),Mortality_Projection!$C$5)*IF($D106="Male",MIN(OFFSET(Mortality_Rates!$B$6,AT$8-1-($B106-$B$9),0),Mortality_Rates!$B$111),MIN(OFFSET(Mortality_Rates!$B$6,AT$8-1-($B106-$B$9),1),Mortality_Rates!$C$111)))))</f>
        <v>0</v>
      </c>
      <c r="AU106" s="160">
        <f ca="1">IF($B106-AU$8&gt;$B$9,0,IF($B106-AU$8=$B$9,$C106*IF($D106="Male",$B$5,$B$6),
AT106*(1-(1-IF($D106="Male",Mortality_Projection!$C$3,Mortality_Projection!$C$4))^MIN(($B106+(AU$8-1)-Mortality_Projection!$C$6),Mortality_Projection!$C$5)*IF($D106="Male",MIN(OFFSET(Mortality_Rates!$B$6,AU$8-1-($B106-$B$9),0),Mortality_Rates!$B$111),MIN(OFFSET(Mortality_Rates!$B$6,AU$8-1-($B106-$B$9),1),Mortality_Rates!$C$111)))))</f>
        <v>0</v>
      </c>
      <c r="AV106" s="160">
        <f ca="1">IF($B106-AV$8&gt;$B$9,0,IF($B106-AV$8=$B$9,$C106*IF($D106="Male",$B$5,$B$6),
AU106*(1-(1-IF($D106="Male",Mortality_Projection!$C$3,Mortality_Projection!$C$4))^MIN(($B106+(AV$8-1)-Mortality_Projection!$C$6),Mortality_Projection!$C$5)*IF($D106="Male",MIN(OFFSET(Mortality_Rates!$B$6,AV$8-1-($B106-$B$9),0),Mortality_Rates!$B$111),MIN(OFFSET(Mortality_Rates!$B$6,AV$8-1-($B106-$B$9),1),Mortality_Rates!$C$111)))))</f>
        <v>0</v>
      </c>
      <c r="AW106" s="160">
        <f ca="1">IF($B106-AW$8&gt;$B$9,0,IF($B106-AW$8=$B$9,$C106*IF($D106="Male",$B$5,$B$6),
AV106*(1-(1-IF($D106="Male",Mortality_Projection!$C$3,Mortality_Projection!$C$4))^MIN(($B106+(AW$8-1)-Mortality_Projection!$C$6),Mortality_Projection!$C$5)*IF($D106="Male",MIN(OFFSET(Mortality_Rates!$B$6,AW$8-1-($B106-$B$9),0),Mortality_Rates!$B$111),MIN(OFFSET(Mortality_Rates!$B$6,AW$8-1-($B106-$B$9),1),Mortality_Rates!$C$111)))))</f>
        <v>0</v>
      </c>
      <c r="AX106" s="160">
        <f ca="1">IF($B106-AX$8&gt;$B$9,0,IF($B106-AX$8=$B$9,$C106*IF($D106="Male",$B$5,$B$6),
AW106*(1-(1-IF($D106="Male",Mortality_Projection!$C$3,Mortality_Projection!$C$4))^MIN(($B106+(AX$8-1)-Mortality_Projection!$C$6),Mortality_Projection!$C$5)*IF($D106="Male",MIN(OFFSET(Mortality_Rates!$B$6,AX$8-1-($B106-$B$9),0),Mortality_Rates!$B$111),MIN(OFFSET(Mortality_Rates!$B$6,AX$8-1-($B106-$B$9),1),Mortality_Rates!$C$111)))))</f>
        <v>0</v>
      </c>
      <c r="AY106" s="160">
        <f ca="1">IF($B106-AY$8&gt;$B$9,0,IF($B106-AY$8=$B$9,$C106*IF($D106="Male",$B$5,$B$6),
AX106*(1-(1-IF($D106="Male",Mortality_Projection!$C$3,Mortality_Projection!$C$4))^MIN(($B106+(AY$8-1)-Mortality_Projection!$C$6),Mortality_Projection!$C$5)*IF($D106="Male",MIN(OFFSET(Mortality_Rates!$B$6,AY$8-1-($B106-$B$9),0),Mortality_Rates!$B$111),MIN(OFFSET(Mortality_Rates!$B$6,AY$8-1-($B106-$B$9),1),Mortality_Rates!$C$111)))))</f>
        <v>0</v>
      </c>
      <c r="AZ106" s="160">
        <f ca="1">IF($B106-AZ$8&gt;$B$9,0,IF($B106-AZ$8=$B$9,$C106*IF($D106="Male",$B$5,$B$6),
AY106*(1-(1-IF($D106="Male",Mortality_Projection!$C$3,Mortality_Projection!$C$4))^MIN(($B106+(AZ$8-1)-Mortality_Projection!$C$6),Mortality_Projection!$C$5)*IF($D106="Male",MIN(OFFSET(Mortality_Rates!$B$6,AZ$8-1-($B106-$B$9),0),Mortality_Rates!$B$111),MIN(OFFSET(Mortality_Rates!$B$6,AZ$8-1-($B106-$B$9),1),Mortality_Rates!$C$111)))))</f>
        <v>5517.3309693507317</v>
      </c>
      <c r="BA106" s="160">
        <f ca="1">IF($B106-BA$8&gt;$B$9,0,IF($B106-BA$8=$B$9,$C106*IF($D106="Male",$B$5,$B$6),
AZ106*(1-(1-IF($D106="Male",Mortality_Projection!$C$3,Mortality_Projection!$C$4))^MIN(($B106+(BA$8-1)-Mortality_Projection!$C$6),Mortality_Projection!$C$5)*IF($D106="Male",MIN(OFFSET(Mortality_Rates!$B$6,BA$8-1-($B106-$B$9),0),Mortality_Rates!$B$111),MIN(OFFSET(Mortality_Rates!$B$6,BA$8-1-($B106-$B$9),1),Mortality_Rates!$C$111)))))</f>
        <v>5515.412502016582</v>
      </c>
      <c r="BB106" s="160">
        <f ca="1">IF($B106-BB$8&gt;$B$9,0,IF($B106-BB$8=$B$9,$C106*IF($D106="Male",$B$5,$B$6),
BA106*(1-(1-IF($D106="Male",Mortality_Projection!$C$3,Mortality_Projection!$C$4))^MIN(($B106+(BB$8-1)-Mortality_Projection!$C$6),Mortality_Projection!$C$5)*IF($D106="Male",MIN(OFFSET(Mortality_Rates!$B$6,BB$8-1-($B106-$B$9),0),Mortality_Rates!$B$111),MIN(OFFSET(Mortality_Rates!$B$6,BB$8-1-($B106-$B$9),1),Mortality_Rates!$C$111)))))</f>
        <v>5514.0019908640197</v>
      </c>
      <c r="BC106" s="160">
        <f ca="1">IF($B106-BC$8&gt;$B$9,0,IF($B106-BC$8=$B$9,$C106*IF($D106="Male",$B$5,$B$6),
BB106*(1-(1-IF($D106="Male",Mortality_Projection!$C$3,Mortality_Projection!$C$4))^MIN(($B106+(BC$8-1)-Mortality_Projection!$C$6),Mortality_Projection!$C$5)*IF($D106="Male",MIN(OFFSET(Mortality_Rates!$B$6,BC$8-1-($B106-$B$9),0),Mortality_Rates!$B$111),MIN(OFFSET(Mortality_Rates!$B$6,BC$8-1-($B106-$B$9),1),Mortality_Rates!$C$111)))))</f>
        <v>5512.9598402183565</v>
      </c>
      <c r="BD106" s="161">
        <f ca="1">IF($B106-BD$8&gt;$B$9,0,IF($B106-BD$8=$B$9,$C106*IF($D106="Male",$B$5,$B$6),
BC106*(1-(1-IF($D106="Male",Mortality_Projection!$C$3,Mortality_Projection!$C$4))^MIN(($B106+(BD$8-1)-Mortality_Projection!$C$6),Mortality_Projection!$C$5)*IF($D106="Male",MIN(OFFSET(Mortality_Rates!$B$6,BD$8-1-($B106-$B$9),0),Mortality_Rates!$B$111),MIN(OFFSET(Mortality_Rates!$B$6,BD$8-1-($B106-$B$9),1),Mortality_Rates!$C$111)))))</f>
        <v>5512.1683264448657</v>
      </c>
      <c r="BE106" s="33"/>
    </row>
    <row r="107" spans="1:57" x14ac:dyDescent="0.35">
      <c r="A107" s="159"/>
      <c r="B107">
        <f t="shared" ref="B107:C108" si="28">B57</f>
        <v>2070</v>
      </c>
      <c r="C107" s="160">
        <f t="shared" ca="1" si="28"/>
        <v>77977.239395356795</v>
      </c>
      <c r="D107" s="198" t="s">
        <v>32</v>
      </c>
      <c r="E107" s="160">
        <f ca="1">IF($B107-E$8&gt;$B$9,0,IF($B107-E$8=$B$9,$C107*IF($D107="Male",$B$5,$B$6),
D107*(1-(1-IF($D107="Male",Mortality_Projection!$C$3,Mortality_Projection!$C$4))^MIN(($B107+(E$8-1)-Mortality_Projection!$C$6),Mortality_Projection!$C$5)*IF($D107="Male",MIN(OFFSET(Mortality_Rates!$B$6,E$8-1-($B107-$B$9),0),Mortality_Rates!$B$111),MIN(OFFSET(Mortality_Rates!$B$6,E$8-1-($B107-$B$9),1),Mortality_Rates!$C$111)))))</f>
        <v>0</v>
      </c>
      <c r="F107" s="160">
        <f ca="1">IF($B107-F$8&gt;$B$9,0,IF($B107-F$8=$B$9,$C107*IF($D107="Male",$B$5,$B$6),
E107*(1-(1-IF($D107="Male",Mortality_Projection!$C$3,Mortality_Projection!$C$4))^MIN(($B107+(F$8-1)-Mortality_Projection!$C$6),Mortality_Projection!$C$5)*IF($D107="Male",MIN(OFFSET(Mortality_Rates!$B$6,F$8-1-($B107-$B$9),0),Mortality_Rates!$B$111),MIN(OFFSET(Mortality_Rates!$B$6,F$8-1-($B107-$B$9),1),Mortality_Rates!$C$111)))))</f>
        <v>0</v>
      </c>
      <c r="G107" s="160">
        <f ca="1">IF($B107-G$8&gt;$B$9,0,IF($B107-G$8=$B$9,$C107*IF($D107="Male",$B$5,$B$6),
F107*(1-(1-IF($D107="Male",Mortality_Projection!$C$3,Mortality_Projection!$C$4))^MIN(($B107+(G$8-1)-Mortality_Projection!$C$6),Mortality_Projection!$C$5)*IF($D107="Male",MIN(OFFSET(Mortality_Rates!$B$6,G$8-1-($B107-$B$9),0),Mortality_Rates!$B$111),MIN(OFFSET(Mortality_Rates!$B$6,G$8-1-($B107-$B$9),1),Mortality_Rates!$C$111)))))</f>
        <v>0</v>
      </c>
      <c r="H107" s="160">
        <f ca="1">IF($B107-H$8&gt;$B$9,0,IF($B107-H$8=$B$9,$C107*IF($D107="Male",$B$5,$B$6),
G107*(1-(1-IF($D107="Male",Mortality_Projection!$C$3,Mortality_Projection!$C$4))^MIN(($B107+(H$8-1)-Mortality_Projection!$C$6),Mortality_Projection!$C$5)*IF($D107="Male",MIN(OFFSET(Mortality_Rates!$B$6,H$8-1-($B107-$B$9),0),Mortality_Rates!$B$111),MIN(OFFSET(Mortality_Rates!$B$6,H$8-1-($B107-$B$9),1),Mortality_Rates!$C$111)))))</f>
        <v>0</v>
      </c>
      <c r="I107" s="160">
        <f ca="1">IF($B107-I$8&gt;$B$9,0,IF($B107-I$8=$B$9,$C107*IF($D107="Male",$B$5,$B$6),
H107*(1-(1-IF($D107="Male",Mortality_Projection!$C$3,Mortality_Projection!$C$4))^MIN(($B107+(I$8-1)-Mortality_Projection!$C$6),Mortality_Projection!$C$5)*IF($D107="Male",MIN(OFFSET(Mortality_Rates!$B$6,I$8-1-($B107-$B$9),0),Mortality_Rates!$B$111),MIN(OFFSET(Mortality_Rates!$B$6,I$8-1-($B107-$B$9),1),Mortality_Rates!$C$111)))))</f>
        <v>0</v>
      </c>
      <c r="J107" s="160">
        <f ca="1">IF($B107-J$8&gt;$B$9,0,IF($B107-J$8=$B$9,$C107*IF($D107="Male",$B$5,$B$6),
I107*(1-(1-IF($D107="Male",Mortality_Projection!$C$3,Mortality_Projection!$C$4))^MIN(($B107+(J$8-1)-Mortality_Projection!$C$6),Mortality_Projection!$C$5)*IF($D107="Male",MIN(OFFSET(Mortality_Rates!$B$6,J$8-1-($B107-$B$9),0),Mortality_Rates!$B$111),MIN(OFFSET(Mortality_Rates!$B$6,J$8-1-($B107-$B$9),1),Mortality_Rates!$C$111)))))</f>
        <v>0</v>
      </c>
      <c r="K107" s="160">
        <f ca="1">IF($B107-K$8&gt;$B$9,0,IF($B107-K$8=$B$9,$C107*IF($D107="Male",$B$5,$B$6),
J107*(1-(1-IF($D107="Male",Mortality_Projection!$C$3,Mortality_Projection!$C$4))^MIN(($B107+(K$8-1)-Mortality_Projection!$C$6),Mortality_Projection!$C$5)*IF($D107="Male",MIN(OFFSET(Mortality_Rates!$B$6,K$8-1-($B107-$B$9),0),Mortality_Rates!$B$111),MIN(OFFSET(Mortality_Rates!$B$6,K$8-1-($B107-$B$9),1),Mortality_Rates!$C$111)))))</f>
        <v>0</v>
      </c>
      <c r="L107" s="160">
        <f ca="1">IF($B107-L$8&gt;$B$9,0,IF($B107-L$8=$B$9,$C107*IF($D107="Male",$B$5,$B$6),
K107*(1-(1-IF($D107="Male",Mortality_Projection!$C$3,Mortality_Projection!$C$4))^MIN(($B107+(L$8-1)-Mortality_Projection!$C$6),Mortality_Projection!$C$5)*IF($D107="Male",MIN(OFFSET(Mortality_Rates!$B$6,L$8-1-($B107-$B$9),0),Mortality_Rates!$B$111),MIN(OFFSET(Mortality_Rates!$B$6,L$8-1-($B107-$B$9),1),Mortality_Rates!$C$111)))))</f>
        <v>0</v>
      </c>
      <c r="M107" s="160">
        <f ca="1">IF($B107-M$8&gt;$B$9,0,IF($B107-M$8=$B$9,$C107*IF($D107="Male",$B$5,$B$6),
L107*(1-(1-IF($D107="Male",Mortality_Projection!$C$3,Mortality_Projection!$C$4))^MIN(($B107+(M$8-1)-Mortality_Projection!$C$6),Mortality_Projection!$C$5)*IF($D107="Male",MIN(OFFSET(Mortality_Rates!$B$6,M$8-1-($B107-$B$9),0),Mortality_Rates!$B$111),MIN(OFFSET(Mortality_Rates!$B$6,M$8-1-($B107-$B$9),1),Mortality_Rates!$C$111)))))</f>
        <v>0</v>
      </c>
      <c r="N107" s="160">
        <f ca="1">IF($B107-N$8&gt;$B$9,0,IF($B107-N$8=$B$9,$C107*IF($D107="Male",$B$5,$B$6),
M107*(1-(1-IF($D107="Male",Mortality_Projection!$C$3,Mortality_Projection!$C$4))^MIN(($B107+(N$8-1)-Mortality_Projection!$C$6),Mortality_Projection!$C$5)*IF($D107="Male",MIN(OFFSET(Mortality_Rates!$B$6,N$8-1-($B107-$B$9),0),Mortality_Rates!$B$111),MIN(OFFSET(Mortality_Rates!$B$6,N$8-1-($B107-$B$9),1),Mortality_Rates!$C$111)))))</f>
        <v>0</v>
      </c>
      <c r="O107" s="160">
        <f ca="1">IF($B107-O$8&gt;$B$9,0,IF($B107-O$8=$B$9,$C107*IF($D107="Male",$B$5,$B$6),
N107*(1-(1-IF($D107="Male",Mortality_Projection!$C$3,Mortality_Projection!$C$4))^MIN(($B107+(O$8-1)-Mortality_Projection!$C$6),Mortality_Projection!$C$5)*IF($D107="Male",MIN(OFFSET(Mortality_Rates!$B$6,O$8-1-($B107-$B$9),0),Mortality_Rates!$B$111),MIN(OFFSET(Mortality_Rates!$B$6,O$8-1-($B107-$B$9),1),Mortality_Rates!$C$111)))))</f>
        <v>0</v>
      </c>
      <c r="P107" s="160">
        <f ca="1">IF($B107-P$8&gt;$B$9,0,IF($B107-P$8=$B$9,$C107*IF($D107="Male",$B$5,$B$6),
O107*(1-(1-IF($D107="Male",Mortality_Projection!$C$3,Mortality_Projection!$C$4))^MIN(($B107+(P$8-1)-Mortality_Projection!$C$6),Mortality_Projection!$C$5)*IF($D107="Male",MIN(OFFSET(Mortality_Rates!$B$6,P$8-1-($B107-$B$9),0),Mortality_Rates!$B$111),MIN(OFFSET(Mortality_Rates!$B$6,P$8-1-($B107-$B$9),1),Mortality_Rates!$C$111)))))</f>
        <v>0</v>
      </c>
      <c r="Q107" s="160">
        <f ca="1">IF($B107-Q$8&gt;$B$9,0,IF($B107-Q$8=$B$9,$C107*IF($D107="Male",$B$5,$B$6),
P107*(1-(1-IF($D107="Male",Mortality_Projection!$C$3,Mortality_Projection!$C$4))^MIN(($B107+(Q$8-1)-Mortality_Projection!$C$6),Mortality_Projection!$C$5)*IF($D107="Male",MIN(OFFSET(Mortality_Rates!$B$6,Q$8-1-($B107-$B$9),0),Mortality_Rates!$B$111),MIN(OFFSET(Mortality_Rates!$B$6,Q$8-1-($B107-$B$9),1),Mortality_Rates!$C$111)))))</f>
        <v>0</v>
      </c>
      <c r="R107" s="160">
        <f ca="1">IF($B107-R$8&gt;$B$9,0,IF($B107-R$8=$B$9,$C107*IF($D107="Male",$B$5,$B$6),
Q107*(1-(1-IF($D107="Male",Mortality_Projection!$C$3,Mortality_Projection!$C$4))^MIN(($B107+(R$8-1)-Mortality_Projection!$C$6),Mortality_Projection!$C$5)*IF($D107="Male",MIN(OFFSET(Mortality_Rates!$B$6,R$8-1-($B107-$B$9),0),Mortality_Rates!$B$111),MIN(OFFSET(Mortality_Rates!$B$6,R$8-1-($B107-$B$9),1),Mortality_Rates!$C$111)))))</f>
        <v>0</v>
      </c>
      <c r="S107" s="160">
        <f ca="1">IF($B107-S$8&gt;$B$9,0,IF($B107-S$8=$B$9,$C107*IF($D107="Male",$B$5,$B$6),
R107*(1-(1-IF($D107="Male",Mortality_Projection!$C$3,Mortality_Projection!$C$4))^MIN(($B107+(S$8-1)-Mortality_Projection!$C$6),Mortality_Projection!$C$5)*IF($D107="Male",MIN(OFFSET(Mortality_Rates!$B$6,S$8-1-($B107-$B$9),0),Mortality_Rates!$B$111),MIN(OFFSET(Mortality_Rates!$B$6,S$8-1-($B107-$B$9),1),Mortality_Rates!$C$111)))))</f>
        <v>0</v>
      </c>
      <c r="T107" s="160">
        <f ca="1">IF($B107-T$8&gt;$B$9,0,IF($B107-T$8=$B$9,$C107*IF($D107="Male",$B$5,$B$6),
S107*(1-(1-IF($D107="Male",Mortality_Projection!$C$3,Mortality_Projection!$C$4))^MIN(($B107+(T$8-1)-Mortality_Projection!$C$6),Mortality_Projection!$C$5)*IF($D107="Male",MIN(OFFSET(Mortality_Rates!$B$6,T$8-1-($B107-$B$9),0),Mortality_Rates!$B$111),MIN(OFFSET(Mortality_Rates!$B$6,T$8-1-($B107-$B$9),1),Mortality_Rates!$C$111)))))</f>
        <v>0</v>
      </c>
      <c r="U107" s="160">
        <f ca="1">IF($B107-U$8&gt;$B$9,0,IF($B107-U$8=$B$9,$C107*IF($D107="Male",$B$5,$B$6),
T107*(1-(1-IF($D107="Male",Mortality_Projection!$C$3,Mortality_Projection!$C$4))^MIN(($B107+(U$8-1)-Mortality_Projection!$C$6),Mortality_Projection!$C$5)*IF($D107="Male",MIN(OFFSET(Mortality_Rates!$B$6,U$8-1-($B107-$B$9),0),Mortality_Rates!$B$111),MIN(OFFSET(Mortality_Rates!$B$6,U$8-1-($B107-$B$9),1),Mortality_Rates!$C$111)))))</f>
        <v>0</v>
      </c>
      <c r="V107" s="160">
        <f ca="1">IF($B107-V$8&gt;$B$9,0,IF($B107-V$8=$B$9,$C107*IF($D107="Male",$B$5,$B$6),
U107*(1-(1-IF($D107="Male",Mortality_Projection!$C$3,Mortality_Projection!$C$4))^MIN(($B107+(V$8-1)-Mortality_Projection!$C$6),Mortality_Projection!$C$5)*IF($D107="Male",MIN(OFFSET(Mortality_Rates!$B$6,V$8-1-($B107-$B$9),0),Mortality_Rates!$B$111),MIN(OFFSET(Mortality_Rates!$B$6,V$8-1-($B107-$B$9),1),Mortality_Rates!$C$111)))))</f>
        <v>0</v>
      </c>
      <c r="W107" s="160">
        <f ca="1">IF($B107-W$8&gt;$B$9,0,IF($B107-W$8=$B$9,$C107*IF($D107="Male",$B$5,$B$6),
V107*(1-(1-IF($D107="Male",Mortality_Projection!$C$3,Mortality_Projection!$C$4))^MIN(($B107+(W$8-1)-Mortality_Projection!$C$6),Mortality_Projection!$C$5)*IF($D107="Male",MIN(OFFSET(Mortality_Rates!$B$6,W$8-1-($B107-$B$9),0),Mortality_Rates!$B$111),MIN(OFFSET(Mortality_Rates!$B$6,W$8-1-($B107-$B$9),1),Mortality_Rates!$C$111)))))</f>
        <v>0</v>
      </c>
      <c r="X107" s="160">
        <f ca="1">IF($B107-X$8&gt;$B$9,0,IF($B107-X$8=$B$9,$C107*IF($D107="Male",$B$5,$B$6),
W107*(1-(1-IF($D107="Male",Mortality_Projection!$C$3,Mortality_Projection!$C$4))^MIN(($B107+(X$8-1)-Mortality_Projection!$C$6),Mortality_Projection!$C$5)*IF($D107="Male",MIN(OFFSET(Mortality_Rates!$B$6,X$8-1-($B107-$B$9),0),Mortality_Rates!$B$111),MIN(OFFSET(Mortality_Rates!$B$6,X$8-1-($B107-$B$9),1),Mortality_Rates!$C$111)))))</f>
        <v>0</v>
      </c>
      <c r="Y107" s="160">
        <f ca="1">IF($B107-Y$8&gt;$B$9,0,IF($B107-Y$8=$B$9,$C107*IF($D107="Male",$B$5,$B$6),
X107*(1-(1-IF($D107="Male",Mortality_Projection!$C$3,Mortality_Projection!$C$4))^MIN(($B107+(Y$8-1)-Mortality_Projection!$C$6),Mortality_Projection!$C$5)*IF($D107="Male",MIN(OFFSET(Mortality_Rates!$B$6,Y$8-1-($B107-$B$9),0),Mortality_Rates!$B$111),MIN(OFFSET(Mortality_Rates!$B$6,Y$8-1-($B107-$B$9),1),Mortality_Rates!$C$111)))))</f>
        <v>0</v>
      </c>
      <c r="Z107" s="160">
        <f ca="1">IF($B107-Z$8&gt;$B$9,0,IF($B107-Z$8=$B$9,$C107*IF($D107="Male",$B$5,$B$6),
Y107*(1-(1-IF($D107="Male",Mortality_Projection!$C$3,Mortality_Projection!$C$4))^MIN(($B107+(Z$8-1)-Mortality_Projection!$C$6),Mortality_Projection!$C$5)*IF($D107="Male",MIN(OFFSET(Mortality_Rates!$B$6,Z$8-1-($B107-$B$9),0),Mortality_Rates!$B$111),MIN(OFFSET(Mortality_Rates!$B$6,Z$8-1-($B107-$B$9),1),Mortality_Rates!$C$111)))))</f>
        <v>0</v>
      </c>
      <c r="AA107" s="160">
        <f ca="1">IF($B107-AA$8&gt;$B$9,0,IF($B107-AA$8=$B$9,$C107*IF($D107="Male",$B$5,$B$6),
Z107*(1-(1-IF($D107="Male",Mortality_Projection!$C$3,Mortality_Projection!$C$4))^MIN(($B107+(AA$8-1)-Mortality_Projection!$C$6),Mortality_Projection!$C$5)*IF($D107="Male",MIN(OFFSET(Mortality_Rates!$B$6,AA$8-1-($B107-$B$9),0),Mortality_Rates!$B$111),MIN(OFFSET(Mortality_Rates!$B$6,AA$8-1-($B107-$B$9),1),Mortality_Rates!$C$111)))))</f>
        <v>0</v>
      </c>
      <c r="AB107" s="160">
        <f ca="1">IF($B107-AB$8&gt;$B$9,0,IF($B107-AB$8=$B$9,$C107*IF($D107="Male",$B$5,$B$6),
AA107*(1-(1-IF($D107="Male",Mortality_Projection!$C$3,Mortality_Projection!$C$4))^MIN(($B107+(AB$8-1)-Mortality_Projection!$C$6),Mortality_Projection!$C$5)*IF($D107="Male",MIN(OFFSET(Mortality_Rates!$B$6,AB$8-1-($B107-$B$9),0),Mortality_Rates!$B$111),MIN(OFFSET(Mortality_Rates!$B$6,AB$8-1-($B107-$B$9),1),Mortality_Rates!$C$111)))))</f>
        <v>0</v>
      </c>
      <c r="AC107" s="160">
        <f ca="1">IF($B107-AC$8&gt;$B$9,0,IF($B107-AC$8=$B$9,$C107*IF($D107="Male",$B$5,$B$6),
AB107*(1-(1-IF($D107="Male",Mortality_Projection!$C$3,Mortality_Projection!$C$4))^MIN(($B107+(AC$8-1)-Mortality_Projection!$C$6),Mortality_Projection!$C$5)*IF($D107="Male",MIN(OFFSET(Mortality_Rates!$B$6,AC$8-1-($B107-$B$9),0),Mortality_Rates!$B$111),MIN(OFFSET(Mortality_Rates!$B$6,AC$8-1-($B107-$B$9),1),Mortality_Rates!$C$111)))))</f>
        <v>0</v>
      </c>
      <c r="AD107" s="160">
        <f ca="1">IF($B107-AD$8&gt;$B$9,0,IF($B107-AD$8=$B$9,$C107*IF($D107="Male",$B$5,$B$6),
AC107*(1-(1-IF($D107="Male",Mortality_Projection!$C$3,Mortality_Projection!$C$4))^MIN(($B107+(AD$8-1)-Mortality_Projection!$C$6),Mortality_Projection!$C$5)*IF($D107="Male",MIN(OFFSET(Mortality_Rates!$B$6,AD$8-1-($B107-$B$9),0),Mortality_Rates!$B$111),MIN(OFFSET(Mortality_Rates!$B$6,AD$8-1-($B107-$B$9),1),Mortality_Rates!$C$111)))))</f>
        <v>0</v>
      </c>
      <c r="AE107" s="160">
        <f ca="1">IF($B107-AE$8&gt;$B$9,0,IF($B107-AE$8=$B$9,$C107*IF($D107="Male",$B$5,$B$6),
AD107*(1-(1-IF($D107="Male",Mortality_Projection!$C$3,Mortality_Projection!$C$4))^MIN(($B107+(AE$8-1)-Mortality_Projection!$C$6),Mortality_Projection!$C$5)*IF($D107="Male",MIN(OFFSET(Mortality_Rates!$B$6,AE$8-1-($B107-$B$9),0),Mortality_Rates!$B$111),MIN(OFFSET(Mortality_Rates!$B$6,AE$8-1-($B107-$B$9),1),Mortality_Rates!$C$111)))))</f>
        <v>0</v>
      </c>
      <c r="AF107" s="160">
        <f ca="1">IF($B107-AF$8&gt;$B$9,0,IF($B107-AF$8=$B$9,$C107*IF($D107="Male",$B$5,$B$6),
AE107*(1-(1-IF($D107="Male",Mortality_Projection!$C$3,Mortality_Projection!$C$4))^MIN(($B107+(AF$8-1)-Mortality_Projection!$C$6),Mortality_Projection!$C$5)*IF($D107="Male",MIN(OFFSET(Mortality_Rates!$B$6,AF$8-1-($B107-$B$9),0),Mortality_Rates!$B$111),MIN(OFFSET(Mortality_Rates!$B$6,AF$8-1-($B107-$B$9),1),Mortality_Rates!$C$111)))))</f>
        <v>0</v>
      </c>
      <c r="AG107" s="160">
        <f ca="1">IF($B107-AG$8&gt;$B$9,0,IF($B107-AG$8=$B$9,$C107*IF($D107="Male",$B$5,$B$6),
AF107*(1-(1-IF($D107="Male",Mortality_Projection!$C$3,Mortality_Projection!$C$4))^MIN(($B107+(AG$8-1)-Mortality_Projection!$C$6),Mortality_Projection!$C$5)*IF($D107="Male",MIN(OFFSET(Mortality_Rates!$B$6,AG$8-1-($B107-$B$9),0),Mortality_Rates!$B$111),MIN(OFFSET(Mortality_Rates!$B$6,AG$8-1-($B107-$B$9),1),Mortality_Rates!$C$111)))))</f>
        <v>0</v>
      </c>
      <c r="AH107" s="160">
        <f ca="1">IF($B107-AH$8&gt;$B$9,0,IF($B107-AH$8=$B$9,$C107*IF($D107="Male",$B$5,$B$6),
AG107*(1-(1-IF($D107="Male",Mortality_Projection!$C$3,Mortality_Projection!$C$4))^MIN(($B107+(AH$8-1)-Mortality_Projection!$C$6),Mortality_Projection!$C$5)*IF($D107="Male",MIN(OFFSET(Mortality_Rates!$B$6,AH$8-1-($B107-$B$9),0),Mortality_Rates!$B$111),MIN(OFFSET(Mortality_Rates!$B$6,AH$8-1-($B107-$B$9),1),Mortality_Rates!$C$111)))))</f>
        <v>0</v>
      </c>
      <c r="AI107" s="160">
        <f ca="1">IF($B107-AI$8&gt;$B$9,0,IF($B107-AI$8=$B$9,$C107*IF($D107="Male",$B$5,$B$6),
AH107*(1-(1-IF($D107="Male",Mortality_Projection!$C$3,Mortality_Projection!$C$4))^MIN(($B107+(AI$8-1)-Mortality_Projection!$C$6),Mortality_Projection!$C$5)*IF($D107="Male",MIN(OFFSET(Mortality_Rates!$B$6,AI$8-1-($B107-$B$9),0),Mortality_Rates!$B$111),MIN(OFFSET(Mortality_Rates!$B$6,AI$8-1-($B107-$B$9),1),Mortality_Rates!$C$111)))))</f>
        <v>0</v>
      </c>
      <c r="AJ107" s="160">
        <f ca="1">IF($B107-AJ$8&gt;$B$9,0,IF($B107-AJ$8=$B$9,$C107*IF($D107="Male",$B$5,$B$6),
AI107*(1-(1-IF($D107="Male",Mortality_Projection!$C$3,Mortality_Projection!$C$4))^MIN(($B107+(AJ$8-1)-Mortality_Projection!$C$6),Mortality_Projection!$C$5)*IF($D107="Male",MIN(OFFSET(Mortality_Rates!$B$6,AJ$8-1-($B107-$B$9),0),Mortality_Rates!$B$111),MIN(OFFSET(Mortality_Rates!$B$6,AJ$8-1-($B107-$B$9),1),Mortality_Rates!$C$111)))))</f>
        <v>0</v>
      </c>
      <c r="AK107" s="160">
        <f ca="1">IF($B107-AK$8&gt;$B$9,0,IF($B107-AK$8=$B$9,$C107*IF($D107="Male",$B$5,$B$6),
AJ107*(1-(1-IF($D107="Male",Mortality_Projection!$C$3,Mortality_Projection!$C$4))^MIN(($B107+(AK$8-1)-Mortality_Projection!$C$6),Mortality_Projection!$C$5)*IF($D107="Male",MIN(OFFSET(Mortality_Rates!$B$6,AK$8-1-($B107-$B$9),0),Mortality_Rates!$B$111),MIN(OFFSET(Mortality_Rates!$B$6,AK$8-1-($B107-$B$9),1),Mortality_Rates!$C$111)))))</f>
        <v>0</v>
      </c>
      <c r="AL107" s="160">
        <f ca="1">IF($B107-AL$8&gt;$B$9,0,IF($B107-AL$8=$B$9,$C107*IF($D107="Male",$B$5,$B$6),
AK107*(1-(1-IF($D107="Male",Mortality_Projection!$C$3,Mortality_Projection!$C$4))^MIN(($B107+(AL$8-1)-Mortality_Projection!$C$6),Mortality_Projection!$C$5)*IF($D107="Male",MIN(OFFSET(Mortality_Rates!$B$6,AL$8-1-($B107-$B$9),0),Mortality_Rates!$B$111),MIN(OFFSET(Mortality_Rates!$B$6,AL$8-1-($B107-$B$9),1),Mortality_Rates!$C$111)))))</f>
        <v>0</v>
      </c>
      <c r="AM107" s="160">
        <f ca="1">IF($B107-AM$8&gt;$B$9,0,IF($B107-AM$8=$B$9,$C107*IF($D107="Male",$B$5,$B$6),
AL107*(1-(1-IF($D107="Male",Mortality_Projection!$C$3,Mortality_Projection!$C$4))^MIN(($B107+(AM$8-1)-Mortality_Projection!$C$6),Mortality_Projection!$C$5)*IF($D107="Male",MIN(OFFSET(Mortality_Rates!$B$6,AM$8-1-($B107-$B$9),0),Mortality_Rates!$B$111),MIN(OFFSET(Mortality_Rates!$B$6,AM$8-1-($B107-$B$9),1),Mortality_Rates!$C$111)))))</f>
        <v>0</v>
      </c>
      <c r="AN107" s="160">
        <f ca="1">IF($B107-AN$8&gt;$B$9,0,IF($B107-AN$8=$B$9,$C107*IF($D107="Male",$B$5,$B$6),
AM107*(1-(1-IF($D107="Male",Mortality_Projection!$C$3,Mortality_Projection!$C$4))^MIN(($B107+(AN$8-1)-Mortality_Projection!$C$6),Mortality_Projection!$C$5)*IF($D107="Male",MIN(OFFSET(Mortality_Rates!$B$6,AN$8-1-($B107-$B$9),0),Mortality_Rates!$B$111),MIN(OFFSET(Mortality_Rates!$B$6,AN$8-1-($B107-$B$9),1),Mortality_Rates!$C$111)))))</f>
        <v>0</v>
      </c>
      <c r="AO107" s="160">
        <f ca="1">IF($B107-AO$8&gt;$B$9,0,IF($B107-AO$8=$B$9,$C107*IF($D107="Male",$B$5,$B$6),
AN107*(1-(1-IF($D107="Male",Mortality_Projection!$C$3,Mortality_Projection!$C$4))^MIN(($B107+(AO$8-1)-Mortality_Projection!$C$6),Mortality_Projection!$C$5)*IF($D107="Male",MIN(OFFSET(Mortality_Rates!$B$6,AO$8-1-($B107-$B$9),0),Mortality_Rates!$B$111),MIN(OFFSET(Mortality_Rates!$B$6,AO$8-1-($B107-$B$9),1),Mortality_Rates!$C$111)))))</f>
        <v>0</v>
      </c>
      <c r="AP107" s="160">
        <f ca="1">IF($B107-AP$8&gt;$B$9,0,IF($B107-AP$8=$B$9,$C107*IF($D107="Male",$B$5,$B$6),
AO107*(1-(1-IF($D107="Male",Mortality_Projection!$C$3,Mortality_Projection!$C$4))^MIN(($B107+(AP$8-1)-Mortality_Projection!$C$6),Mortality_Projection!$C$5)*IF($D107="Male",MIN(OFFSET(Mortality_Rates!$B$6,AP$8-1-($B107-$B$9),0),Mortality_Rates!$B$111),MIN(OFFSET(Mortality_Rates!$B$6,AP$8-1-($B107-$B$9),1),Mortality_Rates!$C$111)))))</f>
        <v>0</v>
      </c>
      <c r="AQ107" s="160">
        <f ca="1">IF($B107-AQ$8&gt;$B$9,0,IF($B107-AQ$8=$B$9,$C107*IF($D107="Male",$B$5,$B$6),
AP107*(1-(1-IF($D107="Male",Mortality_Projection!$C$3,Mortality_Projection!$C$4))^MIN(($B107+(AQ$8-1)-Mortality_Projection!$C$6),Mortality_Projection!$C$5)*IF($D107="Male",MIN(OFFSET(Mortality_Rates!$B$6,AQ$8-1-($B107-$B$9),0),Mortality_Rates!$B$111),MIN(OFFSET(Mortality_Rates!$B$6,AQ$8-1-($B107-$B$9),1),Mortality_Rates!$C$111)))))</f>
        <v>0</v>
      </c>
      <c r="AR107" s="160">
        <f ca="1">IF($B107-AR$8&gt;$B$9,0,IF($B107-AR$8=$B$9,$C107*IF($D107="Male",$B$5,$B$6),
AQ107*(1-(1-IF($D107="Male",Mortality_Projection!$C$3,Mortality_Projection!$C$4))^MIN(($B107+(AR$8-1)-Mortality_Projection!$C$6),Mortality_Projection!$C$5)*IF($D107="Male",MIN(OFFSET(Mortality_Rates!$B$6,AR$8-1-($B107-$B$9),0),Mortality_Rates!$B$111),MIN(OFFSET(Mortality_Rates!$B$6,AR$8-1-($B107-$B$9),1),Mortality_Rates!$C$111)))))</f>
        <v>0</v>
      </c>
      <c r="AS107" s="160">
        <f ca="1">IF($B107-AS$8&gt;$B$9,0,IF($B107-AS$8=$B$9,$C107*IF($D107="Male",$B$5,$B$6),
AR107*(1-(1-IF($D107="Male",Mortality_Projection!$C$3,Mortality_Projection!$C$4))^MIN(($B107+(AS$8-1)-Mortality_Projection!$C$6),Mortality_Projection!$C$5)*IF($D107="Male",MIN(OFFSET(Mortality_Rates!$B$6,AS$8-1-($B107-$B$9),0),Mortality_Rates!$B$111),MIN(OFFSET(Mortality_Rates!$B$6,AS$8-1-($B107-$B$9),1),Mortality_Rates!$C$111)))))</f>
        <v>0</v>
      </c>
      <c r="AT107" s="160">
        <f ca="1">IF($B107-AT$8&gt;$B$9,0,IF($B107-AT$8=$B$9,$C107*IF($D107="Male",$B$5,$B$6),
AS107*(1-(1-IF($D107="Male",Mortality_Projection!$C$3,Mortality_Projection!$C$4))^MIN(($B107+(AT$8-1)-Mortality_Projection!$C$6),Mortality_Projection!$C$5)*IF($D107="Male",MIN(OFFSET(Mortality_Rates!$B$6,AT$8-1-($B107-$B$9),0),Mortality_Rates!$B$111),MIN(OFFSET(Mortality_Rates!$B$6,AT$8-1-($B107-$B$9),1),Mortality_Rates!$C$111)))))</f>
        <v>0</v>
      </c>
      <c r="AU107" s="160">
        <f ca="1">IF($B107-AU$8&gt;$B$9,0,IF($B107-AU$8=$B$9,$C107*IF($D107="Male",$B$5,$B$6),
AT107*(1-(1-IF($D107="Male",Mortality_Projection!$C$3,Mortality_Projection!$C$4))^MIN(($B107+(AU$8-1)-Mortality_Projection!$C$6),Mortality_Projection!$C$5)*IF($D107="Male",MIN(OFFSET(Mortality_Rates!$B$6,AU$8-1-($B107-$B$9),0),Mortality_Rates!$B$111),MIN(OFFSET(Mortality_Rates!$B$6,AU$8-1-($B107-$B$9),1),Mortality_Rates!$C$111)))))</f>
        <v>0</v>
      </c>
      <c r="AV107" s="160">
        <f ca="1">IF($B107-AV$8&gt;$B$9,0,IF($B107-AV$8=$B$9,$C107*IF($D107="Male",$B$5,$B$6),
AU107*(1-(1-IF($D107="Male",Mortality_Projection!$C$3,Mortality_Projection!$C$4))^MIN(($B107+(AV$8-1)-Mortality_Projection!$C$6),Mortality_Projection!$C$5)*IF($D107="Male",MIN(OFFSET(Mortality_Rates!$B$6,AV$8-1-($B107-$B$9),0),Mortality_Rates!$B$111),MIN(OFFSET(Mortality_Rates!$B$6,AV$8-1-($B107-$B$9),1),Mortality_Rates!$C$111)))))</f>
        <v>0</v>
      </c>
      <c r="AW107" s="160">
        <f ca="1">IF($B107-AW$8&gt;$B$9,0,IF($B107-AW$8=$B$9,$C107*IF($D107="Male",$B$5,$B$6),
AV107*(1-(1-IF($D107="Male",Mortality_Projection!$C$3,Mortality_Projection!$C$4))^MIN(($B107+(AW$8-1)-Mortality_Projection!$C$6),Mortality_Projection!$C$5)*IF($D107="Male",MIN(OFFSET(Mortality_Rates!$B$6,AW$8-1-($B107-$B$9),0),Mortality_Rates!$B$111),MIN(OFFSET(Mortality_Rates!$B$6,AW$8-1-($B107-$B$9),1),Mortality_Rates!$C$111)))))</f>
        <v>0</v>
      </c>
      <c r="AX107" s="160">
        <f ca="1">IF($B107-AX$8&gt;$B$9,0,IF($B107-AX$8=$B$9,$C107*IF($D107="Male",$B$5,$B$6),
AW107*(1-(1-IF($D107="Male",Mortality_Projection!$C$3,Mortality_Projection!$C$4))^MIN(($B107+(AX$8-1)-Mortality_Projection!$C$6),Mortality_Projection!$C$5)*IF($D107="Male",MIN(OFFSET(Mortality_Rates!$B$6,AX$8-1-($B107-$B$9),0),Mortality_Rates!$B$111),MIN(OFFSET(Mortality_Rates!$B$6,AX$8-1-($B107-$B$9),1),Mortality_Rates!$C$111)))))</f>
        <v>0</v>
      </c>
      <c r="AY107" s="160">
        <f ca="1">IF($B107-AY$8&gt;$B$9,0,IF($B107-AY$8=$B$9,$C107*IF($D107="Male",$B$5,$B$6),
AX107*(1-(1-IF($D107="Male",Mortality_Projection!$C$3,Mortality_Projection!$C$4))^MIN(($B107+(AY$8-1)-Mortality_Projection!$C$6),Mortality_Projection!$C$5)*IF($D107="Male",MIN(OFFSET(Mortality_Rates!$B$6,AY$8-1-($B107-$B$9),0),Mortality_Rates!$B$111),MIN(OFFSET(Mortality_Rates!$B$6,AY$8-1-($B107-$B$9),1),Mortality_Rates!$C$111)))))</f>
        <v>0</v>
      </c>
      <c r="AZ107" s="160">
        <f ca="1">IF($B107-AZ$8&gt;$B$9,0,IF($B107-AZ$8=$B$9,$C107*IF($D107="Male",$B$5,$B$6),
AY107*(1-(1-IF($D107="Male",Mortality_Projection!$C$3,Mortality_Projection!$C$4))^MIN(($B107+(AZ$8-1)-Mortality_Projection!$C$6),Mortality_Projection!$C$5)*IF($D107="Male",MIN(OFFSET(Mortality_Rates!$B$6,AZ$8-1-($B107-$B$9),0),Mortality_Rates!$B$111),MIN(OFFSET(Mortality_Rates!$B$6,AZ$8-1-($B107-$B$9),1),Mortality_Rates!$C$111)))))</f>
        <v>0</v>
      </c>
      <c r="BA107" s="160">
        <f ca="1">IF($B107-BA$8&gt;$B$9,0,IF($B107-BA$8=$B$9,$C107*IF($D107="Male",$B$5,$B$6),
AZ107*(1-(1-IF($D107="Male",Mortality_Projection!$C$3,Mortality_Projection!$C$4))^MIN(($B107+(BA$8-1)-Mortality_Projection!$C$6),Mortality_Projection!$C$5)*IF($D107="Male",MIN(OFFSET(Mortality_Rates!$B$6,BA$8-1-($B107-$B$9),0),Mortality_Rates!$B$111),MIN(OFFSET(Mortality_Rates!$B$6,BA$8-1-($B107-$B$9),1),Mortality_Rates!$C$111)))))</f>
        <v>5484.2938960223055</v>
      </c>
      <c r="BB107" s="160">
        <f ca="1">IF($B107-BB$8&gt;$B$9,0,IF($B107-BB$8=$B$9,$C107*IF($D107="Male",$B$5,$B$6),
BA107*(1-(1-IF($D107="Male",Mortality_Projection!$C$3,Mortality_Projection!$C$4))^MIN(($B107+(BB$8-1)-Mortality_Projection!$C$6),Mortality_Projection!$C$5)*IF($D107="Male",MIN(OFFSET(Mortality_Rates!$B$6,BB$8-1-($B107-$B$9),0),Mortality_Rates!$B$111),MIN(OFFSET(Mortality_Rates!$B$6,BB$8-1-($B107-$B$9),1),Mortality_Rates!$C$111)))))</f>
        <v>5482.3869162255805</v>
      </c>
      <c r="BC107" s="160">
        <f ca="1">IF($B107-BC$8&gt;$B$9,0,IF($B107-BC$8=$B$9,$C107*IF($D107="Male",$B$5,$B$6),
BB107*(1-(1-IF($D107="Male",Mortality_Projection!$C$3,Mortality_Projection!$C$4))^MIN(($B107+(BC$8-1)-Mortality_Projection!$C$6),Mortality_Projection!$C$5)*IF($D107="Male",MIN(OFFSET(Mortality_Rates!$B$6,BC$8-1-($B107-$B$9),0),Mortality_Rates!$B$111),MIN(OFFSET(Mortality_Rates!$B$6,BC$8-1-($B107-$B$9),1),Mortality_Rates!$C$111)))))</f>
        <v>5480.9848510336888</v>
      </c>
      <c r="BD107" s="161">
        <f ca="1">IF($B107-BD$8&gt;$B$9,0,IF($B107-BD$8=$B$9,$C107*IF($D107="Male",$B$5,$B$6),
BC107*(1-(1-IF($D107="Male",Mortality_Projection!$C$3,Mortality_Projection!$C$4))^MIN(($B107+(BD$8-1)-Mortality_Projection!$C$6),Mortality_Projection!$C$5)*IF($D107="Male",MIN(OFFSET(Mortality_Rates!$B$6,BD$8-1-($B107-$B$9),0),Mortality_Rates!$B$111),MIN(OFFSET(Mortality_Rates!$B$6,BD$8-1-($B107-$B$9),1),Mortality_Rates!$C$111)))))</f>
        <v>5479.9489406530183</v>
      </c>
      <c r="BE107" s="33"/>
    </row>
    <row r="108" spans="1:57" x14ac:dyDescent="0.35">
      <c r="A108" s="159"/>
      <c r="B108">
        <f t="shared" si="28"/>
        <v>2071</v>
      </c>
      <c r="C108" s="160">
        <f t="shared" ca="1" si="28"/>
        <v>77377.553978526877</v>
      </c>
      <c r="D108" s="198" t="s">
        <v>32</v>
      </c>
      <c r="E108" s="160">
        <f ca="1">IF($B108-E$8&gt;$B$9,0,IF($B108-E$8=$B$9,$C108*IF($D108="Male",$B$5,$B$6),
D108*(1-(1-IF($D108="Male",Mortality_Projection!$C$3,Mortality_Projection!$C$4))^MIN(($B108+(E$8-1)-Mortality_Projection!$C$6),Mortality_Projection!$C$5)*IF($D108="Male",MIN(OFFSET(Mortality_Rates!$B$6,E$8-1-($B108-$B$9),0),Mortality_Rates!$B$111),MIN(OFFSET(Mortality_Rates!$B$6,E$8-1-($B108-$B$9),1),Mortality_Rates!$C$111)))))</f>
        <v>0</v>
      </c>
      <c r="F108" s="160">
        <f ca="1">IF($B108-F$8&gt;$B$9,0,IF($B108-F$8=$B$9,$C108*IF($D108="Male",$B$5,$B$6),
E108*(1-(1-IF($D108="Male",Mortality_Projection!$C$3,Mortality_Projection!$C$4))^MIN(($B108+(F$8-1)-Mortality_Projection!$C$6),Mortality_Projection!$C$5)*IF($D108="Male",MIN(OFFSET(Mortality_Rates!$B$6,F$8-1-($B108-$B$9),0),Mortality_Rates!$B$111),MIN(OFFSET(Mortality_Rates!$B$6,F$8-1-($B108-$B$9),1),Mortality_Rates!$C$111)))))</f>
        <v>0</v>
      </c>
      <c r="G108" s="160">
        <f ca="1">IF($B108-G$8&gt;$B$9,0,IF($B108-G$8=$B$9,$C108*IF($D108="Male",$B$5,$B$6),
F108*(1-(1-IF($D108="Male",Mortality_Projection!$C$3,Mortality_Projection!$C$4))^MIN(($B108+(G$8-1)-Mortality_Projection!$C$6),Mortality_Projection!$C$5)*IF($D108="Male",MIN(OFFSET(Mortality_Rates!$B$6,G$8-1-($B108-$B$9),0),Mortality_Rates!$B$111),MIN(OFFSET(Mortality_Rates!$B$6,G$8-1-($B108-$B$9),1),Mortality_Rates!$C$111)))))</f>
        <v>0</v>
      </c>
      <c r="H108" s="160">
        <f ca="1">IF($B108-H$8&gt;$B$9,0,IF($B108-H$8=$B$9,$C108*IF($D108="Male",$B$5,$B$6),
G108*(1-(1-IF($D108="Male",Mortality_Projection!$C$3,Mortality_Projection!$C$4))^MIN(($B108+(H$8-1)-Mortality_Projection!$C$6),Mortality_Projection!$C$5)*IF($D108="Male",MIN(OFFSET(Mortality_Rates!$B$6,H$8-1-($B108-$B$9),0),Mortality_Rates!$B$111),MIN(OFFSET(Mortality_Rates!$B$6,H$8-1-($B108-$B$9),1),Mortality_Rates!$C$111)))))</f>
        <v>0</v>
      </c>
      <c r="I108" s="160">
        <f ca="1">IF($B108-I$8&gt;$B$9,0,IF($B108-I$8=$B$9,$C108*IF($D108="Male",$B$5,$B$6),
H108*(1-(1-IF($D108="Male",Mortality_Projection!$C$3,Mortality_Projection!$C$4))^MIN(($B108+(I$8-1)-Mortality_Projection!$C$6),Mortality_Projection!$C$5)*IF($D108="Male",MIN(OFFSET(Mortality_Rates!$B$6,I$8-1-($B108-$B$9),0),Mortality_Rates!$B$111),MIN(OFFSET(Mortality_Rates!$B$6,I$8-1-($B108-$B$9),1),Mortality_Rates!$C$111)))))</f>
        <v>0</v>
      </c>
      <c r="J108" s="160">
        <f ca="1">IF($B108-J$8&gt;$B$9,0,IF($B108-J$8=$B$9,$C108*IF($D108="Male",$B$5,$B$6),
I108*(1-(1-IF($D108="Male",Mortality_Projection!$C$3,Mortality_Projection!$C$4))^MIN(($B108+(J$8-1)-Mortality_Projection!$C$6),Mortality_Projection!$C$5)*IF($D108="Male",MIN(OFFSET(Mortality_Rates!$B$6,J$8-1-($B108-$B$9),0),Mortality_Rates!$B$111),MIN(OFFSET(Mortality_Rates!$B$6,J$8-1-($B108-$B$9),1),Mortality_Rates!$C$111)))))</f>
        <v>0</v>
      </c>
      <c r="K108" s="160">
        <f ca="1">IF($B108-K$8&gt;$B$9,0,IF($B108-K$8=$B$9,$C108*IF($D108="Male",$B$5,$B$6),
J108*(1-(1-IF($D108="Male",Mortality_Projection!$C$3,Mortality_Projection!$C$4))^MIN(($B108+(K$8-1)-Mortality_Projection!$C$6),Mortality_Projection!$C$5)*IF($D108="Male",MIN(OFFSET(Mortality_Rates!$B$6,K$8-1-($B108-$B$9),0),Mortality_Rates!$B$111),MIN(OFFSET(Mortality_Rates!$B$6,K$8-1-($B108-$B$9),1),Mortality_Rates!$C$111)))))</f>
        <v>0</v>
      </c>
      <c r="L108" s="160">
        <f ca="1">IF($B108-L$8&gt;$B$9,0,IF($B108-L$8=$B$9,$C108*IF($D108="Male",$B$5,$B$6),
K108*(1-(1-IF($D108="Male",Mortality_Projection!$C$3,Mortality_Projection!$C$4))^MIN(($B108+(L$8-1)-Mortality_Projection!$C$6),Mortality_Projection!$C$5)*IF($D108="Male",MIN(OFFSET(Mortality_Rates!$B$6,L$8-1-($B108-$B$9),0),Mortality_Rates!$B$111),MIN(OFFSET(Mortality_Rates!$B$6,L$8-1-($B108-$B$9),1),Mortality_Rates!$C$111)))))</f>
        <v>0</v>
      </c>
      <c r="M108" s="160">
        <f ca="1">IF($B108-M$8&gt;$B$9,0,IF($B108-M$8=$B$9,$C108*IF($D108="Male",$B$5,$B$6),
L108*(1-(1-IF($D108="Male",Mortality_Projection!$C$3,Mortality_Projection!$C$4))^MIN(($B108+(M$8-1)-Mortality_Projection!$C$6),Mortality_Projection!$C$5)*IF($D108="Male",MIN(OFFSET(Mortality_Rates!$B$6,M$8-1-($B108-$B$9),0),Mortality_Rates!$B$111),MIN(OFFSET(Mortality_Rates!$B$6,M$8-1-($B108-$B$9),1),Mortality_Rates!$C$111)))))</f>
        <v>0</v>
      </c>
      <c r="N108" s="160">
        <f ca="1">IF($B108-N$8&gt;$B$9,0,IF($B108-N$8=$B$9,$C108*IF($D108="Male",$B$5,$B$6),
M108*(1-(1-IF($D108="Male",Mortality_Projection!$C$3,Mortality_Projection!$C$4))^MIN(($B108+(N$8-1)-Mortality_Projection!$C$6),Mortality_Projection!$C$5)*IF($D108="Male",MIN(OFFSET(Mortality_Rates!$B$6,N$8-1-($B108-$B$9),0),Mortality_Rates!$B$111),MIN(OFFSET(Mortality_Rates!$B$6,N$8-1-($B108-$B$9),1),Mortality_Rates!$C$111)))))</f>
        <v>0</v>
      </c>
      <c r="O108" s="160">
        <f ca="1">IF($B108-O$8&gt;$B$9,0,IF($B108-O$8=$B$9,$C108*IF($D108="Male",$B$5,$B$6),
N108*(1-(1-IF($D108="Male",Mortality_Projection!$C$3,Mortality_Projection!$C$4))^MIN(($B108+(O$8-1)-Mortality_Projection!$C$6),Mortality_Projection!$C$5)*IF($D108="Male",MIN(OFFSET(Mortality_Rates!$B$6,O$8-1-($B108-$B$9),0),Mortality_Rates!$B$111),MIN(OFFSET(Mortality_Rates!$B$6,O$8-1-($B108-$B$9),1),Mortality_Rates!$C$111)))))</f>
        <v>0</v>
      </c>
      <c r="P108" s="160">
        <f ca="1">IF($B108-P$8&gt;$B$9,0,IF($B108-P$8=$B$9,$C108*IF($D108="Male",$B$5,$B$6),
O108*(1-(1-IF($D108="Male",Mortality_Projection!$C$3,Mortality_Projection!$C$4))^MIN(($B108+(P$8-1)-Mortality_Projection!$C$6),Mortality_Projection!$C$5)*IF($D108="Male",MIN(OFFSET(Mortality_Rates!$B$6,P$8-1-($B108-$B$9),0),Mortality_Rates!$B$111),MIN(OFFSET(Mortality_Rates!$B$6,P$8-1-($B108-$B$9),1),Mortality_Rates!$C$111)))))</f>
        <v>0</v>
      </c>
      <c r="Q108" s="160">
        <f ca="1">IF($B108-Q$8&gt;$B$9,0,IF($B108-Q$8=$B$9,$C108*IF($D108="Male",$B$5,$B$6),
P108*(1-(1-IF($D108="Male",Mortality_Projection!$C$3,Mortality_Projection!$C$4))^MIN(($B108+(Q$8-1)-Mortality_Projection!$C$6),Mortality_Projection!$C$5)*IF($D108="Male",MIN(OFFSET(Mortality_Rates!$B$6,Q$8-1-($B108-$B$9),0),Mortality_Rates!$B$111),MIN(OFFSET(Mortality_Rates!$B$6,Q$8-1-($B108-$B$9),1),Mortality_Rates!$C$111)))))</f>
        <v>0</v>
      </c>
      <c r="R108" s="160">
        <f ca="1">IF($B108-R$8&gt;$B$9,0,IF($B108-R$8=$B$9,$C108*IF($D108="Male",$B$5,$B$6),
Q108*(1-(1-IF($D108="Male",Mortality_Projection!$C$3,Mortality_Projection!$C$4))^MIN(($B108+(R$8-1)-Mortality_Projection!$C$6),Mortality_Projection!$C$5)*IF($D108="Male",MIN(OFFSET(Mortality_Rates!$B$6,R$8-1-($B108-$B$9),0),Mortality_Rates!$B$111),MIN(OFFSET(Mortality_Rates!$B$6,R$8-1-($B108-$B$9),1),Mortality_Rates!$C$111)))))</f>
        <v>0</v>
      </c>
      <c r="S108" s="160">
        <f ca="1">IF($B108-S$8&gt;$B$9,0,IF($B108-S$8=$B$9,$C108*IF($D108="Male",$B$5,$B$6),
R108*(1-(1-IF($D108="Male",Mortality_Projection!$C$3,Mortality_Projection!$C$4))^MIN(($B108+(S$8-1)-Mortality_Projection!$C$6),Mortality_Projection!$C$5)*IF($D108="Male",MIN(OFFSET(Mortality_Rates!$B$6,S$8-1-($B108-$B$9),0),Mortality_Rates!$B$111),MIN(OFFSET(Mortality_Rates!$B$6,S$8-1-($B108-$B$9),1),Mortality_Rates!$C$111)))))</f>
        <v>0</v>
      </c>
      <c r="T108" s="160">
        <f ca="1">IF($B108-T$8&gt;$B$9,0,IF($B108-T$8=$B$9,$C108*IF($D108="Male",$B$5,$B$6),
S108*(1-(1-IF($D108="Male",Mortality_Projection!$C$3,Mortality_Projection!$C$4))^MIN(($B108+(T$8-1)-Mortality_Projection!$C$6),Mortality_Projection!$C$5)*IF($D108="Male",MIN(OFFSET(Mortality_Rates!$B$6,T$8-1-($B108-$B$9),0),Mortality_Rates!$B$111),MIN(OFFSET(Mortality_Rates!$B$6,T$8-1-($B108-$B$9),1),Mortality_Rates!$C$111)))))</f>
        <v>0</v>
      </c>
      <c r="U108" s="160">
        <f ca="1">IF($B108-U$8&gt;$B$9,0,IF($B108-U$8=$B$9,$C108*IF($D108="Male",$B$5,$B$6),
T108*(1-(1-IF($D108="Male",Mortality_Projection!$C$3,Mortality_Projection!$C$4))^MIN(($B108+(U$8-1)-Mortality_Projection!$C$6),Mortality_Projection!$C$5)*IF($D108="Male",MIN(OFFSET(Mortality_Rates!$B$6,U$8-1-($B108-$B$9),0),Mortality_Rates!$B$111),MIN(OFFSET(Mortality_Rates!$B$6,U$8-1-($B108-$B$9),1),Mortality_Rates!$C$111)))))</f>
        <v>0</v>
      </c>
      <c r="V108" s="160">
        <f ca="1">IF($B108-V$8&gt;$B$9,0,IF($B108-V$8=$B$9,$C108*IF($D108="Male",$B$5,$B$6),
U108*(1-(1-IF($D108="Male",Mortality_Projection!$C$3,Mortality_Projection!$C$4))^MIN(($B108+(V$8-1)-Mortality_Projection!$C$6),Mortality_Projection!$C$5)*IF($D108="Male",MIN(OFFSET(Mortality_Rates!$B$6,V$8-1-($B108-$B$9),0),Mortality_Rates!$B$111),MIN(OFFSET(Mortality_Rates!$B$6,V$8-1-($B108-$B$9),1),Mortality_Rates!$C$111)))))</f>
        <v>0</v>
      </c>
      <c r="W108" s="160">
        <f ca="1">IF($B108-W$8&gt;$B$9,0,IF($B108-W$8=$B$9,$C108*IF($D108="Male",$B$5,$B$6),
V108*(1-(1-IF($D108="Male",Mortality_Projection!$C$3,Mortality_Projection!$C$4))^MIN(($B108+(W$8-1)-Mortality_Projection!$C$6),Mortality_Projection!$C$5)*IF($D108="Male",MIN(OFFSET(Mortality_Rates!$B$6,W$8-1-($B108-$B$9),0),Mortality_Rates!$B$111),MIN(OFFSET(Mortality_Rates!$B$6,W$8-1-($B108-$B$9),1),Mortality_Rates!$C$111)))))</f>
        <v>0</v>
      </c>
      <c r="X108" s="160">
        <f ca="1">IF($B108-X$8&gt;$B$9,0,IF($B108-X$8=$B$9,$C108*IF($D108="Male",$B$5,$B$6),
W108*(1-(1-IF($D108="Male",Mortality_Projection!$C$3,Mortality_Projection!$C$4))^MIN(($B108+(X$8-1)-Mortality_Projection!$C$6),Mortality_Projection!$C$5)*IF($D108="Male",MIN(OFFSET(Mortality_Rates!$B$6,X$8-1-($B108-$B$9),0),Mortality_Rates!$B$111),MIN(OFFSET(Mortality_Rates!$B$6,X$8-1-($B108-$B$9),1),Mortality_Rates!$C$111)))))</f>
        <v>0</v>
      </c>
      <c r="Y108" s="160">
        <f ca="1">IF($B108-Y$8&gt;$B$9,0,IF($B108-Y$8=$B$9,$C108*IF($D108="Male",$B$5,$B$6),
X108*(1-(1-IF($D108="Male",Mortality_Projection!$C$3,Mortality_Projection!$C$4))^MIN(($B108+(Y$8-1)-Mortality_Projection!$C$6),Mortality_Projection!$C$5)*IF($D108="Male",MIN(OFFSET(Mortality_Rates!$B$6,Y$8-1-($B108-$B$9),0),Mortality_Rates!$B$111),MIN(OFFSET(Mortality_Rates!$B$6,Y$8-1-($B108-$B$9),1),Mortality_Rates!$C$111)))))</f>
        <v>0</v>
      </c>
      <c r="Z108" s="160">
        <f ca="1">IF($B108-Z$8&gt;$B$9,0,IF($B108-Z$8=$B$9,$C108*IF($D108="Male",$B$5,$B$6),
Y108*(1-(1-IF($D108="Male",Mortality_Projection!$C$3,Mortality_Projection!$C$4))^MIN(($B108+(Z$8-1)-Mortality_Projection!$C$6),Mortality_Projection!$C$5)*IF($D108="Male",MIN(OFFSET(Mortality_Rates!$B$6,Z$8-1-($B108-$B$9),0),Mortality_Rates!$B$111),MIN(OFFSET(Mortality_Rates!$B$6,Z$8-1-($B108-$B$9),1),Mortality_Rates!$C$111)))))</f>
        <v>0</v>
      </c>
      <c r="AA108" s="160">
        <f ca="1">IF($B108-AA$8&gt;$B$9,0,IF($B108-AA$8=$B$9,$C108*IF($D108="Male",$B$5,$B$6),
Z108*(1-(1-IF($D108="Male",Mortality_Projection!$C$3,Mortality_Projection!$C$4))^MIN(($B108+(AA$8-1)-Mortality_Projection!$C$6),Mortality_Projection!$C$5)*IF($D108="Male",MIN(OFFSET(Mortality_Rates!$B$6,AA$8-1-($B108-$B$9),0),Mortality_Rates!$B$111),MIN(OFFSET(Mortality_Rates!$B$6,AA$8-1-($B108-$B$9),1),Mortality_Rates!$C$111)))))</f>
        <v>0</v>
      </c>
      <c r="AB108" s="160">
        <f ca="1">IF($B108-AB$8&gt;$B$9,0,IF($B108-AB$8=$B$9,$C108*IF($D108="Male",$B$5,$B$6),
AA108*(1-(1-IF($D108="Male",Mortality_Projection!$C$3,Mortality_Projection!$C$4))^MIN(($B108+(AB$8-1)-Mortality_Projection!$C$6),Mortality_Projection!$C$5)*IF($D108="Male",MIN(OFFSET(Mortality_Rates!$B$6,AB$8-1-($B108-$B$9),0),Mortality_Rates!$B$111),MIN(OFFSET(Mortality_Rates!$B$6,AB$8-1-($B108-$B$9),1),Mortality_Rates!$C$111)))))</f>
        <v>0</v>
      </c>
      <c r="AC108" s="160">
        <f ca="1">IF($B108-AC$8&gt;$B$9,0,IF($B108-AC$8=$B$9,$C108*IF($D108="Male",$B$5,$B$6),
AB108*(1-(1-IF($D108="Male",Mortality_Projection!$C$3,Mortality_Projection!$C$4))^MIN(($B108+(AC$8-1)-Mortality_Projection!$C$6),Mortality_Projection!$C$5)*IF($D108="Male",MIN(OFFSET(Mortality_Rates!$B$6,AC$8-1-($B108-$B$9),0),Mortality_Rates!$B$111),MIN(OFFSET(Mortality_Rates!$B$6,AC$8-1-($B108-$B$9),1),Mortality_Rates!$C$111)))))</f>
        <v>0</v>
      </c>
      <c r="AD108" s="160">
        <f ca="1">IF($B108-AD$8&gt;$B$9,0,IF($B108-AD$8=$B$9,$C108*IF($D108="Male",$B$5,$B$6),
AC108*(1-(1-IF($D108="Male",Mortality_Projection!$C$3,Mortality_Projection!$C$4))^MIN(($B108+(AD$8-1)-Mortality_Projection!$C$6),Mortality_Projection!$C$5)*IF($D108="Male",MIN(OFFSET(Mortality_Rates!$B$6,AD$8-1-($B108-$B$9),0),Mortality_Rates!$B$111),MIN(OFFSET(Mortality_Rates!$B$6,AD$8-1-($B108-$B$9),1),Mortality_Rates!$C$111)))))</f>
        <v>0</v>
      </c>
      <c r="AE108" s="160">
        <f ca="1">IF($B108-AE$8&gt;$B$9,0,IF($B108-AE$8=$B$9,$C108*IF($D108="Male",$B$5,$B$6),
AD108*(1-(1-IF($D108="Male",Mortality_Projection!$C$3,Mortality_Projection!$C$4))^MIN(($B108+(AE$8-1)-Mortality_Projection!$C$6),Mortality_Projection!$C$5)*IF($D108="Male",MIN(OFFSET(Mortality_Rates!$B$6,AE$8-1-($B108-$B$9),0),Mortality_Rates!$B$111),MIN(OFFSET(Mortality_Rates!$B$6,AE$8-1-($B108-$B$9),1),Mortality_Rates!$C$111)))))</f>
        <v>0</v>
      </c>
      <c r="AF108" s="160">
        <f ca="1">IF($B108-AF$8&gt;$B$9,0,IF($B108-AF$8=$B$9,$C108*IF($D108="Male",$B$5,$B$6),
AE108*(1-(1-IF($D108="Male",Mortality_Projection!$C$3,Mortality_Projection!$C$4))^MIN(($B108+(AF$8-1)-Mortality_Projection!$C$6),Mortality_Projection!$C$5)*IF($D108="Male",MIN(OFFSET(Mortality_Rates!$B$6,AF$8-1-($B108-$B$9),0),Mortality_Rates!$B$111),MIN(OFFSET(Mortality_Rates!$B$6,AF$8-1-($B108-$B$9),1),Mortality_Rates!$C$111)))))</f>
        <v>0</v>
      </c>
      <c r="AG108" s="160">
        <f ca="1">IF($B108-AG$8&gt;$B$9,0,IF($B108-AG$8=$B$9,$C108*IF($D108="Male",$B$5,$B$6),
AF108*(1-(1-IF($D108="Male",Mortality_Projection!$C$3,Mortality_Projection!$C$4))^MIN(($B108+(AG$8-1)-Mortality_Projection!$C$6),Mortality_Projection!$C$5)*IF($D108="Male",MIN(OFFSET(Mortality_Rates!$B$6,AG$8-1-($B108-$B$9),0),Mortality_Rates!$B$111),MIN(OFFSET(Mortality_Rates!$B$6,AG$8-1-($B108-$B$9),1),Mortality_Rates!$C$111)))))</f>
        <v>0</v>
      </c>
      <c r="AH108" s="160">
        <f ca="1">IF($B108-AH$8&gt;$B$9,0,IF($B108-AH$8=$B$9,$C108*IF($D108="Male",$B$5,$B$6),
AG108*(1-(1-IF($D108="Male",Mortality_Projection!$C$3,Mortality_Projection!$C$4))^MIN(($B108+(AH$8-1)-Mortality_Projection!$C$6),Mortality_Projection!$C$5)*IF($D108="Male",MIN(OFFSET(Mortality_Rates!$B$6,AH$8-1-($B108-$B$9),0),Mortality_Rates!$B$111),MIN(OFFSET(Mortality_Rates!$B$6,AH$8-1-($B108-$B$9),1),Mortality_Rates!$C$111)))))</f>
        <v>0</v>
      </c>
      <c r="AI108" s="160">
        <f ca="1">IF($B108-AI$8&gt;$B$9,0,IF($B108-AI$8=$B$9,$C108*IF($D108="Male",$B$5,$B$6),
AH108*(1-(1-IF($D108="Male",Mortality_Projection!$C$3,Mortality_Projection!$C$4))^MIN(($B108+(AI$8-1)-Mortality_Projection!$C$6),Mortality_Projection!$C$5)*IF($D108="Male",MIN(OFFSET(Mortality_Rates!$B$6,AI$8-1-($B108-$B$9),0),Mortality_Rates!$B$111),MIN(OFFSET(Mortality_Rates!$B$6,AI$8-1-($B108-$B$9),1),Mortality_Rates!$C$111)))))</f>
        <v>0</v>
      </c>
      <c r="AJ108" s="160">
        <f ca="1">IF($B108-AJ$8&gt;$B$9,0,IF($B108-AJ$8=$B$9,$C108*IF($D108="Male",$B$5,$B$6),
AI108*(1-(1-IF($D108="Male",Mortality_Projection!$C$3,Mortality_Projection!$C$4))^MIN(($B108+(AJ$8-1)-Mortality_Projection!$C$6),Mortality_Projection!$C$5)*IF($D108="Male",MIN(OFFSET(Mortality_Rates!$B$6,AJ$8-1-($B108-$B$9),0),Mortality_Rates!$B$111),MIN(OFFSET(Mortality_Rates!$B$6,AJ$8-1-($B108-$B$9),1),Mortality_Rates!$C$111)))))</f>
        <v>0</v>
      </c>
      <c r="AK108" s="160">
        <f ca="1">IF($B108-AK$8&gt;$B$9,0,IF($B108-AK$8=$B$9,$C108*IF($D108="Male",$B$5,$B$6),
AJ108*(1-(1-IF($D108="Male",Mortality_Projection!$C$3,Mortality_Projection!$C$4))^MIN(($B108+(AK$8-1)-Mortality_Projection!$C$6),Mortality_Projection!$C$5)*IF($D108="Male",MIN(OFFSET(Mortality_Rates!$B$6,AK$8-1-($B108-$B$9),0),Mortality_Rates!$B$111),MIN(OFFSET(Mortality_Rates!$B$6,AK$8-1-($B108-$B$9),1),Mortality_Rates!$C$111)))))</f>
        <v>0</v>
      </c>
      <c r="AL108" s="160">
        <f ca="1">IF($B108-AL$8&gt;$B$9,0,IF($B108-AL$8=$B$9,$C108*IF($D108="Male",$B$5,$B$6),
AK108*(1-(1-IF($D108="Male",Mortality_Projection!$C$3,Mortality_Projection!$C$4))^MIN(($B108+(AL$8-1)-Mortality_Projection!$C$6),Mortality_Projection!$C$5)*IF($D108="Male",MIN(OFFSET(Mortality_Rates!$B$6,AL$8-1-($B108-$B$9),0),Mortality_Rates!$B$111),MIN(OFFSET(Mortality_Rates!$B$6,AL$8-1-($B108-$B$9),1),Mortality_Rates!$C$111)))))</f>
        <v>0</v>
      </c>
      <c r="AM108" s="160">
        <f ca="1">IF($B108-AM$8&gt;$B$9,0,IF($B108-AM$8=$B$9,$C108*IF($D108="Male",$B$5,$B$6),
AL108*(1-(1-IF($D108="Male",Mortality_Projection!$C$3,Mortality_Projection!$C$4))^MIN(($B108+(AM$8-1)-Mortality_Projection!$C$6),Mortality_Projection!$C$5)*IF($D108="Male",MIN(OFFSET(Mortality_Rates!$B$6,AM$8-1-($B108-$B$9),0),Mortality_Rates!$B$111),MIN(OFFSET(Mortality_Rates!$B$6,AM$8-1-($B108-$B$9),1),Mortality_Rates!$C$111)))))</f>
        <v>0</v>
      </c>
      <c r="AN108" s="160">
        <f ca="1">IF($B108-AN$8&gt;$B$9,0,IF($B108-AN$8=$B$9,$C108*IF($D108="Male",$B$5,$B$6),
AM108*(1-(1-IF($D108="Male",Mortality_Projection!$C$3,Mortality_Projection!$C$4))^MIN(($B108+(AN$8-1)-Mortality_Projection!$C$6),Mortality_Projection!$C$5)*IF($D108="Male",MIN(OFFSET(Mortality_Rates!$B$6,AN$8-1-($B108-$B$9),0),Mortality_Rates!$B$111),MIN(OFFSET(Mortality_Rates!$B$6,AN$8-1-($B108-$B$9),1),Mortality_Rates!$C$111)))))</f>
        <v>0</v>
      </c>
      <c r="AO108" s="160">
        <f ca="1">IF($B108-AO$8&gt;$B$9,0,IF($B108-AO$8=$B$9,$C108*IF($D108="Male",$B$5,$B$6),
AN108*(1-(1-IF($D108="Male",Mortality_Projection!$C$3,Mortality_Projection!$C$4))^MIN(($B108+(AO$8-1)-Mortality_Projection!$C$6),Mortality_Projection!$C$5)*IF($D108="Male",MIN(OFFSET(Mortality_Rates!$B$6,AO$8-1-($B108-$B$9),0),Mortality_Rates!$B$111),MIN(OFFSET(Mortality_Rates!$B$6,AO$8-1-($B108-$B$9),1),Mortality_Rates!$C$111)))))</f>
        <v>0</v>
      </c>
      <c r="AP108" s="160">
        <f ca="1">IF($B108-AP$8&gt;$B$9,0,IF($B108-AP$8=$B$9,$C108*IF($D108="Male",$B$5,$B$6),
AO108*(1-(1-IF($D108="Male",Mortality_Projection!$C$3,Mortality_Projection!$C$4))^MIN(($B108+(AP$8-1)-Mortality_Projection!$C$6),Mortality_Projection!$C$5)*IF($D108="Male",MIN(OFFSET(Mortality_Rates!$B$6,AP$8-1-($B108-$B$9),0),Mortality_Rates!$B$111),MIN(OFFSET(Mortality_Rates!$B$6,AP$8-1-($B108-$B$9),1),Mortality_Rates!$C$111)))))</f>
        <v>0</v>
      </c>
      <c r="AQ108" s="160">
        <f ca="1">IF($B108-AQ$8&gt;$B$9,0,IF($B108-AQ$8=$B$9,$C108*IF($D108="Male",$B$5,$B$6),
AP108*(1-(1-IF($D108="Male",Mortality_Projection!$C$3,Mortality_Projection!$C$4))^MIN(($B108+(AQ$8-1)-Mortality_Projection!$C$6),Mortality_Projection!$C$5)*IF($D108="Male",MIN(OFFSET(Mortality_Rates!$B$6,AQ$8-1-($B108-$B$9),0),Mortality_Rates!$B$111),MIN(OFFSET(Mortality_Rates!$B$6,AQ$8-1-($B108-$B$9),1),Mortality_Rates!$C$111)))))</f>
        <v>0</v>
      </c>
      <c r="AR108" s="160">
        <f ca="1">IF($B108-AR$8&gt;$B$9,0,IF($B108-AR$8=$B$9,$C108*IF($D108="Male",$B$5,$B$6),
AQ108*(1-(1-IF($D108="Male",Mortality_Projection!$C$3,Mortality_Projection!$C$4))^MIN(($B108+(AR$8-1)-Mortality_Projection!$C$6),Mortality_Projection!$C$5)*IF($D108="Male",MIN(OFFSET(Mortality_Rates!$B$6,AR$8-1-($B108-$B$9),0),Mortality_Rates!$B$111),MIN(OFFSET(Mortality_Rates!$B$6,AR$8-1-($B108-$B$9),1),Mortality_Rates!$C$111)))))</f>
        <v>0</v>
      </c>
      <c r="AS108" s="160">
        <f ca="1">IF($B108-AS$8&gt;$B$9,0,IF($B108-AS$8=$B$9,$C108*IF($D108="Male",$B$5,$B$6),
AR108*(1-(1-IF($D108="Male",Mortality_Projection!$C$3,Mortality_Projection!$C$4))^MIN(($B108+(AS$8-1)-Mortality_Projection!$C$6),Mortality_Projection!$C$5)*IF($D108="Male",MIN(OFFSET(Mortality_Rates!$B$6,AS$8-1-($B108-$B$9),0),Mortality_Rates!$B$111),MIN(OFFSET(Mortality_Rates!$B$6,AS$8-1-($B108-$B$9),1),Mortality_Rates!$C$111)))))</f>
        <v>0</v>
      </c>
      <c r="AT108" s="160">
        <f ca="1">IF($B108-AT$8&gt;$B$9,0,IF($B108-AT$8=$B$9,$C108*IF($D108="Male",$B$5,$B$6),
AS108*(1-(1-IF($D108="Male",Mortality_Projection!$C$3,Mortality_Projection!$C$4))^MIN(($B108+(AT$8-1)-Mortality_Projection!$C$6),Mortality_Projection!$C$5)*IF($D108="Male",MIN(OFFSET(Mortality_Rates!$B$6,AT$8-1-($B108-$B$9),0),Mortality_Rates!$B$111),MIN(OFFSET(Mortality_Rates!$B$6,AT$8-1-($B108-$B$9),1),Mortality_Rates!$C$111)))))</f>
        <v>0</v>
      </c>
      <c r="AU108" s="160">
        <f ca="1">IF($B108-AU$8&gt;$B$9,0,IF($B108-AU$8=$B$9,$C108*IF($D108="Male",$B$5,$B$6),
AT108*(1-(1-IF($D108="Male",Mortality_Projection!$C$3,Mortality_Projection!$C$4))^MIN(($B108+(AU$8-1)-Mortality_Projection!$C$6),Mortality_Projection!$C$5)*IF($D108="Male",MIN(OFFSET(Mortality_Rates!$B$6,AU$8-1-($B108-$B$9),0),Mortality_Rates!$B$111),MIN(OFFSET(Mortality_Rates!$B$6,AU$8-1-($B108-$B$9),1),Mortality_Rates!$C$111)))))</f>
        <v>0</v>
      </c>
      <c r="AV108" s="160">
        <f ca="1">IF($B108-AV$8&gt;$B$9,0,IF($B108-AV$8=$B$9,$C108*IF($D108="Male",$B$5,$B$6),
AU108*(1-(1-IF($D108="Male",Mortality_Projection!$C$3,Mortality_Projection!$C$4))^MIN(($B108+(AV$8-1)-Mortality_Projection!$C$6),Mortality_Projection!$C$5)*IF($D108="Male",MIN(OFFSET(Mortality_Rates!$B$6,AV$8-1-($B108-$B$9),0),Mortality_Rates!$B$111),MIN(OFFSET(Mortality_Rates!$B$6,AV$8-1-($B108-$B$9),1),Mortality_Rates!$C$111)))))</f>
        <v>0</v>
      </c>
      <c r="AW108" s="160">
        <f ca="1">IF($B108-AW$8&gt;$B$9,0,IF($B108-AW$8=$B$9,$C108*IF($D108="Male",$B$5,$B$6),
AV108*(1-(1-IF($D108="Male",Mortality_Projection!$C$3,Mortality_Projection!$C$4))^MIN(($B108+(AW$8-1)-Mortality_Projection!$C$6),Mortality_Projection!$C$5)*IF($D108="Male",MIN(OFFSET(Mortality_Rates!$B$6,AW$8-1-($B108-$B$9),0),Mortality_Rates!$B$111),MIN(OFFSET(Mortality_Rates!$B$6,AW$8-1-($B108-$B$9),1),Mortality_Rates!$C$111)))))</f>
        <v>0</v>
      </c>
      <c r="AX108" s="160">
        <f ca="1">IF($B108-AX$8&gt;$B$9,0,IF($B108-AX$8=$B$9,$C108*IF($D108="Male",$B$5,$B$6),
AW108*(1-(1-IF($D108="Male",Mortality_Projection!$C$3,Mortality_Projection!$C$4))^MIN(($B108+(AX$8-1)-Mortality_Projection!$C$6),Mortality_Projection!$C$5)*IF($D108="Male",MIN(OFFSET(Mortality_Rates!$B$6,AX$8-1-($B108-$B$9),0),Mortality_Rates!$B$111),MIN(OFFSET(Mortality_Rates!$B$6,AX$8-1-($B108-$B$9),1),Mortality_Rates!$C$111)))))</f>
        <v>0</v>
      </c>
      <c r="AY108" s="160">
        <f ca="1">IF($B108-AY$8&gt;$B$9,0,IF($B108-AY$8=$B$9,$C108*IF($D108="Male",$B$5,$B$6),
AX108*(1-(1-IF($D108="Male",Mortality_Projection!$C$3,Mortality_Projection!$C$4))^MIN(($B108+(AY$8-1)-Mortality_Projection!$C$6),Mortality_Projection!$C$5)*IF($D108="Male",MIN(OFFSET(Mortality_Rates!$B$6,AY$8-1-($B108-$B$9),0),Mortality_Rates!$B$111),MIN(OFFSET(Mortality_Rates!$B$6,AY$8-1-($B108-$B$9),1),Mortality_Rates!$C$111)))))</f>
        <v>0</v>
      </c>
      <c r="AZ108" s="160">
        <f ca="1">IF($B108-AZ$8&gt;$B$9,0,IF($B108-AZ$8=$B$9,$C108*IF($D108="Male",$B$5,$B$6),
AY108*(1-(1-IF($D108="Male",Mortality_Projection!$C$3,Mortality_Projection!$C$4))^MIN(($B108+(AZ$8-1)-Mortality_Projection!$C$6),Mortality_Projection!$C$5)*IF($D108="Male",MIN(OFFSET(Mortality_Rates!$B$6,AZ$8-1-($B108-$B$9),0),Mortality_Rates!$B$111),MIN(OFFSET(Mortality_Rates!$B$6,AZ$8-1-($B108-$B$9),1),Mortality_Rates!$C$111)))))</f>
        <v>0</v>
      </c>
      <c r="BA108" s="160">
        <f ca="1">IF($B108-BA$8&gt;$B$9,0,IF($B108-BA$8=$B$9,$C108*IF($D108="Male",$B$5,$B$6),
AZ108*(1-(1-IF($D108="Male",Mortality_Projection!$C$3,Mortality_Projection!$C$4))^MIN(($B108+(BA$8-1)-Mortality_Projection!$C$6),Mortality_Projection!$C$5)*IF($D108="Male",MIN(OFFSET(Mortality_Rates!$B$6,BA$8-1-($B108-$B$9),0),Mortality_Rates!$B$111),MIN(OFFSET(Mortality_Rates!$B$6,BA$8-1-($B108-$B$9),1),Mortality_Rates!$C$111)))))</f>
        <v>0</v>
      </c>
      <c r="BB108" s="160">
        <f ca="1">IF($B108-BB$8&gt;$B$9,0,IF($B108-BB$8=$B$9,$C108*IF($D108="Male",$B$5,$B$6),
BA108*(1-(1-IF($D108="Male",Mortality_Projection!$C$3,Mortality_Projection!$C$4))^MIN(($B108+(BB$8-1)-Mortality_Projection!$C$6),Mortality_Projection!$C$5)*IF($D108="Male",MIN(OFFSET(Mortality_Rates!$B$6,BB$8-1-($B108-$B$9),0),Mortality_Rates!$B$111),MIN(OFFSET(Mortality_Rates!$B$6,BB$8-1-($B108-$B$9),1),Mortality_Rates!$C$111)))))</f>
        <v>5442.1168313229646</v>
      </c>
      <c r="BC108" s="160">
        <f ca="1">IF($B108-BC$8&gt;$B$9,0,IF($B108-BC$8=$B$9,$C108*IF($D108="Male",$B$5,$B$6),
BB108*(1-(1-IF($D108="Male",Mortality_Projection!$C$3,Mortality_Projection!$C$4))^MIN(($B108+(BC$8-1)-Mortality_Projection!$C$6),Mortality_Projection!$C$5)*IF($D108="Male",MIN(OFFSET(Mortality_Rates!$B$6,BC$8-1-($B108-$B$9),0),Mortality_Rates!$B$111),MIN(OFFSET(Mortality_Rates!$B$6,BC$8-1-($B108-$B$9),1),Mortality_Rates!$C$111)))))</f>
        <v>5440.2245171900049</v>
      </c>
      <c r="BD108" s="161">
        <f ca="1">IF($B108-BD$8&gt;$B$9,0,IF($B108-BD$8=$B$9,$C108*IF($D108="Male",$B$5,$B$6),
BC108*(1-(1-IF($D108="Male",Mortality_Projection!$C$3,Mortality_Projection!$C$4))^MIN(($B108+(BD$8-1)-Mortality_Projection!$C$6),Mortality_Projection!$C$5)*IF($D108="Male",MIN(OFFSET(Mortality_Rates!$B$6,BD$8-1-($B108-$B$9),0),Mortality_Rates!$B$111),MIN(OFFSET(Mortality_Rates!$B$6,BD$8-1-($B108-$B$9),1),Mortality_Rates!$C$111)))))</f>
        <v>5438.8332346066736</v>
      </c>
      <c r="BE108" s="33"/>
    </row>
    <row r="109" spans="1:57" x14ac:dyDescent="0.35">
      <c r="A109" s="159"/>
      <c r="B109">
        <f t="shared" ref="B109:B140" si="29">B9</f>
        <v>2022</v>
      </c>
      <c r="D109" s="198" t="s">
        <v>65</v>
      </c>
      <c r="E109" s="38">
        <f t="shared" ref="E109:AZ109" ca="1" si="30">E9+E59</f>
        <v>16853.34741899238</v>
      </c>
      <c r="F109" s="38">
        <f t="shared" ca="1" si="30"/>
        <v>16840.920317881159</v>
      </c>
      <c r="G109" s="38">
        <f t="shared" ca="1" si="30"/>
        <v>16832.082490202458</v>
      </c>
      <c r="H109" s="38">
        <f t="shared" ca="1" si="30"/>
        <v>16825.708393492438</v>
      </c>
      <c r="I109" s="38">
        <f t="shared" ca="1" si="30"/>
        <v>16820.916030820426</v>
      </c>
      <c r="J109" s="38">
        <f t="shared" ca="1" si="30"/>
        <v>16817.070124296297</v>
      </c>
      <c r="K109" s="38">
        <f t="shared" ca="1" si="30"/>
        <v>16813.755101761326</v>
      </c>
      <c r="L109" s="38">
        <f t="shared" ca="1" si="30"/>
        <v>16810.749172968463</v>
      </c>
      <c r="M109" s="38">
        <f t="shared" ca="1" si="30"/>
        <v>16807.899782081535</v>
      </c>
      <c r="N109" s="38">
        <f t="shared" ca="1" si="30"/>
        <v>16805.074776455109</v>
      </c>
      <c r="O109" s="38">
        <f t="shared" ca="1" si="30"/>
        <v>16802.169193415903</v>
      </c>
      <c r="P109" s="38">
        <f t="shared" ca="1" si="30"/>
        <v>16799.089012803142</v>
      </c>
      <c r="Q109" s="38">
        <f t="shared" ca="1" si="30"/>
        <v>16795.77998228059</v>
      </c>
      <c r="R109" s="38">
        <f t="shared" ca="1" si="30"/>
        <v>16792.211942116322</v>
      </c>
      <c r="S109" s="38">
        <f t="shared" ca="1" si="30"/>
        <v>16788.36291241123</v>
      </c>
      <c r="T109" s="38">
        <f t="shared" ca="1" si="30"/>
        <v>16784.240046921193</v>
      </c>
      <c r="U109" s="38">
        <f t="shared" ca="1" si="30"/>
        <v>16779.871174968663</v>
      </c>
      <c r="V109" s="38">
        <f t="shared" ca="1" si="30"/>
        <v>16775.290296857936</v>
      </c>
      <c r="W109" s="38">
        <f t="shared" ca="1" si="30"/>
        <v>16770.537264209714</v>
      </c>
      <c r="X109" s="38">
        <f t="shared" ca="1" si="30"/>
        <v>16765.63715043445</v>
      </c>
      <c r="Y109" s="38">
        <f t="shared" ca="1" si="30"/>
        <v>16760.613723845148</v>
      </c>
      <c r="Z109" s="38">
        <f t="shared" ca="1" si="30"/>
        <v>16755.477327258643</v>
      </c>
      <c r="AA109" s="38">
        <f t="shared" ca="1" si="30"/>
        <v>16750.24413238759</v>
      </c>
      <c r="AB109" s="38">
        <f t="shared" ca="1" si="30"/>
        <v>16744.910658892124</v>
      </c>
      <c r="AC109" s="38">
        <f t="shared" ca="1" si="30"/>
        <v>16739.473606257714</v>
      </c>
      <c r="AD109" s="38">
        <f t="shared" ca="1" si="30"/>
        <v>16733.923467940069</v>
      </c>
      <c r="AE109" s="38">
        <f t="shared" ca="1" si="30"/>
        <v>16728.257445592448</v>
      </c>
      <c r="AF109" s="38">
        <f t="shared" ca="1" si="30"/>
        <v>16722.441974532208</v>
      </c>
      <c r="AG109" s="38">
        <f t="shared" ca="1" si="30"/>
        <v>16716.463236728421</v>
      </c>
      <c r="AH109" s="38">
        <f t="shared" ca="1" si="30"/>
        <v>16710.283878280225</v>
      </c>
      <c r="AI109" s="38">
        <f t="shared" ca="1" si="30"/>
        <v>16703.873995988302</v>
      </c>
      <c r="AJ109" s="38">
        <f t="shared" ca="1" si="30"/>
        <v>16697.193006191912</v>
      </c>
      <c r="AK109" s="38">
        <f t="shared" ca="1" si="30"/>
        <v>16690.207992660857</v>
      </c>
      <c r="AL109" s="38">
        <f t="shared" ca="1" si="30"/>
        <v>16682.881393688745</v>
      </c>
      <c r="AM109" s="38">
        <f t="shared" ca="1" si="30"/>
        <v>16675.154865472476</v>
      </c>
      <c r="AN109" s="38">
        <f t="shared" ca="1" si="30"/>
        <v>16666.988977441899</v>
      </c>
      <c r="AO109" s="38">
        <f t="shared" ca="1" si="30"/>
        <v>16658.329581207494</v>
      </c>
      <c r="AP109" s="38">
        <f t="shared" ca="1" si="30"/>
        <v>16649.119078142572</v>
      </c>
      <c r="AQ109" s="38">
        <f t="shared" ca="1" si="30"/>
        <v>16639.291742477075</v>
      </c>
      <c r="AR109" s="38">
        <f t="shared" ca="1" si="30"/>
        <v>16628.773853350285</v>
      </c>
      <c r="AS109" s="38">
        <f t="shared" ca="1" si="30"/>
        <v>16617.468410285681</v>
      </c>
      <c r="AT109" s="38">
        <f t="shared" ca="1" si="30"/>
        <v>16605.277258173126</v>
      </c>
      <c r="AU109" s="38">
        <f t="shared" ca="1" si="30"/>
        <v>16592.091243310999</v>
      </c>
      <c r="AV109" s="38">
        <f t="shared" ca="1" si="30"/>
        <v>16577.785509198817</v>
      </c>
      <c r="AW109" s="38">
        <f t="shared" ca="1" si="30"/>
        <v>16562.240731239723</v>
      </c>
      <c r="AX109" s="38">
        <f t="shared" ca="1" si="30"/>
        <v>16545.313414446875</v>
      </c>
      <c r="AY109" s="38">
        <f t="shared" ca="1" si="30"/>
        <v>16526.866552242846</v>
      </c>
      <c r="AZ109" s="38">
        <f t="shared" ca="1" si="30"/>
        <v>16506.745823948746</v>
      </c>
      <c r="BA109" s="38">
        <f t="shared" ref="BA109:BD109" ca="1" si="31">BA9+BA59</f>
        <v>16484.823387713248</v>
      </c>
      <c r="BB109" s="38">
        <f t="shared" ca="1" si="31"/>
        <v>16460.978277998609</v>
      </c>
      <c r="BC109" s="38">
        <f t="shared" ca="1" si="31"/>
        <v>16435.124061534363</v>
      </c>
      <c r="BD109" s="197">
        <f t="shared" ca="1" si="31"/>
        <v>16406.854972285761</v>
      </c>
      <c r="BE109" s="38"/>
    </row>
    <row r="110" spans="1:57" x14ac:dyDescent="0.35">
      <c r="A110" s="159"/>
      <c r="B110">
        <f t="shared" si="29"/>
        <v>2023</v>
      </c>
      <c r="D110" s="198" t="s">
        <v>65</v>
      </c>
      <c r="E110" s="38">
        <f t="shared" ref="E110:AZ110" ca="1" si="32">E10+E60</f>
        <v>0</v>
      </c>
      <c r="F110" s="38">
        <f t="shared" ca="1" si="32"/>
        <v>16212.217440219942</v>
      </c>
      <c r="G110" s="38">
        <f t="shared" ca="1" si="32"/>
        <v>16200.536456312648</v>
      </c>
      <c r="H110" s="38">
        <f t="shared" ca="1" si="32"/>
        <v>16192.229103963069</v>
      </c>
      <c r="I110" s="38">
        <f t="shared" ca="1" si="32"/>
        <v>16186.237528156908</v>
      </c>
      <c r="J110" s="38">
        <f t="shared" ca="1" si="32"/>
        <v>16181.732723910085</v>
      </c>
      <c r="K110" s="38">
        <f t="shared" ca="1" si="32"/>
        <v>16178.117560665189</v>
      </c>
      <c r="L110" s="38">
        <f t="shared" ca="1" si="32"/>
        <v>16175.001412431171</v>
      </c>
      <c r="M110" s="38">
        <f t="shared" ca="1" si="32"/>
        <v>16172.175800795827</v>
      </c>
      <c r="N110" s="38">
        <f t="shared" ca="1" si="32"/>
        <v>16169.497324508829</v>
      </c>
      <c r="O110" s="38">
        <f t="shared" ca="1" si="32"/>
        <v>16166.841759167597</v>
      </c>
      <c r="P110" s="38">
        <f t="shared" ca="1" si="32"/>
        <v>16164.110437636798</v>
      </c>
      <c r="Q110" s="38">
        <f t="shared" ca="1" si="32"/>
        <v>16161.214977385942</v>
      </c>
      <c r="R110" s="38">
        <f t="shared" ca="1" si="32"/>
        <v>16158.104377186184</v>
      </c>
      <c r="S110" s="38">
        <f t="shared" ca="1" si="32"/>
        <v>16154.750282864403</v>
      </c>
      <c r="T110" s="38">
        <f t="shared" ca="1" si="32"/>
        <v>16151.132028757424</v>
      </c>
      <c r="U110" s="38">
        <f t="shared" ca="1" si="32"/>
        <v>16147.256335398928</v>
      </c>
      <c r="V110" s="38">
        <f t="shared" ca="1" si="32"/>
        <v>16143.14935907664</v>
      </c>
      <c r="W110" s="38">
        <f t="shared" ca="1" si="32"/>
        <v>16138.843057573293</v>
      </c>
      <c r="X110" s="38">
        <f t="shared" ca="1" si="32"/>
        <v>16134.374889979599</v>
      </c>
      <c r="Y110" s="38">
        <f t="shared" ca="1" si="32"/>
        <v>16129.768423734738</v>
      </c>
      <c r="Z110" s="38">
        <f t="shared" ca="1" si="32"/>
        <v>16125.045999275015</v>
      </c>
      <c r="AA110" s="38">
        <f t="shared" ca="1" si="32"/>
        <v>16120.217337127411</v>
      </c>
      <c r="AB110" s="38">
        <f t="shared" ca="1" si="32"/>
        <v>16115.297637162759</v>
      </c>
      <c r="AC110" s="38">
        <f t="shared" ca="1" si="32"/>
        <v>16110.283624999021</v>
      </c>
      <c r="AD110" s="38">
        <f t="shared" ca="1" si="32"/>
        <v>16105.172195121148</v>
      </c>
      <c r="AE110" s="38">
        <f t="shared" ca="1" si="32"/>
        <v>16099.954407271958</v>
      </c>
      <c r="AF110" s="38">
        <f t="shared" ca="1" si="32"/>
        <v>16094.62762747255</v>
      </c>
      <c r="AG110" s="38">
        <f t="shared" ca="1" si="32"/>
        <v>16089.160296726141</v>
      </c>
      <c r="AH110" s="38">
        <f t="shared" ca="1" si="32"/>
        <v>16083.539419913806</v>
      </c>
      <c r="AI110" s="38">
        <f t="shared" ca="1" si="32"/>
        <v>16077.729873850003</v>
      </c>
      <c r="AJ110" s="38">
        <f t="shared" ca="1" si="32"/>
        <v>16071.703538866206</v>
      </c>
      <c r="AK110" s="38">
        <f t="shared" ca="1" si="32"/>
        <v>16065.42225210885</v>
      </c>
      <c r="AL110" s="38">
        <f t="shared" ca="1" si="32"/>
        <v>16058.855058392468</v>
      </c>
      <c r="AM110" s="38">
        <f t="shared" ca="1" si="32"/>
        <v>16051.966632371019</v>
      </c>
      <c r="AN110" s="38">
        <f t="shared" ca="1" si="32"/>
        <v>16044.702108386598</v>
      </c>
      <c r="AO110" s="38">
        <f t="shared" ca="1" si="32"/>
        <v>16037.024399396956</v>
      </c>
      <c r="AP110" s="38">
        <f t="shared" ca="1" si="32"/>
        <v>16028.882578456461</v>
      </c>
      <c r="AQ110" s="38">
        <f t="shared" ca="1" si="32"/>
        <v>16020.222469970704</v>
      </c>
      <c r="AR110" s="38">
        <f t="shared" ca="1" si="32"/>
        <v>16010.982253648446</v>
      </c>
      <c r="AS110" s="38">
        <f t="shared" ca="1" si="32"/>
        <v>16001.092586063185</v>
      </c>
      <c r="AT110" s="38">
        <f t="shared" ca="1" si="32"/>
        <v>15990.462227547585</v>
      </c>
      <c r="AU110" s="38">
        <f t="shared" ca="1" si="32"/>
        <v>15978.998843675625</v>
      </c>
      <c r="AV110" s="38">
        <f t="shared" ca="1" si="32"/>
        <v>15966.599748916957</v>
      </c>
      <c r="AW110" s="38">
        <f t="shared" ca="1" si="32"/>
        <v>15953.1474783675</v>
      </c>
      <c r="AX110" s="38">
        <f t="shared" ca="1" si="32"/>
        <v>15938.529753750032</v>
      </c>
      <c r="AY110" s="38">
        <f t="shared" ca="1" si="32"/>
        <v>15922.611550537345</v>
      </c>
      <c r="AZ110" s="38">
        <f t="shared" ca="1" si="32"/>
        <v>15905.263922883691</v>
      </c>
      <c r="BA110" s="38">
        <f t="shared" ref="BA110:BD110" ca="1" si="33">BA10+BA60</f>
        <v>15886.341619730101</v>
      </c>
      <c r="BB110" s="38">
        <f t="shared" ca="1" si="33"/>
        <v>15865.724261957914</v>
      </c>
      <c r="BC110" s="38">
        <f t="shared" ca="1" si="33"/>
        <v>15843.037005596474</v>
      </c>
      <c r="BD110" s="197">
        <f t="shared" ca="1" si="33"/>
        <v>15818.151550843404</v>
      </c>
      <c r="BE110" s="38"/>
    </row>
    <row r="111" spans="1:57" x14ac:dyDescent="0.35">
      <c r="A111" s="159"/>
      <c r="B111">
        <f t="shared" si="29"/>
        <v>2024</v>
      </c>
      <c r="D111" s="198" t="s">
        <v>65</v>
      </c>
      <c r="E111" s="38">
        <f t="shared" ref="E111:AZ111" ca="1" si="34">E11+E61</f>
        <v>0</v>
      </c>
      <c r="F111" s="38">
        <f t="shared" ca="1" si="34"/>
        <v>0</v>
      </c>
      <c r="G111" s="38">
        <f t="shared" ca="1" si="34"/>
        <v>15582.055382659673</v>
      </c>
      <c r="H111" s="38">
        <f t="shared" ca="1" si="34"/>
        <v>15571.085168735379</v>
      </c>
      <c r="I111" s="38">
        <f t="shared" ca="1" si="34"/>
        <v>15563.283174262346</v>
      </c>
      <c r="J111" s="38">
        <f t="shared" ca="1" si="34"/>
        <v>15557.656014410037</v>
      </c>
      <c r="K111" s="38">
        <f t="shared" ca="1" si="34"/>
        <v>15553.425162083375</v>
      </c>
      <c r="L111" s="38">
        <f t="shared" ca="1" si="34"/>
        <v>15550.029826300681</v>
      </c>
      <c r="M111" s="38">
        <f t="shared" ca="1" si="34"/>
        <v>15547.103145856123</v>
      </c>
      <c r="N111" s="38">
        <f t="shared" ca="1" si="34"/>
        <v>15544.449323941899</v>
      </c>
      <c r="O111" s="38">
        <f t="shared" ca="1" si="34"/>
        <v>15541.933680655076</v>
      </c>
      <c r="P111" s="38">
        <f t="shared" ca="1" si="34"/>
        <v>15539.439544824087</v>
      </c>
      <c r="Q111" s="38">
        <f t="shared" ca="1" si="34"/>
        <v>15536.87424721099</v>
      </c>
      <c r="R111" s="38">
        <f t="shared" ca="1" si="34"/>
        <v>15534.154776531737</v>
      </c>
      <c r="S111" s="38">
        <f t="shared" ca="1" si="34"/>
        <v>15531.233229235113</v>
      </c>
      <c r="T111" s="38">
        <f t="shared" ca="1" si="34"/>
        <v>15528.082971667704</v>
      </c>
      <c r="U111" s="38">
        <f t="shared" ca="1" si="34"/>
        <v>15524.684590659523</v>
      </c>
      <c r="V111" s="38">
        <f t="shared" ca="1" si="34"/>
        <v>15521.044394400853</v>
      </c>
      <c r="W111" s="38">
        <f t="shared" ca="1" si="34"/>
        <v>15517.186945612104</v>
      </c>
      <c r="X111" s="38">
        <f t="shared" ca="1" si="34"/>
        <v>15513.142256428939</v>
      </c>
      <c r="Y111" s="38">
        <f t="shared" ca="1" si="34"/>
        <v>15508.945506743563</v>
      </c>
      <c r="Z111" s="38">
        <f t="shared" ca="1" si="34"/>
        <v>15504.618829423427</v>
      </c>
      <c r="AA111" s="38">
        <f t="shared" ca="1" si="34"/>
        <v>15500.183204753041</v>
      </c>
      <c r="AB111" s="38">
        <f t="shared" ca="1" si="34"/>
        <v>15495.647760575155</v>
      </c>
      <c r="AC111" s="38">
        <f t="shared" ca="1" si="34"/>
        <v>15491.026771044862</v>
      </c>
      <c r="AD111" s="38">
        <f t="shared" ca="1" si="34"/>
        <v>15486.317158266789</v>
      </c>
      <c r="AE111" s="38">
        <f t="shared" ca="1" si="34"/>
        <v>15481.516002788694</v>
      </c>
      <c r="AF111" s="38">
        <f t="shared" ca="1" si="34"/>
        <v>15476.61490424023</v>
      </c>
      <c r="AG111" s="38">
        <f t="shared" ca="1" si="34"/>
        <v>15471.61138557061</v>
      </c>
      <c r="AH111" s="38">
        <f t="shared" ca="1" si="34"/>
        <v>15466.475799358916</v>
      </c>
      <c r="AI111" s="38">
        <f t="shared" ca="1" si="34"/>
        <v>15461.195935053394</v>
      </c>
      <c r="AJ111" s="38">
        <f t="shared" ca="1" si="34"/>
        <v>15455.738795648915</v>
      </c>
      <c r="AK111" s="38">
        <f t="shared" ca="1" si="34"/>
        <v>15450.077961643135</v>
      </c>
      <c r="AL111" s="38">
        <f t="shared" ca="1" si="34"/>
        <v>15444.177577813429</v>
      </c>
      <c r="AM111" s="38">
        <f t="shared" ca="1" si="34"/>
        <v>15438.008558567341</v>
      </c>
      <c r="AN111" s="38">
        <f t="shared" ca="1" si="34"/>
        <v>15431.537710767272</v>
      </c>
      <c r="AO111" s="38">
        <f t="shared" ca="1" si="34"/>
        <v>15424.713484488166</v>
      </c>
      <c r="AP111" s="38">
        <f t="shared" ca="1" si="34"/>
        <v>15417.501027465943</v>
      </c>
      <c r="AQ111" s="38">
        <f t="shared" ca="1" si="34"/>
        <v>15409.852484404621</v>
      </c>
      <c r="AR111" s="38">
        <f t="shared" ca="1" si="34"/>
        <v>15401.7169439269</v>
      </c>
      <c r="AS111" s="38">
        <f t="shared" ca="1" si="34"/>
        <v>15393.036310072875</v>
      </c>
      <c r="AT111" s="38">
        <f t="shared" ca="1" si="34"/>
        <v>15383.745414111261</v>
      </c>
      <c r="AU111" s="38">
        <f t="shared" ca="1" si="34"/>
        <v>15373.758510271364</v>
      </c>
      <c r="AV111" s="38">
        <f t="shared" ca="1" si="34"/>
        <v>15362.988815958999</v>
      </c>
      <c r="AW111" s="38">
        <f t="shared" ca="1" si="34"/>
        <v>15351.339815509793</v>
      </c>
      <c r="AX111" s="38">
        <f t="shared" ca="1" si="34"/>
        <v>15338.701095402899</v>
      </c>
      <c r="AY111" s="38">
        <f t="shared" ca="1" si="34"/>
        <v>15324.967101068203</v>
      </c>
      <c r="AZ111" s="38">
        <f t="shared" ca="1" si="34"/>
        <v>15310.010890922691</v>
      </c>
      <c r="BA111" s="38">
        <f t="shared" ref="BA111:BD111" ca="1" si="35">BA11+BA61</f>
        <v>15293.711213652539</v>
      </c>
      <c r="BB111" s="38">
        <f t="shared" ca="1" si="35"/>
        <v>15275.724631021938</v>
      </c>
      <c r="BC111" s="38">
        <f t="shared" ca="1" si="35"/>
        <v>15255.898508938963</v>
      </c>
      <c r="BD111" s="197">
        <f t="shared" ca="1" si="35"/>
        <v>15234.081930482575</v>
      </c>
      <c r="BE111" s="38"/>
    </row>
    <row r="112" spans="1:57" x14ac:dyDescent="0.35">
      <c r="A112" s="159"/>
      <c r="B112">
        <f t="shared" si="29"/>
        <v>2025</v>
      </c>
      <c r="D112" s="198" t="s">
        <v>65</v>
      </c>
      <c r="E112" s="38">
        <f t="shared" ref="E112:AZ112" ca="1" si="36">E12+E62</f>
        <v>0</v>
      </c>
      <c r="F112" s="38">
        <f t="shared" ca="1" si="36"/>
        <v>0</v>
      </c>
      <c r="G112" s="38">
        <f t="shared" ca="1" si="36"/>
        <v>0</v>
      </c>
      <c r="H112" s="38">
        <f t="shared" ca="1" si="36"/>
        <v>14965.139949751028</v>
      </c>
      <c r="I112" s="38">
        <f t="shared" ca="1" si="36"/>
        <v>14954.844994033712</v>
      </c>
      <c r="J112" s="38">
        <f t="shared" ca="1" si="36"/>
        <v>14947.523121011825</v>
      </c>
      <c r="K112" s="38">
        <f t="shared" ca="1" si="36"/>
        <v>14942.242185365216</v>
      </c>
      <c r="L112" s="38">
        <f t="shared" ca="1" si="36"/>
        <v>14938.271612655877</v>
      </c>
      <c r="M112" s="38">
        <f t="shared" ca="1" si="36"/>
        <v>14935.085135383852</v>
      </c>
      <c r="N112" s="38">
        <f t="shared" ca="1" si="36"/>
        <v>14932.338470181028</v>
      </c>
      <c r="O112" s="38">
        <f t="shared" ca="1" si="36"/>
        <v>14929.847868617824</v>
      </c>
      <c r="P112" s="38">
        <f t="shared" ca="1" si="36"/>
        <v>14927.486936815298</v>
      </c>
      <c r="Q112" s="38">
        <f t="shared" ca="1" si="36"/>
        <v>14925.146179987998</v>
      </c>
      <c r="R112" s="38">
        <f t="shared" ca="1" si="36"/>
        <v>14922.73862767878</v>
      </c>
      <c r="S112" s="38">
        <f t="shared" ca="1" si="36"/>
        <v>14920.186372122527</v>
      </c>
      <c r="T112" s="38">
        <f t="shared" ca="1" si="36"/>
        <v>14917.444453213957</v>
      </c>
      <c r="U112" s="38">
        <f t="shared" ca="1" si="36"/>
        <v>14914.487872310448</v>
      </c>
      <c r="V112" s="38">
        <f t="shared" ca="1" si="36"/>
        <v>14911.298406628064</v>
      </c>
      <c r="W112" s="38">
        <f t="shared" ca="1" si="36"/>
        <v>14907.881972937137</v>
      </c>
      <c r="X112" s="38">
        <f t="shared" ca="1" si="36"/>
        <v>14904.261620197403</v>
      </c>
      <c r="Y112" s="38">
        <f t="shared" ca="1" si="36"/>
        <v>14900.465512206667</v>
      </c>
      <c r="Z112" s="38">
        <f t="shared" ca="1" si="36"/>
        <v>14896.526663519915</v>
      </c>
      <c r="AA112" s="38">
        <f t="shared" ca="1" si="36"/>
        <v>14892.465844156846</v>
      </c>
      <c r="AB112" s="38">
        <f t="shared" ca="1" si="36"/>
        <v>14888.302742278676</v>
      </c>
      <c r="AC112" s="38">
        <f t="shared" ca="1" si="36"/>
        <v>14884.045922768972</v>
      </c>
      <c r="AD112" s="38">
        <f t="shared" ca="1" si="36"/>
        <v>14879.708780395369</v>
      </c>
      <c r="AE112" s="38">
        <f t="shared" ca="1" si="36"/>
        <v>14875.2884241916</v>
      </c>
      <c r="AF112" s="38">
        <f t="shared" ca="1" si="36"/>
        <v>14870.782111745411</v>
      </c>
      <c r="AG112" s="38">
        <f t="shared" ca="1" si="36"/>
        <v>14866.181955986831</v>
      </c>
      <c r="AH112" s="38">
        <f t="shared" ca="1" si="36"/>
        <v>14861.485629267536</v>
      </c>
      <c r="AI112" s="38">
        <f t="shared" ca="1" si="36"/>
        <v>14856.665301059764</v>
      </c>
      <c r="AJ112" s="38">
        <f t="shared" ca="1" si="36"/>
        <v>14851.709506760861</v>
      </c>
      <c r="AK112" s="38">
        <f t="shared" ca="1" si="36"/>
        <v>14846.587270355096</v>
      </c>
      <c r="AL112" s="38">
        <f t="shared" ca="1" si="36"/>
        <v>14841.273788586441</v>
      </c>
      <c r="AM112" s="38">
        <f t="shared" ca="1" si="36"/>
        <v>14835.735399936773</v>
      </c>
      <c r="AN112" s="38">
        <f t="shared" ca="1" si="36"/>
        <v>14829.944796314343</v>
      </c>
      <c r="AO112" s="38">
        <f t="shared" ca="1" si="36"/>
        <v>14823.870811887693</v>
      </c>
      <c r="AP112" s="38">
        <f t="shared" ca="1" si="36"/>
        <v>14817.465048946426</v>
      </c>
      <c r="AQ112" s="38">
        <f t="shared" ca="1" si="36"/>
        <v>14810.694780412374</v>
      </c>
      <c r="AR112" s="38">
        <f t="shared" ca="1" si="36"/>
        <v>14803.515071730466</v>
      </c>
      <c r="AS112" s="38">
        <f t="shared" ca="1" si="36"/>
        <v>14795.87811569075</v>
      </c>
      <c r="AT112" s="38">
        <f t="shared" ca="1" si="36"/>
        <v>14787.729358101276</v>
      </c>
      <c r="AU112" s="38">
        <f t="shared" ca="1" si="36"/>
        <v>14779.007600557314</v>
      </c>
      <c r="AV112" s="38">
        <f t="shared" ca="1" si="36"/>
        <v>14769.632322142348</v>
      </c>
      <c r="AW112" s="38">
        <f t="shared" ca="1" si="36"/>
        <v>14759.52202097066</v>
      </c>
      <c r="AX112" s="38">
        <f t="shared" ca="1" si="36"/>
        <v>14748.586050350139</v>
      </c>
      <c r="AY112" s="38">
        <f t="shared" ca="1" si="36"/>
        <v>14736.720704875279</v>
      </c>
      <c r="AZ112" s="38">
        <f t="shared" ca="1" si="36"/>
        <v>14723.826827914956</v>
      </c>
      <c r="BA112" s="38">
        <f t="shared" ref="BA112:BD112" ca="1" si="37">BA12+BA62</f>
        <v>14709.621811793677</v>
      </c>
      <c r="BB112" s="38">
        <f t="shared" ca="1" si="37"/>
        <v>14693.960502624725</v>
      </c>
      <c r="BC112" s="38">
        <f t="shared" ca="1" si="37"/>
        <v>14676.678358686266</v>
      </c>
      <c r="BD112" s="197">
        <f t="shared" ca="1" si="37"/>
        <v>14657.628723815324</v>
      </c>
      <c r="BE112" s="38"/>
    </row>
    <row r="113" spans="1:57" x14ac:dyDescent="0.35">
      <c r="A113" s="159"/>
      <c r="B113">
        <f t="shared" si="29"/>
        <v>2026</v>
      </c>
      <c r="D113" s="198" t="s">
        <v>65</v>
      </c>
      <c r="E113" s="38">
        <f t="shared" ref="E113:AZ113" ca="1" si="38">E13+E63</f>
        <v>0</v>
      </c>
      <c r="F113" s="38">
        <f t="shared" ca="1" si="38"/>
        <v>0</v>
      </c>
      <c r="G113" s="38">
        <f t="shared" ca="1" si="38"/>
        <v>0</v>
      </c>
      <c r="H113" s="38">
        <f t="shared" ca="1" si="38"/>
        <v>0</v>
      </c>
      <c r="I113" s="38">
        <f t="shared" ca="1" si="38"/>
        <v>14262.615930528336</v>
      </c>
      <c r="J113" s="38">
        <f t="shared" ca="1" si="38"/>
        <v>14253.028632342206</v>
      </c>
      <c r="K113" s="38">
        <f t="shared" ca="1" si="38"/>
        <v>14246.209942294772</v>
      </c>
      <c r="L113" s="38">
        <f t="shared" ca="1" si="38"/>
        <v>14241.291873675647</v>
      </c>
      <c r="M113" s="38">
        <f t="shared" ca="1" si="38"/>
        <v>14237.594099018821</v>
      </c>
      <c r="N113" s="38">
        <f t="shared" ca="1" si="38"/>
        <v>14234.62652979925</v>
      </c>
      <c r="O113" s="38">
        <f t="shared" ca="1" si="38"/>
        <v>14232.068544583692</v>
      </c>
      <c r="P113" s="38">
        <f t="shared" ca="1" si="38"/>
        <v>14229.749022165777</v>
      </c>
      <c r="Q113" s="38">
        <f t="shared" ca="1" si="38"/>
        <v>14227.550253093243</v>
      </c>
      <c r="R113" s="38">
        <f t="shared" ca="1" si="38"/>
        <v>14225.370264362304</v>
      </c>
      <c r="S113" s="38">
        <f t="shared" ca="1" si="38"/>
        <v>14223.12805883598</v>
      </c>
      <c r="T113" s="38">
        <f t="shared" ca="1" si="38"/>
        <v>14220.751078407206</v>
      </c>
      <c r="U113" s="38">
        <f t="shared" ca="1" si="38"/>
        <v>14218.197448719457</v>
      </c>
      <c r="V113" s="38">
        <f t="shared" ca="1" si="38"/>
        <v>14215.443885497145</v>
      </c>
      <c r="W113" s="38">
        <f t="shared" ca="1" si="38"/>
        <v>14212.473414401677</v>
      </c>
      <c r="X113" s="38">
        <f t="shared" ca="1" si="38"/>
        <v>14209.291542648667</v>
      </c>
      <c r="Y113" s="38">
        <f t="shared" ca="1" si="38"/>
        <v>14205.919733184121</v>
      </c>
      <c r="Z113" s="38">
        <f t="shared" ca="1" si="38"/>
        <v>14202.384212984931</v>
      </c>
      <c r="AA113" s="38">
        <f t="shared" ca="1" si="38"/>
        <v>14198.715727349532</v>
      </c>
      <c r="AB113" s="38">
        <f t="shared" ca="1" si="38"/>
        <v>14194.933618159368</v>
      </c>
      <c r="AC113" s="38">
        <f t="shared" ca="1" si="38"/>
        <v>14191.056219600956</v>
      </c>
      <c r="AD113" s="38">
        <f t="shared" ca="1" si="38"/>
        <v>14187.091506815394</v>
      </c>
      <c r="AE113" s="38">
        <f t="shared" ca="1" si="38"/>
        <v>14183.051953145416</v>
      </c>
      <c r="AF113" s="38">
        <f t="shared" ca="1" si="38"/>
        <v>14178.934864044239</v>
      </c>
      <c r="AG113" s="38">
        <f t="shared" ca="1" si="38"/>
        <v>14174.737683183575</v>
      </c>
      <c r="AH113" s="38">
        <f t="shared" ca="1" si="38"/>
        <v>14170.45306220119</v>
      </c>
      <c r="AI113" s="38">
        <f t="shared" ca="1" si="38"/>
        <v>14166.078830652805</v>
      </c>
      <c r="AJ113" s="38">
        <f t="shared" ca="1" si="38"/>
        <v>14161.589063734817</v>
      </c>
      <c r="AK113" s="38">
        <f t="shared" ca="1" si="38"/>
        <v>14156.973079752053</v>
      </c>
      <c r="AL113" s="38">
        <f t="shared" ca="1" si="38"/>
        <v>14152.20202273173</v>
      </c>
      <c r="AM113" s="38">
        <f t="shared" ca="1" si="38"/>
        <v>14147.252785271212</v>
      </c>
      <c r="AN113" s="38">
        <f t="shared" ca="1" si="38"/>
        <v>14142.094007561482</v>
      </c>
      <c r="AO113" s="38">
        <f t="shared" ca="1" si="38"/>
        <v>14136.70024694415</v>
      </c>
      <c r="AP113" s="38">
        <f t="shared" ca="1" si="38"/>
        <v>14131.042465437389</v>
      </c>
      <c r="AQ113" s="38">
        <f t="shared" ca="1" si="38"/>
        <v>14125.075573099191</v>
      </c>
      <c r="AR113" s="38">
        <f t="shared" ca="1" si="38"/>
        <v>14118.769074152231</v>
      </c>
      <c r="AS113" s="38">
        <f t="shared" ca="1" si="38"/>
        <v>14112.081100065123</v>
      </c>
      <c r="AT113" s="38">
        <f t="shared" ca="1" si="38"/>
        <v>14104.967102845178</v>
      </c>
      <c r="AU113" s="38">
        <f t="shared" ca="1" si="38"/>
        <v>14097.376247070599</v>
      </c>
      <c r="AV113" s="38">
        <f t="shared" ca="1" si="38"/>
        <v>14089.251503628977</v>
      </c>
      <c r="AW113" s="38">
        <f t="shared" ca="1" si="38"/>
        <v>14080.517838105045</v>
      </c>
      <c r="AX113" s="38">
        <f t="shared" ca="1" si="38"/>
        <v>14071.09929528891</v>
      </c>
      <c r="AY113" s="38">
        <f t="shared" ca="1" si="38"/>
        <v>14060.911393886799</v>
      </c>
      <c r="AZ113" s="38">
        <f t="shared" ca="1" si="38"/>
        <v>14049.728877723628</v>
      </c>
      <c r="BA113" s="38">
        <f t="shared" ref="BA113:BD113" ca="1" si="39">BA13+BA63</f>
        <v>14037.435519518236</v>
      </c>
      <c r="BB113" s="38">
        <f t="shared" ca="1" si="39"/>
        <v>14023.89209065101</v>
      </c>
      <c r="BC113" s="38">
        <f t="shared" ca="1" si="39"/>
        <v>14008.960197057651</v>
      </c>
      <c r="BD113" s="197">
        <f t="shared" ca="1" si="39"/>
        <v>13992.482961196942</v>
      </c>
      <c r="BE113" s="38"/>
    </row>
    <row r="114" spans="1:57" x14ac:dyDescent="0.35">
      <c r="A114" s="159"/>
      <c r="B114">
        <f t="shared" si="29"/>
        <v>2027</v>
      </c>
      <c r="D114" s="198" t="s">
        <v>65</v>
      </c>
      <c r="E114" s="38">
        <f t="shared" ref="E114:AZ114" ca="1" si="40">E14+E64</f>
        <v>0</v>
      </c>
      <c r="F114" s="38">
        <f t="shared" ca="1" si="40"/>
        <v>0</v>
      </c>
      <c r="G114" s="38">
        <f t="shared" ca="1" si="40"/>
        <v>0</v>
      </c>
      <c r="H114" s="38">
        <f t="shared" ca="1" si="40"/>
        <v>0</v>
      </c>
      <c r="I114" s="38">
        <f t="shared" ca="1" si="40"/>
        <v>0</v>
      </c>
      <c r="J114" s="38">
        <f t="shared" ca="1" si="40"/>
        <v>13697.813332701593</v>
      </c>
      <c r="K114" s="38">
        <f t="shared" ca="1" si="40"/>
        <v>13688.816251535241</v>
      </c>
      <c r="L114" s="38">
        <f t="shared" ca="1" si="40"/>
        <v>13682.417235524037</v>
      </c>
      <c r="M114" s="38">
        <f t="shared" ca="1" si="40"/>
        <v>13677.801810821173</v>
      </c>
      <c r="N114" s="38">
        <f t="shared" ca="1" si="40"/>
        <v>13674.331558721333</v>
      </c>
      <c r="O114" s="38">
        <f t="shared" ca="1" si="40"/>
        <v>13671.546565622317</v>
      </c>
      <c r="P114" s="38">
        <f t="shared" ca="1" si="40"/>
        <v>13669.145945094115</v>
      </c>
      <c r="Q114" s="38">
        <f t="shared" ca="1" si="40"/>
        <v>13666.969107510105</v>
      </c>
      <c r="R114" s="38">
        <f t="shared" ca="1" si="40"/>
        <v>13664.90558652732</v>
      </c>
      <c r="S114" s="38">
        <f t="shared" ca="1" si="40"/>
        <v>13662.859682532842</v>
      </c>
      <c r="T114" s="38">
        <f t="shared" ca="1" si="40"/>
        <v>13660.755380292756</v>
      </c>
      <c r="U114" s="38">
        <f t="shared" ca="1" si="40"/>
        <v>13658.524583426584</v>
      </c>
      <c r="V114" s="38">
        <f t="shared" ca="1" si="40"/>
        <v>13656.127991124276</v>
      </c>
      <c r="W114" s="38">
        <f t="shared" ca="1" si="40"/>
        <v>13653.543748880658</v>
      </c>
      <c r="X114" s="38">
        <f t="shared" ca="1" si="40"/>
        <v>13650.755923525136</v>
      </c>
      <c r="Y114" s="38">
        <f t="shared" ca="1" si="40"/>
        <v>13647.769680625537</v>
      </c>
      <c r="Z114" s="38">
        <f t="shared" ca="1" si="40"/>
        <v>13644.60516028749</v>
      </c>
      <c r="AA114" s="38">
        <f t="shared" ca="1" si="40"/>
        <v>13641.286974075785</v>
      </c>
      <c r="AB114" s="38">
        <f t="shared" ca="1" si="40"/>
        <v>13637.8439746324</v>
      </c>
      <c r="AC114" s="38">
        <f t="shared" ca="1" si="40"/>
        <v>13634.294312699596</v>
      </c>
      <c r="AD114" s="38">
        <f t="shared" ca="1" si="40"/>
        <v>13630.655193175913</v>
      </c>
      <c r="AE114" s="38">
        <f t="shared" ca="1" si="40"/>
        <v>13626.934099309483</v>
      </c>
      <c r="AF114" s="38">
        <f t="shared" ca="1" si="40"/>
        <v>13623.142735919253</v>
      </c>
      <c r="AG114" s="38">
        <f t="shared" ca="1" si="40"/>
        <v>13619.278572230674</v>
      </c>
      <c r="AH114" s="38">
        <f t="shared" ca="1" si="40"/>
        <v>13615.339207064662</v>
      </c>
      <c r="AI114" s="38">
        <f t="shared" ca="1" si="40"/>
        <v>13611.317741289837</v>
      </c>
      <c r="AJ114" s="38">
        <f t="shared" ca="1" si="40"/>
        <v>13607.212135515854</v>
      </c>
      <c r="AK114" s="38">
        <f t="shared" ca="1" si="40"/>
        <v>13602.99805423744</v>
      </c>
      <c r="AL114" s="38">
        <f t="shared" ca="1" si="40"/>
        <v>13598.665468626074</v>
      </c>
      <c r="AM114" s="38">
        <f t="shared" ca="1" si="40"/>
        <v>13594.187290717113</v>
      </c>
      <c r="AN114" s="38">
        <f t="shared" ca="1" si="40"/>
        <v>13589.541827325766</v>
      </c>
      <c r="AO114" s="38">
        <f t="shared" ca="1" si="40"/>
        <v>13584.699638104667</v>
      </c>
      <c r="AP114" s="38">
        <f t="shared" ca="1" si="40"/>
        <v>13579.63683599342</v>
      </c>
      <c r="AQ114" s="38">
        <f t="shared" ca="1" si="40"/>
        <v>13574.326157414596</v>
      </c>
      <c r="AR114" s="38">
        <f t="shared" ca="1" si="40"/>
        <v>13568.72527083463</v>
      </c>
      <c r="AS114" s="38">
        <f t="shared" ca="1" si="40"/>
        <v>13562.805541078305</v>
      </c>
      <c r="AT114" s="38">
        <f t="shared" ca="1" si="40"/>
        <v>13556.527656315371</v>
      </c>
      <c r="AU114" s="38">
        <f t="shared" ca="1" si="40"/>
        <v>13549.84978629236</v>
      </c>
      <c r="AV114" s="38">
        <f t="shared" ca="1" si="40"/>
        <v>13542.724196520809</v>
      </c>
      <c r="AW114" s="38">
        <f t="shared" ca="1" si="40"/>
        <v>13535.09733444051</v>
      </c>
      <c r="AX114" s="38">
        <f t="shared" ca="1" si="40"/>
        <v>13526.898740556877</v>
      </c>
      <c r="AY114" s="38">
        <f t="shared" ca="1" si="40"/>
        <v>13517.954222651992</v>
      </c>
      <c r="AZ114" s="38">
        <f t="shared" ca="1" si="40"/>
        <v>13508.166423903363</v>
      </c>
      <c r="BA114" s="38">
        <f t="shared" ref="BA114:BD114" ca="1" si="41">BA14+BA64</f>
        <v>13497.423074376806</v>
      </c>
      <c r="BB114" s="38">
        <f t="shared" ca="1" si="41"/>
        <v>13485.612511448559</v>
      </c>
      <c r="BC114" s="38">
        <f t="shared" ca="1" si="41"/>
        <v>13472.600974655474</v>
      </c>
      <c r="BD114" s="197">
        <f t="shared" ca="1" si="41"/>
        <v>13458.255504594459</v>
      </c>
      <c r="BE114" s="38"/>
    </row>
    <row r="115" spans="1:57" x14ac:dyDescent="0.35">
      <c r="A115" s="159"/>
      <c r="B115">
        <f t="shared" si="29"/>
        <v>2028</v>
      </c>
      <c r="D115" s="198" t="s">
        <v>65</v>
      </c>
      <c r="E115" s="38">
        <f t="shared" ref="E115:AZ115" ca="1" si="42">E15+E65</f>
        <v>0</v>
      </c>
      <c r="F115" s="38">
        <f t="shared" ca="1" si="42"/>
        <v>0</v>
      </c>
      <c r="G115" s="38">
        <f t="shared" ca="1" si="42"/>
        <v>0</v>
      </c>
      <c r="H115" s="38">
        <f t="shared" ca="1" si="42"/>
        <v>0</v>
      </c>
      <c r="I115" s="38">
        <f t="shared" ca="1" si="42"/>
        <v>0</v>
      </c>
      <c r="J115" s="38">
        <f t="shared" ca="1" si="42"/>
        <v>0</v>
      </c>
      <c r="K115" s="38">
        <f t="shared" ca="1" si="42"/>
        <v>13367.229430331836</v>
      </c>
      <c r="L115" s="38">
        <f t="shared" ca="1" si="42"/>
        <v>13358.6502628854</v>
      </c>
      <c r="M115" s="38">
        <f t="shared" ca="1" si="42"/>
        <v>13352.54838671186</v>
      </c>
      <c r="N115" s="38">
        <f t="shared" ca="1" si="42"/>
        <v>13348.147232442705</v>
      </c>
      <c r="O115" s="38">
        <f t="shared" ca="1" si="42"/>
        <v>13344.838060259572</v>
      </c>
      <c r="P115" s="38">
        <f t="shared" ca="1" si="42"/>
        <v>13342.182323145887</v>
      </c>
      <c r="Q115" s="38">
        <f t="shared" ca="1" si="42"/>
        <v>13339.893107823274</v>
      </c>
      <c r="R115" s="38">
        <f t="shared" ca="1" si="42"/>
        <v>13337.817281197804</v>
      </c>
      <c r="S115" s="38">
        <f t="shared" ca="1" si="42"/>
        <v>13335.849504942929</v>
      </c>
      <c r="T115" s="38">
        <f t="shared" ca="1" si="42"/>
        <v>13333.898520668099</v>
      </c>
      <c r="U115" s="38">
        <f t="shared" ca="1" si="42"/>
        <v>13331.8918398717</v>
      </c>
      <c r="V115" s="38">
        <f t="shared" ca="1" si="42"/>
        <v>13329.76452447008</v>
      </c>
      <c r="W115" s="38">
        <f t="shared" ca="1" si="42"/>
        <v>13327.479095129373</v>
      </c>
      <c r="X115" s="38">
        <f t="shared" ca="1" si="42"/>
        <v>13325.014709068868</v>
      </c>
      <c r="Y115" s="38">
        <f t="shared" ca="1" si="42"/>
        <v>13322.356169659306</v>
      </c>
      <c r="Z115" s="38">
        <f t="shared" ca="1" si="42"/>
        <v>13319.508400095496</v>
      </c>
      <c r="AA115" s="38">
        <f t="shared" ca="1" si="42"/>
        <v>13316.490603550552</v>
      </c>
      <c r="AB115" s="38">
        <f t="shared" ca="1" si="42"/>
        <v>13313.32624762257</v>
      </c>
      <c r="AC115" s="38">
        <f t="shared" ca="1" si="42"/>
        <v>13310.042844841088</v>
      </c>
      <c r="AD115" s="38">
        <f t="shared" ca="1" si="42"/>
        <v>13306.657702468347</v>
      </c>
      <c r="AE115" s="38">
        <f t="shared" ca="1" si="42"/>
        <v>13303.18722568488</v>
      </c>
      <c r="AF115" s="38">
        <f t="shared" ca="1" si="42"/>
        <v>13299.638549280779</v>
      </c>
      <c r="AG115" s="38">
        <f t="shared" ca="1" si="42"/>
        <v>13296.022833794763</v>
      </c>
      <c r="AH115" s="38">
        <f t="shared" ca="1" si="42"/>
        <v>13292.337664039234</v>
      </c>
      <c r="AI115" s="38">
        <f t="shared" ca="1" si="42"/>
        <v>13288.580748296079</v>
      </c>
      <c r="AJ115" s="38">
        <f t="shared" ca="1" si="42"/>
        <v>13284.745504960079</v>
      </c>
      <c r="AK115" s="38">
        <f t="shared" ca="1" si="42"/>
        <v>13280.829986980403</v>
      </c>
      <c r="AL115" s="38">
        <f t="shared" ca="1" si="42"/>
        <v>13276.810982994455</v>
      </c>
      <c r="AM115" s="38">
        <f t="shared" ca="1" si="42"/>
        <v>13272.678925608554</v>
      </c>
      <c r="AN115" s="38">
        <f t="shared" ca="1" si="42"/>
        <v>13268.407977230341</v>
      </c>
      <c r="AO115" s="38">
        <f t="shared" ca="1" si="42"/>
        <v>13263.97744455815</v>
      </c>
      <c r="AP115" s="38">
        <f t="shared" ca="1" si="42"/>
        <v>13259.359244378553</v>
      </c>
      <c r="AQ115" s="38">
        <f t="shared" ca="1" si="42"/>
        <v>13254.530589197348</v>
      </c>
      <c r="AR115" s="38">
        <f t="shared" ca="1" si="42"/>
        <v>13249.465469483515</v>
      </c>
      <c r="AS115" s="38">
        <f t="shared" ca="1" si="42"/>
        <v>13244.123503747043</v>
      </c>
      <c r="AT115" s="38">
        <f t="shared" ca="1" si="42"/>
        <v>13238.477371262015</v>
      </c>
      <c r="AU115" s="38">
        <f t="shared" ca="1" si="42"/>
        <v>13232.489566815961</v>
      </c>
      <c r="AV115" s="38">
        <f t="shared" ca="1" si="42"/>
        <v>13226.120180102776</v>
      </c>
      <c r="AW115" s="38">
        <f t="shared" ca="1" si="42"/>
        <v>13219.323667219644</v>
      </c>
      <c r="AX115" s="38">
        <f t="shared" ca="1" si="42"/>
        <v>13211.964298404226</v>
      </c>
      <c r="AY115" s="38">
        <f t="shared" ca="1" si="42"/>
        <v>13203.961155789588</v>
      </c>
      <c r="AZ115" s="38">
        <f t="shared" ca="1" si="42"/>
        <v>13195.229873773545</v>
      </c>
      <c r="BA115" s="38">
        <f t="shared" ref="BA115:BD115" ca="1" si="43">BA15+BA65</f>
        <v>13185.675417373492</v>
      </c>
      <c r="BB115" s="38">
        <f t="shared" ca="1" si="43"/>
        <v>13175.188193289581</v>
      </c>
      <c r="BC115" s="38">
        <f t="shared" ca="1" si="43"/>
        <v>13163.659201067621</v>
      </c>
      <c r="BD115" s="197">
        <f t="shared" ca="1" si="43"/>
        <v>13150.957869383172</v>
      </c>
      <c r="BE115" s="38"/>
    </row>
    <row r="116" spans="1:57" x14ac:dyDescent="0.35">
      <c r="A116" s="159"/>
      <c r="B116">
        <f t="shared" si="29"/>
        <v>2029</v>
      </c>
      <c r="D116" s="198" t="s">
        <v>65</v>
      </c>
      <c r="E116" s="38">
        <f t="shared" ref="E116:AZ116" ca="1" si="44">E16+E66</f>
        <v>0</v>
      </c>
      <c r="F116" s="38">
        <f t="shared" ca="1" si="44"/>
        <v>0</v>
      </c>
      <c r="G116" s="38">
        <f t="shared" ca="1" si="44"/>
        <v>0</v>
      </c>
      <c r="H116" s="38">
        <f t="shared" ca="1" si="44"/>
        <v>0</v>
      </c>
      <c r="I116" s="38">
        <f t="shared" ca="1" si="44"/>
        <v>0</v>
      </c>
      <c r="J116" s="38">
        <f t="shared" ca="1" si="44"/>
        <v>0</v>
      </c>
      <c r="K116" s="38">
        <f t="shared" ca="1" si="44"/>
        <v>0</v>
      </c>
      <c r="L116" s="38">
        <f t="shared" ca="1" si="44"/>
        <v>13136.070992592749</v>
      </c>
      <c r="M116" s="38">
        <f t="shared" ca="1" si="44"/>
        <v>13127.832977631148</v>
      </c>
      <c r="N116" s="38">
        <f t="shared" ca="1" si="44"/>
        <v>13121.973655750264</v>
      </c>
      <c r="O116" s="38">
        <f t="shared" ca="1" si="44"/>
        <v>13117.747405805436</v>
      </c>
      <c r="P116" s="38">
        <f t="shared" ca="1" si="44"/>
        <v>13114.569717534316</v>
      </c>
      <c r="Q116" s="38">
        <f t="shared" ca="1" si="44"/>
        <v>13112.019486249752</v>
      </c>
      <c r="R116" s="38">
        <f t="shared" ca="1" si="44"/>
        <v>13109.82120502878</v>
      </c>
      <c r="S116" s="38">
        <f t="shared" ca="1" si="44"/>
        <v>13107.827827481207</v>
      </c>
      <c r="T116" s="38">
        <f t="shared" ca="1" si="44"/>
        <v>13105.938201139172</v>
      </c>
      <c r="U116" s="38">
        <f t="shared" ca="1" si="44"/>
        <v>13104.064692752705</v>
      </c>
      <c r="V116" s="38">
        <f t="shared" ca="1" si="44"/>
        <v>13102.137692429149</v>
      </c>
      <c r="W116" s="38">
        <f t="shared" ca="1" si="44"/>
        <v>13100.094839881673</v>
      </c>
      <c r="X116" s="38">
        <f t="shared" ca="1" si="44"/>
        <v>13097.90014235618</v>
      </c>
      <c r="Y116" s="38">
        <f t="shared" ca="1" si="44"/>
        <v>13095.533582684533</v>
      </c>
      <c r="Z116" s="38">
        <f t="shared" ca="1" si="44"/>
        <v>13092.980565200396</v>
      </c>
      <c r="AA116" s="38">
        <f t="shared" ca="1" si="44"/>
        <v>13090.245815043505</v>
      </c>
      <c r="AB116" s="38">
        <f t="shared" ca="1" si="44"/>
        <v>13087.34777042992</v>
      </c>
      <c r="AC116" s="38">
        <f t="shared" ca="1" si="44"/>
        <v>13084.308965048596</v>
      </c>
      <c r="AD116" s="38">
        <f t="shared" ca="1" si="44"/>
        <v>13081.155817471783</v>
      </c>
      <c r="AE116" s="38">
        <f t="shared" ca="1" si="44"/>
        <v>13077.904946378094</v>
      </c>
      <c r="AF116" s="38">
        <f t="shared" ca="1" si="44"/>
        <v>13074.572104074141</v>
      </c>
      <c r="AG116" s="38">
        <f t="shared" ca="1" si="44"/>
        <v>13071.164140824359</v>
      </c>
      <c r="AH116" s="38">
        <f t="shared" ca="1" si="44"/>
        <v>13067.691772809838</v>
      </c>
      <c r="AI116" s="38">
        <f t="shared" ca="1" si="44"/>
        <v>13064.152679036739</v>
      </c>
      <c r="AJ116" s="38">
        <f t="shared" ca="1" si="44"/>
        <v>13060.544656971133</v>
      </c>
      <c r="AK116" s="38">
        <f t="shared" ca="1" si="44"/>
        <v>13056.861383969088</v>
      </c>
      <c r="AL116" s="38">
        <f t="shared" ca="1" si="44"/>
        <v>13053.100988161084</v>
      </c>
      <c r="AM116" s="38">
        <f t="shared" ca="1" si="44"/>
        <v>13049.241175333169</v>
      </c>
      <c r="AN116" s="38">
        <f t="shared" ca="1" si="44"/>
        <v>13045.272754407815</v>
      </c>
      <c r="AO116" s="38">
        <f t="shared" ca="1" si="44"/>
        <v>13041.170907851445</v>
      </c>
      <c r="AP116" s="38">
        <f t="shared" ca="1" si="44"/>
        <v>13036.915757948944</v>
      </c>
      <c r="AQ116" s="38">
        <f t="shared" ca="1" si="44"/>
        <v>13032.480328490548</v>
      </c>
      <c r="AR116" s="38">
        <f t="shared" ca="1" si="44"/>
        <v>13027.842728758398</v>
      </c>
      <c r="AS116" s="38">
        <f t="shared" ca="1" si="44"/>
        <v>13022.977971908687</v>
      </c>
      <c r="AT116" s="38">
        <f t="shared" ca="1" si="44"/>
        <v>13017.847266974371</v>
      </c>
      <c r="AU116" s="38">
        <f t="shared" ca="1" si="44"/>
        <v>13012.424364951103</v>
      </c>
      <c r="AV116" s="38">
        <f t="shared" ca="1" si="44"/>
        <v>13006.673233805519</v>
      </c>
      <c r="AW116" s="38">
        <f t="shared" ca="1" si="44"/>
        <v>13000.484356533361</v>
      </c>
      <c r="AX116" s="38">
        <f t="shared" ca="1" si="44"/>
        <v>12993.803587179669</v>
      </c>
      <c r="AY116" s="38">
        <f t="shared" ca="1" si="44"/>
        <v>12986.569548791631</v>
      </c>
      <c r="AZ116" s="38">
        <f t="shared" ca="1" si="44"/>
        <v>12978.702701859438</v>
      </c>
      <c r="BA116" s="38">
        <f t="shared" ref="BA116:BD116" ca="1" si="45">BA16+BA66</f>
        <v>12970.120117703123</v>
      </c>
      <c r="BB116" s="38">
        <f t="shared" ca="1" si="45"/>
        <v>12960.728380567343</v>
      </c>
      <c r="BC116" s="38">
        <f t="shared" ca="1" si="45"/>
        <v>12950.419763694037</v>
      </c>
      <c r="BD116" s="197">
        <f t="shared" ca="1" si="45"/>
        <v>12939.087123085736</v>
      </c>
      <c r="BE116" s="38"/>
    </row>
    <row r="117" spans="1:57" x14ac:dyDescent="0.35">
      <c r="A117" s="159"/>
      <c r="B117">
        <f t="shared" si="29"/>
        <v>2030</v>
      </c>
      <c r="D117" s="198" t="s">
        <v>65</v>
      </c>
      <c r="E117" s="38">
        <f t="shared" ref="E117:AZ117" ca="1" si="46">E17+E67</f>
        <v>0</v>
      </c>
      <c r="F117" s="38">
        <f t="shared" ca="1" si="46"/>
        <v>0</v>
      </c>
      <c r="G117" s="38">
        <f t="shared" ca="1" si="46"/>
        <v>0</v>
      </c>
      <c r="H117" s="38">
        <f t="shared" ca="1" si="46"/>
        <v>0</v>
      </c>
      <c r="I117" s="38">
        <f t="shared" ca="1" si="46"/>
        <v>0</v>
      </c>
      <c r="J117" s="38">
        <f t="shared" ca="1" si="46"/>
        <v>0</v>
      </c>
      <c r="K117" s="38">
        <f t="shared" ca="1" si="46"/>
        <v>0</v>
      </c>
      <c r="L117" s="38">
        <f t="shared" ca="1" si="46"/>
        <v>0</v>
      </c>
      <c r="M117" s="38">
        <f t="shared" ca="1" si="46"/>
        <v>12974.576822394771</v>
      </c>
      <c r="N117" s="38">
        <f t="shared" ca="1" si="46"/>
        <v>12966.626154031463</v>
      </c>
      <c r="O117" s="38">
        <f t="shared" ca="1" si="46"/>
        <v>12960.971125457578</v>
      </c>
      <c r="P117" s="38">
        <f t="shared" ca="1" si="46"/>
        <v>12956.8921871244</v>
      </c>
      <c r="Q117" s="38">
        <f t="shared" ca="1" si="46"/>
        <v>12953.82523839665</v>
      </c>
      <c r="R117" s="38">
        <f t="shared" ca="1" si="46"/>
        <v>12951.363866172418</v>
      </c>
      <c r="S117" s="38">
        <f t="shared" ca="1" si="46"/>
        <v>12949.242170711281</v>
      </c>
      <c r="T117" s="38">
        <f t="shared" ca="1" si="46"/>
        <v>12947.318232168311</v>
      </c>
      <c r="U117" s="38">
        <f t="shared" ca="1" si="46"/>
        <v>12945.494423555092</v>
      </c>
      <c r="V117" s="38">
        <f t="shared" ca="1" si="46"/>
        <v>12943.686164763803</v>
      </c>
      <c r="W117" s="38">
        <f t="shared" ca="1" si="46"/>
        <v>12941.826270244295</v>
      </c>
      <c r="X117" s="38">
        <f t="shared" ca="1" si="46"/>
        <v>12939.854550646087</v>
      </c>
      <c r="Y117" s="38">
        <f t="shared" ca="1" si="46"/>
        <v>12937.736265084124</v>
      </c>
      <c r="Z117" s="38">
        <f t="shared" ca="1" si="46"/>
        <v>12935.452091577301</v>
      </c>
      <c r="AA117" s="38">
        <f t="shared" ca="1" si="46"/>
        <v>12932.987940419389</v>
      </c>
      <c r="AB117" s="38">
        <f t="shared" ca="1" si="46"/>
        <v>12930.348369781004</v>
      </c>
      <c r="AC117" s="38">
        <f t="shared" ca="1" si="46"/>
        <v>12927.551173479982</v>
      </c>
      <c r="AD117" s="38">
        <f t="shared" ca="1" si="46"/>
        <v>12924.618098542858</v>
      </c>
      <c r="AE117" s="38">
        <f t="shared" ca="1" si="46"/>
        <v>12921.574642126503</v>
      </c>
      <c r="AF117" s="38">
        <f t="shared" ca="1" si="46"/>
        <v>12918.436842903997</v>
      </c>
      <c r="AG117" s="38">
        <f t="shared" ca="1" si="46"/>
        <v>12915.219903243324</v>
      </c>
      <c r="AH117" s="38">
        <f t="shared" ca="1" si="46"/>
        <v>12911.930433704234</v>
      </c>
      <c r="AI117" s="38">
        <f t="shared" ca="1" si="46"/>
        <v>12908.578776156153</v>
      </c>
      <c r="AJ117" s="38">
        <f t="shared" ca="1" si="46"/>
        <v>12905.162688820546</v>
      </c>
      <c r="AK117" s="38">
        <f t="shared" ca="1" si="46"/>
        <v>12901.680044152652</v>
      </c>
      <c r="AL117" s="38">
        <f t="shared" ca="1" si="46"/>
        <v>12898.124737444276</v>
      </c>
      <c r="AM117" s="38">
        <f t="shared" ca="1" si="46"/>
        <v>12894.494960000935</v>
      </c>
      <c r="AN117" s="38">
        <f t="shared" ca="1" si="46"/>
        <v>12890.769189718954</v>
      </c>
      <c r="AO117" s="38">
        <f t="shared" ca="1" si="46"/>
        <v>12886.938552211241</v>
      </c>
      <c r="AP117" s="38">
        <f t="shared" ca="1" si="46"/>
        <v>12882.979088632932</v>
      </c>
      <c r="AQ117" s="38">
        <f t="shared" ca="1" si="46"/>
        <v>12878.871607740162</v>
      </c>
      <c r="AR117" s="38">
        <f t="shared" ca="1" si="46"/>
        <v>12874.59006508797</v>
      </c>
      <c r="AS117" s="38">
        <f t="shared" ca="1" si="46"/>
        <v>12870.113324675945</v>
      </c>
      <c r="AT117" s="38">
        <f t="shared" ca="1" si="46"/>
        <v>12865.417260283379</v>
      </c>
      <c r="AU117" s="38">
        <f t="shared" ca="1" si="46"/>
        <v>12860.464419601243</v>
      </c>
      <c r="AV117" s="38">
        <f t="shared" ca="1" si="46"/>
        <v>12855.16855287521</v>
      </c>
      <c r="AW117" s="38">
        <f t="shared" ca="1" si="46"/>
        <v>12849.486774003497</v>
      </c>
      <c r="AX117" s="38">
        <f t="shared" ca="1" si="46"/>
        <v>12843.372527882639</v>
      </c>
      <c r="AY117" s="38">
        <f t="shared" ca="1" si="46"/>
        <v>12836.772322260998</v>
      </c>
      <c r="AZ117" s="38">
        <f t="shared" ca="1" si="46"/>
        <v>12829.625520825666</v>
      </c>
      <c r="BA117" s="38">
        <f t="shared" ref="BA117:BD117" ca="1" si="47">BA17+BA67</f>
        <v>12821.853543526406</v>
      </c>
      <c r="BB117" s="38">
        <f t="shared" ca="1" si="47"/>
        <v>12813.374461885782</v>
      </c>
      <c r="BC117" s="38">
        <f t="shared" ca="1" si="47"/>
        <v>12804.095987332497</v>
      </c>
      <c r="BD117" s="197">
        <f t="shared" ca="1" si="47"/>
        <v>12793.911692348811</v>
      </c>
      <c r="BE117" s="38"/>
    </row>
    <row r="118" spans="1:57" x14ac:dyDescent="0.35">
      <c r="A118" s="159"/>
      <c r="B118">
        <f t="shared" si="29"/>
        <v>2031</v>
      </c>
      <c r="D118" s="198" t="s">
        <v>65</v>
      </c>
      <c r="E118" s="38">
        <f t="shared" ref="E118:AZ118" ca="1" si="48">E18+E68</f>
        <v>0</v>
      </c>
      <c r="F118" s="38">
        <f t="shared" ca="1" si="48"/>
        <v>0</v>
      </c>
      <c r="G118" s="38">
        <f t="shared" ca="1" si="48"/>
        <v>0</v>
      </c>
      <c r="H118" s="38">
        <f t="shared" ca="1" si="48"/>
        <v>0</v>
      </c>
      <c r="I118" s="38">
        <f t="shared" ca="1" si="48"/>
        <v>0</v>
      </c>
      <c r="J118" s="38">
        <f t="shared" ca="1" si="48"/>
        <v>0</v>
      </c>
      <c r="K118" s="38">
        <f t="shared" ca="1" si="48"/>
        <v>0</v>
      </c>
      <c r="L118" s="38">
        <f t="shared" ca="1" si="48"/>
        <v>0</v>
      </c>
      <c r="M118" s="38">
        <f t="shared" ca="1" si="48"/>
        <v>0</v>
      </c>
      <c r="N118" s="38">
        <f t="shared" ca="1" si="48"/>
        <v>12876.271312038964</v>
      </c>
      <c r="O118" s="38">
        <f t="shared" ca="1" si="48"/>
        <v>12868.561320470981</v>
      </c>
      <c r="P118" s="38">
        <f t="shared" ca="1" si="48"/>
        <v>12863.077397992598</v>
      </c>
      <c r="Q118" s="38">
        <f t="shared" ca="1" si="48"/>
        <v>12859.121837288412</v>
      </c>
      <c r="R118" s="38">
        <f t="shared" ca="1" si="48"/>
        <v>12856.147634212142</v>
      </c>
      <c r="S118" s="38">
        <f t="shared" ca="1" si="48"/>
        <v>12853.760681349275</v>
      </c>
      <c r="T118" s="38">
        <f t="shared" ca="1" si="48"/>
        <v>12851.703125566406</v>
      </c>
      <c r="U118" s="38">
        <f t="shared" ca="1" si="48"/>
        <v>12849.837340728296</v>
      </c>
      <c r="V118" s="38">
        <f t="shared" ca="1" si="48"/>
        <v>12848.068652508984</v>
      </c>
      <c r="W118" s="38">
        <f t="shared" ca="1" si="48"/>
        <v>12846.315037778921</v>
      </c>
      <c r="X118" s="38">
        <f t="shared" ca="1" si="48"/>
        <v>12844.511341283189</v>
      </c>
      <c r="Y118" s="38">
        <f t="shared" ca="1" si="48"/>
        <v>12842.599191674895</v>
      </c>
      <c r="Z118" s="38">
        <f t="shared" ca="1" si="48"/>
        <v>12840.544896328407</v>
      </c>
      <c r="AA118" s="38">
        <f t="shared" ca="1" si="48"/>
        <v>12838.329715298594</v>
      </c>
      <c r="AB118" s="38">
        <f t="shared" ca="1" si="48"/>
        <v>12835.939982412016</v>
      </c>
      <c r="AC118" s="38">
        <f t="shared" ca="1" si="48"/>
        <v>12833.380115816624</v>
      </c>
      <c r="AD118" s="38">
        <f t="shared" ca="1" si="48"/>
        <v>12830.667369491808</v>
      </c>
      <c r="AE118" s="38">
        <f t="shared" ca="1" si="48"/>
        <v>12827.822831514375</v>
      </c>
      <c r="AF118" s="38">
        <f t="shared" ca="1" si="48"/>
        <v>12824.871227284741</v>
      </c>
      <c r="AG118" s="38">
        <f t="shared" ca="1" si="48"/>
        <v>12821.828109645608</v>
      </c>
      <c r="AH118" s="38">
        <f t="shared" ca="1" si="48"/>
        <v>12818.708220305925</v>
      </c>
      <c r="AI118" s="38">
        <f t="shared" ca="1" si="48"/>
        <v>12815.517968991371</v>
      </c>
      <c r="AJ118" s="38">
        <f t="shared" ca="1" si="48"/>
        <v>12812.267384011675</v>
      </c>
      <c r="AK118" s="38">
        <f t="shared" ca="1" si="48"/>
        <v>12808.954289798201</v>
      </c>
      <c r="AL118" s="38">
        <f t="shared" ca="1" si="48"/>
        <v>12805.576621468774</v>
      </c>
      <c r="AM118" s="38">
        <f t="shared" ca="1" si="48"/>
        <v>12802.128456646326</v>
      </c>
      <c r="AN118" s="38">
        <f t="shared" ca="1" si="48"/>
        <v>12798.608039381106</v>
      </c>
      <c r="AO118" s="38">
        <f t="shared" ca="1" si="48"/>
        <v>12794.994493834503</v>
      </c>
      <c r="AP118" s="38">
        <f t="shared" ca="1" si="48"/>
        <v>12791.279210561908</v>
      </c>
      <c r="AQ118" s="38">
        <f t="shared" ca="1" si="48"/>
        <v>12787.438949385174</v>
      </c>
      <c r="AR118" s="38">
        <f t="shared" ca="1" si="48"/>
        <v>12783.455093487257</v>
      </c>
      <c r="AS118" s="38">
        <f t="shared" ca="1" si="48"/>
        <v>12779.302378119399</v>
      </c>
      <c r="AT118" s="38">
        <f t="shared" ca="1" si="48"/>
        <v>12774.960298712071</v>
      </c>
      <c r="AU118" s="38">
        <f t="shared" ca="1" si="48"/>
        <v>12770.352458854573</v>
      </c>
      <c r="AV118" s="38">
        <f t="shared" ca="1" si="48"/>
        <v>12765.436103998116</v>
      </c>
      <c r="AW118" s="38">
        <f t="shared" ca="1" si="48"/>
        <v>12760.17924943646</v>
      </c>
      <c r="AX118" s="38">
        <f t="shared" ca="1" si="48"/>
        <v>12754.539325589003</v>
      </c>
      <c r="AY118" s="38">
        <f t="shared" ca="1" si="48"/>
        <v>12748.4701204007</v>
      </c>
      <c r="AZ118" s="38">
        <f t="shared" ca="1" si="48"/>
        <v>12741.918536325376</v>
      </c>
      <c r="BA118" s="38">
        <f t="shared" ref="BA118:BD118" ca="1" si="49">BA18+BA68</f>
        <v>12734.824384159045</v>
      </c>
      <c r="BB118" s="38">
        <f t="shared" ca="1" si="49"/>
        <v>12727.109662971852</v>
      </c>
      <c r="BC118" s="38">
        <f t="shared" ca="1" si="49"/>
        <v>12718.693047964676</v>
      </c>
      <c r="BD118" s="197">
        <f t="shared" ca="1" si="49"/>
        <v>12709.482931006603</v>
      </c>
      <c r="BE118" s="38"/>
    </row>
    <row r="119" spans="1:57" x14ac:dyDescent="0.35">
      <c r="A119" s="159"/>
      <c r="B119">
        <f t="shared" si="29"/>
        <v>2032</v>
      </c>
      <c r="D119" s="198" t="s">
        <v>65</v>
      </c>
      <c r="E119" s="38">
        <f t="shared" ref="E119:AZ119" ca="1" si="50">E19+E69</f>
        <v>0</v>
      </c>
      <c r="F119" s="38">
        <f t="shared" ca="1" si="50"/>
        <v>0</v>
      </c>
      <c r="G119" s="38">
        <f t="shared" ca="1" si="50"/>
        <v>0</v>
      </c>
      <c r="H119" s="38">
        <f t="shared" ca="1" si="50"/>
        <v>0</v>
      </c>
      <c r="I119" s="38">
        <f t="shared" ca="1" si="50"/>
        <v>0</v>
      </c>
      <c r="J119" s="38">
        <f t="shared" ca="1" si="50"/>
        <v>0</v>
      </c>
      <c r="K119" s="38">
        <f t="shared" ca="1" si="50"/>
        <v>0</v>
      </c>
      <c r="L119" s="38">
        <f t="shared" ca="1" si="50"/>
        <v>0</v>
      </c>
      <c r="M119" s="38">
        <f t="shared" ca="1" si="50"/>
        <v>0</v>
      </c>
      <c r="N119" s="38">
        <f t="shared" ca="1" si="50"/>
        <v>0</v>
      </c>
      <c r="O119" s="38">
        <f t="shared" ca="1" si="50"/>
        <v>12848.947231034737</v>
      </c>
      <c r="P119" s="38">
        <f t="shared" ca="1" si="50"/>
        <v>12841.429536468902</v>
      </c>
      <c r="Q119" s="38">
        <f t="shared" ca="1" si="50"/>
        <v>12836.082314940249</v>
      </c>
      <c r="R119" s="38">
        <f t="shared" ca="1" si="50"/>
        <v>12832.225318537672</v>
      </c>
      <c r="S119" s="38">
        <f t="shared" ca="1" si="50"/>
        <v>12829.325205577592</v>
      </c>
      <c r="T119" s="38">
        <f t="shared" ca="1" si="50"/>
        <v>12826.997701090651</v>
      </c>
      <c r="U119" s="38">
        <f t="shared" ca="1" si="50"/>
        <v>12824.991380732934</v>
      </c>
      <c r="V119" s="38">
        <f t="shared" ca="1" si="50"/>
        <v>12823.172048669112</v>
      </c>
      <c r="W119" s="38">
        <f t="shared" ca="1" si="50"/>
        <v>12821.447389365505</v>
      </c>
      <c r="X119" s="38">
        <f t="shared" ca="1" si="50"/>
        <v>12819.737422244149</v>
      </c>
      <c r="Y119" s="38">
        <f t="shared" ca="1" si="50"/>
        <v>12817.978613773641</v>
      </c>
      <c r="Z119" s="38">
        <f t="shared" ca="1" si="50"/>
        <v>12816.114044647416</v>
      </c>
      <c r="AA119" s="38">
        <f t="shared" ca="1" si="50"/>
        <v>12814.110859345545</v>
      </c>
      <c r="AB119" s="38">
        <f t="shared" ca="1" si="50"/>
        <v>12811.95078259111</v>
      </c>
      <c r="AC119" s="38">
        <f t="shared" ca="1" si="50"/>
        <v>12809.620486222382</v>
      </c>
      <c r="AD119" s="38">
        <f t="shared" ca="1" si="50"/>
        <v>12807.124276248021</v>
      </c>
      <c r="AE119" s="38">
        <f t="shared" ca="1" si="50"/>
        <v>12804.478975170292</v>
      </c>
      <c r="AF119" s="38">
        <f t="shared" ca="1" si="50"/>
        <v>12801.705144492662</v>
      </c>
      <c r="AG119" s="38">
        <f t="shared" ca="1" si="50"/>
        <v>12798.826893003454</v>
      </c>
      <c r="AH119" s="38">
        <f t="shared" ca="1" si="50"/>
        <v>12795.859385332955</v>
      </c>
      <c r="AI119" s="38">
        <f t="shared" ca="1" si="50"/>
        <v>12792.816995070483</v>
      </c>
      <c r="AJ119" s="38">
        <f t="shared" ca="1" si="50"/>
        <v>12789.705971384683</v>
      </c>
      <c r="AK119" s="38">
        <f t="shared" ca="1" si="50"/>
        <v>12786.5360919913</v>
      </c>
      <c r="AL119" s="38">
        <f t="shared" ca="1" si="50"/>
        <v>12783.305234008963</v>
      </c>
      <c r="AM119" s="38">
        <f t="shared" ca="1" si="50"/>
        <v>12780.011382396933</v>
      </c>
      <c r="AN119" s="38">
        <f t="shared" ca="1" si="50"/>
        <v>12776.64876013928</v>
      </c>
      <c r="AO119" s="38">
        <f t="shared" ca="1" si="50"/>
        <v>12773.215653169054</v>
      </c>
      <c r="AP119" s="38">
        <f t="shared" ca="1" si="50"/>
        <v>12769.691701327305</v>
      </c>
      <c r="AQ119" s="38">
        <f t="shared" ca="1" si="50"/>
        <v>12766.068506376741</v>
      </c>
      <c r="AR119" s="38">
        <f t="shared" ca="1" si="50"/>
        <v>12762.323401490712</v>
      </c>
      <c r="AS119" s="38">
        <f t="shared" ca="1" si="50"/>
        <v>12758.438227968531</v>
      </c>
      <c r="AT119" s="38">
        <f t="shared" ca="1" si="50"/>
        <v>12754.341227395971</v>
      </c>
      <c r="AU119" s="38">
        <f t="shared" ca="1" si="50"/>
        <v>12750.00754627304</v>
      </c>
      <c r="AV119" s="38">
        <f t="shared" ca="1" si="50"/>
        <v>12745.408617441946</v>
      </c>
      <c r="AW119" s="38">
        <f t="shared" ca="1" si="50"/>
        <v>12740.501769539533</v>
      </c>
      <c r="AX119" s="38">
        <f t="shared" ca="1" si="50"/>
        <v>12735.255079842807</v>
      </c>
      <c r="AY119" s="38">
        <f t="shared" ca="1" si="50"/>
        <v>12729.626061601</v>
      </c>
      <c r="AZ119" s="38">
        <f t="shared" ca="1" si="50"/>
        <v>12723.568592201551</v>
      </c>
      <c r="BA119" s="38">
        <f t="shared" ref="BA119:BD119" ca="1" si="51">BA19+BA69</f>
        <v>12717.02967733165</v>
      </c>
      <c r="BB119" s="38">
        <f t="shared" ca="1" si="51"/>
        <v>12709.949244541154</v>
      </c>
      <c r="BC119" s="38">
        <f t="shared" ca="1" si="51"/>
        <v>12702.249443947901</v>
      </c>
      <c r="BD119" s="197">
        <f t="shared" ca="1" si="51"/>
        <v>12693.849108134398</v>
      </c>
      <c r="BE119" s="38"/>
    </row>
    <row r="120" spans="1:57" x14ac:dyDescent="0.35">
      <c r="A120" s="159"/>
      <c r="B120">
        <f t="shared" si="29"/>
        <v>2033</v>
      </c>
      <c r="D120" s="198" t="s">
        <v>65</v>
      </c>
      <c r="E120" s="38">
        <f t="shared" ref="E120:AZ120" ca="1" si="52">E20+E70</f>
        <v>0</v>
      </c>
      <c r="F120" s="38">
        <f t="shared" ca="1" si="52"/>
        <v>0</v>
      </c>
      <c r="G120" s="38">
        <f t="shared" ca="1" si="52"/>
        <v>0</v>
      </c>
      <c r="H120" s="38">
        <f t="shared" ca="1" si="52"/>
        <v>0</v>
      </c>
      <c r="I120" s="38">
        <f t="shared" ca="1" si="52"/>
        <v>0</v>
      </c>
      <c r="J120" s="38">
        <f t="shared" ca="1" si="52"/>
        <v>0</v>
      </c>
      <c r="K120" s="38">
        <f t="shared" ca="1" si="52"/>
        <v>0</v>
      </c>
      <c r="L120" s="38">
        <f t="shared" ca="1" si="52"/>
        <v>0</v>
      </c>
      <c r="M120" s="38">
        <f t="shared" ca="1" si="52"/>
        <v>0</v>
      </c>
      <c r="N120" s="38">
        <f t="shared" ca="1" si="52"/>
        <v>0</v>
      </c>
      <c r="O120" s="38">
        <f t="shared" ca="1" si="52"/>
        <v>0</v>
      </c>
      <c r="P120" s="38">
        <f t="shared" ca="1" si="52"/>
        <v>12891.803325471998</v>
      </c>
      <c r="Q120" s="38">
        <f t="shared" ca="1" si="52"/>
        <v>12884.433042707889</v>
      </c>
      <c r="R120" s="38">
        <f t="shared" ca="1" si="52"/>
        <v>12879.190601044575</v>
      </c>
      <c r="S120" s="38">
        <f t="shared" ca="1" si="52"/>
        <v>12875.409146580558</v>
      </c>
      <c r="T120" s="38">
        <f t="shared" ca="1" si="52"/>
        <v>12872.56581440445</v>
      </c>
      <c r="U120" s="38">
        <f t="shared" ca="1" si="52"/>
        <v>12870.28386744111</v>
      </c>
      <c r="V120" s="38">
        <f t="shared" ca="1" si="52"/>
        <v>12868.316809142201</v>
      </c>
      <c r="W120" s="38">
        <f t="shared" ca="1" si="52"/>
        <v>12866.533072895229</v>
      </c>
      <c r="X120" s="38">
        <f t="shared" ca="1" si="52"/>
        <v>12864.842150948371</v>
      </c>
      <c r="Y120" s="38">
        <f t="shared" ca="1" si="52"/>
        <v>12863.165627959495</v>
      </c>
      <c r="Z120" s="38">
        <f t="shared" ca="1" si="52"/>
        <v>12861.441213012014</v>
      </c>
      <c r="AA120" s="38">
        <f t="shared" ca="1" si="52"/>
        <v>12859.613099254555</v>
      </c>
      <c r="AB120" s="38">
        <f t="shared" ca="1" si="52"/>
        <v>12857.649072323653</v>
      </c>
      <c r="AC120" s="38">
        <f t="shared" ca="1" si="52"/>
        <v>12855.531212680355</v>
      </c>
      <c r="AD120" s="38">
        <f t="shared" ca="1" si="52"/>
        <v>12853.246450789055</v>
      </c>
      <c r="AE120" s="38">
        <f t="shared" ca="1" si="52"/>
        <v>12850.799006359732</v>
      </c>
      <c r="AF120" s="38">
        <f t="shared" ca="1" si="52"/>
        <v>12848.20537093484</v>
      </c>
      <c r="AG120" s="38">
        <f t="shared" ca="1" si="52"/>
        <v>12845.485702250022</v>
      </c>
      <c r="AH120" s="38">
        <f t="shared" ca="1" si="52"/>
        <v>12842.663636420502</v>
      </c>
      <c r="AI120" s="38">
        <f t="shared" ca="1" si="52"/>
        <v>12839.754040426429</v>
      </c>
      <c r="AJ120" s="38">
        <f t="shared" ca="1" si="52"/>
        <v>12836.771005586057</v>
      </c>
      <c r="AK120" s="38">
        <f t="shared" ca="1" si="52"/>
        <v>12833.720657868558</v>
      </c>
      <c r="AL120" s="38">
        <f t="shared" ca="1" si="52"/>
        <v>12830.612582806265</v>
      </c>
      <c r="AM120" s="38">
        <f t="shared" ca="1" si="52"/>
        <v>12827.444697636005</v>
      </c>
      <c r="AN120" s="38">
        <f t="shared" ca="1" si="52"/>
        <v>12824.215025238989</v>
      </c>
      <c r="AO120" s="38">
        <f t="shared" ca="1" si="52"/>
        <v>12820.917899626242</v>
      </c>
      <c r="AP120" s="38">
        <f t="shared" ca="1" si="52"/>
        <v>12817.551638508099</v>
      </c>
      <c r="AQ120" s="38">
        <f t="shared" ca="1" si="52"/>
        <v>12814.096276178792</v>
      </c>
      <c r="AR120" s="38">
        <f t="shared" ca="1" si="52"/>
        <v>12810.543575702715</v>
      </c>
      <c r="AS120" s="38">
        <f t="shared" ca="1" si="52"/>
        <v>12806.828586315336</v>
      </c>
      <c r="AT120" s="38">
        <f t="shared" ca="1" si="52"/>
        <v>12802.929802375458</v>
      </c>
      <c r="AU120" s="38">
        <f t="shared" ca="1" si="52"/>
        <v>12798.818447916106</v>
      </c>
      <c r="AV120" s="38">
        <f t="shared" ca="1" si="52"/>
        <v>12794.469582629426</v>
      </c>
      <c r="AW120" s="38">
        <f t="shared" ca="1" si="52"/>
        <v>12789.854539162996</v>
      </c>
      <c r="AX120" s="38">
        <f t="shared" ca="1" si="52"/>
        <v>12784.930497068481</v>
      </c>
      <c r="AY120" s="38">
        <f t="shared" ca="1" si="52"/>
        <v>12779.665421876874</v>
      </c>
      <c r="AZ120" s="38">
        <f t="shared" ca="1" si="52"/>
        <v>12774.016678400749</v>
      </c>
      <c r="BA120" s="38">
        <f t="shared" ref="BA120:BD120" ca="1" si="53">BA20+BA70</f>
        <v>12767.937982477782</v>
      </c>
      <c r="BB120" s="38">
        <f t="shared" ca="1" si="53"/>
        <v>12761.376154577796</v>
      </c>
      <c r="BC120" s="38">
        <f t="shared" ca="1" si="53"/>
        <v>12754.270912063796</v>
      </c>
      <c r="BD120" s="197">
        <f t="shared" ca="1" si="53"/>
        <v>12746.544132443298</v>
      </c>
      <c r="BE120" s="38"/>
    </row>
    <row r="121" spans="1:57" x14ac:dyDescent="0.35">
      <c r="A121" s="159"/>
      <c r="B121">
        <f t="shared" si="29"/>
        <v>2034</v>
      </c>
      <c r="D121" s="198" t="s">
        <v>65</v>
      </c>
      <c r="E121" s="38">
        <f t="shared" ref="E121:AZ121" ca="1" si="54">E21+E71</f>
        <v>0</v>
      </c>
      <c r="F121" s="38">
        <f t="shared" ca="1" si="54"/>
        <v>0</v>
      </c>
      <c r="G121" s="38">
        <f t="shared" ca="1" si="54"/>
        <v>0</v>
      </c>
      <c r="H121" s="38">
        <f t="shared" ca="1" si="54"/>
        <v>0</v>
      </c>
      <c r="I121" s="38">
        <f t="shared" ca="1" si="54"/>
        <v>0</v>
      </c>
      <c r="J121" s="38">
        <f t="shared" ca="1" si="54"/>
        <v>0</v>
      </c>
      <c r="K121" s="38">
        <f t="shared" ca="1" si="54"/>
        <v>0</v>
      </c>
      <c r="L121" s="38">
        <f t="shared" ca="1" si="54"/>
        <v>0</v>
      </c>
      <c r="M121" s="38">
        <f t="shared" ca="1" si="54"/>
        <v>0</v>
      </c>
      <c r="N121" s="38">
        <f t="shared" ca="1" si="54"/>
        <v>0</v>
      </c>
      <c r="O121" s="38">
        <f t="shared" ca="1" si="54"/>
        <v>0</v>
      </c>
      <c r="P121" s="38">
        <f t="shared" ca="1" si="54"/>
        <v>0</v>
      </c>
      <c r="Q121" s="38">
        <f t="shared" ca="1" si="54"/>
        <v>12976.427703780733</v>
      </c>
      <c r="R121" s="38">
        <f t="shared" ca="1" si="54"/>
        <v>12969.178689130531</v>
      </c>
      <c r="S121" s="38">
        <f t="shared" ca="1" si="54"/>
        <v>12964.02243570927</v>
      </c>
      <c r="T121" s="38">
        <f t="shared" ca="1" si="54"/>
        <v>12960.303114918195</v>
      </c>
      <c r="U121" s="38">
        <f t="shared" ca="1" si="54"/>
        <v>12957.506482824523</v>
      </c>
      <c r="V121" s="38">
        <f t="shared" ca="1" si="54"/>
        <v>12955.262003730964</v>
      </c>
      <c r="W121" s="38">
        <f t="shared" ca="1" si="54"/>
        <v>12953.327234653545</v>
      </c>
      <c r="X121" s="38">
        <f t="shared" ca="1" si="54"/>
        <v>12951.572771640964</v>
      </c>
      <c r="Y121" s="38">
        <f t="shared" ca="1" si="54"/>
        <v>12949.909593817811</v>
      </c>
      <c r="Z121" s="38">
        <f t="shared" ca="1" si="54"/>
        <v>12948.260573105912</v>
      </c>
      <c r="AA121" s="38">
        <f t="shared" ca="1" si="54"/>
        <v>12946.564440434624</v>
      </c>
      <c r="AB121" s="38">
        <f t="shared" ca="1" si="54"/>
        <v>12944.766303666274</v>
      </c>
      <c r="AC121" s="38">
        <f t="shared" ca="1" si="54"/>
        <v>12942.834475506073</v>
      </c>
      <c r="AD121" s="38">
        <f t="shared" ca="1" si="54"/>
        <v>12940.75132874315</v>
      </c>
      <c r="AE121" s="38">
        <f t="shared" ca="1" si="54"/>
        <v>12938.504006268126</v>
      </c>
      <c r="AF121" s="38">
        <f t="shared" ca="1" si="54"/>
        <v>12936.096656569855</v>
      </c>
      <c r="AG121" s="38">
        <f t="shared" ca="1" si="54"/>
        <v>12933.545498793472</v>
      </c>
      <c r="AH121" s="38">
        <f t="shared" ca="1" si="54"/>
        <v>12930.87035844395</v>
      </c>
      <c r="AI121" s="38">
        <f t="shared" ca="1" si="54"/>
        <v>12928.094482800567</v>
      </c>
      <c r="AJ121" s="38">
        <f t="shared" ca="1" si="54"/>
        <v>12925.232493946012</v>
      </c>
      <c r="AK121" s="38">
        <f t="shared" ca="1" si="54"/>
        <v>12922.298250936488</v>
      </c>
      <c r="AL121" s="38">
        <f t="shared" ca="1" si="54"/>
        <v>12919.297778310185</v>
      </c>
      <c r="AM121" s="38">
        <f t="shared" ca="1" si="54"/>
        <v>12916.240503444011</v>
      </c>
      <c r="AN121" s="38">
        <f t="shared" ca="1" si="54"/>
        <v>12913.124376393433</v>
      </c>
      <c r="AO121" s="38">
        <f t="shared" ca="1" si="54"/>
        <v>12909.947451041555</v>
      </c>
      <c r="AP121" s="38">
        <f t="shared" ca="1" si="54"/>
        <v>12906.704152460112</v>
      </c>
      <c r="AQ121" s="38">
        <f t="shared" ca="1" si="54"/>
        <v>12903.392824276645</v>
      </c>
      <c r="AR121" s="38">
        <f t="shared" ca="1" si="54"/>
        <v>12899.954281454869</v>
      </c>
      <c r="AS121" s="38">
        <f t="shared" ca="1" si="54"/>
        <v>12896.377730304179</v>
      </c>
      <c r="AT121" s="38">
        <f t="shared" ca="1" si="54"/>
        <v>12892.637799469976</v>
      </c>
      <c r="AU121" s="38">
        <f t="shared" ca="1" si="54"/>
        <v>12888.712838969112</v>
      </c>
      <c r="AV121" s="38">
        <f t="shared" ca="1" si="54"/>
        <v>12884.573879527466</v>
      </c>
      <c r="AW121" s="38">
        <f t="shared" ca="1" si="54"/>
        <v>12880.195813610837</v>
      </c>
      <c r="AX121" s="38">
        <f t="shared" ca="1" si="54"/>
        <v>12875.549781290114</v>
      </c>
      <c r="AY121" s="38">
        <f t="shared" ca="1" si="54"/>
        <v>12870.592674965532</v>
      </c>
      <c r="AZ121" s="38">
        <f t="shared" ca="1" si="54"/>
        <v>12865.292245161003</v>
      </c>
      <c r="BA121" s="38">
        <f t="shared" ref="BA121:BD121" ca="1" si="55">BA21+BA71</f>
        <v>12859.605570783086</v>
      </c>
      <c r="BB121" s="38">
        <f t="shared" ca="1" si="55"/>
        <v>12853.486056938213</v>
      </c>
      <c r="BC121" s="38">
        <f t="shared" ca="1" si="55"/>
        <v>12846.880167420308</v>
      </c>
      <c r="BD121" s="197">
        <f t="shared" ca="1" si="55"/>
        <v>12839.727215075571</v>
      </c>
      <c r="BE121" s="38"/>
    </row>
    <row r="122" spans="1:57" x14ac:dyDescent="0.35">
      <c r="A122" s="159"/>
      <c r="B122">
        <f t="shared" si="29"/>
        <v>2035</v>
      </c>
      <c r="D122" s="198" t="s">
        <v>65</v>
      </c>
      <c r="E122" s="38">
        <f t="shared" ref="E122:AZ122" ca="1" si="56">E22+E72</f>
        <v>0</v>
      </c>
      <c r="F122" s="38">
        <f t="shared" ca="1" si="56"/>
        <v>0</v>
      </c>
      <c r="G122" s="38">
        <f t="shared" ca="1" si="56"/>
        <v>0</v>
      </c>
      <c r="H122" s="38">
        <f t="shared" ca="1" si="56"/>
        <v>0</v>
      </c>
      <c r="I122" s="38">
        <f t="shared" ca="1" si="56"/>
        <v>0</v>
      </c>
      <c r="J122" s="38">
        <f t="shared" ca="1" si="56"/>
        <v>0</v>
      </c>
      <c r="K122" s="38">
        <f t="shared" ca="1" si="56"/>
        <v>0</v>
      </c>
      <c r="L122" s="38">
        <f t="shared" ca="1" si="56"/>
        <v>0</v>
      </c>
      <c r="M122" s="38">
        <f t="shared" ca="1" si="56"/>
        <v>0</v>
      </c>
      <c r="N122" s="38">
        <f t="shared" ca="1" si="56"/>
        <v>0</v>
      </c>
      <c r="O122" s="38">
        <f t="shared" ca="1" si="56"/>
        <v>0</v>
      </c>
      <c r="P122" s="38">
        <f t="shared" ca="1" si="56"/>
        <v>0</v>
      </c>
      <c r="Q122" s="38">
        <f t="shared" ca="1" si="56"/>
        <v>0</v>
      </c>
      <c r="R122" s="38">
        <f t="shared" ca="1" si="56"/>
        <v>13079.076383463023</v>
      </c>
      <c r="S122" s="38">
        <f t="shared" ca="1" si="56"/>
        <v>13071.937106187954</v>
      </c>
      <c r="T122" s="38">
        <f t="shared" ca="1" si="56"/>
        <v>13066.858842906</v>
      </c>
      <c r="U122" s="38">
        <f t="shared" ca="1" si="56"/>
        <v>13063.195744229048</v>
      </c>
      <c r="V122" s="38">
        <f t="shared" ca="1" si="56"/>
        <v>13060.44136823884</v>
      </c>
      <c r="W122" s="38">
        <f t="shared" ca="1" si="56"/>
        <v>13058.230791073316</v>
      </c>
      <c r="X122" s="38">
        <f t="shared" ca="1" si="56"/>
        <v>13056.325237787838</v>
      </c>
      <c r="Y122" s="38">
        <f t="shared" ca="1" si="56"/>
        <v>13054.597261367944</v>
      </c>
      <c r="Z122" s="38">
        <f t="shared" ca="1" si="56"/>
        <v>13052.959186337859</v>
      </c>
      <c r="AA122" s="38">
        <f t="shared" ca="1" si="56"/>
        <v>13051.335049359204</v>
      </c>
      <c r="AB122" s="38">
        <f t="shared" ca="1" si="56"/>
        <v>13049.664505915522</v>
      </c>
      <c r="AC122" s="38">
        <f t="shared" ca="1" si="56"/>
        <v>13047.893491458797</v>
      </c>
      <c r="AD122" s="38">
        <f t="shared" ca="1" si="56"/>
        <v>13045.990795520676</v>
      </c>
      <c r="AE122" s="38">
        <f t="shared" ca="1" si="56"/>
        <v>13043.939055315877</v>
      </c>
      <c r="AF122" s="38">
        <f t="shared" ca="1" si="56"/>
        <v>13041.725605851832</v>
      </c>
      <c r="AG122" s="38">
        <f t="shared" ca="1" si="56"/>
        <v>13039.354531092222</v>
      </c>
      <c r="AH122" s="38">
        <f t="shared" ca="1" si="56"/>
        <v>13036.841803640902</v>
      </c>
      <c r="AI122" s="38">
        <f t="shared" ca="1" si="56"/>
        <v>13034.206948338109</v>
      </c>
      <c r="AJ122" s="38">
        <f t="shared" ca="1" si="56"/>
        <v>13031.472860601973</v>
      </c>
      <c r="AK122" s="38">
        <f t="shared" ca="1" si="56"/>
        <v>13028.65394089149</v>
      </c>
      <c r="AL122" s="38">
        <f t="shared" ca="1" si="56"/>
        <v>13025.763838067738</v>
      </c>
      <c r="AM122" s="38">
        <f t="shared" ca="1" si="56"/>
        <v>13022.808484855163</v>
      </c>
      <c r="AN122" s="38">
        <f t="shared" ca="1" si="56"/>
        <v>13019.797165494463</v>
      </c>
      <c r="AO122" s="38">
        <f t="shared" ca="1" si="56"/>
        <v>13016.727859677339</v>
      </c>
      <c r="AP122" s="38">
        <f t="shared" ca="1" si="56"/>
        <v>13013.598649275744</v>
      </c>
      <c r="AQ122" s="38">
        <f t="shared" ca="1" si="56"/>
        <v>13010.366876281936</v>
      </c>
      <c r="AR122" s="38">
        <f t="shared" ca="1" si="56"/>
        <v>13007.028917300202</v>
      </c>
      <c r="AS122" s="38">
        <f t="shared" ca="1" si="56"/>
        <v>13003.562719426467</v>
      </c>
      <c r="AT122" s="38">
        <f t="shared" ca="1" si="56"/>
        <v>12999.957402171949</v>
      </c>
      <c r="AU122" s="38">
        <f t="shared" ca="1" si="56"/>
        <v>12996.18739008179</v>
      </c>
      <c r="AV122" s="38">
        <f t="shared" ca="1" si="56"/>
        <v>12992.230859071955</v>
      </c>
      <c r="AW122" s="38">
        <f t="shared" ca="1" si="56"/>
        <v>12988.058606762912</v>
      </c>
      <c r="AX122" s="38">
        <f t="shared" ca="1" si="56"/>
        <v>12983.645323861158</v>
      </c>
      <c r="AY122" s="38">
        <f t="shared" ca="1" si="56"/>
        <v>12978.961918212743</v>
      </c>
      <c r="AZ122" s="38">
        <f t="shared" ca="1" si="56"/>
        <v>12973.964935780969</v>
      </c>
      <c r="BA122" s="38">
        <f t="shared" ref="BA122:BD122" ca="1" si="57">BA22+BA72</f>
        <v>12968.621867753902</v>
      </c>
      <c r="BB122" s="38">
        <f t="shared" ca="1" si="57"/>
        <v>12962.889448102691</v>
      </c>
      <c r="BC122" s="38">
        <f t="shared" ca="1" si="57"/>
        <v>12956.720707165838</v>
      </c>
      <c r="BD122" s="197">
        <f t="shared" ca="1" si="57"/>
        <v>12950.061678440758</v>
      </c>
      <c r="BE122" s="38"/>
    </row>
    <row r="123" spans="1:57" x14ac:dyDescent="0.35">
      <c r="A123" s="159"/>
      <c r="B123">
        <f t="shared" si="29"/>
        <v>2036</v>
      </c>
      <c r="D123" s="198" t="s">
        <v>65</v>
      </c>
      <c r="E123" s="38">
        <f t="shared" ref="E123:AZ123" ca="1" si="58">E23+E73</f>
        <v>0</v>
      </c>
      <c r="F123" s="38">
        <f t="shared" ca="1" si="58"/>
        <v>0</v>
      </c>
      <c r="G123" s="38">
        <f t="shared" ca="1" si="58"/>
        <v>0</v>
      </c>
      <c r="H123" s="38">
        <f t="shared" ca="1" si="58"/>
        <v>0</v>
      </c>
      <c r="I123" s="38">
        <f t="shared" ca="1" si="58"/>
        <v>0</v>
      </c>
      <c r="J123" s="38">
        <f t="shared" ca="1" si="58"/>
        <v>0</v>
      </c>
      <c r="K123" s="38">
        <f t="shared" ca="1" si="58"/>
        <v>0</v>
      </c>
      <c r="L123" s="38">
        <f t="shared" ca="1" si="58"/>
        <v>0</v>
      </c>
      <c r="M123" s="38">
        <f t="shared" ca="1" si="58"/>
        <v>0</v>
      </c>
      <c r="N123" s="38">
        <f t="shared" ca="1" si="58"/>
        <v>0</v>
      </c>
      <c r="O123" s="38">
        <f t="shared" ca="1" si="58"/>
        <v>0</v>
      </c>
      <c r="P123" s="38">
        <f t="shared" ca="1" si="58"/>
        <v>0</v>
      </c>
      <c r="Q123" s="38">
        <f t="shared" ca="1" si="58"/>
        <v>0</v>
      </c>
      <c r="R123" s="38">
        <f t="shared" ca="1" si="58"/>
        <v>0</v>
      </c>
      <c r="S123" s="38">
        <f t="shared" ca="1" si="58"/>
        <v>13211.933597310632</v>
      </c>
      <c r="T123" s="38">
        <f t="shared" ca="1" si="58"/>
        <v>13204.886716875442</v>
      </c>
      <c r="U123" s="38">
        <f t="shared" ca="1" si="58"/>
        <v>13199.874112562253</v>
      </c>
      <c r="V123" s="38">
        <f t="shared" ca="1" si="58"/>
        <v>13196.258342893165</v>
      </c>
      <c r="W123" s="38">
        <f t="shared" ca="1" si="58"/>
        <v>13193.539536993469</v>
      </c>
      <c r="X123" s="38">
        <f t="shared" ca="1" si="58"/>
        <v>13191.357496344826</v>
      </c>
      <c r="Y123" s="38">
        <f t="shared" ca="1" si="58"/>
        <v>13189.476534191395</v>
      </c>
      <c r="Z123" s="38">
        <f t="shared" ca="1" si="58"/>
        <v>13187.770851002873</v>
      </c>
      <c r="AA123" s="38">
        <f t="shared" ca="1" si="58"/>
        <v>13186.153903861759</v>
      </c>
      <c r="AB123" s="38">
        <f t="shared" ca="1" si="58"/>
        <v>13184.550709807321</v>
      </c>
      <c r="AC123" s="38">
        <f t="shared" ca="1" si="58"/>
        <v>13182.901702457013</v>
      </c>
      <c r="AD123" s="38">
        <f t="shared" ca="1" si="58"/>
        <v>13181.15351370735</v>
      </c>
      <c r="AE123" s="38">
        <f t="shared" ca="1" si="58"/>
        <v>13179.27533425502</v>
      </c>
      <c r="AF123" s="38">
        <f t="shared" ca="1" si="58"/>
        <v>13177.250023690849</v>
      </c>
      <c r="AG123" s="38">
        <f t="shared" ca="1" si="58"/>
        <v>13175.06507850496</v>
      </c>
      <c r="AH123" s="38">
        <f t="shared" ca="1" si="58"/>
        <v>13172.724528142797</v>
      </c>
      <c r="AI123" s="38">
        <f t="shared" ca="1" si="58"/>
        <v>13170.244137513837</v>
      </c>
      <c r="AJ123" s="38">
        <f t="shared" ca="1" si="58"/>
        <v>13167.643178244571</v>
      </c>
      <c r="AK123" s="38">
        <f t="shared" ca="1" si="58"/>
        <v>13164.944249499038</v>
      </c>
      <c r="AL123" s="38">
        <f t="shared" ca="1" si="58"/>
        <v>13162.161565103208</v>
      </c>
      <c r="AM123" s="38">
        <f t="shared" ca="1" si="58"/>
        <v>13159.308596894305</v>
      </c>
      <c r="AN123" s="38">
        <f t="shared" ca="1" si="58"/>
        <v>13156.391200223803</v>
      </c>
      <c r="AO123" s="38">
        <f t="shared" ca="1" si="58"/>
        <v>13153.418538767706</v>
      </c>
      <c r="AP123" s="38">
        <f t="shared" ca="1" si="58"/>
        <v>13150.353367548381</v>
      </c>
      <c r="AQ123" s="38">
        <f t="shared" ca="1" si="58"/>
        <v>13147.192006736121</v>
      </c>
      <c r="AR123" s="38">
        <f t="shared" ca="1" si="58"/>
        <v>13143.927028762648</v>
      </c>
      <c r="AS123" s="38">
        <f t="shared" ca="1" si="58"/>
        <v>13140.554772942716</v>
      </c>
      <c r="AT123" s="38">
        <f t="shared" ca="1" si="58"/>
        <v>13137.052959607203</v>
      </c>
      <c r="AU123" s="38">
        <f t="shared" ca="1" si="58"/>
        <v>13133.410596479695</v>
      </c>
      <c r="AV123" s="38">
        <f t="shared" ca="1" si="58"/>
        <v>13129.601845274916</v>
      </c>
      <c r="AW123" s="38">
        <f t="shared" ca="1" si="58"/>
        <v>13125.604657684231</v>
      </c>
      <c r="AX123" s="38">
        <f t="shared" ca="1" si="58"/>
        <v>13121.38953117171</v>
      </c>
      <c r="AY123" s="38">
        <f t="shared" ca="1" si="58"/>
        <v>13116.930896537706</v>
      </c>
      <c r="AZ123" s="38">
        <f t="shared" ca="1" si="58"/>
        <v>13112.199362605443</v>
      </c>
      <c r="BA123" s="38">
        <f t="shared" ref="BA123:BD123" ca="1" si="59">BA23+BA73</f>
        <v>13107.151029071967</v>
      </c>
      <c r="BB123" s="38">
        <f t="shared" ca="1" si="59"/>
        <v>13101.753053125747</v>
      </c>
      <c r="BC123" s="38">
        <f t="shared" ca="1" si="59"/>
        <v>13095.961724404784</v>
      </c>
      <c r="BD123" s="197">
        <f t="shared" ca="1" si="59"/>
        <v>13089.729590612586</v>
      </c>
      <c r="BE123" s="38"/>
    </row>
    <row r="124" spans="1:57" x14ac:dyDescent="0.35">
      <c r="A124" s="159"/>
      <c r="B124">
        <f t="shared" si="29"/>
        <v>2037</v>
      </c>
      <c r="D124" s="198" t="s">
        <v>65</v>
      </c>
      <c r="E124" s="38">
        <f t="shared" ref="E124:AZ124" ca="1" si="60">E24+E74</f>
        <v>0</v>
      </c>
      <c r="F124" s="38">
        <f t="shared" ca="1" si="60"/>
        <v>0</v>
      </c>
      <c r="G124" s="38">
        <f t="shared" ca="1" si="60"/>
        <v>0</v>
      </c>
      <c r="H124" s="38">
        <f t="shared" ca="1" si="60"/>
        <v>0</v>
      </c>
      <c r="I124" s="38">
        <f t="shared" ca="1" si="60"/>
        <v>0</v>
      </c>
      <c r="J124" s="38">
        <f t="shared" ca="1" si="60"/>
        <v>0</v>
      </c>
      <c r="K124" s="38">
        <f t="shared" ca="1" si="60"/>
        <v>0</v>
      </c>
      <c r="L124" s="38">
        <f t="shared" ca="1" si="60"/>
        <v>0</v>
      </c>
      <c r="M124" s="38">
        <f t="shared" ca="1" si="60"/>
        <v>0</v>
      </c>
      <c r="N124" s="38">
        <f t="shared" ca="1" si="60"/>
        <v>0</v>
      </c>
      <c r="O124" s="38">
        <f t="shared" ca="1" si="60"/>
        <v>0</v>
      </c>
      <c r="P124" s="38">
        <f t="shared" ca="1" si="60"/>
        <v>0</v>
      </c>
      <c r="Q124" s="38">
        <f t="shared" ca="1" si="60"/>
        <v>0</v>
      </c>
      <c r="R124" s="38">
        <f t="shared" ca="1" si="60"/>
        <v>0</v>
      </c>
      <c r="S124" s="38">
        <f t="shared" ca="1" si="60"/>
        <v>0</v>
      </c>
      <c r="T124" s="38">
        <f t="shared" ca="1" si="60"/>
        <v>13366.651280249642</v>
      </c>
      <c r="U124" s="38">
        <f t="shared" ca="1" si="60"/>
        <v>13359.684911071752</v>
      </c>
      <c r="V124" s="38">
        <f t="shared" ca="1" si="60"/>
        <v>13354.729514269167</v>
      </c>
      <c r="W124" s="38">
        <f t="shared" ca="1" si="60"/>
        <v>13351.154978812061</v>
      </c>
      <c r="X124" s="38">
        <f t="shared" ca="1" si="60"/>
        <v>13348.467160980099</v>
      </c>
      <c r="Y124" s="38">
        <f t="shared" ca="1" si="60"/>
        <v>13346.309979954964</v>
      </c>
      <c r="Z124" s="38">
        <f t="shared" ca="1" si="60"/>
        <v>13344.450439746381</v>
      </c>
      <c r="AA124" s="38">
        <f t="shared" ca="1" si="60"/>
        <v>13342.7641762206</v>
      </c>
      <c r="AB124" s="38">
        <f t="shared" ca="1" si="60"/>
        <v>13341.16563315217</v>
      </c>
      <c r="AC124" s="38">
        <f t="shared" ca="1" si="60"/>
        <v>13339.580681617617</v>
      </c>
      <c r="AD124" s="38">
        <f t="shared" ca="1" si="60"/>
        <v>13337.950433035079</v>
      </c>
      <c r="AE124" s="38">
        <f t="shared" ca="1" si="60"/>
        <v>13336.222125886121</v>
      </c>
      <c r="AF124" s="38">
        <f t="shared" ca="1" si="60"/>
        <v>13334.365300198122</v>
      </c>
      <c r="AG124" s="38">
        <f t="shared" ca="1" si="60"/>
        <v>13332.363009138007</v>
      </c>
      <c r="AH124" s="38">
        <f t="shared" ca="1" si="60"/>
        <v>13330.202889703802</v>
      </c>
      <c r="AI124" s="38">
        <f t="shared" ca="1" si="60"/>
        <v>13327.888923697064</v>
      </c>
      <c r="AJ124" s="38">
        <f t="shared" ca="1" si="60"/>
        <v>13325.436694968437</v>
      </c>
      <c r="AK124" s="38">
        <f t="shared" ca="1" si="60"/>
        <v>13322.865254459371</v>
      </c>
      <c r="AL124" s="38">
        <f t="shared" ca="1" si="60"/>
        <v>13320.196943193532</v>
      </c>
      <c r="AM124" s="38">
        <f t="shared" ca="1" si="60"/>
        <v>13317.445812349568</v>
      </c>
      <c r="AN124" s="38">
        <f t="shared" ca="1" si="60"/>
        <v>13314.625179480634</v>
      </c>
      <c r="AO124" s="38">
        <f t="shared" ca="1" si="60"/>
        <v>13311.707276585361</v>
      </c>
      <c r="AP124" s="38">
        <f t="shared" ca="1" si="60"/>
        <v>13308.699501077866</v>
      </c>
      <c r="AQ124" s="38">
        <f t="shared" ca="1" si="60"/>
        <v>13305.598122478668</v>
      </c>
      <c r="AR124" s="38">
        <f t="shared" ca="1" si="60"/>
        <v>13302.399417435907</v>
      </c>
      <c r="AS124" s="38">
        <f t="shared" ca="1" si="60"/>
        <v>13299.095870534198</v>
      </c>
      <c r="AT124" s="38">
        <f t="shared" ca="1" si="60"/>
        <v>13295.683777792547</v>
      </c>
      <c r="AU124" s="38">
        <f t="shared" ca="1" si="60"/>
        <v>13292.140596197496</v>
      </c>
      <c r="AV124" s="38">
        <f t="shared" ca="1" si="60"/>
        <v>13288.455203625501</v>
      </c>
      <c r="AW124" s="38">
        <f t="shared" ca="1" si="60"/>
        <v>13284.601456518825</v>
      </c>
      <c r="AX124" s="38">
        <f t="shared" ca="1" si="60"/>
        <v>13280.55704612063</v>
      </c>
      <c r="AY124" s="38">
        <f t="shared" ca="1" si="60"/>
        <v>13276.292121284485</v>
      </c>
      <c r="AZ124" s="38">
        <f t="shared" ca="1" si="60"/>
        <v>13271.780810880213</v>
      </c>
      <c r="BA124" s="38">
        <f t="shared" ref="BA124:BD124" ca="1" si="61">BA24+BA74</f>
        <v>13266.993376436914</v>
      </c>
      <c r="BB124" s="38">
        <f t="shared" ca="1" si="61"/>
        <v>13261.885399236427</v>
      </c>
      <c r="BC124" s="38">
        <f t="shared" ca="1" si="61"/>
        <v>13256.42364850927</v>
      </c>
      <c r="BD124" s="197">
        <f t="shared" ca="1" si="61"/>
        <v>13250.563897723197</v>
      </c>
      <c r="BE124" s="38"/>
    </row>
    <row r="125" spans="1:57" x14ac:dyDescent="0.35">
      <c r="A125" s="159"/>
      <c r="B125">
        <f t="shared" si="29"/>
        <v>2038</v>
      </c>
      <c r="D125" s="198" t="s">
        <v>65</v>
      </c>
      <c r="E125" s="38">
        <f t="shared" ref="E125:AZ125" ca="1" si="62">E25+E75</f>
        <v>0</v>
      </c>
      <c r="F125" s="38">
        <f t="shared" ca="1" si="62"/>
        <v>0</v>
      </c>
      <c r="G125" s="38">
        <f t="shared" ca="1" si="62"/>
        <v>0</v>
      </c>
      <c r="H125" s="38">
        <f t="shared" ca="1" si="62"/>
        <v>0</v>
      </c>
      <c r="I125" s="38">
        <f t="shared" ca="1" si="62"/>
        <v>0</v>
      </c>
      <c r="J125" s="38">
        <f t="shared" ca="1" si="62"/>
        <v>0</v>
      </c>
      <c r="K125" s="38">
        <f t="shared" ca="1" si="62"/>
        <v>0</v>
      </c>
      <c r="L125" s="38">
        <f t="shared" ca="1" si="62"/>
        <v>0</v>
      </c>
      <c r="M125" s="38">
        <f t="shared" ca="1" si="62"/>
        <v>0</v>
      </c>
      <c r="N125" s="38">
        <f t="shared" ca="1" si="62"/>
        <v>0</v>
      </c>
      <c r="O125" s="38">
        <f t="shared" ca="1" si="62"/>
        <v>0</v>
      </c>
      <c r="P125" s="38">
        <f t="shared" ca="1" si="62"/>
        <v>0</v>
      </c>
      <c r="Q125" s="38">
        <f t="shared" ca="1" si="62"/>
        <v>0</v>
      </c>
      <c r="R125" s="38">
        <f t="shared" ca="1" si="62"/>
        <v>0</v>
      </c>
      <c r="S125" s="38">
        <f t="shared" ca="1" si="62"/>
        <v>0</v>
      </c>
      <c r="T125" s="38">
        <f t="shared" ca="1" si="62"/>
        <v>0</v>
      </c>
      <c r="U125" s="38">
        <f t="shared" ca="1" si="62"/>
        <v>13539.379182039109</v>
      </c>
      <c r="V125" s="38">
        <f t="shared" ca="1" si="62"/>
        <v>13532.484155114802</v>
      </c>
      <c r="W125" s="38">
        <f t="shared" ca="1" si="62"/>
        <v>13527.579446375772</v>
      </c>
      <c r="X125" s="38">
        <f t="shared" ca="1" si="62"/>
        <v>13524.041443783379</v>
      </c>
      <c r="Y125" s="38">
        <f t="shared" ca="1" si="62"/>
        <v>13521.381079674647</v>
      </c>
      <c r="Z125" s="38">
        <f t="shared" ca="1" si="62"/>
        <v>13519.245922158048</v>
      </c>
      <c r="AA125" s="38">
        <f t="shared" ca="1" si="62"/>
        <v>13517.405359431861</v>
      </c>
      <c r="AB125" s="38">
        <f t="shared" ca="1" si="62"/>
        <v>13515.736299156459</v>
      </c>
      <c r="AC125" s="38">
        <f t="shared" ca="1" si="62"/>
        <v>13514.154059282806</v>
      </c>
      <c r="AD125" s="38">
        <f t="shared" ca="1" si="62"/>
        <v>13512.585267475246</v>
      </c>
      <c r="AE125" s="38">
        <f t="shared" ca="1" si="62"/>
        <v>13510.971635566639</v>
      </c>
      <c r="AF125" s="38">
        <f t="shared" ca="1" si="62"/>
        <v>13509.260939319665</v>
      </c>
      <c r="AG125" s="38">
        <f t="shared" ca="1" si="62"/>
        <v>13507.423028119902</v>
      </c>
      <c r="AH125" s="38">
        <f t="shared" ca="1" si="62"/>
        <v>13505.441126505215</v>
      </c>
      <c r="AI125" s="38">
        <f t="shared" ca="1" si="62"/>
        <v>13503.30299581353</v>
      </c>
      <c r="AJ125" s="38">
        <f t="shared" ca="1" si="62"/>
        <v>13501.012575514429</v>
      </c>
      <c r="AK125" s="38">
        <f t="shared" ca="1" si="62"/>
        <v>13498.585288952509</v>
      </c>
      <c r="AL125" s="38">
        <f t="shared" ca="1" si="62"/>
        <v>13496.039991480848</v>
      </c>
      <c r="AM125" s="38">
        <f t="shared" ca="1" si="62"/>
        <v>13493.398795384775</v>
      </c>
      <c r="AN125" s="38">
        <f t="shared" ca="1" si="62"/>
        <v>13490.643926710749</v>
      </c>
      <c r="AO125" s="38">
        <f t="shared" ca="1" si="62"/>
        <v>13487.786594631727</v>
      </c>
      <c r="AP125" s="38">
        <f t="shared" ca="1" si="62"/>
        <v>13484.830726662753</v>
      </c>
      <c r="AQ125" s="38">
        <f t="shared" ca="1" si="62"/>
        <v>13481.783816285</v>
      </c>
      <c r="AR125" s="38">
        <f t="shared" ca="1" si="62"/>
        <v>13478.64208443389</v>
      </c>
      <c r="AS125" s="38">
        <f t="shared" ca="1" si="62"/>
        <v>13475.401759265285</v>
      </c>
      <c r="AT125" s="38">
        <f t="shared" ca="1" si="62"/>
        <v>13472.055227484694</v>
      </c>
      <c r="AU125" s="38">
        <f t="shared" ca="1" si="62"/>
        <v>13468.598736871116</v>
      </c>
      <c r="AV125" s="38">
        <f t="shared" ca="1" si="62"/>
        <v>13465.009450953625</v>
      </c>
      <c r="AW125" s="38">
        <f t="shared" ca="1" si="62"/>
        <v>13461.276102893775</v>
      </c>
      <c r="AX125" s="38">
        <f t="shared" ca="1" si="62"/>
        <v>13457.372208920709</v>
      </c>
      <c r="AY125" s="38">
        <f t="shared" ca="1" si="62"/>
        <v>13453.275170007702</v>
      </c>
      <c r="AZ125" s="38">
        <f t="shared" ca="1" si="62"/>
        <v>13448.954746508125</v>
      </c>
      <c r="BA125" s="38">
        <f t="shared" ref="BA125:BD125" ca="1" si="63">BA25+BA75</f>
        <v>13444.384730763051</v>
      </c>
      <c r="BB125" s="38">
        <f t="shared" ca="1" si="63"/>
        <v>13439.53499726826</v>
      </c>
      <c r="BC125" s="38">
        <f t="shared" ca="1" si="63"/>
        <v>13434.36054949117</v>
      </c>
      <c r="BD125" s="197">
        <f t="shared" ca="1" si="63"/>
        <v>13428.827724282241</v>
      </c>
      <c r="BE125" s="38"/>
    </row>
    <row r="126" spans="1:57" x14ac:dyDescent="0.35">
      <c r="A126" s="159"/>
      <c r="B126">
        <f t="shared" si="29"/>
        <v>2039</v>
      </c>
      <c r="D126" s="198" t="s">
        <v>65</v>
      </c>
      <c r="E126" s="38">
        <f t="shared" ref="E126:AZ126" ca="1" si="64">E26+E76</f>
        <v>0</v>
      </c>
      <c r="F126" s="38">
        <f t="shared" ca="1" si="64"/>
        <v>0</v>
      </c>
      <c r="G126" s="38">
        <f t="shared" ca="1" si="64"/>
        <v>0</v>
      </c>
      <c r="H126" s="38">
        <f t="shared" ca="1" si="64"/>
        <v>0</v>
      </c>
      <c r="I126" s="38">
        <f t="shared" ca="1" si="64"/>
        <v>0</v>
      </c>
      <c r="J126" s="38">
        <f t="shared" ca="1" si="64"/>
        <v>0</v>
      </c>
      <c r="K126" s="38">
        <f t="shared" ca="1" si="64"/>
        <v>0</v>
      </c>
      <c r="L126" s="38">
        <f t="shared" ca="1" si="64"/>
        <v>0</v>
      </c>
      <c r="M126" s="38">
        <f t="shared" ca="1" si="64"/>
        <v>0</v>
      </c>
      <c r="N126" s="38">
        <f t="shared" ca="1" si="64"/>
        <v>0</v>
      </c>
      <c r="O126" s="38">
        <f t="shared" ca="1" si="64"/>
        <v>0</v>
      </c>
      <c r="P126" s="38">
        <f t="shared" ca="1" si="64"/>
        <v>0</v>
      </c>
      <c r="Q126" s="38">
        <f t="shared" ca="1" si="64"/>
        <v>0</v>
      </c>
      <c r="R126" s="38">
        <f t="shared" ca="1" si="64"/>
        <v>0</v>
      </c>
      <c r="S126" s="38">
        <f t="shared" ca="1" si="64"/>
        <v>0</v>
      </c>
      <c r="T126" s="38">
        <f t="shared" ca="1" si="64"/>
        <v>0</v>
      </c>
      <c r="U126" s="38">
        <f t="shared" ca="1" si="64"/>
        <v>0</v>
      </c>
      <c r="V126" s="38">
        <f t="shared" ca="1" si="64"/>
        <v>13694.643676774103</v>
      </c>
      <c r="W126" s="38">
        <f t="shared" ca="1" si="64"/>
        <v>13687.829062176232</v>
      </c>
      <c r="X126" s="38">
        <f t="shared" ca="1" si="64"/>
        <v>13682.981496079723</v>
      </c>
      <c r="Y126" s="38">
        <f t="shared" ca="1" si="64"/>
        <v>13679.484683713232</v>
      </c>
      <c r="Z126" s="38">
        <f t="shared" ca="1" si="64"/>
        <v>13676.855276122196</v>
      </c>
      <c r="AA126" s="38">
        <f t="shared" ca="1" si="64"/>
        <v>13674.744953845602</v>
      </c>
      <c r="AB126" s="38">
        <f t="shared" ca="1" si="64"/>
        <v>13672.925792714264</v>
      </c>
      <c r="AC126" s="38">
        <f t="shared" ca="1" si="64"/>
        <v>13671.276134185537</v>
      </c>
      <c r="AD126" s="38">
        <f t="shared" ca="1" si="64"/>
        <v>13669.712281871147</v>
      </c>
      <c r="AE126" s="38">
        <f t="shared" ca="1" si="64"/>
        <v>13668.161716655217</v>
      </c>
      <c r="AF126" s="38">
        <f t="shared" ca="1" si="64"/>
        <v>13666.566827579143</v>
      </c>
      <c r="AG126" s="38">
        <f t="shared" ca="1" si="64"/>
        <v>13664.87599652091</v>
      </c>
      <c r="AH126" s="38">
        <f t="shared" ca="1" si="64"/>
        <v>13663.059422000897</v>
      </c>
      <c r="AI126" s="38">
        <f t="shared" ca="1" si="64"/>
        <v>13661.100522092278</v>
      </c>
      <c r="AJ126" s="38">
        <f t="shared" ca="1" si="64"/>
        <v>13658.987198673205</v>
      </c>
      <c r="AK126" s="38">
        <f t="shared" ca="1" si="64"/>
        <v>13656.723343768179</v>
      </c>
      <c r="AL126" s="38">
        <f t="shared" ca="1" si="64"/>
        <v>13654.324199967541</v>
      </c>
      <c r="AM126" s="38">
        <f t="shared" ca="1" si="64"/>
        <v>13651.779133995566</v>
      </c>
      <c r="AN126" s="38">
        <f t="shared" ca="1" si="64"/>
        <v>13649.10744743782</v>
      </c>
      <c r="AO126" s="38">
        <f t="shared" ca="1" si="64"/>
        <v>13646.320775977347</v>
      </c>
      <c r="AP126" s="38">
        <f t="shared" ca="1" si="64"/>
        <v>13643.430457959928</v>
      </c>
      <c r="AQ126" s="38">
        <f t="shared" ca="1" si="64"/>
        <v>13640.440466282513</v>
      </c>
      <c r="AR126" s="38">
        <f t="shared" ca="1" si="64"/>
        <v>13637.358380780694</v>
      </c>
      <c r="AS126" s="38">
        <f t="shared" ca="1" si="64"/>
        <v>13634.180378722698</v>
      </c>
      <c r="AT126" s="38">
        <f t="shared" ca="1" si="64"/>
        <v>13630.902644680631</v>
      </c>
      <c r="AU126" s="38">
        <f t="shared" ca="1" si="64"/>
        <v>13627.51747738843</v>
      </c>
      <c r="AV126" s="38">
        <f t="shared" ca="1" si="64"/>
        <v>13624.021081268071</v>
      </c>
      <c r="AW126" s="38">
        <f t="shared" ca="1" si="64"/>
        <v>13620.390356089851</v>
      </c>
      <c r="AX126" s="38">
        <f t="shared" ca="1" si="64"/>
        <v>13616.613904943071</v>
      </c>
      <c r="AY126" s="38">
        <f t="shared" ca="1" si="64"/>
        <v>13612.664938269438</v>
      </c>
      <c r="AZ126" s="38">
        <f t="shared" ca="1" si="64"/>
        <v>13608.520596142665</v>
      </c>
      <c r="BA126" s="38">
        <f t="shared" ref="BA126:BD126" ca="1" si="65">BA26+BA76</f>
        <v>13604.150289729349</v>
      </c>
      <c r="BB126" s="38">
        <f t="shared" ca="1" si="65"/>
        <v>13599.527508888863</v>
      </c>
      <c r="BC126" s="38">
        <f t="shared" ca="1" si="65"/>
        <v>13594.621780248628</v>
      </c>
      <c r="BD126" s="197">
        <f t="shared" ca="1" si="65"/>
        <v>13589.387587920748</v>
      </c>
      <c r="BE126" s="38"/>
    </row>
    <row r="127" spans="1:57" x14ac:dyDescent="0.35">
      <c r="A127" s="159"/>
      <c r="B127">
        <f t="shared" si="29"/>
        <v>2040</v>
      </c>
      <c r="D127" s="198" t="s">
        <v>65</v>
      </c>
      <c r="E127" s="38">
        <f t="shared" ref="E127:AZ127" ca="1" si="66">E27+E77</f>
        <v>0</v>
      </c>
      <c r="F127" s="38">
        <f t="shared" ca="1" si="66"/>
        <v>0</v>
      </c>
      <c r="G127" s="38">
        <f t="shared" ca="1" si="66"/>
        <v>0</v>
      </c>
      <c r="H127" s="38">
        <f t="shared" ca="1" si="66"/>
        <v>0</v>
      </c>
      <c r="I127" s="38">
        <f t="shared" ca="1" si="66"/>
        <v>0</v>
      </c>
      <c r="J127" s="38">
        <f t="shared" ca="1" si="66"/>
        <v>0</v>
      </c>
      <c r="K127" s="38">
        <f t="shared" ca="1" si="66"/>
        <v>0</v>
      </c>
      <c r="L127" s="38">
        <f t="shared" ca="1" si="66"/>
        <v>0</v>
      </c>
      <c r="M127" s="38">
        <f t="shared" ca="1" si="66"/>
        <v>0</v>
      </c>
      <c r="N127" s="38">
        <f t="shared" ca="1" si="66"/>
        <v>0</v>
      </c>
      <c r="O127" s="38">
        <f t="shared" ca="1" si="66"/>
        <v>0</v>
      </c>
      <c r="P127" s="38">
        <f t="shared" ca="1" si="66"/>
        <v>0</v>
      </c>
      <c r="Q127" s="38">
        <f t="shared" ca="1" si="66"/>
        <v>0</v>
      </c>
      <c r="R127" s="38">
        <f t="shared" ca="1" si="66"/>
        <v>0</v>
      </c>
      <c r="S127" s="38">
        <f t="shared" ca="1" si="66"/>
        <v>0</v>
      </c>
      <c r="T127" s="38">
        <f t="shared" ca="1" si="66"/>
        <v>0</v>
      </c>
      <c r="U127" s="38">
        <f t="shared" ca="1" si="66"/>
        <v>0</v>
      </c>
      <c r="V127" s="38">
        <f t="shared" ca="1" si="66"/>
        <v>0</v>
      </c>
      <c r="W127" s="38">
        <f t="shared" ca="1" si="66"/>
        <v>13831.357445863274</v>
      </c>
      <c r="X127" s="38">
        <f t="shared" ca="1" si="66"/>
        <v>13824.632191501994</v>
      </c>
      <c r="Y127" s="38">
        <f t="shared" ca="1" si="66"/>
        <v>13819.848135878254</v>
      </c>
      <c r="Z127" s="38">
        <f t="shared" ca="1" si="66"/>
        <v>13816.397108599658</v>
      </c>
      <c r="AA127" s="38">
        <f t="shared" ca="1" si="66"/>
        <v>13813.802113366968</v>
      </c>
      <c r="AB127" s="38">
        <f t="shared" ca="1" si="66"/>
        <v>13811.719400403341</v>
      </c>
      <c r="AC127" s="38">
        <f t="shared" ca="1" si="66"/>
        <v>13809.924032535027</v>
      </c>
      <c r="AD127" s="38">
        <f t="shared" ca="1" si="66"/>
        <v>13808.295944842906</v>
      </c>
      <c r="AE127" s="38">
        <f t="shared" ca="1" si="66"/>
        <v>13806.752536588467</v>
      </c>
      <c r="AF127" s="38">
        <f t="shared" ca="1" si="66"/>
        <v>13805.222237214071</v>
      </c>
      <c r="AG127" s="38">
        <f t="shared" ca="1" si="66"/>
        <v>13803.648188737419</v>
      </c>
      <c r="AH127" s="38">
        <f t="shared" ca="1" si="66"/>
        <v>13801.979447068394</v>
      </c>
      <c r="AI127" s="38">
        <f t="shared" ca="1" si="66"/>
        <v>13800.186599111074</v>
      </c>
      <c r="AJ127" s="38">
        <f t="shared" ca="1" si="66"/>
        <v>13798.253278346601</v>
      </c>
      <c r="AK127" s="38">
        <f t="shared" ca="1" si="66"/>
        <v>13796.167543182561</v>
      </c>
      <c r="AL127" s="38">
        <f t="shared" ca="1" si="66"/>
        <v>13793.907239668599</v>
      </c>
      <c r="AM127" s="38">
        <f t="shared" ca="1" si="66"/>
        <v>13791.483987151052</v>
      </c>
      <c r="AN127" s="38">
        <f t="shared" ca="1" si="66"/>
        <v>13788.913346061581</v>
      </c>
      <c r="AO127" s="38">
        <f t="shared" ca="1" si="66"/>
        <v>13786.214811923168</v>
      </c>
      <c r="AP127" s="38">
        <f t="shared" ca="1" si="66"/>
        <v>13783.400137351058</v>
      </c>
      <c r="AQ127" s="38">
        <f t="shared" ca="1" si="66"/>
        <v>13780.480774438813</v>
      </c>
      <c r="AR127" s="38">
        <f t="shared" ca="1" si="66"/>
        <v>13777.460736041761</v>
      </c>
      <c r="AS127" s="38">
        <f t="shared" ca="1" si="66"/>
        <v>13774.347678037975</v>
      </c>
      <c r="AT127" s="38">
        <f t="shared" ca="1" si="66"/>
        <v>13771.137739247119</v>
      </c>
      <c r="AU127" s="38">
        <f t="shared" ca="1" si="66"/>
        <v>13767.827065866186</v>
      </c>
      <c r="AV127" s="38">
        <f t="shared" ca="1" si="66"/>
        <v>13764.407879170956</v>
      </c>
      <c r="AW127" s="38">
        <f t="shared" ca="1" si="66"/>
        <v>13760.876345407931</v>
      </c>
      <c r="AX127" s="38">
        <f t="shared" ca="1" si="66"/>
        <v>13757.209132106091</v>
      </c>
      <c r="AY127" s="38">
        <f t="shared" ca="1" si="66"/>
        <v>13753.394727823212</v>
      </c>
      <c r="AZ127" s="38">
        <f t="shared" ca="1" si="66"/>
        <v>13749.406073749744</v>
      </c>
      <c r="BA127" s="38">
        <f t="shared" ref="BA127:BD127" ca="1" si="67">BA27+BA77</f>
        <v>13745.220080231533</v>
      </c>
      <c r="BB127" s="38">
        <f t="shared" ca="1" si="67"/>
        <v>13740.805850971195</v>
      </c>
      <c r="BC127" s="38">
        <f t="shared" ca="1" si="67"/>
        <v>13736.13660948347</v>
      </c>
      <c r="BD127" s="197">
        <f t="shared" ca="1" si="67"/>
        <v>13731.181576092677</v>
      </c>
      <c r="BE127" s="38"/>
    </row>
    <row r="128" spans="1:57" x14ac:dyDescent="0.35">
      <c r="A128" s="159"/>
      <c r="B128">
        <f t="shared" si="29"/>
        <v>2041</v>
      </c>
      <c r="D128" s="198" t="s">
        <v>65</v>
      </c>
      <c r="E128" s="38">
        <f t="shared" ref="E128:AZ128" ca="1" si="68">E28+E78</f>
        <v>0</v>
      </c>
      <c r="F128" s="38">
        <f t="shared" ca="1" si="68"/>
        <v>0</v>
      </c>
      <c r="G128" s="38">
        <f t="shared" ca="1" si="68"/>
        <v>0</v>
      </c>
      <c r="H128" s="38">
        <f t="shared" ca="1" si="68"/>
        <v>0</v>
      </c>
      <c r="I128" s="38">
        <f t="shared" ca="1" si="68"/>
        <v>0</v>
      </c>
      <c r="J128" s="38">
        <f t="shared" ca="1" si="68"/>
        <v>0</v>
      </c>
      <c r="K128" s="38">
        <f t="shared" ca="1" si="68"/>
        <v>0</v>
      </c>
      <c r="L128" s="38">
        <f t="shared" ca="1" si="68"/>
        <v>0</v>
      </c>
      <c r="M128" s="38">
        <f t="shared" ca="1" si="68"/>
        <v>0</v>
      </c>
      <c r="N128" s="38">
        <f t="shared" ca="1" si="68"/>
        <v>0</v>
      </c>
      <c r="O128" s="38">
        <f t="shared" ca="1" si="68"/>
        <v>0</v>
      </c>
      <c r="P128" s="38">
        <f t="shared" ca="1" si="68"/>
        <v>0</v>
      </c>
      <c r="Q128" s="38">
        <f t="shared" ca="1" si="68"/>
        <v>0</v>
      </c>
      <c r="R128" s="38">
        <f t="shared" ca="1" si="68"/>
        <v>0</v>
      </c>
      <c r="S128" s="38">
        <f t="shared" ca="1" si="68"/>
        <v>0</v>
      </c>
      <c r="T128" s="38">
        <f t="shared" ca="1" si="68"/>
        <v>0</v>
      </c>
      <c r="U128" s="38">
        <f t="shared" ca="1" si="68"/>
        <v>0</v>
      </c>
      <c r="V128" s="38">
        <f t="shared" ca="1" si="68"/>
        <v>0</v>
      </c>
      <c r="W128" s="38">
        <f t="shared" ca="1" si="68"/>
        <v>0</v>
      </c>
      <c r="X128" s="38">
        <f t="shared" ca="1" si="68"/>
        <v>13986.868180685311</v>
      </c>
      <c r="Y128" s="38">
        <f t="shared" ca="1" si="68"/>
        <v>13980.222832529278</v>
      </c>
      <c r="Z128" s="38">
        <f t="shared" ca="1" si="68"/>
        <v>13975.495564853842</v>
      </c>
      <c r="AA128" s="38">
        <f t="shared" ca="1" si="68"/>
        <v>13972.08547466038</v>
      </c>
      <c r="AB128" s="38">
        <f t="shared" ca="1" si="68"/>
        <v>13969.521247075336</v>
      </c>
      <c r="AC128" s="38">
        <f t="shared" ca="1" si="68"/>
        <v>13967.463218676476</v>
      </c>
      <c r="AD128" s="38">
        <f t="shared" ca="1" si="68"/>
        <v>13965.689123165008</v>
      </c>
      <c r="AE128" s="38">
        <f t="shared" ca="1" si="68"/>
        <v>13964.080320544617</v>
      </c>
      <c r="AF128" s="38">
        <f t="shared" ca="1" si="68"/>
        <v>13962.555189699473</v>
      </c>
      <c r="AG128" s="38">
        <f t="shared" ca="1" si="68"/>
        <v>13961.043008133742</v>
      </c>
      <c r="AH128" s="38">
        <f t="shared" ca="1" si="68"/>
        <v>13959.487591031513</v>
      </c>
      <c r="AI128" s="38">
        <f t="shared" ca="1" si="68"/>
        <v>13957.838596855268</v>
      </c>
      <c r="AJ128" s="38">
        <f t="shared" ca="1" si="68"/>
        <v>13956.066959659951</v>
      </c>
      <c r="AK128" s="38">
        <f t="shared" ca="1" si="68"/>
        <v>13954.134279603604</v>
      </c>
      <c r="AL128" s="38">
        <f t="shared" ca="1" si="68"/>
        <v>13952.024975099455</v>
      </c>
      <c r="AM128" s="38">
        <f t="shared" ca="1" si="68"/>
        <v>13949.739129671569</v>
      </c>
      <c r="AN128" s="38">
        <f t="shared" ca="1" si="68"/>
        <v>13947.288493891378</v>
      </c>
      <c r="AO128" s="38">
        <f t="shared" ca="1" si="68"/>
        <v>13944.688803979621</v>
      </c>
      <c r="AP128" s="38">
        <f t="shared" ca="1" si="68"/>
        <v>13941.959775744606</v>
      </c>
      <c r="AQ128" s="38">
        <f t="shared" ca="1" si="68"/>
        <v>13939.113294614035</v>
      </c>
      <c r="AR128" s="38">
        <f t="shared" ca="1" si="68"/>
        <v>13936.160941935301</v>
      </c>
      <c r="AS128" s="38">
        <f t="shared" ca="1" si="68"/>
        <v>13933.106775938984</v>
      </c>
      <c r="AT128" s="38">
        <f t="shared" ca="1" si="68"/>
        <v>13929.958538911535</v>
      </c>
      <c r="AU128" s="38">
        <f t="shared" ca="1" si="68"/>
        <v>13926.712326012017</v>
      </c>
      <c r="AV128" s="38">
        <f t="shared" ca="1" si="68"/>
        <v>13923.364239860231</v>
      </c>
      <c r="AW128" s="38">
        <f t="shared" ca="1" si="68"/>
        <v>13919.906413773582</v>
      </c>
      <c r="AX128" s="38">
        <f t="shared" ca="1" si="68"/>
        <v>13916.334970648084</v>
      </c>
      <c r="AY128" s="38">
        <f t="shared" ca="1" si="68"/>
        <v>13912.62631426</v>
      </c>
      <c r="AZ128" s="38">
        <f t="shared" ca="1" si="68"/>
        <v>13908.768803081</v>
      </c>
      <c r="BA128" s="38">
        <f t="shared" ref="BA128:BD128" ca="1" si="69">BA28+BA78</f>
        <v>13904.735072493142</v>
      </c>
      <c r="BB128" s="38">
        <f t="shared" ca="1" si="69"/>
        <v>13900.501771915107</v>
      </c>
      <c r="BC128" s="38">
        <f t="shared" ca="1" si="69"/>
        <v>13896.037655848348</v>
      </c>
      <c r="BD128" s="197">
        <f t="shared" ca="1" si="69"/>
        <v>13891.315645271305</v>
      </c>
      <c r="BE128" s="38"/>
    </row>
    <row r="129" spans="1:57" x14ac:dyDescent="0.35">
      <c r="A129" s="159"/>
      <c r="B129">
        <f t="shared" si="29"/>
        <v>2042</v>
      </c>
      <c r="D129" s="198" t="s">
        <v>65</v>
      </c>
      <c r="E129" s="38">
        <f t="shared" ref="E129:AZ129" ca="1" si="70">E29+E79</f>
        <v>0</v>
      </c>
      <c r="F129" s="38">
        <f t="shared" ca="1" si="70"/>
        <v>0</v>
      </c>
      <c r="G129" s="38">
        <f t="shared" ca="1" si="70"/>
        <v>0</v>
      </c>
      <c r="H129" s="38">
        <f t="shared" ca="1" si="70"/>
        <v>0</v>
      </c>
      <c r="I129" s="38">
        <f t="shared" ca="1" si="70"/>
        <v>0</v>
      </c>
      <c r="J129" s="38">
        <f t="shared" ca="1" si="70"/>
        <v>0</v>
      </c>
      <c r="K129" s="38">
        <f t="shared" ca="1" si="70"/>
        <v>0</v>
      </c>
      <c r="L129" s="38">
        <f t="shared" ca="1" si="70"/>
        <v>0</v>
      </c>
      <c r="M129" s="38">
        <f t="shared" ca="1" si="70"/>
        <v>0</v>
      </c>
      <c r="N129" s="38">
        <f t="shared" ca="1" si="70"/>
        <v>0</v>
      </c>
      <c r="O129" s="38">
        <f t="shared" ca="1" si="70"/>
        <v>0</v>
      </c>
      <c r="P129" s="38">
        <f t="shared" ca="1" si="70"/>
        <v>0</v>
      </c>
      <c r="Q129" s="38">
        <f t="shared" ca="1" si="70"/>
        <v>0</v>
      </c>
      <c r="R129" s="38">
        <f t="shared" ca="1" si="70"/>
        <v>0</v>
      </c>
      <c r="S129" s="38">
        <f t="shared" ca="1" si="70"/>
        <v>0</v>
      </c>
      <c r="T129" s="38">
        <f t="shared" ca="1" si="70"/>
        <v>0</v>
      </c>
      <c r="U129" s="38">
        <f t="shared" ca="1" si="70"/>
        <v>0</v>
      </c>
      <c r="V129" s="38">
        <f t="shared" ca="1" si="70"/>
        <v>0</v>
      </c>
      <c r="W129" s="38">
        <f t="shared" ca="1" si="70"/>
        <v>0</v>
      </c>
      <c r="X129" s="38">
        <f t="shared" ca="1" si="70"/>
        <v>0</v>
      </c>
      <c r="Y129" s="38">
        <f t="shared" ca="1" si="70"/>
        <v>14036.63489079522</v>
      </c>
      <c r="Z129" s="38">
        <f t="shared" ca="1" si="70"/>
        <v>14030.118402673901</v>
      </c>
      <c r="AA129" s="38">
        <f t="shared" ca="1" si="70"/>
        <v>14025.482749885299</v>
      </c>
      <c r="AB129" s="38">
        <f t="shared" ca="1" si="70"/>
        <v>14022.138721225356</v>
      </c>
      <c r="AC129" s="38">
        <f t="shared" ca="1" si="70"/>
        <v>14019.624154496189</v>
      </c>
      <c r="AD129" s="38">
        <f t="shared" ca="1" si="70"/>
        <v>14017.605974693181</v>
      </c>
      <c r="AE129" s="38">
        <f t="shared" ca="1" si="70"/>
        <v>14015.866223838962</v>
      </c>
      <c r="AF129" s="38">
        <f t="shared" ca="1" si="70"/>
        <v>14014.288560924912</v>
      </c>
      <c r="AG129" s="38">
        <f t="shared" ca="1" si="70"/>
        <v>14012.792945827361</v>
      </c>
      <c r="AH129" s="38">
        <f t="shared" ca="1" si="70"/>
        <v>14011.310025222843</v>
      </c>
      <c r="AI129" s="38">
        <f t="shared" ca="1" si="70"/>
        <v>14009.784701483362</v>
      </c>
      <c r="AJ129" s="38">
        <f t="shared" ca="1" si="70"/>
        <v>14008.148793679178</v>
      </c>
      <c r="AK129" s="38">
        <f t="shared" ca="1" si="70"/>
        <v>14006.370766192433</v>
      </c>
      <c r="AL129" s="38">
        <f t="shared" ca="1" si="70"/>
        <v>14004.431115010049</v>
      </c>
      <c r="AM129" s="38">
        <f t="shared" ca="1" si="70"/>
        <v>14002.314202382673</v>
      </c>
      <c r="AN129" s="38">
        <f t="shared" ca="1" si="70"/>
        <v>14000.020112135788</v>
      </c>
      <c r="AO129" s="38">
        <f t="shared" ca="1" si="70"/>
        <v>13997.560637162125</v>
      </c>
      <c r="AP129" s="38">
        <f t="shared" ca="1" si="70"/>
        <v>13994.951570403078</v>
      </c>
      <c r="AQ129" s="38">
        <f t="shared" ca="1" si="70"/>
        <v>13992.212698765061</v>
      </c>
      <c r="AR129" s="38">
        <f t="shared" ca="1" si="70"/>
        <v>13989.355950549736</v>
      </c>
      <c r="AS129" s="38">
        <f t="shared" ca="1" si="70"/>
        <v>13986.392948749293</v>
      </c>
      <c r="AT129" s="38">
        <f t="shared" ca="1" si="70"/>
        <v>13983.327766255647</v>
      </c>
      <c r="AU129" s="38">
        <f t="shared" ca="1" si="70"/>
        <v>13980.168173195747</v>
      </c>
      <c r="AV129" s="38">
        <f t="shared" ca="1" si="70"/>
        <v>13976.910250621127</v>
      </c>
      <c r="AW129" s="38">
        <f t="shared" ca="1" si="70"/>
        <v>13973.550087071028</v>
      </c>
      <c r="AX129" s="38">
        <f t="shared" ca="1" si="70"/>
        <v>13970.07978744202</v>
      </c>
      <c r="AY129" s="38">
        <f t="shared" ca="1" si="70"/>
        <v>13966.495460622806</v>
      </c>
      <c r="AZ129" s="38">
        <f t="shared" ca="1" si="70"/>
        <v>13962.773425206513</v>
      </c>
      <c r="BA129" s="38">
        <f t="shared" ref="BA129:BD129" ca="1" si="71">BA29+BA79</f>
        <v>13958.901997671433</v>
      </c>
      <c r="BB129" s="38">
        <f t="shared" ca="1" si="71"/>
        <v>13954.85371466719</v>
      </c>
      <c r="BC129" s="38">
        <f t="shared" ca="1" si="71"/>
        <v>13950.605141381795</v>
      </c>
      <c r="BD129" s="197">
        <f t="shared" ca="1" si="71"/>
        <v>13946.124919563252</v>
      </c>
      <c r="BE129" s="38"/>
    </row>
    <row r="130" spans="1:57" x14ac:dyDescent="0.35">
      <c r="A130" s="159"/>
      <c r="B130">
        <f t="shared" si="29"/>
        <v>2043</v>
      </c>
      <c r="D130" s="198" t="s">
        <v>65</v>
      </c>
      <c r="E130" s="38">
        <f t="shared" ref="E130:AZ130" ca="1" si="72">E30+E80</f>
        <v>0</v>
      </c>
      <c r="F130" s="38">
        <f t="shared" ca="1" si="72"/>
        <v>0</v>
      </c>
      <c r="G130" s="38">
        <f t="shared" ca="1" si="72"/>
        <v>0</v>
      </c>
      <c r="H130" s="38">
        <f t="shared" ca="1" si="72"/>
        <v>0</v>
      </c>
      <c r="I130" s="38">
        <f t="shared" ca="1" si="72"/>
        <v>0</v>
      </c>
      <c r="J130" s="38">
        <f t="shared" ca="1" si="72"/>
        <v>0</v>
      </c>
      <c r="K130" s="38">
        <f t="shared" ca="1" si="72"/>
        <v>0</v>
      </c>
      <c r="L130" s="38">
        <f t="shared" ca="1" si="72"/>
        <v>0</v>
      </c>
      <c r="M130" s="38">
        <f t="shared" ca="1" si="72"/>
        <v>0</v>
      </c>
      <c r="N130" s="38">
        <f t="shared" ca="1" si="72"/>
        <v>0</v>
      </c>
      <c r="O130" s="38">
        <f t="shared" ca="1" si="72"/>
        <v>0</v>
      </c>
      <c r="P130" s="38">
        <f t="shared" ca="1" si="72"/>
        <v>0</v>
      </c>
      <c r="Q130" s="38">
        <f t="shared" ca="1" si="72"/>
        <v>0</v>
      </c>
      <c r="R130" s="38">
        <f t="shared" ca="1" si="72"/>
        <v>0</v>
      </c>
      <c r="S130" s="38">
        <f t="shared" ca="1" si="72"/>
        <v>0</v>
      </c>
      <c r="T130" s="38">
        <f t="shared" ca="1" si="72"/>
        <v>0</v>
      </c>
      <c r="U130" s="38">
        <f t="shared" ca="1" si="72"/>
        <v>0</v>
      </c>
      <c r="V130" s="38">
        <f t="shared" ca="1" si="72"/>
        <v>0</v>
      </c>
      <c r="W130" s="38">
        <f t="shared" ca="1" si="72"/>
        <v>0</v>
      </c>
      <c r="X130" s="38">
        <f t="shared" ca="1" si="72"/>
        <v>0</v>
      </c>
      <c r="Y130" s="38">
        <f t="shared" ca="1" si="72"/>
        <v>0</v>
      </c>
      <c r="Z130" s="38">
        <f t="shared" ca="1" si="72"/>
        <v>13941.008066831728</v>
      </c>
      <c r="AA130" s="38">
        <f t="shared" ca="1" si="72"/>
        <v>13934.683975545904</v>
      </c>
      <c r="AB130" s="38">
        <f t="shared" ca="1" si="72"/>
        <v>13930.185139690457</v>
      </c>
      <c r="AC130" s="38">
        <f t="shared" ca="1" si="72"/>
        <v>13926.939781922207</v>
      </c>
      <c r="AD130" s="38">
        <f t="shared" ca="1" si="72"/>
        <v>13924.499397916246</v>
      </c>
      <c r="AE130" s="38">
        <f t="shared" ca="1" si="72"/>
        <v>13922.540748477306</v>
      </c>
      <c r="AF130" s="38">
        <f t="shared" ca="1" si="72"/>
        <v>13920.852309192371</v>
      </c>
      <c r="AG130" s="38">
        <f t="shared" ca="1" si="72"/>
        <v>13919.321172495609</v>
      </c>
      <c r="AH130" s="38">
        <f t="shared" ca="1" si="72"/>
        <v>13917.869659782737</v>
      </c>
      <c r="AI130" s="38">
        <f t="shared" ca="1" si="72"/>
        <v>13916.413719958473</v>
      </c>
      <c r="AJ130" s="38">
        <f t="shared" ca="1" si="72"/>
        <v>13914.898723951466</v>
      </c>
      <c r="AK130" s="38">
        <f t="shared" ca="1" si="72"/>
        <v>13913.273892581967</v>
      </c>
      <c r="AL130" s="38">
        <f t="shared" ca="1" si="72"/>
        <v>13911.507903764628</v>
      </c>
      <c r="AM130" s="38">
        <f t="shared" ca="1" si="72"/>
        <v>13909.581385610709</v>
      </c>
      <c r="AN130" s="38">
        <f t="shared" ca="1" si="72"/>
        <v>13907.478806283034</v>
      </c>
      <c r="AO130" s="38">
        <f t="shared" ca="1" si="72"/>
        <v>13905.200249039632</v>
      </c>
      <c r="AP130" s="38">
        <f t="shared" ca="1" si="72"/>
        <v>13902.757426875589</v>
      </c>
      <c r="AQ130" s="38">
        <f t="shared" ca="1" si="72"/>
        <v>13900.166025769597</v>
      </c>
      <c r="AR130" s="38">
        <f t="shared" ca="1" si="72"/>
        <v>13897.445698641477</v>
      </c>
      <c r="AS130" s="38">
        <f t="shared" ca="1" si="72"/>
        <v>13894.608293031331</v>
      </c>
      <c r="AT130" s="38">
        <f t="shared" ca="1" si="72"/>
        <v>13891.665353131248</v>
      </c>
      <c r="AU130" s="38">
        <f t="shared" ca="1" si="72"/>
        <v>13888.620924275026</v>
      </c>
      <c r="AV130" s="38">
        <f t="shared" ca="1" si="72"/>
        <v>13885.48272391098</v>
      </c>
      <c r="AW130" s="38">
        <f t="shared" ca="1" si="72"/>
        <v>13882.246859606883</v>
      </c>
      <c r="AX130" s="38">
        <f t="shared" ca="1" si="72"/>
        <v>13878.909446367528</v>
      </c>
      <c r="AY130" s="38">
        <f t="shared" ca="1" si="72"/>
        <v>13875.462642509134</v>
      </c>
      <c r="AZ130" s="38">
        <f t="shared" ca="1" si="72"/>
        <v>13871.902583248273</v>
      </c>
      <c r="BA130" s="38">
        <f t="shared" ref="BA130:BD130" ca="1" si="73">BA30+BA80</f>
        <v>13868.205747462938</v>
      </c>
      <c r="BB130" s="38">
        <f t="shared" ca="1" si="73"/>
        <v>13864.360530736296</v>
      </c>
      <c r="BC130" s="38">
        <f t="shared" ca="1" si="73"/>
        <v>13860.339655644206</v>
      </c>
      <c r="BD130" s="197">
        <f t="shared" ca="1" si="73"/>
        <v>13856.119846042988</v>
      </c>
      <c r="BE130" s="38"/>
    </row>
    <row r="131" spans="1:57" x14ac:dyDescent="0.35">
      <c r="A131" s="159"/>
      <c r="B131">
        <f t="shared" si="29"/>
        <v>2044</v>
      </c>
      <c r="D131" s="198" t="s">
        <v>65</v>
      </c>
      <c r="E131" s="38">
        <f t="shared" ref="E131:AZ131" ca="1" si="74">E31+E81</f>
        <v>0</v>
      </c>
      <c r="F131" s="38">
        <f t="shared" ca="1" si="74"/>
        <v>0</v>
      </c>
      <c r="G131" s="38">
        <f t="shared" ca="1" si="74"/>
        <v>0</v>
      </c>
      <c r="H131" s="38">
        <f t="shared" ca="1" si="74"/>
        <v>0</v>
      </c>
      <c r="I131" s="38">
        <f t="shared" ca="1" si="74"/>
        <v>0</v>
      </c>
      <c r="J131" s="38">
        <f t="shared" ca="1" si="74"/>
        <v>0</v>
      </c>
      <c r="K131" s="38">
        <f t="shared" ca="1" si="74"/>
        <v>0</v>
      </c>
      <c r="L131" s="38">
        <f t="shared" ca="1" si="74"/>
        <v>0</v>
      </c>
      <c r="M131" s="38">
        <f t="shared" ca="1" si="74"/>
        <v>0</v>
      </c>
      <c r="N131" s="38">
        <f t="shared" ca="1" si="74"/>
        <v>0</v>
      </c>
      <c r="O131" s="38">
        <f t="shared" ca="1" si="74"/>
        <v>0</v>
      </c>
      <c r="P131" s="38">
        <f t="shared" ca="1" si="74"/>
        <v>0</v>
      </c>
      <c r="Q131" s="38">
        <f t="shared" ca="1" si="74"/>
        <v>0</v>
      </c>
      <c r="R131" s="38">
        <f t="shared" ca="1" si="74"/>
        <v>0</v>
      </c>
      <c r="S131" s="38">
        <f t="shared" ca="1" si="74"/>
        <v>0</v>
      </c>
      <c r="T131" s="38">
        <f t="shared" ca="1" si="74"/>
        <v>0</v>
      </c>
      <c r="U131" s="38">
        <f t="shared" ca="1" si="74"/>
        <v>0</v>
      </c>
      <c r="V131" s="38">
        <f t="shared" ca="1" si="74"/>
        <v>0</v>
      </c>
      <c r="W131" s="38">
        <f t="shared" ca="1" si="74"/>
        <v>0</v>
      </c>
      <c r="X131" s="38">
        <f t="shared" ca="1" si="74"/>
        <v>0</v>
      </c>
      <c r="Y131" s="38">
        <f t="shared" ca="1" si="74"/>
        <v>0</v>
      </c>
      <c r="Z131" s="38">
        <f t="shared" ca="1" si="74"/>
        <v>0</v>
      </c>
      <c r="AA131" s="38">
        <f t="shared" ca="1" si="74"/>
        <v>13709.308469517648</v>
      </c>
      <c r="AB131" s="38">
        <f t="shared" ca="1" si="74"/>
        <v>13703.231698839851</v>
      </c>
      <c r="AC131" s="38">
        <f t="shared" ca="1" si="74"/>
        <v>13698.908756103307</v>
      </c>
      <c r="AD131" s="38">
        <f t="shared" ca="1" si="74"/>
        <v>13695.790260181855</v>
      </c>
      <c r="AE131" s="38">
        <f t="shared" ca="1" si="74"/>
        <v>13693.445258652711</v>
      </c>
      <c r="AF131" s="38">
        <f t="shared" ca="1" si="74"/>
        <v>13691.563155239885</v>
      </c>
      <c r="AG131" s="38">
        <f t="shared" ca="1" si="74"/>
        <v>13689.9406962951</v>
      </c>
      <c r="AH131" s="38">
        <f t="shared" ca="1" si="74"/>
        <v>13688.452271531138</v>
      </c>
      <c r="AI131" s="38">
        <f t="shared" ca="1" si="74"/>
        <v>13687.024831923329</v>
      </c>
      <c r="AJ131" s="38">
        <f t="shared" ca="1" si="74"/>
        <v>13685.593038445932</v>
      </c>
      <c r="AK131" s="38">
        <f t="shared" ca="1" si="74"/>
        <v>13684.103168117377</v>
      </c>
      <c r="AL131" s="38">
        <f t="shared" ca="1" si="74"/>
        <v>13682.505283971754</v>
      </c>
      <c r="AM131" s="38">
        <f t="shared" ca="1" si="74"/>
        <v>13680.768583397123</v>
      </c>
      <c r="AN131" s="38">
        <f t="shared" ca="1" si="74"/>
        <v>13678.874015832156</v>
      </c>
      <c r="AO131" s="38">
        <f t="shared" ca="1" si="74"/>
        <v>13676.806307054334</v>
      </c>
      <c r="AP131" s="38">
        <f t="shared" ca="1" si="74"/>
        <v>13674.565538940969</v>
      </c>
      <c r="AQ131" s="38">
        <f t="shared" ca="1" si="74"/>
        <v>13672.163230192244</v>
      </c>
      <c r="AR131" s="38">
        <f t="shared" ca="1" si="74"/>
        <v>13669.614806616009</v>
      </c>
      <c r="AS131" s="38">
        <f t="shared" ca="1" si="74"/>
        <v>13666.939595185515</v>
      </c>
      <c r="AT131" s="38">
        <f t="shared" ca="1" si="74"/>
        <v>13664.149246956007</v>
      </c>
      <c r="AU131" s="38">
        <f t="shared" ca="1" si="74"/>
        <v>13661.255114582842</v>
      </c>
      <c r="AV131" s="38">
        <f t="shared" ca="1" si="74"/>
        <v>13658.2611763241</v>
      </c>
      <c r="AW131" s="38">
        <f t="shared" ca="1" si="74"/>
        <v>13655.175021583444</v>
      </c>
      <c r="AX131" s="38">
        <f t="shared" ca="1" si="74"/>
        <v>13651.992822468883</v>
      </c>
      <c r="AY131" s="38">
        <f t="shared" ca="1" si="74"/>
        <v>13648.710758402143</v>
      </c>
      <c r="AZ131" s="38">
        <f t="shared" ca="1" si="74"/>
        <v>13645.321117722133</v>
      </c>
      <c r="BA131" s="38">
        <f t="shared" ref="BA131:BD131" ca="1" si="75">BA31+BA81</f>
        <v>13641.820099727216</v>
      </c>
      <c r="BB131" s="38">
        <f t="shared" ca="1" si="75"/>
        <v>13638.18457333932</v>
      </c>
      <c r="BC131" s="38">
        <f t="shared" ca="1" si="75"/>
        <v>13634.403126594871</v>
      </c>
      <c r="BD131" s="197">
        <f t="shared" ca="1" si="75"/>
        <v>13630.448934437558</v>
      </c>
      <c r="BE131" s="38"/>
    </row>
    <row r="132" spans="1:57" x14ac:dyDescent="0.35">
      <c r="A132" s="159"/>
      <c r="B132">
        <f t="shared" si="29"/>
        <v>2045</v>
      </c>
      <c r="D132" s="198" t="s">
        <v>65</v>
      </c>
      <c r="E132" s="38">
        <f t="shared" ref="E132:AZ132" ca="1" si="76">E32+E82</f>
        <v>0</v>
      </c>
      <c r="F132" s="38">
        <f t="shared" ca="1" si="76"/>
        <v>0</v>
      </c>
      <c r="G132" s="38">
        <f t="shared" ca="1" si="76"/>
        <v>0</v>
      </c>
      <c r="H132" s="38">
        <f t="shared" ca="1" si="76"/>
        <v>0</v>
      </c>
      <c r="I132" s="38">
        <f t="shared" ca="1" si="76"/>
        <v>0</v>
      </c>
      <c r="J132" s="38">
        <f t="shared" ca="1" si="76"/>
        <v>0</v>
      </c>
      <c r="K132" s="38">
        <f t="shared" ca="1" si="76"/>
        <v>0</v>
      </c>
      <c r="L132" s="38">
        <f t="shared" ca="1" si="76"/>
        <v>0</v>
      </c>
      <c r="M132" s="38">
        <f t="shared" ca="1" si="76"/>
        <v>0</v>
      </c>
      <c r="N132" s="38">
        <f t="shared" ca="1" si="76"/>
        <v>0</v>
      </c>
      <c r="O132" s="38">
        <f t="shared" ca="1" si="76"/>
        <v>0</v>
      </c>
      <c r="P132" s="38">
        <f t="shared" ca="1" si="76"/>
        <v>0</v>
      </c>
      <c r="Q132" s="38">
        <f t="shared" ca="1" si="76"/>
        <v>0</v>
      </c>
      <c r="R132" s="38">
        <f t="shared" ca="1" si="76"/>
        <v>0</v>
      </c>
      <c r="S132" s="38">
        <f t="shared" ca="1" si="76"/>
        <v>0</v>
      </c>
      <c r="T132" s="38">
        <f t="shared" ca="1" si="76"/>
        <v>0</v>
      </c>
      <c r="U132" s="38">
        <f t="shared" ca="1" si="76"/>
        <v>0</v>
      </c>
      <c r="V132" s="38">
        <f t="shared" ca="1" si="76"/>
        <v>0</v>
      </c>
      <c r="W132" s="38">
        <f t="shared" ca="1" si="76"/>
        <v>0</v>
      </c>
      <c r="X132" s="38">
        <f t="shared" ca="1" si="76"/>
        <v>0</v>
      </c>
      <c r="Y132" s="38">
        <f t="shared" ca="1" si="76"/>
        <v>0</v>
      </c>
      <c r="Z132" s="38">
        <f t="shared" ca="1" si="76"/>
        <v>0</v>
      </c>
      <c r="AA132" s="38">
        <f t="shared" ca="1" si="76"/>
        <v>0</v>
      </c>
      <c r="AB132" s="38">
        <f t="shared" ca="1" si="76"/>
        <v>12163.978422598873</v>
      </c>
      <c r="AC132" s="38">
        <f t="shared" ca="1" si="76"/>
        <v>12158.709931054538</v>
      </c>
      <c r="AD132" s="38">
        <f t="shared" ca="1" si="76"/>
        <v>12154.961949588149</v>
      </c>
      <c r="AE132" s="38">
        <f t="shared" ca="1" si="76"/>
        <v>12152.258200894121</v>
      </c>
      <c r="AF132" s="38">
        <f t="shared" ca="1" si="76"/>
        <v>12150.225064199043</v>
      </c>
      <c r="AG132" s="38">
        <f t="shared" ca="1" si="76"/>
        <v>12148.57427345472</v>
      </c>
      <c r="AH132" s="38">
        <f t="shared" ca="1" si="76"/>
        <v>12147.134658498606</v>
      </c>
      <c r="AI132" s="38">
        <f t="shared" ca="1" si="76"/>
        <v>12145.8139724621</v>
      </c>
      <c r="AJ132" s="38">
        <f t="shared" ca="1" si="76"/>
        <v>12144.547398662824</v>
      </c>
      <c r="AK132" s="38">
        <f t="shared" ca="1" si="76"/>
        <v>12143.276961528796</v>
      </c>
      <c r="AL132" s="38">
        <f t="shared" ca="1" si="76"/>
        <v>12141.954992461218</v>
      </c>
      <c r="AM132" s="38">
        <f t="shared" ca="1" si="76"/>
        <v>12140.537182192409</v>
      </c>
      <c r="AN132" s="38">
        <f t="shared" ca="1" si="76"/>
        <v>12138.996199422778</v>
      </c>
      <c r="AO132" s="38">
        <f t="shared" ca="1" si="76"/>
        <v>12137.315140533923</v>
      </c>
      <c r="AP132" s="38">
        <f t="shared" ca="1" si="76"/>
        <v>12135.480452652257</v>
      </c>
      <c r="AQ132" s="38">
        <f t="shared" ca="1" si="76"/>
        <v>12133.492208427971</v>
      </c>
      <c r="AR132" s="38">
        <f t="shared" ca="1" si="76"/>
        <v>12131.360628431703</v>
      </c>
      <c r="AS132" s="38">
        <f t="shared" ca="1" si="76"/>
        <v>12129.099400039571</v>
      </c>
      <c r="AT132" s="38">
        <f t="shared" ca="1" si="76"/>
        <v>12126.725672160559</v>
      </c>
      <c r="AU132" s="38">
        <f t="shared" ca="1" si="76"/>
        <v>12124.249782833416</v>
      </c>
      <c r="AV132" s="38">
        <f t="shared" ca="1" si="76"/>
        <v>12121.681805267624</v>
      </c>
      <c r="AW132" s="38">
        <f t="shared" ca="1" si="76"/>
        <v>12119.025269400852</v>
      </c>
      <c r="AX132" s="38">
        <f t="shared" ca="1" si="76"/>
        <v>12116.286909310053</v>
      </c>
      <c r="AY132" s="38">
        <f t="shared" ca="1" si="76"/>
        <v>12113.463328478347</v>
      </c>
      <c r="AZ132" s="38">
        <f t="shared" ca="1" si="76"/>
        <v>12110.551136878372</v>
      </c>
      <c r="BA132" s="38">
        <f t="shared" ref="BA132:BD132" ca="1" si="77">BA32+BA82</f>
        <v>12107.543491896264</v>
      </c>
      <c r="BB132" s="38">
        <f t="shared" ca="1" si="77"/>
        <v>12104.437021141341</v>
      </c>
      <c r="BC132" s="38">
        <f t="shared" ca="1" si="77"/>
        <v>12101.211200265647</v>
      </c>
      <c r="BD132" s="197">
        <f t="shared" ca="1" si="77"/>
        <v>12097.855903377989</v>
      </c>
      <c r="BE132" s="38"/>
    </row>
    <row r="133" spans="1:57" x14ac:dyDescent="0.35">
      <c r="A133" s="159"/>
      <c r="B133">
        <f t="shared" si="29"/>
        <v>2046</v>
      </c>
      <c r="D133" s="198" t="s">
        <v>65</v>
      </c>
      <c r="E133" s="38">
        <f t="shared" ref="E133:AZ133" ca="1" si="78">E33+E83</f>
        <v>0</v>
      </c>
      <c r="F133" s="38">
        <f t="shared" ca="1" si="78"/>
        <v>0</v>
      </c>
      <c r="G133" s="38">
        <f t="shared" ca="1" si="78"/>
        <v>0</v>
      </c>
      <c r="H133" s="38">
        <f t="shared" ca="1" si="78"/>
        <v>0</v>
      </c>
      <c r="I133" s="38">
        <f t="shared" ca="1" si="78"/>
        <v>0</v>
      </c>
      <c r="J133" s="38">
        <f t="shared" ca="1" si="78"/>
        <v>0</v>
      </c>
      <c r="K133" s="38">
        <f t="shared" ca="1" si="78"/>
        <v>0</v>
      </c>
      <c r="L133" s="38">
        <f t="shared" ca="1" si="78"/>
        <v>0</v>
      </c>
      <c r="M133" s="38">
        <f t="shared" ca="1" si="78"/>
        <v>0</v>
      </c>
      <c r="N133" s="38">
        <f t="shared" ca="1" si="78"/>
        <v>0</v>
      </c>
      <c r="O133" s="38">
        <f t="shared" ca="1" si="78"/>
        <v>0</v>
      </c>
      <c r="P133" s="38">
        <f t="shared" ca="1" si="78"/>
        <v>0</v>
      </c>
      <c r="Q133" s="38">
        <f t="shared" ca="1" si="78"/>
        <v>0</v>
      </c>
      <c r="R133" s="38">
        <f t="shared" ca="1" si="78"/>
        <v>0</v>
      </c>
      <c r="S133" s="38">
        <f t="shared" ca="1" si="78"/>
        <v>0</v>
      </c>
      <c r="T133" s="38">
        <f t="shared" ca="1" si="78"/>
        <v>0</v>
      </c>
      <c r="U133" s="38">
        <f t="shared" ca="1" si="78"/>
        <v>0</v>
      </c>
      <c r="V133" s="38">
        <f t="shared" ca="1" si="78"/>
        <v>0</v>
      </c>
      <c r="W133" s="38">
        <f t="shared" ca="1" si="78"/>
        <v>0</v>
      </c>
      <c r="X133" s="38">
        <f t="shared" ca="1" si="78"/>
        <v>0</v>
      </c>
      <c r="Y133" s="38">
        <f t="shared" ca="1" si="78"/>
        <v>0</v>
      </c>
      <c r="Z133" s="38">
        <f t="shared" ca="1" si="78"/>
        <v>0</v>
      </c>
      <c r="AA133" s="38">
        <f t="shared" ca="1" si="78"/>
        <v>0</v>
      </c>
      <c r="AB133" s="38">
        <f t="shared" ca="1" si="78"/>
        <v>0</v>
      </c>
      <c r="AC133" s="38">
        <f t="shared" ca="1" si="78"/>
        <v>12182.939990901727</v>
      </c>
      <c r="AD133" s="38">
        <f t="shared" ca="1" si="78"/>
        <v>12177.783953030423</v>
      </c>
      <c r="AE133" s="38">
        <f t="shared" ca="1" si="78"/>
        <v>12174.115933371002</v>
      </c>
      <c r="AF133" s="38">
        <f t="shared" ca="1" si="78"/>
        <v>12171.439065183804</v>
      </c>
      <c r="AG133" s="38">
        <f t="shared" ca="1" si="78"/>
        <v>12169.402718569048</v>
      </c>
      <c r="AH133" s="38">
        <f t="shared" ca="1" si="78"/>
        <v>12167.74932145415</v>
      </c>
      <c r="AI133" s="38">
        <f t="shared" ca="1" si="78"/>
        <v>12166.307433401547</v>
      </c>
      <c r="AJ133" s="38">
        <f t="shared" ca="1" si="78"/>
        <v>12164.984661911074</v>
      </c>
      <c r="AK133" s="38">
        <f t="shared" ca="1" si="78"/>
        <v>12163.716087984738</v>
      </c>
      <c r="AL133" s="38">
        <f t="shared" ca="1" si="78"/>
        <v>12162.443644532834</v>
      </c>
      <c r="AM133" s="38">
        <f t="shared" ca="1" si="78"/>
        <v>12161.11958771752</v>
      </c>
      <c r="AN133" s="38">
        <f t="shared" ca="1" si="78"/>
        <v>12159.699538324028</v>
      </c>
      <c r="AO133" s="38">
        <f t="shared" ca="1" si="78"/>
        <v>12158.156121893</v>
      </c>
      <c r="AP133" s="38">
        <f t="shared" ca="1" si="78"/>
        <v>12156.472408136184</v>
      </c>
      <c r="AQ133" s="38">
        <f t="shared" ca="1" si="78"/>
        <v>12154.634822788528</v>
      </c>
      <c r="AR133" s="38">
        <f t="shared" ca="1" si="78"/>
        <v>12152.643438615009</v>
      </c>
      <c r="AS133" s="38">
        <f t="shared" ca="1" si="78"/>
        <v>12150.50849230795</v>
      </c>
      <c r="AT133" s="38">
        <f t="shared" ca="1" si="78"/>
        <v>12148.243692847444</v>
      </c>
      <c r="AU133" s="38">
        <f t="shared" ca="1" si="78"/>
        <v>12145.866216220391</v>
      </c>
      <c r="AV133" s="38">
        <f t="shared" ca="1" si="78"/>
        <v>12143.386416793332</v>
      </c>
      <c r="AW133" s="38">
        <f t="shared" ca="1" si="78"/>
        <v>12140.81438364416</v>
      </c>
      <c r="AX133" s="38">
        <f t="shared" ca="1" si="78"/>
        <v>12138.153652292589</v>
      </c>
      <c r="AY133" s="38">
        <f t="shared" ca="1" si="78"/>
        <v>12135.410967423943</v>
      </c>
      <c r="AZ133" s="38">
        <f t="shared" ca="1" si="78"/>
        <v>12132.582927150175</v>
      </c>
      <c r="BA133" s="38">
        <f t="shared" ref="BA133:BD133" ca="1" si="79">BA33+BA83</f>
        <v>12129.666136083019</v>
      </c>
      <c r="BB133" s="38">
        <f t="shared" ca="1" si="79"/>
        <v>12126.653740787911</v>
      </c>
      <c r="BC133" s="38">
        <f t="shared" ca="1" si="79"/>
        <v>12123.542363541157</v>
      </c>
      <c r="BD133" s="197">
        <f t="shared" ca="1" si="79"/>
        <v>12120.311447558612</v>
      </c>
      <c r="BE133" s="38"/>
    </row>
    <row r="134" spans="1:57" x14ac:dyDescent="0.35">
      <c r="A134" s="159"/>
      <c r="B134">
        <f t="shared" si="29"/>
        <v>2047</v>
      </c>
      <c r="D134" s="198" t="s">
        <v>65</v>
      </c>
      <c r="E134" s="38">
        <f t="shared" ref="E134:AZ134" ca="1" si="80">E34+E84</f>
        <v>0</v>
      </c>
      <c r="F134" s="38">
        <f t="shared" ca="1" si="80"/>
        <v>0</v>
      </c>
      <c r="G134" s="38">
        <f t="shared" ca="1" si="80"/>
        <v>0</v>
      </c>
      <c r="H134" s="38">
        <f t="shared" ca="1" si="80"/>
        <v>0</v>
      </c>
      <c r="I134" s="38">
        <f t="shared" ca="1" si="80"/>
        <v>0</v>
      </c>
      <c r="J134" s="38">
        <f t="shared" ca="1" si="80"/>
        <v>0</v>
      </c>
      <c r="K134" s="38">
        <f t="shared" ca="1" si="80"/>
        <v>0</v>
      </c>
      <c r="L134" s="38">
        <f t="shared" ca="1" si="80"/>
        <v>0</v>
      </c>
      <c r="M134" s="38">
        <f t="shared" ca="1" si="80"/>
        <v>0</v>
      </c>
      <c r="N134" s="38">
        <f t="shared" ca="1" si="80"/>
        <v>0</v>
      </c>
      <c r="O134" s="38">
        <f t="shared" ca="1" si="80"/>
        <v>0</v>
      </c>
      <c r="P134" s="38">
        <f t="shared" ca="1" si="80"/>
        <v>0</v>
      </c>
      <c r="Q134" s="38">
        <f t="shared" ca="1" si="80"/>
        <v>0</v>
      </c>
      <c r="R134" s="38">
        <f t="shared" ca="1" si="80"/>
        <v>0</v>
      </c>
      <c r="S134" s="38">
        <f t="shared" ca="1" si="80"/>
        <v>0</v>
      </c>
      <c r="T134" s="38">
        <f t="shared" ca="1" si="80"/>
        <v>0</v>
      </c>
      <c r="U134" s="38">
        <f t="shared" ca="1" si="80"/>
        <v>0</v>
      </c>
      <c r="V134" s="38">
        <f t="shared" ca="1" si="80"/>
        <v>0</v>
      </c>
      <c r="W134" s="38">
        <f t="shared" ca="1" si="80"/>
        <v>0</v>
      </c>
      <c r="X134" s="38">
        <f t="shared" ca="1" si="80"/>
        <v>0</v>
      </c>
      <c r="Y134" s="38">
        <f t="shared" ca="1" si="80"/>
        <v>0</v>
      </c>
      <c r="Z134" s="38">
        <f t="shared" ca="1" si="80"/>
        <v>0</v>
      </c>
      <c r="AA134" s="38">
        <f t="shared" ca="1" si="80"/>
        <v>0</v>
      </c>
      <c r="AB134" s="38">
        <f t="shared" ca="1" si="80"/>
        <v>0</v>
      </c>
      <c r="AC134" s="38">
        <f t="shared" ca="1" si="80"/>
        <v>0</v>
      </c>
      <c r="AD134" s="38">
        <f t="shared" ca="1" si="80"/>
        <v>12111.797650231307</v>
      </c>
      <c r="AE134" s="38">
        <f t="shared" ca="1" si="80"/>
        <v>12106.730669255001</v>
      </c>
      <c r="AF134" s="38">
        <f t="shared" ca="1" si="80"/>
        <v>12103.084050824535</v>
      </c>
      <c r="AG134" s="38">
        <f t="shared" ca="1" si="80"/>
        <v>12100.422800969736</v>
      </c>
      <c r="AH134" s="38">
        <f t="shared" ca="1" si="80"/>
        <v>12098.398335527378</v>
      </c>
      <c r="AI134" s="38">
        <f t="shared" ca="1" si="80"/>
        <v>12096.754585219478</v>
      </c>
      <c r="AJ134" s="38">
        <f t="shared" ca="1" si="80"/>
        <v>12095.32110987855</v>
      </c>
      <c r="AK134" s="38">
        <f t="shared" ca="1" si="80"/>
        <v>12094.006056075475</v>
      </c>
      <c r="AL134" s="38">
        <f t="shared" ca="1" si="80"/>
        <v>12092.744883590109</v>
      </c>
      <c r="AM134" s="38">
        <f t="shared" ca="1" si="80"/>
        <v>12091.479864132007</v>
      </c>
      <c r="AN134" s="38">
        <f t="shared" ca="1" si="80"/>
        <v>12090.163532432622</v>
      </c>
      <c r="AO134" s="38">
        <f t="shared" ca="1" si="80"/>
        <v>12088.751768212305</v>
      </c>
      <c r="AP134" s="38">
        <f t="shared" ca="1" si="80"/>
        <v>12087.217356727044</v>
      </c>
      <c r="AQ134" s="38">
        <f t="shared" ca="1" si="80"/>
        <v>12085.543466473891</v>
      </c>
      <c r="AR134" s="38">
        <f t="shared" ca="1" si="80"/>
        <v>12083.716602389115</v>
      </c>
      <c r="AS134" s="38">
        <f t="shared" ca="1" si="80"/>
        <v>12081.736836813156</v>
      </c>
      <c r="AT134" s="38">
        <f t="shared" ca="1" si="80"/>
        <v>12079.614346707971</v>
      </c>
      <c r="AU134" s="38">
        <f t="shared" ca="1" si="80"/>
        <v>12077.362761066383</v>
      </c>
      <c r="AV134" s="38">
        <f t="shared" ca="1" si="80"/>
        <v>12074.999155661924</v>
      </c>
      <c r="AW134" s="38">
        <f t="shared" ca="1" si="80"/>
        <v>12072.533824449638</v>
      </c>
      <c r="AX134" s="38">
        <f t="shared" ca="1" si="80"/>
        <v>12069.976797632873</v>
      </c>
      <c r="AY134" s="38">
        <f t="shared" ca="1" si="80"/>
        <v>12067.331590105534</v>
      </c>
      <c r="AZ134" s="38">
        <f t="shared" ca="1" si="80"/>
        <v>12064.604907194542</v>
      </c>
      <c r="BA134" s="38">
        <f t="shared" ref="BA134:BD134" ca="1" si="81">BA34+BA84</f>
        <v>12061.793366858041</v>
      </c>
      <c r="BB134" s="38">
        <f t="shared" ca="1" si="81"/>
        <v>12058.893593516033</v>
      </c>
      <c r="BC134" s="38">
        <f t="shared" ca="1" si="81"/>
        <v>12055.89877371605</v>
      </c>
      <c r="BD134" s="197">
        <f t="shared" ca="1" si="81"/>
        <v>12052.805549439612</v>
      </c>
      <c r="BE134" s="38"/>
    </row>
    <row r="135" spans="1:57" x14ac:dyDescent="0.35">
      <c r="A135" s="159"/>
      <c r="B135">
        <f t="shared" si="29"/>
        <v>2048</v>
      </c>
      <c r="D135" s="198" t="s">
        <v>65</v>
      </c>
      <c r="E135" s="38">
        <f t="shared" ref="E135:AZ135" ca="1" si="82">E35+E85</f>
        <v>0</v>
      </c>
      <c r="F135" s="38">
        <f t="shared" ca="1" si="82"/>
        <v>0</v>
      </c>
      <c r="G135" s="38">
        <f t="shared" ca="1" si="82"/>
        <v>0</v>
      </c>
      <c r="H135" s="38">
        <f t="shared" ca="1" si="82"/>
        <v>0</v>
      </c>
      <c r="I135" s="38">
        <f t="shared" ca="1" si="82"/>
        <v>0</v>
      </c>
      <c r="J135" s="38">
        <f t="shared" ca="1" si="82"/>
        <v>0</v>
      </c>
      <c r="K135" s="38">
        <f t="shared" ca="1" si="82"/>
        <v>0</v>
      </c>
      <c r="L135" s="38">
        <f t="shared" ca="1" si="82"/>
        <v>0</v>
      </c>
      <c r="M135" s="38">
        <f t="shared" ca="1" si="82"/>
        <v>0</v>
      </c>
      <c r="N135" s="38">
        <f t="shared" ca="1" si="82"/>
        <v>0</v>
      </c>
      <c r="O135" s="38">
        <f t="shared" ca="1" si="82"/>
        <v>0</v>
      </c>
      <c r="P135" s="38">
        <f t="shared" ca="1" si="82"/>
        <v>0</v>
      </c>
      <c r="Q135" s="38">
        <f t="shared" ca="1" si="82"/>
        <v>0</v>
      </c>
      <c r="R135" s="38">
        <f t="shared" ca="1" si="82"/>
        <v>0</v>
      </c>
      <c r="S135" s="38">
        <f t="shared" ca="1" si="82"/>
        <v>0</v>
      </c>
      <c r="T135" s="38">
        <f t="shared" ca="1" si="82"/>
        <v>0</v>
      </c>
      <c r="U135" s="38">
        <f t="shared" ca="1" si="82"/>
        <v>0</v>
      </c>
      <c r="V135" s="38">
        <f t="shared" ca="1" si="82"/>
        <v>0</v>
      </c>
      <c r="W135" s="38">
        <f t="shared" ca="1" si="82"/>
        <v>0</v>
      </c>
      <c r="X135" s="38">
        <f t="shared" ca="1" si="82"/>
        <v>0</v>
      </c>
      <c r="Y135" s="38">
        <f t="shared" ca="1" si="82"/>
        <v>0</v>
      </c>
      <c r="Z135" s="38">
        <f t="shared" ca="1" si="82"/>
        <v>0</v>
      </c>
      <c r="AA135" s="38">
        <f t="shared" ca="1" si="82"/>
        <v>0</v>
      </c>
      <c r="AB135" s="38">
        <f t="shared" ca="1" si="82"/>
        <v>0</v>
      </c>
      <c r="AC135" s="38">
        <f t="shared" ca="1" si="82"/>
        <v>0</v>
      </c>
      <c r="AD135" s="38">
        <f t="shared" ca="1" si="82"/>
        <v>0</v>
      </c>
      <c r="AE135" s="38">
        <f t="shared" ca="1" si="82"/>
        <v>11979.247691630952</v>
      </c>
      <c r="AF135" s="38">
        <f t="shared" ca="1" si="82"/>
        <v>11974.236163043963</v>
      </c>
      <c r="AG135" s="38">
        <f t="shared" ca="1" si="82"/>
        <v>11970.629452737456</v>
      </c>
      <c r="AH135" s="38">
        <f t="shared" ca="1" si="82"/>
        <v>11967.997327259425</v>
      </c>
      <c r="AI135" s="38">
        <f t="shared" ca="1" si="82"/>
        <v>11965.99501730697</v>
      </c>
      <c r="AJ135" s="38">
        <f t="shared" ca="1" si="82"/>
        <v>11964.369255991418</v>
      </c>
      <c r="AK135" s="38">
        <f t="shared" ca="1" si="82"/>
        <v>11962.951468420597</v>
      </c>
      <c r="AL135" s="38">
        <f t="shared" ca="1" si="82"/>
        <v>11961.65080639752</v>
      </c>
      <c r="AM135" s="38">
        <f t="shared" ca="1" si="82"/>
        <v>11960.403436021925</v>
      </c>
      <c r="AN135" s="38">
        <f t="shared" ca="1" si="82"/>
        <v>11959.152260774372</v>
      </c>
      <c r="AO135" s="38">
        <f t="shared" ca="1" si="82"/>
        <v>11957.850334840117</v>
      </c>
      <c r="AP135" s="38">
        <f t="shared" ca="1" si="82"/>
        <v>11956.45402078619</v>
      </c>
      <c r="AQ135" s="38">
        <f t="shared" ca="1" si="82"/>
        <v>11954.936401703239</v>
      </c>
      <c r="AR135" s="38">
        <f t="shared" ca="1" si="82"/>
        <v>11953.280830290129</v>
      </c>
      <c r="AS135" s="38">
        <f t="shared" ca="1" si="82"/>
        <v>11951.473959171366</v>
      </c>
      <c r="AT135" s="38">
        <f t="shared" ca="1" si="82"/>
        <v>11949.515859895713</v>
      </c>
      <c r="AU135" s="38">
        <f t="shared" ca="1" si="82"/>
        <v>11947.41659804976</v>
      </c>
      <c r="AV135" s="38">
        <f t="shared" ca="1" si="82"/>
        <v>11945.189653472378</v>
      </c>
      <c r="AW135" s="38">
        <f t="shared" ca="1" si="82"/>
        <v>11942.85191506203</v>
      </c>
      <c r="AX135" s="38">
        <f t="shared" ca="1" si="82"/>
        <v>11940.41356411804</v>
      </c>
      <c r="AY135" s="38">
        <f t="shared" ca="1" si="82"/>
        <v>11937.884521074493</v>
      </c>
      <c r="AZ135" s="38">
        <f t="shared" ca="1" si="82"/>
        <v>11935.268262358748</v>
      </c>
      <c r="BA135" s="38">
        <f t="shared" ref="BA135:BD135" ca="1" si="83">BA35+BA85</f>
        <v>11932.571419915488</v>
      </c>
      <c r="BB135" s="38">
        <f t="shared" ca="1" si="83"/>
        <v>11929.790648715491</v>
      </c>
      <c r="BC135" s="38">
        <f t="shared" ca="1" si="83"/>
        <v>11926.92261012067</v>
      </c>
      <c r="BD135" s="197">
        <f t="shared" ca="1" si="83"/>
        <v>11923.96056524411</v>
      </c>
      <c r="BE135" s="38"/>
    </row>
    <row r="136" spans="1:57" x14ac:dyDescent="0.35">
      <c r="A136" s="159"/>
      <c r="B136">
        <f t="shared" si="29"/>
        <v>2049</v>
      </c>
      <c r="D136" s="198" t="s">
        <v>65</v>
      </c>
      <c r="E136" s="38">
        <f t="shared" ref="E136:AZ136" ca="1" si="84">E36+E86</f>
        <v>0</v>
      </c>
      <c r="F136" s="38">
        <f t="shared" ca="1" si="84"/>
        <v>0</v>
      </c>
      <c r="G136" s="38">
        <f t="shared" ca="1" si="84"/>
        <v>0</v>
      </c>
      <c r="H136" s="38">
        <f t="shared" ca="1" si="84"/>
        <v>0</v>
      </c>
      <c r="I136" s="38">
        <f t="shared" ca="1" si="84"/>
        <v>0</v>
      </c>
      <c r="J136" s="38">
        <f t="shared" ca="1" si="84"/>
        <v>0</v>
      </c>
      <c r="K136" s="38">
        <f t="shared" ca="1" si="84"/>
        <v>0</v>
      </c>
      <c r="L136" s="38">
        <f t="shared" ca="1" si="84"/>
        <v>0</v>
      </c>
      <c r="M136" s="38">
        <f t="shared" ca="1" si="84"/>
        <v>0</v>
      </c>
      <c r="N136" s="38">
        <f t="shared" ca="1" si="84"/>
        <v>0</v>
      </c>
      <c r="O136" s="38">
        <f t="shared" ca="1" si="84"/>
        <v>0</v>
      </c>
      <c r="P136" s="38">
        <f t="shared" ca="1" si="84"/>
        <v>0</v>
      </c>
      <c r="Q136" s="38">
        <f t="shared" ca="1" si="84"/>
        <v>0</v>
      </c>
      <c r="R136" s="38">
        <f t="shared" ca="1" si="84"/>
        <v>0</v>
      </c>
      <c r="S136" s="38">
        <f t="shared" ca="1" si="84"/>
        <v>0</v>
      </c>
      <c r="T136" s="38">
        <f t="shared" ca="1" si="84"/>
        <v>0</v>
      </c>
      <c r="U136" s="38">
        <f t="shared" ca="1" si="84"/>
        <v>0</v>
      </c>
      <c r="V136" s="38">
        <f t="shared" ca="1" si="84"/>
        <v>0</v>
      </c>
      <c r="W136" s="38">
        <f t="shared" ca="1" si="84"/>
        <v>0</v>
      </c>
      <c r="X136" s="38">
        <f t="shared" ca="1" si="84"/>
        <v>0</v>
      </c>
      <c r="Y136" s="38">
        <f t="shared" ca="1" si="84"/>
        <v>0</v>
      </c>
      <c r="Z136" s="38">
        <f t="shared" ca="1" si="84"/>
        <v>0</v>
      </c>
      <c r="AA136" s="38">
        <f t="shared" ca="1" si="84"/>
        <v>0</v>
      </c>
      <c r="AB136" s="38">
        <f t="shared" ca="1" si="84"/>
        <v>0</v>
      </c>
      <c r="AC136" s="38">
        <f t="shared" ca="1" si="84"/>
        <v>0</v>
      </c>
      <c r="AD136" s="38">
        <f t="shared" ca="1" si="84"/>
        <v>0</v>
      </c>
      <c r="AE136" s="38">
        <f t="shared" ca="1" si="84"/>
        <v>0</v>
      </c>
      <c r="AF136" s="38">
        <f t="shared" ca="1" si="84"/>
        <v>11816.880203136223</v>
      </c>
      <c r="AG136" s="38">
        <f t="shared" ca="1" si="84"/>
        <v>11811.93660112786</v>
      </c>
      <c r="AH136" s="38">
        <f t="shared" ca="1" si="84"/>
        <v>11808.378776403257</v>
      </c>
      <c r="AI136" s="38">
        <f t="shared" ca="1" si="84"/>
        <v>11805.782326922106</v>
      </c>
      <c r="AJ136" s="38">
        <f t="shared" ca="1" si="84"/>
        <v>11803.807156406663</v>
      </c>
      <c r="AK136" s="38">
        <f t="shared" ca="1" si="84"/>
        <v>11802.203430763842</v>
      </c>
      <c r="AL136" s="38">
        <f t="shared" ca="1" si="84"/>
        <v>11800.80485997633</v>
      </c>
      <c r="AM136" s="38">
        <f t="shared" ca="1" si="84"/>
        <v>11799.521827209403</v>
      </c>
      <c r="AN136" s="38">
        <f t="shared" ca="1" si="84"/>
        <v>11798.291363771568</v>
      </c>
      <c r="AO136" s="38">
        <f t="shared" ca="1" si="84"/>
        <v>11797.057147033251</v>
      </c>
      <c r="AP136" s="38">
        <f t="shared" ca="1" si="84"/>
        <v>11795.772867486283</v>
      </c>
      <c r="AQ136" s="38">
        <f t="shared" ca="1" si="84"/>
        <v>11794.395479162244</v>
      </c>
      <c r="AR136" s="38">
        <f t="shared" ca="1" si="84"/>
        <v>11792.898429985293</v>
      </c>
      <c r="AS136" s="38">
        <f t="shared" ca="1" si="84"/>
        <v>11791.265298292881</v>
      </c>
      <c r="AT136" s="38">
        <f t="shared" ca="1" si="84"/>
        <v>11789.482917620691</v>
      </c>
      <c r="AU136" s="38">
        <f t="shared" ca="1" si="84"/>
        <v>11787.551358547713</v>
      </c>
      <c r="AV136" s="38">
        <f t="shared" ca="1" si="84"/>
        <v>11785.480550230928</v>
      </c>
      <c r="AW136" s="38">
        <f t="shared" ca="1" si="84"/>
        <v>11783.283789802616</v>
      </c>
      <c r="AX136" s="38">
        <f t="shared" ca="1" si="84"/>
        <v>11780.977737248028</v>
      </c>
      <c r="AY136" s="38">
        <f t="shared" ca="1" si="84"/>
        <v>11778.572435868504</v>
      </c>
      <c r="AZ136" s="38">
        <f t="shared" ca="1" si="84"/>
        <v>11776.077671635932</v>
      </c>
      <c r="BA136" s="38">
        <f t="shared" ref="BA136:BD136" ca="1" si="85">BA36+BA86</f>
        <v>11773.496873857957</v>
      </c>
      <c r="BB136" s="38">
        <f t="shared" ca="1" si="85"/>
        <v>11770.836584589459</v>
      </c>
      <c r="BC136" s="38">
        <f t="shared" ca="1" si="85"/>
        <v>11768.093504139953</v>
      </c>
      <c r="BD136" s="197">
        <f t="shared" ca="1" si="85"/>
        <v>11765.264339123471</v>
      </c>
      <c r="BE136" s="38"/>
    </row>
    <row r="137" spans="1:57" x14ac:dyDescent="0.35">
      <c r="A137" s="159"/>
      <c r="B137">
        <f t="shared" si="29"/>
        <v>2050</v>
      </c>
      <c r="D137" s="198" t="s">
        <v>65</v>
      </c>
      <c r="E137" s="38">
        <f t="shared" ref="E137:AZ137" ca="1" si="86">E37+E87</f>
        <v>0</v>
      </c>
      <c r="F137" s="38">
        <f t="shared" ca="1" si="86"/>
        <v>0</v>
      </c>
      <c r="G137" s="38">
        <f t="shared" ca="1" si="86"/>
        <v>0</v>
      </c>
      <c r="H137" s="38">
        <f t="shared" ca="1" si="86"/>
        <v>0</v>
      </c>
      <c r="I137" s="38">
        <f t="shared" ca="1" si="86"/>
        <v>0</v>
      </c>
      <c r="J137" s="38">
        <f t="shared" ca="1" si="86"/>
        <v>0</v>
      </c>
      <c r="K137" s="38">
        <f t="shared" ca="1" si="86"/>
        <v>0</v>
      </c>
      <c r="L137" s="38">
        <f t="shared" ca="1" si="86"/>
        <v>0</v>
      </c>
      <c r="M137" s="38">
        <f t="shared" ca="1" si="86"/>
        <v>0</v>
      </c>
      <c r="N137" s="38">
        <f t="shared" ca="1" si="86"/>
        <v>0</v>
      </c>
      <c r="O137" s="38">
        <f t="shared" ca="1" si="86"/>
        <v>0</v>
      </c>
      <c r="P137" s="38">
        <f t="shared" ca="1" si="86"/>
        <v>0</v>
      </c>
      <c r="Q137" s="38">
        <f t="shared" ca="1" si="86"/>
        <v>0</v>
      </c>
      <c r="R137" s="38">
        <f t="shared" ca="1" si="86"/>
        <v>0</v>
      </c>
      <c r="S137" s="38">
        <f t="shared" ca="1" si="86"/>
        <v>0</v>
      </c>
      <c r="T137" s="38">
        <f t="shared" ca="1" si="86"/>
        <v>0</v>
      </c>
      <c r="U137" s="38">
        <f t="shared" ca="1" si="86"/>
        <v>0</v>
      </c>
      <c r="V137" s="38">
        <f t="shared" ca="1" si="86"/>
        <v>0</v>
      </c>
      <c r="W137" s="38">
        <f t="shared" ca="1" si="86"/>
        <v>0</v>
      </c>
      <c r="X137" s="38">
        <f t="shared" ca="1" si="86"/>
        <v>0</v>
      </c>
      <c r="Y137" s="38">
        <f t="shared" ca="1" si="86"/>
        <v>0</v>
      </c>
      <c r="Z137" s="38">
        <f t="shared" ca="1" si="86"/>
        <v>0</v>
      </c>
      <c r="AA137" s="38">
        <f t="shared" ca="1" si="86"/>
        <v>0</v>
      </c>
      <c r="AB137" s="38">
        <f t="shared" ca="1" si="86"/>
        <v>0</v>
      </c>
      <c r="AC137" s="38">
        <f t="shared" ca="1" si="86"/>
        <v>0</v>
      </c>
      <c r="AD137" s="38">
        <f t="shared" ca="1" si="86"/>
        <v>0</v>
      </c>
      <c r="AE137" s="38">
        <f t="shared" ca="1" si="86"/>
        <v>0</v>
      </c>
      <c r="AF137" s="38">
        <f t="shared" ca="1" si="86"/>
        <v>0</v>
      </c>
      <c r="AG137" s="38">
        <f t="shared" ca="1" si="86"/>
        <v>11628.143391097919</v>
      </c>
      <c r="AH137" s="38">
        <f t="shared" ca="1" si="86"/>
        <v>11623.278747297391</v>
      </c>
      <c r="AI137" s="38">
        <f t="shared" ca="1" si="86"/>
        <v>11619.777747427132</v>
      </c>
      <c r="AJ137" s="38">
        <f t="shared" ca="1" si="86"/>
        <v>11617.222767910069</v>
      </c>
      <c r="AK137" s="38">
        <f t="shared" ca="1" si="86"/>
        <v>11615.279144417183</v>
      </c>
      <c r="AL137" s="38">
        <f t="shared" ca="1" si="86"/>
        <v>11613.701033154808</v>
      </c>
      <c r="AM137" s="38">
        <f t="shared" ca="1" si="86"/>
        <v>11612.324800056034</v>
      </c>
      <c r="AN137" s="38">
        <f t="shared" ca="1" si="86"/>
        <v>11611.062259628034</v>
      </c>
      <c r="AO137" s="38">
        <f t="shared" ca="1" si="86"/>
        <v>11609.851448902471</v>
      </c>
      <c r="AP137" s="38">
        <f t="shared" ca="1" si="86"/>
        <v>11608.636944823378</v>
      </c>
      <c r="AQ137" s="38">
        <f t="shared" ca="1" si="86"/>
        <v>11607.373177528654</v>
      </c>
      <c r="AR137" s="38">
        <f t="shared" ca="1" si="86"/>
        <v>11606.017788571347</v>
      </c>
      <c r="AS137" s="38">
        <f t="shared" ca="1" si="86"/>
        <v>11604.544649959984</v>
      </c>
      <c r="AT137" s="38">
        <f t="shared" ca="1" si="86"/>
        <v>11602.937602315473</v>
      </c>
      <c r="AU137" s="38">
        <f t="shared" ca="1" si="86"/>
        <v>11601.183689465597</v>
      </c>
      <c r="AV137" s="38">
        <f t="shared" ca="1" si="86"/>
        <v>11599.282980862066</v>
      </c>
      <c r="AW137" s="38">
        <f t="shared" ca="1" si="86"/>
        <v>11597.245247075391</v>
      </c>
      <c r="AX137" s="38">
        <f t="shared" ca="1" si="86"/>
        <v>11595.083572858744</v>
      </c>
      <c r="AY137" s="38">
        <f t="shared" ca="1" si="86"/>
        <v>11592.81435210748</v>
      </c>
      <c r="AZ137" s="38">
        <f t="shared" ca="1" si="86"/>
        <v>11590.447467713366</v>
      </c>
      <c r="BA137" s="38">
        <f t="shared" ref="BA137:BD137" ca="1" si="87">BA37+BA87</f>
        <v>11587.992549348737</v>
      </c>
      <c r="BB137" s="38">
        <f t="shared" ca="1" si="87"/>
        <v>11585.452971549028</v>
      </c>
      <c r="BC137" s="38">
        <f t="shared" ca="1" si="87"/>
        <v>11582.835171880746</v>
      </c>
      <c r="BD137" s="197">
        <f t="shared" ca="1" si="87"/>
        <v>11580.135903355394</v>
      </c>
      <c r="BE137" s="38"/>
    </row>
    <row r="138" spans="1:57" x14ac:dyDescent="0.35">
      <c r="A138" s="159"/>
      <c r="B138">
        <f t="shared" si="29"/>
        <v>2051</v>
      </c>
      <c r="D138" s="198" t="s">
        <v>65</v>
      </c>
      <c r="E138" s="38">
        <f t="shared" ref="E138:BD138" ca="1" si="88">E38+E88</f>
        <v>0</v>
      </c>
      <c r="F138" s="38">
        <f t="shared" ca="1" si="88"/>
        <v>0</v>
      </c>
      <c r="G138" s="38">
        <f t="shared" ca="1" si="88"/>
        <v>0</v>
      </c>
      <c r="H138" s="38">
        <f t="shared" ca="1" si="88"/>
        <v>0</v>
      </c>
      <c r="I138" s="38">
        <f t="shared" ca="1" si="88"/>
        <v>0</v>
      </c>
      <c r="J138" s="38">
        <f t="shared" ca="1" si="88"/>
        <v>0</v>
      </c>
      <c r="K138" s="38">
        <f t="shared" ca="1" si="88"/>
        <v>0</v>
      </c>
      <c r="L138" s="38">
        <f t="shared" ca="1" si="88"/>
        <v>0</v>
      </c>
      <c r="M138" s="38">
        <f t="shared" ca="1" si="88"/>
        <v>0</v>
      </c>
      <c r="N138" s="38">
        <f t="shared" ca="1" si="88"/>
        <v>0</v>
      </c>
      <c r="O138" s="38">
        <f t="shared" ca="1" si="88"/>
        <v>0</v>
      </c>
      <c r="P138" s="38">
        <f t="shared" ca="1" si="88"/>
        <v>0</v>
      </c>
      <c r="Q138" s="38">
        <f t="shared" ca="1" si="88"/>
        <v>0</v>
      </c>
      <c r="R138" s="38">
        <f t="shared" ca="1" si="88"/>
        <v>0</v>
      </c>
      <c r="S138" s="38">
        <f t="shared" ca="1" si="88"/>
        <v>0</v>
      </c>
      <c r="T138" s="38">
        <f t="shared" ca="1" si="88"/>
        <v>0</v>
      </c>
      <c r="U138" s="38">
        <f t="shared" ca="1" si="88"/>
        <v>0</v>
      </c>
      <c r="V138" s="38">
        <f t="shared" ca="1" si="88"/>
        <v>0</v>
      </c>
      <c r="W138" s="38">
        <f t="shared" ca="1" si="88"/>
        <v>0</v>
      </c>
      <c r="X138" s="38">
        <f t="shared" ca="1" si="88"/>
        <v>0</v>
      </c>
      <c r="Y138" s="38">
        <f t="shared" ca="1" si="88"/>
        <v>0</v>
      </c>
      <c r="Z138" s="38">
        <f t="shared" ca="1" si="88"/>
        <v>0</v>
      </c>
      <c r="AA138" s="38">
        <f t="shared" ca="1" si="88"/>
        <v>0</v>
      </c>
      <c r="AB138" s="38">
        <f t="shared" ca="1" si="88"/>
        <v>0</v>
      </c>
      <c r="AC138" s="38">
        <f t="shared" ca="1" si="88"/>
        <v>0</v>
      </c>
      <c r="AD138" s="38">
        <f t="shared" ca="1" si="88"/>
        <v>0</v>
      </c>
      <c r="AE138" s="38">
        <f t="shared" ca="1" si="88"/>
        <v>0</v>
      </c>
      <c r="AF138" s="38">
        <f t="shared" ca="1" si="88"/>
        <v>0</v>
      </c>
      <c r="AG138" s="38">
        <f t="shared" ca="1" si="88"/>
        <v>0</v>
      </c>
      <c r="AH138" s="38">
        <f t="shared" ca="1" si="88"/>
        <v>11410.132021781919</v>
      </c>
      <c r="AI138" s="38">
        <f t="shared" ca="1" si="88"/>
        <v>11405.358583225472</v>
      </c>
      <c r="AJ138" s="38">
        <f t="shared" ca="1" si="88"/>
        <v>11401.923222189376</v>
      </c>
      <c r="AK138" s="38">
        <f t="shared" ca="1" si="88"/>
        <v>11399.416144952527</v>
      </c>
      <c r="AL138" s="38">
        <f t="shared" ca="1" si="88"/>
        <v>11397.508961672396</v>
      </c>
      <c r="AM138" s="38">
        <f t="shared" ca="1" si="88"/>
        <v>11395.960437781425</v>
      </c>
      <c r="AN138" s="38">
        <f t="shared" ca="1" si="88"/>
        <v>11394.61000712181</v>
      </c>
      <c r="AO138" s="38">
        <f t="shared" ca="1" si="88"/>
        <v>11393.37113755495</v>
      </c>
      <c r="AP138" s="38">
        <f t="shared" ca="1" si="88"/>
        <v>11392.183027831205</v>
      </c>
      <c r="AQ138" s="38">
        <f t="shared" ca="1" si="88"/>
        <v>11390.991293999126</v>
      </c>
      <c r="AR138" s="38">
        <f t="shared" ca="1" si="88"/>
        <v>11389.75122056757</v>
      </c>
      <c r="AS138" s="38">
        <f t="shared" ca="1" si="88"/>
        <v>11388.421243251021</v>
      </c>
      <c r="AT138" s="38">
        <f t="shared" ca="1" si="88"/>
        <v>11386.975723921176</v>
      </c>
      <c r="AU138" s="38">
        <f t="shared" ca="1" si="88"/>
        <v>11385.398806164623</v>
      </c>
      <c r="AV138" s="38">
        <f t="shared" ca="1" si="88"/>
        <v>11383.677776719189</v>
      </c>
      <c r="AW138" s="38">
        <f t="shared" ca="1" si="88"/>
        <v>11381.812703734468</v>
      </c>
      <c r="AX138" s="38">
        <f t="shared" ca="1" si="88"/>
        <v>11379.813174596478</v>
      </c>
      <c r="AY138" s="38">
        <f t="shared" ca="1" si="88"/>
        <v>11377.692028737638</v>
      </c>
      <c r="AZ138" s="38">
        <f t="shared" ca="1" si="88"/>
        <v>11375.465352690771</v>
      </c>
      <c r="BA138" s="38">
        <f t="shared" ca="1" si="88"/>
        <v>11373.142844057293</v>
      </c>
      <c r="BB138" s="38">
        <f t="shared" ca="1" si="88"/>
        <v>11370.733951966698</v>
      </c>
      <c r="BC138" s="38">
        <f t="shared" ca="1" si="88"/>
        <v>11368.241987686615</v>
      </c>
      <c r="BD138" s="197">
        <f t="shared" ca="1" si="88"/>
        <v>11365.67326808822</v>
      </c>
      <c r="BE138" s="38"/>
    </row>
    <row r="139" spans="1:57" x14ac:dyDescent="0.35">
      <c r="A139" s="159"/>
      <c r="B139">
        <f t="shared" si="29"/>
        <v>2052</v>
      </c>
      <c r="D139" s="198" t="s">
        <v>65</v>
      </c>
      <c r="E139" s="38">
        <f t="shared" ref="E139:BD139" ca="1" si="89">E39+E89</f>
        <v>0</v>
      </c>
      <c r="F139" s="38">
        <f t="shared" ca="1" si="89"/>
        <v>0</v>
      </c>
      <c r="G139" s="38">
        <f t="shared" ca="1" si="89"/>
        <v>0</v>
      </c>
      <c r="H139" s="38">
        <f t="shared" ca="1" si="89"/>
        <v>0</v>
      </c>
      <c r="I139" s="38">
        <f t="shared" ca="1" si="89"/>
        <v>0</v>
      </c>
      <c r="J139" s="38">
        <f t="shared" ca="1" si="89"/>
        <v>0</v>
      </c>
      <c r="K139" s="38">
        <f t="shared" ca="1" si="89"/>
        <v>0</v>
      </c>
      <c r="L139" s="38">
        <f t="shared" ca="1" si="89"/>
        <v>0</v>
      </c>
      <c r="M139" s="38">
        <f t="shared" ca="1" si="89"/>
        <v>0</v>
      </c>
      <c r="N139" s="38">
        <f t="shared" ca="1" si="89"/>
        <v>0</v>
      </c>
      <c r="O139" s="38">
        <f t="shared" ca="1" si="89"/>
        <v>0</v>
      </c>
      <c r="P139" s="38">
        <f t="shared" ca="1" si="89"/>
        <v>0</v>
      </c>
      <c r="Q139" s="38">
        <f t="shared" ca="1" si="89"/>
        <v>0</v>
      </c>
      <c r="R139" s="38">
        <f t="shared" ca="1" si="89"/>
        <v>0</v>
      </c>
      <c r="S139" s="38">
        <f t="shared" ca="1" si="89"/>
        <v>0</v>
      </c>
      <c r="T139" s="38">
        <f t="shared" ca="1" si="89"/>
        <v>0</v>
      </c>
      <c r="U139" s="38">
        <f t="shared" ca="1" si="89"/>
        <v>0</v>
      </c>
      <c r="V139" s="38">
        <f t="shared" ca="1" si="89"/>
        <v>0</v>
      </c>
      <c r="W139" s="38">
        <f t="shared" ca="1" si="89"/>
        <v>0</v>
      </c>
      <c r="X139" s="38">
        <f t="shared" ca="1" si="89"/>
        <v>0</v>
      </c>
      <c r="Y139" s="38">
        <f t="shared" ca="1" si="89"/>
        <v>0</v>
      </c>
      <c r="Z139" s="38">
        <f t="shared" ca="1" si="89"/>
        <v>0</v>
      </c>
      <c r="AA139" s="38">
        <f t="shared" ca="1" si="89"/>
        <v>0</v>
      </c>
      <c r="AB139" s="38">
        <f t="shared" ca="1" si="89"/>
        <v>0</v>
      </c>
      <c r="AC139" s="38">
        <f t="shared" ca="1" si="89"/>
        <v>0</v>
      </c>
      <c r="AD139" s="38">
        <f t="shared" ca="1" si="89"/>
        <v>0</v>
      </c>
      <c r="AE139" s="38">
        <f t="shared" ca="1" si="89"/>
        <v>0</v>
      </c>
      <c r="AF139" s="38">
        <f t="shared" ca="1" si="89"/>
        <v>0</v>
      </c>
      <c r="AG139" s="38">
        <f t="shared" ca="1" si="89"/>
        <v>0</v>
      </c>
      <c r="AH139" s="38">
        <f t="shared" ca="1" si="89"/>
        <v>0</v>
      </c>
      <c r="AI139" s="38">
        <f t="shared" ca="1" si="89"/>
        <v>11132.975358506916</v>
      </c>
      <c r="AJ139" s="38">
        <f t="shared" ca="1" si="89"/>
        <v>11128.317868679205</v>
      </c>
      <c r="AK139" s="38">
        <f t="shared" ca="1" si="89"/>
        <v>11124.965953934534</v>
      </c>
      <c r="AL139" s="38">
        <f t="shared" ca="1" si="89"/>
        <v>11122.519774604934</v>
      </c>
      <c r="AM139" s="38">
        <f t="shared" ca="1" si="89"/>
        <v>11120.658917568284</v>
      </c>
      <c r="AN139" s="38">
        <f t="shared" ca="1" si="89"/>
        <v>11119.148007941003</v>
      </c>
      <c r="AO139" s="38">
        <f t="shared" ca="1" si="89"/>
        <v>11117.830379781386</v>
      </c>
      <c r="AP139" s="38">
        <f t="shared" ca="1" si="89"/>
        <v>11116.621602851028</v>
      </c>
      <c r="AQ139" s="38">
        <f t="shared" ca="1" si="89"/>
        <v>11115.462352786926</v>
      </c>
      <c r="AR139" s="38">
        <f t="shared" ca="1" si="89"/>
        <v>11114.29956664553</v>
      </c>
      <c r="AS139" s="38">
        <f t="shared" ca="1" si="89"/>
        <v>11113.089615092831</v>
      </c>
      <c r="AT139" s="38">
        <f t="shared" ca="1" si="89"/>
        <v>11111.791943456408</v>
      </c>
      <c r="AU139" s="38">
        <f t="shared" ca="1" si="89"/>
        <v>11110.381536368332</v>
      </c>
      <c r="AV139" s="38">
        <f t="shared" ca="1" si="89"/>
        <v>11108.842922573804</v>
      </c>
      <c r="AW139" s="38">
        <f t="shared" ca="1" si="89"/>
        <v>11107.163697620868</v>
      </c>
      <c r="AX139" s="38">
        <f t="shared" ca="1" si="89"/>
        <v>11105.343928003735</v>
      </c>
      <c r="AY139" s="38">
        <f t="shared" ca="1" si="89"/>
        <v>11103.392968226988</v>
      </c>
      <c r="AZ139" s="38">
        <f t="shared" ca="1" si="89"/>
        <v>11101.323345848108</v>
      </c>
      <c r="BA139" s="38">
        <f t="shared" ca="1" si="89"/>
        <v>11099.150756651608</v>
      </c>
      <c r="BB139" s="38">
        <f t="shared" ca="1" si="89"/>
        <v>11096.884662680299</v>
      </c>
      <c r="BC139" s="38">
        <f t="shared" ca="1" si="89"/>
        <v>11094.534283540539</v>
      </c>
      <c r="BD139" s="197">
        <f t="shared" ca="1" si="89"/>
        <v>11092.102850067949</v>
      </c>
      <c r="BE139" s="38"/>
    </row>
    <row r="140" spans="1:57" x14ac:dyDescent="0.35">
      <c r="A140" s="159"/>
      <c r="B140">
        <f t="shared" si="29"/>
        <v>2053</v>
      </c>
      <c r="D140" s="198" t="s">
        <v>65</v>
      </c>
      <c r="E140" s="38">
        <f t="shared" ref="E140:BD140" ca="1" si="90">E40+E90</f>
        <v>0</v>
      </c>
      <c r="F140" s="38">
        <f t="shared" ca="1" si="90"/>
        <v>0</v>
      </c>
      <c r="G140" s="38">
        <f t="shared" ca="1" si="90"/>
        <v>0</v>
      </c>
      <c r="H140" s="38">
        <f t="shared" ca="1" si="90"/>
        <v>0</v>
      </c>
      <c r="I140" s="38">
        <f t="shared" ca="1" si="90"/>
        <v>0</v>
      </c>
      <c r="J140" s="38">
        <f t="shared" ca="1" si="90"/>
        <v>0</v>
      </c>
      <c r="K140" s="38">
        <f t="shared" ca="1" si="90"/>
        <v>0</v>
      </c>
      <c r="L140" s="38">
        <f t="shared" ca="1" si="90"/>
        <v>0</v>
      </c>
      <c r="M140" s="38">
        <f t="shared" ca="1" si="90"/>
        <v>0</v>
      </c>
      <c r="N140" s="38">
        <f t="shared" ca="1" si="90"/>
        <v>0</v>
      </c>
      <c r="O140" s="38">
        <f t="shared" ca="1" si="90"/>
        <v>0</v>
      </c>
      <c r="P140" s="38">
        <f t="shared" ca="1" si="90"/>
        <v>0</v>
      </c>
      <c r="Q140" s="38">
        <f t="shared" ca="1" si="90"/>
        <v>0</v>
      </c>
      <c r="R140" s="38">
        <f t="shared" ca="1" si="90"/>
        <v>0</v>
      </c>
      <c r="S140" s="38">
        <f t="shared" ca="1" si="90"/>
        <v>0</v>
      </c>
      <c r="T140" s="38">
        <f t="shared" ca="1" si="90"/>
        <v>0</v>
      </c>
      <c r="U140" s="38">
        <f t="shared" ca="1" si="90"/>
        <v>0</v>
      </c>
      <c r="V140" s="38">
        <f t="shared" ca="1" si="90"/>
        <v>0</v>
      </c>
      <c r="W140" s="38">
        <f t="shared" ca="1" si="90"/>
        <v>0</v>
      </c>
      <c r="X140" s="38">
        <f t="shared" ca="1" si="90"/>
        <v>0</v>
      </c>
      <c r="Y140" s="38">
        <f t="shared" ca="1" si="90"/>
        <v>0</v>
      </c>
      <c r="Z140" s="38">
        <f t="shared" ca="1" si="90"/>
        <v>0</v>
      </c>
      <c r="AA140" s="38">
        <f t="shared" ca="1" si="90"/>
        <v>0</v>
      </c>
      <c r="AB140" s="38">
        <f t="shared" ca="1" si="90"/>
        <v>0</v>
      </c>
      <c r="AC140" s="38">
        <f t="shared" ca="1" si="90"/>
        <v>0</v>
      </c>
      <c r="AD140" s="38">
        <f t="shared" ca="1" si="90"/>
        <v>0</v>
      </c>
      <c r="AE140" s="38">
        <f t="shared" ca="1" si="90"/>
        <v>0</v>
      </c>
      <c r="AF140" s="38">
        <f t="shared" ca="1" si="90"/>
        <v>0</v>
      </c>
      <c r="AG140" s="38">
        <f t="shared" ca="1" si="90"/>
        <v>0</v>
      </c>
      <c r="AH140" s="38">
        <f t="shared" ca="1" si="90"/>
        <v>0</v>
      </c>
      <c r="AI140" s="38">
        <f t="shared" ca="1" si="90"/>
        <v>0</v>
      </c>
      <c r="AJ140" s="38">
        <f t="shared" ca="1" si="90"/>
        <v>10927.9798421668</v>
      </c>
      <c r="AK140" s="38">
        <f t="shared" ca="1" si="90"/>
        <v>10923.40811238987</v>
      </c>
      <c r="AL140" s="38">
        <f t="shared" ca="1" si="90"/>
        <v>10920.117917668078</v>
      </c>
      <c r="AM140" s="38">
        <f t="shared" ca="1" si="90"/>
        <v>10917.71678072639</v>
      </c>
      <c r="AN140" s="38">
        <f t="shared" ca="1" si="90"/>
        <v>10915.890188325811</v>
      </c>
      <c r="AO140" s="38">
        <f t="shared" ca="1" si="90"/>
        <v>10914.407099625932</v>
      </c>
      <c r="AP140" s="38">
        <f t="shared" ca="1" si="90"/>
        <v>10913.11373343189</v>
      </c>
      <c r="AQ140" s="38">
        <f t="shared" ca="1" si="90"/>
        <v>10911.927214149915</v>
      </c>
      <c r="AR140" s="38">
        <f t="shared" ca="1" si="90"/>
        <v>10910.789309778029</v>
      </c>
      <c r="AS140" s="38">
        <f t="shared" ca="1" si="90"/>
        <v>10909.647934439927</v>
      </c>
      <c r="AT140" s="38">
        <f t="shared" ca="1" si="90"/>
        <v>10908.460262164357</v>
      </c>
      <c r="AU140" s="38">
        <f t="shared" ca="1" si="90"/>
        <v>10907.186485026807</v>
      </c>
      <c r="AV140" s="38">
        <f t="shared" ca="1" si="90"/>
        <v>10905.802048276395</v>
      </c>
      <c r="AW140" s="38">
        <f t="shared" ca="1" si="90"/>
        <v>10904.291765536153</v>
      </c>
      <c r="AX140" s="38">
        <f t="shared" ca="1" si="90"/>
        <v>10902.643460761803</v>
      </c>
      <c r="AY140" s="38">
        <f t="shared" ca="1" si="90"/>
        <v>10900.857199223174</v>
      </c>
      <c r="AZ140" s="38">
        <f t="shared" ca="1" si="90"/>
        <v>10898.942163176958</v>
      </c>
      <c r="BA140" s="38">
        <f t="shared" ca="1" si="90"/>
        <v>10896.910649506175</v>
      </c>
      <c r="BB140" s="38">
        <f t="shared" ca="1" si="90"/>
        <v>10894.778064983162</v>
      </c>
      <c r="BC140" s="38">
        <f t="shared" ca="1" si="90"/>
        <v>10892.553697422694</v>
      </c>
      <c r="BD140" s="197">
        <f t="shared" ca="1" si="90"/>
        <v>10890.246596667181</v>
      </c>
      <c r="BE140" s="38"/>
    </row>
    <row r="141" spans="1:57" x14ac:dyDescent="0.35">
      <c r="A141" s="159"/>
      <c r="B141">
        <f t="shared" ref="B141:B158" si="91">B41</f>
        <v>2054</v>
      </c>
      <c r="D141" s="198" t="s">
        <v>65</v>
      </c>
      <c r="E141" s="38">
        <f t="shared" ref="E141:BD141" ca="1" si="92">E41+E91</f>
        <v>0</v>
      </c>
      <c r="F141" s="38">
        <f t="shared" ca="1" si="92"/>
        <v>0</v>
      </c>
      <c r="G141" s="38">
        <f t="shared" ca="1" si="92"/>
        <v>0</v>
      </c>
      <c r="H141" s="38">
        <f t="shared" ca="1" si="92"/>
        <v>0</v>
      </c>
      <c r="I141" s="38">
        <f t="shared" ca="1" si="92"/>
        <v>0</v>
      </c>
      <c r="J141" s="38">
        <f t="shared" ca="1" si="92"/>
        <v>0</v>
      </c>
      <c r="K141" s="38">
        <f t="shared" ca="1" si="92"/>
        <v>0</v>
      </c>
      <c r="L141" s="38">
        <f t="shared" ca="1" si="92"/>
        <v>0</v>
      </c>
      <c r="M141" s="38">
        <f t="shared" ca="1" si="92"/>
        <v>0</v>
      </c>
      <c r="N141" s="38">
        <f t="shared" ca="1" si="92"/>
        <v>0</v>
      </c>
      <c r="O141" s="38">
        <f t="shared" ca="1" si="92"/>
        <v>0</v>
      </c>
      <c r="P141" s="38">
        <f t="shared" ca="1" si="92"/>
        <v>0</v>
      </c>
      <c r="Q141" s="38">
        <f t="shared" ca="1" si="92"/>
        <v>0</v>
      </c>
      <c r="R141" s="38">
        <f t="shared" ca="1" si="92"/>
        <v>0</v>
      </c>
      <c r="S141" s="38">
        <f t="shared" ca="1" si="92"/>
        <v>0</v>
      </c>
      <c r="T141" s="38">
        <f t="shared" ca="1" si="92"/>
        <v>0</v>
      </c>
      <c r="U141" s="38">
        <f t="shared" ca="1" si="92"/>
        <v>0</v>
      </c>
      <c r="V141" s="38">
        <f t="shared" ca="1" si="92"/>
        <v>0</v>
      </c>
      <c r="W141" s="38">
        <f t="shared" ca="1" si="92"/>
        <v>0</v>
      </c>
      <c r="X141" s="38">
        <f t="shared" ca="1" si="92"/>
        <v>0</v>
      </c>
      <c r="Y141" s="38">
        <f t="shared" ca="1" si="92"/>
        <v>0</v>
      </c>
      <c r="Z141" s="38">
        <f t="shared" ca="1" si="92"/>
        <v>0</v>
      </c>
      <c r="AA141" s="38">
        <f t="shared" ca="1" si="92"/>
        <v>0</v>
      </c>
      <c r="AB141" s="38">
        <f t="shared" ca="1" si="92"/>
        <v>0</v>
      </c>
      <c r="AC141" s="38">
        <f t="shared" ca="1" si="92"/>
        <v>0</v>
      </c>
      <c r="AD141" s="38">
        <f t="shared" ca="1" si="92"/>
        <v>0</v>
      </c>
      <c r="AE141" s="38">
        <f t="shared" ca="1" si="92"/>
        <v>0</v>
      </c>
      <c r="AF141" s="38">
        <f t="shared" ca="1" si="92"/>
        <v>0</v>
      </c>
      <c r="AG141" s="38">
        <f t="shared" ca="1" si="92"/>
        <v>0</v>
      </c>
      <c r="AH141" s="38">
        <f t="shared" ca="1" si="92"/>
        <v>0</v>
      </c>
      <c r="AI141" s="38">
        <f t="shared" ca="1" si="92"/>
        <v>0</v>
      </c>
      <c r="AJ141" s="38">
        <f t="shared" ca="1" si="92"/>
        <v>0</v>
      </c>
      <c r="AK141" s="38">
        <f t="shared" ca="1" si="92"/>
        <v>10834.017343150166</v>
      </c>
      <c r="AL141" s="38">
        <f t="shared" ca="1" si="92"/>
        <v>10829.48492266561</v>
      </c>
      <c r="AM141" s="38">
        <f t="shared" ca="1" si="92"/>
        <v>10826.223018160561</v>
      </c>
      <c r="AN141" s="38">
        <f t="shared" ca="1" si="92"/>
        <v>10823.842527013503</v>
      </c>
      <c r="AO141" s="38">
        <f t="shared" ca="1" si="92"/>
        <v>10822.031640277568</v>
      </c>
      <c r="AP141" s="38">
        <f t="shared" ca="1" si="92"/>
        <v>10820.561303680319</v>
      </c>
      <c r="AQ141" s="38">
        <f t="shared" ca="1" si="92"/>
        <v>10819.279058290078</v>
      </c>
      <c r="AR141" s="38">
        <f t="shared" ca="1" si="92"/>
        <v>10818.102741105697</v>
      </c>
      <c r="AS141" s="38">
        <f t="shared" ca="1" si="92"/>
        <v>10816.974620823825</v>
      </c>
      <c r="AT141" s="38">
        <f t="shared" ca="1" si="92"/>
        <v>10815.843059420284</v>
      </c>
      <c r="AU141" s="38">
        <f t="shared" ca="1" si="92"/>
        <v>10814.665599156142</v>
      </c>
      <c r="AV141" s="38">
        <f t="shared" ca="1" si="92"/>
        <v>10813.402774389</v>
      </c>
      <c r="AW141" s="38">
        <f t="shared" ca="1" si="92"/>
        <v>10812.0302414981</v>
      </c>
      <c r="AX141" s="38">
        <f t="shared" ca="1" si="92"/>
        <v>10810.532944684126</v>
      </c>
      <c r="AY141" s="38">
        <f t="shared" ca="1" si="92"/>
        <v>10808.898812596584</v>
      </c>
      <c r="AZ141" s="38">
        <f t="shared" ca="1" si="92"/>
        <v>10807.127909944087</v>
      </c>
      <c r="BA141" s="38">
        <f t="shared" ca="1" si="92"/>
        <v>10805.229340031157</v>
      </c>
      <c r="BB141" s="38">
        <f t="shared" ca="1" si="92"/>
        <v>10803.215294008012</v>
      </c>
      <c r="BC141" s="38">
        <f t="shared" ca="1" si="92"/>
        <v>10801.101046174308</v>
      </c>
      <c r="BD141" s="197">
        <f t="shared" ca="1" si="92"/>
        <v>10798.895804485019</v>
      </c>
      <c r="BE141" s="38"/>
    </row>
    <row r="142" spans="1:57" x14ac:dyDescent="0.35">
      <c r="A142" s="159"/>
      <c r="B142">
        <f t="shared" si="91"/>
        <v>2055</v>
      </c>
      <c r="D142" s="198" t="s">
        <v>65</v>
      </c>
      <c r="E142" s="38">
        <f t="shared" ref="E142:BD142" ca="1" si="93">E42+E92</f>
        <v>0</v>
      </c>
      <c r="F142" s="38">
        <f t="shared" ca="1" si="93"/>
        <v>0</v>
      </c>
      <c r="G142" s="38">
        <f t="shared" ca="1" si="93"/>
        <v>0</v>
      </c>
      <c r="H142" s="38">
        <f t="shared" ca="1" si="93"/>
        <v>0</v>
      </c>
      <c r="I142" s="38">
        <f t="shared" ca="1" si="93"/>
        <v>0</v>
      </c>
      <c r="J142" s="38">
        <f t="shared" ca="1" si="93"/>
        <v>0</v>
      </c>
      <c r="K142" s="38">
        <f t="shared" ca="1" si="93"/>
        <v>0</v>
      </c>
      <c r="L142" s="38">
        <f t="shared" ca="1" si="93"/>
        <v>0</v>
      </c>
      <c r="M142" s="38">
        <f t="shared" ca="1" si="93"/>
        <v>0</v>
      </c>
      <c r="N142" s="38">
        <f t="shared" ca="1" si="93"/>
        <v>0</v>
      </c>
      <c r="O142" s="38">
        <f t="shared" ca="1" si="93"/>
        <v>0</v>
      </c>
      <c r="P142" s="38">
        <f t="shared" ca="1" si="93"/>
        <v>0</v>
      </c>
      <c r="Q142" s="38">
        <f t="shared" ca="1" si="93"/>
        <v>0</v>
      </c>
      <c r="R142" s="38">
        <f t="shared" ca="1" si="93"/>
        <v>0</v>
      </c>
      <c r="S142" s="38">
        <f t="shared" ca="1" si="93"/>
        <v>0</v>
      </c>
      <c r="T142" s="38">
        <f t="shared" ca="1" si="93"/>
        <v>0</v>
      </c>
      <c r="U142" s="38">
        <f t="shared" ca="1" si="93"/>
        <v>0</v>
      </c>
      <c r="V142" s="38">
        <f t="shared" ca="1" si="93"/>
        <v>0</v>
      </c>
      <c r="W142" s="38">
        <f t="shared" ca="1" si="93"/>
        <v>0</v>
      </c>
      <c r="X142" s="38">
        <f t="shared" ca="1" si="93"/>
        <v>0</v>
      </c>
      <c r="Y142" s="38">
        <f t="shared" ca="1" si="93"/>
        <v>0</v>
      </c>
      <c r="Z142" s="38">
        <f t="shared" ca="1" si="93"/>
        <v>0</v>
      </c>
      <c r="AA142" s="38">
        <f t="shared" ca="1" si="93"/>
        <v>0</v>
      </c>
      <c r="AB142" s="38">
        <f t="shared" ca="1" si="93"/>
        <v>0</v>
      </c>
      <c r="AC142" s="38">
        <f t="shared" ca="1" si="93"/>
        <v>0</v>
      </c>
      <c r="AD142" s="38">
        <f t="shared" ca="1" si="93"/>
        <v>0</v>
      </c>
      <c r="AE142" s="38">
        <f t="shared" ca="1" si="93"/>
        <v>0</v>
      </c>
      <c r="AF142" s="38">
        <f t="shared" ca="1" si="93"/>
        <v>0</v>
      </c>
      <c r="AG142" s="38">
        <f t="shared" ca="1" si="93"/>
        <v>0</v>
      </c>
      <c r="AH142" s="38">
        <f t="shared" ca="1" si="93"/>
        <v>0</v>
      </c>
      <c r="AI142" s="38">
        <f t="shared" ca="1" si="93"/>
        <v>0</v>
      </c>
      <c r="AJ142" s="38">
        <f t="shared" ca="1" si="93"/>
        <v>0</v>
      </c>
      <c r="AK142" s="38">
        <f t="shared" ca="1" si="93"/>
        <v>0</v>
      </c>
      <c r="AL142" s="38">
        <f t="shared" ca="1" si="93"/>
        <v>10838.745351114911</v>
      </c>
      <c r="AM142" s="38">
        <f t="shared" ca="1" si="93"/>
        <v>10834.210952664151</v>
      </c>
      <c r="AN142" s="38">
        <f t="shared" ca="1" si="93"/>
        <v>10830.947624651091</v>
      </c>
      <c r="AO142" s="38">
        <f t="shared" ca="1" si="93"/>
        <v>10828.566094648293</v>
      </c>
      <c r="AP142" s="38">
        <f t="shared" ca="1" si="93"/>
        <v>10826.754417634234</v>
      </c>
      <c r="AQ142" s="38">
        <f t="shared" ca="1" si="93"/>
        <v>10825.283439376286</v>
      </c>
      <c r="AR142" s="38">
        <f t="shared" ca="1" si="93"/>
        <v>10824.000634409089</v>
      </c>
      <c r="AS142" s="38">
        <f t="shared" ca="1" si="93"/>
        <v>10822.823803875242</v>
      </c>
      <c r="AT142" s="38">
        <f t="shared" ca="1" si="93"/>
        <v>10821.695191277222</v>
      </c>
      <c r="AU142" s="38">
        <f t="shared" ca="1" si="93"/>
        <v>10820.563136055815</v>
      </c>
      <c r="AV142" s="38">
        <f t="shared" ca="1" si="93"/>
        <v>10819.385161943363</v>
      </c>
      <c r="AW142" s="38">
        <f t="shared" ca="1" si="93"/>
        <v>10818.121786074502</v>
      </c>
      <c r="AX142" s="38">
        <f t="shared" ca="1" si="93"/>
        <v>10816.748654204828</v>
      </c>
      <c r="AY142" s="38">
        <f t="shared" ca="1" si="93"/>
        <v>10815.250703964612</v>
      </c>
      <c r="AZ142" s="38">
        <f t="shared" ca="1" si="93"/>
        <v>10813.615858735371</v>
      </c>
      <c r="BA142" s="38">
        <f t="shared" ca="1" si="93"/>
        <v>10811.844183253961</v>
      </c>
      <c r="BB142" s="38">
        <f t="shared" ca="1" si="93"/>
        <v>10809.944784797621</v>
      </c>
      <c r="BC142" s="38">
        <f t="shared" ca="1" si="93"/>
        <v>10807.929859836837</v>
      </c>
      <c r="BD142" s="197">
        <f t="shared" ca="1" si="93"/>
        <v>10805.814689337025</v>
      </c>
      <c r="BE142" s="38"/>
    </row>
    <row r="143" spans="1:57" x14ac:dyDescent="0.35">
      <c r="A143" s="159"/>
      <c r="B143">
        <f t="shared" si="91"/>
        <v>2056</v>
      </c>
      <c r="D143" s="198" t="s">
        <v>65</v>
      </c>
      <c r="E143" s="38">
        <f t="shared" ref="E143:BD143" ca="1" si="94">E43+E93</f>
        <v>0</v>
      </c>
      <c r="F143" s="38">
        <f t="shared" ca="1" si="94"/>
        <v>0</v>
      </c>
      <c r="G143" s="38">
        <f t="shared" ca="1" si="94"/>
        <v>0</v>
      </c>
      <c r="H143" s="38">
        <f t="shared" ca="1" si="94"/>
        <v>0</v>
      </c>
      <c r="I143" s="38">
        <f t="shared" ca="1" si="94"/>
        <v>0</v>
      </c>
      <c r="J143" s="38">
        <f t="shared" ca="1" si="94"/>
        <v>0</v>
      </c>
      <c r="K143" s="38">
        <f t="shared" ca="1" si="94"/>
        <v>0</v>
      </c>
      <c r="L143" s="38">
        <f t="shared" ca="1" si="94"/>
        <v>0</v>
      </c>
      <c r="M143" s="38">
        <f t="shared" ca="1" si="94"/>
        <v>0</v>
      </c>
      <c r="N143" s="38">
        <f t="shared" ca="1" si="94"/>
        <v>0</v>
      </c>
      <c r="O143" s="38">
        <f t="shared" ca="1" si="94"/>
        <v>0</v>
      </c>
      <c r="P143" s="38">
        <f t="shared" ca="1" si="94"/>
        <v>0</v>
      </c>
      <c r="Q143" s="38">
        <f t="shared" ca="1" si="94"/>
        <v>0</v>
      </c>
      <c r="R143" s="38">
        <f t="shared" ca="1" si="94"/>
        <v>0</v>
      </c>
      <c r="S143" s="38">
        <f t="shared" ca="1" si="94"/>
        <v>0</v>
      </c>
      <c r="T143" s="38">
        <f t="shared" ca="1" si="94"/>
        <v>0</v>
      </c>
      <c r="U143" s="38">
        <f t="shared" ca="1" si="94"/>
        <v>0</v>
      </c>
      <c r="V143" s="38">
        <f t="shared" ca="1" si="94"/>
        <v>0</v>
      </c>
      <c r="W143" s="38">
        <f t="shared" ca="1" si="94"/>
        <v>0</v>
      </c>
      <c r="X143" s="38">
        <f t="shared" ca="1" si="94"/>
        <v>0</v>
      </c>
      <c r="Y143" s="38">
        <f t="shared" ca="1" si="94"/>
        <v>0</v>
      </c>
      <c r="Z143" s="38">
        <f t="shared" ca="1" si="94"/>
        <v>0</v>
      </c>
      <c r="AA143" s="38">
        <f t="shared" ca="1" si="94"/>
        <v>0</v>
      </c>
      <c r="AB143" s="38">
        <f t="shared" ca="1" si="94"/>
        <v>0</v>
      </c>
      <c r="AC143" s="38">
        <f t="shared" ca="1" si="94"/>
        <v>0</v>
      </c>
      <c r="AD143" s="38">
        <f t="shared" ca="1" si="94"/>
        <v>0</v>
      </c>
      <c r="AE143" s="38">
        <f t="shared" ca="1" si="94"/>
        <v>0</v>
      </c>
      <c r="AF143" s="38">
        <f t="shared" ca="1" si="94"/>
        <v>0</v>
      </c>
      <c r="AG143" s="38">
        <f t="shared" ca="1" si="94"/>
        <v>0</v>
      </c>
      <c r="AH143" s="38">
        <f t="shared" ca="1" si="94"/>
        <v>0</v>
      </c>
      <c r="AI143" s="38">
        <f t="shared" ca="1" si="94"/>
        <v>0</v>
      </c>
      <c r="AJ143" s="38">
        <f t="shared" ca="1" si="94"/>
        <v>0</v>
      </c>
      <c r="AK143" s="38">
        <f t="shared" ca="1" si="94"/>
        <v>0</v>
      </c>
      <c r="AL143" s="38">
        <f t="shared" ca="1" si="94"/>
        <v>0</v>
      </c>
      <c r="AM143" s="38">
        <f t="shared" ca="1" si="94"/>
        <v>10963.907459514649</v>
      </c>
      <c r="AN143" s="38">
        <f t="shared" ca="1" si="94"/>
        <v>10959.320699388065</v>
      </c>
      <c r="AO143" s="38">
        <f t="shared" ca="1" si="94"/>
        <v>10956.019687584005</v>
      </c>
      <c r="AP143" s="38">
        <f t="shared" ca="1" si="94"/>
        <v>10953.610656490748</v>
      </c>
      <c r="AQ143" s="38">
        <f t="shared" ca="1" si="94"/>
        <v>10951.778058852808</v>
      </c>
      <c r="AR143" s="38">
        <f t="shared" ca="1" si="94"/>
        <v>10950.290094243192</v>
      </c>
      <c r="AS143" s="38">
        <f t="shared" ca="1" si="94"/>
        <v>10948.992475884854</v>
      </c>
      <c r="AT143" s="38">
        <f t="shared" ca="1" si="94"/>
        <v>10947.802055716224</v>
      </c>
      <c r="AU143" s="38">
        <f t="shared" ca="1" si="94"/>
        <v>10946.660410287579</v>
      </c>
      <c r="AV143" s="38">
        <f t="shared" ca="1" si="94"/>
        <v>10945.515282481318</v>
      </c>
      <c r="AW143" s="38">
        <f t="shared" ca="1" si="94"/>
        <v>10944.323705528428</v>
      </c>
      <c r="AX143" s="38">
        <f t="shared" ca="1" si="94"/>
        <v>10943.045740628981</v>
      </c>
      <c r="AY143" s="38">
        <f t="shared" ca="1" si="94"/>
        <v>10941.656752304121</v>
      </c>
      <c r="AZ143" s="38">
        <f t="shared" ca="1" si="94"/>
        <v>10940.141504249048</v>
      </c>
      <c r="BA143" s="38">
        <f t="shared" ca="1" si="94"/>
        <v>10938.487780388641</v>
      </c>
      <c r="BB143" s="38">
        <f t="shared" ca="1" si="94"/>
        <v>10936.695646207312</v>
      </c>
      <c r="BC143" s="38">
        <f t="shared" ca="1" si="94"/>
        <v>10934.774314150009</v>
      </c>
      <c r="BD143" s="197">
        <f t="shared" ca="1" si="94"/>
        <v>10932.736121527869</v>
      </c>
      <c r="BE143" s="38"/>
    </row>
    <row r="144" spans="1:57" x14ac:dyDescent="0.35">
      <c r="A144" s="159"/>
      <c r="B144">
        <f t="shared" si="91"/>
        <v>2057</v>
      </c>
      <c r="D144" s="198" t="s">
        <v>65</v>
      </c>
      <c r="E144" s="38">
        <f t="shared" ref="E144:BD144" ca="1" si="95">E44+E94</f>
        <v>0</v>
      </c>
      <c r="F144" s="38">
        <f t="shared" ca="1" si="95"/>
        <v>0</v>
      </c>
      <c r="G144" s="38">
        <f t="shared" ca="1" si="95"/>
        <v>0</v>
      </c>
      <c r="H144" s="38">
        <f t="shared" ca="1" si="95"/>
        <v>0</v>
      </c>
      <c r="I144" s="38">
        <f t="shared" ca="1" si="95"/>
        <v>0</v>
      </c>
      <c r="J144" s="38">
        <f t="shared" ca="1" si="95"/>
        <v>0</v>
      </c>
      <c r="K144" s="38">
        <f t="shared" ca="1" si="95"/>
        <v>0</v>
      </c>
      <c r="L144" s="38">
        <f t="shared" ca="1" si="95"/>
        <v>0</v>
      </c>
      <c r="M144" s="38">
        <f t="shared" ca="1" si="95"/>
        <v>0</v>
      </c>
      <c r="N144" s="38">
        <f t="shared" ca="1" si="95"/>
        <v>0</v>
      </c>
      <c r="O144" s="38">
        <f t="shared" ca="1" si="95"/>
        <v>0</v>
      </c>
      <c r="P144" s="38">
        <f t="shared" ca="1" si="95"/>
        <v>0</v>
      </c>
      <c r="Q144" s="38">
        <f t="shared" ca="1" si="95"/>
        <v>0</v>
      </c>
      <c r="R144" s="38">
        <f t="shared" ca="1" si="95"/>
        <v>0</v>
      </c>
      <c r="S144" s="38">
        <f t="shared" ca="1" si="95"/>
        <v>0</v>
      </c>
      <c r="T144" s="38">
        <f t="shared" ca="1" si="95"/>
        <v>0</v>
      </c>
      <c r="U144" s="38">
        <f t="shared" ca="1" si="95"/>
        <v>0</v>
      </c>
      <c r="V144" s="38">
        <f t="shared" ca="1" si="95"/>
        <v>0</v>
      </c>
      <c r="W144" s="38">
        <f t="shared" ca="1" si="95"/>
        <v>0</v>
      </c>
      <c r="X144" s="38">
        <f t="shared" ca="1" si="95"/>
        <v>0</v>
      </c>
      <c r="Y144" s="38">
        <f t="shared" ca="1" si="95"/>
        <v>0</v>
      </c>
      <c r="Z144" s="38">
        <f t="shared" ca="1" si="95"/>
        <v>0</v>
      </c>
      <c r="AA144" s="38">
        <f t="shared" ca="1" si="95"/>
        <v>0</v>
      </c>
      <c r="AB144" s="38">
        <f t="shared" ca="1" si="95"/>
        <v>0</v>
      </c>
      <c r="AC144" s="38">
        <f t="shared" ca="1" si="95"/>
        <v>0</v>
      </c>
      <c r="AD144" s="38">
        <f t="shared" ca="1" si="95"/>
        <v>0</v>
      </c>
      <c r="AE144" s="38">
        <f t="shared" ca="1" si="95"/>
        <v>0</v>
      </c>
      <c r="AF144" s="38">
        <f t="shared" ca="1" si="95"/>
        <v>0</v>
      </c>
      <c r="AG144" s="38">
        <f t="shared" ca="1" si="95"/>
        <v>0</v>
      </c>
      <c r="AH144" s="38">
        <f t="shared" ca="1" si="95"/>
        <v>0</v>
      </c>
      <c r="AI144" s="38">
        <f t="shared" ca="1" si="95"/>
        <v>0</v>
      </c>
      <c r="AJ144" s="38">
        <f t="shared" ca="1" si="95"/>
        <v>0</v>
      </c>
      <c r="AK144" s="38">
        <f t="shared" ca="1" si="95"/>
        <v>0</v>
      </c>
      <c r="AL144" s="38">
        <f t="shared" ca="1" si="95"/>
        <v>0</v>
      </c>
      <c r="AM144" s="38">
        <f t="shared" ca="1" si="95"/>
        <v>0</v>
      </c>
      <c r="AN144" s="38">
        <f t="shared" ca="1" si="95"/>
        <v>11597.733007543251</v>
      </c>
      <c r="AO144" s="38">
        <f t="shared" ca="1" si="95"/>
        <v>11592.881085952868</v>
      </c>
      <c r="AP144" s="38">
        <f t="shared" ca="1" si="95"/>
        <v>11589.389242036856</v>
      </c>
      <c r="AQ144" s="38">
        <f t="shared" ca="1" si="95"/>
        <v>11586.84094440395</v>
      </c>
      <c r="AR144" s="38">
        <f t="shared" ca="1" si="95"/>
        <v>11584.902403952605</v>
      </c>
      <c r="AS144" s="38">
        <f t="shared" ca="1" si="95"/>
        <v>11583.328419829635</v>
      </c>
      <c r="AT144" s="38">
        <f t="shared" ca="1" si="95"/>
        <v>11581.955785910453</v>
      </c>
      <c r="AU144" s="38">
        <f t="shared" ca="1" si="95"/>
        <v>11580.696547328447</v>
      </c>
      <c r="AV144" s="38">
        <f t="shared" ca="1" si="95"/>
        <v>11579.488903163299</v>
      </c>
      <c r="AW144" s="38">
        <f t="shared" ca="1" si="95"/>
        <v>11578.277575303629</v>
      </c>
      <c r="AX144" s="38">
        <f t="shared" ca="1" si="95"/>
        <v>11577.01711306345</v>
      </c>
      <c r="AY144" s="38">
        <f t="shared" ca="1" si="95"/>
        <v>11575.665268773308</v>
      </c>
      <c r="AZ144" s="38">
        <f t="shared" ca="1" si="95"/>
        <v>11574.195982772691</v>
      </c>
      <c r="BA144" s="38">
        <f t="shared" ca="1" si="95"/>
        <v>11572.59313794316</v>
      </c>
      <c r="BB144" s="38">
        <f t="shared" ca="1" si="95"/>
        <v>11570.843811996001</v>
      </c>
      <c r="BC144" s="38">
        <f t="shared" ca="1" si="95"/>
        <v>11568.948074201286</v>
      </c>
      <c r="BD144" s="197">
        <f t="shared" ca="1" si="95"/>
        <v>11566.915669577138</v>
      </c>
      <c r="BE144" s="38"/>
    </row>
    <row r="145" spans="1:57" x14ac:dyDescent="0.35">
      <c r="A145" s="159"/>
      <c r="B145">
        <f t="shared" si="91"/>
        <v>2058</v>
      </c>
      <c r="D145" s="198" t="s">
        <v>65</v>
      </c>
      <c r="E145" s="38">
        <f t="shared" ref="E145:BD145" ca="1" si="96">E45+E95</f>
        <v>0</v>
      </c>
      <c r="F145" s="38">
        <f t="shared" ca="1" si="96"/>
        <v>0</v>
      </c>
      <c r="G145" s="38">
        <f t="shared" ca="1" si="96"/>
        <v>0</v>
      </c>
      <c r="H145" s="38">
        <f t="shared" ca="1" si="96"/>
        <v>0</v>
      </c>
      <c r="I145" s="38">
        <f t="shared" ca="1" si="96"/>
        <v>0</v>
      </c>
      <c r="J145" s="38">
        <f t="shared" ca="1" si="96"/>
        <v>0</v>
      </c>
      <c r="K145" s="38">
        <f t="shared" ca="1" si="96"/>
        <v>0</v>
      </c>
      <c r="L145" s="38">
        <f t="shared" ca="1" si="96"/>
        <v>0</v>
      </c>
      <c r="M145" s="38">
        <f t="shared" ca="1" si="96"/>
        <v>0</v>
      </c>
      <c r="N145" s="38">
        <f t="shared" ca="1" si="96"/>
        <v>0</v>
      </c>
      <c r="O145" s="38">
        <f t="shared" ca="1" si="96"/>
        <v>0</v>
      </c>
      <c r="P145" s="38">
        <f t="shared" ca="1" si="96"/>
        <v>0</v>
      </c>
      <c r="Q145" s="38">
        <f t="shared" ca="1" si="96"/>
        <v>0</v>
      </c>
      <c r="R145" s="38">
        <f t="shared" ca="1" si="96"/>
        <v>0</v>
      </c>
      <c r="S145" s="38">
        <f t="shared" ca="1" si="96"/>
        <v>0</v>
      </c>
      <c r="T145" s="38">
        <f t="shared" ca="1" si="96"/>
        <v>0</v>
      </c>
      <c r="U145" s="38">
        <f t="shared" ca="1" si="96"/>
        <v>0</v>
      </c>
      <c r="V145" s="38">
        <f t="shared" ca="1" si="96"/>
        <v>0</v>
      </c>
      <c r="W145" s="38">
        <f t="shared" ca="1" si="96"/>
        <v>0</v>
      </c>
      <c r="X145" s="38">
        <f t="shared" ca="1" si="96"/>
        <v>0</v>
      </c>
      <c r="Y145" s="38">
        <f t="shared" ca="1" si="96"/>
        <v>0</v>
      </c>
      <c r="Z145" s="38">
        <f t="shared" ca="1" si="96"/>
        <v>0</v>
      </c>
      <c r="AA145" s="38">
        <f t="shared" ca="1" si="96"/>
        <v>0</v>
      </c>
      <c r="AB145" s="38">
        <f t="shared" ca="1" si="96"/>
        <v>0</v>
      </c>
      <c r="AC145" s="38">
        <f t="shared" ca="1" si="96"/>
        <v>0</v>
      </c>
      <c r="AD145" s="38">
        <f t="shared" ca="1" si="96"/>
        <v>0</v>
      </c>
      <c r="AE145" s="38">
        <f t="shared" ca="1" si="96"/>
        <v>0</v>
      </c>
      <c r="AF145" s="38">
        <f t="shared" ca="1" si="96"/>
        <v>0</v>
      </c>
      <c r="AG145" s="38">
        <f t="shared" ca="1" si="96"/>
        <v>0</v>
      </c>
      <c r="AH145" s="38">
        <f t="shared" ca="1" si="96"/>
        <v>0</v>
      </c>
      <c r="AI145" s="38">
        <f t="shared" ca="1" si="96"/>
        <v>0</v>
      </c>
      <c r="AJ145" s="38">
        <f t="shared" ca="1" si="96"/>
        <v>0</v>
      </c>
      <c r="AK145" s="38">
        <f t="shared" ca="1" si="96"/>
        <v>0</v>
      </c>
      <c r="AL145" s="38">
        <f t="shared" ca="1" si="96"/>
        <v>0</v>
      </c>
      <c r="AM145" s="38">
        <f t="shared" ca="1" si="96"/>
        <v>0</v>
      </c>
      <c r="AN145" s="38">
        <f t="shared" ca="1" si="96"/>
        <v>0</v>
      </c>
      <c r="AO145" s="38">
        <f t="shared" ca="1" si="96"/>
        <v>11380.196244053506</v>
      </c>
      <c r="AP145" s="38">
        <f t="shared" ca="1" si="96"/>
        <v>11375.435329155447</v>
      </c>
      <c r="AQ145" s="38">
        <f t="shared" ca="1" si="96"/>
        <v>11372.00898117934</v>
      </c>
      <c r="AR145" s="38">
        <f t="shared" ca="1" si="96"/>
        <v>11369.508481544468</v>
      </c>
      <c r="AS145" s="38">
        <f t="shared" ca="1" si="96"/>
        <v>11367.606301976359</v>
      </c>
      <c r="AT145" s="38">
        <f t="shared" ca="1" si="96"/>
        <v>11366.061840813751</v>
      </c>
      <c r="AU145" s="38">
        <f t="shared" ca="1" si="96"/>
        <v>11364.714953162402</v>
      </c>
      <c r="AV145" s="38">
        <f t="shared" ca="1" si="96"/>
        <v>11363.479333910604</v>
      </c>
      <c r="AW145" s="38">
        <f t="shared" ca="1" si="96"/>
        <v>11362.294341327706</v>
      </c>
      <c r="AX145" s="38">
        <f t="shared" ca="1" si="96"/>
        <v>11361.105734144738</v>
      </c>
      <c r="AY145" s="38">
        <f t="shared" ca="1" si="96"/>
        <v>11359.868914186722</v>
      </c>
      <c r="AZ145" s="38">
        <f t="shared" ca="1" si="96"/>
        <v>11358.542426216769</v>
      </c>
      <c r="BA145" s="38">
        <f t="shared" ca="1" si="96"/>
        <v>11357.10069937112</v>
      </c>
      <c r="BB145" s="38">
        <f t="shared" ca="1" si="96"/>
        <v>11355.527918837462</v>
      </c>
      <c r="BC145" s="38">
        <f t="shared" ca="1" si="96"/>
        <v>11353.811404708316</v>
      </c>
      <c r="BD145" s="197">
        <f t="shared" ca="1" si="96"/>
        <v>11351.951224954471</v>
      </c>
      <c r="BE145" s="38"/>
    </row>
    <row r="146" spans="1:57" x14ac:dyDescent="0.35">
      <c r="A146" s="159"/>
      <c r="B146">
        <f t="shared" si="91"/>
        <v>2059</v>
      </c>
      <c r="D146" s="198" t="s">
        <v>65</v>
      </c>
      <c r="E146" s="38">
        <f t="shared" ref="E146:BD146" ca="1" si="97">E46+E96</f>
        <v>0</v>
      </c>
      <c r="F146" s="38">
        <f t="shared" ca="1" si="97"/>
        <v>0</v>
      </c>
      <c r="G146" s="38">
        <f t="shared" ca="1" si="97"/>
        <v>0</v>
      </c>
      <c r="H146" s="38">
        <f t="shared" ca="1" si="97"/>
        <v>0</v>
      </c>
      <c r="I146" s="38">
        <f t="shared" ca="1" si="97"/>
        <v>0</v>
      </c>
      <c r="J146" s="38">
        <f t="shared" ca="1" si="97"/>
        <v>0</v>
      </c>
      <c r="K146" s="38">
        <f t="shared" ca="1" si="97"/>
        <v>0</v>
      </c>
      <c r="L146" s="38">
        <f t="shared" ca="1" si="97"/>
        <v>0</v>
      </c>
      <c r="M146" s="38">
        <f t="shared" ca="1" si="97"/>
        <v>0</v>
      </c>
      <c r="N146" s="38">
        <f t="shared" ca="1" si="97"/>
        <v>0</v>
      </c>
      <c r="O146" s="38">
        <f t="shared" ca="1" si="97"/>
        <v>0</v>
      </c>
      <c r="P146" s="38">
        <f t="shared" ca="1" si="97"/>
        <v>0</v>
      </c>
      <c r="Q146" s="38">
        <f t="shared" ca="1" si="97"/>
        <v>0</v>
      </c>
      <c r="R146" s="38">
        <f t="shared" ca="1" si="97"/>
        <v>0</v>
      </c>
      <c r="S146" s="38">
        <f t="shared" ca="1" si="97"/>
        <v>0</v>
      </c>
      <c r="T146" s="38">
        <f t="shared" ca="1" si="97"/>
        <v>0</v>
      </c>
      <c r="U146" s="38">
        <f t="shared" ca="1" si="97"/>
        <v>0</v>
      </c>
      <c r="V146" s="38">
        <f t="shared" ca="1" si="97"/>
        <v>0</v>
      </c>
      <c r="W146" s="38">
        <f t="shared" ca="1" si="97"/>
        <v>0</v>
      </c>
      <c r="X146" s="38">
        <f t="shared" ca="1" si="97"/>
        <v>0</v>
      </c>
      <c r="Y146" s="38">
        <f t="shared" ca="1" si="97"/>
        <v>0</v>
      </c>
      <c r="Z146" s="38">
        <f t="shared" ca="1" si="97"/>
        <v>0</v>
      </c>
      <c r="AA146" s="38">
        <f t="shared" ca="1" si="97"/>
        <v>0</v>
      </c>
      <c r="AB146" s="38">
        <f t="shared" ca="1" si="97"/>
        <v>0</v>
      </c>
      <c r="AC146" s="38">
        <f t="shared" ca="1" si="97"/>
        <v>0</v>
      </c>
      <c r="AD146" s="38">
        <f t="shared" ca="1" si="97"/>
        <v>0</v>
      </c>
      <c r="AE146" s="38">
        <f t="shared" ca="1" si="97"/>
        <v>0</v>
      </c>
      <c r="AF146" s="38">
        <f t="shared" ca="1" si="97"/>
        <v>0</v>
      </c>
      <c r="AG146" s="38">
        <f t="shared" ca="1" si="97"/>
        <v>0</v>
      </c>
      <c r="AH146" s="38">
        <f t="shared" ca="1" si="97"/>
        <v>0</v>
      </c>
      <c r="AI146" s="38">
        <f t="shared" ca="1" si="97"/>
        <v>0</v>
      </c>
      <c r="AJ146" s="38">
        <f t="shared" ca="1" si="97"/>
        <v>0</v>
      </c>
      <c r="AK146" s="38">
        <f t="shared" ca="1" si="97"/>
        <v>0</v>
      </c>
      <c r="AL146" s="38">
        <f t="shared" ca="1" si="97"/>
        <v>0</v>
      </c>
      <c r="AM146" s="38">
        <f t="shared" ca="1" si="97"/>
        <v>0</v>
      </c>
      <c r="AN146" s="38">
        <f t="shared" ca="1" si="97"/>
        <v>0</v>
      </c>
      <c r="AO146" s="38">
        <f t="shared" ca="1" si="97"/>
        <v>0</v>
      </c>
      <c r="AP146" s="38">
        <f t="shared" ca="1" si="97"/>
        <v>11215.952925818012</v>
      </c>
      <c r="AQ146" s="38">
        <f t="shared" ca="1" si="97"/>
        <v>11211.260722253566</v>
      </c>
      <c r="AR146" s="38">
        <f t="shared" ca="1" si="97"/>
        <v>11207.883824633935</v>
      </c>
      <c r="AS146" s="38">
        <f t="shared" ca="1" si="97"/>
        <v>11205.419413160325</v>
      </c>
      <c r="AT146" s="38">
        <f t="shared" ca="1" si="97"/>
        <v>11203.544686570833</v>
      </c>
      <c r="AU146" s="38">
        <f t="shared" ca="1" si="97"/>
        <v>11202.022515658833</v>
      </c>
      <c r="AV146" s="38">
        <f t="shared" ca="1" si="97"/>
        <v>11200.695066802069</v>
      </c>
      <c r="AW146" s="38">
        <f t="shared" ca="1" si="97"/>
        <v>11199.47728047702</v>
      </c>
      <c r="AX146" s="38">
        <f t="shared" ca="1" si="97"/>
        <v>11198.309390157538</v>
      </c>
      <c r="AY146" s="38">
        <f t="shared" ca="1" si="97"/>
        <v>11197.137937405267</v>
      </c>
      <c r="AZ146" s="38">
        <f t="shared" ca="1" si="97"/>
        <v>11195.918967703046</v>
      </c>
      <c r="BA146" s="38">
        <f t="shared" ca="1" si="97"/>
        <v>11194.611624111723</v>
      </c>
      <c r="BB146" s="38">
        <f t="shared" ca="1" si="97"/>
        <v>11193.190704815966</v>
      </c>
      <c r="BC146" s="38">
        <f t="shared" ca="1" si="97"/>
        <v>11191.640623248844</v>
      </c>
      <c r="BD146" s="197">
        <f t="shared" ca="1" si="97"/>
        <v>11189.948882504121</v>
      </c>
      <c r="BE146" s="38"/>
    </row>
    <row r="147" spans="1:57" x14ac:dyDescent="0.35">
      <c r="A147" s="159"/>
      <c r="B147">
        <f t="shared" si="91"/>
        <v>2060</v>
      </c>
      <c r="D147" s="198" t="s">
        <v>65</v>
      </c>
      <c r="E147" s="38">
        <f t="shared" ref="E147:BD147" ca="1" si="98">E47+E97</f>
        <v>0</v>
      </c>
      <c r="F147" s="38">
        <f t="shared" ca="1" si="98"/>
        <v>0</v>
      </c>
      <c r="G147" s="38">
        <f t="shared" ca="1" si="98"/>
        <v>0</v>
      </c>
      <c r="H147" s="38">
        <f t="shared" ca="1" si="98"/>
        <v>0</v>
      </c>
      <c r="I147" s="38">
        <f t="shared" ca="1" si="98"/>
        <v>0</v>
      </c>
      <c r="J147" s="38">
        <f t="shared" ca="1" si="98"/>
        <v>0</v>
      </c>
      <c r="K147" s="38">
        <f t="shared" ca="1" si="98"/>
        <v>0</v>
      </c>
      <c r="L147" s="38">
        <f t="shared" ca="1" si="98"/>
        <v>0</v>
      </c>
      <c r="M147" s="38">
        <f t="shared" ca="1" si="98"/>
        <v>0</v>
      </c>
      <c r="N147" s="38">
        <f t="shared" ca="1" si="98"/>
        <v>0</v>
      </c>
      <c r="O147" s="38">
        <f t="shared" ca="1" si="98"/>
        <v>0</v>
      </c>
      <c r="P147" s="38">
        <f t="shared" ca="1" si="98"/>
        <v>0</v>
      </c>
      <c r="Q147" s="38">
        <f t="shared" ca="1" si="98"/>
        <v>0</v>
      </c>
      <c r="R147" s="38">
        <f t="shared" ca="1" si="98"/>
        <v>0</v>
      </c>
      <c r="S147" s="38">
        <f t="shared" ca="1" si="98"/>
        <v>0</v>
      </c>
      <c r="T147" s="38">
        <f t="shared" ca="1" si="98"/>
        <v>0</v>
      </c>
      <c r="U147" s="38">
        <f t="shared" ca="1" si="98"/>
        <v>0</v>
      </c>
      <c r="V147" s="38">
        <f t="shared" ca="1" si="98"/>
        <v>0</v>
      </c>
      <c r="W147" s="38">
        <f t="shared" ca="1" si="98"/>
        <v>0</v>
      </c>
      <c r="X147" s="38">
        <f t="shared" ca="1" si="98"/>
        <v>0</v>
      </c>
      <c r="Y147" s="38">
        <f t="shared" ca="1" si="98"/>
        <v>0</v>
      </c>
      <c r="Z147" s="38">
        <f t="shared" ca="1" si="98"/>
        <v>0</v>
      </c>
      <c r="AA147" s="38">
        <f t="shared" ca="1" si="98"/>
        <v>0</v>
      </c>
      <c r="AB147" s="38">
        <f t="shared" ca="1" si="98"/>
        <v>0</v>
      </c>
      <c r="AC147" s="38">
        <f t="shared" ca="1" si="98"/>
        <v>0</v>
      </c>
      <c r="AD147" s="38">
        <f t="shared" ca="1" si="98"/>
        <v>0</v>
      </c>
      <c r="AE147" s="38">
        <f t="shared" ca="1" si="98"/>
        <v>0</v>
      </c>
      <c r="AF147" s="38">
        <f t="shared" ca="1" si="98"/>
        <v>0</v>
      </c>
      <c r="AG147" s="38">
        <f t="shared" ca="1" si="98"/>
        <v>0</v>
      </c>
      <c r="AH147" s="38">
        <f t="shared" ca="1" si="98"/>
        <v>0</v>
      </c>
      <c r="AI147" s="38">
        <f t="shared" ca="1" si="98"/>
        <v>0</v>
      </c>
      <c r="AJ147" s="38">
        <f t="shared" ca="1" si="98"/>
        <v>0</v>
      </c>
      <c r="AK147" s="38">
        <f t="shared" ca="1" si="98"/>
        <v>0</v>
      </c>
      <c r="AL147" s="38">
        <f t="shared" ca="1" si="98"/>
        <v>0</v>
      </c>
      <c r="AM147" s="38">
        <f t="shared" ca="1" si="98"/>
        <v>0</v>
      </c>
      <c r="AN147" s="38">
        <f t="shared" ca="1" si="98"/>
        <v>0</v>
      </c>
      <c r="AO147" s="38">
        <f t="shared" ca="1" si="98"/>
        <v>0</v>
      </c>
      <c r="AP147" s="38">
        <f t="shared" ca="1" si="98"/>
        <v>0</v>
      </c>
      <c r="AQ147" s="38">
        <f t="shared" ca="1" si="98"/>
        <v>11105.603634279219</v>
      </c>
      <c r="AR147" s="38">
        <f t="shared" ca="1" si="98"/>
        <v>11100.95759543591</v>
      </c>
      <c r="AS147" s="38">
        <f t="shared" ca="1" si="98"/>
        <v>11097.61392176634</v>
      </c>
      <c r="AT147" s="38">
        <f t="shared" ca="1" si="98"/>
        <v>11095.173756655211</v>
      </c>
      <c r="AU147" s="38">
        <f t="shared" ca="1" si="98"/>
        <v>11093.317474753596</v>
      </c>
      <c r="AV147" s="38">
        <f t="shared" ca="1" si="98"/>
        <v>11091.810279874649</v>
      </c>
      <c r="AW147" s="38">
        <f t="shared" ca="1" si="98"/>
        <v>11090.49589125823</v>
      </c>
      <c r="AX147" s="38">
        <f t="shared" ca="1" si="98"/>
        <v>11089.290086247573</v>
      </c>
      <c r="AY147" s="38">
        <f t="shared" ca="1" si="98"/>
        <v>11088.133686335568</v>
      </c>
      <c r="AZ147" s="38">
        <f t="shared" ca="1" si="98"/>
        <v>11086.973759040131</v>
      </c>
      <c r="BA147" s="38">
        <f t="shared" ca="1" si="98"/>
        <v>11085.766782295079</v>
      </c>
      <c r="BB147" s="38">
        <f t="shared" ca="1" si="98"/>
        <v>11084.472301136404</v>
      </c>
      <c r="BC147" s="38">
        <f t="shared" ca="1" si="98"/>
        <v>11083.065361699395</v>
      </c>
      <c r="BD147" s="197">
        <f t="shared" ca="1" si="98"/>
        <v>11081.530530767139</v>
      </c>
      <c r="BE147" s="38"/>
    </row>
    <row r="148" spans="1:57" x14ac:dyDescent="0.35">
      <c r="A148" s="159"/>
      <c r="B148">
        <f t="shared" si="91"/>
        <v>2061</v>
      </c>
      <c r="D148" s="198" t="s">
        <v>65</v>
      </c>
      <c r="E148" s="38">
        <f t="shared" ref="E148:BD148" ca="1" si="99">E48+E98</f>
        <v>0</v>
      </c>
      <c r="F148" s="38">
        <f t="shared" ca="1" si="99"/>
        <v>0</v>
      </c>
      <c r="G148" s="38">
        <f t="shared" ca="1" si="99"/>
        <v>0</v>
      </c>
      <c r="H148" s="38">
        <f t="shared" ca="1" si="99"/>
        <v>0</v>
      </c>
      <c r="I148" s="38">
        <f t="shared" ca="1" si="99"/>
        <v>0</v>
      </c>
      <c r="J148" s="38">
        <f t="shared" ca="1" si="99"/>
        <v>0</v>
      </c>
      <c r="K148" s="38">
        <f t="shared" ca="1" si="99"/>
        <v>0</v>
      </c>
      <c r="L148" s="38">
        <f t="shared" ca="1" si="99"/>
        <v>0</v>
      </c>
      <c r="M148" s="38">
        <f t="shared" ca="1" si="99"/>
        <v>0</v>
      </c>
      <c r="N148" s="38">
        <f t="shared" ca="1" si="99"/>
        <v>0</v>
      </c>
      <c r="O148" s="38">
        <f t="shared" ca="1" si="99"/>
        <v>0</v>
      </c>
      <c r="P148" s="38">
        <f t="shared" ca="1" si="99"/>
        <v>0</v>
      </c>
      <c r="Q148" s="38">
        <f t="shared" ca="1" si="99"/>
        <v>0</v>
      </c>
      <c r="R148" s="38">
        <f t="shared" ca="1" si="99"/>
        <v>0</v>
      </c>
      <c r="S148" s="38">
        <f t="shared" ca="1" si="99"/>
        <v>0</v>
      </c>
      <c r="T148" s="38">
        <f t="shared" ca="1" si="99"/>
        <v>0</v>
      </c>
      <c r="U148" s="38">
        <f t="shared" ca="1" si="99"/>
        <v>0</v>
      </c>
      <c r="V148" s="38">
        <f t="shared" ca="1" si="99"/>
        <v>0</v>
      </c>
      <c r="W148" s="38">
        <f t="shared" ca="1" si="99"/>
        <v>0</v>
      </c>
      <c r="X148" s="38">
        <f t="shared" ca="1" si="99"/>
        <v>0</v>
      </c>
      <c r="Y148" s="38">
        <f t="shared" ca="1" si="99"/>
        <v>0</v>
      </c>
      <c r="Z148" s="38">
        <f t="shared" ca="1" si="99"/>
        <v>0</v>
      </c>
      <c r="AA148" s="38">
        <f t="shared" ca="1" si="99"/>
        <v>0</v>
      </c>
      <c r="AB148" s="38">
        <f t="shared" ca="1" si="99"/>
        <v>0</v>
      </c>
      <c r="AC148" s="38">
        <f t="shared" ca="1" si="99"/>
        <v>0</v>
      </c>
      <c r="AD148" s="38">
        <f t="shared" ca="1" si="99"/>
        <v>0</v>
      </c>
      <c r="AE148" s="38">
        <f t="shared" ca="1" si="99"/>
        <v>0</v>
      </c>
      <c r="AF148" s="38">
        <f t="shared" ca="1" si="99"/>
        <v>0</v>
      </c>
      <c r="AG148" s="38">
        <f t="shared" ca="1" si="99"/>
        <v>0</v>
      </c>
      <c r="AH148" s="38">
        <f t="shared" ca="1" si="99"/>
        <v>0</v>
      </c>
      <c r="AI148" s="38">
        <f t="shared" ca="1" si="99"/>
        <v>0</v>
      </c>
      <c r="AJ148" s="38">
        <f t="shared" ca="1" si="99"/>
        <v>0</v>
      </c>
      <c r="AK148" s="38">
        <f t="shared" ca="1" si="99"/>
        <v>0</v>
      </c>
      <c r="AL148" s="38">
        <f t="shared" ca="1" si="99"/>
        <v>0</v>
      </c>
      <c r="AM148" s="38">
        <f t="shared" ca="1" si="99"/>
        <v>0</v>
      </c>
      <c r="AN148" s="38">
        <f t="shared" ca="1" si="99"/>
        <v>0</v>
      </c>
      <c r="AO148" s="38">
        <f t="shared" ca="1" si="99"/>
        <v>0</v>
      </c>
      <c r="AP148" s="38">
        <f t="shared" ca="1" si="99"/>
        <v>0</v>
      </c>
      <c r="AQ148" s="38">
        <f t="shared" ca="1" si="99"/>
        <v>0</v>
      </c>
      <c r="AR148" s="38">
        <f t="shared" ca="1" si="99"/>
        <v>11056.381109936588</v>
      </c>
      <c r="AS148" s="38">
        <f t="shared" ca="1" si="99"/>
        <v>11051.755663378721</v>
      </c>
      <c r="AT148" s="38">
        <f t="shared" ca="1" si="99"/>
        <v>11048.426809620254</v>
      </c>
      <c r="AU148" s="38">
        <f t="shared" ca="1" si="99"/>
        <v>11045.997459867798</v>
      </c>
      <c r="AV148" s="38">
        <f t="shared" ca="1" si="99"/>
        <v>11044.14940542361</v>
      </c>
      <c r="AW148" s="38">
        <f t="shared" ca="1" si="99"/>
        <v>11042.648890770164</v>
      </c>
      <c r="AX148" s="38">
        <f t="shared" ca="1" si="99"/>
        <v>11041.34032781868</v>
      </c>
      <c r="AY148" s="38">
        <f t="shared" ca="1" si="99"/>
        <v>11040.13986720608</v>
      </c>
      <c r="AZ148" s="38">
        <f t="shared" ca="1" si="99"/>
        <v>11038.988592717662</v>
      </c>
      <c r="BA148" s="38">
        <f t="shared" ca="1" si="99"/>
        <v>11037.833806479966</v>
      </c>
      <c r="BB148" s="38">
        <f t="shared" ca="1" si="99"/>
        <v>11036.632179326361</v>
      </c>
      <c r="BC148" s="38">
        <f t="shared" ca="1" si="99"/>
        <v>11035.343435598308</v>
      </c>
      <c r="BD148" s="197">
        <f t="shared" ca="1" si="99"/>
        <v>11033.94273203221</v>
      </c>
      <c r="BE148" s="38"/>
    </row>
    <row r="149" spans="1:57" x14ac:dyDescent="0.35">
      <c r="A149" s="159"/>
      <c r="B149">
        <f t="shared" si="91"/>
        <v>2062</v>
      </c>
      <c r="D149" s="198" t="s">
        <v>65</v>
      </c>
      <c r="E149" s="38">
        <f t="shared" ref="E149:BD149" ca="1" si="100">E49+E99</f>
        <v>0</v>
      </c>
      <c r="F149" s="38">
        <f t="shared" ca="1" si="100"/>
        <v>0</v>
      </c>
      <c r="G149" s="38">
        <f t="shared" ca="1" si="100"/>
        <v>0</v>
      </c>
      <c r="H149" s="38">
        <f t="shared" ca="1" si="100"/>
        <v>0</v>
      </c>
      <c r="I149" s="38">
        <f t="shared" ca="1" si="100"/>
        <v>0</v>
      </c>
      <c r="J149" s="38">
        <f t="shared" ca="1" si="100"/>
        <v>0</v>
      </c>
      <c r="K149" s="38">
        <f t="shared" ca="1" si="100"/>
        <v>0</v>
      </c>
      <c r="L149" s="38">
        <f t="shared" ca="1" si="100"/>
        <v>0</v>
      </c>
      <c r="M149" s="38">
        <f t="shared" ca="1" si="100"/>
        <v>0</v>
      </c>
      <c r="N149" s="38">
        <f t="shared" ca="1" si="100"/>
        <v>0</v>
      </c>
      <c r="O149" s="38">
        <f t="shared" ca="1" si="100"/>
        <v>0</v>
      </c>
      <c r="P149" s="38">
        <f t="shared" ca="1" si="100"/>
        <v>0</v>
      </c>
      <c r="Q149" s="38">
        <f t="shared" ca="1" si="100"/>
        <v>0</v>
      </c>
      <c r="R149" s="38">
        <f t="shared" ca="1" si="100"/>
        <v>0</v>
      </c>
      <c r="S149" s="38">
        <f t="shared" ca="1" si="100"/>
        <v>0</v>
      </c>
      <c r="T149" s="38">
        <f t="shared" ca="1" si="100"/>
        <v>0</v>
      </c>
      <c r="U149" s="38">
        <f t="shared" ca="1" si="100"/>
        <v>0</v>
      </c>
      <c r="V149" s="38">
        <f t="shared" ca="1" si="100"/>
        <v>0</v>
      </c>
      <c r="W149" s="38">
        <f t="shared" ca="1" si="100"/>
        <v>0</v>
      </c>
      <c r="X149" s="38">
        <f t="shared" ca="1" si="100"/>
        <v>0</v>
      </c>
      <c r="Y149" s="38">
        <f t="shared" ca="1" si="100"/>
        <v>0</v>
      </c>
      <c r="Z149" s="38">
        <f t="shared" ca="1" si="100"/>
        <v>0</v>
      </c>
      <c r="AA149" s="38">
        <f t="shared" ca="1" si="100"/>
        <v>0</v>
      </c>
      <c r="AB149" s="38">
        <f t="shared" ca="1" si="100"/>
        <v>0</v>
      </c>
      <c r="AC149" s="38">
        <f t="shared" ca="1" si="100"/>
        <v>0</v>
      </c>
      <c r="AD149" s="38">
        <f t="shared" ca="1" si="100"/>
        <v>0</v>
      </c>
      <c r="AE149" s="38">
        <f t="shared" ca="1" si="100"/>
        <v>0</v>
      </c>
      <c r="AF149" s="38">
        <f t="shared" ca="1" si="100"/>
        <v>0</v>
      </c>
      <c r="AG149" s="38">
        <f t="shared" ca="1" si="100"/>
        <v>0</v>
      </c>
      <c r="AH149" s="38">
        <f t="shared" ca="1" si="100"/>
        <v>0</v>
      </c>
      <c r="AI149" s="38">
        <f t="shared" ca="1" si="100"/>
        <v>0</v>
      </c>
      <c r="AJ149" s="38">
        <f t="shared" ca="1" si="100"/>
        <v>0</v>
      </c>
      <c r="AK149" s="38">
        <f t="shared" ca="1" si="100"/>
        <v>0</v>
      </c>
      <c r="AL149" s="38">
        <f t="shared" ca="1" si="100"/>
        <v>0</v>
      </c>
      <c r="AM149" s="38">
        <f t="shared" ca="1" si="100"/>
        <v>0</v>
      </c>
      <c r="AN149" s="38">
        <f t="shared" ca="1" si="100"/>
        <v>0</v>
      </c>
      <c r="AO149" s="38">
        <f t="shared" ca="1" si="100"/>
        <v>0</v>
      </c>
      <c r="AP149" s="38">
        <f t="shared" ca="1" si="100"/>
        <v>0</v>
      </c>
      <c r="AQ149" s="38">
        <f t="shared" ca="1" si="100"/>
        <v>0</v>
      </c>
      <c r="AR149" s="38">
        <f t="shared" ca="1" si="100"/>
        <v>0</v>
      </c>
      <c r="AS149" s="38">
        <f t="shared" ca="1" si="100"/>
        <v>11057.43241523576</v>
      </c>
      <c r="AT149" s="38">
        <f t="shared" ca="1" si="100"/>
        <v>11052.806528863417</v>
      </c>
      <c r="AU149" s="38">
        <f t="shared" ca="1" si="100"/>
        <v>11049.477358578089</v>
      </c>
      <c r="AV149" s="38">
        <f t="shared" ca="1" si="100"/>
        <v>11047.047777828866</v>
      </c>
      <c r="AW149" s="38">
        <f t="shared" ca="1" si="100"/>
        <v>11045.199547660868</v>
      </c>
      <c r="AX149" s="38">
        <f t="shared" ca="1" si="100"/>
        <v>11043.698890329724</v>
      </c>
      <c r="AY149" s="38">
        <f t="shared" ca="1" si="100"/>
        <v>11042.390202952431</v>
      </c>
      <c r="AZ149" s="38">
        <f t="shared" ca="1" si="100"/>
        <v>11041.189628193024</v>
      </c>
      <c r="BA149" s="38">
        <f t="shared" ca="1" si="100"/>
        <v>11040.038244234702</v>
      </c>
      <c r="BB149" s="38">
        <f t="shared" ca="1" si="100"/>
        <v>11038.883348193185</v>
      </c>
      <c r="BC149" s="38">
        <f t="shared" ca="1" si="100"/>
        <v>11037.681606781851</v>
      </c>
      <c r="BD149" s="197">
        <f t="shared" ca="1" si="100"/>
        <v>11036.392740512518</v>
      </c>
      <c r="BE149" s="38"/>
    </row>
    <row r="150" spans="1:57" x14ac:dyDescent="0.35">
      <c r="A150" s="159"/>
      <c r="B150">
        <f t="shared" si="91"/>
        <v>2063</v>
      </c>
      <c r="D150" s="198" t="s">
        <v>65</v>
      </c>
      <c r="E150" s="38">
        <f t="shared" ref="E150:BD150" ca="1" si="101">E50+E100</f>
        <v>0</v>
      </c>
      <c r="F150" s="38">
        <f t="shared" ca="1" si="101"/>
        <v>0</v>
      </c>
      <c r="G150" s="38">
        <f t="shared" ca="1" si="101"/>
        <v>0</v>
      </c>
      <c r="H150" s="38">
        <f t="shared" ca="1" si="101"/>
        <v>0</v>
      </c>
      <c r="I150" s="38">
        <f t="shared" ca="1" si="101"/>
        <v>0</v>
      </c>
      <c r="J150" s="38">
        <f t="shared" ca="1" si="101"/>
        <v>0</v>
      </c>
      <c r="K150" s="38">
        <f t="shared" ca="1" si="101"/>
        <v>0</v>
      </c>
      <c r="L150" s="38">
        <f t="shared" ca="1" si="101"/>
        <v>0</v>
      </c>
      <c r="M150" s="38">
        <f t="shared" ca="1" si="101"/>
        <v>0</v>
      </c>
      <c r="N150" s="38">
        <f t="shared" ca="1" si="101"/>
        <v>0</v>
      </c>
      <c r="O150" s="38">
        <f t="shared" ca="1" si="101"/>
        <v>0</v>
      </c>
      <c r="P150" s="38">
        <f t="shared" ca="1" si="101"/>
        <v>0</v>
      </c>
      <c r="Q150" s="38">
        <f t="shared" ca="1" si="101"/>
        <v>0</v>
      </c>
      <c r="R150" s="38">
        <f t="shared" ca="1" si="101"/>
        <v>0</v>
      </c>
      <c r="S150" s="38">
        <f t="shared" ca="1" si="101"/>
        <v>0</v>
      </c>
      <c r="T150" s="38">
        <f t="shared" ca="1" si="101"/>
        <v>0</v>
      </c>
      <c r="U150" s="38">
        <f t="shared" ca="1" si="101"/>
        <v>0</v>
      </c>
      <c r="V150" s="38">
        <f t="shared" ca="1" si="101"/>
        <v>0</v>
      </c>
      <c r="W150" s="38">
        <f t="shared" ca="1" si="101"/>
        <v>0</v>
      </c>
      <c r="X150" s="38">
        <f t="shared" ca="1" si="101"/>
        <v>0</v>
      </c>
      <c r="Y150" s="38">
        <f t="shared" ca="1" si="101"/>
        <v>0</v>
      </c>
      <c r="Z150" s="38">
        <f t="shared" ca="1" si="101"/>
        <v>0</v>
      </c>
      <c r="AA150" s="38">
        <f t="shared" ca="1" si="101"/>
        <v>0</v>
      </c>
      <c r="AB150" s="38">
        <f t="shared" ca="1" si="101"/>
        <v>0</v>
      </c>
      <c r="AC150" s="38">
        <f t="shared" ca="1" si="101"/>
        <v>0</v>
      </c>
      <c r="AD150" s="38">
        <f t="shared" ca="1" si="101"/>
        <v>0</v>
      </c>
      <c r="AE150" s="38">
        <f t="shared" ca="1" si="101"/>
        <v>0</v>
      </c>
      <c r="AF150" s="38">
        <f t="shared" ca="1" si="101"/>
        <v>0</v>
      </c>
      <c r="AG150" s="38">
        <f t="shared" ca="1" si="101"/>
        <v>0</v>
      </c>
      <c r="AH150" s="38">
        <f t="shared" ca="1" si="101"/>
        <v>0</v>
      </c>
      <c r="AI150" s="38">
        <f t="shared" ca="1" si="101"/>
        <v>0</v>
      </c>
      <c r="AJ150" s="38">
        <f t="shared" ca="1" si="101"/>
        <v>0</v>
      </c>
      <c r="AK150" s="38">
        <f t="shared" ca="1" si="101"/>
        <v>0</v>
      </c>
      <c r="AL150" s="38">
        <f t="shared" ca="1" si="101"/>
        <v>0</v>
      </c>
      <c r="AM150" s="38">
        <f t="shared" ca="1" si="101"/>
        <v>0</v>
      </c>
      <c r="AN150" s="38">
        <f t="shared" ca="1" si="101"/>
        <v>0</v>
      </c>
      <c r="AO150" s="38">
        <f t="shared" ca="1" si="101"/>
        <v>0</v>
      </c>
      <c r="AP150" s="38">
        <f t="shared" ca="1" si="101"/>
        <v>0</v>
      </c>
      <c r="AQ150" s="38">
        <f t="shared" ca="1" si="101"/>
        <v>0</v>
      </c>
      <c r="AR150" s="38">
        <f t="shared" ca="1" si="101"/>
        <v>0</v>
      </c>
      <c r="AS150" s="38">
        <f t="shared" ca="1" si="101"/>
        <v>0</v>
      </c>
      <c r="AT150" s="38">
        <f t="shared" ca="1" si="101"/>
        <v>11091.084454016484</v>
      </c>
      <c r="AU150" s="38">
        <f t="shared" ca="1" si="101"/>
        <v>11086.444489284739</v>
      </c>
      <c r="AV150" s="38">
        <f t="shared" ca="1" si="101"/>
        <v>11083.105187048039</v>
      </c>
      <c r="AW150" s="38">
        <f t="shared" ca="1" si="101"/>
        <v>11080.668212145949</v>
      </c>
      <c r="AX150" s="38">
        <f t="shared" ca="1" si="101"/>
        <v>11078.814357099502</v>
      </c>
      <c r="AY150" s="38">
        <f t="shared" ca="1" si="101"/>
        <v>11077.309132688333</v>
      </c>
      <c r="AZ150" s="38">
        <f t="shared" ca="1" si="101"/>
        <v>11075.996462469751</v>
      </c>
      <c r="BA150" s="38">
        <f t="shared" ca="1" si="101"/>
        <v>11074.79223389752</v>
      </c>
      <c r="BB150" s="38">
        <f t="shared" ca="1" si="101"/>
        <v>11073.637345832987</v>
      </c>
      <c r="BC150" s="38">
        <f t="shared" ca="1" si="101"/>
        <v>11072.47893499663</v>
      </c>
      <c r="BD150" s="197">
        <f t="shared" ca="1" si="101"/>
        <v>11071.273536221901</v>
      </c>
      <c r="BE150" s="38"/>
    </row>
    <row r="151" spans="1:57" x14ac:dyDescent="0.35">
      <c r="A151" s="159"/>
      <c r="B151">
        <f t="shared" si="91"/>
        <v>2064</v>
      </c>
      <c r="D151" s="198" t="s">
        <v>65</v>
      </c>
      <c r="E151" s="38">
        <f t="shared" ref="E151:BD151" ca="1" si="102">E51+E101</f>
        <v>0</v>
      </c>
      <c r="F151" s="38">
        <f t="shared" ca="1" si="102"/>
        <v>0</v>
      </c>
      <c r="G151" s="38">
        <f t="shared" ca="1" si="102"/>
        <v>0</v>
      </c>
      <c r="H151" s="38">
        <f t="shared" ca="1" si="102"/>
        <v>0</v>
      </c>
      <c r="I151" s="38">
        <f t="shared" ca="1" si="102"/>
        <v>0</v>
      </c>
      <c r="J151" s="38">
        <f t="shared" ca="1" si="102"/>
        <v>0</v>
      </c>
      <c r="K151" s="38">
        <f t="shared" ca="1" si="102"/>
        <v>0</v>
      </c>
      <c r="L151" s="38">
        <f t="shared" ca="1" si="102"/>
        <v>0</v>
      </c>
      <c r="M151" s="38">
        <f t="shared" ca="1" si="102"/>
        <v>0</v>
      </c>
      <c r="N151" s="38">
        <f t="shared" ca="1" si="102"/>
        <v>0</v>
      </c>
      <c r="O151" s="38">
        <f t="shared" ca="1" si="102"/>
        <v>0</v>
      </c>
      <c r="P151" s="38">
        <f t="shared" ca="1" si="102"/>
        <v>0</v>
      </c>
      <c r="Q151" s="38">
        <f t="shared" ca="1" si="102"/>
        <v>0</v>
      </c>
      <c r="R151" s="38">
        <f t="shared" ca="1" si="102"/>
        <v>0</v>
      </c>
      <c r="S151" s="38">
        <f t="shared" ca="1" si="102"/>
        <v>0</v>
      </c>
      <c r="T151" s="38">
        <f t="shared" ca="1" si="102"/>
        <v>0</v>
      </c>
      <c r="U151" s="38">
        <f t="shared" ca="1" si="102"/>
        <v>0</v>
      </c>
      <c r="V151" s="38">
        <f t="shared" ca="1" si="102"/>
        <v>0</v>
      </c>
      <c r="W151" s="38">
        <f t="shared" ca="1" si="102"/>
        <v>0</v>
      </c>
      <c r="X151" s="38">
        <f t="shared" ca="1" si="102"/>
        <v>0</v>
      </c>
      <c r="Y151" s="38">
        <f t="shared" ca="1" si="102"/>
        <v>0</v>
      </c>
      <c r="Z151" s="38">
        <f t="shared" ca="1" si="102"/>
        <v>0</v>
      </c>
      <c r="AA151" s="38">
        <f t="shared" ca="1" si="102"/>
        <v>0</v>
      </c>
      <c r="AB151" s="38">
        <f t="shared" ca="1" si="102"/>
        <v>0</v>
      </c>
      <c r="AC151" s="38">
        <f t="shared" ca="1" si="102"/>
        <v>0</v>
      </c>
      <c r="AD151" s="38">
        <f t="shared" ca="1" si="102"/>
        <v>0</v>
      </c>
      <c r="AE151" s="38">
        <f t="shared" ca="1" si="102"/>
        <v>0</v>
      </c>
      <c r="AF151" s="38">
        <f t="shared" ca="1" si="102"/>
        <v>0</v>
      </c>
      <c r="AG151" s="38">
        <f t="shared" ca="1" si="102"/>
        <v>0</v>
      </c>
      <c r="AH151" s="38">
        <f t="shared" ca="1" si="102"/>
        <v>0</v>
      </c>
      <c r="AI151" s="38">
        <f t="shared" ca="1" si="102"/>
        <v>0</v>
      </c>
      <c r="AJ151" s="38">
        <f t="shared" ca="1" si="102"/>
        <v>0</v>
      </c>
      <c r="AK151" s="38">
        <f t="shared" ca="1" si="102"/>
        <v>0</v>
      </c>
      <c r="AL151" s="38">
        <f t="shared" ca="1" si="102"/>
        <v>0</v>
      </c>
      <c r="AM151" s="38">
        <f t="shared" ca="1" si="102"/>
        <v>0</v>
      </c>
      <c r="AN151" s="38">
        <f t="shared" ca="1" si="102"/>
        <v>0</v>
      </c>
      <c r="AO151" s="38">
        <f t="shared" ca="1" si="102"/>
        <v>0</v>
      </c>
      <c r="AP151" s="38">
        <f t="shared" ca="1" si="102"/>
        <v>0</v>
      </c>
      <c r="AQ151" s="38">
        <f t="shared" ca="1" si="102"/>
        <v>0</v>
      </c>
      <c r="AR151" s="38">
        <f t="shared" ca="1" si="102"/>
        <v>0</v>
      </c>
      <c r="AS151" s="38">
        <f t="shared" ca="1" si="102"/>
        <v>0</v>
      </c>
      <c r="AT151" s="38">
        <f t="shared" ca="1" si="102"/>
        <v>0</v>
      </c>
      <c r="AU151" s="38">
        <f t="shared" ca="1" si="102"/>
        <v>11151.697311626114</v>
      </c>
      <c r="AV151" s="38">
        <f t="shared" ca="1" si="102"/>
        <v>11147.031989453195</v>
      </c>
      <c r="AW151" s="38">
        <f t="shared" ca="1" si="102"/>
        <v>11143.674437905363</v>
      </c>
      <c r="AX151" s="38">
        <f t="shared" ca="1" si="102"/>
        <v>11141.224144917622</v>
      </c>
      <c r="AY151" s="38">
        <f t="shared" ca="1" si="102"/>
        <v>11139.360158539794</v>
      </c>
      <c r="AZ151" s="38">
        <f t="shared" ca="1" si="102"/>
        <v>11137.846708066216</v>
      </c>
      <c r="BA151" s="38">
        <f t="shared" ca="1" si="102"/>
        <v>11136.526864095295</v>
      </c>
      <c r="BB151" s="38">
        <f t="shared" ca="1" si="102"/>
        <v>11135.316054405113</v>
      </c>
      <c r="BC151" s="38">
        <f t="shared" ca="1" si="102"/>
        <v>11134.154854868866</v>
      </c>
      <c r="BD151" s="197">
        <f t="shared" ca="1" si="102"/>
        <v>11132.990113308824</v>
      </c>
      <c r="BE151" s="38"/>
    </row>
    <row r="152" spans="1:57" x14ac:dyDescent="0.35">
      <c r="A152" s="159"/>
      <c r="B152">
        <f t="shared" si="91"/>
        <v>2065</v>
      </c>
      <c r="D152" s="198" t="s">
        <v>65</v>
      </c>
      <c r="E152" s="38">
        <f t="shared" ref="E152:BD152" ca="1" si="103">E52+E102</f>
        <v>0</v>
      </c>
      <c r="F152" s="38">
        <f t="shared" ca="1" si="103"/>
        <v>0</v>
      </c>
      <c r="G152" s="38">
        <f t="shared" ca="1" si="103"/>
        <v>0</v>
      </c>
      <c r="H152" s="38">
        <f t="shared" ca="1" si="103"/>
        <v>0</v>
      </c>
      <c r="I152" s="38">
        <f t="shared" ca="1" si="103"/>
        <v>0</v>
      </c>
      <c r="J152" s="38">
        <f t="shared" ca="1" si="103"/>
        <v>0</v>
      </c>
      <c r="K152" s="38">
        <f t="shared" ca="1" si="103"/>
        <v>0</v>
      </c>
      <c r="L152" s="38">
        <f t="shared" ca="1" si="103"/>
        <v>0</v>
      </c>
      <c r="M152" s="38">
        <f t="shared" ca="1" si="103"/>
        <v>0</v>
      </c>
      <c r="N152" s="38">
        <f t="shared" ca="1" si="103"/>
        <v>0</v>
      </c>
      <c r="O152" s="38">
        <f t="shared" ca="1" si="103"/>
        <v>0</v>
      </c>
      <c r="P152" s="38">
        <f t="shared" ca="1" si="103"/>
        <v>0</v>
      </c>
      <c r="Q152" s="38">
        <f t="shared" ca="1" si="103"/>
        <v>0</v>
      </c>
      <c r="R152" s="38">
        <f t="shared" ca="1" si="103"/>
        <v>0</v>
      </c>
      <c r="S152" s="38">
        <f t="shared" ca="1" si="103"/>
        <v>0</v>
      </c>
      <c r="T152" s="38">
        <f t="shared" ca="1" si="103"/>
        <v>0</v>
      </c>
      <c r="U152" s="38">
        <f t="shared" ca="1" si="103"/>
        <v>0</v>
      </c>
      <c r="V152" s="38">
        <f t="shared" ca="1" si="103"/>
        <v>0</v>
      </c>
      <c r="W152" s="38">
        <f t="shared" ca="1" si="103"/>
        <v>0</v>
      </c>
      <c r="X152" s="38">
        <f t="shared" ca="1" si="103"/>
        <v>0</v>
      </c>
      <c r="Y152" s="38">
        <f t="shared" ca="1" si="103"/>
        <v>0</v>
      </c>
      <c r="Z152" s="38">
        <f t="shared" ca="1" si="103"/>
        <v>0</v>
      </c>
      <c r="AA152" s="38">
        <f t="shared" ca="1" si="103"/>
        <v>0</v>
      </c>
      <c r="AB152" s="38">
        <f t="shared" ca="1" si="103"/>
        <v>0</v>
      </c>
      <c r="AC152" s="38">
        <f t="shared" ca="1" si="103"/>
        <v>0</v>
      </c>
      <c r="AD152" s="38">
        <f t="shared" ca="1" si="103"/>
        <v>0</v>
      </c>
      <c r="AE152" s="38">
        <f t="shared" ca="1" si="103"/>
        <v>0</v>
      </c>
      <c r="AF152" s="38">
        <f t="shared" ca="1" si="103"/>
        <v>0</v>
      </c>
      <c r="AG152" s="38">
        <f t="shared" ca="1" si="103"/>
        <v>0</v>
      </c>
      <c r="AH152" s="38">
        <f t="shared" ca="1" si="103"/>
        <v>0</v>
      </c>
      <c r="AI152" s="38">
        <f t="shared" ca="1" si="103"/>
        <v>0</v>
      </c>
      <c r="AJ152" s="38">
        <f t="shared" ca="1" si="103"/>
        <v>0</v>
      </c>
      <c r="AK152" s="38">
        <f t="shared" ca="1" si="103"/>
        <v>0</v>
      </c>
      <c r="AL152" s="38">
        <f t="shared" ca="1" si="103"/>
        <v>0</v>
      </c>
      <c r="AM152" s="38">
        <f t="shared" ca="1" si="103"/>
        <v>0</v>
      </c>
      <c r="AN152" s="38">
        <f t="shared" ca="1" si="103"/>
        <v>0</v>
      </c>
      <c r="AO152" s="38">
        <f t="shared" ca="1" si="103"/>
        <v>0</v>
      </c>
      <c r="AP152" s="38">
        <f t="shared" ca="1" si="103"/>
        <v>0</v>
      </c>
      <c r="AQ152" s="38">
        <f t="shared" ca="1" si="103"/>
        <v>0</v>
      </c>
      <c r="AR152" s="38">
        <f t="shared" ca="1" si="103"/>
        <v>0</v>
      </c>
      <c r="AS152" s="38">
        <f t="shared" ca="1" si="103"/>
        <v>0</v>
      </c>
      <c r="AT152" s="38">
        <f t="shared" ca="1" si="103"/>
        <v>0</v>
      </c>
      <c r="AU152" s="38">
        <f t="shared" ca="1" si="103"/>
        <v>0</v>
      </c>
      <c r="AV152" s="38">
        <f t="shared" ca="1" si="103"/>
        <v>11226.980276674032</v>
      </c>
      <c r="AW152" s="38">
        <f t="shared" ca="1" si="103"/>
        <v>11222.283459807863</v>
      </c>
      <c r="AX152" s="38">
        <f t="shared" ca="1" si="103"/>
        <v>11218.903242074895</v>
      </c>
      <c r="AY152" s="38">
        <f t="shared" ca="1" si="103"/>
        <v>11216.436407630172</v>
      </c>
      <c r="AZ152" s="38">
        <f t="shared" ca="1" si="103"/>
        <v>11214.559837838591</v>
      </c>
      <c r="BA152" s="38">
        <f t="shared" ca="1" si="103"/>
        <v>11213.03617035177</v>
      </c>
      <c r="BB152" s="38">
        <f t="shared" ca="1" si="103"/>
        <v>11211.707416367894</v>
      </c>
      <c r="BC152" s="38">
        <f t="shared" ca="1" si="103"/>
        <v>11210.488432734228</v>
      </c>
      <c r="BD152" s="197">
        <f t="shared" ca="1" si="103"/>
        <v>11209.319394163109</v>
      </c>
      <c r="BE152" s="38"/>
    </row>
    <row r="153" spans="1:57" x14ac:dyDescent="0.35">
      <c r="A153" s="159"/>
      <c r="B153">
        <f t="shared" si="91"/>
        <v>2066</v>
      </c>
      <c r="D153" s="198" t="s">
        <v>65</v>
      </c>
      <c r="E153" s="38">
        <f t="shared" ref="E153:BD153" ca="1" si="104">E53+E103</f>
        <v>0</v>
      </c>
      <c r="F153" s="38">
        <f t="shared" ca="1" si="104"/>
        <v>0</v>
      </c>
      <c r="G153" s="38">
        <f t="shared" ca="1" si="104"/>
        <v>0</v>
      </c>
      <c r="H153" s="38">
        <f t="shared" ca="1" si="104"/>
        <v>0</v>
      </c>
      <c r="I153" s="38">
        <f t="shared" ca="1" si="104"/>
        <v>0</v>
      </c>
      <c r="J153" s="38">
        <f t="shared" ca="1" si="104"/>
        <v>0</v>
      </c>
      <c r="K153" s="38">
        <f t="shared" ca="1" si="104"/>
        <v>0</v>
      </c>
      <c r="L153" s="38">
        <f t="shared" ca="1" si="104"/>
        <v>0</v>
      </c>
      <c r="M153" s="38">
        <f t="shared" ca="1" si="104"/>
        <v>0</v>
      </c>
      <c r="N153" s="38">
        <f t="shared" ca="1" si="104"/>
        <v>0</v>
      </c>
      <c r="O153" s="38">
        <f t="shared" ca="1" si="104"/>
        <v>0</v>
      </c>
      <c r="P153" s="38">
        <f t="shared" ca="1" si="104"/>
        <v>0</v>
      </c>
      <c r="Q153" s="38">
        <f t="shared" ca="1" si="104"/>
        <v>0</v>
      </c>
      <c r="R153" s="38">
        <f t="shared" ca="1" si="104"/>
        <v>0</v>
      </c>
      <c r="S153" s="38">
        <f t="shared" ca="1" si="104"/>
        <v>0</v>
      </c>
      <c r="T153" s="38">
        <f t="shared" ca="1" si="104"/>
        <v>0</v>
      </c>
      <c r="U153" s="38">
        <f t="shared" ca="1" si="104"/>
        <v>0</v>
      </c>
      <c r="V153" s="38">
        <f t="shared" ca="1" si="104"/>
        <v>0</v>
      </c>
      <c r="W153" s="38">
        <f t="shared" ca="1" si="104"/>
        <v>0</v>
      </c>
      <c r="X153" s="38">
        <f t="shared" ca="1" si="104"/>
        <v>0</v>
      </c>
      <c r="Y153" s="38">
        <f t="shared" ca="1" si="104"/>
        <v>0</v>
      </c>
      <c r="Z153" s="38">
        <f t="shared" ca="1" si="104"/>
        <v>0</v>
      </c>
      <c r="AA153" s="38">
        <f t="shared" ca="1" si="104"/>
        <v>0</v>
      </c>
      <c r="AB153" s="38">
        <f t="shared" ca="1" si="104"/>
        <v>0</v>
      </c>
      <c r="AC153" s="38">
        <f t="shared" ca="1" si="104"/>
        <v>0</v>
      </c>
      <c r="AD153" s="38">
        <f t="shared" ca="1" si="104"/>
        <v>0</v>
      </c>
      <c r="AE153" s="38">
        <f t="shared" ca="1" si="104"/>
        <v>0</v>
      </c>
      <c r="AF153" s="38">
        <f t="shared" ca="1" si="104"/>
        <v>0</v>
      </c>
      <c r="AG153" s="38">
        <f t="shared" ca="1" si="104"/>
        <v>0</v>
      </c>
      <c r="AH153" s="38">
        <f t="shared" ca="1" si="104"/>
        <v>0</v>
      </c>
      <c r="AI153" s="38">
        <f t="shared" ca="1" si="104"/>
        <v>0</v>
      </c>
      <c r="AJ153" s="38">
        <f t="shared" ca="1" si="104"/>
        <v>0</v>
      </c>
      <c r="AK153" s="38">
        <f t="shared" ca="1" si="104"/>
        <v>0</v>
      </c>
      <c r="AL153" s="38">
        <f t="shared" ca="1" si="104"/>
        <v>0</v>
      </c>
      <c r="AM153" s="38">
        <f t="shared" ca="1" si="104"/>
        <v>0</v>
      </c>
      <c r="AN153" s="38">
        <f t="shared" ca="1" si="104"/>
        <v>0</v>
      </c>
      <c r="AO153" s="38">
        <f t="shared" ca="1" si="104"/>
        <v>0</v>
      </c>
      <c r="AP153" s="38">
        <f t="shared" ca="1" si="104"/>
        <v>0</v>
      </c>
      <c r="AQ153" s="38">
        <f t="shared" ca="1" si="104"/>
        <v>0</v>
      </c>
      <c r="AR153" s="38">
        <f t="shared" ca="1" si="104"/>
        <v>0</v>
      </c>
      <c r="AS153" s="38">
        <f t="shared" ca="1" si="104"/>
        <v>0</v>
      </c>
      <c r="AT153" s="38">
        <f t="shared" ca="1" si="104"/>
        <v>0</v>
      </c>
      <c r="AU153" s="38">
        <f t="shared" ca="1" si="104"/>
        <v>0</v>
      </c>
      <c r="AV153" s="38">
        <f t="shared" ca="1" si="104"/>
        <v>0</v>
      </c>
      <c r="AW153" s="38">
        <f t="shared" ca="1" si="104"/>
        <v>11302.328716285156</v>
      </c>
      <c r="AX153" s="38">
        <f t="shared" ca="1" si="104"/>
        <v>11297.600377334391</v>
      </c>
      <c r="AY153" s="38">
        <f t="shared" ca="1" si="104"/>
        <v>11294.197473703218</v>
      </c>
      <c r="AZ153" s="38">
        <f t="shared" ca="1" si="104"/>
        <v>11291.714083415194</v>
      </c>
      <c r="BA153" s="38">
        <f t="shared" ca="1" si="104"/>
        <v>11289.824919265902</v>
      </c>
      <c r="BB153" s="38">
        <f t="shared" ca="1" si="104"/>
        <v>11288.291025879975</v>
      </c>
      <c r="BC153" s="38">
        <f t="shared" ca="1" si="104"/>
        <v>11286.953354133986</v>
      </c>
      <c r="BD153" s="197">
        <f t="shared" ca="1" si="104"/>
        <v>11285.726189447852</v>
      </c>
      <c r="BE153" s="38"/>
    </row>
    <row r="154" spans="1:57" x14ac:dyDescent="0.35">
      <c r="A154" s="159"/>
      <c r="B154">
        <f t="shared" si="91"/>
        <v>2067</v>
      </c>
      <c r="D154" s="198" t="s">
        <v>65</v>
      </c>
      <c r="E154" s="38">
        <f t="shared" ref="E154:BD154" ca="1" si="105">E54+E104</f>
        <v>0</v>
      </c>
      <c r="F154" s="38">
        <f t="shared" ca="1" si="105"/>
        <v>0</v>
      </c>
      <c r="G154" s="38">
        <f t="shared" ca="1" si="105"/>
        <v>0</v>
      </c>
      <c r="H154" s="38">
        <f t="shared" ca="1" si="105"/>
        <v>0</v>
      </c>
      <c r="I154" s="38">
        <f t="shared" ca="1" si="105"/>
        <v>0</v>
      </c>
      <c r="J154" s="38">
        <f t="shared" ca="1" si="105"/>
        <v>0</v>
      </c>
      <c r="K154" s="38">
        <f t="shared" ca="1" si="105"/>
        <v>0</v>
      </c>
      <c r="L154" s="38">
        <f t="shared" ca="1" si="105"/>
        <v>0</v>
      </c>
      <c r="M154" s="38">
        <f t="shared" ca="1" si="105"/>
        <v>0</v>
      </c>
      <c r="N154" s="38">
        <f t="shared" ca="1" si="105"/>
        <v>0</v>
      </c>
      <c r="O154" s="38">
        <f t="shared" ca="1" si="105"/>
        <v>0</v>
      </c>
      <c r="P154" s="38">
        <f t="shared" ca="1" si="105"/>
        <v>0</v>
      </c>
      <c r="Q154" s="38">
        <f t="shared" ca="1" si="105"/>
        <v>0</v>
      </c>
      <c r="R154" s="38">
        <f t="shared" ca="1" si="105"/>
        <v>0</v>
      </c>
      <c r="S154" s="38">
        <f t="shared" ca="1" si="105"/>
        <v>0</v>
      </c>
      <c r="T154" s="38">
        <f t="shared" ca="1" si="105"/>
        <v>0</v>
      </c>
      <c r="U154" s="38">
        <f t="shared" ca="1" si="105"/>
        <v>0</v>
      </c>
      <c r="V154" s="38">
        <f t="shared" ca="1" si="105"/>
        <v>0</v>
      </c>
      <c r="W154" s="38">
        <f t="shared" ca="1" si="105"/>
        <v>0</v>
      </c>
      <c r="X154" s="38">
        <f t="shared" ca="1" si="105"/>
        <v>0</v>
      </c>
      <c r="Y154" s="38">
        <f t="shared" ca="1" si="105"/>
        <v>0</v>
      </c>
      <c r="Z154" s="38">
        <f t="shared" ca="1" si="105"/>
        <v>0</v>
      </c>
      <c r="AA154" s="38">
        <f t="shared" ca="1" si="105"/>
        <v>0</v>
      </c>
      <c r="AB154" s="38">
        <f t="shared" ca="1" si="105"/>
        <v>0</v>
      </c>
      <c r="AC154" s="38">
        <f t="shared" ca="1" si="105"/>
        <v>0</v>
      </c>
      <c r="AD154" s="38">
        <f t="shared" ca="1" si="105"/>
        <v>0</v>
      </c>
      <c r="AE154" s="38">
        <f t="shared" ca="1" si="105"/>
        <v>0</v>
      </c>
      <c r="AF154" s="38">
        <f t="shared" ca="1" si="105"/>
        <v>0</v>
      </c>
      <c r="AG154" s="38">
        <f t="shared" ca="1" si="105"/>
        <v>0</v>
      </c>
      <c r="AH154" s="38">
        <f t="shared" ca="1" si="105"/>
        <v>0</v>
      </c>
      <c r="AI154" s="38">
        <f t="shared" ca="1" si="105"/>
        <v>0</v>
      </c>
      <c r="AJ154" s="38">
        <f t="shared" ca="1" si="105"/>
        <v>0</v>
      </c>
      <c r="AK154" s="38">
        <f t="shared" ca="1" si="105"/>
        <v>0</v>
      </c>
      <c r="AL154" s="38">
        <f t="shared" ca="1" si="105"/>
        <v>0</v>
      </c>
      <c r="AM154" s="38">
        <f t="shared" ca="1" si="105"/>
        <v>0</v>
      </c>
      <c r="AN154" s="38">
        <f t="shared" ca="1" si="105"/>
        <v>0</v>
      </c>
      <c r="AO154" s="38">
        <f t="shared" ca="1" si="105"/>
        <v>0</v>
      </c>
      <c r="AP154" s="38">
        <f t="shared" ca="1" si="105"/>
        <v>0</v>
      </c>
      <c r="AQ154" s="38">
        <f t="shared" ca="1" si="105"/>
        <v>0</v>
      </c>
      <c r="AR154" s="38">
        <f t="shared" ca="1" si="105"/>
        <v>0</v>
      </c>
      <c r="AS154" s="38">
        <f t="shared" ca="1" si="105"/>
        <v>0</v>
      </c>
      <c r="AT154" s="38">
        <f t="shared" ca="1" si="105"/>
        <v>0</v>
      </c>
      <c r="AU154" s="38">
        <f t="shared" ca="1" si="105"/>
        <v>0</v>
      </c>
      <c r="AV154" s="38">
        <f t="shared" ca="1" si="105"/>
        <v>0</v>
      </c>
      <c r="AW154" s="38">
        <f t="shared" ca="1" si="105"/>
        <v>0</v>
      </c>
      <c r="AX154" s="38">
        <f t="shared" ca="1" si="105"/>
        <v>11363.247656180851</v>
      </c>
      <c r="AY154" s="38">
        <f t="shared" ca="1" si="105"/>
        <v>11358.493831739124</v>
      </c>
      <c r="AZ154" s="38">
        <f t="shared" ca="1" si="105"/>
        <v>11355.072586641607</v>
      </c>
      <c r="BA154" s="38">
        <f t="shared" ca="1" si="105"/>
        <v>11352.575811014376</v>
      </c>
      <c r="BB154" s="38">
        <f t="shared" ca="1" si="105"/>
        <v>11350.676464372595</v>
      </c>
      <c r="BC154" s="38">
        <f t="shared" ca="1" si="105"/>
        <v>11349.134303384357</v>
      </c>
      <c r="BD154" s="197">
        <f t="shared" ca="1" si="105"/>
        <v>11347.789421660076</v>
      </c>
      <c r="BE154" s="38"/>
    </row>
    <row r="155" spans="1:57" x14ac:dyDescent="0.35">
      <c r="A155" s="159"/>
      <c r="B155">
        <f t="shared" si="91"/>
        <v>2068</v>
      </c>
      <c r="D155" s="198" t="s">
        <v>65</v>
      </c>
      <c r="E155" s="38">
        <f t="shared" ref="E155:BD155" ca="1" si="106">E55+E105</f>
        <v>0</v>
      </c>
      <c r="F155" s="38">
        <f t="shared" ca="1" si="106"/>
        <v>0</v>
      </c>
      <c r="G155" s="38">
        <f t="shared" ca="1" si="106"/>
        <v>0</v>
      </c>
      <c r="H155" s="38">
        <f t="shared" ca="1" si="106"/>
        <v>0</v>
      </c>
      <c r="I155" s="38">
        <f t="shared" ca="1" si="106"/>
        <v>0</v>
      </c>
      <c r="J155" s="38">
        <f t="shared" ca="1" si="106"/>
        <v>0</v>
      </c>
      <c r="K155" s="38">
        <f t="shared" ca="1" si="106"/>
        <v>0</v>
      </c>
      <c r="L155" s="38">
        <f t="shared" ca="1" si="106"/>
        <v>0</v>
      </c>
      <c r="M155" s="38">
        <f t="shared" ca="1" si="106"/>
        <v>0</v>
      </c>
      <c r="N155" s="38">
        <f t="shared" ca="1" si="106"/>
        <v>0</v>
      </c>
      <c r="O155" s="38">
        <f t="shared" ca="1" si="106"/>
        <v>0</v>
      </c>
      <c r="P155" s="38">
        <f t="shared" ca="1" si="106"/>
        <v>0</v>
      </c>
      <c r="Q155" s="38">
        <f t="shared" ca="1" si="106"/>
        <v>0</v>
      </c>
      <c r="R155" s="38">
        <f t="shared" ca="1" si="106"/>
        <v>0</v>
      </c>
      <c r="S155" s="38">
        <f t="shared" ca="1" si="106"/>
        <v>0</v>
      </c>
      <c r="T155" s="38">
        <f t="shared" ca="1" si="106"/>
        <v>0</v>
      </c>
      <c r="U155" s="38">
        <f t="shared" ca="1" si="106"/>
        <v>0</v>
      </c>
      <c r="V155" s="38">
        <f t="shared" ca="1" si="106"/>
        <v>0</v>
      </c>
      <c r="W155" s="38">
        <f t="shared" ca="1" si="106"/>
        <v>0</v>
      </c>
      <c r="X155" s="38">
        <f t="shared" ca="1" si="106"/>
        <v>0</v>
      </c>
      <c r="Y155" s="38">
        <f t="shared" ca="1" si="106"/>
        <v>0</v>
      </c>
      <c r="Z155" s="38">
        <f t="shared" ca="1" si="106"/>
        <v>0</v>
      </c>
      <c r="AA155" s="38">
        <f t="shared" ca="1" si="106"/>
        <v>0</v>
      </c>
      <c r="AB155" s="38">
        <f t="shared" ca="1" si="106"/>
        <v>0</v>
      </c>
      <c r="AC155" s="38">
        <f t="shared" ca="1" si="106"/>
        <v>0</v>
      </c>
      <c r="AD155" s="38">
        <f t="shared" ca="1" si="106"/>
        <v>0</v>
      </c>
      <c r="AE155" s="38">
        <f t="shared" ca="1" si="106"/>
        <v>0</v>
      </c>
      <c r="AF155" s="38">
        <f t="shared" ca="1" si="106"/>
        <v>0</v>
      </c>
      <c r="AG155" s="38">
        <f t="shared" ca="1" si="106"/>
        <v>0</v>
      </c>
      <c r="AH155" s="38">
        <f t="shared" ca="1" si="106"/>
        <v>0</v>
      </c>
      <c r="AI155" s="38">
        <f t="shared" ca="1" si="106"/>
        <v>0</v>
      </c>
      <c r="AJ155" s="38">
        <f t="shared" ca="1" si="106"/>
        <v>0</v>
      </c>
      <c r="AK155" s="38">
        <f t="shared" ca="1" si="106"/>
        <v>0</v>
      </c>
      <c r="AL155" s="38">
        <f t="shared" ca="1" si="106"/>
        <v>0</v>
      </c>
      <c r="AM155" s="38">
        <f t="shared" ca="1" si="106"/>
        <v>0</v>
      </c>
      <c r="AN155" s="38">
        <f t="shared" ca="1" si="106"/>
        <v>0</v>
      </c>
      <c r="AO155" s="38">
        <f t="shared" ca="1" si="106"/>
        <v>0</v>
      </c>
      <c r="AP155" s="38">
        <f t="shared" ca="1" si="106"/>
        <v>0</v>
      </c>
      <c r="AQ155" s="38">
        <f t="shared" ca="1" si="106"/>
        <v>0</v>
      </c>
      <c r="AR155" s="38">
        <f t="shared" ca="1" si="106"/>
        <v>0</v>
      </c>
      <c r="AS155" s="38">
        <f t="shared" ca="1" si="106"/>
        <v>0</v>
      </c>
      <c r="AT155" s="38">
        <f t="shared" ca="1" si="106"/>
        <v>0</v>
      </c>
      <c r="AU155" s="38">
        <f t="shared" ca="1" si="106"/>
        <v>0</v>
      </c>
      <c r="AV155" s="38">
        <f t="shared" ca="1" si="106"/>
        <v>0</v>
      </c>
      <c r="AW155" s="38">
        <f t="shared" ca="1" si="106"/>
        <v>0</v>
      </c>
      <c r="AX155" s="38">
        <f t="shared" ca="1" si="106"/>
        <v>0</v>
      </c>
      <c r="AY155" s="38">
        <f t="shared" ca="1" si="106"/>
        <v>11312.733646380819</v>
      </c>
      <c r="AZ155" s="38">
        <f t="shared" ca="1" si="106"/>
        <v>11308.000954518589</v>
      </c>
      <c r="BA155" s="38">
        <f t="shared" ca="1" si="106"/>
        <v>11304.594918172443</v>
      </c>
      <c r="BB155" s="38">
        <f t="shared" ca="1" si="106"/>
        <v>11302.109241673941</v>
      </c>
      <c r="BC155" s="38">
        <f t="shared" ca="1" si="106"/>
        <v>11300.218338359084</v>
      </c>
      <c r="BD155" s="197">
        <f t="shared" ca="1" si="106"/>
        <v>11298.683032870053</v>
      </c>
      <c r="BE155" s="38"/>
    </row>
    <row r="156" spans="1:57" x14ac:dyDescent="0.35">
      <c r="A156" s="159"/>
      <c r="B156">
        <f t="shared" si="91"/>
        <v>2069</v>
      </c>
      <c r="D156" s="198" t="s">
        <v>65</v>
      </c>
      <c r="E156" s="38">
        <f t="shared" ref="E156:BD156" ca="1" si="107">E56+E106</f>
        <v>0</v>
      </c>
      <c r="F156" s="38">
        <f t="shared" ca="1" si="107"/>
        <v>0</v>
      </c>
      <c r="G156" s="38">
        <f t="shared" ca="1" si="107"/>
        <v>0</v>
      </c>
      <c r="H156" s="38">
        <f t="shared" ca="1" si="107"/>
        <v>0</v>
      </c>
      <c r="I156" s="38">
        <f t="shared" ca="1" si="107"/>
        <v>0</v>
      </c>
      <c r="J156" s="38">
        <f t="shared" ca="1" si="107"/>
        <v>0</v>
      </c>
      <c r="K156" s="38">
        <f t="shared" ca="1" si="107"/>
        <v>0</v>
      </c>
      <c r="L156" s="38">
        <f t="shared" ca="1" si="107"/>
        <v>0</v>
      </c>
      <c r="M156" s="38">
        <f t="shared" ca="1" si="107"/>
        <v>0</v>
      </c>
      <c r="N156" s="38">
        <f t="shared" ca="1" si="107"/>
        <v>0</v>
      </c>
      <c r="O156" s="38">
        <f t="shared" ca="1" si="107"/>
        <v>0</v>
      </c>
      <c r="P156" s="38">
        <f t="shared" ca="1" si="107"/>
        <v>0</v>
      </c>
      <c r="Q156" s="38">
        <f t="shared" ca="1" si="107"/>
        <v>0</v>
      </c>
      <c r="R156" s="38">
        <f t="shared" ca="1" si="107"/>
        <v>0</v>
      </c>
      <c r="S156" s="38">
        <f t="shared" ca="1" si="107"/>
        <v>0</v>
      </c>
      <c r="T156" s="38">
        <f t="shared" ca="1" si="107"/>
        <v>0</v>
      </c>
      <c r="U156" s="38">
        <f t="shared" ca="1" si="107"/>
        <v>0</v>
      </c>
      <c r="V156" s="38">
        <f t="shared" ca="1" si="107"/>
        <v>0</v>
      </c>
      <c r="W156" s="38">
        <f t="shared" ca="1" si="107"/>
        <v>0</v>
      </c>
      <c r="X156" s="38">
        <f t="shared" ca="1" si="107"/>
        <v>0</v>
      </c>
      <c r="Y156" s="38">
        <f t="shared" ca="1" si="107"/>
        <v>0</v>
      </c>
      <c r="Z156" s="38">
        <f t="shared" ca="1" si="107"/>
        <v>0</v>
      </c>
      <c r="AA156" s="38">
        <f t="shared" ca="1" si="107"/>
        <v>0</v>
      </c>
      <c r="AB156" s="38">
        <f t="shared" ca="1" si="107"/>
        <v>0</v>
      </c>
      <c r="AC156" s="38">
        <f t="shared" ca="1" si="107"/>
        <v>0</v>
      </c>
      <c r="AD156" s="38">
        <f t="shared" ca="1" si="107"/>
        <v>0</v>
      </c>
      <c r="AE156" s="38">
        <f t="shared" ca="1" si="107"/>
        <v>0</v>
      </c>
      <c r="AF156" s="38">
        <f t="shared" ca="1" si="107"/>
        <v>0</v>
      </c>
      <c r="AG156" s="38">
        <f t="shared" ca="1" si="107"/>
        <v>0</v>
      </c>
      <c r="AH156" s="38">
        <f t="shared" ca="1" si="107"/>
        <v>0</v>
      </c>
      <c r="AI156" s="38">
        <f t="shared" ca="1" si="107"/>
        <v>0</v>
      </c>
      <c r="AJ156" s="38">
        <f t="shared" ca="1" si="107"/>
        <v>0</v>
      </c>
      <c r="AK156" s="38">
        <f t="shared" ca="1" si="107"/>
        <v>0</v>
      </c>
      <c r="AL156" s="38">
        <f t="shared" ca="1" si="107"/>
        <v>0</v>
      </c>
      <c r="AM156" s="38">
        <f t="shared" ca="1" si="107"/>
        <v>0</v>
      </c>
      <c r="AN156" s="38">
        <f t="shared" ca="1" si="107"/>
        <v>0</v>
      </c>
      <c r="AO156" s="38">
        <f t="shared" ca="1" si="107"/>
        <v>0</v>
      </c>
      <c r="AP156" s="38">
        <f t="shared" ca="1" si="107"/>
        <v>0</v>
      </c>
      <c r="AQ156" s="38">
        <f t="shared" ca="1" si="107"/>
        <v>0</v>
      </c>
      <c r="AR156" s="38">
        <f t="shared" ca="1" si="107"/>
        <v>0</v>
      </c>
      <c r="AS156" s="38">
        <f t="shared" ca="1" si="107"/>
        <v>0</v>
      </c>
      <c r="AT156" s="38">
        <f t="shared" ca="1" si="107"/>
        <v>0</v>
      </c>
      <c r="AU156" s="38">
        <f t="shared" ca="1" si="107"/>
        <v>0</v>
      </c>
      <c r="AV156" s="38">
        <f t="shared" ca="1" si="107"/>
        <v>0</v>
      </c>
      <c r="AW156" s="38">
        <f t="shared" ca="1" si="107"/>
        <v>0</v>
      </c>
      <c r="AX156" s="38">
        <f t="shared" ca="1" si="107"/>
        <v>0</v>
      </c>
      <c r="AY156" s="38">
        <f t="shared" ca="1" si="107"/>
        <v>0</v>
      </c>
      <c r="AZ156" s="38">
        <f t="shared" ca="1" si="107"/>
        <v>11257.562109863233</v>
      </c>
      <c r="BA156" s="38">
        <f t="shared" ca="1" si="107"/>
        <v>11252.852499060813</v>
      </c>
      <c r="BB156" s="38">
        <f t="shared" ca="1" si="107"/>
        <v>11249.463073753566</v>
      </c>
      <c r="BC156" s="38">
        <f t="shared" ca="1" si="107"/>
        <v>11246.989519753126</v>
      </c>
      <c r="BD156" s="197">
        <f t="shared" ca="1" si="107"/>
        <v>11245.107838262502</v>
      </c>
      <c r="BE156" s="38"/>
    </row>
    <row r="157" spans="1:57" x14ac:dyDescent="0.35">
      <c r="A157" s="159"/>
      <c r="B157">
        <f t="shared" si="91"/>
        <v>2070</v>
      </c>
      <c r="D157" s="198" t="s">
        <v>65</v>
      </c>
      <c r="E157" s="38">
        <f t="shared" ref="E157:BD158" ca="1" si="108">E57+E107</f>
        <v>0</v>
      </c>
      <c r="F157" s="38">
        <f t="shared" ca="1" si="108"/>
        <v>0</v>
      </c>
      <c r="G157" s="38">
        <f t="shared" ca="1" si="108"/>
        <v>0</v>
      </c>
      <c r="H157" s="38">
        <f t="shared" ca="1" si="108"/>
        <v>0</v>
      </c>
      <c r="I157" s="38">
        <f t="shared" ca="1" si="108"/>
        <v>0</v>
      </c>
      <c r="J157" s="38">
        <f t="shared" ca="1" si="108"/>
        <v>0</v>
      </c>
      <c r="K157" s="38">
        <f t="shared" ca="1" si="108"/>
        <v>0</v>
      </c>
      <c r="L157" s="38">
        <f t="shared" ca="1" si="108"/>
        <v>0</v>
      </c>
      <c r="M157" s="38">
        <f t="shared" ca="1" si="108"/>
        <v>0</v>
      </c>
      <c r="N157" s="38">
        <f t="shared" ca="1" si="108"/>
        <v>0</v>
      </c>
      <c r="O157" s="38">
        <f t="shared" ca="1" si="108"/>
        <v>0</v>
      </c>
      <c r="P157" s="38">
        <f t="shared" ca="1" si="108"/>
        <v>0</v>
      </c>
      <c r="Q157" s="38">
        <f t="shared" ca="1" si="108"/>
        <v>0</v>
      </c>
      <c r="R157" s="38">
        <f t="shared" ca="1" si="108"/>
        <v>0</v>
      </c>
      <c r="S157" s="38">
        <f t="shared" ca="1" si="108"/>
        <v>0</v>
      </c>
      <c r="T157" s="38">
        <f t="shared" ca="1" si="108"/>
        <v>0</v>
      </c>
      <c r="U157" s="38">
        <f t="shared" ca="1" si="108"/>
        <v>0</v>
      </c>
      <c r="V157" s="38">
        <f t="shared" ca="1" si="108"/>
        <v>0</v>
      </c>
      <c r="W157" s="38">
        <f t="shared" ca="1" si="108"/>
        <v>0</v>
      </c>
      <c r="X157" s="38">
        <f t="shared" ca="1" si="108"/>
        <v>0</v>
      </c>
      <c r="Y157" s="38">
        <f t="shared" ca="1" si="108"/>
        <v>0</v>
      </c>
      <c r="Z157" s="38">
        <f t="shared" ca="1" si="108"/>
        <v>0</v>
      </c>
      <c r="AA157" s="38">
        <f t="shared" ca="1" si="108"/>
        <v>0</v>
      </c>
      <c r="AB157" s="38">
        <f t="shared" ca="1" si="108"/>
        <v>0</v>
      </c>
      <c r="AC157" s="38">
        <f t="shared" ca="1" si="108"/>
        <v>0</v>
      </c>
      <c r="AD157" s="38">
        <f t="shared" ca="1" si="108"/>
        <v>0</v>
      </c>
      <c r="AE157" s="38">
        <f t="shared" ca="1" si="108"/>
        <v>0</v>
      </c>
      <c r="AF157" s="38">
        <f t="shared" ca="1" si="108"/>
        <v>0</v>
      </c>
      <c r="AG157" s="38">
        <f t="shared" ca="1" si="108"/>
        <v>0</v>
      </c>
      <c r="AH157" s="38">
        <f t="shared" ca="1" si="108"/>
        <v>0</v>
      </c>
      <c r="AI157" s="38">
        <f t="shared" ca="1" si="108"/>
        <v>0</v>
      </c>
      <c r="AJ157" s="38">
        <f t="shared" ca="1" si="108"/>
        <v>0</v>
      </c>
      <c r="AK157" s="38">
        <f t="shared" ca="1" si="108"/>
        <v>0</v>
      </c>
      <c r="AL157" s="38">
        <f t="shared" ca="1" si="108"/>
        <v>0</v>
      </c>
      <c r="AM157" s="38">
        <f t="shared" ca="1" si="108"/>
        <v>0</v>
      </c>
      <c r="AN157" s="38">
        <f t="shared" ca="1" si="108"/>
        <v>0</v>
      </c>
      <c r="AO157" s="38">
        <f t="shared" ca="1" si="108"/>
        <v>0</v>
      </c>
      <c r="AP157" s="38">
        <f t="shared" ca="1" si="108"/>
        <v>0</v>
      </c>
      <c r="AQ157" s="38">
        <f t="shared" ca="1" si="108"/>
        <v>0</v>
      </c>
      <c r="AR157" s="38">
        <f t="shared" ca="1" si="108"/>
        <v>0</v>
      </c>
      <c r="AS157" s="38">
        <f t="shared" ca="1" si="108"/>
        <v>0</v>
      </c>
      <c r="AT157" s="38">
        <f t="shared" ca="1" si="108"/>
        <v>0</v>
      </c>
      <c r="AU157" s="38">
        <f t="shared" ca="1" si="108"/>
        <v>0</v>
      </c>
      <c r="AV157" s="38">
        <f t="shared" ca="1" si="108"/>
        <v>0</v>
      </c>
      <c r="AW157" s="38">
        <f t="shared" ca="1" si="108"/>
        <v>0</v>
      </c>
      <c r="AX157" s="38">
        <f t="shared" ca="1" si="108"/>
        <v>0</v>
      </c>
      <c r="AY157" s="38">
        <f t="shared" ca="1" si="108"/>
        <v>0</v>
      </c>
      <c r="AZ157" s="38">
        <f t="shared" ca="1" si="108"/>
        <v>0</v>
      </c>
      <c r="BA157" s="38">
        <f t="shared" ca="1" si="108"/>
        <v>11190.153265443911</v>
      </c>
      <c r="BB157" s="38">
        <f t="shared" ca="1" si="108"/>
        <v>11185.471855189599</v>
      </c>
      <c r="BC157" s="38">
        <f t="shared" ca="1" si="108"/>
        <v>11182.10272532829</v>
      </c>
      <c r="BD157" s="197">
        <f t="shared" ca="1" si="108"/>
        <v>11179.643982653353</v>
      </c>
      <c r="BE157" s="38"/>
    </row>
    <row r="158" spans="1:57" ht="15" thickBot="1" x14ac:dyDescent="0.4">
      <c r="A158" s="162"/>
      <c r="B158" s="187">
        <f t="shared" si="91"/>
        <v>2071</v>
      </c>
      <c r="C158" s="187"/>
      <c r="D158" s="199" t="s">
        <v>65</v>
      </c>
      <c r="E158" s="191">
        <f t="shared" ca="1" si="108"/>
        <v>0</v>
      </c>
      <c r="F158" s="191">
        <f t="shared" ca="1" si="108"/>
        <v>0</v>
      </c>
      <c r="G158" s="191">
        <f t="shared" ca="1" si="108"/>
        <v>0</v>
      </c>
      <c r="H158" s="191">
        <f t="shared" ca="1" si="108"/>
        <v>0</v>
      </c>
      <c r="I158" s="191">
        <f t="shared" ca="1" si="108"/>
        <v>0</v>
      </c>
      <c r="J158" s="191">
        <f t="shared" ca="1" si="108"/>
        <v>0</v>
      </c>
      <c r="K158" s="191">
        <f t="shared" ca="1" si="108"/>
        <v>0</v>
      </c>
      <c r="L158" s="191">
        <f t="shared" ca="1" si="108"/>
        <v>0</v>
      </c>
      <c r="M158" s="191">
        <f t="shared" ca="1" si="108"/>
        <v>0</v>
      </c>
      <c r="N158" s="191">
        <f t="shared" ca="1" si="108"/>
        <v>0</v>
      </c>
      <c r="O158" s="191">
        <f t="shared" ca="1" si="108"/>
        <v>0</v>
      </c>
      <c r="P158" s="191">
        <f t="shared" ca="1" si="108"/>
        <v>0</v>
      </c>
      <c r="Q158" s="191">
        <f t="shared" ca="1" si="108"/>
        <v>0</v>
      </c>
      <c r="R158" s="191">
        <f t="shared" ca="1" si="108"/>
        <v>0</v>
      </c>
      <c r="S158" s="191">
        <f t="shared" ca="1" si="108"/>
        <v>0</v>
      </c>
      <c r="T158" s="191">
        <f t="shared" ca="1" si="108"/>
        <v>0</v>
      </c>
      <c r="U158" s="191">
        <f t="shared" ca="1" si="108"/>
        <v>0</v>
      </c>
      <c r="V158" s="191">
        <f t="shared" ca="1" si="108"/>
        <v>0</v>
      </c>
      <c r="W158" s="191">
        <f t="shared" ca="1" si="108"/>
        <v>0</v>
      </c>
      <c r="X158" s="191">
        <f t="shared" ca="1" si="108"/>
        <v>0</v>
      </c>
      <c r="Y158" s="191">
        <f t="shared" ca="1" si="108"/>
        <v>0</v>
      </c>
      <c r="Z158" s="191">
        <f t="shared" ca="1" si="108"/>
        <v>0</v>
      </c>
      <c r="AA158" s="191">
        <f t="shared" ca="1" si="108"/>
        <v>0</v>
      </c>
      <c r="AB158" s="191">
        <f t="shared" ca="1" si="108"/>
        <v>0</v>
      </c>
      <c r="AC158" s="191">
        <f t="shared" ca="1" si="108"/>
        <v>0</v>
      </c>
      <c r="AD158" s="191">
        <f t="shared" ca="1" si="108"/>
        <v>0</v>
      </c>
      <c r="AE158" s="191">
        <f t="shared" ca="1" si="108"/>
        <v>0</v>
      </c>
      <c r="AF158" s="191">
        <f t="shared" ca="1" si="108"/>
        <v>0</v>
      </c>
      <c r="AG158" s="191">
        <f t="shared" ca="1" si="108"/>
        <v>0</v>
      </c>
      <c r="AH158" s="191">
        <f t="shared" ca="1" si="108"/>
        <v>0</v>
      </c>
      <c r="AI158" s="191">
        <f t="shared" ca="1" si="108"/>
        <v>0</v>
      </c>
      <c r="AJ158" s="191">
        <f t="shared" ca="1" si="108"/>
        <v>0</v>
      </c>
      <c r="AK158" s="191">
        <f t="shared" ca="1" si="108"/>
        <v>0</v>
      </c>
      <c r="AL158" s="191">
        <f t="shared" ca="1" si="108"/>
        <v>0</v>
      </c>
      <c r="AM158" s="191">
        <f t="shared" ca="1" si="108"/>
        <v>0</v>
      </c>
      <c r="AN158" s="191">
        <f t="shared" ca="1" si="108"/>
        <v>0</v>
      </c>
      <c r="AO158" s="191">
        <f t="shared" ca="1" si="108"/>
        <v>0</v>
      </c>
      <c r="AP158" s="191">
        <f t="shared" ca="1" si="108"/>
        <v>0</v>
      </c>
      <c r="AQ158" s="191">
        <f t="shared" ca="1" si="108"/>
        <v>0</v>
      </c>
      <c r="AR158" s="191">
        <f t="shared" ca="1" si="108"/>
        <v>0</v>
      </c>
      <c r="AS158" s="191">
        <f t="shared" ca="1" si="108"/>
        <v>0</v>
      </c>
      <c r="AT158" s="191">
        <f t="shared" ca="1" si="108"/>
        <v>0</v>
      </c>
      <c r="AU158" s="191">
        <f t="shared" ca="1" si="108"/>
        <v>0</v>
      </c>
      <c r="AV158" s="191">
        <f t="shared" ca="1" si="108"/>
        <v>0</v>
      </c>
      <c r="AW158" s="191">
        <f t="shared" ca="1" si="108"/>
        <v>0</v>
      </c>
      <c r="AX158" s="191">
        <f t="shared" ca="1" si="108"/>
        <v>0</v>
      </c>
      <c r="AY158" s="191">
        <f t="shared" ca="1" si="108"/>
        <v>0</v>
      </c>
      <c r="AZ158" s="191">
        <f t="shared" ca="1" si="108"/>
        <v>0</v>
      </c>
      <c r="BA158" s="191">
        <f t="shared" ca="1" si="108"/>
        <v>0</v>
      </c>
      <c r="BB158" s="191">
        <f t="shared" ca="1" si="108"/>
        <v>11104.095182631376</v>
      </c>
      <c r="BC158" s="191">
        <f t="shared" ca="1" si="108"/>
        <v>11099.449774850113</v>
      </c>
      <c r="BD158" s="192">
        <f t="shared" ca="1" si="108"/>
        <v>11096.106555344966</v>
      </c>
      <c r="BE158" s="38"/>
    </row>
    <row r="159" spans="1:57" x14ac:dyDescent="0.35">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row>
    <row r="160" spans="1:57" x14ac:dyDescent="0.35">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row>
    <row r="161" spans="5:57" x14ac:dyDescent="0.35">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row>
    <row r="162" spans="5:57" x14ac:dyDescent="0.35">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row>
    <row r="163" spans="5:57" x14ac:dyDescent="0.35">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row>
    <row r="164" spans="5:57" x14ac:dyDescent="0.35">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row>
    <row r="165" spans="5:57" x14ac:dyDescent="0.35">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row>
    <row r="166" spans="5:57" x14ac:dyDescent="0.35">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row>
    <row r="167" spans="5:57" x14ac:dyDescent="0.35">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row>
    <row r="168" spans="5:57" x14ac:dyDescent="0.35">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row>
    <row r="169" spans="5:57" x14ac:dyDescent="0.35">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row>
    <row r="170" spans="5:57" x14ac:dyDescent="0.35">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row>
    <row r="171" spans="5:57" x14ac:dyDescent="0.35">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row>
    <row r="172" spans="5:57" x14ac:dyDescent="0.35">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row>
    <row r="173" spans="5:57" x14ac:dyDescent="0.35">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row>
    <row r="174" spans="5:57" x14ac:dyDescent="0.35">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row>
    <row r="175" spans="5:57" x14ac:dyDescent="0.35">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row>
    <row r="176" spans="5:57" x14ac:dyDescent="0.35">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row>
  </sheetData>
  <pageMargins left="0.7" right="0.7" top="0.75" bottom="0.75" header="0.3" footer="0.3"/>
  <pageSetup orientation="portrait"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2FD8E-7C11-4B33-99B8-AF939CBD97C8}">
  <sheetPr>
    <tabColor theme="7" tint="0.59999389629810485"/>
  </sheetPr>
  <dimension ref="A1:J32"/>
  <sheetViews>
    <sheetView showGridLines="0" topLeftCell="A51" workbookViewId="0">
      <selection activeCell="B58" sqref="B58"/>
    </sheetView>
  </sheetViews>
  <sheetFormatPr defaultColWidth="12.6328125" defaultRowHeight="14.5" x14ac:dyDescent="0.35"/>
  <sheetData>
    <row r="1" spans="1:7" s="58" customFormat="1" x14ac:dyDescent="0.35">
      <c r="A1" s="58" t="s">
        <v>293</v>
      </c>
    </row>
    <row r="3" spans="1:7" x14ac:dyDescent="0.35">
      <c r="A3" s="57" t="s">
        <v>294</v>
      </c>
    </row>
    <row r="4" spans="1:7" ht="15" thickBot="1" x14ac:dyDescent="0.4">
      <c r="A4" s="153" t="s">
        <v>48</v>
      </c>
    </row>
    <row r="5" spans="1:7" ht="29" x14ac:dyDescent="0.35">
      <c r="A5" s="200" t="s">
        <v>22</v>
      </c>
      <c r="B5" s="201" t="s">
        <v>49</v>
      </c>
      <c r="C5" s="201" t="s">
        <v>50</v>
      </c>
      <c r="D5" s="201" t="s">
        <v>51</v>
      </c>
      <c r="E5" s="201" t="s">
        <v>54</v>
      </c>
      <c r="F5" s="201" t="s">
        <v>55</v>
      </c>
      <c r="G5" s="202" t="s">
        <v>56</v>
      </c>
    </row>
    <row r="6" spans="1:7" x14ac:dyDescent="0.35">
      <c r="A6" s="159">
        <f t="shared" ref="A6:A9" si="0">A7-1</f>
        <v>2002</v>
      </c>
      <c r="B6" s="160">
        <f>HIST_CHN_Population_Females!L70</f>
        <v>7375.4825000000001</v>
      </c>
      <c r="C6" s="160">
        <f>HIST_CHN_Population_Males!L70</f>
        <v>8639.3135000000002</v>
      </c>
      <c r="D6" s="160">
        <f ca="1">SUM(OFFSET(HIST_CHN_Population_Females!L70,0,Input!$D$15,1, Input!$D$16-Input!$D$15+1))</f>
        <v>135837.92849999998</v>
      </c>
      <c r="E6" s="133">
        <f t="shared" ref="E6:E9" ca="1" si="1">B6/$D6</f>
        <v>5.4296193864587686E-2</v>
      </c>
      <c r="F6" s="133">
        <f t="shared" ref="F6:F9" ca="1" si="2">C6/$D6</f>
        <v>6.3600156417285184E-2</v>
      </c>
      <c r="G6" s="211">
        <f t="shared" ref="G6:G9" ca="1" si="3">SUM(E6:F6)</f>
        <v>0.11789635028187287</v>
      </c>
    </row>
    <row r="7" spans="1:7" x14ac:dyDescent="0.35">
      <c r="A7" s="159">
        <f t="shared" si="0"/>
        <v>2003</v>
      </c>
      <c r="B7" s="160">
        <f>HIST_CHN_Population_Females!L71</f>
        <v>7321.7950000000001</v>
      </c>
      <c r="C7" s="160">
        <f>HIST_CHN_Population_Males!L71</f>
        <v>8589.2994999999992</v>
      </c>
      <c r="D7" s="160">
        <f ca="1">SUM(OFFSET(HIST_CHN_Population_Females!L71,0,Input!$D$15,1, Input!$D$16-Input!$D$15+1))</f>
        <v>133301.97600000002</v>
      </c>
      <c r="E7" s="133">
        <f t="shared" ca="1" si="1"/>
        <v>5.4926380086068635E-2</v>
      </c>
      <c r="F7" s="133">
        <f t="shared" ca="1" si="2"/>
        <v>6.4434900049793686E-2</v>
      </c>
      <c r="G7" s="211">
        <f t="shared" ca="1" si="3"/>
        <v>0.11936128013586232</v>
      </c>
    </row>
    <row r="8" spans="1:7" x14ac:dyDescent="0.35">
      <c r="A8" s="159">
        <f t="shared" si="0"/>
        <v>2004</v>
      </c>
      <c r="B8" s="160">
        <f>HIST_CHN_Population_Females!L72</f>
        <v>7366.9</v>
      </c>
      <c r="C8" s="160">
        <f>HIST_CHN_Population_Males!L72</f>
        <v>8651.4814999999999</v>
      </c>
      <c r="D8" s="160">
        <f ca="1">SUM(OFFSET(HIST_CHN_Population_Females!L72,0,Input!$D$15,1, Input!$D$16-Input!$D$15+1))</f>
        <v>130639.77800000001</v>
      </c>
      <c r="E8" s="133">
        <f t="shared" ca="1" si="1"/>
        <v>5.639094089703673E-2</v>
      </c>
      <c r="F8" s="133">
        <f t="shared" ca="1" si="2"/>
        <v>6.6223945206030588E-2</v>
      </c>
      <c r="G8" s="211">
        <f t="shared" ca="1" si="3"/>
        <v>0.12261488610306731</v>
      </c>
    </row>
    <row r="9" spans="1:7" x14ac:dyDescent="0.35">
      <c r="A9" s="159">
        <f t="shared" si="0"/>
        <v>2005</v>
      </c>
      <c r="B9" s="160">
        <f>HIST_CHN_Population_Females!L73</f>
        <v>7478.1580000000004</v>
      </c>
      <c r="C9" s="160">
        <f>HIST_CHN_Population_Males!L73</f>
        <v>8787.7219999999998</v>
      </c>
      <c r="D9" s="160">
        <f ca="1">SUM(OFFSET(HIST_CHN_Population_Females!L73,0,Input!$D$15,1, Input!$D$16-Input!$D$15+1))</f>
        <v>127592.99199999998</v>
      </c>
      <c r="E9" s="133">
        <f t="shared" ca="1" si="1"/>
        <v>5.8609472846282977E-2</v>
      </c>
      <c r="F9" s="133">
        <f t="shared" ca="1" si="2"/>
        <v>6.8873077292520901E-2</v>
      </c>
      <c r="G9" s="211">
        <f t="shared" ca="1" si="3"/>
        <v>0.12748255013880389</v>
      </c>
    </row>
    <row r="10" spans="1:7" x14ac:dyDescent="0.35">
      <c r="A10" s="159">
        <f t="shared" ref="A10:A15" si="4">A11-1</f>
        <v>2006</v>
      </c>
      <c r="B10" s="160">
        <f>HIST_CHN_Population_Females!L74</f>
        <v>7590.4920000000002</v>
      </c>
      <c r="C10" s="160">
        <f>HIST_CHN_Population_Males!L74</f>
        <v>8921.5635000000002</v>
      </c>
      <c r="D10" s="160">
        <f ca="1">SUM(OFFSET(HIST_CHN_Population_Females!L74,0,Input!$D$15,1, Input!$D$16-Input!$D$15+1))</f>
        <v>125105.185</v>
      </c>
      <c r="E10" s="133">
        <f t="shared" ref="E10:E15" ca="1" si="5">B10/$D10</f>
        <v>6.0672880984109494E-2</v>
      </c>
      <c r="F10" s="133">
        <f t="shared" ref="F10:F15" ca="1" si="6">C10/$D10</f>
        <v>7.1312499957535733E-2</v>
      </c>
      <c r="G10" s="211">
        <f t="shared" ref="G10:G15" ca="1" si="7">SUM(E10:F10)</f>
        <v>0.13198538094164522</v>
      </c>
    </row>
    <row r="11" spans="1:7" x14ac:dyDescent="0.35">
      <c r="A11" s="159">
        <f t="shared" si="4"/>
        <v>2007</v>
      </c>
      <c r="B11" s="160">
        <f>HIST_CHN_Population_Females!L75</f>
        <v>7743.9224999999997</v>
      </c>
      <c r="C11" s="160">
        <f>HIST_CHN_Population_Males!L75</f>
        <v>9098.7345000000005</v>
      </c>
      <c r="D11" s="160">
        <f ca="1">SUM(OFFSET(HIST_CHN_Population_Females!L75,0,Input!$D$15,1, Input!$D$16-Input!$D$15+1))</f>
        <v>122564.40800000001</v>
      </c>
      <c r="E11" s="133">
        <f t="shared" ca="1" si="5"/>
        <v>6.3182473822253518E-2</v>
      </c>
      <c r="F11" s="133">
        <f t="shared" ca="1" si="6"/>
        <v>7.423635171476535E-2</v>
      </c>
      <c r="G11" s="211">
        <f t="shared" ca="1" si="7"/>
        <v>0.13741882553701887</v>
      </c>
    </row>
    <row r="12" spans="1:7" x14ac:dyDescent="0.35">
      <c r="A12" s="159">
        <f t="shared" si="4"/>
        <v>2008</v>
      </c>
      <c r="B12" s="160">
        <f>HIST_CHN_Population_Females!L76</f>
        <v>7950.6769999999997</v>
      </c>
      <c r="C12" s="160">
        <f>HIST_CHN_Population_Males!L76</f>
        <v>9333.4645</v>
      </c>
      <c r="D12" s="160">
        <f ca="1">SUM(OFFSET(HIST_CHN_Population_Females!L76,0,Input!$D$15,1, Input!$D$16-Input!$D$15+1))</f>
        <v>120195.52700000003</v>
      </c>
      <c r="E12" s="133">
        <f t="shared" ca="1" si="5"/>
        <v>6.6147860893359181E-2</v>
      </c>
      <c r="F12" s="133">
        <f t="shared" ca="1" si="6"/>
        <v>7.7652344749900695E-2</v>
      </c>
      <c r="G12" s="211">
        <f t="shared" ca="1" si="7"/>
        <v>0.14380020564325988</v>
      </c>
    </row>
    <row r="13" spans="1:7" x14ac:dyDescent="0.35">
      <c r="A13" s="159">
        <f t="shared" si="4"/>
        <v>2009</v>
      </c>
      <c r="B13" s="160">
        <f>HIST_CHN_Population_Females!L77</f>
        <v>8146.3215</v>
      </c>
      <c r="C13" s="160">
        <f>HIST_CHN_Population_Males!L77</f>
        <v>9552.0655000000006</v>
      </c>
      <c r="D13" s="160">
        <f ca="1">SUM(OFFSET(HIST_CHN_Population_Females!L77,0,Input!$D$15,1, Input!$D$16-Input!$D$15+1))</f>
        <v>118725.40149999998</v>
      </c>
      <c r="E13" s="133">
        <f t="shared" ca="1" si="5"/>
        <v>6.8614815339243143E-2</v>
      </c>
      <c r="F13" s="133">
        <f t="shared" ca="1" si="6"/>
        <v>8.0455112211180874E-2</v>
      </c>
      <c r="G13" s="211">
        <f t="shared" ca="1" si="7"/>
        <v>0.14906992755042403</v>
      </c>
    </row>
    <row r="14" spans="1:7" x14ac:dyDescent="0.35">
      <c r="A14" s="159">
        <f t="shared" si="4"/>
        <v>2010</v>
      </c>
      <c r="B14" s="160">
        <f>HIST_CHN_Population_Females!L78</f>
        <v>8198.3305</v>
      </c>
      <c r="C14" s="160">
        <f>HIST_CHN_Population_Males!L78</f>
        <v>9596.625</v>
      </c>
      <c r="D14" s="160">
        <f ca="1">SUM(OFFSET(HIST_CHN_Population_Females!L78,0,Input!$D$15,1, Input!$D$16-Input!$D$15+1))</f>
        <v>118501.20150000001</v>
      </c>
      <c r="E14" s="133">
        <f t="shared" ca="1" si="5"/>
        <v>6.9183522160321725E-2</v>
      </c>
      <c r="F14" s="133">
        <f t="shared" ca="1" si="6"/>
        <v>8.0983356105465309E-2</v>
      </c>
      <c r="G14" s="211">
        <f t="shared" ca="1" si="7"/>
        <v>0.15016687826578703</v>
      </c>
    </row>
    <row r="15" spans="1:7" x14ac:dyDescent="0.35">
      <c r="A15" s="159">
        <f t="shared" si="4"/>
        <v>2011</v>
      </c>
      <c r="B15" s="160">
        <f>HIST_CHN_Population_Females!L79</f>
        <v>8157.2579999999998</v>
      </c>
      <c r="C15" s="160">
        <f>HIST_CHN_Population_Males!L79</f>
        <v>9527.6119999999992</v>
      </c>
      <c r="D15" s="160">
        <f ca="1">SUM(OFFSET(HIST_CHN_Population_Females!L79,0,Input!$D$15,1, Input!$D$16-Input!$D$15+1))</f>
        <v>119960.49199999998</v>
      </c>
      <c r="E15" s="133">
        <f t="shared" ca="1" si="5"/>
        <v>6.7999537714466873E-2</v>
      </c>
      <c r="F15" s="133">
        <f t="shared" ca="1" si="6"/>
        <v>7.9422915337826389E-2</v>
      </c>
      <c r="G15" s="211">
        <f t="shared" ca="1" si="7"/>
        <v>0.14742245305229326</v>
      </c>
    </row>
    <row r="16" spans="1:7" x14ac:dyDescent="0.35">
      <c r="A16" s="159">
        <f t="shared" ref="A16:A23" si="8">A17-1</f>
        <v>2012</v>
      </c>
      <c r="B16" s="160">
        <f>HIST_CHN_Population_Females!L80</f>
        <v>8472.65</v>
      </c>
      <c r="C16" s="160">
        <f>HIST_CHN_Population_Males!L80</f>
        <v>9868.2520000000004</v>
      </c>
      <c r="D16" s="160">
        <f ca="1">SUM(OFFSET(HIST_CHN_Population_Females!L80,0,Input!$D$15,1, Input!$D$16-Input!$D$15+1))</f>
        <v>122204.314</v>
      </c>
      <c r="E16" s="133">
        <f ca="1">B16/$D16</f>
        <v>6.933184044550178E-2</v>
      </c>
      <c r="F16" s="133">
        <f ca="1">C16/$D16</f>
        <v>8.0752075577299187E-2</v>
      </c>
      <c r="G16" s="211">
        <f ca="1">SUM(E16:F16)</f>
        <v>0.15008391602280097</v>
      </c>
    </row>
    <row r="17" spans="1:10" x14ac:dyDescent="0.35">
      <c r="A17" s="159">
        <f t="shared" si="8"/>
        <v>2013</v>
      </c>
      <c r="B17" s="160">
        <f>HIST_CHN_Population_Females!L81</f>
        <v>8591.7720000000008</v>
      </c>
      <c r="C17" s="160">
        <f>HIST_CHN_Population_Males!L81</f>
        <v>9975.2855</v>
      </c>
      <c r="D17" s="160">
        <f ca="1">SUM(OFFSET(HIST_CHN_Population_Females!L81,0,Input!$D$15,1, Input!$D$16-Input!$D$15+1))</f>
        <v>124862.98150000001</v>
      </c>
      <c r="E17" s="133">
        <f t="shared" ref="E17:E25" ca="1" si="9">B17/$D17</f>
        <v>6.8809601507072771E-2</v>
      </c>
      <c r="F17" s="133">
        <f t="shared" ref="F17:F25" ca="1" si="10">C17/$D17</f>
        <v>7.9889855104893506E-2</v>
      </c>
      <c r="G17" s="211">
        <f t="shared" ref="G17:G25" ca="1" si="11">SUM(E17:F17)</f>
        <v>0.14869945661196626</v>
      </c>
    </row>
    <row r="18" spans="1:10" x14ac:dyDescent="0.35">
      <c r="A18" s="159">
        <f t="shared" si="8"/>
        <v>2014</v>
      </c>
      <c r="B18" s="160">
        <f>HIST_CHN_Population_Females!L82</f>
        <v>8495.2209999999995</v>
      </c>
      <c r="C18" s="160">
        <f>HIST_CHN_Population_Males!L82</f>
        <v>9825.1029999999992</v>
      </c>
      <c r="D18" s="160">
        <f ca="1">SUM(OFFSET(HIST_CHN_Population_Females!L82,0,Input!$D$15,1, Input!$D$16-Input!$D$15+1))</f>
        <v>128218.67149999998</v>
      </c>
      <c r="E18" s="133">
        <f t="shared" ca="1" si="9"/>
        <v>6.6255724697631121E-2</v>
      </c>
      <c r="F18" s="133">
        <f t="shared" ca="1" si="10"/>
        <v>7.6627708625104582E-2</v>
      </c>
      <c r="G18" s="211">
        <f t="shared" ca="1" si="11"/>
        <v>0.1428834333227357</v>
      </c>
    </row>
    <row r="19" spans="1:10" x14ac:dyDescent="0.35">
      <c r="A19" s="159">
        <f t="shared" si="8"/>
        <v>2015</v>
      </c>
      <c r="B19" s="160">
        <f>HIST_CHN_Population_Females!L83</f>
        <v>8332.857</v>
      </c>
      <c r="C19" s="160">
        <f>HIST_CHN_Population_Males!L83</f>
        <v>9597.8994999999995</v>
      </c>
      <c r="D19" s="160">
        <f ca="1">SUM(OFFSET(HIST_CHN_Population_Females!L83,0,Input!$D$15,1, Input!$D$16-Input!$D$15+1))</f>
        <v>130302.24599999998</v>
      </c>
      <c r="E19" s="133">
        <f t="shared" ca="1" si="9"/>
        <v>6.3950217711519736E-2</v>
      </c>
      <c r="F19" s="133">
        <f t="shared" ca="1" si="10"/>
        <v>7.3658741845478243E-2</v>
      </c>
      <c r="G19" s="211">
        <f t="shared" ca="1" si="11"/>
        <v>0.13760895955699798</v>
      </c>
    </row>
    <row r="20" spans="1:10" x14ac:dyDescent="0.35">
      <c r="A20" s="159">
        <f t="shared" si="8"/>
        <v>2016</v>
      </c>
      <c r="B20" s="160">
        <f>HIST_CHN_Population_Females!L84</f>
        <v>8259.2965000000004</v>
      </c>
      <c r="C20" s="160">
        <f>HIST_CHN_Population_Males!L84</f>
        <v>9470.3665000000001</v>
      </c>
      <c r="D20" s="160">
        <f ca="1">SUM(OFFSET(HIST_CHN_Population_Females!L84,0,Input!$D$15,1, Input!$D$16-Input!$D$15+1))</f>
        <v>130378.88200000001</v>
      </c>
      <c r="E20" s="133">
        <f t="shared" ca="1" si="9"/>
        <v>6.3348422484555439E-2</v>
      </c>
      <c r="F20" s="133">
        <f t="shared" ca="1" si="10"/>
        <v>7.2637273419785875E-2</v>
      </c>
      <c r="G20" s="211">
        <f t="shared" ca="1" si="11"/>
        <v>0.13598569590434131</v>
      </c>
    </row>
    <row r="21" spans="1:10" x14ac:dyDescent="0.35">
      <c r="A21" s="159">
        <f t="shared" si="8"/>
        <v>2017</v>
      </c>
      <c r="B21" s="160">
        <f>HIST_CHN_Population_Females!L85</f>
        <v>8511.3315000000002</v>
      </c>
      <c r="C21" s="160">
        <f>HIST_CHN_Population_Males!L85</f>
        <v>9714.9760000000006</v>
      </c>
      <c r="D21" s="160">
        <f ca="1">SUM(OFFSET(HIST_CHN_Population_Females!L85,0,Input!$D$15,1, Input!$D$16-Input!$D$15+1))</f>
        <v>129489.02800000001</v>
      </c>
      <c r="E21" s="133">
        <f t="shared" ca="1" si="9"/>
        <v>6.5730136610493359E-2</v>
      </c>
      <c r="F21" s="133">
        <f t="shared" ca="1" si="10"/>
        <v>7.502547628977492E-2</v>
      </c>
      <c r="G21" s="211">
        <f t="shared" ca="1" si="11"/>
        <v>0.14075561290026828</v>
      </c>
    </row>
    <row r="22" spans="1:10" x14ac:dyDescent="0.35">
      <c r="A22" s="159">
        <f t="shared" si="8"/>
        <v>2018</v>
      </c>
      <c r="B22" s="160">
        <f>HIST_CHN_Population_Females!L86</f>
        <v>7889.4925000000003</v>
      </c>
      <c r="C22" s="160">
        <f>HIST_CHN_Population_Males!L86</f>
        <v>8964.3855000000003</v>
      </c>
      <c r="D22" s="160">
        <f ca="1">SUM(OFFSET(HIST_CHN_Population_Females!L86,0,Input!$D$15,1, Input!$D$16-Input!$D$15+1))</f>
        <v>127587.98150000002</v>
      </c>
      <c r="E22" s="133">
        <f t="shared" ca="1" si="9"/>
        <v>6.1835702761705642E-2</v>
      </c>
      <c r="F22" s="133">
        <f t="shared" ca="1" si="10"/>
        <v>7.0260422608848933E-2</v>
      </c>
      <c r="G22" s="211">
        <f t="shared" ca="1" si="11"/>
        <v>0.13209612537055457</v>
      </c>
    </row>
    <row r="23" spans="1:10" x14ac:dyDescent="0.35">
      <c r="A23" s="159">
        <f t="shared" si="8"/>
        <v>2019</v>
      </c>
      <c r="B23" s="160">
        <f>HIST_CHN_Population_Females!L87</f>
        <v>7028.5294999999996</v>
      </c>
      <c r="C23" s="160">
        <f>HIST_CHN_Population_Males!L87</f>
        <v>7946.9740000000002</v>
      </c>
      <c r="D23" s="160">
        <f ca="1">SUM(OFFSET(HIST_CHN_Population_Females!L87,0,Input!$D$15,1, Input!$D$16-Input!$D$15+1))</f>
        <v>125595.974</v>
      </c>
      <c r="E23" s="133">
        <f t="shared" ca="1" si="9"/>
        <v>5.5961423572382978E-2</v>
      </c>
      <c r="F23" s="133">
        <f t="shared" ca="1" si="10"/>
        <v>6.327411418458366E-2</v>
      </c>
      <c r="G23" s="211">
        <f t="shared" ca="1" si="11"/>
        <v>0.11923553775696663</v>
      </c>
    </row>
    <row r="24" spans="1:10" x14ac:dyDescent="0.35">
      <c r="A24" s="159">
        <f>A25-1</f>
        <v>2020</v>
      </c>
      <c r="B24" s="160">
        <f>HIST_CHN_Population_Females!L88</f>
        <v>6286.5680000000002</v>
      </c>
      <c r="C24" s="160">
        <f>HIST_CHN_Population_Males!L88</f>
        <v>7075.7349999999997</v>
      </c>
      <c r="D24" s="160">
        <f ca="1">SUM(OFFSET(HIST_CHN_Population_Females!L88,0,Input!$D$15,1, Input!$D$16-Input!$D$15+1))</f>
        <v>123703.07100000003</v>
      </c>
      <c r="E24" s="133">
        <f t="shared" ca="1" si="9"/>
        <v>5.0819821603297129E-2</v>
      </c>
      <c r="F24" s="133">
        <f t="shared" ca="1" si="10"/>
        <v>5.7199347945048176E-2</v>
      </c>
      <c r="G24" s="211">
        <f t="shared" ca="1" si="11"/>
        <v>0.10801916954834531</v>
      </c>
      <c r="H24" s="60"/>
    </row>
    <row r="25" spans="1:10" ht="15" thickBot="1" x14ac:dyDescent="0.4">
      <c r="A25" s="162">
        <v>2021</v>
      </c>
      <c r="B25" s="163">
        <f>HIST_CHN_Population_Females!L89</f>
        <v>5424.7785000000003</v>
      </c>
      <c r="C25" s="163">
        <f>HIST_CHN_Population_Males!L89</f>
        <v>6077.1575000000003</v>
      </c>
      <c r="D25" s="163">
        <f ca="1">SUM(OFFSET(HIST_CHN_Population_Females!L89,0,Input!$D$15,1, Input!$D$16-Input!$D$15+1))</f>
        <v>121007.02700000002</v>
      </c>
      <c r="E25" s="168">
        <f t="shared" ca="1" si="9"/>
        <v>4.483027667475873E-2</v>
      </c>
      <c r="F25" s="168">
        <f t="shared" ca="1" si="10"/>
        <v>5.0221525564792195E-2</v>
      </c>
      <c r="G25" s="212">
        <f t="shared" ca="1" si="11"/>
        <v>9.5051802239550925E-2</v>
      </c>
      <c r="H25" s="60"/>
    </row>
    <row r="27" spans="1:10" ht="15" thickBot="1" x14ac:dyDescent="0.4">
      <c r="A27" s="57" t="s">
        <v>296</v>
      </c>
      <c r="B27" s="57"/>
      <c r="C27" s="214" t="s">
        <v>32</v>
      </c>
      <c r="D27" s="214" t="s">
        <v>31</v>
      </c>
      <c r="E27" s="214" t="s">
        <v>56</v>
      </c>
      <c r="F27" s="214" t="s">
        <v>297</v>
      </c>
    </row>
    <row r="28" spans="1:10" x14ac:dyDescent="0.35">
      <c r="A28" s="156" t="s">
        <v>57</v>
      </c>
      <c r="B28" s="170"/>
      <c r="C28" s="215">
        <f ca="1">$I$28*AVERAGE(F21:F25)+(1-$I$28)*AVERAGE(E21:E25)</f>
        <v>5.7675648513048079E-2</v>
      </c>
      <c r="D28" s="215">
        <f ca="1">($I$28)*AVERAGE(E21:E25)+(1-$I$28)*AVERAGE(F21:F25)</f>
        <v>6.1356001050089079E-2</v>
      </c>
      <c r="E28" s="215">
        <f ca="1">SUM(C28:D28)</f>
        <v>0.11903164956313717</v>
      </c>
      <c r="F28" s="216">
        <f ca="1">D28/C28</f>
        <v>1.0638112033748244</v>
      </c>
      <c r="H28" t="s">
        <v>128</v>
      </c>
      <c r="I28" s="213">
        <v>0.25</v>
      </c>
      <c r="J28" t="s">
        <v>295</v>
      </c>
    </row>
    <row r="29" spans="1:10" x14ac:dyDescent="0.35">
      <c r="A29" s="159" t="s">
        <v>58</v>
      </c>
      <c r="C29" s="217">
        <f ca="1">E29/1.02/2</f>
        <v>7.033198326265537E-2</v>
      </c>
      <c r="D29" s="217">
        <f ca="1">E29*1.02/2</f>
        <v>7.3173395386466639E-2</v>
      </c>
      <c r="E29" s="217">
        <f ca="1">AVERAGE(G13:G22)</f>
        <v>0.14347724585581695</v>
      </c>
      <c r="F29" s="218">
        <f ca="1">D29/C29</f>
        <v>1.0403999999999998</v>
      </c>
    </row>
    <row r="30" spans="1:10" x14ac:dyDescent="0.35">
      <c r="A30" s="159" t="s">
        <v>105</v>
      </c>
      <c r="C30" s="217">
        <f ca="1">$E$30/2</f>
        <v>5.9515824781568569E-2</v>
      </c>
      <c r="D30" s="217">
        <f ca="1">$E$30/2</f>
        <v>5.9515824781568569E-2</v>
      </c>
      <c r="E30" s="217">
        <f ca="1">AVERAGE(G21:G25)</f>
        <v>0.11903164956313714</v>
      </c>
      <c r="F30" s="218">
        <f t="shared" ref="F30:F31" ca="1" si="12">D30/C30</f>
        <v>1</v>
      </c>
    </row>
    <row r="31" spans="1:10" ht="15" thickBot="1" x14ac:dyDescent="0.4">
      <c r="A31" s="162" t="s">
        <v>66</v>
      </c>
      <c r="B31" s="187"/>
      <c r="C31" s="219">
        <f ca="1">AVERAGE(E24:E25)</f>
        <v>4.7825049139027929E-2</v>
      </c>
      <c r="D31" s="219">
        <f ca="1">AVERAGE(F24:F25)</f>
        <v>5.3710436754920182E-2</v>
      </c>
      <c r="E31" s="219">
        <f ca="1">SUM(C31:D31)</f>
        <v>0.10153548589394812</v>
      </c>
      <c r="F31" s="220">
        <f t="shared" ca="1" si="12"/>
        <v>1.1230607750926376</v>
      </c>
    </row>
    <row r="32" spans="1:10" x14ac:dyDescent="0.35">
      <c r="H32" s="6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7C23-C7F2-452A-B8D7-24E0810680AF}">
  <sheetPr>
    <tabColor theme="5" tint="0.79998168889431442"/>
  </sheetPr>
  <dimension ref="A1:BK210"/>
  <sheetViews>
    <sheetView showGridLines="0" workbookViewId="0"/>
  </sheetViews>
  <sheetFormatPr defaultRowHeight="14.5" x14ac:dyDescent="0.35"/>
  <cols>
    <col min="1" max="1" width="11.6328125" bestFit="1" customWidth="1"/>
  </cols>
  <sheetData>
    <row r="1" spans="1:63" s="154" customFormat="1" x14ac:dyDescent="0.35">
      <c r="A1" s="58" t="s">
        <v>302</v>
      </c>
      <c r="B1" s="58"/>
    </row>
    <row r="2" spans="1:63" ht="15" thickBot="1" x14ac:dyDescent="0.4"/>
    <row r="3" spans="1:63" x14ac:dyDescent="0.35">
      <c r="A3" s="156" t="s">
        <v>41</v>
      </c>
      <c r="B3" s="170"/>
      <c r="C3" s="224">
        <f>Input!D9</f>
        <v>1.15E-2</v>
      </c>
    </row>
    <row r="4" spans="1:63" x14ac:dyDescent="0.35">
      <c r="A4" s="159" t="s">
        <v>42</v>
      </c>
      <c r="C4" s="225">
        <f>Input!D10</f>
        <v>1.15E-2</v>
      </c>
    </row>
    <row r="5" spans="1:63" x14ac:dyDescent="0.35">
      <c r="A5" s="159" t="s">
        <v>46</v>
      </c>
      <c r="C5" s="226">
        <f>Input!D12</f>
        <v>50</v>
      </c>
    </row>
    <row r="6" spans="1:63" ht="15" thickBot="1" x14ac:dyDescent="0.4">
      <c r="A6" s="162" t="s">
        <v>45</v>
      </c>
      <c r="B6" s="187"/>
      <c r="C6" s="182">
        <f>Input!$D$11</f>
        <v>2021</v>
      </c>
    </row>
    <row r="7" spans="1:63" x14ac:dyDescent="0.35">
      <c r="D7">
        <v>0</v>
      </c>
      <c r="E7">
        <f>D7+1</f>
        <v>1</v>
      </c>
      <c r="F7">
        <f t="shared" ref="F7:AN7" si="0">E7+1</f>
        <v>2</v>
      </c>
      <c r="G7">
        <f t="shared" si="0"/>
        <v>3</v>
      </c>
      <c r="H7">
        <f t="shared" si="0"/>
        <v>4</v>
      </c>
      <c r="I7">
        <f t="shared" si="0"/>
        <v>5</v>
      </c>
      <c r="J7">
        <f t="shared" si="0"/>
        <v>6</v>
      </c>
      <c r="K7">
        <f t="shared" si="0"/>
        <v>7</v>
      </c>
      <c r="L7">
        <f t="shared" si="0"/>
        <v>8</v>
      </c>
      <c r="M7">
        <f t="shared" si="0"/>
        <v>9</v>
      </c>
      <c r="N7">
        <f t="shared" si="0"/>
        <v>10</v>
      </c>
      <c r="O7">
        <f t="shared" si="0"/>
        <v>11</v>
      </c>
      <c r="P7">
        <f t="shared" si="0"/>
        <v>12</v>
      </c>
      <c r="Q7">
        <f t="shared" si="0"/>
        <v>13</v>
      </c>
      <c r="R7">
        <f t="shared" si="0"/>
        <v>14</v>
      </c>
      <c r="S7">
        <f t="shared" si="0"/>
        <v>15</v>
      </c>
      <c r="T7">
        <f t="shared" si="0"/>
        <v>16</v>
      </c>
      <c r="U7">
        <f t="shared" si="0"/>
        <v>17</v>
      </c>
      <c r="V7">
        <f t="shared" si="0"/>
        <v>18</v>
      </c>
      <c r="W7">
        <f t="shared" si="0"/>
        <v>19</v>
      </c>
      <c r="X7">
        <f t="shared" si="0"/>
        <v>20</v>
      </c>
      <c r="Y7">
        <f t="shared" si="0"/>
        <v>21</v>
      </c>
      <c r="Z7">
        <f t="shared" si="0"/>
        <v>22</v>
      </c>
      <c r="AA7">
        <f t="shared" si="0"/>
        <v>23</v>
      </c>
      <c r="AB7">
        <f t="shared" si="0"/>
        <v>24</v>
      </c>
      <c r="AC7">
        <f t="shared" si="0"/>
        <v>25</v>
      </c>
      <c r="AD7">
        <f t="shared" si="0"/>
        <v>26</v>
      </c>
      <c r="AE7">
        <f t="shared" si="0"/>
        <v>27</v>
      </c>
      <c r="AF7">
        <f t="shared" si="0"/>
        <v>28</v>
      </c>
      <c r="AG7">
        <f t="shared" si="0"/>
        <v>29</v>
      </c>
      <c r="AH7">
        <f t="shared" si="0"/>
        <v>30</v>
      </c>
      <c r="AI7">
        <f t="shared" si="0"/>
        <v>31</v>
      </c>
      <c r="AJ7">
        <f t="shared" si="0"/>
        <v>32</v>
      </c>
      <c r="AK7">
        <f t="shared" si="0"/>
        <v>33</v>
      </c>
      <c r="AL7">
        <f t="shared" si="0"/>
        <v>34</v>
      </c>
      <c r="AM7">
        <f t="shared" si="0"/>
        <v>35</v>
      </c>
      <c r="AN7">
        <f t="shared" si="0"/>
        <v>36</v>
      </c>
      <c r="AO7">
        <f t="shared" ref="AO7:AO8" si="1">AN7+1</f>
        <v>37</v>
      </c>
      <c r="AP7">
        <f t="shared" ref="AP7:AP8" si="2">AO7+1</f>
        <v>38</v>
      </c>
      <c r="AQ7">
        <f t="shared" ref="AQ7:AQ8" si="3">AP7+1</f>
        <v>39</v>
      </c>
      <c r="AR7">
        <f t="shared" ref="AR7:AR8" si="4">AQ7+1</f>
        <v>40</v>
      </c>
      <c r="AS7">
        <f t="shared" ref="AS7:AS8" si="5">AR7+1</f>
        <v>41</v>
      </c>
      <c r="AT7">
        <f t="shared" ref="AT7:AT8" si="6">AS7+1</f>
        <v>42</v>
      </c>
      <c r="AU7">
        <f t="shared" ref="AU7:AU8" si="7">AT7+1</f>
        <v>43</v>
      </c>
      <c r="AV7">
        <f t="shared" ref="AV7:AV8" si="8">AU7+1</f>
        <v>44</v>
      </c>
      <c r="AW7">
        <f t="shared" ref="AW7:AW8" si="9">AV7+1</f>
        <v>45</v>
      </c>
      <c r="AX7">
        <f t="shared" ref="AX7:AX8" si="10">AW7+1</f>
        <v>46</v>
      </c>
      <c r="AY7">
        <f t="shared" ref="AY7:AY8" si="11">AX7+1</f>
        <v>47</v>
      </c>
      <c r="AZ7">
        <f t="shared" ref="AZ7:AZ8" si="12">AY7+1</f>
        <v>48</v>
      </c>
      <c r="BA7">
        <f t="shared" ref="BA7:BA8" si="13">AZ7+1</f>
        <v>49</v>
      </c>
      <c r="BB7">
        <f t="shared" ref="BB7:BB8" si="14">BA7+1</f>
        <v>50</v>
      </c>
      <c r="BC7">
        <f t="shared" ref="BC7:BC8" si="15">BB7+1</f>
        <v>51</v>
      </c>
      <c r="BD7">
        <f t="shared" ref="BD7:BD8" si="16">BC7+1</f>
        <v>52</v>
      </c>
      <c r="BE7">
        <f t="shared" ref="BE7:BE8" si="17">BD7+1</f>
        <v>53</v>
      </c>
      <c r="BF7">
        <f t="shared" ref="BF7:BF8" si="18">BE7+1</f>
        <v>54</v>
      </c>
      <c r="BG7">
        <f t="shared" ref="BG7:BG8" si="19">BF7+1</f>
        <v>55</v>
      </c>
      <c r="BH7">
        <f t="shared" ref="BH7:BK8" si="20">BG7+1</f>
        <v>56</v>
      </c>
      <c r="BI7">
        <f t="shared" si="20"/>
        <v>57</v>
      </c>
      <c r="BJ7">
        <f t="shared" si="20"/>
        <v>58</v>
      </c>
      <c r="BK7">
        <f t="shared" si="20"/>
        <v>59</v>
      </c>
    </row>
    <row r="8" spans="1:63" x14ac:dyDescent="0.35">
      <c r="A8" t="s">
        <v>40</v>
      </c>
      <c r="B8" t="s">
        <v>39</v>
      </c>
      <c r="C8" t="s">
        <v>0</v>
      </c>
      <c r="D8">
        <f>C6+1</f>
        <v>2022</v>
      </c>
      <c r="E8">
        <f>D8+1</f>
        <v>2023</v>
      </c>
      <c r="F8">
        <f t="shared" ref="F8:U8" si="21">E8+1</f>
        <v>2024</v>
      </c>
      <c r="G8">
        <f t="shared" si="21"/>
        <v>2025</v>
      </c>
      <c r="H8">
        <f t="shared" si="21"/>
        <v>2026</v>
      </c>
      <c r="I8">
        <f t="shared" si="21"/>
        <v>2027</v>
      </c>
      <c r="J8">
        <f t="shared" si="21"/>
        <v>2028</v>
      </c>
      <c r="K8">
        <f t="shared" si="21"/>
        <v>2029</v>
      </c>
      <c r="L8">
        <f t="shared" si="21"/>
        <v>2030</v>
      </c>
      <c r="M8">
        <f t="shared" si="21"/>
        <v>2031</v>
      </c>
      <c r="N8">
        <f t="shared" si="21"/>
        <v>2032</v>
      </c>
      <c r="O8">
        <f t="shared" si="21"/>
        <v>2033</v>
      </c>
      <c r="P8">
        <f t="shared" si="21"/>
        <v>2034</v>
      </c>
      <c r="Q8">
        <f t="shared" si="21"/>
        <v>2035</v>
      </c>
      <c r="R8">
        <f t="shared" si="21"/>
        <v>2036</v>
      </c>
      <c r="S8">
        <f t="shared" si="21"/>
        <v>2037</v>
      </c>
      <c r="T8">
        <f t="shared" si="21"/>
        <v>2038</v>
      </c>
      <c r="U8">
        <f t="shared" si="21"/>
        <v>2039</v>
      </c>
      <c r="V8">
        <f t="shared" ref="V8:AI8" si="22">U8+1</f>
        <v>2040</v>
      </c>
      <c r="W8">
        <f t="shared" si="22"/>
        <v>2041</v>
      </c>
      <c r="X8">
        <f t="shared" si="22"/>
        <v>2042</v>
      </c>
      <c r="Y8">
        <f t="shared" si="22"/>
        <v>2043</v>
      </c>
      <c r="Z8">
        <f t="shared" si="22"/>
        <v>2044</v>
      </c>
      <c r="AA8">
        <f t="shared" si="22"/>
        <v>2045</v>
      </c>
      <c r="AB8">
        <f t="shared" si="22"/>
        <v>2046</v>
      </c>
      <c r="AC8">
        <f t="shared" si="22"/>
        <v>2047</v>
      </c>
      <c r="AD8">
        <f t="shared" si="22"/>
        <v>2048</v>
      </c>
      <c r="AE8">
        <f t="shared" si="22"/>
        <v>2049</v>
      </c>
      <c r="AF8">
        <f t="shared" si="22"/>
        <v>2050</v>
      </c>
      <c r="AG8">
        <f t="shared" si="22"/>
        <v>2051</v>
      </c>
      <c r="AH8">
        <f t="shared" si="22"/>
        <v>2052</v>
      </c>
      <c r="AI8">
        <f t="shared" si="22"/>
        <v>2053</v>
      </c>
      <c r="AJ8">
        <f t="shared" ref="AJ8:AM8" si="23">AI8+1</f>
        <v>2054</v>
      </c>
      <c r="AK8">
        <f t="shared" si="23"/>
        <v>2055</v>
      </c>
      <c r="AL8">
        <f t="shared" si="23"/>
        <v>2056</v>
      </c>
      <c r="AM8">
        <f t="shared" si="23"/>
        <v>2057</v>
      </c>
      <c r="AN8">
        <f t="shared" ref="AN8" si="24">AM8+1</f>
        <v>2058</v>
      </c>
      <c r="AO8">
        <f t="shared" si="1"/>
        <v>2059</v>
      </c>
      <c r="AP8">
        <f t="shared" si="2"/>
        <v>2060</v>
      </c>
      <c r="AQ8">
        <f t="shared" si="3"/>
        <v>2061</v>
      </c>
      <c r="AR8">
        <f t="shared" si="4"/>
        <v>2062</v>
      </c>
      <c r="AS8">
        <f t="shared" si="5"/>
        <v>2063</v>
      </c>
      <c r="AT8">
        <f t="shared" si="6"/>
        <v>2064</v>
      </c>
      <c r="AU8">
        <f t="shared" si="7"/>
        <v>2065</v>
      </c>
      <c r="AV8">
        <f t="shared" si="8"/>
        <v>2066</v>
      </c>
      <c r="AW8">
        <f t="shared" si="9"/>
        <v>2067</v>
      </c>
      <c r="AX8">
        <f t="shared" si="10"/>
        <v>2068</v>
      </c>
      <c r="AY8">
        <f t="shared" si="11"/>
        <v>2069</v>
      </c>
      <c r="AZ8">
        <f t="shared" si="12"/>
        <v>2070</v>
      </c>
      <c r="BA8">
        <f t="shared" si="13"/>
        <v>2071</v>
      </c>
      <c r="BB8">
        <f t="shared" si="14"/>
        <v>2072</v>
      </c>
      <c r="BC8">
        <f t="shared" si="15"/>
        <v>2073</v>
      </c>
      <c r="BD8">
        <f t="shared" si="16"/>
        <v>2074</v>
      </c>
      <c r="BE8">
        <f t="shared" si="17"/>
        <v>2075</v>
      </c>
      <c r="BF8">
        <f t="shared" si="18"/>
        <v>2076</v>
      </c>
      <c r="BG8">
        <f t="shared" si="19"/>
        <v>2077</v>
      </c>
      <c r="BH8">
        <f t="shared" si="20"/>
        <v>2078</v>
      </c>
      <c r="BI8">
        <f t="shared" si="20"/>
        <v>2079</v>
      </c>
      <c r="BJ8">
        <f t="shared" si="20"/>
        <v>2080</v>
      </c>
      <c r="BK8">
        <f t="shared" si="20"/>
        <v>2081</v>
      </c>
    </row>
    <row r="9" spans="1:63" x14ac:dyDescent="0.35">
      <c r="A9" t="s">
        <v>34</v>
      </c>
      <c r="B9" t="s">
        <v>31</v>
      </c>
      <c r="C9">
        <v>0</v>
      </c>
      <c r="D9" s="30">
        <f ca="1">(1-IF($B9="Male", $C$3, $C$4))^MIN((D$8-$C$6), $C$5)*IF($B9="Male", MIN(OFFSET(Mortality_Rates!$B$6, $C9, 0), Mortality_Rates!$B$111), MIN(OFFSET(Mortality_Rates!$B$6, $C9, 1),  Mortality_Rates!$C$111))</f>
        <v>8.570295000000001E-4</v>
      </c>
      <c r="E9" s="30">
        <f ca="1">(1-IF($B9="Male", $C$3, $C$4))^MIN((E$8-$C$6), $C$5)*IF($B9="Male", MIN(OFFSET(Mortality_Rates!$B$6, $C9, 0), Mortality_Rates!$B$111), MIN(OFFSET(Mortality_Rates!$B$6, $C9, 1),  Mortality_Rates!$C$111))</f>
        <v>8.4717366075000007E-4</v>
      </c>
      <c r="F9" s="30">
        <f ca="1">(1-IF($B9="Male", $C$3, $C$4))^MIN((F$8-$C$6), $C$5)*IF($B9="Male", MIN(OFFSET(Mortality_Rates!$B$6, $C9, 0), Mortality_Rates!$B$111), MIN(OFFSET(Mortality_Rates!$B$6, $C9, 1),  Mortality_Rates!$C$111))</f>
        <v>8.3743116365137503E-4</v>
      </c>
      <c r="G9" s="30">
        <f ca="1">(1-IF($B9="Male", $C$3, $C$4))^MIN((G$8-$C$6), $C$5)*IF($B9="Male", MIN(OFFSET(Mortality_Rates!$B$6, $C9, 0), Mortality_Rates!$B$111), MIN(OFFSET(Mortality_Rates!$B$6, $C9, 1),  Mortality_Rates!$C$111))</f>
        <v>8.278007052693843E-4</v>
      </c>
      <c r="H9" s="30">
        <f ca="1">(1-IF($B9="Male", $C$3, $C$4))^MIN((H$8-$C$6), $C$5)*IF($B9="Male", MIN(OFFSET(Mortality_Rates!$B$6, $C9, 0), Mortality_Rates!$B$111), MIN(OFFSET(Mortality_Rates!$B$6, $C9, 1),  Mortality_Rates!$C$111))</f>
        <v>8.1828099715878643E-4</v>
      </c>
      <c r="I9" s="30">
        <f ca="1">(1-IF($B9="Male", $C$3, $C$4))^MIN((I$8-$C$6), $C$5)*IF($B9="Male", MIN(OFFSET(Mortality_Rates!$B$6, $C9, 0), Mortality_Rates!$B$111), MIN(OFFSET(Mortality_Rates!$B$6, $C9, 1),  Mortality_Rates!$C$111))</f>
        <v>8.0887076569146038E-4</v>
      </c>
      <c r="J9" s="30">
        <f ca="1">(1-IF($B9="Male", $C$3, $C$4))^MIN((J$8-$C$6), $C$5)*IF($B9="Male", MIN(OFFSET(Mortality_Rates!$B$6, $C9, 0), Mortality_Rates!$B$111), MIN(OFFSET(Mortality_Rates!$B$6, $C9, 1),  Mortality_Rates!$C$111))</f>
        <v>7.995687518860086E-4</v>
      </c>
      <c r="K9" s="30">
        <f ca="1">(1-IF($B9="Male", $C$3, $C$4))^MIN((K$8-$C$6), $C$5)*IF($B9="Male", MIN(OFFSET(Mortality_Rates!$B$6, $C9, 0), Mortality_Rates!$B$111), MIN(OFFSET(Mortality_Rates!$B$6, $C9, 1),  Mortality_Rates!$C$111))</f>
        <v>7.9037371123931953E-4</v>
      </c>
      <c r="L9" s="30">
        <f ca="1">(1-IF($B9="Male", $C$3, $C$4))^MIN((L$8-$C$6), $C$5)*IF($B9="Male", MIN(OFFSET(Mortality_Rates!$B$6, $C9, 0), Mortality_Rates!$B$111), MIN(OFFSET(Mortality_Rates!$B$6, $C9, 1),  Mortality_Rates!$C$111))</f>
        <v>7.812844135600673E-4</v>
      </c>
      <c r="M9" s="30">
        <f ca="1">(1-IF($B9="Male", $C$3, $C$4))^MIN((M$8-$C$6), $C$5)*IF($B9="Male", MIN(OFFSET(Mortality_Rates!$B$6, $C9, 0), Mortality_Rates!$B$111), MIN(OFFSET(Mortality_Rates!$B$6, $C9, 1),  Mortality_Rates!$C$111))</f>
        <v>7.722996428041266E-4</v>
      </c>
      <c r="N9" s="30">
        <f ca="1">(1-IF($B9="Male", $C$3, $C$4))^MIN((N$8-$C$6), $C$5)*IF($B9="Male", MIN(OFFSET(Mortality_Rates!$B$6, $C9, 0), Mortality_Rates!$B$111), MIN(OFFSET(Mortality_Rates!$B$6, $C9, 1),  Mortality_Rates!$C$111))</f>
        <v>7.6341819691187914E-4</v>
      </c>
      <c r="O9" s="30">
        <f ca="1">(1-IF($B9="Male", $C$3, $C$4))^MIN((O$8-$C$6), $C$5)*IF($B9="Male", MIN(OFFSET(Mortality_Rates!$B$6, $C9, 0), Mortality_Rates!$B$111), MIN(OFFSET(Mortality_Rates!$B$6, $C9, 1),  Mortality_Rates!$C$111))</f>
        <v>7.5463888764739262E-4</v>
      </c>
      <c r="P9" s="30">
        <f ca="1">(1-IF($B9="Male", $C$3, $C$4))^MIN((P$8-$C$6), $C$5)*IF($B9="Male", MIN(OFFSET(Mortality_Rates!$B$6, $C9, 0), Mortality_Rates!$B$111), MIN(OFFSET(Mortality_Rates!$B$6, $C9, 1),  Mortality_Rates!$C$111))</f>
        <v>7.4596054043944758E-4</v>
      </c>
      <c r="Q9" s="30">
        <f ca="1">(1-IF($B9="Male", $C$3, $C$4))^MIN((Q$8-$C$6), $C$5)*IF($B9="Male", MIN(OFFSET(Mortality_Rates!$B$6, $C9, 0), Mortality_Rates!$B$111), MIN(OFFSET(Mortality_Rates!$B$6, $C9, 1),  Mortality_Rates!$C$111))</f>
        <v>7.3738199422439395E-4</v>
      </c>
      <c r="R9" s="30">
        <f ca="1">(1-IF($B9="Male", $C$3, $C$4))^MIN((R$8-$C$6), $C$5)*IF($B9="Male", MIN(OFFSET(Mortality_Rates!$B$6, $C9, 0), Mortality_Rates!$B$111), MIN(OFFSET(Mortality_Rates!$B$6, $C9, 1),  Mortality_Rates!$C$111))</f>
        <v>7.2890210129081343E-4</v>
      </c>
      <c r="S9" s="30">
        <f ca="1">(1-IF($B9="Male", $C$3, $C$4))^MIN((S$8-$C$6), $C$5)*IF($B9="Male", MIN(OFFSET(Mortality_Rates!$B$6, $C9, 0), Mortality_Rates!$B$111), MIN(OFFSET(Mortality_Rates!$B$6, $C9, 1),  Mortality_Rates!$C$111))</f>
        <v>7.2051972712596911E-4</v>
      </c>
      <c r="T9" s="30">
        <f ca="1">(1-IF($B9="Male", $C$3, $C$4))^MIN((T$8-$C$6), $C$5)*IF($B9="Male", MIN(OFFSET(Mortality_Rates!$B$6, $C9, 0), Mortality_Rates!$B$111), MIN(OFFSET(Mortality_Rates!$B$6, $C9, 1),  Mortality_Rates!$C$111))</f>
        <v>7.1223375026402045E-4</v>
      </c>
      <c r="U9" s="30">
        <f ca="1">(1-IF($B9="Male", $C$3, $C$4))^MIN((U$8-$C$6), $C$5)*IF($B9="Male", MIN(OFFSET(Mortality_Rates!$B$6, $C9, 0), Mortality_Rates!$B$111), MIN(OFFSET(Mortality_Rates!$B$6, $C9, 1),  Mortality_Rates!$C$111))</f>
        <v>7.0404306213598419E-4</v>
      </c>
      <c r="V9" s="30">
        <f ca="1">(1-IF($B9="Male", $C$3, $C$4))^MIN((V$8-$C$6), $C$5)*IF($B9="Male", MIN(OFFSET(Mortality_Rates!$B$6, $C9, 0), Mortality_Rates!$B$111), MIN(OFFSET(Mortality_Rates!$B$6, $C9, 1),  Mortality_Rates!$C$111))</f>
        <v>6.9594656692142042E-4</v>
      </c>
      <c r="W9" s="30">
        <f ca="1">(1-IF($B9="Male", $C$3, $C$4))^MIN((W$8-$C$6), $C$5)*IF($B9="Male", MIN(OFFSET(Mortality_Rates!$B$6, $C9, 0), Mortality_Rates!$B$111), MIN(OFFSET(Mortality_Rates!$B$6, $C9, 1),  Mortality_Rates!$C$111))</f>
        <v>6.8794318140182411E-4</v>
      </c>
      <c r="X9" s="30">
        <f ca="1">(1-IF($B9="Male", $C$3, $C$4))^MIN((X$8-$C$6), $C$5)*IF($B9="Male", MIN(OFFSET(Mortality_Rates!$B$6, $C9, 0), Mortality_Rates!$B$111), MIN(OFFSET(Mortality_Rates!$B$6, $C9, 1),  Mortality_Rates!$C$111))</f>
        <v>6.8003183481570321E-4</v>
      </c>
      <c r="Y9" s="30">
        <f ca="1">(1-IF($B9="Male", $C$3, $C$4))^MIN((Y$8-$C$6), $C$5)*IF($B9="Male", MIN(OFFSET(Mortality_Rates!$B$6, $C9, 0), Mortality_Rates!$B$111), MIN(OFFSET(Mortality_Rates!$B$6, $C9, 1),  Mortality_Rates!$C$111))</f>
        <v>6.7221146871532256E-4</v>
      </c>
      <c r="Z9" s="30">
        <f ca="1">(1-IF($B9="Male", $C$3, $C$4))^MIN((Z$8-$C$6), $C$5)*IF($B9="Male", MIN(OFFSET(Mortality_Rates!$B$6, $C9, 0), Mortality_Rates!$B$111), MIN(OFFSET(Mortality_Rates!$B$6, $C9, 1),  Mortality_Rates!$C$111))</f>
        <v>6.6448103682509644E-4</v>
      </c>
      <c r="AA9" s="30">
        <f ca="1">(1-IF($B9="Male", $C$3, $C$4))^MIN((AA$8-$C$6), $C$5)*IF($B9="Male", MIN(OFFSET(Mortality_Rates!$B$6, $C9, 0), Mortality_Rates!$B$111), MIN(OFFSET(Mortality_Rates!$B$6, $C9, 1),  Mortality_Rates!$C$111))</f>
        <v>6.5683950490160782E-4</v>
      </c>
      <c r="AB9" s="30">
        <f ca="1">(1-IF($B9="Male", $C$3, $C$4))^MIN((AB$8-$C$6), $C$5)*IF($B9="Male", MIN(OFFSET(Mortality_Rates!$B$6, $C9, 0), Mortality_Rates!$B$111), MIN(OFFSET(Mortality_Rates!$B$6, $C9, 1),  Mortality_Rates!$C$111))</f>
        <v>6.4928585059523931E-4</v>
      </c>
      <c r="AC9" s="30">
        <f ca="1">(1-IF($B9="Male", $C$3, $C$4))^MIN((AC$8-$C$6), $C$5)*IF($B9="Male", MIN(OFFSET(Mortality_Rates!$B$6, $C9, 0), Mortality_Rates!$B$111), MIN(OFFSET(Mortality_Rates!$B$6, $C9, 1),  Mortality_Rates!$C$111))</f>
        <v>6.4181906331339409E-4</v>
      </c>
      <c r="AD9" s="30">
        <f ca="1">(1-IF($B9="Male", $C$3, $C$4))^MIN((AD$8-$C$6), $C$5)*IF($B9="Male", MIN(OFFSET(Mortality_Rates!$B$6, $C9, 0), Mortality_Rates!$B$111), MIN(OFFSET(Mortality_Rates!$B$6, $C9, 1),  Mortality_Rates!$C$111))</f>
        <v>6.3443814408529011E-4</v>
      </c>
      <c r="AE9" s="30">
        <f ca="1">(1-IF($B9="Male", $C$3, $C$4))^MIN((AE$8-$C$6), $C$5)*IF($B9="Male", MIN(OFFSET(Mortality_Rates!$B$6, $C9, 0), Mortality_Rates!$B$111), MIN(OFFSET(Mortality_Rates!$B$6, $C9, 1),  Mortality_Rates!$C$111))</f>
        <v>6.2714210542830933E-4</v>
      </c>
      <c r="AF9" s="30">
        <f ca="1">(1-IF($B9="Male", $C$3, $C$4))^MIN((AF$8-$C$6), $C$5)*IF($B9="Male", MIN(OFFSET(Mortality_Rates!$B$6, $C9, 0), Mortality_Rates!$B$111), MIN(OFFSET(Mortality_Rates!$B$6, $C9, 1),  Mortality_Rates!$C$111))</f>
        <v>6.1992997121588372E-4</v>
      </c>
      <c r="AG9" s="30">
        <f ca="1">(1-IF($B9="Male", $C$3, $C$4))^MIN((AG$8-$C$6), $C$5)*IF($B9="Male", MIN(OFFSET(Mortality_Rates!$B$6, $C9, 0), Mortality_Rates!$B$111), MIN(OFFSET(Mortality_Rates!$B$6, $C9, 1),  Mortality_Rates!$C$111))</f>
        <v>6.1280077654690104E-4</v>
      </c>
      <c r="AH9" s="30">
        <f ca="1">(1-IF($B9="Male", $C$3, $C$4))^MIN((AH$8-$C$6), $C$5)*IF($B9="Male", MIN(OFFSET(Mortality_Rates!$B$6, $C9, 0), Mortality_Rates!$B$111), MIN(OFFSET(Mortality_Rates!$B$6, $C9, 1),  Mortality_Rates!$C$111))</f>
        <v>6.057535676166117E-4</v>
      </c>
      <c r="AI9" s="30">
        <f ca="1">(1-IF($B9="Male", $C$3, $C$4))^MIN((AI$8-$C$6), $C$5)*IF($B9="Male", MIN(OFFSET(Mortality_Rates!$B$6, $C9, 0), Mortality_Rates!$B$111), MIN(OFFSET(Mortality_Rates!$B$6, $C9, 1),  Mortality_Rates!$C$111))</f>
        <v>5.9878740158902065E-4</v>
      </c>
      <c r="AJ9" s="30">
        <f ca="1">(1-IF($B9="Male", $C$3, $C$4))^MIN((AJ$8-$C$6), $C$5)*IF($B9="Male", MIN(OFFSET(Mortality_Rates!$B$6, $C9, 0), Mortality_Rates!$B$111), MIN(OFFSET(Mortality_Rates!$B$6, $C9, 1),  Mortality_Rates!$C$111))</f>
        <v>5.9190134647074699E-4</v>
      </c>
      <c r="AK9" s="30">
        <f ca="1">(1-IF($B9="Male", $C$3, $C$4))^MIN((AK$8-$C$6), $C$5)*IF($B9="Male", MIN(OFFSET(Mortality_Rates!$B$6, $C9, 0), Mortality_Rates!$B$111), MIN(OFFSET(Mortality_Rates!$B$6, $C9, 1),  Mortality_Rates!$C$111))</f>
        <v>5.8509448098633331E-4</v>
      </c>
      <c r="AL9" s="30">
        <f ca="1">(1-IF($B9="Male", $C$3, $C$4))^MIN((AL$8-$C$6), $C$5)*IF($B9="Male", MIN(OFFSET(Mortality_Rates!$B$6, $C9, 0), Mortality_Rates!$B$111), MIN(OFFSET(Mortality_Rates!$B$6, $C9, 1),  Mortality_Rates!$C$111))</f>
        <v>5.783658944549905E-4</v>
      </c>
      <c r="AM9" s="30">
        <f ca="1">(1-IF($B9="Male", $C$3, $C$4))^MIN((AM$8-$C$6), $C$5)*IF($B9="Male", MIN(OFFSET(Mortality_Rates!$B$6, $C9, 0), Mortality_Rates!$B$111), MIN(OFFSET(Mortality_Rates!$B$6, $C9, 1),  Mortality_Rates!$C$111))</f>
        <v>5.7171468666875817E-4</v>
      </c>
      <c r="AN9" s="30">
        <f ca="1">(1-IF($B9="Male", $C$3, $C$4))^MIN((AN$8-$C$6), $C$5)*IF($B9="Male", MIN(OFFSET(Mortality_Rates!$B$6, $C9, 0), Mortality_Rates!$B$111), MIN(OFFSET(Mortality_Rates!$B$6, $C9, 1),  Mortality_Rates!$C$111))</f>
        <v>5.6513996777206744E-4</v>
      </c>
      <c r="AO9" s="30">
        <f ca="1">(1-IF($B9="Male", $C$3, $C$4))^MIN((AO$8-$C$6), $C$5)*IF($B9="Male", MIN(OFFSET(Mortality_Rates!$B$6, $C9, 0), Mortality_Rates!$B$111), MIN(OFFSET(Mortality_Rates!$B$6, $C9, 1),  Mortality_Rates!$C$111))</f>
        <v>5.5864085814268875E-4</v>
      </c>
      <c r="AP9" s="30">
        <f ca="1">(1-IF($B9="Male", $C$3, $C$4))^MIN((AP$8-$C$6), $C$5)*IF($B9="Male", MIN(OFFSET(Mortality_Rates!$B$6, $C9, 0), Mortality_Rates!$B$111), MIN(OFFSET(Mortality_Rates!$B$6, $C9, 1),  Mortality_Rates!$C$111))</f>
        <v>5.5221648827404783E-4</v>
      </c>
      <c r="AQ9" s="30">
        <f ca="1">(1-IF($B9="Male", $C$3, $C$4))^MIN((AQ$8-$C$6), $C$5)*IF($B9="Male", MIN(OFFSET(Mortality_Rates!$B$6, $C9, 0), Mortality_Rates!$B$111), MIN(OFFSET(Mortality_Rates!$B$6, $C9, 1),  Mortality_Rates!$C$111))</f>
        <v>5.4586599865889623E-4</v>
      </c>
      <c r="AR9" s="30">
        <f ca="1">(1-IF($B9="Male", $C$3, $C$4))^MIN((AR$8-$C$6), $C$5)*IF($B9="Male", MIN(OFFSET(Mortality_Rates!$B$6, $C9, 0), Mortality_Rates!$B$111), MIN(OFFSET(Mortality_Rates!$B$6, $C9, 1),  Mortality_Rates!$C$111))</f>
        <v>5.3958853967431893E-4</v>
      </c>
      <c r="AS9" s="30">
        <f ca="1">(1-IF($B9="Male", $C$3, $C$4))^MIN((AS$8-$C$6), $C$5)*IF($B9="Male", MIN(OFFSET(Mortality_Rates!$B$6, $C9, 0), Mortality_Rates!$B$111), MIN(OFFSET(Mortality_Rates!$B$6, $C9, 1),  Mortality_Rates!$C$111))</f>
        <v>5.3338327146806429E-4</v>
      </c>
      <c r="AT9" s="30">
        <f ca="1">(1-IF($B9="Male", $C$3, $C$4))^MIN((AT$8-$C$6), $C$5)*IF($B9="Male", MIN(OFFSET(Mortality_Rates!$B$6, $C9, 0), Mortality_Rates!$B$111), MIN(OFFSET(Mortality_Rates!$B$6, $C9, 1),  Mortality_Rates!$C$111))</f>
        <v>5.2724936384618152E-4</v>
      </c>
      <c r="AU9" s="30">
        <f ca="1">(1-IF($B9="Male", $C$3, $C$4))^MIN((AU$8-$C$6), $C$5)*IF($B9="Male", MIN(OFFSET(Mortality_Rates!$B$6, $C9, 0), Mortality_Rates!$B$111), MIN(OFFSET(Mortality_Rates!$B$6, $C9, 1),  Mortality_Rates!$C$111))</f>
        <v>5.2118599616195053E-4</v>
      </c>
      <c r="AV9" s="30">
        <f ca="1">(1-IF($B9="Male", $C$3, $C$4))^MIN((AV$8-$C$6), $C$5)*IF($B9="Male", MIN(OFFSET(Mortality_Rates!$B$6, $C9, 0), Mortality_Rates!$B$111), MIN(OFFSET(Mortality_Rates!$B$6, $C9, 1),  Mortality_Rates!$C$111))</f>
        <v>5.151923572060881E-4</v>
      </c>
      <c r="AW9" s="30">
        <f ca="1">(1-IF($B9="Male", $C$3, $C$4))^MIN((AW$8-$C$6), $C$5)*IF($B9="Male", MIN(OFFSET(Mortality_Rates!$B$6, $C9, 0), Mortality_Rates!$B$111), MIN(OFFSET(Mortality_Rates!$B$6, $C9, 1),  Mortality_Rates!$C$111))</f>
        <v>5.092676450982181E-4</v>
      </c>
      <c r="AX9" s="30">
        <f ca="1">(1-IF($B9="Male", $C$3, $C$4))^MIN((AX$8-$C$6), $C$5)*IF($B9="Male", MIN(OFFSET(Mortality_Rates!$B$6, $C9, 0), Mortality_Rates!$B$111), MIN(OFFSET(Mortality_Rates!$B$6, $C9, 1),  Mortality_Rates!$C$111))</f>
        <v>5.0341106717958866E-4</v>
      </c>
      <c r="AY9" s="30">
        <f ca="1">(1-IF($B9="Male", $C$3, $C$4))^MIN((AY$8-$C$6), $C$5)*IF($B9="Male", MIN(OFFSET(Mortality_Rates!$B$6, $C9, 0), Mortality_Rates!$B$111), MIN(OFFSET(Mortality_Rates!$B$6, $C9, 1),  Mortality_Rates!$C$111))</f>
        <v>4.9762183990702334E-4</v>
      </c>
      <c r="AZ9" s="30">
        <f ca="1">(1-IF($B9="Male", $C$3, $C$4))^MIN((AZ$8-$C$6), $C$5)*IF($B9="Male", MIN(OFFSET(Mortality_Rates!$B$6, $C9, 0), Mortality_Rates!$B$111), MIN(OFFSET(Mortality_Rates!$B$6, $C9, 1),  Mortality_Rates!$C$111))</f>
        <v>4.9189918874809253E-4</v>
      </c>
      <c r="BA9" s="30">
        <f ca="1">(1-IF($B9="Male", $C$3, $C$4))^MIN((BA$8-$C$6), $C$5)*IF($B9="Male", MIN(OFFSET(Mortality_Rates!$B$6, $C9, 0), Mortality_Rates!$B$111), MIN(OFFSET(Mortality_Rates!$B$6, $C9, 1),  Mortality_Rates!$C$111))</f>
        <v>4.8624234807748953E-4</v>
      </c>
      <c r="BB9" s="30">
        <f ca="1">(1-IF($B9="Male", $C$3, $C$4))^MIN((BB$8-$C$6), $C$5)*IF($B9="Male", MIN(OFFSET(Mortality_Rates!$B$6, $C9, 0), Mortality_Rates!$B$111), MIN(OFFSET(Mortality_Rates!$B$6, $C9, 1),  Mortality_Rates!$C$111))</f>
        <v>4.8624234807748953E-4</v>
      </c>
      <c r="BC9" s="30">
        <f ca="1">(1-IF($B9="Male", $C$3, $C$4))^MIN((BC$8-$C$6), $C$5)*IF($B9="Male", MIN(OFFSET(Mortality_Rates!$B$6, $C9, 0), Mortality_Rates!$B$111), MIN(OFFSET(Mortality_Rates!$B$6, $C9, 1),  Mortality_Rates!$C$111))</f>
        <v>4.8624234807748953E-4</v>
      </c>
      <c r="BD9" s="30">
        <f ca="1">(1-IF($B9="Male", $C$3, $C$4))^MIN((BD$8-$C$6), $C$5)*IF($B9="Male", MIN(OFFSET(Mortality_Rates!$B$6, $C9, 0), Mortality_Rates!$B$111), MIN(OFFSET(Mortality_Rates!$B$6, $C9, 1),  Mortality_Rates!$C$111))</f>
        <v>4.8624234807748953E-4</v>
      </c>
      <c r="BE9" s="30">
        <f ca="1">(1-IF($B9="Male", $C$3, $C$4))^MIN((BE$8-$C$6), $C$5)*IF($B9="Male", MIN(OFFSET(Mortality_Rates!$B$6, $C9, 0), Mortality_Rates!$B$111), MIN(OFFSET(Mortality_Rates!$B$6, $C9, 1),  Mortality_Rates!$C$111))</f>
        <v>4.8624234807748953E-4</v>
      </c>
      <c r="BF9" s="30">
        <f ca="1">(1-IF($B9="Male", $C$3, $C$4))^MIN((BF$8-$C$6), $C$5)*IF($B9="Male", MIN(OFFSET(Mortality_Rates!$B$6, $C9, 0), Mortality_Rates!$B$111), MIN(OFFSET(Mortality_Rates!$B$6, $C9, 1),  Mortality_Rates!$C$111))</f>
        <v>4.8624234807748953E-4</v>
      </c>
      <c r="BG9" s="30">
        <f ca="1">(1-IF($B9="Male", $C$3, $C$4))^MIN((BG$8-$C$6), $C$5)*IF($B9="Male", MIN(OFFSET(Mortality_Rates!$B$6, $C9, 0), Mortality_Rates!$B$111), MIN(OFFSET(Mortality_Rates!$B$6, $C9, 1),  Mortality_Rates!$C$111))</f>
        <v>4.8624234807748953E-4</v>
      </c>
      <c r="BH9" s="30">
        <f ca="1">(1-IF($B9="Male", $C$3, $C$4))^MIN((BH$8-$C$6), $C$5)*IF($B9="Male", MIN(OFFSET(Mortality_Rates!$B$6, $C9, 0), Mortality_Rates!$B$111), MIN(OFFSET(Mortality_Rates!$B$6, $C9, 1),  Mortality_Rates!$C$111))</f>
        <v>4.8624234807748953E-4</v>
      </c>
      <c r="BI9" s="30">
        <f ca="1">(1-IF($B9="Male", $C$3, $C$4))^MIN((BI$8-$C$6), $C$5)*IF($B9="Male", MIN(OFFSET(Mortality_Rates!$B$6, $C9, 0), Mortality_Rates!$B$111), MIN(OFFSET(Mortality_Rates!$B$6, $C9, 1),  Mortality_Rates!$C$111))</f>
        <v>4.8624234807748953E-4</v>
      </c>
      <c r="BJ9" s="30">
        <f ca="1">(1-IF($B9="Male", $C$3, $C$4))^MIN((BJ$8-$C$6), $C$5)*IF($B9="Male", MIN(OFFSET(Mortality_Rates!$B$6, $C9, 0), Mortality_Rates!$B$111), MIN(OFFSET(Mortality_Rates!$B$6, $C9, 1),  Mortality_Rates!$C$111))</f>
        <v>4.8624234807748953E-4</v>
      </c>
      <c r="BK9" s="30">
        <f ca="1">(1-IF($B9="Male", $C$3, $C$4))^MIN((BK$8-$C$6), $C$5)*IF($B9="Male", MIN(OFFSET(Mortality_Rates!$B$6, $C9, 0), Mortality_Rates!$B$111), MIN(OFFSET(Mortality_Rates!$B$6, $C9, 1),  Mortality_Rates!$C$111))</f>
        <v>4.8624234807748953E-4</v>
      </c>
    </row>
    <row r="10" spans="1:63" x14ac:dyDescent="0.35">
      <c r="A10" t="s">
        <v>34</v>
      </c>
      <c r="B10" t="s">
        <v>31</v>
      </c>
      <c r="C10">
        <f>C9+1</f>
        <v>1</v>
      </c>
      <c r="D10" s="30">
        <f ca="1">(1-IF($B10="Male", $C$3, $C$4))^MIN((D$8-$C$6), $C$5)*IF($B10="Male", MIN(OFFSET(Mortality_Rates!$B$6, $C10, 0), Mortality_Rates!$B$111), MIN(OFFSET(Mortality_Rates!$B$6, $C10, 1),  Mortality_Rates!$C$111))</f>
        <v>6.0792750000000003E-4</v>
      </c>
      <c r="E10" s="30">
        <f ca="1">(1-IF($B10="Male", $C$3, $C$4))^MIN((E$8-$C$6), $C$5)*IF($B10="Male", MIN(OFFSET(Mortality_Rates!$B$6, $C10, 0), Mortality_Rates!$B$111), MIN(OFFSET(Mortality_Rates!$B$6, $C10, 1),  Mortality_Rates!$C$111))</f>
        <v>6.0093633375000002E-4</v>
      </c>
      <c r="F10" s="30">
        <f ca="1">(1-IF($B10="Male", $C$3, $C$4))^MIN((F$8-$C$6), $C$5)*IF($B10="Male", MIN(OFFSET(Mortality_Rates!$B$6, $C10, 0), Mortality_Rates!$B$111), MIN(OFFSET(Mortality_Rates!$B$6, $C10, 1),  Mortality_Rates!$C$111))</f>
        <v>5.9402556591187496E-4</v>
      </c>
      <c r="G10" s="30">
        <f ca="1">(1-IF($B10="Male", $C$3, $C$4))^MIN((G$8-$C$6), $C$5)*IF($B10="Male", MIN(OFFSET(Mortality_Rates!$B$6, $C10, 0), Mortality_Rates!$B$111), MIN(OFFSET(Mortality_Rates!$B$6, $C10, 1),  Mortality_Rates!$C$111))</f>
        <v>5.8719427190388849E-4</v>
      </c>
      <c r="H10" s="30">
        <f ca="1">(1-IF($B10="Male", $C$3, $C$4))^MIN((H$8-$C$6), $C$5)*IF($B10="Male", MIN(OFFSET(Mortality_Rates!$B$6, $C10, 0), Mortality_Rates!$B$111), MIN(OFFSET(Mortality_Rates!$B$6, $C10, 1),  Mortality_Rates!$C$111))</f>
        <v>5.8044153777699384E-4</v>
      </c>
      <c r="I10" s="30">
        <f ca="1">(1-IF($B10="Male", $C$3, $C$4))^MIN((I$8-$C$6), $C$5)*IF($B10="Male", MIN(OFFSET(Mortality_Rates!$B$6, $C10, 0), Mortality_Rates!$B$111), MIN(OFFSET(Mortality_Rates!$B$6, $C10, 1),  Mortality_Rates!$C$111))</f>
        <v>5.7376646009255831E-4</v>
      </c>
      <c r="J10" s="30">
        <f ca="1">(1-IF($B10="Male", $C$3, $C$4))^MIN((J$8-$C$6), $C$5)*IF($B10="Male", MIN(OFFSET(Mortality_Rates!$B$6, $C10, 0), Mortality_Rates!$B$111), MIN(OFFSET(Mortality_Rates!$B$6, $C10, 1),  Mortality_Rates!$C$111))</f>
        <v>5.6716814580149398E-4</v>
      </c>
      <c r="K10" s="30">
        <f ca="1">(1-IF($B10="Male", $C$3, $C$4))^MIN((K$8-$C$6), $C$5)*IF($B10="Male", MIN(OFFSET(Mortality_Rates!$B$6, $C10, 0), Mortality_Rates!$B$111), MIN(OFFSET(Mortality_Rates!$B$6, $C10, 1),  Mortality_Rates!$C$111))</f>
        <v>5.6064571212477681E-4</v>
      </c>
      <c r="L10" s="30">
        <f ca="1">(1-IF($B10="Male", $C$3, $C$4))^MIN((L$8-$C$6), $C$5)*IF($B10="Male", MIN(OFFSET(Mortality_Rates!$B$6, $C10, 0), Mortality_Rates!$B$111), MIN(OFFSET(Mortality_Rates!$B$6, $C10, 1),  Mortality_Rates!$C$111))</f>
        <v>5.541982864353418E-4</v>
      </c>
      <c r="M10" s="30">
        <f ca="1">(1-IF($B10="Male", $C$3, $C$4))^MIN((M$8-$C$6), $C$5)*IF($B10="Male", MIN(OFFSET(Mortality_Rates!$B$6, $C10, 0), Mortality_Rates!$B$111), MIN(OFFSET(Mortality_Rates!$B$6, $C10, 1),  Mortality_Rates!$C$111))</f>
        <v>5.4782500614133543E-4</v>
      </c>
      <c r="N10" s="30">
        <f ca="1">(1-IF($B10="Male", $C$3, $C$4))^MIN((N$8-$C$6), $C$5)*IF($B10="Male", MIN(OFFSET(Mortality_Rates!$B$6, $C10, 0), Mortality_Rates!$B$111), MIN(OFFSET(Mortality_Rates!$B$6, $C10, 1),  Mortality_Rates!$C$111))</f>
        <v>5.4152501857071002E-4</v>
      </c>
      <c r="O10" s="30">
        <f ca="1">(1-IF($B10="Male", $C$3, $C$4))^MIN((O$8-$C$6), $C$5)*IF($B10="Male", MIN(OFFSET(Mortality_Rates!$B$6, $C10, 0), Mortality_Rates!$B$111), MIN(OFFSET(Mortality_Rates!$B$6, $C10, 1),  Mortality_Rates!$C$111))</f>
        <v>5.3529748085714697E-4</v>
      </c>
      <c r="P10" s="30">
        <f ca="1">(1-IF($B10="Male", $C$3, $C$4))^MIN((P$8-$C$6), $C$5)*IF($B10="Male", MIN(OFFSET(Mortality_Rates!$B$6, $C10, 0), Mortality_Rates!$B$111), MIN(OFFSET(Mortality_Rates!$B$6, $C10, 1),  Mortality_Rates!$C$111))</f>
        <v>5.2914155982728979E-4</v>
      </c>
      <c r="Q10" s="30">
        <f ca="1">(1-IF($B10="Male", $C$3, $C$4))^MIN((Q$8-$C$6), $C$5)*IF($B10="Male", MIN(OFFSET(Mortality_Rates!$B$6, $C10, 0), Mortality_Rates!$B$111), MIN(OFFSET(Mortality_Rates!$B$6, $C10, 1),  Mortality_Rates!$C$111))</f>
        <v>5.2305643188927601E-4</v>
      </c>
      <c r="R10" s="30">
        <f ca="1">(1-IF($B10="Male", $C$3, $C$4))^MIN((R$8-$C$6), $C$5)*IF($B10="Male", MIN(OFFSET(Mortality_Rates!$B$6, $C10, 0), Mortality_Rates!$B$111), MIN(OFFSET(Mortality_Rates!$B$6, $C10, 1),  Mortality_Rates!$C$111))</f>
        <v>5.1704128292254931E-4</v>
      </c>
      <c r="S10" s="30">
        <f ca="1">(1-IF($B10="Male", $C$3, $C$4))^MIN((S$8-$C$6), $C$5)*IF($B10="Male", MIN(OFFSET(Mortality_Rates!$B$6, $C10, 0), Mortality_Rates!$B$111), MIN(OFFSET(Mortality_Rates!$B$6, $C10, 1),  Mortality_Rates!$C$111))</f>
        <v>5.1109530816893995E-4</v>
      </c>
      <c r="T10" s="30">
        <f ca="1">(1-IF($B10="Male", $C$3, $C$4))^MIN((T$8-$C$6), $C$5)*IF($B10="Male", MIN(OFFSET(Mortality_Rates!$B$6, $C10, 0), Mortality_Rates!$B$111), MIN(OFFSET(Mortality_Rates!$B$6, $C10, 1),  Mortality_Rates!$C$111))</f>
        <v>5.0521771212499718E-4</v>
      </c>
      <c r="U10" s="30">
        <f ca="1">(1-IF($B10="Male", $C$3, $C$4))^MIN((U$8-$C$6), $C$5)*IF($B10="Male", MIN(OFFSET(Mortality_Rates!$B$6, $C10, 0), Mortality_Rates!$B$111), MIN(OFFSET(Mortality_Rates!$B$6, $C10, 1),  Mortality_Rates!$C$111))</f>
        <v>4.9940770843555967E-4</v>
      </c>
      <c r="V10" s="30">
        <f ca="1">(1-IF($B10="Male", $C$3, $C$4))^MIN((V$8-$C$6), $C$5)*IF($B10="Male", MIN(OFFSET(Mortality_Rates!$B$6, $C10, 0), Mortality_Rates!$B$111), MIN(OFFSET(Mortality_Rates!$B$6, $C10, 1),  Mortality_Rates!$C$111))</f>
        <v>4.9366451978855074E-4</v>
      </c>
      <c r="W10" s="30">
        <f ca="1">(1-IF($B10="Male", $C$3, $C$4))^MIN((W$8-$C$6), $C$5)*IF($B10="Male", MIN(OFFSET(Mortality_Rates!$B$6, $C10, 0), Mortality_Rates!$B$111), MIN(OFFSET(Mortality_Rates!$B$6, $C10, 1),  Mortality_Rates!$C$111))</f>
        <v>4.8798737781098248E-4</v>
      </c>
      <c r="X10" s="30">
        <f ca="1">(1-IF($B10="Male", $C$3, $C$4))^MIN((X$8-$C$6), $C$5)*IF($B10="Male", MIN(OFFSET(Mortality_Rates!$B$6, $C10, 0), Mortality_Rates!$B$111), MIN(OFFSET(Mortality_Rates!$B$6, $C10, 1),  Mortality_Rates!$C$111))</f>
        <v>4.8237552296615622E-4</v>
      </c>
      <c r="Y10" s="30">
        <f ca="1">(1-IF($B10="Male", $C$3, $C$4))^MIN((Y$8-$C$6), $C$5)*IF($B10="Male", MIN(OFFSET(Mortality_Rates!$B$6, $C10, 0), Mortality_Rates!$B$111), MIN(OFFSET(Mortality_Rates!$B$6, $C10, 1),  Mortality_Rates!$C$111))</f>
        <v>4.768282044520454E-4</v>
      </c>
      <c r="Z10" s="30">
        <f ca="1">(1-IF($B10="Male", $C$3, $C$4))^MIN((Z$8-$C$6), $C$5)*IF($B10="Male", MIN(OFFSET(Mortality_Rates!$B$6, $C10, 0), Mortality_Rates!$B$111), MIN(OFFSET(Mortality_Rates!$B$6, $C10, 1),  Mortality_Rates!$C$111))</f>
        <v>4.713446801008469E-4</v>
      </c>
      <c r="AA10" s="30">
        <f ca="1">(1-IF($B10="Male", $C$3, $C$4))^MIN((AA$8-$C$6), $C$5)*IF($B10="Male", MIN(OFFSET(Mortality_Rates!$B$6, $C10, 0), Mortality_Rates!$B$111), MIN(OFFSET(Mortality_Rates!$B$6, $C10, 1),  Mortality_Rates!$C$111))</f>
        <v>4.6592421627968713E-4</v>
      </c>
      <c r="AB10" s="30">
        <f ca="1">(1-IF($B10="Male", $C$3, $C$4))^MIN((AB$8-$C$6), $C$5)*IF($B10="Male", MIN(OFFSET(Mortality_Rates!$B$6, $C10, 0), Mortality_Rates!$B$111), MIN(OFFSET(Mortality_Rates!$B$6, $C10, 1),  Mortality_Rates!$C$111))</f>
        <v>4.6056608779247076E-4</v>
      </c>
      <c r="AC10" s="30">
        <f ca="1">(1-IF($B10="Male", $C$3, $C$4))^MIN((AC$8-$C$6), $C$5)*IF($B10="Male", MIN(OFFSET(Mortality_Rates!$B$6, $C10, 0), Mortality_Rates!$B$111), MIN(OFFSET(Mortality_Rates!$B$6, $C10, 1),  Mortality_Rates!$C$111))</f>
        <v>4.5526957778285732E-4</v>
      </c>
      <c r="AD10" s="30">
        <f ca="1">(1-IF($B10="Male", $C$3, $C$4))^MIN((AD$8-$C$6), $C$5)*IF($B10="Male", MIN(OFFSET(Mortality_Rates!$B$6, $C10, 0), Mortality_Rates!$B$111), MIN(OFFSET(Mortality_Rates!$B$6, $C10, 1),  Mortality_Rates!$C$111))</f>
        <v>4.5003397763835451E-4</v>
      </c>
      <c r="AE10" s="30">
        <f ca="1">(1-IF($B10="Male", $C$3, $C$4))^MIN((AE$8-$C$6), $C$5)*IF($B10="Male", MIN(OFFSET(Mortality_Rates!$B$6, $C10, 0), Mortality_Rates!$B$111), MIN(OFFSET(Mortality_Rates!$B$6, $C10, 1),  Mortality_Rates!$C$111))</f>
        <v>4.4485858689551349E-4</v>
      </c>
      <c r="AF10" s="30">
        <f ca="1">(1-IF($B10="Male", $C$3, $C$4))^MIN((AF$8-$C$6), $C$5)*IF($B10="Male", MIN(OFFSET(Mortality_Rates!$B$6, $C10, 0), Mortality_Rates!$B$111), MIN(OFFSET(Mortality_Rates!$B$6, $C10, 1),  Mortality_Rates!$C$111))</f>
        <v>4.3974271314621506E-4</v>
      </c>
      <c r="AG10" s="30">
        <f ca="1">(1-IF($B10="Male", $C$3, $C$4))^MIN((AG$8-$C$6), $C$5)*IF($B10="Male", MIN(OFFSET(Mortality_Rates!$B$6, $C10, 0), Mortality_Rates!$B$111), MIN(OFFSET(Mortality_Rates!$B$6, $C10, 1),  Mortality_Rates!$C$111))</f>
        <v>4.3468567194503361E-4</v>
      </c>
      <c r="AH10" s="30">
        <f ca="1">(1-IF($B10="Male", $C$3, $C$4))^MIN((AH$8-$C$6), $C$5)*IF($B10="Male", MIN(OFFSET(Mortality_Rates!$B$6, $C10, 0), Mortality_Rates!$B$111), MIN(OFFSET(Mortality_Rates!$B$6, $C10, 1),  Mortality_Rates!$C$111))</f>
        <v>4.2968678671766571E-4</v>
      </c>
      <c r="AI10" s="30">
        <f ca="1">(1-IF($B10="Male", $C$3, $C$4))^MIN((AI$8-$C$6), $C$5)*IF($B10="Male", MIN(OFFSET(Mortality_Rates!$B$6, $C10, 0), Mortality_Rates!$B$111), MIN(OFFSET(Mortality_Rates!$B$6, $C10, 1),  Mortality_Rates!$C$111))</f>
        <v>4.2474538867041256E-4</v>
      </c>
      <c r="AJ10" s="30">
        <f ca="1">(1-IF($B10="Male", $C$3, $C$4))^MIN((AJ$8-$C$6), $C$5)*IF($B10="Male", MIN(OFFSET(Mortality_Rates!$B$6, $C10, 0), Mortality_Rates!$B$111), MIN(OFFSET(Mortality_Rates!$B$6, $C10, 1),  Mortality_Rates!$C$111))</f>
        <v>4.1986081670070287E-4</v>
      </c>
      <c r="AK10" s="30">
        <f ca="1">(1-IF($B10="Male", $C$3, $C$4))^MIN((AK$8-$C$6), $C$5)*IF($B10="Male", MIN(OFFSET(Mortality_Rates!$B$6, $C10, 0), Mortality_Rates!$B$111), MIN(OFFSET(Mortality_Rates!$B$6, $C10, 1),  Mortality_Rates!$C$111))</f>
        <v>4.1503241730864475E-4</v>
      </c>
      <c r="AL10" s="30">
        <f ca="1">(1-IF($B10="Male", $C$3, $C$4))^MIN((AL$8-$C$6), $C$5)*IF($B10="Male", MIN(OFFSET(Mortality_Rates!$B$6, $C10, 0), Mortality_Rates!$B$111), MIN(OFFSET(Mortality_Rates!$B$6, $C10, 1),  Mortality_Rates!$C$111))</f>
        <v>4.1025954450959529E-4</v>
      </c>
      <c r="AM10" s="30">
        <f ca="1">(1-IF($B10="Male", $C$3, $C$4))^MIN((AM$8-$C$6), $C$5)*IF($B10="Male", MIN(OFFSET(Mortality_Rates!$B$6, $C10, 0), Mortality_Rates!$B$111), MIN(OFFSET(Mortality_Rates!$B$6, $C10, 1),  Mortality_Rates!$C$111))</f>
        <v>4.0554155974773502E-4</v>
      </c>
      <c r="AN10" s="30">
        <f ca="1">(1-IF($B10="Male", $C$3, $C$4))^MIN((AN$8-$C$6), $C$5)*IF($B10="Male", MIN(OFFSET(Mortality_Rates!$B$6, $C10, 0), Mortality_Rates!$B$111), MIN(OFFSET(Mortality_Rates!$B$6, $C10, 1),  Mortality_Rates!$C$111))</f>
        <v>4.0087783181063605E-4</v>
      </c>
      <c r="AO10" s="30">
        <f ca="1">(1-IF($B10="Male", $C$3, $C$4))^MIN((AO$8-$C$6), $C$5)*IF($B10="Male", MIN(OFFSET(Mortality_Rates!$B$6, $C10, 0), Mortality_Rates!$B$111), MIN(OFFSET(Mortality_Rates!$B$6, $C10, 1),  Mortality_Rates!$C$111))</f>
        <v>3.9626773674481376E-4</v>
      </c>
      <c r="AP10" s="30">
        <f ca="1">(1-IF($B10="Male", $C$3, $C$4))^MIN((AP$8-$C$6), $C$5)*IF($B10="Male", MIN(OFFSET(Mortality_Rates!$B$6, $C10, 0), Mortality_Rates!$B$111), MIN(OFFSET(Mortality_Rates!$B$6, $C10, 1),  Mortality_Rates!$C$111))</f>
        <v>3.9171065777224843E-4</v>
      </c>
      <c r="AQ10" s="30">
        <f ca="1">(1-IF($B10="Male", $C$3, $C$4))^MIN((AQ$8-$C$6), $C$5)*IF($B10="Male", MIN(OFFSET(Mortality_Rates!$B$6, $C10, 0), Mortality_Rates!$B$111), MIN(OFFSET(Mortality_Rates!$B$6, $C10, 1),  Mortality_Rates!$C$111))</f>
        <v>3.8720598520786755E-4</v>
      </c>
      <c r="AR10" s="30">
        <f ca="1">(1-IF($B10="Male", $C$3, $C$4))^MIN((AR$8-$C$6), $C$5)*IF($B10="Male", MIN(OFFSET(Mortality_Rates!$B$6, $C10, 0), Mortality_Rates!$B$111), MIN(OFFSET(Mortality_Rates!$B$6, $C10, 1),  Mortality_Rates!$C$111))</f>
        <v>3.8275311637797708E-4</v>
      </c>
      <c r="AS10" s="30">
        <f ca="1">(1-IF($B10="Male", $C$3, $C$4))^MIN((AS$8-$C$6), $C$5)*IF($B10="Male", MIN(OFFSET(Mortality_Rates!$B$6, $C10, 0), Mortality_Rates!$B$111), MIN(OFFSET(Mortality_Rates!$B$6, $C10, 1),  Mortality_Rates!$C$111))</f>
        <v>3.7835145553963035E-4</v>
      </c>
      <c r="AT10" s="30">
        <f ca="1">(1-IF($B10="Male", $C$3, $C$4))^MIN((AT$8-$C$6), $C$5)*IF($B10="Male", MIN(OFFSET(Mortality_Rates!$B$6, $C10, 0), Mortality_Rates!$B$111), MIN(OFFSET(Mortality_Rates!$B$6, $C10, 1),  Mortality_Rates!$C$111))</f>
        <v>3.7400041380092461E-4</v>
      </c>
      <c r="AU10" s="30">
        <f ca="1">(1-IF($B10="Male", $C$3, $C$4))^MIN((AU$8-$C$6), $C$5)*IF($B10="Male", MIN(OFFSET(Mortality_Rates!$B$6, $C10, 0), Mortality_Rates!$B$111), MIN(OFFSET(Mortality_Rates!$B$6, $C10, 1),  Mortality_Rates!$C$111))</f>
        <v>3.6969940904221403E-4</v>
      </c>
      <c r="AV10" s="30">
        <f ca="1">(1-IF($B10="Male", $C$3, $C$4))^MIN((AV$8-$C$6), $C$5)*IF($B10="Male", MIN(OFFSET(Mortality_Rates!$B$6, $C10, 0), Mortality_Rates!$B$111), MIN(OFFSET(Mortality_Rates!$B$6, $C10, 1),  Mortality_Rates!$C$111))</f>
        <v>3.6544786583822856E-4</v>
      </c>
      <c r="AW10" s="30">
        <f ca="1">(1-IF($B10="Male", $C$3, $C$4))^MIN((AW$8-$C$6), $C$5)*IF($B10="Male", MIN(OFFSET(Mortality_Rates!$B$6, $C10, 0), Mortality_Rates!$B$111), MIN(OFFSET(Mortality_Rates!$B$6, $C10, 1),  Mortality_Rates!$C$111))</f>
        <v>3.6124521538108894E-4</v>
      </c>
      <c r="AX10" s="30">
        <f ca="1">(1-IF($B10="Male", $C$3, $C$4))^MIN((AX$8-$C$6), $C$5)*IF($B10="Male", MIN(OFFSET(Mortality_Rates!$B$6, $C10, 0), Mortality_Rates!$B$111), MIN(OFFSET(Mortality_Rates!$B$6, $C10, 1),  Mortality_Rates!$C$111))</f>
        <v>3.5709089540420641E-4</v>
      </c>
      <c r="AY10" s="30">
        <f ca="1">(1-IF($B10="Male", $C$3, $C$4))^MIN((AY$8-$C$6), $C$5)*IF($B10="Male", MIN(OFFSET(Mortality_Rates!$B$6, $C10, 0), Mortality_Rates!$B$111), MIN(OFFSET(Mortality_Rates!$B$6, $C10, 1),  Mortality_Rates!$C$111))</f>
        <v>3.5298435010705802E-4</v>
      </c>
      <c r="AZ10" s="30">
        <f ca="1">(1-IF($B10="Male", $C$3, $C$4))^MIN((AZ$8-$C$6), $C$5)*IF($B10="Male", MIN(OFFSET(Mortality_Rates!$B$6, $C10, 0), Mortality_Rates!$B$111), MIN(OFFSET(Mortality_Rates!$B$6, $C10, 1),  Mortality_Rates!$C$111))</f>
        <v>3.4892503008082686E-4</v>
      </c>
      <c r="BA10" s="30">
        <f ca="1">(1-IF($B10="Male", $C$3, $C$4))^MIN((BA$8-$C$6), $C$5)*IF($B10="Male", MIN(OFFSET(Mortality_Rates!$B$6, $C10, 0), Mortality_Rates!$B$111), MIN(OFFSET(Mortality_Rates!$B$6, $C10, 1),  Mortality_Rates!$C$111))</f>
        <v>3.449123922348974E-4</v>
      </c>
      <c r="BB10" s="30">
        <f ca="1">(1-IF($B10="Male", $C$3, $C$4))^MIN((BB$8-$C$6), $C$5)*IF($B10="Male", MIN(OFFSET(Mortality_Rates!$B$6, $C10, 0), Mortality_Rates!$B$111), MIN(OFFSET(Mortality_Rates!$B$6, $C10, 1),  Mortality_Rates!$C$111))</f>
        <v>3.449123922348974E-4</v>
      </c>
      <c r="BC10" s="30">
        <f ca="1">(1-IF($B10="Male", $C$3, $C$4))^MIN((BC$8-$C$6), $C$5)*IF($B10="Male", MIN(OFFSET(Mortality_Rates!$B$6, $C10, 0), Mortality_Rates!$B$111), MIN(OFFSET(Mortality_Rates!$B$6, $C10, 1),  Mortality_Rates!$C$111))</f>
        <v>3.449123922348974E-4</v>
      </c>
      <c r="BD10" s="30">
        <f ca="1">(1-IF($B10="Male", $C$3, $C$4))^MIN((BD$8-$C$6), $C$5)*IF($B10="Male", MIN(OFFSET(Mortality_Rates!$B$6, $C10, 0), Mortality_Rates!$B$111), MIN(OFFSET(Mortality_Rates!$B$6, $C10, 1),  Mortality_Rates!$C$111))</f>
        <v>3.449123922348974E-4</v>
      </c>
      <c r="BE10" s="30">
        <f ca="1">(1-IF($B10="Male", $C$3, $C$4))^MIN((BE$8-$C$6), $C$5)*IF($B10="Male", MIN(OFFSET(Mortality_Rates!$B$6, $C10, 0), Mortality_Rates!$B$111), MIN(OFFSET(Mortality_Rates!$B$6, $C10, 1),  Mortality_Rates!$C$111))</f>
        <v>3.449123922348974E-4</v>
      </c>
      <c r="BF10" s="30">
        <f ca="1">(1-IF($B10="Male", $C$3, $C$4))^MIN((BF$8-$C$6), $C$5)*IF($B10="Male", MIN(OFFSET(Mortality_Rates!$B$6, $C10, 0), Mortality_Rates!$B$111), MIN(OFFSET(Mortality_Rates!$B$6, $C10, 1),  Mortality_Rates!$C$111))</f>
        <v>3.449123922348974E-4</v>
      </c>
      <c r="BG10" s="30">
        <f ca="1">(1-IF($B10="Male", $C$3, $C$4))^MIN((BG$8-$C$6), $C$5)*IF($B10="Male", MIN(OFFSET(Mortality_Rates!$B$6, $C10, 0), Mortality_Rates!$B$111), MIN(OFFSET(Mortality_Rates!$B$6, $C10, 1),  Mortality_Rates!$C$111))</f>
        <v>3.449123922348974E-4</v>
      </c>
      <c r="BH10" s="30">
        <f ca="1">(1-IF($B10="Male", $C$3, $C$4))^MIN((BH$8-$C$6), $C$5)*IF($B10="Male", MIN(OFFSET(Mortality_Rates!$B$6, $C10, 0), Mortality_Rates!$B$111), MIN(OFFSET(Mortality_Rates!$B$6, $C10, 1),  Mortality_Rates!$C$111))</f>
        <v>3.449123922348974E-4</v>
      </c>
      <c r="BI10" s="30">
        <f ca="1">(1-IF($B10="Male", $C$3, $C$4))^MIN((BI$8-$C$6), $C$5)*IF($B10="Male", MIN(OFFSET(Mortality_Rates!$B$6, $C10, 0), Mortality_Rates!$B$111), MIN(OFFSET(Mortality_Rates!$B$6, $C10, 1),  Mortality_Rates!$C$111))</f>
        <v>3.449123922348974E-4</v>
      </c>
      <c r="BJ10" s="30">
        <f ca="1">(1-IF($B10="Male", $C$3, $C$4))^MIN((BJ$8-$C$6), $C$5)*IF($B10="Male", MIN(OFFSET(Mortality_Rates!$B$6, $C10, 0), Mortality_Rates!$B$111), MIN(OFFSET(Mortality_Rates!$B$6, $C10, 1),  Mortality_Rates!$C$111))</f>
        <v>3.449123922348974E-4</v>
      </c>
      <c r="BK10" s="30">
        <f ca="1">(1-IF($B10="Male", $C$3, $C$4))^MIN((BK$8-$C$6), $C$5)*IF($B10="Male", MIN(OFFSET(Mortality_Rates!$B$6, $C10, 0), Mortality_Rates!$B$111), MIN(OFFSET(Mortality_Rates!$B$6, $C10, 1),  Mortality_Rates!$C$111))</f>
        <v>3.449123922348974E-4</v>
      </c>
    </row>
    <row r="11" spans="1:63" x14ac:dyDescent="0.35">
      <c r="A11" t="s">
        <v>34</v>
      </c>
      <c r="B11" t="s">
        <v>31</v>
      </c>
      <c r="C11">
        <f t="shared" ref="C11:C74" si="25">C10+1</f>
        <v>2</v>
      </c>
      <c r="D11" s="30">
        <f ca="1">(1-IF($B11="Male", $C$3, $C$4))^MIN((D$8-$C$6), $C$5)*IF($B11="Male", MIN(OFFSET(Mortality_Rates!$B$6, $C11, 0), Mortality_Rates!$B$111), MIN(OFFSET(Mortality_Rates!$B$6, $C11, 1),  Mortality_Rates!$C$111))</f>
        <v>4.3988250000000001E-4</v>
      </c>
      <c r="E11" s="30">
        <f ca="1">(1-IF($B11="Male", $C$3, $C$4))^MIN((E$8-$C$6), $C$5)*IF($B11="Male", MIN(OFFSET(Mortality_Rates!$B$6, $C11, 0), Mortality_Rates!$B$111), MIN(OFFSET(Mortality_Rates!$B$6, $C11, 1),  Mortality_Rates!$C$111))</f>
        <v>4.3482385124999999E-4</v>
      </c>
      <c r="F11" s="30">
        <f ca="1">(1-IF($B11="Male", $C$3, $C$4))^MIN((F$8-$C$6), $C$5)*IF($B11="Male", MIN(OFFSET(Mortality_Rates!$B$6, $C11, 0), Mortality_Rates!$B$111), MIN(OFFSET(Mortality_Rates!$B$6, $C11, 1),  Mortality_Rates!$C$111))</f>
        <v>4.2982337696062501E-4</v>
      </c>
      <c r="G11" s="30">
        <f ca="1">(1-IF($B11="Male", $C$3, $C$4))^MIN((G$8-$C$6), $C$5)*IF($B11="Male", MIN(OFFSET(Mortality_Rates!$B$6, $C11, 0), Mortality_Rates!$B$111), MIN(OFFSET(Mortality_Rates!$B$6, $C11, 1),  Mortality_Rates!$C$111))</f>
        <v>4.2488040812557786E-4</v>
      </c>
      <c r="H11" s="30">
        <f ca="1">(1-IF($B11="Male", $C$3, $C$4))^MIN((H$8-$C$6), $C$5)*IF($B11="Male", MIN(OFFSET(Mortality_Rates!$B$6, $C11, 0), Mortality_Rates!$B$111), MIN(OFFSET(Mortality_Rates!$B$6, $C11, 1),  Mortality_Rates!$C$111))</f>
        <v>4.199942834321337E-4</v>
      </c>
      <c r="I11" s="30">
        <f ca="1">(1-IF($B11="Male", $C$3, $C$4))^MIN((I$8-$C$6), $C$5)*IF($B11="Male", MIN(OFFSET(Mortality_Rates!$B$6, $C11, 0), Mortality_Rates!$B$111), MIN(OFFSET(Mortality_Rates!$B$6, $C11, 1),  Mortality_Rates!$C$111))</f>
        <v>4.1516434917266418E-4</v>
      </c>
      <c r="J11" s="30">
        <f ca="1">(1-IF($B11="Male", $C$3, $C$4))^MIN((J$8-$C$6), $C$5)*IF($B11="Male", MIN(OFFSET(Mortality_Rates!$B$6, $C11, 0), Mortality_Rates!$B$111), MIN(OFFSET(Mortality_Rates!$B$6, $C11, 1),  Mortality_Rates!$C$111))</f>
        <v>4.1038995915717853E-4</v>
      </c>
      <c r="K11" s="30">
        <f ca="1">(1-IF($B11="Male", $C$3, $C$4))^MIN((K$8-$C$6), $C$5)*IF($B11="Male", MIN(OFFSET(Mortality_Rates!$B$6, $C11, 0), Mortality_Rates!$B$111), MIN(OFFSET(Mortality_Rates!$B$6, $C11, 1),  Mortality_Rates!$C$111))</f>
        <v>4.0567047462687102E-4</v>
      </c>
      <c r="L11" s="30">
        <f ca="1">(1-IF($B11="Male", $C$3, $C$4))^MIN((L$8-$C$6), $C$5)*IF($B11="Male", MIN(OFFSET(Mortality_Rates!$B$6, $C11, 0), Mortality_Rates!$B$111), MIN(OFFSET(Mortality_Rates!$B$6, $C11, 1),  Mortality_Rates!$C$111))</f>
        <v>4.0100526416866195E-4</v>
      </c>
      <c r="M11" s="30">
        <f ca="1">(1-IF($B11="Male", $C$3, $C$4))^MIN((M$8-$C$6), $C$5)*IF($B11="Male", MIN(OFFSET(Mortality_Rates!$B$6, $C11, 0), Mortality_Rates!$B$111), MIN(OFFSET(Mortality_Rates!$B$6, $C11, 1),  Mortality_Rates!$C$111))</f>
        <v>3.9639370363072236E-4</v>
      </c>
      <c r="N11" s="30">
        <f ca="1">(1-IF($B11="Male", $C$3, $C$4))^MIN((N$8-$C$6), $C$5)*IF($B11="Male", MIN(OFFSET(Mortality_Rates!$B$6, $C11, 0), Mortality_Rates!$B$111), MIN(OFFSET(Mortality_Rates!$B$6, $C11, 1),  Mortality_Rates!$C$111))</f>
        <v>3.9183517603896904E-4</v>
      </c>
      <c r="O11" s="30">
        <f ca="1">(1-IF($B11="Male", $C$3, $C$4))^MIN((O$8-$C$6), $C$5)*IF($B11="Male", MIN(OFFSET(Mortality_Rates!$B$6, $C11, 0), Mortality_Rates!$B$111), MIN(OFFSET(Mortality_Rates!$B$6, $C11, 1),  Mortality_Rates!$C$111))</f>
        <v>3.8732907151452098E-4</v>
      </c>
      <c r="P11" s="30">
        <f ca="1">(1-IF($B11="Male", $C$3, $C$4))^MIN((P$8-$C$6), $C$5)*IF($B11="Male", MIN(OFFSET(Mortality_Rates!$B$6, $C11, 0), Mortality_Rates!$B$111), MIN(OFFSET(Mortality_Rates!$B$6, $C11, 1),  Mortality_Rates!$C$111))</f>
        <v>3.8287478719210399E-4</v>
      </c>
      <c r="Q11" s="30">
        <f ca="1">(1-IF($B11="Male", $C$3, $C$4))^MIN((Q$8-$C$6), $C$5)*IF($B11="Male", MIN(OFFSET(Mortality_Rates!$B$6, $C11, 0), Mortality_Rates!$B$111), MIN(OFFSET(Mortality_Rates!$B$6, $C11, 1),  Mortality_Rates!$C$111))</f>
        <v>3.7847172713939477E-4</v>
      </c>
      <c r="R11" s="30">
        <f ca="1">(1-IF($B11="Male", $C$3, $C$4))^MIN((R$8-$C$6), $C$5)*IF($B11="Male", MIN(OFFSET(Mortality_Rates!$B$6, $C11, 0), Mortality_Rates!$B$111), MIN(OFFSET(Mortality_Rates!$B$6, $C11, 1),  Mortality_Rates!$C$111))</f>
        <v>3.7411930227729175E-4</v>
      </c>
      <c r="S11" s="30">
        <f ca="1">(1-IF($B11="Male", $C$3, $C$4))^MIN((S$8-$C$6), $C$5)*IF($B11="Male", MIN(OFFSET(Mortality_Rates!$B$6, $C11, 0), Mortality_Rates!$B$111), MIN(OFFSET(Mortality_Rates!$B$6, $C11, 1),  Mortality_Rates!$C$111))</f>
        <v>3.6981693030110289E-4</v>
      </c>
      <c r="T11" s="30">
        <f ca="1">(1-IF($B11="Male", $C$3, $C$4))^MIN((T$8-$C$6), $C$5)*IF($B11="Male", MIN(OFFSET(Mortality_Rates!$B$6, $C11, 0), Mortality_Rates!$B$111), MIN(OFFSET(Mortality_Rates!$B$6, $C11, 1),  Mortality_Rates!$C$111))</f>
        <v>3.6556403560264022E-4</v>
      </c>
      <c r="U11" s="30">
        <f ca="1">(1-IF($B11="Male", $C$3, $C$4))^MIN((U$8-$C$6), $C$5)*IF($B11="Male", MIN(OFFSET(Mortality_Rates!$B$6, $C11, 0), Mortality_Rates!$B$111), MIN(OFFSET(Mortality_Rates!$B$6, $C11, 1),  Mortality_Rates!$C$111))</f>
        <v>3.6136004919320986E-4</v>
      </c>
      <c r="V11" s="30">
        <f ca="1">(1-IF($B11="Male", $C$3, $C$4))^MIN((V$8-$C$6), $C$5)*IF($B11="Male", MIN(OFFSET(Mortality_Rates!$B$6, $C11, 0), Mortality_Rates!$B$111), MIN(OFFSET(Mortality_Rates!$B$6, $C11, 1),  Mortality_Rates!$C$111))</f>
        <v>3.5720440862748793E-4</v>
      </c>
      <c r="W11" s="30">
        <f ca="1">(1-IF($B11="Male", $C$3, $C$4))^MIN((W$8-$C$6), $C$5)*IF($B11="Male", MIN(OFFSET(Mortality_Rates!$B$6, $C11, 0), Mortality_Rates!$B$111), MIN(OFFSET(Mortality_Rates!$B$6, $C11, 1),  Mortality_Rates!$C$111))</f>
        <v>3.5309655792827184E-4</v>
      </c>
      <c r="X11" s="30">
        <f ca="1">(1-IF($B11="Male", $C$3, $C$4))^MIN((X$8-$C$6), $C$5)*IF($B11="Male", MIN(OFFSET(Mortality_Rates!$B$6, $C11, 0), Mortality_Rates!$B$111), MIN(OFFSET(Mortality_Rates!$B$6, $C11, 1),  Mortality_Rates!$C$111))</f>
        <v>3.4903594751209676E-4</v>
      </c>
      <c r="Y11" s="30">
        <f ca="1">(1-IF($B11="Male", $C$3, $C$4))^MIN((Y$8-$C$6), $C$5)*IF($B11="Male", MIN(OFFSET(Mortality_Rates!$B$6, $C11, 0), Mortality_Rates!$B$111), MIN(OFFSET(Mortality_Rates!$B$6, $C11, 1),  Mortality_Rates!$C$111))</f>
        <v>3.450220341157076E-4</v>
      </c>
      <c r="Z11" s="30">
        <f ca="1">(1-IF($B11="Male", $C$3, $C$4))^MIN((Z$8-$C$6), $C$5)*IF($B11="Male", MIN(OFFSET(Mortality_Rates!$B$6, $C11, 0), Mortality_Rates!$B$111), MIN(OFFSET(Mortality_Rates!$B$6, $C11, 1),  Mortality_Rates!$C$111))</f>
        <v>3.4105428072337703E-4</v>
      </c>
      <c r="AA11" s="30">
        <f ca="1">(1-IF($B11="Male", $C$3, $C$4))^MIN((AA$8-$C$6), $C$5)*IF($B11="Male", MIN(OFFSET(Mortality_Rates!$B$6, $C11, 0), Mortality_Rates!$B$111), MIN(OFFSET(Mortality_Rates!$B$6, $C11, 1),  Mortality_Rates!$C$111))</f>
        <v>3.3713215649505815E-4</v>
      </c>
      <c r="AB11" s="30">
        <f ca="1">(1-IF($B11="Male", $C$3, $C$4))^MIN((AB$8-$C$6), $C$5)*IF($B11="Male", MIN(OFFSET(Mortality_Rates!$B$6, $C11, 0), Mortality_Rates!$B$111), MIN(OFFSET(Mortality_Rates!$B$6, $C11, 1),  Mortality_Rates!$C$111))</f>
        <v>3.3325513669536501E-4</v>
      </c>
      <c r="AC11" s="30">
        <f ca="1">(1-IF($B11="Male", $C$3, $C$4))^MIN((AC$8-$C$6), $C$5)*IF($B11="Male", MIN(OFFSET(Mortality_Rates!$B$6, $C11, 0), Mortality_Rates!$B$111), MIN(OFFSET(Mortality_Rates!$B$6, $C11, 1),  Mortality_Rates!$C$111))</f>
        <v>3.2942270262336829E-4</v>
      </c>
      <c r="AD11" s="30">
        <f ca="1">(1-IF($B11="Male", $C$3, $C$4))^MIN((AD$8-$C$6), $C$5)*IF($B11="Male", MIN(OFFSET(Mortality_Rates!$B$6, $C11, 0), Mortality_Rates!$B$111), MIN(OFFSET(Mortality_Rates!$B$6, $C11, 1),  Mortality_Rates!$C$111))</f>
        <v>3.2563434154319959E-4</v>
      </c>
      <c r="AE11" s="30">
        <f ca="1">(1-IF($B11="Male", $C$3, $C$4))^MIN((AE$8-$C$6), $C$5)*IF($B11="Male", MIN(OFFSET(Mortality_Rates!$B$6, $C11, 0), Mortality_Rates!$B$111), MIN(OFFSET(Mortality_Rates!$B$6, $C11, 1),  Mortality_Rates!$C$111))</f>
        <v>3.2188954661545283E-4</v>
      </c>
      <c r="AF11" s="30">
        <f ca="1">(1-IF($B11="Male", $C$3, $C$4))^MIN((AF$8-$C$6), $C$5)*IF($B11="Male", MIN(OFFSET(Mortality_Rates!$B$6, $C11, 0), Mortality_Rates!$B$111), MIN(OFFSET(Mortality_Rates!$B$6, $C11, 1),  Mortality_Rates!$C$111))</f>
        <v>3.1818781682937513E-4</v>
      </c>
      <c r="AG11" s="30">
        <f ca="1">(1-IF($B11="Male", $C$3, $C$4))^MIN((AG$8-$C$6), $C$5)*IF($B11="Male", MIN(OFFSET(Mortality_Rates!$B$6, $C11, 0), Mortality_Rates!$B$111), MIN(OFFSET(Mortality_Rates!$B$6, $C11, 1),  Mortality_Rates!$C$111))</f>
        <v>3.1452865693583733E-4</v>
      </c>
      <c r="AH11" s="30">
        <f ca="1">(1-IF($B11="Male", $C$3, $C$4))^MIN((AH$8-$C$6), $C$5)*IF($B11="Male", MIN(OFFSET(Mortality_Rates!$B$6, $C11, 0), Mortality_Rates!$B$111), MIN(OFFSET(Mortality_Rates!$B$6, $C11, 1),  Mortality_Rates!$C$111))</f>
        <v>3.1091157738107517E-4</v>
      </c>
      <c r="AI11" s="30">
        <f ca="1">(1-IF($B11="Male", $C$3, $C$4))^MIN((AI$8-$C$6), $C$5)*IF($B11="Male", MIN(OFFSET(Mortality_Rates!$B$6, $C11, 0), Mortality_Rates!$B$111), MIN(OFFSET(Mortality_Rates!$B$6, $C11, 1),  Mortality_Rates!$C$111))</f>
        <v>3.0733609424119283E-4</v>
      </c>
      <c r="AJ11" s="30">
        <f ca="1">(1-IF($B11="Male", $C$3, $C$4))^MIN((AJ$8-$C$6), $C$5)*IF($B11="Male", MIN(OFFSET(Mortality_Rates!$B$6, $C11, 0), Mortality_Rates!$B$111), MIN(OFFSET(Mortality_Rates!$B$6, $C11, 1),  Mortality_Rates!$C$111))</f>
        <v>3.038017291574191E-4</v>
      </c>
      <c r="AK11" s="30">
        <f ca="1">(1-IF($B11="Male", $C$3, $C$4))^MIN((AK$8-$C$6), $C$5)*IF($B11="Male", MIN(OFFSET(Mortality_Rates!$B$6, $C11, 0), Mortality_Rates!$B$111), MIN(OFFSET(Mortality_Rates!$B$6, $C11, 1),  Mortality_Rates!$C$111))</f>
        <v>3.003080092721088E-4</v>
      </c>
      <c r="AL11" s="30">
        <f ca="1">(1-IF($B11="Male", $C$3, $C$4))^MIN((AL$8-$C$6), $C$5)*IF($B11="Male", MIN(OFFSET(Mortality_Rates!$B$6, $C11, 0), Mortality_Rates!$B$111), MIN(OFFSET(Mortality_Rates!$B$6, $C11, 1),  Mortality_Rates!$C$111))</f>
        <v>2.9685446716547952E-4</v>
      </c>
      <c r="AM11" s="30">
        <f ca="1">(1-IF($B11="Male", $C$3, $C$4))^MIN((AM$8-$C$6), $C$5)*IF($B11="Male", MIN(OFFSET(Mortality_Rates!$B$6, $C11, 0), Mortality_Rates!$B$111), MIN(OFFSET(Mortality_Rates!$B$6, $C11, 1),  Mortality_Rates!$C$111))</f>
        <v>2.9344064079307654E-4</v>
      </c>
      <c r="AN11" s="30">
        <f ca="1">(1-IF($B11="Male", $C$3, $C$4))^MIN((AN$8-$C$6), $C$5)*IF($B11="Male", MIN(OFFSET(Mortality_Rates!$B$6, $C11, 0), Mortality_Rates!$B$111), MIN(OFFSET(Mortality_Rates!$B$6, $C11, 1),  Mortality_Rates!$C$111))</f>
        <v>2.9006607342395616E-4</v>
      </c>
      <c r="AO11" s="30">
        <f ca="1">(1-IF($B11="Male", $C$3, $C$4))^MIN((AO$8-$C$6), $C$5)*IF($B11="Male", MIN(OFFSET(Mortality_Rates!$B$6, $C11, 0), Mortality_Rates!$B$111), MIN(OFFSET(Mortality_Rates!$B$6, $C11, 1),  Mortality_Rates!$C$111))</f>
        <v>2.8673031357958066E-4</v>
      </c>
      <c r="AP11" s="30">
        <f ca="1">(1-IF($B11="Male", $C$3, $C$4))^MIN((AP$8-$C$6), $C$5)*IF($B11="Male", MIN(OFFSET(Mortality_Rates!$B$6, $C11, 0), Mortality_Rates!$B$111), MIN(OFFSET(Mortality_Rates!$B$6, $C11, 1),  Mortality_Rates!$C$111))</f>
        <v>2.8343291497341552E-4</v>
      </c>
      <c r="AQ11" s="30">
        <f ca="1">(1-IF($B11="Male", $C$3, $C$4))^MIN((AQ$8-$C$6), $C$5)*IF($B11="Male", MIN(OFFSET(Mortality_Rates!$B$6, $C11, 0), Mortality_Rates!$B$111), MIN(OFFSET(Mortality_Rates!$B$6, $C11, 1),  Mortality_Rates!$C$111))</f>
        <v>2.8017343645122124E-4</v>
      </c>
      <c r="AR11" s="30">
        <f ca="1">(1-IF($B11="Male", $C$3, $C$4))^MIN((AR$8-$C$6), $C$5)*IF($B11="Male", MIN(OFFSET(Mortality_Rates!$B$6, $C11, 0), Mortality_Rates!$B$111), MIN(OFFSET(Mortality_Rates!$B$6, $C11, 1),  Mortality_Rates!$C$111))</f>
        <v>2.769514419320322E-4</v>
      </c>
      <c r="AS11" s="30">
        <f ca="1">(1-IF($B11="Male", $C$3, $C$4))^MIN((AS$8-$C$6), $C$5)*IF($B11="Male", MIN(OFFSET(Mortality_Rates!$B$6, $C11, 0), Mortality_Rates!$B$111), MIN(OFFSET(Mortality_Rates!$B$6, $C11, 1),  Mortality_Rates!$C$111))</f>
        <v>2.7376650034981382E-4</v>
      </c>
      <c r="AT11" s="30">
        <f ca="1">(1-IF($B11="Male", $C$3, $C$4))^MIN((AT$8-$C$6), $C$5)*IF($B11="Male", MIN(OFFSET(Mortality_Rates!$B$6, $C11, 0), Mortality_Rates!$B$111), MIN(OFFSET(Mortality_Rates!$B$6, $C11, 1),  Mortality_Rates!$C$111))</f>
        <v>2.7061818559579099E-4</v>
      </c>
      <c r="AU11" s="30">
        <f ca="1">(1-IF($B11="Male", $C$3, $C$4))^MIN((AU$8-$C$6), $C$5)*IF($B11="Male", MIN(OFFSET(Mortality_Rates!$B$6, $C11, 0), Mortality_Rates!$B$111), MIN(OFFSET(Mortality_Rates!$B$6, $C11, 1),  Mortality_Rates!$C$111))</f>
        <v>2.6750607646143943E-4</v>
      </c>
      <c r="AV11" s="30">
        <f ca="1">(1-IF($B11="Male", $C$3, $C$4))^MIN((AV$8-$C$6), $C$5)*IF($B11="Male", MIN(OFFSET(Mortality_Rates!$B$6, $C11, 0), Mortality_Rates!$B$111), MIN(OFFSET(Mortality_Rates!$B$6, $C11, 1),  Mortality_Rates!$C$111))</f>
        <v>2.6442975658213283E-4</v>
      </c>
      <c r="AW11" s="30">
        <f ca="1">(1-IF($B11="Male", $C$3, $C$4))^MIN((AW$8-$C$6), $C$5)*IF($B11="Male", MIN(OFFSET(Mortality_Rates!$B$6, $C11, 0), Mortality_Rates!$B$111), MIN(OFFSET(Mortality_Rates!$B$6, $C11, 1),  Mortality_Rates!$C$111))</f>
        <v>2.6138881438143836E-4</v>
      </c>
      <c r="AX11" s="30">
        <f ca="1">(1-IF($B11="Male", $C$3, $C$4))^MIN((AX$8-$C$6), $C$5)*IF($B11="Male", MIN(OFFSET(Mortality_Rates!$B$6, $C11, 0), Mortality_Rates!$B$111), MIN(OFFSET(Mortality_Rates!$B$6, $C11, 1),  Mortality_Rates!$C$111))</f>
        <v>2.583828430160518E-4</v>
      </c>
      <c r="AY11" s="30">
        <f ca="1">(1-IF($B11="Male", $C$3, $C$4))^MIN((AY$8-$C$6), $C$5)*IF($B11="Male", MIN(OFFSET(Mortality_Rates!$B$6, $C11, 0), Mortality_Rates!$B$111), MIN(OFFSET(Mortality_Rates!$B$6, $C11, 1),  Mortality_Rates!$C$111))</f>
        <v>2.5541144032136719E-4</v>
      </c>
      <c r="AZ11" s="30">
        <f ca="1">(1-IF($B11="Male", $C$3, $C$4))^MIN((AZ$8-$C$6), $C$5)*IF($B11="Male", MIN(OFFSET(Mortality_Rates!$B$6, $C11, 0), Mortality_Rates!$B$111), MIN(OFFSET(Mortality_Rates!$B$6, $C11, 1),  Mortality_Rates!$C$111))</f>
        <v>2.524742087576715E-4</v>
      </c>
      <c r="BA11" s="30">
        <f ca="1">(1-IF($B11="Male", $C$3, $C$4))^MIN((BA$8-$C$6), $C$5)*IF($B11="Male", MIN(OFFSET(Mortality_Rates!$B$6, $C11, 0), Mortality_Rates!$B$111), MIN(OFFSET(Mortality_Rates!$B$6, $C11, 1),  Mortality_Rates!$C$111))</f>
        <v>2.4957075535695825E-4</v>
      </c>
      <c r="BB11" s="30">
        <f ca="1">(1-IF($B11="Male", $C$3, $C$4))^MIN((BB$8-$C$6), $C$5)*IF($B11="Male", MIN(OFFSET(Mortality_Rates!$B$6, $C11, 0), Mortality_Rates!$B$111), MIN(OFFSET(Mortality_Rates!$B$6, $C11, 1),  Mortality_Rates!$C$111))</f>
        <v>2.4957075535695825E-4</v>
      </c>
      <c r="BC11" s="30">
        <f ca="1">(1-IF($B11="Male", $C$3, $C$4))^MIN((BC$8-$C$6), $C$5)*IF($B11="Male", MIN(OFFSET(Mortality_Rates!$B$6, $C11, 0), Mortality_Rates!$B$111), MIN(OFFSET(Mortality_Rates!$B$6, $C11, 1),  Mortality_Rates!$C$111))</f>
        <v>2.4957075535695825E-4</v>
      </c>
      <c r="BD11" s="30">
        <f ca="1">(1-IF($B11="Male", $C$3, $C$4))^MIN((BD$8-$C$6), $C$5)*IF($B11="Male", MIN(OFFSET(Mortality_Rates!$B$6, $C11, 0), Mortality_Rates!$B$111), MIN(OFFSET(Mortality_Rates!$B$6, $C11, 1),  Mortality_Rates!$C$111))</f>
        <v>2.4957075535695825E-4</v>
      </c>
      <c r="BE11" s="30">
        <f ca="1">(1-IF($B11="Male", $C$3, $C$4))^MIN((BE$8-$C$6), $C$5)*IF($B11="Male", MIN(OFFSET(Mortality_Rates!$B$6, $C11, 0), Mortality_Rates!$B$111), MIN(OFFSET(Mortality_Rates!$B$6, $C11, 1),  Mortality_Rates!$C$111))</f>
        <v>2.4957075535695825E-4</v>
      </c>
      <c r="BF11" s="30">
        <f ca="1">(1-IF($B11="Male", $C$3, $C$4))^MIN((BF$8-$C$6), $C$5)*IF($B11="Male", MIN(OFFSET(Mortality_Rates!$B$6, $C11, 0), Mortality_Rates!$B$111), MIN(OFFSET(Mortality_Rates!$B$6, $C11, 1),  Mortality_Rates!$C$111))</f>
        <v>2.4957075535695825E-4</v>
      </c>
      <c r="BG11" s="30">
        <f ca="1">(1-IF($B11="Male", $C$3, $C$4))^MIN((BG$8-$C$6), $C$5)*IF($B11="Male", MIN(OFFSET(Mortality_Rates!$B$6, $C11, 0), Mortality_Rates!$B$111), MIN(OFFSET(Mortality_Rates!$B$6, $C11, 1),  Mortality_Rates!$C$111))</f>
        <v>2.4957075535695825E-4</v>
      </c>
      <c r="BH11" s="30">
        <f ca="1">(1-IF($B11="Male", $C$3, $C$4))^MIN((BH$8-$C$6), $C$5)*IF($B11="Male", MIN(OFFSET(Mortality_Rates!$B$6, $C11, 0), Mortality_Rates!$B$111), MIN(OFFSET(Mortality_Rates!$B$6, $C11, 1),  Mortality_Rates!$C$111))</f>
        <v>2.4957075535695825E-4</v>
      </c>
      <c r="BI11" s="30">
        <f ca="1">(1-IF($B11="Male", $C$3, $C$4))^MIN((BI$8-$C$6), $C$5)*IF($B11="Male", MIN(OFFSET(Mortality_Rates!$B$6, $C11, 0), Mortality_Rates!$B$111), MIN(OFFSET(Mortality_Rates!$B$6, $C11, 1),  Mortality_Rates!$C$111))</f>
        <v>2.4957075535695825E-4</v>
      </c>
      <c r="BJ11" s="30">
        <f ca="1">(1-IF($B11="Male", $C$3, $C$4))^MIN((BJ$8-$C$6), $C$5)*IF($B11="Male", MIN(OFFSET(Mortality_Rates!$B$6, $C11, 0), Mortality_Rates!$B$111), MIN(OFFSET(Mortality_Rates!$B$6, $C11, 1),  Mortality_Rates!$C$111))</f>
        <v>2.4957075535695825E-4</v>
      </c>
      <c r="BK11" s="30">
        <f ca="1">(1-IF($B11="Male", $C$3, $C$4))^MIN((BK$8-$C$6), $C$5)*IF($B11="Male", MIN(OFFSET(Mortality_Rates!$B$6, $C11, 0), Mortality_Rates!$B$111), MIN(OFFSET(Mortality_Rates!$B$6, $C11, 1),  Mortality_Rates!$C$111))</f>
        <v>2.4957075535695825E-4</v>
      </c>
    </row>
    <row r="12" spans="1:63" x14ac:dyDescent="0.35">
      <c r="A12" t="s">
        <v>34</v>
      </c>
      <c r="B12" t="s">
        <v>31</v>
      </c>
      <c r="C12">
        <f t="shared" si="25"/>
        <v>3</v>
      </c>
      <c r="D12" s="30">
        <f ca="1">(1-IF($B12="Male", $C$3, $C$4))^MIN((D$8-$C$6), $C$5)*IF($B12="Male", MIN(OFFSET(Mortality_Rates!$B$6, $C12, 0), Mortality_Rates!$B$111), MIN(OFFSET(Mortality_Rates!$B$6, $C12, 1),  Mortality_Rates!$C$111))</f>
        <v>3.3510150000000004E-4</v>
      </c>
      <c r="E12" s="30">
        <f ca="1">(1-IF($B12="Male", $C$3, $C$4))^MIN((E$8-$C$6), $C$5)*IF($B12="Male", MIN(OFFSET(Mortality_Rates!$B$6, $C12, 0), Mortality_Rates!$B$111), MIN(OFFSET(Mortality_Rates!$B$6, $C12, 1),  Mortality_Rates!$C$111))</f>
        <v>3.3124783274999999E-4</v>
      </c>
      <c r="F12" s="30">
        <f ca="1">(1-IF($B12="Male", $C$3, $C$4))^MIN((F$8-$C$6), $C$5)*IF($B12="Male", MIN(OFFSET(Mortality_Rates!$B$6, $C12, 0), Mortality_Rates!$B$111), MIN(OFFSET(Mortality_Rates!$B$6, $C12, 1),  Mortality_Rates!$C$111))</f>
        <v>3.27438482673375E-4</v>
      </c>
      <c r="G12" s="30">
        <f ca="1">(1-IF($B12="Male", $C$3, $C$4))^MIN((G$8-$C$6), $C$5)*IF($B12="Male", MIN(OFFSET(Mortality_Rates!$B$6, $C12, 0), Mortality_Rates!$B$111), MIN(OFFSET(Mortality_Rates!$B$6, $C12, 1),  Mortality_Rates!$C$111))</f>
        <v>3.2367294012263122E-4</v>
      </c>
      <c r="H12" s="30">
        <f ca="1">(1-IF($B12="Male", $C$3, $C$4))^MIN((H$8-$C$6), $C$5)*IF($B12="Male", MIN(OFFSET(Mortality_Rates!$B$6, $C12, 0), Mortality_Rates!$B$111), MIN(OFFSET(Mortality_Rates!$B$6, $C12, 1),  Mortality_Rates!$C$111))</f>
        <v>3.1995070131122101E-4</v>
      </c>
      <c r="I12" s="30">
        <f ca="1">(1-IF($B12="Male", $C$3, $C$4))^MIN((I$8-$C$6), $C$5)*IF($B12="Male", MIN(OFFSET(Mortality_Rates!$B$6, $C12, 0), Mortality_Rates!$B$111), MIN(OFFSET(Mortality_Rates!$B$6, $C12, 1),  Mortality_Rates!$C$111))</f>
        <v>3.1627126824614195E-4</v>
      </c>
      <c r="J12" s="30">
        <f ca="1">(1-IF($B12="Male", $C$3, $C$4))^MIN((J$8-$C$6), $C$5)*IF($B12="Male", MIN(OFFSET(Mortality_Rates!$B$6, $C12, 0), Mortality_Rates!$B$111), MIN(OFFSET(Mortality_Rates!$B$6, $C12, 1),  Mortality_Rates!$C$111))</f>
        <v>3.1263414866131129E-4</v>
      </c>
      <c r="K12" s="30">
        <f ca="1">(1-IF($B12="Male", $C$3, $C$4))^MIN((K$8-$C$6), $C$5)*IF($B12="Male", MIN(OFFSET(Mortality_Rates!$B$6, $C12, 0), Mortality_Rates!$B$111), MIN(OFFSET(Mortality_Rates!$B$6, $C12, 1),  Mortality_Rates!$C$111))</f>
        <v>3.0903885595170625E-4</v>
      </c>
      <c r="L12" s="30">
        <f ca="1">(1-IF($B12="Male", $C$3, $C$4))^MIN((L$8-$C$6), $C$5)*IF($B12="Male", MIN(OFFSET(Mortality_Rates!$B$6, $C12, 0), Mortality_Rates!$B$111), MIN(OFFSET(Mortality_Rates!$B$6, $C12, 1),  Mortality_Rates!$C$111))</f>
        <v>3.0548490910826162E-4</v>
      </c>
      <c r="M12" s="30">
        <f ca="1">(1-IF($B12="Male", $C$3, $C$4))^MIN((M$8-$C$6), $C$5)*IF($B12="Male", MIN(OFFSET(Mortality_Rates!$B$6, $C12, 0), Mortality_Rates!$B$111), MIN(OFFSET(Mortality_Rates!$B$6, $C12, 1),  Mortality_Rates!$C$111))</f>
        <v>3.0197183265351661E-4</v>
      </c>
      <c r="N12" s="30">
        <f ca="1">(1-IF($B12="Male", $C$3, $C$4))^MIN((N$8-$C$6), $C$5)*IF($B12="Male", MIN(OFFSET(Mortality_Rates!$B$6, $C12, 0), Mortality_Rates!$B$111), MIN(OFFSET(Mortality_Rates!$B$6, $C12, 1),  Mortality_Rates!$C$111))</f>
        <v>2.9849915657800119E-4</v>
      </c>
      <c r="O12" s="30">
        <f ca="1">(1-IF($B12="Male", $C$3, $C$4))^MIN((O$8-$C$6), $C$5)*IF($B12="Male", MIN(OFFSET(Mortality_Rates!$B$6, $C12, 0), Mortality_Rates!$B$111), MIN(OFFSET(Mortality_Rates!$B$6, $C12, 1),  Mortality_Rates!$C$111))</f>
        <v>2.9506641627735419E-4</v>
      </c>
      <c r="P12" s="30">
        <f ca="1">(1-IF($B12="Male", $C$3, $C$4))^MIN((P$8-$C$6), $C$5)*IF($B12="Male", MIN(OFFSET(Mortality_Rates!$B$6, $C12, 0), Mortality_Rates!$B$111), MIN(OFFSET(Mortality_Rates!$B$6, $C12, 1),  Mortality_Rates!$C$111))</f>
        <v>2.9167315249016464E-4</v>
      </c>
      <c r="Q12" s="30">
        <f ca="1">(1-IF($B12="Male", $C$3, $C$4))^MIN((Q$8-$C$6), $C$5)*IF($B12="Male", MIN(OFFSET(Mortality_Rates!$B$6, $C12, 0), Mortality_Rates!$B$111), MIN(OFFSET(Mortality_Rates!$B$6, $C12, 1),  Mortality_Rates!$C$111))</f>
        <v>2.8831891123652772E-4</v>
      </c>
      <c r="R12" s="30">
        <f ca="1">(1-IF($B12="Male", $C$3, $C$4))^MIN((R$8-$C$6), $C$5)*IF($B12="Male", MIN(OFFSET(Mortality_Rates!$B$6, $C12, 0), Mortality_Rates!$B$111), MIN(OFFSET(Mortality_Rates!$B$6, $C12, 1),  Mortality_Rates!$C$111))</f>
        <v>2.8500324375730767E-4</v>
      </c>
      <c r="S12" s="30">
        <f ca="1">(1-IF($B12="Male", $C$3, $C$4))^MIN((S$8-$C$6), $C$5)*IF($B12="Male", MIN(OFFSET(Mortality_Rates!$B$6, $C12, 0), Mortality_Rates!$B$111), MIN(OFFSET(Mortality_Rates!$B$6, $C12, 1),  Mortality_Rates!$C$111))</f>
        <v>2.8172570645409865E-4</v>
      </c>
      <c r="T12" s="30">
        <f ca="1">(1-IF($B12="Male", $C$3, $C$4))^MIN((T$8-$C$6), $C$5)*IF($B12="Male", MIN(OFFSET(Mortality_Rates!$B$6, $C12, 0), Mortality_Rates!$B$111), MIN(OFFSET(Mortality_Rates!$B$6, $C12, 1),  Mortality_Rates!$C$111))</f>
        <v>2.7848586082987648E-4</v>
      </c>
      <c r="U12" s="30">
        <f ca="1">(1-IF($B12="Male", $C$3, $C$4))^MIN((U$8-$C$6), $C$5)*IF($B12="Male", MIN(OFFSET(Mortality_Rates!$B$6, $C12, 0), Mortality_Rates!$B$111), MIN(OFFSET(Mortality_Rates!$B$6, $C12, 1),  Mortality_Rates!$C$111))</f>
        <v>2.7528327343033293E-4</v>
      </c>
      <c r="V12" s="30">
        <f ca="1">(1-IF($B12="Male", $C$3, $C$4))^MIN((V$8-$C$6), $C$5)*IF($B12="Male", MIN(OFFSET(Mortality_Rates!$B$6, $C12, 0), Mortality_Rates!$B$111), MIN(OFFSET(Mortality_Rates!$B$6, $C12, 1),  Mortality_Rates!$C$111))</f>
        <v>2.7211751578588411E-4</v>
      </c>
      <c r="W12" s="30">
        <f ca="1">(1-IF($B12="Male", $C$3, $C$4))^MIN((W$8-$C$6), $C$5)*IF($B12="Male", MIN(OFFSET(Mortality_Rates!$B$6, $C12, 0), Mortality_Rates!$B$111), MIN(OFFSET(Mortality_Rates!$B$6, $C12, 1),  Mortality_Rates!$C$111))</f>
        <v>2.6898816435434644E-4</v>
      </c>
      <c r="X12" s="30">
        <f ca="1">(1-IF($B12="Male", $C$3, $C$4))^MIN((X$8-$C$6), $C$5)*IF($B12="Male", MIN(OFFSET(Mortality_Rates!$B$6, $C12, 0), Mortality_Rates!$B$111), MIN(OFFSET(Mortality_Rates!$B$6, $C12, 1),  Mortality_Rates!$C$111))</f>
        <v>2.658948004642715E-4</v>
      </c>
      <c r="Y12" s="30">
        <f ca="1">(1-IF($B12="Male", $C$3, $C$4))^MIN((Y$8-$C$6), $C$5)*IF($B12="Male", MIN(OFFSET(Mortality_Rates!$B$6, $C12, 0), Mortality_Rates!$B$111), MIN(OFFSET(Mortality_Rates!$B$6, $C12, 1),  Mortality_Rates!$C$111))</f>
        <v>2.6283701025893235E-4</v>
      </c>
      <c r="Z12" s="30">
        <f ca="1">(1-IF($B12="Male", $C$3, $C$4))^MIN((Z$8-$C$6), $C$5)*IF($B12="Male", MIN(OFFSET(Mortality_Rates!$B$6, $C12, 0), Mortality_Rates!$B$111), MIN(OFFSET(Mortality_Rates!$B$6, $C12, 1),  Mortality_Rates!$C$111))</f>
        <v>2.5981438464095464E-4</v>
      </c>
      <c r="AA12" s="30">
        <f ca="1">(1-IF($B12="Male", $C$3, $C$4))^MIN((AA$8-$C$6), $C$5)*IF($B12="Male", MIN(OFFSET(Mortality_Rates!$B$6, $C12, 0), Mortality_Rates!$B$111), MIN(OFFSET(Mortality_Rates!$B$6, $C12, 1),  Mortality_Rates!$C$111))</f>
        <v>2.5682651921758368E-4</v>
      </c>
      <c r="AB12" s="30">
        <f ca="1">(1-IF($B12="Male", $C$3, $C$4))^MIN((AB$8-$C$6), $C$5)*IF($B12="Male", MIN(OFFSET(Mortality_Rates!$B$6, $C12, 0), Mortality_Rates!$B$111), MIN(OFFSET(Mortality_Rates!$B$6, $C12, 1),  Mortality_Rates!$C$111))</f>
        <v>2.5387301424658145E-4</v>
      </c>
      <c r="AC12" s="30">
        <f ca="1">(1-IF($B12="Male", $C$3, $C$4))^MIN((AC$8-$C$6), $C$5)*IF($B12="Male", MIN(OFFSET(Mortality_Rates!$B$6, $C12, 0), Mortality_Rates!$B$111), MIN(OFFSET(Mortality_Rates!$B$6, $C12, 1),  Mortality_Rates!$C$111))</f>
        <v>2.5095347458274576E-4</v>
      </c>
      <c r="AD12" s="30">
        <f ca="1">(1-IF($B12="Male", $C$3, $C$4))^MIN((AD$8-$C$6), $C$5)*IF($B12="Male", MIN(OFFSET(Mortality_Rates!$B$6, $C12, 0), Mortality_Rates!$B$111), MIN(OFFSET(Mortality_Rates!$B$6, $C12, 1),  Mortality_Rates!$C$111))</f>
        <v>2.4806750962504419E-4</v>
      </c>
      <c r="AE12" s="30">
        <f ca="1">(1-IF($B12="Male", $C$3, $C$4))^MIN((AE$8-$C$6), $C$5)*IF($B12="Male", MIN(OFFSET(Mortality_Rates!$B$6, $C12, 0), Mortality_Rates!$B$111), MIN(OFFSET(Mortality_Rates!$B$6, $C12, 1),  Mortality_Rates!$C$111))</f>
        <v>2.4521473326435624E-4</v>
      </c>
      <c r="AF12" s="30">
        <f ca="1">(1-IF($B12="Male", $C$3, $C$4))^MIN((AF$8-$C$6), $C$5)*IF($B12="Male", MIN(OFFSET(Mortality_Rates!$B$6, $C12, 0), Mortality_Rates!$B$111), MIN(OFFSET(Mortality_Rates!$B$6, $C12, 1),  Mortality_Rates!$C$111))</f>
        <v>2.4239476383181613E-4</v>
      </c>
      <c r="AG12" s="30">
        <f ca="1">(1-IF($B12="Male", $C$3, $C$4))^MIN((AG$8-$C$6), $C$5)*IF($B12="Male", MIN(OFFSET(Mortality_Rates!$B$6, $C12, 0), Mortality_Rates!$B$111), MIN(OFFSET(Mortality_Rates!$B$6, $C12, 1),  Mortality_Rates!$C$111))</f>
        <v>2.3960722404775024E-4</v>
      </c>
      <c r="AH12" s="30">
        <f ca="1">(1-IF($B12="Male", $C$3, $C$4))^MIN((AH$8-$C$6), $C$5)*IF($B12="Male", MIN(OFFSET(Mortality_Rates!$B$6, $C12, 0), Mortality_Rates!$B$111), MIN(OFFSET(Mortality_Rates!$B$6, $C12, 1),  Mortality_Rates!$C$111))</f>
        <v>2.3685174097120112E-4</v>
      </c>
      <c r="AI12" s="30">
        <f ca="1">(1-IF($B12="Male", $C$3, $C$4))^MIN((AI$8-$C$6), $C$5)*IF($B12="Male", MIN(OFFSET(Mortality_Rates!$B$6, $C12, 0), Mortality_Rates!$B$111), MIN(OFFSET(Mortality_Rates!$B$6, $C12, 1),  Mortality_Rates!$C$111))</f>
        <v>2.341279459500323E-4</v>
      </c>
      <c r="AJ12" s="30">
        <f ca="1">(1-IF($B12="Male", $C$3, $C$4))^MIN((AJ$8-$C$6), $C$5)*IF($B12="Male", MIN(OFFSET(Mortality_Rates!$B$6, $C12, 0), Mortality_Rates!$B$111), MIN(OFFSET(Mortality_Rates!$B$6, $C12, 1),  Mortality_Rates!$C$111))</f>
        <v>2.3143547457160694E-4</v>
      </c>
      <c r="AK12" s="30">
        <f ca="1">(1-IF($B12="Male", $C$3, $C$4))^MIN((AK$8-$C$6), $C$5)*IF($B12="Male", MIN(OFFSET(Mortality_Rates!$B$6, $C12, 0), Mortality_Rates!$B$111), MIN(OFFSET(Mortality_Rates!$B$6, $C12, 1),  Mortality_Rates!$C$111))</f>
        <v>2.2877396661403343E-4</v>
      </c>
      <c r="AL12" s="30">
        <f ca="1">(1-IF($B12="Male", $C$3, $C$4))^MIN((AL$8-$C$6), $C$5)*IF($B12="Male", MIN(OFFSET(Mortality_Rates!$B$6, $C12, 0), Mortality_Rates!$B$111), MIN(OFFSET(Mortality_Rates!$B$6, $C12, 1),  Mortality_Rates!$C$111))</f>
        <v>2.2614306599797205E-4</v>
      </c>
      <c r="AM12" s="30">
        <f ca="1">(1-IF($B12="Male", $C$3, $C$4))^MIN((AM$8-$C$6), $C$5)*IF($B12="Male", MIN(OFFSET(Mortality_Rates!$B$6, $C12, 0), Mortality_Rates!$B$111), MIN(OFFSET(Mortality_Rates!$B$6, $C12, 1),  Mortality_Rates!$C$111))</f>
        <v>2.235424207389954E-4</v>
      </c>
      <c r="AN12" s="30">
        <f ca="1">(1-IF($B12="Male", $C$3, $C$4))^MIN((AN$8-$C$6), $C$5)*IF($B12="Male", MIN(OFFSET(Mortality_Rates!$B$6, $C12, 0), Mortality_Rates!$B$111), MIN(OFFSET(Mortality_Rates!$B$6, $C12, 1),  Mortality_Rates!$C$111))</f>
        <v>2.2097168290049696E-4</v>
      </c>
      <c r="AO12" s="30">
        <f ca="1">(1-IF($B12="Male", $C$3, $C$4))^MIN((AO$8-$C$6), $C$5)*IF($B12="Male", MIN(OFFSET(Mortality_Rates!$B$6, $C12, 0), Mortality_Rates!$B$111), MIN(OFFSET(Mortality_Rates!$B$6, $C12, 1),  Mortality_Rates!$C$111))</f>
        <v>2.1843050854714125E-4</v>
      </c>
      <c r="AP12" s="30">
        <f ca="1">(1-IF($B12="Male", $C$3, $C$4))^MIN((AP$8-$C$6), $C$5)*IF($B12="Male", MIN(OFFSET(Mortality_Rates!$B$6, $C12, 0), Mortality_Rates!$B$111), MIN(OFFSET(Mortality_Rates!$B$6, $C12, 1),  Mortality_Rates!$C$111))</f>
        <v>2.1591855769884913E-4</v>
      </c>
      <c r="AQ12" s="30">
        <f ca="1">(1-IF($B12="Male", $C$3, $C$4))^MIN((AQ$8-$C$6), $C$5)*IF($B12="Male", MIN(OFFSET(Mortality_Rates!$B$6, $C12, 0), Mortality_Rates!$B$111), MIN(OFFSET(Mortality_Rates!$B$6, $C12, 1),  Mortality_Rates!$C$111))</f>
        <v>2.1343549428531235E-4</v>
      </c>
      <c r="AR12" s="30">
        <f ca="1">(1-IF($B12="Male", $C$3, $C$4))^MIN((AR$8-$C$6), $C$5)*IF($B12="Male", MIN(OFFSET(Mortality_Rates!$B$6, $C12, 0), Mortality_Rates!$B$111), MIN(OFFSET(Mortality_Rates!$B$6, $C12, 1),  Mortality_Rates!$C$111))</f>
        <v>2.1098098610103128E-4</v>
      </c>
      <c r="AS12" s="30">
        <f ca="1">(1-IF($B12="Male", $C$3, $C$4))^MIN((AS$8-$C$6), $C$5)*IF($B12="Male", MIN(OFFSET(Mortality_Rates!$B$6, $C12, 0), Mortality_Rates!$B$111), MIN(OFFSET(Mortality_Rates!$B$6, $C12, 1),  Mortality_Rates!$C$111))</f>
        <v>2.0855470476086941E-4</v>
      </c>
      <c r="AT12" s="30">
        <f ca="1">(1-IF($B12="Male", $C$3, $C$4))^MIN((AT$8-$C$6), $C$5)*IF($B12="Male", MIN(OFFSET(Mortality_Rates!$B$6, $C12, 0), Mortality_Rates!$B$111), MIN(OFFSET(Mortality_Rates!$B$6, $C12, 1),  Mortality_Rates!$C$111))</f>
        <v>2.0615632565611943E-4</v>
      </c>
      <c r="AU12" s="30">
        <f ca="1">(1-IF($B12="Male", $C$3, $C$4))^MIN((AU$8-$C$6), $C$5)*IF($B12="Male", MIN(OFFSET(Mortality_Rates!$B$6, $C12, 0), Mortality_Rates!$B$111), MIN(OFFSET(Mortality_Rates!$B$6, $C12, 1),  Mortality_Rates!$C$111))</f>
        <v>2.0378552791107407E-4</v>
      </c>
      <c r="AV12" s="30">
        <f ca="1">(1-IF($B12="Male", $C$3, $C$4))^MIN((AV$8-$C$6), $C$5)*IF($B12="Male", MIN(OFFSET(Mortality_Rates!$B$6, $C12, 0), Mortality_Rates!$B$111), MIN(OFFSET(Mortality_Rates!$B$6, $C12, 1),  Mortality_Rates!$C$111))</f>
        <v>2.0144199434009671E-4</v>
      </c>
      <c r="AW12" s="30">
        <f ca="1">(1-IF($B12="Male", $C$3, $C$4))^MIN((AW$8-$C$6), $C$5)*IF($B12="Male", MIN(OFFSET(Mortality_Rates!$B$6, $C12, 0), Mortality_Rates!$B$111), MIN(OFFSET(Mortality_Rates!$B$6, $C12, 1),  Mortality_Rates!$C$111))</f>
        <v>1.9912541140518561E-4</v>
      </c>
      <c r="AX12" s="30">
        <f ca="1">(1-IF($B12="Male", $C$3, $C$4))^MIN((AX$8-$C$6), $C$5)*IF($B12="Male", MIN(OFFSET(Mortality_Rates!$B$6, $C12, 0), Mortality_Rates!$B$111), MIN(OFFSET(Mortality_Rates!$B$6, $C12, 1),  Mortality_Rates!$C$111))</f>
        <v>1.9683546917402599E-4</v>
      </c>
      <c r="AY12" s="30">
        <f ca="1">(1-IF($B12="Male", $C$3, $C$4))^MIN((AY$8-$C$6), $C$5)*IF($B12="Male", MIN(OFFSET(Mortality_Rates!$B$6, $C12, 0), Mortality_Rates!$B$111), MIN(OFFSET(Mortality_Rates!$B$6, $C12, 1),  Mortality_Rates!$C$111))</f>
        <v>1.9457186127852467E-4</v>
      </c>
      <c r="AZ12" s="30">
        <f ca="1">(1-IF($B12="Male", $C$3, $C$4))^MIN((AZ$8-$C$6), $C$5)*IF($B12="Male", MIN(OFFSET(Mortality_Rates!$B$6, $C12, 0), Mortality_Rates!$B$111), MIN(OFFSET(Mortality_Rates!$B$6, $C12, 1),  Mortality_Rates!$C$111))</f>
        <v>1.9233428487382167E-4</v>
      </c>
      <c r="BA12" s="30">
        <f ca="1">(1-IF($B12="Male", $C$3, $C$4))^MIN((BA$8-$C$6), $C$5)*IF($B12="Male", MIN(OFFSET(Mortality_Rates!$B$6, $C12, 0), Mortality_Rates!$B$111), MIN(OFFSET(Mortality_Rates!$B$6, $C12, 1),  Mortality_Rates!$C$111))</f>
        <v>1.9012244059777271E-4</v>
      </c>
      <c r="BB12" s="30">
        <f ca="1">(1-IF($B12="Male", $C$3, $C$4))^MIN((BB$8-$C$6), $C$5)*IF($B12="Male", MIN(OFFSET(Mortality_Rates!$B$6, $C12, 0), Mortality_Rates!$B$111), MIN(OFFSET(Mortality_Rates!$B$6, $C12, 1),  Mortality_Rates!$C$111))</f>
        <v>1.9012244059777271E-4</v>
      </c>
      <c r="BC12" s="30">
        <f ca="1">(1-IF($B12="Male", $C$3, $C$4))^MIN((BC$8-$C$6), $C$5)*IF($B12="Male", MIN(OFFSET(Mortality_Rates!$B$6, $C12, 0), Mortality_Rates!$B$111), MIN(OFFSET(Mortality_Rates!$B$6, $C12, 1),  Mortality_Rates!$C$111))</f>
        <v>1.9012244059777271E-4</v>
      </c>
      <c r="BD12" s="30">
        <f ca="1">(1-IF($B12="Male", $C$3, $C$4))^MIN((BD$8-$C$6), $C$5)*IF($B12="Male", MIN(OFFSET(Mortality_Rates!$B$6, $C12, 0), Mortality_Rates!$B$111), MIN(OFFSET(Mortality_Rates!$B$6, $C12, 1),  Mortality_Rates!$C$111))</f>
        <v>1.9012244059777271E-4</v>
      </c>
      <c r="BE12" s="30">
        <f ca="1">(1-IF($B12="Male", $C$3, $C$4))^MIN((BE$8-$C$6), $C$5)*IF($B12="Male", MIN(OFFSET(Mortality_Rates!$B$6, $C12, 0), Mortality_Rates!$B$111), MIN(OFFSET(Mortality_Rates!$B$6, $C12, 1),  Mortality_Rates!$C$111))</f>
        <v>1.9012244059777271E-4</v>
      </c>
      <c r="BF12" s="30">
        <f ca="1">(1-IF($B12="Male", $C$3, $C$4))^MIN((BF$8-$C$6), $C$5)*IF($B12="Male", MIN(OFFSET(Mortality_Rates!$B$6, $C12, 0), Mortality_Rates!$B$111), MIN(OFFSET(Mortality_Rates!$B$6, $C12, 1),  Mortality_Rates!$C$111))</f>
        <v>1.9012244059777271E-4</v>
      </c>
      <c r="BG12" s="30">
        <f ca="1">(1-IF($B12="Male", $C$3, $C$4))^MIN((BG$8-$C$6), $C$5)*IF($B12="Male", MIN(OFFSET(Mortality_Rates!$B$6, $C12, 0), Mortality_Rates!$B$111), MIN(OFFSET(Mortality_Rates!$B$6, $C12, 1),  Mortality_Rates!$C$111))</f>
        <v>1.9012244059777271E-4</v>
      </c>
      <c r="BH12" s="30">
        <f ca="1">(1-IF($B12="Male", $C$3, $C$4))^MIN((BH$8-$C$6), $C$5)*IF($B12="Male", MIN(OFFSET(Mortality_Rates!$B$6, $C12, 0), Mortality_Rates!$B$111), MIN(OFFSET(Mortality_Rates!$B$6, $C12, 1),  Mortality_Rates!$C$111))</f>
        <v>1.9012244059777271E-4</v>
      </c>
      <c r="BI12" s="30">
        <f ca="1">(1-IF($B12="Male", $C$3, $C$4))^MIN((BI$8-$C$6), $C$5)*IF($B12="Male", MIN(OFFSET(Mortality_Rates!$B$6, $C12, 0), Mortality_Rates!$B$111), MIN(OFFSET(Mortality_Rates!$B$6, $C12, 1),  Mortality_Rates!$C$111))</f>
        <v>1.9012244059777271E-4</v>
      </c>
      <c r="BJ12" s="30">
        <f ca="1">(1-IF($B12="Male", $C$3, $C$4))^MIN((BJ$8-$C$6), $C$5)*IF($B12="Male", MIN(OFFSET(Mortality_Rates!$B$6, $C12, 0), Mortality_Rates!$B$111), MIN(OFFSET(Mortality_Rates!$B$6, $C12, 1),  Mortality_Rates!$C$111))</f>
        <v>1.9012244059777271E-4</v>
      </c>
      <c r="BK12" s="30">
        <f ca="1">(1-IF($B12="Male", $C$3, $C$4))^MIN((BK$8-$C$6), $C$5)*IF($B12="Male", MIN(OFFSET(Mortality_Rates!$B$6, $C12, 0), Mortality_Rates!$B$111), MIN(OFFSET(Mortality_Rates!$B$6, $C12, 1),  Mortality_Rates!$C$111))</f>
        <v>1.9012244059777271E-4</v>
      </c>
    </row>
    <row r="13" spans="1:63" x14ac:dyDescent="0.35">
      <c r="A13" t="s">
        <v>34</v>
      </c>
      <c r="B13" t="s">
        <v>31</v>
      </c>
      <c r="C13">
        <f t="shared" si="25"/>
        <v>4</v>
      </c>
      <c r="D13" s="30">
        <f ca="1">(1-IF($B13="Male", $C$3, $C$4))^MIN((D$8-$C$6), $C$5)*IF($B13="Male", MIN(OFFSET(Mortality_Rates!$B$6, $C13, 0), Mortality_Rates!$B$111), MIN(OFFSET(Mortality_Rates!$B$6, $C13, 1),  Mortality_Rates!$C$111))</f>
        <v>2.7677999999999996E-4</v>
      </c>
      <c r="E13" s="30">
        <f ca="1">(1-IF($B13="Male", $C$3, $C$4))^MIN((E$8-$C$6), $C$5)*IF($B13="Male", MIN(OFFSET(Mortality_Rates!$B$6, $C13, 0), Mortality_Rates!$B$111), MIN(OFFSET(Mortality_Rates!$B$6, $C13, 1),  Mortality_Rates!$C$111))</f>
        <v>2.7359702999999998E-4</v>
      </c>
      <c r="F13" s="30">
        <f ca="1">(1-IF($B13="Male", $C$3, $C$4))^MIN((F$8-$C$6), $C$5)*IF($B13="Male", MIN(OFFSET(Mortality_Rates!$B$6, $C13, 0), Mortality_Rates!$B$111), MIN(OFFSET(Mortality_Rates!$B$6, $C13, 1),  Mortality_Rates!$C$111))</f>
        <v>2.7045066415499997E-4</v>
      </c>
      <c r="G13" s="30">
        <f ca="1">(1-IF($B13="Male", $C$3, $C$4))^MIN((G$8-$C$6), $C$5)*IF($B13="Male", MIN(OFFSET(Mortality_Rates!$B$6, $C13, 0), Mortality_Rates!$B$111), MIN(OFFSET(Mortality_Rates!$B$6, $C13, 1),  Mortality_Rates!$C$111))</f>
        <v>2.6734048151721751E-4</v>
      </c>
      <c r="H13" s="30">
        <f ca="1">(1-IF($B13="Male", $C$3, $C$4))^MIN((H$8-$C$6), $C$5)*IF($B13="Male", MIN(OFFSET(Mortality_Rates!$B$6, $C13, 0), Mortality_Rates!$B$111), MIN(OFFSET(Mortality_Rates!$B$6, $C13, 1),  Mortality_Rates!$C$111))</f>
        <v>2.6426606597976953E-4</v>
      </c>
      <c r="I13" s="30">
        <f ca="1">(1-IF($B13="Male", $C$3, $C$4))^MIN((I$8-$C$6), $C$5)*IF($B13="Male", MIN(OFFSET(Mortality_Rates!$B$6, $C13, 0), Mortality_Rates!$B$111), MIN(OFFSET(Mortality_Rates!$B$6, $C13, 1),  Mortality_Rates!$C$111))</f>
        <v>2.6122700622100217E-4</v>
      </c>
      <c r="J13" s="30">
        <f ca="1">(1-IF($B13="Male", $C$3, $C$4))^MIN((J$8-$C$6), $C$5)*IF($B13="Male", MIN(OFFSET(Mortality_Rates!$B$6, $C13, 0), Mortality_Rates!$B$111), MIN(OFFSET(Mortality_Rates!$B$6, $C13, 1),  Mortality_Rates!$C$111))</f>
        <v>2.5822289564946064E-4</v>
      </c>
      <c r="K13" s="30">
        <f ca="1">(1-IF($B13="Male", $C$3, $C$4))^MIN((K$8-$C$6), $C$5)*IF($B13="Male", MIN(OFFSET(Mortality_Rates!$B$6, $C13, 0), Mortality_Rates!$B$111), MIN(OFFSET(Mortality_Rates!$B$6, $C13, 1),  Mortality_Rates!$C$111))</f>
        <v>2.5525333234949183E-4</v>
      </c>
      <c r="L13" s="30">
        <f ca="1">(1-IF($B13="Male", $C$3, $C$4))^MIN((L$8-$C$6), $C$5)*IF($B13="Male", MIN(OFFSET(Mortality_Rates!$B$6, $C13, 0), Mortality_Rates!$B$111), MIN(OFFSET(Mortality_Rates!$B$6, $C13, 1),  Mortality_Rates!$C$111))</f>
        <v>2.5231791902747267E-4</v>
      </c>
      <c r="M13" s="30">
        <f ca="1">(1-IF($B13="Male", $C$3, $C$4))^MIN((M$8-$C$6), $C$5)*IF($B13="Male", MIN(OFFSET(Mortality_Rates!$B$6, $C13, 0), Mortality_Rates!$B$111), MIN(OFFSET(Mortality_Rates!$B$6, $C13, 1),  Mortality_Rates!$C$111))</f>
        <v>2.4941626295865677E-4</v>
      </c>
      <c r="N13" s="30">
        <f ca="1">(1-IF($B13="Male", $C$3, $C$4))^MIN((N$8-$C$6), $C$5)*IF($B13="Male", MIN(OFFSET(Mortality_Rates!$B$6, $C13, 0), Mortality_Rates!$B$111), MIN(OFFSET(Mortality_Rates!$B$6, $C13, 1),  Mortality_Rates!$C$111))</f>
        <v>2.4654797593463222E-4</v>
      </c>
      <c r="O13" s="30">
        <f ca="1">(1-IF($B13="Male", $C$3, $C$4))^MIN((O$8-$C$6), $C$5)*IF($B13="Male", MIN(OFFSET(Mortality_Rates!$B$6, $C13, 0), Mortality_Rates!$B$111), MIN(OFFSET(Mortality_Rates!$B$6, $C13, 1),  Mortality_Rates!$C$111))</f>
        <v>2.4371267421138397E-4</v>
      </c>
      <c r="P13" s="30">
        <f ca="1">(1-IF($B13="Male", $C$3, $C$4))^MIN((P$8-$C$6), $C$5)*IF($B13="Male", MIN(OFFSET(Mortality_Rates!$B$6, $C13, 0), Mortality_Rates!$B$111), MIN(OFFSET(Mortality_Rates!$B$6, $C13, 1),  Mortality_Rates!$C$111))</f>
        <v>2.4090997845795307E-4</v>
      </c>
      <c r="Q13" s="30">
        <f ca="1">(1-IF($B13="Male", $C$3, $C$4))^MIN((Q$8-$C$6), $C$5)*IF($B13="Male", MIN(OFFSET(Mortality_Rates!$B$6, $C13, 0), Mortality_Rates!$B$111), MIN(OFFSET(Mortality_Rates!$B$6, $C13, 1),  Mortality_Rates!$C$111))</f>
        <v>2.3813951370568661E-4</v>
      </c>
      <c r="R13" s="30">
        <f ca="1">(1-IF($B13="Male", $C$3, $C$4))^MIN((R$8-$C$6), $C$5)*IF($B13="Male", MIN(OFFSET(Mortality_Rates!$B$6, $C13, 0), Mortality_Rates!$B$111), MIN(OFFSET(Mortality_Rates!$B$6, $C13, 1),  Mortality_Rates!$C$111))</f>
        <v>2.3540090929807122E-4</v>
      </c>
      <c r="S13" s="30">
        <f ca="1">(1-IF($B13="Male", $C$3, $C$4))^MIN((S$8-$C$6), $C$5)*IF($B13="Male", MIN(OFFSET(Mortality_Rates!$B$6, $C13, 0), Mortality_Rates!$B$111), MIN(OFFSET(Mortality_Rates!$B$6, $C13, 1),  Mortality_Rates!$C$111))</f>
        <v>2.326937988411434E-4</v>
      </c>
      <c r="T13" s="30">
        <f ca="1">(1-IF($B13="Male", $C$3, $C$4))^MIN((T$8-$C$6), $C$5)*IF($B13="Male", MIN(OFFSET(Mortality_Rates!$B$6, $C13, 0), Mortality_Rates!$B$111), MIN(OFFSET(Mortality_Rates!$B$6, $C13, 1),  Mortality_Rates!$C$111))</f>
        <v>2.3001782015447022E-4</v>
      </c>
      <c r="U13" s="30">
        <f ca="1">(1-IF($B13="Male", $C$3, $C$4))^MIN((U$8-$C$6), $C$5)*IF($B13="Male", MIN(OFFSET(Mortality_Rates!$B$6, $C13, 0), Mortality_Rates!$B$111), MIN(OFFSET(Mortality_Rates!$B$6, $C13, 1),  Mortality_Rates!$C$111))</f>
        <v>2.2737261522269383E-4</v>
      </c>
      <c r="V13" s="30">
        <f ca="1">(1-IF($B13="Male", $C$3, $C$4))^MIN((V$8-$C$6), $C$5)*IF($B13="Male", MIN(OFFSET(Mortality_Rates!$B$6, $C13, 0), Mortality_Rates!$B$111), MIN(OFFSET(Mortality_Rates!$B$6, $C13, 1),  Mortality_Rates!$C$111))</f>
        <v>2.2475783014763286E-4</v>
      </c>
      <c r="W13" s="30">
        <f ca="1">(1-IF($B13="Male", $C$3, $C$4))^MIN((W$8-$C$6), $C$5)*IF($B13="Male", MIN(OFFSET(Mortality_Rates!$B$6, $C13, 0), Mortality_Rates!$B$111), MIN(OFFSET(Mortality_Rates!$B$6, $C13, 1),  Mortality_Rates!$C$111))</f>
        <v>2.2217311510093509E-4</v>
      </c>
      <c r="X13" s="30">
        <f ca="1">(1-IF($B13="Male", $C$3, $C$4))^MIN((X$8-$C$6), $C$5)*IF($B13="Male", MIN(OFFSET(Mortality_Rates!$B$6, $C13, 0), Mortality_Rates!$B$111), MIN(OFFSET(Mortality_Rates!$B$6, $C13, 1),  Mortality_Rates!$C$111))</f>
        <v>2.1961812427727435E-4</v>
      </c>
      <c r="Y13" s="30">
        <f ca="1">(1-IF($B13="Male", $C$3, $C$4))^MIN((Y$8-$C$6), $C$5)*IF($B13="Male", MIN(OFFSET(Mortality_Rates!$B$6, $C13, 0), Mortality_Rates!$B$111), MIN(OFFSET(Mortality_Rates!$B$6, $C13, 1),  Mortality_Rates!$C$111))</f>
        <v>2.1709251584808568E-4</v>
      </c>
      <c r="Z13" s="30">
        <f ca="1">(1-IF($B13="Male", $C$3, $C$4))^MIN((Z$8-$C$6), $C$5)*IF($B13="Male", MIN(OFFSET(Mortality_Rates!$B$6, $C13, 0), Mortality_Rates!$B$111), MIN(OFFSET(Mortality_Rates!$B$6, $C13, 1),  Mortality_Rates!$C$111))</f>
        <v>2.1459595191583271E-4</v>
      </c>
      <c r="AA13" s="30">
        <f ca="1">(1-IF($B13="Male", $C$3, $C$4))^MIN((AA$8-$C$6), $C$5)*IF($B13="Male", MIN(OFFSET(Mortality_Rates!$B$6, $C13, 0), Mortality_Rates!$B$111), MIN(OFFSET(Mortality_Rates!$B$6, $C13, 1),  Mortality_Rates!$C$111))</f>
        <v>2.1212809846880064E-4</v>
      </c>
      <c r="AB13" s="30">
        <f ca="1">(1-IF($B13="Male", $C$3, $C$4))^MIN((AB$8-$C$6), $C$5)*IF($B13="Male", MIN(OFFSET(Mortality_Rates!$B$6, $C13, 0), Mortality_Rates!$B$111), MIN(OFFSET(Mortality_Rates!$B$6, $C13, 1),  Mortality_Rates!$C$111))</f>
        <v>2.0968862533640942E-4</v>
      </c>
      <c r="AC13" s="30">
        <f ca="1">(1-IF($B13="Male", $C$3, $C$4))^MIN((AC$8-$C$6), $C$5)*IF($B13="Male", MIN(OFFSET(Mortality_Rates!$B$6, $C13, 0), Mortality_Rates!$B$111), MIN(OFFSET(Mortality_Rates!$B$6, $C13, 1),  Mortality_Rates!$C$111))</f>
        <v>2.0727720614504072E-4</v>
      </c>
      <c r="AD13" s="30">
        <f ca="1">(1-IF($B13="Male", $C$3, $C$4))^MIN((AD$8-$C$6), $C$5)*IF($B13="Male", MIN(OFFSET(Mortality_Rates!$B$6, $C13, 0), Mortality_Rates!$B$111), MIN(OFFSET(Mortality_Rates!$B$6, $C13, 1),  Mortality_Rates!$C$111))</f>
        <v>2.0489351827437276E-4</v>
      </c>
      <c r="AE13" s="30">
        <f ca="1">(1-IF($B13="Male", $C$3, $C$4))^MIN((AE$8-$C$6), $C$5)*IF($B13="Male", MIN(OFFSET(Mortality_Rates!$B$6, $C13, 0), Mortality_Rates!$B$111), MIN(OFFSET(Mortality_Rates!$B$6, $C13, 1),  Mortality_Rates!$C$111))</f>
        <v>2.0253724281421752E-4</v>
      </c>
      <c r="AF13" s="30">
        <f ca="1">(1-IF($B13="Male", $C$3, $C$4))^MIN((AF$8-$C$6), $C$5)*IF($B13="Male", MIN(OFFSET(Mortality_Rates!$B$6, $C13, 0), Mortality_Rates!$B$111), MIN(OFFSET(Mortality_Rates!$B$6, $C13, 1),  Mortality_Rates!$C$111))</f>
        <v>2.0020806452185401E-4</v>
      </c>
      <c r="AG13" s="30">
        <f ca="1">(1-IF($B13="Male", $C$3, $C$4))^MIN((AG$8-$C$6), $C$5)*IF($B13="Male", MIN(OFFSET(Mortality_Rates!$B$6, $C13, 0), Mortality_Rates!$B$111), MIN(OFFSET(Mortality_Rates!$B$6, $C13, 1),  Mortality_Rates!$C$111))</f>
        <v>1.9790567177985268E-4</v>
      </c>
      <c r="AH13" s="30">
        <f ca="1">(1-IF($B13="Male", $C$3, $C$4))^MIN((AH$8-$C$6), $C$5)*IF($B13="Male", MIN(OFFSET(Mortality_Rates!$B$6, $C13, 0), Mortality_Rates!$B$111), MIN(OFFSET(Mortality_Rates!$B$6, $C13, 1),  Mortality_Rates!$C$111))</f>
        <v>1.9562975655438439E-4</v>
      </c>
      <c r="AI13" s="30">
        <f ca="1">(1-IF($B13="Male", $C$3, $C$4))^MIN((AI$8-$C$6), $C$5)*IF($B13="Male", MIN(OFFSET(Mortality_Rates!$B$6, $C13, 0), Mortality_Rates!$B$111), MIN(OFFSET(Mortality_Rates!$B$6, $C13, 1),  Mortality_Rates!$C$111))</f>
        <v>1.9338001435400894E-4</v>
      </c>
      <c r="AJ13" s="30">
        <f ca="1">(1-IF($B13="Male", $C$3, $C$4))^MIN((AJ$8-$C$6), $C$5)*IF($B13="Male", MIN(OFFSET(Mortality_Rates!$B$6, $C13, 0), Mortality_Rates!$B$111), MIN(OFFSET(Mortality_Rates!$B$6, $C13, 1),  Mortality_Rates!$C$111))</f>
        <v>1.9115614418893786E-4</v>
      </c>
      <c r="AK13" s="30">
        <f ca="1">(1-IF($B13="Male", $C$3, $C$4))^MIN((AK$8-$C$6), $C$5)*IF($B13="Male", MIN(OFFSET(Mortality_Rates!$B$6, $C13, 0), Mortality_Rates!$B$111), MIN(OFFSET(Mortality_Rates!$B$6, $C13, 1),  Mortality_Rates!$C$111))</f>
        <v>1.8895784853076506E-4</v>
      </c>
      <c r="AL13" s="30">
        <f ca="1">(1-IF($B13="Male", $C$3, $C$4))^MIN((AL$8-$C$6), $C$5)*IF($B13="Male", MIN(OFFSET(Mortality_Rates!$B$6, $C13, 0), Mortality_Rates!$B$111), MIN(OFFSET(Mortality_Rates!$B$6, $C13, 1),  Mortality_Rates!$C$111))</f>
        <v>1.8678483327266127E-4</v>
      </c>
      <c r="AM13" s="30">
        <f ca="1">(1-IF($B13="Male", $C$3, $C$4))^MIN((AM$8-$C$6), $C$5)*IF($B13="Male", MIN(OFFSET(Mortality_Rates!$B$6, $C13, 0), Mortality_Rates!$B$111), MIN(OFFSET(Mortality_Rates!$B$6, $C13, 1),  Mortality_Rates!$C$111))</f>
        <v>1.8463680769002569E-4</v>
      </c>
      <c r="AN13" s="30">
        <f ca="1">(1-IF($B13="Male", $C$3, $C$4))^MIN((AN$8-$C$6), $C$5)*IF($B13="Male", MIN(OFFSET(Mortality_Rates!$B$6, $C13, 0), Mortality_Rates!$B$111), MIN(OFFSET(Mortality_Rates!$B$6, $C13, 1),  Mortality_Rates!$C$111))</f>
        <v>1.8251348440159041E-4</v>
      </c>
      <c r="AO13" s="30">
        <f ca="1">(1-IF($B13="Male", $C$3, $C$4))^MIN((AO$8-$C$6), $C$5)*IF($B13="Male", MIN(OFFSET(Mortality_Rates!$B$6, $C13, 0), Mortality_Rates!$B$111), MIN(OFFSET(Mortality_Rates!$B$6, $C13, 1),  Mortality_Rates!$C$111))</f>
        <v>1.8041457933097211E-4</v>
      </c>
      <c r="AP13" s="30">
        <f ca="1">(1-IF($B13="Male", $C$3, $C$4))^MIN((AP$8-$C$6), $C$5)*IF($B13="Male", MIN(OFFSET(Mortality_Rates!$B$6, $C13, 0), Mortality_Rates!$B$111), MIN(OFFSET(Mortality_Rates!$B$6, $C13, 1),  Mortality_Rates!$C$111))</f>
        <v>1.7833981166866594E-4</v>
      </c>
      <c r="AQ13" s="30">
        <f ca="1">(1-IF($B13="Male", $C$3, $C$4))^MIN((AQ$8-$C$6), $C$5)*IF($B13="Male", MIN(OFFSET(Mortality_Rates!$B$6, $C13, 0), Mortality_Rates!$B$111), MIN(OFFSET(Mortality_Rates!$B$6, $C13, 1),  Mortality_Rates!$C$111))</f>
        <v>1.7628890383447629E-4</v>
      </c>
      <c r="AR13" s="30">
        <f ca="1">(1-IF($B13="Male", $C$3, $C$4))^MIN((AR$8-$C$6), $C$5)*IF($B13="Male", MIN(OFFSET(Mortality_Rates!$B$6, $C13, 0), Mortality_Rates!$B$111), MIN(OFFSET(Mortality_Rates!$B$6, $C13, 1),  Mortality_Rates!$C$111))</f>
        <v>1.742615814403798E-4</v>
      </c>
      <c r="AS13" s="30">
        <f ca="1">(1-IF($B13="Male", $C$3, $C$4))^MIN((AS$8-$C$6), $C$5)*IF($B13="Male", MIN(OFFSET(Mortality_Rates!$B$6, $C13, 0), Mortality_Rates!$B$111), MIN(OFFSET(Mortality_Rates!$B$6, $C13, 1),  Mortality_Rates!$C$111))</f>
        <v>1.7225757325381542E-4</v>
      </c>
      <c r="AT13" s="30">
        <f ca="1">(1-IF($B13="Male", $C$3, $C$4))^MIN((AT$8-$C$6), $C$5)*IF($B13="Male", MIN(OFFSET(Mortality_Rates!$B$6, $C13, 0), Mortality_Rates!$B$111), MIN(OFFSET(Mortality_Rates!$B$6, $C13, 1),  Mortality_Rates!$C$111))</f>
        <v>1.7027661116139655E-4</v>
      </c>
      <c r="AU13" s="30">
        <f ca="1">(1-IF($B13="Male", $C$3, $C$4))^MIN((AU$8-$C$6), $C$5)*IF($B13="Male", MIN(OFFSET(Mortality_Rates!$B$6, $C13, 0), Mortality_Rates!$B$111), MIN(OFFSET(Mortality_Rates!$B$6, $C13, 1),  Mortality_Rates!$C$111))</f>
        <v>1.6831843013304052E-4</v>
      </c>
      <c r="AV13" s="30">
        <f ca="1">(1-IF($B13="Male", $C$3, $C$4))^MIN((AV$8-$C$6), $C$5)*IF($B13="Male", MIN(OFFSET(Mortality_Rates!$B$6, $C13, 0), Mortality_Rates!$B$111), MIN(OFFSET(Mortality_Rates!$B$6, $C13, 1),  Mortality_Rates!$C$111))</f>
        <v>1.6638276818651054E-4</v>
      </c>
      <c r="AW13" s="30">
        <f ca="1">(1-IF($B13="Male", $C$3, $C$4))^MIN((AW$8-$C$6), $C$5)*IF($B13="Male", MIN(OFFSET(Mortality_Rates!$B$6, $C13, 0), Mortality_Rates!$B$111), MIN(OFFSET(Mortality_Rates!$B$6, $C13, 1),  Mortality_Rates!$C$111))</f>
        <v>1.6446936635236569E-4</v>
      </c>
      <c r="AX13" s="30">
        <f ca="1">(1-IF($B13="Male", $C$3, $C$4))^MIN((AX$8-$C$6), $C$5)*IF($B13="Male", MIN(OFFSET(Mortality_Rates!$B$6, $C13, 0), Mortality_Rates!$B$111), MIN(OFFSET(Mortality_Rates!$B$6, $C13, 1),  Mortality_Rates!$C$111))</f>
        <v>1.6257796863931349E-4</v>
      </c>
      <c r="AY13" s="30">
        <f ca="1">(1-IF($B13="Male", $C$3, $C$4))^MIN((AY$8-$C$6), $C$5)*IF($B13="Male", MIN(OFFSET(Mortality_Rates!$B$6, $C13, 0), Mortality_Rates!$B$111), MIN(OFFSET(Mortality_Rates!$B$6, $C13, 1),  Mortality_Rates!$C$111))</f>
        <v>1.6070832199996138E-4</v>
      </c>
      <c r="AZ13" s="30">
        <f ca="1">(1-IF($B13="Male", $C$3, $C$4))^MIN((AZ$8-$C$6), $C$5)*IF($B13="Male", MIN(OFFSET(Mortality_Rates!$B$6, $C13, 0), Mortality_Rates!$B$111), MIN(OFFSET(Mortality_Rates!$B$6, $C13, 1),  Mortality_Rates!$C$111))</f>
        <v>1.5886017629696182E-4</v>
      </c>
      <c r="BA13" s="30">
        <f ca="1">(1-IF($B13="Male", $C$3, $C$4))^MIN((BA$8-$C$6), $C$5)*IF($B13="Male", MIN(OFFSET(Mortality_Rates!$B$6, $C13, 0), Mortality_Rates!$B$111), MIN(OFFSET(Mortality_Rates!$B$6, $C13, 1),  Mortality_Rates!$C$111))</f>
        <v>1.5703328426954678E-4</v>
      </c>
      <c r="BB13" s="30">
        <f ca="1">(1-IF($B13="Male", $C$3, $C$4))^MIN((BB$8-$C$6), $C$5)*IF($B13="Male", MIN(OFFSET(Mortality_Rates!$B$6, $C13, 0), Mortality_Rates!$B$111), MIN(OFFSET(Mortality_Rates!$B$6, $C13, 1),  Mortality_Rates!$C$111))</f>
        <v>1.5703328426954678E-4</v>
      </c>
      <c r="BC13" s="30">
        <f ca="1">(1-IF($B13="Male", $C$3, $C$4))^MIN((BC$8-$C$6), $C$5)*IF($B13="Male", MIN(OFFSET(Mortality_Rates!$B$6, $C13, 0), Mortality_Rates!$B$111), MIN(OFFSET(Mortality_Rates!$B$6, $C13, 1),  Mortality_Rates!$C$111))</f>
        <v>1.5703328426954678E-4</v>
      </c>
      <c r="BD13" s="30">
        <f ca="1">(1-IF($B13="Male", $C$3, $C$4))^MIN((BD$8-$C$6), $C$5)*IF($B13="Male", MIN(OFFSET(Mortality_Rates!$B$6, $C13, 0), Mortality_Rates!$B$111), MIN(OFFSET(Mortality_Rates!$B$6, $C13, 1),  Mortality_Rates!$C$111))</f>
        <v>1.5703328426954678E-4</v>
      </c>
      <c r="BE13" s="30">
        <f ca="1">(1-IF($B13="Male", $C$3, $C$4))^MIN((BE$8-$C$6), $C$5)*IF($B13="Male", MIN(OFFSET(Mortality_Rates!$B$6, $C13, 0), Mortality_Rates!$B$111), MIN(OFFSET(Mortality_Rates!$B$6, $C13, 1),  Mortality_Rates!$C$111))</f>
        <v>1.5703328426954678E-4</v>
      </c>
      <c r="BF13" s="30">
        <f ca="1">(1-IF($B13="Male", $C$3, $C$4))^MIN((BF$8-$C$6), $C$5)*IF($B13="Male", MIN(OFFSET(Mortality_Rates!$B$6, $C13, 0), Mortality_Rates!$B$111), MIN(OFFSET(Mortality_Rates!$B$6, $C13, 1),  Mortality_Rates!$C$111))</f>
        <v>1.5703328426954678E-4</v>
      </c>
      <c r="BG13" s="30">
        <f ca="1">(1-IF($B13="Male", $C$3, $C$4))^MIN((BG$8-$C$6), $C$5)*IF($B13="Male", MIN(OFFSET(Mortality_Rates!$B$6, $C13, 0), Mortality_Rates!$B$111), MIN(OFFSET(Mortality_Rates!$B$6, $C13, 1),  Mortality_Rates!$C$111))</f>
        <v>1.5703328426954678E-4</v>
      </c>
      <c r="BH13" s="30">
        <f ca="1">(1-IF($B13="Male", $C$3, $C$4))^MIN((BH$8-$C$6), $C$5)*IF($B13="Male", MIN(OFFSET(Mortality_Rates!$B$6, $C13, 0), Mortality_Rates!$B$111), MIN(OFFSET(Mortality_Rates!$B$6, $C13, 1),  Mortality_Rates!$C$111))</f>
        <v>1.5703328426954678E-4</v>
      </c>
      <c r="BI13" s="30">
        <f ca="1">(1-IF($B13="Male", $C$3, $C$4))^MIN((BI$8-$C$6), $C$5)*IF($B13="Male", MIN(OFFSET(Mortality_Rates!$B$6, $C13, 0), Mortality_Rates!$B$111), MIN(OFFSET(Mortality_Rates!$B$6, $C13, 1),  Mortality_Rates!$C$111))</f>
        <v>1.5703328426954678E-4</v>
      </c>
      <c r="BJ13" s="30">
        <f ca="1">(1-IF($B13="Male", $C$3, $C$4))^MIN((BJ$8-$C$6), $C$5)*IF($B13="Male", MIN(OFFSET(Mortality_Rates!$B$6, $C13, 0), Mortality_Rates!$B$111), MIN(OFFSET(Mortality_Rates!$B$6, $C13, 1),  Mortality_Rates!$C$111))</f>
        <v>1.5703328426954678E-4</v>
      </c>
      <c r="BK13" s="30">
        <f ca="1">(1-IF($B13="Male", $C$3, $C$4))^MIN((BK$8-$C$6), $C$5)*IF($B13="Male", MIN(OFFSET(Mortality_Rates!$B$6, $C13, 0), Mortality_Rates!$B$111), MIN(OFFSET(Mortality_Rates!$B$6, $C13, 1),  Mortality_Rates!$C$111))</f>
        <v>1.5703328426954678E-4</v>
      </c>
    </row>
    <row r="14" spans="1:63" x14ac:dyDescent="0.35">
      <c r="A14" t="s">
        <v>34</v>
      </c>
      <c r="B14" t="s">
        <v>31</v>
      </c>
      <c r="C14">
        <f t="shared" si="25"/>
        <v>5</v>
      </c>
      <c r="D14" s="30">
        <f ca="1">(1-IF($B14="Male", $C$3, $C$4))^MIN((D$8-$C$6), $C$5)*IF($B14="Male", MIN(OFFSET(Mortality_Rates!$B$6, $C14, 0), Mortality_Rates!$B$111), MIN(OFFSET(Mortality_Rates!$B$6, $C14, 1),  Mortality_Rates!$C$111))</f>
        <v>2.4811350000000001E-4</v>
      </c>
      <c r="E14" s="30">
        <f ca="1">(1-IF($B14="Male", $C$3, $C$4))^MIN((E$8-$C$6), $C$5)*IF($B14="Male", MIN(OFFSET(Mortality_Rates!$B$6, $C14, 0), Mortality_Rates!$B$111), MIN(OFFSET(Mortality_Rates!$B$6, $C14, 1),  Mortality_Rates!$C$111))</f>
        <v>2.4526019475E-4</v>
      </c>
      <c r="F14" s="30">
        <f ca="1">(1-IF($B14="Male", $C$3, $C$4))^MIN((F$8-$C$6), $C$5)*IF($B14="Male", MIN(OFFSET(Mortality_Rates!$B$6, $C14, 0), Mortality_Rates!$B$111), MIN(OFFSET(Mortality_Rates!$B$6, $C14, 1),  Mortality_Rates!$C$111))</f>
        <v>2.4243970251037499E-4</v>
      </c>
      <c r="G14" s="30">
        <f ca="1">(1-IF($B14="Male", $C$3, $C$4))^MIN((G$8-$C$6), $C$5)*IF($B14="Male", MIN(OFFSET(Mortality_Rates!$B$6, $C14, 0), Mortality_Rates!$B$111), MIN(OFFSET(Mortality_Rates!$B$6, $C14, 1),  Mortality_Rates!$C$111))</f>
        <v>2.396516459315057E-4</v>
      </c>
      <c r="H14" s="30">
        <f ca="1">(1-IF($B14="Male", $C$3, $C$4))^MIN((H$8-$C$6), $C$5)*IF($B14="Male", MIN(OFFSET(Mortality_Rates!$B$6, $C14, 0), Mortality_Rates!$B$111), MIN(OFFSET(Mortality_Rates!$B$6, $C14, 1),  Mortality_Rates!$C$111))</f>
        <v>2.3689565200329338E-4</v>
      </c>
      <c r="I14" s="30">
        <f ca="1">(1-IF($B14="Male", $C$3, $C$4))^MIN((I$8-$C$6), $C$5)*IF($B14="Male", MIN(OFFSET(Mortality_Rates!$B$6, $C14, 0), Mortality_Rates!$B$111), MIN(OFFSET(Mortality_Rates!$B$6, $C14, 1),  Mortality_Rates!$C$111))</f>
        <v>2.3417135200525552E-4</v>
      </c>
      <c r="J14" s="30">
        <f ca="1">(1-IF($B14="Male", $C$3, $C$4))^MIN((J$8-$C$6), $C$5)*IF($B14="Male", MIN(OFFSET(Mortality_Rates!$B$6, $C14, 0), Mortality_Rates!$B$111), MIN(OFFSET(Mortality_Rates!$B$6, $C14, 1),  Mortality_Rates!$C$111))</f>
        <v>2.3147838145719506E-4</v>
      </c>
      <c r="K14" s="30">
        <f ca="1">(1-IF($B14="Male", $C$3, $C$4))^MIN((K$8-$C$6), $C$5)*IF($B14="Male", MIN(OFFSET(Mortality_Rates!$B$6, $C14, 0), Mortality_Rates!$B$111), MIN(OFFSET(Mortality_Rates!$B$6, $C14, 1),  Mortality_Rates!$C$111))</f>
        <v>2.2881638007043735E-4</v>
      </c>
      <c r="L14" s="30">
        <f ca="1">(1-IF($B14="Male", $C$3, $C$4))^MIN((L$8-$C$6), $C$5)*IF($B14="Male", MIN(OFFSET(Mortality_Rates!$B$6, $C14, 0), Mortality_Rates!$B$111), MIN(OFFSET(Mortality_Rates!$B$6, $C14, 1),  Mortality_Rates!$C$111))</f>
        <v>2.261849916996273E-4</v>
      </c>
      <c r="M14" s="30">
        <f ca="1">(1-IF($B14="Male", $C$3, $C$4))^MIN((M$8-$C$6), $C$5)*IF($B14="Male", MIN(OFFSET(Mortality_Rates!$B$6, $C14, 0), Mortality_Rates!$B$111), MIN(OFFSET(Mortality_Rates!$B$6, $C14, 1),  Mortality_Rates!$C$111))</f>
        <v>2.2358386429508159E-4</v>
      </c>
      <c r="N14" s="30">
        <f ca="1">(1-IF($B14="Male", $C$3, $C$4))^MIN((N$8-$C$6), $C$5)*IF($B14="Male", MIN(OFFSET(Mortality_Rates!$B$6, $C14, 0), Mortality_Rates!$B$111), MIN(OFFSET(Mortality_Rates!$B$6, $C14, 1),  Mortality_Rates!$C$111))</f>
        <v>2.2101264985568815E-4</v>
      </c>
      <c r="O14" s="30">
        <f ca="1">(1-IF($B14="Male", $C$3, $C$4))^MIN((O$8-$C$6), $C$5)*IF($B14="Male", MIN(OFFSET(Mortality_Rates!$B$6, $C14, 0), Mortality_Rates!$B$111), MIN(OFFSET(Mortality_Rates!$B$6, $C14, 1),  Mortality_Rates!$C$111))</f>
        <v>2.1847100438234779E-4</v>
      </c>
      <c r="P14" s="30">
        <f ca="1">(1-IF($B14="Male", $C$3, $C$4))^MIN((P$8-$C$6), $C$5)*IF($B14="Male", MIN(OFFSET(Mortality_Rates!$B$6, $C14, 0), Mortality_Rates!$B$111), MIN(OFFSET(Mortality_Rates!$B$6, $C14, 1),  Mortality_Rates!$C$111))</f>
        <v>2.1595858783195077E-4</v>
      </c>
      <c r="Q14" s="30">
        <f ca="1">(1-IF($B14="Male", $C$3, $C$4))^MIN((Q$8-$C$6), $C$5)*IF($B14="Male", MIN(OFFSET(Mortality_Rates!$B$6, $C14, 0), Mortality_Rates!$B$111), MIN(OFFSET(Mortality_Rates!$B$6, $C14, 1),  Mortality_Rates!$C$111))</f>
        <v>2.1347506407188335E-4</v>
      </c>
      <c r="R14" s="30">
        <f ca="1">(1-IF($B14="Male", $C$3, $C$4))^MIN((R$8-$C$6), $C$5)*IF($B14="Male", MIN(OFFSET(Mortality_Rates!$B$6, $C14, 0), Mortality_Rates!$B$111), MIN(OFFSET(Mortality_Rates!$B$6, $C14, 1),  Mortality_Rates!$C$111))</f>
        <v>2.1102010083505669E-4</v>
      </c>
      <c r="S14" s="30">
        <f ca="1">(1-IF($B14="Male", $C$3, $C$4))^MIN((S$8-$C$6), $C$5)*IF($B14="Male", MIN(OFFSET(Mortality_Rates!$B$6, $C14, 0), Mortality_Rates!$B$111), MIN(OFFSET(Mortality_Rates!$B$6, $C14, 1),  Mortality_Rates!$C$111))</f>
        <v>2.0859336967545352E-4</v>
      </c>
      <c r="T14" s="30">
        <f ca="1">(1-IF($B14="Male", $C$3, $C$4))^MIN((T$8-$C$6), $C$5)*IF($B14="Male", MIN(OFFSET(Mortality_Rates!$B$6, $C14, 0), Mortality_Rates!$B$111), MIN(OFFSET(Mortality_Rates!$B$6, $C14, 1),  Mortality_Rates!$C$111))</f>
        <v>2.0619454592418581E-4</v>
      </c>
      <c r="U14" s="30">
        <f ca="1">(1-IF($B14="Male", $C$3, $C$4))^MIN((U$8-$C$6), $C$5)*IF($B14="Male", MIN(OFFSET(Mortality_Rates!$B$6, $C14, 0), Mortality_Rates!$B$111), MIN(OFFSET(Mortality_Rates!$B$6, $C14, 1),  Mortality_Rates!$C$111))</f>
        <v>2.0382330864605769E-4</v>
      </c>
      <c r="V14" s="30">
        <f ca="1">(1-IF($B14="Male", $C$3, $C$4))^MIN((V$8-$C$6), $C$5)*IF($B14="Male", MIN(OFFSET(Mortality_Rates!$B$6, $C14, 0), Mortality_Rates!$B$111), MIN(OFFSET(Mortality_Rates!$B$6, $C14, 1),  Mortality_Rates!$C$111))</f>
        <v>2.0147934059662801E-4</v>
      </c>
      <c r="W14" s="30">
        <f ca="1">(1-IF($B14="Male", $C$3, $C$4))^MIN((W$8-$C$6), $C$5)*IF($B14="Male", MIN(OFFSET(Mortality_Rates!$B$6, $C14, 0), Mortality_Rates!$B$111), MIN(OFFSET(Mortality_Rates!$B$6, $C14, 1),  Mortality_Rates!$C$111))</f>
        <v>1.9916232817976682E-4</v>
      </c>
      <c r="X14" s="30">
        <f ca="1">(1-IF($B14="Male", $C$3, $C$4))^MIN((X$8-$C$6), $C$5)*IF($B14="Male", MIN(OFFSET(Mortality_Rates!$B$6, $C14, 0), Mortality_Rates!$B$111), MIN(OFFSET(Mortality_Rates!$B$6, $C14, 1),  Mortality_Rates!$C$111))</f>
        <v>1.9687196140569951E-4</v>
      </c>
      <c r="Y14" s="30">
        <f ca="1">(1-IF($B14="Male", $C$3, $C$4))^MIN((Y$8-$C$6), $C$5)*IF($B14="Male", MIN(OFFSET(Mortality_Rates!$B$6, $C14, 0), Mortality_Rates!$B$111), MIN(OFFSET(Mortality_Rates!$B$6, $C14, 1),  Mortality_Rates!$C$111))</f>
        <v>1.9460793384953396E-4</v>
      </c>
      <c r="Z14" s="30">
        <f ca="1">(1-IF($B14="Male", $C$3, $C$4))^MIN((Z$8-$C$6), $C$5)*IF($B14="Male", MIN(OFFSET(Mortality_Rates!$B$6, $C14, 0), Mortality_Rates!$B$111), MIN(OFFSET(Mortality_Rates!$B$6, $C14, 1),  Mortality_Rates!$C$111))</f>
        <v>1.9236994261026433E-4</v>
      </c>
      <c r="AA14" s="30">
        <f ca="1">(1-IF($B14="Male", $C$3, $C$4))^MIN((AA$8-$C$6), $C$5)*IF($B14="Male", MIN(OFFSET(Mortality_Rates!$B$6, $C14, 0), Mortality_Rates!$B$111), MIN(OFFSET(Mortality_Rates!$B$6, $C14, 1),  Mortality_Rates!$C$111))</f>
        <v>1.9015768827024629E-4</v>
      </c>
      <c r="AB14" s="30">
        <f ca="1">(1-IF($B14="Male", $C$3, $C$4))^MIN((AB$8-$C$6), $C$5)*IF($B14="Male", MIN(OFFSET(Mortality_Rates!$B$6, $C14, 0), Mortality_Rates!$B$111), MIN(OFFSET(Mortality_Rates!$B$6, $C14, 1),  Mortality_Rates!$C$111))</f>
        <v>1.8797087485513845E-4</v>
      </c>
      <c r="AC14" s="30">
        <f ca="1">(1-IF($B14="Male", $C$3, $C$4))^MIN((AC$8-$C$6), $C$5)*IF($B14="Male", MIN(OFFSET(Mortality_Rates!$B$6, $C14, 0), Mortality_Rates!$B$111), MIN(OFFSET(Mortality_Rates!$B$6, $C14, 1),  Mortality_Rates!$C$111))</f>
        <v>1.8580920979430437E-4</v>
      </c>
      <c r="AD14" s="30">
        <f ca="1">(1-IF($B14="Male", $C$3, $C$4))^MIN((AD$8-$C$6), $C$5)*IF($B14="Male", MIN(OFFSET(Mortality_Rates!$B$6, $C14, 0), Mortality_Rates!$B$111), MIN(OFFSET(Mortality_Rates!$B$6, $C14, 1),  Mortality_Rates!$C$111))</f>
        <v>1.8367240388166987E-4</v>
      </c>
      <c r="AE14" s="30">
        <f ca="1">(1-IF($B14="Male", $C$3, $C$4))^MIN((AE$8-$C$6), $C$5)*IF($B14="Male", MIN(OFFSET(Mortality_Rates!$B$6, $C14, 0), Mortality_Rates!$B$111), MIN(OFFSET(Mortality_Rates!$B$6, $C14, 1),  Mortality_Rates!$C$111))</f>
        <v>1.815601712370307E-4</v>
      </c>
      <c r="AF14" s="30">
        <f ca="1">(1-IF($B14="Male", $C$3, $C$4))^MIN((AF$8-$C$6), $C$5)*IF($B14="Male", MIN(OFFSET(Mortality_Rates!$B$6, $C14, 0), Mortality_Rates!$B$111), MIN(OFFSET(Mortality_Rates!$B$6, $C14, 1),  Mortality_Rates!$C$111))</f>
        <v>1.7947222926780485E-4</v>
      </c>
      <c r="AG14" s="30">
        <f ca="1">(1-IF($B14="Male", $C$3, $C$4))^MIN((AG$8-$C$6), $C$5)*IF($B14="Male", MIN(OFFSET(Mortality_Rates!$B$6, $C14, 0), Mortality_Rates!$B$111), MIN(OFFSET(Mortality_Rates!$B$6, $C14, 1),  Mortality_Rates!$C$111))</f>
        <v>1.7740829863122507E-4</v>
      </c>
      <c r="AH14" s="30">
        <f ca="1">(1-IF($B14="Male", $C$3, $C$4))^MIN((AH$8-$C$6), $C$5)*IF($B14="Male", MIN(OFFSET(Mortality_Rates!$B$6, $C14, 0), Mortality_Rates!$B$111), MIN(OFFSET(Mortality_Rates!$B$6, $C14, 1),  Mortality_Rates!$C$111))</f>
        <v>1.7536810319696599E-4</v>
      </c>
      <c r="AI14" s="30">
        <f ca="1">(1-IF($B14="Male", $C$3, $C$4))^MIN((AI$8-$C$6), $C$5)*IF($B14="Male", MIN(OFFSET(Mortality_Rates!$B$6, $C14, 0), Mortality_Rates!$B$111), MIN(OFFSET(Mortality_Rates!$B$6, $C14, 1),  Mortality_Rates!$C$111))</f>
        <v>1.7335137001020089E-4</v>
      </c>
      <c r="AJ14" s="30">
        <f ca="1">(1-IF($B14="Male", $C$3, $C$4))^MIN((AJ$8-$C$6), $C$5)*IF($B14="Male", MIN(OFFSET(Mortality_Rates!$B$6, $C14, 0), Mortality_Rates!$B$111), MIN(OFFSET(Mortality_Rates!$B$6, $C14, 1),  Mortality_Rates!$C$111))</f>
        <v>1.7135782925508359E-4</v>
      </c>
      <c r="AK14" s="30">
        <f ca="1">(1-IF($B14="Male", $C$3, $C$4))^MIN((AK$8-$C$6), $C$5)*IF($B14="Male", MIN(OFFSET(Mortality_Rates!$B$6, $C14, 0), Mortality_Rates!$B$111), MIN(OFFSET(Mortality_Rates!$B$6, $C14, 1),  Mortality_Rates!$C$111))</f>
        <v>1.6938721421865013E-4</v>
      </c>
      <c r="AL14" s="30">
        <f ca="1">(1-IF($B14="Male", $C$3, $C$4))^MIN((AL$8-$C$6), $C$5)*IF($B14="Male", MIN(OFFSET(Mortality_Rates!$B$6, $C14, 0), Mortality_Rates!$B$111), MIN(OFFSET(Mortality_Rates!$B$6, $C14, 1),  Mortality_Rates!$C$111))</f>
        <v>1.6743926125513563E-4</v>
      </c>
      <c r="AM14" s="30">
        <f ca="1">(1-IF($B14="Male", $C$3, $C$4))^MIN((AM$8-$C$6), $C$5)*IF($B14="Male", MIN(OFFSET(Mortality_Rates!$B$6, $C14, 0), Mortality_Rates!$B$111), MIN(OFFSET(Mortality_Rates!$B$6, $C14, 1),  Mortality_Rates!$C$111))</f>
        <v>1.655137097507016E-4</v>
      </c>
      <c r="AN14" s="30">
        <f ca="1">(1-IF($B14="Male", $C$3, $C$4))^MIN((AN$8-$C$6), $C$5)*IF($B14="Male", MIN(OFFSET(Mortality_Rates!$B$6, $C14, 0), Mortality_Rates!$B$111), MIN(OFFSET(Mortality_Rates!$B$6, $C14, 1),  Mortality_Rates!$C$111))</f>
        <v>1.6361030208856853E-4</v>
      </c>
      <c r="AO14" s="30">
        <f ca="1">(1-IF($B14="Male", $C$3, $C$4))^MIN((AO$8-$C$6), $C$5)*IF($B14="Male", MIN(OFFSET(Mortality_Rates!$B$6, $C14, 0), Mortality_Rates!$B$111), MIN(OFFSET(Mortality_Rates!$B$6, $C14, 1),  Mortality_Rates!$C$111))</f>
        <v>1.6172878361454999E-4</v>
      </c>
      <c r="AP14" s="30">
        <f ca="1">(1-IF($B14="Male", $C$3, $C$4))^MIN((AP$8-$C$6), $C$5)*IF($B14="Male", MIN(OFFSET(Mortality_Rates!$B$6, $C14, 0), Mortality_Rates!$B$111), MIN(OFFSET(Mortality_Rates!$B$6, $C14, 1),  Mortality_Rates!$C$111))</f>
        <v>1.5986890260298267E-4</v>
      </c>
      <c r="AQ14" s="30">
        <f ca="1">(1-IF($B14="Male", $C$3, $C$4))^MIN((AQ$8-$C$6), $C$5)*IF($B14="Male", MIN(OFFSET(Mortality_Rates!$B$6, $C14, 0), Mortality_Rates!$B$111), MIN(OFFSET(Mortality_Rates!$B$6, $C14, 1),  Mortality_Rates!$C$111))</f>
        <v>1.5803041022304838E-4</v>
      </c>
      <c r="AR14" s="30">
        <f ca="1">(1-IF($B14="Male", $C$3, $C$4))^MIN((AR$8-$C$6), $C$5)*IF($B14="Male", MIN(OFFSET(Mortality_Rates!$B$6, $C14, 0), Mortality_Rates!$B$111), MIN(OFFSET(Mortality_Rates!$B$6, $C14, 1),  Mortality_Rates!$C$111))</f>
        <v>1.5621306050548332E-4</v>
      </c>
      <c r="AS14" s="30">
        <f ca="1">(1-IF($B14="Male", $C$3, $C$4))^MIN((AS$8-$C$6), $C$5)*IF($B14="Male", MIN(OFFSET(Mortality_Rates!$B$6, $C14, 0), Mortality_Rates!$B$111), MIN(OFFSET(Mortality_Rates!$B$6, $C14, 1),  Mortality_Rates!$C$111))</f>
        <v>1.5441661030967025E-4</v>
      </c>
      <c r="AT14" s="30">
        <f ca="1">(1-IF($B14="Male", $C$3, $C$4))^MIN((AT$8-$C$6), $C$5)*IF($B14="Male", MIN(OFFSET(Mortality_Rates!$B$6, $C14, 0), Mortality_Rates!$B$111), MIN(OFFSET(Mortality_Rates!$B$6, $C14, 1),  Mortality_Rates!$C$111))</f>
        <v>1.5264081929110905E-4</v>
      </c>
      <c r="AU14" s="30">
        <f ca="1">(1-IF($B14="Male", $C$3, $C$4))^MIN((AU$8-$C$6), $C$5)*IF($B14="Male", MIN(OFFSET(Mortality_Rates!$B$6, $C14, 0), Mortality_Rates!$B$111), MIN(OFFSET(Mortality_Rates!$B$6, $C14, 1),  Mortality_Rates!$C$111))</f>
        <v>1.5088544986926133E-4</v>
      </c>
      <c r="AV14" s="30">
        <f ca="1">(1-IF($B14="Male", $C$3, $C$4))^MIN((AV$8-$C$6), $C$5)*IF($B14="Male", MIN(OFFSET(Mortality_Rates!$B$6, $C14, 0), Mortality_Rates!$B$111), MIN(OFFSET(Mortality_Rates!$B$6, $C14, 1),  Mortality_Rates!$C$111))</f>
        <v>1.491502671957648E-4</v>
      </c>
      <c r="AW14" s="30">
        <f ca="1">(1-IF($B14="Male", $C$3, $C$4))^MIN((AW$8-$C$6), $C$5)*IF($B14="Male", MIN(OFFSET(Mortality_Rates!$B$6, $C14, 0), Mortality_Rates!$B$111), MIN(OFFSET(Mortality_Rates!$B$6, $C14, 1),  Mortality_Rates!$C$111))</f>
        <v>1.4743503912301352E-4</v>
      </c>
      <c r="AX14" s="30">
        <f ca="1">(1-IF($B14="Male", $C$3, $C$4))^MIN((AX$8-$C$6), $C$5)*IF($B14="Male", MIN(OFFSET(Mortality_Rates!$B$6, $C14, 0), Mortality_Rates!$B$111), MIN(OFFSET(Mortality_Rates!$B$6, $C14, 1),  Mortality_Rates!$C$111))</f>
        <v>1.4573953617309888E-4</v>
      </c>
      <c r="AY14" s="30">
        <f ca="1">(1-IF($B14="Male", $C$3, $C$4))^MIN((AY$8-$C$6), $C$5)*IF($B14="Male", MIN(OFFSET(Mortality_Rates!$B$6, $C14, 0), Mortality_Rates!$B$111), MIN(OFFSET(Mortality_Rates!$B$6, $C14, 1),  Mortality_Rates!$C$111))</f>
        <v>1.4406353150710823E-4</v>
      </c>
      <c r="AZ14" s="30">
        <f ca="1">(1-IF($B14="Male", $C$3, $C$4))^MIN((AZ$8-$C$6), $C$5)*IF($B14="Male", MIN(OFFSET(Mortality_Rates!$B$6, $C14, 0), Mortality_Rates!$B$111), MIN(OFFSET(Mortality_Rates!$B$6, $C14, 1),  Mortality_Rates!$C$111))</f>
        <v>1.424068008947765E-4</v>
      </c>
      <c r="BA14" s="30">
        <f ca="1">(1-IF($B14="Male", $C$3, $C$4))^MIN((BA$8-$C$6), $C$5)*IF($B14="Male", MIN(OFFSET(Mortality_Rates!$B$6, $C14, 0), Mortality_Rates!$B$111), MIN(OFFSET(Mortality_Rates!$B$6, $C14, 1),  Mortality_Rates!$C$111))</f>
        <v>1.4076912268448657E-4</v>
      </c>
      <c r="BB14" s="30">
        <f ca="1">(1-IF($B14="Male", $C$3, $C$4))^MIN((BB$8-$C$6), $C$5)*IF($B14="Male", MIN(OFFSET(Mortality_Rates!$B$6, $C14, 0), Mortality_Rates!$B$111), MIN(OFFSET(Mortality_Rates!$B$6, $C14, 1),  Mortality_Rates!$C$111))</f>
        <v>1.4076912268448657E-4</v>
      </c>
      <c r="BC14" s="30">
        <f ca="1">(1-IF($B14="Male", $C$3, $C$4))^MIN((BC$8-$C$6), $C$5)*IF($B14="Male", MIN(OFFSET(Mortality_Rates!$B$6, $C14, 0), Mortality_Rates!$B$111), MIN(OFFSET(Mortality_Rates!$B$6, $C14, 1),  Mortality_Rates!$C$111))</f>
        <v>1.4076912268448657E-4</v>
      </c>
      <c r="BD14" s="30">
        <f ca="1">(1-IF($B14="Male", $C$3, $C$4))^MIN((BD$8-$C$6), $C$5)*IF($B14="Male", MIN(OFFSET(Mortality_Rates!$B$6, $C14, 0), Mortality_Rates!$B$111), MIN(OFFSET(Mortality_Rates!$B$6, $C14, 1),  Mortality_Rates!$C$111))</f>
        <v>1.4076912268448657E-4</v>
      </c>
      <c r="BE14" s="30">
        <f ca="1">(1-IF($B14="Male", $C$3, $C$4))^MIN((BE$8-$C$6), $C$5)*IF($B14="Male", MIN(OFFSET(Mortality_Rates!$B$6, $C14, 0), Mortality_Rates!$B$111), MIN(OFFSET(Mortality_Rates!$B$6, $C14, 1),  Mortality_Rates!$C$111))</f>
        <v>1.4076912268448657E-4</v>
      </c>
      <c r="BF14" s="30">
        <f ca="1">(1-IF($B14="Male", $C$3, $C$4))^MIN((BF$8-$C$6), $C$5)*IF($B14="Male", MIN(OFFSET(Mortality_Rates!$B$6, $C14, 0), Mortality_Rates!$B$111), MIN(OFFSET(Mortality_Rates!$B$6, $C14, 1),  Mortality_Rates!$C$111))</f>
        <v>1.4076912268448657E-4</v>
      </c>
      <c r="BG14" s="30">
        <f ca="1">(1-IF($B14="Male", $C$3, $C$4))^MIN((BG$8-$C$6), $C$5)*IF($B14="Male", MIN(OFFSET(Mortality_Rates!$B$6, $C14, 0), Mortality_Rates!$B$111), MIN(OFFSET(Mortality_Rates!$B$6, $C14, 1),  Mortality_Rates!$C$111))</f>
        <v>1.4076912268448657E-4</v>
      </c>
      <c r="BH14" s="30">
        <f ca="1">(1-IF($B14="Male", $C$3, $C$4))^MIN((BH$8-$C$6), $C$5)*IF($B14="Male", MIN(OFFSET(Mortality_Rates!$B$6, $C14, 0), Mortality_Rates!$B$111), MIN(OFFSET(Mortality_Rates!$B$6, $C14, 1),  Mortality_Rates!$C$111))</f>
        <v>1.4076912268448657E-4</v>
      </c>
      <c r="BI14" s="30">
        <f ca="1">(1-IF($B14="Male", $C$3, $C$4))^MIN((BI$8-$C$6), $C$5)*IF($B14="Male", MIN(OFFSET(Mortality_Rates!$B$6, $C14, 0), Mortality_Rates!$B$111), MIN(OFFSET(Mortality_Rates!$B$6, $C14, 1),  Mortality_Rates!$C$111))</f>
        <v>1.4076912268448657E-4</v>
      </c>
      <c r="BJ14" s="30">
        <f ca="1">(1-IF($B14="Male", $C$3, $C$4))^MIN((BJ$8-$C$6), $C$5)*IF($B14="Male", MIN(OFFSET(Mortality_Rates!$B$6, $C14, 0), Mortality_Rates!$B$111), MIN(OFFSET(Mortality_Rates!$B$6, $C14, 1),  Mortality_Rates!$C$111))</f>
        <v>1.4076912268448657E-4</v>
      </c>
      <c r="BK14" s="30">
        <f ca="1">(1-IF($B14="Male", $C$3, $C$4))^MIN((BK$8-$C$6), $C$5)*IF($B14="Male", MIN(OFFSET(Mortality_Rates!$B$6, $C14, 0), Mortality_Rates!$B$111), MIN(OFFSET(Mortality_Rates!$B$6, $C14, 1),  Mortality_Rates!$C$111))</f>
        <v>1.4076912268448657E-4</v>
      </c>
    </row>
    <row r="15" spans="1:63" x14ac:dyDescent="0.35">
      <c r="A15" t="s">
        <v>34</v>
      </c>
      <c r="B15" t="s">
        <v>31</v>
      </c>
      <c r="C15">
        <f t="shared" si="25"/>
        <v>6</v>
      </c>
      <c r="D15" s="30">
        <f ca="1">(1-IF($B15="Male", $C$3, $C$4))^MIN((D$8-$C$6), $C$5)*IF($B15="Male", MIN(OFFSET(Mortality_Rates!$B$6, $C15, 0), Mortality_Rates!$B$111), MIN(OFFSET(Mortality_Rates!$B$6, $C15, 1),  Mortality_Rates!$C$111))</f>
        <v>2.3427450000000001E-4</v>
      </c>
      <c r="E15" s="30">
        <f ca="1">(1-IF($B15="Male", $C$3, $C$4))^MIN((E$8-$C$6), $C$5)*IF($B15="Male", MIN(OFFSET(Mortality_Rates!$B$6, $C15, 0), Mortality_Rates!$B$111), MIN(OFFSET(Mortality_Rates!$B$6, $C15, 1),  Mortality_Rates!$C$111))</f>
        <v>2.3158034324999999E-4</v>
      </c>
      <c r="F15" s="30">
        <f ca="1">(1-IF($B15="Male", $C$3, $C$4))^MIN((F$8-$C$6), $C$5)*IF($B15="Male", MIN(OFFSET(Mortality_Rates!$B$6, $C15, 0), Mortality_Rates!$B$111), MIN(OFFSET(Mortality_Rates!$B$6, $C15, 1),  Mortality_Rates!$C$111))</f>
        <v>2.2891716930262498E-4</v>
      </c>
      <c r="G15" s="30">
        <f ca="1">(1-IF($B15="Male", $C$3, $C$4))^MIN((G$8-$C$6), $C$5)*IF($B15="Male", MIN(OFFSET(Mortality_Rates!$B$6, $C15, 0), Mortality_Rates!$B$111), MIN(OFFSET(Mortality_Rates!$B$6, $C15, 1),  Mortality_Rates!$C$111))</f>
        <v>2.2628462185564482E-4</v>
      </c>
      <c r="H15" s="30">
        <f ca="1">(1-IF($B15="Male", $C$3, $C$4))^MIN((H$8-$C$6), $C$5)*IF($B15="Male", MIN(OFFSET(Mortality_Rates!$B$6, $C15, 0), Mortality_Rates!$B$111), MIN(OFFSET(Mortality_Rates!$B$6, $C15, 1),  Mortality_Rates!$C$111))</f>
        <v>2.2368234870430494E-4</v>
      </c>
      <c r="I15" s="30">
        <f ca="1">(1-IF($B15="Male", $C$3, $C$4))^MIN((I$8-$C$6), $C$5)*IF($B15="Male", MIN(OFFSET(Mortality_Rates!$B$6, $C15, 0), Mortality_Rates!$B$111), MIN(OFFSET(Mortality_Rates!$B$6, $C15, 1),  Mortality_Rates!$C$111))</f>
        <v>2.2111000169420541E-4</v>
      </c>
      <c r="J15" s="30">
        <f ca="1">(1-IF($B15="Male", $C$3, $C$4))^MIN((J$8-$C$6), $C$5)*IF($B15="Male", MIN(OFFSET(Mortality_Rates!$B$6, $C15, 0), Mortality_Rates!$B$111), MIN(OFFSET(Mortality_Rates!$B$6, $C15, 1),  Mortality_Rates!$C$111))</f>
        <v>2.1856723667472205E-4</v>
      </c>
      <c r="K15" s="30">
        <f ca="1">(1-IF($B15="Male", $C$3, $C$4))^MIN((K$8-$C$6), $C$5)*IF($B15="Male", MIN(OFFSET(Mortality_Rates!$B$6, $C15, 0), Mortality_Rates!$B$111), MIN(OFFSET(Mortality_Rates!$B$6, $C15, 1),  Mortality_Rates!$C$111))</f>
        <v>2.1605371345296276E-4</v>
      </c>
      <c r="L15" s="30">
        <f ca="1">(1-IF($B15="Male", $C$3, $C$4))^MIN((L$8-$C$6), $C$5)*IF($B15="Male", MIN(OFFSET(Mortality_Rates!$B$6, $C15, 0), Mortality_Rates!$B$111), MIN(OFFSET(Mortality_Rates!$B$6, $C15, 1),  Mortality_Rates!$C$111))</f>
        <v>2.1356909574825369E-4</v>
      </c>
      <c r="M15" s="30">
        <f ca="1">(1-IF($B15="Male", $C$3, $C$4))^MIN((M$8-$C$6), $C$5)*IF($B15="Male", MIN(OFFSET(Mortality_Rates!$B$6, $C15, 0), Mortality_Rates!$B$111), MIN(OFFSET(Mortality_Rates!$B$6, $C15, 1),  Mortality_Rates!$C$111))</f>
        <v>2.1111305114714877E-4</v>
      </c>
      <c r="N15" s="30">
        <f ca="1">(1-IF($B15="Male", $C$3, $C$4))^MIN((N$8-$C$6), $C$5)*IF($B15="Male", MIN(OFFSET(Mortality_Rates!$B$6, $C15, 0), Mortality_Rates!$B$111), MIN(OFFSET(Mortality_Rates!$B$6, $C15, 1),  Mortality_Rates!$C$111))</f>
        <v>2.0868525105895657E-4</v>
      </c>
      <c r="O15" s="30">
        <f ca="1">(1-IF($B15="Male", $C$3, $C$4))^MIN((O$8-$C$6), $C$5)*IF($B15="Male", MIN(OFFSET(Mortality_Rates!$B$6, $C15, 0), Mortality_Rates!$B$111), MIN(OFFSET(Mortality_Rates!$B$6, $C15, 1),  Mortality_Rates!$C$111))</f>
        <v>2.062853706717786E-4</v>
      </c>
      <c r="P15" s="30">
        <f ca="1">(1-IF($B15="Male", $C$3, $C$4))^MIN((P$8-$C$6), $C$5)*IF($B15="Male", MIN(OFFSET(Mortality_Rates!$B$6, $C15, 0), Mortality_Rates!$B$111), MIN(OFFSET(Mortality_Rates!$B$6, $C15, 1),  Mortality_Rates!$C$111))</f>
        <v>2.0391308890905314E-4</v>
      </c>
      <c r="Q15" s="30">
        <f ca="1">(1-IF($B15="Male", $C$3, $C$4))^MIN((Q$8-$C$6), $C$5)*IF($B15="Male", MIN(OFFSET(Mortality_Rates!$B$6, $C15, 0), Mortality_Rates!$B$111), MIN(OFFSET(Mortality_Rates!$B$6, $C15, 1),  Mortality_Rates!$C$111))</f>
        <v>2.0156808838659902E-4</v>
      </c>
      <c r="R15" s="30">
        <f ca="1">(1-IF($B15="Male", $C$3, $C$4))^MIN((R$8-$C$6), $C$5)*IF($B15="Male", MIN(OFFSET(Mortality_Rates!$B$6, $C15, 0), Mortality_Rates!$B$111), MIN(OFFSET(Mortality_Rates!$B$6, $C15, 1),  Mortality_Rates!$C$111))</f>
        <v>1.9925005537015314E-4</v>
      </c>
      <c r="S15" s="30">
        <f ca="1">(1-IF($B15="Male", $C$3, $C$4))^MIN((S$8-$C$6), $C$5)*IF($B15="Male", MIN(OFFSET(Mortality_Rates!$B$6, $C15, 0), Mortality_Rates!$B$111), MIN(OFFSET(Mortality_Rates!$B$6, $C15, 1),  Mortality_Rates!$C$111))</f>
        <v>1.9695867973339637E-4</v>
      </c>
      <c r="T15" s="30">
        <f ca="1">(1-IF($B15="Male", $C$3, $C$4))^MIN((T$8-$C$6), $C$5)*IF($B15="Male", MIN(OFFSET(Mortality_Rates!$B$6, $C15, 0), Mortality_Rates!$B$111), MIN(OFFSET(Mortality_Rates!$B$6, $C15, 1),  Mortality_Rates!$C$111))</f>
        <v>1.946936549164623E-4</v>
      </c>
      <c r="U15" s="30">
        <f ca="1">(1-IF($B15="Male", $C$3, $C$4))^MIN((U$8-$C$6), $C$5)*IF($B15="Male", MIN(OFFSET(Mortality_Rates!$B$6, $C15, 0), Mortality_Rates!$B$111), MIN(OFFSET(Mortality_Rates!$B$6, $C15, 1),  Mortality_Rates!$C$111))</f>
        <v>1.92454677884923E-4</v>
      </c>
      <c r="V15" s="30">
        <f ca="1">(1-IF($B15="Male", $C$3, $C$4))^MIN((V$8-$C$6), $C$5)*IF($B15="Male", MIN(OFFSET(Mortality_Rates!$B$6, $C15, 0), Mortality_Rates!$B$111), MIN(OFFSET(Mortality_Rates!$B$6, $C15, 1),  Mortality_Rates!$C$111))</f>
        <v>1.9024144908924638E-4</v>
      </c>
      <c r="W15" s="30">
        <f ca="1">(1-IF($B15="Male", $C$3, $C$4))^MIN((W$8-$C$6), $C$5)*IF($B15="Male", MIN(OFFSET(Mortality_Rates!$B$6, $C15, 0), Mortality_Rates!$B$111), MIN(OFFSET(Mortality_Rates!$B$6, $C15, 1),  Mortality_Rates!$C$111))</f>
        <v>1.8805367242472008E-4</v>
      </c>
      <c r="X15" s="30">
        <f ca="1">(1-IF($B15="Male", $C$3, $C$4))^MIN((X$8-$C$6), $C$5)*IF($B15="Male", MIN(OFFSET(Mortality_Rates!$B$6, $C15, 0), Mortality_Rates!$B$111), MIN(OFFSET(Mortality_Rates!$B$6, $C15, 1),  Mortality_Rates!$C$111))</f>
        <v>1.8589105519183579E-4</v>
      </c>
      <c r="Y15" s="30">
        <f ca="1">(1-IF($B15="Male", $C$3, $C$4))^MIN((Y$8-$C$6), $C$5)*IF($B15="Male", MIN(OFFSET(Mortality_Rates!$B$6, $C15, 0), Mortality_Rates!$B$111), MIN(OFFSET(Mortality_Rates!$B$6, $C15, 1),  Mortality_Rates!$C$111))</f>
        <v>1.8375330805712968E-4</v>
      </c>
      <c r="Z15" s="30">
        <f ca="1">(1-IF($B15="Male", $C$3, $C$4))^MIN((Z$8-$C$6), $C$5)*IF($B15="Male", MIN(OFFSET(Mortality_Rates!$B$6, $C15, 0), Mortality_Rates!$B$111), MIN(OFFSET(Mortality_Rates!$B$6, $C15, 1),  Mortality_Rates!$C$111))</f>
        <v>1.8164014501447271E-4</v>
      </c>
      <c r="AA15" s="30">
        <f ca="1">(1-IF($B15="Male", $C$3, $C$4))^MIN((AA$8-$C$6), $C$5)*IF($B15="Male", MIN(OFFSET(Mortality_Rates!$B$6, $C15, 0), Mortality_Rates!$B$111), MIN(OFFSET(Mortality_Rates!$B$6, $C15, 1),  Mortality_Rates!$C$111))</f>
        <v>1.7955128334680627E-4</v>
      </c>
      <c r="AB15" s="30">
        <f ca="1">(1-IF($B15="Male", $C$3, $C$4))^MIN((AB$8-$C$6), $C$5)*IF($B15="Male", MIN(OFFSET(Mortality_Rates!$B$6, $C15, 0), Mortality_Rates!$B$111), MIN(OFFSET(Mortality_Rates!$B$6, $C15, 1),  Mortality_Rates!$C$111))</f>
        <v>1.7748644358831799E-4</v>
      </c>
      <c r="AC15" s="30">
        <f ca="1">(1-IF($B15="Male", $C$3, $C$4))^MIN((AC$8-$C$6), $C$5)*IF($B15="Male", MIN(OFFSET(Mortality_Rates!$B$6, $C15, 0), Mortality_Rates!$B$111), MIN(OFFSET(Mortality_Rates!$B$6, $C15, 1),  Mortality_Rates!$C$111))</f>
        <v>1.7544534948705235E-4</v>
      </c>
      <c r="AD15" s="30">
        <f ca="1">(1-IF($B15="Male", $C$3, $C$4))^MIN((AD$8-$C$6), $C$5)*IF($B15="Male", MIN(OFFSET(Mortality_Rates!$B$6, $C15, 0), Mortality_Rates!$B$111), MIN(OFFSET(Mortality_Rates!$B$6, $C15, 1),  Mortality_Rates!$C$111))</f>
        <v>1.7342772796795125E-4</v>
      </c>
      <c r="AE15" s="30">
        <f ca="1">(1-IF($B15="Male", $C$3, $C$4))^MIN((AE$8-$C$6), $C$5)*IF($B15="Male", MIN(OFFSET(Mortality_Rates!$B$6, $C15, 0), Mortality_Rates!$B$111), MIN(OFFSET(Mortality_Rates!$B$6, $C15, 1),  Mortality_Rates!$C$111))</f>
        <v>1.7143330909631983E-4</v>
      </c>
      <c r="AF15" s="30">
        <f ca="1">(1-IF($B15="Male", $C$3, $C$4))^MIN((AF$8-$C$6), $C$5)*IF($B15="Male", MIN(OFFSET(Mortality_Rates!$B$6, $C15, 0), Mortality_Rates!$B$111), MIN(OFFSET(Mortality_Rates!$B$6, $C15, 1),  Mortality_Rates!$C$111))</f>
        <v>1.6946182604171215E-4</v>
      </c>
      <c r="AG15" s="30">
        <f ca="1">(1-IF($B15="Male", $C$3, $C$4))^MIN((AG$8-$C$6), $C$5)*IF($B15="Male", MIN(OFFSET(Mortality_Rates!$B$6, $C15, 0), Mortality_Rates!$B$111), MIN(OFFSET(Mortality_Rates!$B$6, $C15, 1),  Mortality_Rates!$C$111))</f>
        <v>1.6751301504223245E-4</v>
      </c>
      <c r="AH15" s="30">
        <f ca="1">(1-IF($B15="Male", $C$3, $C$4))^MIN((AH$8-$C$6), $C$5)*IF($B15="Male", MIN(OFFSET(Mortality_Rates!$B$6, $C15, 0), Mortality_Rates!$B$111), MIN(OFFSET(Mortality_Rates!$B$6, $C15, 1),  Mortality_Rates!$C$111))</f>
        <v>1.6558661536924678E-4</v>
      </c>
      <c r="AI15" s="30">
        <f ca="1">(1-IF($B15="Male", $C$3, $C$4))^MIN((AI$8-$C$6), $C$5)*IF($B15="Male", MIN(OFFSET(Mortality_Rates!$B$6, $C15, 0), Mortality_Rates!$B$111), MIN(OFFSET(Mortality_Rates!$B$6, $C15, 1),  Mortality_Rates!$C$111))</f>
        <v>1.6368236929250045E-4</v>
      </c>
      <c r="AJ15" s="30">
        <f ca="1">(1-IF($B15="Male", $C$3, $C$4))^MIN((AJ$8-$C$6), $C$5)*IF($B15="Male", MIN(OFFSET(Mortality_Rates!$B$6, $C15, 0), Mortality_Rates!$B$111), MIN(OFFSET(Mortality_Rates!$B$6, $C15, 1),  Mortality_Rates!$C$111))</f>
        <v>1.6180002204563669E-4</v>
      </c>
      <c r="AK15" s="30">
        <f ca="1">(1-IF($B15="Male", $C$3, $C$4))^MIN((AK$8-$C$6), $C$5)*IF($B15="Male", MIN(OFFSET(Mortality_Rates!$B$6, $C15, 0), Mortality_Rates!$B$111), MIN(OFFSET(Mortality_Rates!$B$6, $C15, 1),  Mortality_Rates!$C$111))</f>
        <v>1.5993932179211187E-4</v>
      </c>
      <c r="AL15" s="30">
        <f ca="1">(1-IF($B15="Male", $C$3, $C$4))^MIN((AL$8-$C$6), $C$5)*IF($B15="Male", MIN(OFFSET(Mortality_Rates!$B$6, $C15, 0), Mortality_Rates!$B$111), MIN(OFFSET(Mortality_Rates!$B$6, $C15, 1),  Mortality_Rates!$C$111))</f>
        <v>1.5810001959150257E-4</v>
      </c>
      <c r="AM15" s="30">
        <f ca="1">(1-IF($B15="Male", $C$3, $C$4))^MIN((AM$8-$C$6), $C$5)*IF($B15="Male", MIN(OFFSET(Mortality_Rates!$B$6, $C15, 0), Mortality_Rates!$B$111), MIN(OFFSET(Mortality_Rates!$B$6, $C15, 1),  Mortality_Rates!$C$111))</f>
        <v>1.5628186936620032E-4</v>
      </c>
      <c r="AN15" s="30">
        <f ca="1">(1-IF($B15="Male", $C$3, $C$4))^MIN((AN$8-$C$6), $C$5)*IF($B15="Male", MIN(OFFSET(Mortality_Rates!$B$6, $C15, 0), Mortality_Rates!$B$111), MIN(OFFSET(Mortality_Rates!$B$6, $C15, 1),  Mortality_Rates!$C$111))</f>
        <v>1.5448462786848903E-4</v>
      </c>
      <c r="AO15" s="30">
        <f ca="1">(1-IF($B15="Male", $C$3, $C$4))^MIN((AO$8-$C$6), $C$5)*IF($B15="Male", MIN(OFFSET(Mortality_Rates!$B$6, $C15, 0), Mortality_Rates!$B$111), MIN(OFFSET(Mortality_Rates!$B$6, $C15, 1),  Mortality_Rates!$C$111))</f>
        <v>1.5270805464800139E-4</v>
      </c>
      <c r="AP15" s="30">
        <f ca="1">(1-IF($B15="Male", $C$3, $C$4))^MIN((AP$8-$C$6), $C$5)*IF($B15="Male", MIN(OFFSET(Mortality_Rates!$B$6, $C15, 0), Mortality_Rates!$B$111), MIN(OFFSET(Mortality_Rates!$B$6, $C15, 1),  Mortality_Rates!$C$111))</f>
        <v>1.509519120195494E-4</v>
      </c>
      <c r="AQ15" s="30">
        <f ca="1">(1-IF($B15="Male", $C$3, $C$4))^MIN((AQ$8-$C$6), $C$5)*IF($B15="Male", MIN(OFFSET(Mortality_Rates!$B$6, $C15, 0), Mortality_Rates!$B$111), MIN(OFFSET(Mortality_Rates!$B$6, $C15, 1),  Mortality_Rates!$C$111))</f>
        <v>1.4921596503132456E-4</v>
      </c>
      <c r="AR15" s="30">
        <f ca="1">(1-IF($B15="Male", $C$3, $C$4))^MIN((AR$8-$C$6), $C$5)*IF($B15="Male", MIN(OFFSET(Mortality_Rates!$B$6, $C15, 0), Mortality_Rates!$B$111), MIN(OFFSET(Mortality_Rates!$B$6, $C15, 1),  Mortality_Rates!$C$111))</f>
        <v>1.4749998143346433E-4</v>
      </c>
      <c r="AS15" s="30">
        <f ca="1">(1-IF($B15="Male", $C$3, $C$4))^MIN((AS$8-$C$6), $C$5)*IF($B15="Male", MIN(OFFSET(Mortality_Rates!$B$6, $C15, 0), Mortality_Rates!$B$111), MIN(OFFSET(Mortality_Rates!$B$6, $C15, 1),  Mortality_Rates!$C$111))</f>
        <v>1.4580373164697948E-4</v>
      </c>
      <c r="AT15" s="30">
        <f ca="1">(1-IF($B15="Male", $C$3, $C$4))^MIN((AT$8-$C$6), $C$5)*IF($B15="Male", MIN(OFFSET(Mortality_Rates!$B$6, $C15, 0), Mortality_Rates!$B$111), MIN(OFFSET(Mortality_Rates!$B$6, $C15, 1),  Mortality_Rates!$C$111))</f>
        <v>1.4412698873303924E-4</v>
      </c>
      <c r="AU15" s="30">
        <f ca="1">(1-IF($B15="Male", $C$3, $C$4))^MIN((AU$8-$C$6), $C$5)*IF($B15="Male", MIN(OFFSET(Mortality_Rates!$B$6, $C15, 0), Mortality_Rates!$B$111), MIN(OFFSET(Mortality_Rates!$B$6, $C15, 1),  Mortality_Rates!$C$111))</f>
        <v>1.424695283626093E-4</v>
      </c>
      <c r="AV15" s="30">
        <f ca="1">(1-IF($B15="Male", $C$3, $C$4))^MIN((AV$8-$C$6), $C$5)*IF($B15="Male", MIN(OFFSET(Mortality_Rates!$B$6, $C15, 0), Mortality_Rates!$B$111), MIN(OFFSET(Mortality_Rates!$B$6, $C15, 1),  Mortality_Rates!$C$111))</f>
        <v>1.4083112878643928E-4</v>
      </c>
      <c r="AW15" s="30">
        <f ca="1">(1-IF($B15="Male", $C$3, $C$4))^MIN((AW$8-$C$6), $C$5)*IF($B15="Male", MIN(OFFSET(Mortality_Rates!$B$6, $C15, 0), Mortality_Rates!$B$111), MIN(OFFSET(Mortality_Rates!$B$6, $C15, 1),  Mortality_Rates!$C$111))</f>
        <v>1.3921157080539525E-4</v>
      </c>
      <c r="AX15" s="30">
        <f ca="1">(1-IF($B15="Male", $C$3, $C$4))^MIN((AX$8-$C$6), $C$5)*IF($B15="Male", MIN(OFFSET(Mortality_Rates!$B$6, $C15, 0), Mortality_Rates!$B$111), MIN(OFFSET(Mortality_Rates!$B$6, $C15, 1),  Mortality_Rates!$C$111))</f>
        <v>1.3761063774113321E-4</v>
      </c>
      <c r="AY15" s="30">
        <f ca="1">(1-IF($B15="Male", $C$3, $C$4))^MIN((AY$8-$C$6), $C$5)*IF($B15="Male", MIN(OFFSET(Mortality_Rates!$B$6, $C15, 0), Mortality_Rates!$B$111), MIN(OFFSET(Mortality_Rates!$B$6, $C15, 1),  Mortality_Rates!$C$111))</f>
        <v>1.3602811540711017E-4</v>
      </c>
      <c r="AZ15" s="30">
        <f ca="1">(1-IF($B15="Male", $C$3, $C$4))^MIN((AZ$8-$C$6), $C$5)*IF($B15="Male", MIN(OFFSET(Mortality_Rates!$B$6, $C15, 0), Mortality_Rates!$B$111), MIN(OFFSET(Mortality_Rates!$B$6, $C15, 1),  Mortality_Rates!$C$111))</f>
        <v>1.344637920799284E-4</v>
      </c>
      <c r="BA15" s="30">
        <f ca="1">(1-IF($B15="Male", $C$3, $C$4))^MIN((BA$8-$C$6), $C$5)*IF($B15="Male", MIN(OFFSET(Mortality_Rates!$B$6, $C15, 0), Mortality_Rates!$B$111), MIN(OFFSET(Mortality_Rates!$B$6, $C15, 1),  Mortality_Rates!$C$111))</f>
        <v>1.3291745847100923E-4</v>
      </c>
      <c r="BB15" s="30">
        <f ca="1">(1-IF($B15="Male", $C$3, $C$4))^MIN((BB$8-$C$6), $C$5)*IF($B15="Male", MIN(OFFSET(Mortality_Rates!$B$6, $C15, 0), Mortality_Rates!$B$111), MIN(OFFSET(Mortality_Rates!$B$6, $C15, 1),  Mortality_Rates!$C$111))</f>
        <v>1.3291745847100923E-4</v>
      </c>
      <c r="BC15" s="30">
        <f ca="1">(1-IF($B15="Male", $C$3, $C$4))^MIN((BC$8-$C$6), $C$5)*IF($B15="Male", MIN(OFFSET(Mortality_Rates!$B$6, $C15, 0), Mortality_Rates!$B$111), MIN(OFFSET(Mortality_Rates!$B$6, $C15, 1),  Mortality_Rates!$C$111))</f>
        <v>1.3291745847100923E-4</v>
      </c>
      <c r="BD15" s="30">
        <f ca="1">(1-IF($B15="Male", $C$3, $C$4))^MIN((BD$8-$C$6), $C$5)*IF($B15="Male", MIN(OFFSET(Mortality_Rates!$B$6, $C15, 0), Mortality_Rates!$B$111), MIN(OFFSET(Mortality_Rates!$B$6, $C15, 1),  Mortality_Rates!$C$111))</f>
        <v>1.3291745847100923E-4</v>
      </c>
      <c r="BE15" s="30">
        <f ca="1">(1-IF($B15="Male", $C$3, $C$4))^MIN((BE$8-$C$6), $C$5)*IF($B15="Male", MIN(OFFSET(Mortality_Rates!$B$6, $C15, 0), Mortality_Rates!$B$111), MIN(OFFSET(Mortality_Rates!$B$6, $C15, 1),  Mortality_Rates!$C$111))</f>
        <v>1.3291745847100923E-4</v>
      </c>
      <c r="BF15" s="30">
        <f ca="1">(1-IF($B15="Male", $C$3, $C$4))^MIN((BF$8-$C$6), $C$5)*IF($B15="Male", MIN(OFFSET(Mortality_Rates!$B$6, $C15, 0), Mortality_Rates!$B$111), MIN(OFFSET(Mortality_Rates!$B$6, $C15, 1),  Mortality_Rates!$C$111))</f>
        <v>1.3291745847100923E-4</v>
      </c>
      <c r="BG15" s="30">
        <f ca="1">(1-IF($B15="Male", $C$3, $C$4))^MIN((BG$8-$C$6), $C$5)*IF($B15="Male", MIN(OFFSET(Mortality_Rates!$B$6, $C15, 0), Mortality_Rates!$B$111), MIN(OFFSET(Mortality_Rates!$B$6, $C15, 1),  Mortality_Rates!$C$111))</f>
        <v>1.3291745847100923E-4</v>
      </c>
      <c r="BH15" s="30">
        <f ca="1">(1-IF($B15="Male", $C$3, $C$4))^MIN((BH$8-$C$6), $C$5)*IF($B15="Male", MIN(OFFSET(Mortality_Rates!$B$6, $C15, 0), Mortality_Rates!$B$111), MIN(OFFSET(Mortality_Rates!$B$6, $C15, 1),  Mortality_Rates!$C$111))</f>
        <v>1.3291745847100923E-4</v>
      </c>
      <c r="BI15" s="30">
        <f ca="1">(1-IF($B15="Male", $C$3, $C$4))^MIN((BI$8-$C$6), $C$5)*IF($B15="Male", MIN(OFFSET(Mortality_Rates!$B$6, $C15, 0), Mortality_Rates!$B$111), MIN(OFFSET(Mortality_Rates!$B$6, $C15, 1),  Mortality_Rates!$C$111))</f>
        <v>1.3291745847100923E-4</v>
      </c>
      <c r="BJ15" s="30">
        <f ca="1">(1-IF($B15="Male", $C$3, $C$4))^MIN((BJ$8-$C$6), $C$5)*IF($B15="Male", MIN(OFFSET(Mortality_Rates!$B$6, $C15, 0), Mortality_Rates!$B$111), MIN(OFFSET(Mortality_Rates!$B$6, $C15, 1),  Mortality_Rates!$C$111))</f>
        <v>1.3291745847100923E-4</v>
      </c>
      <c r="BK15" s="30">
        <f ca="1">(1-IF($B15="Male", $C$3, $C$4))^MIN((BK$8-$C$6), $C$5)*IF($B15="Male", MIN(OFFSET(Mortality_Rates!$B$6, $C15, 0), Mortality_Rates!$B$111), MIN(OFFSET(Mortality_Rates!$B$6, $C15, 1),  Mortality_Rates!$C$111))</f>
        <v>1.3291745847100923E-4</v>
      </c>
    </row>
    <row r="16" spans="1:63" x14ac:dyDescent="0.35">
      <c r="A16" t="s">
        <v>34</v>
      </c>
      <c r="B16" t="s">
        <v>31</v>
      </c>
      <c r="C16">
        <f t="shared" si="25"/>
        <v>7</v>
      </c>
      <c r="D16" s="30">
        <f ca="1">(1-IF($B16="Male", $C$3, $C$4))^MIN((D$8-$C$6), $C$5)*IF($B16="Male", MIN(OFFSET(Mortality_Rates!$B$6, $C16, 0), Mortality_Rates!$B$111), MIN(OFFSET(Mortality_Rates!$B$6, $C16, 1),  Mortality_Rates!$C$111))</f>
        <v>2.3032050000000001E-4</v>
      </c>
      <c r="E16" s="30">
        <f ca="1">(1-IF($B16="Male", $C$3, $C$4))^MIN((E$8-$C$6), $C$5)*IF($B16="Male", MIN(OFFSET(Mortality_Rates!$B$6, $C16, 0), Mortality_Rates!$B$111), MIN(OFFSET(Mortality_Rates!$B$6, $C16, 1),  Mortality_Rates!$C$111))</f>
        <v>2.2767181425000001E-4</v>
      </c>
      <c r="F16" s="30">
        <f ca="1">(1-IF($B16="Male", $C$3, $C$4))^MIN((F$8-$C$6), $C$5)*IF($B16="Male", MIN(OFFSET(Mortality_Rates!$B$6, $C16, 0), Mortality_Rates!$B$111), MIN(OFFSET(Mortality_Rates!$B$6, $C16, 1),  Mortality_Rates!$C$111))</f>
        <v>2.2505358838612499E-4</v>
      </c>
      <c r="G16" s="30">
        <f ca="1">(1-IF($B16="Male", $C$3, $C$4))^MIN((G$8-$C$6), $C$5)*IF($B16="Male", MIN(OFFSET(Mortality_Rates!$B$6, $C16, 0), Mortality_Rates!$B$111), MIN(OFFSET(Mortality_Rates!$B$6, $C16, 1),  Mortality_Rates!$C$111))</f>
        <v>2.2246547211968458E-4</v>
      </c>
      <c r="H16" s="30">
        <f ca="1">(1-IF($B16="Male", $C$3, $C$4))^MIN((H$8-$C$6), $C$5)*IF($B16="Male", MIN(OFFSET(Mortality_Rates!$B$6, $C16, 0), Mortality_Rates!$B$111), MIN(OFFSET(Mortality_Rates!$B$6, $C16, 1),  Mortality_Rates!$C$111))</f>
        <v>2.1990711919030824E-4</v>
      </c>
      <c r="I16" s="30">
        <f ca="1">(1-IF($B16="Male", $C$3, $C$4))^MIN((I$8-$C$6), $C$5)*IF($B16="Male", MIN(OFFSET(Mortality_Rates!$B$6, $C16, 0), Mortality_Rates!$B$111), MIN(OFFSET(Mortality_Rates!$B$6, $C16, 1),  Mortality_Rates!$C$111))</f>
        <v>2.1737818731961967E-4</v>
      </c>
      <c r="J16" s="30">
        <f ca="1">(1-IF($B16="Male", $C$3, $C$4))^MIN((J$8-$C$6), $C$5)*IF($B16="Male", MIN(OFFSET(Mortality_Rates!$B$6, $C16, 0), Mortality_Rates!$B$111), MIN(OFFSET(Mortality_Rates!$B$6, $C16, 1),  Mortality_Rates!$C$111))</f>
        <v>2.1487833816544405E-4</v>
      </c>
      <c r="K16" s="30">
        <f ca="1">(1-IF($B16="Male", $C$3, $C$4))^MIN((K$8-$C$6), $C$5)*IF($B16="Male", MIN(OFFSET(Mortality_Rates!$B$6, $C16, 0), Mortality_Rates!$B$111), MIN(OFFSET(Mortality_Rates!$B$6, $C16, 1),  Mortality_Rates!$C$111))</f>
        <v>2.1240723727654145E-4</v>
      </c>
      <c r="L16" s="30">
        <f ca="1">(1-IF($B16="Male", $C$3, $C$4))^MIN((L$8-$C$6), $C$5)*IF($B16="Male", MIN(OFFSET(Mortality_Rates!$B$6, $C16, 0), Mortality_Rates!$B$111), MIN(OFFSET(Mortality_Rates!$B$6, $C16, 1),  Mortality_Rates!$C$111))</f>
        <v>2.0996455404786123E-4</v>
      </c>
      <c r="M16" s="30">
        <f ca="1">(1-IF($B16="Male", $C$3, $C$4))^MIN((M$8-$C$6), $C$5)*IF($B16="Male", MIN(OFFSET(Mortality_Rates!$B$6, $C16, 0), Mortality_Rates!$B$111), MIN(OFFSET(Mortality_Rates!$B$6, $C16, 1),  Mortality_Rates!$C$111))</f>
        <v>2.0754996167631084E-4</v>
      </c>
      <c r="N16" s="30">
        <f ca="1">(1-IF($B16="Male", $C$3, $C$4))^MIN((N$8-$C$6), $C$5)*IF($B16="Male", MIN(OFFSET(Mortality_Rates!$B$6, $C16, 0), Mortality_Rates!$B$111), MIN(OFFSET(Mortality_Rates!$B$6, $C16, 1),  Mortality_Rates!$C$111))</f>
        <v>2.0516313711703324E-4</v>
      </c>
      <c r="O16" s="30">
        <f ca="1">(1-IF($B16="Male", $C$3, $C$4))^MIN((O$8-$C$6), $C$5)*IF($B16="Male", MIN(OFFSET(Mortality_Rates!$B$6, $C16, 0), Mortality_Rates!$B$111), MIN(OFFSET(Mortality_Rates!$B$6, $C16, 1),  Mortality_Rates!$C$111))</f>
        <v>2.028037610401874E-4</v>
      </c>
      <c r="P16" s="30">
        <f ca="1">(1-IF($B16="Male", $C$3, $C$4))^MIN((P$8-$C$6), $C$5)*IF($B16="Male", MIN(OFFSET(Mortality_Rates!$B$6, $C16, 0), Mortality_Rates!$B$111), MIN(OFFSET(Mortality_Rates!$B$6, $C16, 1),  Mortality_Rates!$C$111))</f>
        <v>2.0047151778822525E-4</v>
      </c>
      <c r="Q16" s="30">
        <f ca="1">(1-IF($B16="Male", $C$3, $C$4))^MIN((Q$8-$C$6), $C$5)*IF($B16="Male", MIN(OFFSET(Mortality_Rates!$B$6, $C16, 0), Mortality_Rates!$B$111), MIN(OFFSET(Mortality_Rates!$B$6, $C16, 1),  Mortality_Rates!$C$111))</f>
        <v>1.9816609533366064E-4</v>
      </c>
      <c r="R16" s="30">
        <f ca="1">(1-IF($B16="Male", $C$3, $C$4))^MIN((R$8-$C$6), $C$5)*IF($B16="Male", MIN(OFFSET(Mortality_Rates!$B$6, $C16, 0), Mortality_Rates!$B$111), MIN(OFFSET(Mortality_Rates!$B$6, $C16, 1),  Mortality_Rates!$C$111))</f>
        <v>1.9588718523732356E-4</v>
      </c>
      <c r="S16" s="30">
        <f ca="1">(1-IF($B16="Male", $C$3, $C$4))^MIN((S$8-$C$6), $C$5)*IF($B16="Male", MIN(OFFSET(Mortality_Rates!$B$6, $C16, 0), Mortality_Rates!$B$111), MIN(OFFSET(Mortality_Rates!$B$6, $C16, 1),  Mortality_Rates!$C$111))</f>
        <v>1.9363448260709433E-4</v>
      </c>
      <c r="T16" s="30">
        <f ca="1">(1-IF($B16="Male", $C$3, $C$4))^MIN((T$8-$C$6), $C$5)*IF($B16="Male", MIN(OFFSET(Mortality_Rates!$B$6, $C16, 0), Mortality_Rates!$B$111), MIN(OFFSET(Mortality_Rates!$B$6, $C16, 1),  Mortality_Rates!$C$111))</f>
        <v>1.9140768605711275E-4</v>
      </c>
      <c r="U16" s="30">
        <f ca="1">(1-IF($B16="Male", $C$3, $C$4))^MIN((U$8-$C$6), $C$5)*IF($B16="Male", MIN(OFFSET(Mortality_Rates!$B$6, $C16, 0), Mortality_Rates!$B$111), MIN(OFFSET(Mortality_Rates!$B$6, $C16, 1),  Mortality_Rates!$C$111))</f>
        <v>1.8920649766745597E-4</v>
      </c>
      <c r="V16" s="30">
        <f ca="1">(1-IF($B16="Male", $C$3, $C$4))^MIN((V$8-$C$6), $C$5)*IF($B16="Male", MIN(OFFSET(Mortality_Rates!$B$6, $C16, 0), Mortality_Rates!$B$111), MIN(OFFSET(Mortality_Rates!$B$6, $C16, 1),  Mortality_Rates!$C$111))</f>
        <v>1.870306229442802E-4</v>
      </c>
      <c r="W16" s="30">
        <f ca="1">(1-IF($B16="Male", $C$3, $C$4))^MIN((W$8-$C$6), $C$5)*IF($B16="Male", MIN(OFFSET(Mortality_Rates!$B$6, $C16, 0), Mortality_Rates!$B$111), MIN(OFFSET(Mortality_Rates!$B$6, $C16, 1),  Mortality_Rates!$C$111))</f>
        <v>1.8487977078042101E-4</v>
      </c>
      <c r="X16" s="30">
        <f ca="1">(1-IF($B16="Male", $C$3, $C$4))^MIN((X$8-$C$6), $C$5)*IF($B16="Male", MIN(OFFSET(Mortality_Rates!$B$6, $C16, 0), Mortality_Rates!$B$111), MIN(OFFSET(Mortality_Rates!$B$6, $C16, 1),  Mortality_Rates!$C$111))</f>
        <v>1.8275365341644618E-4</v>
      </c>
      <c r="Y16" s="30">
        <f ca="1">(1-IF($B16="Male", $C$3, $C$4))^MIN((Y$8-$C$6), $C$5)*IF($B16="Male", MIN(OFFSET(Mortality_Rates!$B$6, $C16, 0), Mortality_Rates!$B$111), MIN(OFFSET(Mortality_Rates!$B$6, $C16, 1),  Mortality_Rates!$C$111))</f>
        <v>1.8065198640215705E-4</v>
      </c>
      <c r="Z16" s="30">
        <f ca="1">(1-IF($B16="Male", $C$3, $C$4))^MIN((Z$8-$C$6), $C$5)*IF($B16="Male", MIN(OFFSET(Mortality_Rates!$B$6, $C16, 0), Mortality_Rates!$B$111), MIN(OFFSET(Mortality_Rates!$B$6, $C16, 1),  Mortality_Rates!$C$111))</f>
        <v>1.7857448855853225E-4</v>
      </c>
      <c r="AA16" s="30">
        <f ca="1">(1-IF($B16="Male", $C$3, $C$4))^MIN((AA$8-$C$6), $C$5)*IF($B16="Male", MIN(OFFSET(Mortality_Rates!$B$6, $C16, 0), Mortality_Rates!$B$111), MIN(OFFSET(Mortality_Rates!$B$6, $C16, 1),  Mortality_Rates!$C$111))</f>
        <v>1.7652088194010913E-4</v>
      </c>
      <c r="AB16" s="30">
        <f ca="1">(1-IF($B16="Male", $C$3, $C$4))^MIN((AB$8-$C$6), $C$5)*IF($B16="Male", MIN(OFFSET(Mortality_Rates!$B$6, $C16, 0), Mortality_Rates!$B$111), MIN(OFFSET(Mortality_Rates!$B$6, $C16, 1),  Mortality_Rates!$C$111))</f>
        <v>1.7449089179779787E-4</v>
      </c>
      <c r="AC16" s="30">
        <f ca="1">(1-IF($B16="Male", $C$3, $C$4))^MIN((AC$8-$C$6), $C$5)*IF($B16="Male", MIN(OFFSET(Mortality_Rates!$B$6, $C16, 0), Mortality_Rates!$B$111), MIN(OFFSET(Mortality_Rates!$B$6, $C16, 1),  Mortality_Rates!$C$111))</f>
        <v>1.7248424654212318E-4</v>
      </c>
      <c r="AD16" s="30">
        <f ca="1">(1-IF($B16="Male", $C$3, $C$4))^MIN((AD$8-$C$6), $C$5)*IF($B16="Male", MIN(OFFSET(Mortality_Rates!$B$6, $C16, 0), Mortality_Rates!$B$111), MIN(OFFSET(Mortality_Rates!$B$6, $C16, 1),  Mortality_Rates!$C$111))</f>
        <v>1.7050067770688879E-4</v>
      </c>
      <c r="AE16" s="30">
        <f ca="1">(1-IF($B16="Male", $C$3, $C$4))^MIN((AE$8-$C$6), $C$5)*IF($B16="Male", MIN(OFFSET(Mortality_Rates!$B$6, $C16, 0), Mortality_Rates!$B$111), MIN(OFFSET(Mortality_Rates!$B$6, $C16, 1),  Mortality_Rates!$C$111))</f>
        <v>1.685399199132596E-4</v>
      </c>
      <c r="AF16" s="30">
        <f ca="1">(1-IF($B16="Male", $C$3, $C$4))^MIN((AF$8-$C$6), $C$5)*IF($B16="Male", MIN(OFFSET(Mortality_Rates!$B$6, $C16, 0), Mortality_Rates!$B$111), MIN(OFFSET(Mortality_Rates!$B$6, $C16, 1),  Mortality_Rates!$C$111))</f>
        <v>1.666017108342571E-4</v>
      </c>
      <c r="AG16" s="30">
        <f ca="1">(1-IF($B16="Male", $C$3, $C$4))^MIN((AG$8-$C$6), $C$5)*IF($B16="Male", MIN(OFFSET(Mortality_Rates!$B$6, $C16, 0), Mortality_Rates!$B$111), MIN(OFFSET(Mortality_Rates!$B$6, $C16, 1),  Mortality_Rates!$C$111))</f>
        <v>1.6468579115966315E-4</v>
      </c>
      <c r="AH16" s="30">
        <f ca="1">(1-IF($B16="Male", $C$3, $C$4))^MIN((AH$8-$C$6), $C$5)*IF($B16="Male", MIN(OFFSET(Mortality_Rates!$B$6, $C16, 0), Mortality_Rates!$B$111), MIN(OFFSET(Mortality_Rates!$B$6, $C16, 1),  Mortality_Rates!$C$111))</f>
        <v>1.6279190456132701E-4</v>
      </c>
      <c r="AI16" s="30">
        <f ca="1">(1-IF($B16="Male", $C$3, $C$4))^MIN((AI$8-$C$6), $C$5)*IF($B16="Male", MIN(OFFSET(Mortality_Rates!$B$6, $C16, 0), Mortality_Rates!$B$111), MIN(OFFSET(Mortality_Rates!$B$6, $C16, 1),  Mortality_Rates!$C$111))</f>
        <v>1.6091979765887174E-4</v>
      </c>
      <c r="AJ16" s="30">
        <f ca="1">(1-IF($B16="Male", $C$3, $C$4))^MIN((AJ$8-$C$6), $C$5)*IF($B16="Male", MIN(OFFSET(Mortality_Rates!$B$6, $C16, 0), Mortality_Rates!$B$111), MIN(OFFSET(Mortality_Rates!$B$6, $C16, 1),  Mortality_Rates!$C$111))</f>
        <v>1.5906921998579474E-4</v>
      </c>
      <c r="AK16" s="30">
        <f ca="1">(1-IF($B16="Male", $C$3, $C$4))^MIN((AK$8-$C$6), $C$5)*IF($B16="Male", MIN(OFFSET(Mortality_Rates!$B$6, $C16, 0), Mortality_Rates!$B$111), MIN(OFFSET(Mortality_Rates!$B$6, $C16, 1),  Mortality_Rates!$C$111))</f>
        <v>1.5723992395595809E-4</v>
      </c>
      <c r="AL16" s="30">
        <f ca="1">(1-IF($B16="Male", $C$3, $C$4))^MIN((AL$8-$C$6), $C$5)*IF($B16="Male", MIN(OFFSET(Mortality_Rates!$B$6, $C16, 0), Mortality_Rates!$B$111), MIN(OFFSET(Mortality_Rates!$B$6, $C16, 1),  Mortality_Rates!$C$111))</f>
        <v>1.5543166483046456E-4</v>
      </c>
      <c r="AM16" s="30">
        <f ca="1">(1-IF($B16="Male", $C$3, $C$4))^MIN((AM$8-$C$6), $C$5)*IF($B16="Male", MIN(OFFSET(Mortality_Rates!$B$6, $C16, 0), Mortality_Rates!$B$111), MIN(OFFSET(Mortality_Rates!$B$6, $C16, 1),  Mortality_Rates!$C$111))</f>
        <v>1.5364420068491425E-4</v>
      </c>
      <c r="AN16" s="30">
        <f ca="1">(1-IF($B16="Male", $C$3, $C$4))^MIN((AN$8-$C$6), $C$5)*IF($B16="Male", MIN(OFFSET(Mortality_Rates!$B$6, $C16, 0), Mortality_Rates!$B$111), MIN(OFFSET(Mortality_Rates!$B$6, $C16, 1),  Mortality_Rates!$C$111))</f>
        <v>1.5187729237703772E-4</v>
      </c>
      <c r="AO16" s="30">
        <f ca="1">(1-IF($B16="Male", $C$3, $C$4))^MIN((AO$8-$C$6), $C$5)*IF($B16="Male", MIN(OFFSET(Mortality_Rates!$B$6, $C16, 0), Mortality_Rates!$B$111), MIN(OFFSET(Mortality_Rates!$B$6, $C16, 1),  Mortality_Rates!$C$111))</f>
        <v>1.5013070351470179E-4</v>
      </c>
      <c r="AP16" s="30">
        <f ca="1">(1-IF($B16="Male", $C$3, $C$4))^MIN((AP$8-$C$6), $C$5)*IF($B16="Male", MIN(OFFSET(Mortality_Rates!$B$6, $C16, 0), Mortality_Rates!$B$111), MIN(OFFSET(Mortality_Rates!$B$6, $C16, 1),  Mortality_Rates!$C$111))</f>
        <v>1.4840420042428273E-4</v>
      </c>
      <c r="AQ16" s="30">
        <f ca="1">(1-IF($B16="Male", $C$3, $C$4))^MIN((AQ$8-$C$6), $C$5)*IF($B16="Male", MIN(OFFSET(Mortality_Rates!$B$6, $C16, 0), Mortality_Rates!$B$111), MIN(OFFSET(Mortality_Rates!$B$6, $C16, 1),  Mortality_Rates!$C$111))</f>
        <v>1.466975521194035E-4</v>
      </c>
      <c r="AR16" s="30">
        <f ca="1">(1-IF($B16="Male", $C$3, $C$4))^MIN((AR$8-$C$6), $C$5)*IF($B16="Male", MIN(OFFSET(Mortality_Rates!$B$6, $C16, 0), Mortality_Rates!$B$111), MIN(OFFSET(Mortality_Rates!$B$6, $C16, 1),  Mortality_Rates!$C$111))</f>
        <v>1.4501053027003036E-4</v>
      </c>
      <c r="AS16" s="30">
        <f ca="1">(1-IF($B16="Male", $C$3, $C$4))^MIN((AS$8-$C$6), $C$5)*IF($B16="Male", MIN(OFFSET(Mortality_Rates!$B$6, $C16, 0), Mortality_Rates!$B$111), MIN(OFFSET(Mortality_Rates!$B$6, $C16, 1),  Mortality_Rates!$C$111))</f>
        <v>1.43342909171925E-4</v>
      </c>
      <c r="AT16" s="30">
        <f ca="1">(1-IF($B16="Male", $C$3, $C$4))^MIN((AT$8-$C$6), $C$5)*IF($B16="Male", MIN(OFFSET(Mortality_Rates!$B$6, $C16, 0), Mortality_Rates!$B$111), MIN(OFFSET(Mortality_Rates!$B$6, $C16, 1),  Mortality_Rates!$C$111))</f>
        <v>1.4169446571644787E-4</v>
      </c>
      <c r="AU16" s="30">
        <f ca="1">(1-IF($B16="Male", $C$3, $C$4))^MIN((AU$8-$C$6), $C$5)*IF($B16="Male", MIN(OFFSET(Mortality_Rates!$B$6, $C16, 0), Mortality_Rates!$B$111), MIN(OFFSET(Mortality_Rates!$B$6, $C16, 1),  Mortality_Rates!$C$111))</f>
        <v>1.4006497936070873E-4</v>
      </c>
      <c r="AV16" s="30">
        <f ca="1">(1-IF($B16="Male", $C$3, $C$4))^MIN((AV$8-$C$6), $C$5)*IF($B16="Male", MIN(OFFSET(Mortality_Rates!$B$6, $C16, 0), Mortality_Rates!$B$111), MIN(OFFSET(Mortality_Rates!$B$6, $C16, 1),  Mortality_Rates!$C$111))</f>
        <v>1.3845423209806056E-4</v>
      </c>
      <c r="AW16" s="30">
        <f ca="1">(1-IF($B16="Male", $C$3, $C$4))^MIN((AW$8-$C$6), $C$5)*IF($B16="Male", MIN(OFFSET(Mortality_Rates!$B$6, $C16, 0), Mortality_Rates!$B$111), MIN(OFFSET(Mortality_Rates!$B$6, $C16, 1),  Mortality_Rates!$C$111))</f>
        <v>1.3686200842893289E-4</v>
      </c>
      <c r="AX16" s="30">
        <f ca="1">(1-IF($B16="Male", $C$3, $C$4))^MIN((AX$8-$C$6), $C$5)*IF($B16="Male", MIN(OFFSET(Mortality_Rates!$B$6, $C16, 0), Mortality_Rates!$B$111), MIN(OFFSET(Mortality_Rates!$B$6, $C16, 1),  Mortality_Rates!$C$111))</f>
        <v>1.3528809533200017E-4</v>
      </c>
      <c r="AY16" s="30">
        <f ca="1">(1-IF($B16="Male", $C$3, $C$4))^MIN((AY$8-$C$6), $C$5)*IF($B16="Male", MIN(OFFSET(Mortality_Rates!$B$6, $C16, 0), Mortality_Rates!$B$111), MIN(OFFSET(Mortality_Rates!$B$6, $C16, 1),  Mortality_Rates!$C$111))</f>
        <v>1.3373228223568216E-4</v>
      </c>
      <c r="AZ16" s="30">
        <f ca="1">(1-IF($B16="Male", $C$3, $C$4))^MIN((AZ$8-$C$6), $C$5)*IF($B16="Male", MIN(OFFSET(Mortality_Rates!$B$6, $C16, 0), Mortality_Rates!$B$111), MIN(OFFSET(Mortality_Rates!$B$6, $C16, 1),  Mortality_Rates!$C$111))</f>
        <v>1.321943609899718E-4</v>
      </c>
      <c r="BA16" s="30">
        <f ca="1">(1-IF($B16="Male", $C$3, $C$4))^MIN((BA$8-$C$6), $C$5)*IF($B16="Male", MIN(OFFSET(Mortality_Rates!$B$6, $C16, 0), Mortality_Rates!$B$111), MIN(OFFSET(Mortality_Rates!$B$6, $C16, 1),  Mortality_Rates!$C$111))</f>
        <v>1.3067412583858714E-4</v>
      </c>
      <c r="BB16" s="30">
        <f ca="1">(1-IF($B16="Male", $C$3, $C$4))^MIN((BB$8-$C$6), $C$5)*IF($B16="Male", MIN(OFFSET(Mortality_Rates!$B$6, $C16, 0), Mortality_Rates!$B$111), MIN(OFFSET(Mortality_Rates!$B$6, $C16, 1),  Mortality_Rates!$C$111))</f>
        <v>1.3067412583858714E-4</v>
      </c>
      <c r="BC16" s="30">
        <f ca="1">(1-IF($B16="Male", $C$3, $C$4))^MIN((BC$8-$C$6), $C$5)*IF($B16="Male", MIN(OFFSET(Mortality_Rates!$B$6, $C16, 0), Mortality_Rates!$B$111), MIN(OFFSET(Mortality_Rates!$B$6, $C16, 1),  Mortality_Rates!$C$111))</f>
        <v>1.3067412583858714E-4</v>
      </c>
      <c r="BD16" s="30">
        <f ca="1">(1-IF($B16="Male", $C$3, $C$4))^MIN((BD$8-$C$6), $C$5)*IF($B16="Male", MIN(OFFSET(Mortality_Rates!$B$6, $C16, 0), Mortality_Rates!$B$111), MIN(OFFSET(Mortality_Rates!$B$6, $C16, 1),  Mortality_Rates!$C$111))</f>
        <v>1.3067412583858714E-4</v>
      </c>
      <c r="BE16" s="30">
        <f ca="1">(1-IF($B16="Male", $C$3, $C$4))^MIN((BE$8-$C$6), $C$5)*IF($B16="Male", MIN(OFFSET(Mortality_Rates!$B$6, $C16, 0), Mortality_Rates!$B$111), MIN(OFFSET(Mortality_Rates!$B$6, $C16, 1),  Mortality_Rates!$C$111))</f>
        <v>1.3067412583858714E-4</v>
      </c>
      <c r="BF16" s="30">
        <f ca="1">(1-IF($B16="Male", $C$3, $C$4))^MIN((BF$8-$C$6), $C$5)*IF($B16="Male", MIN(OFFSET(Mortality_Rates!$B$6, $C16, 0), Mortality_Rates!$B$111), MIN(OFFSET(Mortality_Rates!$B$6, $C16, 1),  Mortality_Rates!$C$111))</f>
        <v>1.3067412583858714E-4</v>
      </c>
      <c r="BG16" s="30">
        <f ca="1">(1-IF($B16="Male", $C$3, $C$4))^MIN((BG$8-$C$6), $C$5)*IF($B16="Male", MIN(OFFSET(Mortality_Rates!$B$6, $C16, 0), Mortality_Rates!$B$111), MIN(OFFSET(Mortality_Rates!$B$6, $C16, 1),  Mortality_Rates!$C$111))</f>
        <v>1.3067412583858714E-4</v>
      </c>
      <c r="BH16" s="30">
        <f ca="1">(1-IF($B16="Male", $C$3, $C$4))^MIN((BH$8-$C$6), $C$5)*IF($B16="Male", MIN(OFFSET(Mortality_Rates!$B$6, $C16, 0), Mortality_Rates!$B$111), MIN(OFFSET(Mortality_Rates!$B$6, $C16, 1),  Mortality_Rates!$C$111))</f>
        <v>1.3067412583858714E-4</v>
      </c>
      <c r="BI16" s="30">
        <f ca="1">(1-IF($B16="Male", $C$3, $C$4))^MIN((BI$8-$C$6), $C$5)*IF($B16="Male", MIN(OFFSET(Mortality_Rates!$B$6, $C16, 0), Mortality_Rates!$B$111), MIN(OFFSET(Mortality_Rates!$B$6, $C16, 1),  Mortality_Rates!$C$111))</f>
        <v>1.3067412583858714E-4</v>
      </c>
      <c r="BJ16" s="30">
        <f ca="1">(1-IF($B16="Male", $C$3, $C$4))^MIN((BJ$8-$C$6), $C$5)*IF($B16="Male", MIN(OFFSET(Mortality_Rates!$B$6, $C16, 0), Mortality_Rates!$B$111), MIN(OFFSET(Mortality_Rates!$B$6, $C16, 1),  Mortality_Rates!$C$111))</f>
        <v>1.3067412583858714E-4</v>
      </c>
      <c r="BK16" s="30">
        <f ca="1">(1-IF($B16="Male", $C$3, $C$4))^MIN((BK$8-$C$6), $C$5)*IF($B16="Male", MIN(OFFSET(Mortality_Rates!$B$6, $C16, 0), Mortality_Rates!$B$111), MIN(OFFSET(Mortality_Rates!$B$6, $C16, 1),  Mortality_Rates!$C$111))</f>
        <v>1.3067412583858714E-4</v>
      </c>
    </row>
    <row r="17" spans="1:63" x14ac:dyDescent="0.35">
      <c r="A17" t="s">
        <v>34</v>
      </c>
      <c r="B17" t="s">
        <v>31</v>
      </c>
      <c r="C17">
        <f t="shared" si="25"/>
        <v>8</v>
      </c>
      <c r="D17" s="30">
        <f ca="1">(1-IF($B17="Male", $C$3, $C$4))^MIN((D$8-$C$6), $C$5)*IF($B17="Male", MIN(OFFSET(Mortality_Rates!$B$6, $C17, 0), Mortality_Rates!$B$111), MIN(OFFSET(Mortality_Rates!$B$6, $C17, 1),  Mortality_Rates!$C$111))</f>
        <v>2.3526300000000001E-4</v>
      </c>
      <c r="E17" s="30">
        <f ca="1">(1-IF($B17="Male", $C$3, $C$4))^MIN((E$8-$C$6), $C$5)*IF($B17="Male", MIN(OFFSET(Mortality_Rates!$B$6, $C17, 0), Mortality_Rates!$B$111), MIN(OFFSET(Mortality_Rates!$B$6, $C17, 1),  Mortality_Rates!$C$111))</f>
        <v>2.3255747550000001E-4</v>
      </c>
      <c r="F17" s="30">
        <f ca="1">(1-IF($B17="Male", $C$3, $C$4))^MIN((F$8-$C$6), $C$5)*IF($B17="Male", MIN(OFFSET(Mortality_Rates!$B$6, $C17, 0), Mortality_Rates!$B$111), MIN(OFFSET(Mortality_Rates!$B$6, $C17, 1),  Mortality_Rates!$C$111))</f>
        <v>2.2988306453175001E-4</v>
      </c>
      <c r="G17" s="30">
        <f ca="1">(1-IF($B17="Male", $C$3, $C$4))^MIN((G$8-$C$6), $C$5)*IF($B17="Male", MIN(OFFSET(Mortality_Rates!$B$6, $C17, 0), Mortality_Rates!$B$111), MIN(OFFSET(Mortality_Rates!$B$6, $C17, 1),  Mortality_Rates!$C$111))</f>
        <v>2.2723940928963491E-4</v>
      </c>
      <c r="H17" s="30">
        <f ca="1">(1-IF($B17="Male", $C$3, $C$4))^MIN((H$8-$C$6), $C$5)*IF($B17="Male", MIN(OFFSET(Mortality_Rates!$B$6, $C17, 0), Mortality_Rates!$B$111), MIN(OFFSET(Mortality_Rates!$B$6, $C17, 1),  Mortality_Rates!$C$111))</f>
        <v>2.2462615608280414E-4</v>
      </c>
      <c r="I17" s="30">
        <f ca="1">(1-IF($B17="Male", $C$3, $C$4))^MIN((I$8-$C$6), $C$5)*IF($B17="Male", MIN(OFFSET(Mortality_Rates!$B$6, $C17, 0), Mortality_Rates!$B$111), MIN(OFFSET(Mortality_Rates!$B$6, $C17, 1),  Mortality_Rates!$C$111))</f>
        <v>2.2204295528785187E-4</v>
      </c>
      <c r="J17" s="30">
        <f ca="1">(1-IF($B17="Male", $C$3, $C$4))^MIN((J$8-$C$6), $C$5)*IF($B17="Male", MIN(OFFSET(Mortality_Rates!$B$6, $C17, 0), Mortality_Rates!$B$111), MIN(OFFSET(Mortality_Rates!$B$6, $C17, 1),  Mortality_Rates!$C$111))</f>
        <v>2.1948946130204158E-4</v>
      </c>
      <c r="K17" s="30">
        <f ca="1">(1-IF($B17="Male", $C$3, $C$4))^MIN((K$8-$C$6), $C$5)*IF($B17="Male", MIN(OFFSET(Mortality_Rates!$B$6, $C17, 0), Mortality_Rates!$B$111), MIN(OFFSET(Mortality_Rates!$B$6, $C17, 1),  Mortality_Rates!$C$111))</f>
        <v>2.1696533249706811E-4</v>
      </c>
      <c r="L17" s="30">
        <f ca="1">(1-IF($B17="Male", $C$3, $C$4))^MIN((L$8-$C$6), $C$5)*IF($B17="Male", MIN(OFFSET(Mortality_Rates!$B$6, $C17, 0), Mortality_Rates!$B$111), MIN(OFFSET(Mortality_Rates!$B$6, $C17, 1),  Mortality_Rates!$C$111))</f>
        <v>2.1447023117335181E-4</v>
      </c>
      <c r="M17" s="30">
        <f ca="1">(1-IF($B17="Male", $C$3, $C$4))^MIN((M$8-$C$6), $C$5)*IF($B17="Male", MIN(OFFSET(Mortality_Rates!$B$6, $C17, 0), Mortality_Rates!$B$111), MIN(OFFSET(Mortality_Rates!$B$6, $C17, 1),  Mortality_Rates!$C$111))</f>
        <v>2.1200382351485827E-4</v>
      </c>
      <c r="N17" s="30">
        <f ca="1">(1-IF($B17="Male", $C$3, $C$4))^MIN((N$8-$C$6), $C$5)*IF($B17="Male", MIN(OFFSET(Mortality_Rates!$B$6, $C17, 0), Mortality_Rates!$B$111), MIN(OFFSET(Mortality_Rates!$B$6, $C17, 1),  Mortality_Rates!$C$111))</f>
        <v>2.095657795444374E-4</v>
      </c>
      <c r="O17" s="30">
        <f ca="1">(1-IF($B17="Male", $C$3, $C$4))^MIN((O$8-$C$6), $C$5)*IF($B17="Male", MIN(OFFSET(Mortality_Rates!$B$6, $C17, 0), Mortality_Rates!$B$111), MIN(OFFSET(Mortality_Rates!$B$6, $C17, 1),  Mortality_Rates!$C$111))</f>
        <v>2.0715577307967641E-4</v>
      </c>
      <c r="P17" s="30">
        <f ca="1">(1-IF($B17="Male", $C$3, $C$4))^MIN((P$8-$C$6), $C$5)*IF($B17="Male", MIN(OFFSET(Mortality_Rates!$B$6, $C17, 0), Mortality_Rates!$B$111), MIN(OFFSET(Mortality_Rates!$B$6, $C17, 1),  Mortality_Rates!$C$111))</f>
        <v>2.0477348168926012E-4</v>
      </c>
      <c r="Q17" s="30">
        <f ca="1">(1-IF($B17="Male", $C$3, $C$4))^MIN((Q$8-$C$6), $C$5)*IF($B17="Male", MIN(OFFSET(Mortality_Rates!$B$6, $C17, 0), Mortality_Rates!$B$111), MIN(OFFSET(Mortality_Rates!$B$6, $C17, 1),  Mortality_Rates!$C$111))</f>
        <v>2.0241858664983364E-4</v>
      </c>
      <c r="R17" s="30">
        <f ca="1">(1-IF($B17="Male", $C$3, $C$4))^MIN((R$8-$C$6), $C$5)*IF($B17="Male", MIN(OFFSET(Mortality_Rates!$B$6, $C17, 0), Mortality_Rates!$B$111), MIN(OFFSET(Mortality_Rates!$B$6, $C17, 1),  Mortality_Rates!$C$111))</f>
        <v>2.0009077290336055E-4</v>
      </c>
      <c r="S17" s="30">
        <f ca="1">(1-IF($B17="Male", $C$3, $C$4))^MIN((S$8-$C$6), $C$5)*IF($B17="Male", MIN(OFFSET(Mortality_Rates!$B$6, $C17, 0), Mortality_Rates!$B$111), MIN(OFFSET(Mortality_Rates!$B$6, $C17, 1),  Mortality_Rates!$C$111))</f>
        <v>1.977897290149719E-4</v>
      </c>
      <c r="T17" s="30">
        <f ca="1">(1-IF($B17="Male", $C$3, $C$4))^MIN((T$8-$C$6), $C$5)*IF($B17="Male", MIN(OFFSET(Mortality_Rates!$B$6, $C17, 0), Mortality_Rates!$B$111), MIN(OFFSET(Mortality_Rates!$B$6, $C17, 1),  Mortality_Rates!$C$111))</f>
        <v>1.9551514713129974E-4</v>
      </c>
      <c r="U17" s="30">
        <f ca="1">(1-IF($B17="Male", $C$3, $C$4))^MIN((U$8-$C$6), $C$5)*IF($B17="Male", MIN(OFFSET(Mortality_Rates!$B$6, $C17, 0), Mortality_Rates!$B$111), MIN(OFFSET(Mortality_Rates!$B$6, $C17, 1),  Mortality_Rates!$C$111))</f>
        <v>1.9326672293928977E-4</v>
      </c>
      <c r="V17" s="30">
        <f ca="1">(1-IF($B17="Male", $C$3, $C$4))^MIN((V$8-$C$6), $C$5)*IF($B17="Male", MIN(OFFSET(Mortality_Rates!$B$6, $C17, 0), Mortality_Rates!$B$111), MIN(OFFSET(Mortality_Rates!$B$6, $C17, 1),  Mortality_Rates!$C$111))</f>
        <v>1.9104415562548794E-4</v>
      </c>
      <c r="W17" s="30">
        <f ca="1">(1-IF($B17="Male", $C$3, $C$4))^MIN((W$8-$C$6), $C$5)*IF($B17="Male", MIN(OFFSET(Mortality_Rates!$B$6, $C17, 0), Mortality_Rates!$B$111), MIN(OFFSET(Mortality_Rates!$B$6, $C17, 1),  Mortality_Rates!$C$111))</f>
        <v>1.8884714783579486E-4</v>
      </c>
      <c r="X17" s="30">
        <f ca="1">(1-IF($B17="Male", $C$3, $C$4))^MIN((X$8-$C$6), $C$5)*IF($B17="Male", MIN(OFFSET(Mortality_Rates!$B$6, $C17, 0), Mortality_Rates!$B$111), MIN(OFFSET(Mortality_Rates!$B$6, $C17, 1),  Mortality_Rates!$C$111))</f>
        <v>1.8667540563568322E-4</v>
      </c>
      <c r="Y17" s="30">
        <f ca="1">(1-IF($B17="Male", $C$3, $C$4))^MIN((Y$8-$C$6), $C$5)*IF($B17="Male", MIN(OFFSET(Mortality_Rates!$B$6, $C17, 0), Mortality_Rates!$B$111), MIN(OFFSET(Mortality_Rates!$B$6, $C17, 1),  Mortality_Rates!$C$111))</f>
        <v>1.8452863847087287E-4</v>
      </c>
      <c r="Z17" s="30">
        <f ca="1">(1-IF($B17="Male", $C$3, $C$4))^MIN((Z$8-$C$6), $C$5)*IF($B17="Male", MIN(OFFSET(Mortality_Rates!$B$6, $C17, 0), Mortality_Rates!$B$111), MIN(OFFSET(Mortality_Rates!$B$6, $C17, 1),  Mortality_Rates!$C$111))</f>
        <v>1.8240655912845784E-4</v>
      </c>
      <c r="AA17" s="30">
        <f ca="1">(1-IF($B17="Male", $C$3, $C$4))^MIN((AA$8-$C$6), $C$5)*IF($B17="Male", MIN(OFFSET(Mortality_Rates!$B$6, $C17, 0), Mortality_Rates!$B$111), MIN(OFFSET(Mortality_Rates!$B$6, $C17, 1),  Mortality_Rates!$C$111))</f>
        <v>1.8030888369848056E-4</v>
      </c>
      <c r="AB17" s="30">
        <f ca="1">(1-IF($B17="Male", $C$3, $C$4))^MIN((AB$8-$C$6), $C$5)*IF($B17="Male", MIN(OFFSET(Mortality_Rates!$B$6, $C17, 0), Mortality_Rates!$B$111), MIN(OFFSET(Mortality_Rates!$B$6, $C17, 1),  Mortality_Rates!$C$111))</f>
        <v>1.7823533153594803E-4</v>
      </c>
      <c r="AC17" s="30">
        <f ca="1">(1-IF($B17="Male", $C$3, $C$4))^MIN((AC$8-$C$6), $C$5)*IF($B17="Male", MIN(OFFSET(Mortality_Rates!$B$6, $C17, 0), Mortality_Rates!$B$111), MIN(OFFSET(Mortality_Rates!$B$6, $C17, 1),  Mortality_Rates!$C$111))</f>
        <v>1.7618562522328464E-4</v>
      </c>
      <c r="AD17" s="30">
        <f ca="1">(1-IF($B17="Male", $C$3, $C$4))^MIN((AD$8-$C$6), $C$5)*IF($B17="Male", MIN(OFFSET(Mortality_Rates!$B$6, $C17, 0), Mortality_Rates!$B$111), MIN(OFFSET(Mortality_Rates!$B$6, $C17, 1),  Mortality_Rates!$C$111))</f>
        <v>1.7415949053321689E-4</v>
      </c>
      <c r="AE17" s="30">
        <f ca="1">(1-IF($B17="Male", $C$3, $C$4))^MIN((AE$8-$C$6), $C$5)*IF($B17="Male", MIN(OFFSET(Mortality_Rates!$B$6, $C17, 0), Mortality_Rates!$B$111), MIN(OFFSET(Mortality_Rates!$B$6, $C17, 1),  Mortality_Rates!$C$111))</f>
        <v>1.7215665639208491E-4</v>
      </c>
      <c r="AF17" s="30">
        <f ca="1">(1-IF($B17="Male", $C$3, $C$4))^MIN((AF$8-$C$6), $C$5)*IF($B17="Male", MIN(OFFSET(Mortality_Rates!$B$6, $C17, 0), Mortality_Rates!$B$111), MIN(OFFSET(Mortality_Rates!$B$6, $C17, 1),  Mortality_Rates!$C$111))</f>
        <v>1.7017685484357594E-4</v>
      </c>
      <c r="AG17" s="30">
        <f ca="1">(1-IF($B17="Male", $C$3, $C$4))^MIN((AG$8-$C$6), $C$5)*IF($B17="Male", MIN(OFFSET(Mortality_Rates!$B$6, $C17, 0), Mortality_Rates!$B$111), MIN(OFFSET(Mortality_Rates!$B$6, $C17, 1),  Mortality_Rates!$C$111))</f>
        <v>1.6821982101287482E-4</v>
      </c>
      <c r="AH17" s="30">
        <f ca="1">(1-IF($B17="Male", $C$3, $C$4))^MIN((AH$8-$C$6), $C$5)*IF($B17="Male", MIN(OFFSET(Mortality_Rates!$B$6, $C17, 0), Mortality_Rates!$B$111), MIN(OFFSET(Mortality_Rates!$B$6, $C17, 1),  Mortality_Rates!$C$111))</f>
        <v>1.6628529307122675E-4</v>
      </c>
      <c r="AI17" s="30">
        <f ca="1">(1-IF($B17="Male", $C$3, $C$4))^MIN((AI$8-$C$6), $C$5)*IF($B17="Male", MIN(OFFSET(Mortality_Rates!$B$6, $C17, 0), Mortality_Rates!$B$111), MIN(OFFSET(Mortality_Rates!$B$6, $C17, 1),  Mortality_Rates!$C$111))</f>
        <v>1.6437301220090762E-4</v>
      </c>
      <c r="AJ17" s="30">
        <f ca="1">(1-IF($B17="Male", $C$3, $C$4))^MIN((AJ$8-$C$6), $C$5)*IF($B17="Male", MIN(OFFSET(Mortality_Rates!$B$6, $C17, 0), Mortality_Rates!$B$111), MIN(OFFSET(Mortality_Rates!$B$6, $C17, 1),  Mortality_Rates!$C$111))</f>
        <v>1.6248272256059722E-4</v>
      </c>
      <c r="AK17" s="30">
        <f ca="1">(1-IF($B17="Male", $C$3, $C$4))^MIN((AK$8-$C$6), $C$5)*IF($B17="Male", MIN(OFFSET(Mortality_Rates!$B$6, $C17, 0), Mortality_Rates!$B$111), MIN(OFFSET(Mortality_Rates!$B$6, $C17, 1),  Mortality_Rates!$C$111))</f>
        <v>1.6061417125115034E-4</v>
      </c>
      <c r="AL17" s="30">
        <f ca="1">(1-IF($B17="Male", $C$3, $C$4))^MIN((AL$8-$C$6), $C$5)*IF($B17="Male", MIN(OFFSET(Mortality_Rates!$B$6, $C17, 0), Mortality_Rates!$B$111), MIN(OFFSET(Mortality_Rates!$B$6, $C17, 1),  Mortality_Rates!$C$111))</f>
        <v>1.5876710828176209E-4</v>
      </c>
      <c r="AM17" s="30">
        <f ca="1">(1-IF($B17="Male", $C$3, $C$4))^MIN((AM$8-$C$6), $C$5)*IF($B17="Male", MIN(OFFSET(Mortality_Rates!$B$6, $C17, 0), Mortality_Rates!$B$111), MIN(OFFSET(Mortality_Rates!$B$6, $C17, 1),  Mortality_Rates!$C$111))</f>
        <v>1.5694128653652185E-4</v>
      </c>
      <c r="AN17" s="30">
        <f ca="1">(1-IF($B17="Male", $C$3, $C$4))^MIN((AN$8-$C$6), $C$5)*IF($B17="Male", MIN(OFFSET(Mortality_Rates!$B$6, $C17, 0), Mortality_Rates!$B$111), MIN(OFFSET(Mortality_Rates!$B$6, $C17, 1),  Mortality_Rates!$C$111))</f>
        <v>1.5513646174135186E-4</v>
      </c>
      <c r="AO17" s="30">
        <f ca="1">(1-IF($B17="Male", $C$3, $C$4))^MIN((AO$8-$C$6), $C$5)*IF($B17="Male", MIN(OFFSET(Mortality_Rates!$B$6, $C17, 0), Mortality_Rates!$B$111), MIN(OFFSET(Mortality_Rates!$B$6, $C17, 1),  Mortality_Rates!$C$111))</f>
        <v>1.533523924313263E-4</v>
      </c>
      <c r="AP17" s="30">
        <f ca="1">(1-IF($B17="Male", $C$3, $C$4))^MIN((AP$8-$C$6), $C$5)*IF($B17="Male", MIN(OFFSET(Mortality_Rates!$B$6, $C17, 0), Mortality_Rates!$B$111), MIN(OFFSET(Mortality_Rates!$B$6, $C17, 1),  Mortality_Rates!$C$111))</f>
        <v>1.5158883991836606E-4</v>
      </c>
      <c r="AQ17" s="30">
        <f ca="1">(1-IF($B17="Male", $C$3, $C$4))^MIN((AQ$8-$C$6), $C$5)*IF($B17="Male", MIN(OFFSET(Mortality_Rates!$B$6, $C17, 0), Mortality_Rates!$B$111), MIN(OFFSET(Mortality_Rates!$B$6, $C17, 1),  Mortality_Rates!$C$111))</f>
        <v>1.4984556825930486E-4</v>
      </c>
      <c r="AR17" s="30">
        <f ca="1">(1-IF($B17="Male", $C$3, $C$4))^MIN((AR$8-$C$6), $C$5)*IF($B17="Male", MIN(OFFSET(Mortality_Rates!$B$6, $C17, 0), Mortality_Rates!$B$111), MIN(OFFSET(Mortality_Rates!$B$6, $C17, 1),  Mortality_Rates!$C$111))</f>
        <v>1.4812234422432284E-4</v>
      </c>
      <c r="AS17" s="30">
        <f ca="1">(1-IF($B17="Male", $C$3, $C$4))^MIN((AS$8-$C$6), $C$5)*IF($B17="Male", MIN(OFFSET(Mortality_Rates!$B$6, $C17, 0), Mortality_Rates!$B$111), MIN(OFFSET(Mortality_Rates!$B$6, $C17, 1),  Mortality_Rates!$C$111))</f>
        <v>1.4641893726574312E-4</v>
      </c>
      <c r="AT17" s="30">
        <f ca="1">(1-IF($B17="Male", $C$3, $C$4))^MIN((AT$8-$C$6), $C$5)*IF($B17="Male", MIN(OFFSET(Mortality_Rates!$B$6, $C17, 0), Mortality_Rates!$B$111), MIN(OFFSET(Mortality_Rates!$B$6, $C17, 1),  Mortality_Rates!$C$111))</f>
        <v>1.447351194871871E-4</v>
      </c>
      <c r="AU17" s="30">
        <f ca="1">(1-IF($B17="Male", $C$3, $C$4))^MIN((AU$8-$C$6), $C$5)*IF($B17="Male", MIN(OFFSET(Mortality_Rates!$B$6, $C17, 0), Mortality_Rates!$B$111), MIN(OFFSET(Mortality_Rates!$B$6, $C17, 1),  Mortality_Rates!$C$111))</f>
        <v>1.4307066561308445E-4</v>
      </c>
      <c r="AV17" s="30">
        <f ca="1">(1-IF($B17="Male", $C$3, $C$4))^MIN((AV$8-$C$6), $C$5)*IF($B17="Male", MIN(OFFSET(Mortality_Rates!$B$6, $C17, 0), Mortality_Rates!$B$111), MIN(OFFSET(Mortality_Rates!$B$6, $C17, 1),  Mortality_Rates!$C$111))</f>
        <v>1.4142535295853399E-4</v>
      </c>
      <c r="AW17" s="30">
        <f ca="1">(1-IF($B17="Male", $C$3, $C$4))^MIN((AW$8-$C$6), $C$5)*IF($B17="Male", MIN(OFFSET(Mortality_Rates!$B$6, $C17, 0), Mortality_Rates!$B$111), MIN(OFFSET(Mortality_Rates!$B$6, $C17, 1),  Mortality_Rates!$C$111))</f>
        <v>1.3979896139951084E-4</v>
      </c>
      <c r="AX17" s="30">
        <f ca="1">(1-IF($B17="Male", $C$3, $C$4))^MIN((AX$8-$C$6), $C$5)*IF($B17="Male", MIN(OFFSET(Mortality_Rates!$B$6, $C17, 0), Mortality_Rates!$B$111), MIN(OFFSET(Mortality_Rates!$B$6, $C17, 1),  Mortality_Rates!$C$111))</f>
        <v>1.3819127334341647E-4</v>
      </c>
      <c r="AY17" s="30">
        <f ca="1">(1-IF($B17="Male", $C$3, $C$4))^MIN((AY$8-$C$6), $C$5)*IF($B17="Male", MIN(OFFSET(Mortality_Rates!$B$6, $C17, 0), Mortality_Rates!$B$111), MIN(OFFSET(Mortality_Rates!$B$6, $C17, 1),  Mortality_Rates!$C$111))</f>
        <v>1.3660207369996718E-4</v>
      </c>
      <c r="AZ17" s="30">
        <f ca="1">(1-IF($B17="Male", $C$3, $C$4))^MIN((AZ$8-$C$6), $C$5)*IF($B17="Male", MIN(OFFSET(Mortality_Rates!$B$6, $C17, 0), Mortality_Rates!$B$111), MIN(OFFSET(Mortality_Rates!$B$6, $C17, 1),  Mortality_Rates!$C$111))</f>
        <v>1.3503114985241756E-4</v>
      </c>
      <c r="BA17" s="30">
        <f ca="1">(1-IF($B17="Male", $C$3, $C$4))^MIN((BA$8-$C$6), $C$5)*IF($B17="Male", MIN(OFFSET(Mortality_Rates!$B$6, $C17, 0), Mortality_Rates!$B$111), MIN(OFFSET(Mortality_Rates!$B$6, $C17, 1),  Mortality_Rates!$C$111))</f>
        <v>1.3347829162911479E-4</v>
      </c>
      <c r="BB17" s="30">
        <f ca="1">(1-IF($B17="Male", $C$3, $C$4))^MIN((BB$8-$C$6), $C$5)*IF($B17="Male", MIN(OFFSET(Mortality_Rates!$B$6, $C17, 0), Mortality_Rates!$B$111), MIN(OFFSET(Mortality_Rates!$B$6, $C17, 1),  Mortality_Rates!$C$111))</f>
        <v>1.3347829162911479E-4</v>
      </c>
      <c r="BC17" s="30">
        <f ca="1">(1-IF($B17="Male", $C$3, $C$4))^MIN((BC$8-$C$6), $C$5)*IF($B17="Male", MIN(OFFSET(Mortality_Rates!$B$6, $C17, 0), Mortality_Rates!$B$111), MIN(OFFSET(Mortality_Rates!$B$6, $C17, 1),  Mortality_Rates!$C$111))</f>
        <v>1.3347829162911479E-4</v>
      </c>
      <c r="BD17" s="30">
        <f ca="1">(1-IF($B17="Male", $C$3, $C$4))^MIN((BD$8-$C$6), $C$5)*IF($B17="Male", MIN(OFFSET(Mortality_Rates!$B$6, $C17, 0), Mortality_Rates!$B$111), MIN(OFFSET(Mortality_Rates!$B$6, $C17, 1),  Mortality_Rates!$C$111))</f>
        <v>1.3347829162911479E-4</v>
      </c>
      <c r="BE17" s="30">
        <f ca="1">(1-IF($B17="Male", $C$3, $C$4))^MIN((BE$8-$C$6), $C$5)*IF($B17="Male", MIN(OFFSET(Mortality_Rates!$B$6, $C17, 0), Mortality_Rates!$B$111), MIN(OFFSET(Mortality_Rates!$B$6, $C17, 1),  Mortality_Rates!$C$111))</f>
        <v>1.3347829162911479E-4</v>
      </c>
      <c r="BF17" s="30">
        <f ca="1">(1-IF($B17="Male", $C$3, $C$4))^MIN((BF$8-$C$6), $C$5)*IF($B17="Male", MIN(OFFSET(Mortality_Rates!$B$6, $C17, 0), Mortality_Rates!$B$111), MIN(OFFSET(Mortality_Rates!$B$6, $C17, 1),  Mortality_Rates!$C$111))</f>
        <v>1.3347829162911479E-4</v>
      </c>
      <c r="BG17" s="30">
        <f ca="1">(1-IF($B17="Male", $C$3, $C$4))^MIN((BG$8-$C$6), $C$5)*IF($B17="Male", MIN(OFFSET(Mortality_Rates!$B$6, $C17, 0), Mortality_Rates!$B$111), MIN(OFFSET(Mortality_Rates!$B$6, $C17, 1),  Mortality_Rates!$C$111))</f>
        <v>1.3347829162911479E-4</v>
      </c>
      <c r="BH17" s="30">
        <f ca="1">(1-IF($B17="Male", $C$3, $C$4))^MIN((BH$8-$C$6), $C$5)*IF($B17="Male", MIN(OFFSET(Mortality_Rates!$B$6, $C17, 0), Mortality_Rates!$B$111), MIN(OFFSET(Mortality_Rates!$B$6, $C17, 1),  Mortality_Rates!$C$111))</f>
        <v>1.3347829162911479E-4</v>
      </c>
      <c r="BI17" s="30">
        <f ca="1">(1-IF($B17="Male", $C$3, $C$4))^MIN((BI$8-$C$6), $C$5)*IF($B17="Male", MIN(OFFSET(Mortality_Rates!$B$6, $C17, 0), Mortality_Rates!$B$111), MIN(OFFSET(Mortality_Rates!$B$6, $C17, 1),  Mortality_Rates!$C$111))</f>
        <v>1.3347829162911479E-4</v>
      </c>
      <c r="BJ17" s="30">
        <f ca="1">(1-IF($B17="Male", $C$3, $C$4))^MIN((BJ$8-$C$6), $C$5)*IF($B17="Male", MIN(OFFSET(Mortality_Rates!$B$6, $C17, 0), Mortality_Rates!$B$111), MIN(OFFSET(Mortality_Rates!$B$6, $C17, 1),  Mortality_Rates!$C$111))</f>
        <v>1.3347829162911479E-4</v>
      </c>
      <c r="BK17" s="30">
        <f ca="1">(1-IF($B17="Male", $C$3, $C$4))^MIN((BK$8-$C$6), $C$5)*IF($B17="Male", MIN(OFFSET(Mortality_Rates!$B$6, $C17, 0), Mortality_Rates!$B$111), MIN(OFFSET(Mortality_Rates!$B$6, $C17, 1),  Mortality_Rates!$C$111))</f>
        <v>1.3347829162911479E-4</v>
      </c>
    </row>
    <row r="18" spans="1:63" x14ac:dyDescent="0.35">
      <c r="A18" t="s">
        <v>34</v>
      </c>
      <c r="B18" t="s">
        <v>31</v>
      </c>
      <c r="C18">
        <f t="shared" si="25"/>
        <v>9</v>
      </c>
      <c r="D18" s="30">
        <f ca="1">(1-IF($B18="Male", $C$3, $C$4))^MIN((D$8-$C$6), $C$5)*IF($B18="Male", MIN(OFFSET(Mortality_Rates!$B$6, $C18, 0), Mortality_Rates!$B$111), MIN(OFFSET(Mortality_Rates!$B$6, $C18, 1),  Mortality_Rates!$C$111))</f>
        <v>2.47125E-4</v>
      </c>
      <c r="E18" s="30">
        <f ca="1">(1-IF($B18="Male", $C$3, $C$4))^MIN((E$8-$C$6), $C$5)*IF($B18="Male", MIN(OFFSET(Mortality_Rates!$B$6, $C18, 0), Mortality_Rates!$B$111), MIN(OFFSET(Mortality_Rates!$B$6, $C18, 1),  Mortality_Rates!$C$111))</f>
        <v>2.442830625E-4</v>
      </c>
      <c r="F18" s="30">
        <f ca="1">(1-IF($B18="Male", $C$3, $C$4))^MIN((F$8-$C$6), $C$5)*IF($B18="Male", MIN(OFFSET(Mortality_Rates!$B$6, $C18, 0), Mortality_Rates!$B$111), MIN(OFFSET(Mortality_Rates!$B$6, $C18, 1),  Mortality_Rates!$C$111))</f>
        <v>2.4147380728125001E-4</v>
      </c>
      <c r="G18" s="30">
        <f ca="1">(1-IF($B18="Male", $C$3, $C$4))^MIN((G$8-$C$6), $C$5)*IF($B18="Male", MIN(OFFSET(Mortality_Rates!$B$6, $C18, 0), Mortality_Rates!$B$111), MIN(OFFSET(Mortality_Rates!$B$6, $C18, 1),  Mortality_Rates!$C$111))</f>
        <v>2.3869685849751566E-4</v>
      </c>
      <c r="H18" s="30">
        <f ca="1">(1-IF($B18="Male", $C$3, $C$4))^MIN((H$8-$C$6), $C$5)*IF($B18="Male", MIN(OFFSET(Mortality_Rates!$B$6, $C18, 0), Mortality_Rates!$B$111), MIN(OFFSET(Mortality_Rates!$B$6, $C18, 1),  Mortality_Rates!$C$111))</f>
        <v>2.3595184462479424E-4</v>
      </c>
      <c r="I18" s="30">
        <f ca="1">(1-IF($B18="Male", $C$3, $C$4))^MIN((I$8-$C$6), $C$5)*IF($B18="Male", MIN(OFFSET(Mortality_Rates!$B$6, $C18, 0), Mortality_Rates!$B$111), MIN(OFFSET(Mortality_Rates!$B$6, $C18, 1),  Mortality_Rates!$C$111))</f>
        <v>2.332383984116091E-4</v>
      </c>
      <c r="J18" s="30">
        <f ca="1">(1-IF($B18="Male", $C$3, $C$4))^MIN((J$8-$C$6), $C$5)*IF($B18="Male", MIN(OFFSET(Mortality_Rates!$B$6, $C18, 0), Mortality_Rates!$B$111), MIN(OFFSET(Mortality_Rates!$B$6, $C18, 1),  Mortality_Rates!$C$111))</f>
        <v>2.3055615682987559E-4</v>
      </c>
      <c r="K18" s="30">
        <f ca="1">(1-IF($B18="Male", $C$3, $C$4))^MIN((K$8-$C$6), $C$5)*IF($B18="Male", MIN(OFFSET(Mortality_Rates!$B$6, $C18, 0), Mortality_Rates!$B$111), MIN(OFFSET(Mortality_Rates!$B$6, $C18, 1),  Mortality_Rates!$C$111))</f>
        <v>2.2790476102633203E-4</v>
      </c>
      <c r="L18" s="30">
        <f ca="1">(1-IF($B18="Male", $C$3, $C$4))^MIN((L$8-$C$6), $C$5)*IF($B18="Male", MIN(OFFSET(Mortality_Rates!$B$6, $C18, 0), Mortality_Rates!$B$111), MIN(OFFSET(Mortality_Rates!$B$6, $C18, 1),  Mortality_Rates!$C$111))</f>
        <v>2.2528385627452921E-4</v>
      </c>
      <c r="M18" s="30">
        <f ca="1">(1-IF($B18="Male", $C$3, $C$4))^MIN((M$8-$C$6), $C$5)*IF($B18="Male", MIN(OFFSET(Mortality_Rates!$B$6, $C18, 0), Mortality_Rates!$B$111), MIN(OFFSET(Mortality_Rates!$B$6, $C18, 1),  Mortality_Rates!$C$111))</f>
        <v>2.2269309192737214E-4</v>
      </c>
      <c r="N18" s="30">
        <f ca="1">(1-IF($B18="Male", $C$3, $C$4))^MIN((N$8-$C$6), $C$5)*IF($B18="Male", MIN(OFFSET(Mortality_Rates!$B$6, $C18, 0), Mortality_Rates!$B$111), MIN(OFFSET(Mortality_Rates!$B$6, $C18, 1),  Mortality_Rates!$C$111))</f>
        <v>2.2013212137020737E-4</v>
      </c>
      <c r="O18" s="30">
        <f ca="1">(1-IF($B18="Male", $C$3, $C$4))^MIN((O$8-$C$6), $C$5)*IF($B18="Male", MIN(OFFSET(Mortality_Rates!$B$6, $C18, 0), Mortality_Rates!$B$111), MIN(OFFSET(Mortality_Rates!$B$6, $C18, 1),  Mortality_Rates!$C$111))</f>
        <v>2.1760060197445E-4</v>
      </c>
      <c r="P18" s="30">
        <f ca="1">(1-IF($B18="Male", $C$3, $C$4))^MIN((P$8-$C$6), $C$5)*IF($B18="Male", MIN(OFFSET(Mortality_Rates!$B$6, $C18, 0), Mortality_Rates!$B$111), MIN(OFFSET(Mortality_Rates!$B$6, $C18, 1),  Mortality_Rates!$C$111))</f>
        <v>2.1509819505174382E-4</v>
      </c>
      <c r="Q18" s="30">
        <f ca="1">(1-IF($B18="Male", $C$3, $C$4))^MIN((Q$8-$C$6), $C$5)*IF($B18="Male", MIN(OFFSET(Mortality_Rates!$B$6, $C18, 0), Mortality_Rates!$B$111), MIN(OFFSET(Mortality_Rates!$B$6, $C18, 1),  Mortality_Rates!$C$111))</f>
        <v>2.1262456580864878E-4</v>
      </c>
      <c r="R18" s="30">
        <f ca="1">(1-IF($B18="Male", $C$3, $C$4))^MIN((R$8-$C$6), $C$5)*IF($B18="Male", MIN(OFFSET(Mortality_Rates!$B$6, $C18, 0), Mortality_Rates!$B$111), MIN(OFFSET(Mortality_Rates!$B$6, $C18, 1),  Mortality_Rates!$C$111))</f>
        <v>2.1017938330184933E-4</v>
      </c>
      <c r="S18" s="30">
        <f ca="1">(1-IF($B18="Male", $C$3, $C$4))^MIN((S$8-$C$6), $C$5)*IF($B18="Male", MIN(OFFSET(Mortality_Rates!$B$6, $C18, 0), Mortality_Rates!$B$111), MIN(OFFSET(Mortality_Rates!$B$6, $C18, 1),  Mortality_Rates!$C$111))</f>
        <v>2.0776232039387805E-4</v>
      </c>
      <c r="T18" s="30">
        <f ca="1">(1-IF($B18="Male", $C$3, $C$4))^MIN((T$8-$C$6), $C$5)*IF($B18="Male", MIN(OFFSET(Mortality_Rates!$B$6, $C18, 0), Mortality_Rates!$B$111), MIN(OFFSET(Mortality_Rates!$B$6, $C18, 1),  Mortality_Rates!$C$111))</f>
        <v>2.0537305370934845E-4</v>
      </c>
      <c r="U18" s="30">
        <f ca="1">(1-IF($B18="Male", $C$3, $C$4))^MIN((U$8-$C$6), $C$5)*IF($B18="Male", MIN(OFFSET(Mortality_Rates!$B$6, $C18, 0), Mortality_Rates!$B$111), MIN(OFFSET(Mortality_Rates!$B$6, $C18, 1),  Mortality_Rates!$C$111))</f>
        <v>2.0301126359169094E-4</v>
      </c>
      <c r="V18" s="30">
        <f ca="1">(1-IF($B18="Male", $C$3, $C$4))^MIN((V$8-$C$6), $C$5)*IF($B18="Male", MIN(OFFSET(Mortality_Rates!$B$6, $C18, 0), Mortality_Rates!$B$111), MIN(OFFSET(Mortality_Rates!$B$6, $C18, 1),  Mortality_Rates!$C$111))</f>
        <v>2.006766340603865E-4</v>
      </c>
      <c r="W18" s="30">
        <f ca="1">(1-IF($B18="Male", $C$3, $C$4))^MIN((W$8-$C$6), $C$5)*IF($B18="Male", MIN(OFFSET(Mortality_Rates!$B$6, $C18, 0), Mortality_Rates!$B$111), MIN(OFFSET(Mortality_Rates!$B$6, $C18, 1),  Mortality_Rates!$C$111))</f>
        <v>1.9836885276869207E-4</v>
      </c>
      <c r="X18" s="30">
        <f ca="1">(1-IF($B18="Male", $C$3, $C$4))^MIN((X$8-$C$6), $C$5)*IF($B18="Male", MIN(OFFSET(Mortality_Rates!$B$6, $C18, 0), Mortality_Rates!$B$111), MIN(OFFSET(Mortality_Rates!$B$6, $C18, 1),  Mortality_Rates!$C$111))</f>
        <v>1.9608761096185214E-4</v>
      </c>
      <c r="Y18" s="30">
        <f ca="1">(1-IF($B18="Male", $C$3, $C$4))^MIN((Y$8-$C$6), $C$5)*IF($B18="Male", MIN(OFFSET(Mortality_Rates!$B$6, $C18, 0), Mortality_Rates!$B$111), MIN(OFFSET(Mortality_Rates!$B$6, $C18, 1),  Mortality_Rates!$C$111))</f>
        <v>1.9383260343579082E-4</v>
      </c>
      <c r="Z18" s="30">
        <f ca="1">(1-IF($B18="Male", $C$3, $C$4))^MIN((Z$8-$C$6), $C$5)*IF($B18="Male", MIN(OFFSET(Mortality_Rates!$B$6, $C18, 0), Mortality_Rates!$B$111), MIN(OFFSET(Mortality_Rates!$B$6, $C18, 1),  Mortality_Rates!$C$111))</f>
        <v>1.9160352849627923E-4</v>
      </c>
      <c r="AA18" s="30">
        <f ca="1">(1-IF($B18="Male", $C$3, $C$4))^MIN((AA$8-$C$6), $C$5)*IF($B18="Male", MIN(OFFSET(Mortality_Rates!$B$6, $C18, 0), Mortality_Rates!$B$111), MIN(OFFSET(Mortality_Rates!$B$6, $C18, 1),  Mortality_Rates!$C$111))</f>
        <v>1.8940008791857202E-4</v>
      </c>
      <c r="AB18" s="30">
        <f ca="1">(1-IF($B18="Male", $C$3, $C$4))^MIN((AB$8-$C$6), $C$5)*IF($B18="Male", MIN(OFFSET(Mortality_Rates!$B$6, $C18, 0), Mortality_Rates!$B$111), MIN(OFFSET(Mortality_Rates!$B$6, $C18, 1),  Mortality_Rates!$C$111))</f>
        <v>1.8722198690750844E-4</v>
      </c>
      <c r="AC18" s="30">
        <f ca="1">(1-IF($B18="Male", $C$3, $C$4))^MIN((AC$8-$C$6), $C$5)*IF($B18="Male", MIN(OFFSET(Mortality_Rates!$B$6, $C18, 0), Mortality_Rates!$B$111), MIN(OFFSET(Mortality_Rates!$B$6, $C18, 1),  Mortality_Rates!$C$111))</f>
        <v>1.8506893405807211E-4</v>
      </c>
      <c r="AD18" s="30">
        <f ca="1">(1-IF($B18="Male", $C$3, $C$4))^MIN((AD$8-$C$6), $C$5)*IF($B18="Male", MIN(OFFSET(Mortality_Rates!$B$6, $C18, 0), Mortality_Rates!$B$111), MIN(OFFSET(Mortality_Rates!$B$6, $C18, 1),  Mortality_Rates!$C$111))</f>
        <v>1.8294064131640429E-4</v>
      </c>
      <c r="AE18" s="30">
        <f ca="1">(1-IF($B18="Male", $C$3, $C$4))^MIN((AE$8-$C$6), $C$5)*IF($B18="Male", MIN(OFFSET(Mortality_Rates!$B$6, $C18, 0), Mortality_Rates!$B$111), MIN(OFFSET(Mortality_Rates!$B$6, $C18, 1),  Mortality_Rates!$C$111))</f>
        <v>1.8083682394126567E-4</v>
      </c>
      <c r="AF18" s="30">
        <f ca="1">(1-IF($B18="Male", $C$3, $C$4))^MIN((AF$8-$C$6), $C$5)*IF($B18="Male", MIN(OFFSET(Mortality_Rates!$B$6, $C18, 0), Mortality_Rates!$B$111), MIN(OFFSET(Mortality_Rates!$B$6, $C18, 1),  Mortality_Rates!$C$111))</f>
        <v>1.7875720046594111E-4</v>
      </c>
      <c r="AG18" s="30">
        <f ca="1">(1-IF($B18="Male", $C$3, $C$4))^MIN((AG$8-$C$6), $C$5)*IF($B18="Male", MIN(OFFSET(Mortality_Rates!$B$6, $C18, 0), Mortality_Rates!$B$111), MIN(OFFSET(Mortality_Rates!$B$6, $C18, 1),  Mortality_Rates!$C$111))</f>
        <v>1.7670149266058277E-4</v>
      </c>
      <c r="AH18" s="30">
        <f ca="1">(1-IF($B18="Male", $C$3, $C$4))^MIN((AH$8-$C$6), $C$5)*IF($B18="Male", MIN(OFFSET(Mortality_Rates!$B$6, $C18, 0), Mortality_Rates!$B$111), MIN(OFFSET(Mortality_Rates!$B$6, $C18, 1),  Mortality_Rates!$C$111))</f>
        <v>1.7466942549498608E-4</v>
      </c>
      <c r="AI18" s="30">
        <f ca="1">(1-IF($B18="Male", $C$3, $C$4))^MIN((AI$8-$C$6), $C$5)*IF($B18="Male", MIN(OFFSET(Mortality_Rates!$B$6, $C18, 0), Mortality_Rates!$B$111), MIN(OFFSET(Mortality_Rates!$B$6, $C18, 1),  Mortality_Rates!$C$111))</f>
        <v>1.7266072710179372E-4</v>
      </c>
      <c r="AJ18" s="30">
        <f ca="1">(1-IF($B18="Male", $C$3, $C$4))^MIN((AJ$8-$C$6), $C$5)*IF($B18="Male", MIN(OFFSET(Mortality_Rates!$B$6, $C18, 0), Mortality_Rates!$B$111), MIN(OFFSET(Mortality_Rates!$B$6, $C18, 1),  Mortality_Rates!$C$111))</f>
        <v>1.7067512874012312E-4</v>
      </c>
      <c r="AK18" s="30">
        <f ca="1">(1-IF($B18="Male", $C$3, $C$4))^MIN((AK$8-$C$6), $C$5)*IF($B18="Male", MIN(OFFSET(Mortality_Rates!$B$6, $C18, 0), Mortality_Rates!$B$111), MIN(OFFSET(Mortality_Rates!$B$6, $C18, 1),  Mortality_Rates!$C$111))</f>
        <v>1.6871236475961168E-4</v>
      </c>
      <c r="AL18" s="30">
        <f ca="1">(1-IF($B18="Male", $C$3, $C$4))^MIN((AL$8-$C$6), $C$5)*IF($B18="Male", MIN(OFFSET(Mortality_Rates!$B$6, $C18, 0), Mortality_Rates!$B$111), MIN(OFFSET(Mortality_Rates!$B$6, $C18, 1),  Mortality_Rates!$C$111))</f>
        <v>1.6677217256487613E-4</v>
      </c>
      <c r="AM18" s="30">
        <f ca="1">(1-IF($B18="Male", $C$3, $C$4))^MIN((AM$8-$C$6), $C$5)*IF($B18="Male", MIN(OFFSET(Mortality_Rates!$B$6, $C18, 0), Mortality_Rates!$B$111), MIN(OFFSET(Mortality_Rates!$B$6, $C18, 1),  Mortality_Rates!$C$111))</f>
        <v>1.6485429258038009E-4</v>
      </c>
      <c r="AN18" s="30">
        <f ca="1">(1-IF($B18="Male", $C$3, $C$4))^MIN((AN$8-$C$6), $C$5)*IF($B18="Male", MIN(OFFSET(Mortality_Rates!$B$6, $C18, 0), Mortality_Rates!$B$111), MIN(OFFSET(Mortality_Rates!$B$6, $C18, 1),  Mortality_Rates!$C$111))</f>
        <v>1.6295846821570573E-4</v>
      </c>
      <c r="AO18" s="30">
        <f ca="1">(1-IF($B18="Male", $C$3, $C$4))^MIN((AO$8-$C$6), $C$5)*IF($B18="Male", MIN(OFFSET(Mortality_Rates!$B$6, $C18, 0), Mortality_Rates!$B$111), MIN(OFFSET(Mortality_Rates!$B$6, $C18, 1),  Mortality_Rates!$C$111))</f>
        <v>1.6108444583122511E-4</v>
      </c>
      <c r="AP18" s="30">
        <f ca="1">(1-IF($B18="Male", $C$3, $C$4))^MIN((AP$8-$C$6), $C$5)*IF($B18="Male", MIN(OFFSET(Mortality_Rates!$B$6, $C18, 0), Mortality_Rates!$B$111), MIN(OFFSET(Mortality_Rates!$B$6, $C18, 1),  Mortality_Rates!$C$111))</f>
        <v>1.5923197470416603E-4</v>
      </c>
      <c r="AQ18" s="30">
        <f ca="1">(1-IF($B18="Male", $C$3, $C$4))^MIN((AQ$8-$C$6), $C$5)*IF($B18="Male", MIN(OFFSET(Mortality_Rates!$B$6, $C18, 0), Mortality_Rates!$B$111), MIN(OFFSET(Mortality_Rates!$B$6, $C18, 1),  Mortality_Rates!$C$111))</f>
        <v>1.5740080699506813E-4</v>
      </c>
      <c r="AR18" s="30">
        <f ca="1">(1-IF($B18="Male", $C$3, $C$4))^MIN((AR$8-$C$6), $C$5)*IF($B18="Male", MIN(OFFSET(Mortality_Rates!$B$6, $C18, 0), Mortality_Rates!$B$111), MIN(OFFSET(Mortality_Rates!$B$6, $C18, 1),  Mortality_Rates!$C$111))</f>
        <v>1.5559069771462484E-4</v>
      </c>
      <c r="AS18" s="30">
        <f ca="1">(1-IF($B18="Male", $C$3, $C$4))^MIN((AS$8-$C$6), $C$5)*IF($B18="Male", MIN(OFFSET(Mortality_Rates!$B$6, $C18, 0), Mortality_Rates!$B$111), MIN(OFFSET(Mortality_Rates!$B$6, $C18, 1),  Mortality_Rates!$C$111))</f>
        <v>1.5380140469090664E-4</v>
      </c>
      <c r="AT18" s="30">
        <f ca="1">(1-IF($B18="Male", $C$3, $C$4))^MIN((AT$8-$C$6), $C$5)*IF($B18="Male", MIN(OFFSET(Mortality_Rates!$B$6, $C18, 0), Mortality_Rates!$B$111), MIN(OFFSET(Mortality_Rates!$B$6, $C18, 1),  Mortality_Rates!$C$111))</f>
        <v>1.5203268853696122E-4</v>
      </c>
      <c r="AU18" s="30">
        <f ca="1">(1-IF($B18="Male", $C$3, $C$4))^MIN((AU$8-$C$6), $C$5)*IF($B18="Male", MIN(OFFSET(Mortality_Rates!$B$6, $C18, 0), Mortality_Rates!$B$111), MIN(OFFSET(Mortality_Rates!$B$6, $C18, 1),  Mortality_Rates!$C$111))</f>
        <v>1.502843126187862E-4</v>
      </c>
      <c r="AV18" s="30">
        <f ca="1">(1-IF($B18="Male", $C$3, $C$4))^MIN((AV$8-$C$6), $C$5)*IF($B18="Male", MIN(OFFSET(Mortality_Rates!$B$6, $C18, 0), Mortality_Rates!$B$111), MIN(OFFSET(Mortality_Rates!$B$6, $C18, 1),  Mortality_Rates!$C$111))</f>
        <v>1.4855604302367015E-4</v>
      </c>
      <c r="AW18" s="30">
        <f ca="1">(1-IF($B18="Male", $C$3, $C$4))^MIN((AW$8-$C$6), $C$5)*IF($B18="Male", MIN(OFFSET(Mortality_Rates!$B$6, $C18, 0), Mortality_Rates!$B$111), MIN(OFFSET(Mortality_Rates!$B$6, $C18, 1),  Mortality_Rates!$C$111))</f>
        <v>1.4684764852889795E-4</v>
      </c>
      <c r="AX18" s="30">
        <f ca="1">(1-IF($B18="Male", $C$3, $C$4))^MIN((AX$8-$C$6), $C$5)*IF($B18="Male", MIN(OFFSET(Mortality_Rates!$B$6, $C18, 0), Mortality_Rates!$B$111), MIN(OFFSET(Mortality_Rates!$B$6, $C18, 1),  Mortality_Rates!$C$111))</f>
        <v>1.4515890057081562E-4</v>
      </c>
      <c r="AY18" s="30">
        <f ca="1">(1-IF($B18="Male", $C$3, $C$4))^MIN((AY$8-$C$6), $C$5)*IF($B18="Male", MIN(OFFSET(Mortality_Rates!$B$6, $C18, 0), Mortality_Rates!$B$111), MIN(OFFSET(Mortality_Rates!$B$6, $C18, 1),  Mortality_Rates!$C$111))</f>
        <v>1.4348957321425125E-4</v>
      </c>
      <c r="AZ18" s="30">
        <f ca="1">(1-IF($B18="Male", $C$3, $C$4))^MIN((AZ$8-$C$6), $C$5)*IF($B18="Male", MIN(OFFSET(Mortality_Rates!$B$6, $C18, 0), Mortality_Rates!$B$111), MIN(OFFSET(Mortality_Rates!$B$6, $C18, 1),  Mortality_Rates!$C$111))</f>
        <v>1.4183944312228737E-4</v>
      </c>
      <c r="BA18" s="30">
        <f ca="1">(1-IF($B18="Male", $C$3, $C$4))^MIN((BA$8-$C$6), $C$5)*IF($B18="Male", MIN(OFFSET(Mortality_Rates!$B$6, $C18, 0), Mortality_Rates!$B$111), MIN(OFFSET(Mortality_Rates!$B$6, $C18, 1),  Mortality_Rates!$C$111))</f>
        <v>1.4020828952638107E-4</v>
      </c>
      <c r="BB18" s="30">
        <f ca="1">(1-IF($B18="Male", $C$3, $C$4))^MIN((BB$8-$C$6), $C$5)*IF($B18="Male", MIN(OFFSET(Mortality_Rates!$B$6, $C18, 0), Mortality_Rates!$B$111), MIN(OFFSET(Mortality_Rates!$B$6, $C18, 1),  Mortality_Rates!$C$111))</f>
        <v>1.4020828952638107E-4</v>
      </c>
      <c r="BC18" s="30">
        <f ca="1">(1-IF($B18="Male", $C$3, $C$4))^MIN((BC$8-$C$6), $C$5)*IF($B18="Male", MIN(OFFSET(Mortality_Rates!$B$6, $C18, 0), Mortality_Rates!$B$111), MIN(OFFSET(Mortality_Rates!$B$6, $C18, 1),  Mortality_Rates!$C$111))</f>
        <v>1.4020828952638107E-4</v>
      </c>
      <c r="BD18" s="30">
        <f ca="1">(1-IF($B18="Male", $C$3, $C$4))^MIN((BD$8-$C$6), $C$5)*IF($B18="Male", MIN(OFFSET(Mortality_Rates!$B$6, $C18, 0), Mortality_Rates!$B$111), MIN(OFFSET(Mortality_Rates!$B$6, $C18, 1),  Mortality_Rates!$C$111))</f>
        <v>1.4020828952638107E-4</v>
      </c>
      <c r="BE18" s="30">
        <f ca="1">(1-IF($B18="Male", $C$3, $C$4))^MIN((BE$8-$C$6), $C$5)*IF($B18="Male", MIN(OFFSET(Mortality_Rates!$B$6, $C18, 0), Mortality_Rates!$B$111), MIN(OFFSET(Mortality_Rates!$B$6, $C18, 1),  Mortality_Rates!$C$111))</f>
        <v>1.4020828952638107E-4</v>
      </c>
      <c r="BF18" s="30">
        <f ca="1">(1-IF($B18="Male", $C$3, $C$4))^MIN((BF$8-$C$6), $C$5)*IF($B18="Male", MIN(OFFSET(Mortality_Rates!$B$6, $C18, 0), Mortality_Rates!$B$111), MIN(OFFSET(Mortality_Rates!$B$6, $C18, 1),  Mortality_Rates!$C$111))</f>
        <v>1.4020828952638107E-4</v>
      </c>
      <c r="BG18" s="30">
        <f ca="1">(1-IF($B18="Male", $C$3, $C$4))^MIN((BG$8-$C$6), $C$5)*IF($B18="Male", MIN(OFFSET(Mortality_Rates!$B$6, $C18, 0), Mortality_Rates!$B$111), MIN(OFFSET(Mortality_Rates!$B$6, $C18, 1),  Mortality_Rates!$C$111))</f>
        <v>1.4020828952638107E-4</v>
      </c>
      <c r="BH18" s="30">
        <f ca="1">(1-IF($B18="Male", $C$3, $C$4))^MIN((BH$8-$C$6), $C$5)*IF($B18="Male", MIN(OFFSET(Mortality_Rates!$B$6, $C18, 0), Mortality_Rates!$B$111), MIN(OFFSET(Mortality_Rates!$B$6, $C18, 1),  Mortality_Rates!$C$111))</f>
        <v>1.4020828952638107E-4</v>
      </c>
      <c r="BI18" s="30">
        <f ca="1">(1-IF($B18="Male", $C$3, $C$4))^MIN((BI$8-$C$6), $C$5)*IF($B18="Male", MIN(OFFSET(Mortality_Rates!$B$6, $C18, 0), Mortality_Rates!$B$111), MIN(OFFSET(Mortality_Rates!$B$6, $C18, 1),  Mortality_Rates!$C$111))</f>
        <v>1.4020828952638107E-4</v>
      </c>
      <c r="BJ18" s="30">
        <f ca="1">(1-IF($B18="Male", $C$3, $C$4))^MIN((BJ$8-$C$6), $C$5)*IF($B18="Male", MIN(OFFSET(Mortality_Rates!$B$6, $C18, 0), Mortality_Rates!$B$111), MIN(OFFSET(Mortality_Rates!$B$6, $C18, 1),  Mortality_Rates!$C$111))</f>
        <v>1.4020828952638107E-4</v>
      </c>
      <c r="BK18" s="30">
        <f ca="1">(1-IF($B18="Male", $C$3, $C$4))^MIN((BK$8-$C$6), $C$5)*IF($B18="Male", MIN(OFFSET(Mortality_Rates!$B$6, $C18, 0), Mortality_Rates!$B$111), MIN(OFFSET(Mortality_Rates!$B$6, $C18, 1),  Mortality_Rates!$C$111))</f>
        <v>1.4020828952638107E-4</v>
      </c>
    </row>
    <row r="19" spans="1:63" x14ac:dyDescent="0.35">
      <c r="A19" t="s">
        <v>34</v>
      </c>
      <c r="B19" t="s">
        <v>31</v>
      </c>
      <c r="C19">
        <f t="shared" si="25"/>
        <v>10</v>
      </c>
      <c r="D19" s="30">
        <f ca="1">(1-IF($B19="Male", $C$3, $C$4))^MIN((D$8-$C$6), $C$5)*IF($B19="Male", MIN(OFFSET(Mortality_Rates!$B$6, $C19, 0), Mortality_Rates!$B$111), MIN(OFFSET(Mortality_Rates!$B$6, $C19, 1),  Mortality_Rates!$C$111))</f>
        <v>2.6590650000000001E-4</v>
      </c>
      <c r="E19" s="30">
        <f ca="1">(1-IF($B19="Male", $C$3, $C$4))^MIN((E$8-$C$6), $C$5)*IF($B19="Male", MIN(OFFSET(Mortality_Rates!$B$6, $C19, 0), Mortality_Rates!$B$111), MIN(OFFSET(Mortality_Rates!$B$6, $C19, 1),  Mortality_Rates!$C$111))</f>
        <v>2.6284857524999997E-4</v>
      </c>
      <c r="F19" s="30">
        <f ca="1">(1-IF($B19="Male", $C$3, $C$4))^MIN((F$8-$C$6), $C$5)*IF($B19="Male", MIN(OFFSET(Mortality_Rates!$B$6, $C19, 0), Mortality_Rates!$B$111), MIN(OFFSET(Mortality_Rates!$B$6, $C19, 1),  Mortality_Rates!$C$111))</f>
        <v>2.5982581663462498E-4</v>
      </c>
      <c r="G19" s="30">
        <f ca="1">(1-IF($B19="Male", $C$3, $C$4))^MIN((G$8-$C$6), $C$5)*IF($B19="Male", MIN(OFFSET(Mortality_Rates!$B$6, $C19, 0), Mortality_Rates!$B$111), MIN(OFFSET(Mortality_Rates!$B$6, $C19, 1),  Mortality_Rates!$C$111))</f>
        <v>2.5683781974332682E-4</v>
      </c>
      <c r="H19" s="30">
        <f ca="1">(1-IF($B19="Male", $C$3, $C$4))^MIN((H$8-$C$6), $C$5)*IF($B19="Male", MIN(OFFSET(Mortality_Rates!$B$6, $C19, 0), Mortality_Rates!$B$111), MIN(OFFSET(Mortality_Rates!$B$6, $C19, 1),  Mortality_Rates!$C$111))</f>
        <v>2.5388418481627856E-4</v>
      </c>
      <c r="I19" s="30">
        <f ca="1">(1-IF($B19="Male", $C$3, $C$4))^MIN((I$8-$C$6), $C$5)*IF($B19="Male", MIN(OFFSET(Mortality_Rates!$B$6, $C19, 0), Mortality_Rates!$B$111), MIN(OFFSET(Mortality_Rates!$B$6, $C19, 1),  Mortality_Rates!$C$111))</f>
        <v>2.5096451669089136E-4</v>
      </c>
      <c r="J19" s="30">
        <f ca="1">(1-IF($B19="Male", $C$3, $C$4))^MIN((J$8-$C$6), $C$5)*IF($B19="Male", MIN(OFFSET(Mortality_Rates!$B$6, $C19, 0), Mortality_Rates!$B$111), MIN(OFFSET(Mortality_Rates!$B$6, $C19, 1),  Mortality_Rates!$C$111))</f>
        <v>2.4807842474894613E-4</v>
      </c>
      <c r="K19" s="30">
        <f ca="1">(1-IF($B19="Male", $C$3, $C$4))^MIN((K$8-$C$6), $C$5)*IF($B19="Male", MIN(OFFSET(Mortality_Rates!$B$6, $C19, 0), Mortality_Rates!$B$111), MIN(OFFSET(Mortality_Rates!$B$6, $C19, 1),  Mortality_Rates!$C$111))</f>
        <v>2.4522552286433322E-4</v>
      </c>
      <c r="L19" s="30">
        <f ca="1">(1-IF($B19="Male", $C$3, $C$4))^MIN((L$8-$C$6), $C$5)*IF($B19="Male", MIN(OFFSET(Mortality_Rates!$B$6, $C19, 0), Mortality_Rates!$B$111), MIN(OFFSET(Mortality_Rates!$B$6, $C19, 1),  Mortality_Rates!$C$111))</f>
        <v>2.4240542935139342E-4</v>
      </c>
      <c r="M19" s="30">
        <f ca="1">(1-IF($B19="Male", $C$3, $C$4))^MIN((M$8-$C$6), $C$5)*IF($B19="Male", MIN(OFFSET(Mortality_Rates!$B$6, $C19, 0), Mortality_Rates!$B$111), MIN(OFFSET(Mortality_Rates!$B$6, $C19, 1),  Mortality_Rates!$C$111))</f>
        <v>2.396177669138524E-4</v>
      </c>
      <c r="N19" s="30">
        <f ca="1">(1-IF($B19="Male", $C$3, $C$4))^MIN((N$8-$C$6), $C$5)*IF($B19="Male", MIN(OFFSET(Mortality_Rates!$B$6, $C19, 0), Mortality_Rates!$B$111), MIN(OFFSET(Mortality_Rates!$B$6, $C19, 1),  Mortality_Rates!$C$111))</f>
        <v>2.3686216259434308E-4</v>
      </c>
      <c r="O19" s="30">
        <f ca="1">(1-IF($B19="Male", $C$3, $C$4))^MIN((O$8-$C$6), $C$5)*IF($B19="Male", MIN(OFFSET(Mortality_Rates!$B$6, $C19, 0), Mortality_Rates!$B$111), MIN(OFFSET(Mortality_Rates!$B$6, $C19, 1),  Mortality_Rates!$C$111))</f>
        <v>2.3413824772450817E-4</v>
      </c>
      <c r="P19" s="30">
        <f ca="1">(1-IF($B19="Male", $C$3, $C$4))^MIN((P$8-$C$6), $C$5)*IF($B19="Male", MIN(OFFSET(Mortality_Rates!$B$6, $C19, 0), Mortality_Rates!$B$111), MIN(OFFSET(Mortality_Rates!$B$6, $C19, 1),  Mortality_Rates!$C$111))</f>
        <v>2.3144565787567634E-4</v>
      </c>
      <c r="Q19" s="30">
        <f ca="1">(1-IF($B19="Male", $C$3, $C$4))^MIN((Q$8-$C$6), $C$5)*IF($B19="Male", MIN(OFFSET(Mortality_Rates!$B$6, $C19, 0), Mortality_Rates!$B$111), MIN(OFFSET(Mortality_Rates!$B$6, $C19, 1),  Mortality_Rates!$C$111))</f>
        <v>2.2878403281010606E-4</v>
      </c>
      <c r="R19" s="30">
        <f ca="1">(1-IF($B19="Male", $C$3, $C$4))^MIN((R$8-$C$6), $C$5)*IF($B19="Male", MIN(OFFSET(Mortality_Rates!$B$6, $C19, 0), Mortality_Rates!$B$111), MIN(OFFSET(Mortality_Rates!$B$6, $C19, 1),  Mortality_Rates!$C$111))</f>
        <v>2.2615301643278985E-4</v>
      </c>
      <c r="S19" s="30">
        <f ca="1">(1-IF($B19="Male", $C$3, $C$4))^MIN((S$8-$C$6), $C$5)*IF($B19="Male", MIN(OFFSET(Mortality_Rates!$B$6, $C19, 0), Mortality_Rates!$B$111), MIN(OFFSET(Mortality_Rates!$B$6, $C19, 1),  Mortality_Rates!$C$111))</f>
        <v>2.2355225674381275E-4</v>
      </c>
      <c r="T19" s="30">
        <f ca="1">(1-IF($B19="Male", $C$3, $C$4))^MIN((T$8-$C$6), $C$5)*IF($B19="Male", MIN(OFFSET(Mortality_Rates!$B$6, $C19, 0), Mortality_Rates!$B$111), MIN(OFFSET(Mortality_Rates!$B$6, $C19, 1),  Mortality_Rates!$C$111))</f>
        <v>2.2098140579125892E-4</v>
      </c>
      <c r="U19" s="30">
        <f ca="1">(1-IF($B19="Male", $C$3, $C$4))^MIN((U$8-$C$6), $C$5)*IF($B19="Male", MIN(OFFSET(Mortality_Rates!$B$6, $C19, 0), Mortality_Rates!$B$111), MIN(OFFSET(Mortality_Rates!$B$6, $C19, 1),  Mortality_Rates!$C$111))</f>
        <v>2.1844011962465944E-4</v>
      </c>
      <c r="V19" s="30">
        <f ca="1">(1-IF($B19="Male", $C$3, $C$4))^MIN((V$8-$C$6), $C$5)*IF($B19="Male", MIN(OFFSET(Mortality_Rates!$B$6, $C19, 0), Mortality_Rates!$B$111), MIN(OFFSET(Mortality_Rates!$B$6, $C19, 1),  Mortality_Rates!$C$111))</f>
        <v>2.1592805824897584E-4</v>
      </c>
      <c r="W19" s="30">
        <f ca="1">(1-IF($B19="Male", $C$3, $C$4))^MIN((W$8-$C$6), $C$5)*IF($B19="Male", MIN(OFFSET(Mortality_Rates!$B$6, $C19, 0), Mortality_Rates!$B$111), MIN(OFFSET(Mortality_Rates!$B$6, $C19, 1),  Mortality_Rates!$C$111))</f>
        <v>2.1344488557911264E-4</v>
      </c>
      <c r="X19" s="30">
        <f ca="1">(1-IF($B19="Male", $C$3, $C$4))^MIN((X$8-$C$6), $C$5)*IF($B19="Male", MIN(OFFSET(Mortality_Rates!$B$6, $C19, 0), Mortality_Rates!$B$111), MIN(OFFSET(Mortality_Rates!$B$6, $C19, 1),  Mortality_Rates!$C$111))</f>
        <v>2.1099026939495286E-4</v>
      </c>
      <c r="Y19" s="30">
        <f ca="1">(1-IF($B19="Male", $C$3, $C$4))^MIN((Y$8-$C$6), $C$5)*IF($B19="Male", MIN(OFFSET(Mortality_Rates!$B$6, $C19, 0), Mortality_Rates!$B$111), MIN(OFFSET(Mortality_Rates!$B$6, $C19, 1),  Mortality_Rates!$C$111))</f>
        <v>2.085638812969109E-4</v>
      </c>
      <c r="Z19" s="30">
        <f ca="1">(1-IF($B19="Male", $C$3, $C$4))^MIN((Z$8-$C$6), $C$5)*IF($B19="Male", MIN(OFFSET(Mortality_Rates!$B$6, $C19, 0), Mortality_Rates!$B$111), MIN(OFFSET(Mortality_Rates!$B$6, $C19, 1),  Mortality_Rates!$C$111))</f>
        <v>2.0616539666199645E-4</v>
      </c>
      <c r="AA19" s="30">
        <f ca="1">(1-IF($B19="Male", $C$3, $C$4))^MIN((AA$8-$C$6), $C$5)*IF($B19="Male", MIN(OFFSET(Mortality_Rates!$B$6, $C19, 0), Mortality_Rates!$B$111), MIN(OFFSET(Mortality_Rates!$B$6, $C19, 1),  Mortality_Rates!$C$111))</f>
        <v>2.0379449460038347E-4</v>
      </c>
      <c r="AB19" s="30">
        <f ca="1">(1-IF($B19="Male", $C$3, $C$4))^MIN((AB$8-$C$6), $C$5)*IF($B19="Male", MIN(OFFSET(Mortality_Rates!$B$6, $C19, 0), Mortality_Rates!$B$111), MIN(OFFSET(Mortality_Rates!$B$6, $C19, 1),  Mortality_Rates!$C$111))</f>
        <v>2.0145085791247906E-4</v>
      </c>
      <c r="AC19" s="30">
        <f ca="1">(1-IF($B19="Male", $C$3, $C$4))^MIN((AC$8-$C$6), $C$5)*IF($B19="Male", MIN(OFFSET(Mortality_Rates!$B$6, $C19, 0), Mortality_Rates!$B$111), MIN(OFFSET(Mortality_Rates!$B$6, $C19, 1),  Mortality_Rates!$C$111))</f>
        <v>1.9913417304648557E-4</v>
      </c>
      <c r="AD19" s="30">
        <f ca="1">(1-IF($B19="Male", $C$3, $C$4))^MIN((AD$8-$C$6), $C$5)*IF($B19="Male", MIN(OFFSET(Mortality_Rates!$B$6, $C19, 0), Mortality_Rates!$B$111), MIN(OFFSET(Mortality_Rates!$B$6, $C19, 1),  Mortality_Rates!$C$111))</f>
        <v>1.9684413005645099E-4</v>
      </c>
      <c r="AE19" s="30">
        <f ca="1">(1-IF($B19="Male", $C$3, $C$4))^MIN((AE$8-$C$6), $C$5)*IF($B19="Male", MIN(OFFSET(Mortality_Rates!$B$6, $C19, 0), Mortality_Rates!$B$111), MIN(OFFSET(Mortality_Rates!$B$6, $C19, 1),  Mortality_Rates!$C$111))</f>
        <v>1.9458042256080183E-4</v>
      </c>
      <c r="AF19" s="30">
        <f ca="1">(1-IF($B19="Male", $C$3, $C$4))^MIN((AF$8-$C$6), $C$5)*IF($B19="Male", MIN(OFFSET(Mortality_Rates!$B$6, $C19, 0), Mortality_Rates!$B$111), MIN(OFFSET(Mortality_Rates!$B$6, $C19, 1),  Mortality_Rates!$C$111))</f>
        <v>1.923427477013526E-4</v>
      </c>
      <c r="AG19" s="30">
        <f ca="1">(1-IF($B19="Male", $C$3, $C$4))^MIN((AG$8-$C$6), $C$5)*IF($B19="Male", MIN(OFFSET(Mortality_Rates!$B$6, $C19, 0), Mortality_Rates!$B$111), MIN(OFFSET(Mortality_Rates!$B$6, $C19, 1),  Mortality_Rates!$C$111))</f>
        <v>1.9013080610278706E-4</v>
      </c>
      <c r="AH19" s="30">
        <f ca="1">(1-IF($B19="Male", $C$3, $C$4))^MIN((AH$8-$C$6), $C$5)*IF($B19="Male", MIN(OFFSET(Mortality_Rates!$B$6, $C19, 0), Mortality_Rates!$B$111), MIN(OFFSET(Mortality_Rates!$B$6, $C19, 1),  Mortality_Rates!$C$111))</f>
        <v>1.87944301832605E-4</v>
      </c>
      <c r="AI19" s="30">
        <f ca="1">(1-IF($B19="Male", $C$3, $C$4))^MIN((AI$8-$C$6), $C$5)*IF($B19="Male", MIN(OFFSET(Mortality_Rates!$B$6, $C19, 0), Mortality_Rates!$B$111), MIN(OFFSET(Mortality_Rates!$B$6, $C19, 1),  Mortality_Rates!$C$111))</f>
        <v>1.8578294236153004E-4</v>
      </c>
      <c r="AJ19" s="30">
        <f ca="1">(1-IF($B19="Male", $C$3, $C$4))^MIN((AJ$8-$C$6), $C$5)*IF($B19="Male", MIN(OFFSET(Mortality_Rates!$B$6, $C19, 0), Mortality_Rates!$B$111), MIN(OFFSET(Mortality_Rates!$B$6, $C19, 1),  Mortality_Rates!$C$111))</f>
        <v>1.8364643852437245E-4</v>
      </c>
      <c r="AK19" s="30">
        <f ca="1">(1-IF($B19="Male", $C$3, $C$4))^MIN((AK$8-$C$6), $C$5)*IF($B19="Male", MIN(OFFSET(Mortality_Rates!$B$6, $C19, 0), Mortality_Rates!$B$111), MIN(OFFSET(Mortality_Rates!$B$6, $C19, 1),  Mortality_Rates!$C$111))</f>
        <v>1.8153450448134216E-4</v>
      </c>
      <c r="AL19" s="30">
        <f ca="1">(1-IF($B19="Male", $C$3, $C$4))^MIN((AL$8-$C$6), $C$5)*IF($B19="Male", MIN(OFFSET(Mortality_Rates!$B$6, $C19, 0), Mortality_Rates!$B$111), MIN(OFFSET(Mortality_Rates!$B$6, $C19, 1),  Mortality_Rates!$C$111))</f>
        <v>1.7944685767980672E-4</v>
      </c>
      <c r="AM19" s="30">
        <f ca="1">(1-IF($B19="Male", $C$3, $C$4))^MIN((AM$8-$C$6), $C$5)*IF($B19="Male", MIN(OFFSET(Mortality_Rates!$B$6, $C19, 0), Mortality_Rates!$B$111), MIN(OFFSET(Mortality_Rates!$B$6, $C19, 1),  Mortality_Rates!$C$111))</f>
        <v>1.7738321881648897E-4</v>
      </c>
      <c r="AN19" s="30">
        <f ca="1">(1-IF($B19="Male", $C$3, $C$4))^MIN((AN$8-$C$6), $C$5)*IF($B19="Male", MIN(OFFSET(Mortality_Rates!$B$6, $C19, 0), Mortality_Rates!$B$111), MIN(OFFSET(Mortality_Rates!$B$6, $C19, 1),  Mortality_Rates!$C$111))</f>
        <v>1.7534331180009934E-4</v>
      </c>
      <c r="AO19" s="30">
        <f ca="1">(1-IF($B19="Male", $C$3, $C$4))^MIN((AO$8-$C$6), $C$5)*IF($B19="Male", MIN(OFFSET(Mortality_Rates!$B$6, $C19, 0), Mortality_Rates!$B$111), MIN(OFFSET(Mortality_Rates!$B$6, $C19, 1),  Mortality_Rates!$C$111))</f>
        <v>1.7332686371439819E-4</v>
      </c>
      <c r="AP19" s="30">
        <f ca="1">(1-IF($B19="Male", $C$3, $C$4))^MIN((AP$8-$C$6), $C$5)*IF($B19="Male", MIN(OFFSET(Mortality_Rates!$B$6, $C19, 0), Mortality_Rates!$B$111), MIN(OFFSET(Mortality_Rates!$B$6, $C19, 1),  Mortality_Rates!$C$111))</f>
        <v>1.7133360478168263E-4</v>
      </c>
      <c r="AQ19" s="30">
        <f ca="1">(1-IF($B19="Male", $C$3, $C$4))^MIN((AQ$8-$C$6), $C$5)*IF($B19="Male", MIN(OFFSET(Mortality_Rates!$B$6, $C19, 0), Mortality_Rates!$B$111), MIN(OFFSET(Mortality_Rates!$B$6, $C19, 1),  Mortality_Rates!$C$111))</f>
        <v>1.6936326832669329E-4</v>
      </c>
      <c r="AR19" s="30">
        <f ca="1">(1-IF($B19="Male", $C$3, $C$4))^MIN((AR$8-$C$6), $C$5)*IF($B19="Male", MIN(OFFSET(Mortality_Rates!$B$6, $C19, 0), Mortality_Rates!$B$111), MIN(OFFSET(Mortality_Rates!$B$6, $C19, 1),  Mortality_Rates!$C$111))</f>
        <v>1.6741559074093631E-4</v>
      </c>
      <c r="AS19" s="30">
        <f ca="1">(1-IF($B19="Male", $C$3, $C$4))^MIN((AS$8-$C$6), $C$5)*IF($B19="Male", MIN(OFFSET(Mortality_Rates!$B$6, $C19, 0), Mortality_Rates!$B$111), MIN(OFFSET(Mortality_Rates!$B$6, $C19, 1),  Mortality_Rates!$C$111))</f>
        <v>1.6549031144741554E-4</v>
      </c>
      <c r="AT19" s="30">
        <f ca="1">(1-IF($B19="Male", $C$3, $C$4))^MIN((AT$8-$C$6), $C$5)*IF($B19="Male", MIN(OFFSET(Mortality_Rates!$B$6, $C19, 0), Mortality_Rates!$B$111), MIN(OFFSET(Mortality_Rates!$B$6, $C19, 1),  Mortality_Rates!$C$111))</f>
        <v>1.6358717286577026E-4</v>
      </c>
      <c r="AU19" s="30">
        <f ca="1">(1-IF($B19="Male", $C$3, $C$4))^MIN((AU$8-$C$6), $C$5)*IF($B19="Male", MIN(OFFSET(Mortality_Rates!$B$6, $C19, 0), Mortality_Rates!$B$111), MIN(OFFSET(Mortality_Rates!$B$6, $C19, 1),  Mortality_Rates!$C$111))</f>
        <v>1.6170592037781392E-4</v>
      </c>
      <c r="AV19" s="30">
        <f ca="1">(1-IF($B19="Male", $C$3, $C$4))^MIN((AV$8-$C$6), $C$5)*IF($B19="Male", MIN(OFFSET(Mortality_Rates!$B$6, $C19, 0), Mortality_Rates!$B$111), MIN(OFFSET(Mortality_Rates!$B$6, $C19, 1),  Mortality_Rates!$C$111))</f>
        <v>1.5984630229346907E-4</v>
      </c>
      <c r="AW19" s="30">
        <f ca="1">(1-IF($B19="Male", $C$3, $C$4))^MIN((AW$8-$C$6), $C$5)*IF($B19="Male", MIN(OFFSET(Mortality_Rates!$B$6, $C19, 0), Mortality_Rates!$B$111), MIN(OFFSET(Mortality_Rates!$B$6, $C19, 1),  Mortality_Rates!$C$111))</f>
        <v>1.5800806981709417E-4</v>
      </c>
      <c r="AX19" s="30">
        <f ca="1">(1-IF($B19="Male", $C$3, $C$4))^MIN((AX$8-$C$6), $C$5)*IF($B19="Male", MIN(OFFSET(Mortality_Rates!$B$6, $C19, 0), Mortality_Rates!$B$111), MIN(OFFSET(Mortality_Rates!$B$6, $C19, 1),  Mortality_Rates!$C$111))</f>
        <v>1.5619097701419761E-4</v>
      </c>
      <c r="AY19" s="30">
        <f ca="1">(1-IF($B19="Male", $C$3, $C$4))^MIN((AY$8-$C$6), $C$5)*IF($B19="Male", MIN(OFFSET(Mortality_Rates!$B$6, $C19, 0), Mortality_Rates!$B$111), MIN(OFFSET(Mortality_Rates!$B$6, $C19, 1),  Mortality_Rates!$C$111))</f>
        <v>1.5439478077853433E-4</v>
      </c>
      <c r="AZ19" s="30">
        <f ca="1">(1-IF($B19="Male", $C$3, $C$4))^MIN((AZ$8-$C$6), $C$5)*IF($B19="Male", MIN(OFFSET(Mortality_Rates!$B$6, $C19, 0), Mortality_Rates!$B$111), MIN(OFFSET(Mortality_Rates!$B$6, $C19, 1),  Mortality_Rates!$C$111))</f>
        <v>1.5261924079958117E-4</v>
      </c>
      <c r="BA19" s="30">
        <f ca="1">(1-IF($B19="Male", $C$3, $C$4))^MIN((BA$8-$C$6), $C$5)*IF($B19="Male", MIN(OFFSET(Mortality_Rates!$B$6, $C19, 0), Mortality_Rates!$B$111), MIN(OFFSET(Mortality_Rates!$B$6, $C19, 1),  Mortality_Rates!$C$111))</f>
        <v>1.5086411953038601E-4</v>
      </c>
      <c r="BB19" s="30">
        <f ca="1">(1-IF($B19="Male", $C$3, $C$4))^MIN((BB$8-$C$6), $C$5)*IF($B19="Male", MIN(OFFSET(Mortality_Rates!$B$6, $C19, 0), Mortality_Rates!$B$111), MIN(OFFSET(Mortality_Rates!$B$6, $C19, 1),  Mortality_Rates!$C$111))</f>
        <v>1.5086411953038601E-4</v>
      </c>
      <c r="BC19" s="30">
        <f ca="1">(1-IF($B19="Male", $C$3, $C$4))^MIN((BC$8-$C$6), $C$5)*IF($B19="Male", MIN(OFFSET(Mortality_Rates!$B$6, $C19, 0), Mortality_Rates!$B$111), MIN(OFFSET(Mortality_Rates!$B$6, $C19, 1),  Mortality_Rates!$C$111))</f>
        <v>1.5086411953038601E-4</v>
      </c>
      <c r="BD19" s="30">
        <f ca="1">(1-IF($B19="Male", $C$3, $C$4))^MIN((BD$8-$C$6), $C$5)*IF($B19="Male", MIN(OFFSET(Mortality_Rates!$B$6, $C19, 0), Mortality_Rates!$B$111), MIN(OFFSET(Mortality_Rates!$B$6, $C19, 1),  Mortality_Rates!$C$111))</f>
        <v>1.5086411953038601E-4</v>
      </c>
      <c r="BE19" s="30">
        <f ca="1">(1-IF($B19="Male", $C$3, $C$4))^MIN((BE$8-$C$6), $C$5)*IF($B19="Male", MIN(OFFSET(Mortality_Rates!$B$6, $C19, 0), Mortality_Rates!$B$111), MIN(OFFSET(Mortality_Rates!$B$6, $C19, 1),  Mortality_Rates!$C$111))</f>
        <v>1.5086411953038601E-4</v>
      </c>
      <c r="BF19" s="30">
        <f ca="1">(1-IF($B19="Male", $C$3, $C$4))^MIN((BF$8-$C$6), $C$5)*IF($B19="Male", MIN(OFFSET(Mortality_Rates!$B$6, $C19, 0), Mortality_Rates!$B$111), MIN(OFFSET(Mortality_Rates!$B$6, $C19, 1),  Mortality_Rates!$C$111))</f>
        <v>1.5086411953038601E-4</v>
      </c>
      <c r="BG19" s="30">
        <f ca="1">(1-IF($B19="Male", $C$3, $C$4))^MIN((BG$8-$C$6), $C$5)*IF($B19="Male", MIN(OFFSET(Mortality_Rates!$B$6, $C19, 0), Mortality_Rates!$B$111), MIN(OFFSET(Mortality_Rates!$B$6, $C19, 1),  Mortality_Rates!$C$111))</f>
        <v>1.5086411953038601E-4</v>
      </c>
      <c r="BH19" s="30">
        <f ca="1">(1-IF($B19="Male", $C$3, $C$4))^MIN((BH$8-$C$6), $C$5)*IF($B19="Male", MIN(OFFSET(Mortality_Rates!$B$6, $C19, 0), Mortality_Rates!$B$111), MIN(OFFSET(Mortality_Rates!$B$6, $C19, 1),  Mortality_Rates!$C$111))</f>
        <v>1.5086411953038601E-4</v>
      </c>
      <c r="BI19" s="30">
        <f ca="1">(1-IF($B19="Male", $C$3, $C$4))^MIN((BI$8-$C$6), $C$5)*IF($B19="Male", MIN(OFFSET(Mortality_Rates!$B$6, $C19, 0), Mortality_Rates!$B$111), MIN(OFFSET(Mortality_Rates!$B$6, $C19, 1),  Mortality_Rates!$C$111))</f>
        <v>1.5086411953038601E-4</v>
      </c>
      <c r="BJ19" s="30">
        <f ca="1">(1-IF($B19="Male", $C$3, $C$4))^MIN((BJ$8-$C$6), $C$5)*IF($B19="Male", MIN(OFFSET(Mortality_Rates!$B$6, $C19, 0), Mortality_Rates!$B$111), MIN(OFFSET(Mortality_Rates!$B$6, $C19, 1),  Mortality_Rates!$C$111))</f>
        <v>1.5086411953038601E-4</v>
      </c>
      <c r="BK19" s="30">
        <f ca="1">(1-IF($B19="Male", $C$3, $C$4))^MIN((BK$8-$C$6), $C$5)*IF($B19="Male", MIN(OFFSET(Mortality_Rates!$B$6, $C19, 0), Mortality_Rates!$B$111), MIN(OFFSET(Mortality_Rates!$B$6, $C19, 1),  Mortality_Rates!$C$111))</f>
        <v>1.5086411953038601E-4</v>
      </c>
    </row>
    <row r="20" spans="1:63" x14ac:dyDescent="0.35">
      <c r="A20" t="s">
        <v>34</v>
      </c>
      <c r="B20" t="s">
        <v>31</v>
      </c>
      <c r="C20">
        <f t="shared" si="25"/>
        <v>11</v>
      </c>
      <c r="D20" s="30">
        <f ca="1">(1-IF($B20="Male", $C$3, $C$4))^MIN((D$8-$C$6), $C$5)*IF($B20="Male", MIN(OFFSET(Mortality_Rates!$B$6, $C20, 0), Mortality_Rates!$B$111), MIN(OFFSET(Mortality_Rates!$B$6, $C20, 1),  Mortality_Rates!$C$111))</f>
        <v>2.8963050000000004E-4</v>
      </c>
      <c r="E20" s="30">
        <f ca="1">(1-IF($B20="Male", $C$3, $C$4))^MIN((E$8-$C$6), $C$5)*IF($B20="Male", MIN(OFFSET(Mortality_Rates!$B$6, $C20, 0), Mortality_Rates!$B$111), MIN(OFFSET(Mortality_Rates!$B$6, $C20, 1),  Mortality_Rates!$C$111))</f>
        <v>2.8629974925000005E-4</v>
      </c>
      <c r="F20" s="30">
        <f ca="1">(1-IF($B20="Male", $C$3, $C$4))^MIN((F$8-$C$6), $C$5)*IF($B20="Male", MIN(OFFSET(Mortality_Rates!$B$6, $C20, 0), Mortality_Rates!$B$111), MIN(OFFSET(Mortality_Rates!$B$6, $C20, 1),  Mortality_Rates!$C$111))</f>
        <v>2.8300730213362503E-4</v>
      </c>
      <c r="G20" s="30">
        <f ca="1">(1-IF($B20="Male", $C$3, $C$4))^MIN((G$8-$C$6), $C$5)*IF($B20="Male", MIN(OFFSET(Mortality_Rates!$B$6, $C20, 0), Mortality_Rates!$B$111), MIN(OFFSET(Mortality_Rates!$B$6, $C20, 1),  Mortality_Rates!$C$111))</f>
        <v>2.7975271815908838E-4</v>
      </c>
      <c r="H20" s="30">
        <f ca="1">(1-IF($B20="Male", $C$3, $C$4))^MIN((H$8-$C$6), $C$5)*IF($B20="Male", MIN(OFFSET(Mortality_Rates!$B$6, $C20, 0), Mortality_Rates!$B$111), MIN(OFFSET(Mortality_Rates!$B$6, $C20, 1),  Mortality_Rates!$C$111))</f>
        <v>2.7653556190025886E-4</v>
      </c>
      <c r="I20" s="30">
        <f ca="1">(1-IF($B20="Male", $C$3, $C$4))^MIN((I$8-$C$6), $C$5)*IF($B20="Male", MIN(OFFSET(Mortality_Rates!$B$6, $C20, 0), Mortality_Rates!$B$111), MIN(OFFSET(Mortality_Rates!$B$6, $C20, 1),  Mortality_Rates!$C$111))</f>
        <v>2.7335540293840587E-4</v>
      </c>
      <c r="J20" s="30">
        <f ca="1">(1-IF($B20="Male", $C$3, $C$4))^MIN((J$8-$C$6), $C$5)*IF($B20="Male", MIN(OFFSET(Mortality_Rates!$B$6, $C20, 0), Mortality_Rates!$B$111), MIN(OFFSET(Mortality_Rates!$B$6, $C20, 1),  Mortality_Rates!$C$111))</f>
        <v>2.702118158046142E-4</v>
      </c>
      <c r="K20" s="30">
        <f ca="1">(1-IF($B20="Male", $C$3, $C$4))^MIN((K$8-$C$6), $C$5)*IF($B20="Male", MIN(OFFSET(Mortality_Rates!$B$6, $C20, 0), Mortality_Rates!$B$111), MIN(OFFSET(Mortality_Rates!$B$6, $C20, 1),  Mortality_Rates!$C$111))</f>
        <v>2.6710437992286118E-4</v>
      </c>
      <c r="L20" s="30">
        <f ca="1">(1-IF($B20="Male", $C$3, $C$4))^MIN((L$8-$C$6), $C$5)*IF($B20="Male", MIN(OFFSET(Mortality_Rates!$B$6, $C20, 0), Mortality_Rates!$B$111), MIN(OFFSET(Mortality_Rates!$B$6, $C20, 1),  Mortality_Rates!$C$111))</f>
        <v>2.6403267955374827E-4</v>
      </c>
      <c r="M20" s="30">
        <f ca="1">(1-IF($B20="Male", $C$3, $C$4))^MIN((M$8-$C$6), $C$5)*IF($B20="Male", MIN(OFFSET(Mortality_Rates!$B$6, $C20, 0), Mortality_Rates!$B$111), MIN(OFFSET(Mortality_Rates!$B$6, $C20, 1),  Mortality_Rates!$C$111))</f>
        <v>2.6099630373888018E-4</v>
      </c>
      <c r="N20" s="30">
        <f ca="1">(1-IF($B20="Male", $C$3, $C$4))^MIN((N$8-$C$6), $C$5)*IF($B20="Male", MIN(OFFSET(Mortality_Rates!$B$6, $C20, 0), Mortality_Rates!$B$111), MIN(OFFSET(Mortality_Rates!$B$6, $C20, 1),  Mortality_Rates!$C$111))</f>
        <v>2.5799484624588304E-4</v>
      </c>
      <c r="O20" s="30">
        <f ca="1">(1-IF($B20="Male", $C$3, $C$4))^MIN((O$8-$C$6), $C$5)*IF($B20="Male", MIN(OFFSET(Mortality_Rates!$B$6, $C20, 0), Mortality_Rates!$B$111), MIN(OFFSET(Mortality_Rates!$B$6, $C20, 1),  Mortality_Rates!$C$111))</f>
        <v>2.550279055140554E-4</v>
      </c>
      <c r="P20" s="30">
        <f ca="1">(1-IF($B20="Male", $C$3, $C$4))^MIN((P$8-$C$6), $C$5)*IF($B20="Male", MIN(OFFSET(Mortality_Rates!$B$6, $C20, 0), Mortality_Rates!$B$111), MIN(OFFSET(Mortality_Rates!$B$6, $C20, 1),  Mortality_Rates!$C$111))</f>
        <v>2.520950846006438E-4</v>
      </c>
      <c r="Q20" s="30">
        <f ca="1">(1-IF($B20="Male", $C$3, $C$4))^MIN((Q$8-$C$6), $C$5)*IF($B20="Male", MIN(OFFSET(Mortality_Rates!$B$6, $C20, 0), Mortality_Rates!$B$111), MIN(OFFSET(Mortality_Rates!$B$6, $C20, 1),  Mortality_Rates!$C$111))</f>
        <v>2.4919599112773638E-4</v>
      </c>
      <c r="R20" s="30">
        <f ca="1">(1-IF($B20="Male", $C$3, $C$4))^MIN((R$8-$C$6), $C$5)*IF($B20="Male", MIN(OFFSET(Mortality_Rates!$B$6, $C20, 0), Mortality_Rates!$B$111), MIN(OFFSET(Mortality_Rates!$B$6, $C20, 1),  Mortality_Rates!$C$111))</f>
        <v>2.4633023722976741E-4</v>
      </c>
      <c r="S20" s="30">
        <f ca="1">(1-IF($B20="Male", $C$3, $C$4))^MIN((S$8-$C$6), $C$5)*IF($B20="Male", MIN(OFFSET(Mortality_Rates!$B$6, $C20, 0), Mortality_Rates!$B$111), MIN(OFFSET(Mortality_Rates!$B$6, $C20, 1),  Mortality_Rates!$C$111))</f>
        <v>2.4349743950162508E-4</v>
      </c>
      <c r="T20" s="30">
        <f ca="1">(1-IF($B20="Male", $C$3, $C$4))^MIN((T$8-$C$6), $C$5)*IF($B20="Male", MIN(OFFSET(Mortality_Rates!$B$6, $C20, 0), Mortality_Rates!$B$111), MIN(OFFSET(Mortality_Rates!$B$6, $C20, 1),  Mortality_Rates!$C$111))</f>
        <v>2.406972189473564E-4</v>
      </c>
      <c r="U20" s="30">
        <f ca="1">(1-IF($B20="Male", $C$3, $C$4))^MIN((U$8-$C$6), $C$5)*IF($B20="Male", MIN(OFFSET(Mortality_Rates!$B$6, $C20, 0), Mortality_Rates!$B$111), MIN(OFFSET(Mortality_Rates!$B$6, $C20, 1),  Mortality_Rates!$C$111))</f>
        <v>2.3792920092946179E-4</v>
      </c>
      <c r="V20" s="30">
        <f ca="1">(1-IF($B20="Male", $C$3, $C$4))^MIN((V$8-$C$6), $C$5)*IF($B20="Male", MIN(OFFSET(Mortality_Rates!$B$6, $C20, 0), Mortality_Rates!$B$111), MIN(OFFSET(Mortality_Rates!$B$6, $C20, 1),  Mortality_Rates!$C$111))</f>
        <v>2.3519301511877298E-4</v>
      </c>
      <c r="W20" s="30">
        <f ca="1">(1-IF($B20="Male", $C$3, $C$4))^MIN((W$8-$C$6), $C$5)*IF($B20="Male", MIN(OFFSET(Mortality_Rates!$B$6, $C20, 0), Mortality_Rates!$B$111), MIN(OFFSET(Mortality_Rates!$B$6, $C20, 1),  Mortality_Rates!$C$111))</f>
        <v>2.3248829544490711E-4</v>
      </c>
      <c r="X20" s="30">
        <f ca="1">(1-IF($B20="Male", $C$3, $C$4))^MIN((X$8-$C$6), $C$5)*IF($B20="Male", MIN(OFFSET(Mortality_Rates!$B$6, $C20, 0), Mortality_Rates!$B$111), MIN(OFFSET(Mortality_Rates!$B$6, $C20, 1),  Mortality_Rates!$C$111))</f>
        <v>2.298146800472907E-4</v>
      </c>
      <c r="Y20" s="30">
        <f ca="1">(1-IF($B20="Male", $C$3, $C$4))^MIN((Y$8-$C$6), $C$5)*IF($B20="Male", MIN(OFFSET(Mortality_Rates!$B$6, $C20, 0), Mortality_Rates!$B$111), MIN(OFFSET(Mortality_Rates!$B$6, $C20, 1),  Mortality_Rates!$C$111))</f>
        <v>2.2717181122674685E-4</v>
      </c>
      <c r="Z20" s="30">
        <f ca="1">(1-IF($B20="Male", $C$3, $C$4))^MIN((Z$8-$C$6), $C$5)*IF($B20="Male", MIN(OFFSET(Mortality_Rates!$B$6, $C20, 0), Mortality_Rates!$B$111), MIN(OFFSET(Mortality_Rates!$B$6, $C20, 1),  Mortality_Rates!$C$111))</f>
        <v>2.2455933539763928E-4</v>
      </c>
      <c r="AA20" s="30">
        <f ca="1">(1-IF($B20="Male", $C$3, $C$4))^MIN((AA$8-$C$6), $C$5)*IF($B20="Male", MIN(OFFSET(Mortality_Rates!$B$6, $C20, 0), Mortality_Rates!$B$111), MIN(OFFSET(Mortality_Rates!$B$6, $C20, 1),  Mortality_Rates!$C$111))</f>
        <v>2.2197690304056643E-4</v>
      </c>
      <c r="AB20" s="30">
        <f ca="1">(1-IF($B20="Male", $C$3, $C$4))^MIN((AB$8-$C$6), $C$5)*IF($B20="Male", MIN(OFFSET(Mortality_Rates!$B$6, $C20, 0), Mortality_Rates!$B$111), MIN(OFFSET(Mortality_Rates!$B$6, $C20, 1),  Mortality_Rates!$C$111))</f>
        <v>2.1942416865559989E-4</v>
      </c>
      <c r="AC20" s="30">
        <f ca="1">(1-IF($B20="Male", $C$3, $C$4))^MIN((AC$8-$C$6), $C$5)*IF($B20="Male", MIN(OFFSET(Mortality_Rates!$B$6, $C20, 0), Mortality_Rates!$B$111), MIN(OFFSET(Mortality_Rates!$B$6, $C20, 1),  Mortality_Rates!$C$111))</f>
        <v>2.1690079071606051E-4</v>
      </c>
      <c r="AD20" s="30">
        <f ca="1">(1-IF($B20="Male", $C$3, $C$4))^MIN((AD$8-$C$6), $C$5)*IF($B20="Male", MIN(OFFSET(Mortality_Rates!$B$6, $C20, 0), Mortality_Rates!$B$111), MIN(OFFSET(Mortality_Rates!$B$6, $C20, 1),  Mortality_Rates!$C$111))</f>
        <v>2.1440643162282583E-4</v>
      </c>
      <c r="AE20" s="30">
        <f ca="1">(1-IF($B20="Male", $C$3, $C$4))^MIN((AE$8-$C$6), $C$5)*IF($B20="Male", MIN(OFFSET(Mortality_Rates!$B$6, $C20, 0), Mortality_Rates!$B$111), MIN(OFFSET(Mortality_Rates!$B$6, $C20, 1),  Mortality_Rates!$C$111))</f>
        <v>2.1194075765916336E-4</v>
      </c>
      <c r="AF20" s="30">
        <f ca="1">(1-IF($B20="Male", $C$3, $C$4))^MIN((AF$8-$C$6), $C$5)*IF($B20="Male", MIN(OFFSET(Mortality_Rates!$B$6, $C20, 0), Mortality_Rates!$B$111), MIN(OFFSET(Mortality_Rates!$B$6, $C20, 1),  Mortality_Rates!$C$111))</f>
        <v>2.0950343894608298E-4</v>
      </c>
      <c r="AG20" s="30">
        <f ca="1">(1-IF($B20="Male", $C$3, $C$4))^MIN((AG$8-$C$6), $C$5)*IF($B20="Male", MIN(OFFSET(Mortality_Rates!$B$6, $C20, 0), Mortality_Rates!$B$111), MIN(OFFSET(Mortality_Rates!$B$6, $C20, 1),  Mortality_Rates!$C$111))</f>
        <v>2.0709414939820302E-4</v>
      </c>
      <c r="AH20" s="30">
        <f ca="1">(1-IF($B20="Male", $C$3, $C$4))^MIN((AH$8-$C$6), $C$5)*IF($B20="Male", MIN(OFFSET(Mortality_Rates!$B$6, $C20, 0), Mortality_Rates!$B$111), MIN(OFFSET(Mortality_Rates!$B$6, $C20, 1),  Mortality_Rates!$C$111))</f>
        <v>2.0471256668012368E-4</v>
      </c>
      <c r="AI20" s="30">
        <f ca="1">(1-IF($B20="Male", $C$3, $C$4))^MIN((AI$8-$C$6), $C$5)*IF($B20="Male", MIN(OFFSET(Mortality_Rates!$B$6, $C20, 0), Mortality_Rates!$B$111), MIN(OFFSET(Mortality_Rates!$B$6, $C20, 1),  Mortality_Rates!$C$111))</f>
        <v>2.0235837216330227E-4</v>
      </c>
      <c r="AJ20" s="30">
        <f ca="1">(1-IF($B20="Male", $C$3, $C$4))^MIN((AJ$8-$C$6), $C$5)*IF($B20="Male", MIN(OFFSET(Mortality_Rates!$B$6, $C20, 0), Mortality_Rates!$B$111), MIN(OFFSET(Mortality_Rates!$B$6, $C20, 1),  Mortality_Rates!$C$111))</f>
        <v>2.0003125088342429E-4</v>
      </c>
      <c r="AK20" s="30">
        <f ca="1">(1-IF($B20="Male", $C$3, $C$4))^MIN((AK$8-$C$6), $C$5)*IF($B20="Male", MIN(OFFSET(Mortality_Rates!$B$6, $C20, 0), Mortality_Rates!$B$111), MIN(OFFSET(Mortality_Rates!$B$6, $C20, 1),  Mortality_Rates!$C$111))</f>
        <v>1.9773089149826491E-4</v>
      </c>
      <c r="AL20" s="30">
        <f ca="1">(1-IF($B20="Male", $C$3, $C$4))^MIN((AL$8-$C$6), $C$5)*IF($B20="Male", MIN(OFFSET(Mortality_Rates!$B$6, $C20, 0), Mortality_Rates!$B$111), MIN(OFFSET(Mortality_Rates!$B$6, $C20, 1),  Mortality_Rates!$C$111))</f>
        <v>1.9545698624603487E-4</v>
      </c>
      <c r="AM20" s="30">
        <f ca="1">(1-IF($B20="Male", $C$3, $C$4))^MIN((AM$8-$C$6), $C$5)*IF($B20="Male", MIN(OFFSET(Mortality_Rates!$B$6, $C20, 0), Mortality_Rates!$B$111), MIN(OFFSET(Mortality_Rates!$B$6, $C20, 1),  Mortality_Rates!$C$111))</f>
        <v>1.9320923090420549E-4</v>
      </c>
      <c r="AN20" s="30">
        <f ca="1">(1-IF($B20="Male", $C$3, $C$4))^MIN((AN$8-$C$6), $C$5)*IF($B20="Male", MIN(OFFSET(Mortality_Rates!$B$6, $C20, 0), Mortality_Rates!$B$111), MIN(OFFSET(Mortality_Rates!$B$6, $C20, 1),  Mortality_Rates!$C$111))</f>
        <v>1.9098732474880713E-4</v>
      </c>
      <c r="AO20" s="30">
        <f ca="1">(1-IF($B20="Male", $C$3, $C$4))^MIN((AO$8-$C$6), $C$5)*IF($B20="Male", MIN(OFFSET(Mortality_Rates!$B$6, $C20, 0), Mortality_Rates!$B$111), MIN(OFFSET(Mortality_Rates!$B$6, $C20, 1),  Mortality_Rates!$C$111))</f>
        <v>1.8879097051419585E-4</v>
      </c>
      <c r="AP20" s="30">
        <f ca="1">(1-IF($B20="Male", $C$3, $C$4))^MIN((AP$8-$C$6), $C$5)*IF($B20="Male", MIN(OFFSET(Mortality_Rates!$B$6, $C20, 0), Mortality_Rates!$B$111), MIN(OFFSET(Mortality_Rates!$B$6, $C20, 1),  Mortality_Rates!$C$111))</f>
        <v>1.866198743532826E-4</v>
      </c>
      <c r="AQ20" s="30">
        <f ca="1">(1-IF($B20="Male", $C$3, $C$4))^MIN((AQ$8-$C$6), $C$5)*IF($B20="Male", MIN(OFFSET(Mortality_Rates!$B$6, $C20, 0), Mortality_Rates!$B$111), MIN(OFFSET(Mortality_Rates!$B$6, $C20, 1),  Mortality_Rates!$C$111))</f>
        <v>1.8447374579821983E-4</v>
      </c>
      <c r="AR20" s="30">
        <f ca="1">(1-IF($B20="Male", $C$3, $C$4))^MIN((AR$8-$C$6), $C$5)*IF($B20="Male", MIN(OFFSET(Mortality_Rates!$B$6, $C20, 0), Mortality_Rates!$B$111), MIN(OFFSET(Mortality_Rates!$B$6, $C20, 1),  Mortality_Rates!$C$111))</f>
        <v>1.8235229772154031E-4</v>
      </c>
      <c r="AS20" s="30">
        <f ca="1">(1-IF($B20="Male", $C$3, $C$4))^MIN((AS$8-$C$6), $C$5)*IF($B20="Male", MIN(OFFSET(Mortality_Rates!$B$6, $C20, 0), Mortality_Rates!$B$111), MIN(OFFSET(Mortality_Rates!$B$6, $C20, 1),  Mortality_Rates!$C$111))</f>
        <v>1.8025524629774261E-4</v>
      </c>
      <c r="AT20" s="30">
        <f ca="1">(1-IF($B20="Male", $C$3, $C$4))^MIN((AT$8-$C$6), $C$5)*IF($B20="Male", MIN(OFFSET(Mortality_Rates!$B$6, $C20, 0), Mortality_Rates!$B$111), MIN(OFFSET(Mortality_Rates!$B$6, $C20, 1),  Mortality_Rates!$C$111))</f>
        <v>1.7818231096531855E-4</v>
      </c>
      <c r="AU20" s="30">
        <f ca="1">(1-IF($B20="Male", $C$3, $C$4))^MIN((AU$8-$C$6), $C$5)*IF($B20="Male", MIN(OFFSET(Mortality_Rates!$B$6, $C20, 0), Mortality_Rates!$B$111), MIN(OFFSET(Mortality_Rates!$B$6, $C20, 1),  Mortality_Rates!$C$111))</f>
        <v>1.7613321438921743E-4</v>
      </c>
      <c r="AV20" s="30">
        <f ca="1">(1-IF($B20="Male", $C$3, $C$4))^MIN((AV$8-$C$6), $C$5)*IF($B20="Male", MIN(OFFSET(Mortality_Rates!$B$6, $C20, 0), Mortality_Rates!$B$111), MIN(OFFSET(Mortality_Rates!$B$6, $C20, 1),  Mortality_Rates!$C$111))</f>
        <v>1.7410768242374144E-4</v>
      </c>
      <c r="AW20" s="30">
        <f ca="1">(1-IF($B20="Male", $C$3, $C$4))^MIN((AW$8-$C$6), $C$5)*IF($B20="Male", MIN(OFFSET(Mortality_Rates!$B$6, $C20, 0), Mortality_Rates!$B$111), MIN(OFFSET(Mortality_Rates!$B$6, $C20, 1),  Mortality_Rates!$C$111))</f>
        <v>1.721054440758684E-4</v>
      </c>
      <c r="AX20" s="30">
        <f ca="1">(1-IF($B20="Male", $C$3, $C$4))^MIN((AX$8-$C$6), $C$5)*IF($B20="Male", MIN(OFFSET(Mortality_Rates!$B$6, $C20, 0), Mortality_Rates!$B$111), MIN(OFFSET(Mortality_Rates!$B$6, $C20, 1),  Mortality_Rates!$C$111))</f>
        <v>1.7012623146899592E-4</v>
      </c>
      <c r="AY20" s="30">
        <f ca="1">(1-IF($B20="Male", $C$3, $C$4))^MIN((AY$8-$C$6), $C$5)*IF($B20="Male", MIN(OFFSET(Mortality_Rates!$B$6, $C20, 0), Mortality_Rates!$B$111), MIN(OFFSET(Mortality_Rates!$B$6, $C20, 1),  Mortality_Rates!$C$111))</f>
        <v>1.6816977980710246E-4</v>
      </c>
      <c r="AZ20" s="30">
        <f ca="1">(1-IF($B20="Male", $C$3, $C$4))^MIN((AZ$8-$C$6), $C$5)*IF($B20="Male", MIN(OFFSET(Mortality_Rates!$B$6, $C20, 0), Mortality_Rates!$B$111), MIN(OFFSET(Mortality_Rates!$B$6, $C20, 1),  Mortality_Rates!$C$111))</f>
        <v>1.6623582733932079E-4</v>
      </c>
      <c r="BA20" s="30">
        <f ca="1">(1-IF($B20="Male", $C$3, $C$4))^MIN((BA$8-$C$6), $C$5)*IF($B20="Male", MIN(OFFSET(Mortality_Rates!$B$6, $C20, 0), Mortality_Rates!$B$111), MIN(OFFSET(Mortality_Rates!$B$6, $C20, 1),  Mortality_Rates!$C$111))</f>
        <v>1.6432411532491862E-4</v>
      </c>
      <c r="BB20" s="30">
        <f ca="1">(1-IF($B20="Male", $C$3, $C$4))^MIN((BB$8-$C$6), $C$5)*IF($B20="Male", MIN(OFFSET(Mortality_Rates!$B$6, $C20, 0), Mortality_Rates!$B$111), MIN(OFFSET(Mortality_Rates!$B$6, $C20, 1),  Mortality_Rates!$C$111))</f>
        <v>1.6432411532491862E-4</v>
      </c>
      <c r="BC20" s="30">
        <f ca="1">(1-IF($B20="Male", $C$3, $C$4))^MIN((BC$8-$C$6), $C$5)*IF($B20="Male", MIN(OFFSET(Mortality_Rates!$B$6, $C20, 0), Mortality_Rates!$B$111), MIN(OFFSET(Mortality_Rates!$B$6, $C20, 1),  Mortality_Rates!$C$111))</f>
        <v>1.6432411532491862E-4</v>
      </c>
      <c r="BD20" s="30">
        <f ca="1">(1-IF($B20="Male", $C$3, $C$4))^MIN((BD$8-$C$6), $C$5)*IF($B20="Male", MIN(OFFSET(Mortality_Rates!$B$6, $C20, 0), Mortality_Rates!$B$111), MIN(OFFSET(Mortality_Rates!$B$6, $C20, 1),  Mortality_Rates!$C$111))</f>
        <v>1.6432411532491862E-4</v>
      </c>
      <c r="BE20" s="30">
        <f ca="1">(1-IF($B20="Male", $C$3, $C$4))^MIN((BE$8-$C$6), $C$5)*IF($B20="Male", MIN(OFFSET(Mortality_Rates!$B$6, $C20, 0), Mortality_Rates!$B$111), MIN(OFFSET(Mortality_Rates!$B$6, $C20, 1),  Mortality_Rates!$C$111))</f>
        <v>1.6432411532491862E-4</v>
      </c>
      <c r="BF20" s="30">
        <f ca="1">(1-IF($B20="Male", $C$3, $C$4))^MIN((BF$8-$C$6), $C$5)*IF($B20="Male", MIN(OFFSET(Mortality_Rates!$B$6, $C20, 0), Mortality_Rates!$B$111), MIN(OFFSET(Mortality_Rates!$B$6, $C20, 1),  Mortality_Rates!$C$111))</f>
        <v>1.6432411532491862E-4</v>
      </c>
      <c r="BG20" s="30">
        <f ca="1">(1-IF($B20="Male", $C$3, $C$4))^MIN((BG$8-$C$6), $C$5)*IF($B20="Male", MIN(OFFSET(Mortality_Rates!$B$6, $C20, 0), Mortality_Rates!$B$111), MIN(OFFSET(Mortality_Rates!$B$6, $C20, 1),  Mortality_Rates!$C$111))</f>
        <v>1.6432411532491862E-4</v>
      </c>
      <c r="BH20" s="30">
        <f ca="1">(1-IF($B20="Male", $C$3, $C$4))^MIN((BH$8-$C$6), $C$5)*IF($B20="Male", MIN(OFFSET(Mortality_Rates!$B$6, $C20, 0), Mortality_Rates!$B$111), MIN(OFFSET(Mortality_Rates!$B$6, $C20, 1),  Mortality_Rates!$C$111))</f>
        <v>1.6432411532491862E-4</v>
      </c>
      <c r="BI20" s="30">
        <f ca="1">(1-IF($B20="Male", $C$3, $C$4))^MIN((BI$8-$C$6), $C$5)*IF($B20="Male", MIN(OFFSET(Mortality_Rates!$B$6, $C20, 0), Mortality_Rates!$B$111), MIN(OFFSET(Mortality_Rates!$B$6, $C20, 1),  Mortality_Rates!$C$111))</f>
        <v>1.6432411532491862E-4</v>
      </c>
      <c r="BJ20" s="30">
        <f ca="1">(1-IF($B20="Male", $C$3, $C$4))^MIN((BJ$8-$C$6), $C$5)*IF($B20="Male", MIN(OFFSET(Mortality_Rates!$B$6, $C20, 0), Mortality_Rates!$B$111), MIN(OFFSET(Mortality_Rates!$B$6, $C20, 1),  Mortality_Rates!$C$111))</f>
        <v>1.6432411532491862E-4</v>
      </c>
      <c r="BK20" s="30">
        <f ca="1">(1-IF($B20="Male", $C$3, $C$4))^MIN((BK$8-$C$6), $C$5)*IF($B20="Male", MIN(OFFSET(Mortality_Rates!$B$6, $C20, 0), Mortality_Rates!$B$111), MIN(OFFSET(Mortality_Rates!$B$6, $C20, 1),  Mortality_Rates!$C$111))</f>
        <v>1.6432411532491862E-4</v>
      </c>
    </row>
    <row r="21" spans="1:63" x14ac:dyDescent="0.35">
      <c r="A21" t="s">
        <v>34</v>
      </c>
      <c r="B21" t="s">
        <v>31</v>
      </c>
      <c r="C21">
        <f t="shared" si="25"/>
        <v>12</v>
      </c>
      <c r="D21" s="30">
        <f ca="1">(1-IF($B21="Male", $C$3, $C$4))^MIN((D$8-$C$6), $C$5)*IF($B21="Male", MIN(OFFSET(Mortality_Rates!$B$6, $C21, 0), Mortality_Rates!$B$111), MIN(OFFSET(Mortality_Rates!$B$6, $C21, 1),  Mortality_Rates!$C$111))</f>
        <v>3.1533150000000003E-4</v>
      </c>
      <c r="E21" s="30">
        <f ca="1">(1-IF($B21="Male", $C$3, $C$4))^MIN((E$8-$C$6), $C$5)*IF($B21="Male", MIN(OFFSET(Mortality_Rates!$B$6, $C21, 0), Mortality_Rates!$B$111), MIN(OFFSET(Mortality_Rates!$B$6, $C21, 1),  Mortality_Rates!$C$111))</f>
        <v>3.1170518775000002E-4</v>
      </c>
      <c r="F21" s="30">
        <f ca="1">(1-IF($B21="Male", $C$3, $C$4))^MIN((F$8-$C$6), $C$5)*IF($B21="Male", MIN(OFFSET(Mortality_Rates!$B$6, $C21, 0), Mortality_Rates!$B$111), MIN(OFFSET(Mortality_Rates!$B$6, $C21, 1),  Mortality_Rates!$C$111))</f>
        <v>3.0812057809087503E-4</v>
      </c>
      <c r="G21" s="30">
        <f ca="1">(1-IF($B21="Male", $C$3, $C$4))^MIN((G$8-$C$6), $C$5)*IF($B21="Male", MIN(OFFSET(Mortality_Rates!$B$6, $C21, 0), Mortality_Rates!$B$111), MIN(OFFSET(Mortality_Rates!$B$6, $C21, 1),  Mortality_Rates!$C$111))</f>
        <v>3.0457719144282995E-4</v>
      </c>
      <c r="H21" s="30">
        <f ca="1">(1-IF($B21="Male", $C$3, $C$4))^MIN((H$8-$C$6), $C$5)*IF($B21="Male", MIN(OFFSET(Mortality_Rates!$B$6, $C21, 0), Mortality_Rates!$B$111), MIN(OFFSET(Mortality_Rates!$B$6, $C21, 1),  Mortality_Rates!$C$111))</f>
        <v>3.0107455374123746E-4</v>
      </c>
      <c r="I21" s="30">
        <f ca="1">(1-IF($B21="Male", $C$3, $C$4))^MIN((I$8-$C$6), $C$5)*IF($B21="Male", MIN(OFFSET(Mortality_Rates!$B$6, $C21, 0), Mortality_Rates!$B$111), MIN(OFFSET(Mortality_Rates!$B$6, $C21, 1),  Mortality_Rates!$C$111))</f>
        <v>2.976121963732132E-4</v>
      </c>
      <c r="J21" s="30">
        <f ca="1">(1-IF($B21="Male", $C$3, $C$4))^MIN((J$8-$C$6), $C$5)*IF($B21="Male", MIN(OFFSET(Mortality_Rates!$B$6, $C21, 0), Mortality_Rates!$B$111), MIN(OFFSET(Mortality_Rates!$B$6, $C21, 1),  Mortality_Rates!$C$111))</f>
        <v>2.9418965611492128E-4</v>
      </c>
      <c r="K21" s="30">
        <f ca="1">(1-IF($B21="Male", $C$3, $C$4))^MIN((K$8-$C$6), $C$5)*IF($B21="Male", MIN(OFFSET(Mortality_Rates!$B$6, $C21, 0), Mortality_Rates!$B$111), MIN(OFFSET(Mortality_Rates!$B$6, $C21, 1),  Mortality_Rates!$C$111))</f>
        <v>2.9080647506959966E-4</v>
      </c>
      <c r="L21" s="30">
        <f ca="1">(1-IF($B21="Male", $C$3, $C$4))^MIN((L$8-$C$6), $C$5)*IF($B21="Male", MIN(OFFSET(Mortality_Rates!$B$6, $C21, 0), Mortality_Rates!$B$111), MIN(OFFSET(Mortality_Rates!$B$6, $C21, 1),  Mortality_Rates!$C$111))</f>
        <v>2.8746220060629925E-4</v>
      </c>
      <c r="M21" s="30">
        <f ca="1">(1-IF($B21="Male", $C$3, $C$4))^MIN((M$8-$C$6), $C$5)*IF($B21="Male", MIN(OFFSET(Mortality_Rates!$B$6, $C21, 0), Mortality_Rates!$B$111), MIN(OFFSET(Mortality_Rates!$B$6, $C21, 1),  Mortality_Rates!$C$111))</f>
        <v>2.8415638529932682E-4</v>
      </c>
      <c r="N21" s="30">
        <f ca="1">(1-IF($B21="Male", $C$3, $C$4))^MIN((N$8-$C$6), $C$5)*IF($B21="Male", MIN(OFFSET(Mortality_Rates!$B$6, $C21, 0), Mortality_Rates!$B$111), MIN(OFFSET(Mortality_Rates!$B$6, $C21, 1),  Mortality_Rates!$C$111))</f>
        <v>2.8088858686838459E-4</v>
      </c>
      <c r="O21" s="30">
        <f ca="1">(1-IF($B21="Male", $C$3, $C$4))^MIN((O$8-$C$6), $C$5)*IF($B21="Male", MIN(OFFSET(Mortality_Rates!$B$6, $C21, 0), Mortality_Rates!$B$111), MIN(OFFSET(Mortality_Rates!$B$6, $C21, 1),  Mortality_Rates!$C$111))</f>
        <v>2.7765836811939821E-4</v>
      </c>
      <c r="P21" s="30">
        <f ca="1">(1-IF($B21="Male", $C$3, $C$4))^MIN((P$8-$C$6), $C$5)*IF($B21="Male", MIN(OFFSET(Mortality_Rates!$B$6, $C21, 0), Mortality_Rates!$B$111), MIN(OFFSET(Mortality_Rates!$B$6, $C21, 1),  Mortality_Rates!$C$111))</f>
        <v>2.7446529688602515E-4</v>
      </c>
      <c r="Q21" s="30">
        <f ca="1">(1-IF($B21="Male", $C$3, $C$4))^MIN((Q$8-$C$6), $C$5)*IF($B21="Male", MIN(OFFSET(Mortality_Rates!$B$6, $C21, 0), Mortality_Rates!$B$111), MIN(OFFSET(Mortality_Rates!$B$6, $C21, 1),  Mortality_Rates!$C$111))</f>
        <v>2.7130894597183586E-4</v>
      </c>
      <c r="R21" s="30">
        <f ca="1">(1-IF($B21="Male", $C$3, $C$4))^MIN((R$8-$C$6), $C$5)*IF($B21="Male", MIN(OFFSET(Mortality_Rates!$B$6, $C21, 0), Mortality_Rates!$B$111), MIN(OFFSET(Mortality_Rates!$B$6, $C21, 1),  Mortality_Rates!$C$111))</f>
        <v>2.6818889309315974E-4</v>
      </c>
      <c r="S21" s="30">
        <f ca="1">(1-IF($B21="Male", $C$3, $C$4))^MIN((S$8-$C$6), $C$5)*IF($B21="Male", MIN(OFFSET(Mortality_Rates!$B$6, $C21, 0), Mortality_Rates!$B$111), MIN(OFFSET(Mortality_Rates!$B$6, $C21, 1),  Mortality_Rates!$C$111))</f>
        <v>2.6510472082258836E-4</v>
      </c>
      <c r="T21" s="30">
        <f ca="1">(1-IF($B21="Male", $C$3, $C$4))^MIN((T$8-$C$6), $C$5)*IF($B21="Male", MIN(OFFSET(Mortality_Rates!$B$6, $C21, 0), Mortality_Rates!$B$111), MIN(OFFSET(Mortality_Rates!$B$6, $C21, 1),  Mortality_Rates!$C$111))</f>
        <v>2.6205601653312864E-4</v>
      </c>
      <c r="U21" s="30">
        <f ca="1">(1-IF($B21="Male", $C$3, $C$4))^MIN((U$8-$C$6), $C$5)*IF($B21="Male", MIN(OFFSET(Mortality_Rates!$B$6, $C21, 0), Mortality_Rates!$B$111), MIN(OFFSET(Mortality_Rates!$B$6, $C21, 1),  Mortality_Rates!$C$111))</f>
        <v>2.5904237234299765E-4</v>
      </c>
      <c r="V21" s="30">
        <f ca="1">(1-IF($B21="Male", $C$3, $C$4))^MIN((V$8-$C$6), $C$5)*IF($B21="Male", MIN(OFFSET(Mortality_Rates!$B$6, $C21, 0), Mortality_Rates!$B$111), MIN(OFFSET(Mortality_Rates!$B$6, $C21, 1),  Mortality_Rates!$C$111))</f>
        <v>2.5606338506105314E-4</v>
      </c>
      <c r="W21" s="30">
        <f ca="1">(1-IF($B21="Male", $C$3, $C$4))^MIN((W$8-$C$6), $C$5)*IF($B21="Male", MIN(OFFSET(Mortality_Rates!$B$6, $C21, 0), Mortality_Rates!$B$111), MIN(OFFSET(Mortality_Rates!$B$6, $C21, 1),  Mortality_Rates!$C$111))</f>
        <v>2.5311865613285105E-4</v>
      </c>
      <c r="X21" s="30">
        <f ca="1">(1-IF($B21="Male", $C$3, $C$4))^MIN((X$8-$C$6), $C$5)*IF($B21="Male", MIN(OFFSET(Mortality_Rates!$B$6, $C21, 0), Mortality_Rates!$B$111), MIN(OFFSET(Mortality_Rates!$B$6, $C21, 1),  Mortality_Rates!$C$111))</f>
        <v>2.5020779158732332E-4</v>
      </c>
      <c r="Y21" s="30">
        <f ca="1">(1-IF($B21="Male", $C$3, $C$4))^MIN((Y$8-$C$6), $C$5)*IF($B21="Male", MIN(OFFSET(Mortality_Rates!$B$6, $C21, 0), Mortality_Rates!$B$111), MIN(OFFSET(Mortality_Rates!$B$6, $C21, 1),  Mortality_Rates!$C$111))</f>
        <v>2.4733040198406906E-4</v>
      </c>
      <c r="Z21" s="30">
        <f ca="1">(1-IF($B21="Male", $C$3, $C$4))^MIN((Z$8-$C$6), $C$5)*IF($B21="Male", MIN(OFFSET(Mortality_Rates!$B$6, $C21, 0), Mortality_Rates!$B$111), MIN(OFFSET(Mortality_Rates!$B$6, $C21, 1),  Mortality_Rates!$C$111))</f>
        <v>2.4448610236125232E-4</v>
      </c>
      <c r="AA21" s="30">
        <f ca="1">(1-IF($B21="Male", $C$3, $C$4))^MIN((AA$8-$C$6), $C$5)*IF($B21="Male", MIN(OFFSET(Mortality_Rates!$B$6, $C21, 0), Mortality_Rates!$B$111), MIN(OFFSET(Mortality_Rates!$B$6, $C21, 1),  Mortality_Rates!$C$111))</f>
        <v>2.4167451218409789E-4</v>
      </c>
      <c r="AB21" s="30">
        <f ca="1">(1-IF($B21="Male", $C$3, $C$4))^MIN((AB$8-$C$6), $C$5)*IF($B21="Male", MIN(OFFSET(Mortality_Rates!$B$6, $C21, 0), Mortality_Rates!$B$111), MIN(OFFSET(Mortality_Rates!$B$6, $C21, 1),  Mortality_Rates!$C$111))</f>
        <v>2.3889525529398076E-4</v>
      </c>
      <c r="AC21" s="30">
        <f ca="1">(1-IF($B21="Male", $C$3, $C$4))^MIN((AC$8-$C$6), $C$5)*IF($B21="Male", MIN(OFFSET(Mortality_Rates!$B$6, $C21, 0), Mortality_Rates!$B$111), MIN(OFFSET(Mortality_Rates!$B$6, $C21, 1),  Mortality_Rates!$C$111))</f>
        <v>2.3614795985809999E-4</v>
      </c>
      <c r="AD21" s="30">
        <f ca="1">(1-IF($B21="Male", $C$3, $C$4))^MIN((AD$8-$C$6), $C$5)*IF($B21="Male", MIN(OFFSET(Mortality_Rates!$B$6, $C21, 0), Mortality_Rates!$B$111), MIN(OFFSET(Mortality_Rates!$B$6, $C21, 1),  Mortality_Rates!$C$111))</f>
        <v>2.3343225831973187E-4</v>
      </c>
      <c r="AE21" s="30">
        <f ca="1">(1-IF($B21="Male", $C$3, $C$4))^MIN((AE$8-$C$6), $C$5)*IF($B21="Male", MIN(OFFSET(Mortality_Rates!$B$6, $C21, 0), Mortality_Rates!$B$111), MIN(OFFSET(Mortality_Rates!$B$6, $C21, 1),  Mortality_Rates!$C$111))</f>
        <v>2.3074778734905499E-4</v>
      </c>
      <c r="AF21" s="30">
        <f ca="1">(1-IF($B21="Male", $C$3, $C$4))^MIN((AF$8-$C$6), $C$5)*IF($B21="Male", MIN(OFFSET(Mortality_Rates!$B$6, $C21, 0), Mortality_Rates!$B$111), MIN(OFFSET(Mortality_Rates!$B$6, $C21, 1),  Mortality_Rates!$C$111))</f>
        <v>2.2809418779454085E-4</v>
      </c>
      <c r="AG21" s="30">
        <f ca="1">(1-IF($B21="Male", $C$3, $C$4))^MIN((AG$8-$C$6), $C$5)*IF($B21="Male", MIN(OFFSET(Mortality_Rates!$B$6, $C21, 0), Mortality_Rates!$B$111), MIN(OFFSET(Mortality_Rates!$B$6, $C21, 1),  Mortality_Rates!$C$111))</f>
        <v>2.2547110463490362E-4</v>
      </c>
      <c r="AH21" s="30">
        <f ca="1">(1-IF($B21="Male", $C$3, $C$4))^MIN((AH$8-$C$6), $C$5)*IF($B21="Male", MIN(OFFSET(Mortality_Rates!$B$6, $C21, 0), Mortality_Rates!$B$111), MIN(OFFSET(Mortality_Rates!$B$6, $C21, 1),  Mortality_Rates!$C$111))</f>
        <v>2.2287818693160223E-4</v>
      </c>
      <c r="AI21" s="30">
        <f ca="1">(1-IF($B21="Male", $C$3, $C$4))^MIN((AI$8-$C$6), $C$5)*IF($B21="Male", MIN(OFFSET(Mortality_Rates!$B$6, $C21, 0), Mortality_Rates!$B$111), MIN(OFFSET(Mortality_Rates!$B$6, $C21, 1),  Mortality_Rates!$C$111))</f>
        <v>2.2031508778188881E-4</v>
      </c>
      <c r="AJ21" s="30">
        <f ca="1">(1-IF($B21="Male", $C$3, $C$4))^MIN((AJ$8-$C$6), $C$5)*IF($B21="Male", MIN(OFFSET(Mortality_Rates!$B$6, $C21, 0), Mortality_Rates!$B$111), MIN(OFFSET(Mortality_Rates!$B$6, $C21, 1),  Mortality_Rates!$C$111))</f>
        <v>2.1778146427239709E-4</v>
      </c>
      <c r="AK21" s="30">
        <f ca="1">(1-IF($B21="Male", $C$3, $C$4))^MIN((AK$8-$C$6), $C$5)*IF($B21="Male", MIN(OFFSET(Mortality_Rates!$B$6, $C21, 0), Mortality_Rates!$B$111), MIN(OFFSET(Mortality_Rates!$B$6, $C21, 1),  Mortality_Rates!$C$111))</f>
        <v>2.1527697743326451E-4</v>
      </c>
      <c r="AL21" s="30">
        <f ca="1">(1-IF($B21="Male", $C$3, $C$4))^MIN((AL$8-$C$6), $C$5)*IF($B21="Male", MIN(OFFSET(Mortality_Rates!$B$6, $C21, 0), Mortality_Rates!$B$111), MIN(OFFSET(Mortality_Rates!$B$6, $C21, 1),  Mortality_Rates!$C$111))</f>
        <v>2.1280129219278197E-4</v>
      </c>
      <c r="AM21" s="30">
        <f ca="1">(1-IF($B21="Male", $C$3, $C$4))^MIN((AM$8-$C$6), $C$5)*IF($B21="Male", MIN(OFFSET(Mortality_Rates!$B$6, $C21, 0), Mortality_Rates!$B$111), MIN(OFFSET(Mortality_Rates!$B$6, $C21, 1),  Mortality_Rates!$C$111))</f>
        <v>2.1035407733256499E-4</v>
      </c>
      <c r="AN21" s="30">
        <f ca="1">(1-IF($B21="Male", $C$3, $C$4))^MIN((AN$8-$C$6), $C$5)*IF($B21="Male", MIN(OFFSET(Mortality_Rates!$B$6, $C21, 0), Mortality_Rates!$B$111), MIN(OFFSET(Mortality_Rates!$B$6, $C21, 1),  Mortality_Rates!$C$111))</f>
        <v>2.079350054432405E-4</v>
      </c>
      <c r="AO21" s="30">
        <f ca="1">(1-IF($B21="Male", $C$3, $C$4))^MIN((AO$8-$C$6), $C$5)*IF($B21="Male", MIN(OFFSET(Mortality_Rates!$B$6, $C21, 0), Mortality_Rates!$B$111), MIN(OFFSET(Mortality_Rates!$B$6, $C21, 1),  Mortality_Rates!$C$111))</f>
        <v>2.0554375288064325E-4</v>
      </c>
      <c r="AP21" s="30">
        <f ca="1">(1-IF($B21="Male", $C$3, $C$4))^MIN((AP$8-$C$6), $C$5)*IF($B21="Male", MIN(OFFSET(Mortality_Rates!$B$6, $C21, 0), Mortality_Rates!$B$111), MIN(OFFSET(Mortality_Rates!$B$6, $C21, 1),  Mortality_Rates!$C$111))</f>
        <v>2.0317999972251584E-4</v>
      </c>
      <c r="AQ21" s="30">
        <f ca="1">(1-IF($B21="Male", $C$3, $C$4))^MIN((AQ$8-$C$6), $C$5)*IF($B21="Male", MIN(OFFSET(Mortality_Rates!$B$6, $C21, 0), Mortality_Rates!$B$111), MIN(OFFSET(Mortality_Rates!$B$6, $C21, 1),  Mortality_Rates!$C$111))</f>
        <v>2.0084342972570692E-4</v>
      </c>
      <c r="AR21" s="30">
        <f ca="1">(1-IF($B21="Male", $C$3, $C$4))^MIN((AR$8-$C$6), $C$5)*IF($B21="Male", MIN(OFFSET(Mortality_Rates!$B$6, $C21, 0), Mortality_Rates!$B$111), MIN(OFFSET(Mortality_Rates!$B$6, $C21, 1),  Mortality_Rates!$C$111))</f>
        <v>1.9853373028386127E-4</v>
      </c>
      <c r="AS21" s="30">
        <f ca="1">(1-IF($B21="Male", $C$3, $C$4))^MIN((AS$8-$C$6), $C$5)*IF($B21="Male", MIN(OFFSET(Mortality_Rates!$B$6, $C21, 0), Mortality_Rates!$B$111), MIN(OFFSET(Mortality_Rates!$B$6, $C21, 1),  Mortality_Rates!$C$111))</f>
        <v>1.9625059238559687E-4</v>
      </c>
      <c r="AT21" s="30">
        <f ca="1">(1-IF($B21="Male", $C$3, $C$4))^MIN((AT$8-$C$6), $C$5)*IF($B21="Male", MIN(OFFSET(Mortality_Rates!$B$6, $C21, 0), Mortality_Rates!$B$111), MIN(OFFSET(Mortality_Rates!$B$6, $C21, 1),  Mortality_Rates!$C$111))</f>
        <v>1.9399371057316254E-4</v>
      </c>
      <c r="AU21" s="30">
        <f ca="1">(1-IF($B21="Male", $C$3, $C$4))^MIN((AU$8-$C$6), $C$5)*IF($B21="Male", MIN(OFFSET(Mortality_Rates!$B$6, $C21, 0), Mortality_Rates!$B$111), MIN(OFFSET(Mortality_Rates!$B$6, $C21, 1),  Mortality_Rates!$C$111))</f>
        <v>1.9176278290157118E-4</v>
      </c>
      <c r="AV21" s="30">
        <f ca="1">(1-IF($B21="Male", $C$3, $C$4))^MIN((AV$8-$C$6), $C$5)*IF($B21="Male", MIN(OFFSET(Mortality_Rates!$B$6, $C21, 0), Mortality_Rates!$B$111), MIN(OFFSET(Mortality_Rates!$B$6, $C21, 1),  Mortality_Rates!$C$111))</f>
        <v>1.8955751089820311E-4</v>
      </c>
      <c r="AW21" s="30">
        <f ca="1">(1-IF($B21="Male", $C$3, $C$4))^MIN((AW$8-$C$6), $C$5)*IF($B21="Male", MIN(OFFSET(Mortality_Rates!$B$6, $C21, 0), Mortality_Rates!$B$111), MIN(OFFSET(Mortality_Rates!$B$6, $C21, 1),  Mortality_Rates!$C$111))</f>
        <v>1.8737759952287377E-4</v>
      </c>
      <c r="AX21" s="30">
        <f ca="1">(1-IF($B21="Male", $C$3, $C$4))^MIN((AX$8-$C$6), $C$5)*IF($B21="Male", MIN(OFFSET(Mortality_Rates!$B$6, $C21, 0), Mortality_Rates!$B$111), MIN(OFFSET(Mortality_Rates!$B$6, $C21, 1),  Mortality_Rates!$C$111))</f>
        <v>1.8522275712836074E-4</v>
      </c>
      <c r="AY21" s="30">
        <f ca="1">(1-IF($B21="Male", $C$3, $C$4))^MIN((AY$8-$C$6), $C$5)*IF($B21="Male", MIN(OFFSET(Mortality_Rates!$B$6, $C21, 0), Mortality_Rates!$B$111), MIN(OFFSET(Mortality_Rates!$B$6, $C21, 1),  Mortality_Rates!$C$111))</f>
        <v>1.8309269542138458E-4</v>
      </c>
      <c r="AZ21" s="30">
        <f ca="1">(1-IF($B21="Male", $C$3, $C$4))^MIN((AZ$8-$C$6), $C$5)*IF($B21="Male", MIN(OFFSET(Mortality_Rates!$B$6, $C21, 0), Mortality_Rates!$B$111), MIN(OFFSET(Mortality_Rates!$B$6, $C21, 1),  Mortality_Rates!$C$111))</f>
        <v>1.8098712942403867E-4</v>
      </c>
      <c r="BA21" s="30">
        <f ca="1">(1-IF($B21="Male", $C$3, $C$4))^MIN((BA$8-$C$6), $C$5)*IF($B21="Male", MIN(OFFSET(Mortality_Rates!$B$6, $C21, 0), Mortality_Rates!$B$111), MIN(OFFSET(Mortality_Rates!$B$6, $C21, 1),  Mortality_Rates!$C$111))</f>
        <v>1.7890577743566224E-4</v>
      </c>
      <c r="BB21" s="30">
        <f ca="1">(1-IF($B21="Male", $C$3, $C$4))^MIN((BB$8-$C$6), $C$5)*IF($B21="Male", MIN(OFFSET(Mortality_Rates!$B$6, $C21, 0), Mortality_Rates!$B$111), MIN(OFFSET(Mortality_Rates!$B$6, $C21, 1),  Mortality_Rates!$C$111))</f>
        <v>1.7890577743566224E-4</v>
      </c>
      <c r="BC21" s="30">
        <f ca="1">(1-IF($B21="Male", $C$3, $C$4))^MIN((BC$8-$C$6), $C$5)*IF($B21="Male", MIN(OFFSET(Mortality_Rates!$B$6, $C21, 0), Mortality_Rates!$B$111), MIN(OFFSET(Mortality_Rates!$B$6, $C21, 1),  Mortality_Rates!$C$111))</f>
        <v>1.7890577743566224E-4</v>
      </c>
      <c r="BD21" s="30">
        <f ca="1">(1-IF($B21="Male", $C$3, $C$4))^MIN((BD$8-$C$6), $C$5)*IF($B21="Male", MIN(OFFSET(Mortality_Rates!$B$6, $C21, 0), Mortality_Rates!$B$111), MIN(OFFSET(Mortality_Rates!$B$6, $C21, 1),  Mortality_Rates!$C$111))</f>
        <v>1.7890577743566224E-4</v>
      </c>
      <c r="BE21" s="30">
        <f ca="1">(1-IF($B21="Male", $C$3, $C$4))^MIN((BE$8-$C$6), $C$5)*IF($B21="Male", MIN(OFFSET(Mortality_Rates!$B$6, $C21, 0), Mortality_Rates!$B$111), MIN(OFFSET(Mortality_Rates!$B$6, $C21, 1),  Mortality_Rates!$C$111))</f>
        <v>1.7890577743566224E-4</v>
      </c>
      <c r="BF21" s="30">
        <f ca="1">(1-IF($B21="Male", $C$3, $C$4))^MIN((BF$8-$C$6), $C$5)*IF($B21="Male", MIN(OFFSET(Mortality_Rates!$B$6, $C21, 0), Mortality_Rates!$B$111), MIN(OFFSET(Mortality_Rates!$B$6, $C21, 1),  Mortality_Rates!$C$111))</f>
        <v>1.7890577743566224E-4</v>
      </c>
      <c r="BG21" s="30">
        <f ca="1">(1-IF($B21="Male", $C$3, $C$4))^MIN((BG$8-$C$6), $C$5)*IF($B21="Male", MIN(OFFSET(Mortality_Rates!$B$6, $C21, 0), Mortality_Rates!$B$111), MIN(OFFSET(Mortality_Rates!$B$6, $C21, 1),  Mortality_Rates!$C$111))</f>
        <v>1.7890577743566224E-4</v>
      </c>
      <c r="BH21" s="30">
        <f ca="1">(1-IF($B21="Male", $C$3, $C$4))^MIN((BH$8-$C$6), $C$5)*IF($B21="Male", MIN(OFFSET(Mortality_Rates!$B$6, $C21, 0), Mortality_Rates!$B$111), MIN(OFFSET(Mortality_Rates!$B$6, $C21, 1),  Mortality_Rates!$C$111))</f>
        <v>1.7890577743566224E-4</v>
      </c>
      <c r="BI21" s="30">
        <f ca="1">(1-IF($B21="Male", $C$3, $C$4))^MIN((BI$8-$C$6), $C$5)*IF($B21="Male", MIN(OFFSET(Mortality_Rates!$B$6, $C21, 0), Mortality_Rates!$B$111), MIN(OFFSET(Mortality_Rates!$B$6, $C21, 1),  Mortality_Rates!$C$111))</f>
        <v>1.7890577743566224E-4</v>
      </c>
      <c r="BJ21" s="30">
        <f ca="1">(1-IF($B21="Male", $C$3, $C$4))^MIN((BJ$8-$C$6), $C$5)*IF($B21="Male", MIN(OFFSET(Mortality_Rates!$B$6, $C21, 0), Mortality_Rates!$B$111), MIN(OFFSET(Mortality_Rates!$B$6, $C21, 1),  Mortality_Rates!$C$111))</f>
        <v>1.7890577743566224E-4</v>
      </c>
      <c r="BK21" s="30">
        <f ca="1">(1-IF($B21="Male", $C$3, $C$4))^MIN((BK$8-$C$6), $C$5)*IF($B21="Male", MIN(OFFSET(Mortality_Rates!$B$6, $C21, 0), Mortality_Rates!$B$111), MIN(OFFSET(Mortality_Rates!$B$6, $C21, 1),  Mortality_Rates!$C$111))</f>
        <v>1.7890577743566224E-4</v>
      </c>
    </row>
    <row r="22" spans="1:63" x14ac:dyDescent="0.35">
      <c r="A22" t="s">
        <v>34</v>
      </c>
      <c r="B22" t="s">
        <v>31</v>
      </c>
      <c r="C22">
        <f t="shared" si="25"/>
        <v>13</v>
      </c>
      <c r="D22" s="30">
        <f ca="1">(1-IF($B22="Male", $C$3, $C$4))^MIN((D$8-$C$6), $C$5)*IF($B22="Male", MIN(OFFSET(Mortality_Rates!$B$6, $C22, 0), Mortality_Rates!$B$111), MIN(OFFSET(Mortality_Rates!$B$6, $C22, 1),  Mortality_Rates!$C$111))</f>
        <v>3.4300949999999998E-4</v>
      </c>
      <c r="E22" s="30">
        <f ca="1">(1-IF($B22="Male", $C$3, $C$4))^MIN((E$8-$C$6), $C$5)*IF($B22="Male", MIN(OFFSET(Mortality_Rates!$B$6, $C22, 0), Mortality_Rates!$B$111), MIN(OFFSET(Mortality_Rates!$B$6, $C22, 1),  Mortality_Rates!$C$111))</f>
        <v>3.3906489075E-4</v>
      </c>
      <c r="F22" s="30">
        <f ca="1">(1-IF($B22="Male", $C$3, $C$4))^MIN((F$8-$C$6), $C$5)*IF($B22="Male", MIN(OFFSET(Mortality_Rates!$B$6, $C22, 0), Mortality_Rates!$B$111), MIN(OFFSET(Mortality_Rates!$B$6, $C22, 1),  Mortality_Rates!$C$111))</f>
        <v>3.3516564450637498E-4</v>
      </c>
      <c r="G22" s="30">
        <f ca="1">(1-IF($B22="Male", $C$3, $C$4))^MIN((G$8-$C$6), $C$5)*IF($B22="Male", MIN(OFFSET(Mortality_Rates!$B$6, $C22, 0), Mortality_Rates!$B$111), MIN(OFFSET(Mortality_Rates!$B$6, $C22, 1),  Mortality_Rates!$C$111))</f>
        <v>3.313112395945517E-4</v>
      </c>
      <c r="H22" s="30">
        <f ca="1">(1-IF($B22="Male", $C$3, $C$4))^MIN((H$8-$C$6), $C$5)*IF($B22="Male", MIN(OFFSET(Mortality_Rates!$B$6, $C22, 0), Mortality_Rates!$B$111), MIN(OFFSET(Mortality_Rates!$B$6, $C22, 1),  Mortality_Rates!$C$111))</f>
        <v>3.2750116033921441E-4</v>
      </c>
      <c r="I22" s="30">
        <f ca="1">(1-IF($B22="Male", $C$3, $C$4))^MIN((I$8-$C$6), $C$5)*IF($B22="Male", MIN(OFFSET(Mortality_Rates!$B$6, $C22, 0), Mortality_Rates!$B$111), MIN(OFFSET(Mortality_Rates!$B$6, $C22, 1),  Mortality_Rates!$C$111))</f>
        <v>3.2373489699531342E-4</v>
      </c>
      <c r="J22" s="30">
        <f ca="1">(1-IF($B22="Male", $C$3, $C$4))^MIN((J$8-$C$6), $C$5)*IF($B22="Male", MIN(OFFSET(Mortality_Rates!$B$6, $C22, 0), Mortality_Rates!$B$111), MIN(OFFSET(Mortality_Rates!$B$6, $C22, 1),  Mortality_Rates!$C$111))</f>
        <v>3.200119456798673E-4</v>
      </c>
      <c r="K22" s="30">
        <f ca="1">(1-IF($B22="Male", $C$3, $C$4))^MIN((K$8-$C$6), $C$5)*IF($B22="Male", MIN(OFFSET(Mortality_Rates!$B$6, $C22, 0), Mortality_Rates!$B$111), MIN(OFFSET(Mortality_Rates!$B$6, $C22, 1),  Mortality_Rates!$C$111))</f>
        <v>3.1633180830454883E-4</v>
      </c>
      <c r="L22" s="30">
        <f ca="1">(1-IF($B22="Male", $C$3, $C$4))^MIN((L$8-$C$6), $C$5)*IF($B22="Male", MIN(OFFSET(Mortality_Rates!$B$6, $C22, 0), Mortality_Rates!$B$111), MIN(OFFSET(Mortality_Rates!$B$6, $C22, 1),  Mortality_Rates!$C$111))</f>
        <v>3.1269399250904653E-4</v>
      </c>
      <c r="M22" s="30">
        <f ca="1">(1-IF($B22="Male", $C$3, $C$4))^MIN((M$8-$C$6), $C$5)*IF($B22="Male", MIN(OFFSET(Mortality_Rates!$B$6, $C22, 0), Mortality_Rates!$B$111), MIN(OFFSET(Mortality_Rates!$B$6, $C22, 1),  Mortality_Rates!$C$111))</f>
        <v>3.0909801159519253E-4</v>
      </c>
      <c r="N22" s="30">
        <f ca="1">(1-IF($B22="Male", $C$3, $C$4))^MIN((N$8-$C$6), $C$5)*IF($B22="Male", MIN(OFFSET(Mortality_Rates!$B$6, $C22, 0), Mortality_Rates!$B$111), MIN(OFFSET(Mortality_Rates!$B$6, $C22, 1),  Mortality_Rates!$C$111))</f>
        <v>3.055433844618478E-4</v>
      </c>
      <c r="O22" s="30">
        <f ca="1">(1-IF($B22="Male", $C$3, $C$4))^MIN((O$8-$C$6), $C$5)*IF($B22="Male", MIN(OFFSET(Mortality_Rates!$B$6, $C22, 0), Mortality_Rates!$B$111), MIN(OFFSET(Mortality_Rates!$B$6, $C22, 1),  Mortality_Rates!$C$111))</f>
        <v>3.0202963554053658E-4</v>
      </c>
      <c r="P22" s="30">
        <f ca="1">(1-IF($B22="Male", $C$3, $C$4))^MIN((P$8-$C$6), $C$5)*IF($B22="Male", MIN(OFFSET(Mortality_Rates!$B$6, $C22, 0), Mortality_Rates!$B$111), MIN(OFFSET(Mortality_Rates!$B$6, $C22, 1),  Mortality_Rates!$C$111))</f>
        <v>2.9855629473182039E-4</v>
      </c>
      <c r="Q22" s="30">
        <f ca="1">(1-IF($B22="Male", $C$3, $C$4))^MIN((Q$8-$C$6), $C$5)*IF($B22="Male", MIN(OFFSET(Mortality_Rates!$B$6, $C22, 0), Mortality_Rates!$B$111), MIN(OFFSET(Mortality_Rates!$B$6, $C22, 1),  Mortality_Rates!$C$111))</f>
        <v>2.9512289734240447E-4</v>
      </c>
      <c r="R22" s="30">
        <f ca="1">(1-IF($B22="Male", $C$3, $C$4))^MIN((R$8-$C$6), $C$5)*IF($B22="Male", MIN(OFFSET(Mortality_Rates!$B$6, $C22, 0), Mortality_Rates!$B$111), MIN(OFFSET(Mortality_Rates!$B$6, $C22, 1),  Mortality_Rates!$C$111))</f>
        <v>2.9172898402296684E-4</v>
      </c>
      <c r="S22" s="30">
        <f ca="1">(1-IF($B22="Male", $C$3, $C$4))^MIN((S$8-$C$6), $C$5)*IF($B22="Male", MIN(OFFSET(Mortality_Rates!$B$6, $C22, 0), Mortality_Rates!$B$111), MIN(OFFSET(Mortality_Rates!$B$6, $C22, 1),  Mortality_Rates!$C$111))</f>
        <v>2.8837410070670273E-4</v>
      </c>
      <c r="T22" s="30">
        <f ca="1">(1-IF($B22="Male", $C$3, $C$4))^MIN((T$8-$C$6), $C$5)*IF($B22="Male", MIN(OFFSET(Mortality_Rates!$B$6, $C22, 0), Mortality_Rates!$B$111), MIN(OFFSET(Mortality_Rates!$B$6, $C22, 1),  Mortality_Rates!$C$111))</f>
        <v>2.8505779854857564E-4</v>
      </c>
      <c r="U22" s="30">
        <f ca="1">(1-IF($B22="Male", $C$3, $C$4))^MIN((U$8-$C$6), $C$5)*IF($B22="Male", MIN(OFFSET(Mortality_Rates!$B$6, $C22, 0), Mortality_Rates!$B$111), MIN(OFFSET(Mortality_Rates!$B$6, $C22, 1),  Mortality_Rates!$C$111))</f>
        <v>2.8177963386526704E-4</v>
      </c>
      <c r="V22" s="30">
        <f ca="1">(1-IF($B22="Male", $C$3, $C$4))^MIN((V$8-$C$6), $C$5)*IF($B22="Male", MIN(OFFSET(Mortality_Rates!$B$6, $C22, 0), Mortality_Rates!$B$111), MIN(OFFSET(Mortality_Rates!$B$6, $C22, 1),  Mortality_Rates!$C$111))</f>
        <v>2.7853916807581646E-4</v>
      </c>
      <c r="W22" s="30">
        <f ca="1">(1-IF($B22="Male", $C$3, $C$4))^MIN((W$8-$C$6), $C$5)*IF($B22="Male", MIN(OFFSET(Mortality_Rates!$B$6, $C22, 0), Mortality_Rates!$B$111), MIN(OFFSET(Mortality_Rates!$B$6, $C22, 1),  Mortality_Rates!$C$111))</f>
        <v>2.7533596764294459E-4</v>
      </c>
      <c r="X22" s="30">
        <f ca="1">(1-IF($B22="Male", $C$3, $C$4))^MIN((X$8-$C$6), $C$5)*IF($B22="Male", MIN(OFFSET(Mortality_Rates!$B$6, $C22, 0), Mortality_Rates!$B$111), MIN(OFFSET(Mortality_Rates!$B$6, $C22, 1),  Mortality_Rates!$C$111))</f>
        <v>2.7216960401505071E-4</v>
      </c>
      <c r="Y22" s="30">
        <f ca="1">(1-IF($B22="Male", $C$3, $C$4))^MIN((Y$8-$C$6), $C$5)*IF($B22="Male", MIN(OFFSET(Mortality_Rates!$B$6, $C22, 0), Mortality_Rates!$B$111), MIN(OFFSET(Mortality_Rates!$B$6, $C22, 1),  Mortality_Rates!$C$111))</f>
        <v>2.6903965356887762E-4</v>
      </c>
      <c r="Z22" s="30">
        <f ca="1">(1-IF($B22="Male", $C$3, $C$4))^MIN((Z$8-$C$6), $C$5)*IF($B22="Male", MIN(OFFSET(Mortality_Rates!$B$6, $C22, 0), Mortality_Rates!$B$111), MIN(OFFSET(Mortality_Rates!$B$6, $C22, 1),  Mortality_Rates!$C$111))</f>
        <v>2.6594569755283555E-4</v>
      </c>
      <c r="AA22" s="30">
        <f ca="1">(1-IF($B22="Male", $C$3, $C$4))^MIN((AA$8-$C$6), $C$5)*IF($B22="Male", MIN(OFFSET(Mortality_Rates!$B$6, $C22, 0), Mortality_Rates!$B$111), MIN(OFFSET(Mortality_Rates!$B$6, $C22, 1),  Mortality_Rates!$C$111))</f>
        <v>2.6288732203097795E-4</v>
      </c>
      <c r="AB22" s="30">
        <f ca="1">(1-IF($B22="Male", $C$3, $C$4))^MIN((AB$8-$C$6), $C$5)*IF($B22="Male", MIN(OFFSET(Mortality_Rates!$B$6, $C22, 0), Mortality_Rates!$B$111), MIN(OFFSET(Mortality_Rates!$B$6, $C22, 1),  Mortality_Rates!$C$111))</f>
        <v>2.5986411782762169E-4</v>
      </c>
      <c r="AC22" s="30">
        <f ca="1">(1-IF($B22="Male", $C$3, $C$4))^MIN((AC$8-$C$6), $C$5)*IF($B22="Male", MIN(OFFSET(Mortality_Rates!$B$6, $C22, 0), Mortality_Rates!$B$111), MIN(OFFSET(Mortality_Rates!$B$6, $C22, 1),  Mortality_Rates!$C$111))</f>
        <v>2.5687568047260404E-4</v>
      </c>
      <c r="AD22" s="30">
        <f ca="1">(1-IF($B22="Male", $C$3, $C$4))^MIN((AD$8-$C$6), $C$5)*IF($B22="Male", MIN(OFFSET(Mortality_Rates!$B$6, $C22, 0), Mortality_Rates!$B$111), MIN(OFFSET(Mortality_Rates!$B$6, $C22, 1),  Mortality_Rates!$C$111))</f>
        <v>2.5392161014716911E-4</v>
      </c>
      <c r="AE22" s="30">
        <f ca="1">(1-IF($B22="Male", $C$3, $C$4))^MIN((AE$8-$C$6), $C$5)*IF($B22="Male", MIN(OFFSET(Mortality_Rates!$B$6, $C22, 0), Mortality_Rates!$B$111), MIN(OFFSET(Mortality_Rates!$B$6, $C22, 1),  Mortality_Rates!$C$111))</f>
        <v>2.5100151163047669E-4</v>
      </c>
      <c r="AF22" s="30">
        <f ca="1">(1-IF($B22="Male", $C$3, $C$4))^MIN((AF$8-$C$6), $C$5)*IF($B22="Male", MIN(OFFSET(Mortality_Rates!$B$6, $C22, 0), Mortality_Rates!$B$111), MIN(OFFSET(Mortality_Rates!$B$6, $C22, 1),  Mortality_Rates!$C$111))</f>
        <v>2.481149942467262E-4</v>
      </c>
      <c r="AG22" s="30">
        <f ca="1">(1-IF($B22="Male", $C$3, $C$4))^MIN((AG$8-$C$6), $C$5)*IF($B22="Male", MIN(OFFSET(Mortality_Rates!$B$6, $C22, 0), Mortality_Rates!$B$111), MIN(OFFSET(Mortality_Rates!$B$6, $C22, 1),  Mortality_Rates!$C$111))</f>
        <v>2.4526167181288888E-4</v>
      </c>
      <c r="AH22" s="30">
        <f ca="1">(1-IF($B22="Male", $C$3, $C$4))^MIN((AH$8-$C$6), $C$5)*IF($B22="Male", MIN(OFFSET(Mortality_Rates!$B$6, $C22, 0), Mortality_Rates!$B$111), MIN(OFFSET(Mortality_Rates!$B$6, $C22, 1),  Mortality_Rates!$C$111))</f>
        <v>2.4244116258704065E-4</v>
      </c>
      <c r="AI22" s="30">
        <f ca="1">(1-IF($B22="Male", $C$3, $C$4))^MIN((AI$8-$C$6), $C$5)*IF($B22="Male", MIN(OFFSET(Mortality_Rates!$B$6, $C22, 0), Mortality_Rates!$B$111), MIN(OFFSET(Mortality_Rates!$B$6, $C22, 1),  Mortality_Rates!$C$111))</f>
        <v>2.3965308921728969E-4</v>
      </c>
      <c r="AJ22" s="30">
        <f ca="1">(1-IF($B22="Male", $C$3, $C$4))^MIN((AJ$8-$C$6), $C$5)*IF($B22="Male", MIN(OFFSET(Mortality_Rates!$B$6, $C22, 0), Mortality_Rates!$B$111), MIN(OFFSET(Mortality_Rates!$B$6, $C22, 1),  Mortality_Rates!$C$111))</f>
        <v>2.3689707869129086E-4</v>
      </c>
      <c r="AK22" s="30">
        <f ca="1">(1-IF($B22="Male", $C$3, $C$4))^MIN((AK$8-$C$6), $C$5)*IF($B22="Male", MIN(OFFSET(Mortality_Rates!$B$6, $C22, 0), Mortality_Rates!$B$111), MIN(OFFSET(Mortality_Rates!$B$6, $C22, 1),  Mortality_Rates!$C$111))</f>
        <v>2.34172762286341E-4</v>
      </c>
      <c r="AL22" s="30">
        <f ca="1">(1-IF($B22="Male", $C$3, $C$4))^MIN((AL$8-$C$6), $C$5)*IF($B22="Male", MIN(OFFSET(Mortality_Rates!$B$6, $C22, 0), Mortality_Rates!$B$111), MIN(OFFSET(Mortality_Rates!$B$6, $C22, 1),  Mortality_Rates!$C$111))</f>
        <v>2.3147977552004807E-4</v>
      </c>
      <c r="AM22" s="30">
        <f ca="1">(1-IF($B22="Male", $C$3, $C$4))^MIN((AM$8-$C$6), $C$5)*IF($B22="Male", MIN(OFFSET(Mortality_Rates!$B$6, $C22, 0), Mortality_Rates!$B$111), MIN(OFFSET(Mortality_Rates!$B$6, $C22, 1),  Mortality_Rates!$C$111))</f>
        <v>2.2881775810156755E-4</v>
      </c>
      <c r="AN22" s="30">
        <f ca="1">(1-IF($B22="Male", $C$3, $C$4))^MIN((AN$8-$C$6), $C$5)*IF($B22="Male", MIN(OFFSET(Mortality_Rates!$B$6, $C22, 0), Mortality_Rates!$B$111), MIN(OFFSET(Mortality_Rates!$B$6, $C22, 1),  Mortality_Rates!$C$111))</f>
        <v>2.2618635388339955E-4</v>
      </c>
      <c r="AO22" s="30">
        <f ca="1">(1-IF($B22="Male", $C$3, $C$4))^MIN((AO$8-$C$6), $C$5)*IF($B22="Male", MIN(OFFSET(Mortality_Rates!$B$6, $C22, 0), Mortality_Rates!$B$111), MIN(OFFSET(Mortality_Rates!$B$6, $C22, 1),  Mortality_Rates!$C$111))</f>
        <v>2.2358521081374043E-4</v>
      </c>
      <c r="AP22" s="30">
        <f ca="1">(1-IF($B22="Male", $C$3, $C$4))^MIN((AP$8-$C$6), $C$5)*IF($B22="Male", MIN(OFFSET(Mortality_Rates!$B$6, $C22, 0), Mortality_Rates!$B$111), MIN(OFFSET(Mortality_Rates!$B$6, $C22, 1),  Mortality_Rates!$C$111))</f>
        <v>2.2101398088938243E-4</v>
      </c>
      <c r="AQ22" s="30">
        <f ca="1">(1-IF($B22="Male", $C$3, $C$4))^MIN((AQ$8-$C$6), $C$5)*IF($B22="Male", MIN(OFFSET(Mortality_Rates!$B$6, $C22, 0), Mortality_Rates!$B$111), MIN(OFFSET(Mortality_Rates!$B$6, $C22, 1),  Mortality_Rates!$C$111))</f>
        <v>2.1847232010915453E-4</v>
      </c>
      <c r="AR22" s="30">
        <f ca="1">(1-IF($B22="Male", $C$3, $C$4))^MIN((AR$8-$C$6), $C$5)*IF($B22="Male", MIN(OFFSET(Mortality_Rates!$B$6, $C22, 0), Mortality_Rates!$B$111), MIN(OFFSET(Mortality_Rates!$B$6, $C22, 1),  Mortality_Rates!$C$111))</f>
        <v>2.1595988842789925E-4</v>
      </c>
      <c r="AS22" s="30">
        <f ca="1">(1-IF($B22="Male", $C$3, $C$4))^MIN((AS$8-$C$6), $C$5)*IF($B22="Male", MIN(OFFSET(Mortality_Rates!$B$6, $C22, 0), Mortality_Rates!$B$111), MIN(OFFSET(Mortality_Rates!$B$6, $C22, 1),  Mortality_Rates!$C$111))</f>
        <v>2.134763497109784E-4</v>
      </c>
      <c r="AT22" s="30">
        <f ca="1">(1-IF($B22="Male", $C$3, $C$4))^MIN((AT$8-$C$6), $C$5)*IF($B22="Male", MIN(OFFSET(Mortality_Rates!$B$6, $C22, 0), Mortality_Rates!$B$111), MIN(OFFSET(Mortality_Rates!$B$6, $C22, 1),  Mortality_Rates!$C$111))</f>
        <v>2.1102137168930218E-4</v>
      </c>
      <c r="AU22" s="30">
        <f ca="1">(1-IF($B22="Male", $C$3, $C$4))^MIN((AU$8-$C$6), $C$5)*IF($B22="Male", MIN(OFFSET(Mortality_Rates!$B$6, $C22, 0), Mortality_Rates!$B$111), MIN(OFFSET(Mortality_Rates!$B$6, $C22, 1),  Mortality_Rates!$C$111))</f>
        <v>2.0859462591487523E-4</v>
      </c>
      <c r="AV22" s="30">
        <f ca="1">(1-IF($B22="Male", $C$3, $C$4))^MIN((AV$8-$C$6), $C$5)*IF($B22="Male", MIN(OFFSET(Mortality_Rates!$B$6, $C22, 0), Mortality_Rates!$B$111), MIN(OFFSET(Mortality_Rates!$B$6, $C22, 1),  Mortality_Rates!$C$111))</f>
        <v>2.0619578771685415E-4</v>
      </c>
      <c r="AW22" s="30">
        <f ca="1">(1-IF($B22="Male", $C$3, $C$4))^MIN((AW$8-$C$6), $C$5)*IF($B22="Male", MIN(OFFSET(Mortality_Rates!$B$6, $C22, 0), Mortality_Rates!$B$111), MIN(OFFSET(Mortality_Rates!$B$6, $C22, 1),  Mortality_Rates!$C$111))</f>
        <v>2.0382453615811033E-4</v>
      </c>
      <c r="AX22" s="30">
        <f ca="1">(1-IF($B22="Male", $C$3, $C$4))^MIN((AX$8-$C$6), $C$5)*IF($B22="Male", MIN(OFFSET(Mortality_Rates!$B$6, $C22, 0), Mortality_Rates!$B$111), MIN(OFFSET(Mortality_Rates!$B$6, $C22, 1),  Mortality_Rates!$C$111))</f>
        <v>2.0148055399229207E-4</v>
      </c>
      <c r="AY22" s="30">
        <f ca="1">(1-IF($B22="Male", $C$3, $C$4))^MIN((AY$8-$C$6), $C$5)*IF($B22="Male", MIN(OFFSET(Mortality_Rates!$B$6, $C22, 0), Mortality_Rates!$B$111), MIN(OFFSET(Mortality_Rates!$B$6, $C22, 1),  Mortality_Rates!$C$111))</f>
        <v>1.991635276213807E-4</v>
      </c>
      <c r="AZ22" s="30">
        <f ca="1">(1-IF($B22="Male", $C$3, $C$4))^MIN((AZ$8-$C$6), $C$5)*IF($B22="Male", MIN(OFFSET(Mortality_Rates!$B$6, $C22, 0), Mortality_Rates!$B$111), MIN(OFFSET(Mortality_Rates!$B$6, $C22, 1),  Mortality_Rates!$C$111))</f>
        <v>1.9687314705373483E-4</v>
      </c>
      <c r="BA22" s="30">
        <f ca="1">(1-IF($B22="Male", $C$3, $C$4))^MIN((BA$8-$C$6), $C$5)*IF($B22="Male", MIN(OFFSET(Mortality_Rates!$B$6, $C22, 0), Mortality_Rates!$B$111), MIN(OFFSET(Mortality_Rates!$B$6, $C22, 1),  Mortality_Rates!$C$111))</f>
        <v>1.946091058626169E-4</v>
      </c>
      <c r="BB22" s="30">
        <f ca="1">(1-IF($B22="Male", $C$3, $C$4))^MIN((BB$8-$C$6), $C$5)*IF($B22="Male", MIN(OFFSET(Mortality_Rates!$B$6, $C22, 0), Mortality_Rates!$B$111), MIN(OFFSET(Mortality_Rates!$B$6, $C22, 1),  Mortality_Rates!$C$111))</f>
        <v>1.946091058626169E-4</v>
      </c>
      <c r="BC22" s="30">
        <f ca="1">(1-IF($B22="Male", $C$3, $C$4))^MIN((BC$8-$C$6), $C$5)*IF($B22="Male", MIN(OFFSET(Mortality_Rates!$B$6, $C22, 0), Mortality_Rates!$B$111), MIN(OFFSET(Mortality_Rates!$B$6, $C22, 1),  Mortality_Rates!$C$111))</f>
        <v>1.946091058626169E-4</v>
      </c>
      <c r="BD22" s="30">
        <f ca="1">(1-IF($B22="Male", $C$3, $C$4))^MIN((BD$8-$C$6), $C$5)*IF($B22="Male", MIN(OFFSET(Mortality_Rates!$B$6, $C22, 0), Mortality_Rates!$B$111), MIN(OFFSET(Mortality_Rates!$B$6, $C22, 1),  Mortality_Rates!$C$111))</f>
        <v>1.946091058626169E-4</v>
      </c>
      <c r="BE22" s="30">
        <f ca="1">(1-IF($B22="Male", $C$3, $C$4))^MIN((BE$8-$C$6), $C$5)*IF($B22="Male", MIN(OFFSET(Mortality_Rates!$B$6, $C22, 0), Mortality_Rates!$B$111), MIN(OFFSET(Mortality_Rates!$B$6, $C22, 1),  Mortality_Rates!$C$111))</f>
        <v>1.946091058626169E-4</v>
      </c>
      <c r="BF22" s="30">
        <f ca="1">(1-IF($B22="Male", $C$3, $C$4))^MIN((BF$8-$C$6), $C$5)*IF($B22="Male", MIN(OFFSET(Mortality_Rates!$B$6, $C22, 0), Mortality_Rates!$B$111), MIN(OFFSET(Mortality_Rates!$B$6, $C22, 1),  Mortality_Rates!$C$111))</f>
        <v>1.946091058626169E-4</v>
      </c>
      <c r="BG22" s="30">
        <f ca="1">(1-IF($B22="Male", $C$3, $C$4))^MIN((BG$8-$C$6), $C$5)*IF($B22="Male", MIN(OFFSET(Mortality_Rates!$B$6, $C22, 0), Mortality_Rates!$B$111), MIN(OFFSET(Mortality_Rates!$B$6, $C22, 1),  Mortality_Rates!$C$111))</f>
        <v>1.946091058626169E-4</v>
      </c>
      <c r="BH22" s="30">
        <f ca="1">(1-IF($B22="Male", $C$3, $C$4))^MIN((BH$8-$C$6), $C$5)*IF($B22="Male", MIN(OFFSET(Mortality_Rates!$B$6, $C22, 0), Mortality_Rates!$B$111), MIN(OFFSET(Mortality_Rates!$B$6, $C22, 1),  Mortality_Rates!$C$111))</f>
        <v>1.946091058626169E-4</v>
      </c>
      <c r="BI22" s="30">
        <f ca="1">(1-IF($B22="Male", $C$3, $C$4))^MIN((BI$8-$C$6), $C$5)*IF($B22="Male", MIN(OFFSET(Mortality_Rates!$B$6, $C22, 0), Mortality_Rates!$B$111), MIN(OFFSET(Mortality_Rates!$B$6, $C22, 1),  Mortality_Rates!$C$111))</f>
        <v>1.946091058626169E-4</v>
      </c>
      <c r="BJ22" s="30">
        <f ca="1">(1-IF($B22="Male", $C$3, $C$4))^MIN((BJ$8-$C$6), $C$5)*IF($B22="Male", MIN(OFFSET(Mortality_Rates!$B$6, $C22, 0), Mortality_Rates!$B$111), MIN(OFFSET(Mortality_Rates!$B$6, $C22, 1),  Mortality_Rates!$C$111))</f>
        <v>1.946091058626169E-4</v>
      </c>
      <c r="BK22" s="30">
        <f ca="1">(1-IF($B22="Male", $C$3, $C$4))^MIN((BK$8-$C$6), $C$5)*IF($B22="Male", MIN(OFFSET(Mortality_Rates!$B$6, $C22, 0), Mortality_Rates!$B$111), MIN(OFFSET(Mortality_Rates!$B$6, $C22, 1),  Mortality_Rates!$C$111))</f>
        <v>1.946091058626169E-4</v>
      </c>
    </row>
    <row r="23" spans="1:63" x14ac:dyDescent="0.35">
      <c r="A23" t="s">
        <v>34</v>
      </c>
      <c r="B23" t="s">
        <v>31</v>
      </c>
      <c r="C23">
        <f t="shared" si="25"/>
        <v>14</v>
      </c>
      <c r="D23" s="30">
        <f ca="1">(1-IF($B23="Male", $C$3, $C$4))^MIN((D$8-$C$6), $C$5)*IF($B23="Male", MIN(OFFSET(Mortality_Rates!$B$6, $C23, 0), Mortality_Rates!$B$111), MIN(OFFSET(Mortality_Rates!$B$6, $C23, 1),  Mortality_Rates!$C$111))</f>
        <v>3.7068750000000003E-4</v>
      </c>
      <c r="E23" s="30">
        <f ca="1">(1-IF($B23="Male", $C$3, $C$4))^MIN((E$8-$C$6), $C$5)*IF($B23="Male", MIN(OFFSET(Mortality_Rates!$B$6, $C23, 0), Mortality_Rates!$B$111), MIN(OFFSET(Mortality_Rates!$B$6, $C23, 1),  Mortality_Rates!$C$111))</f>
        <v>3.6642459375000003E-4</v>
      </c>
      <c r="F23" s="30">
        <f ca="1">(1-IF($B23="Male", $C$3, $C$4))^MIN((F$8-$C$6), $C$5)*IF($B23="Male", MIN(OFFSET(Mortality_Rates!$B$6, $C23, 0), Mortality_Rates!$B$111), MIN(OFFSET(Mortality_Rates!$B$6, $C23, 1),  Mortality_Rates!$C$111))</f>
        <v>3.6221071092187504E-4</v>
      </c>
      <c r="G23" s="30">
        <f ca="1">(1-IF($B23="Male", $C$3, $C$4))^MIN((G$8-$C$6), $C$5)*IF($B23="Male", MIN(OFFSET(Mortality_Rates!$B$6, $C23, 0), Mortality_Rates!$B$111), MIN(OFFSET(Mortality_Rates!$B$6, $C23, 1),  Mortality_Rates!$C$111))</f>
        <v>3.5804528774627351E-4</v>
      </c>
      <c r="H23" s="30">
        <f ca="1">(1-IF($B23="Male", $C$3, $C$4))^MIN((H$8-$C$6), $C$5)*IF($B23="Male", MIN(OFFSET(Mortality_Rates!$B$6, $C23, 0), Mortality_Rates!$B$111), MIN(OFFSET(Mortality_Rates!$B$6, $C23, 1),  Mortality_Rates!$C$111))</f>
        <v>3.5392776693719135E-4</v>
      </c>
      <c r="I23" s="30">
        <f ca="1">(1-IF($B23="Male", $C$3, $C$4))^MIN((I$8-$C$6), $C$5)*IF($B23="Male", MIN(OFFSET(Mortality_Rates!$B$6, $C23, 0), Mortality_Rates!$B$111), MIN(OFFSET(Mortality_Rates!$B$6, $C23, 1),  Mortality_Rates!$C$111))</f>
        <v>3.4985759761741364E-4</v>
      </c>
      <c r="J23" s="30">
        <f ca="1">(1-IF($B23="Male", $C$3, $C$4))^MIN((J$8-$C$6), $C$5)*IF($B23="Male", MIN(OFFSET(Mortality_Rates!$B$6, $C23, 0), Mortality_Rates!$B$111), MIN(OFFSET(Mortality_Rates!$B$6, $C23, 1),  Mortality_Rates!$C$111))</f>
        <v>3.4583423524481343E-4</v>
      </c>
      <c r="K23" s="30">
        <f ca="1">(1-IF($B23="Male", $C$3, $C$4))^MIN((K$8-$C$6), $C$5)*IF($B23="Male", MIN(OFFSET(Mortality_Rates!$B$6, $C23, 0), Mortality_Rates!$B$111), MIN(OFFSET(Mortality_Rates!$B$6, $C23, 1),  Mortality_Rates!$C$111))</f>
        <v>3.4185714153949805E-4</v>
      </c>
      <c r="L23" s="30">
        <f ca="1">(1-IF($B23="Male", $C$3, $C$4))^MIN((L$8-$C$6), $C$5)*IF($B23="Male", MIN(OFFSET(Mortality_Rates!$B$6, $C23, 0), Mortality_Rates!$B$111), MIN(OFFSET(Mortality_Rates!$B$6, $C23, 1),  Mortality_Rates!$C$111))</f>
        <v>3.3792578441179381E-4</v>
      </c>
      <c r="M23" s="30">
        <f ca="1">(1-IF($B23="Male", $C$3, $C$4))^MIN((M$8-$C$6), $C$5)*IF($B23="Male", MIN(OFFSET(Mortality_Rates!$B$6, $C23, 0), Mortality_Rates!$B$111), MIN(OFFSET(Mortality_Rates!$B$6, $C23, 1),  Mortality_Rates!$C$111))</f>
        <v>3.3403963789105823E-4</v>
      </c>
      <c r="N23" s="30">
        <f ca="1">(1-IF($B23="Male", $C$3, $C$4))^MIN((N$8-$C$6), $C$5)*IF($B23="Male", MIN(OFFSET(Mortality_Rates!$B$6, $C23, 0), Mortality_Rates!$B$111), MIN(OFFSET(Mortality_Rates!$B$6, $C23, 1),  Mortality_Rates!$C$111))</f>
        <v>3.3019818205531101E-4</v>
      </c>
      <c r="O23" s="30">
        <f ca="1">(1-IF($B23="Male", $C$3, $C$4))^MIN((O$8-$C$6), $C$5)*IF($B23="Male", MIN(OFFSET(Mortality_Rates!$B$6, $C23, 0), Mortality_Rates!$B$111), MIN(OFFSET(Mortality_Rates!$B$6, $C23, 1),  Mortality_Rates!$C$111))</f>
        <v>3.2640090296167501E-4</v>
      </c>
      <c r="P23" s="30">
        <f ca="1">(1-IF($B23="Male", $C$3, $C$4))^MIN((P$8-$C$6), $C$5)*IF($B23="Male", MIN(OFFSET(Mortality_Rates!$B$6, $C23, 0), Mortality_Rates!$B$111), MIN(OFFSET(Mortality_Rates!$B$6, $C23, 1),  Mortality_Rates!$C$111))</f>
        <v>3.2264729257761574E-4</v>
      </c>
      <c r="Q23" s="30">
        <f ca="1">(1-IF($B23="Male", $C$3, $C$4))^MIN((Q$8-$C$6), $C$5)*IF($B23="Male", MIN(OFFSET(Mortality_Rates!$B$6, $C23, 0), Mortality_Rates!$B$111), MIN(OFFSET(Mortality_Rates!$B$6, $C23, 1),  Mortality_Rates!$C$111))</f>
        <v>3.1893684871297319E-4</v>
      </c>
      <c r="R23" s="30">
        <f ca="1">(1-IF($B23="Male", $C$3, $C$4))^MIN((R$8-$C$6), $C$5)*IF($B23="Male", MIN(OFFSET(Mortality_Rates!$B$6, $C23, 0), Mortality_Rates!$B$111), MIN(OFFSET(Mortality_Rates!$B$6, $C23, 1),  Mortality_Rates!$C$111))</f>
        <v>3.1526907495277399E-4</v>
      </c>
      <c r="S23" s="30">
        <f ca="1">(1-IF($B23="Male", $C$3, $C$4))^MIN((S$8-$C$6), $C$5)*IF($B23="Male", MIN(OFFSET(Mortality_Rates!$B$6, $C23, 0), Mortality_Rates!$B$111), MIN(OFFSET(Mortality_Rates!$B$6, $C23, 1),  Mortality_Rates!$C$111))</f>
        <v>3.1164348059081705E-4</v>
      </c>
      <c r="T23" s="30">
        <f ca="1">(1-IF($B23="Male", $C$3, $C$4))^MIN((T$8-$C$6), $C$5)*IF($B23="Male", MIN(OFFSET(Mortality_Rates!$B$6, $C23, 0), Mortality_Rates!$B$111), MIN(OFFSET(Mortality_Rates!$B$6, $C23, 1),  Mortality_Rates!$C$111))</f>
        <v>3.0805958056402265E-4</v>
      </c>
      <c r="U23" s="30">
        <f ca="1">(1-IF($B23="Male", $C$3, $C$4))^MIN((U$8-$C$6), $C$5)*IF($B23="Male", MIN(OFFSET(Mortality_Rates!$B$6, $C23, 0), Mortality_Rates!$B$111), MIN(OFFSET(Mortality_Rates!$B$6, $C23, 1),  Mortality_Rates!$C$111))</f>
        <v>3.0451689538753642E-4</v>
      </c>
      <c r="V23" s="30">
        <f ca="1">(1-IF($B23="Male", $C$3, $C$4))^MIN((V$8-$C$6), $C$5)*IF($B23="Male", MIN(OFFSET(Mortality_Rates!$B$6, $C23, 0), Mortality_Rates!$B$111), MIN(OFFSET(Mortality_Rates!$B$6, $C23, 1),  Mortality_Rates!$C$111))</f>
        <v>3.0101495109057972E-4</v>
      </c>
      <c r="W23" s="30">
        <f ca="1">(1-IF($B23="Male", $C$3, $C$4))^MIN((W$8-$C$6), $C$5)*IF($B23="Male", MIN(OFFSET(Mortality_Rates!$B$6, $C23, 0), Mortality_Rates!$B$111), MIN(OFFSET(Mortality_Rates!$B$6, $C23, 1),  Mortality_Rates!$C$111))</f>
        <v>2.9755327915303813E-4</v>
      </c>
      <c r="X23" s="30">
        <f ca="1">(1-IF($B23="Male", $C$3, $C$4))^MIN((X$8-$C$6), $C$5)*IF($B23="Male", MIN(OFFSET(Mortality_Rates!$B$6, $C23, 0), Mortality_Rates!$B$111), MIN(OFFSET(Mortality_Rates!$B$6, $C23, 1),  Mortality_Rates!$C$111))</f>
        <v>2.941314164427782E-4</v>
      </c>
      <c r="Y23" s="30">
        <f ca="1">(1-IF($B23="Male", $C$3, $C$4))^MIN((Y$8-$C$6), $C$5)*IF($B23="Male", MIN(OFFSET(Mortality_Rates!$B$6, $C23, 0), Mortality_Rates!$B$111), MIN(OFFSET(Mortality_Rates!$B$6, $C23, 1),  Mortality_Rates!$C$111))</f>
        <v>2.9074890515368623E-4</v>
      </c>
      <c r="Z23" s="30">
        <f ca="1">(1-IF($B23="Male", $C$3, $C$4))^MIN((Z$8-$C$6), $C$5)*IF($B23="Male", MIN(OFFSET(Mortality_Rates!$B$6, $C23, 0), Mortality_Rates!$B$111), MIN(OFFSET(Mortality_Rates!$B$6, $C23, 1),  Mortality_Rates!$C$111))</f>
        <v>2.8740529274441884E-4</v>
      </c>
      <c r="AA23" s="30">
        <f ca="1">(1-IF($B23="Male", $C$3, $C$4))^MIN((AA$8-$C$6), $C$5)*IF($B23="Male", MIN(OFFSET(Mortality_Rates!$B$6, $C23, 0), Mortality_Rates!$B$111), MIN(OFFSET(Mortality_Rates!$B$6, $C23, 1),  Mortality_Rates!$C$111))</f>
        <v>2.8410013187785805E-4</v>
      </c>
      <c r="AB23" s="30">
        <f ca="1">(1-IF($B23="Male", $C$3, $C$4))^MIN((AB$8-$C$6), $C$5)*IF($B23="Male", MIN(OFFSET(Mortality_Rates!$B$6, $C23, 0), Mortality_Rates!$B$111), MIN(OFFSET(Mortality_Rates!$B$6, $C23, 1),  Mortality_Rates!$C$111))</f>
        <v>2.8083298036126267E-4</v>
      </c>
      <c r="AC23" s="30">
        <f ca="1">(1-IF($B23="Male", $C$3, $C$4))^MIN((AC$8-$C$6), $C$5)*IF($B23="Male", MIN(OFFSET(Mortality_Rates!$B$6, $C23, 0), Mortality_Rates!$B$111), MIN(OFFSET(Mortality_Rates!$B$6, $C23, 1),  Mortality_Rates!$C$111))</f>
        <v>2.7760340108710815E-4</v>
      </c>
      <c r="AD23" s="30">
        <f ca="1">(1-IF($B23="Male", $C$3, $C$4))^MIN((AD$8-$C$6), $C$5)*IF($B23="Male", MIN(OFFSET(Mortality_Rates!$B$6, $C23, 0), Mortality_Rates!$B$111), MIN(OFFSET(Mortality_Rates!$B$6, $C23, 1),  Mortality_Rates!$C$111))</f>
        <v>2.7441096197460641E-4</v>
      </c>
      <c r="AE23" s="30">
        <f ca="1">(1-IF($B23="Male", $C$3, $C$4))^MIN((AE$8-$C$6), $C$5)*IF($B23="Male", MIN(OFFSET(Mortality_Rates!$B$6, $C23, 0), Mortality_Rates!$B$111), MIN(OFFSET(Mortality_Rates!$B$6, $C23, 1),  Mortality_Rates!$C$111))</f>
        <v>2.712552359118985E-4</v>
      </c>
      <c r="AF23" s="30">
        <f ca="1">(1-IF($B23="Male", $C$3, $C$4))^MIN((AF$8-$C$6), $C$5)*IF($B23="Male", MIN(OFFSET(Mortality_Rates!$B$6, $C23, 0), Mortality_Rates!$B$111), MIN(OFFSET(Mortality_Rates!$B$6, $C23, 1),  Mortality_Rates!$C$111))</f>
        <v>2.6813580069891165E-4</v>
      </c>
      <c r="AG23" s="30">
        <f ca="1">(1-IF($B23="Male", $C$3, $C$4))^MIN((AG$8-$C$6), $C$5)*IF($B23="Male", MIN(OFFSET(Mortality_Rates!$B$6, $C23, 0), Mortality_Rates!$B$111), MIN(OFFSET(Mortality_Rates!$B$6, $C23, 1),  Mortality_Rates!$C$111))</f>
        <v>2.6505223899087418E-4</v>
      </c>
      <c r="AH23" s="30">
        <f ca="1">(1-IF($B23="Male", $C$3, $C$4))^MIN((AH$8-$C$6), $C$5)*IF($B23="Male", MIN(OFFSET(Mortality_Rates!$B$6, $C23, 0), Mortality_Rates!$B$111), MIN(OFFSET(Mortality_Rates!$B$6, $C23, 1),  Mortality_Rates!$C$111))</f>
        <v>2.6200413824247913E-4</v>
      </c>
      <c r="AI23" s="30">
        <f ca="1">(1-IF($B23="Male", $C$3, $C$4))^MIN((AI$8-$C$6), $C$5)*IF($B23="Male", MIN(OFFSET(Mortality_Rates!$B$6, $C23, 0), Mortality_Rates!$B$111), MIN(OFFSET(Mortality_Rates!$B$6, $C23, 1),  Mortality_Rates!$C$111))</f>
        <v>2.5899109065269057E-4</v>
      </c>
      <c r="AJ23" s="30">
        <f ca="1">(1-IF($B23="Male", $C$3, $C$4))^MIN((AJ$8-$C$6), $C$5)*IF($B23="Male", MIN(OFFSET(Mortality_Rates!$B$6, $C23, 0), Mortality_Rates!$B$111), MIN(OFFSET(Mortality_Rates!$B$6, $C23, 1),  Mortality_Rates!$C$111))</f>
        <v>2.5601269311018466E-4</v>
      </c>
      <c r="AK23" s="30">
        <f ca="1">(1-IF($B23="Male", $C$3, $C$4))^MIN((AK$8-$C$6), $C$5)*IF($B23="Male", MIN(OFFSET(Mortality_Rates!$B$6, $C23, 0), Mortality_Rates!$B$111), MIN(OFFSET(Mortality_Rates!$B$6, $C23, 1),  Mortality_Rates!$C$111))</f>
        <v>2.5306854713941755E-4</v>
      </c>
      <c r="AL23" s="30">
        <f ca="1">(1-IF($B23="Male", $C$3, $C$4))^MIN((AL$8-$C$6), $C$5)*IF($B23="Male", MIN(OFFSET(Mortality_Rates!$B$6, $C23, 0), Mortality_Rates!$B$111), MIN(OFFSET(Mortality_Rates!$B$6, $C23, 1),  Mortality_Rates!$C$111))</f>
        <v>2.5015825884731424E-4</v>
      </c>
      <c r="AM23" s="30">
        <f ca="1">(1-IF($B23="Male", $C$3, $C$4))^MIN((AM$8-$C$6), $C$5)*IF($B23="Male", MIN(OFFSET(Mortality_Rates!$B$6, $C23, 0), Mortality_Rates!$B$111), MIN(OFFSET(Mortality_Rates!$B$6, $C23, 1),  Mortality_Rates!$C$111))</f>
        <v>2.4728143887057017E-4</v>
      </c>
      <c r="AN23" s="30">
        <f ca="1">(1-IF($B23="Male", $C$3, $C$4))^MIN((AN$8-$C$6), $C$5)*IF($B23="Male", MIN(OFFSET(Mortality_Rates!$B$6, $C23, 0), Mortality_Rates!$B$111), MIN(OFFSET(Mortality_Rates!$B$6, $C23, 1),  Mortality_Rates!$C$111))</f>
        <v>2.4443770232355859E-4</v>
      </c>
      <c r="AO23" s="30">
        <f ca="1">(1-IF($B23="Male", $C$3, $C$4))^MIN((AO$8-$C$6), $C$5)*IF($B23="Male", MIN(OFFSET(Mortality_Rates!$B$6, $C23, 0), Mortality_Rates!$B$111), MIN(OFFSET(Mortality_Rates!$B$6, $C23, 1),  Mortality_Rates!$C$111))</f>
        <v>2.4162666874683766E-4</v>
      </c>
      <c r="AP23" s="30">
        <f ca="1">(1-IF($B23="Male", $C$3, $C$4))^MIN((AP$8-$C$6), $C$5)*IF($B23="Male", MIN(OFFSET(Mortality_Rates!$B$6, $C23, 0), Mortality_Rates!$B$111), MIN(OFFSET(Mortality_Rates!$B$6, $C23, 1),  Mortality_Rates!$C$111))</f>
        <v>2.3884796205624905E-4</v>
      </c>
      <c r="AQ23" s="30">
        <f ca="1">(1-IF($B23="Male", $C$3, $C$4))^MIN((AQ$8-$C$6), $C$5)*IF($B23="Male", MIN(OFFSET(Mortality_Rates!$B$6, $C23, 0), Mortality_Rates!$B$111), MIN(OFFSET(Mortality_Rates!$B$6, $C23, 1),  Mortality_Rates!$C$111))</f>
        <v>2.3610121049260217E-4</v>
      </c>
      <c r="AR23" s="30">
        <f ca="1">(1-IF($B23="Male", $C$3, $C$4))^MIN((AR$8-$C$6), $C$5)*IF($B23="Male", MIN(OFFSET(Mortality_Rates!$B$6, $C23, 0), Mortality_Rates!$B$111), MIN(OFFSET(Mortality_Rates!$B$6, $C23, 1),  Mortality_Rates!$C$111))</f>
        <v>2.3338604657193726E-4</v>
      </c>
      <c r="AS23" s="30">
        <f ca="1">(1-IF($B23="Male", $C$3, $C$4))^MIN((AS$8-$C$6), $C$5)*IF($B23="Male", MIN(OFFSET(Mortality_Rates!$B$6, $C23, 0), Mortality_Rates!$B$111), MIN(OFFSET(Mortality_Rates!$B$6, $C23, 1),  Mortality_Rates!$C$111))</f>
        <v>2.3070210703635997E-4</v>
      </c>
      <c r="AT23" s="30">
        <f ca="1">(1-IF($B23="Male", $C$3, $C$4))^MIN((AT$8-$C$6), $C$5)*IF($B23="Male", MIN(OFFSET(Mortality_Rates!$B$6, $C23, 0), Mortality_Rates!$B$111), MIN(OFFSET(Mortality_Rates!$B$6, $C23, 1),  Mortality_Rates!$C$111))</f>
        <v>2.2804903280544185E-4</v>
      </c>
      <c r="AU23" s="30">
        <f ca="1">(1-IF($B23="Male", $C$3, $C$4))^MIN((AU$8-$C$6), $C$5)*IF($B23="Male", MIN(OFFSET(Mortality_Rates!$B$6, $C23, 0), Mortality_Rates!$B$111), MIN(OFFSET(Mortality_Rates!$B$6, $C23, 1),  Mortality_Rates!$C$111))</f>
        <v>2.2542646892817931E-4</v>
      </c>
      <c r="AV23" s="30">
        <f ca="1">(1-IF($B23="Male", $C$3, $C$4))^MIN((AV$8-$C$6), $C$5)*IF($B23="Male", MIN(OFFSET(Mortality_Rates!$B$6, $C23, 0), Mortality_Rates!$B$111), MIN(OFFSET(Mortality_Rates!$B$6, $C23, 1),  Mortality_Rates!$C$111))</f>
        <v>2.2283406453550524E-4</v>
      </c>
      <c r="AW23" s="30">
        <f ca="1">(1-IF($B23="Male", $C$3, $C$4))^MIN((AW$8-$C$6), $C$5)*IF($B23="Male", MIN(OFFSET(Mortality_Rates!$B$6, $C23, 0), Mortality_Rates!$B$111), MIN(OFFSET(Mortality_Rates!$B$6, $C23, 1),  Mortality_Rates!$C$111))</f>
        <v>2.2027147279334692E-4</v>
      </c>
      <c r="AX23" s="30">
        <f ca="1">(1-IF($B23="Male", $C$3, $C$4))^MIN((AX$8-$C$6), $C$5)*IF($B23="Male", MIN(OFFSET(Mortality_Rates!$B$6, $C23, 0), Mortality_Rates!$B$111), MIN(OFFSET(Mortality_Rates!$B$6, $C23, 1),  Mortality_Rates!$C$111))</f>
        <v>2.1773835085622345E-4</v>
      </c>
      <c r="AY23" s="30">
        <f ca="1">(1-IF($B23="Male", $C$3, $C$4))^MIN((AY$8-$C$6), $C$5)*IF($B23="Male", MIN(OFFSET(Mortality_Rates!$B$6, $C23, 0), Mortality_Rates!$B$111), MIN(OFFSET(Mortality_Rates!$B$6, $C23, 1),  Mortality_Rates!$C$111))</f>
        <v>2.1523435982137687E-4</v>
      </c>
      <c r="AZ23" s="30">
        <f ca="1">(1-IF($B23="Male", $C$3, $C$4))^MIN((AZ$8-$C$6), $C$5)*IF($B23="Male", MIN(OFFSET(Mortality_Rates!$B$6, $C23, 0), Mortality_Rates!$B$111), MIN(OFFSET(Mortality_Rates!$B$6, $C23, 1),  Mortality_Rates!$C$111))</f>
        <v>2.1275916468343104E-4</v>
      </c>
      <c r="BA23" s="30">
        <f ca="1">(1-IF($B23="Male", $C$3, $C$4))^MIN((BA$8-$C$6), $C$5)*IF($B23="Male", MIN(OFFSET(Mortality_Rates!$B$6, $C23, 0), Mortality_Rates!$B$111), MIN(OFFSET(Mortality_Rates!$B$6, $C23, 1),  Mortality_Rates!$C$111))</f>
        <v>2.1031243428957161E-4</v>
      </c>
      <c r="BB23" s="30">
        <f ca="1">(1-IF($B23="Male", $C$3, $C$4))^MIN((BB$8-$C$6), $C$5)*IF($B23="Male", MIN(OFFSET(Mortality_Rates!$B$6, $C23, 0), Mortality_Rates!$B$111), MIN(OFFSET(Mortality_Rates!$B$6, $C23, 1),  Mortality_Rates!$C$111))</f>
        <v>2.1031243428957161E-4</v>
      </c>
      <c r="BC23" s="30">
        <f ca="1">(1-IF($B23="Male", $C$3, $C$4))^MIN((BC$8-$C$6), $C$5)*IF($B23="Male", MIN(OFFSET(Mortality_Rates!$B$6, $C23, 0), Mortality_Rates!$B$111), MIN(OFFSET(Mortality_Rates!$B$6, $C23, 1),  Mortality_Rates!$C$111))</f>
        <v>2.1031243428957161E-4</v>
      </c>
      <c r="BD23" s="30">
        <f ca="1">(1-IF($B23="Male", $C$3, $C$4))^MIN((BD$8-$C$6), $C$5)*IF($B23="Male", MIN(OFFSET(Mortality_Rates!$B$6, $C23, 0), Mortality_Rates!$B$111), MIN(OFFSET(Mortality_Rates!$B$6, $C23, 1),  Mortality_Rates!$C$111))</f>
        <v>2.1031243428957161E-4</v>
      </c>
      <c r="BE23" s="30">
        <f ca="1">(1-IF($B23="Male", $C$3, $C$4))^MIN((BE$8-$C$6), $C$5)*IF($B23="Male", MIN(OFFSET(Mortality_Rates!$B$6, $C23, 0), Mortality_Rates!$B$111), MIN(OFFSET(Mortality_Rates!$B$6, $C23, 1),  Mortality_Rates!$C$111))</f>
        <v>2.1031243428957161E-4</v>
      </c>
      <c r="BF23" s="30">
        <f ca="1">(1-IF($B23="Male", $C$3, $C$4))^MIN((BF$8-$C$6), $C$5)*IF($B23="Male", MIN(OFFSET(Mortality_Rates!$B$6, $C23, 0), Mortality_Rates!$B$111), MIN(OFFSET(Mortality_Rates!$B$6, $C23, 1),  Mortality_Rates!$C$111))</f>
        <v>2.1031243428957161E-4</v>
      </c>
      <c r="BG23" s="30">
        <f ca="1">(1-IF($B23="Male", $C$3, $C$4))^MIN((BG$8-$C$6), $C$5)*IF($B23="Male", MIN(OFFSET(Mortality_Rates!$B$6, $C23, 0), Mortality_Rates!$B$111), MIN(OFFSET(Mortality_Rates!$B$6, $C23, 1),  Mortality_Rates!$C$111))</f>
        <v>2.1031243428957161E-4</v>
      </c>
      <c r="BH23" s="30">
        <f ca="1">(1-IF($B23="Male", $C$3, $C$4))^MIN((BH$8-$C$6), $C$5)*IF($B23="Male", MIN(OFFSET(Mortality_Rates!$B$6, $C23, 0), Mortality_Rates!$B$111), MIN(OFFSET(Mortality_Rates!$B$6, $C23, 1),  Mortality_Rates!$C$111))</f>
        <v>2.1031243428957161E-4</v>
      </c>
      <c r="BI23" s="30">
        <f ca="1">(1-IF($B23="Male", $C$3, $C$4))^MIN((BI$8-$C$6), $C$5)*IF($B23="Male", MIN(OFFSET(Mortality_Rates!$B$6, $C23, 0), Mortality_Rates!$B$111), MIN(OFFSET(Mortality_Rates!$B$6, $C23, 1),  Mortality_Rates!$C$111))</f>
        <v>2.1031243428957161E-4</v>
      </c>
      <c r="BJ23" s="30">
        <f ca="1">(1-IF($B23="Male", $C$3, $C$4))^MIN((BJ$8-$C$6), $C$5)*IF($B23="Male", MIN(OFFSET(Mortality_Rates!$B$6, $C23, 0), Mortality_Rates!$B$111), MIN(OFFSET(Mortality_Rates!$B$6, $C23, 1),  Mortality_Rates!$C$111))</f>
        <v>2.1031243428957161E-4</v>
      </c>
      <c r="BK23" s="30">
        <f ca="1">(1-IF($B23="Male", $C$3, $C$4))^MIN((BK$8-$C$6), $C$5)*IF($B23="Male", MIN(OFFSET(Mortality_Rates!$B$6, $C23, 0), Mortality_Rates!$B$111), MIN(OFFSET(Mortality_Rates!$B$6, $C23, 1),  Mortality_Rates!$C$111))</f>
        <v>2.1031243428957161E-4</v>
      </c>
    </row>
    <row r="24" spans="1:63" x14ac:dyDescent="0.35">
      <c r="A24" t="s">
        <v>34</v>
      </c>
      <c r="B24" t="s">
        <v>31</v>
      </c>
      <c r="C24">
        <f t="shared" si="25"/>
        <v>15</v>
      </c>
      <c r="D24" s="30">
        <f ca="1">(1-IF($B24="Male", $C$3, $C$4))^MIN((D$8-$C$6), $C$5)*IF($B24="Male", MIN(OFFSET(Mortality_Rates!$B$6, $C24, 0), Mortality_Rates!$B$111), MIN(OFFSET(Mortality_Rates!$B$6, $C24, 1),  Mortality_Rates!$C$111))</f>
        <v>3.9737700000000003E-4</v>
      </c>
      <c r="E24" s="30">
        <f ca="1">(1-IF($B24="Male", $C$3, $C$4))^MIN((E$8-$C$6), $C$5)*IF($B24="Male", MIN(OFFSET(Mortality_Rates!$B$6, $C24, 0), Mortality_Rates!$B$111), MIN(OFFSET(Mortality_Rates!$B$6, $C24, 1),  Mortality_Rates!$C$111))</f>
        <v>3.928071645E-4</v>
      </c>
      <c r="F24" s="30">
        <f ca="1">(1-IF($B24="Male", $C$3, $C$4))^MIN((F$8-$C$6), $C$5)*IF($B24="Male", MIN(OFFSET(Mortality_Rates!$B$6, $C24, 0), Mortality_Rates!$B$111), MIN(OFFSET(Mortality_Rates!$B$6, $C24, 1),  Mortality_Rates!$C$111))</f>
        <v>3.8828988210825005E-4</v>
      </c>
      <c r="G24" s="30">
        <f ca="1">(1-IF($B24="Male", $C$3, $C$4))^MIN((G$8-$C$6), $C$5)*IF($B24="Male", MIN(OFFSET(Mortality_Rates!$B$6, $C24, 0), Mortality_Rates!$B$111), MIN(OFFSET(Mortality_Rates!$B$6, $C24, 1),  Mortality_Rates!$C$111))</f>
        <v>3.8382454846400517E-4</v>
      </c>
      <c r="H24" s="30">
        <f ca="1">(1-IF($B24="Male", $C$3, $C$4))^MIN((H$8-$C$6), $C$5)*IF($B24="Male", MIN(OFFSET(Mortality_Rates!$B$6, $C24, 0), Mortality_Rates!$B$111), MIN(OFFSET(Mortality_Rates!$B$6, $C24, 1),  Mortality_Rates!$C$111))</f>
        <v>3.7941056615666913E-4</v>
      </c>
      <c r="I24" s="30">
        <f ca="1">(1-IF($B24="Male", $C$3, $C$4))^MIN((I$8-$C$6), $C$5)*IF($B24="Male", MIN(OFFSET(Mortality_Rates!$B$6, $C24, 0), Mortality_Rates!$B$111), MIN(OFFSET(Mortality_Rates!$B$6, $C24, 1),  Mortality_Rates!$C$111))</f>
        <v>3.7504734464586744E-4</v>
      </c>
      <c r="J24" s="30">
        <f ca="1">(1-IF($B24="Male", $C$3, $C$4))^MIN((J$8-$C$6), $C$5)*IF($B24="Male", MIN(OFFSET(Mortality_Rates!$B$6, $C24, 0), Mortality_Rates!$B$111), MIN(OFFSET(Mortality_Rates!$B$6, $C24, 1),  Mortality_Rates!$C$111))</f>
        <v>3.7073430018244E-4</v>
      </c>
      <c r="K24" s="30">
        <f ca="1">(1-IF($B24="Male", $C$3, $C$4))^MIN((K$8-$C$6), $C$5)*IF($B24="Male", MIN(OFFSET(Mortality_Rates!$B$6, $C24, 0), Mortality_Rates!$B$111), MIN(OFFSET(Mortality_Rates!$B$6, $C24, 1),  Mortality_Rates!$C$111))</f>
        <v>3.6647085573034193E-4</v>
      </c>
      <c r="L24" s="30">
        <f ca="1">(1-IF($B24="Male", $C$3, $C$4))^MIN((L$8-$C$6), $C$5)*IF($B24="Male", MIN(OFFSET(Mortality_Rates!$B$6, $C24, 0), Mortality_Rates!$B$111), MIN(OFFSET(Mortality_Rates!$B$6, $C24, 1),  Mortality_Rates!$C$111))</f>
        <v>3.6225644088944299E-4</v>
      </c>
      <c r="M24" s="30">
        <f ca="1">(1-IF($B24="Male", $C$3, $C$4))^MIN((M$8-$C$6), $C$5)*IF($B24="Male", MIN(OFFSET(Mortality_Rates!$B$6, $C24, 0), Mortality_Rates!$B$111), MIN(OFFSET(Mortality_Rates!$B$6, $C24, 1),  Mortality_Rates!$C$111))</f>
        <v>3.580904918192144E-4</v>
      </c>
      <c r="N24" s="30">
        <f ca="1">(1-IF($B24="Male", $C$3, $C$4))^MIN((N$8-$C$6), $C$5)*IF($B24="Male", MIN(OFFSET(Mortality_Rates!$B$6, $C24, 0), Mortality_Rates!$B$111), MIN(OFFSET(Mortality_Rates!$B$6, $C24, 1),  Mortality_Rates!$C$111))</f>
        <v>3.5397245116329344E-4</v>
      </c>
      <c r="O24" s="30">
        <f ca="1">(1-IF($B24="Male", $C$3, $C$4))^MIN((O$8-$C$6), $C$5)*IF($B24="Male", MIN(OFFSET(Mortality_Rates!$B$6, $C24, 0), Mortality_Rates!$B$111), MIN(OFFSET(Mortality_Rates!$B$6, $C24, 1),  Mortality_Rates!$C$111))</f>
        <v>3.499017679749156E-4</v>
      </c>
      <c r="P24" s="30">
        <f ca="1">(1-IF($B24="Male", $C$3, $C$4))^MIN((P$8-$C$6), $C$5)*IF($B24="Male", MIN(OFFSET(Mortality_Rates!$B$6, $C24, 0), Mortality_Rates!$B$111), MIN(OFFSET(Mortality_Rates!$B$6, $C24, 1),  Mortality_Rates!$C$111))</f>
        <v>3.4587789764320409E-4</v>
      </c>
      <c r="Q24" s="30">
        <f ca="1">(1-IF($B24="Male", $C$3, $C$4))^MIN((Q$8-$C$6), $C$5)*IF($B24="Male", MIN(OFFSET(Mortality_Rates!$B$6, $C24, 0), Mortality_Rates!$B$111), MIN(OFFSET(Mortality_Rates!$B$6, $C24, 1),  Mortality_Rates!$C$111))</f>
        <v>3.4190030182030726E-4</v>
      </c>
      <c r="R24" s="30">
        <f ca="1">(1-IF($B24="Male", $C$3, $C$4))^MIN((R$8-$C$6), $C$5)*IF($B24="Male", MIN(OFFSET(Mortality_Rates!$B$6, $C24, 0), Mortality_Rates!$B$111), MIN(OFFSET(Mortality_Rates!$B$6, $C24, 1),  Mortality_Rates!$C$111))</f>
        <v>3.379684483493737E-4</v>
      </c>
      <c r="S24" s="30">
        <f ca="1">(1-IF($B24="Male", $C$3, $C$4))^MIN((S$8-$C$6), $C$5)*IF($B24="Male", MIN(OFFSET(Mortality_Rates!$B$6, $C24, 0), Mortality_Rates!$B$111), MIN(OFFSET(Mortality_Rates!$B$6, $C24, 1),  Mortality_Rates!$C$111))</f>
        <v>3.3408181119335588E-4</v>
      </c>
      <c r="T24" s="30">
        <f ca="1">(1-IF($B24="Male", $C$3, $C$4))^MIN((T$8-$C$6), $C$5)*IF($B24="Male", MIN(OFFSET(Mortality_Rates!$B$6, $C24, 0), Mortality_Rates!$B$111), MIN(OFFSET(Mortality_Rates!$B$6, $C24, 1),  Mortality_Rates!$C$111))</f>
        <v>3.3023987036463233E-4</v>
      </c>
      <c r="U24" s="30">
        <f ca="1">(1-IF($B24="Male", $C$3, $C$4))^MIN((U$8-$C$6), $C$5)*IF($B24="Male", MIN(OFFSET(Mortality_Rates!$B$6, $C24, 0), Mortality_Rates!$B$111), MIN(OFFSET(Mortality_Rates!$B$6, $C24, 1),  Mortality_Rates!$C$111))</f>
        <v>3.2644211185543906E-4</v>
      </c>
      <c r="V24" s="30">
        <f ca="1">(1-IF($B24="Male", $C$3, $C$4))^MIN((V$8-$C$6), $C$5)*IF($B24="Male", MIN(OFFSET(Mortality_Rates!$B$6, $C24, 0), Mortality_Rates!$B$111), MIN(OFFSET(Mortality_Rates!$B$6, $C24, 1),  Mortality_Rates!$C$111))</f>
        <v>3.2268802756910147E-4</v>
      </c>
      <c r="W24" s="30">
        <f ca="1">(1-IF($B24="Male", $C$3, $C$4))^MIN((W$8-$C$6), $C$5)*IF($B24="Male", MIN(OFFSET(Mortality_Rates!$B$6, $C24, 0), Mortality_Rates!$B$111), MIN(OFFSET(Mortality_Rates!$B$6, $C24, 1),  Mortality_Rates!$C$111))</f>
        <v>3.1897711525205683E-4</v>
      </c>
      <c r="X24" s="30">
        <f ca="1">(1-IF($B24="Male", $C$3, $C$4))^MIN((X$8-$C$6), $C$5)*IF($B24="Male", MIN(OFFSET(Mortality_Rates!$B$6, $C24, 0), Mortality_Rates!$B$111), MIN(OFFSET(Mortality_Rates!$B$6, $C24, 1),  Mortality_Rates!$C$111))</f>
        <v>3.1530887842665822E-4</v>
      </c>
      <c r="Y24" s="30">
        <f ca="1">(1-IF($B24="Male", $C$3, $C$4))^MIN((Y$8-$C$6), $C$5)*IF($B24="Male", MIN(OFFSET(Mortality_Rates!$B$6, $C24, 0), Mortality_Rates!$B$111), MIN(OFFSET(Mortality_Rates!$B$6, $C24, 1),  Mortality_Rates!$C$111))</f>
        <v>3.1168282632475165E-4</v>
      </c>
      <c r="Z24" s="30">
        <f ca="1">(1-IF($B24="Male", $C$3, $C$4))^MIN((Z$8-$C$6), $C$5)*IF($B24="Male", MIN(OFFSET(Mortality_Rates!$B$6, $C24, 0), Mortality_Rates!$B$111), MIN(OFFSET(Mortality_Rates!$B$6, $C24, 1),  Mortality_Rates!$C$111))</f>
        <v>3.0809847382201703E-4</v>
      </c>
      <c r="AA24" s="30">
        <f ca="1">(1-IF($B24="Male", $C$3, $C$4))^MIN((AA$8-$C$6), $C$5)*IF($B24="Male", MIN(OFFSET(Mortality_Rates!$B$6, $C24, 0), Mortality_Rates!$B$111), MIN(OFFSET(Mortality_Rates!$B$6, $C24, 1),  Mortality_Rates!$C$111))</f>
        <v>3.045553413730638E-4</v>
      </c>
      <c r="AB24" s="30">
        <f ca="1">(1-IF($B24="Male", $C$3, $C$4))^MIN((AB$8-$C$6), $C$5)*IF($B24="Male", MIN(OFFSET(Mortality_Rates!$B$6, $C24, 0), Mortality_Rates!$B$111), MIN(OFFSET(Mortality_Rates!$B$6, $C24, 1),  Mortality_Rates!$C$111))</f>
        <v>3.0105295494727355E-4</v>
      </c>
      <c r="AC24" s="30">
        <f ca="1">(1-IF($B24="Male", $C$3, $C$4))^MIN((AC$8-$C$6), $C$5)*IF($B24="Male", MIN(OFFSET(Mortality_Rates!$B$6, $C24, 0), Mortality_Rates!$B$111), MIN(OFFSET(Mortality_Rates!$B$6, $C24, 1),  Mortality_Rates!$C$111))</f>
        <v>2.9759084596537992E-4</v>
      </c>
      <c r="AD24" s="30">
        <f ca="1">(1-IF($B24="Male", $C$3, $C$4))^MIN((AD$8-$C$6), $C$5)*IF($B24="Male", MIN(OFFSET(Mortality_Rates!$B$6, $C24, 0), Mortality_Rates!$B$111), MIN(OFFSET(Mortality_Rates!$B$6, $C24, 1),  Mortality_Rates!$C$111))</f>
        <v>2.941685512367781E-4</v>
      </c>
      <c r="AE24" s="30">
        <f ca="1">(1-IF($B24="Male", $C$3, $C$4))^MIN((AE$8-$C$6), $C$5)*IF($B24="Male", MIN(OFFSET(Mortality_Rates!$B$6, $C24, 0), Mortality_Rates!$B$111), MIN(OFFSET(Mortality_Rates!$B$6, $C24, 1),  Mortality_Rates!$C$111))</f>
        <v>2.9078561289755519E-4</v>
      </c>
      <c r="AF24" s="30">
        <f ca="1">(1-IF($B24="Male", $C$3, $C$4))^MIN((AF$8-$C$6), $C$5)*IF($B24="Male", MIN(OFFSET(Mortality_Rates!$B$6, $C24, 0), Mortality_Rates!$B$111), MIN(OFFSET(Mortality_Rates!$B$6, $C24, 1),  Mortality_Rates!$C$111))</f>
        <v>2.8744157834923329E-4</v>
      </c>
      <c r="AG24" s="30">
        <f ca="1">(1-IF($B24="Male", $C$3, $C$4))^MIN((AG$8-$C$6), $C$5)*IF($B24="Male", MIN(OFFSET(Mortality_Rates!$B$6, $C24, 0), Mortality_Rates!$B$111), MIN(OFFSET(Mortality_Rates!$B$6, $C24, 1),  Mortality_Rates!$C$111))</f>
        <v>2.8413600019821709E-4</v>
      </c>
      <c r="AH24" s="30">
        <f ca="1">(1-IF($B24="Male", $C$3, $C$4))^MIN((AH$8-$C$6), $C$5)*IF($B24="Male", MIN(OFFSET(Mortality_Rates!$B$6, $C24, 0), Mortality_Rates!$B$111), MIN(OFFSET(Mortality_Rates!$B$6, $C24, 1),  Mortality_Rates!$C$111))</f>
        <v>2.8086843619593759E-4</v>
      </c>
      <c r="AI24" s="30">
        <f ca="1">(1-IF($B24="Male", $C$3, $C$4))^MIN((AI$8-$C$6), $C$5)*IF($B24="Male", MIN(OFFSET(Mortality_Rates!$B$6, $C24, 0), Mortality_Rates!$B$111), MIN(OFFSET(Mortality_Rates!$B$6, $C24, 1),  Mortality_Rates!$C$111))</f>
        <v>2.7763844917968431E-4</v>
      </c>
      <c r="AJ24" s="30">
        <f ca="1">(1-IF($B24="Male", $C$3, $C$4))^MIN((AJ$8-$C$6), $C$5)*IF($B24="Male", MIN(OFFSET(Mortality_Rates!$B$6, $C24, 0), Mortality_Rates!$B$111), MIN(OFFSET(Mortality_Rates!$B$6, $C24, 1),  Mortality_Rates!$C$111))</f>
        <v>2.7444560701411796E-4</v>
      </c>
      <c r="AK24" s="30">
        <f ca="1">(1-IF($B24="Male", $C$3, $C$4))^MIN((AK$8-$C$6), $C$5)*IF($B24="Male", MIN(OFFSET(Mortality_Rates!$B$6, $C24, 0), Mortality_Rates!$B$111), MIN(OFFSET(Mortality_Rates!$B$6, $C24, 1),  Mortality_Rates!$C$111))</f>
        <v>2.712894825334556E-4</v>
      </c>
      <c r="AL24" s="30">
        <f ca="1">(1-IF($B24="Male", $C$3, $C$4))^MIN((AL$8-$C$6), $C$5)*IF($B24="Male", MIN(OFFSET(Mortality_Rates!$B$6, $C24, 0), Mortality_Rates!$B$111), MIN(OFFSET(Mortality_Rates!$B$6, $C24, 1),  Mortality_Rates!$C$111))</f>
        <v>2.6816965348432087E-4</v>
      </c>
      <c r="AM24" s="30">
        <f ca="1">(1-IF($B24="Male", $C$3, $C$4))^MIN((AM$8-$C$6), $C$5)*IF($B24="Male", MIN(OFFSET(Mortality_Rates!$B$6, $C24, 0), Mortality_Rates!$B$111), MIN(OFFSET(Mortality_Rates!$B$6, $C24, 1),  Mortality_Rates!$C$111))</f>
        <v>2.650857024692512E-4</v>
      </c>
      <c r="AN24" s="30">
        <f ca="1">(1-IF($B24="Male", $C$3, $C$4))^MIN((AN$8-$C$6), $C$5)*IF($B24="Male", MIN(OFFSET(Mortality_Rates!$B$6, $C24, 0), Mortality_Rates!$B$111), MIN(OFFSET(Mortality_Rates!$B$6, $C24, 1),  Mortality_Rates!$C$111))</f>
        <v>2.6203721689085484E-4</v>
      </c>
      <c r="AO24" s="30">
        <f ca="1">(1-IF($B24="Male", $C$3, $C$4))^MIN((AO$8-$C$6), $C$5)*IF($B24="Male", MIN(OFFSET(Mortality_Rates!$B$6, $C24, 0), Mortality_Rates!$B$111), MIN(OFFSET(Mortality_Rates!$B$6, $C24, 1),  Mortality_Rates!$C$111))</f>
        <v>2.5902378889660997E-4</v>
      </c>
      <c r="AP24" s="30">
        <f ca="1">(1-IF($B24="Male", $C$3, $C$4))^MIN((AP$8-$C$6), $C$5)*IF($B24="Male", MIN(OFFSET(Mortality_Rates!$B$6, $C24, 0), Mortality_Rates!$B$111), MIN(OFFSET(Mortality_Rates!$B$6, $C24, 1),  Mortality_Rates!$C$111))</f>
        <v>2.5604501532429901E-4</v>
      </c>
      <c r="AQ24" s="30">
        <f ca="1">(1-IF($B24="Male", $C$3, $C$4))^MIN((AQ$8-$C$6), $C$5)*IF($B24="Male", MIN(OFFSET(Mortality_Rates!$B$6, $C24, 0), Mortality_Rates!$B$111), MIN(OFFSET(Mortality_Rates!$B$6, $C24, 1),  Mortality_Rates!$C$111))</f>
        <v>2.5310049764806953E-4</v>
      </c>
      <c r="AR24" s="30">
        <f ca="1">(1-IF($B24="Male", $C$3, $C$4))^MIN((AR$8-$C$6), $C$5)*IF($B24="Male", MIN(OFFSET(Mortality_Rates!$B$6, $C24, 0), Mortality_Rates!$B$111), MIN(OFFSET(Mortality_Rates!$B$6, $C24, 1),  Mortality_Rates!$C$111))</f>
        <v>2.5018984192511675E-4</v>
      </c>
      <c r="AS24" s="30">
        <f ca="1">(1-IF($B24="Male", $C$3, $C$4))^MIN((AS$8-$C$6), $C$5)*IF($B24="Male", MIN(OFFSET(Mortality_Rates!$B$6, $C24, 0), Mortality_Rates!$B$111), MIN(OFFSET(Mortality_Rates!$B$6, $C24, 1),  Mortality_Rates!$C$111))</f>
        <v>2.4731265874297788E-4</v>
      </c>
      <c r="AT24" s="30">
        <f ca="1">(1-IF($B24="Male", $C$3, $C$4))^MIN((AT$8-$C$6), $C$5)*IF($B24="Male", MIN(OFFSET(Mortality_Rates!$B$6, $C24, 0), Mortality_Rates!$B$111), MIN(OFFSET(Mortality_Rates!$B$6, $C24, 1),  Mortality_Rates!$C$111))</f>
        <v>2.4446856316743366E-4</v>
      </c>
      <c r="AU24" s="30">
        <f ca="1">(1-IF($B24="Male", $C$3, $C$4))^MIN((AU$8-$C$6), $C$5)*IF($B24="Male", MIN(OFFSET(Mortality_Rates!$B$6, $C24, 0), Mortality_Rates!$B$111), MIN(OFFSET(Mortality_Rates!$B$6, $C24, 1),  Mortality_Rates!$C$111))</f>
        <v>2.4165717469100821E-4</v>
      </c>
      <c r="AV24" s="30">
        <f ca="1">(1-IF($B24="Male", $C$3, $C$4))^MIN((AV$8-$C$6), $C$5)*IF($B24="Male", MIN(OFFSET(Mortality_Rates!$B$6, $C24, 0), Mortality_Rates!$B$111), MIN(OFFSET(Mortality_Rates!$B$6, $C24, 1),  Mortality_Rates!$C$111))</f>
        <v>2.3887811718206159E-4</v>
      </c>
      <c r="AW24" s="30">
        <f ca="1">(1-IF($B24="Male", $C$3, $C$4))^MIN((AW$8-$C$6), $C$5)*IF($B24="Male", MIN(OFFSET(Mortality_Rates!$B$6, $C24, 0), Mortality_Rates!$B$111), MIN(OFFSET(Mortality_Rates!$B$6, $C24, 1),  Mortality_Rates!$C$111))</f>
        <v>2.3613101883446791E-4</v>
      </c>
      <c r="AX24" s="30">
        <f ca="1">(1-IF($B24="Male", $C$3, $C$4))^MIN((AX$8-$C$6), $C$5)*IF($B24="Male", MIN(OFFSET(Mortality_Rates!$B$6, $C24, 0), Mortality_Rates!$B$111), MIN(OFFSET(Mortality_Rates!$B$6, $C24, 1),  Mortality_Rates!$C$111))</f>
        <v>2.3341551211787152E-4</v>
      </c>
      <c r="AY24" s="30">
        <f ca="1">(1-IF($B24="Male", $C$3, $C$4))^MIN((AY$8-$C$6), $C$5)*IF($B24="Male", MIN(OFFSET(Mortality_Rates!$B$6, $C24, 0), Mortality_Rates!$B$111), MIN(OFFSET(Mortality_Rates!$B$6, $C24, 1),  Mortality_Rates!$C$111))</f>
        <v>2.30731233728516E-4</v>
      </c>
      <c r="AZ24" s="30">
        <f ca="1">(1-IF($B24="Male", $C$3, $C$4))^MIN((AZ$8-$C$6), $C$5)*IF($B24="Male", MIN(OFFSET(Mortality_Rates!$B$6, $C24, 0), Mortality_Rates!$B$111), MIN(OFFSET(Mortality_Rates!$B$6, $C24, 1),  Mortality_Rates!$C$111))</f>
        <v>2.2807782454063808E-4</v>
      </c>
      <c r="BA24" s="30">
        <f ca="1">(1-IF($B24="Male", $C$3, $C$4))^MIN((BA$8-$C$6), $C$5)*IF($B24="Male", MIN(OFFSET(Mortality_Rates!$B$6, $C24, 0), Mortality_Rates!$B$111), MIN(OFFSET(Mortality_Rates!$B$6, $C24, 1),  Mortality_Rates!$C$111))</f>
        <v>2.2545492955842076E-4</v>
      </c>
      <c r="BB24" s="30">
        <f ca="1">(1-IF($B24="Male", $C$3, $C$4))^MIN((BB$8-$C$6), $C$5)*IF($B24="Male", MIN(OFFSET(Mortality_Rates!$B$6, $C24, 0), Mortality_Rates!$B$111), MIN(OFFSET(Mortality_Rates!$B$6, $C24, 1),  Mortality_Rates!$C$111))</f>
        <v>2.2545492955842076E-4</v>
      </c>
      <c r="BC24" s="30">
        <f ca="1">(1-IF($B24="Male", $C$3, $C$4))^MIN((BC$8-$C$6), $C$5)*IF($B24="Male", MIN(OFFSET(Mortality_Rates!$B$6, $C24, 0), Mortality_Rates!$B$111), MIN(OFFSET(Mortality_Rates!$B$6, $C24, 1),  Mortality_Rates!$C$111))</f>
        <v>2.2545492955842076E-4</v>
      </c>
      <c r="BD24" s="30">
        <f ca="1">(1-IF($B24="Male", $C$3, $C$4))^MIN((BD$8-$C$6), $C$5)*IF($B24="Male", MIN(OFFSET(Mortality_Rates!$B$6, $C24, 0), Mortality_Rates!$B$111), MIN(OFFSET(Mortality_Rates!$B$6, $C24, 1),  Mortality_Rates!$C$111))</f>
        <v>2.2545492955842076E-4</v>
      </c>
      <c r="BE24" s="30">
        <f ca="1">(1-IF($B24="Male", $C$3, $C$4))^MIN((BE$8-$C$6), $C$5)*IF($B24="Male", MIN(OFFSET(Mortality_Rates!$B$6, $C24, 0), Mortality_Rates!$B$111), MIN(OFFSET(Mortality_Rates!$B$6, $C24, 1),  Mortality_Rates!$C$111))</f>
        <v>2.2545492955842076E-4</v>
      </c>
      <c r="BF24" s="30">
        <f ca="1">(1-IF($B24="Male", $C$3, $C$4))^MIN((BF$8-$C$6), $C$5)*IF($B24="Male", MIN(OFFSET(Mortality_Rates!$B$6, $C24, 0), Mortality_Rates!$B$111), MIN(OFFSET(Mortality_Rates!$B$6, $C24, 1),  Mortality_Rates!$C$111))</f>
        <v>2.2545492955842076E-4</v>
      </c>
      <c r="BG24" s="30">
        <f ca="1">(1-IF($B24="Male", $C$3, $C$4))^MIN((BG$8-$C$6), $C$5)*IF($B24="Male", MIN(OFFSET(Mortality_Rates!$B$6, $C24, 0), Mortality_Rates!$B$111), MIN(OFFSET(Mortality_Rates!$B$6, $C24, 1),  Mortality_Rates!$C$111))</f>
        <v>2.2545492955842076E-4</v>
      </c>
      <c r="BH24" s="30">
        <f ca="1">(1-IF($B24="Male", $C$3, $C$4))^MIN((BH$8-$C$6), $C$5)*IF($B24="Male", MIN(OFFSET(Mortality_Rates!$B$6, $C24, 0), Mortality_Rates!$B$111), MIN(OFFSET(Mortality_Rates!$B$6, $C24, 1),  Mortality_Rates!$C$111))</f>
        <v>2.2545492955842076E-4</v>
      </c>
      <c r="BI24" s="30">
        <f ca="1">(1-IF($B24="Male", $C$3, $C$4))^MIN((BI$8-$C$6), $C$5)*IF($B24="Male", MIN(OFFSET(Mortality_Rates!$B$6, $C24, 0), Mortality_Rates!$B$111), MIN(OFFSET(Mortality_Rates!$B$6, $C24, 1),  Mortality_Rates!$C$111))</f>
        <v>2.2545492955842076E-4</v>
      </c>
      <c r="BJ24" s="30">
        <f ca="1">(1-IF($B24="Male", $C$3, $C$4))^MIN((BJ$8-$C$6), $C$5)*IF($B24="Male", MIN(OFFSET(Mortality_Rates!$B$6, $C24, 0), Mortality_Rates!$B$111), MIN(OFFSET(Mortality_Rates!$B$6, $C24, 1),  Mortality_Rates!$C$111))</f>
        <v>2.2545492955842076E-4</v>
      </c>
      <c r="BK24" s="30">
        <f ca="1">(1-IF($B24="Male", $C$3, $C$4))^MIN((BK$8-$C$6), $C$5)*IF($B24="Male", MIN(OFFSET(Mortality_Rates!$B$6, $C24, 0), Mortality_Rates!$B$111), MIN(OFFSET(Mortality_Rates!$B$6, $C24, 1),  Mortality_Rates!$C$111))</f>
        <v>2.2545492955842076E-4</v>
      </c>
    </row>
    <row r="25" spans="1:63" x14ac:dyDescent="0.35">
      <c r="A25" t="s">
        <v>34</v>
      </c>
      <c r="B25" t="s">
        <v>31</v>
      </c>
      <c r="C25">
        <f t="shared" si="25"/>
        <v>16</v>
      </c>
      <c r="D25" s="30">
        <f ca="1">(1-IF($B25="Male", $C$3, $C$4))^MIN((D$8-$C$6), $C$5)*IF($B25="Male", MIN(OFFSET(Mortality_Rates!$B$6, $C25, 0), Mortality_Rates!$B$111), MIN(OFFSET(Mortality_Rates!$B$6, $C25, 1),  Mortality_Rates!$C$111))</f>
        <v>4.2208950000000007E-4</v>
      </c>
      <c r="E25" s="30">
        <f ca="1">(1-IF($B25="Male", $C$3, $C$4))^MIN((E$8-$C$6), $C$5)*IF($B25="Male", MIN(OFFSET(Mortality_Rates!$B$6, $C25, 0), Mortality_Rates!$B$111), MIN(OFFSET(Mortality_Rates!$B$6, $C25, 1),  Mortality_Rates!$C$111))</f>
        <v>4.1723547075000003E-4</v>
      </c>
      <c r="F25" s="30">
        <f ca="1">(1-IF($B25="Male", $C$3, $C$4))^MIN((F$8-$C$6), $C$5)*IF($B25="Male", MIN(OFFSET(Mortality_Rates!$B$6, $C25, 0), Mortality_Rates!$B$111), MIN(OFFSET(Mortality_Rates!$B$6, $C25, 1),  Mortality_Rates!$C$111))</f>
        <v>4.1243726283637504E-4</v>
      </c>
      <c r="G25" s="30">
        <f ca="1">(1-IF($B25="Male", $C$3, $C$4))^MIN((G$8-$C$6), $C$5)*IF($B25="Male", MIN(OFFSET(Mortality_Rates!$B$6, $C25, 0), Mortality_Rates!$B$111), MIN(OFFSET(Mortality_Rates!$B$6, $C25, 1),  Mortality_Rates!$C$111))</f>
        <v>4.0769423431375677E-4</v>
      </c>
      <c r="H25" s="30">
        <f ca="1">(1-IF($B25="Male", $C$3, $C$4))^MIN((H$8-$C$6), $C$5)*IF($B25="Male", MIN(OFFSET(Mortality_Rates!$B$6, $C25, 0), Mortality_Rates!$B$111), MIN(OFFSET(Mortality_Rates!$B$6, $C25, 1),  Mortality_Rates!$C$111))</f>
        <v>4.0300575061914861E-4</v>
      </c>
      <c r="I25" s="30">
        <f ca="1">(1-IF($B25="Male", $C$3, $C$4))^MIN((I$8-$C$6), $C$5)*IF($B25="Male", MIN(OFFSET(Mortality_Rates!$B$6, $C25, 0), Mortality_Rates!$B$111), MIN(OFFSET(Mortality_Rates!$B$6, $C25, 1),  Mortality_Rates!$C$111))</f>
        <v>3.9837118448702837E-4</v>
      </c>
      <c r="J25" s="30">
        <f ca="1">(1-IF($B25="Male", $C$3, $C$4))^MIN((J$8-$C$6), $C$5)*IF($B25="Male", MIN(OFFSET(Mortality_Rates!$B$6, $C25, 0), Mortality_Rates!$B$111), MIN(OFFSET(Mortality_Rates!$B$6, $C25, 1),  Mortality_Rates!$C$111))</f>
        <v>3.9378991586542752E-4</v>
      </c>
      <c r="K25" s="30">
        <f ca="1">(1-IF($B25="Male", $C$3, $C$4))^MIN((K$8-$C$6), $C$5)*IF($B25="Male", MIN(OFFSET(Mortality_Rates!$B$6, $C25, 0), Mortality_Rates!$B$111), MIN(OFFSET(Mortality_Rates!$B$6, $C25, 1),  Mortality_Rates!$C$111))</f>
        <v>3.8926133183297512E-4</v>
      </c>
      <c r="L25" s="30">
        <f ca="1">(1-IF($B25="Male", $C$3, $C$4))^MIN((L$8-$C$6), $C$5)*IF($B25="Male", MIN(OFFSET(Mortality_Rates!$B$6, $C25, 0), Mortality_Rates!$B$111), MIN(OFFSET(Mortality_Rates!$B$6, $C25, 1),  Mortality_Rates!$C$111))</f>
        <v>3.8478482651689593E-4</v>
      </c>
      <c r="M25" s="30">
        <f ca="1">(1-IF($B25="Male", $C$3, $C$4))^MIN((M$8-$C$6), $C$5)*IF($B25="Male", MIN(OFFSET(Mortality_Rates!$B$6, $C25, 0), Mortality_Rates!$B$111), MIN(OFFSET(Mortality_Rates!$B$6, $C25, 1),  Mortality_Rates!$C$111))</f>
        <v>3.8035980101195163E-4</v>
      </c>
      <c r="N25" s="30">
        <f ca="1">(1-IF($B25="Male", $C$3, $C$4))^MIN((N$8-$C$6), $C$5)*IF($B25="Male", MIN(OFFSET(Mortality_Rates!$B$6, $C25, 0), Mortality_Rates!$B$111), MIN(OFFSET(Mortality_Rates!$B$6, $C25, 1),  Mortality_Rates!$C$111))</f>
        <v>3.7598566330031416E-4</v>
      </c>
      <c r="O25" s="30">
        <f ca="1">(1-IF($B25="Male", $C$3, $C$4))^MIN((O$8-$C$6), $C$5)*IF($B25="Male", MIN(OFFSET(Mortality_Rates!$B$6, $C25, 0), Mortality_Rates!$B$111), MIN(OFFSET(Mortality_Rates!$B$6, $C25, 1),  Mortality_Rates!$C$111))</f>
        <v>3.7166182817236062E-4</v>
      </c>
      <c r="P25" s="30">
        <f ca="1">(1-IF($B25="Male", $C$3, $C$4))^MIN((P$8-$C$6), $C$5)*IF($B25="Male", MIN(OFFSET(Mortality_Rates!$B$6, $C25, 0), Mortality_Rates!$B$111), MIN(OFFSET(Mortality_Rates!$B$6, $C25, 1),  Mortality_Rates!$C$111))</f>
        <v>3.6738771714837849E-4</v>
      </c>
      <c r="Q25" s="30">
        <f ca="1">(1-IF($B25="Male", $C$3, $C$4))^MIN((Q$8-$C$6), $C$5)*IF($B25="Male", MIN(OFFSET(Mortality_Rates!$B$6, $C25, 0), Mortality_Rates!$B$111), MIN(OFFSET(Mortality_Rates!$B$6, $C25, 1),  Mortality_Rates!$C$111))</f>
        <v>3.6316275840117215E-4</v>
      </c>
      <c r="R25" s="30">
        <f ca="1">(1-IF($B25="Male", $C$3, $C$4))^MIN((R$8-$C$6), $C$5)*IF($B25="Male", MIN(OFFSET(Mortality_Rates!$B$6, $C25, 0), Mortality_Rates!$B$111), MIN(OFFSET(Mortality_Rates!$B$6, $C25, 1),  Mortality_Rates!$C$111))</f>
        <v>3.5898638667955865E-4</v>
      </c>
      <c r="S25" s="30">
        <f ca="1">(1-IF($B25="Male", $C$3, $C$4))^MIN((S$8-$C$6), $C$5)*IF($B25="Male", MIN(OFFSET(Mortality_Rates!$B$6, $C25, 0), Mortality_Rates!$B$111), MIN(OFFSET(Mortality_Rates!$B$6, $C25, 1),  Mortality_Rates!$C$111))</f>
        <v>3.5485804323274372E-4</v>
      </c>
      <c r="T25" s="30">
        <f ca="1">(1-IF($B25="Male", $C$3, $C$4))^MIN((T$8-$C$6), $C$5)*IF($B25="Male", MIN(OFFSET(Mortality_Rates!$B$6, $C25, 0), Mortality_Rates!$B$111), MIN(OFFSET(Mortality_Rates!$B$6, $C25, 1),  Mortality_Rates!$C$111))</f>
        <v>3.5077717573556714E-4</v>
      </c>
      <c r="U25" s="30">
        <f ca="1">(1-IF($B25="Male", $C$3, $C$4))^MIN((U$8-$C$6), $C$5)*IF($B25="Male", MIN(OFFSET(Mortality_Rates!$B$6, $C25, 0), Mortality_Rates!$B$111), MIN(OFFSET(Mortality_Rates!$B$6, $C25, 1),  Mortality_Rates!$C$111))</f>
        <v>3.4674323821460814E-4</v>
      </c>
      <c r="V25" s="30">
        <f ca="1">(1-IF($B25="Male", $C$3, $C$4))^MIN((V$8-$C$6), $C$5)*IF($B25="Male", MIN(OFFSET(Mortality_Rates!$B$6, $C25, 0), Mortality_Rates!$B$111), MIN(OFFSET(Mortality_Rates!$B$6, $C25, 1),  Mortality_Rates!$C$111))</f>
        <v>3.4275569097514015E-4</v>
      </c>
      <c r="W25" s="30">
        <f ca="1">(1-IF($B25="Male", $C$3, $C$4))^MIN((W$8-$C$6), $C$5)*IF($B25="Male", MIN(OFFSET(Mortality_Rates!$B$6, $C25, 0), Mortality_Rates!$B$111), MIN(OFFSET(Mortality_Rates!$B$6, $C25, 1),  Mortality_Rates!$C$111))</f>
        <v>3.3881400052892608E-4</v>
      </c>
      <c r="X25" s="30">
        <f ca="1">(1-IF($B25="Male", $C$3, $C$4))^MIN((X$8-$C$6), $C$5)*IF($B25="Male", MIN(OFFSET(Mortality_Rates!$B$6, $C25, 0), Mortality_Rates!$B$111), MIN(OFFSET(Mortality_Rates!$B$6, $C25, 1),  Mortality_Rates!$C$111))</f>
        <v>3.3491763952284343E-4</v>
      </c>
      <c r="Y25" s="30">
        <f ca="1">(1-IF($B25="Male", $C$3, $C$4))^MIN((Y$8-$C$6), $C$5)*IF($B25="Male", MIN(OFFSET(Mortality_Rates!$B$6, $C25, 0), Mortality_Rates!$B$111), MIN(OFFSET(Mortality_Rates!$B$6, $C25, 1),  Mortality_Rates!$C$111))</f>
        <v>3.3106608666833075E-4</v>
      </c>
      <c r="Z25" s="30">
        <f ca="1">(1-IF($B25="Male", $C$3, $C$4))^MIN((Z$8-$C$6), $C$5)*IF($B25="Male", MIN(OFFSET(Mortality_Rates!$B$6, $C25, 0), Mortality_Rates!$B$111), MIN(OFFSET(Mortality_Rates!$B$6, $C25, 1),  Mortality_Rates!$C$111))</f>
        <v>3.2725882667164496E-4</v>
      </c>
      <c r="AA25" s="30">
        <f ca="1">(1-IF($B25="Male", $C$3, $C$4))^MIN((AA$8-$C$6), $C$5)*IF($B25="Male", MIN(OFFSET(Mortality_Rates!$B$6, $C25, 0), Mortality_Rates!$B$111), MIN(OFFSET(Mortality_Rates!$B$6, $C25, 1),  Mortality_Rates!$C$111))</f>
        <v>3.2349535016492102E-4</v>
      </c>
      <c r="AB25" s="30">
        <f ca="1">(1-IF($B25="Male", $C$3, $C$4))^MIN((AB$8-$C$6), $C$5)*IF($B25="Male", MIN(OFFSET(Mortality_Rates!$B$6, $C25, 0), Mortality_Rates!$B$111), MIN(OFFSET(Mortality_Rates!$B$6, $C25, 1),  Mortality_Rates!$C$111))</f>
        <v>3.197751536380244E-4</v>
      </c>
      <c r="AC25" s="30">
        <f ca="1">(1-IF($B25="Male", $C$3, $C$4))^MIN((AC$8-$C$6), $C$5)*IF($B25="Male", MIN(OFFSET(Mortality_Rates!$B$6, $C25, 0), Mortality_Rates!$B$111), MIN(OFFSET(Mortality_Rates!$B$6, $C25, 1),  Mortality_Rates!$C$111))</f>
        <v>3.1609773937118715E-4</v>
      </c>
      <c r="AD25" s="30">
        <f ca="1">(1-IF($B25="Male", $C$3, $C$4))^MIN((AD$8-$C$6), $C$5)*IF($B25="Male", MIN(OFFSET(Mortality_Rates!$B$6, $C25, 0), Mortality_Rates!$B$111), MIN(OFFSET(Mortality_Rates!$B$6, $C25, 1),  Mortality_Rates!$C$111))</f>
        <v>3.1246261536841855E-4</v>
      </c>
      <c r="AE25" s="30">
        <f ca="1">(1-IF($B25="Male", $C$3, $C$4))^MIN((AE$8-$C$6), $C$5)*IF($B25="Male", MIN(OFFSET(Mortality_Rates!$B$6, $C25, 0), Mortality_Rates!$B$111), MIN(OFFSET(Mortality_Rates!$B$6, $C25, 1),  Mortality_Rates!$C$111))</f>
        <v>3.0886929529168176E-4</v>
      </c>
      <c r="AF25" s="30">
        <f ca="1">(1-IF($B25="Male", $C$3, $C$4))^MIN((AF$8-$C$6), $C$5)*IF($B25="Male", MIN(OFFSET(Mortality_Rates!$B$6, $C25, 0), Mortality_Rates!$B$111), MIN(OFFSET(Mortality_Rates!$B$6, $C25, 1),  Mortality_Rates!$C$111))</f>
        <v>3.0531729839582741E-4</v>
      </c>
      <c r="AG25" s="30">
        <f ca="1">(1-IF($B25="Male", $C$3, $C$4))^MIN((AG$8-$C$6), $C$5)*IF($B25="Male", MIN(OFFSET(Mortality_Rates!$B$6, $C25, 0), Mortality_Rates!$B$111), MIN(OFFSET(Mortality_Rates!$B$6, $C25, 1),  Mortality_Rates!$C$111))</f>
        <v>3.0180614946427538E-4</v>
      </c>
      <c r="AH25" s="30">
        <f ca="1">(1-IF($B25="Male", $C$3, $C$4))^MIN((AH$8-$C$6), $C$5)*IF($B25="Male", MIN(OFFSET(Mortality_Rates!$B$6, $C25, 0), Mortality_Rates!$B$111), MIN(OFFSET(Mortality_Rates!$B$6, $C25, 1),  Mortality_Rates!$C$111))</f>
        <v>2.9833537874543621E-4</v>
      </c>
      <c r="AI25" s="30">
        <f ca="1">(1-IF($B25="Male", $C$3, $C$4))^MIN((AI$8-$C$6), $C$5)*IF($B25="Male", MIN(OFFSET(Mortality_Rates!$B$6, $C25, 0), Mortality_Rates!$B$111), MIN(OFFSET(Mortality_Rates!$B$6, $C25, 1),  Mortality_Rates!$C$111))</f>
        <v>2.949045218898637E-4</v>
      </c>
      <c r="AJ25" s="30">
        <f ca="1">(1-IF($B25="Male", $C$3, $C$4))^MIN((AJ$8-$C$6), $C$5)*IF($B25="Male", MIN(OFFSET(Mortality_Rates!$B$6, $C25, 0), Mortality_Rates!$B$111), MIN(OFFSET(Mortality_Rates!$B$6, $C25, 1),  Mortality_Rates!$C$111))</f>
        <v>2.9151311988813027E-4</v>
      </c>
      <c r="AK25" s="30">
        <f ca="1">(1-IF($B25="Male", $C$3, $C$4))^MIN((AK$8-$C$6), $C$5)*IF($B25="Male", MIN(OFFSET(Mortality_Rates!$B$6, $C25, 0), Mortality_Rates!$B$111), MIN(OFFSET(Mortality_Rates!$B$6, $C25, 1),  Mortality_Rates!$C$111))</f>
        <v>2.8816071900941676E-4</v>
      </c>
      <c r="AL25" s="30">
        <f ca="1">(1-IF($B25="Male", $C$3, $C$4))^MIN((AL$8-$C$6), $C$5)*IF($B25="Male", MIN(OFFSET(Mortality_Rates!$B$6, $C25, 0), Mortality_Rates!$B$111), MIN(OFFSET(Mortality_Rates!$B$6, $C25, 1),  Mortality_Rates!$C$111))</f>
        <v>2.8484687074080845E-4</v>
      </c>
      <c r="AM25" s="30">
        <f ca="1">(1-IF($B25="Male", $C$3, $C$4))^MIN((AM$8-$C$6), $C$5)*IF($B25="Male", MIN(OFFSET(Mortality_Rates!$B$6, $C25, 0), Mortality_Rates!$B$111), MIN(OFFSET(Mortality_Rates!$B$6, $C25, 1),  Mortality_Rates!$C$111))</f>
        <v>2.8157113172728922E-4</v>
      </c>
      <c r="AN25" s="30">
        <f ca="1">(1-IF($B25="Male", $C$3, $C$4))^MIN((AN$8-$C$6), $C$5)*IF($B25="Male", MIN(OFFSET(Mortality_Rates!$B$6, $C25, 0), Mortality_Rates!$B$111), MIN(OFFSET(Mortality_Rates!$B$6, $C25, 1),  Mortality_Rates!$C$111))</f>
        <v>2.7833306371242538E-4</v>
      </c>
      <c r="AO25" s="30">
        <f ca="1">(1-IF($B25="Male", $C$3, $C$4))^MIN((AO$8-$C$6), $C$5)*IF($B25="Male", MIN(OFFSET(Mortality_Rates!$B$6, $C25, 0), Mortality_Rates!$B$111), MIN(OFFSET(Mortality_Rates!$B$6, $C25, 1),  Mortality_Rates!$C$111))</f>
        <v>2.7513223347973249E-4</v>
      </c>
      <c r="AP25" s="30">
        <f ca="1">(1-IF($B25="Male", $C$3, $C$4))^MIN((AP$8-$C$6), $C$5)*IF($B25="Male", MIN(OFFSET(Mortality_Rates!$B$6, $C25, 0), Mortality_Rates!$B$111), MIN(OFFSET(Mortality_Rates!$B$6, $C25, 1),  Mortality_Rates!$C$111))</f>
        <v>2.7196821279471559E-4</v>
      </c>
      <c r="AQ25" s="30">
        <f ca="1">(1-IF($B25="Male", $C$3, $C$4))^MIN((AQ$8-$C$6), $C$5)*IF($B25="Male", MIN(OFFSET(Mortality_Rates!$B$6, $C25, 0), Mortality_Rates!$B$111), MIN(OFFSET(Mortality_Rates!$B$6, $C25, 1),  Mortality_Rates!$C$111))</f>
        <v>2.6884057834757638E-4</v>
      </c>
      <c r="AR25" s="30">
        <f ca="1">(1-IF($B25="Male", $C$3, $C$4))^MIN((AR$8-$C$6), $C$5)*IF($B25="Male", MIN(OFFSET(Mortality_Rates!$B$6, $C25, 0), Mortality_Rates!$B$111), MIN(OFFSET(Mortality_Rates!$B$6, $C25, 1),  Mortality_Rates!$C$111))</f>
        <v>2.6574891169657924E-4</v>
      </c>
      <c r="AS25" s="30">
        <f ca="1">(1-IF($B25="Male", $C$3, $C$4))^MIN((AS$8-$C$6), $C$5)*IF($B25="Male", MIN(OFFSET(Mortality_Rates!$B$6, $C25, 0), Mortality_Rates!$B$111), MIN(OFFSET(Mortality_Rates!$B$6, $C25, 1),  Mortality_Rates!$C$111))</f>
        <v>2.6269279921206857E-4</v>
      </c>
      <c r="AT25" s="30">
        <f ca="1">(1-IF($B25="Male", $C$3, $C$4))^MIN((AT$8-$C$6), $C$5)*IF($B25="Male", MIN(OFFSET(Mortality_Rates!$B$6, $C25, 0), Mortality_Rates!$B$111), MIN(OFFSET(Mortality_Rates!$B$6, $C25, 1),  Mortality_Rates!$C$111))</f>
        <v>2.5967183202112978E-4</v>
      </c>
      <c r="AU25" s="30">
        <f ca="1">(1-IF($B25="Male", $C$3, $C$4))^MIN((AU$8-$C$6), $C$5)*IF($B25="Male", MIN(OFFSET(Mortality_Rates!$B$6, $C25, 0), Mortality_Rates!$B$111), MIN(OFFSET(Mortality_Rates!$B$6, $C25, 1),  Mortality_Rates!$C$111))</f>
        <v>2.5668560595288681E-4</v>
      </c>
      <c r="AV25" s="30">
        <f ca="1">(1-IF($B25="Male", $C$3, $C$4))^MIN((AV$8-$C$6), $C$5)*IF($B25="Male", MIN(OFFSET(Mortality_Rates!$B$6, $C25, 0), Mortality_Rates!$B$111), MIN(OFFSET(Mortality_Rates!$B$6, $C25, 1),  Mortality_Rates!$C$111))</f>
        <v>2.5373372148442864E-4</v>
      </c>
      <c r="AW25" s="30">
        <f ca="1">(1-IF($B25="Male", $C$3, $C$4))^MIN((AW$8-$C$6), $C$5)*IF($B25="Male", MIN(OFFSET(Mortality_Rates!$B$6, $C25, 0), Mortality_Rates!$B$111), MIN(OFFSET(Mortality_Rates!$B$6, $C25, 1),  Mortality_Rates!$C$111))</f>
        <v>2.5081578368735773E-4</v>
      </c>
      <c r="AX25" s="30">
        <f ca="1">(1-IF($B25="Male", $C$3, $C$4))^MIN((AX$8-$C$6), $C$5)*IF($B25="Male", MIN(OFFSET(Mortality_Rates!$B$6, $C25, 0), Mortality_Rates!$B$111), MIN(OFFSET(Mortality_Rates!$B$6, $C25, 1),  Mortality_Rates!$C$111))</f>
        <v>2.4793140217495313E-4</v>
      </c>
      <c r="AY25" s="30">
        <f ca="1">(1-IF($B25="Male", $C$3, $C$4))^MIN((AY$8-$C$6), $C$5)*IF($B25="Male", MIN(OFFSET(Mortality_Rates!$B$6, $C25, 0), Mortality_Rates!$B$111), MIN(OFFSET(Mortality_Rates!$B$6, $C25, 1),  Mortality_Rates!$C$111))</f>
        <v>2.4508019104994112E-4</v>
      </c>
      <c r="AZ25" s="30">
        <f ca="1">(1-IF($B25="Male", $C$3, $C$4))^MIN((AZ$8-$C$6), $C$5)*IF($B25="Male", MIN(OFFSET(Mortality_Rates!$B$6, $C25, 0), Mortality_Rates!$B$111), MIN(OFFSET(Mortality_Rates!$B$6, $C25, 1),  Mortality_Rates!$C$111))</f>
        <v>2.4226176885286681E-4</v>
      </c>
      <c r="BA25" s="30">
        <f ca="1">(1-IF($B25="Male", $C$3, $C$4))^MIN((BA$8-$C$6), $C$5)*IF($B25="Male", MIN(OFFSET(Mortality_Rates!$B$6, $C25, 0), Mortality_Rates!$B$111), MIN(OFFSET(Mortality_Rates!$B$6, $C25, 1),  Mortality_Rates!$C$111))</f>
        <v>2.3947575851105887E-4</v>
      </c>
      <c r="BB25" s="30">
        <f ca="1">(1-IF($B25="Male", $C$3, $C$4))^MIN((BB$8-$C$6), $C$5)*IF($B25="Male", MIN(OFFSET(Mortality_Rates!$B$6, $C25, 0), Mortality_Rates!$B$111), MIN(OFFSET(Mortality_Rates!$B$6, $C25, 1),  Mortality_Rates!$C$111))</f>
        <v>2.3947575851105887E-4</v>
      </c>
      <c r="BC25" s="30">
        <f ca="1">(1-IF($B25="Male", $C$3, $C$4))^MIN((BC$8-$C$6), $C$5)*IF($B25="Male", MIN(OFFSET(Mortality_Rates!$B$6, $C25, 0), Mortality_Rates!$B$111), MIN(OFFSET(Mortality_Rates!$B$6, $C25, 1),  Mortality_Rates!$C$111))</f>
        <v>2.3947575851105887E-4</v>
      </c>
      <c r="BD25" s="30">
        <f ca="1">(1-IF($B25="Male", $C$3, $C$4))^MIN((BD$8-$C$6), $C$5)*IF($B25="Male", MIN(OFFSET(Mortality_Rates!$B$6, $C25, 0), Mortality_Rates!$B$111), MIN(OFFSET(Mortality_Rates!$B$6, $C25, 1),  Mortality_Rates!$C$111))</f>
        <v>2.3947575851105887E-4</v>
      </c>
      <c r="BE25" s="30">
        <f ca="1">(1-IF($B25="Male", $C$3, $C$4))^MIN((BE$8-$C$6), $C$5)*IF($B25="Male", MIN(OFFSET(Mortality_Rates!$B$6, $C25, 0), Mortality_Rates!$B$111), MIN(OFFSET(Mortality_Rates!$B$6, $C25, 1),  Mortality_Rates!$C$111))</f>
        <v>2.3947575851105887E-4</v>
      </c>
      <c r="BF25" s="30">
        <f ca="1">(1-IF($B25="Male", $C$3, $C$4))^MIN((BF$8-$C$6), $C$5)*IF($B25="Male", MIN(OFFSET(Mortality_Rates!$B$6, $C25, 0), Mortality_Rates!$B$111), MIN(OFFSET(Mortality_Rates!$B$6, $C25, 1),  Mortality_Rates!$C$111))</f>
        <v>2.3947575851105887E-4</v>
      </c>
      <c r="BG25" s="30">
        <f ca="1">(1-IF($B25="Male", $C$3, $C$4))^MIN((BG$8-$C$6), $C$5)*IF($B25="Male", MIN(OFFSET(Mortality_Rates!$B$6, $C25, 0), Mortality_Rates!$B$111), MIN(OFFSET(Mortality_Rates!$B$6, $C25, 1),  Mortality_Rates!$C$111))</f>
        <v>2.3947575851105887E-4</v>
      </c>
      <c r="BH25" s="30">
        <f ca="1">(1-IF($B25="Male", $C$3, $C$4))^MIN((BH$8-$C$6), $C$5)*IF($B25="Male", MIN(OFFSET(Mortality_Rates!$B$6, $C25, 0), Mortality_Rates!$B$111), MIN(OFFSET(Mortality_Rates!$B$6, $C25, 1),  Mortality_Rates!$C$111))</f>
        <v>2.3947575851105887E-4</v>
      </c>
      <c r="BI25" s="30">
        <f ca="1">(1-IF($B25="Male", $C$3, $C$4))^MIN((BI$8-$C$6), $C$5)*IF($B25="Male", MIN(OFFSET(Mortality_Rates!$B$6, $C25, 0), Mortality_Rates!$B$111), MIN(OFFSET(Mortality_Rates!$B$6, $C25, 1),  Mortality_Rates!$C$111))</f>
        <v>2.3947575851105887E-4</v>
      </c>
      <c r="BJ25" s="30">
        <f ca="1">(1-IF($B25="Male", $C$3, $C$4))^MIN((BJ$8-$C$6), $C$5)*IF($B25="Male", MIN(OFFSET(Mortality_Rates!$B$6, $C25, 0), Mortality_Rates!$B$111), MIN(OFFSET(Mortality_Rates!$B$6, $C25, 1),  Mortality_Rates!$C$111))</f>
        <v>2.3947575851105887E-4</v>
      </c>
      <c r="BK25" s="30">
        <f ca="1">(1-IF($B25="Male", $C$3, $C$4))^MIN((BK$8-$C$6), $C$5)*IF($B25="Male", MIN(OFFSET(Mortality_Rates!$B$6, $C25, 0), Mortality_Rates!$B$111), MIN(OFFSET(Mortality_Rates!$B$6, $C25, 1),  Mortality_Rates!$C$111))</f>
        <v>2.3947575851105887E-4</v>
      </c>
    </row>
    <row r="26" spans="1:63" x14ac:dyDescent="0.35">
      <c r="A26" t="s">
        <v>34</v>
      </c>
      <c r="B26" t="s">
        <v>31</v>
      </c>
      <c r="C26">
        <f t="shared" si="25"/>
        <v>17</v>
      </c>
      <c r="D26" s="30">
        <f ca="1">(1-IF($B26="Male", $C$3, $C$4))^MIN((D$8-$C$6), $C$5)*IF($B26="Male", MIN(OFFSET(Mortality_Rates!$B$6, $C26, 0), Mortality_Rates!$B$111), MIN(OFFSET(Mortality_Rates!$B$6, $C26, 1),  Mortality_Rates!$C$111))</f>
        <v>4.4383650000000003E-4</v>
      </c>
      <c r="E26" s="30">
        <f ca="1">(1-IF($B26="Male", $C$3, $C$4))^MIN((E$8-$C$6), $C$5)*IF($B26="Male", MIN(OFFSET(Mortality_Rates!$B$6, $C26, 0), Mortality_Rates!$B$111), MIN(OFFSET(Mortality_Rates!$B$6, $C26, 1),  Mortality_Rates!$C$111))</f>
        <v>4.3873238025000005E-4</v>
      </c>
      <c r="F26" s="30">
        <f ca="1">(1-IF($B26="Male", $C$3, $C$4))^MIN((F$8-$C$6), $C$5)*IF($B26="Male", MIN(OFFSET(Mortality_Rates!$B$6, $C26, 0), Mortality_Rates!$B$111), MIN(OFFSET(Mortality_Rates!$B$6, $C26, 1),  Mortality_Rates!$C$111))</f>
        <v>4.3368695787712503E-4</v>
      </c>
      <c r="G26" s="30">
        <f ca="1">(1-IF($B26="Male", $C$3, $C$4))^MIN((G$8-$C$6), $C$5)*IF($B26="Male", MIN(OFFSET(Mortality_Rates!$B$6, $C26, 0), Mortality_Rates!$B$111), MIN(OFFSET(Mortality_Rates!$B$6, $C26, 1),  Mortality_Rates!$C$111))</f>
        <v>4.286995578615381E-4</v>
      </c>
      <c r="H26" s="30">
        <f ca="1">(1-IF($B26="Male", $C$3, $C$4))^MIN((H$8-$C$6), $C$5)*IF($B26="Male", MIN(OFFSET(Mortality_Rates!$B$6, $C26, 0), Mortality_Rates!$B$111), MIN(OFFSET(Mortality_Rates!$B$6, $C26, 1),  Mortality_Rates!$C$111))</f>
        <v>4.2376951294613045E-4</v>
      </c>
      <c r="I26" s="30">
        <f ca="1">(1-IF($B26="Male", $C$3, $C$4))^MIN((I$8-$C$6), $C$5)*IF($B26="Male", MIN(OFFSET(Mortality_Rates!$B$6, $C26, 0), Mortality_Rates!$B$111), MIN(OFFSET(Mortality_Rates!$B$6, $C26, 1),  Mortality_Rates!$C$111))</f>
        <v>4.1889616354724994E-4</v>
      </c>
      <c r="J26" s="30">
        <f ca="1">(1-IF($B26="Male", $C$3, $C$4))^MIN((J$8-$C$6), $C$5)*IF($B26="Male", MIN(OFFSET(Mortality_Rates!$B$6, $C26, 0), Mortality_Rates!$B$111), MIN(OFFSET(Mortality_Rates!$B$6, $C26, 1),  Mortality_Rates!$C$111))</f>
        <v>4.1407885766645659E-4</v>
      </c>
      <c r="K26" s="30">
        <f ca="1">(1-IF($B26="Male", $C$3, $C$4))^MIN((K$8-$C$6), $C$5)*IF($B26="Male", MIN(OFFSET(Mortality_Rates!$B$6, $C26, 0), Mortality_Rates!$B$111), MIN(OFFSET(Mortality_Rates!$B$6, $C26, 1),  Mortality_Rates!$C$111))</f>
        <v>4.0931695080329234E-4</v>
      </c>
      <c r="L26" s="30">
        <f ca="1">(1-IF($B26="Male", $C$3, $C$4))^MIN((L$8-$C$6), $C$5)*IF($B26="Male", MIN(OFFSET(Mortality_Rates!$B$6, $C26, 0), Mortality_Rates!$B$111), MIN(OFFSET(Mortality_Rates!$B$6, $C26, 1),  Mortality_Rates!$C$111))</f>
        <v>4.0460980586905449E-4</v>
      </c>
      <c r="M26" s="30">
        <f ca="1">(1-IF($B26="Male", $C$3, $C$4))^MIN((M$8-$C$6), $C$5)*IF($B26="Male", MIN(OFFSET(Mortality_Rates!$B$6, $C26, 0), Mortality_Rates!$B$111), MIN(OFFSET(Mortality_Rates!$B$6, $C26, 1),  Mortality_Rates!$C$111))</f>
        <v>3.9995679310156037E-4</v>
      </c>
      <c r="N26" s="30">
        <f ca="1">(1-IF($B26="Male", $C$3, $C$4))^MIN((N$8-$C$6), $C$5)*IF($B26="Male", MIN(OFFSET(Mortality_Rates!$B$6, $C26, 0), Mortality_Rates!$B$111), MIN(OFFSET(Mortality_Rates!$B$6, $C26, 1),  Mortality_Rates!$C$111))</f>
        <v>3.9535728998089242E-4</v>
      </c>
      <c r="O26" s="30">
        <f ca="1">(1-IF($B26="Male", $C$3, $C$4))^MIN((O$8-$C$6), $C$5)*IF($B26="Male", MIN(OFFSET(Mortality_Rates!$B$6, $C26, 0), Mortality_Rates!$B$111), MIN(OFFSET(Mortality_Rates!$B$6, $C26, 1),  Mortality_Rates!$C$111))</f>
        <v>3.9081068114611223E-4</v>
      </c>
      <c r="P26" s="30">
        <f ca="1">(1-IF($B26="Male", $C$3, $C$4))^MIN((P$8-$C$6), $C$5)*IF($B26="Male", MIN(OFFSET(Mortality_Rates!$B$6, $C26, 0), Mortality_Rates!$B$111), MIN(OFFSET(Mortality_Rates!$B$6, $C26, 1),  Mortality_Rates!$C$111))</f>
        <v>3.8631635831293194E-4</v>
      </c>
      <c r="Q26" s="30">
        <f ca="1">(1-IF($B26="Male", $C$3, $C$4))^MIN((Q$8-$C$6), $C$5)*IF($B26="Male", MIN(OFFSET(Mortality_Rates!$B$6, $C26, 0), Mortality_Rates!$B$111), MIN(OFFSET(Mortality_Rates!$B$6, $C26, 1),  Mortality_Rates!$C$111))</f>
        <v>3.818737201923332E-4</v>
      </c>
      <c r="R26" s="30">
        <f ca="1">(1-IF($B26="Male", $C$3, $C$4))^MIN((R$8-$C$6), $C$5)*IF($B26="Male", MIN(OFFSET(Mortality_Rates!$B$6, $C26, 0), Mortality_Rates!$B$111), MIN(OFFSET(Mortality_Rates!$B$6, $C26, 1),  Mortality_Rates!$C$111))</f>
        <v>3.7748217241012139E-4</v>
      </c>
      <c r="S26" s="30">
        <f ca="1">(1-IF($B26="Male", $C$3, $C$4))^MIN((S$8-$C$6), $C$5)*IF($B26="Male", MIN(OFFSET(Mortality_Rates!$B$6, $C26, 0), Mortality_Rates!$B$111), MIN(OFFSET(Mortality_Rates!$B$6, $C26, 1),  Mortality_Rates!$C$111))</f>
        <v>3.7314112742740496E-4</v>
      </c>
      <c r="T26" s="30">
        <f ca="1">(1-IF($B26="Male", $C$3, $C$4))^MIN((T$8-$C$6), $C$5)*IF($B26="Male", MIN(OFFSET(Mortality_Rates!$B$6, $C26, 0), Mortality_Rates!$B$111), MIN(OFFSET(Mortality_Rates!$B$6, $C26, 1),  Mortality_Rates!$C$111))</f>
        <v>3.688500044619898E-4</v>
      </c>
      <c r="U26" s="30">
        <f ca="1">(1-IF($B26="Male", $C$3, $C$4))^MIN((U$8-$C$6), $C$5)*IF($B26="Male", MIN(OFFSET(Mortality_Rates!$B$6, $C26, 0), Mortality_Rates!$B$111), MIN(OFFSET(Mortality_Rates!$B$6, $C26, 1),  Mortality_Rates!$C$111))</f>
        <v>3.6460822941067697E-4</v>
      </c>
      <c r="V26" s="30">
        <f ca="1">(1-IF($B26="Male", $C$3, $C$4))^MIN((V$8-$C$6), $C$5)*IF($B26="Male", MIN(OFFSET(Mortality_Rates!$B$6, $C26, 0), Mortality_Rates!$B$111), MIN(OFFSET(Mortality_Rates!$B$6, $C26, 1),  Mortality_Rates!$C$111))</f>
        <v>3.6041523477245413E-4</v>
      </c>
      <c r="W26" s="30">
        <f ca="1">(1-IF($B26="Male", $C$3, $C$4))^MIN((W$8-$C$6), $C$5)*IF($B26="Male", MIN(OFFSET(Mortality_Rates!$B$6, $C26, 0), Mortality_Rates!$B$111), MIN(OFFSET(Mortality_Rates!$B$6, $C26, 1),  Mortality_Rates!$C$111))</f>
        <v>3.5627045957257097E-4</v>
      </c>
      <c r="X26" s="30">
        <f ca="1">(1-IF($B26="Male", $C$3, $C$4))^MIN((X$8-$C$6), $C$5)*IF($B26="Male", MIN(OFFSET(Mortality_Rates!$B$6, $C26, 0), Mortality_Rates!$B$111), MIN(OFFSET(Mortality_Rates!$B$6, $C26, 1),  Mortality_Rates!$C$111))</f>
        <v>3.5217334928748642E-4</v>
      </c>
      <c r="Y26" s="30">
        <f ca="1">(1-IF($B26="Male", $C$3, $C$4))^MIN((Y$8-$C$6), $C$5)*IF($B26="Male", MIN(OFFSET(Mortality_Rates!$B$6, $C26, 0), Mortality_Rates!$B$111), MIN(OFFSET(Mortality_Rates!$B$6, $C26, 1),  Mortality_Rates!$C$111))</f>
        <v>3.4812335577068032E-4</v>
      </c>
      <c r="Z26" s="30">
        <f ca="1">(1-IF($B26="Male", $C$3, $C$4))^MIN((Z$8-$C$6), $C$5)*IF($B26="Male", MIN(OFFSET(Mortality_Rates!$B$6, $C26, 0), Mortality_Rates!$B$111), MIN(OFFSET(Mortality_Rates!$B$6, $C26, 1),  Mortality_Rates!$C$111))</f>
        <v>3.4411993717931754E-4</v>
      </c>
      <c r="AA26" s="30">
        <f ca="1">(1-IF($B26="Male", $C$3, $C$4))^MIN((AA$8-$C$6), $C$5)*IF($B26="Male", MIN(OFFSET(Mortality_Rates!$B$6, $C26, 0), Mortality_Rates!$B$111), MIN(OFFSET(Mortality_Rates!$B$6, $C26, 1),  Mortality_Rates!$C$111))</f>
        <v>3.4016255790175537E-4</v>
      </c>
      <c r="AB26" s="30">
        <f ca="1">(1-IF($B26="Male", $C$3, $C$4))^MIN((AB$8-$C$6), $C$5)*IF($B26="Male", MIN(OFFSET(Mortality_Rates!$B$6, $C26, 0), Mortality_Rates!$B$111), MIN(OFFSET(Mortality_Rates!$B$6, $C26, 1),  Mortality_Rates!$C$111))</f>
        <v>3.3625068848588518E-4</v>
      </c>
      <c r="AC26" s="30">
        <f ca="1">(1-IF($B26="Male", $C$3, $C$4))^MIN((AC$8-$C$6), $C$5)*IF($B26="Male", MIN(OFFSET(Mortality_Rates!$B$6, $C26, 0), Mortality_Rates!$B$111), MIN(OFFSET(Mortality_Rates!$B$6, $C26, 1),  Mortality_Rates!$C$111))</f>
        <v>3.3238380556829751E-4</v>
      </c>
      <c r="AD26" s="30">
        <f ca="1">(1-IF($B26="Male", $C$3, $C$4))^MIN((AD$8-$C$6), $C$5)*IF($B26="Male", MIN(OFFSET(Mortality_Rates!$B$6, $C26, 0), Mortality_Rates!$B$111), MIN(OFFSET(Mortality_Rates!$B$6, $C26, 1),  Mortality_Rates!$C$111))</f>
        <v>3.285613918042621E-4</v>
      </c>
      <c r="AE26" s="30">
        <f ca="1">(1-IF($B26="Male", $C$3, $C$4))^MIN((AE$8-$C$6), $C$5)*IF($B26="Male", MIN(OFFSET(Mortality_Rates!$B$6, $C26, 0), Mortality_Rates!$B$111), MIN(OFFSET(Mortality_Rates!$B$6, $C26, 1),  Mortality_Rates!$C$111))</f>
        <v>3.2478293579851314E-4</v>
      </c>
      <c r="AF26" s="30">
        <f ca="1">(1-IF($B26="Male", $C$3, $C$4))^MIN((AF$8-$C$6), $C$5)*IF($B26="Male", MIN(OFFSET(Mortality_Rates!$B$6, $C26, 0), Mortality_Rates!$B$111), MIN(OFFSET(Mortality_Rates!$B$6, $C26, 1),  Mortality_Rates!$C$111))</f>
        <v>3.2104793203683023E-4</v>
      </c>
      <c r="AG26" s="30">
        <f ca="1">(1-IF($B26="Male", $C$3, $C$4))^MIN((AG$8-$C$6), $C$5)*IF($B26="Male", MIN(OFFSET(Mortality_Rates!$B$6, $C26, 0), Mortality_Rates!$B$111), MIN(OFFSET(Mortality_Rates!$B$6, $C26, 1),  Mortality_Rates!$C$111))</f>
        <v>3.1735588081840667E-4</v>
      </c>
      <c r="AH26" s="30">
        <f ca="1">(1-IF($B26="Male", $C$3, $C$4))^MIN((AH$8-$C$6), $C$5)*IF($B26="Male", MIN(OFFSET(Mortality_Rates!$B$6, $C26, 0), Mortality_Rates!$B$111), MIN(OFFSET(Mortality_Rates!$B$6, $C26, 1),  Mortality_Rates!$C$111))</f>
        <v>3.1370628818899499E-4</v>
      </c>
      <c r="AI26" s="30">
        <f ca="1">(1-IF($B26="Male", $C$3, $C$4))^MIN((AI$8-$C$6), $C$5)*IF($B26="Male", MIN(OFFSET(Mortality_Rates!$B$6, $C26, 0), Mortality_Rates!$B$111), MIN(OFFSET(Mortality_Rates!$B$6, $C26, 1),  Mortality_Rates!$C$111))</f>
        <v>3.1009866587482156E-4</v>
      </c>
      <c r="AJ26" s="30">
        <f ca="1">(1-IF($B26="Male", $C$3, $C$4))^MIN((AJ$8-$C$6), $C$5)*IF($B26="Male", MIN(OFFSET(Mortality_Rates!$B$6, $C26, 0), Mortality_Rates!$B$111), MIN(OFFSET(Mortality_Rates!$B$6, $C26, 1),  Mortality_Rates!$C$111))</f>
        <v>3.0653253121726114E-4</v>
      </c>
      <c r="AK26" s="30">
        <f ca="1">(1-IF($B26="Male", $C$3, $C$4))^MIN((AK$8-$C$6), $C$5)*IF($B26="Male", MIN(OFFSET(Mortality_Rates!$B$6, $C26, 0), Mortality_Rates!$B$111), MIN(OFFSET(Mortality_Rates!$B$6, $C26, 1),  Mortality_Rates!$C$111))</f>
        <v>3.0300740710826257E-4</v>
      </c>
      <c r="AL26" s="30">
        <f ca="1">(1-IF($B26="Male", $C$3, $C$4))^MIN((AL$8-$C$6), $C$5)*IF($B26="Male", MIN(OFFSET(Mortality_Rates!$B$6, $C26, 0), Mortality_Rates!$B$111), MIN(OFFSET(Mortality_Rates!$B$6, $C26, 1),  Mortality_Rates!$C$111))</f>
        <v>2.9952282192651755E-4</v>
      </c>
      <c r="AM26" s="30">
        <f ca="1">(1-IF($B26="Male", $C$3, $C$4))^MIN((AM$8-$C$6), $C$5)*IF($B26="Male", MIN(OFFSET(Mortality_Rates!$B$6, $C26, 0), Mortality_Rates!$B$111), MIN(OFFSET(Mortality_Rates!$B$6, $C26, 1),  Mortality_Rates!$C$111))</f>
        <v>2.9607830947436266E-4</v>
      </c>
      <c r="AN26" s="30">
        <f ca="1">(1-IF($B26="Male", $C$3, $C$4))^MIN((AN$8-$C$6), $C$5)*IF($B26="Male", MIN(OFFSET(Mortality_Rates!$B$6, $C26, 0), Mortality_Rates!$B$111), MIN(OFFSET(Mortality_Rates!$B$6, $C26, 1),  Mortality_Rates!$C$111))</f>
        <v>2.9267340891540747E-4</v>
      </c>
      <c r="AO26" s="30">
        <f ca="1">(1-IF($B26="Male", $C$3, $C$4))^MIN((AO$8-$C$6), $C$5)*IF($B26="Male", MIN(OFFSET(Mortality_Rates!$B$6, $C26, 0), Mortality_Rates!$B$111), MIN(OFFSET(Mortality_Rates!$B$6, $C26, 1),  Mortality_Rates!$C$111))</f>
        <v>2.8930766471288032E-4</v>
      </c>
      <c r="AP26" s="30">
        <f ca="1">(1-IF($B26="Male", $C$3, $C$4))^MIN((AP$8-$C$6), $C$5)*IF($B26="Male", MIN(OFFSET(Mortality_Rates!$B$6, $C26, 0), Mortality_Rates!$B$111), MIN(OFFSET(Mortality_Rates!$B$6, $C26, 1),  Mortality_Rates!$C$111))</f>
        <v>2.8598062656868222E-4</v>
      </c>
      <c r="AQ26" s="30">
        <f ca="1">(1-IF($B26="Male", $C$3, $C$4))^MIN((AQ$8-$C$6), $C$5)*IF($B26="Male", MIN(OFFSET(Mortality_Rates!$B$6, $C26, 0), Mortality_Rates!$B$111), MIN(OFFSET(Mortality_Rates!$B$6, $C26, 1),  Mortality_Rates!$C$111))</f>
        <v>2.8269184936314233E-4</v>
      </c>
      <c r="AR26" s="30">
        <f ca="1">(1-IF($B26="Male", $C$3, $C$4))^MIN((AR$8-$C$6), $C$5)*IF($B26="Male", MIN(OFFSET(Mortality_Rates!$B$6, $C26, 0), Mortality_Rates!$B$111), MIN(OFFSET(Mortality_Rates!$B$6, $C26, 1),  Mortality_Rates!$C$111))</f>
        <v>2.7944089309546623E-4</v>
      </c>
      <c r="AS26" s="30">
        <f ca="1">(1-IF($B26="Male", $C$3, $C$4))^MIN((AS$8-$C$6), $C$5)*IF($B26="Male", MIN(OFFSET(Mortality_Rates!$B$6, $C26, 0), Mortality_Rates!$B$111), MIN(OFFSET(Mortality_Rates!$B$6, $C26, 1),  Mortality_Rates!$C$111))</f>
        <v>2.7622732282486833E-4</v>
      </c>
      <c r="AT26" s="30">
        <f ca="1">(1-IF($B26="Male", $C$3, $C$4))^MIN((AT$8-$C$6), $C$5)*IF($B26="Male", MIN(OFFSET(Mortality_Rates!$B$6, $C26, 0), Mortality_Rates!$B$111), MIN(OFFSET(Mortality_Rates!$B$6, $C26, 1),  Mortality_Rates!$C$111))</f>
        <v>2.7305070861238236E-4</v>
      </c>
      <c r="AU26" s="30">
        <f ca="1">(1-IF($B26="Male", $C$3, $C$4))^MIN((AU$8-$C$6), $C$5)*IF($B26="Male", MIN(OFFSET(Mortality_Rates!$B$6, $C26, 0), Mortality_Rates!$B$111), MIN(OFFSET(Mortality_Rates!$B$6, $C26, 1),  Mortality_Rates!$C$111))</f>
        <v>2.6991062546334002E-4</v>
      </c>
      <c r="AV26" s="30">
        <f ca="1">(1-IF($B26="Male", $C$3, $C$4))^MIN((AV$8-$C$6), $C$5)*IF($B26="Male", MIN(OFFSET(Mortality_Rates!$B$6, $C26, 0), Mortality_Rates!$B$111), MIN(OFFSET(Mortality_Rates!$B$6, $C26, 1),  Mortality_Rates!$C$111))</f>
        <v>2.668066532705116E-4</v>
      </c>
      <c r="AW26" s="30">
        <f ca="1">(1-IF($B26="Male", $C$3, $C$4))^MIN((AW$8-$C$6), $C$5)*IF($B26="Male", MIN(OFFSET(Mortality_Rates!$B$6, $C26, 0), Mortality_Rates!$B$111), MIN(OFFSET(Mortality_Rates!$B$6, $C26, 1),  Mortality_Rates!$C$111))</f>
        <v>2.6373837675790072E-4</v>
      </c>
      <c r="AX26" s="30">
        <f ca="1">(1-IF($B26="Male", $C$3, $C$4))^MIN((AX$8-$C$6), $C$5)*IF($B26="Male", MIN(OFFSET(Mortality_Rates!$B$6, $C26, 0), Mortality_Rates!$B$111), MIN(OFFSET(Mortality_Rates!$B$6, $C26, 1),  Mortality_Rates!$C$111))</f>
        <v>2.607053854251849E-4</v>
      </c>
      <c r="AY26" s="30">
        <f ca="1">(1-IF($B26="Male", $C$3, $C$4))^MIN((AY$8-$C$6), $C$5)*IF($B26="Male", MIN(OFFSET(Mortality_Rates!$B$6, $C26, 0), Mortality_Rates!$B$111), MIN(OFFSET(Mortality_Rates!$B$6, $C26, 1),  Mortality_Rates!$C$111))</f>
        <v>2.5770727349279523E-4</v>
      </c>
      <c r="AZ26" s="30">
        <f ca="1">(1-IF($B26="Male", $C$3, $C$4))^MIN((AZ$8-$C$6), $C$5)*IF($B26="Male", MIN(OFFSET(Mortality_Rates!$B$6, $C26, 0), Mortality_Rates!$B$111), MIN(OFFSET(Mortality_Rates!$B$6, $C26, 1),  Mortality_Rates!$C$111))</f>
        <v>2.547436398476281E-4</v>
      </c>
      <c r="BA26" s="30">
        <f ca="1">(1-IF($B26="Male", $C$3, $C$4))^MIN((BA$8-$C$6), $C$5)*IF($B26="Male", MIN(OFFSET(Mortality_Rates!$B$6, $C26, 0), Mortality_Rates!$B$111), MIN(OFFSET(Mortality_Rates!$B$6, $C26, 1),  Mortality_Rates!$C$111))</f>
        <v>2.5181408798938037E-4</v>
      </c>
      <c r="BB26" s="30">
        <f ca="1">(1-IF($B26="Male", $C$3, $C$4))^MIN((BB$8-$C$6), $C$5)*IF($B26="Male", MIN(OFFSET(Mortality_Rates!$B$6, $C26, 0), Mortality_Rates!$B$111), MIN(OFFSET(Mortality_Rates!$B$6, $C26, 1),  Mortality_Rates!$C$111))</f>
        <v>2.5181408798938037E-4</v>
      </c>
      <c r="BC26" s="30">
        <f ca="1">(1-IF($B26="Male", $C$3, $C$4))^MIN((BC$8-$C$6), $C$5)*IF($B26="Male", MIN(OFFSET(Mortality_Rates!$B$6, $C26, 0), Mortality_Rates!$B$111), MIN(OFFSET(Mortality_Rates!$B$6, $C26, 1),  Mortality_Rates!$C$111))</f>
        <v>2.5181408798938037E-4</v>
      </c>
      <c r="BD26" s="30">
        <f ca="1">(1-IF($B26="Male", $C$3, $C$4))^MIN((BD$8-$C$6), $C$5)*IF($B26="Male", MIN(OFFSET(Mortality_Rates!$B$6, $C26, 0), Mortality_Rates!$B$111), MIN(OFFSET(Mortality_Rates!$B$6, $C26, 1),  Mortality_Rates!$C$111))</f>
        <v>2.5181408798938037E-4</v>
      </c>
      <c r="BE26" s="30">
        <f ca="1">(1-IF($B26="Male", $C$3, $C$4))^MIN((BE$8-$C$6), $C$5)*IF($B26="Male", MIN(OFFSET(Mortality_Rates!$B$6, $C26, 0), Mortality_Rates!$B$111), MIN(OFFSET(Mortality_Rates!$B$6, $C26, 1),  Mortality_Rates!$C$111))</f>
        <v>2.5181408798938037E-4</v>
      </c>
      <c r="BF26" s="30">
        <f ca="1">(1-IF($B26="Male", $C$3, $C$4))^MIN((BF$8-$C$6), $C$5)*IF($B26="Male", MIN(OFFSET(Mortality_Rates!$B$6, $C26, 0), Mortality_Rates!$B$111), MIN(OFFSET(Mortality_Rates!$B$6, $C26, 1),  Mortality_Rates!$C$111))</f>
        <v>2.5181408798938037E-4</v>
      </c>
      <c r="BG26" s="30">
        <f ca="1">(1-IF($B26="Male", $C$3, $C$4))^MIN((BG$8-$C$6), $C$5)*IF($B26="Male", MIN(OFFSET(Mortality_Rates!$B$6, $C26, 0), Mortality_Rates!$B$111), MIN(OFFSET(Mortality_Rates!$B$6, $C26, 1),  Mortality_Rates!$C$111))</f>
        <v>2.5181408798938037E-4</v>
      </c>
      <c r="BH26" s="30">
        <f ca="1">(1-IF($B26="Male", $C$3, $C$4))^MIN((BH$8-$C$6), $C$5)*IF($B26="Male", MIN(OFFSET(Mortality_Rates!$B$6, $C26, 0), Mortality_Rates!$B$111), MIN(OFFSET(Mortality_Rates!$B$6, $C26, 1),  Mortality_Rates!$C$111))</f>
        <v>2.5181408798938037E-4</v>
      </c>
      <c r="BI26" s="30">
        <f ca="1">(1-IF($B26="Male", $C$3, $C$4))^MIN((BI$8-$C$6), $C$5)*IF($B26="Male", MIN(OFFSET(Mortality_Rates!$B$6, $C26, 0), Mortality_Rates!$B$111), MIN(OFFSET(Mortality_Rates!$B$6, $C26, 1),  Mortality_Rates!$C$111))</f>
        <v>2.5181408798938037E-4</v>
      </c>
      <c r="BJ26" s="30">
        <f ca="1">(1-IF($B26="Male", $C$3, $C$4))^MIN((BJ$8-$C$6), $C$5)*IF($B26="Male", MIN(OFFSET(Mortality_Rates!$B$6, $C26, 0), Mortality_Rates!$B$111), MIN(OFFSET(Mortality_Rates!$B$6, $C26, 1),  Mortality_Rates!$C$111))</f>
        <v>2.5181408798938037E-4</v>
      </c>
      <c r="BK26" s="30">
        <f ca="1">(1-IF($B26="Male", $C$3, $C$4))^MIN((BK$8-$C$6), $C$5)*IF($B26="Male", MIN(OFFSET(Mortality_Rates!$B$6, $C26, 0), Mortality_Rates!$B$111), MIN(OFFSET(Mortality_Rates!$B$6, $C26, 1),  Mortality_Rates!$C$111))</f>
        <v>2.5181408798938037E-4</v>
      </c>
    </row>
    <row r="27" spans="1:63" x14ac:dyDescent="0.35">
      <c r="A27" t="s">
        <v>34</v>
      </c>
      <c r="B27" t="s">
        <v>31</v>
      </c>
      <c r="C27">
        <f t="shared" si="25"/>
        <v>18</v>
      </c>
      <c r="D27" s="30">
        <f ca="1">(1-IF($B27="Male", $C$3, $C$4))^MIN((D$8-$C$6), $C$5)*IF($B27="Male", MIN(OFFSET(Mortality_Rates!$B$6, $C27, 0), Mortality_Rates!$B$111), MIN(OFFSET(Mortality_Rates!$B$6, $C27, 1),  Mortality_Rates!$C$111))</f>
        <v>4.6360650000000004E-4</v>
      </c>
      <c r="E27" s="30">
        <f ca="1">(1-IF($B27="Male", $C$3, $C$4))^MIN((E$8-$C$6), $C$5)*IF($B27="Male", MIN(OFFSET(Mortality_Rates!$B$6, $C27, 0), Mortality_Rates!$B$111), MIN(OFFSET(Mortality_Rates!$B$6, $C27, 1),  Mortality_Rates!$C$111))</f>
        <v>4.5827502525000002E-4</v>
      </c>
      <c r="F27" s="30">
        <f ca="1">(1-IF($B27="Male", $C$3, $C$4))^MIN((F$8-$C$6), $C$5)*IF($B27="Male", MIN(OFFSET(Mortality_Rates!$B$6, $C27, 0), Mortality_Rates!$B$111), MIN(OFFSET(Mortality_Rates!$B$6, $C27, 1),  Mortality_Rates!$C$111))</f>
        <v>4.5300486245962505E-4</v>
      </c>
      <c r="G27" s="30">
        <f ca="1">(1-IF($B27="Male", $C$3, $C$4))^MIN((G$8-$C$6), $C$5)*IF($B27="Male", MIN(OFFSET(Mortality_Rates!$B$6, $C27, 0), Mortality_Rates!$B$111), MIN(OFFSET(Mortality_Rates!$B$6, $C27, 1),  Mortality_Rates!$C$111))</f>
        <v>4.4779530654133937E-4</v>
      </c>
      <c r="H27" s="30">
        <f ca="1">(1-IF($B27="Male", $C$3, $C$4))^MIN((H$8-$C$6), $C$5)*IF($B27="Male", MIN(OFFSET(Mortality_Rates!$B$6, $C27, 0), Mortality_Rates!$B$111), MIN(OFFSET(Mortality_Rates!$B$6, $C27, 1),  Mortality_Rates!$C$111))</f>
        <v>4.42645660516114E-4</v>
      </c>
      <c r="I27" s="30">
        <f ca="1">(1-IF($B27="Male", $C$3, $C$4))^MIN((I$8-$C$6), $C$5)*IF($B27="Male", MIN(OFFSET(Mortality_Rates!$B$6, $C27, 0), Mortality_Rates!$B$111), MIN(OFFSET(Mortality_Rates!$B$6, $C27, 1),  Mortality_Rates!$C$111))</f>
        <v>4.3755523542017869E-4</v>
      </c>
      <c r="J27" s="30">
        <f ca="1">(1-IF($B27="Male", $C$3, $C$4))^MIN((J$8-$C$6), $C$5)*IF($B27="Male", MIN(OFFSET(Mortality_Rates!$B$6, $C27, 0), Mortality_Rates!$B$111), MIN(OFFSET(Mortality_Rates!$B$6, $C27, 1),  Mortality_Rates!$C$111))</f>
        <v>4.3252335021284666E-4</v>
      </c>
      <c r="K27" s="30">
        <f ca="1">(1-IF($B27="Male", $C$3, $C$4))^MIN((K$8-$C$6), $C$5)*IF($B27="Male", MIN(OFFSET(Mortality_Rates!$B$6, $C27, 0), Mortality_Rates!$B$111), MIN(OFFSET(Mortality_Rates!$B$6, $C27, 1),  Mortality_Rates!$C$111))</f>
        <v>4.2754933168539892E-4</v>
      </c>
      <c r="L27" s="30">
        <f ca="1">(1-IF($B27="Male", $C$3, $C$4))^MIN((L$8-$C$6), $C$5)*IF($B27="Male", MIN(OFFSET(Mortality_Rates!$B$6, $C27, 0), Mortality_Rates!$B$111), MIN(OFFSET(Mortality_Rates!$B$6, $C27, 1),  Mortality_Rates!$C$111))</f>
        <v>4.226325143710168E-4</v>
      </c>
      <c r="M27" s="30">
        <f ca="1">(1-IF($B27="Male", $C$3, $C$4))^MIN((M$8-$C$6), $C$5)*IF($B27="Male", MIN(OFFSET(Mortality_Rates!$B$6, $C27, 0), Mortality_Rates!$B$111), MIN(OFFSET(Mortality_Rates!$B$6, $C27, 1),  Mortality_Rates!$C$111))</f>
        <v>4.1777224045575016E-4</v>
      </c>
      <c r="N27" s="30">
        <f ca="1">(1-IF($B27="Male", $C$3, $C$4))^MIN((N$8-$C$6), $C$5)*IF($B27="Male", MIN(OFFSET(Mortality_Rates!$B$6, $C27, 0), Mortality_Rates!$B$111), MIN(OFFSET(Mortality_Rates!$B$6, $C27, 1),  Mortality_Rates!$C$111))</f>
        <v>4.1296785969050903E-4</v>
      </c>
      <c r="O27" s="30">
        <f ca="1">(1-IF($B27="Male", $C$3, $C$4))^MIN((O$8-$C$6), $C$5)*IF($B27="Male", MIN(OFFSET(Mortality_Rates!$B$6, $C27, 0), Mortality_Rates!$B$111), MIN(OFFSET(Mortality_Rates!$B$6, $C27, 1),  Mortality_Rates!$C$111))</f>
        <v>4.0821872930406821E-4</v>
      </c>
      <c r="P27" s="30">
        <f ca="1">(1-IF($B27="Male", $C$3, $C$4))^MIN((P$8-$C$6), $C$5)*IF($B27="Male", MIN(OFFSET(Mortality_Rates!$B$6, $C27, 0), Mortality_Rates!$B$111), MIN(OFFSET(Mortality_Rates!$B$6, $C27, 1),  Mortality_Rates!$C$111))</f>
        <v>4.0352421391707144E-4</v>
      </c>
      <c r="Q27" s="30">
        <f ca="1">(1-IF($B27="Male", $C$3, $C$4))^MIN((Q$8-$C$6), $C$5)*IF($B27="Male", MIN(OFFSET(Mortality_Rates!$B$6, $C27, 0), Mortality_Rates!$B$111), MIN(OFFSET(Mortality_Rates!$B$6, $C27, 1),  Mortality_Rates!$C$111))</f>
        <v>3.9888368545702512E-4</v>
      </c>
      <c r="R27" s="30">
        <f ca="1">(1-IF($B27="Male", $C$3, $C$4))^MIN((R$8-$C$6), $C$5)*IF($B27="Male", MIN(OFFSET(Mortality_Rates!$B$6, $C27, 0), Mortality_Rates!$B$111), MIN(OFFSET(Mortality_Rates!$B$6, $C27, 1),  Mortality_Rates!$C$111))</f>
        <v>3.9429652307426932E-4</v>
      </c>
      <c r="S27" s="30">
        <f ca="1">(1-IF($B27="Male", $C$3, $C$4))^MIN((S$8-$C$6), $C$5)*IF($B27="Male", MIN(OFFSET(Mortality_Rates!$B$6, $C27, 0), Mortality_Rates!$B$111), MIN(OFFSET(Mortality_Rates!$B$6, $C27, 1),  Mortality_Rates!$C$111))</f>
        <v>3.8976211305891524E-4</v>
      </c>
      <c r="T27" s="30">
        <f ca="1">(1-IF($B27="Male", $C$3, $C$4))^MIN((T$8-$C$6), $C$5)*IF($B27="Male", MIN(OFFSET(Mortality_Rates!$B$6, $C27, 0), Mortality_Rates!$B$111), MIN(OFFSET(Mortality_Rates!$B$6, $C27, 1),  Mortality_Rates!$C$111))</f>
        <v>3.852798487587377E-4</v>
      </c>
      <c r="U27" s="30">
        <f ca="1">(1-IF($B27="Male", $C$3, $C$4))^MIN((U$8-$C$6), $C$5)*IF($B27="Male", MIN(OFFSET(Mortality_Rates!$B$6, $C27, 0), Mortality_Rates!$B$111), MIN(OFFSET(Mortality_Rates!$B$6, $C27, 1),  Mortality_Rates!$C$111))</f>
        <v>3.8084913049801224E-4</v>
      </c>
      <c r="V27" s="30">
        <f ca="1">(1-IF($B27="Male", $C$3, $C$4))^MIN((V$8-$C$6), $C$5)*IF($B27="Male", MIN(OFFSET(Mortality_Rates!$B$6, $C27, 0), Mortality_Rates!$B$111), MIN(OFFSET(Mortality_Rates!$B$6, $C27, 1),  Mortality_Rates!$C$111))</f>
        <v>3.764693654972851E-4</v>
      </c>
      <c r="W27" s="30">
        <f ca="1">(1-IF($B27="Male", $C$3, $C$4))^MIN((W$8-$C$6), $C$5)*IF($B27="Male", MIN(OFFSET(Mortality_Rates!$B$6, $C27, 0), Mortality_Rates!$B$111), MIN(OFFSET(Mortality_Rates!$B$6, $C27, 1),  Mortality_Rates!$C$111))</f>
        <v>3.721399677940663E-4</v>
      </c>
      <c r="X27" s="30">
        <f ca="1">(1-IF($B27="Male", $C$3, $C$4))^MIN((X$8-$C$6), $C$5)*IF($B27="Male", MIN(OFFSET(Mortality_Rates!$B$6, $C27, 0), Mortality_Rates!$B$111), MIN(OFFSET(Mortality_Rates!$B$6, $C27, 1),  Mortality_Rates!$C$111))</f>
        <v>3.678603581644346E-4</v>
      </c>
      <c r="Y27" s="30">
        <f ca="1">(1-IF($B27="Male", $C$3, $C$4))^MIN((Y$8-$C$6), $C$5)*IF($B27="Male", MIN(OFFSET(Mortality_Rates!$B$6, $C27, 0), Mortality_Rates!$B$111), MIN(OFFSET(Mortality_Rates!$B$6, $C27, 1),  Mortality_Rates!$C$111))</f>
        <v>3.6362996404554356E-4</v>
      </c>
      <c r="Z27" s="30">
        <f ca="1">(1-IF($B27="Male", $C$3, $C$4))^MIN((Z$8-$C$6), $C$5)*IF($B27="Male", MIN(OFFSET(Mortality_Rates!$B$6, $C27, 0), Mortality_Rates!$B$111), MIN(OFFSET(Mortality_Rates!$B$6, $C27, 1),  Mortality_Rates!$C$111))</f>
        <v>3.5944821945901986E-4</v>
      </c>
      <c r="AA27" s="30">
        <f ca="1">(1-IF($B27="Male", $C$3, $C$4))^MIN((AA$8-$C$6), $C$5)*IF($B27="Male", MIN(OFFSET(Mortality_Rates!$B$6, $C27, 0), Mortality_Rates!$B$111), MIN(OFFSET(Mortality_Rates!$B$6, $C27, 1),  Mortality_Rates!$C$111))</f>
        <v>3.5531456493524113E-4</v>
      </c>
      <c r="AB27" s="30">
        <f ca="1">(1-IF($B27="Male", $C$3, $C$4))^MIN((AB$8-$C$6), $C$5)*IF($B27="Male", MIN(OFFSET(Mortality_Rates!$B$6, $C27, 0), Mortality_Rates!$B$111), MIN(OFFSET(Mortality_Rates!$B$6, $C27, 1),  Mortality_Rates!$C$111))</f>
        <v>3.5122844743848582E-4</v>
      </c>
      <c r="AC27" s="30">
        <f ca="1">(1-IF($B27="Male", $C$3, $C$4))^MIN((AC$8-$C$6), $C$5)*IF($B27="Male", MIN(OFFSET(Mortality_Rates!$B$6, $C27, 0), Mortality_Rates!$B$111), MIN(OFFSET(Mortality_Rates!$B$6, $C27, 1),  Mortality_Rates!$C$111))</f>
        <v>3.4718932029294324E-4</v>
      </c>
      <c r="AD27" s="30">
        <f ca="1">(1-IF($B27="Male", $C$3, $C$4))^MIN((AD$8-$C$6), $C$5)*IF($B27="Male", MIN(OFFSET(Mortality_Rates!$B$6, $C27, 0), Mortality_Rates!$B$111), MIN(OFFSET(Mortality_Rates!$B$6, $C27, 1),  Mortality_Rates!$C$111))</f>
        <v>3.4319664310957442E-4</v>
      </c>
      <c r="AE27" s="30">
        <f ca="1">(1-IF($B27="Male", $C$3, $C$4))^MIN((AE$8-$C$6), $C$5)*IF($B27="Male", MIN(OFFSET(Mortality_Rates!$B$6, $C27, 0), Mortality_Rates!$B$111), MIN(OFFSET(Mortality_Rates!$B$6, $C27, 1),  Mortality_Rates!$C$111))</f>
        <v>3.3924988171381439E-4</v>
      </c>
      <c r="AF27" s="30">
        <f ca="1">(1-IF($B27="Male", $C$3, $C$4))^MIN((AF$8-$C$6), $C$5)*IF($B27="Male", MIN(OFFSET(Mortality_Rates!$B$6, $C27, 0), Mortality_Rates!$B$111), MIN(OFFSET(Mortality_Rates!$B$6, $C27, 1),  Mortality_Rates!$C$111))</f>
        <v>3.3534850807410548E-4</v>
      </c>
      <c r="AG27" s="30">
        <f ca="1">(1-IF($B27="Male", $C$3, $C$4))^MIN((AG$8-$C$6), $C$5)*IF($B27="Male", MIN(OFFSET(Mortality_Rates!$B$6, $C27, 0), Mortality_Rates!$B$111), MIN(OFFSET(Mortality_Rates!$B$6, $C27, 1),  Mortality_Rates!$C$111))</f>
        <v>3.3149200023125329E-4</v>
      </c>
      <c r="AH27" s="30">
        <f ca="1">(1-IF($B27="Male", $C$3, $C$4))^MIN((AH$8-$C$6), $C$5)*IF($B27="Male", MIN(OFFSET(Mortality_Rates!$B$6, $C27, 0), Mortality_Rates!$B$111), MIN(OFFSET(Mortality_Rates!$B$6, $C27, 1),  Mortality_Rates!$C$111))</f>
        <v>3.2767984222859388E-4</v>
      </c>
      <c r="AI27" s="30">
        <f ca="1">(1-IF($B27="Male", $C$3, $C$4))^MIN((AI$8-$C$6), $C$5)*IF($B27="Male", MIN(OFFSET(Mortality_Rates!$B$6, $C27, 0), Mortality_Rates!$B$111), MIN(OFFSET(Mortality_Rates!$B$6, $C27, 1),  Mortality_Rates!$C$111))</f>
        <v>3.2391152404296502E-4</v>
      </c>
      <c r="AJ27" s="30">
        <f ca="1">(1-IF($B27="Male", $C$3, $C$4))^MIN((AJ$8-$C$6), $C$5)*IF($B27="Male", MIN(OFFSET(Mortality_Rates!$B$6, $C27, 0), Mortality_Rates!$B$111), MIN(OFFSET(Mortality_Rates!$B$6, $C27, 1),  Mortality_Rates!$C$111))</f>
        <v>3.2018654151647096E-4</v>
      </c>
      <c r="AK27" s="30">
        <f ca="1">(1-IF($B27="Male", $C$3, $C$4))^MIN((AK$8-$C$6), $C$5)*IF($B27="Male", MIN(OFFSET(Mortality_Rates!$B$6, $C27, 0), Mortality_Rates!$B$111), MIN(OFFSET(Mortality_Rates!$B$6, $C27, 1),  Mortality_Rates!$C$111))</f>
        <v>3.1650439628903154E-4</v>
      </c>
      <c r="AL27" s="30">
        <f ca="1">(1-IF($B27="Male", $C$3, $C$4))^MIN((AL$8-$C$6), $C$5)*IF($B27="Male", MIN(OFFSET(Mortality_Rates!$B$6, $C27, 0), Mortality_Rates!$B$111), MIN(OFFSET(Mortality_Rates!$B$6, $C27, 1),  Mortality_Rates!$C$111))</f>
        <v>3.1286459573170766E-4</v>
      </c>
      <c r="AM27" s="30">
        <f ca="1">(1-IF($B27="Male", $C$3, $C$4))^MIN((AM$8-$C$6), $C$5)*IF($B27="Male", MIN(OFFSET(Mortality_Rates!$B$6, $C27, 0), Mortality_Rates!$B$111), MIN(OFFSET(Mortality_Rates!$B$6, $C27, 1),  Mortality_Rates!$C$111))</f>
        <v>3.0926665288079304E-4</v>
      </c>
      <c r="AN27" s="30">
        <f ca="1">(1-IF($B27="Male", $C$3, $C$4))^MIN((AN$8-$C$6), $C$5)*IF($B27="Male", MIN(OFFSET(Mortality_Rates!$B$6, $C27, 0), Mortality_Rates!$B$111), MIN(OFFSET(Mortality_Rates!$B$6, $C27, 1),  Mortality_Rates!$C$111))</f>
        <v>3.0571008637266396E-4</v>
      </c>
      <c r="AO27" s="30">
        <f ca="1">(1-IF($B27="Male", $C$3, $C$4))^MIN((AO$8-$C$6), $C$5)*IF($B27="Male", MIN(OFFSET(Mortality_Rates!$B$6, $C27, 0), Mortality_Rates!$B$111), MIN(OFFSET(Mortality_Rates!$B$6, $C27, 1),  Mortality_Rates!$C$111))</f>
        <v>3.0219442037937832E-4</v>
      </c>
      <c r="AP27" s="30">
        <f ca="1">(1-IF($B27="Male", $C$3, $C$4))^MIN((AP$8-$C$6), $C$5)*IF($B27="Male", MIN(OFFSET(Mortality_Rates!$B$6, $C27, 0), Mortality_Rates!$B$111), MIN(OFFSET(Mortality_Rates!$B$6, $C27, 1),  Mortality_Rates!$C$111))</f>
        <v>2.9871918454501547E-4</v>
      </c>
      <c r="AQ27" s="30">
        <f ca="1">(1-IF($B27="Male", $C$3, $C$4))^MIN((AQ$8-$C$6), $C$5)*IF($B27="Male", MIN(OFFSET(Mortality_Rates!$B$6, $C27, 0), Mortality_Rates!$B$111), MIN(OFFSET(Mortality_Rates!$B$6, $C27, 1),  Mortality_Rates!$C$111))</f>
        <v>2.9528391392274778E-4</v>
      </c>
      <c r="AR27" s="30">
        <f ca="1">(1-IF($B27="Male", $C$3, $C$4))^MIN((AR$8-$C$6), $C$5)*IF($B27="Male", MIN(OFFSET(Mortality_Rates!$B$6, $C27, 0), Mortality_Rates!$B$111), MIN(OFFSET(Mortality_Rates!$B$6, $C27, 1),  Mortality_Rates!$C$111))</f>
        <v>2.918881489126362E-4</v>
      </c>
      <c r="AS27" s="30">
        <f ca="1">(1-IF($B27="Male", $C$3, $C$4))^MIN((AS$8-$C$6), $C$5)*IF($B27="Male", MIN(OFFSET(Mortality_Rates!$B$6, $C27, 0), Mortality_Rates!$B$111), MIN(OFFSET(Mortality_Rates!$B$6, $C27, 1),  Mortality_Rates!$C$111))</f>
        <v>2.8853143520014086E-4</v>
      </c>
      <c r="AT27" s="30">
        <f ca="1">(1-IF($B27="Male", $C$3, $C$4))^MIN((AT$8-$C$6), $C$5)*IF($B27="Male", MIN(OFFSET(Mortality_Rates!$B$6, $C27, 0), Mortality_Rates!$B$111), MIN(OFFSET(Mortality_Rates!$B$6, $C27, 1),  Mortality_Rates!$C$111))</f>
        <v>2.8521332369533929E-4</v>
      </c>
      <c r="AU27" s="30">
        <f ca="1">(1-IF($B27="Male", $C$3, $C$4))^MIN((AU$8-$C$6), $C$5)*IF($B27="Male", MIN(OFFSET(Mortality_Rates!$B$6, $C27, 0), Mortality_Rates!$B$111), MIN(OFFSET(Mortality_Rates!$B$6, $C27, 1),  Mortality_Rates!$C$111))</f>
        <v>2.8193337047284289E-4</v>
      </c>
      <c r="AV27" s="30">
        <f ca="1">(1-IF($B27="Male", $C$3, $C$4))^MIN((AV$8-$C$6), $C$5)*IF($B27="Male", MIN(OFFSET(Mortality_Rates!$B$6, $C27, 0), Mortality_Rates!$B$111), MIN(OFFSET(Mortality_Rates!$B$6, $C27, 1),  Mortality_Rates!$C$111))</f>
        <v>2.786911367124052E-4</v>
      </c>
      <c r="AW27" s="30">
        <f ca="1">(1-IF($B27="Male", $C$3, $C$4))^MIN((AW$8-$C$6), $C$5)*IF($B27="Male", MIN(OFFSET(Mortality_Rates!$B$6, $C27, 0), Mortality_Rates!$B$111), MIN(OFFSET(Mortality_Rates!$B$6, $C27, 1),  Mortality_Rates!$C$111))</f>
        <v>2.7548618864021258E-4</v>
      </c>
      <c r="AX27" s="30">
        <f ca="1">(1-IF($B27="Male", $C$3, $C$4))^MIN((AX$8-$C$6), $C$5)*IF($B27="Male", MIN(OFFSET(Mortality_Rates!$B$6, $C27, 0), Mortality_Rates!$B$111), MIN(OFFSET(Mortality_Rates!$B$6, $C27, 1),  Mortality_Rates!$C$111))</f>
        <v>2.7231809747085009E-4</v>
      </c>
      <c r="AY27" s="30">
        <f ca="1">(1-IF($B27="Male", $C$3, $C$4))^MIN((AY$8-$C$6), $C$5)*IF($B27="Male", MIN(OFFSET(Mortality_Rates!$B$6, $C27, 0), Mortality_Rates!$B$111), MIN(OFFSET(Mortality_Rates!$B$6, $C27, 1),  Mortality_Rates!$C$111))</f>
        <v>2.6918643934993532E-4</v>
      </c>
      <c r="AZ27" s="30">
        <f ca="1">(1-IF($B27="Male", $C$3, $C$4))^MIN((AZ$8-$C$6), $C$5)*IF($B27="Male", MIN(OFFSET(Mortality_Rates!$B$6, $C27, 0), Mortality_Rates!$B$111), MIN(OFFSET(Mortality_Rates!$B$6, $C27, 1),  Mortality_Rates!$C$111))</f>
        <v>2.6609079529741107E-4</v>
      </c>
      <c r="BA27" s="30">
        <f ca="1">(1-IF($B27="Male", $C$3, $C$4))^MIN((BA$8-$C$6), $C$5)*IF($B27="Male", MIN(OFFSET(Mortality_Rates!$B$6, $C27, 0), Mortality_Rates!$B$111), MIN(OFFSET(Mortality_Rates!$B$6, $C27, 1),  Mortality_Rates!$C$111))</f>
        <v>2.6303075115149087E-4</v>
      </c>
      <c r="BB27" s="30">
        <f ca="1">(1-IF($B27="Male", $C$3, $C$4))^MIN((BB$8-$C$6), $C$5)*IF($B27="Male", MIN(OFFSET(Mortality_Rates!$B$6, $C27, 0), Mortality_Rates!$B$111), MIN(OFFSET(Mortality_Rates!$B$6, $C27, 1),  Mortality_Rates!$C$111))</f>
        <v>2.6303075115149087E-4</v>
      </c>
      <c r="BC27" s="30">
        <f ca="1">(1-IF($B27="Male", $C$3, $C$4))^MIN((BC$8-$C$6), $C$5)*IF($B27="Male", MIN(OFFSET(Mortality_Rates!$B$6, $C27, 0), Mortality_Rates!$B$111), MIN(OFFSET(Mortality_Rates!$B$6, $C27, 1),  Mortality_Rates!$C$111))</f>
        <v>2.6303075115149087E-4</v>
      </c>
      <c r="BD27" s="30">
        <f ca="1">(1-IF($B27="Male", $C$3, $C$4))^MIN((BD$8-$C$6), $C$5)*IF($B27="Male", MIN(OFFSET(Mortality_Rates!$B$6, $C27, 0), Mortality_Rates!$B$111), MIN(OFFSET(Mortality_Rates!$B$6, $C27, 1),  Mortality_Rates!$C$111))</f>
        <v>2.6303075115149087E-4</v>
      </c>
      <c r="BE27" s="30">
        <f ca="1">(1-IF($B27="Male", $C$3, $C$4))^MIN((BE$8-$C$6), $C$5)*IF($B27="Male", MIN(OFFSET(Mortality_Rates!$B$6, $C27, 0), Mortality_Rates!$B$111), MIN(OFFSET(Mortality_Rates!$B$6, $C27, 1),  Mortality_Rates!$C$111))</f>
        <v>2.6303075115149087E-4</v>
      </c>
      <c r="BF27" s="30">
        <f ca="1">(1-IF($B27="Male", $C$3, $C$4))^MIN((BF$8-$C$6), $C$5)*IF($B27="Male", MIN(OFFSET(Mortality_Rates!$B$6, $C27, 0), Mortality_Rates!$B$111), MIN(OFFSET(Mortality_Rates!$B$6, $C27, 1),  Mortality_Rates!$C$111))</f>
        <v>2.6303075115149087E-4</v>
      </c>
      <c r="BG27" s="30">
        <f ca="1">(1-IF($B27="Male", $C$3, $C$4))^MIN((BG$8-$C$6), $C$5)*IF($B27="Male", MIN(OFFSET(Mortality_Rates!$B$6, $C27, 0), Mortality_Rates!$B$111), MIN(OFFSET(Mortality_Rates!$B$6, $C27, 1),  Mortality_Rates!$C$111))</f>
        <v>2.6303075115149087E-4</v>
      </c>
      <c r="BH27" s="30">
        <f ca="1">(1-IF($B27="Male", $C$3, $C$4))^MIN((BH$8-$C$6), $C$5)*IF($B27="Male", MIN(OFFSET(Mortality_Rates!$B$6, $C27, 0), Mortality_Rates!$B$111), MIN(OFFSET(Mortality_Rates!$B$6, $C27, 1),  Mortality_Rates!$C$111))</f>
        <v>2.6303075115149087E-4</v>
      </c>
      <c r="BI27" s="30">
        <f ca="1">(1-IF($B27="Male", $C$3, $C$4))^MIN((BI$8-$C$6), $C$5)*IF($B27="Male", MIN(OFFSET(Mortality_Rates!$B$6, $C27, 0), Mortality_Rates!$B$111), MIN(OFFSET(Mortality_Rates!$B$6, $C27, 1),  Mortality_Rates!$C$111))</f>
        <v>2.6303075115149087E-4</v>
      </c>
      <c r="BJ27" s="30">
        <f ca="1">(1-IF($B27="Male", $C$3, $C$4))^MIN((BJ$8-$C$6), $C$5)*IF($B27="Male", MIN(OFFSET(Mortality_Rates!$B$6, $C27, 0), Mortality_Rates!$B$111), MIN(OFFSET(Mortality_Rates!$B$6, $C27, 1),  Mortality_Rates!$C$111))</f>
        <v>2.6303075115149087E-4</v>
      </c>
      <c r="BK27" s="30">
        <f ca="1">(1-IF($B27="Male", $C$3, $C$4))^MIN((BK$8-$C$6), $C$5)*IF($B27="Male", MIN(OFFSET(Mortality_Rates!$B$6, $C27, 0), Mortality_Rates!$B$111), MIN(OFFSET(Mortality_Rates!$B$6, $C27, 1),  Mortality_Rates!$C$111))</f>
        <v>2.6303075115149087E-4</v>
      </c>
    </row>
    <row r="28" spans="1:63" x14ac:dyDescent="0.35">
      <c r="A28" t="s">
        <v>34</v>
      </c>
      <c r="B28" t="s">
        <v>31</v>
      </c>
      <c r="C28">
        <f t="shared" si="25"/>
        <v>19</v>
      </c>
      <c r="D28" s="30">
        <f ca="1">(1-IF($B28="Male", $C$3, $C$4))^MIN((D$8-$C$6), $C$5)*IF($B28="Male", MIN(OFFSET(Mortality_Rates!$B$6, $C28, 0), Mortality_Rates!$B$111), MIN(OFFSET(Mortality_Rates!$B$6, $C28, 1),  Mortality_Rates!$C$111))</f>
        <v>4.833765E-4</v>
      </c>
      <c r="E28" s="30">
        <f ca="1">(1-IF($B28="Male", $C$3, $C$4))^MIN((E$8-$C$6), $C$5)*IF($B28="Male", MIN(OFFSET(Mortality_Rates!$B$6, $C28, 0), Mortality_Rates!$B$111), MIN(OFFSET(Mortality_Rates!$B$6, $C28, 1),  Mortality_Rates!$C$111))</f>
        <v>4.7781767024999999E-4</v>
      </c>
      <c r="F28" s="30">
        <f ca="1">(1-IF($B28="Male", $C$3, $C$4))^MIN((F$8-$C$6), $C$5)*IF($B28="Male", MIN(OFFSET(Mortality_Rates!$B$6, $C28, 0), Mortality_Rates!$B$111), MIN(OFFSET(Mortality_Rates!$B$6, $C28, 1),  Mortality_Rates!$C$111))</f>
        <v>4.7232276704212497E-4</v>
      </c>
      <c r="G28" s="30">
        <f ca="1">(1-IF($B28="Male", $C$3, $C$4))^MIN((G$8-$C$6), $C$5)*IF($B28="Male", MIN(OFFSET(Mortality_Rates!$B$6, $C28, 0), Mortality_Rates!$B$111), MIN(OFFSET(Mortality_Rates!$B$6, $C28, 1),  Mortality_Rates!$C$111))</f>
        <v>4.6689105522114058E-4</v>
      </c>
      <c r="H28" s="30">
        <f ca="1">(1-IF($B28="Male", $C$3, $C$4))^MIN((H$8-$C$6), $C$5)*IF($B28="Male", MIN(OFFSET(Mortality_Rates!$B$6, $C28, 0), Mortality_Rates!$B$111), MIN(OFFSET(Mortality_Rates!$B$6, $C28, 1),  Mortality_Rates!$C$111))</f>
        <v>4.615218080860975E-4</v>
      </c>
      <c r="I28" s="30">
        <f ca="1">(1-IF($B28="Male", $C$3, $C$4))^MIN((I$8-$C$6), $C$5)*IF($B28="Male", MIN(OFFSET(Mortality_Rates!$B$6, $C28, 0), Mortality_Rates!$B$111), MIN(OFFSET(Mortality_Rates!$B$6, $C28, 1),  Mortality_Rates!$C$111))</f>
        <v>4.5621430729310733E-4</v>
      </c>
      <c r="J28" s="30">
        <f ca="1">(1-IF($B28="Male", $C$3, $C$4))^MIN((J$8-$C$6), $C$5)*IF($B28="Male", MIN(OFFSET(Mortality_Rates!$B$6, $C28, 0), Mortality_Rates!$B$111), MIN(OFFSET(Mortality_Rates!$B$6, $C28, 1),  Mortality_Rates!$C$111))</f>
        <v>4.5096784275923662E-4</v>
      </c>
      <c r="K28" s="30">
        <f ca="1">(1-IF($B28="Male", $C$3, $C$4))^MIN((K$8-$C$6), $C$5)*IF($B28="Male", MIN(OFFSET(Mortality_Rates!$B$6, $C28, 0), Mortality_Rates!$B$111), MIN(OFFSET(Mortality_Rates!$B$6, $C28, 1),  Mortality_Rates!$C$111))</f>
        <v>4.457817125675054E-4</v>
      </c>
      <c r="L28" s="30">
        <f ca="1">(1-IF($B28="Male", $C$3, $C$4))^MIN((L$8-$C$6), $C$5)*IF($B28="Male", MIN(OFFSET(Mortality_Rates!$B$6, $C28, 0), Mortality_Rates!$B$111), MIN(OFFSET(Mortality_Rates!$B$6, $C28, 1),  Mortality_Rates!$C$111))</f>
        <v>4.4065522287297911E-4</v>
      </c>
      <c r="M28" s="30">
        <f ca="1">(1-IF($B28="Male", $C$3, $C$4))^MIN((M$8-$C$6), $C$5)*IF($B28="Male", MIN(OFFSET(Mortality_Rates!$B$6, $C28, 0), Mortality_Rates!$B$111), MIN(OFFSET(Mortality_Rates!$B$6, $C28, 1),  Mortality_Rates!$C$111))</f>
        <v>4.3558768780993984E-4</v>
      </c>
      <c r="N28" s="30">
        <f ca="1">(1-IF($B28="Male", $C$3, $C$4))^MIN((N$8-$C$6), $C$5)*IF($B28="Male", MIN(OFFSET(Mortality_Rates!$B$6, $C28, 0), Mortality_Rates!$B$111), MIN(OFFSET(Mortality_Rates!$B$6, $C28, 1),  Mortality_Rates!$C$111))</f>
        <v>4.3057842940012552E-4</v>
      </c>
      <c r="O28" s="30">
        <f ca="1">(1-IF($B28="Male", $C$3, $C$4))^MIN((O$8-$C$6), $C$5)*IF($B28="Male", MIN(OFFSET(Mortality_Rates!$B$6, $C28, 0), Mortality_Rates!$B$111), MIN(OFFSET(Mortality_Rates!$B$6, $C28, 1),  Mortality_Rates!$C$111))</f>
        <v>4.2562677746202414E-4</v>
      </c>
      <c r="P28" s="30">
        <f ca="1">(1-IF($B28="Male", $C$3, $C$4))^MIN((P$8-$C$6), $C$5)*IF($B28="Male", MIN(OFFSET(Mortality_Rates!$B$6, $C28, 0), Mortality_Rates!$B$111), MIN(OFFSET(Mortality_Rates!$B$6, $C28, 1),  Mortality_Rates!$C$111))</f>
        <v>4.2073206952121089E-4</v>
      </c>
      <c r="Q28" s="30">
        <f ca="1">(1-IF($B28="Male", $C$3, $C$4))^MIN((Q$8-$C$6), $C$5)*IF($B28="Male", MIN(OFFSET(Mortality_Rates!$B$6, $C28, 0), Mortality_Rates!$B$111), MIN(OFFSET(Mortality_Rates!$B$6, $C28, 1),  Mortality_Rates!$C$111))</f>
        <v>4.1589365072171699E-4</v>
      </c>
      <c r="R28" s="30">
        <f ca="1">(1-IF($B28="Male", $C$3, $C$4))^MIN((R$8-$C$6), $C$5)*IF($B28="Male", MIN(OFFSET(Mortality_Rates!$B$6, $C28, 0), Mortality_Rates!$B$111), MIN(OFFSET(Mortality_Rates!$B$6, $C28, 1),  Mortality_Rates!$C$111))</f>
        <v>4.1111087373841724E-4</v>
      </c>
      <c r="S28" s="30">
        <f ca="1">(1-IF($B28="Male", $C$3, $C$4))^MIN((S$8-$C$6), $C$5)*IF($B28="Male", MIN(OFFSET(Mortality_Rates!$B$6, $C28, 0), Mortality_Rates!$B$111), MIN(OFFSET(Mortality_Rates!$B$6, $C28, 1),  Mortality_Rates!$C$111))</f>
        <v>4.0638309869042542E-4</v>
      </c>
      <c r="T28" s="30">
        <f ca="1">(1-IF($B28="Male", $C$3, $C$4))^MIN((T$8-$C$6), $C$5)*IF($B28="Male", MIN(OFFSET(Mortality_Rates!$B$6, $C28, 0), Mortality_Rates!$B$111), MIN(OFFSET(Mortality_Rates!$B$6, $C28, 1),  Mortality_Rates!$C$111))</f>
        <v>4.0170969305548549E-4</v>
      </c>
      <c r="U28" s="30">
        <f ca="1">(1-IF($B28="Male", $C$3, $C$4))^MIN((U$8-$C$6), $C$5)*IF($B28="Male", MIN(OFFSET(Mortality_Rates!$B$6, $C28, 0), Mortality_Rates!$B$111), MIN(OFFSET(Mortality_Rates!$B$6, $C28, 1),  Mortality_Rates!$C$111))</f>
        <v>3.9709003158534746E-4</v>
      </c>
      <c r="V28" s="30">
        <f ca="1">(1-IF($B28="Male", $C$3, $C$4))^MIN((V$8-$C$6), $C$5)*IF($B28="Male", MIN(OFFSET(Mortality_Rates!$B$6, $C28, 0), Mortality_Rates!$B$111), MIN(OFFSET(Mortality_Rates!$B$6, $C28, 1),  Mortality_Rates!$C$111))</f>
        <v>3.9252349622211595E-4</v>
      </c>
      <c r="W28" s="30">
        <f ca="1">(1-IF($B28="Male", $C$3, $C$4))^MIN((W$8-$C$6), $C$5)*IF($B28="Male", MIN(OFFSET(Mortality_Rates!$B$6, $C28, 0), Mortality_Rates!$B$111), MIN(OFFSET(Mortality_Rates!$B$6, $C28, 1),  Mortality_Rates!$C$111))</f>
        <v>3.8800947601556164E-4</v>
      </c>
      <c r="X28" s="30">
        <f ca="1">(1-IF($B28="Male", $C$3, $C$4))^MIN((X$8-$C$6), $C$5)*IF($B28="Male", MIN(OFFSET(Mortality_Rates!$B$6, $C28, 0), Mortality_Rates!$B$111), MIN(OFFSET(Mortality_Rates!$B$6, $C28, 1),  Mortality_Rates!$C$111))</f>
        <v>3.8354736704138273E-4</v>
      </c>
      <c r="Y28" s="30">
        <f ca="1">(1-IF($B28="Male", $C$3, $C$4))^MIN((Y$8-$C$6), $C$5)*IF($B28="Male", MIN(OFFSET(Mortality_Rates!$B$6, $C28, 0), Mortality_Rates!$B$111), MIN(OFFSET(Mortality_Rates!$B$6, $C28, 1),  Mortality_Rates!$C$111))</f>
        <v>3.791365723204068E-4</v>
      </c>
      <c r="Z28" s="30">
        <f ca="1">(1-IF($B28="Male", $C$3, $C$4))^MIN((Z$8-$C$6), $C$5)*IF($B28="Male", MIN(OFFSET(Mortality_Rates!$B$6, $C28, 0), Mortality_Rates!$B$111), MIN(OFFSET(Mortality_Rates!$B$6, $C28, 1),  Mortality_Rates!$C$111))</f>
        <v>3.7477650173872213E-4</v>
      </c>
      <c r="AA28" s="30">
        <f ca="1">(1-IF($B28="Male", $C$3, $C$4))^MIN((AA$8-$C$6), $C$5)*IF($B28="Male", MIN(OFFSET(Mortality_Rates!$B$6, $C28, 0), Mortality_Rates!$B$111), MIN(OFFSET(Mortality_Rates!$B$6, $C28, 1),  Mortality_Rates!$C$111))</f>
        <v>3.7046657196872684E-4</v>
      </c>
      <c r="AB28" s="30">
        <f ca="1">(1-IF($B28="Male", $C$3, $C$4))^MIN((AB$8-$C$6), $C$5)*IF($B28="Male", MIN(OFFSET(Mortality_Rates!$B$6, $C28, 0), Mortality_Rates!$B$111), MIN(OFFSET(Mortality_Rates!$B$6, $C28, 1),  Mortality_Rates!$C$111))</f>
        <v>3.6620620639108646E-4</v>
      </c>
      <c r="AC28" s="30">
        <f ca="1">(1-IF($B28="Male", $C$3, $C$4))^MIN((AC$8-$C$6), $C$5)*IF($B28="Male", MIN(OFFSET(Mortality_Rates!$B$6, $C28, 0), Mortality_Rates!$B$111), MIN(OFFSET(Mortality_Rates!$B$6, $C28, 1),  Mortality_Rates!$C$111))</f>
        <v>3.6199483501758896E-4</v>
      </c>
      <c r="AD28" s="30">
        <f ca="1">(1-IF($B28="Male", $C$3, $C$4))^MIN((AD$8-$C$6), $C$5)*IF($B28="Male", MIN(OFFSET(Mortality_Rates!$B$6, $C28, 0), Mortality_Rates!$B$111), MIN(OFFSET(Mortality_Rates!$B$6, $C28, 1),  Mortality_Rates!$C$111))</f>
        <v>3.5783189441488674E-4</v>
      </c>
      <c r="AE28" s="30">
        <f ca="1">(1-IF($B28="Male", $C$3, $C$4))^MIN((AE$8-$C$6), $C$5)*IF($B28="Male", MIN(OFFSET(Mortality_Rates!$B$6, $C28, 0), Mortality_Rates!$B$111), MIN(OFFSET(Mortality_Rates!$B$6, $C28, 1),  Mortality_Rates!$C$111))</f>
        <v>3.5371682762911559E-4</v>
      </c>
      <c r="AF28" s="30">
        <f ca="1">(1-IF($B28="Male", $C$3, $C$4))^MIN((AF$8-$C$6), $C$5)*IF($B28="Male", MIN(OFFSET(Mortality_Rates!$B$6, $C28, 0), Mortality_Rates!$B$111), MIN(OFFSET(Mortality_Rates!$B$6, $C28, 1),  Mortality_Rates!$C$111))</f>
        <v>3.4964908411138073E-4</v>
      </c>
      <c r="AG28" s="30">
        <f ca="1">(1-IF($B28="Male", $C$3, $C$4))^MIN((AG$8-$C$6), $C$5)*IF($B28="Male", MIN(OFFSET(Mortality_Rates!$B$6, $C28, 0), Mortality_Rates!$B$111), MIN(OFFSET(Mortality_Rates!$B$6, $C28, 1),  Mortality_Rates!$C$111))</f>
        <v>3.4562811964409986E-4</v>
      </c>
      <c r="AH28" s="30">
        <f ca="1">(1-IF($B28="Male", $C$3, $C$4))^MIN((AH$8-$C$6), $C$5)*IF($B28="Male", MIN(OFFSET(Mortality_Rates!$B$6, $C28, 0), Mortality_Rates!$B$111), MIN(OFFSET(Mortality_Rates!$B$6, $C28, 1),  Mortality_Rates!$C$111))</f>
        <v>3.4165339626819271E-4</v>
      </c>
      <c r="AI28" s="30">
        <f ca="1">(1-IF($B28="Male", $C$3, $C$4))^MIN((AI$8-$C$6), $C$5)*IF($B28="Male", MIN(OFFSET(Mortality_Rates!$B$6, $C28, 0), Mortality_Rates!$B$111), MIN(OFFSET(Mortality_Rates!$B$6, $C28, 1),  Mortality_Rates!$C$111))</f>
        <v>3.3772438221110849E-4</v>
      </c>
      <c r="AJ28" s="30">
        <f ca="1">(1-IF($B28="Male", $C$3, $C$4))^MIN((AJ$8-$C$6), $C$5)*IF($B28="Male", MIN(OFFSET(Mortality_Rates!$B$6, $C28, 0), Mortality_Rates!$B$111), MIN(OFFSET(Mortality_Rates!$B$6, $C28, 1),  Mortality_Rates!$C$111))</f>
        <v>3.3384055181568078E-4</v>
      </c>
      <c r="AK28" s="30">
        <f ca="1">(1-IF($B28="Male", $C$3, $C$4))^MIN((AK$8-$C$6), $C$5)*IF($B28="Male", MIN(OFFSET(Mortality_Rates!$B$6, $C28, 0), Mortality_Rates!$B$111), MIN(OFFSET(Mortality_Rates!$B$6, $C28, 1),  Mortality_Rates!$C$111))</f>
        <v>3.3000138546980041E-4</v>
      </c>
      <c r="AL28" s="30">
        <f ca="1">(1-IF($B28="Male", $C$3, $C$4))^MIN((AL$8-$C$6), $C$5)*IF($B28="Male", MIN(OFFSET(Mortality_Rates!$B$6, $C28, 0), Mortality_Rates!$B$111), MIN(OFFSET(Mortality_Rates!$B$6, $C28, 1),  Mortality_Rates!$C$111))</f>
        <v>3.2620636953689772E-4</v>
      </c>
      <c r="AM28" s="30">
        <f ca="1">(1-IF($B28="Male", $C$3, $C$4))^MIN((AM$8-$C$6), $C$5)*IF($B28="Male", MIN(OFFSET(Mortality_Rates!$B$6, $C28, 0), Mortality_Rates!$B$111), MIN(OFFSET(Mortality_Rates!$B$6, $C28, 1),  Mortality_Rates!$C$111))</f>
        <v>3.2245499628722342E-4</v>
      </c>
      <c r="AN28" s="30">
        <f ca="1">(1-IF($B28="Male", $C$3, $C$4))^MIN((AN$8-$C$6), $C$5)*IF($B28="Male", MIN(OFFSET(Mortality_Rates!$B$6, $C28, 0), Mortality_Rates!$B$111), MIN(OFFSET(Mortality_Rates!$B$6, $C28, 1),  Mortality_Rates!$C$111))</f>
        <v>3.1874676382992039E-4</v>
      </c>
      <c r="AO28" s="30">
        <f ca="1">(1-IF($B28="Male", $C$3, $C$4))^MIN((AO$8-$C$6), $C$5)*IF($B28="Male", MIN(OFFSET(Mortality_Rates!$B$6, $C28, 0), Mortality_Rates!$B$111), MIN(OFFSET(Mortality_Rates!$B$6, $C28, 1),  Mortality_Rates!$C$111))</f>
        <v>3.1508117604587627E-4</v>
      </c>
      <c r="AP28" s="30">
        <f ca="1">(1-IF($B28="Male", $C$3, $C$4))^MIN((AP$8-$C$6), $C$5)*IF($B28="Male", MIN(OFFSET(Mortality_Rates!$B$6, $C28, 0), Mortality_Rates!$B$111), MIN(OFFSET(Mortality_Rates!$B$6, $C28, 1),  Mortality_Rates!$C$111))</f>
        <v>3.1145774252134872E-4</v>
      </c>
      <c r="AQ28" s="30">
        <f ca="1">(1-IF($B28="Male", $C$3, $C$4))^MIN((AQ$8-$C$6), $C$5)*IF($B28="Male", MIN(OFFSET(Mortality_Rates!$B$6, $C28, 0), Mortality_Rates!$B$111), MIN(OFFSET(Mortality_Rates!$B$6, $C28, 1),  Mortality_Rates!$C$111))</f>
        <v>3.0787597848235318E-4</v>
      </c>
      <c r="AR28" s="30">
        <f ca="1">(1-IF($B28="Male", $C$3, $C$4))^MIN((AR$8-$C$6), $C$5)*IF($B28="Male", MIN(OFFSET(Mortality_Rates!$B$6, $C28, 0), Mortality_Rates!$B$111), MIN(OFFSET(Mortality_Rates!$B$6, $C28, 1),  Mortality_Rates!$C$111))</f>
        <v>3.0433540472980613E-4</v>
      </c>
      <c r="AS28" s="30">
        <f ca="1">(1-IF($B28="Male", $C$3, $C$4))^MIN((AS$8-$C$6), $C$5)*IF($B28="Male", MIN(OFFSET(Mortality_Rates!$B$6, $C28, 0), Mortality_Rates!$B$111), MIN(OFFSET(Mortality_Rates!$B$6, $C28, 1),  Mortality_Rates!$C$111))</f>
        <v>3.0083554757541335E-4</v>
      </c>
      <c r="AT28" s="30">
        <f ca="1">(1-IF($B28="Male", $C$3, $C$4))^MIN((AT$8-$C$6), $C$5)*IF($B28="Male", MIN(OFFSET(Mortality_Rates!$B$6, $C28, 0), Mortality_Rates!$B$111), MIN(OFFSET(Mortality_Rates!$B$6, $C28, 1),  Mortality_Rates!$C$111))</f>
        <v>2.9737593877829615E-4</v>
      </c>
      <c r="AU28" s="30">
        <f ca="1">(1-IF($B28="Male", $C$3, $C$4))^MIN((AU$8-$C$6), $C$5)*IF($B28="Male", MIN(OFFSET(Mortality_Rates!$B$6, $C28, 0), Mortality_Rates!$B$111), MIN(OFFSET(Mortality_Rates!$B$6, $C28, 1),  Mortality_Rates!$C$111))</f>
        <v>2.9395611548234575E-4</v>
      </c>
      <c r="AV28" s="30">
        <f ca="1">(1-IF($B28="Male", $C$3, $C$4))^MIN((AV$8-$C$6), $C$5)*IF($B28="Male", MIN(OFFSET(Mortality_Rates!$B$6, $C28, 0), Mortality_Rates!$B$111), MIN(OFFSET(Mortality_Rates!$B$6, $C28, 1),  Mortality_Rates!$C$111))</f>
        <v>2.9057562015429879E-4</v>
      </c>
      <c r="AW28" s="30">
        <f ca="1">(1-IF($B28="Male", $C$3, $C$4))^MIN((AW$8-$C$6), $C$5)*IF($B28="Male", MIN(OFFSET(Mortality_Rates!$B$6, $C28, 0), Mortality_Rates!$B$111), MIN(OFFSET(Mortality_Rates!$B$6, $C28, 1),  Mortality_Rates!$C$111))</f>
        <v>2.8723400052252439E-4</v>
      </c>
      <c r="AX28" s="30">
        <f ca="1">(1-IF($B28="Male", $C$3, $C$4))^MIN((AX$8-$C$6), $C$5)*IF($B28="Male", MIN(OFFSET(Mortality_Rates!$B$6, $C28, 0), Mortality_Rates!$B$111), MIN(OFFSET(Mortality_Rates!$B$6, $C28, 1),  Mortality_Rates!$C$111))</f>
        <v>2.8393080951651534E-4</v>
      </c>
      <c r="AY28" s="30">
        <f ca="1">(1-IF($B28="Male", $C$3, $C$4))^MIN((AY$8-$C$6), $C$5)*IF($B28="Male", MIN(OFFSET(Mortality_Rates!$B$6, $C28, 0), Mortality_Rates!$B$111), MIN(OFFSET(Mortality_Rates!$B$6, $C28, 1),  Mortality_Rates!$C$111))</f>
        <v>2.8066560520707541E-4</v>
      </c>
      <c r="AZ28" s="30">
        <f ca="1">(1-IF($B28="Male", $C$3, $C$4))^MIN((AZ$8-$C$6), $C$5)*IF($B28="Male", MIN(OFFSET(Mortality_Rates!$B$6, $C28, 0), Mortality_Rates!$B$111), MIN(OFFSET(Mortality_Rates!$B$6, $C28, 1),  Mortality_Rates!$C$111))</f>
        <v>2.7743795074719403E-4</v>
      </c>
      <c r="BA28" s="30">
        <f ca="1">(1-IF($B28="Male", $C$3, $C$4))^MIN((BA$8-$C$6), $C$5)*IF($B28="Male", MIN(OFFSET(Mortality_Rates!$B$6, $C28, 0), Mortality_Rates!$B$111), MIN(OFFSET(Mortality_Rates!$B$6, $C28, 1),  Mortality_Rates!$C$111))</f>
        <v>2.7424741431360136E-4</v>
      </c>
      <c r="BB28" s="30">
        <f ca="1">(1-IF($B28="Male", $C$3, $C$4))^MIN((BB$8-$C$6), $C$5)*IF($B28="Male", MIN(OFFSET(Mortality_Rates!$B$6, $C28, 0), Mortality_Rates!$B$111), MIN(OFFSET(Mortality_Rates!$B$6, $C28, 1),  Mortality_Rates!$C$111))</f>
        <v>2.7424741431360136E-4</v>
      </c>
      <c r="BC28" s="30">
        <f ca="1">(1-IF($B28="Male", $C$3, $C$4))^MIN((BC$8-$C$6), $C$5)*IF($B28="Male", MIN(OFFSET(Mortality_Rates!$B$6, $C28, 0), Mortality_Rates!$B$111), MIN(OFFSET(Mortality_Rates!$B$6, $C28, 1),  Mortality_Rates!$C$111))</f>
        <v>2.7424741431360136E-4</v>
      </c>
      <c r="BD28" s="30">
        <f ca="1">(1-IF($B28="Male", $C$3, $C$4))^MIN((BD$8-$C$6), $C$5)*IF($B28="Male", MIN(OFFSET(Mortality_Rates!$B$6, $C28, 0), Mortality_Rates!$B$111), MIN(OFFSET(Mortality_Rates!$B$6, $C28, 1),  Mortality_Rates!$C$111))</f>
        <v>2.7424741431360136E-4</v>
      </c>
      <c r="BE28" s="30">
        <f ca="1">(1-IF($B28="Male", $C$3, $C$4))^MIN((BE$8-$C$6), $C$5)*IF($B28="Male", MIN(OFFSET(Mortality_Rates!$B$6, $C28, 0), Mortality_Rates!$B$111), MIN(OFFSET(Mortality_Rates!$B$6, $C28, 1),  Mortality_Rates!$C$111))</f>
        <v>2.7424741431360136E-4</v>
      </c>
      <c r="BF28" s="30">
        <f ca="1">(1-IF($B28="Male", $C$3, $C$4))^MIN((BF$8-$C$6), $C$5)*IF($B28="Male", MIN(OFFSET(Mortality_Rates!$B$6, $C28, 0), Mortality_Rates!$B$111), MIN(OFFSET(Mortality_Rates!$B$6, $C28, 1),  Mortality_Rates!$C$111))</f>
        <v>2.7424741431360136E-4</v>
      </c>
      <c r="BG28" s="30">
        <f ca="1">(1-IF($B28="Male", $C$3, $C$4))^MIN((BG$8-$C$6), $C$5)*IF($B28="Male", MIN(OFFSET(Mortality_Rates!$B$6, $C28, 0), Mortality_Rates!$B$111), MIN(OFFSET(Mortality_Rates!$B$6, $C28, 1),  Mortality_Rates!$C$111))</f>
        <v>2.7424741431360136E-4</v>
      </c>
      <c r="BH28" s="30">
        <f ca="1">(1-IF($B28="Male", $C$3, $C$4))^MIN((BH$8-$C$6), $C$5)*IF($B28="Male", MIN(OFFSET(Mortality_Rates!$B$6, $C28, 0), Mortality_Rates!$B$111), MIN(OFFSET(Mortality_Rates!$B$6, $C28, 1),  Mortality_Rates!$C$111))</f>
        <v>2.7424741431360136E-4</v>
      </c>
      <c r="BI28" s="30">
        <f ca="1">(1-IF($B28="Male", $C$3, $C$4))^MIN((BI$8-$C$6), $C$5)*IF($B28="Male", MIN(OFFSET(Mortality_Rates!$B$6, $C28, 0), Mortality_Rates!$B$111), MIN(OFFSET(Mortality_Rates!$B$6, $C28, 1),  Mortality_Rates!$C$111))</f>
        <v>2.7424741431360136E-4</v>
      </c>
      <c r="BJ28" s="30">
        <f ca="1">(1-IF($B28="Male", $C$3, $C$4))^MIN((BJ$8-$C$6), $C$5)*IF($B28="Male", MIN(OFFSET(Mortality_Rates!$B$6, $C28, 0), Mortality_Rates!$B$111), MIN(OFFSET(Mortality_Rates!$B$6, $C28, 1),  Mortality_Rates!$C$111))</f>
        <v>2.7424741431360136E-4</v>
      </c>
      <c r="BK28" s="30">
        <f ca="1">(1-IF($B28="Male", $C$3, $C$4))^MIN((BK$8-$C$6), $C$5)*IF($B28="Male", MIN(OFFSET(Mortality_Rates!$B$6, $C28, 0), Mortality_Rates!$B$111), MIN(OFFSET(Mortality_Rates!$B$6, $C28, 1),  Mortality_Rates!$C$111))</f>
        <v>2.7424741431360136E-4</v>
      </c>
    </row>
    <row r="29" spans="1:63" x14ac:dyDescent="0.35">
      <c r="A29" t="s">
        <v>34</v>
      </c>
      <c r="B29" t="s">
        <v>31</v>
      </c>
      <c r="C29">
        <f t="shared" si="25"/>
        <v>20</v>
      </c>
      <c r="D29" s="30">
        <f ca="1">(1-IF($B29="Male", $C$3, $C$4))^MIN((D$8-$C$6), $C$5)*IF($B29="Male", MIN(OFFSET(Mortality_Rates!$B$6, $C29, 0), Mortality_Rates!$B$111), MIN(OFFSET(Mortality_Rates!$B$6, $C29, 1),  Mortality_Rates!$C$111))</f>
        <v>5.0215800000000005E-4</v>
      </c>
      <c r="E29" s="30">
        <f ca="1">(1-IF($B29="Male", $C$3, $C$4))^MIN((E$8-$C$6), $C$5)*IF($B29="Male", MIN(OFFSET(Mortality_Rates!$B$6, $C29, 0), Mortality_Rates!$B$111), MIN(OFFSET(Mortality_Rates!$B$6, $C29, 1),  Mortality_Rates!$C$111))</f>
        <v>4.9638318300000001E-4</v>
      </c>
      <c r="F29" s="30">
        <f ca="1">(1-IF($B29="Male", $C$3, $C$4))^MIN((F$8-$C$6), $C$5)*IF($B29="Male", MIN(OFFSET(Mortality_Rates!$B$6, $C29, 0), Mortality_Rates!$B$111), MIN(OFFSET(Mortality_Rates!$B$6, $C29, 1),  Mortality_Rates!$C$111))</f>
        <v>4.9067477639550005E-4</v>
      </c>
      <c r="G29" s="30">
        <f ca="1">(1-IF($B29="Male", $C$3, $C$4))^MIN((G$8-$C$6), $C$5)*IF($B29="Male", MIN(OFFSET(Mortality_Rates!$B$6, $C29, 0), Mortality_Rates!$B$111), MIN(OFFSET(Mortality_Rates!$B$6, $C29, 1),  Mortality_Rates!$C$111))</f>
        <v>4.8503201646695181E-4</v>
      </c>
      <c r="H29" s="30">
        <f ca="1">(1-IF($B29="Male", $C$3, $C$4))^MIN((H$8-$C$6), $C$5)*IF($B29="Male", MIN(OFFSET(Mortality_Rates!$B$6, $C29, 0), Mortality_Rates!$B$111), MIN(OFFSET(Mortality_Rates!$B$6, $C29, 1),  Mortality_Rates!$C$111))</f>
        <v>4.7945414827758187E-4</v>
      </c>
      <c r="I29" s="30">
        <f ca="1">(1-IF($B29="Male", $C$3, $C$4))^MIN((I$8-$C$6), $C$5)*IF($B29="Male", MIN(OFFSET(Mortality_Rates!$B$6, $C29, 0), Mortality_Rates!$B$111), MIN(OFFSET(Mortality_Rates!$B$6, $C29, 1),  Mortality_Rates!$C$111))</f>
        <v>4.7394042557238967E-4</v>
      </c>
      <c r="J29" s="30">
        <f ca="1">(1-IF($B29="Male", $C$3, $C$4))^MIN((J$8-$C$6), $C$5)*IF($B29="Male", MIN(OFFSET(Mortality_Rates!$B$6, $C29, 0), Mortality_Rates!$B$111), MIN(OFFSET(Mortality_Rates!$B$6, $C29, 1),  Mortality_Rates!$C$111))</f>
        <v>4.6849011067830719E-4</v>
      </c>
      <c r="K29" s="30">
        <f ca="1">(1-IF($B29="Male", $C$3, $C$4))^MIN((K$8-$C$6), $C$5)*IF($B29="Male", MIN(OFFSET(Mortality_Rates!$B$6, $C29, 0), Mortality_Rates!$B$111), MIN(OFFSET(Mortality_Rates!$B$6, $C29, 1),  Mortality_Rates!$C$111))</f>
        <v>4.631024744055067E-4</v>
      </c>
      <c r="L29" s="30">
        <f ca="1">(1-IF($B29="Male", $C$3, $C$4))^MIN((L$8-$C$6), $C$5)*IF($B29="Male", MIN(OFFSET(Mortality_Rates!$B$6, $C29, 0), Mortality_Rates!$B$111), MIN(OFFSET(Mortality_Rates!$B$6, $C29, 1),  Mortality_Rates!$C$111))</f>
        <v>4.5777679594984332E-4</v>
      </c>
      <c r="M29" s="30">
        <f ca="1">(1-IF($B29="Male", $C$3, $C$4))^MIN((M$8-$C$6), $C$5)*IF($B29="Male", MIN(OFFSET(Mortality_Rates!$B$6, $C29, 0), Mortality_Rates!$B$111), MIN(OFFSET(Mortality_Rates!$B$6, $C29, 1),  Mortality_Rates!$C$111))</f>
        <v>4.5251236279642015E-4</v>
      </c>
      <c r="N29" s="30">
        <f ca="1">(1-IF($B29="Male", $C$3, $C$4))^MIN((N$8-$C$6), $C$5)*IF($B29="Male", MIN(OFFSET(Mortality_Rates!$B$6, $C29, 0), Mortality_Rates!$B$111), MIN(OFFSET(Mortality_Rates!$B$6, $C29, 1),  Mortality_Rates!$C$111))</f>
        <v>4.4730847062426134E-4</v>
      </c>
      <c r="O29" s="30">
        <f ca="1">(1-IF($B29="Male", $C$3, $C$4))^MIN((O$8-$C$6), $C$5)*IF($B29="Male", MIN(OFFSET(Mortality_Rates!$B$6, $C29, 0), Mortality_Rates!$B$111), MIN(OFFSET(Mortality_Rates!$B$6, $C29, 1),  Mortality_Rates!$C$111))</f>
        <v>4.4216442321208239E-4</v>
      </c>
      <c r="P29" s="30">
        <f ca="1">(1-IF($B29="Male", $C$3, $C$4))^MIN((P$8-$C$6), $C$5)*IF($B29="Male", MIN(OFFSET(Mortality_Rates!$B$6, $C29, 0), Mortality_Rates!$B$111), MIN(OFFSET(Mortality_Rates!$B$6, $C29, 1),  Mortality_Rates!$C$111))</f>
        <v>4.3707953234514344E-4</v>
      </c>
      <c r="Q29" s="30">
        <f ca="1">(1-IF($B29="Male", $C$3, $C$4))^MIN((Q$8-$C$6), $C$5)*IF($B29="Male", MIN(OFFSET(Mortality_Rates!$B$6, $C29, 0), Mortality_Rates!$B$111), MIN(OFFSET(Mortality_Rates!$B$6, $C29, 1),  Mortality_Rates!$C$111))</f>
        <v>4.3205311772317431E-4</v>
      </c>
      <c r="R29" s="30">
        <f ca="1">(1-IF($B29="Male", $C$3, $C$4))^MIN((R$8-$C$6), $C$5)*IF($B29="Male", MIN(OFFSET(Mortality_Rates!$B$6, $C29, 0), Mortality_Rates!$B$111), MIN(OFFSET(Mortality_Rates!$B$6, $C29, 1),  Mortality_Rates!$C$111))</f>
        <v>4.2708450686935778E-4</v>
      </c>
      <c r="S29" s="30">
        <f ca="1">(1-IF($B29="Male", $C$3, $C$4))^MIN((S$8-$C$6), $C$5)*IF($B29="Male", MIN(OFFSET(Mortality_Rates!$B$6, $C29, 0), Mortality_Rates!$B$111), MIN(OFFSET(Mortality_Rates!$B$6, $C29, 1),  Mortality_Rates!$C$111))</f>
        <v>4.2217303504036018E-4</v>
      </c>
      <c r="T29" s="30">
        <f ca="1">(1-IF($B29="Male", $C$3, $C$4))^MIN((T$8-$C$6), $C$5)*IF($B29="Male", MIN(OFFSET(Mortality_Rates!$B$6, $C29, 0), Mortality_Rates!$B$111), MIN(OFFSET(Mortality_Rates!$B$6, $C29, 1),  Mortality_Rates!$C$111))</f>
        <v>4.1731804513739601E-4</v>
      </c>
      <c r="U29" s="30">
        <f ca="1">(1-IF($B29="Male", $C$3, $C$4))^MIN((U$8-$C$6), $C$5)*IF($B29="Male", MIN(OFFSET(Mortality_Rates!$B$6, $C29, 0), Mortality_Rates!$B$111), MIN(OFFSET(Mortality_Rates!$B$6, $C29, 1),  Mortality_Rates!$C$111))</f>
        <v>4.1251888761831599E-4</v>
      </c>
      <c r="V29" s="30">
        <f ca="1">(1-IF($B29="Male", $C$3, $C$4))^MIN((V$8-$C$6), $C$5)*IF($B29="Male", MIN(OFFSET(Mortality_Rates!$B$6, $C29, 0), Mortality_Rates!$B$111), MIN(OFFSET(Mortality_Rates!$B$6, $C29, 1),  Mortality_Rates!$C$111))</f>
        <v>4.0777492041070535E-4</v>
      </c>
      <c r="W29" s="30">
        <f ca="1">(1-IF($B29="Male", $C$3, $C$4))^MIN((W$8-$C$6), $C$5)*IF($B29="Male", MIN(OFFSET(Mortality_Rates!$B$6, $C29, 0), Mortality_Rates!$B$111), MIN(OFFSET(Mortality_Rates!$B$6, $C29, 1),  Mortality_Rates!$C$111))</f>
        <v>4.0308550882598229E-4</v>
      </c>
      <c r="X29" s="30">
        <f ca="1">(1-IF($B29="Male", $C$3, $C$4))^MIN((X$8-$C$6), $C$5)*IF($B29="Male", MIN(OFFSET(Mortality_Rates!$B$6, $C29, 0), Mortality_Rates!$B$111), MIN(OFFSET(Mortality_Rates!$B$6, $C29, 1),  Mortality_Rates!$C$111))</f>
        <v>3.9845002547448348E-4</v>
      </c>
      <c r="Y29" s="30">
        <f ca="1">(1-IF($B29="Male", $C$3, $C$4))^MIN((Y$8-$C$6), $C$5)*IF($B29="Male", MIN(OFFSET(Mortality_Rates!$B$6, $C29, 0), Mortality_Rates!$B$111), MIN(OFFSET(Mortality_Rates!$B$6, $C29, 1),  Mortality_Rates!$C$111))</f>
        <v>3.9386785018152691E-4</v>
      </c>
      <c r="Z29" s="30">
        <f ca="1">(1-IF($B29="Male", $C$3, $C$4))^MIN((Z$8-$C$6), $C$5)*IF($B29="Male", MIN(OFFSET(Mortality_Rates!$B$6, $C29, 0), Mortality_Rates!$B$111), MIN(OFFSET(Mortality_Rates!$B$6, $C29, 1),  Mortality_Rates!$C$111))</f>
        <v>3.8933836990443941E-4</v>
      </c>
      <c r="AA29" s="30">
        <f ca="1">(1-IF($B29="Male", $C$3, $C$4))^MIN((AA$8-$C$6), $C$5)*IF($B29="Male", MIN(OFFSET(Mortality_Rates!$B$6, $C29, 0), Mortality_Rates!$B$111), MIN(OFFSET(Mortality_Rates!$B$6, $C29, 1),  Mortality_Rates!$C$111))</f>
        <v>3.8486097865053832E-4</v>
      </c>
      <c r="AB29" s="30">
        <f ca="1">(1-IF($B29="Male", $C$3, $C$4))^MIN((AB$8-$C$6), $C$5)*IF($B29="Male", MIN(OFFSET(Mortality_Rates!$B$6, $C29, 0), Mortality_Rates!$B$111), MIN(OFFSET(Mortality_Rates!$B$6, $C29, 1),  Mortality_Rates!$C$111))</f>
        <v>3.8043507739605716E-4</v>
      </c>
      <c r="AC29" s="30">
        <f ca="1">(1-IF($B29="Male", $C$3, $C$4))^MIN((AC$8-$C$6), $C$5)*IF($B29="Male", MIN(OFFSET(Mortality_Rates!$B$6, $C29, 0), Mortality_Rates!$B$111), MIN(OFFSET(Mortality_Rates!$B$6, $C29, 1),  Mortality_Rates!$C$111))</f>
        <v>3.760600740060025E-4</v>
      </c>
      <c r="AD29" s="30">
        <f ca="1">(1-IF($B29="Male", $C$3, $C$4))^MIN((AD$8-$C$6), $C$5)*IF($B29="Male", MIN(OFFSET(Mortality_Rates!$B$6, $C29, 0), Mortality_Rates!$B$111), MIN(OFFSET(Mortality_Rates!$B$6, $C29, 1),  Mortality_Rates!$C$111))</f>
        <v>3.717353831549335E-4</v>
      </c>
      <c r="AE29" s="30">
        <f ca="1">(1-IF($B29="Male", $C$3, $C$4))^MIN((AE$8-$C$6), $C$5)*IF($B29="Male", MIN(OFFSET(Mortality_Rates!$B$6, $C29, 0), Mortality_Rates!$B$111), MIN(OFFSET(Mortality_Rates!$B$6, $C29, 1),  Mortality_Rates!$C$111))</f>
        <v>3.6746042624865178E-4</v>
      </c>
      <c r="AF29" s="30">
        <f ca="1">(1-IF($B29="Male", $C$3, $C$4))^MIN((AF$8-$C$6), $C$5)*IF($B29="Male", MIN(OFFSET(Mortality_Rates!$B$6, $C29, 0), Mortality_Rates!$B$111), MIN(OFFSET(Mortality_Rates!$B$6, $C29, 1),  Mortality_Rates!$C$111))</f>
        <v>3.6323463134679232E-4</v>
      </c>
      <c r="AG29" s="30">
        <f ca="1">(1-IF($B29="Male", $C$3, $C$4))^MIN((AG$8-$C$6), $C$5)*IF($B29="Male", MIN(OFFSET(Mortality_Rates!$B$6, $C29, 0), Mortality_Rates!$B$111), MIN(OFFSET(Mortality_Rates!$B$6, $C29, 1),  Mortality_Rates!$C$111))</f>
        <v>3.5905743308630421E-4</v>
      </c>
      <c r="AH29" s="30">
        <f ca="1">(1-IF($B29="Male", $C$3, $C$4))^MIN((AH$8-$C$6), $C$5)*IF($B29="Male", MIN(OFFSET(Mortality_Rates!$B$6, $C29, 0), Mortality_Rates!$B$111), MIN(OFFSET(Mortality_Rates!$B$6, $C29, 1),  Mortality_Rates!$C$111))</f>
        <v>3.5492827260581169E-4</v>
      </c>
      <c r="AI29" s="30">
        <f ca="1">(1-IF($B29="Male", $C$3, $C$4))^MIN((AI$8-$C$6), $C$5)*IF($B29="Male", MIN(OFFSET(Mortality_Rates!$B$6, $C29, 0), Mortality_Rates!$B$111), MIN(OFFSET(Mortality_Rates!$B$6, $C29, 1),  Mortality_Rates!$C$111))</f>
        <v>3.5084659747084486E-4</v>
      </c>
      <c r="AJ29" s="30">
        <f ca="1">(1-IF($B29="Male", $C$3, $C$4))^MIN((AJ$8-$C$6), $C$5)*IF($B29="Male", MIN(OFFSET(Mortality_Rates!$B$6, $C29, 0), Mortality_Rates!$B$111), MIN(OFFSET(Mortality_Rates!$B$6, $C29, 1),  Mortality_Rates!$C$111))</f>
        <v>3.4681186159993017E-4</v>
      </c>
      <c r="AK29" s="30">
        <f ca="1">(1-IF($B29="Male", $C$3, $C$4))^MIN((AK$8-$C$6), $C$5)*IF($B29="Male", MIN(OFFSET(Mortality_Rates!$B$6, $C29, 0), Mortality_Rates!$B$111), MIN(OFFSET(Mortality_Rates!$B$6, $C29, 1),  Mortality_Rates!$C$111))</f>
        <v>3.4282352519153091E-4</v>
      </c>
      <c r="AL29" s="30">
        <f ca="1">(1-IF($B29="Male", $C$3, $C$4))^MIN((AL$8-$C$6), $C$5)*IF($B29="Male", MIN(OFFSET(Mortality_Rates!$B$6, $C29, 0), Mortality_Rates!$B$111), MIN(OFFSET(Mortality_Rates!$B$6, $C29, 1),  Mortality_Rates!$C$111))</f>
        <v>3.3888105465182833E-4</v>
      </c>
      <c r="AM29" s="30">
        <f ca="1">(1-IF($B29="Male", $C$3, $C$4))^MIN((AM$8-$C$6), $C$5)*IF($B29="Male", MIN(OFFSET(Mortality_Rates!$B$6, $C29, 0), Mortality_Rates!$B$111), MIN(OFFSET(Mortality_Rates!$B$6, $C29, 1),  Mortality_Rates!$C$111))</f>
        <v>3.3498392252333232E-4</v>
      </c>
      <c r="AN29" s="30">
        <f ca="1">(1-IF($B29="Male", $C$3, $C$4))^MIN((AN$8-$C$6), $C$5)*IF($B29="Male", MIN(OFFSET(Mortality_Rates!$B$6, $C29, 0), Mortality_Rates!$B$111), MIN(OFFSET(Mortality_Rates!$B$6, $C29, 1),  Mortality_Rates!$C$111))</f>
        <v>3.3113160741431402E-4</v>
      </c>
      <c r="AO29" s="30">
        <f ca="1">(1-IF($B29="Male", $C$3, $C$4))^MIN((AO$8-$C$6), $C$5)*IF($B29="Male", MIN(OFFSET(Mortality_Rates!$B$6, $C29, 0), Mortality_Rates!$B$111), MIN(OFFSET(Mortality_Rates!$B$6, $C29, 1),  Mortality_Rates!$C$111))</f>
        <v>3.2732359392904941E-4</v>
      </c>
      <c r="AP29" s="30">
        <f ca="1">(1-IF($B29="Male", $C$3, $C$4))^MIN((AP$8-$C$6), $C$5)*IF($B29="Male", MIN(OFFSET(Mortality_Rates!$B$6, $C29, 0), Mortality_Rates!$B$111), MIN(OFFSET(Mortality_Rates!$B$6, $C29, 1),  Mortality_Rates!$C$111))</f>
        <v>3.2355937259886535E-4</v>
      </c>
      <c r="AQ29" s="30">
        <f ca="1">(1-IF($B29="Male", $C$3, $C$4))^MIN((AQ$8-$C$6), $C$5)*IF($B29="Male", MIN(OFFSET(Mortality_Rates!$B$6, $C29, 0), Mortality_Rates!$B$111), MIN(OFFSET(Mortality_Rates!$B$6, $C29, 1),  Mortality_Rates!$C$111))</f>
        <v>3.1983843981397839E-4</v>
      </c>
      <c r="AR29" s="30">
        <f ca="1">(1-IF($B29="Male", $C$3, $C$4))^MIN((AR$8-$C$6), $C$5)*IF($B29="Male", MIN(OFFSET(Mortality_Rates!$B$6, $C29, 0), Mortality_Rates!$B$111), MIN(OFFSET(Mortality_Rates!$B$6, $C29, 1),  Mortality_Rates!$C$111))</f>
        <v>3.1616029775611768E-4</v>
      </c>
      <c r="AS29" s="30">
        <f ca="1">(1-IF($B29="Male", $C$3, $C$4))^MIN((AS$8-$C$6), $C$5)*IF($B29="Male", MIN(OFFSET(Mortality_Rates!$B$6, $C29, 0), Mortality_Rates!$B$111), MIN(OFFSET(Mortality_Rates!$B$6, $C29, 1),  Mortality_Rates!$C$111))</f>
        <v>3.1252445433192229E-4</v>
      </c>
      <c r="AT29" s="30">
        <f ca="1">(1-IF($B29="Male", $C$3, $C$4))^MIN((AT$8-$C$6), $C$5)*IF($B29="Male", MIN(OFFSET(Mortality_Rates!$B$6, $C29, 0), Mortality_Rates!$B$111), MIN(OFFSET(Mortality_Rates!$B$6, $C29, 1),  Mortality_Rates!$C$111))</f>
        <v>3.0893042310710519E-4</v>
      </c>
      <c r="AU29" s="30">
        <f ca="1">(1-IF($B29="Male", $C$3, $C$4))^MIN((AU$8-$C$6), $C$5)*IF($B29="Male", MIN(OFFSET(Mortality_Rates!$B$6, $C29, 0), Mortality_Rates!$B$111), MIN(OFFSET(Mortality_Rates!$B$6, $C29, 1),  Mortality_Rates!$C$111))</f>
        <v>3.0537772324137354E-4</v>
      </c>
      <c r="AV29" s="30">
        <f ca="1">(1-IF($B29="Male", $C$3, $C$4))^MIN((AV$8-$C$6), $C$5)*IF($B29="Male", MIN(OFFSET(Mortality_Rates!$B$6, $C29, 0), Mortality_Rates!$B$111), MIN(OFFSET(Mortality_Rates!$B$6, $C29, 1),  Mortality_Rates!$C$111))</f>
        <v>3.0186587942409774E-4</v>
      </c>
      <c r="AW29" s="30">
        <f ca="1">(1-IF($B29="Male", $C$3, $C$4))^MIN((AW$8-$C$6), $C$5)*IF($B29="Male", MIN(OFFSET(Mortality_Rates!$B$6, $C29, 0), Mortality_Rates!$B$111), MIN(OFFSET(Mortality_Rates!$B$6, $C29, 1),  Mortality_Rates!$C$111))</f>
        <v>2.9839442181072063E-4</v>
      </c>
      <c r="AX29" s="30">
        <f ca="1">(1-IF($B29="Male", $C$3, $C$4))^MIN((AX$8-$C$6), $C$5)*IF($B29="Male", MIN(OFFSET(Mortality_Rates!$B$6, $C29, 0), Mortality_Rates!$B$111), MIN(OFFSET(Mortality_Rates!$B$6, $C29, 1),  Mortality_Rates!$C$111))</f>
        <v>2.9496288595989736E-4</v>
      </c>
      <c r="AY29" s="30">
        <f ca="1">(1-IF($B29="Male", $C$3, $C$4))^MIN((AY$8-$C$6), $C$5)*IF($B29="Male", MIN(OFFSET(Mortality_Rates!$B$6, $C29, 0), Mortality_Rates!$B$111), MIN(OFFSET(Mortality_Rates!$B$6, $C29, 1),  Mortality_Rates!$C$111))</f>
        <v>2.9157081277135852E-4</v>
      </c>
      <c r="AZ29" s="30">
        <f ca="1">(1-IF($B29="Male", $C$3, $C$4))^MIN((AZ$8-$C$6), $C$5)*IF($B29="Male", MIN(OFFSET(Mortality_Rates!$B$6, $C29, 0), Mortality_Rates!$B$111), MIN(OFFSET(Mortality_Rates!$B$6, $C29, 1),  Mortality_Rates!$C$111))</f>
        <v>2.8821774842448792E-4</v>
      </c>
      <c r="BA29" s="30">
        <f ca="1">(1-IF($B29="Male", $C$3, $C$4))^MIN((BA$8-$C$6), $C$5)*IF($B29="Male", MIN(OFFSET(Mortality_Rates!$B$6, $C29, 0), Mortality_Rates!$B$111), MIN(OFFSET(Mortality_Rates!$B$6, $C29, 1),  Mortality_Rates!$C$111))</f>
        <v>2.8490324431760633E-4</v>
      </c>
      <c r="BB29" s="30">
        <f ca="1">(1-IF($B29="Male", $C$3, $C$4))^MIN((BB$8-$C$6), $C$5)*IF($B29="Male", MIN(OFFSET(Mortality_Rates!$B$6, $C29, 0), Mortality_Rates!$B$111), MIN(OFFSET(Mortality_Rates!$B$6, $C29, 1),  Mortality_Rates!$C$111))</f>
        <v>2.8490324431760633E-4</v>
      </c>
      <c r="BC29" s="30">
        <f ca="1">(1-IF($B29="Male", $C$3, $C$4))^MIN((BC$8-$C$6), $C$5)*IF($B29="Male", MIN(OFFSET(Mortality_Rates!$B$6, $C29, 0), Mortality_Rates!$B$111), MIN(OFFSET(Mortality_Rates!$B$6, $C29, 1),  Mortality_Rates!$C$111))</f>
        <v>2.8490324431760633E-4</v>
      </c>
      <c r="BD29" s="30">
        <f ca="1">(1-IF($B29="Male", $C$3, $C$4))^MIN((BD$8-$C$6), $C$5)*IF($B29="Male", MIN(OFFSET(Mortality_Rates!$B$6, $C29, 0), Mortality_Rates!$B$111), MIN(OFFSET(Mortality_Rates!$B$6, $C29, 1),  Mortality_Rates!$C$111))</f>
        <v>2.8490324431760633E-4</v>
      </c>
      <c r="BE29" s="30">
        <f ca="1">(1-IF($B29="Male", $C$3, $C$4))^MIN((BE$8-$C$6), $C$5)*IF($B29="Male", MIN(OFFSET(Mortality_Rates!$B$6, $C29, 0), Mortality_Rates!$B$111), MIN(OFFSET(Mortality_Rates!$B$6, $C29, 1),  Mortality_Rates!$C$111))</f>
        <v>2.8490324431760633E-4</v>
      </c>
      <c r="BF29" s="30">
        <f ca="1">(1-IF($B29="Male", $C$3, $C$4))^MIN((BF$8-$C$6), $C$5)*IF($B29="Male", MIN(OFFSET(Mortality_Rates!$B$6, $C29, 0), Mortality_Rates!$B$111), MIN(OFFSET(Mortality_Rates!$B$6, $C29, 1),  Mortality_Rates!$C$111))</f>
        <v>2.8490324431760633E-4</v>
      </c>
      <c r="BG29" s="30">
        <f ca="1">(1-IF($B29="Male", $C$3, $C$4))^MIN((BG$8-$C$6), $C$5)*IF($B29="Male", MIN(OFFSET(Mortality_Rates!$B$6, $C29, 0), Mortality_Rates!$B$111), MIN(OFFSET(Mortality_Rates!$B$6, $C29, 1),  Mortality_Rates!$C$111))</f>
        <v>2.8490324431760633E-4</v>
      </c>
      <c r="BH29" s="30">
        <f ca="1">(1-IF($B29="Male", $C$3, $C$4))^MIN((BH$8-$C$6), $C$5)*IF($B29="Male", MIN(OFFSET(Mortality_Rates!$B$6, $C29, 0), Mortality_Rates!$B$111), MIN(OFFSET(Mortality_Rates!$B$6, $C29, 1),  Mortality_Rates!$C$111))</f>
        <v>2.8490324431760633E-4</v>
      </c>
      <c r="BI29" s="30">
        <f ca="1">(1-IF($B29="Male", $C$3, $C$4))^MIN((BI$8-$C$6), $C$5)*IF($B29="Male", MIN(OFFSET(Mortality_Rates!$B$6, $C29, 0), Mortality_Rates!$B$111), MIN(OFFSET(Mortality_Rates!$B$6, $C29, 1),  Mortality_Rates!$C$111))</f>
        <v>2.8490324431760633E-4</v>
      </c>
      <c r="BJ29" s="30">
        <f ca="1">(1-IF($B29="Male", $C$3, $C$4))^MIN((BJ$8-$C$6), $C$5)*IF($B29="Male", MIN(OFFSET(Mortality_Rates!$B$6, $C29, 0), Mortality_Rates!$B$111), MIN(OFFSET(Mortality_Rates!$B$6, $C29, 1),  Mortality_Rates!$C$111))</f>
        <v>2.8490324431760633E-4</v>
      </c>
      <c r="BK29" s="30">
        <f ca="1">(1-IF($B29="Male", $C$3, $C$4))^MIN((BK$8-$C$6), $C$5)*IF($B29="Male", MIN(OFFSET(Mortality_Rates!$B$6, $C29, 0), Mortality_Rates!$B$111), MIN(OFFSET(Mortality_Rates!$B$6, $C29, 1),  Mortality_Rates!$C$111))</f>
        <v>2.8490324431760633E-4</v>
      </c>
    </row>
    <row r="30" spans="1:63" x14ac:dyDescent="0.35">
      <c r="A30" t="s">
        <v>34</v>
      </c>
      <c r="B30" t="s">
        <v>31</v>
      </c>
      <c r="C30">
        <f t="shared" si="25"/>
        <v>21</v>
      </c>
      <c r="D30" s="30">
        <f ca="1">(1-IF($B30="Male", $C$3, $C$4))^MIN((D$8-$C$6), $C$5)*IF($B30="Male", MIN(OFFSET(Mortality_Rates!$B$6, $C30, 0), Mortality_Rates!$B$111), MIN(OFFSET(Mortality_Rates!$B$6, $C30, 1),  Mortality_Rates!$C$111))</f>
        <v>5.2093950000000006E-4</v>
      </c>
      <c r="E30" s="30">
        <f ca="1">(1-IF($B30="Male", $C$3, $C$4))^MIN((E$8-$C$6), $C$5)*IF($B30="Male", MIN(OFFSET(Mortality_Rates!$B$6, $C30, 0), Mortality_Rates!$B$111), MIN(OFFSET(Mortality_Rates!$B$6, $C30, 1),  Mortality_Rates!$C$111))</f>
        <v>5.1494869575000003E-4</v>
      </c>
      <c r="F30" s="30">
        <f ca="1">(1-IF($B30="Male", $C$3, $C$4))^MIN((F$8-$C$6), $C$5)*IF($B30="Male", MIN(OFFSET(Mortality_Rates!$B$6, $C30, 0), Mortality_Rates!$B$111), MIN(OFFSET(Mortality_Rates!$B$6, $C30, 1),  Mortality_Rates!$C$111))</f>
        <v>5.0902678574887502E-4</v>
      </c>
      <c r="G30" s="30">
        <f ca="1">(1-IF($B30="Male", $C$3, $C$4))^MIN((G$8-$C$6), $C$5)*IF($B30="Male", MIN(OFFSET(Mortality_Rates!$B$6, $C30, 0), Mortality_Rates!$B$111), MIN(OFFSET(Mortality_Rates!$B$6, $C30, 1),  Mortality_Rates!$C$111))</f>
        <v>5.0317297771276305E-4</v>
      </c>
      <c r="H30" s="30">
        <f ca="1">(1-IF($B30="Male", $C$3, $C$4))^MIN((H$8-$C$6), $C$5)*IF($B30="Male", MIN(OFFSET(Mortality_Rates!$B$6, $C30, 0), Mortality_Rates!$B$111), MIN(OFFSET(Mortality_Rates!$B$6, $C30, 1),  Mortality_Rates!$C$111))</f>
        <v>4.9738648846906625E-4</v>
      </c>
      <c r="I30" s="30">
        <f ca="1">(1-IF($B30="Male", $C$3, $C$4))^MIN((I$8-$C$6), $C$5)*IF($B30="Male", MIN(OFFSET(Mortality_Rates!$B$6, $C30, 0), Mortality_Rates!$B$111), MIN(OFFSET(Mortality_Rates!$B$6, $C30, 1),  Mortality_Rates!$C$111))</f>
        <v>4.9166654385167201E-4</v>
      </c>
      <c r="J30" s="30">
        <f ca="1">(1-IF($B30="Male", $C$3, $C$4))^MIN((J$8-$C$6), $C$5)*IF($B30="Male", MIN(OFFSET(Mortality_Rates!$B$6, $C30, 0), Mortality_Rates!$B$111), MIN(OFFSET(Mortality_Rates!$B$6, $C30, 1),  Mortality_Rates!$C$111))</f>
        <v>4.8601237859737775E-4</v>
      </c>
      <c r="K30" s="30">
        <f ca="1">(1-IF($B30="Male", $C$3, $C$4))^MIN((K$8-$C$6), $C$5)*IF($B30="Male", MIN(OFFSET(Mortality_Rates!$B$6, $C30, 0), Mortality_Rates!$B$111), MIN(OFFSET(Mortality_Rates!$B$6, $C30, 1),  Mortality_Rates!$C$111))</f>
        <v>4.8042323624350794E-4</v>
      </c>
      <c r="L30" s="30">
        <f ca="1">(1-IF($B30="Male", $C$3, $C$4))^MIN((L$8-$C$6), $C$5)*IF($B30="Male", MIN(OFFSET(Mortality_Rates!$B$6, $C30, 0), Mortality_Rates!$B$111), MIN(OFFSET(Mortality_Rates!$B$6, $C30, 1),  Mortality_Rates!$C$111))</f>
        <v>4.7489836902670759E-4</v>
      </c>
      <c r="M30" s="30">
        <f ca="1">(1-IF($B30="Male", $C$3, $C$4))^MIN((M$8-$C$6), $C$5)*IF($B30="Male", MIN(OFFSET(Mortality_Rates!$B$6, $C30, 0), Mortality_Rates!$B$111), MIN(OFFSET(Mortality_Rates!$B$6, $C30, 1),  Mortality_Rates!$C$111))</f>
        <v>4.6943703778290046E-4</v>
      </c>
      <c r="N30" s="30">
        <f ca="1">(1-IF($B30="Male", $C$3, $C$4))^MIN((N$8-$C$6), $C$5)*IF($B30="Male", MIN(OFFSET(Mortality_Rates!$B$6, $C30, 0), Mortality_Rates!$B$111), MIN(OFFSET(Mortality_Rates!$B$6, $C30, 1),  Mortality_Rates!$C$111))</f>
        <v>4.6403851184839711E-4</v>
      </c>
      <c r="O30" s="30">
        <f ca="1">(1-IF($B30="Male", $C$3, $C$4))^MIN((O$8-$C$6), $C$5)*IF($B30="Male", MIN(OFFSET(Mortality_Rates!$B$6, $C30, 0), Mortality_Rates!$B$111), MIN(OFFSET(Mortality_Rates!$B$6, $C30, 1),  Mortality_Rates!$C$111))</f>
        <v>4.5870206896214059E-4</v>
      </c>
      <c r="P30" s="30">
        <f ca="1">(1-IF($B30="Male", $C$3, $C$4))^MIN((P$8-$C$6), $C$5)*IF($B30="Male", MIN(OFFSET(Mortality_Rates!$B$6, $C30, 0), Mortality_Rates!$B$111), MIN(OFFSET(Mortality_Rates!$B$6, $C30, 1),  Mortality_Rates!$C$111))</f>
        <v>4.5342699516907599E-4</v>
      </c>
      <c r="Q30" s="30">
        <f ca="1">(1-IF($B30="Male", $C$3, $C$4))^MIN((Q$8-$C$6), $C$5)*IF($B30="Male", MIN(OFFSET(Mortality_Rates!$B$6, $C30, 0), Mortality_Rates!$B$111), MIN(OFFSET(Mortality_Rates!$B$6, $C30, 1),  Mortality_Rates!$C$111))</f>
        <v>4.4821258472463164E-4</v>
      </c>
      <c r="R30" s="30">
        <f ca="1">(1-IF($B30="Male", $C$3, $C$4))^MIN((R$8-$C$6), $C$5)*IF($B30="Male", MIN(OFFSET(Mortality_Rates!$B$6, $C30, 0), Mortality_Rates!$B$111), MIN(OFFSET(Mortality_Rates!$B$6, $C30, 1),  Mortality_Rates!$C$111))</f>
        <v>4.4305814000029838E-4</v>
      </c>
      <c r="S30" s="30">
        <f ca="1">(1-IF($B30="Male", $C$3, $C$4))^MIN((S$8-$C$6), $C$5)*IF($B30="Male", MIN(OFFSET(Mortality_Rates!$B$6, $C30, 0), Mortality_Rates!$B$111), MIN(OFFSET(Mortality_Rates!$B$6, $C30, 1),  Mortality_Rates!$C$111))</f>
        <v>4.3796297139029494E-4</v>
      </c>
      <c r="T30" s="30">
        <f ca="1">(1-IF($B30="Male", $C$3, $C$4))^MIN((T$8-$C$6), $C$5)*IF($B30="Male", MIN(OFFSET(Mortality_Rates!$B$6, $C30, 0), Mortality_Rates!$B$111), MIN(OFFSET(Mortality_Rates!$B$6, $C30, 1),  Mortality_Rates!$C$111))</f>
        <v>4.3292639721930653E-4</v>
      </c>
      <c r="U30" s="30">
        <f ca="1">(1-IF($B30="Male", $C$3, $C$4))^MIN((U$8-$C$6), $C$5)*IF($B30="Male", MIN(OFFSET(Mortality_Rates!$B$6, $C30, 0), Mortality_Rates!$B$111), MIN(OFFSET(Mortality_Rates!$B$6, $C30, 1),  Mortality_Rates!$C$111))</f>
        <v>4.2794774365128451E-4</v>
      </c>
      <c r="V30" s="30">
        <f ca="1">(1-IF($B30="Male", $C$3, $C$4))^MIN((V$8-$C$6), $C$5)*IF($B30="Male", MIN(OFFSET(Mortality_Rates!$B$6, $C30, 0), Mortality_Rates!$B$111), MIN(OFFSET(Mortality_Rates!$B$6, $C30, 1),  Mortality_Rates!$C$111))</f>
        <v>4.2302634459929475E-4</v>
      </c>
      <c r="W30" s="30">
        <f ca="1">(1-IF($B30="Male", $C$3, $C$4))^MIN((W$8-$C$6), $C$5)*IF($B30="Male", MIN(OFFSET(Mortality_Rates!$B$6, $C30, 0), Mortality_Rates!$B$111), MIN(OFFSET(Mortality_Rates!$B$6, $C30, 1),  Mortality_Rates!$C$111))</f>
        <v>4.1816154163640289E-4</v>
      </c>
      <c r="X30" s="30">
        <f ca="1">(1-IF($B30="Male", $C$3, $C$4))^MIN((X$8-$C$6), $C$5)*IF($B30="Male", MIN(OFFSET(Mortality_Rates!$B$6, $C30, 0), Mortality_Rates!$B$111), MIN(OFFSET(Mortality_Rates!$B$6, $C30, 1),  Mortality_Rates!$C$111))</f>
        <v>4.1335268390758429E-4</v>
      </c>
      <c r="Y30" s="30">
        <f ca="1">(1-IF($B30="Male", $C$3, $C$4))^MIN((Y$8-$C$6), $C$5)*IF($B30="Male", MIN(OFFSET(Mortality_Rates!$B$6, $C30, 0), Mortality_Rates!$B$111), MIN(OFFSET(Mortality_Rates!$B$6, $C30, 1),  Mortality_Rates!$C$111))</f>
        <v>4.0859912804264706E-4</v>
      </c>
      <c r="Z30" s="30">
        <f ca="1">(1-IF($B30="Male", $C$3, $C$4))^MIN((Z$8-$C$6), $C$5)*IF($B30="Male", MIN(OFFSET(Mortality_Rates!$B$6, $C30, 0), Mortality_Rates!$B$111), MIN(OFFSET(Mortality_Rates!$B$6, $C30, 1),  Mortality_Rates!$C$111))</f>
        <v>4.0390023807015664E-4</v>
      </c>
      <c r="AA30" s="30">
        <f ca="1">(1-IF($B30="Male", $C$3, $C$4))^MIN((AA$8-$C$6), $C$5)*IF($B30="Male", MIN(OFFSET(Mortality_Rates!$B$6, $C30, 0), Mortality_Rates!$B$111), MIN(OFFSET(Mortality_Rates!$B$6, $C30, 1),  Mortality_Rates!$C$111))</f>
        <v>3.9925538533234985E-4</v>
      </c>
      <c r="AB30" s="30">
        <f ca="1">(1-IF($B30="Male", $C$3, $C$4))^MIN((AB$8-$C$6), $C$5)*IF($B30="Male", MIN(OFFSET(Mortality_Rates!$B$6, $C30, 0), Mortality_Rates!$B$111), MIN(OFFSET(Mortality_Rates!$B$6, $C30, 1),  Mortality_Rates!$C$111))</f>
        <v>3.9466394840102781E-4</v>
      </c>
      <c r="AC30" s="30">
        <f ca="1">(1-IF($B30="Male", $C$3, $C$4))^MIN((AC$8-$C$6), $C$5)*IF($B30="Male", MIN(OFFSET(Mortality_Rates!$B$6, $C30, 0), Mortality_Rates!$B$111), MIN(OFFSET(Mortality_Rates!$B$6, $C30, 1),  Mortality_Rates!$C$111))</f>
        <v>3.9012531299441599E-4</v>
      </c>
      <c r="AD30" s="30">
        <f ca="1">(1-IF($B30="Male", $C$3, $C$4))^MIN((AD$8-$C$6), $C$5)*IF($B30="Male", MIN(OFFSET(Mortality_Rates!$B$6, $C30, 0), Mortality_Rates!$B$111), MIN(OFFSET(Mortality_Rates!$B$6, $C30, 1),  Mortality_Rates!$C$111))</f>
        <v>3.8563887189498026E-4</v>
      </c>
      <c r="AE30" s="30">
        <f ca="1">(1-IF($B30="Male", $C$3, $C$4))^MIN((AE$8-$C$6), $C$5)*IF($B30="Male", MIN(OFFSET(Mortality_Rates!$B$6, $C30, 0), Mortality_Rates!$B$111), MIN(OFFSET(Mortality_Rates!$B$6, $C30, 1),  Mortality_Rates!$C$111))</f>
        <v>3.8120402486818803E-4</v>
      </c>
      <c r="AF30" s="30">
        <f ca="1">(1-IF($B30="Male", $C$3, $C$4))^MIN((AF$8-$C$6), $C$5)*IF($B30="Male", MIN(OFFSET(Mortality_Rates!$B$6, $C30, 0), Mortality_Rates!$B$111), MIN(OFFSET(Mortality_Rates!$B$6, $C30, 1),  Mortality_Rates!$C$111))</f>
        <v>3.7682017858220386E-4</v>
      </c>
      <c r="AG30" s="30">
        <f ca="1">(1-IF($B30="Male", $C$3, $C$4))^MIN((AG$8-$C$6), $C$5)*IF($B30="Male", MIN(OFFSET(Mortality_Rates!$B$6, $C30, 0), Mortality_Rates!$B$111), MIN(OFFSET(Mortality_Rates!$B$6, $C30, 1),  Mortality_Rates!$C$111))</f>
        <v>3.724867465285085E-4</v>
      </c>
      <c r="AH30" s="30">
        <f ca="1">(1-IF($B30="Male", $C$3, $C$4))^MIN((AH$8-$C$6), $C$5)*IF($B30="Male", MIN(OFFSET(Mortality_Rates!$B$6, $C30, 0), Mortality_Rates!$B$111), MIN(OFFSET(Mortality_Rates!$B$6, $C30, 1),  Mortality_Rates!$C$111))</f>
        <v>3.6820314894343067E-4</v>
      </c>
      <c r="AI30" s="30">
        <f ca="1">(1-IF($B30="Male", $C$3, $C$4))^MIN((AI$8-$C$6), $C$5)*IF($B30="Male", MIN(OFFSET(Mortality_Rates!$B$6, $C30, 0), Mortality_Rates!$B$111), MIN(OFFSET(Mortality_Rates!$B$6, $C30, 1),  Mortality_Rates!$C$111))</f>
        <v>3.6396881273058118E-4</v>
      </c>
      <c r="AJ30" s="30">
        <f ca="1">(1-IF($B30="Male", $C$3, $C$4))^MIN((AJ$8-$C$6), $C$5)*IF($B30="Male", MIN(OFFSET(Mortality_Rates!$B$6, $C30, 0), Mortality_Rates!$B$111), MIN(OFFSET(Mortality_Rates!$B$6, $C30, 1),  Mortality_Rates!$C$111))</f>
        <v>3.5978317138417955E-4</v>
      </c>
      <c r="AK30" s="30">
        <f ca="1">(1-IF($B30="Male", $C$3, $C$4))^MIN((AK$8-$C$6), $C$5)*IF($B30="Male", MIN(OFFSET(Mortality_Rates!$B$6, $C30, 0), Mortality_Rates!$B$111), MIN(OFFSET(Mortality_Rates!$B$6, $C30, 1),  Mortality_Rates!$C$111))</f>
        <v>3.5564566491326141E-4</v>
      </c>
      <c r="AL30" s="30">
        <f ca="1">(1-IF($B30="Male", $C$3, $C$4))^MIN((AL$8-$C$6), $C$5)*IF($B30="Male", MIN(OFFSET(Mortality_Rates!$B$6, $C30, 0), Mortality_Rates!$B$111), MIN(OFFSET(Mortality_Rates!$B$6, $C30, 1),  Mortality_Rates!$C$111))</f>
        <v>3.515557397667589E-4</v>
      </c>
      <c r="AM30" s="30">
        <f ca="1">(1-IF($B30="Male", $C$3, $C$4))^MIN((AM$8-$C$6), $C$5)*IF($B30="Male", MIN(OFFSET(Mortality_Rates!$B$6, $C30, 0), Mortality_Rates!$B$111), MIN(OFFSET(Mortality_Rates!$B$6, $C30, 1),  Mortality_Rates!$C$111))</f>
        <v>3.4751284875944122E-4</v>
      </c>
      <c r="AN30" s="30">
        <f ca="1">(1-IF($B30="Male", $C$3, $C$4))^MIN((AN$8-$C$6), $C$5)*IF($B30="Male", MIN(OFFSET(Mortality_Rates!$B$6, $C30, 0), Mortality_Rates!$B$111), MIN(OFFSET(Mortality_Rates!$B$6, $C30, 1),  Mortality_Rates!$C$111))</f>
        <v>3.4351645099870771E-4</v>
      </c>
      <c r="AO30" s="30">
        <f ca="1">(1-IF($B30="Male", $C$3, $C$4))^MIN((AO$8-$C$6), $C$5)*IF($B30="Male", MIN(OFFSET(Mortality_Rates!$B$6, $C30, 0), Mortality_Rates!$B$111), MIN(OFFSET(Mortality_Rates!$B$6, $C30, 1),  Mortality_Rates!$C$111))</f>
        <v>3.3956601181222255E-4</v>
      </c>
      <c r="AP30" s="30">
        <f ca="1">(1-IF($B30="Male", $C$3, $C$4))^MIN((AP$8-$C$6), $C$5)*IF($B30="Male", MIN(OFFSET(Mortality_Rates!$B$6, $C30, 0), Mortality_Rates!$B$111), MIN(OFFSET(Mortality_Rates!$B$6, $C30, 1),  Mortality_Rates!$C$111))</f>
        <v>3.3566100267638202E-4</v>
      </c>
      <c r="AQ30" s="30">
        <f ca="1">(1-IF($B30="Male", $C$3, $C$4))^MIN((AQ$8-$C$6), $C$5)*IF($B30="Male", MIN(OFFSET(Mortality_Rates!$B$6, $C30, 0), Mortality_Rates!$B$111), MIN(OFFSET(Mortality_Rates!$B$6, $C30, 1),  Mortality_Rates!$C$111))</f>
        <v>3.318009011456036E-4</v>
      </c>
      <c r="AR30" s="30">
        <f ca="1">(1-IF($B30="Male", $C$3, $C$4))^MIN((AR$8-$C$6), $C$5)*IF($B30="Male", MIN(OFFSET(Mortality_Rates!$B$6, $C30, 0), Mortality_Rates!$B$111), MIN(OFFSET(Mortality_Rates!$B$6, $C30, 1),  Mortality_Rates!$C$111))</f>
        <v>3.2798519078242917E-4</v>
      </c>
      <c r="AS30" s="30">
        <f ca="1">(1-IF($B30="Male", $C$3, $C$4))^MIN((AS$8-$C$6), $C$5)*IF($B30="Male", MIN(OFFSET(Mortality_Rates!$B$6, $C30, 0), Mortality_Rates!$B$111), MIN(OFFSET(Mortality_Rates!$B$6, $C30, 1),  Mortality_Rates!$C$111))</f>
        <v>3.2421336108843119E-4</v>
      </c>
      <c r="AT30" s="30">
        <f ca="1">(1-IF($B30="Male", $C$3, $C$4))^MIN((AT$8-$C$6), $C$5)*IF($B30="Male", MIN(OFFSET(Mortality_Rates!$B$6, $C30, 0), Mortality_Rates!$B$111), MIN(OFFSET(Mortality_Rates!$B$6, $C30, 1),  Mortality_Rates!$C$111))</f>
        <v>3.2048490743591428E-4</v>
      </c>
      <c r="AU30" s="30">
        <f ca="1">(1-IF($B30="Male", $C$3, $C$4))^MIN((AU$8-$C$6), $C$5)*IF($B30="Male", MIN(OFFSET(Mortality_Rates!$B$6, $C30, 0), Mortality_Rates!$B$111), MIN(OFFSET(Mortality_Rates!$B$6, $C30, 1),  Mortality_Rates!$C$111))</f>
        <v>3.1679933100040128E-4</v>
      </c>
      <c r="AV30" s="30">
        <f ca="1">(1-IF($B30="Male", $C$3, $C$4))^MIN((AV$8-$C$6), $C$5)*IF($B30="Male", MIN(OFFSET(Mortality_Rates!$B$6, $C30, 0), Mortality_Rates!$B$111), MIN(OFFSET(Mortality_Rates!$B$6, $C30, 1),  Mortality_Rates!$C$111))</f>
        <v>3.1315613869389668E-4</v>
      </c>
      <c r="AW30" s="30">
        <f ca="1">(1-IF($B30="Male", $C$3, $C$4))^MIN((AW$8-$C$6), $C$5)*IF($B30="Male", MIN(OFFSET(Mortality_Rates!$B$6, $C30, 0), Mortality_Rates!$B$111), MIN(OFFSET(Mortality_Rates!$B$6, $C30, 1),  Mortality_Rates!$C$111))</f>
        <v>3.0955484309891688E-4</v>
      </c>
      <c r="AX30" s="30">
        <f ca="1">(1-IF($B30="Male", $C$3, $C$4))^MIN((AX$8-$C$6), $C$5)*IF($B30="Male", MIN(OFFSET(Mortality_Rates!$B$6, $C30, 0), Mortality_Rates!$B$111), MIN(OFFSET(Mortality_Rates!$B$6, $C30, 1),  Mortality_Rates!$C$111))</f>
        <v>3.0599496240327933E-4</v>
      </c>
      <c r="AY30" s="30">
        <f ca="1">(1-IF($B30="Male", $C$3, $C$4))^MIN((AY$8-$C$6), $C$5)*IF($B30="Male", MIN(OFFSET(Mortality_Rates!$B$6, $C30, 0), Mortality_Rates!$B$111), MIN(OFFSET(Mortality_Rates!$B$6, $C30, 1),  Mortality_Rates!$C$111))</f>
        <v>3.0247602033564163E-4</v>
      </c>
      <c r="AZ30" s="30">
        <f ca="1">(1-IF($B30="Male", $C$3, $C$4))^MIN((AZ$8-$C$6), $C$5)*IF($B30="Male", MIN(OFFSET(Mortality_Rates!$B$6, $C30, 0), Mortality_Rates!$B$111), MIN(OFFSET(Mortality_Rates!$B$6, $C30, 1),  Mortality_Rates!$C$111))</f>
        <v>2.9899754610178175E-4</v>
      </c>
      <c r="BA30" s="30">
        <f ca="1">(1-IF($B30="Male", $C$3, $C$4))^MIN((BA$8-$C$6), $C$5)*IF($B30="Male", MIN(OFFSET(Mortality_Rates!$B$6, $C30, 0), Mortality_Rates!$B$111), MIN(OFFSET(Mortality_Rates!$B$6, $C30, 1),  Mortality_Rates!$C$111))</f>
        <v>2.9555907432161129E-4</v>
      </c>
      <c r="BB30" s="30">
        <f ca="1">(1-IF($B30="Male", $C$3, $C$4))^MIN((BB$8-$C$6), $C$5)*IF($B30="Male", MIN(OFFSET(Mortality_Rates!$B$6, $C30, 0), Mortality_Rates!$B$111), MIN(OFFSET(Mortality_Rates!$B$6, $C30, 1),  Mortality_Rates!$C$111))</f>
        <v>2.9555907432161129E-4</v>
      </c>
      <c r="BC30" s="30">
        <f ca="1">(1-IF($B30="Male", $C$3, $C$4))^MIN((BC$8-$C$6), $C$5)*IF($B30="Male", MIN(OFFSET(Mortality_Rates!$B$6, $C30, 0), Mortality_Rates!$B$111), MIN(OFFSET(Mortality_Rates!$B$6, $C30, 1),  Mortality_Rates!$C$111))</f>
        <v>2.9555907432161129E-4</v>
      </c>
      <c r="BD30" s="30">
        <f ca="1">(1-IF($B30="Male", $C$3, $C$4))^MIN((BD$8-$C$6), $C$5)*IF($B30="Male", MIN(OFFSET(Mortality_Rates!$B$6, $C30, 0), Mortality_Rates!$B$111), MIN(OFFSET(Mortality_Rates!$B$6, $C30, 1),  Mortality_Rates!$C$111))</f>
        <v>2.9555907432161129E-4</v>
      </c>
      <c r="BE30" s="30">
        <f ca="1">(1-IF($B30="Male", $C$3, $C$4))^MIN((BE$8-$C$6), $C$5)*IF($B30="Male", MIN(OFFSET(Mortality_Rates!$B$6, $C30, 0), Mortality_Rates!$B$111), MIN(OFFSET(Mortality_Rates!$B$6, $C30, 1),  Mortality_Rates!$C$111))</f>
        <v>2.9555907432161129E-4</v>
      </c>
      <c r="BF30" s="30">
        <f ca="1">(1-IF($B30="Male", $C$3, $C$4))^MIN((BF$8-$C$6), $C$5)*IF($B30="Male", MIN(OFFSET(Mortality_Rates!$B$6, $C30, 0), Mortality_Rates!$B$111), MIN(OFFSET(Mortality_Rates!$B$6, $C30, 1),  Mortality_Rates!$C$111))</f>
        <v>2.9555907432161129E-4</v>
      </c>
      <c r="BG30" s="30">
        <f ca="1">(1-IF($B30="Male", $C$3, $C$4))^MIN((BG$8-$C$6), $C$5)*IF($B30="Male", MIN(OFFSET(Mortality_Rates!$B$6, $C30, 0), Mortality_Rates!$B$111), MIN(OFFSET(Mortality_Rates!$B$6, $C30, 1),  Mortality_Rates!$C$111))</f>
        <v>2.9555907432161129E-4</v>
      </c>
      <c r="BH30" s="30">
        <f ca="1">(1-IF($B30="Male", $C$3, $C$4))^MIN((BH$8-$C$6), $C$5)*IF($B30="Male", MIN(OFFSET(Mortality_Rates!$B$6, $C30, 0), Mortality_Rates!$B$111), MIN(OFFSET(Mortality_Rates!$B$6, $C30, 1),  Mortality_Rates!$C$111))</f>
        <v>2.9555907432161129E-4</v>
      </c>
      <c r="BI30" s="30">
        <f ca="1">(1-IF($B30="Male", $C$3, $C$4))^MIN((BI$8-$C$6), $C$5)*IF($B30="Male", MIN(OFFSET(Mortality_Rates!$B$6, $C30, 0), Mortality_Rates!$B$111), MIN(OFFSET(Mortality_Rates!$B$6, $C30, 1),  Mortality_Rates!$C$111))</f>
        <v>2.9555907432161129E-4</v>
      </c>
      <c r="BJ30" s="30">
        <f ca="1">(1-IF($B30="Male", $C$3, $C$4))^MIN((BJ$8-$C$6), $C$5)*IF($B30="Male", MIN(OFFSET(Mortality_Rates!$B$6, $C30, 0), Mortality_Rates!$B$111), MIN(OFFSET(Mortality_Rates!$B$6, $C30, 1),  Mortality_Rates!$C$111))</f>
        <v>2.9555907432161129E-4</v>
      </c>
      <c r="BK30" s="30">
        <f ca="1">(1-IF($B30="Male", $C$3, $C$4))^MIN((BK$8-$C$6), $C$5)*IF($B30="Male", MIN(OFFSET(Mortality_Rates!$B$6, $C30, 0), Mortality_Rates!$B$111), MIN(OFFSET(Mortality_Rates!$B$6, $C30, 1),  Mortality_Rates!$C$111))</f>
        <v>2.9555907432161129E-4</v>
      </c>
    </row>
    <row r="31" spans="1:63" x14ac:dyDescent="0.35">
      <c r="A31" t="s">
        <v>34</v>
      </c>
      <c r="B31" t="s">
        <v>31</v>
      </c>
      <c r="C31">
        <f t="shared" si="25"/>
        <v>22</v>
      </c>
      <c r="D31" s="30">
        <f ca="1">(1-IF($B31="Male", $C$3, $C$4))^MIN((D$8-$C$6), $C$5)*IF($B31="Male", MIN(OFFSET(Mortality_Rates!$B$6, $C31, 0), Mortality_Rates!$B$111), MIN(OFFSET(Mortality_Rates!$B$6, $C31, 1),  Mortality_Rates!$C$111))</f>
        <v>5.4070949999999996E-4</v>
      </c>
      <c r="E31" s="30">
        <f ca="1">(1-IF($B31="Male", $C$3, $C$4))^MIN((E$8-$C$6), $C$5)*IF($B31="Male", MIN(OFFSET(Mortality_Rates!$B$6, $C31, 0), Mortality_Rates!$B$111), MIN(OFFSET(Mortality_Rates!$B$6, $C31, 1),  Mortality_Rates!$C$111))</f>
        <v>5.3449134074999994E-4</v>
      </c>
      <c r="F31" s="30">
        <f ca="1">(1-IF($B31="Male", $C$3, $C$4))^MIN((F$8-$C$6), $C$5)*IF($B31="Male", MIN(OFFSET(Mortality_Rates!$B$6, $C31, 0), Mortality_Rates!$B$111), MIN(OFFSET(Mortality_Rates!$B$6, $C31, 1),  Mortality_Rates!$C$111))</f>
        <v>5.28344690331375E-4</v>
      </c>
      <c r="G31" s="30">
        <f ca="1">(1-IF($B31="Male", $C$3, $C$4))^MIN((G$8-$C$6), $C$5)*IF($B31="Male", MIN(OFFSET(Mortality_Rates!$B$6, $C31, 0), Mortality_Rates!$B$111), MIN(OFFSET(Mortality_Rates!$B$6, $C31, 1),  Mortality_Rates!$C$111))</f>
        <v>5.2226872639256426E-4</v>
      </c>
      <c r="H31" s="30">
        <f ca="1">(1-IF($B31="Male", $C$3, $C$4))^MIN((H$8-$C$6), $C$5)*IF($B31="Male", MIN(OFFSET(Mortality_Rates!$B$6, $C31, 0), Mortality_Rates!$B$111), MIN(OFFSET(Mortality_Rates!$B$6, $C31, 1),  Mortality_Rates!$C$111))</f>
        <v>5.1626263603904974E-4</v>
      </c>
      <c r="I31" s="30">
        <f ca="1">(1-IF($B31="Male", $C$3, $C$4))^MIN((I$8-$C$6), $C$5)*IF($B31="Male", MIN(OFFSET(Mortality_Rates!$B$6, $C31, 0), Mortality_Rates!$B$111), MIN(OFFSET(Mortality_Rates!$B$6, $C31, 1),  Mortality_Rates!$C$111))</f>
        <v>5.103256157246007E-4</v>
      </c>
      <c r="J31" s="30">
        <f ca="1">(1-IF($B31="Male", $C$3, $C$4))^MIN((J$8-$C$6), $C$5)*IF($B31="Male", MIN(OFFSET(Mortality_Rates!$B$6, $C31, 0), Mortality_Rates!$B$111), MIN(OFFSET(Mortality_Rates!$B$6, $C31, 1),  Mortality_Rates!$C$111))</f>
        <v>5.0445687114376782E-4</v>
      </c>
      <c r="K31" s="30">
        <f ca="1">(1-IF($B31="Male", $C$3, $C$4))^MIN((K$8-$C$6), $C$5)*IF($B31="Male", MIN(OFFSET(Mortality_Rates!$B$6, $C31, 0), Mortality_Rates!$B$111), MIN(OFFSET(Mortality_Rates!$B$6, $C31, 1),  Mortality_Rates!$C$111))</f>
        <v>4.9865561712561447E-4</v>
      </c>
      <c r="L31" s="30">
        <f ca="1">(1-IF($B31="Male", $C$3, $C$4))^MIN((L$8-$C$6), $C$5)*IF($B31="Male", MIN(OFFSET(Mortality_Rates!$B$6, $C31, 0), Mortality_Rates!$B$111), MIN(OFFSET(Mortality_Rates!$B$6, $C31, 1),  Mortality_Rates!$C$111))</f>
        <v>4.929210775286699E-4</v>
      </c>
      <c r="M31" s="30">
        <f ca="1">(1-IF($B31="Male", $C$3, $C$4))^MIN((M$8-$C$6), $C$5)*IF($B31="Male", MIN(OFFSET(Mortality_Rates!$B$6, $C31, 0), Mortality_Rates!$B$111), MIN(OFFSET(Mortality_Rates!$B$6, $C31, 1),  Mortality_Rates!$C$111))</f>
        <v>4.872524851370902E-4</v>
      </c>
      <c r="N31" s="30">
        <f ca="1">(1-IF($B31="Male", $C$3, $C$4))^MIN((N$8-$C$6), $C$5)*IF($B31="Male", MIN(OFFSET(Mortality_Rates!$B$6, $C31, 0), Mortality_Rates!$B$111), MIN(OFFSET(Mortality_Rates!$B$6, $C31, 1),  Mortality_Rates!$C$111))</f>
        <v>4.8164908155801366E-4</v>
      </c>
      <c r="O31" s="30">
        <f ca="1">(1-IF($B31="Male", $C$3, $C$4))^MIN((O$8-$C$6), $C$5)*IF($B31="Male", MIN(OFFSET(Mortality_Rates!$B$6, $C31, 0), Mortality_Rates!$B$111), MIN(OFFSET(Mortality_Rates!$B$6, $C31, 1),  Mortality_Rates!$C$111))</f>
        <v>4.7611011712009657E-4</v>
      </c>
      <c r="P31" s="30">
        <f ca="1">(1-IF($B31="Male", $C$3, $C$4))^MIN((P$8-$C$6), $C$5)*IF($B31="Male", MIN(OFFSET(Mortality_Rates!$B$6, $C31, 0), Mortality_Rates!$B$111), MIN(OFFSET(Mortality_Rates!$B$6, $C31, 1),  Mortality_Rates!$C$111))</f>
        <v>4.7063485077321543E-4</v>
      </c>
      <c r="Q31" s="30">
        <f ca="1">(1-IF($B31="Male", $C$3, $C$4))^MIN((Q$8-$C$6), $C$5)*IF($B31="Male", MIN(OFFSET(Mortality_Rates!$B$6, $C31, 0), Mortality_Rates!$B$111), MIN(OFFSET(Mortality_Rates!$B$6, $C31, 1),  Mortality_Rates!$C$111))</f>
        <v>4.6522254998932351E-4</v>
      </c>
      <c r="R31" s="30">
        <f ca="1">(1-IF($B31="Male", $C$3, $C$4))^MIN((R$8-$C$6), $C$5)*IF($B31="Male", MIN(OFFSET(Mortality_Rates!$B$6, $C31, 0), Mortality_Rates!$B$111), MIN(OFFSET(Mortality_Rates!$B$6, $C31, 1),  Mortality_Rates!$C$111))</f>
        <v>4.5987249066444631E-4</v>
      </c>
      <c r="S31" s="30">
        <f ca="1">(1-IF($B31="Male", $C$3, $C$4))^MIN((S$8-$C$6), $C$5)*IF($B31="Male", MIN(OFFSET(Mortality_Rates!$B$6, $C31, 0), Mortality_Rates!$B$111), MIN(OFFSET(Mortality_Rates!$B$6, $C31, 1),  Mortality_Rates!$C$111))</f>
        <v>4.5458395702180511E-4</v>
      </c>
      <c r="T31" s="30">
        <f ca="1">(1-IF($B31="Male", $C$3, $C$4))^MIN((T$8-$C$6), $C$5)*IF($B31="Male", MIN(OFFSET(Mortality_Rates!$B$6, $C31, 0), Mortality_Rates!$B$111), MIN(OFFSET(Mortality_Rates!$B$6, $C31, 1),  Mortality_Rates!$C$111))</f>
        <v>4.4935624151605437E-4</v>
      </c>
      <c r="U31" s="30">
        <f ca="1">(1-IF($B31="Male", $C$3, $C$4))^MIN((U$8-$C$6), $C$5)*IF($B31="Male", MIN(OFFSET(Mortality_Rates!$B$6, $C31, 0), Mortality_Rates!$B$111), MIN(OFFSET(Mortality_Rates!$B$6, $C31, 1),  Mortality_Rates!$C$111))</f>
        <v>4.4418864473861973E-4</v>
      </c>
      <c r="V31" s="30">
        <f ca="1">(1-IF($B31="Male", $C$3, $C$4))^MIN((V$8-$C$6), $C$5)*IF($B31="Male", MIN(OFFSET(Mortality_Rates!$B$6, $C31, 0), Mortality_Rates!$B$111), MIN(OFFSET(Mortality_Rates!$B$6, $C31, 1),  Mortality_Rates!$C$111))</f>
        <v>4.390804753241256E-4</v>
      </c>
      <c r="W31" s="30">
        <f ca="1">(1-IF($B31="Male", $C$3, $C$4))^MIN((W$8-$C$6), $C$5)*IF($B31="Male", MIN(OFFSET(Mortality_Rates!$B$6, $C31, 0), Mortality_Rates!$B$111), MIN(OFFSET(Mortality_Rates!$B$6, $C31, 1),  Mortality_Rates!$C$111))</f>
        <v>4.3403104985789822E-4</v>
      </c>
      <c r="X31" s="30">
        <f ca="1">(1-IF($B31="Male", $C$3, $C$4))^MIN((X$8-$C$6), $C$5)*IF($B31="Male", MIN(OFFSET(Mortality_Rates!$B$6, $C31, 0), Mortality_Rates!$B$111), MIN(OFFSET(Mortality_Rates!$B$6, $C31, 1),  Mortality_Rates!$C$111))</f>
        <v>4.2903969278453242E-4</v>
      </c>
      <c r="Y31" s="30">
        <f ca="1">(1-IF($B31="Male", $C$3, $C$4))^MIN((Y$8-$C$6), $C$5)*IF($B31="Male", MIN(OFFSET(Mortality_Rates!$B$6, $C31, 0), Mortality_Rates!$B$111), MIN(OFFSET(Mortality_Rates!$B$6, $C31, 1),  Mortality_Rates!$C$111))</f>
        <v>4.2410573631751025E-4</v>
      </c>
      <c r="Z31" s="30">
        <f ca="1">(1-IF($B31="Male", $C$3, $C$4))^MIN((Z$8-$C$6), $C$5)*IF($B31="Male", MIN(OFFSET(Mortality_Rates!$B$6, $C31, 0), Mortality_Rates!$B$111), MIN(OFFSET(Mortality_Rates!$B$6, $C31, 1),  Mortality_Rates!$C$111))</f>
        <v>4.1922852034985891E-4</v>
      </c>
      <c r="AA31" s="30">
        <f ca="1">(1-IF($B31="Male", $C$3, $C$4))^MIN((AA$8-$C$6), $C$5)*IF($B31="Male", MIN(OFFSET(Mortality_Rates!$B$6, $C31, 0), Mortality_Rates!$B$111), MIN(OFFSET(Mortality_Rates!$B$6, $C31, 1),  Mortality_Rates!$C$111))</f>
        <v>4.1440739236583556E-4</v>
      </c>
      <c r="AB31" s="30">
        <f ca="1">(1-IF($B31="Male", $C$3, $C$4))^MIN((AB$8-$C$6), $C$5)*IF($B31="Male", MIN(OFFSET(Mortality_Rates!$B$6, $C31, 0), Mortality_Rates!$B$111), MIN(OFFSET(Mortality_Rates!$B$6, $C31, 1),  Mortality_Rates!$C$111))</f>
        <v>4.0964170735362845E-4</v>
      </c>
      <c r="AC31" s="30">
        <f ca="1">(1-IF($B31="Male", $C$3, $C$4))^MIN((AC$8-$C$6), $C$5)*IF($B31="Male", MIN(OFFSET(Mortality_Rates!$B$6, $C31, 0), Mortality_Rates!$B$111), MIN(OFFSET(Mortality_Rates!$B$6, $C31, 1),  Mortality_Rates!$C$111))</f>
        <v>4.0493082771906171E-4</v>
      </c>
      <c r="AD31" s="30">
        <f ca="1">(1-IF($B31="Male", $C$3, $C$4))^MIN((AD$8-$C$6), $C$5)*IF($B31="Male", MIN(OFFSET(Mortality_Rates!$B$6, $C31, 0), Mortality_Rates!$B$111), MIN(OFFSET(Mortality_Rates!$B$6, $C31, 1),  Mortality_Rates!$C$111))</f>
        <v>4.0027412320029252E-4</v>
      </c>
      <c r="AE31" s="30">
        <f ca="1">(1-IF($B31="Male", $C$3, $C$4))^MIN((AE$8-$C$6), $C$5)*IF($B31="Male", MIN(OFFSET(Mortality_Rates!$B$6, $C31, 0), Mortality_Rates!$B$111), MIN(OFFSET(Mortality_Rates!$B$6, $C31, 1),  Mortality_Rates!$C$111))</f>
        <v>3.9567097078348922E-4</v>
      </c>
      <c r="AF31" s="30">
        <f ca="1">(1-IF($B31="Male", $C$3, $C$4))^MIN((AF$8-$C$6), $C$5)*IF($B31="Male", MIN(OFFSET(Mortality_Rates!$B$6, $C31, 0), Mortality_Rates!$B$111), MIN(OFFSET(Mortality_Rates!$B$6, $C31, 1),  Mortality_Rates!$C$111))</f>
        <v>3.9112075461947911E-4</v>
      </c>
      <c r="AG31" s="30">
        <f ca="1">(1-IF($B31="Male", $C$3, $C$4))^MIN((AG$8-$C$6), $C$5)*IF($B31="Male", MIN(OFFSET(Mortality_Rates!$B$6, $C31, 0), Mortality_Rates!$B$111), MIN(OFFSET(Mortality_Rates!$B$6, $C31, 1),  Mortality_Rates!$C$111))</f>
        <v>3.8662286594135507E-4</v>
      </c>
      <c r="AH31" s="30">
        <f ca="1">(1-IF($B31="Male", $C$3, $C$4))^MIN((AH$8-$C$6), $C$5)*IF($B31="Male", MIN(OFFSET(Mortality_Rates!$B$6, $C31, 0), Mortality_Rates!$B$111), MIN(OFFSET(Mortality_Rates!$B$6, $C31, 1),  Mortality_Rates!$C$111))</f>
        <v>3.821767029830295E-4</v>
      </c>
      <c r="AI31" s="30">
        <f ca="1">(1-IF($B31="Male", $C$3, $C$4))^MIN((AI$8-$C$6), $C$5)*IF($B31="Male", MIN(OFFSET(Mortality_Rates!$B$6, $C31, 0), Mortality_Rates!$B$111), MIN(OFFSET(Mortality_Rates!$B$6, $C31, 1),  Mortality_Rates!$C$111))</f>
        <v>3.7778167089872464E-4</v>
      </c>
      <c r="AJ31" s="30">
        <f ca="1">(1-IF($B31="Male", $C$3, $C$4))^MIN((AJ$8-$C$6), $C$5)*IF($B31="Male", MIN(OFFSET(Mortality_Rates!$B$6, $C31, 0), Mortality_Rates!$B$111), MIN(OFFSET(Mortality_Rates!$B$6, $C31, 1),  Mortality_Rates!$C$111))</f>
        <v>3.7343718168338932E-4</v>
      </c>
      <c r="AK31" s="30">
        <f ca="1">(1-IF($B31="Male", $C$3, $C$4))^MIN((AK$8-$C$6), $C$5)*IF($B31="Male", MIN(OFFSET(Mortality_Rates!$B$6, $C31, 0), Mortality_Rates!$B$111), MIN(OFFSET(Mortality_Rates!$B$6, $C31, 1),  Mortality_Rates!$C$111))</f>
        <v>3.6914265409403033E-4</v>
      </c>
      <c r="AL31" s="30">
        <f ca="1">(1-IF($B31="Male", $C$3, $C$4))^MIN((AL$8-$C$6), $C$5)*IF($B31="Male", MIN(OFFSET(Mortality_Rates!$B$6, $C31, 0), Mortality_Rates!$B$111), MIN(OFFSET(Mortality_Rates!$B$6, $C31, 1),  Mortality_Rates!$C$111))</f>
        <v>3.6489751357194895E-4</v>
      </c>
      <c r="AM31" s="30">
        <f ca="1">(1-IF($B31="Male", $C$3, $C$4))^MIN((AM$8-$C$6), $C$5)*IF($B31="Male", MIN(OFFSET(Mortality_Rates!$B$6, $C31, 0), Mortality_Rates!$B$111), MIN(OFFSET(Mortality_Rates!$B$6, $C31, 1),  Mortality_Rates!$C$111))</f>
        <v>3.607011921658716E-4</v>
      </c>
      <c r="AN31" s="30">
        <f ca="1">(1-IF($B31="Male", $C$3, $C$4))^MIN((AN$8-$C$6), $C$5)*IF($B31="Male", MIN(OFFSET(Mortality_Rates!$B$6, $C31, 0), Mortality_Rates!$B$111), MIN(OFFSET(Mortality_Rates!$B$6, $C31, 1),  Mortality_Rates!$C$111))</f>
        <v>3.5655312845596409E-4</v>
      </c>
      <c r="AO31" s="30">
        <f ca="1">(1-IF($B31="Male", $C$3, $C$4))^MIN((AO$8-$C$6), $C$5)*IF($B31="Male", MIN(OFFSET(Mortality_Rates!$B$6, $C31, 0), Mortality_Rates!$B$111), MIN(OFFSET(Mortality_Rates!$B$6, $C31, 1),  Mortality_Rates!$C$111))</f>
        <v>3.524527674787205E-4</v>
      </c>
      <c r="AP31" s="30">
        <f ca="1">(1-IF($B31="Male", $C$3, $C$4))^MIN((AP$8-$C$6), $C$5)*IF($B31="Male", MIN(OFFSET(Mortality_Rates!$B$6, $C31, 0), Mortality_Rates!$B$111), MIN(OFFSET(Mortality_Rates!$B$6, $C31, 1),  Mortality_Rates!$C$111))</f>
        <v>3.4839956065271522E-4</v>
      </c>
      <c r="AQ31" s="30">
        <f ca="1">(1-IF($B31="Male", $C$3, $C$4))^MIN((AQ$8-$C$6), $C$5)*IF($B31="Male", MIN(OFFSET(Mortality_Rates!$B$6, $C31, 0), Mortality_Rates!$B$111), MIN(OFFSET(Mortality_Rates!$B$6, $C31, 1),  Mortality_Rates!$C$111))</f>
        <v>3.44392965705209E-4</v>
      </c>
      <c r="AR31" s="30">
        <f ca="1">(1-IF($B31="Male", $C$3, $C$4))^MIN((AR$8-$C$6), $C$5)*IF($B31="Male", MIN(OFFSET(Mortality_Rates!$B$6, $C31, 0), Mortality_Rates!$B$111), MIN(OFFSET(Mortality_Rates!$B$6, $C31, 1),  Mortality_Rates!$C$111))</f>
        <v>3.4043244659959909E-4</v>
      </c>
      <c r="AS31" s="30">
        <f ca="1">(1-IF($B31="Male", $C$3, $C$4))^MIN((AS$8-$C$6), $C$5)*IF($B31="Male", MIN(OFFSET(Mortality_Rates!$B$6, $C31, 0), Mortality_Rates!$B$111), MIN(OFFSET(Mortality_Rates!$B$6, $C31, 1),  Mortality_Rates!$C$111))</f>
        <v>3.3651747346370373E-4</v>
      </c>
      <c r="AT31" s="30">
        <f ca="1">(1-IF($B31="Male", $C$3, $C$4))^MIN((AT$8-$C$6), $C$5)*IF($B31="Male", MIN(OFFSET(Mortality_Rates!$B$6, $C31, 0), Mortality_Rates!$B$111), MIN(OFFSET(Mortality_Rates!$B$6, $C31, 1),  Mortality_Rates!$C$111))</f>
        <v>3.3264752251887115E-4</v>
      </c>
      <c r="AU31" s="30">
        <f ca="1">(1-IF($B31="Male", $C$3, $C$4))^MIN((AU$8-$C$6), $C$5)*IF($B31="Male", MIN(OFFSET(Mortality_Rates!$B$6, $C31, 0), Mortality_Rates!$B$111), MIN(OFFSET(Mortality_Rates!$B$6, $C31, 1),  Mortality_Rates!$C$111))</f>
        <v>3.2882207600990414E-4</v>
      </c>
      <c r="AV31" s="30">
        <f ca="1">(1-IF($B31="Male", $C$3, $C$4))^MIN((AV$8-$C$6), $C$5)*IF($B31="Male", MIN(OFFSET(Mortality_Rates!$B$6, $C31, 0), Mortality_Rates!$B$111), MIN(OFFSET(Mortality_Rates!$B$6, $C31, 1),  Mortality_Rates!$C$111))</f>
        <v>3.2504062213579028E-4</v>
      </c>
      <c r="AW31" s="30">
        <f ca="1">(1-IF($B31="Male", $C$3, $C$4))^MIN((AW$8-$C$6), $C$5)*IF($B31="Male", MIN(OFFSET(Mortality_Rates!$B$6, $C31, 0), Mortality_Rates!$B$111), MIN(OFFSET(Mortality_Rates!$B$6, $C31, 1),  Mortality_Rates!$C$111))</f>
        <v>3.2130265498122869E-4</v>
      </c>
      <c r="AX31" s="30">
        <f ca="1">(1-IF($B31="Male", $C$3, $C$4))^MIN((AX$8-$C$6), $C$5)*IF($B31="Male", MIN(OFFSET(Mortality_Rates!$B$6, $C31, 0), Mortality_Rates!$B$111), MIN(OFFSET(Mortality_Rates!$B$6, $C31, 1),  Mortality_Rates!$C$111))</f>
        <v>3.1760767444894458E-4</v>
      </c>
      <c r="AY31" s="30">
        <f ca="1">(1-IF($B31="Male", $C$3, $C$4))^MIN((AY$8-$C$6), $C$5)*IF($B31="Male", MIN(OFFSET(Mortality_Rates!$B$6, $C31, 0), Mortality_Rates!$B$111), MIN(OFFSET(Mortality_Rates!$B$6, $C31, 1),  Mortality_Rates!$C$111))</f>
        <v>3.1395518619278166E-4</v>
      </c>
      <c r="AZ31" s="30">
        <f ca="1">(1-IF($B31="Male", $C$3, $C$4))^MIN((AZ$8-$C$6), $C$5)*IF($B31="Male", MIN(OFFSET(Mortality_Rates!$B$6, $C31, 0), Mortality_Rates!$B$111), MIN(OFFSET(Mortality_Rates!$B$6, $C31, 1),  Mortality_Rates!$C$111))</f>
        <v>3.1034470155156472E-4</v>
      </c>
      <c r="BA31" s="30">
        <f ca="1">(1-IF($B31="Male", $C$3, $C$4))^MIN((BA$8-$C$6), $C$5)*IF($B31="Male", MIN(OFFSET(Mortality_Rates!$B$6, $C31, 0), Mortality_Rates!$B$111), MIN(OFFSET(Mortality_Rates!$B$6, $C31, 1),  Mortality_Rates!$C$111))</f>
        <v>3.0677573748372173E-4</v>
      </c>
      <c r="BB31" s="30">
        <f ca="1">(1-IF($B31="Male", $C$3, $C$4))^MIN((BB$8-$C$6), $C$5)*IF($B31="Male", MIN(OFFSET(Mortality_Rates!$B$6, $C31, 0), Mortality_Rates!$B$111), MIN(OFFSET(Mortality_Rates!$B$6, $C31, 1),  Mortality_Rates!$C$111))</f>
        <v>3.0677573748372173E-4</v>
      </c>
      <c r="BC31" s="30">
        <f ca="1">(1-IF($B31="Male", $C$3, $C$4))^MIN((BC$8-$C$6), $C$5)*IF($B31="Male", MIN(OFFSET(Mortality_Rates!$B$6, $C31, 0), Mortality_Rates!$B$111), MIN(OFFSET(Mortality_Rates!$B$6, $C31, 1),  Mortality_Rates!$C$111))</f>
        <v>3.0677573748372173E-4</v>
      </c>
      <c r="BD31" s="30">
        <f ca="1">(1-IF($B31="Male", $C$3, $C$4))^MIN((BD$8-$C$6), $C$5)*IF($B31="Male", MIN(OFFSET(Mortality_Rates!$B$6, $C31, 0), Mortality_Rates!$B$111), MIN(OFFSET(Mortality_Rates!$B$6, $C31, 1),  Mortality_Rates!$C$111))</f>
        <v>3.0677573748372173E-4</v>
      </c>
      <c r="BE31" s="30">
        <f ca="1">(1-IF($B31="Male", $C$3, $C$4))^MIN((BE$8-$C$6), $C$5)*IF($B31="Male", MIN(OFFSET(Mortality_Rates!$B$6, $C31, 0), Mortality_Rates!$B$111), MIN(OFFSET(Mortality_Rates!$B$6, $C31, 1),  Mortality_Rates!$C$111))</f>
        <v>3.0677573748372173E-4</v>
      </c>
      <c r="BF31" s="30">
        <f ca="1">(1-IF($B31="Male", $C$3, $C$4))^MIN((BF$8-$C$6), $C$5)*IF($B31="Male", MIN(OFFSET(Mortality_Rates!$B$6, $C31, 0), Mortality_Rates!$B$111), MIN(OFFSET(Mortality_Rates!$B$6, $C31, 1),  Mortality_Rates!$C$111))</f>
        <v>3.0677573748372173E-4</v>
      </c>
      <c r="BG31" s="30">
        <f ca="1">(1-IF($B31="Male", $C$3, $C$4))^MIN((BG$8-$C$6), $C$5)*IF($B31="Male", MIN(OFFSET(Mortality_Rates!$B$6, $C31, 0), Mortality_Rates!$B$111), MIN(OFFSET(Mortality_Rates!$B$6, $C31, 1),  Mortality_Rates!$C$111))</f>
        <v>3.0677573748372173E-4</v>
      </c>
      <c r="BH31" s="30">
        <f ca="1">(1-IF($B31="Male", $C$3, $C$4))^MIN((BH$8-$C$6), $C$5)*IF($B31="Male", MIN(OFFSET(Mortality_Rates!$B$6, $C31, 0), Mortality_Rates!$B$111), MIN(OFFSET(Mortality_Rates!$B$6, $C31, 1),  Mortality_Rates!$C$111))</f>
        <v>3.0677573748372173E-4</v>
      </c>
      <c r="BI31" s="30">
        <f ca="1">(1-IF($B31="Male", $C$3, $C$4))^MIN((BI$8-$C$6), $C$5)*IF($B31="Male", MIN(OFFSET(Mortality_Rates!$B$6, $C31, 0), Mortality_Rates!$B$111), MIN(OFFSET(Mortality_Rates!$B$6, $C31, 1),  Mortality_Rates!$C$111))</f>
        <v>3.0677573748372173E-4</v>
      </c>
      <c r="BJ31" s="30">
        <f ca="1">(1-IF($B31="Male", $C$3, $C$4))^MIN((BJ$8-$C$6), $C$5)*IF($B31="Male", MIN(OFFSET(Mortality_Rates!$B$6, $C31, 0), Mortality_Rates!$B$111), MIN(OFFSET(Mortality_Rates!$B$6, $C31, 1),  Mortality_Rates!$C$111))</f>
        <v>3.0677573748372173E-4</v>
      </c>
      <c r="BK31" s="30">
        <f ca="1">(1-IF($B31="Male", $C$3, $C$4))^MIN((BK$8-$C$6), $C$5)*IF($B31="Male", MIN(OFFSET(Mortality_Rates!$B$6, $C31, 0), Mortality_Rates!$B$111), MIN(OFFSET(Mortality_Rates!$B$6, $C31, 1),  Mortality_Rates!$C$111))</f>
        <v>3.0677573748372173E-4</v>
      </c>
    </row>
    <row r="32" spans="1:63" x14ac:dyDescent="0.35">
      <c r="A32" t="s">
        <v>34</v>
      </c>
      <c r="B32" t="s">
        <v>31</v>
      </c>
      <c r="C32">
        <f t="shared" si="25"/>
        <v>23</v>
      </c>
      <c r="D32" s="30">
        <f ca="1">(1-IF($B32="Male", $C$3, $C$4))^MIN((D$8-$C$6), $C$5)*IF($B32="Male", MIN(OFFSET(Mortality_Rates!$B$6, $C32, 0), Mortality_Rates!$B$111), MIN(OFFSET(Mortality_Rates!$B$6, $C32, 1),  Mortality_Rates!$C$111))</f>
        <v>5.6146800000000008E-4</v>
      </c>
      <c r="E32" s="30">
        <f ca="1">(1-IF($B32="Male", $C$3, $C$4))^MIN((E$8-$C$6), $C$5)*IF($B32="Male", MIN(OFFSET(Mortality_Rates!$B$6, $C32, 0), Mortality_Rates!$B$111), MIN(OFFSET(Mortality_Rates!$B$6, $C32, 1),  Mortality_Rates!$C$111))</f>
        <v>5.5501111800000007E-4</v>
      </c>
      <c r="F32" s="30">
        <f ca="1">(1-IF($B32="Male", $C$3, $C$4))^MIN((F$8-$C$6), $C$5)*IF($B32="Male", MIN(OFFSET(Mortality_Rates!$B$6, $C32, 0), Mortality_Rates!$B$111), MIN(OFFSET(Mortality_Rates!$B$6, $C32, 1),  Mortality_Rates!$C$111))</f>
        <v>5.4862849014300009E-4</v>
      </c>
      <c r="G32" s="30">
        <f ca="1">(1-IF($B32="Male", $C$3, $C$4))^MIN((G$8-$C$6), $C$5)*IF($B32="Male", MIN(OFFSET(Mortality_Rates!$B$6, $C32, 0), Mortality_Rates!$B$111), MIN(OFFSET(Mortality_Rates!$B$6, $C32, 1),  Mortality_Rates!$C$111))</f>
        <v>5.4231926250635561E-4</v>
      </c>
      <c r="H32" s="30">
        <f ca="1">(1-IF($B32="Male", $C$3, $C$4))^MIN((H$8-$C$6), $C$5)*IF($B32="Male", MIN(OFFSET(Mortality_Rates!$B$6, $C32, 0), Mortality_Rates!$B$111), MIN(OFFSET(Mortality_Rates!$B$6, $C32, 1),  Mortality_Rates!$C$111))</f>
        <v>5.3608259098753257E-4</v>
      </c>
      <c r="I32" s="30">
        <f ca="1">(1-IF($B32="Male", $C$3, $C$4))^MIN((I$8-$C$6), $C$5)*IF($B32="Male", MIN(OFFSET(Mortality_Rates!$B$6, $C32, 0), Mortality_Rates!$B$111), MIN(OFFSET(Mortality_Rates!$B$6, $C32, 1),  Mortality_Rates!$C$111))</f>
        <v>5.2991764119117587E-4</v>
      </c>
      <c r="J32" s="30">
        <f ca="1">(1-IF($B32="Male", $C$3, $C$4))^MIN((J$8-$C$6), $C$5)*IF($B32="Male", MIN(OFFSET(Mortality_Rates!$B$6, $C32, 0), Mortality_Rates!$B$111), MIN(OFFSET(Mortality_Rates!$B$6, $C32, 1),  Mortality_Rates!$C$111))</f>
        <v>5.2382358831747739E-4</v>
      </c>
      <c r="K32" s="30">
        <f ca="1">(1-IF($B32="Male", $C$3, $C$4))^MIN((K$8-$C$6), $C$5)*IF($B32="Male", MIN(OFFSET(Mortality_Rates!$B$6, $C32, 0), Mortality_Rates!$B$111), MIN(OFFSET(Mortality_Rates!$B$6, $C32, 1),  Mortality_Rates!$C$111))</f>
        <v>5.177996170518264E-4</v>
      </c>
      <c r="L32" s="30">
        <f ca="1">(1-IF($B32="Male", $C$3, $C$4))^MIN((L$8-$C$6), $C$5)*IF($B32="Male", MIN(OFFSET(Mortality_Rates!$B$6, $C32, 0), Mortality_Rates!$B$111), MIN(OFFSET(Mortality_Rates!$B$6, $C32, 1),  Mortality_Rates!$C$111))</f>
        <v>5.1184492145573042E-4</v>
      </c>
      <c r="M32" s="30">
        <f ca="1">(1-IF($B32="Male", $C$3, $C$4))^MIN((M$8-$C$6), $C$5)*IF($B32="Male", MIN(OFFSET(Mortality_Rates!$B$6, $C32, 0), Mortality_Rates!$B$111), MIN(OFFSET(Mortality_Rates!$B$6, $C32, 1),  Mortality_Rates!$C$111))</f>
        <v>5.0595870485898957E-4</v>
      </c>
      <c r="N32" s="30">
        <f ca="1">(1-IF($B32="Male", $C$3, $C$4))^MIN((N$8-$C$6), $C$5)*IF($B32="Male", MIN(OFFSET(Mortality_Rates!$B$6, $C32, 0), Mortality_Rates!$B$111), MIN(OFFSET(Mortality_Rates!$B$6, $C32, 1),  Mortality_Rates!$C$111))</f>
        <v>5.001401797531111E-4</v>
      </c>
      <c r="O32" s="30">
        <f ca="1">(1-IF($B32="Male", $C$3, $C$4))^MIN((O$8-$C$6), $C$5)*IF($B32="Male", MIN(OFFSET(Mortality_Rates!$B$6, $C32, 0), Mortality_Rates!$B$111), MIN(OFFSET(Mortality_Rates!$B$6, $C32, 1),  Mortality_Rates!$C$111))</f>
        <v>4.9438856768595045E-4</v>
      </c>
      <c r="P32" s="30">
        <f ca="1">(1-IF($B32="Male", $C$3, $C$4))^MIN((P$8-$C$6), $C$5)*IF($B32="Male", MIN(OFFSET(Mortality_Rates!$B$6, $C32, 0), Mortality_Rates!$B$111), MIN(OFFSET(Mortality_Rates!$B$6, $C32, 1),  Mortality_Rates!$C$111))</f>
        <v>4.8870309915756199E-4</v>
      </c>
      <c r="Q32" s="30">
        <f ca="1">(1-IF($B32="Male", $C$3, $C$4))^MIN((Q$8-$C$6), $C$5)*IF($B32="Male", MIN(OFFSET(Mortality_Rates!$B$6, $C32, 0), Mortality_Rates!$B$111), MIN(OFFSET(Mortality_Rates!$B$6, $C32, 1),  Mortality_Rates!$C$111))</f>
        <v>4.8308301351725007E-4</v>
      </c>
      <c r="R32" s="30">
        <f ca="1">(1-IF($B32="Male", $C$3, $C$4))^MIN((R$8-$C$6), $C$5)*IF($B32="Male", MIN(OFFSET(Mortality_Rates!$B$6, $C32, 0), Mortality_Rates!$B$111), MIN(OFFSET(Mortality_Rates!$B$6, $C32, 1),  Mortality_Rates!$C$111))</f>
        <v>4.7752755886180167E-4</v>
      </c>
      <c r="S32" s="30">
        <f ca="1">(1-IF($B32="Male", $C$3, $C$4))^MIN((S$8-$C$6), $C$5)*IF($B32="Male", MIN(OFFSET(Mortality_Rates!$B$6, $C32, 0), Mortality_Rates!$B$111), MIN(OFFSET(Mortality_Rates!$B$6, $C32, 1),  Mortality_Rates!$C$111))</f>
        <v>4.7203599193489093E-4</v>
      </c>
      <c r="T32" s="30">
        <f ca="1">(1-IF($B32="Male", $C$3, $C$4))^MIN((T$8-$C$6), $C$5)*IF($B32="Male", MIN(OFFSET(Mortality_Rates!$B$6, $C32, 0), Mortality_Rates!$B$111), MIN(OFFSET(Mortality_Rates!$B$6, $C32, 1),  Mortality_Rates!$C$111))</f>
        <v>4.6660757802763971E-4</v>
      </c>
      <c r="U32" s="30">
        <f ca="1">(1-IF($B32="Male", $C$3, $C$4))^MIN((U$8-$C$6), $C$5)*IF($B32="Male", MIN(OFFSET(Mortality_Rates!$B$6, $C32, 0), Mortality_Rates!$B$111), MIN(OFFSET(Mortality_Rates!$B$6, $C32, 1),  Mortality_Rates!$C$111))</f>
        <v>4.6124159088032187E-4</v>
      </c>
      <c r="V32" s="30">
        <f ca="1">(1-IF($B32="Male", $C$3, $C$4))^MIN((V$8-$C$6), $C$5)*IF($B32="Male", MIN(OFFSET(Mortality_Rates!$B$6, $C32, 0), Mortality_Rates!$B$111), MIN(OFFSET(Mortality_Rates!$B$6, $C32, 1),  Mortality_Rates!$C$111))</f>
        <v>4.5593731258519813E-4</v>
      </c>
      <c r="W32" s="30">
        <f ca="1">(1-IF($B32="Male", $C$3, $C$4))^MIN((W$8-$C$6), $C$5)*IF($B32="Male", MIN(OFFSET(Mortality_Rates!$B$6, $C32, 0), Mortality_Rates!$B$111), MIN(OFFSET(Mortality_Rates!$B$6, $C32, 1),  Mortality_Rates!$C$111))</f>
        <v>4.5069403349046839E-4</v>
      </c>
      <c r="X32" s="30">
        <f ca="1">(1-IF($B32="Male", $C$3, $C$4))^MIN((X$8-$C$6), $C$5)*IF($B32="Male", MIN(OFFSET(Mortality_Rates!$B$6, $C32, 0), Mortality_Rates!$B$111), MIN(OFFSET(Mortality_Rates!$B$6, $C32, 1),  Mortality_Rates!$C$111))</f>
        <v>4.4551105210532802E-4</v>
      </c>
      <c r="Y32" s="30">
        <f ca="1">(1-IF($B32="Male", $C$3, $C$4))^MIN((Y$8-$C$6), $C$5)*IF($B32="Male", MIN(OFFSET(Mortality_Rates!$B$6, $C32, 0), Mortality_Rates!$B$111), MIN(OFFSET(Mortality_Rates!$B$6, $C32, 1),  Mortality_Rates!$C$111))</f>
        <v>4.4038767500611674E-4</v>
      </c>
      <c r="Z32" s="30">
        <f ca="1">(1-IF($B32="Male", $C$3, $C$4))^MIN((Z$8-$C$6), $C$5)*IF($B32="Male", MIN(OFFSET(Mortality_Rates!$B$6, $C32, 0), Mortality_Rates!$B$111), MIN(OFFSET(Mortality_Rates!$B$6, $C32, 1),  Mortality_Rates!$C$111))</f>
        <v>4.3532321674354644E-4</v>
      </c>
      <c r="AA32" s="30">
        <f ca="1">(1-IF($B32="Male", $C$3, $C$4))^MIN((AA$8-$C$6), $C$5)*IF($B32="Male", MIN(OFFSET(Mortality_Rates!$B$6, $C32, 0), Mortality_Rates!$B$111), MIN(OFFSET(Mortality_Rates!$B$6, $C32, 1),  Mortality_Rates!$C$111))</f>
        <v>4.3031699975099567E-4</v>
      </c>
      <c r="AB32" s="30">
        <f ca="1">(1-IF($B32="Male", $C$3, $C$4))^MIN((AB$8-$C$6), $C$5)*IF($B32="Male", MIN(OFFSET(Mortality_Rates!$B$6, $C32, 0), Mortality_Rates!$B$111), MIN(OFFSET(Mortality_Rates!$B$6, $C32, 1),  Mortality_Rates!$C$111))</f>
        <v>4.2536835425385918E-4</v>
      </c>
      <c r="AC32" s="30">
        <f ca="1">(1-IF($B32="Male", $C$3, $C$4))^MIN((AC$8-$C$6), $C$5)*IF($B32="Male", MIN(OFFSET(Mortality_Rates!$B$6, $C32, 0), Mortality_Rates!$B$111), MIN(OFFSET(Mortality_Rates!$B$6, $C32, 1),  Mortality_Rates!$C$111))</f>
        <v>4.2047661817993983E-4</v>
      </c>
      <c r="AD32" s="30">
        <f ca="1">(1-IF($B32="Male", $C$3, $C$4))^MIN((AD$8-$C$6), $C$5)*IF($B32="Male", MIN(OFFSET(Mortality_Rates!$B$6, $C32, 0), Mortality_Rates!$B$111), MIN(OFFSET(Mortality_Rates!$B$6, $C32, 1),  Mortality_Rates!$C$111))</f>
        <v>4.1564113707087056E-4</v>
      </c>
      <c r="AE32" s="30">
        <f ca="1">(1-IF($B32="Male", $C$3, $C$4))^MIN((AE$8-$C$6), $C$5)*IF($B32="Male", MIN(OFFSET(Mortality_Rates!$B$6, $C32, 0), Mortality_Rates!$B$111), MIN(OFFSET(Mortality_Rates!$B$6, $C32, 1),  Mortality_Rates!$C$111))</f>
        <v>4.1086126399455559E-4</v>
      </c>
      <c r="AF32" s="30">
        <f ca="1">(1-IF($B32="Male", $C$3, $C$4))^MIN((AF$8-$C$6), $C$5)*IF($B32="Male", MIN(OFFSET(Mortality_Rates!$B$6, $C32, 0), Mortality_Rates!$B$111), MIN(OFFSET(Mortality_Rates!$B$6, $C32, 1),  Mortality_Rates!$C$111))</f>
        <v>4.0613635945861817E-4</v>
      </c>
      <c r="AG32" s="30">
        <f ca="1">(1-IF($B32="Male", $C$3, $C$4))^MIN((AG$8-$C$6), $C$5)*IF($B32="Male", MIN(OFFSET(Mortality_Rates!$B$6, $C32, 0), Mortality_Rates!$B$111), MIN(OFFSET(Mortality_Rates!$B$6, $C32, 1),  Mortality_Rates!$C$111))</f>
        <v>4.0146579132484408E-4</v>
      </c>
      <c r="AH32" s="30">
        <f ca="1">(1-IF($B32="Male", $C$3, $C$4))^MIN((AH$8-$C$6), $C$5)*IF($B32="Male", MIN(OFFSET(Mortality_Rates!$B$6, $C32, 0), Mortality_Rates!$B$111), MIN(OFFSET(Mortality_Rates!$B$6, $C32, 1),  Mortality_Rates!$C$111))</f>
        <v>3.9684893472460836E-4</v>
      </c>
      <c r="AI32" s="30">
        <f ca="1">(1-IF($B32="Male", $C$3, $C$4))^MIN((AI$8-$C$6), $C$5)*IF($B32="Male", MIN(OFFSET(Mortality_Rates!$B$6, $C32, 0), Mortality_Rates!$B$111), MIN(OFFSET(Mortality_Rates!$B$6, $C32, 1),  Mortality_Rates!$C$111))</f>
        <v>3.9228517197527536E-4</v>
      </c>
      <c r="AJ32" s="30">
        <f ca="1">(1-IF($B32="Male", $C$3, $C$4))^MIN((AJ$8-$C$6), $C$5)*IF($B32="Male", MIN(OFFSET(Mortality_Rates!$B$6, $C32, 0), Mortality_Rates!$B$111), MIN(OFFSET(Mortality_Rates!$B$6, $C32, 1),  Mortality_Rates!$C$111))</f>
        <v>3.8777389249755975E-4</v>
      </c>
      <c r="AK32" s="30">
        <f ca="1">(1-IF($B32="Male", $C$3, $C$4))^MIN((AK$8-$C$6), $C$5)*IF($B32="Male", MIN(OFFSET(Mortality_Rates!$B$6, $C32, 0), Mortality_Rates!$B$111), MIN(OFFSET(Mortality_Rates!$B$6, $C32, 1),  Mortality_Rates!$C$111))</f>
        <v>3.8331449273383778E-4</v>
      </c>
      <c r="AL32" s="30">
        <f ca="1">(1-IF($B32="Male", $C$3, $C$4))^MIN((AL$8-$C$6), $C$5)*IF($B32="Male", MIN(OFFSET(Mortality_Rates!$B$6, $C32, 0), Mortality_Rates!$B$111), MIN(OFFSET(Mortality_Rates!$B$6, $C32, 1),  Mortality_Rates!$C$111))</f>
        <v>3.7890637606739861E-4</v>
      </c>
      <c r="AM32" s="30">
        <f ca="1">(1-IF($B32="Male", $C$3, $C$4))^MIN((AM$8-$C$6), $C$5)*IF($B32="Male", MIN(OFFSET(Mortality_Rates!$B$6, $C32, 0), Mortality_Rates!$B$111), MIN(OFFSET(Mortality_Rates!$B$6, $C32, 1),  Mortality_Rates!$C$111))</f>
        <v>3.7454895274262361E-4</v>
      </c>
      <c r="AN32" s="30">
        <f ca="1">(1-IF($B32="Male", $C$3, $C$4))^MIN((AN$8-$C$6), $C$5)*IF($B32="Male", MIN(OFFSET(Mortality_Rates!$B$6, $C32, 0), Mortality_Rates!$B$111), MIN(OFFSET(Mortality_Rates!$B$6, $C32, 1),  Mortality_Rates!$C$111))</f>
        <v>3.7024163978608343E-4</v>
      </c>
      <c r="AO32" s="30">
        <f ca="1">(1-IF($B32="Male", $C$3, $C$4))^MIN((AO$8-$C$6), $C$5)*IF($B32="Male", MIN(OFFSET(Mortality_Rates!$B$6, $C32, 0), Mortality_Rates!$B$111), MIN(OFFSET(Mortality_Rates!$B$6, $C32, 1),  Mortality_Rates!$C$111))</f>
        <v>3.6598386092854347E-4</v>
      </c>
      <c r="AP32" s="30">
        <f ca="1">(1-IF($B32="Male", $C$3, $C$4))^MIN((AP$8-$C$6), $C$5)*IF($B32="Male", MIN(OFFSET(Mortality_Rates!$B$6, $C32, 0), Mortality_Rates!$B$111), MIN(OFFSET(Mortality_Rates!$B$6, $C32, 1),  Mortality_Rates!$C$111))</f>
        <v>3.6177504652786522E-4</v>
      </c>
      <c r="AQ32" s="30">
        <f ca="1">(1-IF($B32="Male", $C$3, $C$4))^MIN((AQ$8-$C$6), $C$5)*IF($B32="Male", MIN(OFFSET(Mortality_Rates!$B$6, $C32, 0), Mortality_Rates!$B$111), MIN(OFFSET(Mortality_Rates!$B$6, $C32, 1),  Mortality_Rates!$C$111))</f>
        <v>3.5761463349279476E-4</v>
      </c>
      <c r="AR32" s="30">
        <f ca="1">(1-IF($B32="Male", $C$3, $C$4))^MIN((AR$8-$C$6), $C$5)*IF($B32="Male", MIN(OFFSET(Mortality_Rates!$B$6, $C32, 0), Mortality_Rates!$B$111), MIN(OFFSET(Mortality_Rates!$B$6, $C32, 1),  Mortality_Rates!$C$111))</f>
        <v>3.5350206520762766E-4</v>
      </c>
      <c r="AS32" s="30">
        <f ca="1">(1-IF($B32="Male", $C$3, $C$4))^MIN((AS$8-$C$6), $C$5)*IF($B32="Male", MIN(OFFSET(Mortality_Rates!$B$6, $C32, 0), Mortality_Rates!$B$111), MIN(OFFSET(Mortality_Rates!$B$6, $C32, 1),  Mortality_Rates!$C$111))</f>
        <v>3.494367914577399E-4</v>
      </c>
      <c r="AT32" s="30">
        <f ca="1">(1-IF($B32="Male", $C$3, $C$4))^MIN((AT$8-$C$6), $C$5)*IF($B32="Male", MIN(OFFSET(Mortality_Rates!$B$6, $C32, 0), Mortality_Rates!$B$111), MIN(OFFSET(Mortality_Rates!$B$6, $C32, 1),  Mortality_Rates!$C$111))</f>
        <v>3.454182683559759E-4</v>
      </c>
      <c r="AU32" s="30">
        <f ca="1">(1-IF($B32="Male", $C$3, $C$4))^MIN((AU$8-$C$6), $C$5)*IF($B32="Male", MIN(OFFSET(Mortality_Rates!$B$6, $C32, 0), Mortality_Rates!$B$111), MIN(OFFSET(Mortality_Rates!$B$6, $C32, 1),  Mortality_Rates!$C$111))</f>
        <v>3.4144595826988224E-4</v>
      </c>
      <c r="AV32" s="30">
        <f ca="1">(1-IF($B32="Male", $C$3, $C$4))^MIN((AV$8-$C$6), $C$5)*IF($B32="Male", MIN(OFFSET(Mortality_Rates!$B$6, $C32, 0), Mortality_Rates!$B$111), MIN(OFFSET(Mortality_Rates!$B$6, $C32, 1),  Mortality_Rates!$C$111))</f>
        <v>3.3751932974977858E-4</v>
      </c>
      <c r="AW32" s="30">
        <f ca="1">(1-IF($B32="Male", $C$3, $C$4))^MIN((AW$8-$C$6), $C$5)*IF($B32="Male", MIN(OFFSET(Mortality_Rates!$B$6, $C32, 0), Mortality_Rates!$B$111), MIN(OFFSET(Mortality_Rates!$B$6, $C32, 1),  Mortality_Rates!$C$111))</f>
        <v>3.3363785745765617E-4</v>
      </c>
      <c r="AX32" s="30">
        <f ca="1">(1-IF($B32="Male", $C$3, $C$4))^MIN((AX$8-$C$6), $C$5)*IF($B32="Male", MIN(OFFSET(Mortality_Rates!$B$6, $C32, 0), Mortality_Rates!$B$111), MIN(OFFSET(Mortality_Rates!$B$6, $C32, 1),  Mortality_Rates!$C$111))</f>
        <v>3.2980102209689312E-4</v>
      </c>
      <c r="AY32" s="30">
        <f ca="1">(1-IF($B32="Male", $C$3, $C$4))^MIN((AY$8-$C$6), $C$5)*IF($B32="Male", MIN(OFFSET(Mortality_Rates!$B$6, $C32, 0), Mortality_Rates!$B$111), MIN(OFFSET(Mortality_Rates!$B$6, $C32, 1),  Mortality_Rates!$C$111))</f>
        <v>3.2600831034277885E-4</v>
      </c>
      <c r="AZ32" s="30">
        <f ca="1">(1-IF($B32="Male", $C$3, $C$4))^MIN((AZ$8-$C$6), $C$5)*IF($B32="Male", MIN(OFFSET(Mortality_Rates!$B$6, $C32, 0), Mortality_Rates!$B$111), MIN(OFFSET(Mortality_Rates!$B$6, $C32, 1),  Mortality_Rates!$C$111))</f>
        <v>3.2225921477383688E-4</v>
      </c>
      <c r="BA32" s="30">
        <f ca="1">(1-IF($B32="Male", $C$3, $C$4))^MIN((BA$8-$C$6), $C$5)*IF($B32="Male", MIN(OFFSET(Mortality_Rates!$B$6, $C32, 0), Mortality_Rates!$B$111), MIN(OFFSET(Mortality_Rates!$B$6, $C32, 1),  Mortality_Rates!$C$111))</f>
        <v>3.1855323380393781E-4</v>
      </c>
      <c r="BB32" s="30">
        <f ca="1">(1-IF($B32="Male", $C$3, $C$4))^MIN((BB$8-$C$6), $C$5)*IF($B32="Male", MIN(OFFSET(Mortality_Rates!$B$6, $C32, 0), Mortality_Rates!$B$111), MIN(OFFSET(Mortality_Rates!$B$6, $C32, 1),  Mortality_Rates!$C$111))</f>
        <v>3.1855323380393781E-4</v>
      </c>
      <c r="BC32" s="30">
        <f ca="1">(1-IF($B32="Male", $C$3, $C$4))^MIN((BC$8-$C$6), $C$5)*IF($B32="Male", MIN(OFFSET(Mortality_Rates!$B$6, $C32, 0), Mortality_Rates!$B$111), MIN(OFFSET(Mortality_Rates!$B$6, $C32, 1),  Mortality_Rates!$C$111))</f>
        <v>3.1855323380393781E-4</v>
      </c>
      <c r="BD32" s="30">
        <f ca="1">(1-IF($B32="Male", $C$3, $C$4))^MIN((BD$8-$C$6), $C$5)*IF($B32="Male", MIN(OFFSET(Mortality_Rates!$B$6, $C32, 0), Mortality_Rates!$B$111), MIN(OFFSET(Mortality_Rates!$B$6, $C32, 1),  Mortality_Rates!$C$111))</f>
        <v>3.1855323380393781E-4</v>
      </c>
      <c r="BE32" s="30">
        <f ca="1">(1-IF($B32="Male", $C$3, $C$4))^MIN((BE$8-$C$6), $C$5)*IF($B32="Male", MIN(OFFSET(Mortality_Rates!$B$6, $C32, 0), Mortality_Rates!$B$111), MIN(OFFSET(Mortality_Rates!$B$6, $C32, 1),  Mortality_Rates!$C$111))</f>
        <v>3.1855323380393781E-4</v>
      </c>
      <c r="BF32" s="30">
        <f ca="1">(1-IF($B32="Male", $C$3, $C$4))^MIN((BF$8-$C$6), $C$5)*IF($B32="Male", MIN(OFFSET(Mortality_Rates!$B$6, $C32, 0), Mortality_Rates!$B$111), MIN(OFFSET(Mortality_Rates!$B$6, $C32, 1),  Mortality_Rates!$C$111))</f>
        <v>3.1855323380393781E-4</v>
      </c>
      <c r="BG32" s="30">
        <f ca="1">(1-IF($B32="Male", $C$3, $C$4))^MIN((BG$8-$C$6), $C$5)*IF($B32="Male", MIN(OFFSET(Mortality_Rates!$B$6, $C32, 0), Mortality_Rates!$B$111), MIN(OFFSET(Mortality_Rates!$B$6, $C32, 1),  Mortality_Rates!$C$111))</f>
        <v>3.1855323380393781E-4</v>
      </c>
      <c r="BH32" s="30">
        <f ca="1">(1-IF($B32="Male", $C$3, $C$4))^MIN((BH$8-$C$6), $C$5)*IF($B32="Male", MIN(OFFSET(Mortality_Rates!$B$6, $C32, 0), Mortality_Rates!$B$111), MIN(OFFSET(Mortality_Rates!$B$6, $C32, 1),  Mortality_Rates!$C$111))</f>
        <v>3.1855323380393781E-4</v>
      </c>
      <c r="BI32" s="30">
        <f ca="1">(1-IF($B32="Male", $C$3, $C$4))^MIN((BI$8-$C$6), $C$5)*IF($B32="Male", MIN(OFFSET(Mortality_Rates!$B$6, $C32, 0), Mortality_Rates!$B$111), MIN(OFFSET(Mortality_Rates!$B$6, $C32, 1),  Mortality_Rates!$C$111))</f>
        <v>3.1855323380393781E-4</v>
      </c>
      <c r="BJ32" s="30">
        <f ca="1">(1-IF($B32="Male", $C$3, $C$4))^MIN((BJ$8-$C$6), $C$5)*IF($B32="Male", MIN(OFFSET(Mortality_Rates!$B$6, $C32, 0), Mortality_Rates!$B$111), MIN(OFFSET(Mortality_Rates!$B$6, $C32, 1),  Mortality_Rates!$C$111))</f>
        <v>3.1855323380393781E-4</v>
      </c>
      <c r="BK32" s="30">
        <f ca="1">(1-IF($B32="Male", $C$3, $C$4))^MIN((BK$8-$C$6), $C$5)*IF($B32="Male", MIN(OFFSET(Mortality_Rates!$B$6, $C32, 0), Mortality_Rates!$B$111), MIN(OFFSET(Mortality_Rates!$B$6, $C32, 1),  Mortality_Rates!$C$111))</f>
        <v>3.1855323380393781E-4</v>
      </c>
    </row>
    <row r="33" spans="1:63" x14ac:dyDescent="0.35">
      <c r="A33" t="s">
        <v>34</v>
      </c>
      <c r="B33" t="s">
        <v>31</v>
      </c>
      <c r="C33">
        <f t="shared" si="25"/>
        <v>24</v>
      </c>
      <c r="D33" s="30">
        <f ca="1">(1-IF($B33="Male", $C$3, $C$4))^MIN((D$8-$C$6), $C$5)*IF($B33="Male", MIN(OFFSET(Mortality_Rates!$B$6, $C33, 0), Mortality_Rates!$B$111), MIN(OFFSET(Mortality_Rates!$B$6, $C33, 1),  Mortality_Rates!$C$111))</f>
        <v>5.8420350000000011E-4</v>
      </c>
      <c r="E33" s="30">
        <f ca="1">(1-IF($B33="Male", $C$3, $C$4))^MIN((E$8-$C$6), $C$5)*IF($B33="Male", MIN(OFFSET(Mortality_Rates!$B$6, $C33, 0), Mortality_Rates!$B$111), MIN(OFFSET(Mortality_Rates!$B$6, $C33, 1),  Mortality_Rates!$C$111))</f>
        <v>5.774851597500001E-4</v>
      </c>
      <c r="F33" s="30">
        <f ca="1">(1-IF($B33="Male", $C$3, $C$4))^MIN((F$8-$C$6), $C$5)*IF($B33="Male", MIN(OFFSET(Mortality_Rates!$B$6, $C33, 0), Mortality_Rates!$B$111), MIN(OFFSET(Mortality_Rates!$B$6, $C33, 1),  Mortality_Rates!$C$111))</f>
        <v>5.7084408041287507E-4</v>
      </c>
      <c r="G33" s="30">
        <f ca="1">(1-IF($B33="Male", $C$3, $C$4))^MIN((G$8-$C$6), $C$5)*IF($B33="Male", MIN(OFFSET(Mortality_Rates!$B$6, $C33, 0), Mortality_Rates!$B$111), MIN(OFFSET(Mortality_Rates!$B$6, $C33, 1),  Mortality_Rates!$C$111))</f>
        <v>5.6427937348812703E-4</v>
      </c>
      <c r="H33" s="30">
        <f ca="1">(1-IF($B33="Male", $C$3, $C$4))^MIN((H$8-$C$6), $C$5)*IF($B33="Male", MIN(OFFSET(Mortality_Rates!$B$6, $C33, 0), Mortality_Rates!$B$111), MIN(OFFSET(Mortality_Rates!$B$6, $C33, 1),  Mortality_Rates!$C$111))</f>
        <v>5.5779016069301365E-4</v>
      </c>
      <c r="I33" s="30">
        <f ca="1">(1-IF($B33="Male", $C$3, $C$4))^MIN((I$8-$C$6), $C$5)*IF($B33="Male", MIN(OFFSET(Mortality_Rates!$B$6, $C33, 0), Mortality_Rates!$B$111), MIN(OFFSET(Mortality_Rates!$B$6, $C33, 1),  Mortality_Rates!$C$111))</f>
        <v>5.5137557384504396E-4</v>
      </c>
      <c r="J33" s="30">
        <f ca="1">(1-IF($B33="Male", $C$3, $C$4))^MIN((J$8-$C$6), $C$5)*IF($B33="Male", MIN(OFFSET(Mortality_Rates!$B$6, $C33, 0), Mortality_Rates!$B$111), MIN(OFFSET(Mortality_Rates!$B$6, $C33, 1),  Mortality_Rates!$C$111))</f>
        <v>5.4503475474582596E-4</v>
      </c>
      <c r="K33" s="30">
        <f ca="1">(1-IF($B33="Male", $C$3, $C$4))^MIN((K$8-$C$6), $C$5)*IF($B33="Male", MIN(OFFSET(Mortality_Rates!$B$6, $C33, 0), Mortality_Rates!$B$111), MIN(OFFSET(Mortality_Rates!$B$6, $C33, 1),  Mortality_Rates!$C$111))</f>
        <v>5.3876685506624902E-4</v>
      </c>
      <c r="L33" s="30">
        <f ca="1">(1-IF($B33="Male", $C$3, $C$4))^MIN((L$8-$C$6), $C$5)*IF($B33="Male", MIN(OFFSET(Mortality_Rates!$B$6, $C33, 0), Mortality_Rates!$B$111), MIN(OFFSET(Mortality_Rates!$B$6, $C33, 1),  Mortality_Rates!$C$111))</f>
        <v>5.3257103623298712E-4</v>
      </c>
      <c r="M33" s="30">
        <f ca="1">(1-IF($B33="Male", $C$3, $C$4))^MIN((M$8-$C$6), $C$5)*IF($B33="Male", MIN(OFFSET(Mortality_Rates!$B$6, $C33, 0), Mortality_Rates!$B$111), MIN(OFFSET(Mortality_Rates!$B$6, $C33, 1),  Mortality_Rates!$C$111))</f>
        <v>5.2644646931630779E-4</v>
      </c>
      <c r="N33" s="30">
        <f ca="1">(1-IF($B33="Male", $C$3, $C$4))^MIN((N$8-$C$6), $C$5)*IF($B33="Male", MIN(OFFSET(Mortality_Rates!$B$6, $C33, 0), Mortality_Rates!$B$111), MIN(OFFSET(Mortality_Rates!$B$6, $C33, 1),  Mortality_Rates!$C$111))</f>
        <v>5.2039233491917025E-4</v>
      </c>
      <c r="O33" s="30">
        <f ca="1">(1-IF($B33="Male", $C$3, $C$4))^MIN((O$8-$C$6), $C$5)*IF($B33="Male", MIN(OFFSET(Mortality_Rates!$B$6, $C33, 0), Mortality_Rates!$B$111), MIN(OFFSET(Mortality_Rates!$B$6, $C33, 1),  Mortality_Rates!$C$111))</f>
        <v>5.1440782306759979E-4</v>
      </c>
      <c r="P33" s="30">
        <f ca="1">(1-IF($B33="Male", $C$3, $C$4))^MIN((P$8-$C$6), $C$5)*IF($B33="Male", MIN(OFFSET(Mortality_Rates!$B$6, $C33, 0), Mortality_Rates!$B$111), MIN(OFFSET(Mortality_Rates!$B$6, $C33, 1),  Mortality_Rates!$C$111))</f>
        <v>5.0849213310232249E-4</v>
      </c>
      <c r="Q33" s="30">
        <f ca="1">(1-IF($B33="Male", $C$3, $C$4))^MIN((Q$8-$C$6), $C$5)*IF($B33="Male", MIN(OFFSET(Mortality_Rates!$B$6, $C33, 0), Mortality_Rates!$B$111), MIN(OFFSET(Mortality_Rates!$B$6, $C33, 1),  Mortality_Rates!$C$111))</f>
        <v>5.0264447357164577E-4</v>
      </c>
      <c r="R33" s="30">
        <f ca="1">(1-IF($B33="Male", $C$3, $C$4))^MIN((R$8-$C$6), $C$5)*IF($B33="Male", MIN(OFFSET(Mortality_Rates!$B$6, $C33, 0), Mortality_Rates!$B$111), MIN(OFFSET(Mortality_Rates!$B$6, $C33, 1),  Mortality_Rates!$C$111))</f>
        <v>4.968640621255718E-4</v>
      </c>
      <c r="S33" s="30">
        <f ca="1">(1-IF($B33="Male", $C$3, $C$4))^MIN((S$8-$C$6), $C$5)*IF($B33="Male", MIN(OFFSET(Mortality_Rates!$B$6, $C33, 0), Mortality_Rates!$B$111), MIN(OFFSET(Mortality_Rates!$B$6, $C33, 1),  Mortality_Rates!$C$111))</f>
        <v>4.9115012541112776E-4</v>
      </c>
      <c r="T33" s="30">
        <f ca="1">(1-IF($B33="Male", $C$3, $C$4))^MIN((T$8-$C$6), $C$5)*IF($B33="Male", MIN(OFFSET(Mortality_Rates!$B$6, $C33, 0), Mortality_Rates!$B$111), MIN(OFFSET(Mortality_Rates!$B$6, $C33, 1),  Mortality_Rates!$C$111))</f>
        <v>4.8550189896889975E-4</v>
      </c>
      <c r="U33" s="30">
        <f ca="1">(1-IF($B33="Male", $C$3, $C$4))^MIN((U$8-$C$6), $C$5)*IF($B33="Male", MIN(OFFSET(Mortality_Rates!$B$6, $C33, 0), Mortality_Rates!$B$111), MIN(OFFSET(Mortality_Rates!$B$6, $C33, 1),  Mortality_Rates!$C$111))</f>
        <v>4.7991862713075745E-4</v>
      </c>
      <c r="V33" s="30">
        <f ca="1">(1-IF($B33="Male", $C$3, $C$4))^MIN((V$8-$C$6), $C$5)*IF($B33="Male", MIN(OFFSET(Mortality_Rates!$B$6, $C33, 0), Mortality_Rates!$B$111), MIN(OFFSET(Mortality_Rates!$B$6, $C33, 1),  Mortality_Rates!$C$111))</f>
        <v>4.7439956291875373E-4</v>
      </c>
      <c r="W33" s="30">
        <f ca="1">(1-IF($B33="Male", $C$3, $C$4))^MIN((W$8-$C$6), $C$5)*IF($B33="Male", MIN(OFFSET(Mortality_Rates!$B$6, $C33, 0), Mortality_Rates!$B$111), MIN(OFFSET(Mortality_Rates!$B$6, $C33, 1),  Mortality_Rates!$C$111))</f>
        <v>4.6894396794518807E-4</v>
      </c>
      <c r="X33" s="30">
        <f ca="1">(1-IF($B33="Male", $C$3, $C$4))^MIN((X$8-$C$6), $C$5)*IF($B33="Male", MIN(OFFSET(Mortality_Rates!$B$6, $C33, 0), Mortality_Rates!$B$111), MIN(OFFSET(Mortality_Rates!$B$6, $C33, 1),  Mortality_Rates!$C$111))</f>
        <v>4.6355111231381844E-4</v>
      </c>
      <c r="Y33" s="30">
        <f ca="1">(1-IF($B33="Male", $C$3, $C$4))^MIN((Y$8-$C$6), $C$5)*IF($B33="Male", MIN(OFFSET(Mortality_Rates!$B$6, $C33, 0), Mortality_Rates!$B$111), MIN(OFFSET(Mortality_Rates!$B$6, $C33, 1),  Mortality_Rates!$C$111))</f>
        <v>4.582202745222095E-4</v>
      </c>
      <c r="Z33" s="30">
        <f ca="1">(1-IF($B33="Male", $C$3, $C$4))^MIN((Z$8-$C$6), $C$5)*IF($B33="Male", MIN(OFFSET(Mortality_Rates!$B$6, $C33, 0), Mortality_Rates!$B$111), MIN(OFFSET(Mortality_Rates!$B$6, $C33, 1),  Mortality_Rates!$C$111))</f>
        <v>4.5295074136520418E-4</v>
      </c>
      <c r="AA33" s="30">
        <f ca="1">(1-IF($B33="Male", $C$3, $C$4))^MIN((AA$8-$C$6), $C$5)*IF($B33="Male", MIN(OFFSET(Mortality_Rates!$B$6, $C33, 0), Mortality_Rates!$B$111), MIN(OFFSET(Mortality_Rates!$B$6, $C33, 1),  Mortality_Rates!$C$111))</f>
        <v>4.4774180783950431E-4</v>
      </c>
      <c r="AB33" s="30">
        <f ca="1">(1-IF($B33="Male", $C$3, $C$4))^MIN((AB$8-$C$6), $C$5)*IF($B33="Male", MIN(OFFSET(Mortality_Rates!$B$6, $C33, 0), Mortality_Rates!$B$111), MIN(OFFSET(Mortality_Rates!$B$6, $C33, 1),  Mortality_Rates!$C$111))</f>
        <v>4.4259277704935E-4</v>
      </c>
      <c r="AC33" s="30">
        <f ca="1">(1-IF($B33="Male", $C$3, $C$4))^MIN((AC$8-$C$6), $C$5)*IF($B33="Male", MIN(OFFSET(Mortality_Rates!$B$6, $C33, 0), Mortality_Rates!$B$111), MIN(OFFSET(Mortality_Rates!$B$6, $C33, 1),  Mortality_Rates!$C$111))</f>
        <v>4.3750296011328248E-4</v>
      </c>
      <c r="AD33" s="30">
        <f ca="1">(1-IF($B33="Male", $C$3, $C$4))^MIN((AD$8-$C$6), $C$5)*IF($B33="Male", MIN(OFFSET(Mortality_Rates!$B$6, $C33, 0), Mortality_Rates!$B$111), MIN(OFFSET(Mortality_Rates!$B$6, $C33, 1),  Mortality_Rates!$C$111))</f>
        <v>4.3247167607197973E-4</v>
      </c>
      <c r="AE33" s="30">
        <f ca="1">(1-IF($B33="Male", $C$3, $C$4))^MIN((AE$8-$C$6), $C$5)*IF($B33="Male", MIN(OFFSET(Mortality_Rates!$B$6, $C33, 0), Mortality_Rates!$B$111), MIN(OFFSET(Mortality_Rates!$B$6, $C33, 1),  Mortality_Rates!$C$111))</f>
        <v>4.2749825179715204E-4</v>
      </c>
      <c r="AF33" s="30">
        <f ca="1">(1-IF($B33="Male", $C$3, $C$4))^MIN((AF$8-$C$6), $C$5)*IF($B33="Male", MIN(OFFSET(Mortality_Rates!$B$6, $C33, 0), Mortality_Rates!$B$111), MIN(OFFSET(Mortality_Rates!$B$6, $C33, 1),  Mortality_Rates!$C$111))</f>
        <v>4.2258202190148476E-4</v>
      </c>
      <c r="AG33" s="30">
        <f ca="1">(1-IF($B33="Male", $C$3, $C$4))^MIN((AG$8-$C$6), $C$5)*IF($B33="Male", MIN(OFFSET(Mortality_Rates!$B$6, $C33, 0), Mortality_Rates!$B$111), MIN(OFFSET(Mortality_Rates!$B$6, $C33, 1),  Mortality_Rates!$C$111))</f>
        <v>4.177223286496177E-4</v>
      </c>
      <c r="AH33" s="30">
        <f ca="1">(1-IF($B33="Male", $C$3, $C$4))^MIN((AH$8-$C$6), $C$5)*IF($B33="Male", MIN(OFFSET(Mortality_Rates!$B$6, $C33, 0), Mortality_Rates!$B$111), MIN(OFFSET(Mortality_Rates!$B$6, $C33, 1),  Mortality_Rates!$C$111))</f>
        <v>4.1291852187014711E-4</v>
      </c>
      <c r="AI33" s="30">
        <f ca="1">(1-IF($B33="Male", $C$3, $C$4))^MIN((AI$8-$C$6), $C$5)*IF($B33="Male", MIN(OFFSET(Mortality_Rates!$B$6, $C33, 0), Mortality_Rates!$B$111), MIN(OFFSET(Mortality_Rates!$B$6, $C33, 1),  Mortality_Rates!$C$111))</f>
        <v>4.0816995886864041E-4</v>
      </c>
      <c r="AJ33" s="30">
        <f ca="1">(1-IF($B33="Male", $C$3, $C$4))^MIN((AJ$8-$C$6), $C$5)*IF($B33="Male", MIN(OFFSET(Mortality_Rates!$B$6, $C33, 0), Mortality_Rates!$B$111), MIN(OFFSET(Mortality_Rates!$B$6, $C33, 1),  Mortality_Rates!$C$111))</f>
        <v>4.0347600434165106E-4</v>
      </c>
      <c r="AK33" s="30">
        <f ca="1">(1-IF($B33="Male", $C$3, $C$4))^MIN((AK$8-$C$6), $C$5)*IF($B33="Male", MIN(OFFSET(Mortality_Rates!$B$6, $C33, 0), Mortality_Rates!$B$111), MIN(OFFSET(Mortality_Rates!$B$6, $C33, 1),  Mortality_Rates!$C$111))</f>
        <v>3.9883603029172205E-4</v>
      </c>
      <c r="AL33" s="30">
        <f ca="1">(1-IF($B33="Male", $C$3, $C$4))^MIN((AL$8-$C$6), $C$5)*IF($B33="Male", MIN(OFFSET(Mortality_Rates!$B$6, $C33, 0), Mortality_Rates!$B$111), MIN(OFFSET(Mortality_Rates!$B$6, $C33, 1),  Mortality_Rates!$C$111))</f>
        <v>3.9424941594336726E-4</v>
      </c>
      <c r="AM33" s="30">
        <f ca="1">(1-IF($B33="Male", $C$3, $C$4))^MIN((AM$8-$C$6), $C$5)*IF($B33="Male", MIN(OFFSET(Mortality_Rates!$B$6, $C33, 0), Mortality_Rates!$B$111), MIN(OFFSET(Mortality_Rates!$B$6, $C33, 1),  Mortality_Rates!$C$111))</f>
        <v>3.8971554766001858E-4</v>
      </c>
      <c r="AN33" s="30">
        <f ca="1">(1-IF($B33="Male", $C$3, $C$4))^MIN((AN$8-$C$6), $C$5)*IF($B33="Male", MIN(OFFSET(Mortality_Rates!$B$6, $C33, 0), Mortality_Rates!$B$111), MIN(OFFSET(Mortality_Rates!$B$6, $C33, 1),  Mortality_Rates!$C$111))</f>
        <v>3.8523381886192837E-4</v>
      </c>
      <c r="AO33" s="30">
        <f ca="1">(1-IF($B33="Male", $C$3, $C$4))^MIN((AO$8-$C$6), $C$5)*IF($B33="Male", MIN(OFFSET(Mortality_Rates!$B$6, $C33, 0), Mortality_Rates!$B$111), MIN(OFFSET(Mortality_Rates!$B$6, $C33, 1),  Mortality_Rates!$C$111))</f>
        <v>3.8080362994501621E-4</v>
      </c>
      <c r="AP33" s="30">
        <f ca="1">(1-IF($B33="Male", $C$3, $C$4))^MIN((AP$8-$C$6), $C$5)*IF($B33="Male", MIN(OFFSET(Mortality_Rates!$B$6, $C33, 0), Mortality_Rates!$B$111), MIN(OFFSET(Mortality_Rates!$B$6, $C33, 1),  Mortality_Rates!$C$111))</f>
        <v>3.7642438820064853E-4</v>
      </c>
      <c r="AQ33" s="30">
        <f ca="1">(1-IF($B33="Male", $C$3, $C$4))^MIN((AQ$8-$C$6), $C$5)*IF($B33="Male", MIN(OFFSET(Mortality_Rates!$B$6, $C33, 0), Mortality_Rates!$B$111), MIN(OFFSET(Mortality_Rates!$B$6, $C33, 1),  Mortality_Rates!$C$111))</f>
        <v>3.7209550773634106E-4</v>
      </c>
      <c r="AR33" s="30">
        <f ca="1">(1-IF($B33="Male", $C$3, $C$4))^MIN((AR$8-$C$6), $C$5)*IF($B33="Male", MIN(OFFSET(Mortality_Rates!$B$6, $C33, 0), Mortality_Rates!$B$111), MIN(OFFSET(Mortality_Rates!$B$6, $C33, 1),  Mortality_Rates!$C$111))</f>
        <v>3.6781640939737313E-4</v>
      </c>
      <c r="AS33" s="30">
        <f ca="1">(1-IF($B33="Male", $C$3, $C$4))^MIN((AS$8-$C$6), $C$5)*IF($B33="Male", MIN(OFFSET(Mortality_Rates!$B$6, $C33, 0), Mortality_Rates!$B$111), MIN(OFFSET(Mortality_Rates!$B$6, $C33, 1),  Mortality_Rates!$C$111))</f>
        <v>3.635865206893033E-4</v>
      </c>
      <c r="AT33" s="30">
        <f ca="1">(1-IF($B33="Male", $C$3, $C$4))^MIN((AT$8-$C$6), $C$5)*IF($B33="Male", MIN(OFFSET(Mortality_Rates!$B$6, $C33, 0), Mortality_Rates!$B$111), MIN(OFFSET(Mortality_Rates!$B$6, $C33, 1),  Mortality_Rates!$C$111))</f>
        <v>3.5940527570137637E-4</v>
      </c>
      <c r="AU33" s="30">
        <f ca="1">(1-IF($B33="Male", $C$3, $C$4))^MIN((AU$8-$C$6), $C$5)*IF($B33="Male", MIN(OFFSET(Mortality_Rates!$B$6, $C33, 0), Mortality_Rates!$B$111), MIN(OFFSET(Mortality_Rates!$B$6, $C33, 1),  Mortality_Rates!$C$111))</f>
        <v>3.5527211503081057E-4</v>
      </c>
      <c r="AV33" s="30">
        <f ca="1">(1-IF($B33="Male", $C$3, $C$4))^MIN((AV$8-$C$6), $C$5)*IF($B33="Male", MIN(OFFSET(Mortality_Rates!$B$6, $C33, 0), Mortality_Rates!$B$111), MIN(OFFSET(Mortality_Rates!$B$6, $C33, 1),  Mortality_Rates!$C$111))</f>
        <v>3.5118648570795624E-4</v>
      </c>
      <c r="AW33" s="30">
        <f ca="1">(1-IF($B33="Male", $C$3, $C$4))^MIN((AW$8-$C$6), $C$5)*IF($B33="Male", MIN(OFFSET(Mortality_Rates!$B$6, $C33, 0), Mortality_Rates!$B$111), MIN(OFFSET(Mortality_Rates!$B$6, $C33, 1),  Mortality_Rates!$C$111))</f>
        <v>3.4714784112231477E-4</v>
      </c>
      <c r="AX33" s="30">
        <f ca="1">(1-IF($B33="Male", $C$3, $C$4))^MIN((AX$8-$C$6), $C$5)*IF($B33="Male", MIN(OFFSET(Mortality_Rates!$B$6, $C33, 0), Mortality_Rates!$B$111), MIN(OFFSET(Mortality_Rates!$B$6, $C33, 1),  Mortality_Rates!$C$111))</f>
        <v>3.4315564094940818E-4</v>
      </c>
      <c r="AY33" s="30">
        <f ca="1">(1-IF($B33="Male", $C$3, $C$4))^MIN((AY$8-$C$6), $C$5)*IF($B33="Male", MIN(OFFSET(Mortality_Rates!$B$6, $C33, 0), Mortality_Rates!$B$111), MIN(OFFSET(Mortality_Rates!$B$6, $C33, 1),  Mortality_Rates!$C$111))</f>
        <v>3.3920935107848994E-4</v>
      </c>
      <c r="AZ33" s="30">
        <f ca="1">(1-IF($B33="Male", $C$3, $C$4))^MIN((AZ$8-$C$6), $C$5)*IF($B33="Male", MIN(OFFSET(Mortality_Rates!$B$6, $C33, 0), Mortality_Rates!$B$111), MIN(OFFSET(Mortality_Rates!$B$6, $C33, 1),  Mortality_Rates!$C$111))</f>
        <v>3.3530844354108736E-4</v>
      </c>
      <c r="BA33" s="30">
        <f ca="1">(1-IF($B33="Male", $C$3, $C$4))^MIN((BA$8-$C$6), $C$5)*IF($B33="Male", MIN(OFFSET(Mortality_Rates!$B$6, $C33, 0), Mortality_Rates!$B$111), MIN(OFFSET(Mortality_Rates!$B$6, $C33, 1),  Mortality_Rates!$C$111))</f>
        <v>3.3145239644036484E-4</v>
      </c>
      <c r="BB33" s="30">
        <f ca="1">(1-IF($B33="Male", $C$3, $C$4))^MIN((BB$8-$C$6), $C$5)*IF($B33="Male", MIN(OFFSET(Mortality_Rates!$B$6, $C33, 0), Mortality_Rates!$B$111), MIN(OFFSET(Mortality_Rates!$B$6, $C33, 1),  Mortality_Rates!$C$111))</f>
        <v>3.3145239644036484E-4</v>
      </c>
      <c r="BC33" s="30">
        <f ca="1">(1-IF($B33="Male", $C$3, $C$4))^MIN((BC$8-$C$6), $C$5)*IF($B33="Male", MIN(OFFSET(Mortality_Rates!$B$6, $C33, 0), Mortality_Rates!$B$111), MIN(OFFSET(Mortality_Rates!$B$6, $C33, 1),  Mortality_Rates!$C$111))</f>
        <v>3.3145239644036484E-4</v>
      </c>
      <c r="BD33" s="30">
        <f ca="1">(1-IF($B33="Male", $C$3, $C$4))^MIN((BD$8-$C$6), $C$5)*IF($B33="Male", MIN(OFFSET(Mortality_Rates!$B$6, $C33, 0), Mortality_Rates!$B$111), MIN(OFFSET(Mortality_Rates!$B$6, $C33, 1),  Mortality_Rates!$C$111))</f>
        <v>3.3145239644036484E-4</v>
      </c>
      <c r="BE33" s="30">
        <f ca="1">(1-IF($B33="Male", $C$3, $C$4))^MIN((BE$8-$C$6), $C$5)*IF($B33="Male", MIN(OFFSET(Mortality_Rates!$B$6, $C33, 0), Mortality_Rates!$B$111), MIN(OFFSET(Mortality_Rates!$B$6, $C33, 1),  Mortality_Rates!$C$111))</f>
        <v>3.3145239644036484E-4</v>
      </c>
      <c r="BF33" s="30">
        <f ca="1">(1-IF($B33="Male", $C$3, $C$4))^MIN((BF$8-$C$6), $C$5)*IF($B33="Male", MIN(OFFSET(Mortality_Rates!$B$6, $C33, 0), Mortality_Rates!$B$111), MIN(OFFSET(Mortality_Rates!$B$6, $C33, 1),  Mortality_Rates!$C$111))</f>
        <v>3.3145239644036484E-4</v>
      </c>
      <c r="BG33" s="30">
        <f ca="1">(1-IF($B33="Male", $C$3, $C$4))^MIN((BG$8-$C$6), $C$5)*IF($B33="Male", MIN(OFFSET(Mortality_Rates!$B$6, $C33, 0), Mortality_Rates!$B$111), MIN(OFFSET(Mortality_Rates!$B$6, $C33, 1),  Mortality_Rates!$C$111))</f>
        <v>3.3145239644036484E-4</v>
      </c>
      <c r="BH33" s="30">
        <f ca="1">(1-IF($B33="Male", $C$3, $C$4))^MIN((BH$8-$C$6), $C$5)*IF($B33="Male", MIN(OFFSET(Mortality_Rates!$B$6, $C33, 0), Mortality_Rates!$B$111), MIN(OFFSET(Mortality_Rates!$B$6, $C33, 1),  Mortality_Rates!$C$111))</f>
        <v>3.3145239644036484E-4</v>
      </c>
      <c r="BI33" s="30">
        <f ca="1">(1-IF($B33="Male", $C$3, $C$4))^MIN((BI$8-$C$6), $C$5)*IF($B33="Male", MIN(OFFSET(Mortality_Rates!$B$6, $C33, 0), Mortality_Rates!$B$111), MIN(OFFSET(Mortality_Rates!$B$6, $C33, 1),  Mortality_Rates!$C$111))</f>
        <v>3.3145239644036484E-4</v>
      </c>
      <c r="BJ33" s="30">
        <f ca="1">(1-IF($B33="Male", $C$3, $C$4))^MIN((BJ$8-$C$6), $C$5)*IF($B33="Male", MIN(OFFSET(Mortality_Rates!$B$6, $C33, 0), Mortality_Rates!$B$111), MIN(OFFSET(Mortality_Rates!$B$6, $C33, 1),  Mortality_Rates!$C$111))</f>
        <v>3.3145239644036484E-4</v>
      </c>
      <c r="BK33" s="30">
        <f ca="1">(1-IF($B33="Male", $C$3, $C$4))^MIN((BK$8-$C$6), $C$5)*IF($B33="Male", MIN(OFFSET(Mortality_Rates!$B$6, $C33, 0), Mortality_Rates!$B$111), MIN(OFFSET(Mortality_Rates!$B$6, $C33, 1),  Mortality_Rates!$C$111))</f>
        <v>3.3145239644036484E-4</v>
      </c>
    </row>
    <row r="34" spans="1:63" x14ac:dyDescent="0.35">
      <c r="A34" t="s">
        <v>34</v>
      </c>
      <c r="B34" t="s">
        <v>31</v>
      </c>
      <c r="C34">
        <f t="shared" si="25"/>
        <v>25</v>
      </c>
      <c r="D34" s="30">
        <f ca="1">(1-IF($B34="Male", $C$3, $C$4))^MIN((D$8-$C$6), $C$5)*IF($B34="Male", MIN(OFFSET(Mortality_Rates!$B$6, $C34, 0), Mortality_Rates!$B$111), MIN(OFFSET(Mortality_Rates!$B$6, $C34, 1),  Mortality_Rates!$C$111))</f>
        <v>6.0792750000000003E-4</v>
      </c>
      <c r="E34" s="30">
        <f ca="1">(1-IF($B34="Male", $C$3, $C$4))^MIN((E$8-$C$6), $C$5)*IF($B34="Male", MIN(OFFSET(Mortality_Rates!$B$6, $C34, 0), Mortality_Rates!$B$111), MIN(OFFSET(Mortality_Rates!$B$6, $C34, 1),  Mortality_Rates!$C$111))</f>
        <v>6.0093633375000002E-4</v>
      </c>
      <c r="F34" s="30">
        <f ca="1">(1-IF($B34="Male", $C$3, $C$4))^MIN((F$8-$C$6), $C$5)*IF($B34="Male", MIN(OFFSET(Mortality_Rates!$B$6, $C34, 0), Mortality_Rates!$B$111), MIN(OFFSET(Mortality_Rates!$B$6, $C34, 1),  Mortality_Rates!$C$111))</f>
        <v>5.9402556591187496E-4</v>
      </c>
      <c r="G34" s="30">
        <f ca="1">(1-IF($B34="Male", $C$3, $C$4))^MIN((G$8-$C$6), $C$5)*IF($B34="Male", MIN(OFFSET(Mortality_Rates!$B$6, $C34, 0), Mortality_Rates!$B$111), MIN(OFFSET(Mortality_Rates!$B$6, $C34, 1),  Mortality_Rates!$C$111))</f>
        <v>5.8719427190388849E-4</v>
      </c>
      <c r="H34" s="30">
        <f ca="1">(1-IF($B34="Male", $C$3, $C$4))^MIN((H$8-$C$6), $C$5)*IF($B34="Male", MIN(OFFSET(Mortality_Rates!$B$6, $C34, 0), Mortality_Rates!$B$111), MIN(OFFSET(Mortality_Rates!$B$6, $C34, 1),  Mortality_Rates!$C$111))</f>
        <v>5.8044153777699384E-4</v>
      </c>
      <c r="I34" s="30">
        <f ca="1">(1-IF($B34="Male", $C$3, $C$4))^MIN((I$8-$C$6), $C$5)*IF($B34="Male", MIN(OFFSET(Mortality_Rates!$B$6, $C34, 0), Mortality_Rates!$B$111), MIN(OFFSET(Mortality_Rates!$B$6, $C34, 1),  Mortality_Rates!$C$111))</f>
        <v>5.7376646009255831E-4</v>
      </c>
      <c r="J34" s="30">
        <f ca="1">(1-IF($B34="Male", $C$3, $C$4))^MIN((J$8-$C$6), $C$5)*IF($B34="Male", MIN(OFFSET(Mortality_Rates!$B$6, $C34, 0), Mortality_Rates!$B$111), MIN(OFFSET(Mortality_Rates!$B$6, $C34, 1),  Mortality_Rates!$C$111))</f>
        <v>5.6716814580149398E-4</v>
      </c>
      <c r="K34" s="30">
        <f ca="1">(1-IF($B34="Male", $C$3, $C$4))^MIN((K$8-$C$6), $C$5)*IF($B34="Male", MIN(OFFSET(Mortality_Rates!$B$6, $C34, 0), Mortality_Rates!$B$111), MIN(OFFSET(Mortality_Rates!$B$6, $C34, 1),  Mortality_Rates!$C$111))</f>
        <v>5.6064571212477681E-4</v>
      </c>
      <c r="L34" s="30">
        <f ca="1">(1-IF($B34="Male", $C$3, $C$4))^MIN((L$8-$C$6), $C$5)*IF($B34="Male", MIN(OFFSET(Mortality_Rates!$B$6, $C34, 0), Mortality_Rates!$B$111), MIN(OFFSET(Mortality_Rates!$B$6, $C34, 1),  Mortality_Rates!$C$111))</f>
        <v>5.541982864353418E-4</v>
      </c>
      <c r="M34" s="30">
        <f ca="1">(1-IF($B34="Male", $C$3, $C$4))^MIN((M$8-$C$6), $C$5)*IF($B34="Male", MIN(OFFSET(Mortality_Rates!$B$6, $C34, 0), Mortality_Rates!$B$111), MIN(OFFSET(Mortality_Rates!$B$6, $C34, 1),  Mortality_Rates!$C$111))</f>
        <v>5.4782500614133543E-4</v>
      </c>
      <c r="N34" s="30">
        <f ca="1">(1-IF($B34="Male", $C$3, $C$4))^MIN((N$8-$C$6), $C$5)*IF($B34="Male", MIN(OFFSET(Mortality_Rates!$B$6, $C34, 0), Mortality_Rates!$B$111), MIN(OFFSET(Mortality_Rates!$B$6, $C34, 1),  Mortality_Rates!$C$111))</f>
        <v>5.4152501857071002E-4</v>
      </c>
      <c r="O34" s="30">
        <f ca="1">(1-IF($B34="Male", $C$3, $C$4))^MIN((O$8-$C$6), $C$5)*IF($B34="Male", MIN(OFFSET(Mortality_Rates!$B$6, $C34, 0), Mortality_Rates!$B$111), MIN(OFFSET(Mortality_Rates!$B$6, $C34, 1),  Mortality_Rates!$C$111))</f>
        <v>5.3529748085714697E-4</v>
      </c>
      <c r="P34" s="30">
        <f ca="1">(1-IF($B34="Male", $C$3, $C$4))^MIN((P$8-$C$6), $C$5)*IF($B34="Male", MIN(OFFSET(Mortality_Rates!$B$6, $C34, 0), Mortality_Rates!$B$111), MIN(OFFSET(Mortality_Rates!$B$6, $C34, 1),  Mortality_Rates!$C$111))</f>
        <v>5.2914155982728979E-4</v>
      </c>
      <c r="Q34" s="30">
        <f ca="1">(1-IF($B34="Male", $C$3, $C$4))^MIN((Q$8-$C$6), $C$5)*IF($B34="Male", MIN(OFFSET(Mortality_Rates!$B$6, $C34, 0), Mortality_Rates!$B$111), MIN(OFFSET(Mortality_Rates!$B$6, $C34, 1),  Mortality_Rates!$C$111))</f>
        <v>5.2305643188927601E-4</v>
      </c>
      <c r="R34" s="30">
        <f ca="1">(1-IF($B34="Male", $C$3, $C$4))^MIN((R$8-$C$6), $C$5)*IF($B34="Male", MIN(OFFSET(Mortality_Rates!$B$6, $C34, 0), Mortality_Rates!$B$111), MIN(OFFSET(Mortality_Rates!$B$6, $C34, 1),  Mortality_Rates!$C$111))</f>
        <v>5.1704128292254931E-4</v>
      </c>
      <c r="S34" s="30">
        <f ca="1">(1-IF($B34="Male", $C$3, $C$4))^MIN((S$8-$C$6), $C$5)*IF($B34="Male", MIN(OFFSET(Mortality_Rates!$B$6, $C34, 0), Mortality_Rates!$B$111), MIN(OFFSET(Mortality_Rates!$B$6, $C34, 1),  Mortality_Rates!$C$111))</f>
        <v>5.1109530816893995E-4</v>
      </c>
      <c r="T34" s="30">
        <f ca="1">(1-IF($B34="Male", $C$3, $C$4))^MIN((T$8-$C$6), $C$5)*IF($B34="Male", MIN(OFFSET(Mortality_Rates!$B$6, $C34, 0), Mortality_Rates!$B$111), MIN(OFFSET(Mortality_Rates!$B$6, $C34, 1),  Mortality_Rates!$C$111))</f>
        <v>5.0521771212499718E-4</v>
      </c>
      <c r="U34" s="30">
        <f ca="1">(1-IF($B34="Male", $C$3, $C$4))^MIN((U$8-$C$6), $C$5)*IF($B34="Male", MIN(OFFSET(Mortality_Rates!$B$6, $C34, 0), Mortality_Rates!$B$111), MIN(OFFSET(Mortality_Rates!$B$6, $C34, 1),  Mortality_Rates!$C$111))</f>
        <v>4.9940770843555967E-4</v>
      </c>
      <c r="V34" s="30">
        <f ca="1">(1-IF($B34="Male", $C$3, $C$4))^MIN((V$8-$C$6), $C$5)*IF($B34="Male", MIN(OFFSET(Mortality_Rates!$B$6, $C34, 0), Mortality_Rates!$B$111), MIN(OFFSET(Mortality_Rates!$B$6, $C34, 1),  Mortality_Rates!$C$111))</f>
        <v>4.9366451978855074E-4</v>
      </c>
      <c r="W34" s="30">
        <f ca="1">(1-IF($B34="Male", $C$3, $C$4))^MIN((W$8-$C$6), $C$5)*IF($B34="Male", MIN(OFFSET(Mortality_Rates!$B$6, $C34, 0), Mortality_Rates!$B$111), MIN(OFFSET(Mortality_Rates!$B$6, $C34, 1),  Mortality_Rates!$C$111))</f>
        <v>4.8798737781098248E-4</v>
      </c>
      <c r="X34" s="30">
        <f ca="1">(1-IF($B34="Male", $C$3, $C$4))^MIN((X$8-$C$6), $C$5)*IF($B34="Male", MIN(OFFSET(Mortality_Rates!$B$6, $C34, 0), Mortality_Rates!$B$111), MIN(OFFSET(Mortality_Rates!$B$6, $C34, 1),  Mortality_Rates!$C$111))</f>
        <v>4.8237552296615622E-4</v>
      </c>
      <c r="Y34" s="30">
        <f ca="1">(1-IF($B34="Male", $C$3, $C$4))^MIN((Y$8-$C$6), $C$5)*IF($B34="Male", MIN(OFFSET(Mortality_Rates!$B$6, $C34, 0), Mortality_Rates!$B$111), MIN(OFFSET(Mortality_Rates!$B$6, $C34, 1),  Mortality_Rates!$C$111))</f>
        <v>4.768282044520454E-4</v>
      </c>
      <c r="Z34" s="30">
        <f ca="1">(1-IF($B34="Male", $C$3, $C$4))^MIN((Z$8-$C$6), $C$5)*IF($B34="Male", MIN(OFFSET(Mortality_Rates!$B$6, $C34, 0), Mortality_Rates!$B$111), MIN(OFFSET(Mortality_Rates!$B$6, $C34, 1),  Mortality_Rates!$C$111))</f>
        <v>4.713446801008469E-4</v>
      </c>
      <c r="AA34" s="30">
        <f ca="1">(1-IF($B34="Male", $C$3, $C$4))^MIN((AA$8-$C$6), $C$5)*IF($B34="Male", MIN(OFFSET(Mortality_Rates!$B$6, $C34, 0), Mortality_Rates!$B$111), MIN(OFFSET(Mortality_Rates!$B$6, $C34, 1),  Mortality_Rates!$C$111))</f>
        <v>4.6592421627968713E-4</v>
      </c>
      <c r="AB34" s="30">
        <f ca="1">(1-IF($B34="Male", $C$3, $C$4))^MIN((AB$8-$C$6), $C$5)*IF($B34="Male", MIN(OFFSET(Mortality_Rates!$B$6, $C34, 0), Mortality_Rates!$B$111), MIN(OFFSET(Mortality_Rates!$B$6, $C34, 1),  Mortality_Rates!$C$111))</f>
        <v>4.6056608779247076E-4</v>
      </c>
      <c r="AC34" s="30">
        <f ca="1">(1-IF($B34="Male", $C$3, $C$4))^MIN((AC$8-$C$6), $C$5)*IF($B34="Male", MIN(OFFSET(Mortality_Rates!$B$6, $C34, 0), Mortality_Rates!$B$111), MIN(OFFSET(Mortality_Rates!$B$6, $C34, 1),  Mortality_Rates!$C$111))</f>
        <v>4.5526957778285732E-4</v>
      </c>
      <c r="AD34" s="30">
        <f ca="1">(1-IF($B34="Male", $C$3, $C$4))^MIN((AD$8-$C$6), $C$5)*IF($B34="Male", MIN(OFFSET(Mortality_Rates!$B$6, $C34, 0), Mortality_Rates!$B$111), MIN(OFFSET(Mortality_Rates!$B$6, $C34, 1),  Mortality_Rates!$C$111))</f>
        <v>4.5003397763835451E-4</v>
      </c>
      <c r="AE34" s="30">
        <f ca="1">(1-IF($B34="Male", $C$3, $C$4))^MIN((AE$8-$C$6), $C$5)*IF($B34="Male", MIN(OFFSET(Mortality_Rates!$B$6, $C34, 0), Mortality_Rates!$B$111), MIN(OFFSET(Mortality_Rates!$B$6, $C34, 1),  Mortality_Rates!$C$111))</f>
        <v>4.4485858689551349E-4</v>
      </c>
      <c r="AF34" s="30">
        <f ca="1">(1-IF($B34="Male", $C$3, $C$4))^MIN((AF$8-$C$6), $C$5)*IF($B34="Male", MIN(OFFSET(Mortality_Rates!$B$6, $C34, 0), Mortality_Rates!$B$111), MIN(OFFSET(Mortality_Rates!$B$6, $C34, 1),  Mortality_Rates!$C$111))</f>
        <v>4.3974271314621506E-4</v>
      </c>
      <c r="AG34" s="30">
        <f ca="1">(1-IF($B34="Male", $C$3, $C$4))^MIN((AG$8-$C$6), $C$5)*IF($B34="Male", MIN(OFFSET(Mortality_Rates!$B$6, $C34, 0), Mortality_Rates!$B$111), MIN(OFFSET(Mortality_Rates!$B$6, $C34, 1),  Mortality_Rates!$C$111))</f>
        <v>4.3468567194503361E-4</v>
      </c>
      <c r="AH34" s="30">
        <f ca="1">(1-IF($B34="Male", $C$3, $C$4))^MIN((AH$8-$C$6), $C$5)*IF($B34="Male", MIN(OFFSET(Mortality_Rates!$B$6, $C34, 0), Mortality_Rates!$B$111), MIN(OFFSET(Mortality_Rates!$B$6, $C34, 1),  Mortality_Rates!$C$111))</f>
        <v>4.2968678671766571E-4</v>
      </c>
      <c r="AI34" s="30">
        <f ca="1">(1-IF($B34="Male", $C$3, $C$4))^MIN((AI$8-$C$6), $C$5)*IF($B34="Male", MIN(OFFSET(Mortality_Rates!$B$6, $C34, 0), Mortality_Rates!$B$111), MIN(OFFSET(Mortality_Rates!$B$6, $C34, 1),  Mortality_Rates!$C$111))</f>
        <v>4.2474538867041256E-4</v>
      </c>
      <c r="AJ34" s="30">
        <f ca="1">(1-IF($B34="Male", $C$3, $C$4))^MIN((AJ$8-$C$6), $C$5)*IF($B34="Male", MIN(OFFSET(Mortality_Rates!$B$6, $C34, 0), Mortality_Rates!$B$111), MIN(OFFSET(Mortality_Rates!$B$6, $C34, 1),  Mortality_Rates!$C$111))</f>
        <v>4.1986081670070287E-4</v>
      </c>
      <c r="AK34" s="30">
        <f ca="1">(1-IF($B34="Male", $C$3, $C$4))^MIN((AK$8-$C$6), $C$5)*IF($B34="Male", MIN(OFFSET(Mortality_Rates!$B$6, $C34, 0), Mortality_Rates!$B$111), MIN(OFFSET(Mortality_Rates!$B$6, $C34, 1),  Mortality_Rates!$C$111))</f>
        <v>4.1503241730864475E-4</v>
      </c>
      <c r="AL34" s="30">
        <f ca="1">(1-IF($B34="Male", $C$3, $C$4))^MIN((AL$8-$C$6), $C$5)*IF($B34="Male", MIN(OFFSET(Mortality_Rates!$B$6, $C34, 0), Mortality_Rates!$B$111), MIN(OFFSET(Mortality_Rates!$B$6, $C34, 1),  Mortality_Rates!$C$111))</f>
        <v>4.1025954450959529E-4</v>
      </c>
      <c r="AM34" s="30">
        <f ca="1">(1-IF($B34="Male", $C$3, $C$4))^MIN((AM$8-$C$6), $C$5)*IF($B34="Male", MIN(OFFSET(Mortality_Rates!$B$6, $C34, 0), Mortality_Rates!$B$111), MIN(OFFSET(Mortality_Rates!$B$6, $C34, 1),  Mortality_Rates!$C$111))</f>
        <v>4.0554155974773502E-4</v>
      </c>
      <c r="AN34" s="30">
        <f ca="1">(1-IF($B34="Male", $C$3, $C$4))^MIN((AN$8-$C$6), $C$5)*IF($B34="Male", MIN(OFFSET(Mortality_Rates!$B$6, $C34, 0), Mortality_Rates!$B$111), MIN(OFFSET(Mortality_Rates!$B$6, $C34, 1),  Mortality_Rates!$C$111))</f>
        <v>4.0087783181063605E-4</v>
      </c>
      <c r="AO34" s="30">
        <f ca="1">(1-IF($B34="Male", $C$3, $C$4))^MIN((AO$8-$C$6), $C$5)*IF($B34="Male", MIN(OFFSET(Mortality_Rates!$B$6, $C34, 0), Mortality_Rates!$B$111), MIN(OFFSET(Mortality_Rates!$B$6, $C34, 1),  Mortality_Rates!$C$111))</f>
        <v>3.9626773674481376E-4</v>
      </c>
      <c r="AP34" s="30">
        <f ca="1">(1-IF($B34="Male", $C$3, $C$4))^MIN((AP$8-$C$6), $C$5)*IF($B34="Male", MIN(OFFSET(Mortality_Rates!$B$6, $C34, 0), Mortality_Rates!$B$111), MIN(OFFSET(Mortality_Rates!$B$6, $C34, 1),  Mortality_Rates!$C$111))</f>
        <v>3.9171065777224843E-4</v>
      </c>
      <c r="AQ34" s="30">
        <f ca="1">(1-IF($B34="Male", $C$3, $C$4))^MIN((AQ$8-$C$6), $C$5)*IF($B34="Male", MIN(OFFSET(Mortality_Rates!$B$6, $C34, 0), Mortality_Rates!$B$111), MIN(OFFSET(Mortality_Rates!$B$6, $C34, 1),  Mortality_Rates!$C$111))</f>
        <v>3.8720598520786755E-4</v>
      </c>
      <c r="AR34" s="30">
        <f ca="1">(1-IF($B34="Male", $C$3, $C$4))^MIN((AR$8-$C$6), $C$5)*IF($B34="Male", MIN(OFFSET(Mortality_Rates!$B$6, $C34, 0), Mortality_Rates!$B$111), MIN(OFFSET(Mortality_Rates!$B$6, $C34, 1),  Mortality_Rates!$C$111))</f>
        <v>3.8275311637797708E-4</v>
      </c>
      <c r="AS34" s="30">
        <f ca="1">(1-IF($B34="Male", $C$3, $C$4))^MIN((AS$8-$C$6), $C$5)*IF($B34="Male", MIN(OFFSET(Mortality_Rates!$B$6, $C34, 0), Mortality_Rates!$B$111), MIN(OFFSET(Mortality_Rates!$B$6, $C34, 1),  Mortality_Rates!$C$111))</f>
        <v>3.7835145553963035E-4</v>
      </c>
      <c r="AT34" s="30">
        <f ca="1">(1-IF($B34="Male", $C$3, $C$4))^MIN((AT$8-$C$6), $C$5)*IF($B34="Male", MIN(OFFSET(Mortality_Rates!$B$6, $C34, 0), Mortality_Rates!$B$111), MIN(OFFSET(Mortality_Rates!$B$6, $C34, 1),  Mortality_Rates!$C$111))</f>
        <v>3.7400041380092461E-4</v>
      </c>
      <c r="AU34" s="30">
        <f ca="1">(1-IF($B34="Male", $C$3, $C$4))^MIN((AU$8-$C$6), $C$5)*IF($B34="Male", MIN(OFFSET(Mortality_Rates!$B$6, $C34, 0), Mortality_Rates!$B$111), MIN(OFFSET(Mortality_Rates!$B$6, $C34, 1),  Mortality_Rates!$C$111))</f>
        <v>3.6969940904221403E-4</v>
      </c>
      <c r="AV34" s="30">
        <f ca="1">(1-IF($B34="Male", $C$3, $C$4))^MIN((AV$8-$C$6), $C$5)*IF($B34="Male", MIN(OFFSET(Mortality_Rates!$B$6, $C34, 0), Mortality_Rates!$B$111), MIN(OFFSET(Mortality_Rates!$B$6, $C34, 1),  Mortality_Rates!$C$111))</f>
        <v>3.6544786583822856E-4</v>
      </c>
      <c r="AW34" s="30">
        <f ca="1">(1-IF($B34="Male", $C$3, $C$4))^MIN((AW$8-$C$6), $C$5)*IF($B34="Male", MIN(OFFSET(Mortality_Rates!$B$6, $C34, 0), Mortality_Rates!$B$111), MIN(OFFSET(Mortality_Rates!$B$6, $C34, 1),  Mortality_Rates!$C$111))</f>
        <v>3.6124521538108894E-4</v>
      </c>
      <c r="AX34" s="30">
        <f ca="1">(1-IF($B34="Male", $C$3, $C$4))^MIN((AX$8-$C$6), $C$5)*IF($B34="Male", MIN(OFFSET(Mortality_Rates!$B$6, $C34, 0), Mortality_Rates!$B$111), MIN(OFFSET(Mortality_Rates!$B$6, $C34, 1),  Mortality_Rates!$C$111))</f>
        <v>3.5709089540420641E-4</v>
      </c>
      <c r="AY34" s="30">
        <f ca="1">(1-IF($B34="Male", $C$3, $C$4))^MIN((AY$8-$C$6), $C$5)*IF($B34="Male", MIN(OFFSET(Mortality_Rates!$B$6, $C34, 0), Mortality_Rates!$B$111), MIN(OFFSET(Mortality_Rates!$B$6, $C34, 1),  Mortality_Rates!$C$111))</f>
        <v>3.5298435010705802E-4</v>
      </c>
      <c r="AZ34" s="30">
        <f ca="1">(1-IF($B34="Male", $C$3, $C$4))^MIN((AZ$8-$C$6), $C$5)*IF($B34="Male", MIN(OFFSET(Mortality_Rates!$B$6, $C34, 0), Mortality_Rates!$B$111), MIN(OFFSET(Mortality_Rates!$B$6, $C34, 1),  Mortality_Rates!$C$111))</f>
        <v>3.4892503008082686E-4</v>
      </c>
      <c r="BA34" s="30">
        <f ca="1">(1-IF($B34="Male", $C$3, $C$4))^MIN((BA$8-$C$6), $C$5)*IF($B34="Male", MIN(OFFSET(Mortality_Rates!$B$6, $C34, 0), Mortality_Rates!$B$111), MIN(OFFSET(Mortality_Rates!$B$6, $C34, 1),  Mortality_Rates!$C$111))</f>
        <v>3.449123922348974E-4</v>
      </c>
      <c r="BB34" s="30">
        <f ca="1">(1-IF($B34="Male", $C$3, $C$4))^MIN((BB$8-$C$6), $C$5)*IF($B34="Male", MIN(OFFSET(Mortality_Rates!$B$6, $C34, 0), Mortality_Rates!$B$111), MIN(OFFSET(Mortality_Rates!$B$6, $C34, 1),  Mortality_Rates!$C$111))</f>
        <v>3.449123922348974E-4</v>
      </c>
      <c r="BC34" s="30">
        <f ca="1">(1-IF($B34="Male", $C$3, $C$4))^MIN((BC$8-$C$6), $C$5)*IF($B34="Male", MIN(OFFSET(Mortality_Rates!$B$6, $C34, 0), Mortality_Rates!$B$111), MIN(OFFSET(Mortality_Rates!$B$6, $C34, 1),  Mortality_Rates!$C$111))</f>
        <v>3.449123922348974E-4</v>
      </c>
      <c r="BD34" s="30">
        <f ca="1">(1-IF($B34="Male", $C$3, $C$4))^MIN((BD$8-$C$6), $C$5)*IF($B34="Male", MIN(OFFSET(Mortality_Rates!$B$6, $C34, 0), Mortality_Rates!$B$111), MIN(OFFSET(Mortality_Rates!$B$6, $C34, 1),  Mortality_Rates!$C$111))</f>
        <v>3.449123922348974E-4</v>
      </c>
      <c r="BE34" s="30">
        <f ca="1">(1-IF($B34="Male", $C$3, $C$4))^MIN((BE$8-$C$6), $C$5)*IF($B34="Male", MIN(OFFSET(Mortality_Rates!$B$6, $C34, 0), Mortality_Rates!$B$111), MIN(OFFSET(Mortality_Rates!$B$6, $C34, 1),  Mortality_Rates!$C$111))</f>
        <v>3.449123922348974E-4</v>
      </c>
      <c r="BF34" s="30">
        <f ca="1">(1-IF($B34="Male", $C$3, $C$4))^MIN((BF$8-$C$6), $C$5)*IF($B34="Male", MIN(OFFSET(Mortality_Rates!$B$6, $C34, 0), Mortality_Rates!$B$111), MIN(OFFSET(Mortality_Rates!$B$6, $C34, 1),  Mortality_Rates!$C$111))</f>
        <v>3.449123922348974E-4</v>
      </c>
      <c r="BG34" s="30">
        <f ca="1">(1-IF($B34="Male", $C$3, $C$4))^MIN((BG$8-$C$6), $C$5)*IF($B34="Male", MIN(OFFSET(Mortality_Rates!$B$6, $C34, 0), Mortality_Rates!$B$111), MIN(OFFSET(Mortality_Rates!$B$6, $C34, 1),  Mortality_Rates!$C$111))</f>
        <v>3.449123922348974E-4</v>
      </c>
      <c r="BH34" s="30">
        <f ca="1">(1-IF($B34="Male", $C$3, $C$4))^MIN((BH$8-$C$6), $C$5)*IF($B34="Male", MIN(OFFSET(Mortality_Rates!$B$6, $C34, 0), Mortality_Rates!$B$111), MIN(OFFSET(Mortality_Rates!$B$6, $C34, 1),  Mortality_Rates!$C$111))</f>
        <v>3.449123922348974E-4</v>
      </c>
      <c r="BI34" s="30">
        <f ca="1">(1-IF($B34="Male", $C$3, $C$4))^MIN((BI$8-$C$6), $C$5)*IF($B34="Male", MIN(OFFSET(Mortality_Rates!$B$6, $C34, 0), Mortality_Rates!$B$111), MIN(OFFSET(Mortality_Rates!$B$6, $C34, 1),  Mortality_Rates!$C$111))</f>
        <v>3.449123922348974E-4</v>
      </c>
      <c r="BJ34" s="30">
        <f ca="1">(1-IF($B34="Male", $C$3, $C$4))^MIN((BJ$8-$C$6), $C$5)*IF($B34="Male", MIN(OFFSET(Mortality_Rates!$B$6, $C34, 0), Mortality_Rates!$B$111), MIN(OFFSET(Mortality_Rates!$B$6, $C34, 1),  Mortality_Rates!$C$111))</f>
        <v>3.449123922348974E-4</v>
      </c>
      <c r="BK34" s="30">
        <f ca="1">(1-IF($B34="Male", $C$3, $C$4))^MIN((BK$8-$C$6), $C$5)*IF($B34="Male", MIN(OFFSET(Mortality_Rates!$B$6, $C34, 0), Mortality_Rates!$B$111), MIN(OFFSET(Mortality_Rates!$B$6, $C34, 1),  Mortality_Rates!$C$111))</f>
        <v>3.449123922348974E-4</v>
      </c>
    </row>
    <row r="35" spans="1:63" x14ac:dyDescent="0.35">
      <c r="A35" t="s">
        <v>34</v>
      </c>
      <c r="B35" t="s">
        <v>31</v>
      </c>
      <c r="C35">
        <f t="shared" si="25"/>
        <v>26</v>
      </c>
      <c r="D35" s="30">
        <f ca="1">(1-IF($B35="Male", $C$3, $C$4))^MIN((D$8-$C$6), $C$5)*IF($B35="Male", MIN(OFFSET(Mortality_Rates!$B$6, $C35, 0), Mortality_Rates!$B$111), MIN(OFFSET(Mortality_Rates!$B$6, $C35, 1),  Mortality_Rates!$C$111))</f>
        <v>6.3659400000000009E-4</v>
      </c>
      <c r="E35" s="30">
        <f ca="1">(1-IF($B35="Male", $C$3, $C$4))^MIN((E$8-$C$6), $C$5)*IF($B35="Male", MIN(OFFSET(Mortality_Rates!$B$6, $C35, 0), Mortality_Rates!$B$111), MIN(OFFSET(Mortality_Rates!$B$6, $C35, 1),  Mortality_Rates!$C$111))</f>
        <v>6.2927316900000005E-4</v>
      </c>
      <c r="F35" s="30">
        <f ca="1">(1-IF($B35="Male", $C$3, $C$4))^MIN((F$8-$C$6), $C$5)*IF($B35="Male", MIN(OFFSET(Mortality_Rates!$B$6, $C35, 0), Mortality_Rates!$B$111), MIN(OFFSET(Mortality_Rates!$B$6, $C35, 1),  Mortality_Rates!$C$111))</f>
        <v>6.2203652755650008E-4</v>
      </c>
      <c r="G35" s="30">
        <f ca="1">(1-IF($B35="Male", $C$3, $C$4))^MIN((G$8-$C$6), $C$5)*IF($B35="Male", MIN(OFFSET(Mortality_Rates!$B$6, $C35, 0), Mortality_Rates!$B$111), MIN(OFFSET(Mortality_Rates!$B$6, $C35, 1),  Mortality_Rates!$C$111))</f>
        <v>6.1488310748960032E-4</v>
      </c>
      <c r="H35" s="30">
        <f ca="1">(1-IF($B35="Male", $C$3, $C$4))^MIN((H$8-$C$6), $C$5)*IF($B35="Male", MIN(OFFSET(Mortality_Rates!$B$6, $C35, 0), Mortality_Rates!$B$111), MIN(OFFSET(Mortality_Rates!$B$6, $C35, 1),  Mortality_Rates!$C$111))</f>
        <v>6.0781195175346997E-4</v>
      </c>
      <c r="I35" s="30">
        <f ca="1">(1-IF($B35="Male", $C$3, $C$4))^MIN((I$8-$C$6), $C$5)*IF($B35="Male", MIN(OFFSET(Mortality_Rates!$B$6, $C35, 0), Mortality_Rates!$B$111), MIN(OFFSET(Mortality_Rates!$B$6, $C35, 1),  Mortality_Rates!$C$111))</f>
        <v>6.0082211430830511E-4</v>
      </c>
      <c r="J35" s="30">
        <f ca="1">(1-IF($B35="Male", $C$3, $C$4))^MIN((J$8-$C$6), $C$5)*IF($B35="Male", MIN(OFFSET(Mortality_Rates!$B$6, $C35, 0), Mortality_Rates!$B$111), MIN(OFFSET(Mortality_Rates!$B$6, $C35, 1),  Mortality_Rates!$C$111))</f>
        <v>5.9391265999375956E-4</v>
      </c>
      <c r="K35" s="30">
        <f ca="1">(1-IF($B35="Male", $C$3, $C$4))^MIN((K$8-$C$6), $C$5)*IF($B35="Male", MIN(OFFSET(Mortality_Rates!$B$6, $C35, 0), Mortality_Rates!$B$111), MIN(OFFSET(Mortality_Rates!$B$6, $C35, 1),  Mortality_Rates!$C$111))</f>
        <v>5.8708266440383138E-4</v>
      </c>
      <c r="L35" s="30">
        <f ca="1">(1-IF($B35="Male", $C$3, $C$4))^MIN((L$8-$C$6), $C$5)*IF($B35="Male", MIN(OFFSET(Mortality_Rates!$B$6, $C35, 0), Mortality_Rates!$B$111), MIN(OFFSET(Mortality_Rates!$B$6, $C35, 1),  Mortality_Rates!$C$111))</f>
        <v>5.8033121376318728E-4</v>
      </c>
      <c r="M35" s="30">
        <f ca="1">(1-IF($B35="Male", $C$3, $C$4))^MIN((M$8-$C$6), $C$5)*IF($B35="Male", MIN(OFFSET(Mortality_Rates!$B$6, $C35, 0), Mortality_Rates!$B$111), MIN(OFFSET(Mortality_Rates!$B$6, $C35, 1),  Mortality_Rates!$C$111))</f>
        <v>5.7365740480491061E-4</v>
      </c>
      <c r="N35" s="30">
        <f ca="1">(1-IF($B35="Male", $C$3, $C$4))^MIN((N$8-$C$6), $C$5)*IF($B35="Male", MIN(OFFSET(Mortality_Rates!$B$6, $C35, 0), Mortality_Rates!$B$111), MIN(OFFSET(Mortality_Rates!$B$6, $C35, 1),  Mortality_Rates!$C$111))</f>
        <v>5.6706034464965418E-4</v>
      </c>
      <c r="O35" s="30">
        <f ca="1">(1-IF($B35="Male", $C$3, $C$4))^MIN((O$8-$C$6), $C$5)*IF($B35="Male", MIN(OFFSET(Mortality_Rates!$B$6, $C35, 0), Mortality_Rates!$B$111), MIN(OFFSET(Mortality_Rates!$B$6, $C35, 1),  Mortality_Rates!$C$111))</f>
        <v>5.6053915068618324E-4</v>
      </c>
      <c r="P35" s="30">
        <f ca="1">(1-IF($B35="Male", $C$3, $C$4))^MIN((P$8-$C$6), $C$5)*IF($B35="Male", MIN(OFFSET(Mortality_Rates!$B$6, $C35, 0), Mortality_Rates!$B$111), MIN(OFFSET(Mortality_Rates!$B$6, $C35, 1),  Mortality_Rates!$C$111))</f>
        <v>5.5409295045329209E-4</v>
      </c>
      <c r="Q35" s="30">
        <f ca="1">(1-IF($B35="Male", $C$3, $C$4))^MIN((Q$8-$C$6), $C$5)*IF($B35="Male", MIN(OFFSET(Mortality_Rates!$B$6, $C35, 0), Mortality_Rates!$B$111), MIN(OFFSET(Mortality_Rates!$B$6, $C35, 1),  Mortality_Rates!$C$111))</f>
        <v>5.4772088152307927E-4</v>
      </c>
      <c r="R35" s="30">
        <f ca="1">(1-IF($B35="Male", $C$3, $C$4))^MIN((R$8-$C$6), $C$5)*IF($B35="Male", MIN(OFFSET(Mortality_Rates!$B$6, $C35, 0), Mortality_Rates!$B$111), MIN(OFFSET(Mortality_Rates!$B$6, $C35, 1),  Mortality_Rates!$C$111))</f>
        <v>5.4142209138556389E-4</v>
      </c>
      <c r="S35" s="30">
        <f ca="1">(1-IF($B35="Male", $C$3, $C$4))^MIN((S$8-$C$6), $C$5)*IF($B35="Male", MIN(OFFSET(Mortality_Rates!$B$6, $C35, 0), Mortality_Rates!$B$111), MIN(OFFSET(Mortality_Rates!$B$6, $C35, 1),  Mortality_Rates!$C$111))</f>
        <v>5.351957373346299E-4</v>
      </c>
      <c r="T35" s="30">
        <f ca="1">(1-IF($B35="Male", $C$3, $C$4))^MIN((T$8-$C$6), $C$5)*IF($B35="Male", MIN(OFFSET(Mortality_Rates!$B$6, $C35, 0), Mortality_Rates!$B$111), MIN(OFFSET(Mortality_Rates!$B$6, $C35, 1),  Mortality_Rates!$C$111))</f>
        <v>5.2904098635528157E-4</v>
      </c>
      <c r="U35" s="30">
        <f ca="1">(1-IF($B35="Male", $C$3, $C$4))^MIN((U$8-$C$6), $C$5)*IF($B35="Male", MIN(OFFSET(Mortality_Rates!$B$6, $C35, 0), Mortality_Rates!$B$111), MIN(OFFSET(Mortality_Rates!$B$6, $C35, 1),  Mortality_Rates!$C$111))</f>
        <v>5.2295701501219591E-4</v>
      </c>
      <c r="V35" s="30">
        <f ca="1">(1-IF($B35="Male", $C$3, $C$4))^MIN((V$8-$C$6), $C$5)*IF($B35="Male", MIN(OFFSET(Mortality_Rates!$B$6, $C35, 0), Mortality_Rates!$B$111), MIN(OFFSET(Mortality_Rates!$B$6, $C35, 1),  Mortality_Rates!$C$111))</f>
        <v>5.1694300933955567E-4</v>
      </c>
      <c r="W35" s="30">
        <f ca="1">(1-IF($B35="Male", $C$3, $C$4))^MIN((W$8-$C$6), $C$5)*IF($B35="Male", MIN(OFFSET(Mortality_Rates!$B$6, $C35, 0), Mortality_Rates!$B$111), MIN(OFFSET(Mortality_Rates!$B$6, $C35, 1),  Mortality_Rates!$C$111))</f>
        <v>5.109981647321508E-4</v>
      </c>
      <c r="X35" s="30">
        <f ca="1">(1-IF($B35="Male", $C$3, $C$4))^MIN((X$8-$C$6), $C$5)*IF($B35="Male", MIN(OFFSET(Mortality_Rates!$B$6, $C35, 0), Mortality_Rates!$B$111), MIN(OFFSET(Mortality_Rates!$B$6, $C35, 1),  Mortality_Rates!$C$111))</f>
        <v>5.0512168583773109E-4</v>
      </c>
      <c r="Y35" s="30">
        <f ca="1">(1-IF($B35="Male", $C$3, $C$4))^MIN((Y$8-$C$6), $C$5)*IF($B35="Male", MIN(OFFSET(Mortality_Rates!$B$6, $C35, 0), Mortality_Rates!$B$111), MIN(OFFSET(Mortality_Rates!$B$6, $C35, 1),  Mortality_Rates!$C$111))</f>
        <v>4.9931278645059716E-4</v>
      </c>
      <c r="Z35" s="30">
        <f ca="1">(1-IF($B35="Male", $C$3, $C$4))^MIN((Z$8-$C$6), $C$5)*IF($B35="Male", MIN(OFFSET(Mortality_Rates!$B$6, $C35, 0), Mortality_Rates!$B$111), MIN(OFFSET(Mortality_Rates!$B$6, $C35, 1),  Mortality_Rates!$C$111))</f>
        <v>4.9357068940641534E-4</v>
      </c>
      <c r="AA35" s="30">
        <f ca="1">(1-IF($B35="Male", $C$3, $C$4))^MIN((AA$8-$C$6), $C$5)*IF($B35="Male", MIN(OFFSET(Mortality_Rates!$B$6, $C35, 0), Mortality_Rates!$B$111), MIN(OFFSET(Mortality_Rates!$B$6, $C35, 1),  Mortality_Rates!$C$111))</f>
        <v>4.8789462647824157E-4</v>
      </c>
      <c r="AB35" s="30">
        <f ca="1">(1-IF($B35="Male", $C$3, $C$4))^MIN((AB$8-$C$6), $C$5)*IF($B35="Male", MIN(OFFSET(Mortality_Rates!$B$6, $C35, 0), Mortality_Rates!$B$111), MIN(OFFSET(Mortality_Rates!$B$6, $C35, 1),  Mortality_Rates!$C$111))</f>
        <v>4.8228383827374178E-4</v>
      </c>
      <c r="AC35" s="30">
        <f ca="1">(1-IF($B35="Male", $C$3, $C$4))^MIN((AC$8-$C$6), $C$5)*IF($B35="Male", MIN(OFFSET(Mortality_Rates!$B$6, $C35, 0), Mortality_Rates!$B$111), MIN(OFFSET(Mortality_Rates!$B$6, $C35, 1),  Mortality_Rates!$C$111))</f>
        <v>4.7673757413359372E-4</v>
      </c>
      <c r="AD35" s="30">
        <f ca="1">(1-IF($B35="Male", $C$3, $C$4))^MIN((AD$8-$C$6), $C$5)*IF($B35="Male", MIN(OFFSET(Mortality_Rates!$B$6, $C35, 0), Mortality_Rates!$B$111), MIN(OFFSET(Mortality_Rates!$B$6, $C35, 1),  Mortality_Rates!$C$111))</f>
        <v>4.7125509203105743E-4</v>
      </c>
      <c r="AE35" s="30">
        <f ca="1">(1-IF($B35="Male", $C$3, $C$4))^MIN((AE$8-$C$6), $C$5)*IF($B35="Male", MIN(OFFSET(Mortality_Rates!$B$6, $C35, 0), Mortality_Rates!$B$111), MIN(OFFSET(Mortality_Rates!$B$6, $C35, 1),  Mortality_Rates!$C$111))</f>
        <v>4.6583565847270036E-4</v>
      </c>
      <c r="AF35" s="30">
        <f ca="1">(1-IF($B35="Male", $C$3, $C$4))^MIN((AF$8-$C$6), $C$5)*IF($B35="Male", MIN(OFFSET(Mortality_Rates!$B$6, $C35, 0), Mortality_Rates!$B$111), MIN(OFFSET(Mortality_Rates!$B$6, $C35, 1),  Mortality_Rates!$C$111))</f>
        <v>4.6047854840026428E-4</v>
      </c>
      <c r="AG35" s="30">
        <f ca="1">(1-IF($B35="Male", $C$3, $C$4))^MIN((AG$8-$C$6), $C$5)*IF($B35="Male", MIN(OFFSET(Mortality_Rates!$B$6, $C35, 0), Mortality_Rates!$B$111), MIN(OFFSET(Mortality_Rates!$B$6, $C35, 1),  Mortality_Rates!$C$111))</f>
        <v>4.5518304509366124E-4</v>
      </c>
      <c r="AH35" s="30">
        <f ca="1">(1-IF($B35="Male", $C$3, $C$4))^MIN((AH$8-$C$6), $C$5)*IF($B35="Male", MIN(OFFSET(Mortality_Rates!$B$6, $C35, 0), Mortality_Rates!$B$111), MIN(OFFSET(Mortality_Rates!$B$6, $C35, 1),  Mortality_Rates!$C$111))</f>
        <v>4.4994844007508416E-4</v>
      </c>
      <c r="AI35" s="30">
        <f ca="1">(1-IF($B35="Male", $C$3, $C$4))^MIN((AI$8-$C$6), $C$5)*IF($B35="Male", MIN(OFFSET(Mortality_Rates!$B$6, $C35, 0), Mortality_Rates!$B$111), MIN(OFFSET(Mortality_Rates!$B$6, $C35, 1),  Mortality_Rates!$C$111))</f>
        <v>4.4477403301422069E-4</v>
      </c>
      <c r="AJ35" s="30">
        <f ca="1">(1-IF($B35="Male", $C$3, $C$4))^MIN((AJ$8-$C$6), $C$5)*IF($B35="Male", MIN(OFFSET(Mortality_Rates!$B$6, $C35, 0), Mortality_Rates!$B$111), MIN(OFFSET(Mortality_Rates!$B$6, $C35, 1),  Mortality_Rates!$C$111))</f>
        <v>4.3965913163455716E-4</v>
      </c>
      <c r="AK35" s="30">
        <f ca="1">(1-IF($B35="Male", $C$3, $C$4))^MIN((AK$8-$C$6), $C$5)*IF($B35="Male", MIN(OFFSET(Mortality_Rates!$B$6, $C35, 0), Mortality_Rates!$B$111), MIN(OFFSET(Mortality_Rates!$B$6, $C35, 1),  Mortality_Rates!$C$111))</f>
        <v>4.3460305162075974E-4</v>
      </c>
      <c r="AL35" s="30">
        <f ca="1">(1-IF($B35="Male", $C$3, $C$4))^MIN((AL$8-$C$6), $C$5)*IF($B35="Male", MIN(OFFSET(Mortality_Rates!$B$6, $C35, 0), Mortality_Rates!$B$111), MIN(OFFSET(Mortality_Rates!$B$6, $C35, 1),  Mortality_Rates!$C$111))</f>
        <v>4.2960511652712096E-4</v>
      </c>
      <c r="AM35" s="30">
        <f ca="1">(1-IF($B35="Male", $C$3, $C$4))^MIN((AM$8-$C$6), $C$5)*IF($B35="Male", MIN(OFFSET(Mortality_Rates!$B$6, $C35, 0), Mortality_Rates!$B$111), MIN(OFFSET(Mortality_Rates!$B$6, $C35, 1),  Mortality_Rates!$C$111))</f>
        <v>4.2466465768705916E-4</v>
      </c>
      <c r="AN35" s="30">
        <f ca="1">(1-IF($B35="Male", $C$3, $C$4))^MIN((AN$8-$C$6), $C$5)*IF($B35="Male", MIN(OFFSET(Mortality_Rates!$B$6, $C35, 0), Mortality_Rates!$B$111), MIN(OFFSET(Mortality_Rates!$B$6, $C35, 1),  Mortality_Rates!$C$111))</f>
        <v>4.1978101412365796E-4</v>
      </c>
      <c r="AO35" s="30">
        <f ca="1">(1-IF($B35="Male", $C$3, $C$4))^MIN((AO$8-$C$6), $C$5)*IF($B35="Male", MIN(OFFSET(Mortality_Rates!$B$6, $C35, 0), Mortality_Rates!$B$111), MIN(OFFSET(Mortality_Rates!$B$6, $C35, 1),  Mortality_Rates!$C$111))</f>
        <v>4.1495353246123593E-4</v>
      </c>
      <c r="AP35" s="30">
        <f ca="1">(1-IF($B35="Male", $C$3, $C$4))^MIN((AP$8-$C$6), $C$5)*IF($B35="Male", MIN(OFFSET(Mortality_Rates!$B$6, $C35, 0), Mortality_Rates!$B$111), MIN(OFFSET(Mortality_Rates!$B$6, $C35, 1),  Mortality_Rates!$C$111))</f>
        <v>4.101815668379317E-4</v>
      </c>
      <c r="AQ35" s="30">
        <f ca="1">(1-IF($B35="Male", $C$3, $C$4))^MIN((AQ$8-$C$6), $C$5)*IF($B35="Male", MIN(OFFSET(Mortality_Rates!$B$6, $C35, 0), Mortality_Rates!$B$111), MIN(OFFSET(Mortality_Rates!$B$6, $C35, 1),  Mortality_Rates!$C$111))</f>
        <v>4.0546447881929548E-4</v>
      </c>
      <c r="AR35" s="30">
        <f ca="1">(1-IF($B35="Male", $C$3, $C$4))^MIN((AR$8-$C$6), $C$5)*IF($B35="Male", MIN(OFFSET(Mortality_Rates!$B$6, $C35, 0), Mortality_Rates!$B$111), MIN(OFFSET(Mortality_Rates!$B$6, $C35, 1),  Mortality_Rates!$C$111))</f>
        <v>4.0080163731287359E-4</v>
      </c>
      <c r="AS35" s="30">
        <f ca="1">(1-IF($B35="Male", $C$3, $C$4))^MIN((AS$8-$C$6), $C$5)*IF($B35="Male", MIN(OFFSET(Mortality_Rates!$B$6, $C35, 0), Mortality_Rates!$B$111), MIN(OFFSET(Mortality_Rates!$B$6, $C35, 1),  Mortality_Rates!$C$111))</f>
        <v>3.9619241848377554E-4</v>
      </c>
      <c r="AT35" s="30">
        <f ca="1">(1-IF($B35="Male", $C$3, $C$4))^MIN((AT$8-$C$6), $C$5)*IF($B35="Male", MIN(OFFSET(Mortality_Rates!$B$6, $C35, 0), Mortality_Rates!$B$111), MIN(OFFSET(Mortality_Rates!$B$6, $C35, 1),  Mortality_Rates!$C$111))</f>
        <v>3.9163620567121216E-4</v>
      </c>
      <c r="AU35" s="30">
        <f ca="1">(1-IF($B35="Male", $C$3, $C$4))^MIN((AU$8-$C$6), $C$5)*IF($B35="Male", MIN(OFFSET(Mortality_Rates!$B$6, $C35, 0), Mortality_Rates!$B$111), MIN(OFFSET(Mortality_Rates!$B$6, $C35, 1),  Mortality_Rates!$C$111))</f>
        <v>3.8713238930599325E-4</v>
      </c>
      <c r="AV35" s="30">
        <f ca="1">(1-IF($B35="Male", $C$3, $C$4))^MIN((AV$8-$C$6), $C$5)*IF($B35="Male", MIN(OFFSET(Mortality_Rates!$B$6, $C35, 0), Mortality_Rates!$B$111), MIN(OFFSET(Mortality_Rates!$B$6, $C35, 1),  Mortality_Rates!$C$111))</f>
        <v>3.826803668289743E-4</v>
      </c>
      <c r="AW35" s="30">
        <f ca="1">(1-IF($B35="Male", $C$3, $C$4))^MIN((AW$8-$C$6), $C$5)*IF($B35="Male", MIN(OFFSET(Mortality_Rates!$B$6, $C35, 0), Mortality_Rates!$B$111), MIN(OFFSET(Mortality_Rates!$B$6, $C35, 1),  Mortality_Rates!$C$111))</f>
        <v>3.7827954261044114E-4</v>
      </c>
      <c r="AX35" s="30">
        <f ca="1">(1-IF($B35="Male", $C$3, $C$4))^MIN((AX$8-$C$6), $C$5)*IF($B35="Male", MIN(OFFSET(Mortality_Rates!$B$6, $C35, 0), Mortality_Rates!$B$111), MIN(OFFSET(Mortality_Rates!$B$6, $C35, 1),  Mortality_Rates!$C$111))</f>
        <v>3.7392932787042108E-4</v>
      </c>
      <c r="AY35" s="30">
        <f ca="1">(1-IF($B35="Male", $C$3, $C$4))^MIN((AY$8-$C$6), $C$5)*IF($B35="Male", MIN(OFFSET(Mortality_Rates!$B$6, $C35, 0), Mortality_Rates!$B$111), MIN(OFFSET(Mortality_Rates!$B$6, $C35, 1),  Mortality_Rates!$C$111))</f>
        <v>3.6962914059991122E-4</v>
      </c>
      <c r="AZ35" s="30">
        <f ca="1">(1-IF($B35="Male", $C$3, $C$4))^MIN((AZ$8-$C$6), $C$5)*IF($B35="Male", MIN(OFFSET(Mortality_Rates!$B$6, $C35, 0), Mortality_Rates!$B$111), MIN(OFFSET(Mortality_Rates!$B$6, $C35, 1),  Mortality_Rates!$C$111))</f>
        <v>3.6537840548301226E-4</v>
      </c>
      <c r="BA35" s="30">
        <f ca="1">(1-IF($B35="Male", $C$3, $C$4))^MIN((BA$8-$C$6), $C$5)*IF($B35="Male", MIN(OFFSET(Mortality_Rates!$B$6, $C35, 0), Mortality_Rates!$B$111), MIN(OFFSET(Mortality_Rates!$B$6, $C35, 1),  Mortality_Rates!$C$111))</f>
        <v>3.6117655381995767E-4</v>
      </c>
      <c r="BB35" s="30">
        <f ca="1">(1-IF($B35="Male", $C$3, $C$4))^MIN((BB$8-$C$6), $C$5)*IF($B35="Male", MIN(OFFSET(Mortality_Rates!$B$6, $C35, 0), Mortality_Rates!$B$111), MIN(OFFSET(Mortality_Rates!$B$6, $C35, 1),  Mortality_Rates!$C$111))</f>
        <v>3.6117655381995767E-4</v>
      </c>
      <c r="BC35" s="30">
        <f ca="1">(1-IF($B35="Male", $C$3, $C$4))^MIN((BC$8-$C$6), $C$5)*IF($B35="Male", MIN(OFFSET(Mortality_Rates!$B$6, $C35, 0), Mortality_Rates!$B$111), MIN(OFFSET(Mortality_Rates!$B$6, $C35, 1),  Mortality_Rates!$C$111))</f>
        <v>3.6117655381995767E-4</v>
      </c>
      <c r="BD35" s="30">
        <f ca="1">(1-IF($B35="Male", $C$3, $C$4))^MIN((BD$8-$C$6), $C$5)*IF($B35="Male", MIN(OFFSET(Mortality_Rates!$B$6, $C35, 0), Mortality_Rates!$B$111), MIN(OFFSET(Mortality_Rates!$B$6, $C35, 1),  Mortality_Rates!$C$111))</f>
        <v>3.6117655381995767E-4</v>
      </c>
      <c r="BE35" s="30">
        <f ca="1">(1-IF($B35="Male", $C$3, $C$4))^MIN((BE$8-$C$6), $C$5)*IF($B35="Male", MIN(OFFSET(Mortality_Rates!$B$6, $C35, 0), Mortality_Rates!$B$111), MIN(OFFSET(Mortality_Rates!$B$6, $C35, 1),  Mortality_Rates!$C$111))</f>
        <v>3.6117655381995767E-4</v>
      </c>
      <c r="BF35" s="30">
        <f ca="1">(1-IF($B35="Male", $C$3, $C$4))^MIN((BF$8-$C$6), $C$5)*IF($B35="Male", MIN(OFFSET(Mortality_Rates!$B$6, $C35, 0), Mortality_Rates!$B$111), MIN(OFFSET(Mortality_Rates!$B$6, $C35, 1),  Mortality_Rates!$C$111))</f>
        <v>3.6117655381995767E-4</v>
      </c>
      <c r="BG35" s="30">
        <f ca="1">(1-IF($B35="Male", $C$3, $C$4))^MIN((BG$8-$C$6), $C$5)*IF($B35="Male", MIN(OFFSET(Mortality_Rates!$B$6, $C35, 0), Mortality_Rates!$B$111), MIN(OFFSET(Mortality_Rates!$B$6, $C35, 1),  Mortality_Rates!$C$111))</f>
        <v>3.6117655381995767E-4</v>
      </c>
      <c r="BH35" s="30">
        <f ca="1">(1-IF($B35="Male", $C$3, $C$4))^MIN((BH$8-$C$6), $C$5)*IF($B35="Male", MIN(OFFSET(Mortality_Rates!$B$6, $C35, 0), Mortality_Rates!$B$111), MIN(OFFSET(Mortality_Rates!$B$6, $C35, 1),  Mortality_Rates!$C$111))</f>
        <v>3.6117655381995767E-4</v>
      </c>
      <c r="BI35" s="30">
        <f ca="1">(1-IF($B35="Male", $C$3, $C$4))^MIN((BI$8-$C$6), $C$5)*IF($B35="Male", MIN(OFFSET(Mortality_Rates!$B$6, $C35, 0), Mortality_Rates!$B$111), MIN(OFFSET(Mortality_Rates!$B$6, $C35, 1),  Mortality_Rates!$C$111))</f>
        <v>3.6117655381995767E-4</v>
      </c>
      <c r="BJ35" s="30">
        <f ca="1">(1-IF($B35="Male", $C$3, $C$4))^MIN((BJ$8-$C$6), $C$5)*IF($B35="Male", MIN(OFFSET(Mortality_Rates!$B$6, $C35, 0), Mortality_Rates!$B$111), MIN(OFFSET(Mortality_Rates!$B$6, $C35, 1),  Mortality_Rates!$C$111))</f>
        <v>3.6117655381995767E-4</v>
      </c>
      <c r="BK35" s="30">
        <f ca="1">(1-IF($B35="Male", $C$3, $C$4))^MIN((BK$8-$C$6), $C$5)*IF($B35="Male", MIN(OFFSET(Mortality_Rates!$B$6, $C35, 0), Mortality_Rates!$B$111), MIN(OFFSET(Mortality_Rates!$B$6, $C35, 1),  Mortality_Rates!$C$111))</f>
        <v>3.6117655381995767E-4</v>
      </c>
    </row>
    <row r="36" spans="1:63" x14ac:dyDescent="0.35">
      <c r="A36" t="s">
        <v>34</v>
      </c>
      <c r="B36" t="s">
        <v>31</v>
      </c>
      <c r="C36">
        <f t="shared" si="25"/>
        <v>27</v>
      </c>
      <c r="D36" s="30">
        <f ca="1">(1-IF($B36="Male", $C$3, $C$4))^MIN((D$8-$C$6), $C$5)*IF($B36="Male", MIN(OFFSET(Mortality_Rates!$B$6, $C36, 0), Mortality_Rates!$B$111), MIN(OFFSET(Mortality_Rates!$B$6, $C36, 1),  Mortality_Rates!$C$111))</f>
        <v>6.6723750000000006E-4</v>
      </c>
      <c r="E36" s="30">
        <f ca="1">(1-IF($B36="Male", $C$3, $C$4))^MIN((E$8-$C$6), $C$5)*IF($B36="Male", MIN(OFFSET(Mortality_Rates!$B$6, $C36, 0), Mortality_Rates!$B$111), MIN(OFFSET(Mortality_Rates!$B$6, $C36, 1),  Mortality_Rates!$C$111))</f>
        <v>6.5956426875000008E-4</v>
      </c>
      <c r="F36" s="30">
        <f ca="1">(1-IF($B36="Male", $C$3, $C$4))^MIN((F$8-$C$6), $C$5)*IF($B36="Male", MIN(OFFSET(Mortality_Rates!$B$6, $C36, 0), Mortality_Rates!$B$111), MIN(OFFSET(Mortality_Rates!$B$6, $C36, 1),  Mortality_Rates!$C$111))</f>
        <v>6.519792796593751E-4</v>
      </c>
      <c r="G36" s="30">
        <f ca="1">(1-IF($B36="Male", $C$3, $C$4))^MIN((G$8-$C$6), $C$5)*IF($B36="Male", MIN(OFFSET(Mortality_Rates!$B$6, $C36, 0), Mortality_Rates!$B$111), MIN(OFFSET(Mortality_Rates!$B$6, $C36, 1),  Mortality_Rates!$C$111))</f>
        <v>6.4448151794329234E-4</v>
      </c>
      <c r="H36" s="30">
        <f ca="1">(1-IF($B36="Male", $C$3, $C$4))^MIN((H$8-$C$6), $C$5)*IF($B36="Male", MIN(OFFSET(Mortality_Rates!$B$6, $C36, 0), Mortality_Rates!$B$111), MIN(OFFSET(Mortality_Rates!$B$6, $C36, 1),  Mortality_Rates!$C$111))</f>
        <v>6.3706998048694444E-4</v>
      </c>
      <c r="I36" s="30">
        <f ca="1">(1-IF($B36="Male", $C$3, $C$4))^MIN((I$8-$C$6), $C$5)*IF($B36="Male", MIN(OFFSET(Mortality_Rates!$B$6, $C36, 0), Mortality_Rates!$B$111), MIN(OFFSET(Mortality_Rates!$B$6, $C36, 1),  Mortality_Rates!$C$111))</f>
        <v>6.2974367571134462E-4</v>
      </c>
      <c r="J36" s="30">
        <f ca="1">(1-IF($B36="Male", $C$3, $C$4))^MIN((J$8-$C$6), $C$5)*IF($B36="Male", MIN(OFFSET(Mortality_Rates!$B$6, $C36, 0), Mortality_Rates!$B$111), MIN(OFFSET(Mortality_Rates!$B$6, $C36, 1),  Mortality_Rates!$C$111))</f>
        <v>6.2250162344066413E-4</v>
      </c>
      <c r="K36" s="30">
        <f ca="1">(1-IF($B36="Male", $C$3, $C$4))^MIN((K$8-$C$6), $C$5)*IF($B36="Male", MIN(OFFSET(Mortality_Rates!$B$6, $C36, 0), Mortality_Rates!$B$111), MIN(OFFSET(Mortality_Rates!$B$6, $C36, 1),  Mortality_Rates!$C$111))</f>
        <v>6.1534285477109652E-4</v>
      </c>
      <c r="L36" s="30">
        <f ca="1">(1-IF($B36="Male", $C$3, $C$4))^MIN((L$8-$C$6), $C$5)*IF($B36="Male", MIN(OFFSET(Mortality_Rates!$B$6, $C36, 0), Mortality_Rates!$B$111), MIN(OFFSET(Mortality_Rates!$B$6, $C36, 1),  Mortality_Rates!$C$111))</f>
        <v>6.0826641194122895E-4</v>
      </c>
      <c r="M36" s="30">
        <f ca="1">(1-IF($B36="Male", $C$3, $C$4))^MIN((M$8-$C$6), $C$5)*IF($B36="Male", MIN(OFFSET(Mortality_Rates!$B$6, $C36, 0), Mortality_Rates!$B$111), MIN(OFFSET(Mortality_Rates!$B$6, $C36, 1),  Mortality_Rates!$C$111))</f>
        <v>6.0127134820390474E-4</v>
      </c>
      <c r="N36" s="30">
        <f ca="1">(1-IF($B36="Male", $C$3, $C$4))^MIN((N$8-$C$6), $C$5)*IF($B36="Male", MIN(OFFSET(Mortality_Rates!$B$6, $C36, 0), Mortality_Rates!$B$111), MIN(OFFSET(Mortality_Rates!$B$6, $C36, 1),  Mortality_Rates!$C$111))</f>
        <v>5.9435672769955988E-4</v>
      </c>
      <c r="O36" s="30">
        <f ca="1">(1-IF($B36="Male", $C$3, $C$4))^MIN((O$8-$C$6), $C$5)*IF($B36="Male", MIN(OFFSET(Mortality_Rates!$B$6, $C36, 0), Mortality_Rates!$B$111), MIN(OFFSET(Mortality_Rates!$B$6, $C36, 1),  Mortality_Rates!$C$111))</f>
        <v>5.8752162533101497E-4</v>
      </c>
      <c r="P36" s="30">
        <f ca="1">(1-IF($B36="Male", $C$3, $C$4))^MIN((P$8-$C$6), $C$5)*IF($B36="Male", MIN(OFFSET(Mortality_Rates!$B$6, $C36, 0), Mortality_Rates!$B$111), MIN(OFFSET(Mortality_Rates!$B$6, $C36, 1),  Mortality_Rates!$C$111))</f>
        <v>5.8076512663970839E-4</v>
      </c>
      <c r="Q36" s="30">
        <f ca="1">(1-IF($B36="Male", $C$3, $C$4))^MIN((Q$8-$C$6), $C$5)*IF($B36="Male", MIN(OFFSET(Mortality_Rates!$B$6, $C36, 0), Mortality_Rates!$B$111), MIN(OFFSET(Mortality_Rates!$B$6, $C36, 1),  Mortality_Rates!$C$111))</f>
        <v>5.7408632768335172E-4</v>
      </c>
      <c r="R36" s="30">
        <f ca="1">(1-IF($B36="Male", $C$3, $C$4))^MIN((R$8-$C$6), $C$5)*IF($B36="Male", MIN(OFFSET(Mortality_Rates!$B$6, $C36, 0), Mortality_Rates!$B$111), MIN(OFFSET(Mortality_Rates!$B$6, $C36, 1),  Mortality_Rates!$C$111))</f>
        <v>5.6748433491499324E-4</v>
      </c>
      <c r="S36" s="30">
        <f ca="1">(1-IF($B36="Male", $C$3, $C$4))^MIN((S$8-$C$6), $C$5)*IF($B36="Male", MIN(OFFSET(Mortality_Rates!$B$6, $C36, 0), Mortality_Rates!$B$111), MIN(OFFSET(Mortality_Rates!$B$6, $C36, 1),  Mortality_Rates!$C$111))</f>
        <v>5.609582650634707E-4</v>
      </c>
      <c r="T36" s="30">
        <f ca="1">(1-IF($B36="Male", $C$3, $C$4))^MIN((T$8-$C$6), $C$5)*IF($B36="Male", MIN(OFFSET(Mortality_Rates!$B$6, $C36, 0), Mortality_Rates!$B$111), MIN(OFFSET(Mortality_Rates!$B$6, $C36, 1),  Mortality_Rates!$C$111))</f>
        <v>5.5450724501524083E-4</v>
      </c>
      <c r="U36" s="30">
        <f ca="1">(1-IF($B36="Male", $C$3, $C$4))^MIN((U$8-$C$6), $C$5)*IF($B36="Male", MIN(OFFSET(Mortality_Rates!$B$6, $C36, 0), Mortality_Rates!$B$111), MIN(OFFSET(Mortality_Rates!$B$6, $C36, 1),  Mortality_Rates!$C$111))</f>
        <v>5.4813041169756555E-4</v>
      </c>
      <c r="V36" s="30">
        <f ca="1">(1-IF($B36="Male", $C$3, $C$4))^MIN((V$8-$C$6), $C$5)*IF($B36="Male", MIN(OFFSET(Mortality_Rates!$B$6, $C36, 0), Mortality_Rates!$B$111), MIN(OFFSET(Mortality_Rates!$B$6, $C36, 1),  Mortality_Rates!$C$111))</f>
        <v>5.4182691196304352E-4</v>
      </c>
      <c r="W36" s="30">
        <f ca="1">(1-IF($B36="Male", $C$3, $C$4))^MIN((W$8-$C$6), $C$5)*IF($B36="Male", MIN(OFFSET(Mortality_Rates!$B$6, $C36, 0), Mortality_Rates!$B$111), MIN(OFFSET(Mortality_Rates!$B$6, $C36, 1),  Mortality_Rates!$C$111))</f>
        <v>5.3559590247546863E-4</v>
      </c>
      <c r="X36" s="30">
        <f ca="1">(1-IF($B36="Male", $C$3, $C$4))^MIN((X$8-$C$6), $C$5)*IF($B36="Male", MIN(OFFSET(Mortality_Rates!$B$6, $C36, 0), Mortality_Rates!$B$111), MIN(OFFSET(Mortality_Rates!$B$6, $C36, 1),  Mortality_Rates!$C$111))</f>
        <v>5.2943654959700071E-4</v>
      </c>
      <c r="Y36" s="30">
        <f ca="1">(1-IF($B36="Male", $C$3, $C$4))^MIN((Y$8-$C$6), $C$5)*IF($B36="Male", MIN(OFFSET(Mortality_Rates!$B$6, $C36, 0), Mortality_Rates!$B$111), MIN(OFFSET(Mortality_Rates!$B$6, $C36, 1),  Mortality_Rates!$C$111))</f>
        <v>5.2334802927663524E-4</v>
      </c>
      <c r="Z36" s="30">
        <f ca="1">(1-IF($B36="Male", $C$3, $C$4))^MIN((Z$8-$C$6), $C$5)*IF($B36="Male", MIN(OFFSET(Mortality_Rates!$B$6, $C36, 0), Mortality_Rates!$B$111), MIN(OFFSET(Mortality_Rates!$B$6, $C36, 1),  Mortality_Rates!$C$111))</f>
        <v>5.1732952693995398E-4</v>
      </c>
      <c r="AA36" s="30">
        <f ca="1">(1-IF($B36="Male", $C$3, $C$4))^MIN((AA$8-$C$6), $C$5)*IF($B36="Male", MIN(OFFSET(Mortality_Rates!$B$6, $C36, 0), Mortality_Rates!$B$111), MIN(OFFSET(Mortality_Rates!$B$6, $C36, 1),  Mortality_Rates!$C$111))</f>
        <v>5.1138023738014448E-4</v>
      </c>
      <c r="AB36" s="30">
        <f ca="1">(1-IF($B36="Male", $C$3, $C$4))^MIN((AB$8-$C$6), $C$5)*IF($B36="Male", MIN(OFFSET(Mortality_Rates!$B$6, $C36, 0), Mortality_Rates!$B$111), MIN(OFFSET(Mortality_Rates!$B$6, $C36, 1),  Mortality_Rates!$C$111))</f>
        <v>5.0549936465027283E-4</v>
      </c>
      <c r="AC36" s="30">
        <f ca="1">(1-IF($B36="Male", $C$3, $C$4))^MIN((AC$8-$C$6), $C$5)*IF($B36="Male", MIN(OFFSET(Mortality_Rates!$B$6, $C36, 0), Mortality_Rates!$B$111), MIN(OFFSET(Mortality_Rates!$B$6, $C36, 1),  Mortality_Rates!$C$111))</f>
        <v>4.9968612195679465E-4</v>
      </c>
      <c r="AD36" s="30">
        <f ca="1">(1-IF($B36="Male", $C$3, $C$4))^MIN((AD$8-$C$6), $C$5)*IF($B36="Male", MIN(OFFSET(Mortality_Rates!$B$6, $C36, 0), Mortality_Rates!$B$111), MIN(OFFSET(Mortality_Rates!$B$6, $C36, 1),  Mortality_Rates!$C$111))</f>
        <v>4.9393973155429152E-4</v>
      </c>
      <c r="AE36" s="30">
        <f ca="1">(1-IF($B36="Male", $C$3, $C$4))^MIN((AE$8-$C$6), $C$5)*IF($B36="Male", MIN(OFFSET(Mortality_Rates!$B$6, $C36, 0), Mortality_Rates!$B$111), MIN(OFFSET(Mortality_Rates!$B$6, $C36, 1),  Mortality_Rates!$C$111))</f>
        <v>4.882594246414173E-4</v>
      </c>
      <c r="AF36" s="30">
        <f ca="1">(1-IF($B36="Male", $C$3, $C$4))^MIN((AF$8-$C$6), $C$5)*IF($B36="Male", MIN(OFFSET(Mortality_Rates!$B$6, $C36, 0), Mortality_Rates!$B$111), MIN(OFFSET(Mortality_Rates!$B$6, $C36, 1),  Mortality_Rates!$C$111))</f>
        <v>4.8264444125804097E-4</v>
      </c>
      <c r="AG36" s="30">
        <f ca="1">(1-IF($B36="Male", $C$3, $C$4))^MIN((AG$8-$C$6), $C$5)*IF($B36="Male", MIN(OFFSET(Mortality_Rates!$B$6, $C36, 0), Mortality_Rates!$B$111), MIN(OFFSET(Mortality_Rates!$B$6, $C36, 1),  Mortality_Rates!$C$111))</f>
        <v>4.7709403018357353E-4</v>
      </c>
      <c r="AH36" s="30">
        <f ca="1">(1-IF($B36="Male", $C$3, $C$4))^MIN((AH$8-$C$6), $C$5)*IF($B36="Male", MIN(OFFSET(Mortality_Rates!$B$6, $C36, 0), Mortality_Rates!$B$111), MIN(OFFSET(Mortality_Rates!$B$6, $C36, 1),  Mortality_Rates!$C$111))</f>
        <v>4.7160744883646244E-4</v>
      </c>
      <c r="AI36" s="30">
        <f ca="1">(1-IF($B36="Male", $C$3, $C$4))^MIN((AI$8-$C$6), $C$5)*IF($B36="Male", MIN(OFFSET(Mortality_Rates!$B$6, $C36, 0), Mortality_Rates!$B$111), MIN(OFFSET(Mortality_Rates!$B$6, $C36, 1),  Mortality_Rates!$C$111))</f>
        <v>4.6618396317484311E-4</v>
      </c>
      <c r="AJ36" s="30">
        <f ca="1">(1-IF($B36="Male", $C$3, $C$4))^MIN((AJ$8-$C$6), $C$5)*IF($B36="Male", MIN(OFFSET(Mortality_Rates!$B$6, $C36, 0), Mortality_Rates!$B$111), MIN(OFFSET(Mortality_Rates!$B$6, $C36, 1),  Mortality_Rates!$C$111))</f>
        <v>4.6082284759833245E-4</v>
      </c>
      <c r="AK36" s="30">
        <f ca="1">(1-IF($B36="Male", $C$3, $C$4))^MIN((AK$8-$C$6), $C$5)*IF($B36="Male", MIN(OFFSET(Mortality_Rates!$B$6, $C36, 0), Mortality_Rates!$B$111), MIN(OFFSET(Mortality_Rates!$B$6, $C36, 1),  Mortality_Rates!$C$111))</f>
        <v>4.5552338485095156E-4</v>
      </c>
      <c r="AL36" s="30">
        <f ca="1">(1-IF($B36="Male", $C$3, $C$4))^MIN((AL$8-$C$6), $C$5)*IF($B36="Male", MIN(OFFSET(Mortality_Rates!$B$6, $C36, 0), Mortality_Rates!$B$111), MIN(OFFSET(Mortality_Rates!$B$6, $C36, 1),  Mortality_Rates!$C$111))</f>
        <v>4.5028486592516562E-4</v>
      </c>
      <c r="AM36" s="30">
        <f ca="1">(1-IF($B36="Male", $C$3, $C$4))^MIN((AM$8-$C$6), $C$5)*IF($B36="Male", MIN(OFFSET(Mortality_Rates!$B$6, $C36, 0), Mortality_Rates!$B$111), MIN(OFFSET(Mortality_Rates!$B$6, $C36, 1),  Mortality_Rates!$C$111))</f>
        <v>4.4510658996702626E-4</v>
      </c>
      <c r="AN36" s="30">
        <f ca="1">(1-IF($B36="Male", $C$3, $C$4))^MIN((AN$8-$C$6), $C$5)*IF($B36="Male", MIN(OFFSET(Mortality_Rates!$B$6, $C36, 0), Mortality_Rates!$B$111), MIN(OFFSET(Mortality_Rates!$B$6, $C36, 1),  Mortality_Rates!$C$111))</f>
        <v>4.3998786418240546E-4</v>
      </c>
      <c r="AO36" s="30">
        <f ca="1">(1-IF($B36="Male", $C$3, $C$4))^MIN((AO$8-$C$6), $C$5)*IF($B36="Male", MIN(OFFSET(Mortality_Rates!$B$6, $C36, 0), Mortality_Rates!$B$111), MIN(OFFSET(Mortality_Rates!$B$6, $C36, 1),  Mortality_Rates!$C$111))</f>
        <v>4.3492800374430782E-4</v>
      </c>
      <c r="AP36" s="30">
        <f ca="1">(1-IF($B36="Male", $C$3, $C$4))^MIN((AP$8-$C$6), $C$5)*IF($B36="Male", MIN(OFFSET(Mortality_Rates!$B$6, $C36, 0), Mortality_Rates!$B$111), MIN(OFFSET(Mortality_Rates!$B$6, $C36, 1),  Mortality_Rates!$C$111))</f>
        <v>4.299263317012483E-4</v>
      </c>
      <c r="AQ36" s="30">
        <f ca="1">(1-IF($B36="Male", $C$3, $C$4))^MIN((AQ$8-$C$6), $C$5)*IF($B36="Male", MIN(OFFSET(Mortality_Rates!$B$6, $C36, 0), Mortality_Rates!$B$111), MIN(OFFSET(Mortality_Rates!$B$6, $C36, 1),  Mortality_Rates!$C$111))</f>
        <v>4.2498217888668391E-4</v>
      </c>
      <c r="AR36" s="30">
        <f ca="1">(1-IF($B36="Male", $C$3, $C$4))^MIN((AR$8-$C$6), $C$5)*IF($B36="Male", MIN(OFFSET(Mortality_Rates!$B$6, $C36, 0), Mortality_Rates!$B$111), MIN(OFFSET(Mortality_Rates!$B$6, $C36, 1),  Mortality_Rates!$C$111))</f>
        <v>4.2009488382948706E-4</v>
      </c>
      <c r="AS36" s="30">
        <f ca="1">(1-IF($B36="Male", $C$3, $C$4))^MIN((AS$8-$C$6), $C$5)*IF($B36="Male", MIN(OFFSET(Mortality_Rates!$B$6, $C36, 0), Mortality_Rates!$B$111), MIN(OFFSET(Mortality_Rates!$B$6, $C36, 1),  Mortality_Rates!$C$111))</f>
        <v>4.1526379266544795E-4</v>
      </c>
      <c r="AT36" s="30">
        <f ca="1">(1-IF($B36="Male", $C$3, $C$4))^MIN((AT$8-$C$6), $C$5)*IF($B36="Male", MIN(OFFSET(Mortality_Rates!$B$6, $C36, 0), Mortality_Rates!$B$111), MIN(OFFSET(Mortality_Rates!$B$6, $C36, 1),  Mortality_Rates!$C$111))</f>
        <v>4.1048825904979532E-4</v>
      </c>
      <c r="AU36" s="30">
        <f ca="1">(1-IF($B36="Male", $C$3, $C$4))^MIN((AU$8-$C$6), $C$5)*IF($B36="Male", MIN(OFFSET(Mortality_Rates!$B$6, $C36, 0), Mortality_Rates!$B$111), MIN(OFFSET(Mortality_Rates!$B$6, $C36, 1),  Mortality_Rates!$C$111))</f>
        <v>4.0576764407072272E-4</v>
      </c>
      <c r="AV36" s="30">
        <f ca="1">(1-IF($B36="Male", $C$3, $C$4))^MIN((AV$8-$C$6), $C$5)*IF($B36="Male", MIN(OFFSET(Mortality_Rates!$B$6, $C36, 0), Mortality_Rates!$B$111), MIN(OFFSET(Mortality_Rates!$B$6, $C36, 1),  Mortality_Rates!$C$111))</f>
        <v>4.011013161639094E-4</v>
      </c>
      <c r="AW36" s="30">
        <f ca="1">(1-IF($B36="Male", $C$3, $C$4))^MIN((AW$8-$C$6), $C$5)*IF($B36="Male", MIN(OFFSET(Mortality_Rates!$B$6, $C36, 0), Mortality_Rates!$B$111), MIN(OFFSET(Mortality_Rates!$B$6, $C36, 1),  Mortality_Rates!$C$111))</f>
        <v>3.9648865102802447E-4</v>
      </c>
      <c r="AX36" s="30">
        <f ca="1">(1-IF($B36="Male", $C$3, $C$4))^MIN((AX$8-$C$6), $C$5)*IF($B36="Male", MIN(OFFSET(Mortality_Rates!$B$6, $C36, 0), Mortality_Rates!$B$111), MIN(OFFSET(Mortality_Rates!$B$6, $C36, 1),  Mortality_Rates!$C$111))</f>
        <v>3.9192903154120222E-4</v>
      </c>
      <c r="AY36" s="30">
        <f ca="1">(1-IF($B36="Male", $C$3, $C$4))^MIN((AY$8-$C$6), $C$5)*IF($B36="Male", MIN(OFFSET(Mortality_Rates!$B$6, $C36, 0), Mortality_Rates!$B$111), MIN(OFFSET(Mortality_Rates!$B$6, $C36, 1),  Mortality_Rates!$C$111))</f>
        <v>3.8742184767847834E-4</v>
      </c>
      <c r="AZ36" s="30">
        <f ca="1">(1-IF($B36="Male", $C$3, $C$4))^MIN((AZ$8-$C$6), $C$5)*IF($B36="Male", MIN(OFFSET(Mortality_Rates!$B$6, $C36, 0), Mortality_Rates!$B$111), MIN(OFFSET(Mortality_Rates!$B$6, $C36, 1),  Mortality_Rates!$C$111))</f>
        <v>3.8296649643017588E-4</v>
      </c>
      <c r="BA36" s="30">
        <f ca="1">(1-IF($B36="Male", $C$3, $C$4))^MIN((BA$8-$C$6), $C$5)*IF($B36="Male", MIN(OFFSET(Mortality_Rates!$B$6, $C36, 0), Mortality_Rates!$B$111), MIN(OFFSET(Mortality_Rates!$B$6, $C36, 1),  Mortality_Rates!$C$111))</f>
        <v>3.7856238172122888E-4</v>
      </c>
      <c r="BB36" s="30">
        <f ca="1">(1-IF($B36="Male", $C$3, $C$4))^MIN((BB$8-$C$6), $C$5)*IF($B36="Male", MIN(OFFSET(Mortality_Rates!$B$6, $C36, 0), Mortality_Rates!$B$111), MIN(OFFSET(Mortality_Rates!$B$6, $C36, 1),  Mortality_Rates!$C$111))</f>
        <v>3.7856238172122888E-4</v>
      </c>
      <c r="BC36" s="30">
        <f ca="1">(1-IF($B36="Male", $C$3, $C$4))^MIN((BC$8-$C$6), $C$5)*IF($B36="Male", MIN(OFFSET(Mortality_Rates!$B$6, $C36, 0), Mortality_Rates!$B$111), MIN(OFFSET(Mortality_Rates!$B$6, $C36, 1),  Mortality_Rates!$C$111))</f>
        <v>3.7856238172122888E-4</v>
      </c>
      <c r="BD36" s="30">
        <f ca="1">(1-IF($B36="Male", $C$3, $C$4))^MIN((BD$8-$C$6), $C$5)*IF($B36="Male", MIN(OFFSET(Mortality_Rates!$B$6, $C36, 0), Mortality_Rates!$B$111), MIN(OFFSET(Mortality_Rates!$B$6, $C36, 1),  Mortality_Rates!$C$111))</f>
        <v>3.7856238172122888E-4</v>
      </c>
      <c r="BE36" s="30">
        <f ca="1">(1-IF($B36="Male", $C$3, $C$4))^MIN((BE$8-$C$6), $C$5)*IF($B36="Male", MIN(OFFSET(Mortality_Rates!$B$6, $C36, 0), Mortality_Rates!$B$111), MIN(OFFSET(Mortality_Rates!$B$6, $C36, 1),  Mortality_Rates!$C$111))</f>
        <v>3.7856238172122888E-4</v>
      </c>
      <c r="BF36" s="30">
        <f ca="1">(1-IF($B36="Male", $C$3, $C$4))^MIN((BF$8-$C$6), $C$5)*IF($B36="Male", MIN(OFFSET(Mortality_Rates!$B$6, $C36, 0), Mortality_Rates!$B$111), MIN(OFFSET(Mortality_Rates!$B$6, $C36, 1),  Mortality_Rates!$C$111))</f>
        <v>3.7856238172122888E-4</v>
      </c>
      <c r="BG36" s="30">
        <f ca="1">(1-IF($B36="Male", $C$3, $C$4))^MIN((BG$8-$C$6), $C$5)*IF($B36="Male", MIN(OFFSET(Mortality_Rates!$B$6, $C36, 0), Mortality_Rates!$B$111), MIN(OFFSET(Mortality_Rates!$B$6, $C36, 1),  Mortality_Rates!$C$111))</f>
        <v>3.7856238172122888E-4</v>
      </c>
      <c r="BH36" s="30">
        <f ca="1">(1-IF($B36="Male", $C$3, $C$4))^MIN((BH$8-$C$6), $C$5)*IF($B36="Male", MIN(OFFSET(Mortality_Rates!$B$6, $C36, 0), Mortality_Rates!$B$111), MIN(OFFSET(Mortality_Rates!$B$6, $C36, 1),  Mortality_Rates!$C$111))</f>
        <v>3.7856238172122888E-4</v>
      </c>
      <c r="BI36" s="30">
        <f ca="1">(1-IF($B36="Male", $C$3, $C$4))^MIN((BI$8-$C$6), $C$5)*IF($B36="Male", MIN(OFFSET(Mortality_Rates!$B$6, $C36, 0), Mortality_Rates!$B$111), MIN(OFFSET(Mortality_Rates!$B$6, $C36, 1),  Mortality_Rates!$C$111))</f>
        <v>3.7856238172122888E-4</v>
      </c>
      <c r="BJ36" s="30">
        <f ca="1">(1-IF($B36="Male", $C$3, $C$4))^MIN((BJ$8-$C$6), $C$5)*IF($B36="Male", MIN(OFFSET(Mortality_Rates!$B$6, $C36, 0), Mortality_Rates!$B$111), MIN(OFFSET(Mortality_Rates!$B$6, $C36, 1),  Mortality_Rates!$C$111))</f>
        <v>3.7856238172122888E-4</v>
      </c>
      <c r="BK36" s="30">
        <f ca="1">(1-IF($B36="Male", $C$3, $C$4))^MIN((BK$8-$C$6), $C$5)*IF($B36="Male", MIN(OFFSET(Mortality_Rates!$B$6, $C36, 0), Mortality_Rates!$B$111), MIN(OFFSET(Mortality_Rates!$B$6, $C36, 1),  Mortality_Rates!$C$111))</f>
        <v>3.7856238172122888E-4</v>
      </c>
    </row>
    <row r="37" spans="1:63" x14ac:dyDescent="0.35">
      <c r="A37" t="s">
        <v>34</v>
      </c>
      <c r="B37" t="s">
        <v>31</v>
      </c>
      <c r="C37">
        <f t="shared" si="25"/>
        <v>28</v>
      </c>
      <c r="D37" s="30">
        <f ca="1">(1-IF($B37="Male", $C$3, $C$4))^MIN((D$8-$C$6), $C$5)*IF($B37="Male", MIN(OFFSET(Mortality_Rates!$B$6, $C37, 0), Mortality_Rates!$B$111), MIN(OFFSET(Mortality_Rates!$B$6, $C37, 1),  Mortality_Rates!$C$111))</f>
        <v>7.0282350000000005E-4</v>
      </c>
      <c r="E37" s="30">
        <f ca="1">(1-IF($B37="Male", $C$3, $C$4))^MIN((E$8-$C$6), $C$5)*IF($B37="Male", MIN(OFFSET(Mortality_Rates!$B$6, $C37, 0), Mortality_Rates!$B$111), MIN(OFFSET(Mortality_Rates!$B$6, $C37, 1),  Mortality_Rates!$C$111))</f>
        <v>6.9474102975000012E-4</v>
      </c>
      <c r="F37" s="30">
        <f ca="1">(1-IF($B37="Male", $C$3, $C$4))^MIN((F$8-$C$6), $C$5)*IF($B37="Male", MIN(OFFSET(Mortality_Rates!$B$6, $C37, 0), Mortality_Rates!$B$111), MIN(OFFSET(Mortality_Rates!$B$6, $C37, 1),  Mortality_Rates!$C$111))</f>
        <v>6.8675150790787503E-4</v>
      </c>
      <c r="G37" s="30">
        <f ca="1">(1-IF($B37="Male", $C$3, $C$4))^MIN((G$8-$C$6), $C$5)*IF($B37="Male", MIN(OFFSET(Mortality_Rates!$B$6, $C37, 0), Mortality_Rates!$B$111), MIN(OFFSET(Mortality_Rates!$B$6, $C37, 1),  Mortality_Rates!$C$111))</f>
        <v>6.7885386556693452E-4</v>
      </c>
      <c r="H37" s="30">
        <f ca="1">(1-IF($B37="Male", $C$3, $C$4))^MIN((H$8-$C$6), $C$5)*IF($B37="Male", MIN(OFFSET(Mortality_Rates!$B$6, $C37, 0), Mortality_Rates!$B$111), MIN(OFFSET(Mortality_Rates!$B$6, $C37, 1),  Mortality_Rates!$C$111))</f>
        <v>6.7104704611291484E-4</v>
      </c>
      <c r="I37" s="30">
        <f ca="1">(1-IF($B37="Male", $C$3, $C$4))^MIN((I$8-$C$6), $C$5)*IF($B37="Male", MIN(OFFSET(Mortality_Rates!$B$6, $C37, 0), Mortality_Rates!$B$111), MIN(OFFSET(Mortality_Rates!$B$6, $C37, 1),  Mortality_Rates!$C$111))</f>
        <v>6.6333000508261636E-4</v>
      </c>
      <c r="J37" s="30">
        <f ca="1">(1-IF($B37="Male", $C$3, $C$4))^MIN((J$8-$C$6), $C$5)*IF($B37="Male", MIN(OFFSET(Mortality_Rates!$B$6, $C37, 0), Mortality_Rates!$B$111), MIN(OFFSET(Mortality_Rates!$B$6, $C37, 1),  Mortality_Rates!$C$111))</f>
        <v>6.5570171002416627E-4</v>
      </c>
      <c r="K37" s="30">
        <f ca="1">(1-IF($B37="Male", $C$3, $C$4))^MIN((K$8-$C$6), $C$5)*IF($B37="Male", MIN(OFFSET(Mortality_Rates!$B$6, $C37, 0), Mortality_Rates!$B$111), MIN(OFFSET(Mortality_Rates!$B$6, $C37, 1),  Mortality_Rates!$C$111))</f>
        <v>6.4816114035888832E-4</v>
      </c>
      <c r="L37" s="30">
        <f ca="1">(1-IF($B37="Male", $C$3, $C$4))^MIN((L$8-$C$6), $C$5)*IF($B37="Male", MIN(OFFSET(Mortality_Rates!$B$6, $C37, 0), Mortality_Rates!$B$111), MIN(OFFSET(Mortality_Rates!$B$6, $C37, 1),  Mortality_Rates!$C$111))</f>
        <v>6.4070728724476109E-4</v>
      </c>
      <c r="M37" s="30">
        <f ca="1">(1-IF($B37="Male", $C$3, $C$4))^MIN((M$8-$C$6), $C$5)*IF($B37="Male", MIN(OFFSET(Mortality_Rates!$B$6, $C37, 0), Mortality_Rates!$B$111), MIN(OFFSET(Mortality_Rates!$B$6, $C37, 1),  Mortality_Rates!$C$111))</f>
        <v>6.3333915344144641E-4</v>
      </c>
      <c r="N37" s="30">
        <f ca="1">(1-IF($B37="Male", $C$3, $C$4))^MIN((N$8-$C$6), $C$5)*IF($B37="Male", MIN(OFFSET(Mortality_Rates!$B$6, $C37, 0), Mortality_Rates!$B$111), MIN(OFFSET(Mortality_Rates!$B$6, $C37, 1),  Mortality_Rates!$C$111))</f>
        <v>6.2605575317686976E-4</v>
      </c>
      <c r="O37" s="30">
        <f ca="1">(1-IF($B37="Male", $C$3, $C$4))^MIN((O$8-$C$6), $C$5)*IF($B37="Male", MIN(OFFSET(Mortality_Rates!$B$6, $C37, 0), Mortality_Rates!$B$111), MIN(OFFSET(Mortality_Rates!$B$6, $C37, 1),  Mortality_Rates!$C$111))</f>
        <v>6.1885611201533579E-4</v>
      </c>
      <c r="P37" s="30">
        <f ca="1">(1-IF($B37="Male", $C$3, $C$4))^MIN((P$8-$C$6), $C$5)*IF($B37="Male", MIN(OFFSET(Mortality_Rates!$B$6, $C37, 0), Mortality_Rates!$B$111), MIN(OFFSET(Mortality_Rates!$B$6, $C37, 1),  Mortality_Rates!$C$111))</f>
        <v>6.1173926672715949E-4</v>
      </c>
      <c r="Q37" s="30">
        <f ca="1">(1-IF($B37="Male", $C$3, $C$4))^MIN((Q$8-$C$6), $C$5)*IF($B37="Male", MIN(OFFSET(Mortality_Rates!$B$6, $C37, 0), Mortality_Rates!$B$111), MIN(OFFSET(Mortality_Rates!$B$6, $C37, 1),  Mortality_Rates!$C$111))</f>
        <v>6.0470426515979718E-4</v>
      </c>
      <c r="R37" s="30">
        <f ca="1">(1-IF($B37="Male", $C$3, $C$4))^MIN((R$8-$C$6), $C$5)*IF($B37="Male", MIN(OFFSET(Mortality_Rates!$B$6, $C37, 0), Mortality_Rates!$B$111), MIN(OFFSET(Mortality_Rates!$B$6, $C37, 1),  Mortality_Rates!$C$111))</f>
        <v>5.9775016611045945E-4</v>
      </c>
      <c r="S37" s="30">
        <f ca="1">(1-IF($B37="Male", $C$3, $C$4))^MIN((S$8-$C$6), $C$5)*IF($B37="Male", MIN(OFFSET(Mortality_Rates!$B$6, $C37, 0), Mortality_Rates!$B$111), MIN(OFFSET(Mortality_Rates!$B$6, $C37, 1),  Mortality_Rates!$C$111))</f>
        <v>5.9087603920018915E-4</v>
      </c>
      <c r="T37" s="30">
        <f ca="1">(1-IF($B37="Male", $C$3, $C$4))^MIN((T$8-$C$6), $C$5)*IF($B37="Male", MIN(OFFSET(Mortality_Rates!$B$6, $C37, 0), Mortality_Rates!$B$111), MIN(OFFSET(Mortality_Rates!$B$6, $C37, 1),  Mortality_Rates!$C$111))</f>
        <v>5.8408096474938699E-4</v>
      </c>
      <c r="U37" s="30">
        <f ca="1">(1-IF($B37="Male", $C$3, $C$4))^MIN((U$8-$C$6), $C$5)*IF($B37="Male", MIN(OFFSET(Mortality_Rates!$B$6, $C37, 0), Mortality_Rates!$B$111), MIN(OFFSET(Mortality_Rates!$B$6, $C37, 1),  Mortality_Rates!$C$111))</f>
        <v>5.773640336547691E-4</v>
      </c>
      <c r="V37" s="30">
        <f ca="1">(1-IF($B37="Male", $C$3, $C$4))^MIN((V$8-$C$6), $C$5)*IF($B37="Male", MIN(OFFSET(Mortality_Rates!$B$6, $C37, 0), Mortality_Rates!$B$111), MIN(OFFSET(Mortality_Rates!$B$6, $C37, 1),  Mortality_Rates!$C$111))</f>
        <v>5.7072434726773919E-4</v>
      </c>
      <c r="W37" s="30">
        <f ca="1">(1-IF($B37="Male", $C$3, $C$4))^MIN((W$8-$C$6), $C$5)*IF($B37="Male", MIN(OFFSET(Mortality_Rates!$B$6, $C37, 0), Mortality_Rates!$B$111), MIN(OFFSET(Mortality_Rates!$B$6, $C37, 1),  Mortality_Rates!$C$111))</f>
        <v>5.6416101727416027E-4</v>
      </c>
      <c r="X37" s="30">
        <f ca="1">(1-IF($B37="Male", $C$3, $C$4))^MIN((X$8-$C$6), $C$5)*IF($B37="Male", MIN(OFFSET(Mortality_Rates!$B$6, $C37, 0), Mortality_Rates!$B$111), MIN(OFFSET(Mortality_Rates!$B$6, $C37, 1),  Mortality_Rates!$C$111))</f>
        <v>5.5767316557550747E-4</v>
      </c>
      <c r="Y37" s="30">
        <f ca="1">(1-IF($B37="Male", $C$3, $C$4))^MIN((Y$8-$C$6), $C$5)*IF($B37="Male", MIN(OFFSET(Mortality_Rates!$B$6, $C37, 0), Mortality_Rates!$B$111), MIN(OFFSET(Mortality_Rates!$B$6, $C37, 1),  Mortality_Rates!$C$111))</f>
        <v>5.5125992417138906E-4</v>
      </c>
      <c r="Z37" s="30">
        <f ca="1">(1-IF($B37="Male", $C$3, $C$4))^MIN((Z$8-$C$6), $C$5)*IF($B37="Male", MIN(OFFSET(Mortality_Rates!$B$6, $C37, 0), Mortality_Rates!$B$111), MIN(OFFSET(Mortality_Rates!$B$6, $C37, 1),  Mortality_Rates!$C$111))</f>
        <v>5.4492043504341813E-4</v>
      </c>
      <c r="AA37" s="30">
        <f ca="1">(1-IF($B37="Male", $C$3, $C$4))^MIN((AA$8-$C$6), $C$5)*IF($B37="Male", MIN(OFFSET(Mortality_Rates!$B$6, $C37, 0), Mortality_Rates!$B$111), MIN(OFFSET(Mortality_Rates!$B$6, $C37, 1),  Mortality_Rates!$C$111))</f>
        <v>5.3865385004041885E-4</v>
      </c>
      <c r="AB37" s="30">
        <f ca="1">(1-IF($B37="Male", $C$3, $C$4))^MIN((AB$8-$C$6), $C$5)*IF($B37="Male", MIN(OFFSET(Mortality_Rates!$B$6, $C37, 0), Mortality_Rates!$B$111), MIN(OFFSET(Mortality_Rates!$B$6, $C37, 1),  Mortality_Rates!$C$111))</f>
        <v>5.3245933076495405E-4</v>
      </c>
      <c r="AC37" s="30">
        <f ca="1">(1-IF($B37="Male", $C$3, $C$4))^MIN((AC$8-$C$6), $C$5)*IF($B37="Male", MIN(OFFSET(Mortality_Rates!$B$6, $C37, 0), Mortality_Rates!$B$111), MIN(OFFSET(Mortality_Rates!$B$6, $C37, 1),  Mortality_Rates!$C$111))</f>
        <v>5.2633604846115704E-4</v>
      </c>
      <c r="AD37" s="30">
        <f ca="1">(1-IF($B37="Male", $C$3, $C$4))^MIN((AD$8-$C$6), $C$5)*IF($B37="Male", MIN(OFFSET(Mortality_Rates!$B$6, $C37, 0), Mortality_Rates!$B$111), MIN(OFFSET(Mortality_Rates!$B$6, $C37, 1),  Mortality_Rates!$C$111))</f>
        <v>5.2028318390385381E-4</v>
      </c>
      <c r="AE37" s="30">
        <f ca="1">(1-IF($B37="Male", $C$3, $C$4))^MIN((AE$8-$C$6), $C$5)*IF($B37="Male", MIN(OFFSET(Mortality_Rates!$B$6, $C37, 0), Mortality_Rates!$B$111), MIN(OFFSET(Mortality_Rates!$B$6, $C37, 1),  Mortality_Rates!$C$111))</f>
        <v>5.1429992728895956E-4</v>
      </c>
      <c r="AF37" s="30">
        <f ca="1">(1-IF($B37="Male", $C$3, $C$4))^MIN((AF$8-$C$6), $C$5)*IF($B37="Male", MIN(OFFSET(Mortality_Rates!$B$6, $C37, 0), Mortality_Rates!$B$111), MIN(OFFSET(Mortality_Rates!$B$6, $C37, 1),  Mortality_Rates!$C$111))</f>
        <v>5.0838547812513647E-4</v>
      </c>
      <c r="AG37" s="30">
        <f ca="1">(1-IF($B37="Male", $C$3, $C$4))^MIN((AG$8-$C$6), $C$5)*IF($B37="Male", MIN(OFFSET(Mortality_Rates!$B$6, $C37, 0), Mortality_Rates!$B$111), MIN(OFFSET(Mortality_Rates!$B$6, $C37, 1),  Mortality_Rates!$C$111))</f>
        <v>5.0253904512669739E-4</v>
      </c>
      <c r="AH37" s="30">
        <f ca="1">(1-IF($B37="Male", $C$3, $C$4))^MIN((AH$8-$C$6), $C$5)*IF($B37="Male", MIN(OFFSET(Mortality_Rates!$B$6, $C37, 0), Mortality_Rates!$B$111), MIN(OFFSET(Mortality_Rates!$B$6, $C37, 1),  Mortality_Rates!$C$111))</f>
        <v>4.9675984610774045E-4</v>
      </c>
      <c r="AI37" s="30">
        <f ca="1">(1-IF($B37="Male", $C$3, $C$4))^MIN((AI$8-$C$6), $C$5)*IF($B37="Male", MIN(OFFSET(Mortality_Rates!$B$6, $C37, 0), Mortality_Rates!$B$111), MIN(OFFSET(Mortality_Rates!$B$6, $C37, 1),  Mortality_Rates!$C$111))</f>
        <v>4.9104710787750141E-4</v>
      </c>
      <c r="AJ37" s="30">
        <f ca="1">(1-IF($B37="Male", $C$3, $C$4))^MIN((AJ$8-$C$6), $C$5)*IF($B37="Male", MIN(OFFSET(Mortality_Rates!$B$6, $C37, 0), Mortality_Rates!$B$111), MIN(OFFSET(Mortality_Rates!$B$6, $C37, 1),  Mortality_Rates!$C$111))</f>
        <v>4.8540006613691017E-4</v>
      </c>
      <c r="AK37" s="30">
        <f ca="1">(1-IF($B37="Male", $C$3, $C$4))^MIN((AK$8-$C$6), $C$5)*IF($B37="Male", MIN(OFFSET(Mortality_Rates!$B$6, $C37, 0), Mortality_Rates!$B$111), MIN(OFFSET(Mortality_Rates!$B$6, $C37, 1),  Mortality_Rates!$C$111))</f>
        <v>4.7981796537633568E-4</v>
      </c>
      <c r="AL37" s="30">
        <f ca="1">(1-IF($B37="Male", $C$3, $C$4))^MIN((AL$8-$C$6), $C$5)*IF($B37="Male", MIN(OFFSET(Mortality_Rates!$B$6, $C37, 0), Mortality_Rates!$B$111), MIN(OFFSET(Mortality_Rates!$B$6, $C37, 1),  Mortality_Rates!$C$111))</f>
        <v>4.7430005877450776E-4</v>
      </c>
      <c r="AM37" s="30">
        <f ca="1">(1-IF($B37="Male", $C$3, $C$4))^MIN((AM$8-$C$6), $C$5)*IF($B37="Male", MIN(OFFSET(Mortality_Rates!$B$6, $C37, 0), Mortality_Rates!$B$111), MIN(OFFSET(Mortality_Rates!$B$6, $C37, 1),  Mortality_Rates!$C$111))</f>
        <v>4.68845608098601E-4</v>
      </c>
      <c r="AN37" s="30">
        <f ca="1">(1-IF($B37="Male", $C$3, $C$4))^MIN((AN$8-$C$6), $C$5)*IF($B37="Male", MIN(OFFSET(Mortality_Rates!$B$6, $C37, 0), Mortality_Rates!$B$111), MIN(OFFSET(Mortality_Rates!$B$6, $C37, 1),  Mortality_Rates!$C$111))</f>
        <v>4.6345388360546712E-4</v>
      </c>
      <c r="AO37" s="30">
        <f ca="1">(1-IF($B37="Male", $C$3, $C$4))^MIN((AO$8-$C$6), $C$5)*IF($B37="Male", MIN(OFFSET(Mortality_Rates!$B$6, $C37, 0), Mortality_Rates!$B$111), MIN(OFFSET(Mortality_Rates!$B$6, $C37, 1),  Mortality_Rates!$C$111))</f>
        <v>4.5812416394400423E-4</v>
      </c>
      <c r="AP37" s="30">
        <f ca="1">(1-IF($B37="Male", $C$3, $C$4))^MIN((AP$8-$C$6), $C$5)*IF($B37="Male", MIN(OFFSET(Mortality_Rates!$B$6, $C37, 0), Mortality_Rates!$B$111), MIN(OFFSET(Mortality_Rates!$B$6, $C37, 1),  Mortality_Rates!$C$111))</f>
        <v>4.5285573605864822E-4</v>
      </c>
      <c r="AQ37" s="30">
        <f ca="1">(1-IF($B37="Male", $C$3, $C$4))^MIN((AQ$8-$C$6), $C$5)*IF($B37="Male", MIN(OFFSET(Mortality_Rates!$B$6, $C37, 0), Mortality_Rates!$B$111), MIN(OFFSET(Mortality_Rates!$B$6, $C37, 1),  Mortality_Rates!$C$111))</f>
        <v>4.4764789509397373E-4</v>
      </c>
      <c r="AR37" s="30">
        <f ca="1">(1-IF($B37="Male", $C$3, $C$4))^MIN((AR$8-$C$6), $C$5)*IF($B37="Male", MIN(OFFSET(Mortality_Rates!$B$6, $C37, 0), Mortality_Rates!$B$111), MIN(OFFSET(Mortality_Rates!$B$6, $C37, 1),  Mortality_Rates!$C$111))</f>
        <v>4.4249994430039304E-4</v>
      </c>
      <c r="AS37" s="30">
        <f ca="1">(1-IF($B37="Male", $C$3, $C$4))^MIN((AS$8-$C$6), $C$5)*IF($B37="Male", MIN(OFFSET(Mortality_Rates!$B$6, $C37, 0), Mortality_Rates!$B$111), MIN(OFFSET(Mortality_Rates!$B$6, $C37, 1),  Mortality_Rates!$C$111))</f>
        <v>4.3741119494093852E-4</v>
      </c>
      <c r="AT37" s="30">
        <f ca="1">(1-IF($B37="Male", $C$3, $C$4))^MIN((AT$8-$C$6), $C$5)*IF($B37="Male", MIN(OFFSET(Mortality_Rates!$B$6, $C37, 0), Mortality_Rates!$B$111), MIN(OFFSET(Mortality_Rates!$B$6, $C37, 1),  Mortality_Rates!$C$111))</f>
        <v>4.3238096619911773E-4</v>
      </c>
      <c r="AU37" s="30">
        <f ca="1">(1-IF($B37="Male", $C$3, $C$4))^MIN((AU$8-$C$6), $C$5)*IF($B37="Male", MIN(OFFSET(Mortality_Rates!$B$6, $C37, 0), Mortality_Rates!$B$111), MIN(OFFSET(Mortality_Rates!$B$6, $C37, 1),  Mortality_Rates!$C$111))</f>
        <v>4.2740858508782796E-4</v>
      </c>
      <c r="AV37" s="30">
        <f ca="1">(1-IF($B37="Male", $C$3, $C$4))^MIN((AV$8-$C$6), $C$5)*IF($B37="Male", MIN(OFFSET(Mortality_Rates!$B$6, $C37, 0), Mortality_Rates!$B$111), MIN(OFFSET(Mortality_Rates!$B$6, $C37, 1),  Mortality_Rates!$C$111))</f>
        <v>4.2249338635931793E-4</v>
      </c>
      <c r="AW37" s="30">
        <f ca="1">(1-IF($B37="Male", $C$3, $C$4))^MIN((AW$8-$C$6), $C$5)*IF($B37="Male", MIN(OFFSET(Mortality_Rates!$B$6, $C37, 0), Mortality_Rates!$B$111), MIN(OFFSET(Mortality_Rates!$B$6, $C37, 1),  Mortality_Rates!$C$111))</f>
        <v>4.1763471241618578E-4</v>
      </c>
      <c r="AX37" s="30">
        <f ca="1">(1-IF($B37="Male", $C$3, $C$4))^MIN((AX$8-$C$6), $C$5)*IF($B37="Male", MIN(OFFSET(Mortality_Rates!$B$6, $C37, 0), Mortality_Rates!$B$111), MIN(OFFSET(Mortality_Rates!$B$6, $C37, 1),  Mortality_Rates!$C$111))</f>
        <v>4.1283191322339968E-4</v>
      </c>
      <c r="AY37" s="30">
        <f ca="1">(1-IF($B37="Male", $C$3, $C$4))^MIN((AY$8-$C$6), $C$5)*IF($B37="Male", MIN(OFFSET(Mortality_Rates!$B$6, $C37, 0), Mortality_Rates!$B$111), MIN(OFFSET(Mortality_Rates!$B$6, $C37, 1),  Mortality_Rates!$C$111))</f>
        <v>4.0808434622133054E-4</v>
      </c>
      <c r="AZ37" s="30">
        <f ca="1">(1-IF($B37="Male", $C$3, $C$4))^MIN((AZ$8-$C$6), $C$5)*IF($B37="Male", MIN(OFFSET(Mortality_Rates!$B$6, $C37, 0), Mortality_Rates!$B$111), MIN(OFFSET(Mortality_Rates!$B$6, $C37, 1),  Mortality_Rates!$C$111))</f>
        <v>4.0339137623978527E-4</v>
      </c>
      <c r="BA37" s="30">
        <f ca="1">(1-IF($B37="Male", $C$3, $C$4))^MIN((BA$8-$C$6), $C$5)*IF($B37="Male", MIN(OFFSET(Mortality_Rates!$B$6, $C37, 0), Mortality_Rates!$B$111), MIN(OFFSET(Mortality_Rates!$B$6, $C37, 1),  Mortality_Rates!$C$111))</f>
        <v>3.9875237541302775E-4</v>
      </c>
      <c r="BB37" s="30">
        <f ca="1">(1-IF($B37="Male", $C$3, $C$4))^MIN((BB$8-$C$6), $C$5)*IF($B37="Male", MIN(OFFSET(Mortality_Rates!$B$6, $C37, 0), Mortality_Rates!$B$111), MIN(OFFSET(Mortality_Rates!$B$6, $C37, 1),  Mortality_Rates!$C$111))</f>
        <v>3.9875237541302775E-4</v>
      </c>
      <c r="BC37" s="30">
        <f ca="1">(1-IF($B37="Male", $C$3, $C$4))^MIN((BC$8-$C$6), $C$5)*IF($B37="Male", MIN(OFFSET(Mortality_Rates!$B$6, $C37, 0), Mortality_Rates!$B$111), MIN(OFFSET(Mortality_Rates!$B$6, $C37, 1),  Mortality_Rates!$C$111))</f>
        <v>3.9875237541302775E-4</v>
      </c>
      <c r="BD37" s="30">
        <f ca="1">(1-IF($B37="Male", $C$3, $C$4))^MIN((BD$8-$C$6), $C$5)*IF($B37="Male", MIN(OFFSET(Mortality_Rates!$B$6, $C37, 0), Mortality_Rates!$B$111), MIN(OFFSET(Mortality_Rates!$B$6, $C37, 1),  Mortality_Rates!$C$111))</f>
        <v>3.9875237541302775E-4</v>
      </c>
      <c r="BE37" s="30">
        <f ca="1">(1-IF($B37="Male", $C$3, $C$4))^MIN((BE$8-$C$6), $C$5)*IF($B37="Male", MIN(OFFSET(Mortality_Rates!$B$6, $C37, 0), Mortality_Rates!$B$111), MIN(OFFSET(Mortality_Rates!$B$6, $C37, 1),  Mortality_Rates!$C$111))</f>
        <v>3.9875237541302775E-4</v>
      </c>
      <c r="BF37" s="30">
        <f ca="1">(1-IF($B37="Male", $C$3, $C$4))^MIN((BF$8-$C$6), $C$5)*IF($B37="Male", MIN(OFFSET(Mortality_Rates!$B$6, $C37, 0), Mortality_Rates!$B$111), MIN(OFFSET(Mortality_Rates!$B$6, $C37, 1),  Mortality_Rates!$C$111))</f>
        <v>3.9875237541302775E-4</v>
      </c>
      <c r="BG37" s="30">
        <f ca="1">(1-IF($B37="Male", $C$3, $C$4))^MIN((BG$8-$C$6), $C$5)*IF($B37="Male", MIN(OFFSET(Mortality_Rates!$B$6, $C37, 0), Mortality_Rates!$B$111), MIN(OFFSET(Mortality_Rates!$B$6, $C37, 1),  Mortality_Rates!$C$111))</f>
        <v>3.9875237541302775E-4</v>
      </c>
      <c r="BH37" s="30">
        <f ca="1">(1-IF($B37="Male", $C$3, $C$4))^MIN((BH$8-$C$6), $C$5)*IF($B37="Male", MIN(OFFSET(Mortality_Rates!$B$6, $C37, 0), Mortality_Rates!$B$111), MIN(OFFSET(Mortality_Rates!$B$6, $C37, 1),  Mortality_Rates!$C$111))</f>
        <v>3.9875237541302775E-4</v>
      </c>
      <c r="BI37" s="30">
        <f ca="1">(1-IF($B37="Male", $C$3, $C$4))^MIN((BI$8-$C$6), $C$5)*IF($B37="Male", MIN(OFFSET(Mortality_Rates!$B$6, $C37, 0), Mortality_Rates!$B$111), MIN(OFFSET(Mortality_Rates!$B$6, $C37, 1),  Mortality_Rates!$C$111))</f>
        <v>3.9875237541302775E-4</v>
      </c>
      <c r="BJ37" s="30">
        <f ca="1">(1-IF($B37="Male", $C$3, $C$4))^MIN((BJ$8-$C$6), $C$5)*IF($B37="Male", MIN(OFFSET(Mortality_Rates!$B$6, $C37, 0), Mortality_Rates!$B$111), MIN(OFFSET(Mortality_Rates!$B$6, $C37, 1),  Mortality_Rates!$C$111))</f>
        <v>3.9875237541302775E-4</v>
      </c>
      <c r="BK37" s="30">
        <f ca="1">(1-IF($B37="Male", $C$3, $C$4))^MIN((BK$8-$C$6), $C$5)*IF($B37="Male", MIN(OFFSET(Mortality_Rates!$B$6, $C37, 0), Mortality_Rates!$B$111), MIN(OFFSET(Mortality_Rates!$B$6, $C37, 1),  Mortality_Rates!$C$111))</f>
        <v>3.9875237541302775E-4</v>
      </c>
    </row>
    <row r="38" spans="1:63" x14ac:dyDescent="0.35">
      <c r="A38" t="s">
        <v>34</v>
      </c>
      <c r="B38" t="s">
        <v>31</v>
      </c>
      <c r="C38">
        <f t="shared" si="25"/>
        <v>29</v>
      </c>
      <c r="D38" s="30">
        <f ca="1">(1-IF($B38="Male", $C$3, $C$4))^MIN((D$8-$C$6), $C$5)*IF($B38="Male", MIN(OFFSET(Mortality_Rates!$B$6, $C38, 0), Mortality_Rates!$B$111), MIN(OFFSET(Mortality_Rates!$B$6, $C38, 1),  Mortality_Rates!$C$111))</f>
        <v>7.4236350000000007E-4</v>
      </c>
      <c r="E38" s="30">
        <f ca="1">(1-IF($B38="Male", $C$3, $C$4))^MIN((E$8-$C$6), $C$5)*IF($B38="Male", MIN(OFFSET(Mortality_Rates!$B$6, $C38, 0), Mortality_Rates!$B$111), MIN(OFFSET(Mortality_Rates!$B$6, $C38, 1),  Mortality_Rates!$C$111))</f>
        <v>7.3382631975000005E-4</v>
      </c>
      <c r="F38" s="30">
        <f ca="1">(1-IF($B38="Male", $C$3, $C$4))^MIN((F$8-$C$6), $C$5)*IF($B38="Male", MIN(OFFSET(Mortality_Rates!$B$6, $C38, 0), Mortality_Rates!$B$111), MIN(OFFSET(Mortality_Rates!$B$6, $C38, 1),  Mortality_Rates!$C$111))</f>
        <v>7.2538731707287509E-4</v>
      </c>
      <c r="G38" s="30">
        <f ca="1">(1-IF($B38="Male", $C$3, $C$4))^MIN((G$8-$C$6), $C$5)*IF($B38="Male", MIN(OFFSET(Mortality_Rates!$B$6, $C38, 0), Mortality_Rates!$B$111), MIN(OFFSET(Mortality_Rates!$B$6, $C38, 1),  Mortality_Rates!$C$111))</f>
        <v>7.1704536292653705E-4</v>
      </c>
      <c r="H38" s="30">
        <f ca="1">(1-IF($B38="Male", $C$3, $C$4))^MIN((H$8-$C$6), $C$5)*IF($B38="Male", MIN(OFFSET(Mortality_Rates!$B$6, $C38, 0), Mortality_Rates!$B$111), MIN(OFFSET(Mortality_Rates!$B$6, $C38, 1),  Mortality_Rates!$C$111))</f>
        <v>7.0879934125288194E-4</v>
      </c>
      <c r="I38" s="30">
        <f ca="1">(1-IF($B38="Male", $C$3, $C$4))^MIN((I$8-$C$6), $C$5)*IF($B38="Male", MIN(OFFSET(Mortality_Rates!$B$6, $C38, 0), Mortality_Rates!$B$111), MIN(OFFSET(Mortality_Rates!$B$6, $C38, 1),  Mortality_Rates!$C$111))</f>
        <v>7.0064814882847375E-4</v>
      </c>
      <c r="J38" s="30">
        <f ca="1">(1-IF($B38="Male", $C$3, $C$4))^MIN((J$8-$C$6), $C$5)*IF($B38="Male", MIN(OFFSET(Mortality_Rates!$B$6, $C38, 0), Mortality_Rates!$B$111), MIN(OFFSET(Mortality_Rates!$B$6, $C38, 1),  Mortality_Rates!$C$111))</f>
        <v>6.925906951169463E-4</v>
      </c>
      <c r="K38" s="30">
        <f ca="1">(1-IF($B38="Male", $C$3, $C$4))^MIN((K$8-$C$6), $C$5)*IF($B38="Male", MIN(OFFSET(Mortality_Rates!$B$6, $C38, 0), Mortality_Rates!$B$111), MIN(OFFSET(Mortality_Rates!$B$6, $C38, 1),  Mortality_Rates!$C$111))</f>
        <v>6.8462590212310149E-4</v>
      </c>
      <c r="L38" s="30">
        <f ca="1">(1-IF($B38="Male", $C$3, $C$4))^MIN((L$8-$C$6), $C$5)*IF($B38="Male", MIN(OFFSET(Mortality_Rates!$B$6, $C38, 0), Mortality_Rates!$B$111), MIN(OFFSET(Mortality_Rates!$B$6, $C38, 1),  Mortality_Rates!$C$111))</f>
        <v>6.7675270424868582E-4</v>
      </c>
      <c r="M38" s="30">
        <f ca="1">(1-IF($B38="Male", $C$3, $C$4))^MIN((M$8-$C$6), $C$5)*IF($B38="Male", MIN(OFFSET(Mortality_Rates!$B$6, $C38, 0), Mortality_Rates!$B$111), MIN(OFFSET(Mortality_Rates!$B$6, $C38, 1),  Mortality_Rates!$C$111))</f>
        <v>6.6897004814982588E-4</v>
      </c>
      <c r="N38" s="30">
        <f ca="1">(1-IF($B38="Male", $C$3, $C$4))^MIN((N$8-$C$6), $C$5)*IF($B38="Male", MIN(OFFSET(Mortality_Rates!$B$6, $C38, 0), Mortality_Rates!$B$111), MIN(OFFSET(Mortality_Rates!$B$6, $C38, 1),  Mortality_Rates!$C$111))</f>
        <v>6.6127689259610296E-4</v>
      </c>
      <c r="O38" s="30">
        <f ca="1">(1-IF($B38="Male", $C$3, $C$4))^MIN((O$8-$C$6), $C$5)*IF($B38="Male", MIN(OFFSET(Mortality_Rates!$B$6, $C38, 0), Mortality_Rates!$B$111), MIN(OFFSET(Mortality_Rates!$B$6, $C38, 1),  Mortality_Rates!$C$111))</f>
        <v>6.5367220833124787E-4</v>
      </c>
      <c r="P38" s="30">
        <f ca="1">(1-IF($B38="Male", $C$3, $C$4))^MIN((P$8-$C$6), $C$5)*IF($B38="Male", MIN(OFFSET(Mortality_Rates!$B$6, $C38, 0), Mortality_Rates!$B$111), MIN(OFFSET(Mortality_Rates!$B$6, $C38, 1),  Mortality_Rates!$C$111))</f>
        <v>6.4615497793543849E-4</v>
      </c>
      <c r="Q38" s="30">
        <f ca="1">(1-IF($B38="Male", $C$3, $C$4))^MIN((Q$8-$C$6), $C$5)*IF($B38="Male", MIN(OFFSET(Mortality_Rates!$B$6, $C38, 0), Mortality_Rates!$B$111), MIN(OFFSET(Mortality_Rates!$B$6, $C38, 1),  Mortality_Rates!$C$111))</f>
        <v>6.3872419568918092E-4</v>
      </c>
      <c r="R38" s="30">
        <f ca="1">(1-IF($B38="Male", $C$3, $C$4))^MIN((R$8-$C$6), $C$5)*IF($B38="Male", MIN(OFFSET(Mortality_Rates!$B$6, $C38, 0), Mortality_Rates!$B$111), MIN(OFFSET(Mortality_Rates!$B$6, $C38, 1),  Mortality_Rates!$C$111))</f>
        <v>6.3137886743875541E-4</v>
      </c>
      <c r="S38" s="30">
        <f ca="1">(1-IF($B38="Male", $C$3, $C$4))^MIN((S$8-$C$6), $C$5)*IF($B38="Male", MIN(OFFSET(Mortality_Rates!$B$6, $C38, 0), Mortality_Rates!$B$111), MIN(OFFSET(Mortality_Rates!$B$6, $C38, 1),  Mortality_Rates!$C$111))</f>
        <v>6.2411801046320962E-4</v>
      </c>
      <c r="T38" s="30">
        <f ca="1">(1-IF($B38="Male", $C$3, $C$4))^MIN((T$8-$C$6), $C$5)*IF($B38="Male", MIN(OFFSET(Mortality_Rates!$B$6, $C38, 0), Mortality_Rates!$B$111), MIN(OFFSET(Mortality_Rates!$B$6, $C38, 1),  Mortality_Rates!$C$111))</f>
        <v>6.1694065334288279E-4</v>
      </c>
      <c r="U38" s="30">
        <f ca="1">(1-IF($B38="Male", $C$3, $C$4))^MIN((U$8-$C$6), $C$5)*IF($B38="Male", MIN(OFFSET(Mortality_Rates!$B$6, $C38, 0), Mortality_Rates!$B$111), MIN(OFFSET(Mortality_Rates!$B$6, $C38, 1),  Mortality_Rates!$C$111))</f>
        <v>6.0984583582943965E-4</v>
      </c>
      <c r="V38" s="30">
        <f ca="1">(1-IF($B38="Male", $C$3, $C$4))^MIN((V$8-$C$6), $C$5)*IF($B38="Male", MIN(OFFSET(Mortality_Rates!$B$6, $C38, 0), Mortality_Rates!$B$111), MIN(OFFSET(Mortality_Rates!$B$6, $C38, 1),  Mortality_Rates!$C$111))</f>
        <v>6.0283260871740101E-4</v>
      </c>
      <c r="W38" s="30">
        <f ca="1">(1-IF($B38="Male", $C$3, $C$4))^MIN((W$8-$C$6), $C$5)*IF($B38="Male", MIN(OFFSET(Mortality_Rates!$B$6, $C38, 0), Mortality_Rates!$B$111), MIN(OFFSET(Mortality_Rates!$B$6, $C38, 1),  Mortality_Rates!$C$111))</f>
        <v>5.9590003371715104E-4</v>
      </c>
      <c r="X38" s="30">
        <f ca="1">(1-IF($B38="Male", $C$3, $C$4))^MIN((X$8-$C$6), $C$5)*IF($B38="Male", MIN(OFFSET(Mortality_Rates!$B$6, $C38, 0), Mortality_Rates!$B$111), MIN(OFFSET(Mortality_Rates!$B$6, $C38, 1),  Mortality_Rates!$C$111))</f>
        <v>5.8904718332940384E-4</v>
      </c>
      <c r="Y38" s="30">
        <f ca="1">(1-IF($B38="Male", $C$3, $C$4))^MIN((Y$8-$C$6), $C$5)*IF($B38="Male", MIN(OFFSET(Mortality_Rates!$B$6, $C38, 0), Mortality_Rates!$B$111), MIN(OFFSET(Mortality_Rates!$B$6, $C38, 1),  Mortality_Rates!$C$111))</f>
        <v>5.8227314072111565E-4</v>
      </c>
      <c r="Z38" s="30">
        <f ca="1">(1-IF($B38="Male", $C$3, $C$4))^MIN((Z$8-$C$6), $C$5)*IF($B38="Male", MIN(OFFSET(Mortality_Rates!$B$6, $C38, 0), Mortality_Rates!$B$111), MIN(OFFSET(Mortality_Rates!$B$6, $C38, 1),  Mortality_Rates!$C$111))</f>
        <v>5.7557699960282289E-4</v>
      </c>
      <c r="AA38" s="30">
        <f ca="1">(1-IF($B38="Male", $C$3, $C$4))^MIN((AA$8-$C$6), $C$5)*IF($B38="Male", MIN(OFFSET(Mortality_Rates!$B$6, $C38, 0), Mortality_Rates!$B$111), MIN(OFFSET(Mortality_Rates!$B$6, $C38, 1),  Mortality_Rates!$C$111))</f>
        <v>5.6895786410739039E-4</v>
      </c>
      <c r="AB38" s="30">
        <f ca="1">(1-IF($B38="Male", $C$3, $C$4))^MIN((AB$8-$C$6), $C$5)*IF($B38="Male", MIN(OFFSET(Mortality_Rates!$B$6, $C38, 0), Mortality_Rates!$B$111), MIN(OFFSET(Mortality_Rates!$B$6, $C38, 1),  Mortality_Rates!$C$111))</f>
        <v>5.6241484867015532E-4</v>
      </c>
      <c r="AC38" s="30">
        <f ca="1">(1-IF($B38="Male", $C$3, $C$4))^MIN((AC$8-$C$6), $C$5)*IF($B38="Male", MIN(OFFSET(Mortality_Rates!$B$6, $C38, 0), Mortality_Rates!$B$111), MIN(OFFSET(Mortality_Rates!$B$6, $C38, 1),  Mortality_Rates!$C$111))</f>
        <v>5.559470779104486E-4</v>
      </c>
      <c r="AD38" s="30">
        <f ca="1">(1-IF($B38="Male", $C$3, $C$4))^MIN((AD$8-$C$6), $C$5)*IF($B38="Male", MIN(OFFSET(Mortality_Rates!$B$6, $C38, 0), Mortality_Rates!$B$111), MIN(OFFSET(Mortality_Rates!$B$6, $C38, 1),  Mortality_Rates!$C$111))</f>
        <v>5.4955368651447845E-4</v>
      </c>
      <c r="AE38" s="30">
        <f ca="1">(1-IF($B38="Male", $C$3, $C$4))^MIN((AE$8-$C$6), $C$5)*IF($B38="Male", MIN(OFFSET(Mortality_Rates!$B$6, $C38, 0), Mortality_Rates!$B$111), MIN(OFFSET(Mortality_Rates!$B$6, $C38, 1),  Mortality_Rates!$C$111))</f>
        <v>5.4323381911956206E-4</v>
      </c>
      <c r="AF38" s="30">
        <f ca="1">(1-IF($B38="Male", $C$3, $C$4))^MIN((AF$8-$C$6), $C$5)*IF($B38="Male", MIN(OFFSET(Mortality_Rates!$B$6, $C38, 0), Mortality_Rates!$B$111), MIN(OFFSET(Mortality_Rates!$B$6, $C38, 1),  Mortality_Rates!$C$111))</f>
        <v>5.3698663019968707E-4</v>
      </c>
      <c r="AG38" s="30">
        <f ca="1">(1-IF($B38="Male", $C$3, $C$4))^MIN((AG$8-$C$6), $C$5)*IF($B38="Male", MIN(OFFSET(Mortality_Rates!$B$6, $C38, 0), Mortality_Rates!$B$111), MIN(OFFSET(Mortality_Rates!$B$6, $C38, 1),  Mortality_Rates!$C$111))</f>
        <v>5.3081128395239064E-4</v>
      </c>
      <c r="AH38" s="30">
        <f ca="1">(1-IF($B38="Male", $C$3, $C$4))^MIN((AH$8-$C$6), $C$5)*IF($B38="Male", MIN(OFFSET(Mortality_Rates!$B$6, $C38, 0), Mortality_Rates!$B$111), MIN(OFFSET(Mortality_Rates!$B$6, $C38, 1),  Mortality_Rates!$C$111))</f>
        <v>5.2470695418693823E-4</v>
      </c>
      <c r="AI38" s="30">
        <f ca="1">(1-IF($B38="Male", $C$3, $C$4))^MIN((AI$8-$C$6), $C$5)*IF($B38="Male", MIN(OFFSET(Mortality_Rates!$B$6, $C38, 0), Mortality_Rates!$B$111), MIN(OFFSET(Mortality_Rates!$B$6, $C38, 1),  Mortality_Rates!$C$111))</f>
        <v>5.1867282421378834E-4</v>
      </c>
      <c r="AJ38" s="30">
        <f ca="1">(1-IF($B38="Male", $C$3, $C$4))^MIN((AJ$8-$C$6), $C$5)*IF($B38="Male", MIN(OFFSET(Mortality_Rates!$B$6, $C38, 0), Mortality_Rates!$B$111), MIN(OFFSET(Mortality_Rates!$B$6, $C38, 1),  Mortality_Rates!$C$111))</f>
        <v>5.1270808673532981E-4</v>
      </c>
      <c r="AK38" s="30">
        <f ca="1">(1-IF($B38="Male", $C$3, $C$4))^MIN((AK$8-$C$6), $C$5)*IF($B38="Male", MIN(OFFSET(Mortality_Rates!$B$6, $C38, 0), Mortality_Rates!$B$111), MIN(OFFSET(Mortality_Rates!$B$6, $C38, 1),  Mortality_Rates!$C$111))</f>
        <v>5.0681194373787357E-4</v>
      </c>
      <c r="AL38" s="30">
        <f ca="1">(1-IF($B38="Male", $C$3, $C$4))^MIN((AL$8-$C$6), $C$5)*IF($B38="Male", MIN(OFFSET(Mortality_Rates!$B$6, $C38, 0), Mortality_Rates!$B$111), MIN(OFFSET(Mortality_Rates!$B$6, $C38, 1),  Mortality_Rates!$C$111))</f>
        <v>5.0098360638488792E-4</v>
      </c>
      <c r="AM38" s="30">
        <f ca="1">(1-IF($B38="Male", $C$3, $C$4))^MIN((AM$8-$C$6), $C$5)*IF($B38="Male", MIN(OFFSET(Mortality_Rates!$B$6, $C38, 0), Mortality_Rates!$B$111), MIN(OFFSET(Mortality_Rates!$B$6, $C38, 1),  Mortality_Rates!$C$111))</f>
        <v>4.9522229491146181E-4</v>
      </c>
      <c r="AN38" s="30">
        <f ca="1">(1-IF($B38="Male", $C$3, $C$4))^MIN((AN$8-$C$6), $C$5)*IF($B38="Male", MIN(OFFSET(Mortality_Rates!$B$6, $C38, 0), Mortality_Rates!$B$111), MIN(OFFSET(Mortality_Rates!$B$6, $C38, 1),  Mortality_Rates!$C$111))</f>
        <v>4.8952723851998004E-4</v>
      </c>
      <c r="AO38" s="30">
        <f ca="1">(1-IF($B38="Male", $C$3, $C$4))^MIN((AO$8-$C$6), $C$5)*IF($B38="Male", MIN(OFFSET(Mortality_Rates!$B$6, $C38, 0), Mortality_Rates!$B$111), MIN(OFFSET(Mortality_Rates!$B$6, $C38, 1),  Mortality_Rates!$C$111))</f>
        <v>4.8389767527700023E-4</v>
      </c>
      <c r="AP38" s="30">
        <f ca="1">(1-IF($B38="Male", $C$3, $C$4))^MIN((AP$8-$C$6), $C$5)*IF($B38="Male", MIN(OFFSET(Mortality_Rates!$B$6, $C38, 0), Mortality_Rates!$B$111), MIN(OFFSET(Mortality_Rates!$B$6, $C38, 1),  Mortality_Rates!$C$111))</f>
        <v>4.7833285201131479E-4</v>
      </c>
      <c r="AQ38" s="30">
        <f ca="1">(1-IF($B38="Male", $C$3, $C$4))^MIN((AQ$8-$C$6), $C$5)*IF($B38="Male", MIN(OFFSET(Mortality_Rates!$B$6, $C38, 0), Mortality_Rates!$B$111), MIN(OFFSET(Mortality_Rates!$B$6, $C38, 1),  Mortality_Rates!$C$111))</f>
        <v>4.7283202421318464E-4</v>
      </c>
      <c r="AR38" s="30">
        <f ca="1">(1-IF($B38="Male", $C$3, $C$4))^MIN((AR$8-$C$6), $C$5)*IF($B38="Male", MIN(OFFSET(Mortality_Rates!$B$6, $C38, 0), Mortality_Rates!$B$111), MIN(OFFSET(Mortality_Rates!$B$6, $C38, 1),  Mortality_Rates!$C$111))</f>
        <v>4.6739445593473299E-4</v>
      </c>
      <c r="AS38" s="30">
        <f ca="1">(1-IF($B38="Male", $C$3, $C$4))^MIN((AS$8-$C$6), $C$5)*IF($B38="Male", MIN(OFFSET(Mortality_Rates!$B$6, $C38, 0), Mortality_Rates!$B$111), MIN(OFFSET(Mortality_Rates!$B$6, $C38, 1),  Mortality_Rates!$C$111))</f>
        <v>4.6201941969148359E-4</v>
      </c>
      <c r="AT38" s="30">
        <f ca="1">(1-IF($B38="Male", $C$3, $C$4))^MIN((AT$8-$C$6), $C$5)*IF($B38="Male", MIN(OFFSET(Mortality_Rates!$B$6, $C38, 0), Mortality_Rates!$B$111), MIN(OFFSET(Mortality_Rates!$B$6, $C38, 1),  Mortality_Rates!$C$111))</f>
        <v>4.5670619636503152E-4</v>
      </c>
      <c r="AU38" s="30">
        <f ca="1">(1-IF($B38="Male", $C$3, $C$4))^MIN((AU$8-$C$6), $C$5)*IF($B38="Male", MIN(OFFSET(Mortality_Rates!$B$6, $C38, 0), Mortality_Rates!$B$111), MIN(OFFSET(Mortality_Rates!$B$6, $C38, 1),  Mortality_Rates!$C$111))</f>
        <v>4.5145407510683373E-4</v>
      </c>
      <c r="AV38" s="30">
        <f ca="1">(1-IF($B38="Male", $C$3, $C$4))^MIN((AV$8-$C$6), $C$5)*IF($B38="Male", MIN(OFFSET(Mortality_Rates!$B$6, $C38, 0), Mortality_Rates!$B$111), MIN(OFFSET(Mortality_Rates!$B$6, $C38, 1),  Mortality_Rates!$C$111))</f>
        <v>4.4626235324310513E-4</v>
      </c>
      <c r="AW38" s="30">
        <f ca="1">(1-IF($B38="Male", $C$3, $C$4))^MIN((AW$8-$C$6), $C$5)*IF($B38="Male", MIN(OFFSET(Mortality_Rates!$B$6, $C38, 0), Mortality_Rates!$B$111), MIN(OFFSET(Mortality_Rates!$B$6, $C38, 1),  Mortality_Rates!$C$111))</f>
        <v>4.4113033618080945E-4</v>
      </c>
      <c r="AX38" s="30">
        <f ca="1">(1-IF($B38="Male", $C$3, $C$4))^MIN((AX$8-$C$6), $C$5)*IF($B38="Male", MIN(OFFSET(Mortality_Rates!$B$6, $C38, 0), Mortality_Rates!$B$111), MIN(OFFSET(Mortality_Rates!$B$6, $C38, 1),  Mortality_Rates!$C$111))</f>
        <v>4.3605733731473013E-4</v>
      </c>
      <c r="AY38" s="30">
        <f ca="1">(1-IF($B38="Male", $C$3, $C$4))^MIN((AY$8-$C$6), $C$5)*IF($B38="Male", MIN(OFFSET(Mortality_Rates!$B$6, $C38, 0), Mortality_Rates!$B$111), MIN(OFFSET(Mortality_Rates!$B$6, $C38, 1),  Mortality_Rates!$C$111))</f>
        <v>4.3104267793561072E-4</v>
      </c>
      <c r="AZ38" s="30">
        <f ca="1">(1-IF($B38="Male", $C$3, $C$4))^MIN((AZ$8-$C$6), $C$5)*IF($B38="Male", MIN(OFFSET(Mortality_Rates!$B$6, $C38, 0), Mortality_Rates!$B$111), MIN(OFFSET(Mortality_Rates!$B$6, $C38, 1),  Mortality_Rates!$C$111))</f>
        <v>4.2608568713935126E-4</v>
      </c>
      <c r="BA38" s="30">
        <f ca="1">(1-IF($B38="Male", $C$3, $C$4))^MIN((BA$8-$C$6), $C$5)*IF($B38="Male", MIN(OFFSET(Mortality_Rates!$B$6, $C38, 0), Mortality_Rates!$B$111), MIN(OFFSET(Mortality_Rates!$B$6, $C38, 1),  Mortality_Rates!$C$111))</f>
        <v>4.2118570173724874E-4</v>
      </c>
      <c r="BB38" s="30">
        <f ca="1">(1-IF($B38="Male", $C$3, $C$4))^MIN((BB$8-$C$6), $C$5)*IF($B38="Male", MIN(OFFSET(Mortality_Rates!$B$6, $C38, 0), Mortality_Rates!$B$111), MIN(OFFSET(Mortality_Rates!$B$6, $C38, 1),  Mortality_Rates!$C$111))</f>
        <v>4.2118570173724874E-4</v>
      </c>
      <c r="BC38" s="30">
        <f ca="1">(1-IF($B38="Male", $C$3, $C$4))^MIN((BC$8-$C$6), $C$5)*IF($B38="Male", MIN(OFFSET(Mortality_Rates!$B$6, $C38, 0), Mortality_Rates!$B$111), MIN(OFFSET(Mortality_Rates!$B$6, $C38, 1),  Mortality_Rates!$C$111))</f>
        <v>4.2118570173724874E-4</v>
      </c>
      <c r="BD38" s="30">
        <f ca="1">(1-IF($B38="Male", $C$3, $C$4))^MIN((BD$8-$C$6), $C$5)*IF($B38="Male", MIN(OFFSET(Mortality_Rates!$B$6, $C38, 0), Mortality_Rates!$B$111), MIN(OFFSET(Mortality_Rates!$B$6, $C38, 1),  Mortality_Rates!$C$111))</f>
        <v>4.2118570173724874E-4</v>
      </c>
      <c r="BE38" s="30">
        <f ca="1">(1-IF($B38="Male", $C$3, $C$4))^MIN((BE$8-$C$6), $C$5)*IF($B38="Male", MIN(OFFSET(Mortality_Rates!$B$6, $C38, 0), Mortality_Rates!$B$111), MIN(OFFSET(Mortality_Rates!$B$6, $C38, 1),  Mortality_Rates!$C$111))</f>
        <v>4.2118570173724874E-4</v>
      </c>
      <c r="BF38" s="30">
        <f ca="1">(1-IF($B38="Male", $C$3, $C$4))^MIN((BF$8-$C$6), $C$5)*IF($B38="Male", MIN(OFFSET(Mortality_Rates!$B$6, $C38, 0), Mortality_Rates!$B$111), MIN(OFFSET(Mortality_Rates!$B$6, $C38, 1),  Mortality_Rates!$C$111))</f>
        <v>4.2118570173724874E-4</v>
      </c>
      <c r="BG38" s="30">
        <f ca="1">(1-IF($B38="Male", $C$3, $C$4))^MIN((BG$8-$C$6), $C$5)*IF($B38="Male", MIN(OFFSET(Mortality_Rates!$B$6, $C38, 0), Mortality_Rates!$B$111), MIN(OFFSET(Mortality_Rates!$B$6, $C38, 1),  Mortality_Rates!$C$111))</f>
        <v>4.2118570173724874E-4</v>
      </c>
      <c r="BH38" s="30">
        <f ca="1">(1-IF($B38="Male", $C$3, $C$4))^MIN((BH$8-$C$6), $C$5)*IF($B38="Male", MIN(OFFSET(Mortality_Rates!$B$6, $C38, 0), Mortality_Rates!$B$111), MIN(OFFSET(Mortality_Rates!$B$6, $C38, 1),  Mortality_Rates!$C$111))</f>
        <v>4.2118570173724874E-4</v>
      </c>
      <c r="BI38" s="30">
        <f ca="1">(1-IF($B38="Male", $C$3, $C$4))^MIN((BI$8-$C$6), $C$5)*IF($B38="Male", MIN(OFFSET(Mortality_Rates!$B$6, $C38, 0), Mortality_Rates!$B$111), MIN(OFFSET(Mortality_Rates!$B$6, $C38, 1),  Mortality_Rates!$C$111))</f>
        <v>4.2118570173724874E-4</v>
      </c>
      <c r="BJ38" s="30">
        <f ca="1">(1-IF($B38="Male", $C$3, $C$4))^MIN((BJ$8-$C$6), $C$5)*IF($B38="Male", MIN(OFFSET(Mortality_Rates!$B$6, $C38, 0), Mortality_Rates!$B$111), MIN(OFFSET(Mortality_Rates!$B$6, $C38, 1),  Mortality_Rates!$C$111))</f>
        <v>4.2118570173724874E-4</v>
      </c>
      <c r="BK38" s="30">
        <f ca="1">(1-IF($B38="Male", $C$3, $C$4))^MIN((BK$8-$C$6), $C$5)*IF($B38="Male", MIN(OFFSET(Mortality_Rates!$B$6, $C38, 0), Mortality_Rates!$B$111), MIN(OFFSET(Mortality_Rates!$B$6, $C38, 1),  Mortality_Rates!$C$111))</f>
        <v>4.2118570173724874E-4</v>
      </c>
    </row>
    <row r="39" spans="1:63" x14ac:dyDescent="0.35">
      <c r="A39" t="s">
        <v>34</v>
      </c>
      <c r="B39" t="s">
        <v>31</v>
      </c>
      <c r="C39">
        <f t="shared" si="25"/>
        <v>30</v>
      </c>
      <c r="D39" s="30">
        <f ca="1">(1-IF($B39="Male", $C$3, $C$4))^MIN((D$8-$C$6), $C$5)*IF($B39="Male", MIN(OFFSET(Mortality_Rates!$B$6, $C39, 0), Mortality_Rates!$B$111), MIN(OFFSET(Mortality_Rates!$B$6, $C39, 1),  Mortality_Rates!$C$111))</f>
        <v>7.8783450000000001E-4</v>
      </c>
      <c r="E39" s="30">
        <f ca="1">(1-IF($B39="Male", $C$3, $C$4))^MIN((E$8-$C$6), $C$5)*IF($B39="Male", MIN(OFFSET(Mortality_Rates!$B$6, $C39, 0), Mortality_Rates!$B$111), MIN(OFFSET(Mortality_Rates!$B$6, $C39, 1),  Mortality_Rates!$C$111))</f>
        <v>7.7877440325E-4</v>
      </c>
      <c r="F39" s="30">
        <f ca="1">(1-IF($B39="Male", $C$3, $C$4))^MIN((F$8-$C$6), $C$5)*IF($B39="Male", MIN(OFFSET(Mortality_Rates!$B$6, $C39, 0), Mortality_Rates!$B$111), MIN(OFFSET(Mortality_Rates!$B$6, $C39, 1),  Mortality_Rates!$C$111))</f>
        <v>7.6981849761262496E-4</v>
      </c>
      <c r="G39" s="30">
        <f ca="1">(1-IF($B39="Male", $C$3, $C$4))^MIN((G$8-$C$6), $C$5)*IF($B39="Male", MIN(OFFSET(Mortality_Rates!$B$6, $C39, 0), Mortality_Rates!$B$111), MIN(OFFSET(Mortality_Rates!$B$6, $C39, 1),  Mortality_Rates!$C$111))</f>
        <v>7.6096558489007989E-4</v>
      </c>
      <c r="H39" s="30">
        <f ca="1">(1-IF($B39="Male", $C$3, $C$4))^MIN((H$8-$C$6), $C$5)*IF($B39="Male", MIN(OFFSET(Mortality_Rates!$B$6, $C39, 0), Mortality_Rates!$B$111), MIN(OFFSET(Mortality_Rates!$B$6, $C39, 1),  Mortality_Rates!$C$111))</f>
        <v>7.5221448066384398E-4</v>
      </c>
      <c r="I39" s="30">
        <f ca="1">(1-IF($B39="Male", $C$3, $C$4))^MIN((I$8-$C$6), $C$5)*IF($B39="Male", MIN(OFFSET(Mortality_Rates!$B$6, $C39, 0), Mortality_Rates!$B$111), MIN(OFFSET(Mortality_Rates!$B$6, $C39, 1),  Mortality_Rates!$C$111))</f>
        <v>7.4356401413620972E-4</v>
      </c>
      <c r="J39" s="30">
        <f ca="1">(1-IF($B39="Male", $C$3, $C$4))^MIN((J$8-$C$6), $C$5)*IF($B39="Male", MIN(OFFSET(Mortality_Rates!$B$6, $C39, 0), Mortality_Rates!$B$111), MIN(OFFSET(Mortality_Rates!$B$6, $C39, 1),  Mortality_Rates!$C$111))</f>
        <v>7.3501302797364333E-4</v>
      </c>
      <c r="K39" s="30">
        <f ca="1">(1-IF($B39="Male", $C$3, $C$4))^MIN((K$8-$C$6), $C$5)*IF($B39="Male", MIN(OFFSET(Mortality_Rates!$B$6, $C39, 0), Mortality_Rates!$B$111), MIN(OFFSET(Mortality_Rates!$B$6, $C39, 1),  Mortality_Rates!$C$111))</f>
        <v>7.2656037815194651E-4</v>
      </c>
      <c r="L39" s="30">
        <f ca="1">(1-IF($B39="Male", $C$3, $C$4))^MIN((L$8-$C$6), $C$5)*IF($B39="Male", MIN(OFFSET(Mortality_Rates!$B$6, $C39, 0), Mortality_Rates!$B$111), MIN(OFFSET(Mortality_Rates!$B$6, $C39, 1),  Mortality_Rates!$C$111))</f>
        <v>7.1820493380319911E-4</v>
      </c>
      <c r="M39" s="30">
        <f ca="1">(1-IF($B39="Male", $C$3, $C$4))^MIN((M$8-$C$6), $C$5)*IF($B39="Male", MIN(OFFSET(Mortality_Rates!$B$6, $C39, 0), Mortality_Rates!$B$111), MIN(OFFSET(Mortality_Rates!$B$6, $C39, 1),  Mortality_Rates!$C$111))</f>
        <v>7.0994557706446232E-4</v>
      </c>
      <c r="N39" s="30">
        <f ca="1">(1-IF($B39="Male", $C$3, $C$4))^MIN((N$8-$C$6), $C$5)*IF($B39="Male", MIN(OFFSET(Mortality_Rates!$B$6, $C39, 0), Mortality_Rates!$B$111), MIN(OFFSET(Mortality_Rates!$B$6, $C39, 1),  Mortality_Rates!$C$111))</f>
        <v>7.0178120292822106E-4</v>
      </c>
      <c r="O39" s="30">
        <f ca="1">(1-IF($B39="Male", $C$3, $C$4))^MIN((O$8-$C$6), $C$5)*IF($B39="Male", MIN(OFFSET(Mortality_Rates!$B$6, $C39, 0), Mortality_Rates!$B$111), MIN(OFFSET(Mortality_Rates!$B$6, $C39, 1),  Mortality_Rates!$C$111))</f>
        <v>6.9371071909454655E-4</v>
      </c>
      <c r="P39" s="30">
        <f ca="1">(1-IF($B39="Male", $C$3, $C$4))^MIN((P$8-$C$6), $C$5)*IF($B39="Male", MIN(OFFSET(Mortality_Rates!$B$6, $C39, 0), Mortality_Rates!$B$111), MIN(OFFSET(Mortality_Rates!$B$6, $C39, 1),  Mortality_Rates!$C$111))</f>
        <v>6.8573304582495928E-4</v>
      </c>
      <c r="Q39" s="30">
        <f ca="1">(1-IF($B39="Male", $C$3, $C$4))^MIN((Q$8-$C$6), $C$5)*IF($B39="Male", MIN(OFFSET(Mortality_Rates!$B$6, $C39, 0), Mortality_Rates!$B$111), MIN(OFFSET(Mortality_Rates!$B$6, $C39, 1),  Mortality_Rates!$C$111))</f>
        <v>6.7784711579797232E-4</v>
      </c>
      <c r="R39" s="30">
        <f ca="1">(1-IF($B39="Male", $C$3, $C$4))^MIN((R$8-$C$6), $C$5)*IF($B39="Male", MIN(OFFSET(Mortality_Rates!$B$6, $C39, 0), Mortality_Rates!$B$111), MIN(OFFSET(Mortality_Rates!$B$6, $C39, 1),  Mortality_Rates!$C$111))</f>
        <v>6.7005187396629556E-4</v>
      </c>
      <c r="S39" s="30">
        <f ca="1">(1-IF($B39="Male", $C$3, $C$4))^MIN((S$8-$C$6), $C$5)*IF($B39="Male", MIN(OFFSET(Mortality_Rates!$B$6, $C39, 0), Mortality_Rates!$B$111), MIN(OFFSET(Mortality_Rates!$B$6, $C39, 1),  Mortality_Rates!$C$111))</f>
        <v>6.6234627741568316E-4</v>
      </c>
      <c r="T39" s="30">
        <f ca="1">(1-IF($B39="Male", $C$3, $C$4))^MIN((T$8-$C$6), $C$5)*IF($B39="Male", MIN(OFFSET(Mortality_Rates!$B$6, $C39, 0), Mortality_Rates!$B$111), MIN(OFFSET(Mortality_Rates!$B$6, $C39, 1),  Mortality_Rates!$C$111))</f>
        <v>6.5472929522540277E-4</v>
      </c>
      <c r="U39" s="30">
        <f ca="1">(1-IF($B39="Male", $C$3, $C$4))^MIN((U$8-$C$6), $C$5)*IF($B39="Male", MIN(OFFSET(Mortality_Rates!$B$6, $C39, 0), Mortality_Rates!$B$111), MIN(OFFSET(Mortality_Rates!$B$6, $C39, 1),  Mortality_Rates!$C$111))</f>
        <v>6.471999083303107E-4</v>
      </c>
      <c r="V39" s="30">
        <f ca="1">(1-IF($B39="Male", $C$3, $C$4))^MIN((V$8-$C$6), $C$5)*IF($B39="Male", MIN(OFFSET(Mortality_Rates!$B$6, $C39, 0), Mortality_Rates!$B$111), MIN(OFFSET(Mortality_Rates!$B$6, $C39, 1),  Mortality_Rates!$C$111))</f>
        <v>6.397571093845121E-4</v>
      </c>
      <c r="W39" s="30">
        <f ca="1">(1-IF($B39="Male", $C$3, $C$4))^MIN((W$8-$C$6), $C$5)*IF($B39="Male", MIN(OFFSET(Mortality_Rates!$B$6, $C39, 0), Mortality_Rates!$B$111), MIN(OFFSET(Mortality_Rates!$B$6, $C39, 1),  Mortality_Rates!$C$111))</f>
        <v>6.3239990262659029E-4</v>
      </c>
      <c r="X39" s="30">
        <f ca="1">(1-IF($B39="Male", $C$3, $C$4))^MIN((X$8-$C$6), $C$5)*IF($B39="Male", MIN(OFFSET(Mortality_Rates!$B$6, $C39, 0), Mortality_Rates!$B$111), MIN(OFFSET(Mortality_Rates!$B$6, $C39, 1),  Mortality_Rates!$C$111))</f>
        <v>6.2512730374638455E-4</v>
      </c>
      <c r="Y39" s="30">
        <f ca="1">(1-IF($B39="Male", $C$3, $C$4))^MIN((Y$8-$C$6), $C$5)*IF($B39="Male", MIN(OFFSET(Mortality_Rates!$B$6, $C39, 0), Mortality_Rates!$B$111), MIN(OFFSET(Mortality_Rates!$B$6, $C39, 1),  Mortality_Rates!$C$111))</f>
        <v>6.1793833975330107E-4</v>
      </c>
      <c r="Z39" s="30">
        <f ca="1">(1-IF($B39="Male", $C$3, $C$4))^MIN((Z$8-$C$6), $C$5)*IF($B39="Male", MIN(OFFSET(Mortality_Rates!$B$6, $C39, 0), Mortality_Rates!$B$111), MIN(OFFSET(Mortality_Rates!$B$6, $C39, 1),  Mortality_Rates!$C$111))</f>
        <v>6.1083204884613814E-4</v>
      </c>
      <c r="AA39" s="30">
        <f ca="1">(1-IF($B39="Male", $C$3, $C$4))^MIN((AA$8-$C$6), $C$5)*IF($B39="Male", MIN(OFFSET(Mortality_Rates!$B$6, $C39, 0), Mortality_Rates!$B$111), MIN(OFFSET(Mortality_Rates!$B$6, $C39, 1),  Mortality_Rates!$C$111))</f>
        <v>6.0380748028440756E-4</v>
      </c>
      <c r="AB39" s="30">
        <f ca="1">(1-IF($B39="Male", $C$3, $C$4))^MIN((AB$8-$C$6), $C$5)*IF($B39="Male", MIN(OFFSET(Mortality_Rates!$B$6, $C39, 0), Mortality_Rates!$B$111), MIN(OFFSET(Mortality_Rates!$B$6, $C39, 1),  Mortality_Rates!$C$111))</f>
        <v>5.9686369426113686E-4</v>
      </c>
      <c r="AC39" s="30">
        <f ca="1">(1-IF($B39="Male", $C$3, $C$4))^MIN((AC$8-$C$6), $C$5)*IF($B39="Male", MIN(OFFSET(Mortality_Rates!$B$6, $C39, 0), Mortality_Rates!$B$111), MIN(OFFSET(Mortality_Rates!$B$6, $C39, 1),  Mortality_Rates!$C$111))</f>
        <v>5.8999976177713379E-4</v>
      </c>
      <c r="AD39" s="30">
        <f ca="1">(1-IF($B39="Male", $C$3, $C$4))^MIN((AD$8-$C$6), $C$5)*IF($B39="Male", MIN(OFFSET(Mortality_Rates!$B$6, $C39, 0), Mortality_Rates!$B$111), MIN(OFFSET(Mortality_Rates!$B$6, $C39, 1),  Mortality_Rates!$C$111))</f>
        <v>5.8321476451669678E-4</v>
      </c>
      <c r="AE39" s="30">
        <f ca="1">(1-IF($B39="Male", $C$3, $C$4))^MIN((AE$8-$C$6), $C$5)*IF($B39="Male", MIN(OFFSET(Mortality_Rates!$B$6, $C39, 0), Mortality_Rates!$B$111), MIN(OFFSET(Mortality_Rates!$B$6, $C39, 1),  Mortality_Rates!$C$111))</f>
        <v>5.7650779472475484E-4</v>
      </c>
      <c r="AF39" s="30">
        <f ca="1">(1-IF($B39="Male", $C$3, $C$4))^MIN((AF$8-$C$6), $C$5)*IF($B39="Male", MIN(OFFSET(Mortality_Rates!$B$6, $C39, 0), Mortality_Rates!$B$111), MIN(OFFSET(Mortality_Rates!$B$6, $C39, 1),  Mortality_Rates!$C$111))</f>
        <v>5.6987795508542014E-4</v>
      </c>
      <c r="AG39" s="30">
        <f ca="1">(1-IF($B39="Male", $C$3, $C$4))^MIN((AG$8-$C$6), $C$5)*IF($B39="Male", MIN(OFFSET(Mortality_Rates!$B$6, $C39, 0), Mortality_Rates!$B$111), MIN(OFFSET(Mortality_Rates!$B$6, $C39, 1),  Mortality_Rates!$C$111))</f>
        <v>5.6332435860193789E-4</v>
      </c>
      <c r="AH39" s="30">
        <f ca="1">(1-IF($B39="Male", $C$3, $C$4))^MIN((AH$8-$C$6), $C$5)*IF($B39="Male", MIN(OFFSET(Mortality_Rates!$B$6, $C39, 0), Mortality_Rates!$B$111), MIN(OFFSET(Mortality_Rates!$B$6, $C39, 1),  Mortality_Rates!$C$111))</f>
        <v>5.5684612847801561E-4</v>
      </c>
      <c r="AI39" s="30">
        <f ca="1">(1-IF($B39="Male", $C$3, $C$4))^MIN((AI$8-$C$6), $C$5)*IF($B39="Male", MIN(OFFSET(Mortality_Rates!$B$6, $C39, 0), Mortality_Rates!$B$111), MIN(OFFSET(Mortality_Rates!$B$6, $C39, 1),  Mortality_Rates!$C$111))</f>
        <v>5.5044239800051834E-4</v>
      </c>
      <c r="AJ39" s="30">
        <f ca="1">(1-IF($B39="Male", $C$3, $C$4))^MIN((AJ$8-$C$6), $C$5)*IF($B39="Male", MIN(OFFSET(Mortality_Rates!$B$6, $C39, 0), Mortality_Rates!$B$111), MIN(OFFSET(Mortality_Rates!$B$6, $C39, 1),  Mortality_Rates!$C$111))</f>
        <v>5.4411231042351244E-4</v>
      </c>
      <c r="AK39" s="30">
        <f ca="1">(1-IF($B39="Male", $C$3, $C$4))^MIN((AK$8-$C$6), $C$5)*IF($B39="Male", MIN(OFFSET(Mortality_Rates!$B$6, $C39, 0), Mortality_Rates!$B$111), MIN(OFFSET(Mortality_Rates!$B$6, $C39, 1),  Mortality_Rates!$C$111))</f>
        <v>5.3785501885364202E-4</v>
      </c>
      <c r="AL39" s="30">
        <f ca="1">(1-IF($B39="Male", $C$3, $C$4))^MIN((AL$8-$C$6), $C$5)*IF($B39="Male", MIN(OFFSET(Mortality_Rates!$B$6, $C39, 0), Mortality_Rates!$B$111), MIN(OFFSET(Mortality_Rates!$B$6, $C39, 1),  Mortality_Rates!$C$111))</f>
        <v>5.3166968613682511E-4</v>
      </c>
      <c r="AM39" s="30">
        <f ca="1">(1-IF($B39="Male", $C$3, $C$4))^MIN((AM$8-$C$6), $C$5)*IF($B39="Male", MIN(OFFSET(Mortality_Rates!$B$6, $C39, 0), Mortality_Rates!$B$111), MIN(OFFSET(Mortality_Rates!$B$6, $C39, 1),  Mortality_Rates!$C$111))</f>
        <v>5.2555548474625174E-4</v>
      </c>
      <c r="AN39" s="30">
        <f ca="1">(1-IF($B39="Male", $C$3, $C$4))^MIN((AN$8-$C$6), $C$5)*IF($B39="Male", MIN(OFFSET(Mortality_Rates!$B$6, $C39, 0), Mortality_Rates!$B$111), MIN(OFFSET(Mortality_Rates!$B$6, $C39, 1),  Mortality_Rates!$C$111))</f>
        <v>5.1951159667166982E-4</v>
      </c>
      <c r="AO39" s="30">
        <f ca="1">(1-IF($B39="Male", $C$3, $C$4))^MIN((AO$8-$C$6), $C$5)*IF($B39="Male", MIN(OFFSET(Mortality_Rates!$B$6, $C39, 0), Mortality_Rates!$B$111), MIN(OFFSET(Mortality_Rates!$B$6, $C39, 1),  Mortality_Rates!$C$111))</f>
        <v>5.1353721330994566E-4</v>
      </c>
      <c r="AP39" s="30">
        <f ca="1">(1-IF($B39="Male", $C$3, $C$4))^MIN((AP$8-$C$6), $C$5)*IF($B39="Male", MIN(OFFSET(Mortality_Rates!$B$6, $C39, 0), Mortality_Rates!$B$111), MIN(OFFSET(Mortality_Rates!$B$6, $C39, 1),  Mortality_Rates!$C$111))</f>
        <v>5.0763153535688125E-4</v>
      </c>
      <c r="AQ39" s="30">
        <f ca="1">(1-IF($B39="Male", $C$3, $C$4))^MIN((AQ$8-$C$6), $C$5)*IF($B39="Male", MIN(OFFSET(Mortality_Rates!$B$6, $C39, 0), Mortality_Rates!$B$111), MIN(OFFSET(Mortality_Rates!$B$6, $C39, 1),  Mortality_Rates!$C$111))</f>
        <v>5.0179377270027708E-4</v>
      </c>
      <c r="AR39" s="30">
        <f ca="1">(1-IF($B39="Male", $C$3, $C$4))^MIN((AR$8-$C$6), $C$5)*IF($B39="Male", MIN(OFFSET(Mortality_Rates!$B$6, $C39, 0), Mortality_Rates!$B$111), MIN(OFFSET(Mortality_Rates!$B$6, $C39, 1),  Mortality_Rates!$C$111))</f>
        <v>4.9602314431422393E-4</v>
      </c>
      <c r="AS39" s="30">
        <f ca="1">(1-IF($B39="Male", $C$3, $C$4))^MIN((AS$8-$C$6), $C$5)*IF($B39="Male", MIN(OFFSET(Mortality_Rates!$B$6, $C39, 0), Mortality_Rates!$B$111), MIN(OFFSET(Mortality_Rates!$B$6, $C39, 1),  Mortality_Rates!$C$111))</f>
        <v>4.9031887815461034E-4</v>
      </c>
      <c r="AT39" s="30">
        <f ca="1">(1-IF($B39="Male", $C$3, $C$4))^MIN((AT$8-$C$6), $C$5)*IF($B39="Male", MIN(OFFSET(Mortality_Rates!$B$6, $C39, 0), Mortality_Rates!$B$111), MIN(OFFSET(Mortality_Rates!$B$6, $C39, 1),  Mortality_Rates!$C$111))</f>
        <v>4.8468021105583234E-4</v>
      </c>
      <c r="AU39" s="30">
        <f ca="1">(1-IF($B39="Male", $C$3, $C$4))^MIN((AU$8-$C$6), $C$5)*IF($B39="Male", MIN(OFFSET(Mortality_Rates!$B$6, $C39, 0), Mortality_Rates!$B$111), MIN(OFFSET(Mortality_Rates!$B$6, $C39, 1),  Mortality_Rates!$C$111))</f>
        <v>4.7910638862869035E-4</v>
      </c>
      <c r="AV39" s="30">
        <f ca="1">(1-IF($B39="Male", $C$3, $C$4))^MIN((AV$8-$C$6), $C$5)*IF($B39="Male", MIN(OFFSET(Mortality_Rates!$B$6, $C39, 0), Mortality_Rates!$B$111), MIN(OFFSET(Mortality_Rates!$B$6, $C39, 1),  Mortality_Rates!$C$111))</f>
        <v>4.735966651594604E-4</v>
      </c>
      <c r="AW39" s="30">
        <f ca="1">(1-IF($B39="Male", $C$3, $C$4))^MIN((AW$8-$C$6), $C$5)*IF($B39="Male", MIN(OFFSET(Mortality_Rates!$B$6, $C39, 0), Mortality_Rates!$B$111), MIN(OFFSET(Mortality_Rates!$B$6, $C39, 1),  Mortality_Rates!$C$111))</f>
        <v>4.6815030351012667E-4</v>
      </c>
      <c r="AX39" s="30">
        <f ca="1">(1-IF($B39="Male", $C$3, $C$4))^MIN((AX$8-$C$6), $C$5)*IF($B39="Male", MIN(OFFSET(Mortality_Rates!$B$6, $C39, 0), Mortality_Rates!$B$111), MIN(OFFSET(Mortality_Rates!$B$6, $C39, 1),  Mortality_Rates!$C$111))</f>
        <v>4.6276657501976019E-4</v>
      </c>
      <c r="AY39" s="30">
        <f ca="1">(1-IF($B39="Male", $C$3, $C$4))^MIN((AY$8-$C$6), $C$5)*IF($B39="Male", MIN(OFFSET(Mortality_Rates!$B$6, $C39, 0), Mortality_Rates!$B$111), MIN(OFFSET(Mortality_Rates!$B$6, $C39, 1),  Mortality_Rates!$C$111))</f>
        <v>4.5744475940703291E-4</v>
      </c>
      <c r="AZ39" s="30">
        <f ca="1">(1-IF($B39="Male", $C$3, $C$4))^MIN((AZ$8-$C$6), $C$5)*IF($B39="Male", MIN(OFFSET(Mortality_Rates!$B$6, $C39, 0), Mortality_Rates!$B$111), MIN(OFFSET(Mortality_Rates!$B$6, $C39, 1),  Mortality_Rates!$C$111))</f>
        <v>4.5218414467385206E-4</v>
      </c>
      <c r="BA39" s="30">
        <f ca="1">(1-IF($B39="Male", $C$3, $C$4))^MIN((BA$8-$C$6), $C$5)*IF($B39="Male", MIN(OFFSET(Mortality_Rates!$B$6, $C39, 0), Mortality_Rates!$B$111), MIN(OFFSET(Mortality_Rates!$B$6, $C39, 1),  Mortality_Rates!$C$111))</f>
        <v>4.469840270101028E-4</v>
      </c>
      <c r="BB39" s="30">
        <f ca="1">(1-IF($B39="Male", $C$3, $C$4))^MIN((BB$8-$C$6), $C$5)*IF($B39="Male", MIN(OFFSET(Mortality_Rates!$B$6, $C39, 0), Mortality_Rates!$B$111), MIN(OFFSET(Mortality_Rates!$B$6, $C39, 1),  Mortality_Rates!$C$111))</f>
        <v>4.469840270101028E-4</v>
      </c>
      <c r="BC39" s="30">
        <f ca="1">(1-IF($B39="Male", $C$3, $C$4))^MIN((BC$8-$C$6), $C$5)*IF($B39="Male", MIN(OFFSET(Mortality_Rates!$B$6, $C39, 0), Mortality_Rates!$B$111), MIN(OFFSET(Mortality_Rates!$B$6, $C39, 1),  Mortality_Rates!$C$111))</f>
        <v>4.469840270101028E-4</v>
      </c>
      <c r="BD39" s="30">
        <f ca="1">(1-IF($B39="Male", $C$3, $C$4))^MIN((BD$8-$C$6), $C$5)*IF($B39="Male", MIN(OFFSET(Mortality_Rates!$B$6, $C39, 0), Mortality_Rates!$B$111), MIN(OFFSET(Mortality_Rates!$B$6, $C39, 1),  Mortality_Rates!$C$111))</f>
        <v>4.469840270101028E-4</v>
      </c>
      <c r="BE39" s="30">
        <f ca="1">(1-IF($B39="Male", $C$3, $C$4))^MIN((BE$8-$C$6), $C$5)*IF($B39="Male", MIN(OFFSET(Mortality_Rates!$B$6, $C39, 0), Mortality_Rates!$B$111), MIN(OFFSET(Mortality_Rates!$B$6, $C39, 1),  Mortality_Rates!$C$111))</f>
        <v>4.469840270101028E-4</v>
      </c>
      <c r="BF39" s="30">
        <f ca="1">(1-IF($B39="Male", $C$3, $C$4))^MIN((BF$8-$C$6), $C$5)*IF($B39="Male", MIN(OFFSET(Mortality_Rates!$B$6, $C39, 0), Mortality_Rates!$B$111), MIN(OFFSET(Mortality_Rates!$B$6, $C39, 1),  Mortality_Rates!$C$111))</f>
        <v>4.469840270101028E-4</v>
      </c>
      <c r="BG39" s="30">
        <f ca="1">(1-IF($B39="Male", $C$3, $C$4))^MIN((BG$8-$C$6), $C$5)*IF($B39="Male", MIN(OFFSET(Mortality_Rates!$B$6, $C39, 0), Mortality_Rates!$B$111), MIN(OFFSET(Mortality_Rates!$B$6, $C39, 1),  Mortality_Rates!$C$111))</f>
        <v>4.469840270101028E-4</v>
      </c>
      <c r="BH39" s="30">
        <f ca="1">(1-IF($B39="Male", $C$3, $C$4))^MIN((BH$8-$C$6), $C$5)*IF($B39="Male", MIN(OFFSET(Mortality_Rates!$B$6, $C39, 0), Mortality_Rates!$B$111), MIN(OFFSET(Mortality_Rates!$B$6, $C39, 1),  Mortality_Rates!$C$111))</f>
        <v>4.469840270101028E-4</v>
      </c>
      <c r="BI39" s="30">
        <f ca="1">(1-IF($B39="Male", $C$3, $C$4))^MIN((BI$8-$C$6), $C$5)*IF($B39="Male", MIN(OFFSET(Mortality_Rates!$B$6, $C39, 0), Mortality_Rates!$B$111), MIN(OFFSET(Mortality_Rates!$B$6, $C39, 1),  Mortality_Rates!$C$111))</f>
        <v>4.469840270101028E-4</v>
      </c>
      <c r="BJ39" s="30">
        <f ca="1">(1-IF($B39="Male", $C$3, $C$4))^MIN((BJ$8-$C$6), $C$5)*IF($B39="Male", MIN(OFFSET(Mortality_Rates!$B$6, $C39, 0), Mortality_Rates!$B$111), MIN(OFFSET(Mortality_Rates!$B$6, $C39, 1),  Mortality_Rates!$C$111))</f>
        <v>4.469840270101028E-4</v>
      </c>
      <c r="BK39" s="30">
        <f ca="1">(1-IF($B39="Male", $C$3, $C$4))^MIN((BK$8-$C$6), $C$5)*IF($B39="Male", MIN(OFFSET(Mortality_Rates!$B$6, $C39, 0), Mortality_Rates!$B$111), MIN(OFFSET(Mortality_Rates!$B$6, $C39, 1),  Mortality_Rates!$C$111))</f>
        <v>4.469840270101028E-4</v>
      </c>
    </row>
    <row r="40" spans="1:63" x14ac:dyDescent="0.35">
      <c r="A40" t="s">
        <v>34</v>
      </c>
      <c r="B40" t="s">
        <v>31</v>
      </c>
      <c r="C40">
        <f t="shared" si="25"/>
        <v>31</v>
      </c>
      <c r="D40" s="30">
        <f ca="1">(1-IF($B40="Male", $C$3, $C$4))^MIN((D$8-$C$6), $C$5)*IF($B40="Male", MIN(OFFSET(Mortality_Rates!$B$6, $C40, 0), Mortality_Rates!$B$111), MIN(OFFSET(Mortality_Rates!$B$6, $C40, 1),  Mortality_Rates!$C$111))</f>
        <v>8.3725949999999998E-4</v>
      </c>
      <c r="E40" s="30">
        <f ca="1">(1-IF($B40="Male", $C$3, $C$4))^MIN((E$8-$C$6), $C$5)*IF($B40="Male", MIN(OFFSET(Mortality_Rates!$B$6, $C40, 0), Mortality_Rates!$B$111), MIN(OFFSET(Mortality_Rates!$B$6, $C40, 1),  Mortality_Rates!$C$111))</f>
        <v>8.2763101575000005E-4</v>
      </c>
      <c r="F40" s="30">
        <f ca="1">(1-IF($B40="Male", $C$3, $C$4))^MIN((F$8-$C$6), $C$5)*IF($B40="Male", MIN(OFFSET(Mortality_Rates!$B$6, $C40, 0), Mortality_Rates!$B$111), MIN(OFFSET(Mortality_Rates!$B$6, $C40, 1),  Mortality_Rates!$C$111))</f>
        <v>8.1811325906887505E-4</v>
      </c>
      <c r="G40" s="30">
        <f ca="1">(1-IF($B40="Male", $C$3, $C$4))^MIN((G$8-$C$6), $C$5)*IF($B40="Male", MIN(OFFSET(Mortality_Rates!$B$6, $C40, 0), Mortality_Rates!$B$111), MIN(OFFSET(Mortality_Rates!$B$6, $C40, 1),  Mortality_Rates!$C$111))</f>
        <v>8.0870495658958298E-4</v>
      </c>
      <c r="H40" s="30">
        <f ca="1">(1-IF($B40="Male", $C$3, $C$4))^MIN((H$8-$C$6), $C$5)*IF($B40="Male", MIN(OFFSET(Mortality_Rates!$B$6, $C40, 0), Mortality_Rates!$B$111), MIN(OFFSET(Mortality_Rates!$B$6, $C40, 1),  Mortality_Rates!$C$111))</f>
        <v>7.9940484958880282E-4</v>
      </c>
      <c r="I40" s="30">
        <f ca="1">(1-IF($B40="Male", $C$3, $C$4))^MIN((I$8-$C$6), $C$5)*IF($B40="Male", MIN(OFFSET(Mortality_Rates!$B$6, $C40, 0), Mortality_Rates!$B$111), MIN(OFFSET(Mortality_Rates!$B$6, $C40, 1),  Mortality_Rates!$C$111))</f>
        <v>7.9021169381853157E-4</v>
      </c>
      <c r="J40" s="30">
        <f ca="1">(1-IF($B40="Male", $C$3, $C$4))^MIN((J$8-$C$6), $C$5)*IF($B40="Male", MIN(OFFSET(Mortality_Rates!$B$6, $C40, 0), Mortality_Rates!$B$111), MIN(OFFSET(Mortality_Rates!$B$6, $C40, 1),  Mortality_Rates!$C$111))</f>
        <v>7.8112425933961848E-4</v>
      </c>
      <c r="K40" s="30">
        <f ca="1">(1-IF($B40="Male", $C$3, $C$4))^MIN((K$8-$C$6), $C$5)*IF($B40="Male", MIN(OFFSET(Mortality_Rates!$B$6, $C40, 0), Mortality_Rates!$B$111), MIN(OFFSET(Mortality_Rates!$B$6, $C40, 1),  Mortality_Rates!$C$111))</f>
        <v>7.7214133035721289E-4</v>
      </c>
      <c r="L40" s="30">
        <f ca="1">(1-IF($B40="Male", $C$3, $C$4))^MIN((L$8-$C$6), $C$5)*IF($B40="Male", MIN(OFFSET(Mortality_Rates!$B$6, $C40, 0), Mortality_Rates!$B$111), MIN(OFFSET(Mortality_Rates!$B$6, $C40, 1),  Mortality_Rates!$C$111))</f>
        <v>7.6326170505810499E-4</v>
      </c>
      <c r="M40" s="30">
        <f ca="1">(1-IF($B40="Male", $C$3, $C$4))^MIN((M$8-$C$6), $C$5)*IF($B40="Male", MIN(OFFSET(Mortality_Rates!$B$6, $C40, 0), Mortality_Rates!$B$111), MIN(OFFSET(Mortality_Rates!$B$6, $C40, 1),  Mortality_Rates!$C$111))</f>
        <v>7.5448419544993676E-4</v>
      </c>
      <c r="N40" s="30">
        <f ca="1">(1-IF($B40="Male", $C$3, $C$4))^MIN((N$8-$C$6), $C$5)*IF($B40="Male", MIN(OFFSET(Mortality_Rates!$B$6, $C40, 0), Mortality_Rates!$B$111), MIN(OFFSET(Mortality_Rates!$B$6, $C40, 1),  Mortality_Rates!$C$111))</f>
        <v>7.4580762720226248E-4</v>
      </c>
      <c r="O40" s="30">
        <f ca="1">(1-IF($B40="Male", $C$3, $C$4))^MIN((O$8-$C$6), $C$5)*IF($B40="Male", MIN(OFFSET(Mortality_Rates!$B$6, $C40, 0), Mortality_Rates!$B$111), MIN(OFFSET(Mortality_Rates!$B$6, $C40, 1),  Mortality_Rates!$C$111))</f>
        <v>7.3723083948943658E-4</v>
      </c>
      <c r="P40" s="30">
        <f ca="1">(1-IF($B40="Male", $C$3, $C$4))^MIN((P$8-$C$6), $C$5)*IF($B40="Male", MIN(OFFSET(Mortality_Rates!$B$6, $C40, 0), Mortality_Rates!$B$111), MIN(OFFSET(Mortality_Rates!$B$6, $C40, 1),  Mortality_Rates!$C$111))</f>
        <v>7.2875268483530808E-4</v>
      </c>
      <c r="Q40" s="30">
        <f ca="1">(1-IF($B40="Male", $C$3, $C$4))^MIN((Q$8-$C$6), $C$5)*IF($B40="Male", MIN(OFFSET(Mortality_Rates!$B$6, $C40, 0), Mortality_Rates!$B$111), MIN(OFFSET(Mortality_Rates!$B$6, $C40, 1),  Mortality_Rates!$C$111))</f>
        <v>7.2037202895970209E-4</v>
      </c>
      <c r="R40" s="30">
        <f ca="1">(1-IF($B40="Male", $C$3, $C$4))^MIN((R$8-$C$6), $C$5)*IF($B40="Male", MIN(OFFSET(Mortality_Rates!$B$6, $C40, 0), Mortality_Rates!$B$111), MIN(OFFSET(Mortality_Rates!$B$6, $C40, 1),  Mortality_Rates!$C$111))</f>
        <v>7.1208775062666545E-4</v>
      </c>
      <c r="S40" s="30">
        <f ca="1">(1-IF($B40="Male", $C$3, $C$4))^MIN((S$8-$C$6), $C$5)*IF($B40="Male", MIN(OFFSET(Mortality_Rates!$B$6, $C40, 0), Mortality_Rates!$B$111), MIN(OFFSET(Mortality_Rates!$B$6, $C40, 1),  Mortality_Rates!$C$111))</f>
        <v>7.0389874149445883E-4</v>
      </c>
      <c r="T40" s="30">
        <f ca="1">(1-IF($B40="Male", $C$3, $C$4))^MIN((T$8-$C$6), $C$5)*IF($B40="Male", MIN(OFFSET(Mortality_Rates!$B$6, $C40, 0), Mortality_Rates!$B$111), MIN(OFFSET(Mortality_Rates!$B$6, $C40, 1),  Mortality_Rates!$C$111))</f>
        <v>6.9580390596727249E-4</v>
      </c>
      <c r="U40" s="30">
        <f ca="1">(1-IF($B40="Male", $C$3, $C$4))^MIN((U$8-$C$6), $C$5)*IF($B40="Male", MIN(OFFSET(Mortality_Rates!$B$6, $C40, 0), Mortality_Rates!$B$111), MIN(OFFSET(Mortality_Rates!$B$6, $C40, 1),  Mortality_Rates!$C$111))</f>
        <v>6.8780216104864886E-4</v>
      </c>
      <c r="V40" s="30">
        <f ca="1">(1-IF($B40="Male", $C$3, $C$4))^MIN((V$8-$C$6), $C$5)*IF($B40="Male", MIN(OFFSET(Mortality_Rates!$B$6, $C40, 0), Mortality_Rates!$B$111), MIN(OFFSET(Mortality_Rates!$B$6, $C40, 1),  Mortality_Rates!$C$111))</f>
        <v>6.7989243619658946E-4</v>
      </c>
      <c r="W40" s="30">
        <f ca="1">(1-IF($B40="Male", $C$3, $C$4))^MIN((W$8-$C$6), $C$5)*IF($B40="Male", MIN(OFFSET(Mortality_Rates!$B$6, $C40, 0), Mortality_Rates!$B$111), MIN(OFFSET(Mortality_Rates!$B$6, $C40, 1),  Mortality_Rates!$C$111))</f>
        <v>6.7207367318032867E-4</v>
      </c>
      <c r="X40" s="30">
        <f ca="1">(1-IF($B40="Male", $C$3, $C$4))^MIN((X$8-$C$6), $C$5)*IF($B40="Male", MIN(OFFSET(Mortality_Rates!$B$6, $C40, 0), Mortality_Rates!$B$111), MIN(OFFSET(Mortality_Rates!$B$6, $C40, 1),  Mortality_Rates!$C$111))</f>
        <v>6.6434482593875498E-4</v>
      </c>
      <c r="Y40" s="30">
        <f ca="1">(1-IF($B40="Male", $C$3, $C$4))^MIN((Y$8-$C$6), $C$5)*IF($B40="Male", MIN(OFFSET(Mortality_Rates!$B$6, $C40, 0), Mortality_Rates!$B$111), MIN(OFFSET(Mortality_Rates!$B$6, $C40, 1),  Mortality_Rates!$C$111))</f>
        <v>6.5670486044045926E-4</v>
      </c>
      <c r="Z40" s="30">
        <f ca="1">(1-IF($B40="Male", $C$3, $C$4))^MIN((Z$8-$C$6), $C$5)*IF($B40="Male", MIN(OFFSET(Mortality_Rates!$B$6, $C40, 0), Mortality_Rates!$B$111), MIN(OFFSET(Mortality_Rates!$B$6, $C40, 1),  Mortality_Rates!$C$111))</f>
        <v>6.49152754545394E-4</v>
      </c>
      <c r="AA40" s="30">
        <f ca="1">(1-IF($B40="Male", $C$3, $C$4))^MIN((AA$8-$C$6), $C$5)*IF($B40="Male", MIN(OFFSET(Mortality_Rates!$B$6, $C40, 0), Mortality_Rates!$B$111), MIN(OFFSET(Mortality_Rates!$B$6, $C40, 1),  Mortality_Rates!$C$111))</f>
        <v>6.41687497868122E-4</v>
      </c>
      <c r="AB40" s="30">
        <f ca="1">(1-IF($B40="Male", $C$3, $C$4))^MIN((AB$8-$C$6), $C$5)*IF($B40="Male", MIN(OFFSET(Mortality_Rates!$B$6, $C40, 0), Mortality_Rates!$B$111), MIN(OFFSET(Mortality_Rates!$B$6, $C40, 1),  Mortality_Rates!$C$111))</f>
        <v>6.3430809164263856E-4</v>
      </c>
      <c r="AC40" s="30">
        <f ca="1">(1-IF($B40="Male", $C$3, $C$4))^MIN((AC$8-$C$6), $C$5)*IF($B40="Male", MIN(OFFSET(Mortality_Rates!$B$6, $C40, 0), Mortality_Rates!$B$111), MIN(OFFSET(Mortality_Rates!$B$6, $C40, 1),  Mortality_Rates!$C$111))</f>
        <v>6.2701354858874826E-4</v>
      </c>
      <c r="AD40" s="30">
        <f ca="1">(1-IF($B40="Male", $C$3, $C$4))^MIN((AD$8-$C$6), $C$5)*IF($B40="Male", MIN(OFFSET(Mortality_Rates!$B$6, $C40, 0), Mortality_Rates!$B$111), MIN(OFFSET(Mortality_Rates!$B$6, $C40, 1),  Mortality_Rates!$C$111))</f>
        <v>6.1980289277997769E-4</v>
      </c>
      <c r="AE40" s="30">
        <f ca="1">(1-IF($B40="Male", $C$3, $C$4))^MIN((AE$8-$C$6), $C$5)*IF($B40="Male", MIN(OFFSET(Mortality_Rates!$B$6, $C40, 0), Mortality_Rates!$B$111), MIN(OFFSET(Mortality_Rates!$B$6, $C40, 1),  Mortality_Rates!$C$111))</f>
        <v>6.1267515951300808E-4</v>
      </c>
      <c r="AF40" s="30">
        <f ca="1">(1-IF($B40="Male", $C$3, $C$4))^MIN((AF$8-$C$6), $C$5)*IF($B40="Male", MIN(OFFSET(Mortality_Rates!$B$6, $C40, 0), Mortality_Rates!$B$111), MIN(OFFSET(Mortality_Rates!$B$6, $C40, 1),  Mortality_Rates!$C$111))</f>
        <v>6.0562939517860848E-4</v>
      </c>
      <c r="AG40" s="30">
        <f ca="1">(1-IF($B40="Male", $C$3, $C$4))^MIN((AG$8-$C$6), $C$5)*IF($B40="Male", MIN(OFFSET(Mortality_Rates!$B$6, $C40, 0), Mortality_Rates!$B$111), MIN(OFFSET(Mortality_Rates!$B$6, $C40, 1),  Mortality_Rates!$C$111))</f>
        <v>5.9866465713405437E-4</v>
      </c>
      <c r="AH40" s="30">
        <f ca="1">(1-IF($B40="Male", $C$3, $C$4))^MIN((AH$8-$C$6), $C$5)*IF($B40="Male", MIN(OFFSET(Mortality_Rates!$B$6, $C40, 0), Mortality_Rates!$B$111), MIN(OFFSET(Mortality_Rates!$B$6, $C40, 1),  Mortality_Rates!$C$111))</f>
        <v>5.9178001357701275E-4</v>
      </c>
      <c r="AI40" s="30">
        <f ca="1">(1-IF($B40="Male", $C$3, $C$4))^MIN((AI$8-$C$6), $C$5)*IF($B40="Male", MIN(OFFSET(Mortality_Rates!$B$6, $C40, 0), Mortality_Rates!$B$111), MIN(OFFSET(Mortality_Rates!$B$6, $C40, 1),  Mortality_Rates!$C$111))</f>
        <v>5.8497454342087713E-4</v>
      </c>
      <c r="AJ40" s="30">
        <f ca="1">(1-IF($B40="Male", $C$3, $C$4))^MIN((AJ$8-$C$6), $C$5)*IF($B40="Male", MIN(OFFSET(Mortality_Rates!$B$6, $C40, 0), Mortality_Rates!$B$111), MIN(OFFSET(Mortality_Rates!$B$6, $C40, 1),  Mortality_Rates!$C$111))</f>
        <v>5.7824733617153705E-4</v>
      </c>
      <c r="AK40" s="30">
        <f ca="1">(1-IF($B40="Male", $C$3, $C$4))^MIN((AK$8-$C$6), $C$5)*IF($B40="Male", MIN(OFFSET(Mortality_Rates!$B$6, $C40, 0), Mortality_Rates!$B$111), MIN(OFFSET(Mortality_Rates!$B$6, $C40, 1),  Mortality_Rates!$C$111))</f>
        <v>5.7159749180556434E-4</v>
      </c>
      <c r="AL40" s="30">
        <f ca="1">(1-IF($B40="Male", $C$3, $C$4))^MIN((AL$8-$C$6), $C$5)*IF($B40="Male", MIN(OFFSET(Mortality_Rates!$B$6, $C40, 0), Mortality_Rates!$B$111), MIN(OFFSET(Mortality_Rates!$B$6, $C40, 1),  Mortality_Rates!$C$111))</f>
        <v>5.6502412064980039E-4</v>
      </c>
      <c r="AM40" s="30">
        <f ca="1">(1-IF($B40="Male", $C$3, $C$4))^MIN((AM$8-$C$6), $C$5)*IF($B40="Male", MIN(OFFSET(Mortality_Rates!$B$6, $C40, 0), Mortality_Rates!$B$111), MIN(OFFSET(Mortality_Rates!$B$6, $C40, 1),  Mortality_Rates!$C$111))</f>
        <v>5.5852634326232769E-4</v>
      </c>
      <c r="AN40" s="30">
        <f ca="1">(1-IF($B40="Male", $C$3, $C$4))^MIN((AN$8-$C$6), $C$5)*IF($B40="Male", MIN(OFFSET(Mortality_Rates!$B$6, $C40, 0), Mortality_Rates!$B$111), MIN(OFFSET(Mortality_Rates!$B$6, $C40, 1),  Mortality_Rates!$C$111))</f>
        <v>5.5210329031481101E-4</v>
      </c>
      <c r="AO40" s="30">
        <f ca="1">(1-IF($B40="Male", $C$3, $C$4))^MIN((AO$8-$C$6), $C$5)*IF($B40="Male", MIN(OFFSET(Mortality_Rates!$B$6, $C40, 0), Mortality_Rates!$B$111), MIN(OFFSET(Mortality_Rates!$B$6, $C40, 1),  Mortality_Rates!$C$111))</f>
        <v>5.4575410247619069E-4</v>
      </c>
      <c r="AP40" s="30">
        <f ca="1">(1-IF($B40="Male", $C$3, $C$4))^MIN((AP$8-$C$6), $C$5)*IF($B40="Male", MIN(OFFSET(Mortality_Rates!$B$6, $C40, 0), Mortality_Rates!$B$111), MIN(OFFSET(Mortality_Rates!$B$6, $C40, 1),  Mortality_Rates!$C$111))</f>
        <v>5.3947793029771453E-4</v>
      </c>
      <c r="AQ40" s="30">
        <f ca="1">(1-IF($B40="Male", $C$3, $C$4))^MIN((AQ$8-$C$6), $C$5)*IF($B40="Male", MIN(OFFSET(Mortality_Rates!$B$6, $C40, 0), Mortality_Rates!$B$111), MIN(OFFSET(Mortality_Rates!$B$6, $C40, 1),  Mortality_Rates!$C$111))</f>
        <v>5.3327393409929077E-4</v>
      </c>
      <c r="AR40" s="30">
        <f ca="1">(1-IF($B40="Male", $C$3, $C$4))^MIN((AR$8-$C$6), $C$5)*IF($B40="Male", MIN(OFFSET(Mortality_Rates!$B$6, $C40, 0), Mortality_Rates!$B$111), MIN(OFFSET(Mortality_Rates!$B$6, $C40, 1),  Mortality_Rates!$C$111))</f>
        <v>5.271412838571489E-4</v>
      </c>
      <c r="AS40" s="30">
        <f ca="1">(1-IF($B40="Male", $C$3, $C$4))^MIN((AS$8-$C$6), $C$5)*IF($B40="Male", MIN(OFFSET(Mortality_Rates!$B$6, $C40, 0), Mortality_Rates!$B$111), MIN(OFFSET(Mortality_Rates!$B$6, $C40, 1),  Mortality_Rates!$C$111))</f>
        <v>5.210791590927917E-4</v>
      </c>
      <c r="AT40" s="30">
        <f ca="1">(1-IF($B40="Male", $C$3, $C$4))^MIN((AT$8-$C$6), $C$5)*IF($B40="Male", MIN(OFFSET(Mortality_Rates!$B$6, $C40, 0), Mortality_Rates!$B$111), MIN(OFFSET(Mortality_Rates!$B$6, $C40, 1),  Mortality_Rates!$C$111))</f>
        <v>5.1508674876322459E-4</v>
      </c>
      <c r="AU40" s="30">
        <f ca="1">(1-IF($B40="Male", $C$3, $C$4))^MIN((AU$8-$C$6), $C$5)*IF($B40="Male", MIN(OFFSET(Mortality_Rates!$B$6, $C40, 0), Mortality_Rates!$B$111), MIN(OFFSET(Mortality_Rates!$B$6, $C40, 1),  Mortality_Rates!$C$111))</f>
        <v>5.0916325115244767E-4</v>
      </c>
      <c r="AV40" s="30">
        <f ca="1">(1-IF($B40="Male", $C$3, $C$4))^MIN((AV$8-$C$6), $C$5)*IF($B40="Male", MIN(OFFSET(Mortality_Rates!$B$6, $C40, 0), Mortality_Rates!$B$111), MIN(OFFSET(Mortality_Rates!$B$6, $C40, 1),  Mortality_Rates!$C$111))</f>
        <v>5.033078737641945E-4</v>
      </c>
      <c r="AW40" s="30">
        <f ca="1">(1-IF($B40="Male", $C$3, $C$4))^MIN((AW$8-$C$6), $C$5)*IF($B40="Male", MIN(OFFSET(Mortality_Rates!$B$6, $C40, 0), Mortality_Rates!$B$111), MIN(OFFSET(Mortality_Rates!$B$6, $C40, 1),  Mortality_Rates!$C$111))</f>
        <v>4.975198332159063E-4</v>
      </c>
      <c r="AX40" s="30">
        <f ca="1">(1-IF($B40="Male", $C$3, $C$4))^MIN((AX$8-$C$6), $C$5)*IF($B40="Male", MIN(OFFSET(Mortality_Rates!$B$6, $C40, 0), Mortality_Rates!$B$111), MIN(OFFSET(Mortality_Rates!$B$6, $C40, 1),  Mortality_Rates!$C$111))</f>
        <v>4.9179835513392335E-4</v>
      </c>
      <c r="AY40" s="30">
        <f ca="1">(1-IF($B40="Male", $C$3, $C$4))^MIN((AY$8-$C$6), $C$5)*IF($B40="Male", MIN(OFFSET(Mortality_Rates!$B$6, $C40, 0), Mortality_Rates!$B$111), MIN(OFFSET(Mortality_Rates!$B$6, $C40, 1),  Mortality_Rates!$C$111))</f>
        <v>4.8614267404988319E-4</v>
      </c>
      <c r="AZ40" s="30">
        <f ca="1">(1-IF($B40="Male", $C$3, $C$4))^MIN((AZ$8-$C$6), $C$5)*IF($B40="Male", MIN(OFFSET(Mortality_Rates!$B$6, $C40, 0), Mortality_Rates!$B$111), MIN(OFFSET(Mortality_Rates!$B$6, $C40, 1),  Mortality_Rates!$C$111))</f>
        <v>4.8055203329830956E-4</v>
      </c>
      <c r="BA40" s="30">
        <f ca="1">(1-IF($B40="Male", $C$3, $C$4))^MIN((BA$8-$C$6), $C$5)*IF($B40="Male", MIN(OFFSET(Mortality_Rates!$B$6, $C40, 0), Mortality_Rates!$B$111), MIN(OFFSET(Mortality_Rates!$B$6, $C40, 1),  Mortality_Rates!$C$111))</f>
        <v>4.7502568491537904E-4</v>
      </c>
      <c r="BB40" s="30">
        <f ca="1">(1-IF($B40="Male", $C$3, $C$4))^MIN((BB$8-$C$6), $C$5)*IF($B40="Male", MIN(OFFSET(Mortality_Rates!$B$6, $C40, 0), Mortality_Rates!$B$111), MIN(OFFSET(Mortality_Rates!$B$6, $C40, 1),  Mortality_Rates!$C$111))</f>
        <v>4.7502568491537904E-4</v>
      </c>
      <c r="BC40" s="30">
        <f ca="1">(1-IF($B40="Male", $C$3, $C$4))^MIN((BC$8-$C$6), $C$5)*IF($B40="Male", MIN(OFFSET(Mortality_Rates!$B$6, $C40, 0), Mortality_Rates!$B$111), MIN(OFFSET(Mortality_Rates!$B$6, $C40, 1),  Mortality_Rates!$C$111))</f>
        <v>4.7502568491537904E-4</v>
      </c>
      <c r="BD40" s="30">
        <f ca="1">(1-IF($B40="Male", $C$3, $C$4))^MIN((BD$8-$C$6), $C$5)*IF($B40="Male", MIN(OFFSET(Mortality_Rates!$B$6, $C40, 0), Mortality_Rates!$B$111), MIN(OFFSET(Mortality_Rates!$B$6, $C40, 1),  Mortality_Rates!$C$111))</f>
        <v>4.7502568491537904E-4</v>
      </c>
      <c r="BE40" s="30">
        <f ca="1">(1-IF($B40="Male", $C$3, $C$4))^MIN((BE$8-$C$6), $C$5)*IF($B40="Male", MIN(OFFSET(Mortality_Rates!$B$6, $C40, 0), Mortality_Rates!$B$111), MIN(OFFSET(Mortality_Rates!$B$6, $C40, 1),  Mortality_Rates!$C$111))</f>
        <v>4.7502568491537904E-4</v>
      </c>
      <c r="BF40" s="30">
        <f ca="1">(1-IF($B40="Male", $C$3, $C$4))^MIN((BF$8-$C$6), $C$5)*IF($B40="Male", MIN(OFFSET(Mortality_Rates!$B$6, $C40, 0), Mortality_Rates!$B$111), MIN(OFFSET(Mortality_Rates!$B$6, $C40, 1),  Mortality_Rates!$C$111))</f>
        <v>4.7502568491537904E-4</v>
      </c>
      <c r="BG40" s="30">
        <f ca="1">(1-IF($B40="Male", $C$3, $C$4))^MIN((BG$8-$C$6), $C$5)*IF($B40="Male", MIN(OFFSET(Mortality_Rates!$B$6, $C40, 0), Mortality_Rates!$B$111), MIN(OFFSET(Mortality_Rates!$B$6, $C40, 1),  Mortality_Rates!$C$111))</f>
        <v>4.7502568491537904E-4</v>
      </c>
      <c r="BH40" s="30">
        <f ca="1">(1-IF($B40="Male", $C$3, $C$4))^MIN((BH$8-$C$6), $C$5)*IF($B40="Male", MIN(OFFSET(Mortality_Rates!$B$6, $C40, 0), Mortality_Rates!$B$111), MIN(OFFSET(Mortality_Rates!$B$6, $C40, 1),  Mortality_Rates!$C$111))</f>
        <v>4.7502568491537904E-4</v>
      </c>
      <c r="BI40" s="30">
        <f ca="1">(1-IF($B40="Male", $C$3, $C$4))^MIN((BI$8-$C$6), $C$5)*IF($B40="Male", MIN(OFFSET(Mortality_Rates!$B$6, $C40, 0), Mortality_Rates!$B$111), MIN(OFFSET(Mortality_Rates!$B$6, $C40, 1),  Mortality_Rates!$C$111))</f>
        <v>4.7502568491537904E-4</v>
      </c>
      <c r="BJ40" s="30">
        <f ca="1">(1-IF($B40="Male", $C$3, $C$4))^MIN((BJ$8-$C$6), $C$5)*IF($B40="Male", MIN(OFFSET(Mortality_Rates!$B$6, $C40, 0), Mortality_Rates!$B$111), MIN(OFFSET(Mortality_Rates!$B$6, $C40, 1),  Mortality_Rates!$C$111))</f>
        <v>4.7502568491537904E-4</v>
      </c>
      <c r="BK40" s="30">
        <f ca="1">(1-IF($B40="Male", $C$3, $C$4))^MIN((BK$8-$C$6), $C$5)*IF($B40="Male", MIN(OFFSET(Mortality_Rates!$B$6, $C40, 0), Mortality_Rates!$B$111), MIN(OFFSET(Mortality_Rates!$B$6, $C40, 1),  Mortality_Rates!$C$111))</f>
        <v>4.7502568491537904E-4</v>
      </c>
    </row>
    <row r="41" spans="1:63" x14ac:dyDescent="0.35">
      <c r="A41" t="s">
        <v>34</v>
      </c>
      <c r="B41" t="s">
        <v>31</v>
      </c>
      <c r="C41">
        <f t="shared" si="25"/>
        <v>32</v>
      </c>
      <c r="D41" s="30">
        <f ca="1">(1-IF($B41="Male", $C$3, $C$4))^MIN((D$8-$C$6), $C$5)*IF($B41="Male", MIN(OFFSET(Mortality_Rates!$B$6, $C41, 0), Mortality_Rates!$B$111), MIN(OFFSET(Mortality_Rates!$B$6, $C41, 1),  Mortality_Rates!$C$111))</f>
        <v>8.9261550000000009E-4</v>
      </c>
      <c r="E41" s="30">
        <f ca="1">(1-IF($B41="Male", $C$3, $C$4))^MIN((E$8-$C$6), $C$5)*IF($B41="Male", MIN(OFFSET(Mortality_Rates!$B$6, $C41, 0), Mortality_Rates!$B$111), MIN(OFFSET(Mortality_Rates!$B$6, $C41, 1),  Mortality_Rates!$C$111))</f>
        <v>8.8235042175000011E-4</v>
      </c>
      <c r="F41" s="30">
        <f ca="1">(1-IF($B41="Male", $C$3, $C$4))^MIN((F$8-$C$6), $C$5)*IF($B41="Male", MIN(OFFSET(Mortality_Rates!$B$6, $C41, 0), Mortality_Rates!$B$111), MIN(OFFSET(Mortality_Rates!$B$6, $C41, 1),  Mortality_Rates!$C$111))</f>
        <v>8.7220339189987507E-4</v>
      </c>
      <c r="G41" s="30">
        <f ca="1">(1-IF($B41="Male", $C$3, $C$4))^MIN((G$8-$C$6), $C$5)*IF($B41="Male", MIN(OFFSET(Mortality_Rates!$B$6, $C41, 0), Mortality_Rates!$B$111), MIN(OFFSET(Mortality_Rates!$B$6, $C41, 1),  Mortality_Rates!$C$111))</f>
        <v>8.6217305289302659E-4</v>
      </c>
      <c r="H41" s="30">
        <f ca="1">(1-IF($B41="Male", $C$3, $C$4))^MIN((H$8-$C$6), $C$5)*IF($B41="Male", MIN(OFFSET(Mortality_Rates!$B$6, $C41, 0), Mortality_Rates!$B$111), MIN(OFFSET(Mortality_Rates!$B$6, $C41, 1),  Mortality_Rates!$C$111))</f>
        <v>8.5225806278475683E-4</v>
      </c>
      <c r="I41" s="30">
        <f ca="1">(1-IF($B41="Male", $C$3, $C$4))^MIN((I$8-$C$6), $C$5)*IF($B41="Male", MIN(OFFSET(Mortality_Rates!$B$6, $C41, 0), Mortality_Rates!$B$111), MIN(OFFSET(Mortality_Rates!$B$6, $C41, 1),  Mortality_Rates!$C$111))</f>
        <v>8.4245709506273212E-4</v>
      </c>
      <c r="J41" s="30">
        <f ca="1">(1-IF($B41="Male", $C$3, $C$4))^MIN((J$8-$C$6), $C$5)*IF($B41="Male", MIN(OFFSET(Mortality_Rates!$B$6, $C41, 0), Mortality_Rates!$B$111), MIN(OFFSET(Mortality_Rates!$B$6, $C41, 1),  Mortality_Rates!$C$111))</f>
        <v>8.3276883846951073E-4</v>
      </c>
      <c r="K41" s="30">
        <f ca="1">(1-IF($B41="Male", $C$3, $C$4))^MIN((K$8-$C$6), $C$5)*IF($B41="Male", MIN(OFFSET(Mortality_Rates!$B$6, $C41, 0), Mortality_Rates!$B$111), MIN(OFFSET(Mortality_Rates!$B$6, $C41, 1),  Mortality_Rates!$C$111))</f>
        <v>8.2319199682711133E-4</v>
      </c>
      <c r="L41" s="30">
        <f ca="1">(1-IF($B41="Male", $C$3, $C$4))^MIN((L$8-$C$6), $C$5)*IF($B41="Male", MIN(OFFSET(Mortality_Rates!$B$6, $C41, 0), Mortality_Rates!$B$111), MIN(OFFSET(Mortality_Rates!$B$6, $C41, 1),  Mortality_Rates!$C$111))</f>
        <v>8.1372528886359955E-4</v>
      </c>
      <c r="M41" s="30">
        <f ca="1">(1-IF($B41="Male", $C$3, $C$4))^MIN((M$8-$C$6), $C$5)*IF($B41="Male", MIN(OFFSET(Mortality_Rates!$B$6, $C41, 0), Mortality_Rates!$B$111), MIN(OFFSET(Mortality_Rates!$B$6, $C41, 1),  Mortality_Rates!$C$111))</f>
        <v>8.0436744804166817E-4</v>
      </c>
      <c r="N41" s="30">
        <f ca="1">(1-IF($B41="Male", $C$3, $C$4))^MIN((N$8-$C$6), $C$5)*IF($B41="Male", MIN(OFFSET(Mortality_Rates!$B$6, $C41, 0), Mortality_Rates!$B$111), MIN(OFFSET(Mortality_Rates!$B$6, $C41, 1),  Mortality_Rates!$C$111))</f>
        <v>7.9511722238918901E-4</v>
      </c>
      <c r="O41" s="30">
        <f ca="1">(1-IF($B41="Male", $C$3, $C$4))^MIN((O$8-$C$6), $C$5)*IF($B41="Male", MIN(OFFSET(Mortality_Rates!$B$6, $C41, 0), Mortality_Rates!$B$111), MIN(OFFSET(Mortality_Rates!$B$6, $C41, 1),  Mortality_Rates!$C$111))</f>
        <v>7.8597337433171344E-4</v>
      </c>
      <c r="P41" s="30">
        <f ca="1">(1-IF($B41="Male", $C$3, $C$4))^MIN((P$8-$C$6), $C$5)*IF($B41="Male", MIN(OFFSET(Mortality_Rates!$B$6, $C41, 0), Mortality_Rates!$B$111), MIN(OFFSET(Mortality_Rates!$B$6, $C41, 1),  Mortality_Rates!$C$111))</f>
        <v>7.7693468052689868E-4</v>
      </c>
      <c r="Q41" s="30">
        <f ca="1">(1-IF($B41="Male", $C$3, $C$4))^MIN((Q$8-$C$6), $C$5)*IF($B41="Male", MIN(OFFSET(Mortality_Rates!$B$6, $C41, 0), Mortality_Rates!$B$111), MIN(OFFSET(Mortality_Rates!$B$6, $C41, 1),  Mortality_Rates!$C$111))</f>
        <v>7.6799993170083942E-4</v>
      </c>
      <c r="R41" s="30">
        <f ca="1">(1-IF($B41="Male", $C$3, $C$4))^MIN((R$8-$C$6), $C$5)*IF($B41="Male", MIN(OFFSET(Mortality_Rates!$B$6, $C41, 0), Mortality_Rates!$B$111), MIN(OFFSET(Mortality_Rates!$B$6, $C41, 1),  Mortality_Rates!$C$111))</f>
        <v>7.5916793248627975E-4</v>
      </c>
      <c r="S41" s="30">
        <f ca="1">(1-IF($B41="Male", $C$3, $C$4))^MIN((S$8-$C$6), $C$5)*IF($B41="Male", MIN(OFFSET(Mortality_Rates!$B$6, $C41, 0), Mortality_Rates!$B$111), MIN(OFFSET(Mortality_Rates!$B$6, $C41, 1),  Mortality_Rates!$C$111))</f>
        <v>7.5043750126268757E-4</v>
      </c>
      <c r="T41" s="30">
        <f ca="1">(1-IF($B41="Male", $C$3, $C$4))^MIN((T$8-$C$6), $C$5)*IF($B41="Male", MIN(OFFSET(Mortality_Rates!$B$6, $C41, 0), Mortality_Rates!$B$111), MIN(OFFSET(Mortality_Rates!$B$6, $C41, 1),  Mortality_Rates!$C$111))</f>
        <v>7.4180746999816661E-4</v>
      </c>
      <c r="U41" s="30">
        <f ca="1">(1-IF($B41="Male", $C$3, $C$4))^MIN((U$8-$C$6), $C$5)*IF($B41="Male", MIN(OFFSET(Mortality_Rates!$B$6, $C41, 0), Mortality_Rates!$B$111), MIN(OFFSET(Mortality_Rates!$B$6, $C41, 1),  Mortality_Rates!$C$111))</f>
        <v>7.3327668409318774E-4</v>
      </c>
      <c r="V41" s="30">
        <f ca="1">(1-IF($B41="Male", $C$3, $C$4))^MIN((V$8-$C$6), $C$5)*IF($B41="Male", MIN(OFFSET(Mortality_Rates!$B$6, $C41, 0), Mortality_Rates!$B$111), MIN(OFFSET(Mortality_Rates!$B$6, $C41, 1),  Mortality_Rates!$C$111))</f>
        <v>7.2484400222611609E-4</v>
      </c>
      <c r="W41" s="30">
        <f ca="1">(1-IF($B41="Male", $C$3, $C$4))^MIN((W$8-$C$6), $C$5)*IF($B41="Male", MIN(OFFSET(Mortality_Rates!$B$6, $C41, 0), Mortality_Rates!$B$111), MIN(OFFSET(Mortality_Rates!$B$6, $C41, 1),  Mortality_Rates!$C$111))</f>
        <v>7.1650829620051575E-4</v>
      </c>
      <c r="X41" s="30">
        <f ca="1">(1-IF($B41="Male", $C$3, $C$4))^MIN((X$8-$C$6), $C$5)*IF($B41="Male", MIN(OFFSET(Mortality_Rates!$B$6, $C41, 0), Mortality_Rates!$B$111), MIN(OFFSET(Mortality_Rates!$B$6, $C41, 1),  Mortality_Rates!$C$111))</f>
        <v>7.0826845079420987E-4</v>
      </c>
      <c r="Y41" s="30">
        <f ca="1">(1-IF($B41="Male", $C$3, $C$4))^MIN((Y$8-$C$6), $C$5)*IF($B41="Male", MIN(OFFSET(Mortality_Rates!$B$6, $C41, 0), Mortality_Rates!$B$111), MIN(OFFSET(Mortality_Rates!$B$6, $C41, 1),  Mortality_Rates!$C$111))</f>
        <v>7.0012336361007649E-4</v>
      </c>
      <c r="Z41" s="30">
        <f ca="1">(1-IF($B41="Male", $C$3, $C$4))^MIN((Z$8-$C$6), $C$5)*IF($B41="Male", MIN(OFFSET(Mortality_Rates!$B$6, $C41, 0), Mortality_Rates!$B$111), MIN(OFFSET(Mortality_Rates!$B$6, $C41, 1),  Mortality_Rates!$C$111))</f>
        <v>6.9207194492856069E-4</v>
      </c>
      <c r="AA41" s="30">
        <f ca="1">(1-IF($B41="Male", $C$3, $C$4))^MIN((AA$8-$C$6), $C$5)*IF($B41="Male", MIN(OFFSET(Mortality_Rates!$B$6, $C41, 0), Mortality_Rates!$B$111), MIN(OFFSET(Mortality_Rates!$B$6, $C41, 1),  Mortality_Rates!$C$111))</f>
        <v>6.8411311756188219E-4</v>
      </c>
      <c r="AB41" s="30">
        <f ca="1">(1-IF($B41="Male", $C$3, $C$4))^MIN((AB$8-$C$6), $C$5)*IF($B41="Male", MIN(OFFSET(Mortality_Rates!$B$6, $C41, 0), Mortality_Rates!$B$111), MIN(OFFSET(Mortality_Rates!$B$6, $C41, 1),  Mortality_Rates!$C$111))</f>
        <v>6.7624581670992052E-4</v>
      </c>
      <c r="AC41" s="30">
        <f ca="1">(1-IF($B41="Male", $C$3, $C$4))^MIN((AC$8-$C$6), $C$5)*IF($B41="Male", MIN(OFFSET(Mortality_Rates!$B$6, $C41, 0), Mortality_Rates!$B$111), MIN(OFFSET(Mortality_Rates!$B$6, $C41, 1),  Mortality_Rates!$C$111))</f>
        <v>6.6846898981775648E-4</v>
      </c>
      <c r="AD41" s="30">
        <f ca="1">(1-IF($B41="Male", $C$3, $C$4))^MIN((AD$8-$C$6), $C$5)*IF($B41="Male", MIN(OFFSET(Mortality_Rates!$B$6, $C41, 0), Mortality_Rates!$B$111), MIN(OFFSET(Mortality_Rates!$B$6, $C41, 1),  Mortality_Rates!$C$111))</f>
        <v>6.6078159643485229E-4</v>
      </c>
      <c r="AE41" s="30">
        <f ca="1">(1-IF($B41="Male", $C$3, $C$4))^MIN((AE$8-$C$6), $C$5)*IF($B41="Male", MIN(OFFSET(Mortality_Rates!$B$6, $C41, 0), Mortality_Rates!$B$111), MIN(OFFSET(Mortality_Rates!$B$6, $C41, 1),  Mortality_Rates!$C$111))</f>
        <v>6.5318260807585159E-4</v>
      </c>
      <c r="AF41" s="30">
        <f ca="1">(1-IF($B41="Male", $C$3, $C$4))^MIN((AF$8-$C$6), $C$5)*IF($B41="Male", MIN(OFFSET(Mortality_Rates!$B$6, $C41, 0), Mortality_Rates!$B$111), MIN(OFFSET(Mortality_Rates!$B$6, $C41, 1),  Mortality_Rates!$C$111))</f>
        <v>6.4567100808297928E-4</v>
      </c>
      <c r="AG41" s="30">
        <f ca="1">(1-IF($B41="Male", $C$3, $C$4))^MIN((AG$8-$C$6), $C$5)*IF($B41="Male", MIN(OFFSET(Mortality_Rates!$B$6, $C41, 0), Mortality_Rates!$B$111), MIN(OFFSET(Mortality_Rates!$B$6, $C41, 1),  Mortality_Rates!$C$111))</f>
        <v>6.3824579149002495E-4</v>
      </c>
      <c r="AH41" s="30">
        <f ca="1">(1-IF($B41="Male", $C$3, $C$4))^MIN((AH$8-$C$6), $C$5)*IF($B41="Male", MIN(OFFSET(Mortality_Rates!$B$6, $C41, 0), Mortality_Rates!$B$111), MIN(OFFSET(Mortality_Rates!$B$6, $C41, 1),  Mortality_Rates!$C$111))</f>
        <v>6.3090596488788971E-4</v>
      </c>
      <c r="AI41" s="30">
        <f ca="1">(1-IF($B41="Male", $C$3, $C$4))^MIN((AI$8-$C$6), $C$5)*IF($B41="Male", MIN(OFFSET(Mortality_Rates!$B$6, $C41, 0), Mortality_Rates!$B$111), MIN(OFFSET(Mortality_Rates!$B$6, $C41, 1),  Mortality_Rates!$C$111))</f>
        <v>6.23650546291679E-4</v>
      </c>
      <c r="AJ41" s="30">
        <f ca="1">(1-IF($B41="Male", $C$3, $C$4))^MIN((AJ$8-$C$6), $C$5)*IF($B41="Male", MIN(OFFSET(Mortality_Rates!$B$6, $C41, 0), Mortality_Rates!$B$111), MIN(OFFSET(Mortality_Rates!$B$6, $C41, 1),  Mortality_Rates!$C$111))</f>
        <v>6.1647856500932476E-4</v>
      </c>
      <c r="AK41" s="30">
        <f ca="1">(1-IF($B41="Male", $C$3, $C$4))^MIN((AK$8-$C$6), $C$5)*IF($B41="Male", MIN(OFFSET(Mortality_Rates!$B$6, $C41, 0), Mortality_Rates!$B$111), MIN(OFFSET(Mortality_Rates!$B$6, $C41, 1),  Mortality_Rates!$C$111))</f>
        <v>6.0938906151171738E-4</v>
      </c>
      <c r="AL41" s="30">
        <f ca="1">(1-IF($B41="Male", $C$3, $C$4))^MIN((AL$8-$C$6), $C$5)*IF($B41="Male", MIN(OFFSET(Mortality_Rates!$B$6, $C41, 0), Mortality_Rates!$B$111), MIN(OFFSET(Mortality_Rates!$B$6, $C41, 1),  Mortality_Rates!$C$111))</f>
        <v>6.0238108730433263E-4</v>
      </c>
      <c r="AM41" s="30">
        <f ca="1">(1-IF($B41="Male", $C$3, $C$4))^MIN((AM$8-$C$6), $C$5)*IF($B41="Male", MIN(OFFSET(Mortality_Rates!$B$6, $C41, 0), Mortality_Rates!$B$111), MIN(OFFSET(Mortality_Rates!$B$6, $C41, 1),  Mortality_Rates!$C$111))</f>
        <v>5.9545370480033292E-4</v>
      </c>
      <c r="AN41" s="30">
        <f ca="1">(1-IF($B41="Male", $C$3, $C$4))^MIN((AN$8-$C$6), $C$5)*IF($B41="Male", MIN(OFFSET(Mortality_Rates!$B$6, $C41, 0), Mortality_Rates!$B$111), MIN(OFFSET(Mortality_Rates!$B$6, $C41, 1),  Mortality_Rates!$C$111))</f>
        <v>5.886059871951291E-4</v>
      </c>
      <c r="AO41" s="30">
        <f ca="1">(1-IF($B41="Male", $C$3, $C$4))^MIN((AO$8-$C$6), $C$5)*IF($B41="Male", MIN(OFFSET(Mortality_Rates!$B$6, $C41, 0), Mortality_Rates!$B$111), MIN(OFFSET(Mortality_Rates!$B$6, $C41, 1),  Mortality_Rates!$C$111))</f>
        <v>5.818370183423851E-4</v>
      </c>
      <c r="AP41" s="30">
        <f ca="1">(1-IF($B41="Male", $C$3, $C$4))^MIN((AP$8-$C$6), $C$5)*IF($B41="Male", MIN(OFFSET(Mortality_Rates!$B$6, $C41, 0), Mortality_Rates!$B$111), MIN(OFFSET(Mortality_Rates!$B$6, $C41, 1),  Mortality_Rates!$C$111))</f>
        <v>5.751458926314477E-4</v>
      </c>
      <c r="AQ41" s="30">
        <f ca="1">(1-IF($B41="Male", $C$3, $C$4))^MIN((AQ$8-$C$6), $C$5)*IF($B41="Male", MIN(OFFSET(Mortality_Rates!$B$6, $C41, 0), Mortality_Rates!$B$111), MIN(OFFSET(Mortality_Rates!$B$6, $C41, 1),  Mortality_Rates!$C$111))</f>
        <v>5.6853171486618604E-4</v>
      </c>
      <c r="AR41" s="30">
        <f ca="1">(1-IF($B41="Male", $C$3, $C$4))^MIN((AR$8-$C$6), $C$5)*IF($B41="Male", MIN(OFFSET(Mortality_Rates!$B$6, $C41, 0), Mortality_Rates!$B$111), MIN(OFFSET(Mortality_Rates!$B$6, $C41, 1),  Mortality_Rates!$C$111))</f>
        <v>5.6199360014522496E-4</v>
      </c>
      <c r="AS41" s="30">
        <f ca="1">(1-IF($B41="Male", $C$3, $C$4))^MIN((AS$8-$C$6), $C$5)*IF($B41="Male", MIN(OFFSET(Mortality_Rates!$B$6, $C41, 0), Mortality_Rates!$B$111), MIN(OFFSET(Mortality_Rates!$B$6, $C41, 1),  Mortality_Rates!$C$111))</f>
        <v>5.555306737435548E-4</v>
      </c>
      <c r="AT41" s="30">
        <f ca="1">(1-IF($B41="Male", $C$3, $C$4))^MIN((AT$8-$C$6), $C$5)*IF($B41="Male", MIN(OFFSET(Mortality_Rates!$B$6, $C41, 0), Mortality_Rates!$B$111), MIN(OFFSET(Mortality_Rates!$B$6, $C41, 1),  Mortality_Rates!$C$111))</f>
        <v>5.4914207099550393E-4</v>
      </c>
      <c r="AU41" s="30">
        <f ca="1">(1-IF($B41="Male", $C$3, $C$4))^MIN((AU$8-$C$6), $C$5)*IF($B41="Male", MIN(OFFSET(Mortality_Rates!$B$6, $C41, 0), Mortality_Rates!$B$111), MIN(OFFSET(Mortality_Rates!$B$6, $C41, 1),  Mortality_Rates!$C$111))</f>
        <v>5.4282693717905576E-4</v>
      </c>
      <c r="AV41" s="30">
        <f ca="1">(1-IF($B41="Male", $C$3, $C$4))^MIN((AV$8-$C$6), $C$5)*IF($B41="Male", MIN(OFFSET(Mortality_Rates!$B$6, $C41, 0), Mortality_Rates!$B$111), MIN(OFFSET(Mortality_Rates!$B$6, $C41, 1),  Mortality_Rates!$C$111))</f>
        <v>5.3658442740149657E-4</v>
      </c>
      <c r="AW41" s="30">
        <f ca="1">(1-IF($B41="Male", $C$3, $C$4))^MIN((AW$8-$C$6), $C$5)*IF($B41="Male", MIN(OFFSET(Mortality_Rates!$B$6, $C41, 0), Mortality_Rates!$B$111), MIN(OFFSET(Mortality_Rates!$B$6, $C41, 1),  Mortality_Rates!$C$111))</f>
        <v>5.3041370648637947E-4</v>
      </c>
      <c r="AX41" s="30">
        <f ca="1">(1-IF($B41="Male", $C$3, $C$4))^MIN((AX$8-$C$6), $C$5)*IF($B41="Male", MIN(OFFSET(Mortality_Rates!$B$6, $C41, 0), Mortality_Rates!$B$111), MIN(OFFSET(Mortality_Rates!$B$6, $C41, 1),  Mortality_Rates!$C$111))</f>
        <v>5.2431394886178601E-4</v>
      </c>
      <c r="AY41" s="30">
        <f ca="1">(1-IF($B41="Male", $C$3, $C$4))^MIN((AY$8-$C$6), $C$5)*IF($B41="Male", MIN(OFFSET(Mortality_Rates!$B$6, $C41, 0), Mortality_Rates!$B$111), MIN(OFFSET(Mortality_Rates!$B$6, $C41, 1),  Mortality_Rates!$C$111))</f>
        <v>5.1828433844987548E-4</v>
      </c>
      <c r="AZ41" s="30">
        <f ca="1">(1-IF($B41="Male", $C$3, $C$4))^MIN((AZ$8-$C$6), $C$5)*IF($B41="Male", MIN(OFFSET(Mortality_Rates!$B$6, $C41, 0), Mortality_Rates!$B$111), MIN(OFFSET(Mortality_Rates!$B$6, $C41, 1),  Mortality_Rates!$C$111))</f>
        <v>5.1232406855770192E-4</v>
      </c>
      <c r="BA41" s="30">
        <f ca="1">(1-IF($B41="Male", $C$3, $C$4))^MIN((BA$8-$C$6), $C$5)*IF($B41="Male", MIN(OFFSET(Mortality_Rates!$B$6, $C41, 0), Mortality_Rates!$B$111), MIN(OFFSET(Mortality_Rates!$B$6, $C41, 1),  Mortality_Rates!$C$111))</f>
        <v>5.0643234176928845E-4</v>
      </c>
      <c r="BB41" s="30">
        <f ca="1">(1-IF($B41="Male", $C$3, $C$4))^MIN((BB$8-$C$6), $C$5)*IF($B41="Male", MIN(OFFSET(Mortality_Rates!$B$6, $C41, 0), Mortality_Rates!$B$111), MIN(OFFSET(Mortality_Rates!$B$6, $C41, 1),  Mortality_Rates!$C$111))</f>
        <v>5.0643234176928845E-4</v>
      </c>
      <c r="BC41" s="30">
        <f ca="1">(1-IF($B41="Male", $C$3, $C$4))^MIN((BC$8-$C$6), $C$5)*IF($B41="Male", MIN(OFFSET(Mortality_Rates!$B$6, $C41, 0), Mortality_Rates!$B$111), MIN(OFFSET(Mortality_Rates!$B$6, $C41, 1),  Mortality_Rates!$C$111))</f>
        <v>5.0643234176928845E-4</v>
      </c>
      <c r="BD41" s="30">
        <f ca="1">(1-IF($B41="Male", $C$3, $C$4))^MIN((BD$8-$C$6), $C$5)*IF($B41="Male", MIN(OFFSET(Mortality_Rates!$B$6, $C41, 0), Mortality_Rates!$B$111), MIN(OFFSET(Mortality_Rates!$B$6, $C41, 1),  Mortality_Rates!$C$111))</f>
        <v>5.0643234176928845E-4</v>
      </c>
      <c r="BE41" s="30">
        <f ca="1">(1-IF($B41="Male", $C$3, $C$4))^MIN((BE$8-$C$6), $C$5)*IF($B41="Male", MIN(OFFSET(Mortality_Rates!$B$6, $C41, 0), Mortality_Rates!$B$111), MIN(OFFSET(Mortality_Rates!$B$6, $C41, 1),  Mortality_Rates!$C$111))</f>
        <v>5.0643234176928845E-4</v>
      </c>
      <c r="BF41" s="30">
        <f ca="1">(1-IF($B41="Male", $C$3, $C$4))^MIN((BF$8-$C$6), $C$5)*IF($B41="Male", MIN(OFFSET(Mortality_Rates!$B$6, $C41, 0), Mortality_Rates!$B$111), MIN(OFFSET(Mortality_Rates!$B$6, $C41, 1),  Mortality_Rates!$C$111))</f>
        <v>5.0643234176928845E-4</v>
      </c>
      <c r="BG41" s="30">
        <f ca="1">(1-IF($B41="Male", $C$3, $C$4))^MIN((BG$8-$C$6), $C$5)*IF($B41="Male", MIN(OFFSET(Mortality_Rates!$B$6, $C41, 0), Mortality_Rates!$B$111), MIN(OFFSET(Mortality_Rates!$B$6, $C41, 1),  Mortality_Rates!$C$111))</f>
        <v>5.0643234176928845E-4</v>
      </c>
      <c r="BH41" s="30">
        <f ca="1">(1-IF($B41="Male", $C$3, $C$4))^MIN((BH$8-$C$6), $C$5)*IF($B41="Male", MIN(OFFSET(Mortality_Rates!$B$6, $C41, 0), Mortality_Rates!$B$111), MIN(OFFSET(Mortality_Rates!$B$6, $C41, 1),  Mortality_Rates!$C$111))</f>
        <v>5.0643234176928845E-4</v>
      </c>
      <c r="BI41" s="30">
        <f ca="1">(1-IF($B41="Male", $C$3, $C$4))^MIN((BI$8-$C$6), $C$5)*IF($B41="Male", MIN(OFFSET(Mortality_Rates!$B$6, $C41, 0), Mortality_Rates!$B$111), MIN(OFFSET(Mortality_Rates!$B$6, $C41, 1),  Mortality_Rates!$C$111))</f>
        <v>5.0643234176928845E-4</v>
      </c>
      <c r="BJ41" s="30">
        <f ca="1">(1-IF($B41="Male", $C$3, $C$4))^MIN((BJ$8-$C$6), $C$5)*IF($B41="Male", MIN(OFFSET(Mortality_Rates!$B$6, $C41, 0), Mortality_Rates!$B$111), MIN(OFFSET(Mortality_Rates!$B$6, $C41, 1),  Mortality_Rates!$C$111))</f>
        <v>5.0643234176928845E-4</v>
      </c>
      <c r="BK41" s="30">
        <f ca="1">(1-IF($B41="Male", $C$3, $C$4))^MIN((BK$8-$C$6), $C$5)*IF($B41="Male", MIN(OFFSET(Mortality_Rates!$B$6, $C41, 0), Mortality_Rates!$B$111), MIN(OFFSET(Mortality_Rates!$B$6, $C41, 1),  Mortality_Rates!$C$111))</f>
        <v>5.0643234176928845E-4</v>
      </c>
    </row>
    <row r="42" spans="1:63" x14ac:dyDescent="0.35">
      <c r="A42" t="s">
        <v>34</v>
      </c>
      <c r="B42" t="s">
        <v>31</v>
      </c>
      <c r="C42">
        <f t="shared" si="25"/>
        <v>33</v>
      </c>
      <c r="D42" s="30">
        <f ca="1">(1-IF($B42="Male", $C$3, $C$4))^MIN((D$8-$C$6), $C$5)*IF($B42="Male", MIN(OFFSET(Mortality_Rates!$B$6, $C42, 0), Mortality_Rates!$B$111), MIN(OFFSET(Mortality_Rates!$B$6, $C42, 1),  Mortality_Rates!$C$111))</f>
        <v>9.5489100000000003E-4</v>
      </c>
      <c r="E42" s="30">
        <f ca="1">(1-IF($B42="Male", $C$3, $C$4))^MIN((E$8-$C$6), $C$5)*IF($B42="Male", MIN(OFFSET(Mortality_Rates!$B$6, $C42, 0), Mortality_Rates!$B$111), MIN(OFFSET(Mortality_Rates!$B$6, $C42, 1),  Mortality_Rates!$C$111))</f>
        <v>9.4390975349999996E-4</v>
      </c>
      <c r="F42" s="30">
        <f ca="1">(1-IF($B42="Male", $C$3, $C$4))^MIN((F$8-$C$6), $C$5)*IF($B42="Male", MIN(OFFSET(Mortality_Rates!$B$6, $C42, 0), Mortality_Rates!$B$111), MIN(OFFSET(Mortality_Rates!$B$6, $C42, 1),  Mortality_Rates!$C$111))</f>
        <v>9.3305479133475001E-4</v>
      </c>
      <c r="G42" s="30">
        <f ca="1">(1-IF($B42="Male", $C$3, $C$4))^MIN((G$8-$C$6), $C$5)*IF($B42="Male", MIN(OFFSET(Mortality_Rates!$B$6, $C42, 0), Mortality_Rates!$B$111), MIN(OFFSET(Mortality_Rates!$B$6, $C42, 1),  Mortality_Rates!$C$111))</f>
        <v>9.2232466123440043E-4</v>
      </c>
      <c r="H42" s="30">
        <f ca="1">(1-IF($B42="Male", $C$3, $C$4))^MIN((H$8-$C$6), $C$5)*IF($B42="Male", MIN(OFFSET(Mortality_Rates!$B$6, $C42, 0), Mortality_Rates!$B$111), MIN(OFFSET(Mortality_Rates!$B$6, $C42, 1),  Mortality_Rates!$C$111))</f>
        <v>9.1171792763020489E-4</v>
      </c>
      <c r="I42" s="30">
        <f ca="1">(1-IF($B42="Male", $C$3, $C$4))^MIN((I$8-$C$6), $C$5)*IF($B42="Male", MIN(OFFSET(Mortality_Rates!$B$6, $C42, 0), Mortality_Rates!$B$111), MIN(OFFSET(Mortality_Rates!$B$6, $C42, 1),  Mortality_Rates!$C$111))</f>
        <v>9.012331714624575E-4</v>
      </c>
      <c r="J42" s="30">
        <f ca="1">(1-IF($B42="Male", $C$3, $C$4))^MIN((J$8-$C$6), $C$5)*IF($B42="Male", MIN(OFFSET(Mortality_Rates!$B$6, $C42, 0), Mortality_Rates!$B$111), MIN(OFFSET(Mortality_Rates!$B$6, $C42, 1),  Mortality_Rates!$C$111))</f>
        <v>8.9086898999063923E-4</v>
      </c>
      <c r="K42" s="30">
        <f ca="1">(1-IF($B42="Male", $C$3, $C$4))^MIN((K$8-$C$6), $C$5)*IF($B42="Male", MIN(OFFSET(Mortality_Rates!$B$6, $C42, 0), Mortality_Rates!$B$111), MIN(OFFSET(Mortality_Rates!$B$6, $C42, 1),  Mortality_Rates!$C$111))</f>
        <v>8.806239966057469E-4</v>
      </c>
      <c r="L42" s="30">
        <f ca="1">(1-IF($B42="Male", $C$3, $C$4))^MIN((L$8-$C$6), $C$5)*IF($B42="Male", MIN(OFFSET(Mortality_Rates!$B$6, $C42, 0), Mortality_Rates!$B$111), MIN(OFFSET(Mortality_Rates!$B$6, $C42, 1),  Mortality_Rates!$C$111))</f>
        <v>8.7049682064478087E-4</v>
      </c>
      <c r="M42" s="30">
        <f ca="1">(1-IF($B42="Male", $C$3, $C$4))^MIN((M$8-$C$6), $C$5)*IF($B42="Male", MIN(OFFSET(Mortality_Rates!$B$6, $C42, 0), Mortality_Rates!$B$111), MIN(OFFSET(Mortality_Rates!$B$6, $C42, 1),  Mortality_Rates!$C$111))</f>
        <v>8.6048610720736586E-4</v>
      </c>
      <c r="N42" s="30">
        <f ca="1">(1-IF($B42="Male", $C$3, $C$4))^MIN((N$8-$C$6), $C$5)*IF($B42="Male", MIN(OFFSET(Mortality_Rates!$B$6, $C42, 0), Mortality_Rates!$B$111), MIN(OFFSET(Mortality_Rates!$B$6, $C42, 1),  Mortality_Rates!$C$111))</f>
        <v>8.5059051697448115E-4</v>
      </c>
      <c r="O42" s="30">
        <f ca="1">(1-IF($B42="Male", $C$3, $C$4))^MIN((O$8-$C$6), $C$5)*IF($B42="Male", MIN(OFFSET(Mortality_Rates!$B$6, $C42, 0), Mortality_Rates!$B$111), MIN(OFFSET(Mortality_Rates!$B$6, $C42, 1),  Mortality_Rates!$C$111))</f>
        <v>8.4080872602927475E-4</v>
      </c>
      <c r="P42" s="30">
        <f ca="1">(1-IF($B42="Male", $C$3, $C$4))^MIN((P$8-$C$6), $C$5)*IF($B42="Male", MIN(OFFSET(Mortality_Rates!$B$6, $C42, 0), Mortality_Rates!$B$111), MIN(OFFSET(Mortality_Rates!$B$6, $C42, 1),  Mortality_Rates!$C$111))</f>
        <v>8.3113942567993807E-4</v>
      </c>
      <c r="Q42" s="30">
        <f ca="1">(1-IF($B42="Male", $C$3, $C$4))^MIN((Q$8-$C$6), $C$5)*IF($B42="Male", MIN(OFFSET(Mortality_Rates!$B$6, $C42, 0), Mortality_Rates!$B$111), MIN(OFFSET(Mortality_Rates!$B$6, $C42, 1),  Mortality_Rates!$C$111))</f>
        <v>8.2158132228461885E-4</v>
      </c>
      <c r="R42" s="30">
        <f ca="1">(1-IF($B42="Male", $C$3, $C$4))^MIN((R$8-$C$6), $C$5)*IF($B42="Male", MIN(OFFSET(Mortality_Rates!$B$6, $C42, 0), Mortality_Rates!$B$111), MIN(OFFSET(Mortality_Rates!$B$6, $C42, 1),  Mortality_Rates!$C$111))</f>
        <v>8.1213313707834578E-4</v>
      </c>
      <c r="S42" s="30">
        <f ca="1">(1-IF($B42="Male", $C$3, $C$4))^MIN((S$8-$C$6), $C$5)*IF($B42="Male", MIN(OFFSET(Mortality_Rates!$B$6, $C42, 0), Mortality_Rates!$B$111), MIN(OFFSET(Mortality_Rates!$B$6, $C42, 1),  Mortality_Rates!$C$111))</f>
        <v>8.0279360600194469E-4</v>
      </c>
      <c r="T42" s="30">
        <f ca="1">(1-IF($B42="Male", $C$3, $C$4))^MIN((T$8-$C$6), $C$5)*IF($B42="Male", MIN(OFFSET(Mortality_Rates!$B$6, $C42, 0), Mortality_Rates!$B$111), MIN(OFFSET(Mortality_Rates!$B$6, $C42, 1),  Mortality_Rates!$C$111))</f>
        <v>7.935614795329223E-4</v>
      </c>
      <c r="U42" s="30">
        <f ca="1">(1-IF($B42="Male", $C$3, $C$4))^MIN((U$8-$C$6), $C$5)*IF($B42="Male", MIN(OFFSET(Mortality_Rates!$B$6, $C42, 0), Mortality_Rates!$B$111), MIN(OFFSET(Mortality_Rates!$B$6, $C42, 1),  Mortality_Rates!$C$111))</f>
        <v>7.8443552251829382E-4</v>
      </c>
      <c r="V42" s="30">
        <f ca="1">(1-IF($B42="Male", $C$3, $C$4))^MIN((V$8-$C$6), $C$5)*IF($B42="Male", MIN(OFFSET(Mortality_Rates!$B$6, $C42, 0), Mortality_Rates!$B$111), MIN(OFFSET(Mortality_Rates!$B$6, $C42, 1),  Mortality_Rates!$C$111))</f>
        <v>7.7541451400933335E-4</v>
      </c>
      <c r="W42" s="30">
        <f ca="1">(1-IF($B42="Male", $C$3, $C$4))^MIN((W$8-$C$6), $C$5)*IF($B42="Male", MIN(OFFSET(Mortality_Rates!$B$6, $C42, 0), Mortality_Rates!$B$111), MIN(OFFSET(Mortality_Rates!$B$6, $C42, 1),  Mortality_Rates!$C$111))</f>
        <v>7.6649724709822609E-4</v>
      </c>
      <c r="X42" s="30">
        <f ca="1">(1-IF($B42="Male", $C$3, $C$4))^MIN((X$8-$C$6), $C$5)*IF($B42="Male", MIN(OFFSET(Mortality_Rates!$B$6, $C42, 0), Mortality_Rates!$B$111), MIN(OFFSET(Mortality_Rates!$B$6, $C42, 1),  Mortality_Rates!$C$111))</f>
        <v>7.5768252875659653E-4</v>
      </c>
      <c r="Y42" s="30">
        <f ca="1">(1-IF($B42="Male", $C$3, $C$4))^MIN((Y$8-$C$6), $C$5)*IF($B42="Male", MIN(OFFSET(Mortality_Rates!$B$6, $C42, 0), Mortality_Rates!$B$111), MIN(OFFSET(Mortality_Rates!$B$6, $C42, 1),  Mortality_Rates!$C$111))</f>
        <v>7.4896917967589563E-4</v>
      </c>
      <c r="Z42" s="30">
        <f ca="1">(1-IF($B42="Male", $C$3, $C$4))^MIN((Z$8-$C$6), $C$5)*IF($B42="Male", MIN(OFFSET(Mortality_Rates!$B$6, $C42, 0), Mortality_Rates!$B$111), MIN(OFFSET(Mortality_Rates!$B$6, $C42, 1),  Mortality_Rates!$C$111))</f>
        <v>7.4035603410962296E-4</v>
      </c>
      <c r="AA42" s="30">
        <f ca="1">(1-IF($B42="Male", $C$3, $C$4))^MIN((AA$8-$C$6), $C$5)*IF($B42="Male", MIN(OFFSET(Mortality_Rates!$B$6, $C42, 0), Mortality_Rates!$B$111), MIN(OFFSET(Mortality_Rates!$B$6, $C42, 1),  Mortality_Rates!$C$111))</f>
        <v>7.318419397173622E-4</v>
      </c>
      <c r="AB42" s="30">
        <f ca="1">(1-IF($B42="Male", $C$3, $C$4))^MIN((AB$8-$C$6), $C$5)*IF($B42="Male", MIN(OFFSET(Mortality_Rates!$B$6, $C42, 0), Mortality_Rates!$B$111), MIN(OFFSET(Mortality_Rates!$B$6, $C42, 1),  Mortality_Rates!$C$111))</f>
        <v>7.2342575741061262E-4</v>
      </c>
      <c r="AC42" s="30">
        <f ca="1">(1-IF($B42="Male", $C$3, $C$4))^MIN((AC$8-$C$6), $C$5)*IF($B42="Male", MIN(OFFSET(Mortality_Rates!$B$6, $C42, 0), Mortality_Rates!$B$111), MIN(OFFSET(Mortality_Rates!$B$6, $C42, 1),  Mortality_Rates!$C$111))</f>
        <v>7.1510636120039053E-4</v>
      </c>
      <c r="AD42" s="30">
        <f ca="1">(1-IF($B42="Male", $C$3, $C$4))^MIN((AD$8-$C$6), $C$5)*IF($B42="Male", MIN(OFFSET(Mortality_Rates!$B$6, $C42, 0), Mortality_Rates!$B$111), MIN(OFFSET(Mortality_Rates!$B$6, $C42, 1),  Mortality_Rates!$C$111))</f>
        <v>7.0688263804658609E-4</v>
      </c>
      <c r="AE42" s="30">
        <f ca="1">(1-IF($B42="Male", $C$3, $C$4))^MIN((AE$8-$C$6), $C$5)*IF($B42="Male", MIN(OFFSET(Mortality_Rates!$B$6, $C42, 0), Mortality_Rates!$B$111), MIN(OFFSET(Mortality_Rates!$B$6, $C42, 1),  Mortality_Rates!$C$111))</f>
        <v>6.9875348770905043E-4</v>
      </c>
      <c r="AF42" s="30">
        <f ca="1">(1-IF($B42="Male", $C$3, $C$4))^MIN((AF$8-$C$6), $C$5)*IF($B42="Male", MIN(OFFSET(Mortality_Rates!$B$6, $C42, 0), Mortality_Rates!$B$111), MIN(OFFSET(Mortality_Rates!$B$6, $C42, 1),  Mortality_Rates!$C$111))</f>
        <v>6.9071782260039631E-4</v>
      </c>
      <c r="AG42" s="30">
        <f ca="1">(1-IF($B42="Male", $C$3, $C$4))^MIN((AG$8-$C$6), $C$5)*IF($B42="Male", MIN(OFFSET(Mortality_Rates!$B$6, $C42, 0), Mortality_Rates!$B$111), MIN(OFFSET(Mortality_Rates!$B$6, $C42, 1),  Mortality_Rates!$C$111))</f>
        <v>6.8277456764049183E-4</v>
      </c>
      <c r="AH42" s="30">
        <f ca="1">(1-IF($B42="Male", $C$3, $C$4))^MIN((AH$8-$C$6), $C$5)*IF($B42="Male", MIN(OFFSET(Mortality_Rates!$B$6, $C42, 0), Mortality_Rates!$B$111), MIN(OFFSET(Mortality_Rates!$B$6, $C42, 1),  Mortality_Rates!$C$111))</f>
        <v>6.7492266011262613E-4</v>
      </c>
      <c r="AI42" s="30">
        <f ca="1">(1-IF($B42="Male", $C$3, $C$4))^MIN((AI$8-$C$6), $C$5)*IF($B42="Male", MIN(OFFSET(Mortality_Rates!$B$6, $C42, 0), Mortality_Rates!$B$111), MIN(OFFSET(Mortality_Rates!$B$6, $C42, 1),  Mortality_Rates!$C$111))</f>
        <v>6.6716104952133093E-4</v>
      </c>
      <c r="AJ42" s="30">
        <f ca="1">(1-IF($B42="Male", $C$3, $C$4))^MIN((AJ$8-$C$6), $C$5)*IF($B42="Male", MIN(OFFSET(Mortality_Rates!$B$6, $C42, 0), Mortality_Rates!$B$111), MIN(OFFSET(Mortality_Rates!$B$6, $C42, 1),  Mortality_Rates!$C$111))</f>
        <v>6.5948869745183572E-4</v>
      </c>
      <c r="AK42" s="30">
        <f ca="1">(1-IF($B42="Male", $C$3, $C$4))^MIN((AK$8-$C$6), $C$5)*IF($B42="Male", MIN(OFFSET(Mortality_Rates!$B$6, $C42, 0), Mortality_Rates!$B$111), MIN(OFFSET(Mortality_Rates!$B$6, $C42, 1),  Mortality_Rates!$C$111))</f>
        <v>6.519045774311395E-4</v>
      </c>
      <c r="AL42" s="30">
        <f ca="1">(1-IF($B42="Male", $C$3, $C$4))^MIN((AL$8-$C$6), $C$5)*IF($B42="Male", MIN(OFFSET(Mortality_Rates!$B$6, $C42, 0), Mortality_Rates!$B$111), MIN(OFFSET(Mortality_Rates!$B$6, $C42, 1),  Mortality_Rates!$C$111))</f>
        <v>6.4440767479068139E-4</v>
      </c>
      <c r="AM42" s="30">
        <f ca="1">(1-IF($B42="Male", $C$3, $C$4))^MIN((AM$8-$C$6), $C$5)*IF($B42="Male", MIN(OFFSET(Mortality_Rates!$B$6, $C42, 0), Mortality_Rates!$B$111), MIN(OFFSET(Mortality_Rates!$B$6, $C42, 1),  Mortality_Rates!$C$111))</f>
        <v>6.3699698653058869E-4</v>
      </c>
      <c r="AN42" s="30">
        <f ca="1">(1-IF($B42="Male", $C$3, $C$4))^MIN((AN$8-$C$6), $C$5)*IF($B42="Male", MIN(OFFSET(Mortality_Rates!$B$6, $C42, 0), Mortality_Rates!$B$111), MIN(OFFSET(Mortality_Rates!$B$6, $C42, 1),  Mortality_Rates!$C$111))</f>
        <v>6.2967152118548685E-4</v>
      </c>
      <c r="AO42" s="30">
        <f ca="1">(1-IF($B42="Male", $C$3, $C$4))^MIN((AO$8-$C$6), $C$5)*IF($B42="Male", MIN(OFFSET(Mortality_Rates!$B$6, $C42, 0), Mortality_Rates!$B$111), MIN(OFFSET(Mortality_Rates!$B$6, $C42, 1),  Mortality_Rates!$C$111))</f>
        <v>6.2243029869185379E-4</v>
      </c>
      <c r="AP42" s="30">
        <f ca="1">(1-IF($B42="Male", $C$3, $C$4))^MIN((AP$8-$C$6), $C$5)*IF($B42="Male", MIN(OFFSET(Mortality_Rates!$B$6, $C42, 0), Mortality_Rates!$B$111), MIN(OFFSET(Mortality_Rates!$B$6, $C42, 1),  Mortality_Rates!$C$111))</f>
        <v>6.1527235025689753E-4</v>
      </c>
      <c r="AQ42" s="30">
        <f ca="1">(1-IF($B42="Male", $C$3, $C$4))^MIN((AQ$8-$C$6), $C$5)*IF($B42="Male", MIN(OFFSET(Mortality_Rates!$B$6, $C42, 0), Mortality_Rates!$B$111), MIN(OFFSET(Mortality_Rates!$B$6, $C42, 1),  Mortality_Rates!$C$111))</f>
        <v>6.081967182289432E-4</v>
      </c>
      <c r="AR42" s="30">
        <f ca="1">(1-IF($B42="Male", $C$3, $C$4))^MIN((AR$8-$C$6), $C$5)*IF($B42="Male", MIN(OFFSET(Mortality_Rates!$B$6, $C42, 0), Mortality_Rates!$B$111), MIN(OFFSET(Mortality_Rates!$B$6, $C42, 1),  Mortality_Rates!$C$111))</f>
        <v>6.0120245596931028E-4</v>
      </c>
      <c r="AS42" s="30">
        <f ca="1">(1-IF($B42="Male", $C$3, $C$4))^MIN((AS$8-$C$6), $C$5)*IF($B42="Male", MIN(OFFSET(Mortality_Rates!$B$6, $C42, 0), Mortality_Rates!$B$111), MIN(OFFSET(Mortality_Rates!$B$6, $C42, 1),  Mortality_Rates!$C$111))</f>
        <v>5.9428862772566322E-4</v>
      </c>
      <c r="AT42" s="30">
        <f ca="1">(1-IF($B42="Male", $C$3, $C$4))^MIN((AT$8-$C$6), $C$5)*IF($B42="Male", MIN(OFFSET(Mortality_Rates!$B$6, $C42, 0), Mortality_Rates!$B$111), MIN(OFFSET(Mortality_Rates!$B$6, $C42, 1),  Mortality_Rates!$C$111))</f>
        <v>5.8745430850681813E-4</v>
      </c>
      <c r="AU42" s="30">
        <f ca="1">(1-IF($B42="Male", $C$3, $C$4))^MIN((AU$8-$C$6), $C$5)*IF($B42="Male", MIN(OFFSET(Mortality_Rates!$B$6, $C42, 0), Mortality_Rates!$B$111), MIN(OFFSET(Mortality_Rates!$B$6, $C42, 1),  Mortality_Rates!$C$111))</f>
        <v>5.8069858395898982E-4</v>
      </c>
      <c r="AV42" s="30">
        <f ca="1">(1-IF($B42="Male", $C$3, $C$4))^MIN((AV$8-$C$6), $C$5)*IF($B42="Male", MIN(OFFSET(Mortality_Rates!$B$6, $C42, 0), Mortality_Rates!$B$111), MIN(OFFSET(Mortality_Rates!$B$6, $C42, 1),  Mortality_Rates!$C$111))</f>
        <v>5.7402055024346143E-4</v>
      </c>
      <c r="AW42" s="30">
        <f ca="1">(1-IF($B42="Male", $C$3, $C$4))^MIN((AW$8-$C$6), $C$5)*IF($B42="Male", MIN(OFFSET(Mortality_Rates!$B$6, $C42, 0), Mortality_Rates!$B$111), MIN(OFFSET(Mortality_Rates!$B$6, $C42, 1),  Mortality_Rates!$C$111))</f>
        <v>5.6741931391566169E-4</v>
      </c>
      <c r="AX42" s="30">
        <f ca="1">(1-IF($B42="Male", $C$3, $C$4))^MIN((AX$8-$C$6), $C$5)*IF($B42="Male", MIN(OFFSET(Mortality_Rates!$B$6, $C42, 0), Mortality_Rates!$B$111), MIN(OFFSET(Mortality_Rates!$B$6, $C42, 1),  Mortality_Rates!$C$111))</f>
        <v>5.6089399180563157E-4</v>
      </c>
      <c r="AY42" s="30">
        <f ca="1">(1-IF($B42="Male", $C$3, $C$4))^MIN((AY$8-$C$6), $C$5)*IF($B42="Male", MIN(OFFSET(Mortality_Rates!$B$6, $C42, 0), Mortality_Rates!$B$111), MIN(OFFSET(Mortality_Rates!$B$6, $C42, 1),  Mortality_Rates!$C$111))</f>
        <v>5.544437108998667E-4</v>
      </c>
      <c r="AZ42" s="30">
        <f ca="1">(1-IF($B42="Male", $C$3, $C$4))^MIN((AZ$8-$C$6), $C$5)*IF($B42="Male", MIN(OFFSET(Mortality_Rates!$B$6, $C42, 0), Mortality_Rates!$B$111), MIN(OFFSET(Mortality_Rates!$B$6, $C42, 1),  Mortality_Rates!$C$111))</f>
        <v>5.4806760822451834E-4</v>
      </c>
      <c r="BA42" s="30">
        <f ca="1">(1-IF($B42="Male", $C$3, $C$4))^MIN((BA$8-$C$6), $C$5)*IF($B42="Male", MIN(OFFSET(Mortality_Rates!$B$6, $C42, 0), Mortality_Rates!$B$111), MIN(OFFSET(Mortality_Rates!$B$6, $C42, 1),  Mortality_Rates!$C$111))</f>
        <v>5.4176483072993636E-4</v>
      </c>
      <c r="BB42" s="30">
        <f ca="1">(1-IF($B42="Male", $C$3, $C$4))^MIN((BB$8-$C$6), $C$5)*IF($B42="Male", MIN(OFFSET(Mortality_Rates!$B$6, $C42, 0), Mortality_Rates!$B$111), MIN(OFFSET(Mortality_Rates!$B$6, $C42, 1),  Mortality_Rates!$C$111))</f>
        <v>5.4176483072993636E-4</v>
      </c>
      <c r="BC42" s="30">
        <f ca="1">(1-IF($B42="Male", $C$3, $C$4))^MIN((BC$8-$C$6), $C$5)*IF($B42="Male", MIN(OFFSET(Mortality_Rates!$B$6, $C42, 0), Mortality_Rates!$B$111), MIN(OFFSET(Mortality_Rates!$B$6, $C42, 1),  Mortality_Rates!$C$111))</f>
        <v>5.4176483072993636E-4</v>
      </c>
      <c r="BD42" s="30">
        <f ca="1">(1-IF($B42="Male", $C$3, $C$4))^MIN((BD$8-$C$6), $C$5)*IF($B42="Male", MIN(OFFSET(Mortality_Rates!$B$6, $C42, 0), Mortality_Rates!$B$111), MIN(OFFSET(Mortality_Rates!$B$6, $C42, 1),  Mortality_Rates!$C$111))</f>
        <v>5.4176483072993636E-4</v>
      </c>
      <c r="BE42" s="30">
        <f ca="1">(1-IF($B42="Male", $C$3, $C$4))^MIN((BE$8-$C$6), $C$5)*IF($B42="Male", MIN(OFFSET(Mortality_Rates!$B$6, $C42, 0), Mortality_Rates!$B$111), MIN(OFFSET(Mortality_Rates!$B$6, $C42, 1),  Mortality_Rates!$C$111))</f>
        <v>5.4176483072993636E-4</v>
      </c>
      <c r="BF42" s="30">
        <f ca="1">(1-IF($B42="Male", $C$3, $C$4))^MIN((BF$8-$C$6), $C$5)*IF($B42="Male", MIN(OFFSET(Mortality_Rates!$B$6, $C42, 0), Mortality_Rates!$B$111), MIN(OFFSET(Mortality_Rates!$B$6, $C42, 1),  Mortality_Rates!$C$111))</f>
        <v>5.4176483072993636E-4</v>
      </c>
      <c r="BG42" s="30">
        <f ca="1">(1-IF($B42="Male", $C$3, $C$4))^MIN((BG$8-$C$6), $C$5)*IF($B42="Male", MIN(OFFSET(Mortality_Rates!$B$6, $C42, 0), Mortality_Rates!$B$111), MIN(OFFSET(Mortality_Rates!$B$6, $C42, 1),  Mortality_Rates!$C$111))</f>
        <v>5.4176483072993636E-4</v>
      </c>
      <c r="BH42" s="30">
        <f ca="1">(1-IF($B42="Male", $C$3, $C$4))^MIN((BH$8-$C$6), $C$5)*IF($B42="Male", MIN(OFFSET(Mortality_Rates!$B$6, $C42, 0), Mortality_Rates!$B$111), MIN(OFFSET(Mortality_Rates!$B$6, $C42, 1),  Mortality_Rates!$C$111))</f>
        <v>5.4176483072993636E-4</v>
      </c>
      <c r="BI42" s="30">
        <f ca="1">(1-IF($B42="Male", $C$3, $C$4))^MIN((BI$8-$C$6), $C$5)*IF($B42="Male", MIN(OFFSET(Mortality_Rates!$B$6, $C42, 0), Mortality_Rates!$B$111), MIN(OFFSET(Mortality_Rates!$B$6, $C42, 1),  Mortality_Rates!$C$111))</f>
        <v>5.4176483072993636E-4</v>
      </c>
      <c r="BJ42" s="30">
        <f ca="1">(1-IF($B42="Male", $C$3, $C$4))^MIN((BJ$8-$C$6), $C$5)*IF($B42="Male", MIN(OFFSET(Mortality_Rates!$B$6, $C42, 0), Mortality_Rates!$B$111), MIN(OFFSET(Mortality_Rates!$B$6, $C42, 1),  Mortality_Rates!$C$111))</f>
        <v>5.4176483072993636E-4</v>
      </c>
      <c r="BK42" s="30">
        <f ca="1">(1-IF($B42="Male", $C$3, $C$4))^MIN((BK$8-$C$6), $C$5)*IF($B42="Male", MIN(OFFSET(Mortality_Rates!$B$6, $C42, 0), Mortality_Rates!$B$111), MIN(OFFSET(Mortality_Rates!$B$6, $C42, 1),  Mortality_Rates!$C$111))</f>
        <v>5.4176483072993636E-4</v>
      </c>
    </row>
    <row r="43" spans="1:63" x14ac:dyDescent="0.35">
      <c r="A43" t="s">
        <v>34</v>
      </c>
      <c r="B43" t="s">
        <v>31</v>
      </c>
      <c r="C43">
        <f t="shared" si="25"/>
        <v>34</v>
      </c>
      <c r="D43" s="30">
        <f ca="1">(1-IF($B43="Male", $C$3, $C$4))^MIN((D$8-$C$6), $C$5)*IF($B43="Male", MIN(OFFSET(Mortality_Rates!$B$6, $C43, 0), Mortality_Rates!$B$111), MIN(OFFSET(Mortality_Rates!$B$6, $C43, 1),  Mortality_Rates!$C$111))</f>
        <v>1.0230974999999999E-3</v>
      </c>
      <c r="E43" s="30">
        <f ca="1">(1-IF($B43="Male", $C$3, $C$4))^MIN((E$8-$C$6), $C$5)*IF($B43="Male", MIN(OFFSET(Mortality_Rates!$B$6, $C43, 0), Mortality_Rates!$B$111), MIN(OFFSET(Mortality_Rates!$B$6, $C43, 1),  Mortality_Rates!$C$111))</f>
        <v>1.0113318787499999E-3</v>
      </c>
      <c r="F43" s="30">
        <f ca="1">(1-IF($B43="Male", $C$3, $C$4))^MIN((F$8-$C$6), $C$5)*IF($B43="Male", MIN(OFFSET(Mortality_Rates!$B$6, $C43, 0), Mortality_Rates!$B$111), MIN(OFFSET(Mortality_Rates!$B$6, $C43, 1),  Mortality_Rates!$C$111))</f>
        <v>9.9970156214437486E-4</v>
      </c>
      <c r="G43" s="30">
        <f ca="1">(1-IF($B43="Male", $C$3, $C$4))^MIN((G$8-$C$6), $C$5)*IF($B43="Male", MIN(OFFSET(Mortality_Rates!$B$6, $C43, 0), Mortality_Rates!$B$111), MIN(OFFSET(Mortality_Rates!$B$6, $C43, 1),  Mortality_Rates!$C$111))</f>
        <v>9.882049941797148E-4</v>
      </c>
      <c r="H43" s="30">
        <f ca="1">(1-IF($B43="Male", $C$3, $C$4))^MIN((H$8-$C$6), $C$5)*IF($B43="Male", MIN(OFFSET(Mortality_Rates!$B$6, $C43, 0), Mortality_Rates!$B$111), MIN(OFFSET(Mortality_Rates!$B$6, $C43, 1),  Mortality_Rates!$C$111))</f>
        <v>9.7684063674664812E-4</v>
      </c>
      <c r="I43" s="30">
        <f ca="1">(1-IF($B43="Male", $C$3, $C$4))^MIN((I$8-$C$6), $C$5)*IF($B43="Male", MIN(OFFSET(Mortality_Rates!$B$6, $C43, 0), Mortality_Rates!$B$111), MIN(OFFSET(Mortality_Rates!$B$6, $C43, 1),  Mortality_Rates!$C$111))</f>
        <v>9.6560696942406157E-4</v>
      </c>
      <c r="J43" s="30">
        <f ca="1">(1-IF($B43="Male", $C$3, $C$4))^MIN((J$8-$C$6), $C$5)*IF($B43="Male", MIN(OFFSET(Mortality_Rates!$B$6, $C43, 0), Mortality_Rates!$B$111), MIN(OFFSET(Mortality_Rates!$B$6, $C43, 1),  Mortality_Rates!$C$111))</f>
        <v>9.5450248927568483E-4</v>
      </c>
      <c r="K43" s="30">
        <f ca="1">(1-IF($B43="Male", $C$3, $C$4))^MIN((K$8-$C$6), $C$5)*IF($B43="Male", MIN(OFFSET(Mortality_Rates!$B$6, $C43, 0), Mortality_Rates!$B$111), MIN(OFFSET(Mortality_Rates!$B$6, $C43, 1),  Mortality_Rates!$C$111))</f>
        <v>9.4352571064901453E-4</v>
      </c>
      <c r="L43" s="30">
        <f ca="1">(1-IF($B43="Male", $C$3, $C$4))^MIN((L$8-$C$6), $C$5)*IF($B43="Male", MIN(OFFSET(Mortality_Rates!$B$6, $C43, 0), Mortality_Rates!$B$111), MIN(OFFSET(Mortality_Rates!$B$6, $C43, 1),  Mortality_Rates!$C$111))</f>
        <v>9.3267516497655086E-4</v>
      </c>
      <c r="M43" s="30">
        <f ca="1">(1-IF($B43="Male", $C$3, $C$4))^MIN((M$8-$C$6), $C$5)*IF($B43="Male", MIN(OFFSET(Mortality_Rates!$B$6, $C43, 0), Mortality_Rates!$B$111), MIN(OFFSET(Mortality_Rates!$B$6, $C43, 1),  Mortality_Rates!$C$111))</f>
        <v>9.2194940057932051E-4</v>
      </c>
      <c r="N43" s="30">
        <f ca="1">(1-IF($B43="Male", $C$3, $C$4))^MIN((N$8-$C$6), $C$5)*IF($B43="Male", MIN(OFFSET(Mortality_Rates!$B$6, $C43, 0), Mortality_Rates!$B$111), MIN(OFFSET(Mortality_Rates!$B$6, $C43, 1),  Mortality_Rates!$C$111))</f>
        <v>9.1134698247265829E-4</v>
      </c>
      <c r="O43" s="30">
        <f ca="1">(1-IF($B43="Male", $C$3, $C$4))^MIN((O$8-$C$6), $C$5)*IF($B43="Male", MIN(OFFSET(Mortality_Rates!$B$6, $C43, 0), Mortality_Rates!$B$111), MIN(OFFSET(Mortality_Rates!$B$6, $C43, 1),  Mortality_Rates!$C$111))</f>
        <v>9.0086649217422288E-4</v>
      </c>
      <c r="P43" s="30">
        <f ca="1">(1-IF($B43="Male", $C$3, $C$4))^MIN((P$8-$C$6), $C$5)*IF($B43="Male", MIN(OFFSET(Mortality_Rates!$B$6, $C43, 0), Mortality_Rates!$B$111), MIN(OFFSET(Mortality_Rates!$B$6, $C43, 1),  Mortality_Rates!$C$111))</f>
        <v>8.9050652751421937E-4</v>
      </c>
      <c r="Q43" s="30">
        <f ca="1">(1-IF($B43="Male", $C$3, $C$4))^MIN((Q$8-$C$6), $C$5)*IF($B43="Male", MIN(OFFSET(Mortality_Rates!$B$6, $C43, 0), Mortality_Rates!$B$111), MIN(OFFSET(Mortality_Rates!$B$6, $C43, 1),  Mortality_Rates!$C$111))</f>
        <v>8.8026570244780584E-4</v>
      </c>
      <c r="R43" s="30">
        <f ca="1">(1-IF($B43="Male", $C$3, $C$4))^MIN((R$8-$C$6), $C$5)*IF($B43="Male", MIN(OFFSET(Mortality_Rates!$B$6, $C43, 0), Mortality_Rates!$B$111), MIN(OFFSET(Mortality_Rates!$B$6, $C43, 1),  Mortality_Rates!$C$111))</f>
        <v>8.7014264686965611E-4</v>
      </c>
      <c r="S43" s="30">
        <f ca="1">(1-IF($B43="Male", $C$3, $C$4))^MIN((S$8-$C$6), $C$5)*IF($B43="Male", MIN(OFFSET(Mortality_Rates!$B$6, $C43, 0), Mortality_Rates!$B$111), MIN(OFFSET(Mortality_Rates!$B$6, $C43, 1),  Mortality_Rates!$C$111))</f>
        <v>8.6013600643065501E-4</v>
      </c>
      <c r="T43" s="30">
        <f ca="1">(1-IF($B43="Male", $C$3, $C$4))^MIN((T$8-$C$6), $C$5)*IF($B43="Male", MIN(OFFSET(Mortality_Rates!$B$6, $C43, 0), Mortality_Rates!$B$111), MIN(OFFSET(Mortality_Rates!$B$6, $C43, 1),  Mortality_Rates!$C$111))</f>
        <v>8.5024444235670248E-4</v>
      </c>
      <c r="U43" s="30">
        <f ca="1">(1-IF($B43="Male", $C$3, $C$4))^MIN((U$8-$C$6), $C$5)*IF($B43="Male", MIN(OFFSET(Mortality_Rates!$B$6, $C43, 0), Mortality_Rates!$B$111), MIN(OFFSET(Mortality_Rates!$B$6, $C43, 1),  Mortality_Rates!$C$111))</f>
        <v>8.4046663126960039E-4</v>
      </c>
      <c r="V43" s="30">
        <f ca="1">(1-IF($B43="Male", $C$3, $C$4))^MIN((V$8-$C$6), $C$5)*IF($B43="Male", MIN(OFFSET(Mortality_Rates!$B$6, $C43, 0), Mortality_Rates!$B$111), MIN(OFFSET(Mortality_Rates!$B$6, $C43, 1),  Mortality_Rates!$C$111))</f>
        <v>8.3080126500999999E-4</v>
      </c>
      <c r="W43" s="30">
        <f ca="1">(1-IF($B43="Male", $C$3, $C$4))^MIN((W$8-$C$6), $C$5)*IF($B43="Male", MIN(OFFSET(Mortality_Rates!$B$6, $C43, 0), Mortality_Rates!$B$111), MIN(OFFSET(Mortality_Rates!$B$6, $C43, 1),  Mortality_Rates!$C$111))</f>
        <v>8.2124705046238502E-4</v>
      </c>
      <c r="X43" s="30">
        <f ca="1">(1-IF($B43="Male", $C$3, $C$4))^MIN((X$8-$C$6), $C$5)*IF($B43="Male", MIN(OFFSET(Mortality_Rates!$B$6, $C43, 0), Mortality_Rates!$B$111), MIN(OFFSET(Mortality_Rates!$B$6, $C43, 1),  Mortality_Rates!$C$111))</f>
        <v>8.1180270938206766E-4</v>
      </c>
      <c r="Y43" s="30">
        <f ca="1">(1-IF($B43="Male", $C$3, $C$4))^MIN((Y$8-$C$6), $C$5)*IF($B43="Male", MIN(OFFSET(Mortality_Rates!$B$6, $C43, 0), Mortality_Rates!$B$111), MIN(OFFSET(Mortality_Rates!$B$6, $C43, 1),  Mortality_Rates!$C$111))</f>
        <v>8.0246697822417392E-4</v>
      </c>
      <c r="Z43" s="30">
        <f ca="1">(1-IF($B43="Male", $C$3, $C$4))^MIN((Z$8-$C$6), $C$5)*IF($B43="Male", MIN(OFFSET(Mortality_Rates!$B$6, $C43, 0), Mortality_Rates!$B$111), MIN(OFFSET(Mortality_Rates!$B$6, $C43, 1),  Mortality_Rates!$C$111))</f>
        <v>7.9323860797459594E-4</v>
      </c>
      <c r="AA43" s="30">
        <f ca="1">(1-IF($B43="Male", $C$3, $C$4))^MIN((AA$8-$C$6), $C$5)*IF($B43="Male", MIN(OFFSET(Mortality_Rates!$B$6, $C43, 0), Mortality_Rates!$B$111), MIN(OFFSET(Mortality_Rates!$B$6, $C43, 1),  Mortality_Rates!$C$111))</f>
        <v>7.8411636398288806E-4</v>
      </c>
      <c r="AB43" s="30">
        <f ca="1">(1-IF($B43="Male", $C$3, $C$4))^MIN((AB$8-$C$6), $C$5)*IF($B43="Male", MIN(OFFSET(Mortality_Rates!$B$6, $C43, 0), Mortality_Rates!$B$111), MIN(OFFSET(Mortality_Rates!$B$6, $C43, 1),  Mortality_Rates!$C$111))</f>
        <v>7.7509902579708486E-4</v>
      </c>
      <c r="AC43" s="30">
        <f ca="1">(1-IF($B43="Male", $C$3, $C$4))^MIN((AC$8-$C$6), $C$5)*IF($B43="Male", MIN(OFFSET(Mortality_Rates!$B$6, $C43, 0), Mortality_Rates!$B$111), MIN(OFFSET(Mortality_Rates!$B$6, $C43, 1),  Mortality_Rates!$C$111))</f>
        <v>7.6618538700041843E-4</v>
      </c>
      <c r="AD43" s="30">
        <f ca="1">(1-IF($B43="Male", $C$3, $C$4))^MIN((AD$8-$C$6), $C$5)*IF($B43="Male", MIN(OFFSET(Mortality_Rates!$B$6, $C43, 0), Mortality_Rates!$B$111), MIN(OFFSET(Mortality_Rates!$B$6, $C43, 1),  Mortality_Rates!$C$111))</f>
        <v>7.5737425504991359E-4</v>
      </c>
      <c r="AE43" s="30">
        <f ca="1">(1-IF($B43="Male", $C$3, $C$4))^MIN((AE$8-$C$6), $C$5)*IF($B43="Male", MIN(OFFSET(Mortality_Rates!$B$6, $C43, 0), Mortality_Rates!$B$111), MIN(OFFSET(Mortality_Rates!$B$6, $C43, 1),  Mortality_Rates!$C$111))</f>
        <v>7.4866445111683975E-4</v>
      </c>
      <c r="AF43" s="30">
        <f ca="1">(1-IF($B43="Male", $C$3, $C$4))^MIN((AF$8-$C$6), $C$5)*IF($B43="Male", MIN(OFFSET(Mortality_Rates!$B$6, $C43, 0), Mortality_Rates!$B$111), MIN(OFFSET(Mortality_Rates!$B$6, $C43, 1),  Mortality_Rates!$C$111))</f>
        <v>7.4005480992899602E-4</v>
      </c>
      <c r="AG43" s="30">
        <f ca="1">(1-IF($B43="Male", $C$3, $C$4))^MIN((AG$8-$C$6), $C$5)*IF($B43="Male", MIN(OFFSET(Mortality_Rates!$B$6, $C43, 0), Mortality_Rates!$B$111), MIN(OFFSET(Mortality_Rates!$B$6, $C43, 1),  Mortality_Rates!$C$111))</f>
        <v>7.3154417961481259E-4</v>
      </c>
      <c r="AH43" s="30">
        <f ca="1">(1-IF($B43="Male", $C$3, $C$4))^MIN((AH$8-$C$6), $C$5)*IF($B43="Male", MIN(OFFSET(Mortality_Rates!$B$6, $C43, 0), Mortality_Rates!$B$111), MIN(OFFSET(Mortality_Rates!$B$6, $C43, 1),  Mortality_Rates!$C$111))</f>
        <v>7.2313142154924225E-4</v>
      </c>
      <c r="AI43" s="30">
        <f ca="1">(1-IF($B43="Male", $C$3, $C$4))^MIN((AI$8-$C$6), $C$5)*IF($B43="Male", MIN(OFFSET(Mortality_Rates!$B$6, $C43, 0), Mortality_Rates!$B$111), MIN(OFFSET(Mortality_Rates!$B$6, $C43, 1),  Mortality_Rates!$C$111))</f>
        <v>7.1481541020142593E-4</v>
      </c>
      <c r="AJ43" s="30">
        <f ca="1">(1-IF($B43="Male", $C$3, $C$4))^MIN((AJ$8-$C$6), $C$5)*IF($B43="Male", MIN(OFFSET(Mortality_Rates!$B$6, $C43, 0), Mortality_Rates!$B$111), MIN(OFFSET(Mortality_Rates!$B$6, $C43, 1),  Mortality_Rates!$C$111))</f>
        <v>7.0659503298410966E-4</v>
      </c>
      <c r="AK43" s="30">
        <f ca="1">(1-IF($B43="Male", $C$3, $C$4))^MIN((AK$8-$C$6), $C$5)*IF($B43="Male", MIN(OFFSET(Mortality_Rates!$B$6, $C43, 0), Mortality_Rates!$B$111), MIN(OFFSET(Mortality_Rates!$B$6, $C43, 1),  Mortality_Rates!$C$111))</f>
        <v>6.9846919010479232E-4</v>
      </c>
      <c r="AL43" s="30">
        <f ca="1">(1-IF($B43="Male", $C$3, $C$4))^MIN((AL$8-$C$6), $C$5)*IF($B43="Male", MIN(OFFSET(Mortality_Rates!$B$6, $C43, 0), Mortality_Rates!$B$111), MIN(OFFSET(Mortality_Rates!$B$6, $C43, 1),  Mortality_Rates!$C$111))</f>
        <v>6.9043679441858712E-4</v>
      </c>
      <c r="AM43" s="30">
        <f ca="1">(1-IF($B43="Male", $C$3, $C$4))^MIN((AM$8-$C$6), $C$5)*IF($B43="Male", MIN(OFFSET(Mortality_Rates!$B$6, $C43, 0), Mortality_Rates!$B$111), MIN(OFFSET(Mortality_Rates!$B$6, $C43, 1),  Mortality_Rates!$C$111))</f>
        <v>6.8249677128277353E-4</v>
      </c>
      <c r="AN43" s="30">
        <f ca="1">(1-IF($B43="Male", $C$3, $C$4))^MIN((AN$8-$C$6), $C$5)*IF($B43="Male", MIN(OFFSET(Mortality_Rates!$B$6, $C43, 0), Mortality_Rates!$B$111), MIN(OFFSET(Mortality_Rates!$B$6, $C43, 1),  Mortality_Rates!$C$111))</f>
        <v>6.7464805841302162E-4</v>
      </c>
      <c r="AO43" s="30">
        <f ca="1">(1-IF($B43="Male", $C$3, $C$4))^MIN((AO$8-$C$6), $C$5)*IF($B43="Male", MIN(OFFSET(Mortality_Rates!$B$6, $C43, 0), Mortality_Rates!$B$111), MIN(OFFSET(Mortality_Rates!$B$6, $C43, 1),  Mortality_Rates!$C$111))</f>
        <v>6.6688960574127186E-4</v>
      </c>
      <c r="AP43" s="30">
        <f ca="1">(1-IF($B43="Male", $C$3, $C$4))^MIN((AP$8-$C$6), $C$5)*IF($B43="Male", MIN(OFFSET(Mortality_Rates!$B$6, $C43, 0), Mortality_Rates!$B$111), MIN(OFFSET(Mortality_Rates!$B$6, $C43, 1),  Mortality_Rates!$C$111))</f>
        <v>6.5922037527524726E-4</v>
      </c>
      <c r="AQ43" s="30">
        <f ca="1">(1-IF($B43="Male", $C$3, $C$4))^MIN((AQ$8-$C$6), $C$5)*IF($B43="Male", MIN(OFFSET(Mortality_Rates!$B$6, $C43, 0), Mortality_Rates!$B$111), MIN(OFFSET(Mortality_Rates!$B$6, $C43, 1),  Mortality_Rates!$C$111))</f>
        <v>6.5163934095958194E-4</v>
      </c>
      <c r="AR43" s="30">
        <f ca="1">(1-IF($B43="Male", $C$3, $C$4))^MIN((AR$8-$C$6), $C$5)*IF($B43="Male", MIN(OFFSET(Mortality_Rates!$B$6, $C43, 0), Mortality_Rates!$B$111), MIN(OFFSET(Mortality_Rates!$B$6, $C43, 1),  Mortality_Rates!$C$111))</f>
        <v>6.4414548853854669E-4</v>
      </c>
      <c r="AS43" s="30">
        <f ca="1">(1-IF($B43="Male", $C$3, $C$4))^MIN((AS$8-$C$6), $C$5)*IF($B43="Male", MIN(OFFSET(Mortality_Rates!$B$6, $C43, 0), Mortality_Rates!$B$111), MIN(OFFSET(Mortality_Rates!$B$6, $C43, 1),  Mortality_Rates!$C$111))</f>
        <v>6.3673781542035338E-4</v>
      </c>
      <c r="AT43" s="30">
        <f ca="1">(1-IF($B43="Male", $C$3, $C$4))^MIN((AT$8-$C$6), $C$5)*IF($B43="Male", MIN(OFFSET(Mortality_Rates!$B$6, $C43, 0), Mortality_Rates!$B$111), MIN(OFFSET(Mortality_Rates!$B$6, $C43, 1),  Mortality_Rates!$C$111))</f>
        <v>6.2941533054301942E-4</v>
      </c>
      <c r="AU43" s="30">
        <f ca="1">(1-IF($B43="Male", $C$3, $C$4))^MIN((AU$8-$C$6), $C$5)*IF($B43="Male", MIN(OFFSET(Mortality_Rates!$B$6, $C43, 0), Mortality_Rates!$B$111), MIN(OFFSET(Mortality_Rates!$B$6, $C43, 1),  Mortality_Rates!$C$111))</f>
        <v>6.2217705424177483E-4</v>
      </c>
      <c r="AV43" s="30">
        <f ca="1">(1-IF($B43="Male", $C$3, $C$4))^MIN((AV$8-$C$6), $C$5)*IF($B43="Male", MIN(OFFSET(Mortality_Rates!$B$6, $C43, 0), Mortality_Rates!$B$111), MIN(OFFSET(Mortality_Rates!$B$6, $C43, 1),  Mortality_Rates!$C$111))</f>
        <v>6.1502201811799431E-4</v>
      </c>
      <c r="AW43" s="30">
        <f ca="1">(1-IF($B43="Male", $C$3, $C$4))^MIN((AW$8-$C$6), $C$5)*IF($B43="Male", MIN(OFFSET(Mortality_Rates!$B$6, $C43, 0), Mortality_Rates!$B$111), MIN(OFFSET(Mortality_Rates!$B$6, $C43, 1),  Mortality_Rates!$C$111))</f>
        <v>6.079492649096374E-4</v>
      </c>
      <c r="AX43" s="30">
        <f ca="1">(1-IF($B43="Male", $C$3, $C$4))^MIN((AX$8-$C$6), $C$5)*IF($B43="Male", MIN(OFFSET(Mortality_Rates!$B$6, $C43, 0), Mortality_Rates!$B$111), MIN(OFFSET(Mortality_Rates!$B$6, $C43, 1),  Mortality_Rates!$C$111))</f>
        <v>6.0095784836317664E-4</v>
      </c>
      <c r="AY43" s="30">
        <f ca="1">(1-IF($B43="Male", $C$3, $C$4))^MIN((AY$8-$C$6), $C$5)*IF($B43="Male", MIN(OFFSET(Mortality_Rates!$B$6, $C43, 0), Mortality_Rates!$B$111), MIN(OFFSET(Mortality_Rates!$B$6, $C43, 1),  Mortality_Rates!$C$111))</f>
        <v>5.9404683310700004E-4</v>
      </c>
      <c r="AZ43" s="30">
        <f ca="1">(1-IF($B43="Male", $C$3, $C$4))^MIN((AZ$8-$C$6), $C$5)*IF($B43="Male", MIN(OFFSET(Mortality_Rates!$B$6, $C43, 0), Mortality_Rates!$B$111), MIN(OFFSET(Mortality_Rates!$B$6, $C43, 1),  Mortality_Rates!$C$111))</f>
        <v>5.8721529452626956E-4</v>
      </c>
      <c r="BA43" s="30">
        <f ca="1">(1-IF($B43="Male", $C$3, $C$4))^MIN((BA$8-$C$6), $C$5)*IF($B43="Male", MIN(OFFSET(Mortality_Rates!$B$6, $C43, 0), Mortality_Rates!$B$111), MIN(OFFSET(Mortality_Rates!$B$6, $C43, 1),  Mortality_Rates!$C$111))</f>
        <v>5.8046231863921756E-4</v>
      </c>
      <c r="BB43" s="30">
        <f ca="1">(1-IF($B43="Male", $C$3, $C$4))^MIN((BB$8-$C$6), $C$5)*IF($B43="Male", MIN(OFFSET(Mortality_Rates!$B$6, $C43, 0), Mortality_Rates!$B$111), MIN(OFFSET(Mortality_Rates!$B$6, $C43, 1),  Mortality_Rates!$C$111))</f>
        <v>5.8046231863921756E-4</v>
      </c>
      <c r="BC43" s="30">
        <f ca="1">(1-IF($B43="Male", $C$3, $C$4))^MIN((BC$8-$C$6), $C$5)*IF($B43="Male", MIN(OFFSET(Mortality_Rates!$B$6, $C43, 0), Mortality_Rates!$B$111), MIN(OFFSET(Mortality_Rates!$B$6, $C43, 1),  Mortality_Rates!$C$111))</f>
        <v>5.8046231863921756E-4</v>
      </c>
      <c r="BD43" s="30">
        <f ca="1">(1-IF($B43="Male", $C$3, $C$4))^MIN((BD$8-$C$6), $C$5)*IF($B43="Male", MIN(OFFSET(Mortality_Rates!$B$6, $C43, 0), Mortality_Rates!$B$111), MIN(OFFSET(Mortality_Rates!$B$6, $C43, 1),  Mortality_Rates!$C$111))</f>
        <v>5.8046231863921756E-4</v>
      </c>
      <c r="BE43" s="30">
        <f ca="1">(1-IF($B43="Male", $C$3, $C$4))^MIN((BE$8-$C$6), $C$5)*IF($B43="Male", MIN(OFFSET(Mortality_Rates!$B$6, $C43, 0), Mortality_Rates!$B$111), MIN(OFFSET(Mortality_Rates!$B$6, $C43, 1),  Mortality_Rates!$C$111))</f>
        <v>5.8046231863921756E-4</v>
      </c>
      <c r="BF43" s="30">
        <f ca="1">(1-IF($B43="Male", $C$3, $C$4))^MIN((BF$8-$C$6), $C$5)*IF($B43="Male", MIN(OFFSET(Mortality_Rates!$B$6, $C43, 0), Mortality_Rates!$B$111), MIN(OFFSET(Mortality_Rates!$B$6, $C43, 1),  Mortality_Rates!$C$111))</f>
        <v>5.8046231863921756E-4</v>
      </c>
      <c r="BG43" s="30">
        <f ca="1">(1-IF($B43="Male", $C$3, $C$4))^MIN((BG$8-$C$6), $C$5)*IF($B43="Male", MIN(OFFSET(Mortality_Rates!$B$6, $C43, 0), Mortality_Rates!$B$111), MIN(OFFSET(Mortality_Rates!$B$6, $C43, 1),  Mortality_Rates!$C$111))</f>
        <v>5.8046231863921756E-4</v>
      </c>
      <c r="BH43" s="30">
        <f ca="1">(1-IF($B43="Male", $C$3, $C$4))^MIN((BH$8-$C$6), $C$5)*IF($B43="Male", MIN(OFFSET(Mortality_Rates!$B$6, $C43, 0), Mortality_Rates!$B$111), MIN(OFFSET(Mortality_Rates!$B$6, $C43, 1),  Mortality_Rates!$C$111))</f>
        <v>5.8046231863921756E-4</v>
      </c>
      <c r="BI43" s="30">
        <f ca="1">(1-IF($B43="Male", $C$3, $C$4))^MIN((BI$8-$C$6), $C$5)*IF($B43="Male", MIN(OFFSET(Mortality_Rates!$B$6, $C43, 0), Mortality_Rates!$B$111), MIN(OFFSET(Mortality_Rates!$B$6, $C43, 1),  Mortality_Rates!$C$111))</f>
        <v>5.8046231863921756E-4</v>
      </c>
      <c r="BJ43" s="30">
        <f ca="1">(1-IF($B43="Male", $C$3, $C$4))^MIN((BJ$8-$C$6), $C$5)*IF($B43="Male", MIN(OFFSET(Mortality_Rates!$B$6, $C43, 0), Mortality_Rates!$B$111), MIN(OFFSET(Mortality_Rates!$B$6, $C43, 1),  Mortality_Rates!$C$111))</f>
        <v>5.8046231863921756E-4</v>
      </c>
      <c r="BK43" s="30">
        <f ca="1">(1-IF($B43="Male", $C$3, $C$4))^MIN((BK$8-$C$6), $C$5)*IF($B43="Male", MIN(OFFSET(Mortality_Rates!$B$6, $C43, 0), Mortality_Rates!$B$111), MIN(OFFSET(Mortality_Rates!$B$6, $C43, 1),  Mortality_Rates!$C$111))</f>
        <v>5.8046231863921756E-4</v>
      </c>
    </row>
    <row r="44" spans="1:63" x14ac:dyDescent="0.35">
      <c r="A44" t="s">
        <v>34</v>
      </c>
      <c r="B44" t="s">
        <v>31</v>
      </c>
      <c r="C44">
        <f t="shared" si="25"/>
        <v>35</v>
      </c>
      <c r="D44" s="30">
        <f ca="1">(1-IF($B44="Male", $C$3, $C$4))^MIN((D$8-$C$6), $C$5)*IF($B44="Male", MIN(OFFSET(Mortality_Rates!$B$6, $C44, 0), Mortality_Rates!$B$111), MIN(OFFSET(Mortality_Rates!$B$6, $C44, 1),  Mortality_Rates!$C$111))</f>
        <v>1.0982235000000001E-3</v>
      </c>
      <c r="E44" s="30">
        <f ca="1">(1-IF($B44="Male", $C$3, $C$4))^MIN((E$8-$C$6), $C$5)*IF($B44="Male", MIN(OFFSET(Mortality_Rates!$B$6, $C44, 0), Mortality_Rates!$B$111), MIN(OFFSET(Mortality_Rates!$B$6, $C44, 1),  Mortality_Rates!$C$111))</f>
        <v>1.08559392975E-3</v>
      </c>
      <c r="F44" s="30">
        <f ca="1">(1-IF($B44="Male", $C$3, $C$4))^MIN((F$8-$C$6), $C$5)*IF($B44="Male", MIN(OFFSET(Mortality_Rates!$B$6, $C44, 0), Mortality_Rates!$B$111), MIN(OFFSET(Mortality_Rates!$B$6, $C44, 1),  Mortality_Rates!$C$111))</f>
        <v>1.073109599557875E-3</v>
      </c>
      <c r="G44" s="30">
        <f ca="1">(1-IF($B44="Male", $C$3, $C$4))^MIN((G$8-$C$6), $C$5)*IF($B44="Male", MIN(OFFSET(Mortality_Rates!$B$6, $C44, 0), Mortality_Rates!$B$111), MIN(OFFSET(Mortality_Rates!$B$6, $C44, 1),  Mortality_Rates!$C$111))</f>
        <v>1.0607688391629595E-3</v>
      </c>
      <c r="H44" s="30">
        <f ca="1">(1-IF($B44="Male", $C$3, $C$4))^MIN((H$8-$C$6), $C$5)*IF($B44="Male", MIN(OFFSET(Mortality_Rates!$B$6, $C44, 0), Mortality_Rates!$B$111), MIN(OFFSET(Mortality_Rates!$B$6, $C44, 1),  Mortality_Rates!$C$111))</f>
        <v>1.0485699975125856E-3</v>
      </c>
      <c r="I44" s="30">
        <f ca="1">(1-IF($B44="Male", $C$3, $C$4))^MIN((I$8-$C$6), $C$5)*IF($B44="Male", MIN(OFFSET(Mortality_Rates!$B$6, $C44, 0), Mortality_Rates!$B$111), MIN(OFFSET(Mortality_Rates!$B$6, $C44, 1),  Mortality_Rates!$C$111))</f>
        <v>1.0365114425411909E-3</v>
      </c>
      <c r="J44" s="30">
        <f ca="1">(1-IF($B44="Male", $C$3, $C$4))^MIN((J$8-$C$6), $C$5)*IF($B44="Male", MIN(OFFSET(Mortality_Rates!$B$6, $C44, 0), Mortality_Rates!$B$111), MIN(OFFSET(Mortality_Rates!$B$6, $C44, 1),  Mortality_Rates!$C$111))</f>
        <v>1.0245915609519672E-3</v>
      </c>
      <c r="K44" s="30">
        <f ca="1">(1-IF($B44="Male", $C$3, $C$4))^MIN((K$8-$C$6), $C$5)*IF($B44="Male", MIN(OFFSET(Mortality_Rates!$B$6, $C44, 0), Mortality_Rates!$B$111), MIN(OFFSET(Mortality_Rates!$B$6, $C44, 1),  Mortality_Rates!$C$111))</f>
        <v>1.0128087580010196E-3</v>
      </c>
      <c r="L44" s="30">
        <f ca="1">(1-IF($B44="Male", $C$3, $C$4))^MIN((L$8-$C$6), $C$5)*IF($B44="Male", MIN(OFFSET(Mortality_Rates!$B$6, $C44, 0), Mortality_Rates!$B$111), MIN(OFFSET(Mortality_Rates!$B$6, $C44, 1),  Mortality_Rates!$C$111))</f>
        <v>1.0011614572840077E-3</v>
      </c>
      <c r="M44" s="30">
        <f ca="1">(1-IF($B44="Male", $C$3, $C$4))^MIN((M$8-$C$6), $C$5)*IF($B44="Male", MIN(OFFSET(Mortality_Rates!$B$6, $C44, 0), Mortality_Rates!$B$111), MIN(OFFSET(Mortality_Rates!$B$6, $C44, 1),  Mortality_Rates!$C$111))</f>
        <v>9.8964810052524187E-4</v>
      </c>
      <c r="N44" s="30">
        <f ca="1">(1-IF($B44="Male", $C$3, $C$4))^MIN((N$8-$C$6), $C$5)*IF($B44="Male", MIN(OFFSET(Mortality_Rates!$B$6, $C44, 0), Mortality_Rates!$B$111), MIN(OFFSET(Mortality_Rates!$B$6, $C44, 1),  Mortality_Rates!$C$111))</f>
        <v>9.7826714736920137E-4</v>
      </c>
      <c r="O44" s="30">
        <f ca="1">(1-IF($B44="Male", $C$3, $C$4))^MIN((O$8-$C$6), $C$5)*IF($B44="Male", MIN(OFFSET(Mortality_Rates!$B$6, $C44, 0), Mortality_Rates!$B$111), MIN(OFFSET(Mortality_Rates!$B$6, $C44, 1),  Mortality_Rates!$C$111))</f>
        <v>9.6701707517445577E-4</v>
      </c>
      <c r="P44" s="30">
        <f ca="1">(1-IF($B44="Male", $C$3, $C$4))^MIN((P$8-$C$6), $C$5)*IF($B44="Male", MIN(OFFSET(Mortality_Rates!$B$6, $C44, 0), Mortality_Rates!$B$111), MIN(OFFSET(Mortality_Rates!$B$6, $C44, 1),  Mortality_Rates!$C$111))</f>
        <v>9.5589637880994958E-4</v>
      </c>
      <c r="Q44" s="30">
        <f ca="1">(1-IF($B44="Male", $C$3, $C$4))^MIN((Q$8-$C$6), $C$5)*IF($B44="Male", MIN(OFFSET(Mortality_Rates!$B$6, $C44, 0), Mortality_Rates!$B$111), MIN(OFFSET(Mortality_Rates!$B$6, $C44, 1),  Mortality_Rates!$C$111))</f>
        <v>9.4490357045363515E-4</v>
      </c>
      <c r="R44" s="30">
        <f ca="1">(1-IF($B44="Male", $C$3, $C$4))^MIN((R$8-$C$6), $C$5)*IF($B44="Male", MIN(OFFSET(Mortality_Rates!$B$6, $C44, 0), Mortality_Rates!$B$111), MIN(OFFSET(Mortality_Rates!$B$6, $C44, 1),  Mortality_Rates!$C$111))</f>
        <v>9.3403717939341839E-4</v>
      </c>
      <c r="S44" s="30">
        <f ca="1">(1-IF($B44="Male", $C$3, $C$4))^MIN((S$8-$C$6), $C$5)*IF($B44="Male", MIN(OFFSET(Mortality_Rates!$B$6, $C44, 0), Mortality_Rates!$B$111), MIN(OFFSET(Mortality_Rates!$B$6, $C44, 1),  Mortality_Rates!$C$111))</f>
        <v>9.2329575183039403E-4</v>
      </c>
      <c r="T44" s="30">
        <f ca="1">(1-IF($B44="Male", $C$3, $C$4))^MIN((T$8-$C$6), $C$5)*IF($B44="Male", MIN(OFFSET(Mortality_Rates!$B$6, $C44, 0), Mortality_Rates!$B$111), MIN(OFFSET(Mortality_Rates!$B$6, $C44, 1),  Mortality_Rates!$C$111))</f>
        <v>9.1267785068434445E-4</v>
      </c>
      <c r="U44" s="30">
        <f ca="1">(1-IF($B44="Male", $C$3, $C$4))^MIN((U$8-$C$6), $C$5)*IF($B44="Male", MIN(OFFSET(Mortality_Rates!$B$6, $C44, 0), Mortality_Rates!$B$111), MIN(OFFSET(Mortality_Rates!$B$6, $C44, 1),  Mortality_Rates!$C$111))</f>
        <v>9.021820554014746E-4</v>
      </c>
      <c r="V44" s="30">
        <f ca="1">(1-IF($B44="Male", $C$3, $C$4))^MIN((V$8-$C$6), $C$5)*IF($B44="Male", MIN(OFFSET(Mortality_Rates!$B$6, $C44, 0), Mortality_Rates!$B$111), MIN(OFFSET(Mortality_Rates!$B$6, $C44, 1),  Mortality_Rates!$C$111))</f>
        <v>8.9180696176435759E-4</v>
      </c>
      <c r="W44" s="30">
        <f ca="1">(1-IF($B44="Male", $C$3, $C$4))^MIN((W$8-$C$6), $C$5)*IF($B44="Male", MIN(OFFSET(Mortality_Rates!$B$6, $C44, 0), Mortality_Rates!$B$111), MIN(OFFSET(Mortality_Rates!$B$6, $C44, 1),  Mortality_Rates!$C$111))</f>
        <v>8.8155118170406754E-4</v>
      </c>
      <c r="X44" s="30">
        <f ca="1">(1-IF($B44="Male", $C$3, $C$4))^MIN((X$8-$C$6), $C$5)*IF($B44="Male", MIN(OFFSET(Mortality_Rates!$B$6, $C44, 0), Mortality_Rates!$B$111), MIN(OFFSET(Mortality_Rates!$B$6, $C44, 1),  Mortality_Rates!$C$111))</f>
        <v>8.7141334311447078E-4</v>
      </c>
      <c r="Y44" s="30">
        <f ca="1">(1-IF($B44="Male", $C$3, $C$4))^MIN((Y$8-$C$6), $C$5)*IF($B44="Male", MIN(OFFSET(Mortality_Rates!$B$6, $C44, 0), Mortality_Rates!$B$111), MIN(OFFSET(Mortality_Rates!$B$6, $C44, 1),  Mortality_Rates!$C$111))</f>
        <v>8.6139208966865433E-4</v>
      </c>
      <c r="Z44" s="30">
        <f ca="1">(1-IF($B44="Male", $C$3, $C$4))^MIN((Z$8-$C$6), $C$5)*IF($B44="Male", MIN(OFFSET(Mortality_Rates!$B$6, $C44, 0), Mortality_Rates!$B$111), MIN(OFFSET(Mortality_Rates!$B$6, $C44, 1),  Mortality_Rates!$C$111))</f>
        <v>8.5148608063746495E-4</v>
      </c>
      <c r="AA44" s="30">
        <f ca="1">(1-IF($B44="Male", $C$3, $C$4))^MIN((AA$8-$C$6), $C$5)*IF($B44="Male", MIN(OFFSET(Mortality_Rates!$B$6, $C44, 0), Mortality_Rates!$B$111), MIN(OFFSET(Mortality_Rates!$B$6, $C44, 1),  Mortality_Rates!$C$111))</f>
        <v>8.4169399071013407E-4</v>
      </c>
      <c r="AB44" s="30">
        <f ca="1">(1-IF($B44="Male", $C$3, $C$4))^MIN((AB$8-$C$6), $C$5)*IF($B44="Male", MIN(OFFSET(Mortality_Rates!$B$6, $C44, 0), Mortality_Rates!$B$111), MIN(OFFSET(Mortality_Rates!$B$6, $C44, 1),  Mortality_Rates!$C$111))</f>
        <v>8.3201450981696746E-4</v>
      </c>
      <c r="AC44" s="30">
        <f ca="1">(1-IF($B44="Male", $C$3, $C$4))^MIN((AC$8-$C$6), $C$5)*IF($B44="Male", MIN(OFFSET(Mortality_Rates!$B$6, $C44, 0), Mortality_Rates!$B$111), MIN(OFFSET(Mortality_Rates!$B$6, $C44, 1),  Mortality_Rates!$C$111))</f>
        <v>8.2244634295407237E-4</v>
      </c>
      <c r="AD44" s="30">
        <f ca="1">(1-IF($B44="Male", $C$3, $C$4))^MIN((AD$8-$C$6), $C$5)*IF($B44="Male", MIN(OFFSET(Mortality_Rates!$B$6, $C44, 0), Mortality_Rates!$B$111), MIN(OFFSET(Mortality_Rates!$B$6, $C44, 1),  Mortality_Rates!$C$111))</f>
        <v>8.1298821001010062E-4</v>
      </c>
      <c r="AE44" s="30">
        <f ca="1">(1-IF($B44="Male", $C$3, $C$4))^MIN((AE$8-$C$6), $C$5)*IF($B44="Male", MIN(OFFSET(Mortality_Rates!$B$6, $C44, 0), Mortality_Rates!$B$111), MIN(OFFSET(Mortality_Rates!$B$6, $C44, 1),  Mortality_Rates!$C$111))</f>
        <v>8.0363884559498462E-4</v>
      </c>
      <c r="AF44" s="30">
        <f ca="1">(1-IF($B44="Male", $C$3, $C$4))^MIN((AF$8-$C$6), $C$5)*IF($B44="Male", MIN(OFFSET(Mortality_Rates!$B$6, $C44, 0), Mortality_Rates!$B$111), MIN(OFFSET(Mortality_Rates!$B$6, $C44, 1),  Mortality_Rates!$C$111))</f>
        <v>7.9439699887064229E-4</v>
      </c>
      <c r="AG44" s="30">
        <f ca="1">(1-IF($B44="Male", $C$3, $C$4))^MIN((AG$8-$C$6), $C$5)*IF($B44="Male", MIN(OFFSET(Mortality_Rates!$B$6, $C44, 0), Mortality_Rates!$B$111), MIN(OFFSET(Mortality_Rates!$B$6, $C44, 1),  Mortality_Rates!$C$111))</f>
        <v>7.8526143338362986E-4</v>
      </c>
      <c r="AH44" s="30">
        <f ca="1">(1-IF($B44="Male", $C$3, $C$4))^MIN((AH$8-$C$6), $C$5)*IF($B44="Male", MIN(OFFSET(Mortality_Rates!$B$6, $C44, 0), Mortality_Rates!$B$111), MIN(OFFSET(Mortality_Rates!$B$6, $C44, 1),  Mortality_Rates!$C$111))</f>
        <v>7.7623092689971804E-4</v>
      </c>
      <c r="AI44" s="30">
        <f ca="1">(1-IF($B44="Male", $C$3, $C$4))^MIN((AI$8-$C$6), $C$5)*IF($B44="Male", MIN(OFFSET(Mortality_Rates!$B$6, $C44, 0), Mortality_Rates!$B$111), MIN(OFFSET(Mortality_Rates!$B$6, $C44, 1),  Mortality_Rates!$C$111))</f>
        <v>7.6730427124037132E-4</v>
      </c>
      <c r="AJ44" s="30">
        <f ca="1">(1-IF($B44="Male", $C$3, $C$4))^MIN((AJ$8-$C$6), $C$5)*IF($B44="Male", MIN(OFFSET(Mortality_Rates!$B$6, $C44, 0), Mortality_Rates!$B$111), MIN(OFFSET(Mortality_Rates!$B$6, $C44, 1),  Mortality_Rates!$C$111))</f>
        <v>7.5848027212110708E-4</v>
      </c>
      <c r="AK44" s="30">
        <f ca="1">(1-IF($B44="Male", $C$3, $C$4))^MIN((AK$8-$C$6), $C$5)*IF($B44="Male", MIN(OFFSET(Mortality_Rates!$B$6, $C44, 0), Mortality_Rates!$B$111), MIN(OFFSET(Mortality_Rates!$B$6, $C44, 1),  Mortality_Rates!$C$111))</f>
        <v>7.4975774899171434E-4</v>
      </c>
      <c r="AL44" s="30">
        <f ca="1">(1-IF($B44="Male", $C$3, $C$4))^MIN((AL$8-$C$6), $C$5)*IF($B44="Male", MIN(OFFSET(Mortality_Rates!$B$6, $C44, 0), Mortality_Rates!$B$111), MIN(OFFSET(Mortality_Rates!$B$6, $C44, 1),  Mortality_Rates!$C$111))</f>
        <v>7.4113553487830958E-4</v>
      </c>
      <c r="AM44" s="30">
        <f ca="1">(1-IF($B44="Male", $C$3, $C$4))^MIN((AM$8-$C$6), $C$5)*IF($B44="Male", MIN(OFFSET(Mortality_Rates!$B$6, $C44, 0), Mortality_Rates!$B$111), MIN(OFFSET(Mortality_Rates!$B$6, $C44, 1),  Mortality_Rates!$C$111))</f>
        <v>7.3261247622720914E-4</v>
      </c>
      <c r="AN44" s="30">
        <f ca="1">(1-IF($B44="Male", $C$3, $C$4))^MIN((AN$8-$C$6), $C$5)*IF($B44="Male", MIN(OFFSET(Mortality_Rates!$B$6, $C44, 0), Mortality_Rates!$B$111), MIN(OFFSET(Mortality_Rates!$B$6, $C44, 1),  Mortality_Rates!$C$111))</f>
        <v>7.2418743275059626E-4</v>
      </c>
      <c r="AO44" s="30">
        <f ca="1">(1-IF($B44="Male", $C$3, $C$4))^MIN((AO$8-$C$6), $C$5)*IF($B44="Male", MIN(OFFSET(Mortality_Rates!$B$6, $C44, 0), Mortality_Rates!$B$111), MIN(OFFSET(Mortality_Rates!$B$6, $C44, 1),  Mortality_Rates!$C$111))</f>
        <v>7.1585927727396443E-4</v>
      </c>
      <c r="AP44" s="30">
        <f ca="1">(1-IF($B44="Male", $C$3, $C$4))^MIN((AP$8-$C$6), $C$5)*IF($B44="Male", MIN(OFFSET(Mortality_Rates!$B$6, $C44, 0), Mortality_Rates!$B$111), MIN(OFFSET(Mortality_Rates!$B$6, $C44, 1),  Mortality_Rates!$C$111))</f>
        <v>7.0762689558531385E-4</v>
      </c>
      <c r="AQ44" s="30">
        <f ca="1">(1-IF($B44="Male", $C$3, $C$4))^MIN((AQ$8-$C$6), $C$5)*IF($B44="Male", MIN(OFFSET(Mortality_Rates!$B$6, $C44, 0), Mortality_Rates!$B$111), MIN(OFFSET(Mortality_Rates!$B$6, $C44, 1),  Mortality_Rates!$C$111))</f>
        <v>6.9948918628608267E-4</v>
      </c>
      <c r="AR44" s="30">
        <f ca="1">(1-IF($B44="Male", $C$3, $C$4))^MIN((AR$8-$C$6), $C$5)*IF($B44="Male", MIN(OFFSET(Mortality_Rates!$B$6, $C44, 0), Mortality_Rates!$B$111), MIN(OFFSET(Mortality_Rates!$B$6, $C44, 1),  Mortality_Rates!$C$111))</f>
        <v>6.9144506064379278E-4</v>
      </c>
      <c r="AS44" s="30">
        <f ca="1">(1-IF($B44="Male", $C$3, $C$4))^MIN((AS$8-$C$6), $C$5)*IF($B44="Male", MIN(OFFSET(Mortality_Rates!$B$6, $C44, 0), Mortality_Rates!$B$111), MIN(OFFSET(Mortality_Rates!$B$6, $C44, 1),  Mortality_Rates!$C$111))</f>
        <v>6.8349344244638907E-4</v>
      </c>
      <c r="AT44" s="30">
        <f ca="1">(1-IF($B44="Male", $C$3, $C$4))^MIN((AT$8-$C$6), $C$5)*IF($B44="Male", MIN(OFFSET(Mortality_Rates!$B$6, $C44, 0), Mortality_Rates!$B$111), MIN(OFFSET(Mortality_Rates!$B$6, $C44, 1),  Mortality_Rates!$C$111))</f>
        <v>6.7563326785825568E-4</v>
      </c>
      <c r="AU44" s="30">
        <f ca="1">(1-IF($B44="Male", $C$3, $C$4))^MIN((AU$8-$C$6), $C$5)*IF($B44="Male", MIN(OFFSET(Mortality_Rates!$B$6, $C44, 0), Mortality_Rates!$B$111), MIN(OFFSET(Mortality_Rates!$B$6, $C44, 1),  Mortality_Rates!$C$111))</f>
        <v>6.6786348527788589E-4</v>
      </c>
      <c r="AV44" s="30">
        <f ca="1">(1-IF($B44="Male", $C$3, $C$4))^MIN((AV$8-$C$6), $C$5)*IF($B44="Male", MIN(OFFSET(Mortality_Rates!$B$6, $C44, 0), Mortality_Rates!$B$111), MIN(OFFSET(Mortality_Rates!$B$6, $C44, 1),  Mortality_Rates!$C$111))</f>
        <v>6.6018305519719019E-4</v>
      </c>
      <c r="AW44" s="30">
        <f ca="1">(1-IF($B44="Male", $C$3, $C$4))^MIN((AW$8-$C$6), $C$5)*IF($B44="Male", MIN(OFFSET(Mortality_Rates!$B$6, $C44, 0), Mortality_Rates!$B$111), MIN(OFFSET(Mortality_Rates!$B$6, $C44, 1),  Mortality_Rates!$C$111))</f>
        <v>6.5259095006242249E-4</v>
      </c>
      <c r="AX44" s="30">
        <f ca="1">(1-IF($B44="Male", $C$3, $C$4))^MIN((AX$8-$C$6), $C$5)*IF($B44="Male", MIN(OFFSET(Mortality_Rates!$B$6, $C44, 0), Mortality_Rates!$B$111), MIN(OFFSET(Mortality_Rates!$B$6, $C44, 1),  Mortality_Rates!$C$111))</f>
        <v>6.450861541367046E-4</v>
      </c>
      <c r="AY44" s="30">
        <f ca="1">(1-IF($B44="Male", $C$3, $C$4))^MIN((AY$8-$C$6), $C$5)*IF($B44="Male", MIN(OFFSET(Mortality_Rates!$B$6, $C44, 0), Mortality_Rates!$B$111), MIN(OFFSET(Mortality_Rates!$B$6, $C44, 1),  Mortality_Rates!$C$111))</f>
        <v>6.3766766336413247E-4</v>
      </c>
      <c r="AZ44" s="30">
        <f ca="1">(1-IF($B44="Male", $C$3, $C$4))^MIN((AZ$8-$C$6), $C$5)*IF($B44="Male", MIN(OFFSET(Mortality_Rates!$B$6, $C44, 0), Mortality_Rates!$B$111), MIN(OFFSET(Mortality_Rates!$B$6, $C44, 1),  Mortality_Rates!$C$111))</f>
        <v>6.30334485235445E-4</v>
      </c>
      <c r="BA44" s="30">
        <f ca="1">(1-IF($B44="Male", $C$3, $C$4))^MIN((BA$8-$C$6), $C$5)*IF($B44="Male", MIN(OFFSET(Mortality_Rates!$B$6, $C44, 0), Mortality_Rates!$B$111), MIN(OFFSET(Mortality_Rates!$B$6, $C44, 1),  Mortality_Rates!$C$111))</f>
        <v>6.2308563865523742E-4</v>
      </c>
      <c r="BB44" s="30">
        <f ca="1">(1-IF($B44="Male", $C$3, $C$4))^MIN((BB$8-$C$6), $C$5)*IF($B44="Male", MIN(OFFSET(Mortality_Rates!$B$6, $C44, 0), Mortality_Rates!$B$111), MIN(OFFSET(Mortality_Rates!$B$6, $C44, 1),  Mortality_Rates!$C$111))</f>
        <v>6.2308563865523742E-4</v>
      </c>
      <c r="BC44" s="30">
        <f ca="1">(1-IF($B44="Male", $C$3, $C$4))^MIN((BC$8-$C$6), $C$5)*IF($B44="Male", MIN(OFFSET(Mortality_Rates!$B$6, $C44, 0), Mortality_Rates!$B$111), MIN(OFFSET(Mortality_Rates!$B$6, $C44, 1),  Mortality_Rates!$C$111))</f>
        <v>6.2308563865523742E-4</v>
      </c>
      <c r="BD44" s="30">
        <f ca="1">(1-IF($B44="Male", $C$3, $C$4))^MIN((BD$8-$C$6), $C$5)*IF($B44="Male", MIN(OFFSET(Mortality_Rates!$B$6, $C44, 0), Mortality_Rates!$B$111), MIN(OFFSET(Mortality_Rates!$B$6, $C44, 1),  Mortality_Rates!$C$111))</f>
        <v>6.2308563865523742E-4</v>
      </c>
      <c r="BE44" s="30">
        <f ca="1">(1-IF($B44="Male", $C$3, $C$4))^MIN((BE$8-$C$6), $C$5)*IF($B44="Male", MIN(OFFSET(Mortality_Rates!$B$6, $C44, 0), Mortality_Rates!$B$111), MIN(OFFSET(Mortality_Rates!$B$6, $C44, 1),  Mortality_Rates!$C$111))</f>
        <v>6.2308563865523742E-4</v>
      </c>
      <c r="BF44" s="30">
        <f ca="1">(1-IF($B44="Male", $C$3, $C$4))^MIN((BF$8-$C$6), $C$5)*IF($B44="Male", MIN(OFFSET(Mortality_Rates!$B$6, $C44, 0), Mortality_Rates!$B$111), MIN(OFFSET(Mortality_Rates!$B$6, $C44, 1),  Mortality_Rates!$C$111))</f>
        <v>6.2308563865523742E-4</v>
      </c>
      <c r="BG44" s="30">
        <f ca="1">(1-IF($B44="Male", $C$3, $C$4))^MIN((BG$8-$C$6), $C$5)*IF($B44="Male", MIN(OFFSET(Mortality_Rates!$B$6, $C44, 0), Mortality_Rates!$B$111), MIN(OFFSET(Mortality_Rates!$B$6, $C44, 1),  Mortality_Rates!$C$111))</f>
        <v>6.2308563865523742E-4</v>
      </c>
      <c r="BH44" s="30">
        <f ca="1">(1-IF($B44="Male", $C$3, $C$4))^MIN((BH$8-$C$6), $C$5)*IF($B44="Male", MIN(OFFSET(Mortality_Rates!$B$6, $C44, 0), Mortality_Rates!$B$111), MIN(OFFSET(Mortality_Rates!$B$6, $C44, 1),  Mortality_Rates!$C$111))</f>
        <v>6.2308563865523742E-4</v>
      </c>
      <c r="BI44" s="30">
        <f ca="1">(1-IF($B44="Male", $C$3, $C$4))^MIN((BI$8-$C$6), $C$5)*IF($B44="Male", MIN(OFFSET(Mortality_Rates!$B$6, $C44, 0), Mortality_Rates!$B$111), MIN(OFFSET(Mortality_Rates!$B$6, $C44, 1),  Mortality_Rates!$C$111))</f>
        <v>6.2308563865523742E-4</v>
      </c>
      <c r="BJ44" s="30">
        <f ca="1">(1-IF($B44="Male", $C$3, $C$4))^MIN((BJ$8-$C$6), $C$5)*IF($B44="Male", MIN(OFFSET(Mortality_Rates!$B$6, $C44, 0), Mortality_Rates!$B$111), MIN(OFFSET(Mortality_Rates!$B$6, $C44, 1),  Mortality_Rates!$C$111))</f>
        <v>6.2308563865523742E-4</v>
      </c>
      <c r="BK44" s="30">
        <f ca="1">(1-IF($B44="Male", $C$3, $C$4))^MIN((BK$8-$C$6), $C$5)*IF($B44="Male", MIN(OFFSET(Mortality_Rates!$B$6, $C44, 0), Mortality_Rates!$B$111), MIN(OFFSET(Mortality_Rates!$B$6, $C44, 1),  Mortality_Rates!$C$111))</f>
        <v>6.2308563865523742E-4</v>
      </c>
    </row>
    <row r="45" spans="1:63" x14ac:dyDescent="0.35">
      <c r="A45" t="s">
        <v>34</v>
      </c>
      <c r="B45" t="s">
        <v>31</v>
      </c>
      <c r="C45">
        <f t="shared" si="25"/>
        <v>36</v>
      </c>
      <c r="D45" s="30">
        <f ca="1">(1-IF($B45="Male", $C$3, $C$4))^MIN((D$8-$C$6), $C$5)*IF($B45="Male", MIN(OFFSET(Mortality_Rates!$B$6, $C45, 0), Mortality_Rates!$B$111), MIN(OFFSET(Mortality_Rates!$B$6, $C45, 1),  Mortality_Rates!$C$111))</f>
        <v>1.1822460000000001E-3</v>
      </c>
      <c r="E45" s="30">
        <f ca="1">(1-IF($B45="Male", $C$3, $C$4))^MIN((E$8-$C$6), $C$5)*IF($B45="Male", MIN(OFFSET(Mortality_Rates!$B$6, $C45, 0), Mortality_Rates!$B$111), MIN(OFFSET(Mortality_Rates!$B$6, $C45, 1),  Mortality_Rates!$C$111))</f>
        <v>1.168650171E-3</v>
      </c>
      <c r="F45" s="30">
        <f ca="1">(1-IF($B45="Male", $C$3, $C$4))^MIN((F$8-$C$6), $C$5)*IF($B45="Male", MIN(OFFSET(Mortality_Rates!$B$6, $C45, 0), Mortality_Rates!$B$111), MIN(OFFSET(Mortality_Rates!$B$6, $C45, 1),  Mortality_Rates!$C$111))</f>
        <v>1.1552106940335E-3</v>
      </c>
      <c r="G45" s="30">
        <f ca="1">(1-IF($B45="Male", $C$3, $C$4))^MIN((G$8-$C$6), $C$5)*IF($B45="Male", MIN(OFFSET(Mortality_Rates!$B$6, $C45, 0), Mortality_Rates!$B$111), MIN(OFFSET(Mortality_Rates!$B$6, $C45, 1),  Mortality_Rates!$C$111))</f>
        <v>1.141925771052115E-3</v>
      </c>
      <c r="H45" s="30">
        <f ca="1">(1-IF($B45="Male", $C$3, $C$4))^MIN((H$8-$C$6), $C$5)*IF($B45="Male", MIN(OFFSET(Mortality_Rates!$B$6, $C45, 0), Mortality_Rates!$B$111), MIN(OFFSET(Mortality_Rates!$B$6, $C45, 1),  Mortality_Rates!$C$111))</f>
        <v>1.1287936246850156E-3</v>
      </c>
      <c r="I45" s="30">
        <f ca="1">(1-IF($B45="Male", $C$3, $C$4))^MIN((I$8-$C$6), $C$5)*IF($B45="Male", MIN(OFFSET(Mortality_Rates!$B$6, $C45, 0), Mortality_Rates!$B$111), MIN(OFFSET(Mortality_Rates!$B$6, $C45, 1),  Mortality_Rates!$C$111))</f>
        <v>1.1158124980011378E-3</v>
      </c>
      <c r="J45" s="30">
        <f ca="1">(1-IF($B45="Male", $C$3, $C$4))^MIN((J$8-$C$6), $C$5)*IF($B45="Male", MIN(OFFSET(Mortality_Rates!$B$6, $C45, 0), Mortality_Rates!$B$111), MIN(OFFSET(Mortality_Rates!$B$6, $C45, 1),  Mortality_Rates!$C$111))</f>
        <v>1.1029806542741248E-3</v>
      </c>
      <c r="K45" s="30">
        <f ca="1">(1-IF($B45="Male", $C$3, $C$4))^MIN((K$8-$C$6), $C$5)*IF($B45="Male", MIN(OFFSET(Mortality_Rates!$B$6, $C45, 0), Mortality_Rates!$B$111), MIN(OFFSET(Mortality_Rates!$B$6, $C45, 1),  Mortality_Rates!$C$111))</f>
        <v>1.0902963767499725E-3</v>
      </c>
      <c r="L45" s="30">
        <f ca="1">(1-IF($B45="Male", $C$3, $C$4))^MIN((L$8-$C$6), $C$5)*IF($B45="Male", MIN(OFFSET(Mortality_Rates!$B$6, $C45, 0), Mortality_Rates!$B$111), MIN(OFFSET(Mortality_Rates!$B$6, $C45, 1),  Mortality_Rates!$C$111))</f>
        <v>1.0777579684173478E-3</v>
      </c>
      <c r="M45" s="30">
        <f ca="1">(1-IF($B45="Male", $C$3, $C$4))^MIN((M$8-$C$6), $C$5)*IF($B45="Male", MIN(OFFSET(Mortality_Rates!$B$6, $C45, 0), Mortality_Rates!$B$111), MIN(OFFSET(Mortality_Rates!$B$6, $C45, 1),  Mortality_Rates!$C$111))</f>
        <v>1.0653637517805483E-3</v>
      </c>
      <c r="N45" s="30">
        <f ca="1">(1-IF($B45="Male", $C$3, $C$4))^MIN((N$8-$C$6), $C$5)*IF($B45="Male", MIN(OFFSET(Mortality_Rates!$B$6, $C45, 0), Mortality_Rates!$B$111), MIN(OFFSET(Mortality_Rates!$B$6, $C45, 1),  Mortality_Rates!$C$111))</f>
        <v>1.0531120686350719E-3</v>
      </c>
      <c r="O45" s="30">
        <f ca="1">(1-IF($B45="Male", $C$3, $C$4))^MIN((O$8-$C$6), $C$5)*IF($B45="Male", MIN(OFFSET(Mortality_Rates!$B$6, $C45, 0), Mortality_Rates!$B$111), MIN(OFFSET(Mortality_Rates!$B$6, $C45, 1),  Mortality_Rates!$C$111))</f>
        <v>1.0410012798457689E-3</v>
      </c>
      <c r="P45" s="30">
        <f ca="1">(1-IF($B45="Male", $C$3, $C$4))^MIN((P$8-$C$6), $C$5)*IF($B45="Male", MIN(OFFSET(Mortality_Rates!$B$6, $C45, 0), Mortality_Rates!$B$111), MIN(OFFSET(Mortality_Rates!$B$6, $C45, 1),  Mortality_Rates!$C$111))</f>
        <v>1.0290297651275424E-3</v>
      </c>
      <c r="Q45" s="30">
        <f ca="1">(1-IF($B45="Male", $C$3, $C$4))^MIN((Q$8-$C$6), $C$5)*IF($B45="Male", MIN(OFFSET(Mortality_Rates!$B$6, $C45, 0), Mortality_Rates!$B$111), MIN(OFFSET(Mortality_Rates!$B$6, $C45, 1),  Mortality_Rates!$C$111))</f>
        <v>1.0171959228285757E-3</v>
      </c>
      <c r="R45" s="30">
        <f ca="1">(1-IF($B45="Male", $C$3, $C$4))^MIN((R$8-$C$6), $C$5)*IF($B45="Male", MIN(OFFSET(Mortality_Rates!$B$6, $C45, 0), Mortality_Rates!$B$111), MIN(OFFSET(Mortality_Rates!$B$6, $C45, 1),  Mortality_Rates!$C$111))</f>
        <v>1.0054981697160471E-3</v>
      </c>
      <c r="S45" s="30">
        <f ca="1">(1-IF($B45="Male", $C$3, $C$4))^MIN((S$8-$C$6), $C$5)*IF($B45="Male", MIN(OFFSET(Mortality_Rates!$B$6, $C45, 0), Mortality_Rates!$B$111), MIN(OFFSET(Mortality_Rates!$B$6, $C45, 1),  Mortality_Rates!$C$111))</f>
        <v>9.9393494076431251E-4</v>
      </c>
      <c r="T45" s="30">
        <f ca="1">(1-IF($B45="Male", $C$3, $C$4))^MIN((T$8-$C$6), $C$5)*IF($B45="Male", MIN(OFFSET(Mortality_Rates!$B$6, $C45, 0), Mortality_Rates!$B$111), MIN(OFFSET(Mortality_Rates!$B$6, $C45, 1),  Mortality_Rates!$C$111))</f>
        <v>9.8250468894552296E-4</v>
      </c>
      <c r="U45" s="30">
        <f ca="1">(1-IF($B45="Male", $C$3, $C$4))^MIN((U$8-$C$6), $C$5)*IF($B45="Male", MIN(OFFSET(Mortality_Rates!$B$6, $C45, 0), Mortality_Rates!$B$111), MIN(OFFSET(Mortality_Rates!$B$6, $C45, 1),  Mortality_Rates!$C$111))</f>
        <v>9.7120588502264951E-4</v>
      </c>
      <c r="V45" s="30">
        <f ca="1">(1-IF($B45="Male", $C$3, $C$4))^MIN((V$8-$C$6), $C$5)*IF($B45="Male", MIN(OFFSET(Mortality_Rates!$B$6, $C45, 0), Mortality_Rates!$B$111), MIN(OFFSET(Mortality_Rates!$B$6, $C45, 1),  Mortality_Rates!$C$111))</f>
        <v>9.6003701734488904E-4</v>
      </c>
      <c r="W45" s="30">
        <f ca="1">(1-IF($B45="Male", $C$3, $C$4))^MIN((W$8-$C$6), $C$5)*IF($B45="Male", MIN(OFFSET(Mortality_Rates!$B$6, $C45, 0), Mortality_Rates!$B$111), MIN(OFFSET(Mortality_Rates!$B$6, $C45, 1),  Mortality_Rates!$C$111))</f>
        <v>9.4899659164542289E-4</v>
      </c>
      <c r="X45" s="30">
        <f ca="1">(1-IF($B45="Male", $C$3, $C$4))^MIN((X$8-$C$6), $C$5)*IF($B45="Male", MIN(OFFSET(Mortality_Rates!$B$6, $C45, 0), Mortality_Rates!$B$111), MIN(OFFSET(Mortality_Rates!$B$6, $C45, 1),  Mortality_Rates!$C$111))</f>
        <v>9.3808313084150054E-4</v>
      </c>
      <c r="Y45" s="30">
        <f ca="1">(1-IF($B45="Male", $C$3, $C$4))^MIN((Y$8-$C$6), $C$5)*IF($B45="Male", MIN(OFFSET(Mortality_Rates!$B$6, $C45, 0), Mortality_Rates!$B$111), MIN(OFFSET(Mortality_Rates!$B$6, $C45, 1),  Mortality_Rates!$C$111))</f>
        <v>9.2729517483682326E-4</v>
      </c>
      <c r="Z45" s="30">
        <f ca="1">(1-IF($B45="Male", $C$3, $C$4))^MIN((Z$8-$C$6), $C$5)*IF($B45="Male", MIN(OFFSET(Mortality_Rates!$B$6, $C45, 0), Mortality_Rates!$B$111), MIN(OFFSET(Mortality_Rates!$B$6, $C45, 1),  Mortality_Rates!$C$111))</f>
        <v>9.1663128032619986E-4</v>
      </c>
      <c r="AA45" s="30">
        <f ca="1">(1-IF($B45="Male", $C$3, $C$4))^MIN((AA$8-$C$6), $C$5)*IF($B45="Male", MIN(OFFSET(Mortality_Rates!$B$6, $C45, 0), Mortality_Rates!$B$111), MIN(OFFSET(Mortality_Rates!$B$6, $C45, 1),  Mortality_Rates!$C$111))</f>
        <v>9.0609002060244859E-4</v>
      </c>
      <c r="AB45" s="30">
        <f ca="1">(1-IF($B45="Male", $C$3, $C$4))^MIN((AB$8-$C$6), $C$5)*IF($B45="Male", MIN(OFFSET(Mortality_Rates!$B$6, $C45, 0), Mortality_Rates!$B$111), MIN(OFFSET(Mortality_Rates!$B$6, $C45, 1),  Mortality_Rates!$C$111))</f>
        <v>8.9566998536552039E-4</v>
      </c>
      <c r="AC45" s="30">
        <f ca="1">(1-IF($B45="Male", $C$3, $C$4))^MIN((AC$8-$C$6), $C$5)*IF($B45="Male", MIN(OFFSET(Mortality_Rates!$B$6, $C45, 0), Mortality_Rates!$B$111), MIN(OFFSET(Mortality_Rates!$B$6, $C45, 1),  Mortality_Rates!$C$111))</f>
        <v>8.8536978053381694E-4</v>
      </c>
      <c r="AD45" s="30">
        <f ca="1">(1-IF($B45="Male", $C$3, $C$4))^MIN((AD$8-$C$6), $C$5)*IF($B45="Male", MIN(OFFSET(Mortality_Rates!$B$6, $C45, 0), Mortality_Rates!$B$111), MIN(OFFSET(Mortality_Rates!$B$6, $C45, 1),  Mortality_Rates!$C$111))</f>
        <v>8.7518802805767809E-4</v>
      </c>
      <c r="AE45" s="30">
        <f ca="1">(1-IF($B45="Male", $C$3, $C$4))^MIN((AE$8-$C$6), $C$5)*IF($B45="Male", MIN(OFFSET(Mortality_Rates!$B$6, $C45, 0), Mortality_Rates!$B$111), MIN(OFFSET(Mortality_Rates!$B$6, $C45, 1),  Mortality_Rates!$C$111))</f>
        <v>8.6512336573501495E-4</v>
      </c>
      <c r="AF45" s="30">
        <f ca="1">(1-IF($B45="Male", $C$3, $C$4))^MIN((AF$8-$C$6), $C$5)*IF($B45="Male", MIN(OFFSET(Mortality_Rates!$B$6, $C45, 0), Mortality_Rates!$B$111), MIN(OFFSET(Mortality_Rates!$B$6, $C45, 1),  Mortality_Rates!$C$111))</f>
        <v>8.551744470290622E-4</v>
      </c>
      <c r="AG45" s="30">
        <f ca="1">(1-IF($B45="Male", $C$3, $C$4))^MIN((AG$8-$C$6), $C$5)*IF($B45="Male", MIN(OFFSET(Mortality_Rates!$B$6, $C45, 0), Mortality_Rates!$B$111), MIN(OFFSET(Mortality_Rates!$B$6, $C45, 1),  Mortality_Rates!$C$111))</f>
        <v>8.4533994088822797E-4</v>
      </c>
      <c r="AH45" s="30">
        <f ca="1">(1-IF($B45="Male", $C$3, $C$4))^MIN((AH$8-$C$6), $C$5)*IF($B45="Male", MIN(OFFSET(Mortality_Rates!$B$6, $C45, 0), Mortality_Rates!$B$111), MIN(OFFSET(Mortality_Rates!$B$6, $C45, 1),  Mortality_Rates!$C$111))</f>
        <v>8.3561853156801334E-4</v>
      </c>
      <c r="AI45" s="30">
        <f ca="1">(1-IF($B45="Male", $C$3, $C$4))^MIN((AI$8-$C$6), $C$5)*IF($B45="Male", MIN(OFFSET(Mortality_Rates!$B$6, $C45, 0), Mortality_Rates!$B$111), MIN(OFFSET(Mortality_Rates!$B$6, $C45, 1),  Mortality_Rates!$C$111))</f>
        <v>8.2600891845498116E-4</v>
      </c>
      <c r="AJ45" s="30">
        <f ca="1">(1-IF($B45="Male", $C$3, $C$4))^MIN((AJ$8-$C$6), $C$5)*IF($B45="Male", MIN(OFFSET(Mortality_Rates!$B$6, $C45, 0), Mortality_Rates!$B$111), MIN(OFFSET(Mortality_Rates!$B$6, $C45, 1),  Mortality_Rates!$C$111))</f>
        <v>8.1650981589274896E-4</v>
      </c>
      <c r="AK45" s="30">
        <f ca="1">(1-IF($B45="Male", $C$3, $C$4))^MIN((AK$8-$C$6), $C$5)*IF($B45="Male", MIN(OFFSET(Mortality_Rates!$B$6, $C45, 0), Mortality_Rates!$B$111), MIN(OFFSET(Mortality_Rates!$B$6, $C45, 1),  Mortality_Rates!$C$111))</f>
        <v>8.0711995300998226E-4</v>
      </c>
      <c r="AL45" s="30">
        <f ca="1">(1-IF($B45="Male", $C$3, $C$4))^MIN((AL$8-$C$6), $C$5)*IF($B45="Male", MIN(OFFSET(Mortality_Rates!$B$6, $C45, 0), Mortality_Rates!$B$111), MIN(OFFSET(Mortality_Rates!$B$6, $C45, 1),  Mortality_Rates!$C$111))</f>
        <v>7.9783807355036744E-4</v>
      </c>
      <c r="AM45" s="30">
        <f ca="1">(1-IF($B45="Male", $C$3, $C$4))^MIN((AM$8-$C$6), $C$5)*IF($B45="Male", MIN(OFFSET(Mortality_Rates!$B$6, $C45, 0), Mortality_Rates!$B$111), MIN(OFFSET(Mortality_Rates!$B$6, $C45, 1),  Mortality_Rates!$C$111))</f>
        <v>7.8866293570453835E-4</v>
      </c>
      <c r="AN45" s="30">
        <f ca="1">(1-IF($B45="Male", $C$3, $C$4))^MIN((AN$8-$C$6), $C$5)*IF($B45="Male", MIN(OFFSET(Mortality_Rates!$B$6, $C45, 0), Mortality_Rates!$B$111), MIN(OFFSET(Mortality_Rates!$B$6, $C45, 1),  Mortality_Rates!$C$111))</f>
        <v>7.7959331194393615E-4</v>
      </c>
      <c r="AO45" s="30">
        <f ca="1">(1-IF($B45="Male", $C$3, $C$4))^MIN((AO$8-$C$6), $C$5)*IF($B45="Male", MIN(OFFSET(Mortality_Rates!$B$6, $C45, 0), Mortality_Rates!$B$111), MIN(OFFSET(Mortality_Rates!$B$6, $C45, 1),  Mortality_Rates!$C$111))</f>
        <v>7.7062798885658089E-4</v>
      </c>
      <c r="AP45" s="30">
        <f ca="1">(1-IF($B45="Male", $C$3, $C$4))^MIN((AP$8-$C$6), $C$5)*IF($B45="Male", MIN(OFFSET(Mortality_Rates!$B$6, $C45, 0), Mortality_Rates!$B$111), MIN(OFFSET(Mortality_Rates!$B$6, $C45, 1),  Mortality_Rates!$C$111))</f>
        <v>7.6176576698473025E-4</v>
      </c>
      <c r="AQ45" s="30">
        <f ca="1">(1-IF($B45="Male", $C$3, $C$4))^MIN((AQ$8-$C$6), $C$5)*IF($B45="Male", MIN(OFFSET(Mortality_Rates!$B$6, $C45, 0), Mortality_Rates!$B$111), MIN(OFFSET(Mortality_Rates!$B$6, $C45, 1),  Mortality_Rates!$C$111))</f>
        <v>7.5300546066440588E-4</v>
      </c>
      <c r="AR45" s="30">
        <f ca="1">(1-IF($B45="Male", $C$3, $C$4))^MIN((AR$8-$C$6), $C$5)*IF($B45="Male", MIN(OFFSET(Mortality_Rates!$B$6, $C45, 0), Mortality_Rates!$B$111), MIN(OFFSET(Mortality_Rates!$B$6, $C45, 1),  Mortality_Rates!$C$111))</f>
        <v>7.4434589786676519E-4</v>
      </c>
      <c r="AS45" s="30">
        <f ca="1">(1-IF($B45="Male", $C$3, $C$4))^MIN((AS$8-$C$6), $C$5)*IF($B45="Male", MIN(OFFSET(Mortality_Rates!$B$6, $C45, 0), Mortality_Rates!$B$111), MIN(OFFSET(Mortality_Rates!$B$6, $C45, 1),  Mortality_Rates!$C$111))</f>
        <v>7.3578592004129736E-4</v>
      </c>
      <c r="AT45" s="30">
        <f ca="1">(1-IF($B45="Male", $C$3, $C$4))^MIN((AT$8-$C$6), $C$5)*IF($B45="Male", MIN(OFFSET(Mortality_Rates!$B$6, $C45, 0), Mortality_Rates!$B$111), MIN(OFFSET(Mortality_Rates!$B$6, $C45, 1),  Mortality_Rates!$C$111))</f>
        <v>7.2732438196082246E-4</v>
      </c>
      <c r="AU45" s="30">
        <f ca="1">(1-IF($B45="Male", $C$3, $C$4))^MIN((AU$8-$C$6), $C$5)*IF($B45="Male", MIN(OFFSET(Mortality_Rates!$B$6, $C45, 0), Mortality_Rates!$B$111), MIN(OFFSET(Mortality_Rates!$B$6, $C45, 1),  Mortality_Rates!$C$111))</f>
        <v>7.1896015156827317E-4</v>
      </c>
      <c r="AV45" s="30">
        <f ca="1">(1-IF($B45="Male", $C$3, $C$4))^MIN((AV$8-$C$6), $C$5)*IF($B45="Male", MIN(OFFSET(Mortality_Rates!$B$6, $C45, 0), Mortality_Rates!$B$111), MIN(OFFSET(Mortality_Rates!$B$6, $C45, 1),  Mortality_Rates!$C$111))</f>
        <v>7.1069210982523795E-4</v>
      </c>
      <c r="AW45" s="30">
        <f ca="1">(1-IF($B45="Male", $C$3, $C$4))^MIN((AW$8-$C$6), $C$5)*IF($B45="Male", MIN(OFFSET(Mortality_Rates!$B$6, $C45, 0), Mortality_Rates!$B$111), MIN(OFFSET(Mortality_Rates!$B$6, $C45, 1),  Mortality_Rates!$C$111))</f>
        <v>7.0251915056224776E-4</v>
      </c>
      <c r="AX45" s="30">
        <f ca="1">(1-IF($B45="Male", $C$3, $C$4))^MIN((AX$8-$C$6), $C$5)*IF($B45="Male", MIN(OFFSET(Mortality_Rates!$B$6, $C45, 0), Mortality_Rates!$B$111), MIN(OFFSET(Mortality_Rates!$B$6, $C45, 1),  Mortality_Rates!$C$111))</f>
        <v>6.9444018033078194E-4</v>
      </c>
      <c r="AY45" s="30">
        <f ca="1">(1-IF($B45="Male", $C$3, $C$4))^MIN((AY$8-$C$6), $C$5)*IF($B45="Male", MIN(OFFSET(Mortality_Rates!$B$6, $C45, 0), Mortality_Rates!$B$111), MIN(OFFSET(Mortality_Rates!$B$6, $C45, 1),  Mortality_Rates!$C$111))</f>
        <v>6.8645411825697797E-4</v>
      </c>
      <c r="AZ45" s="30">
        <f ca="1">(1-IF($B45="Male", $C$3, $C$4))^MIN((AZ$8-$C$6), $C$5)*IF($B45="Male", MIN(OFFSET(Mortality_Rates!$B$6, $C45, 0), Mortality_Rates!$B$111), MIN(OFFSET(Mortality_Rates!$B$6, $C45, 1),  Mortality_Rates!$C$111))</f>
        <v>6.7855989589702271E-4</v>
      </c>
      <c r="BA45" s="30">
        <f ca="1">(1-IF($B45="Male", $C$3, $C$4))^MIN((BA$8-$C$6), $C$5)*IF($B45="Male", MIN(OFFSET(Mortality_Rates!$B$6, $C45, 0), Mortality_Rates!$B$111), MIN(OFFSET(Mortality_Rates!$B$6, $C45, 1),  Mortality_Rates!$C$111))</f>
        <v>6.7075645709420699E-4</v>
      </c>
      <c r="BB45" s="30">
        <f ca="1">(1-IF($B45="Male", $C$3, $C$4))^MIN((BB$8-$C$6), $C$5)*IF($B45="Male", MIN(OFFSET(Mortality_Rates!$B$6, $C45, 0), Mortality_Rates!$B$111), MIN(OFFSET(Mortality_Rates!$B$6, $C45, 1),  Mortality_Rates!$C$111))</f>
        <v>6.7075645709420699E-4</v>
      </c>
      <c r="BC45" s="30">
        <f ca="1">(1-IF($B45="Male", $C$3, $C$4))^MIN((BC$8-$C$6), $C$5)*IF($B45="Male", MIN(OFFSET(Mortality_Rates!$B$6, $C45, 0), Mortality_Rates!$B$111), MIN(OFFSET(Mortality_Rates!$B$6, $C45, 1),  Mortality_Rates!$C$111))</f>
        <v>6.7075645709420699E-4</v>
      </c>
      <c r="BD45" s="30">
        <f ca="1">(1-IF($B45="Male", $C$3, $C$4))^MIN((BD$8-$C$6), $C$5)*IF($B45="Male", MIN(OFFSET(Mortality_Rates!$B$6, $C45, 0), Mortality_Rates!$B$111), MIN(OFFSET(Mortality_Rates!$B$6, $C45, 1),  Mortality_Rates!$C$111))</f>
        <v>6.7075645709420699E-4</v>
      </c>
      <c r="BE45" s="30">
        <f ca="1">(1-IF($B45="Male", $C$3, $C$4))^MIN((BE$8-$C$6), $C$5)*IF($B45="Male", MIN(OFFSET(Mortality_Rates!$B$6, $C45, 0), Mortality_Rates!$B$111), MIN(OFFSET(Mortality_Rates!$B$6, $C45, 1),  Mortality_Rates!$C$111))</f>
        <v>6.7075645709420699E-4</v>
      </c>
      <c r="BF45" s="30">
        <f ca="1">(1-IF($B45="Male", $C$3, $C$4))^MIN((BF$8-$C$6), $C$5)*IF($B45="Male", MIN(OFFSET(Mortality_Rates!$B$6, $C45, 0), Mortality_Rates!$B$111), MIN(OFFSET(Mortality_Rates!$B$6, $C45, 1),  Mortality_Rates!$C$111))</f>
        <v>6.7075645709420699E-4</v>
      </c>
      <c r="BG45" s="30">
        <f ca="1">(1-IF($B45="Male", $C$3, $C$4))^MIN((BG$8-$C$6), $C$5)*IF($B45="Male", MIN(OFFSET(Mortality_Rates!$B$6, $C45, 0), Mortality_Rates!$B$111), MIN(OFFSET(Mortality_Rates!$B$6, $C45, 1),  Mortality_Rates!$C$111))</f>
        <v>6.7075645709420699E-4</v>
      </c>
      <c r="BH45" s="30">
        <f ca="1">(1-IF($B45="Male", $C$3, $C$4))^MIN((BH$8-$C$6), $C$5)*IF($B45="Male", MIN(OFFSET(Mortality_Rates!$B$6, $C45, 0), Mortality_Rates!$B$111), MIN(OFFSET(Mortality_Rates!$B$6, $C45, 1),  Mortality_Rates!$C$111))</f>
        <v>6.7075645709420699E-4</v>
      </c>
      <c r="BI45" s="30">
        <f ca="1">(1-IF($B45="Male", $C$3, $C$4))^MIN((BI$8-$C$6), $C$5)*IF($B45="Male", MIN(OFFSET(Mortality_Rates!$B$6, $C45, 0), Mortality_Rates!$B$111), MIN(OFFSET(Mortality_Rates!$B$6, $C45, 1),  Mortality_Rates!$C$111))</f>
        <v>6.7075645709420699E-4</v>
      </c>
      <c r="BJ45" s="30">
        <f ca="1">(1-IF($B45="Male", $C$3, $C$4))^MIN((BJ$8-$C$6), $C$5)*IF($B45="Male", MIN(OFFSET(Mortality_Rates!$B$6, $C45, 0), Mortality_Rates!$B$111), MIN(OFFSET(Mortality_Rates!$B$6, $C45, 1),  Mortality_Rates!$C$111))</f>
        <v>6.7075645709420699E-4</v>
      </c>
      <c r="BK45" s="30">
        <f ca="1">(1-IF($B45="Male", $C$3, $C$4))^MIN((BK$8-$C$6), $C$5)*IF($B45="Male", MIN(OFFSET(Mortality_Rates!$B$6, $C45, 0), Mortality_Rates!$B$111), MIN(OFFSET(Mortality_Rates!$B$6, $C45, 1),  Mortality_Rates!$C$111))</f>
        <v>6.7075645709420699E-4</v>
      </c>
    </row>
    <row r="46" spans="1:63" x14ac:dyDescent="0.35">
      <c r="A46" t="s">
        <v>34</v>
      </c>
      <c r="B46" t="s">
        <v>31</v>
      </c>
      <c r="C46">
        <f t="shared" si="25"/>
        <v>37</v>
      </c>
      <c r="D46" s="30">
        <f ca="1">(1-IF($B46="Male", $C$3, $C$4))^MIN((D$8-$C$6), $C$5)*IF($B46="Male", MIN(OFFSET(Mortality_Rates!$B$6, $C46, 0), Mortality_Rates!$B$111), MIN(OFFSET(Mortality_Rates!$B$6, $C46, 1),  Mortality_Rates!$C$111))</f>
        <v>1.275165E-3</v>
      </c>
      <c r="E46" s="30">
        <f ca="1">(1-IF($B46="Male", $C$3, $C$4))^MIN((E$8-$C$6), $C$5)*IF($B46="Male", MIN(OFFSET(Mortality_Rates!$B$6, $C46, 0), Mortality_Rates!$B$111), MIN(OFFSET(Mortality_Rates!$B$6, $C46, 1),  Mortality_Rates!$C$111))</f>
        <v>1.2605006024999999E-3</v>
      </c>
      <c r="F46" s="30">
        <f ca="1">(1-IF($B46="Male", $C$3, $C$4))^MIN((F$8-$C$6), $C$5)*IF($B46="Male", MIN(OFFSET(Mortality_Rates!$B$6, $C46, 0), Mortality_Rates!$B$111), MIN(OFFSET(Mortality_Rates!$B$6, $C46, 1),  Mortality_Rates!$C$111))</f>
        <v>1.2460048455712499E-3</v>
      </c>
      <c r="G46" s="30">
        <f ca="1">(1-IF($B46="Male", $C$3, $C$4))^MIN((G$8-$C$6), $C$5)*IF($B46="Male", MIN(OFFSET(Mortality_Rates!$B$6, $C46, 0), Mortality_Rates!$B$111), MIN(OFFSET(Mortality_Rates!$B$6, $C46, 1),  Mortality_Rates!$C$111))</f>
        <v>1.2316757898471807E-3</v>
      </c>
      <c r="H46" s="30">
        <f ca="1">(1-IF($B46="Male", $C$3, $C$4))^MIN((H$8-$C$6), $C$5)*IF($B46="Male", MIN(OFFSET(Mortality_Rates!$B$6, $C46, 0), Mortality_Rates!$B$111), MIN(OFFSET(Mortality_Rates!$B$6, $C46, 1),  Mortality_Rates!$C$111))</f>
        <v>1.2175115182639382E-3</v>
      </c>
      <c r="I46" s="30">
        <f ca="1">(1-IF($B46="Male", $C$3, $C$4))^MIN((I$8-$C$6), $C$5)*IF($B46="Male", MIN(OFFSET(Mortality_Rates!$B$6, $C46, 0), Mortality_Rates!$B$111), MIN(OFFSET(Mortality_Rates!$B$6, $C46, 1),  Mortality_Rates!$C$111))</f>
        <v>1.2035101358039029E-3</v>
      </c>
      <c r="J46" s="30">
        <f ca="1">(1-IF($B46="Male", $C$3, $C$4))^MIN((J$8-$C$6), $C$5)*IF($B46="Male", MIN(OFFSET(Mortality_Rates!$B$6, $C46, 0), Mortality_Rates!$B$111), MIN(OFFSET(Mortality_Rates!$B$6, $C46, 1),  Mortality_Rates!$C$111))</f>
        <v>1.189669769242158E-3</v>
      </c>
      <c r="K46" s="30">
        <f ca="1">(1-IF($B46="Male", $C$3, $C$4))^MIN((K$8-$C$6), $C$5)*IF($B46="Male", MIN(OFFSET(Mortality_Rates!$B$6, $C46, 0), Mortality_Rates!$B$111), MIN(OFFSET(Mortality_Rates!$B$6, $C46, 1),  Mortality_Rates!$C$111))</f>
        <v>1.1759885668958731E-3</v>
      </c>
      <c r="L46" s="30">
        <f ca="1">(1-IF($B46="Male", $C$3, $C$4))^MIN((L$8-$C$6), $C$5)*IF($B46="Male", MIN(OFFSET(Mortality_Rates!$B$6, $C46, 0), Mortality_Rates!$B$111), MIN(OFFSET(Mortality_Rates!$B$6, $C46, 1),  Mortality_Rates!$C$111))</f>
        <v>1.1624646983765705E-3</v>
      </c>
      <c r="M46" s="30">
        <f ca="1">(1-IF($B46="Male", $C$3, $C$4))^MIN((M$8-$C$6), $C$5)*IF($B46="Male", MIN(OFFSET(Mortality_Rates!$B$6, $C46, 0), Mortality_Rates!$B$111), MIN(OFFSET(Mortality_Rates!$B$6, $C46, 1),  Mortality_Rates!$C$111))</f>
        <v>1.1490963543452401E-3</v>
      </c>
      <c r="N46" s="30">
        <f ca="1">(1-IF($B46="Male", $C$3, $C$4))^MIN((N$8-$C$6), $C$5)*IF($B46="Male", MIN(OFFSET(Mortality_Rates!$B$6, $C46, 0), Mortality_Rates!$B$111), MIN(OFFSET(Mortality_Rates!$B$6, $C46, 1),  Mortality_Rates!$C$111))</f>
        <v>1.1358817462702698E-3</v>
      </c>
      <c r="O46" s="30">
        <f ca="1">(1-IF($B46="Male", $C$3, $C$4))^MIN((O$8-$C$6), $C$5)*IF($B46="Male", MIN(OFFSET(Mortality_Rates!$B$6, $C46, 0), Mortality_Rates!$B$111), MIN(OFFSET(Mortality_Rates!$B$6, $C46, 1),  Mortality_Rates!$C$111))</f>
        <v>1.1228191061881619E-3</v>
      </c>
      <c r="P46" s="30">
        <f ca="1">(1-IF($B46="Male", $C$3, $C$4))^MIN((P$8-$C$6), $C$5)*IF($B46="Male", MIN(OFFSET(Mortality_Rates!$B$6, $C46, 0), Mortality_Rates!$B$111), MIN(OFFSET(Mortality_Rates!$B$6, $C46, 1),  Mortality_Rates!$C$111))</f>
        <v>1.109906686466998E-3</v>
      </c>
      <c r="Q46" s="30">
        <f ca="1">(1-IF($B46="Male", $C$3, $C$4))^MIN((Q$8-$C$6), $C$5)*IF($B46="Male", MIN(OFFSET(Mortality_Rates!$B$6, $C46, 0), Mortality_Rates!$B$111), MIN(OFFSET(Mortality_Rates!$B$6, $C46, 1),  Mortality_Rates!$C$111))</f>
        <v>1.0971427595726276E-3</v>
      </c>
      <c r="R46" s="30">
        <f ca="1">(1-IF($B46="Male", $C$3, $C$4))^MIN((R$8-$C$6), $C$5)*IF($B46="Male", MIN(OFFSET(Mortality_Rates!$B$6, $C46, 0), Mortality_Rates!$B$111), MIN(OFFSET(Mortality_Rates!$B$6, $C46, 1),  Mortality_Rates!$C$111))</f>
        <v>1.0845256178375424E-3</v>
      </c>
      <c r="S46" s="30">
        <f ca="1">(1-IF($B46="Male", $C$3, $C$4))^MIN((S$8-$C$6), $C$5)*IF($B46="Male", MIN(OFFSET(Mortality_Rates!$B$6, $C46, 0), Mortality_Rates!$B$111), MIN(OFFSET(Mortality_Rates!$B$6, $C46, 1),  Mortality_Rates!$C$111))</f>
        <v>1.0720535732324107E-3</v>
      </c>
      <c r="T46" s="30">
        <f ca="1">(1-IF($B46="Male", $C$3, $C$4))^MIN((T$8-$C$6), $C$5)*IF($B46="Male", MIN(OFFSET(Mortality_Rates!$B$6, $C46, 0), Mortality_Rates!$B$111), MIN(OFFSET(Mortality_Rates!$B$6, $C46, 1),  Mortality_Rates!$C$111))</f>
        <v>1.0597249571402379E-3</v>
      </c>
      <c r="U46" s="30">
        <f ca="1">(1-IF($B46="Male", $C$3, $C$4))^MIN((U$8-$C$6), $C$5)*IF($B46="Male", MIN(OFFSET(Mortality_Rates!$B$6, $C46, 0), Mortality_Rates!$B$111), MIN(OFFSET(Mortality_Rates!$B$6, $C46, 1),  Mortality_Rates!$C$111))</f>
        <v>1.0475381201331252E-3</v>
      </c>
      <c r="V46" s="30">
        <f ca="1">(1-IF($B46="Male", $C$3, $C$4))^MIN((V$8-$C$6), $C$5)*IF($B46="Male", MIN(OFFSET(Mortality_Rates!$B$6, $C46, 0), Mortality_Rates!$B$111), MIN(OFFSET(Mortality_Rates!$B$6, $C46, 1),  Mortality_Rates!$C$111))</f>
        <v>1.0354914317515943E-3</v>
      </c>
      <c r="W46" s="30">
        <f ca="1">(1-IF($B46="Male", $C$3, $C$4))^MIN((W$8-$C$6), $C$5)*IF($B46="Male", MIN(OFFSET(Mortality_Rates!$B$6, $C46, 0), Mortality_Rates!$B$111), MIN(OFFSET(Mortality_Rates!$B$6, $C46, 1),  Mortality_Rates!$C$111))</f>
        <v>1.023583280286451E-3</v>
      </c>
      <c r="X46" s="30">
        <f ca="1">(1-IF($B46="Male", $C$3, $C$4))^MIN((X$8-$C$6), $C$5)*IF($B46="Male", MIN(OFFSET(Mortality_Rates!$B$6, $C46, 0), Mortality_Rates!$B$111), MIN(OFFSET(Mortality_Rates!$B$6, $C46, 1),  Mortality_Rates!$C$111))</f>
        <v>1.0118120725631568E-3</v>
      </c>
      <c r="Y46" s="30">
        <f ca="1">(1-IF($B46="Male", $C$3, $C$4))^MIN((Y$8-$C$6), $C$5)*IF($B46="Male", MIN(OFFSET(Mortality_Rates!$B$6, $C46, 0), Mortality_Rates!$B$111), MIN(OFFSET(Mortality_Rates!$B$6, $C46, 1),  Mortality_Rates!$C$111))</f>
        <v>1.0001762337286805E-3</v>
      </c>
      <c r="Z46" s="30">
        <f ca="1">(1-IF($B46="Male", $C$3, $C$4))^MIN((Z$8-$C$6), $C$5)*IF($B46="Male", MIN(OFFSET(Mortality_Rates!$B$6, $C46, 0), Mortality_Rates!$B$111), MIN(OFFSET(Mortality_Rates!$B$6, $C46, 1),  Mortality_Rates!$C$111))</f>
        <v>9.8867420704080089E-4</v>
      </c>
      <c r="AA46" s="30">
        <f ca="1">(1-IF($B46="Male", $C$3, $C$4))^MIN((AA$8-$C$6), $C$5)*IF($B46="Male", MIN(OFFSET(Mortality_Rates!$B$6, $C46, 0), Mortality_Rates!$B$111), MIN(OFFSET(Mortality_Rates!$B$6, $C46, 1),  Mortality_Rates!$C$111))</f>
        <v>9.7730445365983151E-4</v>
      </c>
      <c r="AB46" s="30">
        <f ca="1">(1-IF($B46="Male", $C$3, $C$4))^MIN((AB$8-$C$6), $C$5)*IF($B46="Male", MIN(OFFSET(Mortality_Rates!$B$6, $C46, 0), Mortality_Rates!$B$111), MIN(OFFSET(Mortality_Rates!$B$6, $C46, 1),  Mortality_Rates!$C$111))</f>
        <v>9.6606545244274343E-4</v>
      </c>
      <c r="AC46" s="30">
        <f ca="1">(1-IF($B46="Male", $C$3, $C$4))^MIN((AC$8-$C$6), $C$5)*IF($B46="Male", MIN(OFFSET(Mortality_Rates!$B$6, $C46, 0), Mortality_Rates!$B$111), MIN(OFFSET(Mortality_Rates!$B$6, $C46, 1),  Mortality_Rates!$C$111))</f>
        <v>9.5495569973965192E-4</v>
      </c>
      <c r="AD46" s="30">
        <f ca="1">(1-IF($B46="Male", $C$3, $C$4))^MIN((AD$8-$C$6), $C$5)*IF($B46="Male", MIN(OFFSET(Mortality_Rates!$B$6, $C46, 0), Mortality_Rates!$B$111), MIN(OFFSET(Mortality_Rates!$B$6, $C46, 1),  Mortality_Rates!$C$111))</f>
        <v>9.4397370919264598E-4</v>
      </c>
      <c r="AE46" s="30">
        <f ca="1">(1-IF($B46="Male", $C$3, $C$4))^MIN((AE$8-$C$6), $C$5)*IF($B46="Male", MIN(OFFSET(Mortality_Rates!$B$6, $C46, 0), Mortality_Rates!$B$111), MIN(OFFSET(Mortality_Rates!$B$6, $C46, 1),  Mortality_Rates!$C$111))</f>
        <v>9.3311801153693073E-4</v>
      </c>
      <c r="AF46" s="30">
        <f ca="1">(1-IF($B46="Male", $C$3, $C$4))^MIN((AF$8-$C$6), $C$5)*IF($B46="Male", MIN(OFFSET(Mortality_Rates!$B$6, $C46, 0), Mortality_Rates!$B$111), MIN(OFFSET(Mortality_Rates!$B$6, $C46, 1),  Mortality_Rates!$C$111))</f>
        <v>9.2238715440425597E-4</v>
      </c>
      <c r="AG46" s="30">
        <f ca="1">(1-IF($B46="Male", $C$3, $C$4))^MIN((AG$8-$C$6), $C$5)*IF($B46="Male", MIN(OFFSET(Mortality_Rates!$B$6, $C46, 0), Mortality_Rates!$B$111), MIN(OFFSET(Mortality_Rates!$B$6, $C46, 1),  Mortality_Rates!$C$111))</f>
        <v>9.1177970212860703E-4</v>
      </c>
      <c r="AH46" s="30">
        <f ca="1">(1-IF($B46="Male", $C$3, $C$4))^MIN((AH$8-$C$6), $C$5)*IF($B46="Male", MIN(OFFSET(Mortality_Rates!$B$6, $C46, 0), Mortality_Rates!$B$111), MIN(OFFSET(Mortality_Rates!$B$6, $C46, 1),  Mortality_Rates!$C$111))</f>
        <v>9.0129423555412804E-4</v>
      </c>
      <c r="AI46" s="30">
        <f ca="1">(1-IF($B46="Male", $C$3, $C$4))^MIN((AI$8-$C$6), $C$5)*IF($B46="Male", MIN(OFFSET(Mortality_Rates!$B$6, $C46, 0), Mortality_Rates!$B$111), MIN(OFFSET(Mortality_Rates!$B$6, $C46, 1),  Mortality_Rates!$C$111))</f>
        <v>8.9092935184525556E-4</v>
      </c>
      <c r="AJ46" s="30">
        <f ca="1">(1-IF($B46="Male", $C$3, $C$4))^MIN((AJ$8-$C$6), $C$5)*IF($B46="Male", MIN(OFFSET(Mortality_Rates!$B$6, $C46, 0), Mortality_Rates!$B$111), MIN(OFFSET(Mortality_Rates!$B$6, $C46, 1),  Mortality_Rates!$C$111))</f>
        <v>8.8068366429903521E-4</v>
      </c>
      <c r="AK46" s="30">
        <f ca="1">(1-IF($B46="Male", $C$3, $C$4))^MIN((AK$8-$C$6), $C$5)*IF($B46="Male", MIN(OFFSET(Mortality_Rates!$B$6, $C46, 0), Mortality_Rates!$B$111), MIN(OFFSET(Mortality_Rates!$B$6, $C46, 1),  Mortality_Rates!$C$111))</f>
        <v>8.705558021595962E-4</v>
      </c>
      <c r="AL46" s="30">
        <f ca="1">(1-IF($B46="Male", $C$3, $C$4))^MIN((AL$8-$C$6), $C$5)*IF($B46="Male", MIN(OFFSET(Mortality_Rates!$B$6, $C46, 0), Mortality_Rates!$B$111), MIN(OFFSET(Mortality_Rates!$B$6, $C46, 1),  Mortality_Rates!$C$111))</f>
        <v>8.6054441043476081E-4</v>
      </c>
      <c r="AM46" s="30">
        <f ca="1">(1-IF($B46="Male", $C$3, $C$4))^MIN((AM$8-$C$6), $C$5)*IF($B46="Male", MIN(OFFSET(Mortality_Rates!$B$6, $C46, 0), Mortality_Rates!$B$111), MIN(OFFSET(Mortality_Rates!$B$6, $C46, 1),  Mortality_Rates!$C$111))</f>
        <v>8.5064814971476117E-4</v>
      </c>
      <c r="AN46" s="30">
        <f ca="1">(1-IF($B46="Male", $C$3, $C$4))^MIN((AN$8-$C$6), $C$5)*IF($B46="Male", MIN(OFFSET(Mortality_Rates!$B$6, $C46, 0), Mortality_Rates!$B$111), MIN(OFFSET(Mortality_Rates!$B$6, $C46, 1),  Mortality_Rates!$C$111))</f>
        <v>8.4086569599304151E-4</v>
      </c>
      <c r="AO46" s="30">
        <f ca="1">(1-IF($B46="Male", $C$3, $C$4))^MIN((AO$8-$C$6), $C$5)*IF($B46="Male", MIN(OFFSET(Mortality_Rates!$B$6, $C46, 0), Mortality_Rates!$B$111), MIN(OFFSET(Mortality_Rates!$B$6, $C46, 1),  Mortality_Rates!$C$111))</f>
        <v>8.3119574048912148E-4</v>
      </c>
      <c r="AP46" s="30">
        <f ca="1">(1-IF($B46="Male", $C$3, $C$4))^MIN((AP$8-$C$6), $C$5)*IF($B46="Male", MIN(OFFSET(Mortality_Rates!$B$6, $C46, 0), Mortality_Rates!$B$111), MIN(OFFSET(Mortality_Rates!$B$6, $C46, 1),  Mortality_Rates!$C$111))</f>
        <v>8.2163698947349667E-4</v>
      </c>
      <c r="AQ46" s="30">
        <f ca="1">(1-IF($B46="Male", $C$3, $C$4))^MIN((AQ$8-$C$6), $C$5)*IF($B46="Male", MIN(OFFSET(Mortality_Rates!$B$6, $C46, 0), Mortality_Rates!$B$111), MIN(OFFSET(Mortality_Rates!$B$6, $C46, 1),  Mortality_Rates!$C$111))</f>
        <v>8.1218816409455146E-4</v>
      </c>
      <c r="AR46" s="30">
        <f ca="1">(1-IF($B46="Male", $C$3, $C$4))^MIN((AR$8-$C$6), $C$5)*IF($B46="Male", MIN(OFFSET(Mortality_Rates!$B$6, $C46, 0), Mortality_Rates!$B$111), MIN(OFFSET(Mortality_Rates!$B$6, $C46, 1),  Mortality_Rates!$C$111))</f>
        <v>8.0284800020746403E-4</v>
      </c>
      <c r="AS46" s="30">
        <f ca="1">(1-IF($B46="Male", $C$3, $C$4))^MIN((AS$8-$C$6), $C$5)*IF($B46="Male", MIN(OFFSET(Mortality_Rates!$B$6, $C46, 0), Mortality_Rates!$B$111), MIN(OFFSET(Mortality_Rates!$B$6, $C46, 1),  Mortality_Rates!$C$111))</f>
        <v>7.9361524820507825E-4</v>
      </c>
      <c r="AT46" s="30">
        <f ca="1">(1-IF($B46="Male", $C$3, $C$4))^MIN((AT$8-$C$6), $C$5)*IF($B46="Male", MIN(OFFSET(Mortality_Rates!$B$6, $C46, 0), Mortality_Rates!$B$111), MIN(OFFSET(Mortality_Rates!$B$6, $C46, 1),  Mortality_Rates!$C$111))</f>
        <v>7.8448867285071987E-4</v>
      </c>
      <c r="AU46" s="30">
        <f ca="1">(1-IF($B46="Male", $C$3, $C$4))^MIN((AU$8-$C$6), $C$5)*IF($B46="Male", MIN(OFFSET(Mortality_Rates!$B$6, $C46, 0), Mortality_Rates!$B$111), MIN(OFFSET(Mortality_Rates!$B$6, $C46, 1),  Mortality_Rates!$C$111))</f>
        <v>7.7546705311293674E-4</v>
      </c>
      <c r="AV46" s="30">
        <f ca="1">(1-IF($B46="Male", $C$3, $C$4))^MIN((AV$8-$C$6), $C$5)*IF($B46="Male", MIN(OFFSET(Mortality_Rates!$B$6, $C46, 0), Mortality_Rates!$B$111), MIN(OFFSET(Mortality_Rates!$B$6, $C46, 1),  Mortality_Rates!$C$111))</f>
        <v>7.6654918200213791E-4</v>
      </c>
      <c r="AW46" s="30">
        <f ca="1">(1-IF($B46="Male", $C$3, $C$4))^MIN((AW$8-$C$6), $C$5)*IF($B46="Male", MIN(OFFSET(Mortality_Rates!$B$6, $C46, 0), Mortality_Rates!$B$111), MIN(OFFSET(Mortality_Rates!$B$6, $C46, 1),  Mortality_Rates!$C$111))</f>
        <v>7.5773386640911342E-4</v>
      </c>
      <c r="AX46" s="30">
        <f ca="1">(1-IF($B46="Male", $C$3, $C$4))^MIN((AX$8-$C$6), $C$5)*IF($B46="Male", MIN(OFFSET(Mortality_Rates!$B$6, $C46, 0), Mortality_Rates!$B$111), MIN(OFFSET(Mortality_Rates!$B$6, $C46, 1),  Mortality_Rates!$C$111))</f>
        <v>7.4901992694540852E-4</v>
      </c>
      <c r="AY46" s="30">
        <f ca="1">(1-IF($B46="Male", $C$3, $C$4))^MIN((AY$8-$C$6), $C$5)*IF($B46="Male", MIN(OFFSET(Mortality_Rates!$B$6, $C46, 0), Mortality_Rates!$B$111), MIN(OFFSET(Mortality_Rates!$B$6, $C46, 1),  Mortality_Rates!$C$111))</f>
        <v>7.4040619778553631E-4</v>
      </c>
      <c r="AZ46" s="30">
        <f ca="1">(1-IF($B46="Male", $C$3, $C$4))^MIN((AZ$8-$C$6), $C$5)*IF($B46="Male", MIN(OFFSET(Mortality_Rates!$B$6, $C46, 0), Mortality_Rates!$B$111), MIN(OFFSET(Mortality_Rates!$B$6, $C46, 1),  Mortality_Rates!$C$111))</f>
        <v>7.3189152651100269E-4</v>
      </c>
      <c r="BA46" s="30">
        <f ca="1">(1-IF($B46="Male", $C$3, $C$4))^MIN((BA$8-$C$6), $C$5)*IF($B46="Male", MIN(OFFSET(Mortality_Rates!$B$6, $C46, 0), Mortality_Rates!$B$111), MIN(OFFSET(Mortality_Rates!$B$6, $C46, 1),  Mortality_Rates!$C$111))</f>
        <v>7.2347477395612628E-4</v>
      </c>
      <c r="BB46" s="30">
        <f ca="1">(1-IF($B46="Male", $C$3, $C$4))^MIN((BB$8-$C$6), $C$5)*IF($B46="Male", MIN(OFFSET(Mortality_Rates!$B$6, $C46, 0), Mortality_Rates!$B$111), MIN(OFFSET(Mortality_Rates!$B$6, $C46, 1),  Mortality_Rates!$C$111))</f>
        <v>7.2347477395612628E-4</v>
      </c>
      <c r="BC46" s="30">
        <f ca="1">(1-IF($B46="Male", $C$3, $C$4))^MIN((BC$8-$C$6), $C$5)*IF($B46="Male", MIN(OFFSET(Mortality_Rates!$B$6, $C46, 0), Mortality_Rates!$B$111), MIN(OFFSET(Mortality_Rates!$B$6, $C46, 1),  Mortality_Rates!$C$111))</f>
        <v>7.2347477395612628E-4</v>
      </c>
      <c r="BD46" s="30">
        <f ca="1">(1-IF($B46="Male", $C$3, $C$4))^MIN((BD$8-$C$6), $C$5)*IF($B46="Male", MIN(OFFSET(Mortality_Rates!$B$6, $C46, 0), Mortality_Rates!$B$111), MIN(OFFSET(Mortality_Rates!$B$6, $C46, 1),  Mortality_Rates!$C$111))</f>
        <v>7.2347477395612628E-4</v>
      </c>
      <c r="BE46" s="30">
        <f ca="1">(1-IF($B46="Male", $C$3, $C$4))^MIN((BE$8-$C$6), $C$5)*IF($B46="Male", MIN(OFFSET(Mortality_Rates!$B$6, $C46, 0), Mortality_Rates!$B$111), MIN(OFFSET(Mortality_Rates!$B$6, $C46, 1),  Mortality_Rates!$C$111))</f>
        <v>7.2347477395612628E-4</v>
      </c>
      <c r="BF46" s="30">
        <f ca="1">(1-IF($B46="Male", $C$3, $C$4))^MIN((BF$8-$C$6), $C$5)*IF($B46="Male", MIN(OFFSET(Mortality_Rates!$B$6, $C46, 0), Mortality_Rates!$B$111), MIN(OFFSET(Mortality_Rates!$B$6, $C46, 1),  Mortality_Rates!$C$111))</f>
        <v>7.2347477395612628E-4</v>
      </c>
      <c r="BG46" s="30">
        <f ca="1">(1-IF($B46="Male", $C$3, $C$4))^MIN((BG$8-$C$6), $C$5)*IF($B46="Male", MIN(OFFSET(Mortality_Rates!$B$6, $C46, 0), Mortality_Rates!$B$111), MIN(OFFSET(Mortality_Rates!$B$6, $C46, 1),  Mortality_Rates!$C$111))</f>
        <v>7.2347477395612628E-4</v>
      </c>
      <c r="BH46" s="30">
        <f ca="1">(1-IF($B46="Male", $C$3, $C$4))^MIN((BH$8-$C$6), $C$5)*IF($B46="Male", MIN(OFFSET(Mortality_Rates!$B$6, $C46, 0), Mortality_Rates!$B$111), MIN(OFFSET(Mortality_Rates!$B$6, $C46, 1),  Mortality_Rates!$C$111))</f>
        <v>7.2347477395612628E-4</v>
      </c>
      <c r="BI46" s="30">
        <f ca="1">(1-IF($B46="Male", $C$3, $C$4))^MIN((BI$8-$C$6), $C$5)*IF($B46="Male", MIN(OFFSET(Mortality_Rates!$B$6, $C46, 0), Mortality_Rates!$B$111), MIN(OFFSET(Mortality_Rates!$B$6, $C46, 1),  Mortality_Rates!$C$111))</f>
        <v>7.2347477395612628E-4</v>
      </c>
      <c r="BJ46" s="30">
        <f ca="1">(1-IF($B46="Male", $C$3, $C$4))^MIN((BJ$8-$C$6), $C$5)*IF($B46="Male", MIN(OFFSET(Mortality_Rates!$B$6, $C46, 0), Mortality_Rates!$B$111), MIN(OFFSET(Mortality_Rates!$B$6, $C46, 1),  Mortality_Rates!$C$111))</f>
        <v>7.2347477395612628E-4</v>
      </c>
      <c r="BK46" s="30">
        <f ca="1">(1-IF($B46="Male", $C$3, $C$4))^MIN((BK$8-$C$6), $C$5)*IF($B46="Male", MIN(OFFSET(Mortality_Rates!$B$6, $C46, 0), Mortality_Rates!$B$111), MIN(OFFSET(Mortality_Rates!$B$6, $C46, 1),  Mortality_Rates!$C$111))</f>
        <v>7.2347477395612628E-4</v>
      </c>
    </row>
    <row r="47" spans="1:63" x14ac:dyDescent="0.35">
      <c r="A47" t="s">
        <v>34</v>
      </c>
      <c r="B47" t="s">
        <v>31</v>
      </c>
      <c r="C47">
        <f t="shared" si="25"/>
        <v>38</v>
      </c>
      <c r="D47" s="30">
        <f ca="1">(1-IF($B47="Male", $C$3, $C$4))^MIN((D$8-$C$6), $C$5)*IF($B47="Male", MIN(OFFSET(Mortality_Rates!$B$6, $C47, 0), Mortality_Rates!$B$111), MIN(OFFSET(Mortality_Rates!$B$6, $C47, 1),  Mortality_Rates!$C$111))</f>
        <v>1.3789575000000001E-3</v>
      </c>
      <c r="E47" s="30">
        <f ca="1">(1-IF($B47="Male", $C$3, $C$4))^MIN((E$8-$C$6), $C$5)*IF($B47="Male", MIN(OFFSET(Mortality_Rates!$B$6, $C47, 0), Mortality_Rates!$B$111), MIN(OFFSET(Mortality_Rates!$B$6, $C47, 1),  Mortality_Rates!$C$111))</f>
        <v>1.3630994887500001E-3</v>
      </c>
      <c r="F47" s="30">
        <f ca="1">(1-IF($B47="Male", $C$3, $C$4))^MIN((F$8-$C$6), $C$5)*IF($B47="Male", MIN(OFFSET(Mortality_Rates!$B$6, $C47, 0), Mortality_Rates!$B$111), MIN(OFFSET(Mortality_Rates!$B$6, $C47, 1),  Mortality_Rates!$C$111))</f>
        <v>1.3474238446293751E-3</v>
      </c>
      <c r="G47" s="30">
        <f ca="1">(1-IF($B47="Male", $C$3, $C$4))^MIN((G$8-$C$6), $C$5)*IF($B47="Male", MIN(OFFSET(Mortality_Rates!$B$6, $C47, 0), Mortality_Rates!$B$111), MIN(OFFSET(Mortality_Rates!$B$6, $C47, 1),  Mortality_Rates!$C$111))</f>
        <v>1.3319284704161373E-3</v>
      </c>
      <c r="H47" s="30">
        <f ca="1">(1-IF($B47="Male", $C$3, $C$4))^MIN((H$8-$C$6), $C$5)*IF($B47="Male", MIN(OFFSET(Mortality_Rates!$B$6, $C47, 0), Mortality_Rates!$B$111), MIN(OFFSET(Mortality_Rates!$B$6, $C47, 1),  Mortality_Rates!$C$111))</f>
        <v>1.3166112930063519E-3</v>
      </c>
      <c r="I47" s="30">
        <f ca="1">(1-IF($B47="Male", $C$3, $C$4))^MIN((I$8-$C$6), $C$5)*IF($B47="Male", MIN(OFFSET(Mortality_Rates!$B$6, $C47, 0), Mortality_Rates!$B$111), MIN(OFFSET(Mortality_Rates!$B$6, $C47, 1),  Mortality_Rates!$C$111))</f>
        <v>1.3014702631367787E-3</v>
      </c>
      <c r="J47" s="30">
        <f ca="1">(1-IF($B47="Male", $C$3, $C$4))^MIN((J$8-$C$6), $C$5)*IF($B47="Male", MIN(OFFSET(Mortality_Rates!$B$6, $C47, 0), Mortality_Rates!$B$111), MIN(OFFSET(Mortality_Rates!$B$6, $C47, 1),  Mortality_Rates!$C$111))</f>
        <v>1.2865033551107059E-3</v>
      </c>
      <c r="K47" s="30">
        <f ca="1">(1-IF($B47="Male", $C$3, $C$4))^MIN((K$8-$C$6), $C$5)*IF($B47="Male", MIN(OFFSET(Mortality_Rates!$B$6, $C47, 0), Mortality_Rates!$B$111), MIN(OFFSET(Mortality_Rates!$B$6, $C47, 1),  Mortality_Rates!$C$111))</f>
        <v>1.2717085665269327E-3</v>
      </c>
      <c r="L47" s="30">
        <f ca="1">(1-IF($B47="Male", $C$3, $C$4))^MIN((L$8-$C$6), $C$5)*IF($B47="Male", MIN(OFFSET(Mortality_Rates!$B$6, $C47, 0), Mortality_Rates!$B$111), MIN(OFFSET(Mortality_Rates!$B$6, $C47, 1),  Mortality_Rates!$C$111))</f>
        <v>1.2570839180118729E-3</v>
      </c>
      <c r="M47" s="30">
        <f ca="1">(1-IF($B47="Male", $C$3, $C$4))^MIN((M$8-$C$6), $C$5)*IF($B47="Male", MIN(OFFSET(Mortality_Rates!$B$6, $C47, 0), Mortality_Rates!$B$111), MIN(OFFSET(Mortality_Rates!$B$6, $C47, 1),  Mortality_Rates!$C$111))</f>
        <v>1.2426274529547365E-3</v>
      </c>
      <c r="N47" s="30">
        <f ca="1">(1-IF($B47="Male", $C$3, $C$4))^MIN((N$8-$C$6), $C$5)*IF($B47="Male", MIN(OFFSET(Mortality_Rates!$B$6, $C47, 0), Mortality_Rates!$B$111), MIN(OFFSET(Mortality_Rates!$B$6, $C47, 1),  Mortality_Rates!$C$111))</f>
        <v>1.228337237245757E-3</v>
      </c>
      <c r="O47" s="30">
        <f ca="1">(1-IF($B47="Male", $C$3, $C$4))^MIN((O$8-$C$6), $C$5)*IF($B47="Male", MIN(OFFSET(Mortality_Rates!$B$6, $C47, 0), Mortality_Rates!$B$111), MIN(OFFSET(Mortality_Rates!$B$6, $C47, 1),  Mortality_Rates!$C$111))</f>
        <v>1.214211359017431E-3</v>
      </c>
      <c r="P47" s="30">
        <f ca="1">(1-IF($B47="Male", $C$3, $C$4))^MIN((P$8-$C$6), $C$5)*IF($B47="Male", MIN(OFFSET(Mortality_Rates!$B$6, $C47, 0), Mortality_Rates!$B$111), MIN(OFFSET(Mortality_Rates!$B$6, $C47, 1),  Mortality_Rates!$C$111))</f>
        <v>1.2002479283887305E-3</v>
      </c>
      <c r="Q47" s="30">
        <f ca="1">(1-IF($B47="Male", $C$3, $C$4))^MIN((Q$8-$C$6), $C$5)*IF($B47="Male", MIN(OFFSET(Mortality_Rates!$B$6, $C47, 0), Mortality_Rates!$B$111), MIN(OFFSET(Mortality_Rates!$B$6, $C47, 1),  Mortality_Rates!$C$111))</f>
        <v>1.1864450772122602E-3</v>
      </c>
      <c r="R47" s="30">
        <f ca="1">(1-IF($B47="Male", $C$3, $C$4))^MIN((R$8-$C$6), $C$5)*IF($B47="Male", MIN(OFFSET(Mortality_Rates!$B$6, $C47, 0), Mortality_Rates!$B$111), MIN(OFFSET(Mortality_Rates!$B$6, $C47, 1),  Mortality_Rates!$C$111))</f>
        <v>1.1728009588243191E-3</v>
      </c>
      <c r="S47" s="30">
        <f ca="1">(1-IF($B47="Male", $C$3, $C$4))^MIN((S$8-$C$6), $C$5)*IF($B47="Male", MIN(OFFSET(Mortality_Rates!$B$6, $C47, 0), Mortality_Rates!$B$111), MIN(OFFSET(Mortality_Rates!$B$6, $C47, 1),  Mortality_Rates!$C$111))</f>
        <v>1.1593137477978394E-3</v>
      </c>
      <c r="T47" s="30">
        <f ca="1">(1-IF($B47="Male", $C$3, $C$4))^MIN((T$8-$C$6), $C$5)*IF($B47="Male", MIN(OFFSET(Mortality_Rates!$B$6, $C47, 0), Mortality_Rates!$B$111), MIN(OFFSET(Mortality_Rates!$B$6, $C47, 1),  Mortality_Rates!$C$111))</f>
        <v>1.1459816396981644E-3</v>
      </c>
      <c r="U47" s="30">
        <f ca="1">(1-IF($B47="Male", $C$3, $C$4))^MIN((U$8-$C$6), $C$5)*IF($B47="Male", MIN(OFFSET(Mortality_Rates!$B$6, $C47, 0), Mortality_Rates!$B$111), MIN(OFFSET(Mortality_Rates!$B$6, $C47, 1),  Mortality_Rates!$C$111))</f>
        <v>1.1328028508416355E-3</v>
      </c>
      <c r="V47" s="30">
        <f ca="1">(1-IF($B47="Male", $C$3, $C$4))^MIN((V$8-$C$6), $C$5)*IF($B47="Male", MIN(OFFSET(Mortality_Rates!$B$6, $C47, 0), Mortality_Rates!$B$111), MIN(OFFSET(Mortality_Rates!$B$6, $C47, 1),  Mortality_Rates!$C$111))</f>
        <v>1.1197756180569567E-3</v>
      </c>
      <c r="W47" s="30">
        <f ca="1">(1-IF($B47="Male", $C$3, $C$4))^MIN((W$8-$C$6), $C$5)*IF($B47="Male", MIN(OFFSET(Mortality_Rates!$B$6, $C47, 0), Mortality_Rates!$B$111), MIN(OFFSET(Mortality_Rates!$B$6, $C47, 1),  Mortality_Rates!$C$111))</f>
        <v>1.1068981984493017E-3</v>
      </c>
      <c r="X47" s="30">
        <f ca="1">(1-IF($B47="Male", $C$3, $C$4))^MIN((X$8-$C$6), $C$5)*IF($B47="Male", MIN(OFFSET(Mortality_Rates!$B$6, $C47, 0), Mortality_Rates!$B$111), MIN(OFFSET(Mortality_Rates!$B$6, $C47, 1),  Mortality_Rates!$C$111))</f>
        <v>1.0941688691671347E-3</v>
      </c>
      <c r="Y47" s="30">
        <f ca="1">(1-IF($B47="Male", $C$3, $C$4))^MIN((Y$8-$C$6), $C$5)*IF($B47="Male", MIN(OFFSET(Mortality_Rates!$B$6, $C47, 0), Mortality_Rates!$B$111), MIN(OFFSET(Mortality_Rates!$B$6, $C47, 1),  Mortality_Rates!$C$111))</f>
        <v>1.0815859271717128E-3</v>
      </c>
      <c r="Z47" s="30">
        <f ca="1">(1-IF($B47="Male", $C$3, $C$4))^MIN((Z$8-$C$6), $C$5)*IF($B47="Male", MIN(OFFSET(Mortality_Rates!$B$6, $C47, 0), Mortality_Rates!$B$111), MIN(OFFSET(Mortality_Rates!$B$6, $C47, 1),  Mortality_Rates!$C$111))</f>
        <v>1.069147689009238E-3</v>
      </c>
      <c r="AA47" s="30">
        <f ca="1">(1-IF($B47="Male", $C$3, $C$4))^MIN((AA$8-$C$6), $C$5)*IF($B47="Male", MIN(OFFSET(Mortality_Rates!$B$6, $C47, 0), Mortality_Rates!$B$111), MIN(OFFSET(Mortality_Rates!$B$6, $C47, 1),  Mortality_Rates!$C$111))</f>
        <v>1.0568524905856318E-3</v>
      </c>
      <c r="AB47" s="30">
        <f ca="1">(1-IF($B47="Male", $C$3, $C$4))^MIN((AB$8-$C$6), $C$5)*IF($B47="Male", MIN(OFFSET(Mortality_Rates!$B$6, $C47, 0), Mortality_Rates!$B$111), MIN(OFFSET(Mortality_Rates!$B$6, $C47, 1),  Mortality_Rates!$C$111))</f>
        <v>1.0446986869438971E-3</v>
      </c>
      <c r="AC47" s="30">
        <f ca="1">(1-IF($B47="Male", $C$3, $C$4))^MIN((AC$8-$C$6), $C$5)*IF($B47="Male", MIN(OFFSET(Mortality_Rates!$B$6, $C47, 0), Mortality_Rates!$B$111), MIN(OFFSET(Mortality_Rates!$B$6, $C47, 1),  Mortality_Rates!$C$111))</f>
        <v>1.0326846520440423E-3</v>
      </c>
      <c r="AD47" s="30">
        <f ca="1">(1-IF($B47="Male", $C$3, $C$4))^MIN((AD$8-$C$6), $C$5)*IF($B47="Male", MIN(OFFSET(Mortality_Rates!$B$6, $C47, 0), Mortality_Rates!$B$111), MIN(OFFSET(Mortality_Rates!$B$6, $C47, 1),  Mortality_Rates!$C$111))</f>
        <v>1.0208087785455358E-3</v>
      </c>
      <c r="AE47" s="30">
        <f ca="1">(1-IF($B47="Male", $C$3, $C$4))^MIN((AE$8-$C$6), $C$5)*IF($B47="Male", MIN(OFFSET(Mortality_Rates!$B$6, $C47, 0), Mortality_Rates!$B$111), MIN(OFFSET(Mortality_Rates!$B$6, $C47, 1),  Mortality_Rates!$C$111))</f>
        <v>1.0090694775922624E-3</v>
      </c>
      <c r="AF47" s="30">
        <f ca="1">(1-IF($B47="Male", $C$3, $C$4))^MIN((AF$8-$C$6), $C$5)*IF($B47="Male", MIN(OFFSET(Mortality_Rates!$B$6, $C47, 0), Mortality_Rates!$B$111), MIN(OFFSET(Mortality_Rates!$B$6, $C47, 1),  Mortality_Rates!$C$111))</f>
        <v>9.9746517859995135E-4</v>
      </c>
      <c r="AG47" s="30">
        <f ca="1">(1-IF($B47="Male", $C$3, $C$4))^MIN((AG$8-$C$6), $C$5)*IF($B47="Male", MIN(OFFSET(Mortality_Rates!$B$6, $C47, 0), Mortality_Rates!$B$111), MIN(OFFSET(Mortality_Rates!$B$6, $C47, 1),  Mortality_Rates!$C$111))</f>
        <v>9.8599432904605193E-4</v>
      </c>
      <c r="AH47" s="30">
        <f ca="1">(1-IF($B47="Male", $C$3, $C$4))^MIN((AH$8-$C$6), $C$5)*IF($B47="Male", MIN(OFFSET(Mortality_Rates!$B$6, $C47, 0), Mortality_Rates!$B$111), MIN(OFFSET(Mortality_Rates!$B$6, $C47, 1),  Mortality_Rates!$C$111))</f>
        <v>9.7465539426202228E-4</v>
      </c>
      <c r="AI47" s="30">
        <f ca="1">(1-IF($B47="Male", $C$3, $C$4))^MIN((AI$8-$C$6), $C$5)*IF($B47="Male", MIN(OFFSET(Mortality_Rates!$B$6, $C47, 0), Mortality_Rates!$B$111), MIN(OFFSET(Mortality_Rates!$B$6, $C47, 1),  Mortality_Rates!$C$111))</f>
        <v>9.6344685722800903E-4</v>
      </c>
      <c r="AJ47" s="30">
        <f ca="1">(1-IF($B47="Male", $C$3, $C$4))^MIN((AJ$8-$C$6), $C$5)*IF($B47="Male", MIN(OFFSET(Mortality_Rates!$B$6, $C47, 0), Mortality_Rates!$B$111), MIN(OFFSET(Mortality_Rates!$B$6, $C47, 1),  Mortality_Rates!$C$111))</f>
        <v>9.5236721836988692E-4</v>
      </c>
      <c r="AK47" s="30">
        <f ca="1">(1-IF($B47="Male", $C$3, $C$4))^MIN((AK$8-$C$6), $C$5)*IF($B47="Male", MIN(OFFSET(Mortality_Rates!$B$6, $C47, 0), Mortality_Rates!$B$111), MIN(OFFSET(Mortality_Rates!$B$6, $C47, 1),  Mortality_Rates!$C$111))</f>
        <v>9.414149953586332E-4</v>
      </c>
      <c r="AL47" s="30">
        <f ca="1">(1-IF($B47="Male", $C$3, $C$4))^MIN((AL$8-$C$6), $C$5)*IF($B47="Male", MIN(OFFSET(Mortality_Rates!$B$6, $C47, 0), Mortality_Rates!$B$111), MIN(OFFSET(Mortality_Rates!$B$6, $C47, 1),  Mortality_Rates!$C$111))</f>
        <v>9.3058872291200889E-4</v>
      </c>
      <c r="AM47" s="30">
        <f ca="1">(1-IF($B47="Male", $C$3, $C$4))^MIN((AM$8-$C$6), $C$5)*IF($B47="Male", MIN(OFFSET(Mortality_Rates!$B$6, $C47, 0), Mortality_Rates!$B$111), MIN(OFFSET(Mortality_Rates!$B$6, $C47, 1),  Mortality_Rates!$C$111))</f>
        <v>9.1988695259852087E-4</v>
      </c>
      <c r="AN47" s="30">
        <f ca="1">(1-IF($B47="Male", $C$3, $C$4))^MIN((AN$8-$C$6), $C$5)*IF($B47="Male", MIN(OFFSET(Mortality_Rates!$B$6, $C47, 0), Mortality_Rates!$B$111), MIN(OFFSET(Mortality_Rates!$B$6, $C47, 1),  Mortality_Rates!$C$111))</f>
        <v>9.0930825264363795E-4</v>
      </c>
      <c r="AO47" s="30">
        <f ca="1">(1-IF($B47="Male", $C$3, $C$4))^MIN((AO$8-$C$6), $C$5)*IF($B47="Male", MIN(OFFSET(Mortality_Rates!$B$6, $C47, 0), Mortality_Rates!$B$111), MIN(OFFSET(Mortality_Rates!$B$6, $C47, 1),  Mortality_Rates!$C$111))</f>
        <v>8.9885120773823611E-4</v>
      </c>
      <c r="AP47" s="30">
        <f ca="1">(1-IF($B47="Male", $C$3, $C$4))^MIN((AP$8-$C$6), $C$5)*IF($B47="Male", MIN(OFFSET(Mortality_Rates!$B$6, $C47, 0), Mortality_Rates!$B$111), MIN(OFFSET(Mortality_Rates!$B$6, $C47, 1),  Mortality_Rates!$C$111))</f>
        <v>8.8851441884924638E-4</v>
      </c>
      <c r="AQ47" s="30">
        <f ca="1">(1-IF($B47="Male", $C$3, $C$4))^MIN((AQ$8-$C$6), $C$5)*IF($B47="Male", MIN(OFFSET(Mortality_Rates!$B$6, $C47, 0), Mortality_Rates!$B$111), MIN(OFFSET(Mortality_Rates!$B$6, $C47, 1),  Mortality_Rates!$C$111))</f>
        <v>8.7829650303248002E-4</v>
      </c>
      <c r="AR47" s="30">
        <f ca="1">(1-IF($B47="Male", $C$3, $C$4))^MIN((AR$8-$C$6), $C$5)*IF($B47="Male", MIN(OFFSET(Mortality_Rates!$B$6, $C47, 0), Mortality_Rates!$B$111), MIN(OFFSET(Mortality_Rates!$B$6, $C47, 1),  Mortality_Rates!$C$111))</f>
        <v>8.6819609324760658E-4</v>
      </c>
      <c r="AS47" s="30">
        <f ca="1">(1-IF($B47="Male", $C$3, $C$4))^MIN((AS$8-$C$6), $C$5)*IF($B47="Male", MIN(OFFSET(Mortality_Rates!$B$6, $C47, 0), Mortality_Rates!$B$111), MIN(OFFSET(Mortality_Rates!$B$6, $C47, 1),  Mortality_Rates!$C$111))</f>
        <v>8.5821183817525902E-4</v>
      </c>
      <c r="AT47" s="30">
        <f ca="1">(1-IF($B47="Male", $C$3, $C$4))^MIN((AT$8-$C$6), $C$5)*IF($B47="Male", MIN(OFFSET(Mortality_Rates!$B$6, $C47, 0), Mortality_Rates!$B$111), MIN(OFFSET(Mortality_Rates!$B$6, $C47, 1),  Mortality_Rates!$C$111))</f>
        <v>8.4834240203624357E-4</v>
      </c>
      <c r="AU47" s="30">
        <f ca="1">(1-IF($B47="Male", $C$3, $C$4))^MIN((AU$8-$C$6), $C$5)*IF($B47="Male", MIN(OFFSET(Mortality_Rates!$B$6, $C47, 0), Mortality_Rates!$B$111), MIN(OFFSET(Mortality_Rates!$B$6, $C47, 1),  Mortality_Rates!$C$111))</f>
        <v>8.3858646441282699E-4</v>
      </c>
      <c r="AV47" s="30">
        <f ca="1">(1-IF($B47="Male", $C$3, $C$4))^MIN((AV$8-$C$6), $C$5)*IF($B47="Male", MIN(OFFSET(Mortality_Rates!$B$6, $C47, 0), Mortality_Rates!$B$111), MIN(OFFSET(Mortality_Rates!$B$6, $C47, 1),  Mortality_Rates!$C$111))</f>
        <v>8.2894272007207938E-4</v>
      </c>
      <c r="AW47" s="30">
        <f ca="1">(1-IF($B47="Male", $C$3, $C$4))^MIN((AW$8-$C$6), $C$5)*IF($B47="Male", MIN(OFFSET(Mortality_Rates!$B$6, $C47, 0), Mortality_Rates!$B$111), MIN(OFFSET(Mortality_Rates!$B$6, $C47, 1),  Mortality_Rates!$C$111))</f>
        <v>8.194098787912506E-4</v>
      </c>
      <c r="AX47" s="30">
        <f ca="1">(1-IF($B47="Male", $C$3, $C$4))^MIN((AX$8-$C$6), $C$5)*IF($B47="Male", MIN(OFFSET(Mortality_Rates!$B$6, $C47, 0), Mortality_Rates!$B$111), MIN(OFFSET(Mortality_Rates!$B$6, $C47, 1),  Mortality_Rates!$C$111))</f>
        <v>8.0998666518515116E-4</v>
      </c>
      <c r="AY47" s="30">
        <f ca="1">(1-IF($B47="Male", $C$3, $C$4))^MIN((AY$8-$C$6), $C$5)*IF($B47="Male", MIN(OFFSET(Mortality_Rates!$B$6, $C47, 0), Mortality_Rates!$B$111), MIN(OFFSET(Mortality_Rates!$B$6, $C47, 1),  Mortality_Rates!$C$111))</f>
        <v>8.0067181853552189E-4</v>
      </c>
      <c r="AZ47" s="30">
        <f ca="1">(1-IF($B47="Male", $C$3, $C$4))^MIN((AZ$8-$C$6), $C$5)*IF($B47="Male", MIN(OFFSET(Mortality_Rates!$B$6, $C47, 0), Mortality_Rates!$B$111), MIN(OFFSET(Mortality_Rates!$B$6, $C47, 1),  Mortality_Rates!$C$111))</f>
        <v>7.9146409262236342E-4</v>
      </c>
      <c r="BA47" s="30">
        <f ca="1">(1-IF($B47="Male", $C$3, $C$4))^MIN((BA$8-$C$6), $C$5)*IF($B47="Male", MIN(OFFSET(Mortality_Rates!$B$6, $C47, 0), Mortality_Rates!$B$111), MIN(OFFSET(Mortality_Rates!$B$6, $C47, 1),  Mortality_Rates!$C$111))</f>
        <v>7.8236225555720635E-4</v>
      </c>
      <c r="BB47" s="30">
        <f ca="1">(1-IF($B47="Male", $C$3, $C$4))^MIN((BB$8-$C$6), $C$5)*IF($B47="Male", MIN(OFFSET(Mortality_Rates!$B$6, $C47, 0), Mortality_Rates!$B$111), MIN(OFFSET(Mortality_Rates!$B$6, $C47, 1),  Mortality_Rates!$C$111))</f>
        <v>7.8236225555720635E-4</v>
      </c>
      <c r="BC47" s="30">
        <f ca="1">(1-IF($B47="Male", $C$3, $C$4))^MIN((BC$8-$C$6), $C$5)*IF($B47="Male", MIN(OFFSET(Mortality_Rates!$B$6, $C47, 0), Mortality_Rates!$B$111), MIN(OFFSET(Mortality_Rates!$B$6, $C47, 1),  Mortality_Rates!$C$111))</f>
        <v>7.8236225555720635E-4</v>
      </c>
      <c r="BD47" s="30">
        <f ca="1">(1-IF($B47="Male", $C$3, $C$4))^MIN((BD$8-$C$6), $C$5)*IF($B47="Male", MIN(OFFSET(Mortality_Rates!$B$6, $C47, 0), Mortality_Rates!$B$111), MIN(OFFSET(Mortality_Rates!$B$6, $C47, 1),  Mortality_Rates!$C$111))</f>
        <v>7.8236225555720635E-4</v>
      </c>
      <c r="BE47" s="30">
        <f ca="1">(1-IF($B47="Male", $C$3, $C$4))^MIN((BE$8-$C$6), $C$5)*IF($B47="Male", MIN(OFFSET(Mortality_Rates!$B$6, $C47, 0), Mortality_Rates!$B$111), MIN(OFFSET(Mortality_Rates!$B$6, $C47, 1),  Mortality_Rates!$C$111))</f>
        <v>7.8236225555720635E-4</v>
      </c>
      <c r="BF47" s="30">
        <f ca="1">(1-IF($B47="Male", $C$3, $C$4))^MIN((BF$8-$C$6), $C$5)*IF($B47="Male", MIN(OFFSET(Mortality_Rates!$B$6, $C47, 0), Mortality_Rates!$B$111), MIN(OFFSET(Mortality_Rates!$B$6, $C47, 1),  Mortality_Rates!$C$111))</f>
        <v>7.8236225555720635E-4</v>
      </c>
      <c r="BG47" s="30">
        <f ca="1">(1-IF($B47="Male", $C$3, $C$4))^MIN((BG$8-$C$6), $C$5)*IF($B47="Male", MIN(OFFSET(Mortality_Rates!$B$6, $C47, 0), Mortality_Rates!$B$111), MIN(OFFSET(Mortality_Rates!$B$6, $C47, 1),  Mortality_Rates!$C$111))</f>
        <v>7.8236225555720635E-4</v>
      </c>
      <c r="BH47" s="30">
        <f ca="1">(1-IF($B47="Male", $C$3, $C$4))^MIN((BH$8-$C$6), $C$5)*IF($B47="Male", MIN(OFFSET(Mortality_Rates!$B$6, $C47, 0), Mortality_Rates!$B$111), MIN(OFFSET(Mortality_Rates!$B$6, $C47, 1),  Mortality_Rates!$C$111))</f>
        <v>7.8236225555720635E-4</v>
      </c>
      <c r="BI47" s="30">
        <f ca="1">(1-IF($B47="Male", $C$3, $C$4))^MIN((BI$8-$C$6), $C$5)*IF($B47="Male", MIN(OFFSET(Mortality_Rates!$B$6, $C47, 0), Mortality_Rates!$B$111), MIN(OFFSET(Mortality_Rates!$B$6, $C47, 1),  Mortality_Rates!$C$111))</f>
        <v>7.8236225555720635E-4</v>
      </c>
      <c r="BJ47" s="30">
        <f ca="1">(1-IF($B47="Male", $C$3, $C$4))^MIN((BJ$8-$C$6), $C$5)*IF($B47="Male", MIN(OFFSET(Mortality_Rates!$B$6, $C47, 0), Mortality_Rates!$B$111), MIN(OFFSET(Mortality_Rates!$B$6, $C47, 1),  Mortality_Rates!$C$111))</f>
        <v>7.8236225555720635E-4</v>
      </c>
      <c r="BK47" s="30">
        <f ca="1">(1-IF($B47="Male", $C$3, $C$4))^MIN((BK$8-$C$6), $C$5)*IF($B47="Male", MIN(OFFSET(Mortality_Rates!$B$6, $C47, 0), Mortality_Rates!$B$111), MIN(OFFSET(Mortality_Rates!$B$6, $C47, 1),  Mortality_Rates!$C$111))</f>
        <v>7.8236225555720635E-4</v>
      </c>
    </row>
    <row r="48" spans="1:63" x14ac:dyDescent="0.35">
      <c r="A48" t="s">
        <v>34</v>
      </c>
      <c r="B48" t="s">
        <v>31</v>
      </c>
      <c r="C48">
        <f t="shared" si="25"/>
        <v>39</v>
      </c>
      <c r="D48" s="30">
        <f ca="1">(1-IF($B48="Male", $C$3, $C$4))^MIN((D$8-$C$6), $C$5)*IF($B48="Male", MIN(OFFSET(Mortality_Rates!$B$6, $C48, 0), Mortality_Rates!$B$111), MIN(OFFSET(Mortality_Rates!$B$6, $C48, 1),  Mortality_Rates!$C$111))</f>
        <v>1.4975775000000001E-3</v>
      </c>
      <c r="E48" s="30">
        <f ca="1">(1-IF($B48="Male", $C$3, $C$4))^MIN((E$8-$C$6), $C$5)*IF($B48="Male", MIN(OFFSET(Mortality_Rates!$B$6, $C48, 0), Mortality_Rates!$B$111), MIN(OFFSET(Mortality_Rates!$B$6, $C48, 1),  Mortality_Rates!$C$111))</f>
        <v>1.48035535875E-3</v>
      </c>
      <c r="F48" s="30">
        <f ca="1">(1-IF($B48="Male", $C$3, $C$4))^MIN((F$8-$C$6), $C$5)*IF($B48="Male", MIN(OFFSET(Mortality_Rates!$B$6, $C48, 0), Mortality_Rates!$B$111), MIN(OFFSET(Mortality_Rates!$B$6, $C48, 1),  Mortality_Rates!$C$111))</f>
        <v>1.4633312721243751E-3</v>
      </c>
      <c r="G48" s="30">
        <f ca="1">(1-IF($B48="Male", $C$3, $C$4))^MIN((G$8-$C$6), $C$5)*IF($B48="Male", MIN(OFFSET(Mortality_Rates!$B$6, $C48, 0), Mortality_Rates!$B$111), MIN(OFFSET(Mortality_Rates!$B$6, $C48, 1),  Mortality_Rates!$C$111))</f>
        <v>1.446502962494945E-3</v>
      </c>
      <c r="H48" s="30">
        <f ca="1">(1-IF($B48="Male", $C$3, $C$4))^MIN((H$8-$C$6), $C$5)*IF($B48="Male", MIN(OFFSET(Mortality_Rates!$B$6, $C48, 0), Mortality_Rates!$B$111), MIN(OFFSET(Mortality_Rates!$B$6, $C48, 1),  Mortality_Rates!$C$111))</f>
        <v>1.4298681784262531E-3</v>
      </c>
      <c r="I48" s="30">
        <f ca="1">(1-IF($B48="Male", $C$3, $C$4))^MIN((I$8-$C$6), $C$5)*IF($B48="Male", MIN(OFFSET(Mortality_Rates!$B$6, $C48, 0), Mortality_Rates!$B$111), MIN(OFFSET(Mortality_Rates!$B$6, $C48, 1),  Mortality_Rates!$C$111))</f>
        <v>1.4134246943743511E-3</v>
      </c>
      <c r="J48" s="30">
        <f ca="1">(1-IF($B48="Male", $C$3, $C$4))^MIN((J$8-$C$6), $C$5)*IF($B48="Male", MIN(OFFSET(Mortality_Rates!$B$6, $C48, 0), Mortality_Rates!$B$111), MIN(OFFSET(Mortality_Rates!$B$6, $C48, 1),  Mortality_Rates!$C$111))</f>
        <v>1.3971703103890462E-3</v>
      </c>
      <c r="K48" s="30">
        <f ca="1">(1-IF($B48="Male", $C$3, $C$4))^MIN((K$8-$C$6), $C$5)*IF($B48="Male", MIN(OFFSET(Mortality_Rates!$B$6, $C48, 0), Mortality_Rates!$B$111), MIN(OFFSET(Mortality_Rates!$B$6, $C48, 1),  Mortality_Rates!$C$111))</f>
        <v>1.3811028518195723E-3</v>
      </c>
      <c r="L48" s="30">
        <f ca="1">(1-IF($B48="Male", $C$3, $C$4))^MIN((L$8-$C$6), $C$5)*IF($B48="Male", MIN(OFFSET(Mortality_Rates!$B$6, $C48, 0), Mortality_Rates!$B$111), MIN(OFFSET(Mortality_Rates!$B$6, $C48, 1),  Mortality_Rates!$C$111))</f>
        <v>1.3652201690236472E-3</v>
      </c>
      <c r="M48" s="30">
        <f ca="1">(1-IF($B48="Male", $C$3, $C$4))^MIN((M$8-$C$6), $C$5)*IF($B48="Male", MIN(OFFSET(Mortality_Rates!$B$6, $C48, 0), Mortality_Rates!$B$111), MIN(OFFSET(Mortality_Rates!$B$6, $C48, 1),  Mortality_Rates!$C$111))</f>
        <v>1.3495201370798751E-3</v>
      </c>
      <c r="N48" s="30">
        <f ca="1">(1-IF($B48="Male", $C$3, $C$4))^MIN((N$8-$C$6), $C$5)*IF($B48="Male", MIN(OFFSET(Mortality_Rates!$B$6, $C48, 0), Mortality_Rates!$B$111), MIN(OFFSET(Mortality_Rates!$B$6, $C48, 1),  Mortality_Rates!$C$111))</f>
        <v>1.3340006555034565E-3</v>
      </c>
      <c r="O48" s="30">
        <f ca="1">(1-IF($B48="Male", $C$3, $C$4))^MIN((O$8-$C$6), $C$5)*IF($B48="Male", MIN(OFFSET(Mortality_Rates!$B$6, $C48, 0), Mortality_Rates!$B$111), MIN(OFFSET(Mortality_Rates!$B$6, $C48, 1),  Mortality_Rates!$C$111))</f>
        <v>1.318659647965167E-3</v>
      </c>
      <c r="P48" s="30">
        <f ca="1">(1-IF($B48="Male", $C$3, $C$4))^MIN((P$8-$C$6), $C$5)*IF($B48="Male", MIN(OFFSET(Mortality_Rates!$B$6, $C48, 0), Mortality_Rates!$B$111), MIN(OFFSET(Mortality_Rates!$B$6, $C48, 1),  Mortality_Rates!$C$111))</f>
        <v>1.3034950620135677E-3</v>
      </c>
      <c r="Q48" s="30">
        <f ca="1">(1-IF($B48="Male", $C$3, $C$4))^MIN((Q$8-$C$6), $C$5)*IF($B48="Male", MIN(OFFSET(Mortality_Rates!$B$6, $C48, 0), Mortality_Rates!$B$111), MIN(OFFSET(Mortality_Rates!$B$6, $C48, 1),  Mortality_Rates!$C$111))</f>
        <v>1.2885048688004116E-3</v>
      </c>
      <c r="R48" s="30">
        <f ca="1">(1-IF($B48="Male", $C$3, $C$4))^MIN((R$8-$C$6), $C$5)*IF($B48="Male", MIN(OFFSET(Mortality_Rates!$B$6, $C48, 0), Mortality_Rates!$B$111), MIN(OFFSET(Mortality_Rates!$B$6, $C48, 1),  Mortality_Rates!$C$111))</f>
        <v>1.273687062809207E-3</v>
      </c>
      <c r="S48" s="30">
        <f ca="1">(1-IF($B48="Male", $C$3, $C$4))^MIN((S$8-$C$6), $C$5)*IF($B48="Male", MIN(OFFSET(Mortality_Rates!$B$6, $C48, 0), Mortality_Rates!$B$111), MIN(OFFSET(Mortality_Rates!$B$6, $C48, 1),  Mortality_Rates!$C$111))</f>
        <v>1.2590396615869009E-3</v>
      </c>
      <c r="T48" s="30">
        <f ca="1">(1-IF($B48="Male", $C$3, $C$4))^MIN((T$8-$C$6), $C$5)*IF($B48="Male", MIN(OFFSET(Mortality_Rates!$B$6, $C48, 0), Mortality_Rates!$B$111), MIN(OFFSET(Mortality_Rates!$B$6, $C48, 1),  Mortality_Rates!$C$111))</f>
        <v>1.2445607054786516E-3</v>
      </c>
      <c r="U48" s="30">
        <f ca="1">(1-IF($B48="Male", $C$3, $C$4))^MIN((U$8-$C$6), $C$5)*IF($B48="Male", MIN(OFFSET(Mortality_Rates!$B$6, $C48, 0), Mortality_Rates!$B$111), MIN(OFFSET(Mortality_Rates!$B$6, $C48, 1),  Mortality_Rates!$C$111))</f>
        <v>1.2302482573656472E-3</v>
      </c>
      <c r="V48" s="30">
        <f ca="1">(1-IF($B48="Male", $C$3, $C$4))^MIN((V$8-$C$6), $C$5)*IF($B48="Male", MIN(OFFSET(Mortality_Rates!$B$6, $C48, 0), Mortality_Rates!$B$111), MIN(OFFSET(Mortality_Rates!$B$6, $C48, 1),  Mortality_Rates!$C$111))</f>
        <v>1.2161004024059422E-3</v>
      </c>
      <c r="W48" s="30">
        <f ca="1">(1-IF($B48="Male", $C$3, $C$4))^MIN((W$8-$C$6), $C$5)*IF($B48="Male", MIN(OFFSET(Mortality_Rates!$B$6, $C48, 0), Mortality_Rates!$B$111), MIN(OFFSET(Mortality_Rates!$B$6, $C48, 1),  Mortality_Rates!$C$111))</f>
        <v>1.2021152477782739E-3</v>
      </c>
      <c r="X48" s="30">
        <f ca="1">(1-IF($B48="Male", $C$3, $C$4))^MIN((X$8-$C$6), $C$5)*IF($B48="Male", MIN(OFFSET(Mortality_Rates!$B$6, $C48, 0), Mortality_Rates!$B$111), MIN(OFFSET(Mortality_Rates!$B$6, $C48, 1),  Mortality_Rates!$C$111))</f>
        <v>1.1882909224288239E-3</v>
      </c>
      <c r="Y48" s="30">
        <f ca="1">(1-IF($B48="Male", $C$3, $C$4))^MIN((Y$8-$C$6), $C$5)*IF($B48="Male", MIN(OFFSET(Mortality_Rates!$B$6, $C48, 0), Mortality_Rates!$B$111), MIN(OFFSET(Mortality_Rates!$B$6, $C48, 1),  Mortality_Rates!$C$111))</f>
        <v>1.1746255768208924E-3</v>
      </c>
      <c r="Z48" s="30">
        <f ca="1">(1-IF($B48="Male", $C$3, $C$4))^MIN((Z$8-$C$6), $C$5)*IF($B48="Male", MIN(OFFSET(Mortality_Rates!$B$6, $C48, 0), Mortality_Rates!$B$111), MIN(OFFSET(Mortality_Rates!$B$6, $C48, 1),  Mortality_Rates!$C$111))</f>
        <v>1.1611173826874522E-3</v>
      </c>
      <c r="AA48" s="30">
        <f ca="1">(1-IF($B48="Male", $C$3, $C$4))^MIN((AA$8-$C$6), $C$5)*IF($B48="Male", MIN(OFFSET(Mortality_Rates!$B$6, $C48, 0), Mortality_Rates!$B$111), MIN(OFFSET(Mortality_Rates!$B$6, $C48, 1),  Mortality_Rates!$C$111))</f>
        <v>1.1477645327865466E-3</v>
      </c>
      <c r="AB48" s="30">
        <f ca="1">(1-IF($B48="Male", $C$3, $C$4))^MIN((AB$8-$C$6), $C$5)*IF($B48="Male", MIN(OFFSET(Mortality_Rates!$B$6, $C48, 0), Mortality_Rates!$B$111), MIN(OFFSET(Mortality_Rates!$B$6, $C48, 1),  Mortality_Rates!$C$111))</f>
        <v>1.1345652406595011E-3</v>
      </c>
      <c r="AC48" s="30">
        <f ca="1">(1-IF($B48="Male", $C$3, $C$4))^MIN((AC$8-$C$6), $C$5)*IF($B48="Male", MIN(OFFSET(Mortality_Rates!$B$6, $C48, 0), Mortality_Rates!$B$111), MIN(OFFSET(Mortality_Rates!$B$6, $C48, 1),  Mortality_Rates!$C$111))</f>
        <v>1.1215177403919169E-3</v>
      </c>
      <c r="AD48" s="30">
        <f ca="1">(1-IF($B48="Male", $C$3, $C$4))^MIN((AD$8-$C$6), $C$5)*IF($B48="Male", MIN(OFFSET(Mortality_Rates!$B$6, $C48, 0), Mortality_Rates!$B$111), MIN(OFFSET(Mortality_Rates!$B$6, $C48, 1),  Mortality_Rates!$C$111))</f>
        <v>1.1086202863774099E-3</v>
      </c>
      <c r="AE48" s="30">
        <f ca="1">(1-IF($B48="Male", $C$3, $C$4))^MIN((AE$8-$C$6), $C$5)*IF($B48="Male", MIN(OFFSET(Mortality_Rates!$B$6, $C48, 0), Mortality_Rates!$B$111), MIN(OFFSET(Mortality_Rates!$B$6, $C48, 1),  Mortality_Rates!$C$111))</f>
        <v>1.0958711530840699E-3</v>
      </c>
      <c r="AF48" s="30">
        <f ca="1">(1-IF($B48="Male", $C$3, $C$4))^MIN((AF$8-$C$6), $C$5)*IF($B48="Male", MIN(OFFSET(Mortality_Rates!$B$6, $C48, 0), Mortality_Rates!$B$111), MIN(OFFSET(Mortality_Rates!$B$6, $C48, 1),  Mortality_Rates!$C$111))</f>
        <v>1.0832686348236031E-3</v>
      </c>
      <c r="AG48" s="30">
        <f ca="1">(1-IF($B48="Male", $C$3, $C$4))^MIN((AG$8-$C$6), $C$5)*IF($B48="Male", MIN(OFFSET(Mortality_Rates!$B$6, $C48, 0), Mortality_Rates!$B$111), MIN(OFFSET(Mortality_Rates!$B$6, $C48, 1),  Mortality_Rates!$C$111))</f>
        <v>1.0708110455231316E-3</v>
      </c>
      <c r="AH48" s="30">
        <f ca="1">(1-IF($B48="Male", $C$3, $C$4))^MIN((AH$8-$C$6), $C$5)*IF($B48="Male", MIN(OFFSET(Mortality_Rates!$B$6, $C48, 0), Mortality_Rates!$B$111), MIN(OFFSET(Mortality_Rates!$B$6, $C48, 1),  Mortality_Rates!$C$111))</f>
        <v>1.0584967184996156E-3</v>
      </c>
      <c r="AI48" s="30">
        <f ca="1">(1-IF($B48="Male", $C$3, $C$4))^MIN((AI$8-$C$6), $C$5)*IF($B48="Male", MIN(OFFSET(Mortality_Rates!$B$6, $C48, 0), Mortality_Rates!$B$111), MIN(OFFSET(Mortality_Rates!$B$6, $C48, 1),  Mortality_Rates!$C$111))</f>
        <v>1.0463240062368701E-3</v>
      </c>
      <c r="AJ48" s="30">
        <f ca="1">(1-IF($B48="Male", $C$3, $C$4))^MIN((AJ$8-$C$6), $C$5)*IF($B48="Male", MIN(OFFSET(Mortality_Rates!$B$6, $C48, 0), Mortality_Rates!$B$111), MIN(OFFSET(Mortality_Rates!$B$6, $C48, 1),  Mortality_Rates!$C$111))</f>
        <v>1.0342912801651462E-3</v>
      </c>
      <c r="AK48" s="30">
        <f ca="1">(1-IF($B48="Male", $C$3, $C$4))^MIN((AK$8-$C$6), $C$5)*IF($B48="Male", MIN(OFFSET(Mortality_Rates!$B$6, $C48, 0), Mortality_Rates!$B$111), MIN(OFFSET(Mortality_Rates!$B$6, $C48, 1),  Mortality_Rates!$C$111))</f>
        <v>1.0223969304432468E-3</v>
      </c>
      <c r="AL48" s="30">
        <f ca="1">(1-IF($B48="Male", $C$3, $C$4))^MIN((AL$8-$C$6), $C$5)*IF($B48="Male", MIN(OFFSET(Mortality_Rates!$B$6, $C48, 0), Mortality_Rates!$B$111), MIN(OFFSET(Mortality_Rates!$B$6, $C48, 1),  Mortality_Rates!$C$111))</f>
        <v>1.0106393657431496E-3</v>
      </c>
      <c r="AM48" s="30">
        <f ca="1">(1-IF($B48="Male", $C$3, $C$4))^MIN((AM$8-$C$6), $C$5)*IF($B48="Male", MIN(OFFSET(Mortality_Rates!$B$6, $C48, 0), Mortality_Rates!$B$111), MIN(OFFSET(Mortality_Rates!$B$6, $C48, 1),  Mortality_Rates!$C$111))</f>
        <v>9.9901701303710335E-4</v>
      </c>
      <c r="AN48" s="30">
        <f ca="1">(1-IF($B48="Male", $C$3, $C$4))^MIN((AN$8-$C$6), $C$5)*IF($B48="Male", MIN(OFFSET(Mortality_Rates!$B$6, $C48, 0), Mortality_Rates!$B$111), MIN(OFFSET(Mortality_Rates!$B$6, $C48, 1),  Mortality_Rates!$C$111))</f>
        <v>9.8752831738717676E-4</v>
      </c>
      <c r="AO48" s="30">
        <f ca="1">(1-IF($B48="Male", $C$3, $C$4))^MIN((AO$8-$C$6), $C$5)*IF($B48="Male", MIN(OFFSET(Mortality_Rates!$B$6, $C48, 0), Mortality_Rates!$B$111), MIN(OFFSET(Mortality_Rates!$B$6, $C48, 1),  Mortality_Rates!$C$111))</f>
        <v>9.7617174173722423E-4</v>
      </c>
      <c r="AP48" s="30">
        <f ca="1">(1-IF($B48="Male", $C$3, $C$4))^MIN((AP$8-$C$6), $C$5)*IF($B48="Male", MIN(OFFSET(Mortality_Rates!$B$6, $C48, 0), Mortality_Rates!$B$111), MIN(OFFSET(Mortality_Rates!$B$6, $C48, 1),  Mortality_Rates!$C$111))</f>
        <v>9.6494576670724623E-4</v>
      </c>
      <c r="AQ48" s="30">
        <f ca="1">(1-IF($B48="Male", $C$3, $C$4))^MIN((AQ$8-$C$6), $C$5)*IF($B48="Male", MIN(OFFSET(Mortality_Rates!$B$6, $C48, 0), Mortality_Rates!$B$111), MIN(OFFSET(Mortality_Rates!$B$6, $C48, 1),  Mortality_Rates!$C$111))</f>
        <v>9.5384889039011286E-4</v>
      </c>
      <c r="AR48" s="30">
        <f ca="1">(1-IF($B48="Male", $C$3, $C$4))^MIN((AR$8-$C$6), $C$5)*IF($B48="Male", MIN(OFFSET(Mortality_Rates!$B$6, $C48, 0), Mortality_Rates!$B$111), MIN(OFFSET(Mortality_Rates!$B$6, $C48, 1),  Mortality_Rates!$C$111))</f>
        <v>9.4287962815062655E-4</v>
      </c>
      <c r="AS48" s="30">
        <f ca="1">(1-IF($B48="Male", $C$3, $C$4))^MIN((AS$8-$C$6), $C$5)*IF($B48="Male", MIN(OFFSET(Mortality_Rates!$B$6, $C48, 0), Mortality_Rates!$B$111), MIN(OFFSET(Mortality_Rates!$B$6, $C48, 1),  Mortality_Rates!$C$111))</f>
        <v>9.3203651242689423E-4</v>
      </c>
      <c r="AT48" s="30">
        <f ca="1">(1-IF($B48="Male", $C$3, $C$4))^MIN((AT$8-$C$6), $C$5)*IF($B48="Male", MIN(OFFSET(Mortality_Rates!$B$6, $C48, 0), Mortality_Rates!$B$111), MIN(OFFSET(Mortality_Rates!$B$6, $C48, 1),  Mortality_Rates!$C$111))</f>
        <v>9.213180925339851E-4</v>
      </c>
      <c r="AU48" s="30">
        <f ca="1">(1-IF($B48="Male", $C$3, $C$4))^MIN((AU$8-$C$6), $C$5)*IF($B48="Male", MIN(OFFSET(Mortality_Rates!$B$6, $C48, 0), Mortality_Rates!$B$111), MIN(OFFSET(Mortality_Rates!$B$6, $C48, 1),  Mortality_Rates!$C$111))</f>
        <v>9.1072293446984437E-4</v>
      </c>
      <c r="AV48" s="30">
        <f ca="1">(1-IF($B48="Male", $C$3, $C$4))^MIN((AV$8-$C$6), $C$5)*IF($B48="Male", MIN(OFFSET(Mortality_Rates!$B$6, $C48, 0), Mortality_Rates!$B$111), MIN(OFFSET(Mortality_Rates!$B$6, $C48, 1),  Mortality_Rates!$C$111))</f>
        <v>9.0024962072344117E-4</v>
      </c>
      <c r="AW48" s="30">
        <f ca="1">(1-IF($B48="Male", $C$3, $C$4))^MIN((AW$8-$C$6), $C$5)*IF($B48="Male", MIN(OFFSET(Mortality_Rates!$B$6, $C48, 0), Mortality_Rates!$B$111), MIN(OFFSET(Mortality_Rates!$B$6, $C48, 1),  Mortality_Rates!$C$111))</f>
        <v>8.8989675008512167E-4</v>
      </c>
      <c r="AX48" s="30">
        <f ca="1">(1-IF($B48="Male", $C$3, $C$4))^MIN((AX$8-$C$6), $C$5)*IF($B48="Male", MIN(OFFSET(Mortality_Rates!$B$6, $C48, 0), Mortality_Rates!$B$111), MIN(OFFSET(Mortality_Rates!$B$6, $C48, 1),  Mortality_Rates!$C$111))</f>
        <v>8.7966293745914267E-4</v>
      </c>
      <c r="AY48" s="30">
        <f ca="1">(1-IF($B48="Male", $C$3, $C$4))^MIN((AY$8-$C$6), $C$5)*IF($B48="Male", MIN(OFFSET(Mortality_Rates!$B$6, $C48, 0), Mortality_Rates!$B$111), MIN(OFFSET(Mortality_Rates!$B$6, $C48, 1),  Mortality_Rates!$C$111))</f>
        <v>8.6954681367836255E-4</v>
      </c>
      <c r="AZ48" s="30">
        <f ca="1">(1-IF($B48="Male", $C$3, $C$4))^MIN((AZ$8-$C$6), $C$5)*IF($B48="Male", MIN(OFFSET(Mortality_Rates!$B$6, $C48, 0), Mortality_Rates!$B$111), MIN(OFFSET(Mortality_Rates!$B$6, $C48, 1),  Mortality_Rates!$C$111))</f>
        <v>8.5954702532106144E-4</v>
      </c>
      <c r="BA48" s="30">
        <f ca="1">(1-IF($B48="Male", $C$3, $C$4))^MIN((BA$8-$C$6), $C$5)*IF($B48="Male", MIN(OFFSET(Mortality_Rates!$B$6, $C48, 0), Mortality_Rates!$B$111), MIN(OFFSET(Mortality_Rates!$B$6, $C48, 1),  Mortality_Rates!$C$111))</f>
        <v>8.4966223452986932E-4</v>
      </c>
      <c r="BB48" s="30">
        <f ca="1">(1-IF($B48="Male", $C$3, $C$4))^MIN((BB$8-$C$6), $C$5)*IF($B48="Male", MIN(OFFSET(Mortality_Rates!$B$6, $C48, 0), Mortality_Rates!$B$111), MIN(OFFSET(Mortality_Rates!$B$6, $C48, 1),  Mortality_Rates!$C$111))</f>
        <v>8.4966223452986932E-4</v>
      </c>
      <c r="BC48" s="30">
        <f ca="1">(1-IF($B48="Male", $C$3, $C$4))^MIN((BC$8-$C$6), $C$5)*IF($B48="Male", MIN(OFFSET(Mortality_Rates!$B$6, $C48, 0), Mortality_Rates!$B$111), MIN(OFFSET(Mortality_Rates!$B$6, $C48, 1),  Mortality_Rates!$C$111))</f>
        <v>8.4966223452986932E-4</v>
      </c>
      <c r="BD48" s="30">
        <f ca="1">(1-IF($B48="Male", $C$3, $C$4))^MIN((BD$8-$C$6), $C$5)*IF($B48="Male", MIN(OFFSET(Mortality_Rates!$B$6, $C48, 0), Mortality_Rates!$B$111), MIN(OFFSET(Mortality_Rates!$B$6, $C48, 1),  Mortality_Rates!$C$111))</f>
        <v>8.4966223452986932E-4</v>
      </c>
      <c r="BE48" s="30">
        <f ca="1">(1-IF($B48="Male", $C$3, $C$4))^MIN((BE$8-$C$6), $C$5)*IF($B48="Male", MIN(OFFSET(Mortality_Rates!$B$6, $C48, 0), Mortality_Rates!$B$111), MIN(OFFSET(Mortality_Rates!$B$6, $C48, 1),  Mortality_Rates!$C$111))</f>
        <v>8.4966223452986932E-4</v>
      </c>
      <c r="BF48" s="30">
        <f ca="1">(1-IF($B48="Male", $C$3, $C$4))^MIN((BF$8-$C$6), $C$5)*IF($B48="Male", MIN(OFFSET(Mortality_Rates!$B$6, $C48, 0), Mortality_Rates!$B$111), MIN(OFFSET(Mortality_Rates!$B$6, $C48, 1),  Mortality_Rates!$C$111))</f>
        <v>8.4966223452986932E-4</v>
      </c>
      <c r="BG48" s="30">
        <f ca="1">(1-IF($B48="Male", $C$3, $C$4))^MIN((BG$8-$C$6), $C$5)*IF($B48="Male", MIN(OFFSET(Mortality_Rates!$B$6, $C48, 0), Mortality_Rates!$B$111), MIN(OFFSET(Mortality_Rates!$B$6, $C48, 1),  Mortality_Rates!$C$111))</f>
        <v>8.4966223452986932E-4</v>
      </c>
      <c r="BH48" s="30">
        <f ca="1">(1-IF($B48="Male", $C$3, $C$4))^MIN((BH$8-$C$6), $C$5)*IF($B48="Male", MIN(OFFSET(Mortality_Rates!$B$6, $C48, 0), Mortality_Rates!$B$111), MIN(OFFSET(Mortality_Rates!$B$6, $C48, 1),  Mortality_Rates!$C$111))</f>
        <v>8.4966223452986932E-4</v>
      </c>
      <c r="BI48" s="30">
        <f ca="1">(1-IF($B48="Male", $C$3, $C$4))^MIN((BI$8-$C$6), $C$5)*IF($B48="Male", MIN(OFFSET(Mortality_Rates!$B$6, $C48, 0), Mortality_Rates!$B$111), MIN(OFFSET(Mortality_Rates!$B$6, $C48, 1),  Mortality_Rates!$C$111))</f>
        <v>8.4966223452986932E-4</v>
      </c>
      <c r="BJ48" s="30">
        <f ca="1">(1-IF($B48="Male", $C$3, $C$4))^MIN((BJ$8-$C$6), $C$5)*IF($B48="Male", MIN(OFFSET(Mortality_Rates!$B$6, $C48, 0), Mortality_Rates!$B$111), MIN(OFFSET(Mortality_Rates!$B$6, $C48, 1),  Mortality_Rates!$C$111))</f>
        <v>8.4966223452986932E-4</v>
      </c>
      <c r="BK48" s="30">
        <f ca="1">(1-IF($B48="Male", $C$3, $C$4))^MIN((BK$8-$C$6), $C$5)*IF($B48="Male", MIN(OFFSET(Mortality_Rates!$B$6, $C48, 0), Mortality_Rates!$B$111), MIN(OFFSET(Mortality_Rates!$B$6, $C48, 1),  Mortality_Rates!$C$111))</f>
        <v>8.4966223452986932E-4</v>
      </c>
    </row>
    <row r="49" spans="1:63" x14ac:dyDescent="0.35">
      <c r="A49" t="s">
        <v>34</v>
      </c>
      <c r="B49" t="s">
        <v>31</v>
      </c>
      <c r="C49">
        <f t="shared" si="25"/>
        <v>40</v>
      </c>
      <c r="D49" s="30">
        <f ca="1">(1-IF($B49="Male", $C$3, $C$4))^MIN((D$8-$C$6), $C$5)*IF($B49="Male", MIN(OFFSET(Mortality_Rates!$B$6, $C49, 0), Mortality_Rates!$B$111), MIN(OFFSET(Mortality_Rates!$B$6, $C49, 1),  Mortality_Rates!$C$111))</f>
        <v>1.6320135E-3</v>
      </c>
      <c r="E49" s="30">
        <f ca="1">(1-IF($B49="Male", $C$3, $C$4))^MIN((E$8-$C$6), $C$5)*IF($B49="Male", MIN(OFFSET(Mortality_Rates!$B$6, $C49, 0), Mortality_Rates!$B$111), MIN(OFFSET(Mortality_Rates!$B$6, $C49, 1),  Mortality_Rates!$C$111))</f>
        <v>1.6132453447499999E-3</v>
      </c>
      <c r="F49" s="30">
        <f ca="1">(1-IF($B49="Male", $C$3, $C$4))^MIN((F$8-$C$6), $C$5)*IF($B49="Male", MIN(OFFSET(Mortality_Rates!$B$6, $C49, 0), Mortality_Rates!$B$111), MIN(OFFSET(Mortality_Rates!$B$6, $C49, 1),  Mortality_Rates!$C$111))</f>
        <v>1.594693023285375E-3</v>
      </c>
      <c r="G49" s="30">
        <f ca="1">(1-IF($B49="Male", $C$3, $C$4))^MIN((G$8-$C$6), $C$5)*IF($B49="Male", MIN(OFFSET(Mortality_Rates!$B$6, $C49, 0), Mortality_Rates!$B$111), MIN(OFFSET(Mortality_Rates!$B$6, $C49, 1),  Mortality_Rates!$C$111))</f>
        <v>1.5763540535175932E-3</v>
      </c>
      <c r="H49" s="30">
        <f ca="1">(1-IF($B49="Male", $C$3, $C$4))^MIN((H$8-$C$6), $C$5)*IF($B49="Male", MIN(OFFSET(Mortality_Rates!$B$6, $C49, 0), Mortality_Rates!$B$111), MIN(OFFSET(Mortality_Rates!$B$6, $C49, 1),  Mortality_Rates!$C$111))</f>
        <v>1.5582259819021411E-3</v>
      </c>
      <c r="I49" s="30">
        <f ca="1">(1-IF($B49="Male", $C$3, $C$4))^MIN((I$8-$C$6), $C$5)*IF($B49="Male", MIN(OFFSET(Mortality_Rates!$B$6, $C49, 0), Mortality_Rates!$B$111), MIN(OFFSET(Mortality_Rates!$B$6, $C49, 1),  Mortality_Rates!$C$111))</f>
        <v>1.5403063831102664E-3</v>
      </c>
      <c r="J49" s="30">
        <f ca="1">(1-IF($B49="Male", $C$3, $C$4))^MIN((J$8-$C$6), $C$5)*IF($B49="Male", MIN(OFFSET(Mortality_Rates!$B$6, $C49, 0), Mortality_Rates!$B$111), MIN(OFFSET(Mortality_Rates!$B$6, $C49, 1),  Mortality_Rates!$C$111))</f>
        <v>1.5225928597044983E-3</v>
      </c>
      <c r="K49" s="30">
        <f ca="1">(1-IF($B49="Male", $C$3, $C$4))^MIN((K$8-$C$6), $C$5)*IF($B49="Male", MIN(OFFSET(Mortality_Rates!$B$6, $C49, 0), Mortality_Rates!$B$111), MIN(OFFSET(Mortality_Rates!$B$6, $C49, 1),  Mortality_Rates!$C$111))</f>
        <v>1.5050830418178967E-3</v>
      </c>
      <c r="L49" s="30">
        <f ca="1">(1-IF($B49="Male", $C$3, $C$4))^MIN((L$8-$C$6), $C$5)*IF($B49="Male", MIN(OFFSET(Mortality_Rates!$B$6, $C49, 0), Mortality_Rates!$B$111), MIN(OFFSET(Mortality_Rates!$B$6, $C49, 1),  Mortality_Rates!$C$111))</f>
        <v>1.4877745868369908E-3</v>
      </c>
      <c r="M49" s="30">
        <f ca="1">(1-IF($B49="Male", $C$3, $C$4))^MIN((M$8-$C$6), $C$5)*IF($B49="Male", MIN(OFFSET(Mortality_Rates!$B$6, $C49, 0), Mortality_Rates!$B$111), MIN(OFFSET(Mortality_Rates!$B$6, $C49, 1),  Mortality_Rates!$C$111))</f>
        <v>1.4706651790883656E-3</v>
      </c>
      <c r="N49" s="30">
        <f ca="1">(1-IF($B49="Male", $C$3, $C$4))^MIN((N$8-$C$6), $C$5)*IF($B49="Male", MIN(OFFSET(Mortality_Rates!$B$6, $C49, 0), Mortality_Rates!$B$111), MIN(OFFSET(Mortality_Rates!$B$6, $C49, 1),  Mortality_Rates!$C$111))</f>
        <v>1.4537525295288494E-3</v>
      </c>
      <c r="O49" s="30">
        <f ca="1">(1-IF($B49="Male", $C$3, $C$4))^MIN((O$8-$C$6), $C$5)*IF($B49="Male", MIN(OFFSET(Mortality_Rates!$B$6, $C49, 0), Mortality_Rates!$B$111), MIN(OFFSET(Mortality_Rates!$B$6, $C49, 1),  Mortality_Rates!$C$111))</f>
        <v>1.4370343754392678E-3</v>
      </c>
      <c r="P49" s="30">
        <f ca="1">(1-IF($B49="Male", $C$3, $C$4))^MIN((P$8-$C$6), $C$5)*IF($B49="Male", MIN(OFFSET(Mortality_Rates!$B$6, $C49, 0), Mortality_Rates!$B$111), MIN(OFFSET(Mortality_Rates!$B$6, $C49, 1),  Mortality_Rates!$C$111))</f>
        <v>1.4205084801217161E-3</v>
      </c>
      <c r="Q49" s="30">
        <f ca="1">(1-IF($B49="Male", $C$3, $C$4))^MIN((Q$8-$C$6), $C$5)*IF($B49="Male", MIN(OFFSET(Mortality_Rates!$B$6, $C49, 0), Mortality_Rates!$B$111), MIN(OFFSET(Mortality_Rates!$B$6, $C49, 1),  Mortality_Rates!$C$111))</f>
        <v>1.4041726326003165E-3</v>
      </c>
      <c r="R49" s="30">
        <f ca="1">(1-IF($B49="Male", $C$3, $C$4))^MIN((R$8-$C$6), $C$5)*IF($B49="Male", MIN(OFFSET(Mortality_Rates!$B$6, $C49, 0), Mortality_Rates!$B$111), MIN(OFFSET(Mortality_Rates!$B$6, $C49, 1),  Mortality_Rates!$C$111))</f>
        <v>1.3880246473254127E-3</v>
      </c>
      <c r="S49" s="30">
        <f ca="1">(1-IF($B49="Male", $C$3, $C$4))^MIN((S$8-$C$6), $C$5)*IF($B49="Male", MIN(OFFSET(Mortality_Rates!$B$6, $C49, 0), Mortality_Rates!$B$111), MIN(OFFSET(Mortality_Rates!$B$6, $C49, 1),  Mortality_Rates!$C$111))</f>
        <v>1.3720623638811705E-3</v>
      </c>
      <c r="T49" s="30">
        <f ca="1">(1-IF($B49="Male", $C$3, $C$4))^MIN((T$8-$C$6), $C$5)*IF($B49="Male", MIN(OFFSET(Mortality_Rates!$B$6, $C49, 0), Mortality_Rates!$B$111), MIN(OFFSET(Mortality_Rates!$B$6, $C49, 1),  Mortality_Rates!$C$111))</f>
        <v>1.356283646696537E-3</v>
      </c>
      <c r="U49" s="30">
        <f ca="1">(1-IF($B49="Male", $C$3, $C$4))^MIN((U$8-$C$6), $C$5)*IF($B49="Male", MIN(OFFSET(Mortality_Rates!$B$6, $C49, 0), Mortality_Rates!$B$111), MIN(OFFSET(Mortality_Rates!$B$6, $C49, 1),  Mortality_Rates!$C$111))</f>
        <v>1.340686384759527E-3</v>
      </c>
      <c r="V49" s="30">
        <f ca="1">(1-IF($B49="Male", $C$3, $C$4))^MIN((V$8-$C$6), $C$5)*IF($B49="Male", MIN(OFFSET(Mortality_Rates!$B$6, $C49, 0), Mortality_Rates!$B$111), MIN(OFFSET(Mortality_Rates!$B$6, $C49, 1),  Mortality_Rates!$C$111))</f>
        <v>1.3252684913347924E-3</v>
      </c>
      <c r="W49" s="30">
        <f ca="1">(1-IF($B49="Male", $C$3, $C$4))^MIN((W$8-$C$6), $C$5)*IF($B49="Male", MIN(OFFSET(Mortality_Rates!$B$6, $C49, 0), Mortality_Rates!$B$111), MIN(OFFSET(Mortality_Rates!$B$6, $C49, 1),  Mortality_Rates!$C$111))</f>
        <v>1.3100279036844422E-3</v>
      </c>
      <c r="X49" s="30">
        <f ca="1">(1-IF($B49="Male", $C$3, $C$4))^MIN((X$8-$C$6), $C$5)*IF($B49="Male", MIN(OFFSET(Mortality_Rates!$B$6, $C49, 0), Mortality_Rates!$B$111), MIN(OFFSET(Mortality_Rates!$B$6, $C49, 1),  Mortality_Rates!$C$111))</f>
        <v>1.2949625827920713E-3</v>
      </c>
      <c r="Y49" s="30">
        <f ca="1">(1-IF($B49="Male", $C$3, $C$4))^MIN((Y$8-$C$6), $C$5)*IF($B49="Male", MIN(OFFSET(Mortality_Rates!$B$6, $C49, 0), Mortality_Rates!$B$111), MIN(OFFSET(Mortality_Rates!$B$6, $C49, 1),  Mortality_Rates!$C$111))</f>
        <v>1.2800705130899624E-3</v>
      </c>
      <c r="Z49" s="30">
        <f ca="1">(1-IF($B49="Male", $C$3, $C$4))^MIN((Z$8-$C$6), $C$5)*IF($B49="Male", MIN(OFFSET(Mortality_Rates!$B$6, $C49, 0), Mortality_Rates!$B$111), MIN(OFFSET(Mortality_Rates!$B$6, $C49, 1),  Mortality_Rates!$C$111))</f>
        <v>1.2653497021894279E-3</v>
      </c>
      <c r="AA49" s="30">
        <f ca="1">(1-IF($B49="Male", $C$3, $C$4))^MIN((AA$8-$C$6), $C$5)*IF($B49="Male", MIN(OFFSET(Mortality_Rates!$B$6, $C49, 0), Mortality_Rates!$B$111), MIN(OFFSET(Mortality_Rates!$B$6, $C49, 1),  Mortality_Rates!$C$111))</f>
        <v>1.2507981806142495E-3</v>
      </c>
      <c r="AB49" s="30">
        <f ca="1">(1-IF($B49="Male", $C$3, $C$4))^MIN((AB$8-$C$6), $C$5)*IF($B49="Male", MIN(OFFSET(Mortality_Rates!$B$6, $C49, 0), Mortality_Rates!$B$111), MIN(OFFSET(Mortality_Rates!$B$6, $C49, 1),  Mortality_Rates!$C$111))</f>
        <v>1.2364140015371857E-3</v>
      </c>
      <c r="AC49" s="30">
        <f ca="1">(1-IF($B49="Male", $C$3, $C$4))^MIN((AC$8-$C$6), $C$5)*IF($B49="Male", MIN(OFFSET(Mortality_Rates!$B$6, $C49, 0), Mortality_Rates!$B$111), MIN(OFFSET(Mortality_Rates!$B$6, $C49, 1),  Mortality_Rates!$C$111))</f>
        <v>1.2221952405195081E-3</v>
      </c>
      <c r="AD49" s="30">
        <f ca="1">(1-IF($B49="Male", $C$3, $C$4))^MIN((AD$8-$C$6), $C$5)*IF($B49="Male", MIN(OFFSET(Mortality_Rates!$B$6, $C49, 0), Mortality_Rates!$B$111), MIN(OFFSET(Mortality_Rates!$B$6, $C49, 1),  Mortality_Rates!$C$111))</f>
        <v>1.2081399952535339E-3</v>
      </c>
      <c r="AE49" s="30">
        <f ca="1">(1-IF($B49="Male", $C$3, $C$4))^MIN((AE$8-$C$6), $C$5)*IF($B49="Male", MIN(OFFSET(Mortality_Rates!$B$6, $C49, 0), Mortality_Rates!$B$111), MIN(OFFSET(Mortality_Rates!$B$6, $C49, 1),  Mortality_Rates!$C$111))</f>
        <v>1.1942463853081182E-3</v>
      </c>
      <c r="AF49" s="30">
        <f ca="1">(1-IF($B49="Male", $C$3, $C$4))^MIN((AF$8-$C$6), $C$5)*IF($B49="Male", MIN(OFFSET(Mortality_Rates!$B$6, $C49, 0), Mortality_Rates!$B$111), MIN(OFFSET(Mortality_Rates!$B$6, $C49, 1),  Mortality_Rates!$C$111))</f>
        <v>1.180512551877075E-3</v>
      </c>
      <c r="AG49" s="30">
        <f ca="1">(1-IF($B49="Male", $C$3, $C$4))^MIN((AG$8-$C$6), $C$5)*IF($B49="Male", MIN(OFFSET(Mortality_Rates!$B$6, $C49, 0), Mortality_Rates!$B$111), MIN(OFFSET(Mortality_Rates!$B$6, $C49, 1),  Mortality_Rates!$C$111))</f>
        <v>1.1669366575304885E-3</v>
      </c>
      <c r="AH49" s="30">
        <f ca="1">(1-IF($B49="Male", $C$3, $C$4))^MIN((AH$8-$C$6), $C$5)*IF($B49="Male", MIN(OFFSET(Mortality_Rates!$B$6, $C49, 0), Mortality_Rates!$B$111), MIN(OFFSET(Mortality_Rates!$B$6, $C49, 1),  Mortality_Rates!$C$111))</f>
        <v>1.1535168859688879E-3</v>
      </c>
      <c r="AI49" s="30">
        <f ca="1">(1-IF($B49="Male", $C$3, $C$4))^MIN((AI$8-$C$6), $C$5)*IF($B49="Male", MIN(OFFSET(Mortality_Rates!$B$6, $C49, 0), Mortality_Rates!$B$111), MIN(OFFSET(Mortality_Rates!$B$6, $C49, 1),  Mortality_Rates!$C$111))</f>
        <v>1.1402514417802457E-3</v>
      </c>
      <c r="AJ49" s="30">
        <f ca="1">(1-IF($B49="Male", $C$3, $C$4))^MIN((AJ$8-$C$6), $C$5)*IF($B49="Male", MIN(OFFSET(Mortality_Rates!$B$6, $C49, 0), Mortality_Rates!$B$111), MIN(OFFSET(Mortality_Rates!$B$6, $C49, 1),  Mortality_Rates!$C$111))</f>
        <v>1.1271385501997729E-3</v>
      </c>
      <c r="AK49" s="30">
        <f ca="1">(1-IF($B49="Male", $C$3, $C$4))^MIN((AK$8-$C$6), $C$5)*IF($B49="Male", MIN(OFFSET(Mortality_Rates!$B$6, $C49, 0), Mortality_Rates!$B$111), MIN(OFFSET(Mortality_Rates!$B$6, $C49, 1),  Mortality_Rates!$C$111))</f>
        <v>1.1141764568724755E-3</v>
      </c>
      <c r="AL49" s="30">
        <f ca="1">(1-IF($B49="Male", $C$3, $C$4))^MIN((AL$8-$C$6), $C$5)*IF($B49="Male", MIN(OFFSET(Mortality_Rates!$B$6, $C49, 0), Mortality_Rates!$B$111), MIN(OFFSET(Mortality_Rates!$B$6, $C49, 1),  Mortality_Rates!$C$111))</f>
        <v>1.1013634276184419E-3</v>
      </c>
      <c r="AM49" s="30">
        <f ca="1">(1-IF($B49="Male", $C$3, $C$4))^MIN((AM$8-$C$6), $C$5)*IF($B49="Male", MIN(OFFSET(Mortality_Rates!$B$6, $C49, 0), Mortality_Rates!$B$111), MIN(OFFSET(Mortality_Rates!$B$6, $C49, 1),  Mortality_Rates!$C$111))</f>
        <v>1.0886977482008301E-3</v>
      </c>
      <c r="AN49" s="30">
        <f ca="1">(1-IF($B49="Male", $C$3, $C$4))^MIN((AN$8-$C$6), $C$5)*IF($B49="Male", MIN(OFFSET(Mortality_Rates!$B$6, $C49, 0), Mortality_Rates!$B$111), MIN(OFFSET(Mortality_Rates!$B$6, $C49, 1),  Mortality_Rates!$C$111))</f>
        <v>1.0761777240965206E-3</v>
      </c>
      <c r="AO49" s="30">
        <f ca="1">(1-IF($B49="Male", $C$3, $C$4))^MIN((AO$8-$C$6), $C$5)*IF($B49="Male", MIN(OFFSET(Mortality_Rates!$B$6, $C49, 0), Mortality_Rates!$B$111), MIN(OFFSET(Mortality_Rates!$B$6, $C49, 1),  Mortality_Rates!$C$111))</f>
        <v>1.0638016802694105E-3</v>
      </c>
      <c r="AP49" s="30">
        <f ca="1">(1-IF($B49="Male", $C$3, $C$4))^MIN((AP$8-$C$6), $C$5)*IF($B49="Male", MIN(OFFSET(Mortality_Rates!$B$6, $C49, 0), Mortality_Rates!$B$111), MIN(OFFSET(Mortality_Rates!$B$6, $C49, 1),  Mortality_Rates!$C$111))</f>
        <v>1.0515679609463123E-3</v>
      </c>
      <c r="AQ49" s="30">
        <f ca="1">(1-IF($B49="Male", $C$3, $C$4))^MIN((AQ$8-$C$6), $C$5)*IF($B49="Male", MIN(OFFSET(Mortality_Rates!$B$6, $C49, 0), Mortality_Rates!$B$111), MIN(OFFSET(Mortality_Rates!$B$6, $C49, 1),  Mortality_Rates!$C$111))</f>
        <v>1.0394749293954298E-3</v>
      </c>
      <c r="AR49" s="30">
        <f ca="1">(1-IF($B49="Male", $C$3, $C$4))^MIN((AR$8-$C$6), $C$5)*IF($B49="Male", MIN(OFFSET(Mortality_Rates!$B$6, $C49, 0), Mortality_Rates!$B$111), MIN(OFFSET(Mortality_Rates!$B$6, $C49, 1),  Mortality_Rates!$C$111))</f>
        <v>1.0275209677073824E-3</v>
      </c>
      <c r="AS49" s="30">
        <f ca="1">(1-IF($B49="Male", $C$3, $C$4))^MIN((AS$8-$C$6), $C$5)*IF($B49="Male", MIN(OFFSET(Mortality_Rates!$B$6, $C49, 0), Mortality_Rates!$B$111), MIN(OFFSET(Mortality_Rates!$B$6, $C49, 1),  Mortality_Rates!$C$111))</f>
        <v>1.0157044765787475E-3</v>
      </c>
      <c r="AT49" s="30">
        <f ca="1">(1-IF($B49="Male", $C$3, $C$4))^MIN((AT$8-$C$6), $C$5)*IF($B49="Male", MIN(OFFSET(Mortality_Rates!$B$6, $C49, 0), Mortality_Rates!$B$111), MIN(OFFSET(Mortality_Rates!$B$6, $C49, 1),  Mortality_Rates!$C$111))</f>
        <v>1.0040238750980918E-3</v>
      </c>
      <c r="AU49" s="30">
        <f ca="1">(1-IF($B49="Male", $C$3, $C$4))^MIN((AU$8-$C$6), $C$5)*IF($B49="Male", MIN(OFFSET(Mortality_Rates!$B$6, $C49, 0), Mortality_Rates!$B$111), MIN(OFFSET(Mortality_Rates!$B$6, $C49, 1),  Mortality_Rates!$C$111))</f>
        <v>9.9247760053446403E-4</v>
      </c>
      <c r="AV49" s="30">
        <f ca="1">(1-IF($B49="Male", $C$3, $C$4))^MIN((AV$8-$C$6), $C$5)*IF($B49="Male", MIN(OFFSET(Mortality_Rates!$B$6, $C49, 0), Mortality_Rates!$B$111), MIN(OFFSET(Mortality_Rates!$B$6, $C49, 1),  Mortality_Rates!$C$111))</f>
        <v>9.8106410812831752E-4</v>
      </c>
      <c r="AW49" s="30">
        <f ca="1">(1-IF($B49="Male", $C$3, $C$4))^MIN((AW$8-$C$6), $C$5)*IF($B49="Male", MIN(OFFSET(Mortality_Rates!$B$6, $C49, 0), Mortality_Rates!$B$111), MIN(OFFSET(Mortality_Rates!$B$6, $C49, 1),  Mortality_Rates!$C$111))</f>
        <v>9.6978187088484196E-4</v>
      </c>
      <c r="AX49" s="30">
        <f ca="1">(1-IF($B49="Male", $C$3, $C$4))^MIN((AX$8-$C$6), $C$5)*IF($B49="Male", MIN(OFFSET(Mortality_Rates!$B$6, $C49, 0), Mortality_Rates!$B$111), MIN(OFFSET(Mortality_Rates!$B$6, $C49, 1),  Mortality_Rates!$C$111))</f>
        <v>9.5862937936966634E-4</v>
      </c>
      <c r="AY49" s="30">
        <f ca="1">(1-IF($B49="Male", $C$3, $C$4))^MIN((AY$8-$C$6), $C$5)*IF($B49="Male", MIN(OFFSET(Mortality_Rates!$B$6, $C49, 0), Mortality_Rates!$B$111), MIN(OFFSET(Mortality_Rates!$B$6, $C49, 1),  Mortality_Rates!$C$111))</f>
        <v>9.4760514150691515E-4</v>
      </c>
      <c r="AZ49" s="30">
        <f ca="1">(1-IF($B49="Male", $C$3, $C$4))^MIN((AZ$8-$C$6), $C$5)*IF($B49="Male", MIN(OFFSET(Mortality_Rates!$B$6, $C49, 0), Mortality_Rates!$B$111), MIN(OFFSET(Mortality_Rates!$B$6, $C49, 1),  Mortality_Rates!$C$111))</f>
        <v>9.3670768237958562E-4</v>
      </c>
      <c r="BA49" s="30">
        <f ca="1">(1-IF($B49="Male", $C$3, $C$4))^MIN((BA$8-$C$6), $C$5)*IF($B49="Male", MIN(OFFSET(Mortality_Rates!$B$6, $C49, 0), Mortality_Rates!$B$111), MIN(OFFSET(Mortality_Rates!$B$6, $C49, 1),  Mortality_Rates!$C$111))</f>
        <v>9.2593554403222044E-4</v>
      </c>
      <c r="BB49" s="30">
        <f ca="1">(1-IF($B49="Male", $C$3, $C$4))^MIN((BB$8-$C$6), $C$5)*IF($B49="Male", MIN(OFFSET(Mortality_Rates!$B$6, $C49, 0), Mortality_Rates!$B$111), MIN(OFFSET(Mortality_Rates!$B$6, $C49, 1),  Mortality_Rates!$C$111))</f>
        <v>9.2593554403222044E-4</v>
      </c>
      <c r="BC49" s="30">
        <f ca="1">(1-IF($B49="Male", $C$3, $C$4))^MIN((BC$8-$C$6), $C$5)*IF($B49="Male", MIN(OFFSET(Mortality_Rates!$B$6, $C49, 0), Mortality_Rates!$B$111), MIN(OFFSET(Mortality_Rates!$B$6, $C49, 1),  Mortality_Rates!$C$111))</f>
        <v>9.2593554403222044E-4</v>
      </c>
      <c r="BD49" s="30">
        <f ca="1">(1-IF($B49="Male", $C$3, $C$4))^MIN((BD$8-$C$6), $C$5)*IF($B49="Male", MIN(OFFSET(Mortality_Rates!$B$6, $C49, 0), Mortality_Rates!$B$111), MIN(OFFSET(Mortality_Rates!$B$6, $C49, 1),  Mortality_Rates!$C$111))</f>
        <v>9.2593554403222044E-4</v>
      </c>
      <c r="BE49" s="30">
        <f ca="1">(1-IF($B49="Male", $C$3, $C$4))^MIN((BE$8-$C$6), $C$5)*IF($B49="Male", MIN(OFFSET(Mortality_Rates!$B$6, $C49, 0), Mortality_Rates!$B$111), MIN(OFFSET(Mortality_Rates!$B$6, $C49, 1),  Mortality_Rates!$C$111))</f>
        <v>9.2593554403222044E-4</v>
      </c>
      <c r="BF49" s="30">
        <f ca="1">(1-IF($B49="Male", $C$3, $C$4))^MIN((BF$8-$C$6), $C$5)*IF($B49="Male", MIN(OFFSET(Mortality_Rates!$B$6, $C49, 0), Mortality_Rates!$B$111), MIN(OFFSET(Mortality_Rates!$B$6, $C49, 1),  Mortality_Rates!$C$111))</f>
        <v>9.2593554403222044E-4</v>
      </c>
      <c r="BG49" s="30">
        <f ca="1">(1-IF($B49="Male", $C$3, $C$4))^MIN((BG$8-$C$6), $C$5)*IF($B49="Male", MIN(OFFSET(Mortality_Rates!$B$6, $C49, 0), Mortality_Rates!$B$111), MIN(OFFSET(Mortality_Rates!$B$6, $C49, 1),  Mortality_Rates!$C$111))</f>
        <v>9.2593554403222044E-4</v>
      </c>
      <c r="BH49" s="30">
        <f ca="1">(1-IF($B49="Male", $C$3, $C$4))^MIN((BH$8-$C$6), $C$5)*IF($B49="Male", MIN(OFFSET(Mortality_Rates!$B$6, $C49, 0), Mortality_Rates!$B$111), MIN(OFFSET(Mortality_Rates!$B$6, $C49, 1),  Mortality_Rates!$C$111))</f>
        <v>9.2593554403222044E-4</v>
      </c>
      <c r="BI49" s="30">
        <f ca="1">(1-IF($B49="Male", $C$3, $C$4))^MIN((BI$8-$C$6), $C$5)*IF($B49="Male", MIN(OFFSET(Mortality_Rates!$B$6, $C49, 0), Mortality_Rates!$B$111), MIN(OFFSET(Mortality_Rates!$B$6, $C49, 1),  Mortality_Rates!$C$111))</f>
        <v>9.2593554403222044E-4</v>
      </c>
      <c r="BJ49" s="30">
        <f ca="1">(1-IF($B49="Male", $C$3, $C$4))^MIN((BJ$8-$C$6), $C$5)*IF($B49="Male", MIN(OFFSET(Mortality_Rates!$B$6, $C49, 0), Mortality_Rates!$B$111), MIN(OFFSET(Mortality_Rates!$B$6, $C49, 1),  Mortality_Rates!$C$111))</f>
        <v>9.2593554403222044E-4</v>
      </c>
      <c r="BK49" s="30">
        <f ca="1">(1-IF($B49="Male", $C$3, $C$4))^MIN((BK$8-$C$6), $C$5)*IF($B49="Male", MIN(OFFSET(Mortality_Rates!$B$6, $C49, 0), Mortality_Rates!$B$111), MIN(OFFSET(Mortality_Rates!$B$6, $C49, 1),  Mortality_Rates!$C$111))</f>
        <v>9.2593554403222044E-4</v>
      </c>
    </row>
    <row r="50" spans="1:63" x14ac:dyDescent="0.35">
      <c r="A50" t="s">
        <v>34</v>
      </c>
      <c r="B50" t="s">
        <v>31</v>
      </c>
      <c r="C50">
        <f t="shared" si="25"/>
        <v>41</v>
      </c>
      <c r="D50" s="30">
        <f ca="1">(1-IF($B50="Male", $C$3, $C$4))^MIN((D$8-$C$6), $C$5)*IF($B50="Male", MIN(OFFSET(Mortality_Rates!$B$6, $C50, 0), Mortality_Rates!$B$111), MIN(OFFSET(Mortality_Rates!$B$6, $C50, 1),  Mortality_Rates!$C$111))</f>
        <v>1.7832540000000002E-3</v>
      </c>
      <c r="E50" s="30">
        <f ca="1">(1-IF($B50="Male", $C$3, $C$4))^MIN((E$8-$C$6), $C$5)*IF($B50="Male", MIN(OFFSET(Mortality_Rates!$B$6, $C50, 0), Mortality_Rates!$B$111), MIN(OFFSET(Mortality_Rates!$B$6, $C50, 1),  Mortality_Rates!$C$111))</f>
        <v>1.762746579E-3</v>
      </c>
      <c r="F50" s="30">
        <f ca="1">(1-IF($B50="Male", $C$3, $C$4))^MIN((F$8-$C$6), $C$5)*IF($B50="Male", MIN(OFFSET(Mortality_Rates!$B$6, $C50, 0), Mortality_Rates!$B$111), MIN(OFFSET(Mortality_Rates!$B$6, $C50, 1),  Mortality_Rates!$C$111))</f>
        <v>1.7424749933415001E-3</v>
      </c>
      <c r="G50" s="30">
        <f ca="1">(1-IF($B50="Male", $C$3, $C$4))^MIN((G$8-$C$6), $C$5)*IF($B50="Male", MIN(OFFSET(Mortality_Rates!$B$6, $C50, 0), Mortality_Rates!$B$111), MIN(OFFSET(Mortality_Rates!$B$6, $C50, 1),  Mortality_Rates!$C$111))</f>
        <v>1.7224365309180729E-3</v>
      </c>
      <c r="H50" s="30">
        <f ca="1">(1-IF($B50="Male", $C$3, $C$4))^MIN((H$8-$C$6), $C$5)*IF($B50="Male", MIN(OFFSET(Mortality_Rates!$B$6, $C50, 0), Mortality_Rates!$B$111), MIN(OFFSET(Mortality_Rates!$B$6, $C50, 1),  Mortality_Rates!$C$111))</f>
        <v>1.7026285108125152E-3</v>
      </c>
      <c r="I50" s="30">
        <f ca="1">(1-IF($B50="Male", $C$3, $C$4))^MIN((I$8-$C$6), $C$5)*IF($B50="Male", MIN(OFFSET(Mortality_Rates!$B$6, $C50, 0), Mortality_Rates!$B$111), MIN(OFFSET(Mortality_Rates!$B$6, $C50, 1),  Mortality_Rates!$C$111))</f>
        <v>1.6830482829381713E-3</v>
      </c>
      <c r="J50" s="30">
        <f ca="1">(1-IF($B50="Male", $C$3, $C$4))^MIN((J$8-$C$6), $C$5)*IF($B50="Male", MIN(OFFSET(Mortality_Rates!$B$6, $C50, 0), Mortality_Rates!$B$111), MIN(OFFSET(Mortality_Rates!$B$6, $C50, 1),  Mortality_Rates!$C$111))</f>
        <v>1.6636932276843824E-3</v>
      </c>
      <c r="K50" s="30">
        <f ca="1">(1-IF($B50="Male", $C$3, $C$4))^MIN((K$8-$C$6), $C$5)*IF($B50="Male", MIN(OFFSET(Mortality_Rates!$B$6, $C50, 0), Mortality_Rates!$B$111), MIN(OFFSET(Mortality_Rates!$B$6, $C50, 1),  Mortality_Rates!$C$111))</f>
        <v>1.6445607555660121E-3</v>
      </c>
      <c r="L50" s="30">
        <f ca="1">(1-IF($B50="Male", $C$3, $C$4))^MIN((L$8-$C$6), $C$5)*IF($B50="Male", MIN(OFFSET(Mortality_Rates!$B$6, $C50, 0), Mortality_Rates!$B$111), MIN(OFFSET(Mortality_Rates!$B$6, $C50, 1),  Mortality_Rates!$C$111))</f>
        <v>1.6256483068770029E-3</v>
      </c>
      <c r="M50" s="30">
        <f ca="1">(1-IF($B50="Male", $C$3, $C$4))^MIN((M$8-$C$6), $C$5)*IF($B50="Male", MIN(OFFSET(Mortality_Rates!$B$6, $C50, 0), Mortality_Rates!$B$111), MIN(OFFSET(Mortality_Rates!$B$6, $C50, 1),  Mortality_Rates!$C$111))</f>
        <v>1.6069533513479173E-3</v>
      </c>
      <c r="N50" s="30">
        <f ca="1">(1-IF($B50="Male", $C$3, $C$4))^MIN((N$8-$C$6), $C$5)*IF($B50="Male", MIN(OFFSET(Mortality_Rates!$B$6, $C50, 0), Mortality_Rates!$B$111), MIN(OFFSET(Mortality_Rates!$B$6, $C50, 1),  Mortality_Rates!$C$111))</f>
        <v>1.5884733878074164E-3</v>
      </c>
      <c r="O50" s="30">
        <f ca="1">(1-IF($B50="Male", $C$3, $C$4))^MIN((O$8-$C$6), $C$5)*IF($B50="Male", MIN(OFFSET(Mortality_Rates!$B$6, $C50, 0), Mortality_Rates!$B$111), MIN(OFFSET(Mortality_Rates!$B$6, $C50, 1),  Mortality_Rates!$C$111))</f>
        <v>1.5702059438476312E-3</v>
      </c>
      <c r="P50" s="30">
        <f ca="1">(1-IF($B50="Male", $C$3, $C$4))^MIN((P$8-$C$6), $C$5)*IF($B50="Male", MIN(OFFSET(Mortality_Rates!$B$6, $C50, 0), Mortality_Rates!$B$111), MIN(OFFSET(Mortality_Rates!$B$6, $C50, 1),  Mortality_Rates!$C$111))</f>
        <v>1.5521485754933836E-3</v>
      </c>
      <c r="Q50" s="30">
        <f ca="1">(1-IF($B50="Male", $C$3, $C$4))^MIN((Q$8-$C$6), $C$5)*IF($B50="Male", MIN(OFFSET(Mortality_Rates!$B$6, $C50, 0), Mortality_Rates!$B$111), MIN(OFFSET(Mortality_Rates!$B$6, $C50, 1),  Mortality_Rates!$C$111))</f>
        <v>1.5342988668752095E-3</v>
      </c>
      <c r="R50" s="30">
        <f ca="1">(1-IF($B50="Male", $C$3, $C$4))^MIN((R$8-$C$6), $C$5)*IF($B50="Male", MIN(OFFSET(Mortality_Rates!$B$6, $C50, 0), Mortality_Rates!$B$111), MIN(OFFSET(Mortality_Rates!$B$6, $C50, 1),  Mortality_Rates!$C$111))</f>
        <v>1.5166544299061448E-3</v>
      </c>
      <c r="S50" s="30">
        <f ca="1">(1-IF($B50="Male", $C$3, $C$4))^MIN((S$8-$C$6), $C$5)*IF($B50="Male", MIN(OFFSET(Mortality_Rates!$B$6, $C50, 0), Mortality_Rates!$B$111), MIN(OFFSET(Mortality_Rates!$B$6, $C50, 1),  Mortality_Rates!$C$111))</f>
        <v>1.4992129039622241E-3</v>
      </c>
      <c r="T50" s="30">
        <f ca="1">(1-IF($B50="Male", $C$3, $C$4))^MIN((T$8-$C$6), $C$5)*IF($B50="Male", MIN(OFFSET(Mortality_Rates!$B$6, $C50, 0), Mortality_Rates!$B$111), MIN(OFFSET(Mortality_Rates!$B$6, $C50, 1),  Mortality_Rates!$C$111))</f>
        <v>1.4819719555666585E-3</v>
      </c>
      <c r="U50" s="30">
        <f ca="1">(1-IF($B50="Male", $C$3, $C$4))^MIN((U$8-$C$6), $C$5)*IF($B50="Male", MIN(OFFSET(Mortality_Rates!$B$6, $C50, 0), Mortality_Rates!$B$111), MIN(OFFSET(Mortality_Rates!$B$6, $C50, 1),  Mortality_Rates!$C$111))</f>
        <v>1.4649292780776419E-3</v>
      </c>
      <c r="V50" s="30">
        <f ca="1">(1-IF($B50="Male", $C$3, $C$4))^MIN((V$8-$C$6), $C$5)*IF($B50="Male", MIN(OFFSET(Mortality_Rates!$B$6, $C50, 0), Mortality_Rates!$B$111), MIN(OFFSET(Mortality_Rates!$B$6, $C50, 1),  Mortality_Rates!$C$111))</f>
        <v>1.448082591379749E-3</v>
      </c>
      <c r="W50" s="30">
        <f ca="1">(1-IF($B50="Male", $C$3, $C$4))^MIN((W$8-$C$6), $C$5)*IF($B50="Male", MIN(OFFSET(Mortality_Rates!$B$6, $C50, 0), Mortality_Rates!$B$111), MIN(OFFSET(Mortality_Rates!$B$6, $C50, 1),  Mortality_Rates!$C$111))</f>
        <v>1.4314296415788819E-3</v>
      </c>
      <c r="X50" s="30">
        <f ca="1">(1-IF($B50="Male", $C$3, $C$4))^MIN((X$8-$C$6), $C$5)*IF($B50="Male", MIN(OFFSET(Mortality_Rates!$B$6, $C50, 0), Mortality_Rates!$B$111), MIN(OFFSET(Mortality_Rates!$B$6, $C50, 1),  Mortality_Rates!$C$111))</f>
        <v>1.4149682007007249E-3</v>
      </c>
      <c r="Y50" s="30">
        <f ca="1">(1-IF($B50="Male", $C$3, $C$4))^MIN((Y$8-$C$6), $C$5)*IF($B50="Male", MIN(OFFSET(Mortality_Rates!$B$6, $C50, 0), Mortality_Rates!$B$111), MIN(OFFSET(Mortality_Rates!$B$6, $C50, 1),  Mortality_Rates!$C$111))</f>
        <v>1.3986960663926666E-3</v>
      </c>
      <c r="Z50" s="30">
        <f ca="1">(1-IF($B50="Male", $C$3, $C$4))^MIN((Z$8-$C$6), $C$5)*IF($B50="Male", MIN(OFFSET(Mortality_Rates!$B$6, $C50, 0), Mortality_Rates!$B$111), MIN(OFFSET(Mortality_Rates!$B$6, $C50, 1),  Mortality_Rates!$C$111))</f>
        <v>1.382611061629151E-3</v>
      </c>
      <c r="AA50" s="30">
        <f ca="1">(1-IF($B50="Male", $C$3, $C$4))^MIN((AA$8-$C$6), $C$5)*IF($B50="Male", MIN(OFFSET(Mortality_Rates!$B$6, $C50, 0), Mortality_Rates!$B$111), MIN(OFFSET(Mortality_Rates!$B$6, $C50, 1),  Mortality_Rates!$C$111))</f>
        <v>1.3667110344204158E-3</v>
      </c>
      <c r="AB50" s="30">
        <f ca="1">(1-IF($B50="Male", $C$3, $C$4))^MIN((AB$8-$C$6), $C$5)*IF($B50="Male", MIN(OFFSET(Mortality_Rates!$B$6, $C50, 0), Mortality_Rates!$B$111), MIN(OFFSET(Mortality_Rates!$B$6, $C50, 1),  Mortality_Rates!$C$111))</f>
        <v>1.3509938575245808E-3</v>
      </c>
      <c r="AC50" s="30">
        <f ca="1">(1-IF($B50="Male", $C$3, $C$4))^MIN((AC$8-$C$6), $C$5)*IF($B50="Male", MIN(OFFSET(Mortality_Rates!$B$6, $C50, 0), Mortality_Rates!$B$111), MIN(OFFSET(Mortality_Rates!$B$6, $C50, 1),  Mortality_Rates!$C$111))</f>
        <v>1.3354574281630482E-3</v>
      </c>
      <c r="AD50" s="30">
        <f ca="1">(1-IF($B50="Male", $C$3, $C$4))^MIN((AD$8-$C$6), $C$5)*IF($B50="Male", MIN(OFFSET(Mortality_Rates!$B$6, $C50, 0), Mortality_Rates!$B$111), MIN(OFFSET(Mortality_Rates!$B$6, $C50, 1),  Mortality_Rates!$C$111))</f>
        <v>1.3200996677391733E-3</v>
      </c>
      <c r="AE50" s="30">
        <f ca="1">(1-IF($B50="Male", $C$3, $C$4))^MIN((AE$8-$C$6), $C$5)*IF($B50="Male", MIN(OFFSET(Mortality_Rates!$B$6, $C50, 0), Mortality_Rates!$B$111), MIN(OFFSET(Mortality_Rates!$B$6, $C50, 1),  Mortality_Rates!$C$111))</f>
        <v>1.3049185215601731E-3</v>
      </c>
      <c r="AF50" s="30">
        <f ca="1">(1-IF($B50="Male", $C$3, $C$4))^MIN((AF$8-$C$6), $C$5)*IF($B50="Male", MIN(OFFSET(Mortality_Rates!$B$6, $C50, 0), Mortality_Rates!$B$111), MIN(OFFSET(Mortality_Rates!$B$6, $C50, 1),  Mortality_Rates!$C$111))</f>
        <v>1.289911958562231E-3</v>
      </c>
      <c r="AG50" s="30">
        <f ca="1">(1-IF($B50="Male", $C$3, $C$4))^MIN((AG$8-$C$6), $C$5)*IF($B50="Male", MIN(OFFSET(Mortality_Rates!$B$6, $C50, 0), Mortality_Rates!$B$111), MIN(OFFSET(Mortality_Rates!$B$6, $C50, 1),  Mortality_Rates!$C$111))</f>
        <v>1.2750779710387653E-3</v>
      </c>
      <c r="AH50" s="30">
        <f ca="1">(1-IF($B50="Male", $C$3, $C$4))^MIN((AH$8-$C$6), $C$5)*IF($B50="Male", MIN(OFFSET(Mortality_Rates!$B$6, $C50, 0), Mortality_Rates!$B$111), MIN(OFFSET(Mortality_Rates!$B$6, $C50, 1),  Mortality_Rates!$C$111))</f>
        <v>1.2604145743718195E-3</v>
      </c>
      <c r="AI50" s="30">
        <f ca="1">(1-IF($B50="Male", $C$3, $C$4))^MIN((AI$8-$C$6), $C$5)*IF($B50="Male", MIN(OFFSET(Mortality_Rates!$B$6, $C50, 0), Mortality_Rates!$B$111), MIN(OFFSET(Mortality_Rates!$B$6, $C50, 1),  Mortality_Rates!$C$111))</f>
        <v>1.2459198067665436E-3</v>
      </c>
      <c r="AJ50" s="30">
        <f ca="1">(1-IF($B50="Male", $C$3, $C$4))^MIN((AJ$8-$C$6), $C$5)*IF($B50="Male", MIN(OFFSET(Mortality_Rates!$B$6, $C50, 0), Mortality_Rates!$B$111), MIN(OFFSET(Mortality_Rates!$B$6, $C50, 1),  Mortality_Rates!$C$111))</f>
        <v>1.2315917289887283E-3</v>
      </c>
      <c r="AK50" s="30">
        <f ca="1">(1-IF($B50="Male", $C$3, $C$4))^MIN((AK$8-$C$6), $C$5)*IF($B50="Male", MIN(OFFSET(Mortality_Rates!$B$6, $C50, 0), Mortality_Rates!$B$111), MIN(OFFSET(Mortality_Rates!$B$6, $C50, 1),  Mortality_Rates!$C$111))</f>
        <v>1.217428424105358E-3</v>
      </c>
      <c r="AL50" s="30">
        <f ca="1">(1-IF($B50="Male", $C$3, $C$4))^MIN((AL$8-$C$6), $C$5)*IF($B50="Male", MIN(OFFSET(Mortality_Rates!$B$6, $C50, 0), Mortality_Rates!$B$111), MIN(OFFSET(Mortality_Rates!$B$6, $C50, 1),  Mortality_Rates!$C$111))</f>
        <v>1.2034279972281462E-3</v>
      </c>
      <c r="AM50" s="30">
        <f ca="1">(1-IF($B50="Male", $C$3, $C$4))^MIN((AM$8-$C$6), $C$5)*IF($B50="Male", MIN(OFFSET(Mortality_Rates!$B$6, $C50, 0), Mortality_Rates!$B$111), MIN(OFFSET(Mortality_Rates!$B$6, $C50, 1),  Mortality_Rates!$C$111))</f>
        <v>1.1895885752600227E-3</v>
      </c>
      <c r="AN50" s="30">
        <f ca="1">(1-IF($B50="Male", $C$3, $C$4))^MIN((AN$8-$C$6), $C$5)*IF($B50="Male", MIN(OFFSET(Mortality_Rates!$B$6, $C50, 0), Mortality_Rates!$B$111), MIN(OFFSET(Mortality_Rates!$B$6, $C50, 1),  Mortality_Rates!$C$111))</f>
        <v>1.1759083066445325E-3</v>
      </c>
      <c r="AO50" s="30">
        <f ca="1">(1-IF($B50="Male", $C$3, $C$4))^MIN((AO$8-$C$6), $C$5)*IF($B50="Male", MIN(OFFSET(Mortality_Rates!$B$6, $C50, 0), Mortality_Rates!$B$111), MIN(OFFSET(Mortality_Rates!$B$6, $C50, 1),  Mortality_Rates!$C$111))</f>
        <v>1.1623853611181204E-3</v>
      </c>
      <c r="AP50" s="30">
        <f ca="1">(1-IF($B50="Male", $C$3, $C$4))^MIN((AP$8-$C$6), $C$5)*IF($B50="Male", MIN(OFFSET(Mortality_Rates!$B$6, $C50, 0), Mortality_Rates!$B$111), MIN(OFFSET(Mortality_Rates!$B$6, $C50, 1),  Mortality_Rates!$C$111))</f>
        <v>1.1490179294652621E-3</v>
      </c>
      <c r="AQ50" s="30">
        <f ca="1">(1-IF($B50="Male", $C$3, $C$4))^MIN((AQ$8-$C$6), $C$5)*IF($B50="Male", MIN(OFFSET(Mortality_Rates!$B$6, $C50, 0), Mortality_Rates!$B$111), MIN(OFFSET(Mortality_Rates!$B$6, $C50, 1),  Mortality_Rates!$C$111))</f>
        <v>1.1358042232764115E-3</v>
      </c>
      <c r="AR50" s="30">
        <f ca="1">(1-IF($B50="Male", $C$3, $C$4))^MIN((AR$8-$C$6), $C$5)*IF($B50="Male", MIN(OFFSET(Mortality_Rates!$B$6, $C50, 0), Mortality_Rates!$B$111), MIN(OFFSET(Mortality_Rates!$B$6, $C50, 1),  Mortality_Rates!$C$111))</f>
        <v>1.1227424747087328E-3</v>
      </c>
      <c r="AS50" s="30">
        <f ca="1">(1-IF($B50="Male", $C$3, $C$4))^MIN((AS$8-$C$6), $C$5)*IF($B50="Male", MIN(OFFSET(Mortality_Rates!$B$6, $C50, 0), Mortality_Rates!$B$111), MIN(OFFSET(Mortality_Rates!$B$6, $C50, 1),  Mortality_Rates!$C$111))</f>
        <v>1.1098309362495824E-3</v>
      </c>
      <c r="AT50" s="30">
        <f ca="1">(1-IF($B50="Male", $C$3, $C$4))^MIN((AT$8-$C$6), $C$5)*IF($B50="Male", MIN(OFFSET(Mortality_Rates!$B$6, $C50, 0), Mortality_Rates!$B$111), MIN(OFFSET(Mortality_Rates!$B$6, $C50, 1),  Mortality_Rates!$C$111))</f>
        <v>1.0970678804827123E-3</v>
      </c>
      <c r="AU50" s="30">
        <f ca="1">(1-IF($B50="Male", $C$3, $C$4))^MIN((AU$8-$C$6), $C$5)*IF($B50="Male", MIN(OFFSET(Mortality_Rates!$B$6, $C50, 0), Mortality_Rates!$B$111), MIN(OFFSET(Mortality_Rates!$B$6, $C50, 1),  Mortality_Rates!$C$111))</f>
        <v>1.0844515998571613E-3</v>
      </c>
      <c r="AV50" s="30">
        <f ca="1">(1-IF($B50="Male", $C$3, $C$4))^MIN((AV$8-$C$6), $C$5)*IF($B50="Male", MIN(OFFSET(Mortality_Rates!$B$6, $C50, 0), Mortality_Rates!$B$111), MIN(OFFSET(Mortality_Rates!$B$6, $C50, 1),  Mortality_Rates!$C$111))</f>
        <v>1.0719804064588038E-3</v>
      </c>
      <c r="AW50" s="30">
        <f ca="1">(1-IF($B50="Male", $C$3, $C$4))^MIN((AW$8-$C$6), $C$5)*IF($B50="Male", MIN(OFFSET(Mortality_Rates!$B$6, $C50, 0), Mortality_Rates!$B$111), MIN(OFFSET(Mortality_Rates!$B$6, $C50, 1),  Mortality_Rates!$C$111))</f>
        <v>1.0596526317845276E-3</v>
      </c>
      <c r="AX50" s="30">
        <f ca="1">(1-IF($B50="Male", $C$3, $C$4))^MIN((AX$8-$C$6), $C$5)*IF($B50="Male", MIN(OFFSET(Mortality_Rates!$B$6, $C50, 0), Mortality_Rates!$B$111), MIN(OFFSET(Mortality_Rates!$B$6, $C50, 1),  Mortality_Rates!$C$111))</f>
        <v>1.0474666265190057E-3</v>
      </c>
      <c r="AY50" s="30">
        <f ca="1">(1-IF($B50="Male", $C$3, $C$4))^MIN((AY$8-$C$6), $C$5)*IF($B50="Male", MIN(OFFSET(Mortality_Rates!$B$6, $C50, 0), Mortality_Rates!$B$111), MIN(OFFSET(Mortality_Rates!$B$6, $C50, 1),  Mortality_Rates!$C$111))</f>
        <v>1.035420760314037E-3</v>
      </c>
      <c r="AZ50" s="30">
        <f ca="1">(1-IF($B50="Male", $C$3, $C$4))^MIN((AZ$8-$C$6), $C$5)*IF($B50="Male", MIN(OFFSET(Mortality_Rates!$B$6, $C50, 0), Mortality_Rates!$B$111), MIN(OFFSET(Mortality_Rates!$B$6, $C50, 1),  Mortality_Rates!$C$111))</f>
        <v>1.0235134215704257E-3</v>
      </c>
      <c r="BA50" s="30">
        <f ca="1">(1-IF($B50="Male", $C$3, $C$4))^MIN((BA$8-$C$6), $C$5)*IF($B50="Male", MIN(OFFSET(Mortality_Rates!$B$6, $C50, 0), Mortality_Rates!$B$111), MIN(OFFSET(Mortality_Rates!$B$6, $C50, 1),  Mortality_Rates!$C$111))</f>
        <v>1.0117430172223657E-3</v>
      </c>
      <c r="BB50" s="30">
        <f ca="1">(1-IF($B50="Male", $C$3, $C$4))^MIN((BB$8-$C$6), $C$5)*IF($B50="Male", MIN(OFFSET(Mortality_Rates!$B$6, $C50, 0), Mortality_Rates!$B$111), MIN(OFFSET(Mortality_Rates!$B$6, $C50, 1),  Mortality_Rates!$C$111))</f>
        <v>1.0117430172223657E-3</v>
      </c>
      <c r="BC50" s="30">
        <f ca="1">(1-IF($B50="Male", $C$3, $C$4))^MIN((BC$8-$C$6), $C$5)*IF($B50="Male", MIN(OFFSET(Mortality_Rates!$B$6, $C50, 0), Mortality_Rates!$B$111), MIN(OFFSET(Mortality_Rates!$B$6, $C50, 1),  Mortality_Rates!$C$111))</f>
        <v>1.0117430172223657E-3</v>
      </c>
      <c r="BD50" s="30">
        <f ca="1">(1-IF($B50="Male", $C$3, $C$4))^MIN((BD$8-$C$6), $C$5)*IF($B50="Male", MIN(OFFSET(Mortality_Rates!$B$6, $C50, 0), Mortality_Rates!$B$111), MIN(OFFSET(Mortality_Rates!$B$6, $C50, 1),  Mortality_Rates!$C$111))</f>
        <v>1.0117430172223657E-3</v>
      </c>
      <c r="BE50" s="30">
        <f ca="1">(1-IF($B50="Male", $C$3, $C$4))^MIN((BE$8-$C$6), $C$5)*IF($B50="Male", MIN(OFFSET(Mortality_Rates!$B$6, $C50, 0), Mortality_Rates!$B$111), MIN(OFFSET(Mortality_Rates!$B$6, $C50, 1),  Mortality_Rates!$C$111))</f>
        <v>1.0117430172223657E-3</v>
      </c>
      <c r="BF50" s="30">
        <f ca="1">(1-IF($B50="Male", $C$3, $C$4))^MIN((BF$8-$C$6), $C$5)*IF($B50="Male", MIN(OFFSET(Mortality_Rates!$B$6, $C50, 0), Mortality_Rates!$B$111), MIN(OFFSET(Mortality_Rates!$B$6, $C50, 1),  Mortality_Rates!$C$111))</f>
        <v>1.0117430172223657E-3</v>
      </c>
      <c r="BG50" s="30">
        <f ca="1">(1-IF($B50="Male", $C$3, $C$4))^MIN((BG$8-$C$6), $C$5)*IF($B50="Male", MIN(OFFSET(Mortality_Rates!$B$6, $C50, 0), Mortality_Rates!$B$111), MIN(OFFSET(Mortality_Rates!$B$6, $C50, 1),  Mortality_Rates!$C$111))</f>
        <v>1.0117430172223657E-3</v>
      </c>
      <c r="BH50" s="30">
        <f ca="1">(1-IF($B50="Male", $C$3, $C$4))^MIN((BH$8-$C$6), $C$5)*IF($B50="Male", MIN(OFFSET(Mortality_Rates!$B$6, $C50, 0), Mortality_Rates!$B$111), MIN(OFFSET(Mortality_Rates!$B$6, $C50, 1),  Mortality_Rates!$C$111))</f>
        <v>1.0117430172223657E-3</v>
      </c>
      <c r="BI50" s="30">
        <f ca="1">(1-IF($B50="Male", $C$3, $C$4))^MIN((BI$8-$C$6), $C$5)*IF($B50="Male", MIN(OFFSET(Mortality_Rates!$B$6, $C50, 0), Mortality_Rates!$B$111), MIN(OFFSET(Mortality_Rates!$B$6, $C50, 1),  Mortality_Rates!$C$111))</f>
        <v>1.0117430172223657E-3</v>
      </c>
      <c r="BJ50" s="30">
        <f ca="1">(1-IF($B50="Male", $C$3, $C$4))^MIN((BJ$8-$C$6), $C$5)*IF($B50="Male", MIN(OFFSET(Mortality_Rates!$B$6, $C50, 0), Mortality_Rates!$B$111), MIN(OFFSET(Mortality_Rates!$B$6, $C50, 1),  Mortality_Rates!$C$111))</f>
        <v>1.0117430172223657E-3</v>
      </c>
      <c r="BK50" s="30">
        <f ca="1">(1-IF($B50="Male", $C$3, $C$4))^MIN((BK$8-$C$6), $C$5)*IF($B50="Male", MIN(OFFSET(Mortality_Rates!$B$6, $C50, 0), Mortality_Rates!$B$111), MIN(OFFSET(Mortality_Rates!$B$6, $C50, 1),  Mortality_Rates!$C$111))</f>
        <v>1.0117430172223657E-3</v>
      </c>
    </row>
    <row r="51" spans="1:63" x14ac:dyDescent="0.35">
      <c r="A51" t="s">
        <v>34</v>
      </c>
      <c r="B51" t="s">
        <v>31</v>
      </c>
      <c r="C51">
        <f t="shared" si="25"/>
        <v>42</v>
      </c>
      <c r="D51" s="30">
        <f ca="1">(1-IF($B51="Male", $C$3, $C$4))^MIN((D$8-$C$6), $C$5)*IF($B51="Male", MIN(OFFSET(Mortality_Rates!$B$6, $C51, 0), Mortality_Rates!$B$111), MIN(OFFSET(Mortality_Rates!$B$6, $C51, 1),  Mortality_Rates!$C$111))</f>
        <v>1.9552530000000001E-3</v>
      </c>
      <c r="E51" s="30">
        <f ca="1">(1-IF($B51="Male", $C$3, $C$4))^MIN((E$8-$C$6), $C$5)*IF($B51="Male", MIN(OFFSET(Mortality_Rates!$B$6, $C51, 0), Mortality_Rates!$B$111), MIN(OFFSET(Mortality_Rates!$B$6, $C51, 1),  Mortality_Rates!$C$111))</f>
        <v>1.9327675905000002E-3</v>
      </c>
      <c r="F51" s="30">
        <f ca="1">(1-IF($B51="Male", $C$3, $C$4))^MIN((F$8-$C$6), $C$5)*IF($B51="Male", MIN(OFFSET(Mortality_Rates!$B$6, $C51, 0), Mortality_Rates!$B$111), MIN(OFFSET(Mortality_Rates!$B$6, $C51, 1),  Mortality_Rates!$C$111))</f>
        <v>1.9105407632092502E-3</v>
      </c>
      <c r="G51" s="30">
        <f ca="1">(1-IF($B51="Male", $C$3, $C$4))^MIN((G$8-$C$6), $C$5)*IF($B51="Male", MIN(OFFSET(Mortality_Rates!$B$6, $C51, 0), Mortality_Rates!$B$111), MIN(OFFSET(Mortality_Rates!$B$6, $C51, 1),  Mortality_Rates!$C$111))</f>
        <v>1.8885695444323439E-3</v>
      </c>
      <c r="H51" s="30">
        <f ca="1">(1-IF($B51="Male", $C$3, $C$4))^MIN((H$8-$C$6), $C$5)*IF($B51="Male", MIN(OFFSET(Mortality_Rates!$B$6, $C51, 0), Mortality_Rates!$B$111), MIN(OFFSET(Mortality_Rates!$B$6, $C51, 1),  Mortality_Rates!$C$111))</f>
        <v>1.8668509946713722E-3</v>
      </c>
      <c r="I51" s="30">
        <f ca="1">(1-IF($B51="Male", $C$3, $C$4))^MIN((I$8-$C$6), $C$5)*IF($B51="Male", MIN(OFFSET(Mortality_Rates!$B$6, $C51, 0), Mortality_Rates!$B$111), MIN(OFFSET(Mortality_Rates!$B$6, $C51, 1),  Mortality_Rates!$C$111))</f>
        <v>1.8453822082326514E-3</v>
      </c>
      <c r="J51" s="30">
        <f ca="1">(1-IF($B51="Male", $C$3, $C$4))^MIN((J$8-$C$6), $C$5)*IF($B51="Male", MIN(OFFSET(Mortality_Rates!$B$6, $C51, 0), Mortality_Rates!$B$111), MIN(OFFSET(Mortality_Rates!$B$6, $C51, 1),  Mortality_Rates!$C$111))</f>
        <v>1.8241603128379758E-3</v>
      </c>
      <c r="K51" s="30">
        <f ca="1">(1-IF($B51="Male", $C$3, $C$4))^MIN((K$8-$C$6), $C$5)*IF($B51="Male", MIN(OFFSET(Mortality_Rates!$B$6, $C51, 0), Mortality_Rates!$B$111), MIN(OFFSET(Mortality_Rates!$B$6, $C51, 1),  Mortality_Rates!$C$111))</f>
        <v>1.8031824692403393E-3</v>
      </c>
      <c r="L51" s="30">
        <f ca="1">(1-IF($B51="Male", $C$3, $C$4))^MIN((L$8-$C$6), $C$5)*IF($B51="Male", MIN(OFFSET(Mortality_Rates!$B$6, $C51, 0), Mortality_Rates!$B$111), MIN(OFFSET(Mortality_Rates!$B$6, $C51, 1),  Mortality_Rates!$C$111))</f>
        <v>1.7824458708440751E-3</v>
      </c>
      <c r="M51" s="30">
        <f ca="1">(1-IF($B51="Male", $C$3, $C$4))^MIN((M$8-$C$6), $C$5)*IF($B51="Male", MIN(OFFSET(Mortality_Rates!$B$6, $C51, 0), Mortality_Rates!$B$111), MIN(OFFSET(Mortality_Rates!$B$6, $C51, 1),  Mortality_Rates!$C$111))</f>
        <v>1.7619477433293684E-3</v>
      </c>
      <c r="N51" s="30">
        <f ca="1">(1-IF($B51="Male", $C$3, $C$4))^MIN((N$8-$C$6), $C$5)*IF($B51="Male", MIN(OFFSET(Mortality_Rates!$B$6, $C51, 0), Mortality_Rates!$B$111), MIN(OFFSET(Mortality_Rates!$B$6, $C51, 1),  Mortality_Rates!$C$111))</f>
        <v>1.7416853442810806E-3</v>
      </c>
      <c r="O51" s="30">
        <f ca="1">(1-IF($B51="Male", $C$3, $C$4))^MIN((O$8-$C$6), $C$5)*IF($B51="Male", MIN(OFFSET(Mortality_Rates!$B$6, $C51, 0), Mortality_Rates!$B$111), MIN(OFFSET(Mortality_Rates!$B$6, $C51, 1),  Mortality_Rates!$C$111))</f>
        <v>1.7216559628218486E-3</v>
      </c>
      <c r="P51" s="30">
        <f ca="1">(1-IF($B51="Male", $C$3, $C$4))^MIN((P$8-$C$6), $C$5)*IF($B51="Male", MIN(OFFSET(Mortality_Rates!$B$6, $C51, 0), Mortality_Rates!$B$111), MIN(OFFSET(Mortality_Rates!$B$6, $C51, 1),  Mortality_Rates!$C$111))</f>
        <v>1.7018569192493972E-3</v>
      </c>
      <c r="Q51" s="30">
        <f ca="1">(1-IF($B51="Male", $C$3, $C$4))^MIN((Q$8-$C$6), $C$5)*IF($B51="Male", MIN(OFFSET(Mortality_Rates!$B$6, $C51, 0), Mortality_Rates!$B$111), MIN(OFFSET(Mortality_Rates!$B$6, $C51, 1),  Mortality_Rates!$C$111))</f>
        <v>1.6822855646780293E-3</v>
      </c>
      <c r="R51" s="30">
        <f ca="1">(1-IF($B51="Male", $C$3, $C$4))^MIN((R$8-$C$6), $C$5)*IF($B51="Male", MIN(OFFSET(Mortality_Rates!$B$6, $C51, 0), Mortality_Rates!$B$111), MIN(OFFSET(Mortality_Rates!$B$6, $C51, 1),  Mortality_Rates!$C$111))</f>
        <v>1.6629392806842319E-3</v>
      </c>
      <c r="S51" s="30">
        <f ca="1">(1-IF($B51="Male", $C$3, $C$4))^MIN((S$8-$C$6), $C$5)*IF($B51="Male", MIN(OFFSET(Mortality_Rates!$B$6, $C51, 0), Mortality_Rates!$B$111), MIN(OFFSET(Mortality_Rates!$B$6, $C51, 1),  Mortality_Rates!$C$111))</f>
        <v>1.6438154789563631E-3</v>
      </c>
      <c r="T51" s="30">
        <f ca="1">(1-IF($B51="Male", $C$3, $C$4))^MIN((T$8-$C$6), $C$5)*IF($B51="Male", MIN(OFFSET(Mortality_Rates!$B$6, $C51, 0), Mortality_Rates!$B$111), MIN(OFFSET(Mortality_Rates!$B$6, $C51, 1),  Mortality_Rates!$C$111))</f>
        <v>1.624911600948365E-3</v>
      </c>
      <c r="U51" s="30">
        <f ca="1">(1-IF($B51="Male", $C$3, $C$4))^MIN((U$8-$C$6), $C$5)*IF($B51="Male", MIN(OFFSET(Mortality_Rates!$B$6, $C51, 0), Mortality_Rates!$B$111), MIN(OFFSET(Mortality_Rates!$B$6, $C51, 1),  Mortality_Rates!$C$111))</f>
        <v>1.6062251175374589E-3</v>
      </c>
      <c r="V51" s="30">
        <f ca="1">(1-IF($B51="Male", $C$3, $C$4))^MIN((V$8-$C$6), $C$5)*IF($B51="Male", MIN(OFFSET(Mortality_Rates!$B$6, $C51, 0), Mortality_Rates!$B$111), MIN(OFFSET(Mortality_Rates!$B$6, $C51, 1),  Mortality_Rates!$C$111))</f>
        <v>1.587753528685778E-3</v>
      </c>
      <c r="W51" s="30">
        <f ca="1">(1-IF($B51="Male", $C$3, $C$4))^MIN((W$8-$C$6), $C$5)*IF($B51="Male", MIN(OFFSET(Mortality_Rates!$B$6, $C51, 0), Mortality_Rates!$B$111), MIN(OFFSET(Mortality_Rates!$B$6, $C51, 1),  Mortality_Rates!$C$111))</f>
        <v>1.5694943631058918E-3</v>
      </c>
      <c r="X51" s="30">
        <f ca="1">(1-IF($B51="Male", $C$3, $C$4))^MIN((X$8-$C$6), $C$5)*IF($B51="Male", MIN(OFFSET(Mortality_Rates!$B$6, $C51, 0), Mortality_Rates!$B$111), MIN(OFFSET(Mortality_Rates!$B$6, $C51, 1),  Mortality_Rates!$C$111))</f>
        <v>1.5514451779301741E-3</v>
      </c>
      <c r="Y51" s="30">
        <f ca="1">(1-IF($B51="Male", $C$3, $C$4))^MIN((Y$8-$C$6), $C$5)*IF($B51="Male", MIN(OFFSET(Mortality_Rates!$B$6, $C51, 0), Mortality_Rates!$B$111), MIN(OFFSET(Mortality_Rates!$B$6, $C51, 1),  Mortality_Rates!$C$111))</f>
        <v>1.533603558383977E-3</v>
      </c>
      <c r="Z51" s="30">
        <f ca="1">(1-IF($B51="Male", $C$3, $C$4))^MIN((Z$8-$C$6), $C$5)*IF($B51="Male", MIN(OFFSET(Mortality_Rates!$B$6, $C51, 0), Mortality_Rates!$B$111), MIN(OFFSET(Mortality_Rates!$B$6, $C51, 1),  Mortality_Rates!$C$111))</f>
        <v>1.5159671174625614E-3</v>
      </c>
      <c r="AA51" s="30">
        <f ca="1">(1-IF($B51="Male", $C$3, $C$4))^MIN((AA$8-$C$6), $C$5)*IF($B51="Male", MIN(OFFSET(Mortality_Rates!$B$6, $C51, 0), Mortality_Rates!$B$111), MIN(OFFSET(Mortality_Rates!$B$6, $C51, 1),  Mortality_Rates!$C$111))</f>
        <v>1.498533495611742E-3</v>
      </c>
      <c r="AB51" s="30">
        <f ca="1">(1-IF($B51="Male", $C$3, $C$4))^MIN((AB$8-$C$6), $C$5)*IF($B51="Male", MIN(OFFSET(Mortality_Rates!$B$6, $C51, 0), Mortality_Rates!$B$111), MIN(OFFSET(Mortality_Rates!$B$6, $C51, 1),  Mortality_Rates!$C$111))</f>
        <v>1.4813003604122069E-3</v>
      </c>
      <c r="AC51" s="30">
        <f ca="1">(1-IF($B51="Male", $C$3, $C$4))^MIN((AC$8-$C$6), $C$5)*IF($B51="Male", MIN(OFFSET(Mortality_Rates!$B$6, $C51, 0), Mortality_Rates!$B$111), MIN(OFFSET(Mortality_Rates!$B$6, $C51, 1),  Mortality_Rates!$C$111))</f>
        <v>1.4642654062674665E-3</v>
      </c>
      <c r="AD51" s="30">
        <f ca="1">(1-IF($B51="Male", $C$3, $C$4))^MIN((AD$8-$C$6), $C$5)*IF($B51="Male", MIN(OFFSET(Mortality_Rates!$B$6, $C51, 0), Mortality_Rates!$B$111), MIN(OFFSET(Mortality_Rates!$B$6, $C51, 1),  Mortality_Rates!$C$111))</f>
        <v>1.4474263540953907E-3</v>
      </c>
      <c r="AE51" s="30">
        <f ca="1">(1-IF($B51="Male", $C$3, $C$4))^MIN((AE$8-$C$6), $C$5)*IF($B51="Male", MIN(OFFSET(Mortality_Rates!$B$6, $C51, 0), Mortality_Rates!$B$111), MIN(OFFSET(Mortality_Rates!$B$6, $C51, 1),  Mortality_Rates!$C$111))</f>
        <v>1.430780951023294E-3</v>
      </c>
      <c r="AF51" s="30">
        <f ca="1">(1-IF($B51="Male", $C$3, $C$4))^MIN((AF$8-$C$6), $C$5)*IF($B51="Male", MIN(OFFSET(Mortality_Rates!$B$6, $C51, 0), Mortality_Rates!$B$111), MIN(OFFSET(Mortality_Rates!$B$6, $C51, 1),  Mortality_Rates!$C$111))</f>
        <v>1.4143269700865261E-3</v>
      </c>
      <c r="AG51" s="30">
        <f ca="1">(1-IF($B51="Male", $C$3, $C$4))^MIN((AG$8-$C$6), $C$5)*IF($B51="Male", MIN(OFFSET(Mortality_Rates!$B$6, $C51, 0), Mortality_Rates!$B$111), MIN(OFFSET(Mortality_Rates!$B$6, $C51, 1),  Mortality_Rates!$C$111))</f>
        <v>1.3980622099305309E-3</v>
      </c>
      <c r="AH51" s="30">
        <f ca="1">(1-IF($B51="Male", $C$3, $C$4))^MIN((AH$8-$C$6), $C$5)*IF($B51="Male", MIN(OFFSET(Mortality_Rates!$B$6, $C51, 0), Mortality_Rates!$B$111), MIN(OFFSET(Mortality_Rates!$B$6, $C51, 1),  Mortality_Rates!$C$111))</f>
        <v>1.38198449451633E-3</v>
      </c>
      <c r="AI51" s="30">
        <f ca="1">(1-IF($B51="Male", $C$3, $C$4))^MIN((AI$8-$C$6), $C$5)*IF($B51="Male", MIN(OFFSET(Mortality_Rates!$B$6, $C51, 0), Mortality_Rates!$B$111), MIN(OFFSET(Mortality_Rates!$B$6, $C51, 1),  Mortality_Rates!$C$111))</f>
        <v>1.3660916728293921E-3</v>
      </c>
      <c r="AJ51" s="30">
        <f ca="1">(1-IF($B51="Male", $C$3, $C$4))^MIN((AJ$8-$C$6), $C$5)*IF($B51="Male", MIN(OFFSET(Mortality_Rates!$B$6, $C51, 0), Mortality_Rates!$B$111), MIN(OFFSET(Mortality_Rates!$B$6, $C51, 1),  Mortality_Rates!$C$111))</f>
        <v>1.3503816185918541E-3</v>
      </c>
      <c r="AK51" s="30">
        <f ca="1">(1-IF($B51="Male", $C$3, $C$4))^MIN((AK$8-$C$6), $C$5)*IF($B51="Male", MIN(OFFSET(Mortality_Rates!$B$6, $C51, 0), Mortality_Rates!$B$111), MIN(OFFSET(Mortality_Rates!$B$6, $C51, 1),  Mortality_Rates!$C$111))</f>
        <v>1.3348522299780478E-3</v>
      </c>
      <c r="AL51" s="30">
        <f ca="1">(1-IF($B51="Male", $C$3, $C$4))^MIN((AL$8-$C$6), $C$5)*IF($B51="Male", MIN(OFFSET(Mortality_Rates!$B$6, $C51, 0), Mortality_Rates!$B$111), MIN(OFFSET(Mortality_Rates!$B$6, $C51, 1),  Mortality_Rates!$C$111))</f>
        <v>1.3195014293333001E-3</v>
      </c>
      <c r="AM51" s="30">
        <f ca="1">(1-IF($B51="Male", $C$3, $C$4))^MIN((AM$8-$C$6), $C$5)*IF($B51="Male", MIN(OFFSET(Mortality_Rates!$B$6, $C51, 0), Mortality_Rates!$B$111), MIN(OFFSET(Mortality_Rates!$B$6, $C51, 1),  Mortality_Rates!$C$111))</f>
        <v>1.3043271628959674E-3</v>
      </c>
      <c r="AN51" s="30">
        <f ca="1">(1-IF($B51="Male", $C$3, $C$4))^MIN((AN$8-$C$6), $C$5)*IF($B51="Male", MIN(OFFSET(Mortality_Rates!$B$6, $C51, 0), Mortality_Rates!$B$111), MIN(OFFSET(Mortality_Rates!$B$6, $C51, 1),  Mortality_Rates!$C$111))</f>
        <v>1.2893274005226639E-3</v>
      </c>
      <c r="AO51" s="30">
        <f ca="1">(1-IF($B51="Male", $C$3, $C$4))^MIN((AO$8-$C$6), $C$5)*IF($B51="Male", MIN(OFFSET(Mortality_Rates!$B$6, $C51, 0), Mortality_Rates!$B$111), MIN(OFFSET(Mortality_Rates!$B$6, $C51, 1),  Mortality_Rates!$C$111))</f>
        <v>1.2745001354166532E-3</v>
      </c>
      <c r="AP51" s="30">
        <f ca="1">(1-IF($B51="Male", $C$3, $C$4))^MIN((AP$8-$C$6), $C$5)*IF($B51="Male", MIN(OFFSET(Mortality_Rates!$B$6, $C51, 0), Mortality_Rates!$B$111), MIN(OFFSET(Mortality_Rates!$B$6, $C51, 1),  Mortality_Rates!$C$111))</f>
        <v>1.2598433838593617E-3</v>
      </c>
      <c r="AQ51" s="30">
        <f ca="1">(1-IF($B51="Male", $C$3, $C$4))^MIN((AQ$8-$C$6), $C$5)*IF($B51="Male", MIN(OFFSET(Mortality_Rates!$B$6, $C51, 0), Mortality_Rates!$B$111), MIN(OFFSET(Mortality_Rates!$B$6, $C51, 1),  Mortality_Rates!$C$111))</f>
        <v>1.2453551849449791E-3</v>
      </c>
      <c r="AR51" s="30">
        <f ca="1">(1-IF($B51="Male", $C$3, $C$4))^MIN((AR$8-$C$6), $C$5)*IF($B51="Male", MIN(OFFSET(Mortality_Rates!$B$6, $C51, 0), Mortality_Rates!$B$111), MIN(OFFSET(Mortality_Rates!$B$6, $C51, 1),  Mortality_Rates!$C$111))</f>
        <v>1.2310336003181117E-3</v>
      </c>
      <c r="AS51" s="30">
        <f ca="1">(1-IF($B51="Male", $C$3, $C$4))^MIN((AS$8-$C$6), $C$5)*IF($B51="Male", MIN(OFFSET(Mortality_Rates!$B$6, $C51, 0), Mortality_Rates!$B$111), MIN(OFFSET(Mortality_Rates!$B$6, $C51, 1),  Mortality_Rates!$C$111))</f>
        <v>1.2168767139144534E-3</v>
      </c>
      <c r="AT51" s="30">
        <f ca="1">(1-IF($B51="Male", $C$3, $C$4))^MIN((AT$8-$C$6), $C$5)*IF($B51="Male", MIN(OFFSET(Mortality_Rates!$B$6, $C51, 0), Mortality_Rates!$B$111), MIN(OFFSET(Mortality_Rates!$B$6, $C51, 1),  Mortality_Rates!$C$111))</f>
        <v>1.2028826317044374E-3</v>
      </c>
      <c r="AU51" s="30">
        <f ca="1">(1-IF($B51="Male", $C$3, $C$4))^MIN((AU$8-$C$6), $C$5)*IF($B51="Male", MIN(OFFSET(Mortality_Rates!$B$6, $C51, 0), Mortality_Rates!$B$111), MIN(OFFSET(Mortality_Rates!$B$6, $C51, 1),  Mortality_Rates!$C$111))</f>
        <v>1.1890494814398365E-3</v>
      </c>
      <c r="AV51" s="30">
        <f ca="1">(1-IF($B51="Male", $C$3, $C$4))^MIN((AV$8-$C$6), $C$5)*IF($B51="Male", MIN(OFFSET(Mortality_Rates!$B$6, $C51, 0), Mortality_Rates!$B$111), MIN(OFFSET(Mortality_Rates!$B$6, $C51, 1),  Mortality_Rates!$C$111))</f>
        <v>1.1753754124032784E-3</v>
      </c>
      <c r="AW51" s="30">
        <f ca="1">(1-IF($B51="Male", $C$3, $C$4))^MIN((AW$8-$C$6), $C$5)*IF($B51="Male", MIN(OFFSET(Mortality_Rates!$B$6, $C51, 0), Mortality_Rates!$B$111), MIN(OFFSET(Mortality_Rates!$B$6, $C51, 1),  Mortality_Rates!$C$111))</f>
        <v>1.1618585951606406E-3</v>
      </c>
      <c r="AX51" s="30">
        <f ca="1">(1-IF($B51="Male", $C$3, $C$4))^MIN((AX$8-$C$6), $C$5)*IF($B51="Male", MIN(OFFSET(Mortality_Rates!$B$6, $C51, 0), Mortality_Rates!$B$111), MIN(OFFSET(Mortality_Rates!$B$6, $C51, 1),  Mortality_Rates!$C$111))</f>
        <v>1.1484972213162933E-3</v>
      </c>
      <c r="AY51" s="30">
        <f ca="1">(1-IF($B51="Male", $C$3, $C$4))^MIN((AY$8-$C$6), $C$5)*IF($B51="Male", MIN(OFFSET(Mortality_Rates!$B$6, $C51, 0), Mortality_Rates!$B$111), MIN(OFFSET(Mortality_Rates!$B$6, $C51, 1),  Mortality_Rates!$C$111))</f>
        <v>1.1352895032711559E-3</v>
      </c>
      <c r="AZ51" s="30">
        <f ca="1">(1-IF($B51="Male", $C$3, $C$4))^MIN((AZ$8-$C$6), $C$5)*IF($B51="Male", MIN(OFFSET(Mortality_Rates!$B$6, $C51, 0), Mortality_Rates!$B$111), MIN(OFFSET(Mortality_Rates!$B$6, $C51, 1),  Mortality_Rates!$C$111))</f>
        <v>1.1222336739835376E-3</v>
      </c>
      <c r="BA51" s="30">
        <f ca="1">(1-IF($B51="Male", $C$3, $C$4))^MIN((BA$8-$C$6), $C$5)*IF($B51="Male", MIN(OFFSET(Mortality_Rates!$B$6, $C51, 0), Mortality_Rates!$B$111), MIN(OFFSET(Mortality_Rates!$B$6, $C51, 1),  Mortality_Rates!$C$111))</f>
        <v>1.109327986732727E-3</v>
      </c>
      <c r="BB51" s="30">
        <f ca="1">(1-IF($B51="Male", $C$3, $C$4))^MIN((BB$8-$C$6), $C$5)*IF($B51="Male", MIN(OFFSET(Mortality_Rates!$B$6, $C51, 0), Mortality_Rates!$B$111), MIN(OFFSET(Mortality_Rates!$B$6, $C51, 1),  Mortality_Rates!$C$111))</f>
        <v>1.109327986732727E-3</v>
      </c>
      <c r="BC51" s="30">
        <f ca="1">(1-IF($B51="Male", $C$3, $C$4))^MIN((BC$8-$C$6), $C$5)*IF($B51="Male", MIN(OFFSET(Mortality_Rates!$B$6, $C51, 0), Mortality_Rates!$B$111), MIN(OFFSET(Mortality_Rates!$B$6, $C51, 1),  Mortality_Rates!$C$111))</f>
        <v>1.109327986732727E-3</v>
      </c>
      <c r="BD51" s="30">
        <f ca="1">(1-IF($B51="Male", $C$3, $C$4))^MIN((BD$8-$C$6), $C$5)*IF($B51="Male", MIN(OFFSET(Mortality_Rates!$B$6, $C51, 0), Mortality_Rates!$B$111), MIN(OFFSET(Mortality_Rates!$B$6, $C51, 1),  Mortality_Rates!$C$111))</f>
        <v>1.109327986732727E-3</v>
      </c>
      <c r="BE51" s="30">
        <f ca="1">(1-IF($B51="Male", $C$3, $C$4))^MIN((BE$8-$C$6), $C$5)*IF($B51="Male", MIN(OFFSET(Mortality_Rates!$B$6, $C51, 0), Mortality_Rates!$B$111), MIN(OFFSET(Mortality_Rates!$B$6, $C51, 1),  Mortality_Rates!$C$111))</f>
        <v>1.109327986732727E-3</v>
      </c>
      <c r="BF51" s="30">
        <f ca="1">(1-IF($B51="Male", $C$3, $C$4))^MIN((BF$8-$C$6), $C$5)*IF($B51="Male", MIN(OFFSET(Mortality_Rates!$B$6, $C51, 0), Mortality_Rates!$B$111), MIN(OFFSET(Mortality_Rates!$B$6, $C51, 1),  Mortality_Rates!$C$111))</f>
        <v>1.109327986732727E-3</v>
      </c>
      <c r="BG51" s="30">
        <f ca="1">(1-IF($B51="Male", $C$3, $C$4))^MIN((BG$8-$C$6), $C$5)*IF($B51="Male", MIN(OFFSET(Mortality_Rates!$B$6, $C51, 0), Mortality_Rates!$B$111), MIN(OFFSET(Mortality_Rates!$B$6, $C51, 1),  Mortality_Rates!$C$111))</f>
        <v>1.109327986732727E-3</v>
      </c>
      <c r="BH51" s="30">
        <f ca="1">(1-IF($B51="Male", $C$3, $C$4))^MIN((BH$8-$C$6), $C$5)*IF($B51="Male", MIN(OFFSET(Mortality_Rates!$B$6, $C51, 0), Mortality_Rates!$B$111), MIN(OFFSET(Mortality_Rates!$B$6, $C51, 1),  Mortality_Rates!$C$111))</f>
        <v>1.109327986732727E-3</v>
      </c>
      <c r="BI51" s="30">
        <f ca="1">(1-IF($B51="Male", $C$3, $C$4))^MIN((BI$8-$C$6), $C$5)*IF($B51="Male", MIN(OFFSET(Mortality_Rates!$B$6, $C51, 0), Mortality_Rates!$B$111), MIN(OFFSET(Mortality_Rates!$B$6, $C51, 1),  Mortality_Rates!$C$111))</f>
        <v>1.109327986732727E-3</v>
      </c>
      <c r="BJ51" s="30">
        <f ca="1">(1-IF($B51="Male", $C$3, $C$4))^MIN((BJ$8-$C$6), $C$5)*IF($B51="Male", MIN(OFFSET(Mortality_Rates!$B$6, $C51, 0), Mortality_Rates!$B$111), MIN(OFFSET(Mortality_Rates!$B$6, $C51, 1),  Mortality_Rates!$C$111))</f>
        <v>1.109327986732727E-3</v>
      </c>
      <c r="BK51" s="30">
        <f ca="1">(1-IF($B51="Male", $C$3, $C$4))^MIN((BK$8-$C$6), $C$5)*IF($B51="Male", MIN(OFFSET(Mortality_Rates!$B$6, $C51, 0), Mortality_Rates!$B$111), MIN(OFFSET(Mortality_Rates!$B$6, $C51, 1),  Mortality_Rates!$C$111))</f>
        <v>1.109327986732727E-3</v>
      </c>
    </row>
    <row r="52" spans="1:63" x14ac:dyDescent="0.35">
      <c r="A52" t="s">
        <v>34</v>
      </c>
      <c r="B52" t="s">
        <v>31</v>
      </c>
      <c r="C52">
        <f t="shared" si="25"/>
        <v>43</v>
      </c>
      <c r="D52" s="30">
        <f ca="1">(1-IF($B52="Male", $C$3, $C$4))^MIN((D$8-$C$6), $C$5)*IF($B52="Male", MIN(OFFSET(Mortality_Rates!$B$6, $C52, 0), Mortality_Rates!$B$111), MIN(OFFSET(Mortality_Rates!$B$6, $C52, 1),  Mortality_Rates!$C$111))</f>
        <v>2.1480105000000003E-3</v>
      </c>
      <c r="E52" s="30">
        <f ca="1">(1-IF($B52="Male", $C$3, $C$4))^MIN((E$8-$C$6), $C$5)*IF($B52="Male", MIN(OFFSET(Mortality_Rates!$B$6, $C52, 0), Mortality_Rates!$B$111), MIN(OFFSET(Mortality_Rates!$B$6, $C52, 1),  Mortality_Rates!$C$111))</f>
        <v>2.1233083792500003E-3</v>
      </c>
      <c r="F52" s="30">
        <f ca="1">(1-IF($B52="Male", $C$3, $C$4))^MIN((F$8-$C$6), $C$5)*IF($B52="Male", MIN(OFFSET(Mortality_Rates!$B$6, $C52, 0), Mortality_Rates!$B$111), MIN(OFFSET(Mortality_Rates!$B$6, $C52, 1),  Mortality_Rates!$C$111))</f>
        <v>2.098890332888625E-3</v>
      </c>
      <c r="G52" s="30">
        <f ca="1">(1-IF($B52="Male", $C$3, $C$4))^MIN((G$8-$C$6), $C$5)*IF($B52="Male", MIN(OFFSET(Mortality_Rates!$B$6, $C52, 0), Mortality_Rates!$B$111), MIN(OFFSET(Mortality_Rates!$B$6, $C52, 1),  Mortality_Rates!$C$111))</f>
        <v>2.0747530940604061E-3</v>
      </c>
      <c r="H52" s="30">
        <f ca="1">(1-IF($B52="Male", $C$3, $C$4))^MIN((H$8-$C$6), $C$5)*IF($B52="Male", MIN(OFFSET(Mortality_Rates!$B$6, $C52, 0), Mortality_Rates!$B$111), MIN(OFFSET(Mortality_Rates!$B$6, $C52, 1),  Mortality_Rates!$C$111))</f>
        <v>2.0508934334787115E-3</v>
      </c>
      <c r="I52" s="30">
        <f ca="1">(1-IF($B52="Male", $C$3, $C$4))^MIN((I$8-$C$6), $C$5)*IF($B52="Male", MIN(OFFSET(Mortality_Rates!$B$6, $C52, 0), Mortality_Rates!$B$111), MIN(OFFSET(Mortality_Rates!$B$6, $C52, 1),  Mortality_Rates!$C$111))</f>
        <v>2.0273081589937065E-3</v>
      </c>
      <c r="J52" s="30">
        <f ca="1">(1-IF($B52="Male", $C$3, $C$4))^MIN((J$8-$C$6), $C$5)*IF($B52="Male", MIN(OFFSET(Mortality_Rates!$B$6, $C52, 0), Mortality_Rates!$B$111), MIN(OFFSET(Mortality_Rates!$B$6, $C52, 1),  Mortality_Rates!$C$111))</f>
        <v>2.0039941151652786E-3</v>
      </c>
      <c r="K52" s="30">
        <f ca="1">(1-IF($B52="Male", $C$3, $C$4))^MIN((K$8-$C$6), $C$5)*IF($B52="Male", MIN(OFFSET(Mortality_Rates!$B$6, $C52, 0), Mortality_Rates!$B$111), MIN(OFFSET(Mortality_Rates!$B$6, $C52, 1),  Mortality_Rates!$C$111))</f>
        <v>1.980948182840878E-3</v>
      </c>
      <c r="L52" s="30">
        <f ca="1">(1-IF($B52="Male", $C$3, $C$4))^MIN((L$8-$C$6), $C$5)*IF($B52="Male", MIN(OFFSET(Mortality_Rates!$B$6, $C52, 0), Mortality_Rates!$B$111), MIN(OFFSET(Mortality_Rates!$B$6, $C52, 1),  Mortality_Rates!$C$111))</f>
        <v>1.9581672787382081E-3</v>
      </c>
      <c r="M52" s="30">
        <f ca="1">(1-IF($B52="Male", $C$3, $C$4))^MIN((M$8-$C$6), $C$5)*IF($B52="Male", MIN(OFFSET(Mortality_Rates!$B$6, $C52, 0), Mortality_Rates!$B$111), MIN(OFFSET(Mortality_Rates!$B$6, $C52, 1),  Mortality_Rates!$C$111))</f>
        <v>1.9356483550327186E-3</v>
      </c>
      <c r="N52" s="30">
        <f ca="1">(1-IF($B52="Male", $C$3, $C$4))^MIN((N$8-$C$6), $C$5)*IF($B52="Male", MIN(OFFSET(Mortality_Rates!$B$6, $C52, 0), Mortality_Rates!$B$111), MIN(OFFSET(Mortality_Rates!$B$6, $C52, 1),  Mortality_Rates!$C$111))</f>
        <v>1.9133883989498424E-3</v>
      </c>
      <c r="O52" s="30">
        <f ca="1">(1-IF($B52="Male", $C$3, $C$4))^MIN((O$8-$C$6), $C$5)*IF($B52="Male", MIN(OFFSET(Mortality_Rates!$B$6, $C52, 0), Mortality_Rates!$B$111), MIN(OFFSET(Mortality_Rates!$B$6, $C52, 1),  Mortality_Rates!$C$111))</f>
        <v>1.8913844323619193E-3</v>
      </c>
      <c r="P52" s="30">
        <f ca="1">(1-IF($B52="Male", $C$3, $C$4))^MIN((P$8-$C$6), $C$5)*IF($B52="Male", MIN(OFFSET(Mortality_Rates!$B$6, $C52, 0), Mortality_Rates!$B$111), MIN(OFFSET(Mortality_Rates!$B$6, $C52, 1),  Mortality_Rates!$C$111))</f>
        <v>1.8696335113897572E-3</v>
      </c>
      <c r="Q52" s="30">
        <f ca="1">(1-IF($B52="Male", $C$3, $C$4))^MIN((Q$8-$C$6), $C$5)*IF($B52="Male", MIN(OFFSET(Mortality_Rates!$B$6, $C52, 0), Mortality_Rates!$B$111), MIN(OFFSET(Mortality_Rates!$B$6, $C52, 1),  Mortality_Rates!$C$111))</f>
        <v>1.8481327260087752E-3</v>
      </c>
      <c r="R52" s="30">
        <f ca="1">(1-IF($B52="Male", $C$3, $C$4))^MIN((R$8-$C$6), $C$5)*IF($B52="Male", MIN(OFFSET(Mortality_Rates!$B$6, $C52, 0), Mortality_Rates!$B$111), MIN(OFFSET(Mortality_Rates!$B$6, $C52, 1),  Mortality_Rates!$C$111))</f>
        <v>1.8268791996596742E-3</v>
      </c>
      <c r="S52" s="30">
        <f ca="1">(1-IF($B52="Male", $C$3, $C$4))^MIN((S$8-$C$6), $C$5)*IF($B52="Male", MIN(OFFSET(Mortality_Rates!$B$6, $C52, 0), Mortality_Rates!$B$111), MIN(OFFSET(Mortality_Rates!$B$6, $C52, 1),  Mortality_Rates!$C$111))</f>
        <v>1.8058700888635879E-3</v>
      </c>
      <c r="T52" s="30">
        <f ca="1">(1-IF($B52="Male", $C$3, $C$4))^MIN((T$8-$C$6), $C$5)*IF($B52="Male", MIN(OFFSET(Mortality_Rates!$B$6, $C52, 0), Mortality_Rates!$B$111), MIN(OFFSET(Mortality_Rates!$B$6, $C52, 1),  Mortality_Rates!$C$111))</f>
        <v>1.7851025828416567E-3</v>
      </c>
      <c r="U52" s="30">
        <f ca="1">(1-IF($B52="Male", $C$3, $C$4))^MIN((U$8-$C$6), $C$5)*IF($B52="Male", MIN(OFFSET(Mortality_Rates!$B$6, $C52, 0), Mortality_Rates!$B$111), MIN(OFFSET(Mortality_Rates!$B$6, $C52, 1),  Mortality_Rates!$C$111))</f>
        <v>1.7645739031389776E-3</v>
      </c>
      <c r="V52" s="30">
        <f ca="1">(1-IF($B52="Male", $C$3, $C$4))^MIN((V$8-$C$6), $C$5)*IF($B52="Male", MIN(OFFSET(Mortality_Rates!$B$6, $C52, 0), Mortality_Rates!$B$111), MIN(OFFSET(Mortality_Rates!$B$6, $C52, 1),  Mortality_Rates!$C$111))</f>
        <v>1.7442813032528795E-3</v>
      </c>
      <c r="W52" s="30">
        <f ca="1">(1-IF($B52="Male", $C$3, $C$4))^MIN((W$8-$C$6), $C$5)*IF($B52="Male", MIN(OFFSET(Mortality_Rates!$B$6, $C52, 0), Mortality_Rates!$B$111), MIN(OFFSET(Mortality_Rates!$B$6, $C52, 1),  Mortality_Rates!$C$111))</f>
        <v>1.7242220682654715E-3</v>
      </c>
      <c r="X52" s="30">
        <f ca="1">(1-IF($B52="Male", $C$3, $C$4))^MIN((X$8-$C$6), $C$5)*IF($B52="Male", MIN(OFFSET(Mortality_Rates!$B$6, $C52, 0), Mortality_Rates!$B$111), MIN(OFFSET(Mortality_Rates!$B$6, $C52, 1),  Mortality_Rates!$C$111))</f>
        <v>1.7043935144804186E-3</v>
      </c>
      <c r="Y52" s="30">
        <f ca="1">(1-IF($B52="Male", $C$3, $C$4))^MIN((Y$8-$C$6), $C$5)*IF($B52="Male", MIN(OFFSET(Mortality_Rates!$B$6, $C52, 0), Mortality_Rates!$B$111), MIN(OFFSET(Mortality_Rates!$B$6, $C52, 1),  Mortality_Rates!$C$111))</f>
        <v>1.6847929890638938E-3</v>
      </c>
      <c r="Z52" s="30">
        <f ca="1">(1-IF($B52="Male", $C$3, $C$4))^MIN((Z$8-$C$6), $C$5)*IF($B52="Male", MIN(OFFSET(Mortality_Rates!$B$6, $C52, 0), Mortality_Rates!$B$111), MIN(OFFSET(Mortality_Rates!$B$6, $C52, 1),  Mortality_Rates!$C$111))</f>
        <v>1.665417869689659E-3</v>
      </c>
      <c r="AA52" s="30">
        <f ca="1">(1-IF($B52="Male", $C$3, $C$4))^MIN((AA$8-$C$6), $C$5)*IF($B52="Male", MIN(OFFSET(Mortality_Rates!$B$6, $C52, 0), Mortality_Rates!$B$111), MIN(OFFSET(Mortality_Rates!$B$6, $C52, 1),  Mortality_Rates!$C$111))</f>
        <v>1.6462655641882281E-3</v>
      </c>
      <c r="AB52" s="30">
        <f ca="1">(1-IF($B52="Male", $C$3, $C$4))^MIN((AB$8-$C$6), $C$5)*IF($B52="Male", MIN(OFFSET(Mortality_Rates!$B$6, $C52, 0), Mortality_Rates!$B$111), MIN(OFFSET(Mortality_Rates!$B$6, $C52, 1),  Mortality_Rates!$C$111))</f>
        <v>1.6273335102000633E-3</v>
      </c>
      <c r="AC52" s="30">
        <f ca="1">(1-IF($B52="Male", $C$3, $C$4))^MIN((AC$8-$C$6), $C$5)*IF($B52="Male", MIN(OFFSET(Mortality_Rates!$B$6, $C52, 0), Mortality_Rates!$B$111), MIN(OFFSET(Mortality_Rates!$B$6, $C52, 1),  Mortality_Rates!$C$111))</f>
        <v>1.6086191748327626E-3</v>
      </c>
      <c r="AD52" s="30">
        <f ca="1">(1-IF($B52="Male", $C$3, $C$4))^MIN((AD$8-$C$6), $C$5)*IF($B52="Male", MIN(OFFSET(Mortality_Rates!$B$6, $C52, 0), Mortality_Rates!$B$111), MIN(OFFSET(Mortality_Rates!$B$6, $C52, 1),  Mortality_Rates!$C$111))</f>
        <v>1.5901200543221861E-3</v>
      </c>
      <c r="AE52" s="30">
        <f ca="1">(1-IF($B52="Male", $C$3, $C$4))^MIN((AE$8-$C$6), $C$5)*IF($B52="Male", MIN(OFFSET(Mortality_Rates!$B$6, $C52, 0), Mortality_Rates!$B$111), MIN(OFFSET(Mortality_Rates!$B$6, $C52, 1),  Mortality_Rates!$C$111))</f>
        <v>1.5718336736974812E-3</v>
      </c>
      <c r="AF52" s="30">
        <f ca="1">(1-IF($B52="Male", $C$3, $C$4))^MIN((AF$8-$C$6), $C$5)*IF($B52="Male", MIN(OFFSET(Mortality_Rates!$B$6, $C52, 0), Mortality_Rates!$B$111), MIN(OFFSET(Mortality_Rates!$B$6, $C52, 1),  Mortality_Rates!$C$111))</f>
        <v>1.55375758644996E-3</v>
      </c>
      <c r="AG52" s="30">
        <f ca="1">(1-IF($B52="Male", $C$3, $C$4))^MIN((AG$8-$C$6), $C$5)*IF($B52="Male", MIN(OFFSET(Mortality_Rates!$B$6, $C52, 0), Mortality_Rates!$B$111), MIN(OFFSET(Mortality_Rates!$B$6, $C52, 1),  Mortality_Rates!$C$111))</f>
        <v>1.5358893742057854E-3</v>
      </c>
      <c r="AH52" s="30">
        <f ca="1">(1-IF($B52="Male", $C$3, $C$4))^MIN((AH$8-$C$6), $C$5)*IF($B52="Male", MIN(OFFSET(Mortality_Rates!$B$6, $C52, 0), Mortality_Rates!$B$111), MIN(OFFSET(Mortality_Rates!$B$6, $C52, 1),  Mortality_Rates!$C$111))</f>
        <v>1.5182266464024189E-3</v>
      </c>
      <c r="AI52" s="30">
        <f ca="1">(1-IF($B52="Male", $C$3, $C$4))^MIN((AI$8-$C$6), $C$5)*IF($B52="Male", MIN(OFFSET(Mortality_Rates!$B$6, $C52, 0), Mortality_Rates!$B$111), MIN(OFFSET(Mortality_Rates!$B$6, $C52, 1),  Mortality_Rates!$C$111))</f>
        <v>1.5007670399687912E-3</v>
      </c>
      <c r="AJ52" s="30">
        <f ca="1">(1-IF($B52="Male", $C$3, $C$4))^MIN((AJ$8-$C$6), $C$5)*IF($B52="Male", MIN(OFFSET(Mortality_Rates!$B$6, $C52, 0), Mortality_Rates!$B$111), MIN(OFFSET(Mortality_Rates!$B$6, $C52, 1),  Mortality_Rates!$C$111))</f>
        <v>1.4835082190091501E-3</v>
      </c>
      <c r="AK52" s="30">
        <f ca="1">(1-IF($B52="Male", $C$3, $C$4))^MIN((AK$8-$C$6), $C$5)*IF($B52="Male", MIN(OFFSET(Mortality_Rates!$B$6, $C52, 0), Mortality_Rates!$B$111), MIN(OFFSET(Mortality_Rates!$B$6, $C52, 1),  Mortality_Rates!$C$111))</f>
        <v>1.4664478744905447E-3</v>
      </c>
      <c r="AL52" s="30">
        <f ca="1">(1-IF($B52="Male", $C$3, $C$4))^MIN((AL$8-$C$6), $C$5)*IF($B52="Male", MIN(OFFSET(Mortality_Rates!$B$6, $C52, 0), Mortality_Rates!$B$111), MIN(OFFSET(Mortality_Rates!$B$6, $C52, 1),  Mortality_Rates!$C$111))</f>
        <v>1.4495837239339034E-3</v>
      </c>
      <c r="AM52" s="30">
        <f ca="1">(1-IF($B52="Male", $C$3, $C$4))^MIN((AM$8-$C$6), $C$5)*IF($B52="Male", MIN(OFFSET(Mortality_Rates!$B$6, $C52, 0), Mortality_Rates!$B$111), MIN(OFFSET(Mortality_Rates!$B$6, $C52, 1),  Mortality_Rates!$C$111))</f>
        <v>1.4329135111086637E-3</v>
      </c>
      <c r="AN52" s="30">
        <f ca="1">(1-IF($B52="Male", $C$3, $C$4))^MIN((AN$8-$C$6), $C$5)*IF($B52="Male", MIN(OFFSET(Mortality_Rates!$B$6, $C52, 0), Mortality_Rates!$B$111), MIN(OFFSET(Mortality_Rates!$B$6, $C52, 1),  Mortality_Rates!$C$111))</f>
        <v>1.4164350057309142E-3</v>
      </c>
      <c r="AO52" s="30">
        <f ca="1">(1-IF($B52="Male", $C$3, $C$4))^MIN((AO$8-$C$6), $C$5)*IF($B52="Male", MIN(OFFSET(Mortality_Rates!$B$6, $C52, 0), Mortality_Rates!$B$111), MIN(OFFSET(Mortality_Rates!$B$6, $C52, 1),  Mortality_Rates!$C$111))</f>
        <v>1.4001460031650087E-3</v>
      </c>
      <c r="AP52" s="30">
        <f ca="1">(1-IF($B52="Male", $C$3, $C$4))^MIN((AP$8-$C$6), $C$5)*IF($B52="Male", MIN(OFFSET(Mortality_Rates!$B$6, $C52, 0), Mortality_Rates!$B$111), MIN(OFFSET(Mortality_Rates!$B$6, $C52, 1),  Mortality_Rates!$C$111))</f>
        <v>1.3840443241286112E-3</v>
      </c>
      <c r="AQ52" s="30">
        <f ca="1">(1-IF($B52="Male", $C$3, $C$4))^MIN((AQ$8-$C$6), $C$5)*IF($B52="Male", MIN(OFFSET(Mortality_Rates!$B$6, $C52, 0), Mortality_Rates!$B$111), MIN(OFFSET(Mortality_Rates!$B$6, $C52, 1),  Mortality_Rates!$C$111))</f>
        <v>1.3681278144011321E-3</v>
      </c>
      <c r="AR52" s="30">
        <f ca="1">(1-IF($B52="Male", $C$3, $C$4))^MIN((AR$8-$C$6), $C$5)*IF($B52="Male", MIN(OFFSET(Mortality_Rates!$B$6, $C52, 0), Mortality_Rates!$B$111), MIN(OFFSET(Mortality_Rates!$B$6, $C52, 1),  Mortality_Rates!$C$111))</f>
        <v>1.3523943445355191E-3</v>
      </c>
      <c r="AS52" s="30">
        <f ca="1">(1-IF($B52="Male", $C$3, $C$4))^MIN((AS$8-$C$6), $C$5)*IF($B52="Male", MIN(OFFSET(Mortality_Rates!$B$6, $C52, 0), Mortality_Rates!$B$111), MIN(OFFSET(Mortality_Rates!$B$6, $C52, 1),  Mortality_Rates!$C$111))</f>
        <v>1.3368418095733605E-3</v>
      </c>
      <c r="AT52" s="30">
        <f ca="1">(1-IF($B52="Male", $C$3, $C$4))^MIN((AT$8-$C$6), $C$5)*IF($B52="Male", MIN(OFFSET(Mortality_Rates!$B$6, $C52, 0), Mortality_Rates!$B$111), MIN(OFFSET(Mortality_Rates!$B$6, $C52, 1),  Mortality_Rates!$C$111))</f>
        <v>1.3214681287632669E-3</v>
      </c>
      <c r="AU52" s="30">
        <f ca="1">(1-IF($B52="Male", $C$3, $C$4))^MIN((AU$8-$C$6), $C$5)*IF($B52="Male", MIN(OFFSET(Mortality_Rates!$B$6, $C52, 0), Mortality_Rates!$B$111), MIN(OFFSET(Mortality_Rates!$B$6, $C52, 1),  Mortality_Rates!$C$111))</f>
        <v>1.3062712452824895E-3</v>
      </c>
      <c r="AV52" s="30">
        <f ca="1">(1-IF($B52="Male", $C$3, $C$4))^MIN((AV$8-$C$6), $C$5)*IF($B52="Male", MIN(OFFSET(Mortality_Rates!$B$6, $C52, 0), Mortality_Rates!$B$111), MIN(OFFSET(Mortality_Rates!$B$6, $C52, 1),  Mortality_Rates!$C$111))</f>
        <v>1.291249125961741E-3</v>
      </c>
      <c r="AW52" s="30">
        <f ca="1">(1-IF($B52="Male", $C$3, $C$4))^MIN((AW$8-$C$6), $C$5)*IF($B52="Male", MIN(OFFSET(Mortality_Rates!$B$6, $C52, 0), Mortality_Rates!$B$111), MIN(OFFSET(Mortality_Rates!$B$6, $C52, 1),  Mortality_Rates!$C$111))</f>
        <v>1.276399761013181E-3</v>
      </c>
      <c r="AX52" s="30">
        <f ca="1">(1-IF($B52="Male", $C$3, $C$4))^MIN((AX$8-$C$6), $C$5)*IF($B52="Male", MIN(OFFSET(Mortality_Rates!$B$6, $C52, 0), Mortality_Rates!$B$111), MIN(OFFSET(Mortality_Rates!$B$6, $C52, 1),  Mortality_Rates!$C$111))</f>
        <v>1.2617211637615294E-3</v>
      </c>
      <c r="AY52" s="30">
        <f ca="1">(1-IF($B52="Male", $C$3, $C$4))^MIN((AY$8-$C$6), $C$5)*IF($B52="Male", MIN(OFFSET(Mortality_Rates!$B$6, $C52, 0), Mortality_Rates!$B$111), MIN(OFFSET(Mortality_Rates!$B$6, $C52, 1),  Mortality_Rates!$C$111))</f>
        <v>1.2472113703782717E-3</v>
      </c>
      <c r="AZ52" s="30">
        <f ca="1">(1-IF($B52="Male", $C$3, $C$4))^MIN((AZ$8-$C$6), $C$5)*IF($B52="Male", MIN(OFFSET(Mortality_Rates!$B$6, $C52, 0), Mortality_Rates!$B$111), MIN(OFFSET(Mortality_Rates!$B$6, $C52, 1),  Mortality_Rates!$C$111))</f>
        <v>1.2328684396189218E-3</v>
      </c>
      <c r="BA52" s="30">
        <f ca="1">(1-IF($B52="Male", $C$3, $C$4))^MIN((BA$8-$C$6), $C$5)*IF($B52="Male", MIN(OFFSET(Mortality_Rates!$B$6, $C52, 0), Mortality_Rates!$B$111), MIN(OFFSET(Mortality_Rates!$B$6, $C52, 1),  Mortality_Rates!$C$111))</f>
        <v>1.2186904525633042E-3</v>
      </c>
      <c r="BB52" s="30">
        <f ca="1">(1-IF($B52="Male", $C$3, $C$4))^MIN((BB$8-$C$6), $C$5)*IF($B52="Male", MIN(OFFSET(Mortality_Rates!$B$6, $C52, 0), Mortality_Rates!$B$111), MIN(OFFSET(Mortality_Rates!$B$6, $C52, 1),  Mortality_Rates!$C$111))</f>
        <v>1.2186904525633042E-3</v>
      </c>
      <c r="BC52" s="30">
        <f ca="1">(1-IF($B52="Male", $C$3, $C$4))^MIN((BC$8-$C$6), $C$5)*IF($B52="Male", MIN(OFFSET(Mortality_Rates!$B$6, $C52, 0), Mortality_Rates!$B$111), MIN(OFFSET(Mortality_Rates!$B$6, $C52, 1),  Mortality_Rates!$C$111))</f>
        <v>1.2186904525633042E-3</v>
      </c>
      <c r="BD52" s="30">
        <f ca="1">(1-IF($B52="Male", $C$3, $C$4))^MIN((BD$8-$C$6), $C$5)*IF($B52="Male", MIN(OFFSET(Mortality_Rates!$B$6, $C52, 0), Mortality_Rates!$B$111), MIN(OFFSET(Mortality_Rates!$B$6, $C52, 1),  Mortality_Rates!$C$111))</f>
        <v>1.2186904525633042E-3</v>
      </c>
      <c r="BE52" s="30">
        <f ca="1">(1-IF($B52="Male", $C$3, $C$4))^MIN((BE$8-$C$6), $C$5)*IF($B52="Male", MIN(OFFSET(Mortality_Rates!$B$6, $C52, 0), Mortality_Rates!$B$111), MIN(OFFSET(Mortality_Rates!$B$6, $C52, 1),  Mortality_Rates!$C$111))</f>
        <v>1.2186904525633042E-3</v>
      </c>
      <c r="BF52" s="30">
        <f ca="1">(1-IF($B52="Male", $C$3, $C$4))^MIN((BF$8-$C$6), $C$5)*IF($B52="Male", MIN(OFFSET(Mortality_Rates!$B$6, $C52, 0), Mortality_Rates!$B$111), MIN(OFFSET(Mortality_Rates!$B$6, $C52, 1),  Mortality_Rates!$C$111))</f>
        <v>1.2186904525633042E-3</v>
      </c>
      <c r="BG52" s="30">
        <f ca="1">(1-IF($B52="Male", $C$3, $C$4))^MIN((BG$8-$C$6), $C$5)*IF($B52="Male", MIN(OFFSET(Mortality_Rates!$B$6, $C52, 0), Mortality_Rates!$B$111), MIN(OFFSET(Mortality_Rates!$B$6, $C52, 1),  Mortality_Rates!$C$111))</f>
        <v>1.2186904525633042E-3</v>
      </c>
      <c r="BH52" s="30">
        <f ca="1">(1-IF($B52="Male", $C$3, $C$4))^MIN((BH$8-$C$6), $C$5)*IF($B52="Male", MIN(OFFSET(Mortality_Rates!$B$6, $C52, 0), Mortality_Rates!$B$111), MIN(OFFSET(Mortality_Rates!$B$6, $C52, 1),  Mortality_Rates!$C$111))</f>
        <v>1.2186904525633042E-3</v>
      </c>
      <c r="BI52" s="30">
        <f ca="1">(1-IF($B52="Male", $C$3, $C$4))^MIN((BI$8-$C$6), $C$5)*IF($B52="Male", MIN(OFFSET(Mortality_Rates!$B$6, $C52, 0), Mortality_Rates!$B$111), MIN(OFFSET(Mortality_Rates!$B$6, $C52, 1),  Mortality_Rates!$C$111))</f>
        <v>1.2186904525633042E-3</v>
      </c>
      <c r="BJ52" s="30">
        <f ca="1">(1-IF($B52="Male", $C$3, $C$4))^MIN((BJ$8-$C$6), $C$5)*IF($B52="Male", MIN(OFFSET(Mortality_Rates!$B$6, $C52, 0), Mortality_Rates!$B$111), MIN(OFFSET(Mortality_Rates!$B$6, $C52, 1),  Mortality_Rates!$C$111))</f>
        <v>1.2186904525633042E-3</v>
      </c>
      <c r="BK52" s="30">
        <f ca="1">(1-IF($B52="Male", $C$3, $C$4))^MIN((BK$8-$C$6), $C$5)*IF($B52="Male", MIN(OFFSET(Mortality_Rates!$B$6, $C52, 0), Mortality_Rates!$B$111), MIN(OFFSET(Mortality_Rates!$B$6, $C52, 1),  Mortality_Rates!$C$111))</f>
        <v>1.2186904525633042E-3</v>
      </c>
    </row>
    <row r="53" spans="1:63" x14ac:dyDescent="0.35">
      <c r="A53" t="s">
        <v>34</v>
      </c>
      <c r="B53" t="s">
        <v>31</v>
      </c>
      <c r="C53">
        <f t="shared" si="25"/>
        <v>44</v>
      </c>
      <c r="D53" s="30">
        <f ca="1">(1-IF($B53="Male", $C$3, $C$4))^MIN((D$8-$C$6), $C$5)*IF($B53="Male", MIN(OFFSET(Mortality_Rates!$B$6, $C53, 0), Mortality_Rates!$B$111), MIN(OFFSET(Mortality_Rates!$B$6, $C53, 1),  Mortality_Rates!$C$111))</f>
        <v>2.3654805000000003E-3</v>
      </c>
      <c r="E53" s="30">
        <f ca="1">(1-IF($B53="Male", $C$3, $C$4))^MIN((E$8-$C$6), $C$5)*IF($B53="Male", MIN(OFFSET(Mortality_Rates!$B$6, $C53, 0), Mortality_Rates!$B$111), MIN(OFFSET(Mortality_Rates!$B$6, $C53, 1),  Mortality_Rates!$C$111))</f>
        <v>2.3382774742500001E-3</v>
      </c>
      <c r="F53" s="30">
        <f ca="1">(1-IF($B53="Male", $C$3, $C$4))^MIN((F$8-$C$6), $C$5)*IF($B53="Male", MIN(OFFSET(Mortality_Rates!$B$6, $C53, 0), Mortality_Rates!$B$111), MIN(OFFSET(Mortality_Rates!$B$6, $C53, 1),  Mortality_Rates!$C$111))</f>
        <v>2.3113872832961251E-3</v>
      </c>
      <c r="G53" s="30">
        <f ca="1">(1-IF($B53="Male", $C$3, $C$4))^MIN((G$8-$C$6), $C$5)*IF($B53="Male", MIN(OFFSET(Mortality_Rates!$B$6, $C53, 0), Mortality_Rates!$B$111), MIN(OFFSET(Mortality_Rates!$B$6, $C53, 1),  Mortality_Rates!$C$111))</f>
        <v>2.28480632953822E-3</v>
      </c>
      <c r="H53" s="30">
        <f ca="1">(1-IF($B53="Male", $C$3, $C$4))^MIN((H$8-$C$6), $C$5)*IF($B53="Male", MIN(OFFSET(Mortality_Rates!$B$6, $C53, 0), Mortality_Rates!$B$111), MIN(OFFSET(Mortality_Rates!$B$6, $C53, 1),  Mortality_Rates!$C$111))</f>
        <v>2.2585310567485306E-3</v>
      </c>
      <c r="I53" s="30">
        <f ca="1">(1-IF($B53="Male", $C$3, $C$4))^MIN((I$8-$C$6), $C$5)*IF($B53="Male", MIN(OFFSET(Mortality_Rates!$B$6, $C53, 0), Mortality_Rates!$B$111), MIN(OFFSET(Mortality_Rates!$B$6, $C53, 1),  Mortality_Rates!$C$111))</f>
        <v>2.2325579495959223E-3</v>
      </c>
      <c r="J53" s="30">
        <f ca="1">(1-IF($B53="Male", $C$3, $C$4))^MIN((J$8-$C$6), $C$5)*IF($B53="Male", MIN(OFFSET(Mortality_Rates!$B$6, $C53, 0), Mortality_Rates!$B$111), MIN(OFFSET(Mortality_Rates!$B$6, $C53, 1),  Mortality_Rates!$C$111))</f>
        <v>2.2068835331755694E-3</v>
      </c>
      <c r="K53" s="30">
        <f ca="1">(1-IF($B53="Male", $C$3, $C$4))^MIN((K$8-$C$6), $C$5)*IF($B53="Male", MIN(OFFSET(Mortality_Rates!$B$6, $C53, 0), Mortality_Rates!$B$111), MIN(OFFSET(Mortality_Rates!$B$6, $C53, 1),  Mortality_Rates!$C$111))</f>
        <v>2.1815043725440502E-3</v>
      </c>
      <c r="L53" s="30">
        <f ca="1">(1-IF($B53="Male", $C$3, $C$4))^MIN((L$8-$C$6), $C$5)*IF($B53="Male", MIN(OFFSET(Mortality_Rates!$B$6, $C53, 0), Mortality_Rates!$B$111), MIN(OFFSET(Mortality_Rates!$B$6, $C53, 1),  Mortality_Rates!$C$111))</f>
        <v>2.156417072259794E-3</v>
      </c>
      <c r="M53" s="30">
        <f ca="1">(1-IF($B53="Male", $C$3, $C$4))^MIN((M$8-$C$6), $C$5)*IF($B53="Male", MIN(OFFSET(Mortality_Rates!$B$6, $C53, 0), Mortality_Rates!$B$111), MIN(OFFSET(Mortality_Rates!$B$6, $C53, 1),  Mortality_Rates!$C$111))</f>
        <v>2.1316182759288063E-3</v>
      </c>
      <c r="N53" s="30">
        <f ca="1">(1-IF($B53="Male", $C$3, $C$4))^MIN((N$8-$C$6), $C$5)*IF($B53="Male", MIN(OFFSET(Mortality_Rates!$B$6, $C53, 0), Mortality_Rates!$B$111), MIN(OFFSET(Mortality_Rates!$B$6, $C53, 1),  Mortality_Rates!$C$111))</f>
        <v>2.1071046657556249E-3</v>
      </c>
      <c r="O53" s="30">
        <f ca="1">(1-IF($B53="Male", $C$3, $C$4))^MIN((O$8-$C$6), $C$5)*IF($B53="Male", MIN(OFFSET(Mortality_Rates!$B$6, $C53, 0), Mortality_Rates!$B$111), MIN(OFFSET(Mortality_Rates!$B$6, $C53, 1),  Mortality_Rates!$C$111))</f>
        <v>2.0828729620994356E-3</v>
      </c>
      <c r="P53" s="30">
        <f ca="1">(1-IF($B53="Male", $C$3, $C$4))^MIN((P$8-$C$6), $C$5)*IF($B53="Male", MIN(OFFSET(Mortality_Rates!$B$6, $C53, 0), Mortality_Rates!$B$111), MIN(OFFSET(Mortality_Rates!$B$6, $C53, 1),  Mortality_Rates!$C$111))</f>
        <v>2.0589199230352921E-3</v>
      </c>
      <c r="Q53" s="30">
        <f ca="1">(1-IF($B53="Male", $C$3, $C$4))^MIN((Q$8-$C$6), $C$5)*IF($B53="Male", MIN(OFFSET(Mortality_Rates!$B$6, $C53, 0), Mortality_Rates!$B$111), MIN(OFFSET(Mortality_Rates!$B$6, $C53, 1),  Mortality_Rates!$C$111))</f>
        <v>2.0352423439203861E-3</v>
      </c>
      <c r="R53" s="30">
        <f ca="1">(1-IF($B53="Male", $C$3, $C$4))^MIN((R$8-$C$6), $C$5)*IF($B53="Male", MIN(OFFSET(Mortality_Rates!$B$6, $C53, 0), Mortality_Rates!$B$111), MIN(OFFSET(Mortality_Rates!$B$6, $C53, 1),  Mortality_Rates!$C$111))</f>
        <v>2.0118370569653017E-3</v>
      </c>
      <c r="S53" s="30">
        <f ca="1">(1-IF($B53="Male", $C$3, $C$4))^MIN((S$8-$C$6), $C$5)*IF($B53="Male", MIN(OFFSET(Mortality_Rates!$B$6, $C53, 0), Mortality_Rates!$B$111), MIN(OFFSET(Mortality_Rates!$B$6, $C53, 1),  Mortality_Rates!$C$111))</f>
        <v>1.9887009308102005E-3</v>
      </c>
      <c r="T53" s="30">
        <f ca="1">(1-IF($B53="Male", $C$3, $C$4))^MIN((T$8-$C$6), $C$5)*IF($B53="Male", MIN(OFFSET(Mortality_Rates!$B$6, $C53, 0), Mortality_Rates!$B$111), MIN(OFFSET(Mortality_Rates!$B$6, $C53, 1),  Mortality_Rates!$C$111))</f>
        <v>1.9658308701058836E-3</v>
      </c>
      <c r="U53" s="30">
        <f ca="1">(1-IF($B53="Male", $C$3, $C$4))^MIN((U$8-$C$6), $C$5)*IF($B53="Male", MIN(OFFSET(Mortality_Rates!$B$6, $C53, 0), Mortality_Rates!$B$111), MIN(OFFSET(Mortality_Rates!$B$6, $C53, 1),  Mortality_Rates!$C$111))</f>
        <v>1.9432238150996659E-3</v>
      </c>
      <c r="V53" s="30">
        <f ca="1">(1-IF($B53="Male", $C$3, $C$4))^MIN((V$8-$C$6), $C$5)*IF($B53="Male", MIN(OFFSET(Mortality_Rates!$B$6, $C53, 0), Mortality_Rates!$B$111), MIN(OFFSET(Mortality_Rates!$B$6, $C53, 1),  Mortality_Rates!$C$111))</f>
        <v>1.9208767412260195E-3</v>
      </c>
      <c r="W53" s="30">
        <f ca="1">(1-IF($B53="Male", $C$3, $C$4))^MIN((W$8-$C$6), $C$5)*IF($B53="Male", MIN(OFFSET(Mortality_Rates!$B$6, $C53, 0), Mortality_Rates!$B$111), MIN(OFFSET(Mortality_Rates!$B$6, $C53, 1),  Mortality_Rates!$C$111))</f>
        <v>1.8987866587019207E-3</v>
      </c>
      <c r="X53" s="30">
        <f ca="1">(1-IF($B53="Male", $C$3, $C$4))^MIN((X$8-$C$6), $C$5)*IF($B53="Male", MIN(OFFSET(Mortality_Rates!$B$6, $C53, 0), Mortality_Rates!$B$111), MIN(OFFSET(Mortality_Rates!$B$6, $C53, 1),  Mortality_Rates!$C$111))</f>
        <v>1.8769506121268486E-3</v>
      </c>
      <c r="Y53" s="30">
        <f ca="1">(1-IF($B53="Male", $C$3, $C$4))^MIN((Y$8-$C$6), $C$5)*IF($B53="Male", MIN(OFFSET(Mortality_Rates!$B$6, $C53, 0), Mortality_Rates!$B$111), MIN(OFFSET(Mortality_Rates!$B$6, $C53, 1),  Mortality_Rates!$C$111))</f>
        <v>1.8553656800873897E-3</v>
      </c>
      <c r="Z53" s="30">
        <f ca="1">(1-IF($B53="Male", $C$3, $C$4))^MIN((Z$8-$C$6), $C$5)*IF($B53="Male", MIN(OFFSET(Mortality_Rates!$B$6, $C53, 0), Mortality_Rates!$B$111), MIN(OFFSET(Mortality_Rates!$B$6, $C53, 1),  Mortality_Rates!$C$111))</f>
        <v>1.8340289747663849E-3</v>
      </c>
      <c r="AA53" s="30">
        <f ca="1">(1-IF($B53="Male", $C$3, $C$4))^MIN((AA$8-$C$6), $C$5)*IF($B53="Male", MIN(OFFSET(Mortality_Rates!$B$6, $C53, 0), Mortality_Rates!$B$111), MIN(OFFSET(Mortality_Rates!$B$6, $C53, 1),  Mortality_Rates!$C$111))</f>
        <v>1.8129376415565715E-3</v>
      </c>
      <c r="AB53" s="30">
        <f ca="1">(1-IF($B53="Male", $C$3, $C$4))^MIN((AB$8-$C$6), $C$5)*IF($B53="Male", MIN(OFFSET(Mortality_Rates!$B$6, $C53, 0), Mortality_Rates!$B$111), MIN(OFFSET(Mortality_Rates!$B$6, $C53, 1),  Mortality_Rates!$C$111))</f>
        <v>1.792088858678671E-3</v>
      </c>
      <c r="AC53" s="30">
        <f ca="1">(1-IF($B53="Male", $C$3, $C$4))^MIN((AC$8-$C$6), $C$5)*IF($B53="Male", MIN(OFFSET(Mortality_Rates!$B$6, $C53, 0), Mortality_Rates!$B$111), MIN(OFFSET(Mortality_Rates!$B$6, $C53, 1),  Mortality_Rates!$C$111))</f>
        <v>1.7714798368038663E-3</v>
      </c>
      <c r="AD53" s="30">
        <f ca="1">(1-IF($B53="Male", $C$3, $C$4))^MIN((AD$8-$C$6), $C$5)*IF($B53="Male", MIN(OFFSET(Mortality_Rates!$B$6, $C53, 0), Mortality_Rates!$B$111), MIN(OFFSET(Mortality_Rates!$B$6, $C53, 1),  Mortality_Rates!$C$111))</f>
        <v>1.7511078186806218E-3</v>
      </c>
      <c r="AE53" s="30">
        <f ca="1">(1-IF($B53="Male", $C$3, $C$4))^MIN((AE$8-$C$6), $C$5)*IF($B53="Male", MIN(OFFSET(Mortality_Rates!$B$6, $C53, 0), Mortality_Rates!$B$111), MIN(OFFSET(Mortality_Rates!$B$6, $C53, 1),  Mortality_Rates!$C$111))</f>
        <v>1.730970078765795E-3</v>
      </c>
      <c r="AF53" s="30">
        <f ca="1">(1-IF($B53="Male", $C$3, $C$4))^MIN((AF$8-$C$6), $C$5)*IF($B53="Male", MIN(OFFSET(Mortality_Rates!$B$6, $C53, 0), Mortality_Rates!$B$111), MIN(OFFSET(Mortality_Rates!$B$6, $C53, 1),  Mortality_Rates!$C$111))</f>
        <v>1.7110639228599884E-3</v>
      </c>
      <c r="AG53" s="30">
        <f ca="1">(1-IF($B53="Male", $C$3, $C$4))^MIN((AG$8-$C$6), $C$5)*IF($B53="Male", MIN(OFFSET(Mortality_Rates!$B$6, $C53, 0), Mortality_Rates!$B$111), MIN(OFFSET(Mortality_Rates!$B$6, $C53, 1),  Mortality_Rates!$C$111))</f>
        <v>1.6913866877470984E-3</v>
      </c>
      <c r="AH53" s="30">
        <f ca="1">(1-IF($B53="Male", $C$3, $C$4))^MIN((AH$8-$C$6), $C$5)*IF($B53="Male", MIN(OFFSET(Mortality_Rates!$B$6, $C53, 0), Mortality_Rates!$B$111), MIN(OFFSET(Mortality_Rates!$B$6, $C53, 1),  Mortality_Rates!$C$111))</f>
        <v>1.6719357408380069E-3</v>
      </c>
      <c r="AI53" s="30">
        <f ca="1">(1-IF($B53="Male", $C$3, $C$4))^MIN((AI$8-$C$6), $C$5)*IF($B53="Male", MIN(OFFSET(Mortality_Rates!$B$6, $C53, 0), Mortality_Rates!$B$111), MIN(OFFSET(Mortality_Rates!$B$6, $C53, 1),  Mortality_Rates!$C$111))</f>
        <v>1.6527084798183696E-3</v>
      </c>
      <c r="AJ53" s="30">
        <f ca="1">(1-IF($B53="Male", $C$3, $C$4))^MIN((AJ$8-$C$6), $C$5)*IF($B53="Male", MIN(OFFSET(Mortality_Rates!$B$6, $C53, 0), Mortality_Rates!$B$111), MIN(OFFSET(Mortality_Rates!$B$6, $C53, 1),  Mortality_Rates!$C$111))</f>
        <v>1.6337023323004585E-3</v>
      </c>
      <c r="AK53" s="30">
        <f ca="1">(1-IF($B53="Male", $C$3, $C$4))^MIN((AK$8-$C$6), $C$5)*IF($B53="Male", MIN(OFFSET(Mortality_Rates!$B$6, $C53, 0), Mortality_Rates!$B$111), MIN(OFFSET(Mortality_Rates!$B$6, $C53, 1),  Mortality_Rates!$C$111))</f>
        <v>1.6149147554790032E-3</v>
      </c>
      <c r="AL53" s="30">
        <f ca="1">(1-IF($B53="Male", $C$3, $C$4))^MIN((AL$8-$C$6), $C$5)*IF($B53="Male", MIN(OFFSET(Mortality_Rates!$B$6, $C53, 0), Mortality_Rates!$B$111), MIN(OFFSET(Mortality_Rates!$B$6, $C53, 1),  Mortality_Rates!$C$111))</f>
        <v>1.5963432357909944E-3</v>
      </c>
      <c r="AM53" s="30">
        <f ca="1">(1-IF($B53="Male", $C$3, $C$4))^MIN((AM$8-$C$6), $C$5)*IF($B53="Male", MIN(OFFSET(Mortality_Rates!$B$6, $C53, 0), Mortality_Rates!$B$111), MIN(OFFSET(Mortality_Rates!$B$6, $C53, 1),  Mortality_Rates!$C$111))</f>
        <v>1.5779852885793983E-3</v>
      </c>
      <c r="AN53" s="30">
        <f ca="1">(1-IF($B53="Male", $C$3, $C$4))^MIN((AN$8-$C$6), $C$5)*IF($B53="Male", MIN(OFFSET(Mortality_Rates!$B$6, $C53, 0), Mortality_Rates!$B$111), MIN(OFFSET(Mortality_Rates!$B$6, $C53, 1),  Mortality_Rates!$C$111))</f>
        <v>1.5598384577607354E-3</v>
      </c>
      <c r="AO53" s="30">
        <f ca="1">(1-IF($B53="Male", $C$3, $C$4))^MIN((AO$8-$C$6), $C$5)*IF($B53="Male", MIN(OFFSET(Mortality_Rates!$B$6, $C53, 0), Mortality_Rates!$B$111), MIN(OFFSET(Mortality_Rates!$B$6, $C53, 1),  Mortality_Rates!$C$111))</f>
        <v>1.5419003154964869E-3</v>
      </c>
      <c r="AP53" s="30">
        <f ca="1">(1-IF($B53="Male", $C$3, $C$4))^MIN((AP$8-$C$6), $C$5)*IF($B53="Male", MIN(OFFSET(Mortality_Rates!$B$6, $C53, 0), Mortality_Rates!$B$111), MIN(OFFSET(Mortality_Rates!$B$6, $C53, 1),  Mortality_Rates!$C$111))</f>
        <v>1.5241684618682774E-3</v>
      </c>
      <c r="AQ53" s="30">
        <f ca="1">(1-IF($B53="Male", $C$3, $C$4))^MIN((AQ$8-$C$6), $C$5)*IF($B53="Male", MIN(OFFSET(Mortality_Rates!$B$6, $C53, 0), Mortality_Rates!$B$111), MIN(OFFSET(Mortality_Rates!$B$6, $C53, 1),  Mortality_Rates!$C$111))</f>
        <v>1.5066405245567922E-3</v>
      </c>
      <c r="AR53" s="30">
        <f ca="1">(1-IF($B53="Male", $C$3, $C$4))^MIN((AR$8-$C$6), $C$5)*IF($B53="Male", MIN(OFFSET(Mortality_Rates!$B$6, $C53, 0), Mortality_Rates!$B$111), MIN(OFFSET(Mortality_Rates!$B$6, $C53, 1),  Mortality_Rates!$C$111))</f>
        <v>1.489314158524389E-3</v>
      </c>
      <c r="AS53" s="30">
        <f ca="1">(1-IF($B53="Male", $C$3, $C$4))^MIN((AS$8-$C$6), $C$5)*IF($B53="Male", MIN(OFFSET(Mortality_Rates!$B$6, $C53, 0), Mortality_Rates!$B$111), MIN(OFFSET(Mortality_Rates!$B$6, $C53, 1),  Mortality_Rates!$C$111))</f>
        <v>1.4721870457013585E-3</v>
      </c>
      <c r="AT53" s="30">
        <f ca="1">(1-IF($B53="Male", $C$3, $C$4))^MIN((AT$8-$C$6), $C$5)*IF($B53="Male", MIN(OFFSET(Mortality_Rates!$B$6, $C53, 0), Mortality_Rates!$B$111), MIN(OFFSET(Mortality_Rates!$B$6, $C53, 1),  Mortality_Rates!$C$111))</f>
        <v>1.4552568946757929E-3</v>
      </c>
      <c r="AU53" s="30">
        <f ca="1">(1-IF($B53="Male", $C$3, $C$4))^MIN((AU$8-$C$6), $C$5)*IF($B53="Male", MIN(OFFSET(Mortality_Rates!$B$6, $C53, 0), Mortality_Rates!$B$111), MIN(OFFSET(Mortality_Rates!$B$6, $C53, 1),  Mortality_Rates!$C$111))</f>
        <v>1.4385214403870215E-3</v>
      </c>
      <c r="AV53" s="30">
        <f ca="1">(1-IF($B53="Male", $C$3, $C$4))^MIN((AV$8-$C$6), $C$5)*IF($B53="Male", MIN(OFFSET(Mortality_Rates!$B$6, $C53, 0), Mortality_Rates!$B$111), MIN(OFFSET(Mortality_Rates!$B$6, $C53, 1),  Mortality_Rates!$C$111))</f>
        <v>1.4219784438225707E-3</v>
      </c>
      <c r="AW53" s="30">
        <f ca="1">(1-IF($B53="Male", $C$3, $C$4))^MIN((AW$8-$C$6), $C$5)*IF($B53="Male", MIN(OFFSET(Mortality_Rates!$B$6, $C53, 0), Mortality_Rates!$B$111), MIN(OFFSET(Mortality_Rates!$B$6, $C53, 1),  Mortality_Rates!$C$111))</f>
        <v>1.4056256917186112E-3</v>
      </c>
      <c r="AX53" s="30">
        <f ca="1">(1-IF($B53="Male", $C$3, $C$4))^MIN((AX$8-$C$6), $C$5)*IF($B53="Male", MIN(OFFSET(Mortality_Rates!$B$6, $C53, 0), Mortality_Rates!$B$111), MIN(OFFSET(Mortality_Rates!$B$6, $C53, 1),  Mortality_Rates!$C$111))</f>
        <v>1.3894609962638472E-3</v>
      </c>
      <c r="AY53" s="30">
        <f ca="1">(1-IF($B53="Male", $C$3, $C$4))^MIN((AY$8-$C$6), $C$5)*IF($B53="Male", MIN(OFFSET(Mortality_Rates!$B$6, $C53, 0), Mortality_Rates!$B$111), MIN(OFFSET(Mortality_Rates!$B$6, $C53, 1),  Mortality_Rates!$C$111))</f>
        <v>1.3734821948068129E-3</v>
      </c>
      <c r="AZ53" s="30">
        <f ca="1">(1-IF($B53="Male", $C$3, $C$4))^MIN((AZ$8-$C$6), $C$5)*IF($B53="Male", MIN(OFFSET(Mortality_Rates!$B$6, $C53, 0), Mortality_Rates!$B$111), MIN(OFFSET(Mortality_Rates!$B$6, $C53, 1),  Mortality_Rates!$C$111))</f>
        <v>1.3576871495665347E-3</v>
      </c>
      <c r="BA53" s="30">
        <f ca="1">(1-IF($B53="Male", $C$3, $C$4))^MIN((BA$8-$C$6), $C$5)*IF($B53="Male", MIN(OFFSET(Mortality_Rates!$B$6, $C53, 0), Mortality_Rates!$B$111), MIN(OFFSET(Mortality_Rates!$B$6, $C53, 1),  Mortality_Rates!$C$111))</f>
        <v>1.3420737473465196E-3</v>
      </c>
      <c r="BB53" s="30">
        <f ca="1">(1-IF($B53="Male", $C$3, $C$4))^MIN((BB$8-$C$6), $C$5)*IF($B53="Male", MIN(OFFSET(Mortality_Rates!$B$6, $C53, 0), Mortality_Rates!$B$111), MIN(OFFSET(Mortality_Rates!$B$6, $C53, 1),  Mortality_Rates!$C$111))</f>
        <v>1.3420737473465196E-3</v>
      </c>
      <c r="BC53" s="30">
        <f ca="1">(1-IF($B53="Male", $C$3, $C$4))^MIN((BC$8-$C$6), $C$5)*IF($B53="Male", MIN(OFFSET(Mortality_Rates!$B$6, $C53, 0), Mortality_Rates!$B$111), MIN(OFFSET(Mortality_Rates!$B$6, $C53, 1),  Mortality_Rates!$C$111))</f>
        <v>1.3420737473465196E-3</v>
      </c>
      <c r="BD53" s="30">
        <f ca="1">(1-IF($B53="Male", $C$3, $C$4))^MIN((BD$8-$C$6), $C$5)*IF($B53="Male", MIN(OFFSET(Mortality_Rates!$B$6, $C53, 0), Mortality_Rates!$B$111), MIN(OFFSET(Mortality_Rates!$B$6, $C53, 1),  Mortality_Rates!$C$111))</f>
        <v>1.3420737473465196E-3</v>
      </c>
      <c r="BE53" s="30">
        <f ca="1">(1-IF($B53="Male", $C$3, $C$4))^MIN((BE$8-$C$6), $C$5)*IF($B53="Male", MIN(OFFSET(Mortality_Rates!$B$6, $C53, 0), Mortality_Rates!$B$111), MIN(OFFSET(Mortality_Rates!$B$6, $C53, 1),  Mortality_Rates!$C$111))</f>
        <v>1.3420737473465196E-3</v>
      </c>
      <c r="BF53" s="30">
        <f ca="1">(1-IF($B53="Male", $C$3, $C$4))^MIN((BF$8-$C$6), $C$5)*IF($B53="Male", MIN(OFFSET(Mortality_Rates!$B$6, $C53, 0), Mortality_Rates!$B$111), MIN(OFFSET(Mortality_Rates!$B$6, $C53, 1),  Mortality_Rates!$C$111))</f>
        <v>1.3420737473465196E-3</v>
      </c>
      <c r="BG53" s="30">
        <f ca="1">(1-IF($B53="Male", $C$3, $C$4))^MIN((BG$8-$C$6), $C$5)*IF($B53="Male", MIN(OFFSET(Mortality_Rates!$B$6, $C53, 0), Mortality_Rates!$B$111), MIN(OFFSET(Mortality_Rates!$B$6, $C53, 1),  Mortality_Rates!$C$111))</f>
        <v>1.3420737473465196E-3</v>
      </c>
      <c r="BH53" s="30">
        <f ca="1">(1-IF($B53="Male", $C$3, $C$4))^MIN((BH$8-$C$6), $C$5)*IF($B53="Male", MIN(OFFSET(Mortality_Rates!$B$6, $C53, 0), Mortality_Rates!$B$111), MIN(OFFSET(Mortality_Rates!$B$6, $C53, 1),  Mortality_Rates!$C$111))</f>
        <v>1.3420737473465196E-3</v>
      </c>
      <c r="BI53" s="30">
        <f ca="1">(1-IF($B53="Male", $C$3, $C$4))^MIN((BI$8-$C$6), $C$5)*IF($B53="Male", MIN(OFFSET(Mortality_Rates!$B$6, $C53, 0), Mortality_Rates!$B$111), MIN(OFFSET(Mortality_Rates!$B$6, $C53, 1),  Mortality_Rates!$C$111))</f>
        <v>1.3420737473465196E-3</v>
      </c>
      <c r="BJ53" s="30">
        <f ca="1">(1-IF($B53="Male", $C$3, $C$4))^MIN((BJ$8-$C$6), $C$5)*IF($B53="Male", MIN(OFFSET(Mortality_Rates!$B$6, $C53, 0), Mortality_Rates!$B$111), MIN(OFFSET(Mortality_Rates!$B$6, $C53, 1),  Mortality_Rates!$C$111))</f>
        <v>1.3420737473465196E-3</v>
      </c>
      <c r="BK53" s="30">
        <f ca="1">(1-IF($B53="Male", $C$3, $C$4))^MIN((BK$8-$C$6), $C$5)*IF($B53="Male", MIN(OFFSET(Mortality_Rates!$B$6, $C53, 0), Mortality_Rates!$B$111), MIN(OFFSET(Mortality_Rates!$B$6, $C53, 1),  Mortality_Rates!$C$111))</f>
        <v>1.3420737473465196E-3</v>
      </c>
    </row>
    <row r="54" spans="1:63" x14ac:dyDescent="0.35">
      <c r="A54" t="s">
        <v>34</v>
      </c>
      <c r="B54" t="s">
        <v>31</v>
      </c>
      <c r="C54">
        <f t="shared" si="25"/>
        <v>45</v>
      </c>
      <c r="D54" s="30">
        <f ca="1">(1-IF($B54="Male", $C$3, $C$4))^MIN((D$8-$C$6), $C$5)*IF($B54="Male", MIN(OFFSET(Mortality_Rates!$B$6, $C54, 0), Mortality_Rates!$B$111), MIN(OFFSET(Mortality_Rates!$B$6, $C54, 1),  Mortality_Rates!$C$111))</f>
        <v>2.6086514999999998E-3</v>
      </c>
      <c r="E54" s="30">
        <f ca="1">(1-IF($B54="Male", $C$3, $C$4))^MIN((E$8-$C$6), $C$5)*IF($B54="Male", MIN(OFFSET(Mortality_Rates!$B$6, $C54, 0), Mortality_Rates!$B$111), MIN(OFFSET(Mortality_Rates!$B$6, $C54, 1),  Mortality_Rates!$C$111))</f>
        <v>2.5786520077500001E-3</v>
      </c>
      <c r="F54" s="30">
        <f ca="1">(1-IF($B54="Male", $C$3, $C$4))^MIN((F$8-$C$6), $C$5)*IF($B54="Male", MIN(OFFSET(Mortality_Rates!$B$6, $C54, 0), Mortality_Rates!$B$111), MIN(OFFSET(Mortality_Rates!$B$6, $C54, 1),  Mortality_Rates!$C$111))</f>
        <v>2.548997509660875E-3</v>
      </c>
      <c r="G54" s="30">
        <f ca="1">(1-IF($B54="Male", $C$3, $C$4))^MIN((G$8-$C$6), $C$5)*IF($B54="Male", MIN(OFFSET(Mortality_Rates!$B$6, $C54, 0), Mortality_Rates!$B$111), MIN(OFFSET(Mortality_Rates!$B$6, $C54, 1),  Mortality_Rates!$C$111))</f>
        <v>2.5196840382997751E-3</v>
      </c>
      <c r="H54" s="30">
        <f ca="1">(1-IF($B54="Male", $C$3, $C$4))^MIN((H$8-$C$6), $C$5)*IF($B54="Male", MIN(OFFSET(Mortality_Rates!$B$6, $C54, 0), Mortality_Rates!$B$111), MIN(OFFSET(Mortality_Rates!$B$6, $C54, 1),  Mortality_Rates!$C$111))</f>
        <v>2.4907076718593277E-3</v>
      </c>
      <c r="I54" s="30">
        <f ca="1">(1-IF($B54="Male", $C$3, $C$4))^MIN((I$8-$C$6), $C$5)*IF($B54="Male", MIN(OFFSET(Mortality_Rates!$B$6, $C54, 0), Mortality_Rates!$B$111), MIN(OFFSET(Mortality_Rates!$B$6, $C54, 1),  Mortality_Rates!$C$111))</f>
        <v>2.4620645336329455E-3</v>
      </c>
      <c r="J54" s="30">
        <f ca="1">(1-IF($B54="Male", $C$3, $C$4))^MIN((J$8-$C$6), $C$5)*IF($B54="Male", MIN(OFFSET(Mortality_Rates!$B$6, $C54, 0), Mortality_Rates!$B$111), MIN(OFFSET(Mortality_Rates!$B$6, $C54, 1),  Mortality_Rates!$C$111))</f>
        <v>2.4337507914961665E-3</v>
      </c>
      <c r="K54" s="30">
        <f ca="1">(1-IF($B54="Male", $C$3, $C$4))^MIN((K$8-$C$6), $C$5)*IF($B54="Male", MIN(OFFSET(Mortality_Rates!$B$6, $C54, 0), Mortality_Rates!$B$111), MIN(OFFSET(Mortality_Rates!$B$6, $C54, 1),  Mortality_Rates!$C$111))</f>
        <v>2.405762657393961E-3</v>
      </c>
      <c r="L54" s="30">
        <f ca="1">(1-IF($B54="Male", $C$3, $C$4))^MIN((L$8-$C$6), $C$5)*IF($B54="Male", MIN(OFFSET(Mortality_Rates!$B$6, $C54, 0), Mortality_Rates!$B$111), MIN(OFFSET(Mortality_Rates!$B$6, $C54, 1),  Mortality_Rates!$C$111))</f>
        <v>2.37809638683393E-3</v>
      </c>
      <c r="M54" s="30">
        <f ca="1">(1-IF($B54="Male", $C$3, $C$4))^MIN((M$8-$C$6), $C$5)*IF($B54="Male", MIN(OFFSET(Mortality_Rates!$B$6, $C54, 0), Mortality_Rates!$B$111), MIN(OFFSET(Mortality_Rates!$B$6, $C54, 1),  Mortality_Rates!$C$111))</f>
        <v>2.3507482783853401E-3</v>
      </c>
      <c r="N54" s="30">
        <f ca="1">(1-IF($B54="Male", $C$3, $C$4))^MIN((N$8-$C$6), $C$5)*IF($B54="Male", MIN(OFFSET(Mortality_Rates!$B$6, $C54, 0), Mortality_Rates!$B$111), MIN(OFFSET(Mortality_Rates!$B$6, $C54, 1),  Mortality_Rates!$C$111))</f>
        <v>2.3237146731839085E-3</v>
      </c>
      <c r="O54" s="30">
        <f ca="1">(1-IF($B54="Male", $C$3, $C$4))^MIN((O$8-$C$6), $C$5)*IF($B54="Male", MIN(OFFSET(Mortality_Rates!$B$6, $C54, 0), Mortality_Rates!$B$111), MIN(OFFSET(Mortality_Rates!$B$6, $C54, 1),  Mortality_Rates!$C$111))</f>
        <v>2.2969919544422943E-3</v>
      </c>
      <c r="P54" s="30">
        <f ca="1">(1-IF($B54="Male", $C$3, $C$4))^MIN((P$8-$C$6), $C$5)*IF($B54="Male", MIN(OFFSET(Mortality_Rates!$B$6, $C54, 0), Mortality_Rates!$B$111), MIN(OFFSET(Mortality_Rates!$B$6, $C54, 1),  Mortality_Rates!$C$111))</f>
        <v>2.2705765469662078E-3</v>
      </c>
      <c r="Q54" s="30">
        <f ca="1">(1-IF($B54="Male", $C$3, $C$4))^MIN((Q$8-$C$6), $C$5)*IF($B54="Male", MIN(OFFSET(Mortality_Rates!$B$6, $C54, 0), Mortality_Rates!$B$111), MIN(OFFSET(Mortality_Rates!$B$6, $C54, 1),  Mortality_Rates!$C$111))</f>
        <v>2.2444649166760964E-3</v>
      </c>
      <c r="R54" s="30">
        <f ca="1">(1-IF($B54="Male", $C$3, $C$4))^MIN((R$8-$C$6), $C$5)*IF($B54="Male", MIN(OFFSET(Mortality_Rates!$B$6, $C54, 0), Mortality_Rates!$B$111), MIN(OFFSET(Mortality_Rates!$B$6, $C54, 1),  Mortality_Rates!$C$111))</f>
        <v>2.2186535701343214E-3</v>
      </c>
      <c r="S54" s="30">
        <f ca="1">(1-IF($B54="Male", $C$3, $C$4))^MIN((S$8-$C$6), $C$5)*IF($B54="Male", MIN(OFFSET(Mortality_Rates!$B$6, $C54, 0), Mortality_Rates!$B$111), MIN(OFFSET(Mortality_Rates!$B$6, $C54, 1),  Mortality_Rates!$C$111))</f>
        <v>2.1931390540777763E-3</v>
      </c>
      <c r="T54" s="30">
        <f ca="1">(1-IF($B54="Male", $C$3, $C$4))^MIN((T$8-$C$6), $C$5)*IF($B54="Male", MIN(OFFSET(Mortality_Rates!$B$6, $C54, 0), Mortality_Rates!$B$111), MIN(OFFSET(Mortality_Rates!$B$6, $C54, 1),  Mortality_Rates!$C$111))</f>
        <v>2.1679179549558818E-3</v>
      </c>
      <c r="U54" s="30">
        <f ca="1">(1-IF($B54="Male", $C$3, $C$4))^MIN((U$8-$C$6), $C$5)*IF($B54="Male", MIN(OFFSET(Mortality_Rates!$B$6, $C54, 0), Mortality_Rates!$B$111), MIN(OFFSET(Mortality_Rates!$B$6, $C54, 1),  Mortality_Rates!$C$111))</f>
        <v>2.1429868984738894E-3</v>
      </c>
      <c r="V54" s="30">
        <f ca="1">(1-IF($B54="Male", $C$3, $C$4))^MIN((V$8-$C$6), $C$5)*IF($B54="Male", MIN(OFFSET(Mortality_Rates!$B$6, $C54, 0), Mortality_Rates!$B$111), MIN(OFFSET(Mortality_Rates!$B$6, $C54, 1),  Mortality_Rates!$C$111))</f>
        <v>2.1183425491414398E-3</v>
      </c>
      <c r="W54" s="30">
        <f ca="1">(1-IF($B54="Male", $C$3, $C$4))^MIN((W$8-$C$6), $C$5)*IF($B54="Male", MIN(OFFSET(Mortality_Rates!$B$6, $C54, 0), Mortality_Rates!$B$111), MIN(OFFSET(Mortality_Rates!$B$6, $C54, 1),  Mortality_Rates!$C$111))</f>
        <v>2.0939816098263135E-3</v>
      </c>
      <c r="X54" s="30">
        <f ca="1">(1-IF($B54="Male", $C$3, $C$4))^MIN((X$8-$C$6), $C$5)*IF($B54="Male", MIN(OFFSET(Mortality_Rates!$B$6, $C54, 0), Mortality_Rates!$B$111), MIN(OFFSET(Mortality_Rates!$B$6, $C54, 1),  Mortality_Rates!$C$111))</f>
        <v>2.0699008213133107E-3</v>
      </c>
      <c r="Y54" s="30">
        <f ca="1">(1-IF($B54="Male", $C$3, $C$4))^MIN((Y$8-$C$6), $C$5)*IF($B54="Male", MIN(OFFSET(Mortality_Rates!$B$6, $C54, 0), Mortality_Rates!$B$111), MIN(OFFSET(Mortality_Rates!$B$6, $C54, 1),  Mortality_Rates!$C$111))</f>
        <v>2.0460969618682078E-3</v>
      </c>
      <c r="Z54" s="30">
        <f ca="1">(1-IF($B54="Male", $C$3, $C$4))^MIN((Z$8-$C$6), $C$5)*IF($B54="Male", MIN(OFFSET(Mortality_Rates!$B$6, $C54, 0), Mortality_Rates!$B$111), MIN(OFFSET(Mortality_Rates!$B$6, $C54, 1),  Mortality_Rates!$C$111))</f>
        <v>2.0225668468067236E-3</v>
      </c>
      <c r="AA54" s="30">
        <f ca="1">(1-IF($B54="Male", $C$3, $C$4))^MIN((AA$8-$C$6), $C$5)*IF($B54="Male", MIN(OFFSET(Mortality_Rates!$B$6, $C54, 0), Mortality_Rates!$B$111), MIN(OFFSET(Mortality_Rates!$B$6, $C54, 1),  Mortality_Rates!$C$111))</f>
        <v>1.9993073280684462E-3</v>
      </c>
      <c r="AB54" s="30">
        <f ca="1">(1-IF($B54="Male", $C$3, $C$4))^MIN((AB$8-$C$6), $C$5)*IF($B54="Male", MIN(OFFSET(Mortality_Rates!$B$6, $C54, 0), Mortality_Rates!$B$111), MIN(OFFSET(Mortality_Rates!$B$6, $C54, 1),  Mortality_Rates!$C$111))</f>
        <v>1.976315293795659E-3</v>
      </c>
      <c r="AC54" s="30">
        <f ca="1">(1-IF($B54="Male", $C$3, $C$4))^MIN((AC$8-$C$6), $C$5)*IF($B54="Male", MIN(OFFSET(Mortality_Rates!$B$6, $C54, 0), Mortality_Rates!$B$111), MIN(OFFSET(Mortality_Rates!$B$6, $C54, 1),  Mortality_Rates!$C$111))</f>
        <v>1.9535876679170087E-3</v>
      </c>
      <c r="AD54" s="30">
        <f ca="1">(1-IF($B54="Male", $C$3, $C$4))^MIN((AD$8-$C$6), $C$5)*IF($B54="Male", MIN(OFFSET(Mortality_Rates!$B$6, $C54, 0), Mortality_Rates!$B$111), MIN(OFFSET(Mortality_Rates!$B$6, $C54, 1),  Mortality_Rates!$C$111))</f>
        <v>1.9311214097359635E-3</v>
      </c>
      <c r="AE54" s="30">
        <f ca="1">(1-IF($B54="Male", $C$3, $C$4))^MIN((AE$8-$C$6), $C$5)*IF($B54="Male", MIN(OFFSET(Mortality_Rates!$B$6, $C54, 0), Mortality_Rates!$B$111), MIN(OFFSET(Mortality_Rates!$B$6, $C54, 1),  Mortality_Rates!$C$111))</f>
        <v>1.9089135135240002E-3</v>
      </c>
      <c r="AF54" s="30">
        <f ca="1">(1-IF($B54="Male", $C$3, $C$4))^MIN((AF$8-$C$6), $C$5)*IF($B54="Male", MIN(OFFSET(Mortality_Rates!$B$6, $C54, 0), Mortality_Rates!$B$111), MIN(OFFSET(Mortality_Rates!$B$6, $C54, 1),  Mortality_Rates!$C$111))</f>
        <v>1.8869610081184741E-3</v>
      </c>
      <c r="AG54" s="30">
        <f ca="1">(1-IF($B54="Male", $C$3, $C$4))^MIN((AG$8-$C$6), $C$5)*IF($B54="Male", MIN(OFFSET(Mortality_Rates!$B$6, $C54, 0), Mortality_Rates!$B$111), MIN(OFFSET(Mortality_Rates!$B$6, $C54, 1),  Mortality_Rates!$C$111))</f>
        <v>1.8652609565251116E-3</v>
      </c>
      <c r="AH54" s="30">
        <f ca="1">(1-IF($B54="Male", $C$3, $C$4))^MIN((AH$8-$C$6), $C$5)*IF($B54="Male", MIN(OFFSET(Mortality_Rates!$B$6, $C54, 0), Mortality_Rates!$B$111), MIN(OFFSET(Mortality_Rates!$B$6, $C54, 1),  Mortality_Rates!$C$111))</f>
        <v>1.8438104555250729E-3</v>
      </c>
      <c r="AI54" s="30">
        <f ca="1">(1-IF($B54="Male", $C$3, $C$4))^MIN((AI$8-$C$6), $C$5)*IF($B54="Male", MIN(OFFSET(Mortality_Rates!$B$6, $C54, 0), Mortality_Rates!$B$111), MIN(OFFSET(Mortality_Rates!$B$6, $C54, 1),  Mortality_Rates!$C$111))</f>
        <v>1.8226066352865344E-3</v>
      </c>
      <c r="AJ54" s="30">
        <f ca="1">(1-IF($B54="Male", $C$3, $C$4))^MIN((AJ$8-$C$6), $C$5)*IF($B54="Male", MIN(OFFSET(Mortality_Rates!$B$6, $C54, 0), Mortality_Rates!$B$111), MIN(OFFSET(Mortality_Rates!$B$6, $C54, 1),  Mortality_Rates!$C$111))</f>
        <v>1.8016466589807394E-3</v>
      </c>
      <c r="AK54" s="30">
        <f ca="1">(1-IF($B54="Male", $C$3, $C$4))^MIN((AK$8-$C$6), $C$5)*IF($B54="Male", MIN(OFFSET(Mortality_Rates!$B$6, $C54, 0), Mortality_Rates!$B$111), MIN(OFFSET(Mortality_Rates!$B$6, $C54, 1),  Mortality_Rates!$C$111))</f>
        <v>1.7809277224024608E-3</v>
      </c>
      <c r="AL54" s="30">
        <f ca="1">(1-IF($B54="Male", $C$3, $C$4))^MIN((AL$8-$C$6), $C$5)*IF($B54="Male", MIN(OFFSET(Mortality_Rates!$B$6, $C54, 0), Mortality_Rates!$B$111), MIN(OFFSET(Mortality_Rates!$B$6, $C54, 1),  Mortality_Rates!$C$111))</f>
        <v>1.7604470535948324E-3</v>
      </c>
      <c r="AM54" s="30">
        <f ca="1">(1-IF($B54="Male", $C$3, $C$4))^MIN((AM$8-$C$6), $C$5)*IF($B54="Male", MIN(OFFSET(Mortality_Rates!$B$6, $C54, 0), Mortality_Rates!$B$111), MIN(OFFSET(Mortality_Rates!$B$6, $C54, 1),  Mortality_Rates!$C$111))</f>
        <v>1.7402019124784921E-3</v>
      </c>
      <c r="AN54" s="30">
        <f ca="1">(1-IF($B54="Male", $C$3, $C$4))^MIN((AN$8-$C$6), $C$5)*IF($B54="Male", MIN(OFFSET(Mortality_Rates!$B$6, $C54, 0), Mortality_Rates!$B$111), MIN(OFFSET(Mortality_Rates!$B$6, $C54, 1),  Mortality_Rates!$C$111))</f>
        <v>1.7201895904849895E-3</v>
      </c>
      <c r="AO54" s="30">
        <f ca="1">(1-IF($B54="Male", $C$3, $C$4))^MIN((AO$8-$C$6), $C$5)*IF($B54="Male", MIN(OFFSET(Mortality_Rates!$B$6, $C54, 0), Mortality_Rates!$B$111), MIN(OFFSET(Mortality_Rates!$B$6, $C54, 1),  Mortality_Rates!$C$111))</f>
        <v>1.7004074101944122E-3</v>
      </c>
      <c r="AP54" s="30">
        <f ca="1">(1-IF($B54="Male", $C$3, $C$4))^MIN((AP$8-$C$6), $C$5)*IF($B54="Male", MIN(OFFSET(Mortality_Rates!$B$6, $C54, 0), Mortality_Rates!$B$111), MIN(OFFSET(Mortality_Rates!$B$6, $C54, 1),  Mortality_Rates!$C$111))</f>
        <v>1.6808527249771764E-3</v>
      </c>
      <c r="AQ54" s="30">
        <f ca="1">(1-IF($B54="Male", $C$3, $C$4))^MIN((AQ$8-$C$6), $C$5)*IF($B54="Male", MIN(OFFSET(Mortality_Rates!$B$6, $C54, 0), Mortality_Rates!$B$111), MIN(OFFSET(Mortality_Rates!$B$6, $C54, 1),  Mortality_Rates!$C$111))</f>
        <v>1.661522918639939E-3</v>
      </c>
      <c r="AR54" s="30">
        <f ca="1">(1-IF($B54="Male", $C$3, $C$4))^MIN((AR$8-$C$6), $C$5)*IF($B54="Male", MIN(OFFSET(Mortality_Rates!$B$6, $C54, 0), Mortality_Rates!$B$111), MIN(OFFSET(Mortality_Rates!$B$6, $C54, 1),  Mortality_Rates!$C$111))</f>
        <v>1.6424154050755796E-3</v>
      </c>
      <c r="AS54" s="30">
        <f ca="1">(1-IF($B54="Male", $C$3, $C$4))^MIN((AS$8-$C$6), $C$5)*IF($B54="Male", MIN(OFFSET(Mortality_Rates!$B$6, $C54, 0), Mortality_Rates!$B$111), MIN(OFFSET(Mortality_Rates!$B$6, $C54, 1),  Mortality_Rates!$C$111))</f>
        <v>1.6235276279172105E-3</v>
      </c>
      <c r="AT54" s="30">
        <f ca="1">(1-IF($B54="Male", $C$3, $C$4))^MIN((AT$8-$C$6), $C$5)*IF($B54="Male", MIN(OFFSET(Mortality_Rates!$B$6, $C54, 0), Mortality_Rates!$B$111), MIN(OFFSET(Mortality_Rates!$B$6, $C54, 1),  Mortality_Rates!$C$111))</f>
        <v>1.6048570601961626E-3</v>
      </c>
      <c r="AU54" s="30">
        <f ca="1">(1-IF($B54="Male", $C$3, $C$4))^MIN((AU$8-$C$6), $C$5)*IF($B54="Male", MIN(OFFSET(Mortality_Rates!$B$6, $C54, 0), Mortality_Rates!$B$111), MIN(OFFSET(Mortality_Rates!$B$6, $C54, 1),  Mortality_Rates!$C$111))</f>
        <v>1.586401204003907E-3</v>
      </c>
      <c r="AV54" s="30">
        <f ca="1">(1-IF($B54="Male", $C$3, $C$4))^MIN((AV$8-$C$6), $C$5)*IF($B54="Male", MIN(OFFSET(Mortality_Rates!$B$6, $C54, 0), Mortality_Rates!$B$111), MIN(OFFSET(Mortality_Rates!$B$6, $C54, 1),  Mortality_Rates!$C$111))</f>
        <v>1.568157590157862E-3</v>
      </c>
      <c r="AW54" s="30">
        <f ca="1">(1-IF($B54="Male", $C$3, $C$4))^MIN((AW$8-$C$6), $C$5)*IF($B54="Male", MIN(OFFSET(Mortality_Rates!$B$6, $C54, 0), Mortality_Rates!$B$111), MIN(OFFSET(Mortality_Rates!$B$6, $C54, 1),  Mortality_Rates!$C$111))</f>
        <v>1.5501237778710467E-3</v>
      </c>
      <c r="AX54" s="30">
        <f ca="1">(1-IF($B54="Male", $C$3, $C$4))^MIN((AX$8-$C$6), $C$5)*IF($B54="Male", MIN(OFFSET(Mortality_Rates!$B$6, $C54, 0), Mortality_Rates!$B$111), MIN(OFFSET(Mortality_Rates!$B$6, $C54, 1),  Mortality_Rates!$C$111))</f>
        <v>1.5322973544255297E-3</v>
      </c>
      <c r="AY54" s="30">
        <f ca="1">(1-IF($B54="Male", $C$3, $C$4))^MIN((AY$8-$C$6), $C$5)*IF($B54="Male", MIN(OFFSET(Mortality_Rates!$B$6, $C54, 0), Mortality_Rates!$B$111), MIN(OFFSET(Mortality_Rates!$B$6, $C54, 1),  Mortality_Rates!$C$111))</f>
        <v>1.5146759348496359E-3</v>
      </c>
      <c r="AZ54" s="30">
        <f ca="1">(1-IF($B54="Male", $C$3, $C$4))^MIN((AZ$8-$C$6), $C$5)*IF($B54="Male", MIN(OFFSET(Mortality_Rates!$B$6, $C54, 0), Mortality_Rates!$B$111), MIN(OFFSET(Mortality_Rates!$B$6, $C54, 1),  Mortality_Rates!$C$111))</f>
        <v>1.4972571615988653E-3</v>
      </c>
      <c r="BA54" s="30">
        <f ca="1">(1-IF($B54="Male", $C$3, $C$4))^MIN((BA$8-$C$6), $C$5)*IF($B54="Male", MIN(OFFSET(Mortality_Rates!$B$6, $C54, 0), Mortality_Rates!$B$111), MIN(OFFSET(Mortality_Rates!$B$6, $C54, 1),  Mortality_Rates!$C$111))</f>
        <v>1.4800387042404784E-3</v>
      </c>
      <c r="BB54" s="30">
        <f ca="1">(1-IF($B54="Male", $C$3, $C$4))^MIN((BB$8-$C$6), $C$5)*IF($B54="Male", MIN(OFFSET(Mortality_Rates!$B$6, $C54, 0), Mortality_Rates!$B$111), MIN(OFFSET(Mortality_Rates!$B$6, $C54, 1),  Mortality_Rates!$C$111))</f>
        <v>1.4800387042404784E-3</v>
      </c>
      <c r="BC54" s="30">
        <f ca="1">(1-IF($B54="Male", $C$3, $C$4))^MIN((BC$8-$C$6), $C$5)*IF($B54="Male", MIN(OFFSET(Mortality_Rates!$B$6, $C54, 0), Mortality_Rates!$B$111), MIN(OFFSET(Mortality_Rates!$B$6, $C54, 1),  Mortality_Rates!$C$111))</f>
        <v>1.4800387042404784E-3</v>
      </c>
      <c r="BD54" s="30">
        <f ca="1">(1-IF($B54="Male", $C$3, $C$4))^MIN((BD$8-$C$6), $C$5)*IF($B54="Male", MIN(OFFSET(Mortality_Rates!$B$6, $C54, 0), Mortality_Rates!$B$111), MIN(OFFSET(Mortality_Rates!$B$6, $C54, 1),  Mortality_Rates!$C$111))</f>
        <v>1.4800387042404784E-3</v>
      </c>
      <c r="BE54" s="30">
        <f ca="1">(1-IF($B54="Male", $C$3, $C$4))^MIN((BE$8-$C$6), $C$5)*IF($B54="Male", MIN(OFFSET(Mortality_Rates!$B$6, $C54, 0), Mortality_Rates!$B$111), MIN(OFFSET(Mortality_Rates!$B$6, $C54, 1),  Mortality_Rates!$C$111))</f>
        <v>1.4800387042404784E-3</v>
      </c>
      <c r="BF54" s="30">
        <f ca="1">(1-IF($B54="Male", $C$3, $C$4))^MIN((BF$8-$C$6), $C$5)*IF($B54="Male", MIN(OFFSET(Mortality_Rates!$B$6, $C54, 0), Mortality_Rates!$B$111), MIN(OFFSET(Mortality_Rates!$B$6, $C54, 1),  Mortality_Rates!$C$111))</f>
        <v>1.4800387042404784E-3</v>
      </c>
      <c r="BG54" s="30">
        <f ca="1">(1-IF($B54="Male", $C$3, $C$4))^MIN((BG$8-$C$6), $C$5)*IF($B54="Male", MIN(OFFSET(Mortality_Rates!$B$6, $C54, 0), Mortality_Rates!$B$111), MIN(OFFSET(Mortality_Rates!$B$6, $C54, 1),  Mortality_Rates!$C$111))</f>
        <v>1.4800387042404784E-3</v>
      </c>
      <c r="BH54" s="30">
        <f ca="1">(1-IF($B54="Male", $C$3, $C$4))^MIN((BH$8-$C$6), $C$5)*IF($B54="Male", MIN(OFFSET(Mortality_Rates!$B$6, $C54, 0), Mortality_Rates!$B$111), MIN(OFFSET(Mortality_Rates!$B$6, $C54, 1),  Mortality_Rates!$C$111))</f>
        <v>1.4800387042404784E-3</v>
      </c>
      <c r="BI54" s="30">
        <f ca="1">(1-IF($B54="Male", $C$3, $C$4))^MIN((BI$8-$C$6), $C$5)*IF($B54="Male", MIN(OFFSET(Mortality_Rates!$B$6, $C54, 0), Mortality_Rates!$B$111), MIN(OFFSET(Mortality_Rates!$B$6, $C54, 1),  Mortality_Rates!$C$111))</f>
        <v>1.4800387042404784E-3</v>
      </c>
      <c r="BJ54" s="30">
        <f ca="1">(1-IF($B54="Male", $C$3, $C$4))^MIN((BJ$8-$C$6), $C$5)*IF($B54="Male", MIN(OFFSET(Mortality_Rates!$B$6, $C54, 0), Mortality_Rates!$B$111), MIN(OFFSET(Mortality_Rates!$B$6, $C54, 1),  Mortality_Rates!$C$111))</f>
        <v>1.4800387042404784E-3</v>
      </c>
      <c r="BK54" s="30">
        <f ca="1">(1-IF($B54="Male", $C$3, $C$4))^MIN((BK$8-$C$6), $C$5)*IF($B54="Male", MIN(OFFSET(Mortality_Rates!$B$6, $C54, 0), Mortality_Rates!$B$111), MIN(OFFSET(Mortality_Rates!$B$6, $C54, 1),  Mortality_Rates!$C$111))</f>
        <v>1.4800387042404784E-3</v>
      </c>
    </row>
    <row r="55" spans="1:63" x14ac:dyDescent="0.35">
      <c r="A55" t="s">
        <v>34</v>
      </c>
      <c r="B55" t="s">
        <v>31</v>
      </c>
      <c r="C55">
        <f t="shared" si="25"/>
        <v>46</v>
      </c>
      <c r="D55" s="30">
        <f ca="1">(1-IF($B55="Male", $C$3, $C$4))^MIN((D$8-$C$6), $C$5)*IF($B55="Male", MIN(OFFSET(Mortality_Rates!$B$6, $C55, 0), Mortality_Rates!$B$111), MIN(OFFSET(Mortality_Rates!$B$6, $C55, 1),  Mortality_Rates!$C$111))</f>
        <v>2.8795004999999999E-3</v>
      </c>
      <c r="E55" s="30">
        <f ca="1">(1-IF($B55="Male", $C$3, $C$4))^MIN((E$8-$C$6), $C$5)*IF($B55="Male", MIN(OFFSET(Mortality_Rates!$B$6, $C55, 0), Mortality_Rates!$B$111), MIN(OFFSET(Mortality_Rates!$B$6, $C55, 1),  Mortality_Rates!$C$111))</f>
        <v>2.8463862442499998E-3</v>
      </c>
      <c r="F55" s="30">
        <f ca="1">(1-IF($B55="Male", $C$3, $C$4))^MIN((F$8-$C$6), $C$5)*IF($B55="Male", MIN(OFFSET(Mortality_Rates!$B$6, $C55, 0), Mortality_Rates!$B$111), MIN(OFFSET(Mortality_Rates!$B$6, $C55, 1),  Mortality_Rates!$C$111))</f>
        <v>2.8136528024411251E-3</v>
      </c>
      <c r="G55" s="30">
        <f ca="1">(1-IF($B55="Male", $C$3, $C$4))^MIN((G$8-$C$6), $C$5)*IF($B55="Male", MIN(OFFSET(Mortality_Rates!$B$6, $C55, 0), Mortality_Rates!$B$111), MIN(OFFSET(Mortality_Rates!$B$6, $C55, 1),  Mortality_Rates!$C$111))</f>
        <v>2.7812957952130521E-3</v>
      </c>
      <c r="H55" s="30">
        <f ca="1">(1-IF($B55="Male", $C$3, $C$4))^MIN((H$8-$C$6), $C$5)*IF($B55="Male", MIN(OFFSET(Mortality_Rates!$B$6, $C55, 0), Mortality_Rates!$B$111), MIN(OFFSET(Mortality_Rates!$B$6, $C55, 1),  Mortality_Rates!$C$111))</f>
        <v>2.7493108935681024E-3</v>
      </c>
      <c r="I55" s="30">
        <f ca="1">(1-IF($B55="Male", $C$3, $C$4))^MIN((I$8-$C$6), $C$5)*IF($B55="Male", MIN(OFFSET(Mortality_Rates!$B$6, $C55, 0), Mortality_Rates!$B$111), MIN(OFFSET(Mortality_Rates!$B$6, $C55, 1),  Mortality_Rates!$C$111))</f>
        <v>2.7176938182920688E-3</v>
      </c>
      <c r="J55" s="30">
        <f ca="1">(1-IF($B55="Male", $C$3, $C$4))^MIN((J$8-$C$6), $C$5)*IF($B55="Male", MIN(OFFSET(Mortality_Rates!$B$6, $C55, 0), Mortality_Rates!$B$111), MIN(OFFSET(Mortality_Rates!$B$6, $C55, 1),  Mortality_Rates!$C$111))</f>
        <v>2.6864403393817102E-3</v>
      </c>
      <c r="K55" s="30">
        <f ca="1">(1-IF($B55="Male", $C$3, $C$4))^MIN((K$8-$C$6), $C$5)*IF($B55="Male", MIN(OFFSET(Mortality_Rates!$B$6, $C55, 0), Mortality_Rates!$B$111), MIN(OFFSET(Mortality_Rates!$B$6, $C55, 1),  Mortality_Rates!$C$111))</f>
        <v>2.6555462754788207E-3</v>
      </c>
      <c r="L55" s="30">
        <f ca="1">(1-IF($B55="Male", $C$3, $C$4))^MIN((L$8-$C$6), $C$5)*IF($B55="Male", MIN(OFFSET(Mortality_Rates!$B$6, $C55, 0), Mortality_Rates!$B$111), MIN(OFFSET(Mortality_Rates!$B$6, $C55, 1),  Mortality_Rates!$C$111))</f>
        <v>2.625007493310814E-3</v>
      </c>
      <c r="M55" s="30">
        <f ca="1">(1-IF($B55="Male", $C$3, $C$4))^MIN((M$8-$C$6), $C$5)*IF($B55="Male", MIN(OFFSET(Mortality_Rates!$B$6, $C55, 0), Mortality_Rates!$B$111), MIN(OFFSET(Mortality_Rates!$B$6, $C55, 1),  Mortality_Rates!$C$111))</f>
        <v>2.5948199071377399E-3</v>
      </c>
      <c r="N55" s="30">
        <f ca="1">(1-IF($B55="Male", $C$3, $C$4))^MIN((N$8-$C$6), $C$5)*IF($B55="Male", MIN(OFFSET(Mortality_Rates!$B$6, $C55, 0), Mortality_Rates!$B$111), MIN(OFFSET(Mortality_Rates!$B$6, $C55, 1),  Mortality_Rates!$C$111))</f>
        <v>2.5649794782056558E-3</v>
      </c>
      <c r="O55" s="30">
        <f ca="1">(1-IF($B55="Male", $C$3, $C$4))^MIN((O$8-$C$6), $C$5)*IF($B55="Male", MIN(OFFSET(Mortality_Rates!$B$6, $C55, 0), Mortality_Rates!$B$111), MIN(OFFSET(Mortality_Rates!$B$6, $C55, 1),  Mortality_Rates!$C$111))</f>
        <v>2.5354822142062911E-3</v>
      </c>
      <c r="P55" s="30">
        <f ca="1">(1-IF($B55="Male", $C$3, $C$4))^MIN((P$8-$C$6), $C$5)*IF($B55="Male", MIN(OFFSET(Mortality_Rates!$B$6, $C55, 0), Mortality_Rates!$B$111), MIN(OFFSET(Mortality_Rates!$B$6, $C55, 1),  Mortality_Rates!$C$111))</f>
        <v>2.5063241687429188E-3</v>
      </c>
      <c r="Q55" s="30">
        <f ca="1">(1-IF($B55="Male", $C$3, $C$4))^MIN((Q$8-$C$6), $C$5)*IF($B55="Male", MIN(OFFSET(Mortality_Rates!$B$6, $C55, 0), Mortality_Rates!$B$111), MIN(OFFSET(Mortality_Rates!$B$6, $C55, 1),  Mortality_Rates!$C$111))</f>
        <v>2.4775014408023755E-3</v>
      </c>
      <c r="R55" s="30">
        <f ca="1">(1-IF($B55="Male", $C$3, $C$4))^MIN((R$8-$C$6), $C$5)*IF($B55="Male", MIN(OFFSET(Mortality_Rates!$B$6, $C55, 0), Mortality_Rates!$B$111), MIN(OFFSET(Mortality_Rates!$B$6, $C55, 1),  Mortality_Rates!$C$111))</f>
        <v>2.449010174233148E-3</v>
      </c>
      <c r="S55" s="30">
        <f ca="1">(1-IF($B55="Male", $C$3, $C$4))^MIN((S$8-$C$6), $C$5)*IF($B55="Male", MIN(OFFSET(Mortality_Rates!$B$6, $C55, 0), Mortality_Rates!$B$111), MIN(OFFSET(Mortality_Rates!$B$6, $C55, 1),  Mortality_Rates!$C$111))</f>
        <v>2.4208465572294669E-3</v>
      </c>
      <c r="T55" s="30">
        <f ca="1">(1-IF($B55="Male", $C$3, $C$4))^MIN((T$8-$C$6), $C$5)*IF($B55="Male", MIN(OFFSET(Mortality_Rates!$B$6, $C55, 0), Mortality_Rates!$B$111), MIN(OFFSET(Mortality_Rates!$B$6, $C55, 1),  Mortality_Rates!$C$111))</f>
        <v>2.393006821821328E-3</v>
      </c>
      <c r="U55" s="30">
        <f ca="1">(1-IF($B55="Male", $C$3, $C$4))^MIN((U$8-$C$6), $C$5)*IF($B55="Male", MIN(OFFSET(Mortality_Rates!$B$6, $C55, 0), Mortality_Rates!$B$111), MIN(OFFSET(Mortality_Rates!$B$6, $C55, 1),  Mortality_Rates!$C$111))</f>
        <v>2.3654872433703828E-3</v>
      </c>
      <c r="V55" s="30">
        <f ca="1">(1-IF($B55="Male", $C$3, $C$4))^MIN((V$8-$C$6), $C$5)*IF($B55="Male", MIN(OFFSET(Mortality_Rates!$B$6, $C55, 0), Mortality_Rates!$B$111), MIN(OFFSET(Mortality_Rates!$B$6, $C55, 1),  Mortality_Rates!$C$111))</f>
        <v>2.3382841400716231E-3</v>
      </c>
      <c r="W55" s="30">
        <f ca="1">(1-IF($B55="Male", $C$3, $C$4))^MIN((W$8-$C$6), $C$5)*IF($B55="Male", MIN(OFFSET(Mortality_Rates!$B$6, $C55, 0), Mortality_Rates!$B$111), MIN(OFFSET(Mortality_Rates!$B$6, $C55, 1),  Mortality_Rates!$C$111))</f>
        <v>2.3113938724607999E-3</v>
      </c>
      <c r="X55" s="30">
        <f ca="1">(1-IF($B55="Male", $C$3, $C$4))^MIN((X$8-$C$6), $C$5)*IF($B55="Male", MIN(OFFSET(Mortality_Rates!$B$6, $C55, 0), Mortality_Rates!$B$111), MIN(OFFSET(Mortality_Rates!$B$6, $C55, 1),  Mortality_Rates!$C$111))</f>
        <v>2.2848128429275006E-3</v>
      </c>
      <c r="Y55" s="30">
        <f ca="1">(1-IF($B55="Male", $C$3, $C$4))^MIN((Y$8-$C$6), $C$5)*IF($B55="Male", MIN(OFFSET(Mortality_Rates!$B$6, $C55, 0), Mortality_Rates!$B$111), MIN(OFFSET(Mortality_Rates!$B$6, $C55, 1),  Mortality_Rates!$C$111))</f>
        <v>2.2585374952338345E-3</v>
      </c>
      <c r="Z55" s="30">
        <f ca="1">(1-IF($B55="Male", $C$3, $C$4))^MIN((Z$8-$C$6), $C$5)*IF($B55="Male", MIN(OFFSET(Mortality_Rates!$B$6, $C55, 0), Mortality_Rates!$B$111), MIN(OFFSET(Mortality_Rates!$B$6, $C55, 1),  Mortality_Rates!$C$111))</f>
        <v>2.2325643140386456E-3</v>
      </c>
      <c r="AA55" s="30">
        <f ca="1">(1-IF($B55="Male", $C$3, $C$4))^MIN((AA$8-$C$6), $C$5)*IF($B55="Male", MIN(OFFSET(Mortality_Rates!$B$6, $C55, 0), Mortality_Rates!$B$111), MIN(OFFSET(Mortality_Rates!$B$6, $C55, 1),  Mortality_Rates!$C$111))</f>
        <v>2.2068898244272011E-3</v>
      </c>
      <c r="AB55" s="30">
        <f ca="1">(1-IF($B55="Male", $C$3, $C$4))^MIN((AB$8-$C$6), $C$5)*IF($B55="Male", MIN(OFFSET(Mortality_Rates!$B$6, $C55, 0), Mortality_Rates!$B$111), MIN(OFFSET(Mortality_Rates!$B$6, $C55, 1),  Mortality_Rates!$C$111))</f>
        <v>2.181510591446288E-3</v>
      </c>
      <c r="AC55" s="30">
        <f ca="1">(1-IF($B55="Male", $C$3, $C$4))^MIN((AC$8-$C$6), $C$5)*IF($B55="Male", MIN(OFFSET(Mortality_Rates!$B$6, $C55, 0), Mortality_Rates!$B$111), MIN(OFFSET(Mortality_Rates!$B$6, $C55, 1),  Mortality_Rates!$C$111))</f>
        <v>2.156423219644656E-3</v>
      </c>
      <c r="AD55" s="30">
        <f ca="1">(1-IF($B55="Male", $C$3, $C$4))^MIN((AD$8-$C$6), $C$5)*IF($B55="Male", MIN(OFFSET(Mortality_Rates!$B$6, $C55, 0), Mortality_Rates!$B$111), MIN(OFFSET(Mortality_Rates!$B$6, $C55, 1),  Mortality_Rates!$C$111))</f>
        <v>2.1316243526187423E-3</v>
      </c>
      <c r="AE55" s="30">
        <f ca="1">(1-IF($B55="Male", $C$3, $C$4))^MIN((AE$8-$C$6), $C$5)*IF($B55="Male", MIN(OFFSET(Mortality_Rates!$B$6, $C55, 0), Mortality_Rates!$B$111), MIN(OFFSET(Mortality_Rates!$B$6, $C55, 1),  Mortality_Rates!$C$111))</f>
        <v>2.1071106725636273E-3</v>
      </c>
      <c r="AF55" s="30">
        <f ca="1">(1-IF($B55="Male", $C$3, $C$4))^MIN((AF$8-$C$6), $C$5)*IF($B55="Male", MIN(OFFSET(Mortality_Rates!$B$6, $C55, 0), Mortality_Rates!$B$111), MIN(OFFSET(Mortality_Rates!$B$6, $C55, 1),  Mortality_Rates!$C$111))</f>
        <v>2.0828788998291455E-3</v>
      </c>
      <c r="AG55" s="30">
        <f ca="1">(1-IF($B55="Male", $C$3, $C$4))^MIN((AG$8-$C$6), $C$5)*IF($B55="Male", MIN(OFFSET(Mortality_Rates!$B$6, $C55, 0), Mortality_Rates!$B$111), MIN(OFFSET(Mortality_Rates!$B$6, $C55, 1),  Mortality_Rates!$C$111))</f>
        <v>2.0589257924811103E-3</v>
      </c>
      <c r="AH55" s="30">
        <f ca="1">(1-IF($B55="Male", $C$3, $C$4))^MIN((AH$8-$C$6), $C$5)*IF($B55="Male", MIN(OFFSET(Mortality_Rates!$B$6, $C55, 0), Mortality_Rates!$B$111), MIN(OFFSET(Mortality_Rates!$B$6, $C55, 1),  Mortality_Rates!$C$111))</f>
        <v>2.0352481458675775E-3</v>
      </c>
      <c r="AI55" s="30">
        <f ca="1">(1-IF($B55="Male", $C$3, $C$4))^MIN((AI$8-$C$6), $C$5)*IF($B55="Male", MIN(OFFSET(Mortality_Rates!$B$6, $C55, 0), Mortality_Rates!$B$111), MIN(OFFSET(Mortality_Rates!$B$6, $C55, 1),  Mortality_Rates!$C$111))</f>
        <v>2.0118427921901002E-3</v>
      </c>
      <c r="AJ55" s="30">
        <f ca="1">(1-IF($B55="Male", $C$3, $C$4))^MIN((AJ$8-$C$6), $C$5)*IF($B55="Male", MIN(OFFSET(Mortality_Rates!$B$6, $C55, 0), Mortality_Rates!$B$111), MIN(OFFSET(Mortality_Rates!$B$6, $C55, 1),  Mortality_Rates!$C$111))</f>
        <v>1.9887066000799144E-3</v>
      </c>
      <c r="AK55" s="30">
        <f ca="1">(1-IF($B55="Male", $C$3, $C$4))^MIN((AK$8-$C$6), $C$5)*IF($B55="Male", MIN(OFFSET(Mortality_Rates!$B$6, $C55, 0), Mortality_Rates!$B$111), MIN(OFFSET(Mortality_Rates!$B$6, $C55, 1),  Mortality_Rates!$C$111))</f>
        <v>1.965836474178995E-3</v>
      </c>
      <c r="AL55" s="30">
        <f ca="1">(1-IF($B55="Male", $C$3, $C$4))^MIN((AL$8-$C$6), $C$5)*IF($B55="Male", MIN(OFFSET(Mortality_Rates!$B$6, $C55, 0), Mortality_Rates!$B$111), MIN(OFFSET(Mortality_Rates!$B$6, $C55, 1),  Mortality_Rates!$C$111))</f>
        <v>1.9432293547259367E-3</v>
      </c>
      <c r="AM55" s="30">
        <f ca="1">(1-IF($B55="Male", $C$3, $C$4))^MIN((AM$8-$C$6), $C$5)*IF($B55="Male", MIN(OFFSET(Mortality_Rates!$B$6, $C55, 0), Mortality_Rates!$B$111), MIN(OFFSET(Mortality_Rates!$B$6, $C55, 1),  Mortality_Rates!$C$111))</f>
        <v>1.9208822171465887E-3</v>
      </c>
      <c r="AN55" s="30">
        <f ca="1">(1-IF($B55="Male", $C$3, $C$4))^MIN((AN$8-$C$6), $C$5)*IF($B55="Male", MIN(OFFSET(Mortality_Rates!$B$6, $C55, 0), Mortality_Rates!$B$111), MIN(OFFSET(Mortality_Rates!$B$6, $C55, 1),  Mortality_Rates!$C$111))</f>
        <v>1.898792071649403E-3</v>
      </c>
      <c r="AO55" s="30">
        <f ca="1">(1-IF($B55="Male", $C$3, $C$4))^MIN((AO$8-$C$6), $C$5)*IF($B55="Male", MIN(OFFSET(Mortality_Rates!$B$6, $C55, 0), Mortality_Rates!$B$111), MIN(OFFSET(Mortality_Rates!$B$6, $C55, 1),  Mortality_Rates!$C$111))</f>
        <v>1.8769559628254349E-3</v>
      </c>
      <c r="AP55" s="30">
        <f ca="1">(1-IF($B55="Male", $C$3, $C$4))^MIN((AP$8-$C$6), $C$5)*IF($B55="Male", MIN(OFFSET(Mortality_Rates!$B$6, $C55, 0), Mortality_Rates!$B$111), MIN(OFFSET(Mortality_Rates!$B$6, $C55, 1),  Mortality_Rates!$C$111))</f>
        <v>1.8553709692529425E-3</v>
      </c>
      <c r="AQ55" s="30">
        <f ca="1">(1-IF($B55="Male", $C$3, $C$4))^MIN((AQ$8-$C$6), $C$5)*IF($B55="Male", MIN(OFFSET(Mortality_Rates!$B$6, $C55, 0), Mortality_Rates!$B$111), MIN(OFFSET(Mortality_Rates!$B$6, $C55, 1),  Mortality_Rates!$C$111))</f>
        <v>1.8340342031065336E-3</v>
      </c>
      <c r="AR55" s="30">
        <f ca="1">(1-IF($B55="Male", $C$3, $C$4))^MIN((AR$8-$C$6), $C$5)*IF($B55="Male", MIN(OFFSET(Mortality_Rates!$B$6, $C55, 0), Mortality_Rates!$B$111), MIN(OFFSET(Mortality_Rates!$B$6, $C55, 1),  Mortality_Rates!$C$111))</f>
        <v>1.8129428097708085E-3</v>
      </c>
      <c r="AS55" s="30">
        <f ca="1">(1-IF($B55="Male", $C$3, $C$4))^MIN((AS$8-$C$6), $C$5)*IF($B55="Male", MIN(OFFSET(Mortality_Rates!$B$6, $C55, 0), Mortality_Rates!$B$111), MIN(OFFSET(Mortality_Rates!$B$6, $C55, 1),  Mortality_Rates!$C$111))</f>
        <v>1.7920939674584441E-3</v>
      </c>
      <c r="AT55" s="30">
        <f ca="1">(1-IF($B55="Male", $C$3, $C$4))^MIN((AT$8-$C$6), $C$5)*IF($B55="Male", MIN(OFFSET(Mortality_Rates!$B$6, $C55, 0), Mortality_Rates!$B$111), MIN(OFFSET(Mortality_Rates!$B$6, $C55, 1),  Mortality_Rates!$C$111))</f>
        <v>1.771484886832672E-3</v>
      </c>
      <c r="AU55" s="30">
        <f ca="1">(1-IF($B55="Male", $C$3, $C$4))^MIN((AU$8-$C$6), $C$5)*IF($B55="Male", MIN(OFFSET(Mortality_Rates!$B$6, $C55, 0), Mortality_Rates!$B$111), MIN(OFFSET(Mortality_Rates!$B$6, $C55, 1),  Mortality_Rates!$C$111))</f>
        <v>1.7511128106340965E-3</v>
      </c>
      <c r="AV55" s="30">
        <f ca="1">(1-IF($B55="Male", $C$3, $C$4))^MIN((AV$8-$C$6), $C$5)*IF($B55="Male", MIN(OFFSET(Mortality_Rates!$B$6, $C55, 0), Mortality_Rates!$B$111), MIN(OFFSET(Mortality_Rates!$B$6, $C55, 1),  Mortality_Rates!$C$111))</f>
        <v>1.7309750133118044E-3</v>
      </c>
      <c r="AW55" s="30">
        <f ca="1">(1-IF($B55="Male", $C$3, $C$4))^MIN((AW$8-$C$6), $C$5)*IF($B55="Male", MIN(OFFSET(Mortality_Rates!$B$6, $C55, 0), Mortality_Rates!$B$111), MIN(OFFSET(Mortality_Rates!$B$6, $C55, 1),  Mortality_Rates!$C$111))</f>
        <v>1.7110688006587188E-3</v>
      </c>
      <c r="AX55" s="30">
        <f ca="1">(1-IF($B55="Male", $C$3, $C$4))^MIN((AX$8-$C$6), $C$5)*IF($B55="Male", MIN(OFFSET(Mortality_Rates!$B$6, $C55, 0), Mortality_Rates!$B$111), MIN(OFFSET(Mortality_Rates!$B$6, $C55, 1),  Mortality_Rates!$C$111))</f>
        <v>1.6913915094511436E-3</v>
      </c>
      <c r="AY55" s="30">
        <f ca="1">(1-IF($B55="Male", $C$3, $C$4))^MIN((AY$8-$C$6), $C$5)*IF($B55="Male", MIN(OFFSET(Mortality_Rates!$B$6, $C55, 0), Mortality_Rates!$B$111), MIN(OFFSET(Mortality_Rates!$B$6, $C55, 1),  Mortality_Rates!$C$111))</f>
        <v>1.6719405070924553E-3</v>
      </c>
      <c r="AZ55" s="30">
        <f ca="1">(1-IF($B55="Male", $C$3, $C$4))^MIN((AZ$8-$C$6), $C$5)*IF($B55="Male", MIN(OFFSET(Mortality_Rates!$B$6, $C55, 0), Mortality_Rates!$B$111), MIN(OFFSET(Mortality_Rates!$B$6, $C55, 1),  Mortality_Rates!$C$111))</f>
        <v>1.6527131912608922E-3</v>
      </c>
      <c r="BA55" s="30">
        <f ca="1">(1-IF($B55="Male", $C$3, $C$4))^MIN((BA$8-$C$6), $C$5)*IF($B55="Male", MIN(OFFSET(Mortality_Rates!$B$6, $C55, 0), Mortality_Rates!$B$111), MIN(OFFSET(Mortality_Rates!$B$6, $C55, 1),  Mortality_Rates!$C$111))</f>
        <v>1.633706989561392E-3</v>
      </c>
      <c r="BB55" s="30">
        <f ca="1">(1-IF($B55="Male", $C$3, $C$4))^MIN((BB$8-$C$6), $C$5)*IF($B55="Male", MIN(OFFSET(Mortality_Rates!$B$6, $C55, 0), Mortality_Rates!$B$111), MIN(OFFSET(Mortality_Rates!$B$6, $C55, 1),  Mortality_Rates!$C$111))</f>
        <v>1.633706989561392E-3</v>
      </c>
      <c r="BC55" s="30">
        <f ca="1">(1-IF($B55="Male", $C$3, $C$4))^MIN((BC$8-$C$6), $C$5)*IF($B55="Male", MIN(OFFSET(Mortality_Rates!$B$6, $C55, 0), Mortality_Rates!$B$111), MIN(OFFSET(Mortality_Rates!$B$6, $C55, 1),  Mortality_Rates!$C$111))</f>
        <v>1.633706989561392E-3</v>
      </c>
      <c r="BD55" s="30">
        <f ca="1">(1-IF($B55="Male", $C$3, $C$4))^MIN((BD$8-$C$6), $C$5)*IF($B55="Male", MIN(OFFSET(Mortality_Rates!$B$6, $C55, 0), Mortality_Rates!$B$111), MIN(OFFSET(Mortality_Rates!$B$6, $C55, 1),  Mortality_Rates!$C$111))</f>
        <v>1.633706989561392E-3</v>
      </c>
      <c r="BE55" s="30">
        <f ca="1">(1-IF($B55="Male", $C$3, $C$4))^MIN((BE$8-$C$6), $C$5)*IF($B55="Male", MIN(OFFSET(Mortality_Rates!$B$6, $C55, 0), Mortality_Rates!$B$111), MIN(OFFSET(Mortality_Rates!$B$6, $C55, 1),  Mortality_Rates!$C$111))</f>
        <v>1.633706989561392E-3</v>
      </c>
      <c r="BF55" s="30">
        <f ca="1">(1-IF($B55="Male", $C$3, $C$4))^MIN((BF$8-$C$6), $C$5)*IF($B55="Male", MIN(OFFSET(Mortality_Rates!$B$6, $C55, 0), Mortality_Rates!$B$111), MIN(OFFSET(Mortality_Rates!$B$6, $C55, 1),  Mortality_Rates!$C$111))</f>
        <v>1.633706989561392E-3</v>
      </c>
      <c r="BG55" s="30">
        <f ca="1">(1-IF($B55="Male", $C$3, $C$4))^MIN((BG$8-$C$6), $C$5)*IF($B55="Male", MIN(OFFSET(Mortality_Rates!$B$6, $C55, 0), Mortality_Rates!$B$111), MIN(OFFSET(Mortality_Rates!$B$6, $C55, 1),  Mortality_Rates!$C$111))</f>
        <v>1.633706989561392E-3</v>
      </c>
      <c r="BH55" s="30">
        <f ca="1">(1-IF($B55="Male", $C$3, $C$4))^MIN((BH$8-$C$6), $C$5)*IF($B55="Male", MIN(OFFSET(Mortality_Rates!$B$6, $C55, 0), Mortality_Rates!$B$111), MIN(OFFSET(Mortality_Rates!$B$6, $C55, 1),  Mortality_Rates!$C$111))</f>
        <v>1.633706989561392E-3</v>
      </c>
      <c r="BI55" s="30">
        <f ca="1">(1-IF($B55="Male", $C$3, $C$4))^MIN((BI$8-$C$6), $C$5)*IF($B55="Male", MIN(OFFSET(Mortality_Rates!$B$6, $C55, 0), Mortality_Rates!$B$111), MIN(OFFSET(Mortality_Rates!$B$6, $C55, 1),  Mortality_Rates!$C$111))</f>
        <v>1.633706989561392E-3</v>
      </c>
      <c r="BJ55" s="30">
        <f ca="1">(1-IF($B55="Male", $C$3, $C$4))^MIN((BJ$8-$C$6), $C$5)*IF($B55="Male", MIN(OFFSET(Mortality_Rates!$B$6, $C55, 0), Mortality_Rates!$B$111), MIN(OFFSET(Mortality_Rates!$B$6, $C55, 1),  Mortality_Rates!$C$111))</f>
        <v>1.633706989561392E-3</v>
      </c>
      <c r="BK55" s="30">
        <f ca="1">(1-IF($B55="Male", $C$3, $C$4))^MIN((BK$8-$C$6), $C$5)*IF($B55="Male", MIN(OFFSET(Mortality_Rates!$B$6, $C55, 0), Mortality_Rates!$B$111), MIN(OFFSET(Mortality_Rates!$B$6, $C55, 1),  Mortality_Rates!$C$111))</f>
        <v>1.633706989561392E-3</v>
      </c>
    </row>
    <row r="56" spans="1:63" x14ac:dyDescent="0.35">
      <c r="A56" t="s">
        <v>34</v>
      </c>
      <c r="B56" t="s">
        <v>31</v>
      </c>
      <c r="C56">
        <f t="shared" si="25"/>
        <v>47</v>
      </c>
      <c r="D56" s="30">
        <f ca="1">(1-IF($B56="Male", $C$3, $C$4))^MIN((D$8-$C$6), $C$5)*IF($B56="Male", MIN(OFFSET(Mortality_Rates!$B$6, $C56, 0), Mortality_Rates!$B$111), MIN(OFFSET(Mortality_Rates!$B$6, $C56, 1),  Mortality_Rates!$C$111))</f>
        <v>3.1760505000000003E-3</v>
      </c>
      <c r="E56" s="30">
        <f ca="1">(1-IF($B56="Male", $C$3, $C$4))^MIN((E$8-$C$6), $C$5)*IF($B56="Male", MIN(OFFSET(Mortality_Rates!$B$6, $C56, 0), Mortality_Rates!$B$111), MIN(OFFSET(Mortality_Rates!$B$6, $C56, 1),  Mortality_Rates!$C$111))</f>
        <v>3.1395259192500001E-3</v>
      </c>
      <c r="F56" s="30">
        <f ca="1">(1-IF($B56="Male", $C$3, $C$4))^MIN((F$8-$C$6), $C$5)*IF($B56="Male", MIN(OFFSET(Mortality_Rates!$B$6, $C56, 0), Mortality_Rates!$B$111), MIN(OFFSET(Mortality_Rates!$B$6, $C56, 1),  Mortality_Rates!$C$111))</f>
        <v>3.103421371178625E-3</v>
      </c>
      <c r="G56" s="30">
        <f ca="1">(1-IF($B56="Male", $C$3, $C$4))^MIN((G$8-$C$6), $C$5)*IF($B56="Male", MIN(OFFSET(Mortality_Rates!$B$6, $C56, 0), Mortality_Rates!$B$111), MIN(OFFSET(Mortality_Rates!$B$6, $C56, 1),  Mortality_Rates!$C$111))</f>
        <v>3.0677320254100713E-3</v>
      </c>
      <c r="H56" s="30">
        <f ca="1">(1-IF($B56="Male", $C$3, $C$4))^MIN((H$8-$C$6), $C$5)*IF($B56="Male", MIN(OFFSET(Mortality_Rates!$B$6, $C56, 0), Mortality_Rates!$B$111), MIN(OFFSET(Mortality_Rates!$B$6, $C56, 1),  Mortality_Rates!$C$111))</f>
        <v>3.0324531071178559E-3</v>
      </c>
      <c r="I56" s="30">
        <f ca="1">(1-IF($B56="Male", $C$3, $C$4))^MIN((I$8-$C$6), $C$5)*IF($B56="Male", MIN(OFFSET(Mortality_Rates!$B$6, $C56, 0), Mortality_Rates!$B$111), MIN(OFFSET(Mortality_Rates!$B$6, $C56, 1),  Mortality_Rates!$C$111))</f>
        <v>2.9975798963860004E-3</v>
      </c>
      <c r="J56" s="30">
        <f ca="1">(1-IF($B56="Male", $C$3, $C$4))^MIN((J$8-$C$6), $C$5)*IF($B56="Male", MIN(OFFSET(Mortality_Rates!$B$6, $C56, 0), Mortality_Rates!$B$111), MIN(OFFSET(Mortality_Rates!$B$6, $C56, 1),  Mortality_Rates!$C$111))</f>
        <v>2.9631077275775611E-3</v>
      </c>
      <c r="K56" s="30">
        <f ca="1">(1-IF($B56="Male", $C$3, $C$4))^MIN((K$8-$C$6), $C$5)*IF($B56="Male", MIN(OFFSET(Mortality_Rates!$B$6, $C56, 0), Mortality_Rates!$B$111), MIN(OFFSET(Mortality_Rates!$B$6, $C56, 1),  Mortality_Rates!$C$111))</f>
        <v>2.9290319887104194E-3</v>
      </c>
      <c r="L56" s="30">
        <f ca="1">(1-IF($B56="Male", $C$3, $C$4))^MIN((L$8-$C$6), $C$5)*IF($B56="Male", MIN(OFFSET(Mortality_Rates!$B$6, $C56, 0), Mortality_Rates!$B$111), MIN(OFFSET(Mortality_Rates!$B$6, $C56, 1),  Mortality_Rates!$C$111))</f>
        <v>2.8953481208402495E-3</v>
      </c>
      <c r="M56" s="30">
        <f ca="1">(1-IF($B56="Male", $C$3, $C$4))^MIN((M$8-$C$6), $C$5)*IF($B56="Male", MIN(OFFSET(Mortality_Rates!$B$6, $C56, 0), Mortality_Rates!$B$111), MIN(OFFSET(Mortality_Rates!$B$6, $C56, 1),  Mortality_Rates!$C$111))</f>
        <v>2.8620516174505868E-3</v>
      </c>
      <c r="N56" s="30">
        <f ca="1">(1-IF($B56="Male", $C$3, $C$4))^MIN((N$8-$C$6), $C$5)*IF($B56="Male", MIN(OFFSET(Mortality_Rates!$B$6, $C56, 0), Mortality_Rates!$B$111), MIN(OFFSET(Mortality_Rates!$B$6, $C56, 1),  Mortality_Rates!$C$111))</f>
        <v>2.8291380238499048E-3</v>
      </c>
      <c r="O56" s="30">
        <f ca="1">(1-IF($B56="Male", $C$3, $C$4))^MIN((O$8-$C$6), $C$5)*IF($B56="Male", MIN(OFFSET(Mortality_Rates!$B$6, $C56, 0), Mortality_Rates!$B$111), MIN(OFFSET(Mortality_Rates!$B$6, $C56, 1),  Mortality_Rates!$C$111))</f>
        <v>2.7966029365756313E-3</v>
      </c>
      <c r="P56" s="30">
        <f ca="1">(1-IF($B56="Male", $C$3, $C$4))^MIN((P$8-$C$6), $C$5)*IF($B56="Male", MIN(OFFSET(Mortality_Rates!$B$6, $C56, 0), Mortality_Rates!$B$111), MIN(OFFSET(Mortality_Rates!$B$6, $C56, 1),  Mortality_Rates!$C$111))</f>
        <v>2.7644420028050116E-3</v>
      </c>
      <c r="Q56" s="30">
        <f ca="1">(1-IF($B56="Male", $C$3, $C$4))^MIN((Q$8-$C$6), $C$5)*IF($B56="Male", MIN(OFFSET(Mortality_Rates!$B$6, $C56, 0), Mortality_Rates!$B$111), MIN(OFFSET(Mortality_Rates!$B$6, $C56, 1),  Mortality_Rates!$C$111))</f>
        <v>2.7326509197727542E-3</v>
      </c>
      <c r="R56" s="30">
        <f ca="1">(1-IF($B56="Male", $C$3, $C$4))^MIN((R$8-$C$6), $C$5)*IF($B56="Male", MIN(OFFSET(Mortality_Rates!$B$6, $C56, 0), Mortality_Rates!$B$111), MIN(OFFSET(Mortality_Rates!$B$6, $C56, 1),  Mortality_Rates!$C$111))</f>
        <v>2.7012254341953674E-3</v>
      </c>
      <c r="S56" s="30">
        <f ca="1">(1-IF($B56="Male", $C$3, $C$4))^MIN((S$8-$C$6), $C$5)*IF($B56="Male", MIN(OFFSET(Mortality_Rates!$B$6, $C56, 0), Mortality_Rates!$B$111), MIN(OFFSET(Mortality_Rates!$B$6, $C56, 1),  Mortality_Rates!$C$111))</f>
        <v>2.6701613417021209E-3</v>
      </c>
      <c r="T56" s="30">
        <f ca="1">(1-IF($B56="Male", $C$3, $C$4))^MIN((T$8-$C$6), $C$5)*IF($B56="Male", MIN(OFFSET(Mortality_Rates!$B$6, $C56, 0), Mortality_Rates!$B$111), MIN(OFFSET(Mortality_Rates!$B$6, $C56, 1),  Mortality_Rates!$C$111))</f>
        <v>2.6394544862725464E-3</v>
      </c>
      <c r="U56" s="30">
        <f ca="1">(1-IF($B56="Male", $C$3, $C$4))^MIN((U$8-$C$6), $C$5)*IF($B56="Male", MIN(OFFSET(Mortality_Rates!$B$6, $C56, 0), Mortality_Rates!$B$111), MIN(OFFSET(Mortality_Rates!$B$6, $C56, 1),  Mortality_Rates!$C$111))</f>
        <v>2.6091007596804119E-3</v>
      </c>
      <c r="V56" s="30">
        <f ca="1">(1-IF($B56="Male", $C$3, $C$4))^MIN((V$8-$C$6), $C$5)*IF($B56="Male", MIN(OFFSET(Mortality_Rates!$B$6, $C56, 0), Mortality_Rates!$B$111), MIN(OFFSET(Mortality_Rates!$B$6, $C56, 1),  Mortality_Rates!$C$111))</f>
        <v>2.5790961009440872E-3</v>
      </c>
      <c r="W56" s="30">
        <f ca="1">(1-IF($B56="Male", $C$3, $C$4))^MIN((W$8-$C$6), $C$5)*IF($B56="Male", MIN(OFFSET(Mortality_Rates!$B$6, $C56, 0), Mortality_Rates!$B$111), MIN(OFFSET(Mortality_Rates!$B$6, $C56, 1),  Mortality_Rates!$C$111))</f>
        <v>2.5494364957832304E-3</v>
      </c>
      <c r="X56" s="30">
        <f ca="1">(1-IF($B56="Male", $C$3, $C$4))^MIN((X$8-$C$6), $C$5)*IF($B56="Male", MIN(OFFSET(Mortality_Rates!$B$6, $C56, 0), Mortality_Rates!$B$111), MIN(OFFSET(Mortality_Rates!$B$6, $C56, 1),  Mortality_Rates!$C$111))</f>
        <v>2.5201179760817234E-3</v>
      </c>
      <c r="Y56" s="30">
        <f ca="1">(1-IF($B56="Male", $C$3, $C$4))^MIN((Y$8-$C$6), $C$5)*IF($B56="Male", MIN(OFFSET(Mortality_Rates!$B$6, $C56, 0), Mortality_Rates!$B$111), MIN(OFFSET(Mortality_Rates!$B$6, $C56, 1),  Mortality_Rates!$C$111))</f>
        <v>2.4911366193567834E-3</v>
      </c>
      <c r="Z56" s="30">
        <f ca="1">(1-IF($B56="Male", $C$3, $C$4))^MIN((Z$8-$C$6), $C$5)*IF($B56="Male", MIN(OFFSET(Mortality_Rates!$B$6, $C56, 0), Mortality_Rates!$B$111), MIN(OFFSET(Mortality_Rates!$B$6, $C56, 1),  Mortality_Rates!$C$111))</f>
        <v>2.4624885482341808E-3</v>
      </c>
      <c r="AA56" s="30">
        <f ca="1">(1-IF($B56="Male", $C$3, $C$4))^MIN((AA$8-$C$6), $C$5)*IF($B56="Male", MIN(OFFSET(Mortality_Rates!$B$6, $C56, 0), Mortality_Rates!$B$111), MIN(OFFSET(Mortality_Rates!$B$6, $C56, 1),  Mortality_Rates!$C$111))</f>
        <v>2.4341699299294875E-3</v>
      </c>
      <c r="AB56" s="30">
        <f ca="1">(1-IF($B56="Male", $C$3, $C$4))^MIN((AB$8-$C$6), $C$5)*IF($B56="Male", MIN(OFFSET(Mortality_Rates!$B$6, $C56, 0), Mortality_Rates!$B$111), MIN(OFFSET(Mortality_Rates!$B$6, $C56, 1),  Mortality_Rates!$C$111))</f>
        <v>2.4061769757352984E-3</v>
      </c>
      <c r="AC56" s="30">
        <f ca="1">(1-IF($B56="Male", $C$3, $C$4))^MIN((AC$8-$C$6), $C$5)*IF($B56="Male", MIN(OFFSET(Mortality_Rates!$B$6, $C56, 0), Mortality_Rates!$B$111), MIN(OFFSET(Mortality_Rates!$B$6, $C56, 1),  Mortality_Rates!$C$111))</f>
        <v>2.3785059405143426E-3</v>
      </c>
      <c r="AD56" s="30">
        <f ca="1">(1-IF($B56="Male", $C$3, $C$4))^MIN((AD$8-$C$6), $C$5)*IF($B56="Male", MIN(OFFSET(Mortality_Rates!$B$6, $C56, 0), Mortality_Rates!$B$111), MIN(OFFSET(Mortality_Rates!$B$6, $C56, 1),  Mortality_Rates!$C$111))</f>
        <v>2.3511531221984279E-3</v>
      </c>
      <c r="AE56" s="30">
        <f ca="1">(1-IF($B56="Male", $C$3, $C$4))^MIN((AE$8-$C$6), $C$5)*IF($B56="Male", MIN(OFFSET(Mortality_Rates!$B$6, $C56, 0), Mortality_Rates!$B$111), MIN(OFFSET(Mortality_Rates!$B$6, $C56, 1),  Mortality_Rates!$C$111))</f>
        <v>2.3241148612931461E-3</v>
      </c>
      <c r="AF56" s="30">
        <f ca="1">(1-IF($B56="Male", $C$3, $C$4))^MIN((AF$8-$C$6), $C$5)*IF($B56="Male", MIN(OFFSET(Mortality_Rates!$B$6, $C56, 0), Mortality_Rates!$B$111), MIN(OFFSET(Mortality_Rates!$B$6, $C56, 1),  Mortality_Rates!$C$111))</f>
        <v>2.2973875403882751E-3</v>
      </c>
      <c r="AG56" s="30">
        <f ca="1">(1-IF($B56="Male", $C$3, $C$4))^MIN((AG$8-$C$6), $C$5)*IF($B56="Male", MIN(OFFSET(Mortality_Rates!$B$6, $C56, 0), Mortality_Rates!$B$111), MIN(OFFSET(Mortality_Rates!$B$6, $C56, 1),  Mortality_Rates!$C$111))</f>
        <v>2.2709675836738098E-3</v>
      </c>
      <c r="AH56" s="30">
        <f ca="1">(1-IF($B56="Male", $C$3, $C$4))^MIN((AH$8-$C$6), $C$5)*IF($B56="Male", MIN(OFFSET(Mortality_Rates!$B$6, $C56, 0), Mortality_Rates!$B$111), MIN(OFFSET(Mortality_Rates!$B$6, $C56, 1),  Mortality_Rates!$C$111))</f>
        <v>2.2448514564615612E-3</v>
      </c>
      <c r="AI56" s="30">
        <f ca="1">(1-IF($B56="Male", $C$3, $C$4))^MIN((AI$8-$C$6), $C$5)*IF($B56="Male", MIN(OFFSET(Mortality_Rates!$B$6, $C56, 0), Mortality_Rates!$B$111), MIN(OFFSET(Mortality_Rates!$B$6, $C56, 1),  Mortality_Rates!$C$111))</f>
        <v>2.219035664712253E-3</v>
      </c>
      <c r="AJ56" s="30">
        <f ca="1">(1-IF($B56="Male", $C$3, $C$4))^MIN((AJ$8-$C$6), $C$5)*IF($B56="Male", MIN(OFFSET(Mortality_Rates!$B$6, $C56, 0), Mortality_Rates!$B$111), MIN(OFFSET(Mortality_Rates!$B$6, $C56, 1),  Mortality_Rates!$C$111))</f>
        <v>2.1935167545680625E-3</v>
      </c>
      <c r="AK56" s="30">
        <f ca="1">(1-IF($B56="Male", $C$3, $C$4))^MIN((AK$8-$C$6), $C$5)*IF($B56="Male", MIN(OFFSET(Mortality_Rates!$B$6, $C56, 0), Mortality_Rates!$B$111), MIN(OFFSET(Mortality_Rates!$B$6, $C56, 1),  Mortality_Rates!$C$111))</f>
        <v>2.1682913118905296E-3</v>
      </c>
      <c r="AL56" s="30">
        <f ca="1">(1-IF($B56="Male", $C$3, $C$4))^MIN((AL$8-$C$6), $C$5)*IF($B56="Male", MIN(OFFSET(Mortality_Rates!$B$6, $C56, 0), Mortality_Rates!$B$111), MIN(OFFSET(Mortality_Rates!$B$6, $C56, 1),  Mortality_Rates!$C$111))</f>
        <v>2.1433559618037881E-3</v>
      </c>
      <c r="AM56" s="30">
        <f ca="1">(1-IF($B56="Male", $C$3, $C$4))^MIN((AM$8-$C$6), $C$5)*IF($B56="Male", MIN(OFFSET(Mortality_Rates!$B$6, $C56, 0), Mortality_Rates!$B$111), MIN(OFFSET(Mortality_Rates!$B$6, $C56, 1),  Mortality_Rates!$C$111))</f>
        <v>2.1187073682430451E-3</v>
      </c>
      <c r="AN56" s="30">
        <f ca="1">(1-IF($B56="Male", $C$3, $C$4))^MIN((AN$8-$C$6), $C$5)*IF($B56="Male", MIN(OFFSET(Mortality_Rates!$B$6, $C56, 0), Mortality_Rates!$B$111), MIN(OFFSET(Mortality_Rates!$B$6, $C56, 1),  Mortality_Rates!$C$111))</f>
        <v>2.09434223350825E-3</v>
      </c>
      <c r="AO56" s="30">
        <f ca="1">(1-IF($B56="Male", $C$3, $C$4))^MIN((AO$8-$C$6), $C$5)*IF($B56="Male", MIN(OFFSET(Mortality_Rates!$B$6, $C56, 0), Mortality_Rates!$B$111), MIN(OFFSET(Mortality_Rates!$B$6, $C56, 1),  Mortality_Rates!$C$111))</f>
        <v>2.0702572978229051E-3</v>
      </c>
      <c r="AP56" s="30">
        <f ca="1">(1-IF($B56="Male", $C$3, $C$4))^MIN((AP$8-$C$6), $C$5)*IF($B56="Male", MIN(OFFSET(Mortality_Rates!$B$6, $C56, 0), Mortality_Rates!$B$111), MIN(OFFSET(Mortality_Rates!$B$6, $C56, 1),  Mortality_Rates!$C$111))</f>
        <v>2.0464493388979419E-3</v>
      </c>
      <c r="AQ56" s="30">
        <f ca="1">(1-IF($B56="Male", $C$3, $C$4))^MIN((AQ$8-$C$6), $C$5)*IF($B56="Male", MIN(OFFSET(Mortality_Rates!$B$6, $C56, 0), Mortality_Rates!$B$111), MIN(OFFSET(Mortality_Rates!$B$6, $C56, 1),  Mortality_Rates!$C$111))</f>
        <v>2.0229151715006155E-3</v>
      </c>
      <c r="AR56" s="30">
        <f ca="1">(1-IF($B56="Male", $C$3, $C$4))^MIN((AR$8-$C$6), $C$5)*IF($B56="Male", MIN(OFFSET(Mortality_Rates!$B$6, $C56, 0), Mortality_Rates!$B$111), MIN(OFFSET(Mortality_Rates!$B$6, $C56, 1),  Mortality_Rates!$C$111))</f>
        <v>1.9996516470283583E-3</v>
      </c>
      <c r="AS56" s="30">
        <f ca="1">(1-IF($B56="Male", $C$3, $C$4))^MIN((AS$8-$C$6), $C$5)*IF($B56="Male", MIN(OFFSET(Mortality_Rates!$B$6, $C56, 0), Mortality_Rates!$B$111), MIN(OFFSET(Mortality_Rates!$B$6, $C56, 1),  Mortality_Rates!$C$111))</f>
        <v>1.9766556530875323E-3</v>
      </c>
      <c r="AT56" s="30">
        <f ca="1">(1-IF($B56="Male", $C$3, $C$4))^MIN((AT$8-$C$6), $C$5)*IF($B56="Male", MIN(OFFSET(Mortality_Rates!$B$6, $C56, 0), Mortality_Rates!$B$111), MIN(OFFSET(Mortality_Rates!$B$6, $C56, 1),  Mortality_Rates!$C$111))</f>
        <v>1.9539241130770257E-3</v>
      </c>
      <c r="AU56" s="30">
        <f ca="1">(1-IF($B56="Male", $C$3, $C$4))^MIN((AU$8-$C$6), $C$5)*IF($B56="Male", MIN(OFFSET(Mortality_Rates!$B$6, $C56, 0), Mortality_Rates!$B$111), MIN(OFFSET(Mortality_Rates!$B$6, $C56, 1),  Mortality_Rates!$C$111))</f>
        <v>1.9314539857766403E-3</v>
      </c>
      <c r="AV56" s="30">
        <f ca="1">(1-IF($B56="Male", $C$3, $C$4))^MIN((AV$8-$C$6), $C$5)*IF($B56="Male", MIN(OFFSET(Mortality_Rates!$B$6, $C56, 0), Mortality_Rates!$B$111), MIN(OFFSET(Mortality_Rates!$B$6, $C56, 1),  Mortality_Rates!$C$111))</f>
        <v>1.9092422649402089E-3</v>
      </c>
      <c r="AW56" s="30">
        <f ca="1">(1-IF($B56="Male", $C$3, $C$4))^MIN((AW$8-$C$6), $C$5)*IF($B56="Male", MIN(OFFSET(Mortality_Rates!$B$6, $C56, 0), Mortality_Rates!$B$111), MIN(OFFSET(Mortality_Rates!$B$6, $C56, 1),  Mortality_Rates!$C$111))</f>
        <v>1.8872859788933965E-3</v>
      </c>
      <c r="AX56" s="30">
        <f ca="1">(1-IF($B56="Male", $C$3, $C$4))^MIN((AX$8-$C$6), $C$5)*IF($B56="Male", MIN(OFFSET(Mortality_Rates!$B$6, $C56, 0), Mortality_Rates!$B$111), MIN(OFFSET(Mortality_Rates!$B$6, $C56, 1),  Mortality_Rates!$C$111))</f>
        <v>1.8655821901361225E-3</v>
      </c>
      <c r="AY56" s="30">
        <f ca="1">(1-IF($B56="Male", $C$3, $C$4))^MIN((AY$8-$C$6), $C$5)*IF($B56="Male", MIN(OFFSET(Mortality_Rates!$B$6, $C56, 0), Mortality_Rates!$B$111), MIN(OFFSET(Mortality_Rates!$B$6, $C56, 1),  Mortality_Rates!$C$111))</f>
        <v>1.8441279949495571E-3</v>
      </c>
      <c r="AZ56" s="30">
        <f ca="1">(1-IF($B56="Male", $C$3, $C$4))^MIN((AZ$8-$C$6), $C$5)*IF($B56="Male", MIN(OFFSET(Mortality_Rates!$B$6, $C56, 0), Mortality_Rates!$B$111), MIN(OFFSET(Mortality_Rates!$B$6, $C56, 1),  Mortality_Rates!$C$111))</f>
        <v>1.8229205230076372E-3</v>
      </c>
      <c r="BA56" s="30">
        <f ca="1">(1-IF($B56="Male", $C$3, $C$4))^MIN((BA$8-$C$6), $C$5)*IF($B56="Male", MIN(OFFSET(Mortality_Rates!$B$6, $C56, 0), Mortality_Rates!$B$111), MIN(OFFSET(Mortality_Rates!$B$6, $C56, 1),  Mortality_Rates!$C$111))</f>
        <v>1.8019569369930495E-3</v>
      </c>
      <c r="BB56" s="30">
        <f ca="1">(1-IF($B56="Male", $C$3, $C$4))^MIN((BB$8-$C$6), $C$5)*IF($B56="Male", MIN(OFFSET(Mortality_Rates!$B$6, $C56, 0), Mortality_Rates!$B$111), MIN(OFFSET(Mortality_Rates!$B$6, $C56, 1),  Mortality_Rates!$C$111))</f>
        <v>1.8019569369930495E-3</v>
      </c>
      <c r="BC56" s="30">
        <f ca="1">(1-IF($B56="Male", $C$3, $C$4))^MIN((BC$8-$C$6), $C$5)*IF($B56="Male", MIN(OFFSET(Mortality_Rates!$B$6, $C56, 0), Mortality_Rates!$B$111), MIN(OFFSET(Mortality_Rates!$B$6, $C56, 1),  Mortality_Rates!$C$111))</f>
        <v>1.8019569369930495E-3</v>
      </c>
      <c r="BD56" s="30">
        <f ca="1">(1-IF($B56="Male", $C$3, $C$4))^MIN((BD$8-$C$6), $C$5)*IF($B56="Male", MIN(OFFSET(Mortality_Rates!$B$6, $C56, 0), Mortality_Rates!$B$111), MIN(OFFSET(Mortality_Rates!$B$6, $C56, 1),  Mortality_Rates!$C$111))</f>
        <v>1.8019569369930495E-3</v>
      </c>
      <c r="BE56" s="30">
        <f ca="1">(1-IF($B56="Male", $C$3, $C$4))^MIN((BE$8-$C$6), $C$5)*IF($B56="Male", MIN(OFFSET(Mortality_Rates!$B$6, $C56, 0), Mortality_Rates!$B$111), MIN(OFFSET(Mortality_Rates!$B$6, $C56, 1),  Mortality_Rates!$C$111))</f>
        <v>1.8019569369930495E-3</v>
      </c>
      <c r="BF56" s="30">
        <f ca="1">(1-IF($B56="Male", $C$3, $C$4))^MIN((BF$8-$C$6), $C$5)*IF($B56="Male", MIN(OFFSET(Mortality_Rates!$B$6, $C56, 0), Mortality_Rates!$B$111), MIN(OFFSET(Mortality_Rates!$B$6, $C56, 1),  Mortality_Rates!$C$111))</f>
        <v>1.8019569369930495E-3</v>
      </c>
      <c r="BG56" s="30">
        <f ca="1">(1-IF($B56="Male", $C$3, $C$4))^MIN((BG$8-$C$6), $C$5)*IF($B56="Male", MIN(OFFSET(Mortality_Rates!$B$6, $C56, 0), Mortality_Rates!$B$111), MIN(OFFSET(Mortality_Rates!$B$6, $C56, 1),  Mortality_Rates!$C$111))</f>
        <v>1.8019569369930495E-3</v>
      </c>
      <c r="BH56" s="30">
        <f ca="1">(1-IF($B56="Male", $C$3, $C$4))^MIN((BH$8-$C$6), $C$5)*IF($B56="Male", MIN(OFFSET(Mortality_Rates!$B$6, $C56, 0), Mortality_Rates!$B$111), MIN(OFFSET(Mortality_Rates!$B$6, $C56, 1),  Mortality_Rates!$C$111))</f>
        <v>1.8019569369930495E-3</v>
      </c>
      <c r="BI56" s="30">
        <f ca="1">(1-IF($B56="Male", $C$3, $C$4))^MIN((BI$8-$C$6), $C$5)*IF($B56="Male", MIN(OFFSET(Mortality_Rates!$B$6, $C56, 0), Mortality_Rates!$B$111), MIN(OFFSET(Mortality_Rates!$B$6, $C56, 1),  Mortality_Rates!$C$111))</f>
        <v>1.8019569369930495E-3</v>
      </c>
      <c r="BJ56" s="30">
        <f ca="1">(1-IF($B56="Male", $C$3, $C$4))^MIN((BJ$8-$C$6), $C$5)*IF($B56="Male", MIN(OFFSET(Mortality_Rates!$B$6, $C56, 0), Mortality_Rates!$B$111), MIN(OFFSET(Mortality_Rates!$B$6, $C56, 1),  Mortality_Rates!$C$111))</f>
        <v>1.8019569369930495E-3</v>
      </c>
      <c r="BK56" s="30">
        <f ca="1">(1-IF($B56="Male", $C$3, $C$4))^MIN((BK$8-$C$6), $C$5)*IF($B56="Male", MIN(OFFSET(Mortality_Rates!$B$6, $C56, 0), Mortality_Rates!$B$111), MIN(OFFSET(Mortality_Rates!$B$6, $C56, 1),  Mortality_Rates!$C$111))</f>
        <v>1.8019569369930495E-3</v>
      </c>
    </row>
    <row r="57" spans="1:63" x14ac:dyDescent="0.35">
      <c r="A57" t="s">
        <v>34</v>
      </c>
      <c r="B57" t="s">
        <v>31</v>
      </c>
      <c r="C57">
        <f t="shared" si="25"/>
        <v>48</v>
      </c>
      <c r="D57" s="30">
        <f ca="1">(1-IF($B57="Male", $C$3, $C$4))^MIN((D$8-$C$6), $C$5)*IF($B57="Male", MIN(OFFSET(Mortality_Rates!$B$6, $C57, 0), Mortality_Rates!$B$111), MIN(OFFSET(Mortality_Rates!$B$6, $C57, 1),  Mortality_Rates!$C$111))</f>
        <v>3.4973130000000002E-3</v>
      </c>
      <c r="E57" s="30">
        <f ca="1">(1-IF($B57="Male", $C$3, $C$4))^MIN((E$8-$C$6), $C$5)*IF($B57="Male", MIN(OFFSET(Mortality_Rates!$B$6, $C57, 0), Mortality_Rates!$B$111), MIN(OFFSET(Mortality_Rates!$B$6, $C57, 1),  Mortality_Rates!$C$111))</f>
        <v>3.4570939005000001E-3</v>
      </c>
      <c r="F57" s="30">
        <f ca="1">(1-IF($B57="Male", $C$3, $C$4))^MIN((F$8-$C$6), $C$5)*IF($B57="Male", MIN(OFFSET(Mortality_Rates!$B$6, $C57, 0), Mortality_Rates!$B$111), MIN(OFFSET(Mortality_Rates!$B$6, $C57, 1),  Mortality_Rates!$C$111))</f>
        <v>3.4173373206442502E-3</v>
      </c>
      <c r="G57" s="30">
        <f ca="1">(1-IF($B57="Male", $C$3, $C$4))^MIN((G$8-$C$6), $C$5)*IF($B57="Male", MIN(OFFSET(Mortality_Rates!$B$6, $C57, 0), Mortality_Rates!$B$111), MIN(OFFSET(Mortality_Rates!$B$6, $C57, 1),  Mortality_Rates!$C$111))</f>
        <v>3.3780379414568413E-3</v>
      </c>
      <c r="H57" s="30">
        <f ca="1">(1-IF($B57="Male", $C$3, $C$4))^MIN((H$8-$C$6), $C$5)*IF($B57="Male", MIN(OFFSET(Mortality_Rates!$B$6, $C57, 0), Mortality_Rates!$B$111), MIN(OFFSET(Mortality_Rates!$B$6, $C57, 1),  Mortality_Rates!$C$111))</f>
        <v>3.3391905051300881E-3</v>
      </c>
      <c r="I57" s="30">
        <f ca="1">(1-IF($B57="Male", $C$3, $C$4))^MIN((I$8-$C$6), $C$5)*IF($B57="Male", MIN(OFFSET(Mortality_Rates!$B$6, $C57, 0), Mortality_Rates!$B$111), MIN(OFFSET(Mortality_Rates!$B$6, $C57, 1),  Mortality_Rates!$C$111))</f>
        <v>3.3007898143210916E-3</v>
      </c>
      <c r="J57" s="30">
        <f ca="1">(1-IF($B57="Male", $C$3, $C$4))^MIN((J$8-$C$6), $C$5)*IF($B57="Male", MIN(OFFSET(Mortality_Rates!$B$6, $C57, 0), Mortality_Rates!$B$111), MIN(OFFSET(Mortality_Rates!$B$6, $C57, 1),  Mortality_Rates!$C$111))</f>
        <v>3.2628307314563993E-3</v>
      </c>
      <c r="K57" s="30">
        <f ca="1">(1-IF($B57="Male", $C$3, $C$4))^MIN((K$8-$C$6), $C$5)*IF($B57="Male", MIN(OFFSET(Mortality_Rates!$B$6, $C57, 0), Mortality_Rates!$B$111), MIN(OFFSET(Mortality_Rates!$B$6, $C57, 1),  Mortality_Rates!$C$111))</f>
        <v>3.2253081780446507E-3</v>
      </c>
      <c r="L57" s="30">
        <f ca="1">(1-IF($B57="Male", $C$3, $C$4))^MIN((L$8-$C$6), $C$5)*IF($B57="Male", MIN(OFFSET(Mortality_Rates!$B$6, $C57, 0), Mortality_Rates!$B$111), MIN(OFFSET(Mortality_Rates!$B$6, $C57, 1),  Mortality_Rates!$C$111))</f>
        <v>3.1882171339971373E-3</v>
      </c>
      <c r="M57" s="30">
        <f ca="1">(1-IF($B57="Male", $C$3, $C$4))^MIN((M$8-$C$6), $C$5)*IF($B57="Male", MIN(OFFSET(Mortality_Rates!$B$6, $C57, 0), Mortality_Rates!$B$111), MIN(OFFSET(Mortality_Rates!$B$6, $C57, 1),  Mortality_Rates!$C$111))</f>
        <v>3.1515526369561703E-3</v>
      </c>
      <c r="N57" s="30">
        <f ca="1">(1-IF($B57="Male", $C$3, $C$4))^MIN((N$8-$C$6), $C$5)*IF($B57="Male", MIN(OFFSET(Mortality_Rates!$B$6, $C57, 0), Mortality_Rates!$B$111), MIN(OFFSET(Mortality_Rates!$B$6, $C57, 1),  Mortality_Rates!$C$111))</f>
        <v>3.1153097816311744E-3</v>
      </c>
      <c r="O57" s="30">
        <f ca="1">(1-IF($B57="Male", $C$3, $C$4))^MIN((O$8-$C$6), $C$5)*IF($B57="Male", MIN(OFFSET(Mortality_Rates!$B$6, $C57, 0), Mortality_Rates!$B$111), MIN(OFFSET(Mortality_Rates!$B$6, $C57, 1),  Mortality_Rates!$C$111))</f>
        <v>3.0794837191424162E-3</v>
      </c>
      <c r="P57" s="30">
        <f ca="1">(1-IF($B57="Male", $C$3, $C$4))^MIN((P$8-$C$6), $C$5)*IF($B57="Male", MIN(OFFSET(Mortality_Rates!$B$6, $C57, 0), Mortality_Rates!$B$111), MIN(OFFSET(Mortality_Rates!$B$6, $C57, 1),  Mortality_Rates!$C$111))</f>
        <v>3.0440696563722785E-3</v>
      </c>
      <c r="Q57" s="30">
        <f ca="1">(1-IF($B57="Male", $C$3, $C$4))^MIN((Q$8-$C$6), $C$5)*IF($B57="Male", MIN(OFFSET(Mortality_Rates!$B$6, $C57, 0), Mortality_Rates!$B$111), MIN(OFFSET(Mortality_Rates!$B$6, $C57, 1),  Mortality_Rates!$C$111))</f>
        <v>3.0090628553239972E-3</v>
      </c>
      <c r="R57" s="30">
        <f ca="1">(1-IF($B57="Male", $C$3, $C$4))^MIN((R$8-$C$6), $C$5)*IF($B57="Male", MIN(OFFSET(Mortality_Rates!$B$6, $C57, 0), Mortality_Rates!$B$111), MIN(OFFSET(Mortality_Rates!$B$6, $C57, 1),  Mortality_Rates!$C$111))</f>
        <v>2.9744586324877715E-3</v>
      </c>
      <c r="S57" s="30">
        <f ca="1">(1-IF($B57="Male", $C$3, $C$4))^MIN((S$8-$C$6), $C$5)*IF($B57="Male", MIN(OFFSET(Mortality_Rates!$B$6, $C57, 0), Mortality_Rates!$B$111), MIN(OFFSET(Mortality_Rates!$B$6, $C57, 1),  Mortality_Rates!$C$111))</f>
        <v>2.9402523582141619E-3</v>
      </c>
      <c r="T57" s="30">
        <f ca="1">(1-IF($B57="Male", $C$3, $C$4))^MIN((T$8-$C$6), $C$5)*IF($B57="Male", MIN(OFFSET(Mortality_Rates!$B$6, $C57, 0), Mortality_Rates!$B$111), MIN(OFFSET(Mortality_Rates!$B$6, $C57, 1),  Mortality_Rates!$C$111))</f>
        <v>2.9064394560946991E-3</v>
      </c>
      <c r="U57" s="30">
        <f ca="1">(1-IF($B57="Male", $C$3, $C$4))^MIN((U$8-$C$6), $C$5)*IF($B57="Male", MIN(OFFSET(Mortality_Rates!$B$6, $C57, 0), Mortality_Rates!$B$111), MIN(OFFSET(Mortality_Rates!$B$6, $C57, 1),  Mortality_Rates!$C$111))</f>
        <v>2.8730154023496103E-3</v>
      </c>
      <c r="V57" s="30">
        <f ca="1">(1-IF($B57="Male", $C$3, $C$4))^MIN((V$8-$C$6), $C$5)*IF($B57="Male", MIN(OFFSET(Mortality_Rates!$B$6, $C57, 0), Mortality_Rates!$B$111), MIN(OFFSET(Mortality_Rates!$B$6, $C57, 1),  Mortality_Rates!$C$111))</f>
        <v>2.8399757252225897E-3</v>
      </c>
      <c r="W57" s="30">
        <f ca="1">(1-IF($B57="Male", $C$3, $C$4))^MIN((W$8-$C$6), $C$5)*IF($B57="Male", MIN(OFFSET(Mortality_Rates!$B$6, $C57, 0), Mortality_Rates!$B$111), MIN(OFFSET(Mortality_Rates!$B$6, $C57, 1),  Mortality_Rates!$C$111))</f>
        <v>2.8073160043825302E-3</v>
      </c>
      <c r="X57" s="30">
        <f ca="1">(1-IF($B57="Male", $C$3, $C$4))^MIN((X$8-$C$6), $C$5)*IF($B57="Male", MIN(OFFSET(Mortality_Rates!$B$6, $C57, 0), Mortality_Rates!$B$111), MIN(OFFSET(Mortality_Rates!$B$6, $C57, 1),  Mortality_Rates!$C$111))</f>
        <v>2.7750318703321313E-3</v>
      </c>
      <c r="Y57" s="30">
        <f ca="1">(1-IF($B57="Male", $C$3, $C$4))^MIN((Y$8-$C$6), $C$5)*IF($B57="Male", MIN(OFFSET(Mortality_Rates!$B$6, $C57, 0), Mortality_Rates!$B$111), MIN(OFFSET(Mortality_Rates!$B$6, $C57, 1),  Mortality_Rates!$C$111))</f>
        <v>2.7431190038233115E-3</v>
      </c>
      <c r="Z57" s="30">
        <f ca="1">(1-IF($B57="Male", $C$3, $C$4))^MIN((Z$8-$C$6), $C$5)*IF($B57="Male", MIN(OFFSET(Mortality_Rates!$B$6, $C57, 0), Mortality_Rates!$B$111), MIN(OFFSET(Mortality_Rates!$B$6, $C57, 1),  Mortality_Rates!$C$111))</f>
        <v>2.7115731352793438E-3</v>
      </c>
      <c r="AA57" s="30">
        <f ca="1">(1-IF($B57="Male", $C$3, $C$4))^MIN((AA$8-$C$6), $C$5)*IF($B57="Male", MIN(OFFSET(Mortality_Rates!$B$6, $C57, 0), Mortality_Rates!$B$111), MIN(OFFSET(Mortality_Rates!$B$6, $C57, 1),  Mortality_Rates!$C$111))</f>
        <v>2.6803900442236312E-3</v>
      </c>
      <c r="AB57" s="30">
        <f ca="1">(1-IF($B57="Male", $C$3, $C$4))^MIN((AB$8-$C$6), $C$5)*IF($B57="Male", MIN(OFFSET(Mortality_Rates!$B$6, $C57, 0), Mortality_Rates!$B$111), MIN(OFFSET(Mortality_Rates!$B$6, $C57, 1),  Mortality_Rates!$C$111))</f>
        <v>2.6495655587150595E-3</v>
      </c>
      <c r="AC57" s="30">
        <f ca="1">(1-IF($B57="Male", $C$3, $C$4))^MIN((AC$8-$C$6), $C$5)*IF($B57="Male", MIN(OFFSET(Mortality_Rates!$B$6, $C57, 0), Mortality_Rates!$B$111), MIN(OFFSET(Mortality_Rates!$B$6, $C57, 1),  Mortality_Rates!$C$111))</f>
        <v>2.6190955547898361E-3</v>
      </c>
      <c r="AD57" s="30">
        <f ca="1">(1-IF($B57="Male", $C$3, $C$4))^MIN((AD$8-$C$6), $C$5)*IF($B57="Male", MIN(OFFSET(Mortality_Rates!$B$6, $C57, 0), Mortality_Rates!$B$111), MIN(OFFSET(Mortality_Rates!$B$6, $C57, 1),  Mortality_Rates!$C$111))</f>
        <v>2.5889759559097531E-3</v>
      </c>
      <c r="AE57" s="30">
        <f ca="1">(1-IF($B57="Male", $C$3, $C$4))^MIN((AE$8-$C$6), $C$5)*IF($B57="Male", MIN(OFFSET(Mortality_Rates!$B$6, $C57, 0), Mortality_Rates!$B$111), MIN(OFFSET(Mortality_Rates!$B$6, $C57, 1),  Mortality_Rates!$C$111))</f>
        <v>2.5592027324167917E-3</v>
      </c>
      <c r="AF57" s="30">
        <f ca="1">(1-IF($B57="Male", $C$3, $C$4))^MIN((AF$8-$C$6), $C$5)*IF($B57="Male", MIN(OFFSET(Mortality_Rates!$B$6, $C57, 0), Mortality_Rates!$B$111), MIN(OFFSET(Mortality_Rates!$B$6, $C57, 1),  Mortality_Rates!$C$111))</f>
        <v>2.5297719009939983E-3</v>
      </c>
      <c r="AG57" s="30">
        <f ca="1">(1-IF($B57="Male", $C$3, $C$4))^MIN((AG$8-$C$6), $C$5)*IF($B57="Male", MIN(OFFSET(Mortality_Rates!$B$6, $C57, 0), Mortality_Rates!$B$111), MIN(OFFSET(Mortality_Rates!$B$6, $C57, 1),  Mortality_Rates!$C$111))</f>
        <v>2.5006795241325672E-3</v>
      </c>
      <c r="AH57" s="30">
        <f ca="1">(1-IF($B57="Male", $C$3, $C$4))^MIN((AH$8-$C$6), $C$5)*IF($B57="Male", MIN(OFFSET(Mortality_Rates!$B$6, $C57, 0), Mortality_Rates!$B$111), MIN(OFFSET(Mortality_Rates!$B$6, $C57, 1),  Mortality_Rates!$C$111))</f>
        <v>2.4719217096050429E-3</v>
      </c>
      <c r="AI57" s="30">
        <f ca="1">(1-IF($B57="Male", $C$3, $C$4))^MIN((AI$8-$C$6), $C$5)*IF($B57="Male", MIN(OFFSET(Mortality_Rates!$B$6, $C57, 0), Mortality_Rates!$B$111), MIN(OFFSET(Mortality_Rates!$B$6, $C57, 1),  Mortality_Rates!$C$111))</f>
        <v>2.4434946099445849E-3</v>
      </c>
      <c r="AJ57" s="30">
        <f ca="1">(1-IF($B57="Male", $C$3, $C$4))^MIN((AJ$8-$C$6), $C$5)*IF($B57="Male", MIN(OFFSET(Mortality_Rates!$B$6, $C57, 0), Mortality_Rates!$B$111), MIN(OFFSET(Mortality_Rates!$B$6, $C57, 1),  Mortality_Rates!$C$111))</f>
        <v>2.4153944219302221E-3</v>
      </c>
      <c r="AK57" s="30">
        <f ca="1">(1-IF($B57="Male", $C$3, $C$4))^MIN((AK$8-$C$6), $C$5)*IF($B57="Male", MIN(OFFSET(Mortality_Rates!$B$6, $C57, 0), Mortality_Rates!$B$111), MIN(OFFSET(Mortality_Rates!$B$6, $C57, 1),  Mortality_Rates!$C$111))</f>
        <v>2.3876173860780244E-3</v>
      </c>
      <c r="AL57" s="30">
        <f ca="1">(1-IF($B57="Male", $C$3, $C$4))^MIN((AL$8-$C$6), $C$5)*IF($B57="Male", MIN(OFFSET(Mortality_Rates!$B$6, $C57, 0), Mortality_Rates!$B$111), MIN(OFFSET(Mortality_Rates!$B$6, $C57, 1),  Mortality_Rates!$C$111))</f>
        <v>2.3601597861381269E-3</v>
      </c>
      <c r="AM57" s="30">
        <f ca="1">(1-IF($B57="Male", $C$3, $C$4))^MIN((AM$8-$C$6), $C$5)*IF($B57="Male", MIN(OFFSET(Mortality_Rates!$B$6, $C57, 0), Mortality_Rates!$B$111), MIN(OFFSET(Mortality_Rates!$B$6, $C57, 1),  Mortality_Rates!$C$111))</f>
        <v>2.3330179485975388E-3</v>
      </c>
      <c r="AN57" s="30">
        <f ca="1">(1-IF($B57="Male", $C$3, $C$4))^MIN((AN$8-$C$6), $C$5)*IF($B57="Male", MIN(OFFSET(Mortality_Rates!$B$6, $C57, 0), Mortality_Rates!$B$111), MIN(OFFSET(Mortality_Rates!$B$6, $C57, 1),  Mortality_Rates!$C$111))</f>
        <v>2.3061882421886674E-3</v>
      </c>
      <c r="AO57" s="30">
        <f ca="1">(1-IF($B57="Male", $C$3, $C$4))^MIN((AO$8-$C$6), $C$5)*IF($B57="Male", MIN(OFFSET(Mortality_Rates!$B$6, $C57, 0), Mortality_Rates!$B$111), MIN(OFFSET(Mortality_Rates!$B$6, $C57, 1),  Mortality_Rates!$C$111))</f>
        <v>2.2796670774034977E-3</v>
      </c>
      <c r="AP57" s="30">
        <f ca="1">(1-IF($B57="Male", $C$3, $C$4))^MIN((AP$8-$C$6), $C$5)*IF($B57="Male", MIN(OFFSET(Mortality_Rates!$B$6, $C57, 0), Mortality_Rates!$B$111), MIN(OFFSET(Mortality_Rates!$B$6, $C57, 1),  Mortality_Rates!$C$111))</f>
        <v>2.2534509060133574E-3</v>
      </c>
      <c r="AQ57" s="30">
        <f ca="1">(1-IF($B57="Male", $C$3, $C$4))^MIN((AQ$8-$C$6), $C$5)*IF($B57="Male", MIN(OFFSET(Mortality_Rates!$B$6, $C57, 0), Mortality_Rates!$B$111), MIN(OFFSET(Mortality_Rates!$B$6, $C57, 1),  Mortality_Rates!$C$111))</f>
        <v>2.2275362205942039E-3</v>
      </c>
      <c r="AR57" s="30">
        <f ca="1">(1-IF($B57="Male", $C$3, $C$4))^MIN((AR$8-$C$6), $C$5)*IF($B57="Male", MIN(OFFSET(Mortality_Rates!$B$6, $C57, 0), Mortality_Rates!$B$111), MIN(OFFSET(Mortality_Rates!$B$6, $C57, 1),  Mortality_Rates!$C$111))</f>
        <v>2.2019195540573704E-3</v>
      </c>
      <c r="AS57" s="30">
        <f ca="1">(1-IF($B57="Male", $C$3, $C$4))^MIN((AS$8-$C$6), $C$5)*IF($B57="Male", MIN(OFFSET(Mortality_Rates!$B$6, $C57, 0), Mortality_Rates!$B$111), MIN(OFFSET(Mortality_Rates!$B$6, $C57, 1),  Mortality_Rates!$C$111))</f>
        <v>2.1765974791857108E-3</v>
      </c>
      <c r="AT57" s="30">
        <f ca="1">(1-IF($B57="Male", $C$3, $C$4))^MIN((AT$8-$C$6), $C$5)*IF($B57="Male", MIN(OFFSET(Mortality_Rates!$B$6, $C57, 0), Mortality_Rates!$B$111), MIN(OFFSET(Mortality_Rates!$B$6, $C57, 1),  Mortality_Rates!$C$111))</f>
        <v>2.1515666081750751E-3</v>
      </c>
      <c r="AU57" s="30">
        <f ca="1">(1-IF($B57="Male", $C$3, $C$4))^MIN((AU$8-$C$6), $C$5)*IF($B57="Male", MIN(OFFSET(Mortality_Rates!$B$6, $C57, 0), Mortality_Rates!$B$111), MIN(OFFSET(Mortality_Rates!$B$6, $C57, 1),  Mortality_Rates!$C$111))</f>
        <v>2.1268235921810623E-3</v>
      </c>
      <c r="AV57" s="30">
        <f ca="1">(1-IF($B57="Male", $C$3, $C$4))^MIN((AV$8-$C$6), $C$5)*IF($B57="Male", MIN(OFFSET(Mortality_Rates!$B$6, $C57, 0), Mortality_Rates!$B$111), MIN(OFFSET(Mortality_Rates!$B$6, $C57, 1),  Mortality_Rates!$C$111))</f>
        <v>2.10236512087098E-3</v>
      </c>
      <c r="AW57" s="30">
        <f ca="1">(1-IF($B57="Male", $C$3, $C$4))^MIN((AW$8-$C$6), $C$5)*IF($B57="Male", MIN(OFFSET(Mortality_Rates!$B$6, $C57, 0), Mortality_Rates!$B$111), MIN(OFFSET(Mortality_Rates!$B$6, $C57, 1),  Mortality_Rates!$C$111))</f>
        <v>2.0781879219809638E-3</v>
      </c>
      <c r="AX57" s="30">
        <f ca="1">(1-IF($B57="Male", $C$3, $C$4))^MIN((AX$8-$C$6), $C$5)*IF($B57="Male", MIN(OFFSET(Mortality_Rates!$B$6, $C57, 0), Mortality_Rates!$B$111), MIN(OFFSET(Mortality_Rates!$B$6, $C57, 1),  Mortality_Rates!$C$111))</f>
        <v>2.0542887608781825E-3</v>
      </c>
      <c r="AY57" s="30">
        <f ca="1">(1-IF($B57="Male", $C$3, $C$4))^MIN((AY$8-$C$6), $C$5)*IF($B57="Male", MIN(OFFSET(Mortality_Rates!$B$6, $C57, 0), Mortality_Rates!$B$111), MIN(OFFSET(Mortality_Rates!$B$6, $C57, 1),  Mortality_Rates!$C$111))</f>
        <v>2.0306644401280835E-3</v>
      </c>
      <c r="AZ57" s="30">
        <f ca="1">(1-IF($B57="Male", $C$3, $C$4))^MIN((AZ$8-$C$6), $C$5)*IF($B57="Male", MIN(OFFSET(Mortality_Rates!$B$6, $C57, 0), Mortality_Rates!$B$111), MIN(OFFSET(Mortality_Rates!$B$6, $C57, 1),  Mortality_Rates!$C$111))</f>
        <v>2.0073117990666105E-3</v>
      </c>
      <c r="BA57" s="30">
        <f ca="1">(1-IF($B57="Male", $C$3, $C$4))^MIN((BA$8-$C$6), $C$5)*IF($B57="Male", MIN(OFFSET(Mortality_Rates!$B$6, $C57, 0), Mortality_Rates!$B$111), MIN(OFFSET(Mortality_Rates!$B$6, $C57, 1),  Mortality_Rates!$C$111))</f>
        <v>1.9842277133773449E-3</v>
      </c>
      <c r="BB57" s="30">
        <f ca="1">(1-IF($B57="Male", $C$3, $C$4))^MIN((BB$8-$C$6), $C$5)*IF($B57="Male", MIN(OFFSET(Mortality_Rates!$B$6, $C57, 0), Mortality_Rates!$B$111), MIN(OFFSET(Mortality_Rates!$B$6, $C57, 1),  Mortality_Rates!$C$111))</f>
        <v>1.9842277133773449E-3</v>
      </c>
      <c r="BC57" s="30">
        <f ca="1">(1-IF($B57="Male", $C$3, $C$4))^MIN((BC$8-$C$6), $C$5)*IF($B57="Male", MIN(OFFSET(Mortality_Rates!$B$6, $C57, 0), Mortality_Rates!$B$111), MIN(OFFSET(Mortality_Rates!$B$6, $C57, 1),  Mortality_Rates!$C$111))</f>
        <v>1.9842277133773449E-3</v>
      </c>
      <c r="BD57" s="30">
        <f ca="1">(1-IF($B57="Male", $C$3, $C$4))^MIN((BD$8-$C$6), $C$5)*IF($B57="Male", MIN(OFFSET(Mortality_Rates!$B$6, $C57, 0), Mortality_Rates!$B$111), MIN(OFFSET(Mortality_Rates!$B$6, $C57, 1),  Mortality_Rates!$C$111))</f>
        <v>1.9842277133773449E-3</v>
      </c>
      <c r="BE57" s="30">
        <f ca="1">(1-IF($B57="Male", $C$3, $C$4))^MIN((BE$8-$C$6), $C$5)*IF($B57="Male", MIN(OFFSET(Mortality_Rates!$B$6, $C57, 0), Mortality_Rates!$B$111), MIN(OFFSET(Mortality_Rates!$B$6, $C57, 1),  Mortality_Rates!$C$111))</f>
        <v>1.9842277133773449E-3</v>
      </c>
      <c r="BF57" s="30">
        <f ca="1">(1-IF($B57="Male", $C$3, $C$4))^MIN((BF$8-$C$6), $C$5)*IF($B57="Male", MIN(OFFSET(Mortality_Rates!$B$6, $C57, 0), Mortality_Rates!$B$111), MIN(OFFSET(Mortality_Rates!$B$6, $C57, 1),  Mortality_Rates!$C$111))</f>
        <v>1.9842277133773449E-3</v>
      </c>
      <c r="BG57" s="30">
        <f ca="1">(1-IF($B57="Male", $C$3, $C$4))^MIN((BG$8-$C$6), $C$5)*IF($B57="Male", MIN(OFFSET(Mortality_Rates!$B$6, $C57, 0), Mortality_Rates!$B$111), MIN(OFFSET(Mortality_Rates!$B$6, $C57, 1),  Mortality_Rates!$C$111))</f>
        <v>1.9842277133773449E-3</v>
      </c>
      <c r="BH57" s="30">
        <f ca="1">(1-IF($B57="Male", $C$3, $C$4))^MIN((BH$8-$C$6), $C$5)*IF($B57="Male", MIN(OFFSET(Mortality_Rates!$B$6, $C57, 0), Mortality_Rates!$B$111), MIN(OFFSET(Mortality_Rates!$B$6, $C57, 1),  Mortality_Rates!$C$111))</f>
        <v>1.9842277133773449E-3</v>
      </c>
      <c r="BI57" s="30">
        <f ca="1">(1-IF($B57="Male", $C$3, $C$4))^MIN((BI$8-$C$6), $C$5)*IF($B57="Male", MIN(OFFSET(Mortality_Rates!$B$6, $C57, 0), Mortality_Rates!$B$111), MIN(OFFSET(Mortality_Rates!$B$6, $C57, 1),  Mortality_Rates!$C$111))</f>
        <v>1.9842277133773449E-3</v>
      </c>
      <c r="BJ57" s="30">
        <f ca="1">(1-IF($B57="Male", $C$3, $C$4))^MIN((BJ$8-$C$6), $C$5)*IF($B57="Male", MIN(OFFSET(Mortality_Rates!$B$6, $C57, 0), Mortality_Rates!$B$111), MIN(OFFSET(Mortality_Rates!$B$6, $C57, 1),  Mortality_Rates!$C$111))</f>
        <v>1.9842277133773449E-3</v>
      </c>
      <c r="BK57" s="30">
        <f ca="1">(1-IF($B57="Male", $C$3, $C$4))^MIN((BK$8-$C$6), $C$5)*IF($B57="Male", MIN(OFFSET(Mortality_Rates!$B$6, $C57, 0), Mortality_Rates!$B$111), MIN(OFFSET(Mortality_Rates!$B$6, $C57, 1),  Mortality_Rates!$C$111))</f>
        <v>1.9842277133773449E-3</v>
      </c>
    </row>
    <row r="58" spans="1:63" x14ac:dyDescent="0.35">
      <c r="A58" t="s">
        <v>34</v>
      </c>
      <c r="B58" t="s">
        <v>31</v>
      </c>
      <c r="C58">
        <f t="shared" si="25"/>
        <v>49</v>
      </c>
      <c r="D58" s="30">
        <f ca="1">(1-IF($B58="Male", $C$3, $C$4))^MIN((D$8-$C$6), $C$5)*IF($B58="Male", MIN(OFFSET(Mortality_Rates!$B$6, $C58, 0), Mortality_Rates!$B$111), MIN(OFFSET(Mortality_Rates!$B$6, $C58, 1),  Mortality_Rates!$C$111))</f>
        <v>3.8393340000000002E-3</v>
      </c>
      <c r="E58" s="30">
        <f ca="1">(1-IF($B58="Male", $C$3, $C$4))^MIN((E$8-$C$6), $C$5)*IF($B58="Male", MIN(OFFSET(Mortality_Rates!$B$6, $C58, 0), Mortality_Rates!$B$111), MIN(OFFSET(Mortality_Rates!$B$6, $C58, 1),  Mortality_Rates!$C$111))</f>
        <v>3.7951816589999999E-3</v>
      </c>
      <c r="F58" s="30">
        <f ca="1">(1-IF($B58="Male", $C$3, $C$4))^MIN((F$8-$C$6), $C$5)*IF($B58="Male", MIN(OFFSET(Mortality_Rates!$B$6, $C58, 0), Mortality_Rates!$B$111), MIN(OFFSET(Mortality_Rates!$B$6, $C58, 1),  Mortality_Rates!$C$111))</f>
        <v>3.7515370699215001E-3</v>
      </c>
      <c r="G58" s="30">
        <f ca="1">(1-IF($B58="Male", $C$3, $C$4))^MIN((G$8-$C$6), $C$5)*IF($B58="Male", MIN(OFFSET(Mortality_Rates!$B$6, $C58, 0), Mortality_Rates!$B$111), MIN(OFFSET(Mortality_Rates!$B$6, $C58, 1),  Mortality_Rates!$C$111))</f>
        <v>3.7083943936174028E-3</v>
      </c>
      <c r="H58" s="30">
        <f ca="1">(1-IF($B58="Male", $C$3, $C$4))^MIN((H$8-$C$6), $C$5)*IF($B58="Male", MIN(OFFSET(Mortality_Rates!$B$6, $C58, 0), Mortality_Rates!$B$111), MIN(OFFSET(Mortality_Rates!$B$6, $C58, 1),  Mortality_Rates!$C$111))</f>
        <v>3.6657478580908033E-3</v>
      </c>
      <c r="I58" s="30">
        <f ca="1">(1-IF($B58="Male", $C$3, $C$4))^MIN((I$8-$C$6), $C$5)*IF($B58="Male", MIN(OFFSET(Mortality_Rates!$B$6, $C58, 0), Mortality_Rates!$B$111), MIN(OFFSET(Mortality_Rates!$B$6, $C58, 1),  Mortality_Rates!$C$111))</f>
        <v>3.6235917577227589E-3</v>
      </c>
      <c r="J58" s="30">
        <f ca="1">(1-IF($B58="Male", $C$3, $C$4))^MIN((J$8-$C$6), $C$5)*IF($B58="Male", MIN(OFFSET(Mortality_Rates!$B$6, $C58, 0), Mortality_Rates!$B$111), MIN(OFFSET(Mortality_Rates!$B$6, $C58, 1),  Mortality_Rates!$C$111))</f>
        <v>3.5819204525089471E-3</v>
      </c>
      <c r="K58" s="30">
        <f ca="1">(1-IF($B58="Male", $C$3, $C$4))^MIN((K$8-$C$6), $C$5)*IF($B58="Male", MIN(OFFSET(Mortality_Rates!$B$6, $C58, 0), Mortality_Rates!$B$111), MIN(OFFSET(Mortality_Rates!$B$6, $C58, 1),  Mortality_Rates!$C$111))</f>
        <v>3.5407283673050943E-3</v>
      </c>
      <c r="L58" s="30">
        <f ca="1">(1-IF($B58="Male", $C$3, $C$4))^MIN((L$8-$C$6), $C$5)*IF($B58="Male", MIN(OFFSET(Mortality_Rates!$B$6, $C58, 0), Mortality_Rates!$B$111), MIN(OFFSET(Mortality_Rates!$B$6, $C58, 1),  Mortality_Rates!$C$111))</f>
        <v>3.5000099910810858E-3</v>
      </c>
      <c r="M58" s="30">
        <f ca="1">(1-IF($B58="Male", $C$3, $C$4))^MIN((M$8-$C$6), $C$5)*IF($B58="Male", MIN(OFFSET(Mortality_Rates!$B$6, $C58, 0), Mortality_Rates!$B$111), MIN(OFFSET(Mortality_Rates!$B$6, $C58, 1),  Mortality_Rates!$C$111))</f>
        <v>3.4597598761836532E-3</v>
      </c>
      <c r="N58" s="30">
        <f ca="1">(1-IF($B58="Male", $C$3, $C$4))^MIN((N$8-$C$6), $C$5)*IF($B58="Male", MIN(OFFSET(Mortality_Rates!$B$6, $C58, 0), Mortality_Rates!$B$111), MIN(OFFSET(Mortality_Rates!$B$6, $C58, 1),  Mortality_Rates!$C$111))</f>
        <v>3.4199726376075413E-3</v>
      </c>
      <c r="O58" s="30">
        <f ca="1">(1-IF($B58="Male", $C$3, $C$4))^MIN((O$8-$C$6), $C$5)*IF($B58="Male", MIN(OFFSET(Mortality_Rates!$B$6, $C58, 0), Mortality_Rates!$B$111), MIN(OFFSET(Mortality_Rates!$B$6, $C58, 1),  Mortality_Rates!$C$111))</f>
        <v>3.3806429522750549E-3</v>
      </c>
      <c r="P58" s="30">
        <f ca="1">(1-IF($B58="Male", $C$3, $C$4))^MIN((P$8-$C$6), $C$5)*IF($B58="Male", MIN(OFFSET(Mortality_Rates!$B$6, $C58, 0), Mortality_Rates!$B$111), MIN(OFFSET(Mortality_Rates!$B$6, $C58, 1),  Mortality_Rates!$C$111))</f>
        <v>3.3417655583238919E-3</v>
      </c>
      <c r="Q58" s="30">
        <f ca="1">(1-IF($B58="Male", $C$3, $C$4))^MIN((Q$8-$C$6), $C$5)*IF($B58="Male", MIN(OFFSET(Mortality_Rates!$B$6, $C58, 0), Mortality_Rates!$B$111), MIN(OFFSET(Mortality_Rates!$B$6, $C58, 1),  Mortality_Rates!$C$111))</f>
        <v>3.3033352544031671E-3</v>
      </c>
      <c r="R58" s="30">
        <f ca="1">(1-IF($B58="Male", $C$3, $C$4))^MIN((R$8-$C$6), $C$5)*IF($B58="Male", MIN(OFFSET(Mortality_Rates!$B$6, $C58, 0), Mortality_Rates!$B$111), MIN(OFFSET(Mortality_Rates!$B$6, $C58, 1),  Mortality_Rates!$C$111))</f>
        <v>3.265346898977531E-3</v>
      </c>
      <c r="S58" s="30">
        <f ca="1">(1-IF($B58="Male", $C$3, $C$4))^MIN((S$8-$C$6), $C$5)*IF($B58="Male", MIN(OFFSET(Mortality_Rates!$B$6, $C58, 0), Mortality_Rates!$B$111), MIN(OFFSET(Mortality_Rates!$B$6, $C58, 1),  Mortality_Rates!$C$111))</f>
        <v>3.227795409639289E-3</v>
      </c>
      <c r="T58" s="30">
        <f ca="1">(1-IF($B58="Male", $C$3, $C$4))^MIN((T$8-$C$6), $C$5)*IF($B58="Male", MIN(OFFSET(Mortality_Rates!$B$6, $C58, 0), Mortality_Rates!$B$111), MIN(OFFSET(Mortality_Rates!$B$6, $C58, 1),  Mortality_Rates!$C$111))</f>
        <v>3.1906757624284372E-3</v>
      </c>
      <c r="U58" s="30">
        <f ca="1">(1-IF($B58="Male", $C$3, $C$4))^MIN((U$8-$C$6), $C$5)*IF($B58="Male", MIN(OFFSET(Mortality_Rates!$B$6, $C58, 0), Mortality_Rates!$B$111), MIN(OFFSET(Mortality_Rates!$B$6, $C58, 1),  Mortality_Rates!$C$111))</f>
        <v>3.1539829911605105E-3</v>
      </c>
      <c r="V58" s="30">
        <f ca="1">(1-IF($B58="Male", $C$3, $C$4))^MIN((V$8-$C$6), $C$5)*IF($B58="Male", MIN(OFFSET(Mortality_Rates!$B$6, $C58, 0), Mortality_Rates!$B$111), MIN(OFFSET(Mortality_Rates!$B$6, $C58, 1),  Mortality_Rates!$C$111))</f>
        <v>3.1177121867621647E-3</v>
      </c>
      <c r="W58" s="30">
        <f ca="1">(1-IF($B58="Male", $C$3, $C$4))^MIN((W$8-$C$6), $C$5)*IF($B58="Male", MIN(OFFSET(Mortality_Rates!$B$6, $C58, 0), Mortality_Rates!$B$111), MIN(OFFSET(Mortality_Rates!$B$6, $C58, 1),  Mortality_Rates!$C$111))</f>
        <v>3.0818584966144E-3</v>
      </c>
      <c r="X58" s="30">
        <f ca="1">(1-IF($B58="Male", $C$3, $C$4))^MIN((X$8-$C$6), $C$5)*IF($B58="Male", MIN(OFFSET(Mortality_Rates!$B$6, $C58, 0), Mortality_Rates!$B$111), MIN(OFFSET(Mortality_Rates!$B$6, $C58, 1),  Mortality_Rates!$C$111))</f>
        <v>3.0464171239033343E-3</v>
      </c>
      <c r="Y58" s="30">
        <f ca="1">(1-IF($B58="Male", $C$3, $C$4))^MIN((Y$8-$C$6), $C$5)*IF($B58="Male", MIN(OFFSET(Mortality_Rates!$B$6, $C58, 0), Mortality_Rates!$B$111), MIN(OFFSET(Mortality_Rates!$B$6, $C58, 1),  Mortality_Rates!$C$111))</f>
        <v>3.0113833269784459E-3</v>
      </c>
      <c r="Z58" s="30">
        <f ca="1">(1-IF($B58="Male", $C$3, $C$4))^MIN((Z$8-$C$6), $C$5)*IF($B58="Male", MIN(OFFSET(Mortality_Rates!$B$6, $C58, 0), Mortality_Rates!$B$111), MIN(OFFSET(Mortality_Rates!$B$6, $C58, 1),  Mortality_Rates!$C$111))</f>
        <v>2.9767524187181943E-3</v>
      </c>
      <c r="AA58" s="30">
        <f ca="1">(1-IF($B58="Male", $C$3, $C$4))^MIN((AA$8-$C$6), $C$5)*IF($B58="Male", MIN(OFFSET(Mortality_Rates!$B$6, $C58, 0), Mortality_Rates!$B$111), MIN(OFFSET(Mortality_Rates!$B$6, $C58, 1),  Mortality_Rates!$C$111))</f>
        <v>2.9425197659029346E-3</v>
      </c>
      <c r="AB58" s="30">
        <f ca="1">(1-IF($B58="Male", $C$3, $C$4))^MIN((AB$8-$C$6), $C$5)*IF($B58="Male", MIN(OFFSET(Mortality_Rates!$B$6, $C58, 0), Mortality_Rates!$B$111), MIN(OFFSET(Mortality_Rates!$B$6, $C58, 1),  Mortality_Rates!$C$111))</f>
        <v>2.9086807885950511E-3</v>
      </c>
      <c r="AC58" s="30">
        <f ca="1">(1-IF($B58="Male", $C$3, $C$4))^MIN((AC$8-$C$6), $C$5)*IF($B58="Male", MIN(OFFSET(Mortality_Rates!$B$6, $C58, 0), Mortality_Rates!$B$111), MIN(OFFSET(Mortality_Rates!$B$6, $C58, 1),  Mortality_Rates!$C$111))</f>
        <v>2.8752309595262079E-3</v>
      </c>
      <c r="AD58" s="30">
        <f ca="1">(1-IF($B58="Male", $C$3, $C$4))^MIN((AD$8-$C$6), $C$5)*IF($B58="Male", MIN(OFFSET(Mortality_Rates!$B$6, $C58, 0), Mortality_Rates!$B$111), MIN(OFFSET(Mortality_Rates!$B$6, $C58, 1),  Mortality_Rates!$C$111))</f>
        <v>2.8421658034916567E-3</v>
      </c>
      <c r="AE58" s="30">
        <f ca="1">(1-IF($B58="Male", $C$3, $C$4))^MIN((AE$8-$C$6), $C$5)*IF($B58="Male", MIN(OFFSET(Mortality_Rates!$B$6, $C58, 0), Mortality_Rates!$B$111), MIN(OFFSET(Mortality_Rates!$B$6, $C58, 1),  Mortality_Rates!$C$111))</f>
        <v>2.809480896751503E-3</v>
      </c>
      <c r="AF58" s="30">
        <f ca="1">(1-IF($B58="Male", $C$3, $C$4))^MIN((AF$8-$C$6), $C$5)*IF($B58="Male", MIN(OFFSET(Mortality_Rates!$B$6, $C58, 0), Mortality_Rates!$B$111), MIN(OFFSET(Mortality_Rates!$B$6, $C58, 1),  Mortality_Rates!$C$111))</f>
        <v>2.7771718664388609E-3</v>
      </c>
      <c r="AG58" s="30">
        <f ca="1">(1-IF($B58="Male", $C$3, $C$4))^MIN((AG$8-$C$6), $C$5)*IF($B58="Male", MIN(OFFSET(Mortality_Rates!$B$6, $C58, 0), Mortality_Rates!$B$111), MIN(OFFSET(Mortality_Rates!$B$6, $C58, 1),  Mortality_Rates!$C$111))</f>
        <v>2.7452343899748138E-3</v>
      </c>
      <c r="AH58" s="30">
        <f ca="1">(1-IF($B58="Male", $C$3, $C$4))^MIN((AH$8-$C$6), $C$5)*IF($B58="Male", MIN(OFFSET(Mortality_Rates!$B$6, $C58, 0), Mortality_Rates!$B$111), MIN(OFFSET(Mortality_Rates!$B$6, $C58, 1),  Mortality_Rates!$C$111))</f>
        <v>2.7136641944901035E-3</v>
      </c>
      <c r="AI58" s="30">
        <f ca="1">(1-IF($B58="Male", $C$3, $C$4))^MIN((AI$8-$C$6), $C$5)*IF($B58="Male", MIN(OFFSET(Mortality_Rates!$B$6, $C58, 0), Mortality_Rates!$B$111), MIN(OFFSET(Mortality_Rates!$B$6, $C58, 1),  Mortality_Rates!$C$111))</f>
        <v>2.6824570562534672E-3</v>
      </c>
      <c r="AJ58" s="30">
        <f ca="1">(1-IF($B58="Male", $C$3, $C$4))^MIN((AJ$8-$C$6), $C$5)*IF($B58="Male", MIN(OFFSET(Mortality_Rates!$B$6, $C58, 0), Mortality_Rates!$B$111), MIN(OFFSET(Mortality_Rates!$B$6, $C58, 1),  Mortality_Rates!$C$111))</f>
        <v>2.6516088001065524E-3</v>
      </c>
      <c r="AK58" s="30">
        <f ca="1">(1-IF($B58="Male", $C$3, $C$4))^MIN((AK$8-$C$6), $C$5)*IF($B58="Male", MIN(OFFSET(Mortality_Rates!$B$6, $C58, 0), Mortality_Rates!$B$111), MIN(OFFSET(Mortality_Rates!$B$6, $C58, 1),  Mortality_Rates!$C$111))</f>
        <v>2.621115298905327E-3</v>
      </c>
      <c r="AL58" s="30">
        <f ca="1">(1-IF($B58="Male", $C$3, $C$4))^MIN((AL$8-$C$6), $C$5)*IF($B58="Male", MIN(OFFSET(Mortality_Rates!$B$6, $C58, 0), Mortality_Rates!$B$111), MIN(OFFSET(Mortality_Rates!$B$6, $C58, 1),  Mortality_Rates!$C$111))</f>
        <v>2.5909724729679157E-3</v>
      </c>
      <c r="AM58" s="30">
        <f ca="1">(1-IF($B58="Male", $C$3, $C$4))^MIN((AM$8-$C$6), $C$5)*IF($B58="Male", MIN(OFFSET(Mortality_Rates!$B$6, $C58, 0), Mortality_Rates!$B$111), MIN(OFFSET(Mortality_Rates!$B$6, $C58, 1),  Mortality_Rates!$C$111))</f>
        <v>2.5611762895287851E-3</v>
      </c>
      <c r="AN58" s="30">
        <f ca="1">(1-IF($B58="Male", $C$3, $C$4))^MIN((AN$8-$C$6), $C$5)*IF($B58="Male", MIN(OFFSET(Mortality_Rates!$B$6, $C58, 0), Mortality_Rates!$B$111), MIN(OFFSET(Mortality_Rates!$B$6, $C58, 1),  Mortality_Rates!$C$111))</f>
        <v>2.5317227621992041E-3</v>
      </c>
      <c r="AO58" s="30">
        <f ca="1">(1-IF($B58="Male", $C$3, $C$4))^MIN((AO$8-$C$6), $C$5)*IF($B58="Male", MIN(OFFSET(Mortality_Rates!$B$6, $C58, 0), Mortality_Rates!$B$111), MIN(OFFSET(Mortality_Rates!$B$6, $C58, 1),  Mortality_Rates!$C$111))</f>
        <v>2.502607950433913E-3</v>
      </c>
      <c r="AP58" s="30">
        <f ca="1">(1-IF($B58="Male", $C$3, $C$4))^MIN((AP$8-$C$6), $C$5)*IF($B58="Male", MIN(OFFSET(Mortality_Rates!$B$6, $C58, 0), Mortality_Rates!$B$111), MIN(OFFSET(Mortality_Rates!$B$6, $C58, 1),  Mortality_Rates!$C$111))</f>
        <v>2.4738279590039232E-3</v>
      </c>
      <c r="AQ58" s="30">
        <f ca="1">(1-IF($B58="Male", $C$3, $C$4))^MIN((AQ$8-$C$6), $C$5)*IF($B58="Male", MIN(OFFSET(Mortality_Rates!$B$6, $C58, 0), Mortality_Rates!$B$111), MIN(OFFSET(Mortality_Rates!$B$6, $C58, 1),  Mortality_Rates!$C$111))</f>
        <v>2.4453789374753784E-3</v>
      </c>
      <c r="AR58" s="30">
        <f ca="1">(1-IF($B58="Male", $C$3, $C$4))^MIN((AR$8-$C$6), $C$5)*IF($B58="Male", MIN(OFFSET(Mortality_Rates!$B$6, $C58, 0), Mortality_Rates!$B$111), MIN(OFFSET(Mortality_Rates!$B$6, $C58, 1),  Mortality_Rates!$C$111))</f>
        <v>2.4172570796944111E-3</v>
      </c>
      <c r="AS58" s="30">
        <f ca="1">(1-IF($B58="Male", $C$3, $C$4))^MIN((AS$8-$C$6), $C$5)*IF($B58="Male", MIN(OFFSET(Mortality_Rates!$B$6, $C58, 0), Mortality_Rates!$B$111), MIN(OFFSET(Mortality_Rates!$B$6, $C58, 1),  Mortality_Rates!$C$111))</f>
        <v>2.3894586232779255E-3</v>
      </c>
      <c r="AT58" s="30">
        <f ca="1">(1-IF($B58="Male", $C$3, $C$4))^MIN((AT$8-$C$6), $C$5)*IF($B58="Male", MIN(OFFSET(Mortality_Rates!$B$6, $C58, 0), Mortality_Rates!$B$111), MIN(OFFSET(Mortality_Rates!$B$6, $C58, 1),  Mortality_Rates!$C$111))</f>
        <v>2.3619798491102293E-3</v>
      </c>
      <c r="AU58" s="30">
        <f ca="1">(1-IF($B58="Male", $C$3, $C$4))^MIN((AU$8-$C$6), $C$5)*IF($B58="Male", MIN(OFFSET(Mortality_Rates!$B$6, $C58, 0), Mortality_Rates!$B$111), MIN(OFFSET(Mortality_Rates!$B$6, $C58, 1),  Mortality_Rates!$C$111))</f>
        <v>2.3348170808454622E-3</v>
      </c>
      <c r="AV58" s="30">
        <f ca="1">(1-IF($B58="Male", $C$3, $C$4))^MIN((AV$8-$C$6), $C$5)*IF($B58="Male", MIN(OFFSET(Mortality_Rates!$B$6, $C58, 0), Mortality_Rates!$B$111), MIN(OFFSET(Mortality_Rates!$B$6, $C58, 1),  Mortality_Rates!$C$111))</f>
        <v>2.3079666844157392E-3</v>
      </c>
      <c r="AW58" s="30">
        <f ca="1">(1-IF($B58="Male", $C$3, $C$4))^MIN((AW$8-$C$6), $C$5)*IF($B58="Male", MIN(OFFSET(Mortality_Rates!$B$6, $C58, 0), Mortality_Rates!$B$111), MIN(OFFSET(Mortality_Rates!$B$6, $C58, 1),  Mortality_Rates!$C$111))</f>
        <v>2.2814250675449585E-3</v>
      </c>
      <c r="AX58" s="30">
        <f ca="1">(1-IF($B58="Male", $C$3, $C$4))^MIN((AX$8-$C$6), $C$5)*IF($B58="Male", MIN(OFFSET(Mortality_Rates!$B$6, $C58, 0), Mortality_Rates!$B$111), MIN(OFFSET(Mortality_Rates!$B$6, $C58, 1),  Mortality_Rates!$C$111))</f>
        <v>2.2551886792681916E-3</v>
      </c>
      <c r="AY58" s="30">
        <f ca="1">(1-IF($B58="Male", $C$3, $C$4))^MIN((AY$8-$C$6), $C$5)*IF($B58="Male", MIN(OFFSET(Mortality_Rates!$B$6, $C58, 0), Mortality_Rates!$B$111), MIN(OFFSET(Mortality_Rates!$B$6, $C58, 1),  Mortality_Rates!$C$111))</f>
        <v>2.2292540094566073E-3</v>
      </c>
      <c r="AZ58" s="30">
        <f ca="1">(1-IF($B58="Male", $C$3, $C$4))^MIN((AZ$8-$C$6), $C$5)*IF($B58="Male", MIN(OFFSET(Mortality_Rates!$B$6, $C58, 0), Mortality_Rates!$B$111), MIN(OFFSET(Mortality_Rates!$B$6, $C58, 1),  Mortality_Rates!$C$111))</f>
        <v>2.2036175883478563E-3</v>
      </c>
      <c r="BA58" s="30">
        <f ca="1">(1-IF($B58="Male", $C$3, $C$4))^MIN((BA$8-$C$6), $C$5)*IF($B58="Male", MIN(OFFSET(Mortality_Rates!$B$6, $C58, 0), Mortality_Rates!$B$111), MIN(OFFSET(Mortality_Rates!$B$6, $C58, 1),  Mortality_Rates!$C$111))</f>
        <v>2.1782759860818563E-3</v>
      </c>
      <c r="BB58" s="30">
        <f ca="1">(1-IF($B58="Male", $C$3, $C$4))^MIN((BB$8-$C$6), $C$5)*IF($B58="Male", MIN(OFFSET(Mortality_Rates!$B$6, $C58, 0), Mortality_Rates!$B$111), MIN(OFFSET(Mortality_Rates!$B$6, $C58, 1),  Mortality_Rates!$C$111))</f>
        <v>2.1782759860818563E-3</v>
      </c>
      <c r="BC58" s="30">
        <f ca="1">(1-IF($B58="Male", $C$3, $C$4))^MIN((BC$8-$C$6), $C$5)*IF($B58="Male", MIN(OFFSET(Mortality_Rates!$B$6, $C58, 0), Mortality_Rates!$B$111), MIN(OFFSET(Mortality_Rates!$B$6, $C58, 1),  Mortality_Rates!$C$111))</f>
        <v>2.1782759860818563E-3</v>
      </c>
      <c r="BD58" s="30">
        <f ca="1">(1-IF($B58="Male", $C$3, $C$4))^MIN((BD$8-$C$6), $C$5)*IF($B58="Male", MIN(OFFSET(Mortality_Rates!$B$6, $C58, 0), Mortality_Rates!$B$111), MIN(OFFSET(Mortality_Rates!$B$6, $C58, 1),  Mortality_Rates!$C$111))</f>
        <v>2.1782759860818563E-3</v>
      </c>
      <c r="BE58" s="30">
        <f ca="1">(1-IF($B58="Male", $C$3, $C$4))^MIN((BE$8-$C$6), $C$5)*IF($B58="Male", MIN(OFFSET(Mortality_Rates!$B$6, $C58, 0), Mortality_Rates!$B$111), MIN(OFFSET(Mortality_Rates!$B$6, $C58, 1),  Mortality_Rates!$C$111))</f>
        <v>2.1782759860818563E-3</v>
      </c>
      <c r="BF58" s="30">
        <f ca="1">(1-IF($B58="Male", $C$3, $C$4))^MIN((BF$8-$C$6), $C$5)*IF($B58="Male", MIN(OFFSET(Mortality_Rates!$B$6, $C58, 0), Mortality_Rates!$B$111), MIN(OFFSET(Mortality_Rates!$B$6, $C58, 1),  Mortality_Rates!$C$111))</f>
        <v>2.1782759860818563E-3</v>
      </c>
      <c r="BG58" s="30">
        <f ca="1">(1-IF($B58="Male", $C$3, $C$4))^MIN((BG$8-$C$6), $C$5)*IF($B58="Male", MIN(OFFSET(Mortality_Rates!$B$6, $C58, 0), Mortality_Rates!$B$111), MIN(OFFSET(Mortality_Rates!$B$6, $C58, 1),  Mortality_Rates!$C$111))</f>
        <v>2.1782759860818563E-3</v>
      </c>
      <c r="BH58" s="30">
        <f ca="1">(1-IF($B58="Male", $C$3, $C$4))^MIN((BH$8-$C$6), $C$5)*IF($B58="Male", MIN(OFFSET(Mortality_Rates!$B$6, $C58, 0), Mortality_Rates!$B$111), MIN(OFFSET(Mortality_Rates!$B$6, $C58, 1),  Mortality_Rates!$C$111))</f>
        <v>2.1782759860818563E-3</v>
      </c>
      <c r="BI58" s="30">
        <f ca="1">(1-IF($B58="Male", $C$3, $C$4))^MIN((BI$8-$C$6), $C$5)*IF($B58="Male", MIN(OFFSET(Mortality_Rates!$B$6, $C58, 0), Mortality_Rates!$B$111), MIN(OFFSET(Mortality_Rates!$B$6, $C58, 1),  Mortality_Rates!$C$111))</f>
        <v>2.1782759860818563E-3</v>
      </c>
      <c r="BJ58" s="30">
        <f ca="1">(1-IF($B58="Male", $C$3, $C$4))^MIN((BJ$8-$C$6), $C$5)*IF($B58="Male", MIN(OFFSET(Mortality_Rates!$B$6, $C58, 0), Mortality_Rates!$B$111), MIN(OFFSET(Mortality_Rates!$B$6, $C58, 1),  Mortality_Rates!$C$111))</f>
        <v>2.1782759860818563E-3</v>
      </c>
      <c r="BK58" s="30">
        <f ca="1">(1-IF($B58="Male", $C$3, $C$4))^MIN((BK$8-$C$6), $C$5)*IF($B58="Male", MIN(OFFSET(Mortality_Rates!$B$6, $C58, 0), Mortality_Rates!$B$111), MIN(OFFSET(Mortality_Rates!$B$6, $C58, 1),  Mortality_Rates!$C$111))</f>
        <v>2.1782759860818563E-3</v>
      </c>
    </row>
    <row r="59" spans="1:63" x14ac:dyDescent="0.35">
      <c r="A59" t="s">
        <v>34</v>
      </c>
      <c r="B59" t="s">
        <v>31</v>
      </c>
      <c r="C59">
        <f t="shared" si="25"/>
        <v>50</v>
      </c>
      <c r="D59" s="30">
        <f ca="1">(1-IF($B59="Male", $C$3, $C$4))^MIN((D$8-$C$6), $C$5)*IF($B59="Male", MIN(OFFSET(Mortality_Rates!$B$6, $C59, 0), Mortality_Rates!$B$111), MIN(OFFSET(Mortality_Rates!$B$6, $C59, 1),  Mortality_Rates!$C$111))</f>
        <v>4.2001365000000008E-3</v>
      </c>
      <c r="E59" s="30">
        <f ca="1">(1-IF($B59="Male", $C$3, $C$4))^MIN((E$8-$C$6), $C$5)*IF($B59="Male", MIN(OFFSET(Mortality_Rates!$B$6, $C59, 0), Mortality_Rates!$B$111), MIN(OFFSET(Mortality_Rates!$B$6, $C59, 1),  Mortality_Rates!$C$111))</f>
        <v>4.1518349302500004E-3</v>
      </c>
      <c r="F59" s="30">
        <f ca="1">(1-IF($B59="Male", $C$3, $C$4))^MIN((F$8-$C$6), $C$5)*IF($B59="Male", MIN(OFFSET(Mortality_Rates!$B$6, $C59, 0), Mortality_Rates!$B$111), MIN(OFFSET(Mortality_Rates!$B$6, $C59, 1),  Mortality_Rates!$C$111))</f>
        <v>4.104088828552125E-3</v>
      </c>
      <c r="G59" s="30">
        <f ca="1">(1-IF($B59="Male", $C$3, $C$4))^MIN((G$8-$C$6), $C$5)*IF($B59="Male", MIN(OFFSET(Mortality_Rates!$B$6, $C59, 0), Mortality_Rates!$B$111), MIN(OFFSET(Mortality_Rates!$B$6, $C59, 1),  Mortality_Rates!$C$111))</f>
        <v>4.0568918070237759E-3</v>
      </c>
      <c r="H59" s="30">
        <f ca="1">(1-IF($B59="Male", $C$3, $C$4))^MIN((H$8-$C$6), $C$5)*IF($B59="Male", MIN(OFFSET(Mortality_Rates!$B$6, $C59, 0), Mortality_Rates!$B$111), MIN(OFFSET(Mortality_Rates!$B$6, $C59, 1),  Mortality_Rates!$C$111))</f>
        <v>4.0102375512430033E-3</v>
      </c>
      <c r="I59" s="30">
        <f ca="1">(1-IF($B59="Male", $C$3, $C$4))^MIN((I$8-$C$6), $C$5)*IF($B59="Male", MIN(OFFSET(Mortality_Rates!$B$6, $C59, 0), Mortality_Rates!$B$111), MIN(OFFSET(Mortality_Rates!$B$6, $C59, 1),  Mortality_Rates!$C$111))</f>
        <v>3.9641198194037084E-3</v>
      </c>
      <c r="J59" s="30">
        <f ca="1">(1-IF($B59="Male", $C$3, $C$4))^MIN((J$8-$C$6), $C$5)*IF($B59="Male", MIN(OFFSET(Mortality_Rates!$B$6, $C59, 0), Mortality_Rates!$B$111), MIN(OFFSET(Mortality_Rates!$B$6, $C59, 1),  Mortality_Rates!$C$111))</f>
        <v>3.9185324414805654E-3</v>
      </c>
      <c r="K59" s="30">
        <f ca="1">(1-IF($B59="Male", $C$3, $C$4))^MIN((K$8-$C$6), $C$5)*IF($B59="Male", MIN(OFFSET(Mortality_Rates!$B$6, $C59, 0), Mortality_Rates!$B$111), MIN(OFFSET(Mortality_Rates!$B$6, $C59, 1),  Mortality_Rates!$C$111))</f>
        <v>3.8734693184035393E-3</v>
      </c>
      <c r="L59" s="30">
        <f ca="1">(1-IF($B59="Male", $C$3, $C$4))^MIN((L$8-$C$6), $C$5)*IF($B59="Male", MIN(OFFSET(Mortality_Rates!$B$6, $C59, 0), Mortality_Rates!$B$111), MIN(OFFSET(Mortality_Rates!$B$6, $C59, 1),  Mortality_Rates!$C$111))</f>
        <v>3.8289244212418986E-3</v>
      </c>
      <c r="M59" s="30">
        <f ca="1">(1-IF($B59="Male", $C$3, $C$4))^MIN((M$8-$C$6), $C$5)*IF($B59="Male", MIN(OFFSET(Mortality_Rates!$B$6, $C59, 0), Mortality_Rates!$B$111), MIN(OFFSET(Mortality_Rates!$B$6, $C59, 1),  Mortality_Rates!$C$111))</f>
        <v>3.784891790397617E-3</v>
      </c>
      <c r="N59" s="30">
        <f ca="1">(1-IF($B59="Male", $C$3, $C$4))^MIN((N$8-$C$6), $C$5)*IF($B59="Male", MIN(OFFSET(Mortality_Rates!$B$6, $C59, 0), Mortality_Rates!$B$111), MIN(OFFSET(Mortality_Rates!$B$6, $C59, 1),  Mortality_Rates!$C$111))</f>
        <v>3.7413655348080442E-3</v>
      </c>
      <c r="O59" s="30">
        <f ca="1">(1-IF($B59="Male", $C$3, $C$4))^MIN((O$8-$C$6), $C$5)*IF($B59="Male", MIN(OFFSET(Mortality_Rates!$B$6, $C59, 0), Mortality_Rates!$B$111), MIN(OFFSET(Mortality_Rates!$B$6, $C59, 1),  Mortality_Rates!$C$111))</f>
        <v>3.6983398311577521E-3</v>
      </c>
      <c r="P59" s="30">
        <f ca="1">(1-IF($B59="Male", $C$3, $C$4))^MIN((P$8-$C$6), $C$5)*IF($B59="Male", MIN(OFFSET(Mortality_Rates!$B$6, $C59, 0), Mortality_Rates!$B$111), MIN(OFFSET(Mortality_Rates!$B$6, $C59, 1),  Mortality_Rates!$C$111))</f>
        <v>3.655808923099438E-3</v>
      </c>
      <c r="Q59" s="30">
        <f ca="1">(1-IF($B59="Male", $C$3, $C$4))^MIN((Q$8-$C$6), $C$5)*IF($B59="Male", MIN(OFFSET(Mortality_Rates!$B$6, $C59, 0), Mortality_Rates!$B$111), MIN(OFFSET(Mortality_Rates!$B$6, $C59, 1),  Mortality_Rates!$C$111))</f>
        <v>3.6137671204837948E-3</v>
      </c>
      <c r="R59" s="30">
        <f ca="1">(1-IF($B59="Male", $C$3, $C$4))^MIN((R$8-$C$6), $C$5)*IF($B59="Male", MIN(OFFSET(Mortality_Rates!$B$6, $C59, 0), Mortality_Rates!$B$111), MIN(OFFSET(Mortality_Rates!$B$6, $C59, 1),  Mortality_Rates!$C$111))</f>
        <v>3.5722087985982313E-3</v>
      </c>
      <c r="S59" s="30">
        <f ca="1">(1-IF($B59="Male", $C$3, $C$4))^MIN((S$8-$C$6), $C$5)*IF($B59="Male", MIN(OFFSET(Mortality_Rates!$B$6, $C59, 0), Mortality_Rates!$B$111), MIN(OFFSET(Mortality_Rates!$B$6, $C59, 1),  Mortality_Rates!$C$111))</f>
        <v>3.5311283974143511E-3</v>
      </c>
      <c r="T59" s="30">
        <f ca="1">(1-IF($B59="Male", $C$3, $C$4))^MIN((T$8-$C$6), $C$5)*IF($B59="Male", MIN(OFFSET(Mortality_Rates!$B$6, $C59, 0), Mortality_Rates!$B$111), MIN(OFFSET(Mortality_Rates!$B$6, $C59, 1),  Mortality_Rates!$C$111))</f>
        <v>3.4905204208440861E-3</v>
      </c>
      <c r="U59" s="30">
        <f ca="1">(1-IF($B59="Male", $C$3, $C$4))^MIN((U$8-$C$6), $C$5)*IF($B59="Male", MIN(OFFSET(Mortality_Rates!$B$6, $C59, 0), Mortality_Rates!$B$111), MIN(OFFSET(Mortality_Rates!$B$6, $C59, 1),  Mortality_Rates!$C$111))</f>
        <v>3.4503794360043792E-3</v>
      </c>
      <c r="V59" s="30">
        <f ca="1">(1-IF($B59="Male", $C$3, $C$4))^MIN((V$8-$C$6), $C$5)*IF($B59="Male", MIN(OFFSET(Mortality_Rates!$B$6, $C59, 0), Mortality_Rates!$B$111), MIN(OFFSET(Mortality_Rates!$B$6, $C59, 1),  Mortality_Rates!$C$111))</f>
        <v>3.4107000724903289E-3</v>
      </c>
      <c r="W59" s="30">
        <f ca="1">(1-IF($B59="Male", $C$3, $C$4))^MIN((W$8-$C$6), $C$5)*IF($B59="Male", MIN(OFFSET(Mortality_Rates!$B$6, $C59, 0), Mortality_Rates!$B$111), MIN(OFFSET(Mortality_Rates!$B$6, $C59, 1),  Mortality_Rates!$C$111))</f>
        <v>3.3714770216566907E-3</v>
      </c>
      <c r="X59" s="30">
        <f ca="1">(1-IF($B59="Male", $C$3, $C$4))^MIN((X$8-$C$6), $C$5)*IF($B59="Male", MIN(OFFSET(Mortality_Rates!$B$6, $C59, 0), Mortality_Rates!$B$111), MIN(OFFSET(Mortality_Rates!$B$6, $C59, 1),  Mortality_Rates!$C$111))</f>
        <v>3.3327050359076389E-3</v>
      </c>
      <c r="Y59" s="30">
        <f ca="1">(1-IF($B59="Male", $C$3, $C$4))^MIN((Y$8-$C$6), $C$5)*IF($B59="Male", MIN(OFFSET(Mortality_Rates!$B$6, $C59, 0), Mortality_Rates!$B$111), MIN(OFFSET(Mortality_Rates!$B$6, $C59, 1),  Mortality_Rates!$C$111))</f>
        <v>3.2943789279947008E-3</v>
      </c>
      <c r="Z59" s="30">
        <f ca="1">(1-IF($B59="Male", $C$3, $C$4))^MIN((Z$8-$C$6), $C$5)*IF($B59="Male", MIN(OFFSET(Mortality_Rates!$B$6, $C59, 0), Mortality_Rates!$B$111), MIN(OFFSET(Mortality_Rates!$B$6, $C59, 1),  Mortality_Rates!$C$111))</f>
        <v>3.2564935703227622E-3</v>
      </c>
      <c r="AA59" s="30">
        <f ca="1">(1-IF($B59="Male", $C$3, $C$4))^MIN((AA$8-$C$6), $C$5)*IF($B59="Male", MIN(OFFSET(Mortality_Rates!$B$6, $C59, 0), Mortality_Rates!$B$111), MIN(OFFSET(Mortality_Rates!$B$6, $C59, 1),  Mortality_Rates!$C$111))</f>
        <v>3.21904389426405E-3</v>
      </c>
      <c r="AB59" s="30">
        <f ca="1">(1-IF($B59="Male", $C$3, $C$4))^MIN((AB$8-$C$6), $C$5)*IF($B59="Male", MIN(OFFSET(Mortality_Rates!$B$6, $C59, 0), Mortality_Rates!$B$111), MIN(OFFSET(Mortality_Rates!$B$6, $C59, 1),  Mortality_Rates!$C$111))</f>
        <v>3.1820248894800134E-3</v>
      </c>
      <c r="AC59" s="30">
        <f ca="1">(1-IF($B59="Male", $C$3, $C$4))^MIN((AC$8-$C$6), $C$5)*IF($B59="Male", MIN(OFFSET(Mortality_Rates!$B$6, $C59, 0), Mortality_Rates!$B$111), MIN(OFFSET(Mortality_Rates!$B$6, $C59, 1),  Mortality_Rates!$C$111))</f>
        <v>3.1454316032509936E-3</v>
      </c>
      <c r="AD59" s="30">
        <f ca="1">(1-IF($B59="Male", $C$3, $C$4))^MIN((AD$8-$C$6), $C$5)*IF($B59="Male", MIN(OFFSET(Mortality_Rates!$B$6, $C59, 0), Mortality_Rates!$B$111), MIN(OFFSET(Mortality_Rates!$B$6, $C59, 1),  Mortality_Rates!$C$111))</f>
        <v>3.1092591398136074E-3</v>
      </c>
      <c r="AE59" s="30">
        <f ca="1">(1-IF($B59="Male", $C$3, $C$4))^MIN((AE$8-$C$6), $C$5)*IF($B59="Male", MIN(OFFSET(Mortality_Rates!$B$6, $C59, 0), Mortality_Rates!$B$111), MIN(OFFSET(Mortality_Rates!$B$6, $C59, 1),  Mortality_Rates!$C$111))</f>
        <v>3.0735026597057511E-3</v>
      </c>
      <c r="AF59" s="30">
        <f ca="1">(1-IF($B59="Male", $C$3, $C$4))^MIN((AF$8-$C$6), $C$5)*IF($B59="Male", MIN(OFFSET(Mortality_Rates!$B$6, $C59, 0), Mortality_Rates!$B$111), MIN(OFFSET(Mortality_Rates!$B$6, $C59, 1),  Mortality_Rates!$C$111))</f>
        <v>3.0381573791191351E-3</v>
      </c>
      <c r="AG59" s="30">
        <f ca="1">(1-IF($B59="Male", $C$3, $C$4))^MIN((AG$8-$C$6), $C$5)*IF($B59="Male", MIN(OFFSET(Mortality_Rates!$B$6, $C59, 0), Mortality_Rates!$B$111), MIN(OFFSET(Mortality_Rates!$B$6, $C59, 1),  Mortality_Rates!$C$111))</f>
        <v>3.0032185692592649E-3</v>
      </c>
      <c r="AH59" s="30">
        <f ca="1">(1-IF($B59="Male", $C$3, $C$4))^MIN((AH$8-$C$6), $C$5)*IF($B59="Male", MIN(OFFSET(Mortality_Rates!$B$6, $C59, 0), Mortality_Rates!$B$111), MIN(OFFSET(Mortality_Rates!$B$6, $C59, 1),  Mortality_Rates!$C$111))</f>
        <v>2.9686815557127834E-3</v>
      </c>
      <c r="AI59" s="30">
        <f ca="1">(1-IF($B59="Male", $C$3, $C$4))^MIN((AI$8-$C$6), $C$5)*IF($B59="Male", MIN(OFFSET(Mortality_Rates!$B$6, $C59, 0), Mortality_Rates!$B$111), MIN(OFFSET(Mortality_Rates!$B$6, $C59, 1),  Mortality_Rates!$C$111))</f>
        <v>2.9345417178220862E-3</v>
      </c>
      <c r="AJ59" s="30">
        <f ca="1">(1-IF($B59="Male", $C$3, $C$4))^MIN((AJ$8-$C$6), $C$5)*IF($B59="Male", MIN(OFFSET(Mortality_Rates!$B$6, $C59, 0), Mortality_Rates!$B$111), MIN(OFFSET(Mortality_Rates!$B$6, $C59, 1),  Mortality_Rates!$C$111))</f>
        <v>2.9007944880671327E-3</v>
      </c>
      <c r="AK59" s="30">
        <f ca="1">(1-IF($B59="Male", $C$3, $C$4))^MIN((AK$8-$C$6), $C$5)*IF($B59="Male", MIN(OFFSET(Mortality_Rates!$B$6, $C59, 0), Mortality_Rates!$B$111), MIN(OFFSET(Mortality_Rates!$B$6, $C59, 1),  Mortality_Rates!$C$111))</f>
        <v>2.8674353514543602E-3</v>
      </c>
      <c r="AL59" s="30">
        <f ca="1">(1-IF($B59="Male", $C$3, $C$4))^MIN((AL$8-$C$6), $C$5)*IF($B59="Male", MIN(OFFSET(Mortality_Rates!$B$6, $C59, 0), Mortality_Rates!$B$111), MIN(OFFSET(Mortality_Rates!$B$6, $C59, 1),  Mortality_Rates!$C$111))</f>
        <v>2.8344598449126352E-3</v>
      </c>
      <c r="AM59" s="30">
        <f ca="1">(1-IF($B59="Male", $C$3, $C$4))^MIN((AM$8-$C$6), $C$5)*IF($B59="Male", MIN(OFFSET(Mortality_Rates!$B$6, $C59, 0), Mortality_Rates!$B$111), MIN(OFFSET(Mortality_Rates!$B$6, $C59, 1),  Mortality_Rates!$C$111))</f>
        <v>2.8018635566961401E-3</v>
      </c>
      <c r="AN59" s="30">
        <f ca="1">(1-IF($B59="Male", $C$3, $C$4))^MIN((AN$8-$C$6), $C$5)*IF($B59="Male", MIN(OFFSET(Mortality_Rates!$B$6, $C59, 0), Mortality_Rates!$B$111), MIN(OFFSET(Mortality_Rates!$B$6, $C59, 1),  Mortality_Rates!$C$111))</f>
        <v>2.7696421257941348E-3</v>
      </c>
      <c r="AO59" s="30">
        <f ca="1">(1-IF($B59="Male", $C$3, $C$4))^MIN((AO$8-$C$6), $C$5)*IF($B59="Male", MIN(OFFSET(Mortality_Rates!$B$6, $C59, 0), Mortality_Rates!$B$111), MIN(OFFSET(Mortality_Rates!$B$6, $C59, 1),  Mortality_Rates!$C$111))</f>
        <v>2.7377912413475021E-3</v>
      </c>
      <c r="AP59" s="30">
        <f ca="1">(1-IF($B59="Male", $C$3, $C$4))^MIN((AP$8-$C$6), $C$5)*IF($B59="Male", MIN(OFFSET(Mortality_Rates!$B$6, $C59, 0), Mortality_Rates!$B$111), MIN(OFFSET(Mortality_Rates!$B$6, $C59, 1),  Mortality_Rates!$C$111))</f>
        <v>2.7063066420720061E-3</v>
      </c>
      <c r="AQ59" s="30">
        <f ca="1">(1-IF($B59="Male", $C$3, $C$4))^MIN((AQ$8-$C$6), $C$5)*IF($B59="Male", MIN(OFFSET(Mortality_Rates!$B$6, $C59, 0), Mortality_Rates!$B$111), MIN(OFFSET(Mortality_Rates!$B$6, $C59, 1),  Mortality_Rates!$C$111))</f>
        <v>2.6751841156881779E-3</v>
      </c>
      <c r="AR59" s="30">
        <f ca="1">(1-IF($B59="Male", $C$3, $C$4))^MIN((AR$8-$C$6), $C$5)*IF($B59="Male", MIN(OFFSET(Mortality_Rates!$B$6, $C59, 0), Mortality_Rates!$B$111), MIN(OFFSET(Mortality_Rates!$B$6, $C59, 1),  Mortality_Rates!$C$111))</f>
        <v>2.6444194983577638E-3</v>
      </c>
      <c r="AS59" s="30">
        <f ca="1">(1-IF($B59="Male", $C$3, $C$4))^MIN((AS$8-$C$6), $C$5)*IF($B59="Male", MIN(OFFSET(Mortality_Rates!$B$6, $C59, 0), Mortality_Rates!$B$111), MIN(OFFSET(Mortality_Rates!$B$6, $C59, 1),  Mortality_Rates!$C$111))</f>
        <v>2.6140086741266492E-3</v>
      </c>
      <c r="AT59" s="30">
        <f ca="1">(1-IF($B59="Male", $C$3, $C$4))^MIN((AT$8-$C$6), $C$5)*IF($B59="Male", MIN(OFFSET(Mortality_Rates!$B$6, $C59, 0), Mortality_Rates!$B$111), MIN(OFFSET(Mortality_Rates!$B$6, $C59, 1),  Mortality_Rates!$C$111))</f>
        <v>2.5839475743741932E-3</v>
      </c>
      <c r="AU59" s="30">
        <f ca="1">(1-IF($B59="Male", $C$3, $C$4))^MIN((AU$8-$C$6), $C$5)*IF($B59="Male", MIN(OFFSET(Mortality_Rates!$B$6, $C59, 0), Mortality_Rates!$B$111), MIN(OFFSET(Mortality_Rates!$B$6, $C59, 1),  Mortality_Rates!$C$111))</f>
        <v>2.5542321772688901E-3</v>
      </c>
      <c r="AV59" s="30">
        <f ca="1">(1-IF($B59="Male", $C$3, $C$4))^MIN((AV$8-$C$6), $C$5)*IF($B59="Male", MIN(OFFSET(Mortality_Rates!$B$6, $C59, 0), Mortality_Rates!$B$111), MIN(OFFSET(Mortality_Rates!$B$6, $C59, 1),  Mortality_Rates!$C$111))</f>
        <v>2.5248585072302977E-3</v>
      </c>
      <c r="AW59" s="30">
        <f ca="1">(1-IF($B59="Male", $C$3, $C$4))^MIN((AW$8-$C$6), $C$5)*IF($B59="Male", MIN(OFFSET(Mortality_Rates!$B$6, $C59, 0), Mortality_Rates!$B$111), MIN(OFFSET(Mortality_Rates!$B$6, $C59, 1),  Mortality_Rates!$C$111))</f>
        <v>2.4958226343971498E-3</v>
      </c>
      <c r="AX59" s="30">
        <f ca="1">(1-IF($B59="Male", $C$3, $C$4))^MIN((AX$8-$C$6), $C$5)*IF($B59="Male", MIN(OFFSET(Mortality_Rates!$B$6, $C59, 0), Mortality_Rates!$B$111), MIN(OFFSET(Mortality_Rates!$B$6, $C59, 1),  Mortality_Rates!$C$111))</f>
        <v>2.4671206741015824E-3</v>
      </c>
      <c r="AY59" s="30">
        <f ca="1">(1-IF($B59="Male", $C$3, $C$4))^MIN((AY$8-$C$6), $C$5)*IF($B59="Male", MIN(OFFSET(Mortality_Rates!$B$6, $C59, 0), Mortality_Rates!$B$111), MIN(OFFSET(Mortality_Rates!$B$6, $C59, 1),  Mortality_Rates!$C$111))</f>
        <v>2.4387487863494141E-3</v>
      </c>
      <c r="AZ59" s="30">
        <f ca="1">(1-IF($B59="Male", $C$3, $C$4))^MIN((AZ$8-$C$6), $C$5)*IF($B59="Male", MIN(OFFSET(Mortality_Rates!$B$6, $C59, 0), Mortality_Rates!$B$111), MIN(OFFSET(Mortality_Rates!$B$6, $C59, 1),  Mortality_Rates!$C$111))</f>
        <v>2.4107031753063959E-3</v>
      </c>
      <c r="BA59" s="30">
        <f ca="1">(1-IF($B59="Male", $C$3, $C$4))^MIN((BA$8-$C$6), $C$5)*IF($B59="Male", MIN(OFFSET(Mortality_Rates!$B$6, $C59, 0), Mortality_Rates!$B$111), MIN(OFFSET(Mortality_Rates!$B$6, $C59, 1),  Mortality_Rates!$C$111))</f>
        <v>2.3829800887903724E-3</v>
      </c>
      <c r="BB59" s="30">
        <f ca="1">(1-IF($B59="Male", $C$3, $C$4))^MIN((BB$8-$C$6), $C$5)*IF($B59="Male", MIN(OFFSET(Mortality_Rates!$B$6, $C59, 0), Mortality_Rates!$B$111), MIN(OFFSET(Mortality_Rates!$B$6, $C59, 1),  Mortality_Rates!$C$111))</f>
        <v>2.3829800887903724E-3</v>
      </c>
      <c r="BC59" s="30">
        <f ca="1">(1-IF($B59="Male", $C$3, $C$4))^MIN((BC$8-$C$6), $C$5)*IF($B59="Male", MIN(OFFSET(Mortality_Rates!$B$6, $C59, 0), Mortality_Rates!$B$111), MIN(OFFSET(Mortality_Rates!$B$6, $C59, 1),  Mortality_Rates!$C$111))</f>
        <v>2.3829800887903724E-3</v>
      </c>
      <c r="BD59" s="30">
        <f ca="1">(1-IF($B59="Male", $C$3, $C$4))^MIN((BD$8-$C$6), $C$5)*IF($B59="Male", MIN(OFFSET(Mortality_Rates!$B$6, $C59, 0), Mortality_Rates!$B$111), MIN(OFFSET(Mortality_Rates!$B$6, $C59, 1),  Mortality_Rates!$C$111))</f>
        <v>2.3829800887903724E-3</v>
      </c>
      <c r="BE59" s="30">
        <f ca="1">(1-IF($B59="Male", $C$3, $C$4))^MIN((BE$8-$C$6), $C$5)*IF($B59="Male", MIN(OFFSET(Mortality_Rates!$B$6, $C59, 0), Mortality_Rates!$B$111), MIN(OFFSET(Mortality_Rates!$B$6, $C59, 1),  Mortality_Rates!$C$111))</f>
        <v>2.3829800887903724E-3</v>
      </c>
      <c r="BF59" s="30">
        <f ca="1">(1-IF($B59="Male", $C$3, $C$4))^MIN((BF$8-$C$6), $C$5)*IF($B59="Male", MIN(OFFSET(Mortality_Rates!$B$6, $C59, 0), Mortality_Rates!$B$111), MIN(OFFSET(Mortality_Rates!$B$6, $C59, 1),  Mortality_Rates!$C$111))</f>
        <v>2.3829800887903724E-3</v>
      </c>
      <c r="BG59" s="30">
        <f ca="1">(1-IF($B59="Male", $C$3, $C$4))^MIN((BG$8-$C$6), $C$5)*IF($B59="Male", MIN(OFFSET(Mortality_Rates!$B$6, $C59, 0), Mortality_Rates!$B$111), MIN(OFFSET(Mortality_Rates!$B$6, $C59, 1),  Mortality_Rates!$C$111))</f>
        <v>2.3829800887903724E-3</v>
      </c>
      <c r="BH59" s="30">
        <f ca="1">(1-IF($B59="Male", $C$3, $C$4))^MIN((BH$8-$C$6), $C$5)*IF($B59="Male", MIN(OFFSET(Mortality_Rates!$B$6, $C59, 0), Mortality_Rates!$B$111), MIN(OFFSET(Mortality_Rates!$B$6, $C59, 1),  Mortality_Rates!$C$111))</f>
        <v>2.3829800887903724E-3</v>
      </c>
      <c r="BI59" s="30">
        <f ca="1">(1-IF($B59="Male", $C$3, $C$4))^MIN((BI$8-$C$6), $C$5)*IF($B59="Male", MIN(OFFSET(Mortality_Rates!$B$6, $C59, 0), Mortality_Rates!$B$111), MIN(OFFSET(Mortality_Rates!$B$6, $C59, 1),  Mortality_Rates!$C$111))</f>
        <v>2.3829800887903724E-3</v>
      </c>
      <c r="BJ59" s="30">
        <f ca="1">(1-IF($B59="Male", $C$3, $C$4))^MIN((BJ$8-$C$6), $C$5)*IF($B59="Male", MIN(OFFSET(Mortality_Rates!$B$6, $C59, 0), Mortality_Rates!$B$111), MIN(OFFSET(Mortality_Rates!$B$6, $C59, 1),  Mortality_Rates!$C$111))</f>
        <v>2.3829800887903724E-3</v>
      </c>
      <c r="BK59" s="30">
        <f ca="1">(1-IF($B59="Male", $C$3, $C$4))^MIN((BK$8-$C$6), $C$5)*IF($B59="Male", MIN(OFFSET(Mortality_Rates!$B$6, $C59, 0), Mortality_Rates!$B$111), MIN(OFFSET(Mortality_Rates!$B$6, $C59, 1),  Mortality_Rates!$C$111))</f>
        <v>2.3829800887903724E-3</v>
      </c>
    </row>
    <row r="60" spans="1:63" x14ac:dyDescent="0.35">
      <c r="A60" t="s">
        <v>34</v>
      </c>
      <c r="B60" t="s">
        <v>31</v>
      </c>
      <c r="C60">
        <f t="shared" si="25"/>
        <v>51</v>
      </c>
      <c r="D60" s="30">
        <f ca="1">(1-IF($B60="Male", $C$3, $C$4))^MIN((D$8-$C$6), $C$5)*IF($B60="Male", MIN(OFFSET(Mortality_Rates!$B$6, $C60, 0), Mortality_Rates!$B$111), MIN(OFFSET(Mortality_Rates!$B$6, $C60, 1),  Mortality_Rates!$C$111))</f>
        <v>4.5797205000000004E-3</v>
      </c>
      <c r="E60" s="30">
        <f ca="1">(1-IF($B60="Male", $C$3, $C$4))^MIN((E$8-$C$6), $C$5)*IF($B60="Male", MIN(OFFSET(Mortality_Rates!$B$6, $C60, 0), Mortality_Rates!$B$111), MIN(OFFSET(Mortality_Rates!$B$6, $C60, 1),  Mortality_Rates!$C$111))</f>
        <v>4.5270537142499999E-3</v>
      </c>
      <c r="F60" s="30">
        <f ca="1">(1-IF($B60="Male", $C$3, $C$4))^MIN((F$8-$C$6), $C$5)*IF($B60="Male", MIN(OFFSET(Mortality_Rates!$B$6, $C60, 0), Mortality_Rates!$B$111), MIN(OFFSET(Mortality_Rates!$B$6, $C60, 1),  Mortality_Rates!$C$111))</f>
        <v>4.4749925965361249E-3</v>
      </c>
      <c r="G60" s="30">
        <f ca="1">(1-IF($B60="Male", $C$3, $C$4))^MIN((G$8-$C$6), $C$5)*IF($B60="Male", MIN(OFFSET(Mortality_Rates!$B$6, $C60, 0), Mortality_Rates!$B$111), MIN(OFFSET(Mortality_Rates!$B$6, $C60, 1),  Mortality_Rates!$C$111))</f>
        <v>4.42353018167596E-3</v>
      </c>
      <c r="H60" s="30">
        <f ca="1">(1-IF($B60="Male", $C$3, $C$4))^MIN((H$8-$C$6), $C$5)*IF($B60="Male", MIN(OFFSET(Mortality_Rates!$B$6, $C60, 0), Mortality_Rates!$B$111), MIN(OFFSET(Mortality_Rates!$B$6, $C60, 1),  Mortality_Rates!$C$111))</f>
        <v>4.3726595845866864E-3</v>
      </c>
      <c r="I60" s="30">
        <f ca="1">(1-IF($B60="Male", $C$3, $C$4))^MIN((I$8-$C$6), $C$5)*IF($B60="Male", MIN(OFFSET(Mortality_Rates!$B$6, $C60, 0), Mortality_Rates!$B$111), MIN(OFFSET(Mortality_Rates!$B$6, $C60, 1),  Mortality_Rates!$C$111))</f>
        <v>4.3223739993639397E-3</v>
      </c>
      <c r="J60" s="30">
        <f ca="1">(1-IF($B60="Male", $C$3, $C$4))^MIN((J$8-$C$6), $C$5)*IF($B60="Male", MIN(OFFSET(Mortality_Rates!$B$6, $C60, 0), Mortality_Rates!$B$111), MIN(OFFSET(Mortality_Rates!$B$6, $C60, 1),  Mortality_Rates!$C$111))</f>
        <v>4.2726666983712545E-3</v>
      </c>
      <c r="K60" s="30">
        <f ca="1">(1-IF($B60="Male", $C$3, $C$4))^MIN((K$8-$C$6), $C$5)*IF($B60="Male", MIN(OFFSET(Mortality_Rates!$B$6, $C60, 0), Mortality_Rates!$B$111), MIN(OFFSET(Mortality_Rates!$B$6, $C60, 1),  Mortality_Rates!$C$111))</f>
        <v>4.2235310313399853E-3</v>
      </c>
      <c r="L60" s="30">
        <f ca="1">(1-IF($B60="Male", $C$3, $C$4))^MIN((L$8-$C$6), $C$5)*IF($B60="Male", MIN(OFFSET(Mortality_Rates!$B$6, $C60, 0), Mortality_Rates!$B$111), MIN(OFFSET(Mortality_Rates!$B$6, $C60, 1),  Mortality_Rates!$C$111))</f>
        <v>4.1749604244795749E-3</v>
      </c>
      <c r="M60" s="30">
        <f ca="1">(1-IF($B60="Male", $C$3, $C$4))^MIN((M$8-$C$6), $C$5)*IF($B60="Male", MIN(OFFSET(Mortality_Rates!$B$6, $C60, 0), Mortality_Rates!$B$111), MIN(OFFSET(Mortality_Rates!$B$6, $C60, 1),  Mortality_Rates!$C$111))</f>
        <v>4.1269483795980605E-3</v>
      </c>
      <c r="N60" s="30">
        <f ca="1">(1-IF($B60="Male", $C$3, $C$4))^MIN((N$8-$C$6), $C$5)*IF($B60="Male", MIN(OFFSET(Mortality_Rates!$B$6, $C60, 0), Mortality_Rates!$B$111), MIN(OFFSET(Mortality_Rates!$B$6, $C60, 1),  Mortality_Rates!$C$111))</f>
        <v>4.0794884732326822E-3</v>
      </c>
      <c r="O60" s="30">
        <f ca="1">(1-IF($B60="Male", $C$3, $C$4))^MIN((O$8-$C$6), $C$5)*IF($B60="Male", MIN(OFFSET(Mortality_Rates!$B$6, $C60, 0), Mortality_Rates!$B$111), MIN(OFFSET(Mortality_Rates!$B$6, $C60, 1),  Mortality_Rates!$C$111))</f>
        <v>4.032574355790507E-3</v>
      </c>
      <c r="P60" s="30">
        <f ca="1">(1-IF($B60="Male", $C$3, $C$4))^MIN((P$8-$C$6), $C$5)*IF($B60="Male", MIN(OFFSET(Mortality_Rates!$B$6, $C60, 0), Mortality_Rates!$B$111), MIN(OFFSET(Mortality_Rates!$B$6, $C60, 1),  Mortality_Rates!$C$111))</f>
        <v>3.9861997506989164E-3</v>
      </c>
      <c r="Q60" s="30">
        <f ca="1">(1-IF($B60="Male", $C$3, $C$4))^MIN((Q$8-$C$6), $C$5)*IF($B60="Male", MIN(OFFSET(Mortality_Rates!$B$6, $C60, 0), Mortality_Rates!$B$111), MIN(OFFSET(Mortality_Rates!$B$6, $C60, 1),  Mortality_Rates!$C$111))</f>
        <v>3.940358453565879E-3</v>
      </c>
      <c r="R60" s="30">
        <f ca="1">(1-IF($B60="Male", $C$3, $C$4))^MIN((R$8-$C$6), $C$5)*IF($B60="Male", MIN(OFFSET(Mortality_Rates!$B$6, $C60, 0), Mortality_Rates!$B$111), MIN(OFFSET(Mortality_Rates!$B$6, $C60, 1),  Mortality_Rates!$C$111))</f>
        <v>3.8950443313498714E-3</v>
      </c>
      <c r="S60" s="30">
        <f ca="1">(1-IF($B60="Male", $C$3, $C$4))^MIN((S$8-$C$6), $C$5)*IF($B60="Male", MIN(OFFSET(Mortality_Rates!$B$6, $C60, 0), Mortality_Rates!$B$111), MIN(OFFSET(Mortality_Rates!$B$6, $C60, 1),  Mortality_Rates!$C$111))</f>
        <v>3.8502513215393479E-3</v>
      </c>
      <c r="T60" s="30">
        <f ca="1">(1-IF($B60="Male", $C$3, $C$4))^MIN((T$8-$C$6), $C$5)*IF($B60="Male", MIN(OFFSET(Mortality_Rates!$B$6, $C60, 0), Mortality_Rates!$B$111), MIN(OFFSET(Mortality_Rates!$B$6, $C60, 1),  Mortality_Rates!$C$111))</f>
        <v>3.8059734313416454E-3</v>
      </c>
      <c r="U60" s="30">
        <f ca="1">(1-IF($B60="Male", $C$3, $C$4))^MIN((U$8-$C$6), $C$5)*IF($B60="Male", MIN(OFFSET(Mortality_Rates!$B$6, $C60, 0), Mortality_Rates!$B$111), MIN(OFFSET(Mortality_Rates!$B$6, $C60, 1),  Mortality_Rates!$C$111))</f>
        <v>3.7622047368812165E-3</v>
      </c>
      <c r="V60" s="30">
        <f ca="1">(1-IF($B60="Male", $C$3, $C$4))^MIN((V$8-$C$6), $C$5)*IF($B60="Male", MIN(OFFSET(Mortality_Rates!$B$6, $C60, 0), Mortality_Rates!$B$111), MIN(OFFSET(Mortality_Rates!$B$6, $C60, 1),  Mortality_Rates!$C$111))</f>
        <v>3.7189393824070827E-3</v>
      </c>
      <c r="W60" s="30">
        <f ca="1">(1-IF($B60="Male", $C$3, $C$4))^MIN((W$8-$C$6), $C$5)*IF($B60="Male", MIN(OFFSET(Mortality_Rates!$B$6, $C60, 0), Mortality_Rates!$B$111), MIN(OFFSET(Mortality_Rates!$B$6, $C60, 1),  Mortality_Rates!$C$111))</f>
        <v>3.6761715795094012E-3</v>
      </c>
      <c r="X60" s="30">
        <f ca="1">(1-IF($B60="Male", $C$3, $C$4))^MIN((X$8-$C$6), $C$5)*IF($B60="Male", MIN(OFFSET(Mortality_Rates!$B$6, $C60, 0), Mortality_Rates!$B$111), MIN(OFFSET(Mortality_Rates!$B$6, $C60, 1),  Mortality_Rates!$C$111))</f>
        <v>3.6338956063450435E-3</v>
      </c>
      <c r="Y60" s="30">
        <f ca="1">(1-IF($B60="Male", $C$3, $C$4))^MIN((Y$8-$C$6), $C$5)*IF($B60="Male", MIN(OFFSET(Mortality_Rates!$B$6, $C60, 0), Mortality_Rates!$B$111), MIN(OFFSET(Mortality_Rates!$B$6, $C60, 1),  Mortality_Rates!$C$111))</f>
        <v>3.5921058068720752E-3</v>
      </c>
      <c r="Z60" s="30">
        <f ca="1">(1-IF($B60="Male", $C$3, $C$4))^MIN((Z$8-$C$6), $C$5)*IF($B60="Male", MIN(OFFSET(Mortality_Rates!$B$6, $C60, 0), Mortality_Rates!$B$111), MIN(OFFSET(Mortality_Rates!$B$6, $C60, 1),  Mortality_Rates!$C$111))</f>
        <v>3.5507965900930466E-3</v>
      </c>
      <c r="AA60" s="30">
        <f ca="1">(1-IF($B60="Male", $C$3, $C$4))^MIN((AA$8-$C$6), $C$5)*IF($B60="Male", MIN(OFFSET(Mortality_Rates!$B$6, $C60, 0), Mortality_Rates!$B$111), MIN(OFFSET(Mortality_Rates!$B$6, $C60, 1),  Mortality_Rates!$C$111))</f>
        <v>3.5099624293069768E-3</v>
      </c>
      <c r="AB60" s="30">
        <f ca="1">(1-IF($B60="Male", $C$3, $C$4))^MIN((AB$8-$C$6), $C$5)*IF($B60="Male", MIN(OFFSET(Mortality_Rates!$B$6, $C60, 0), Mortality_Rates!$B$111), MIN(OFFSET(Mortality_Rates!$B$6, $C60, 1),  Mortality_Rates!$C$111))</f>
        <v>3.4695978613699463E-3</v>
      </c>
      <c r="AC60" s="30">
        <f ca="1">(1-IF($B60="Male", $C$3, $C$4))^MIN((AC$8-$C$6), $C$5)*IF($B60="Male", MIN(OFFSET(Mortality_Rates!$B$6, $C60, 0), Mortality_Rates!$B$111), MIN(OFFSET(Mortality_Rates!$B$6, $C60, 1),  Mortality_Rates!$C$111))</f>
        <v>3.4296974859641918E-3</v>
      </c>
      <c r="AD60" s="30">
        <f ca="1">(1-IF($B60="Male", $C$3, $C$4))^MIN((AD$8-$C$6), $C$5)*IF($B60="Male", MIN(OFFSET(Mortality_Rates!$B$6, $C60, 0), Mortality_Rates!$B$111), MIN(OFFSET(Mortality_Rates!$B$6, $C60, 1),  Mortality_Rates!$C$111))</f>
        <v>3.3902559648756039E-3</v>
      </c>
      <c r="AE60" s="30">
        <f ca="1">(1-IF($B60="Male", $C$3, $C$4))^MIN((AE$8-$C$6), $C$5)*IF($B60="Male", MIN(OFFSET(Mortality_Rates!$B$6, $C60, 0), Mortality_Rates!$B$111), MIN(OFFSET(Mortality_Rates!$B$6, $C60, 1),  Mortality_Rates!$C$111))</f>
        <v>3.3512680212795351E-3</v>
      </c>
      <c r="AF60" s="30">
        <f ca="1">(1-IF($B60="Male", $C$3, $C$4))^MIN((AF$8-$C$6), $C$5)*IF($B60="Male", MIN(OFFSET(Mortality_Rates!$B$6, $C60, 0), Mortality_Rates!$B$111), MIN(OFFSET(Mortality_Rates!$B$6, $C60, 1),  Mortality_Rates!$C$111))</f>
        <v>3.3127284390348202E-3</v>
      </c>
      <c r="AG60" s="30">
        <f ca="1">(1-IF($B60="Male", $C$3, $C$4))^MIN((AG$8-$C$6), $C$5)*IF($B60="Male", MIN(OFFSET(Mortality_Rates!$B$6, $C60, 0), Mortality_Rates!$B$111), MIN(OFFSET(Mortality_Rates!$B$6, $C60, 1),  Mortality_Rates!$C$111))</f>
        <v>3.2746320619859198E-3</v>
      </c>
      <c r="AH60" s="30">
        <f ca="1">(1-IF($B60="Male", $C$3, $C$4))^MIN((AH$8-$C$6), $C$5)*IF($B60="Male", MIN(OFFSET(Mortality_Rates!$B$6, $C60, 0), Mortality_Rates!$B$111), MIN(OFFSET(Mortality_Rates!$B$6, $C60, 1),  Mortality_Rates!$C$111))</f>
        <v>3.236973793273082E-3</v>
      </c>
      <c r="AI60" s="30">
        <f ca="1">(1-IF($B60="Male", $C$3, $C$4))^MIN((AI$8-$C$6), $C$5)*IF($B60="Male", MIN(OFFSET(Mortality_Rates!$B$6, $C60, 0), Mortality_Rates!$B$111), MIN(OFFSET(Mortality_Rates!$B$6, $C60, 1),  Mortality_Rates!$C$111))</f>
        <v>3.1997485946504414E-3</v>
      </c>
      <c r="AJ60" s="30">
        <f ca="1">(1-IF($B60="Male", $C$3, $C$4))^MIN((AJ$8-$C$6), $C$5)*IF($B60="Male", MIN(OFFSET(Mortality_Rates!$B$6, $C60, 0), Mortality_Rates!$B$111), MIN(OFFSET(Mortality_Rates!$B$6, $C60, 1),  Mortality_Rates!$C$111))</f>
        <v>3.1629514858119616E-3</v>
      </c>
      <c r="AK60" s="30">
        <f ca="1">(1-IF($B60="Male", $C$3, $C$4))^MIN((AK$8-$C$6), $C$5)*IF($B60="Male", MIN(OFFSET(Mortality_Rates!$B$6, $C60, 0), Mortality_Rates!$B$111), MIN(OFFSET(Mortality_Rates!$B$6, $C60, 1),  Mortality_Rates!$C$111))</f>
        <v>3.1265775437251237E-3</v>
      </c>
      <c r="AL60" s="30">
        <f ca="1">(1-IF($B60="Male", $C$3, $C$4))^MIN((AL$8-$C$6), $C$5)*IF($B60="Male", MIN(OFFSET(Mortality_Rates!$B$6, $C60, 0), Mortality_Rates!$B$111), MIN(OFFSET(Mortality_Rates!$B$6, $C60, 1),  Mortality_Rates!$C$111))</f>
        <v>3.0906219019722846E-3</v>
      </c>
      <c r="AM60" s="30">
        <f ca="1">(1-IF($B60="Male", $C$3, $C$4))^MIN((AM$8-$C$6), $C$5)*IF($B60="Male", MIN(OFFSET(Mortality_Rates!$B$6, $C60, 0), Mortality_Rates!$B$111), MIN(OFFSET(Mortality_Rates!$B$6, $C60, 1),  Mortality_Rates!$C$111))</f>
        <v>3.055079750099604E-3</v>
      </c>
      <c r="AN60" s="30">
        <f ca="1">(1-IF($B60="Male", $C$3, $C$4))^MIN((AN$8-$C$6), $C$5)*IF($B60="Male", MIN(OFFSET(Mortality_Rates!$B$6, $C60, 0), Mortality_Rates!$B$111), MIN(OFFSET(Mortality_Rates!$B$6, $C60, 1),  Mortality_Rates!$C$111))</f>
        <v>3.0199463329734586E-3</v>
      </c>
      <c r="AO60" s="30">
        <f ca="1">(1-IF($B60="Male", $C$3, $C$4))^MIN((AO$8-$C$6), $C$5)*IF($B60="Male", MIN(OFFSET(Mortality_Rates!$B$6, $C60, 0), Mortality_Rates!$B$111), MIN(OFFSET(Mortality_Rates!$B$6, $C60, 1),  Mortality_Rates!$C$111))</f>
        <v>2.9852169501442638E-3</v>
      </c>
      <c r="AP60" s="30">
        <f ca="1">(1-IF($B60="Male", $C$3, $C$4))^MIN((AP$8-$C$6), $C$5)*IF($B60="Male", MIN(OFFSET(Mortality_Rates!$B$6, $C60, 0), Mortality_Rates!$B$111), MIN(OFFSET(Mortality_Rates!$B$6, $C60, 1),  Mortality_Rates!$C$111))</f>
        <v>2.9508869552176049E-3</v>
      </c>
      <c r="AQ60" s="30">
        <f ca="1">(1-IF($B60="Male", $C$3, $C$4))^MIN((AQ$8-$C$6), $C$5)*IF($B60="Male", MIN(OFFSET(Mortality_Rates!$B$6, $C60, 0), Mortality_Rates!$B$111), MIN(OFFSET(Mortality_Rates!$B$6, $C60, 1),  Mortality_Rates!$C$111))</f>
        <v>2.9169517552326022E-3</v>
      </c>
      <c r="AR60" s="30">
        <f ca="1">(1-IF($B60="Male", $C$3, $C$4))^MIN((AR$8-$C$6), $C$5)*IF($B60="Male", MIN(OFFSET(Mortality_Rates!$B$6, $C60, 0), Mortality_Rates!$B$111), MIN(OFFSET(Mortality_Rates!$B$6, $C60, 1),  Mortality_Rates!$C$111))</f>
        <v>2.8834068100474274E-3</v>
      </c>
      <c r="AS60" s="30">
        <f ca="1">(1-IF($B60="Male", $C$3, $C$4))^MIN((AS$8-$C$6), $C$5)*IF($B60="Male", MIN(OFFSET(Mortality_Rates!$B$6, $C60, 0), Mortality_Rates!$B$111), MIN(OFFSET(Mortality_Rates!$B$6, $C60, 1),  Mortality_Rates!$C$111))</f>
        <v>2.8502476317318818E-3</v>
      </c>
      <c r="AT60" s="30">
        <f ca="1">(1-IF($B60="Male", $C$3, $C$4))^MIN((AT$8-$C$6), $C$5)*IF($B60="Male", MIN(OFFSET(Mortality_Rates!$B$6, $C60, 0), Mortality_Rates!$B$111), MIN(OFFSET(Mortality_Rates!$B$6, $C60, 1),  Mortality_Rates!$C$111))</f>
        <v>2.8174697839669655E-3</v>
      </c>
      <c r="AU60" s="30">
        <f ca="1">(1-IF($B60="Male", $C$3, $C$4))^MIN((AU$8-$C$6), $C$5)*IF($B60="Male", MIN(OFFSET(Mortality_Rates!$B$6, $C60, 0), Mortality_Rates!$B$111), MIN(OFFSET(Mortality_Rates!$B$6, $C60, 1),  Mortality_Rates!$C$111))</f>
        <v>2.7850688814513459E-3</v>
      </c>
      <c r="AV60" s="30">
        <f ca="1">(1-IF($B60="Male", $C$3, $C$4))^MIN((AV$8-$C$6), $C$5)*IF($B60="Male", MIN(OFFSET(Mortality_Rates!$B$6, $C60, 0), Mortality_Rates!$B$111), MIN(OFFSET(Mortality_Rates!$B$6, $C60, 1),  Mortality_Rates!$C$111))</f>
        <v>2.7530405893146552E-3</v>
      </c>
      <c r="AW60" s="30">
        <f ca="1">(1-IF($B60="Male", $C$3, $C$4))^MIN((AW$8-$C$6), $C$5)*IF($B60="Male", MIN(OFFSET(Mortality_Rates!$B$6, $C60, 0), Mortality_Rates!$B$111), MIN(OFFSET(Mortality_Rates!$B$6, $C60, 1),  Mortality_Rates!$C$111))</f>
        <v>2.721380622537537E-3</v>
      </c>
      <c r="AX60" s="30">
        <f ca="1">(1-IF($B60="Male", $C$3, $C$4))^MIN((AX$8-$C$6), $C$5)*IF($B60="Male", MIN(OFFSET(Mortality_Rates!$B$6, $C60, 0), Mortality_Rates!$B$111), MIN(OFFSET(Mortality_Rates!$B$6, $C60, 1),  Mortality_Rates!$C$111))</f>
        <v>2.6900847453783551E-3</v>
      </c>
      <c r="AY60" s="30">
        <f ca="1">(1-IF($B60="Male", $C$3, $C$4))^MIN((AY$8-$C$6), $C$5)*IF($B60="Male", MIN(OFFSET(Mortality_Rates!$B$6, $C60, 0), Mortality_Rates!$B$111), MIN(OFFSET(Mortality_Rates!$B$6, $C60, 1),  Mortality_Rates!$C$111))</f>
        <v>2.6591487708065038E-3</v>
      </c>
      <c r="AZ60" s="30">
        <f ca="1">(1-IF($B60="Male", $C$3, $C$4))^MIN((AZ$8-$C$6), $C$5)*IF($B60="Male", MIN(OFFSET(Mortality_Rates!$B$6, $C60, 0), Mortality_Rates!$B$111), MIN(OFFSET(Mortality_Rates!$B$6, $C60, 1),  Mortality_Rates!$C$111))</f>
        <v>2.6285685599422293E-3</v>
      </c>
      <c r="BA60" s="30">
        <f ca="1">(1-IF($B60="Male", $C$3, $C$4))^MIN((BA$8-$C$6), $C$5)*IF($B60="Male", MIN(OFFSET(Mortality_Rates!$B$6, $C60, 0), Mortality_Rates!$B$111), MIN(OFFSET(Mortality_Rates!$B$6, $C60, 1),  Mortality_Rates!$C$111))</f>
        <v>2.5983400215028938E-3</v>
      </c>
      <c r="BB60" s="30">
        <f ca="1">(1-IF($B60="Male", $C$3, $C$4))^MIN((BB$8-$C$6), $C$5)*IF($B60="Male", MIN(OFFSET(Mortality_Rates!$B$6, $C60, 0), Mortality_Rates!$B$111), MIN(OFFSET(Mortality_Rates!$B$6, $C60, 1),  Mortality_Rates!$C$111))</f>
        <v>2.5983400215028938E-3</v>
      </c>
      <c r="BC60" s="30">
        <f ca="1">(1-IF($B60="Male", $C$3, $C$4))^MIN((BC$8-$C$6), $C$5)*IF($B60="Male", MIN(OFFSET(Mortality_Rates!$B$6, $C60, 0), Mortality_Rates!$B$111), MIN(OFFSET(Mortality_Rates!$B$6, $C60, 1),  Mortality_Rates!$C$111))</f>
        <v>2.5983400215028938E-3</v>
      </c>
      <c r="BD60" s="30">
        <f ca="1">(1-IF($B60="Male", $C$3, $C$4))^MIN((BD$8-$C$6), $C$5)*IF($B60="Male", MIN(OFFSET(Mortality_Rates!$B$6, $C60, 0), Mortality_Rates!$B$111), MIN(OFFSET(Mortality_Rates!$B$6, $C60, 1),  Mortality_Rates!$C$111))</f>
        <v>2.5983400215028938E-3</v>
      </c>
      <c r="BE60" s="30">
        <f ca="1">(1-IF($B60="Male", $C$3, $C$4))^MIN((BE$8-$C$6), $C$5)*IF($B60="Male", MIN(OFFSET(Mortality_Rates!$B$6, $C60, 0), Mortality_Rates!$B$111), MIN(OFFSET(Mortality_Rates!$B$6, $C60, 1),  Mortality_Rates!$C$111))</f>
        <v>2.5983400215028938E-3</v>
      </c>
      <c r="BF60" s="30">
        <f ca="1">(1-IF($B60="Male", $C$3, $C$4))^MIN((BF$8-$C$6), $C$5)*IF($B60="Male", MIN(OFFSET(Mortality_Rates!$B$6, $C60, 0), Mortality_Rates!$B$111), MIN(OFFSET(Mortality_Rates!$B$6, $C60, 1),  Mortality_Rates!$C$111))</f>
        <v>2.5983400215028938E-3</v>
      </c>
      <c r="BG60" s="30">
        <f ca="1">(1-IF($B60="Male", $C$3, $C$4))^MIN((BG$8-$C$6), $C$5)*IF($B60="Male", MIN(OFFSET(Mortality_Rates!$B$6, $C60, 0), Mortality_Rates!$B$111), MIN(OFFSET(Mortality_Rates!$B$6, $C60, 1),  Mortality_Rates!$C$111))</f>
        <v>2.5983400215028938E-3</v>
      </c>
      <c r="BH60" s="30">
        <f ca="1">(1-IF($B60="Male", $C$3, $C$4))^MIN((BH$8-$C$6), $C$5)*IF($B60="Male", MIN(OFFSET(Mortality_Rates!$B$6, $C60, 0), Mortality_Rates!$B$111), MIN(OFFSET(Mortality_Rates!$B$6, $C60, 1),  Mortality_Rates!$C$111))</f>
        <v>2.5983400215028938E-3</v>
      </c>
      <c r="BI60" s="30">
        <f ca="1">(1-IF($B60="Male", $C$3, $C$4))^MIN((BI$8-$C$6), $C$5)*IF($B60="Male", MIN(OFFSET(Mortality_Rates!$B$6, $C60, 0), Mortality_Rates!$B$111), MIN(OFFSET(Mortality_Rates!$B$6, $C60, 1),  Mortality_Rates!$C$111))</f>
        <v>2.5983400215028938E-3</v>
      </c>
      <c r="BJ60" s="30">
        <f ca="1">(1-IF($B60="Male", $C$3, $C$4))^MIN((BJ$8-$C$6), $C$5)*IF($B60="Male", MIN(OFFSET(Mortality_Rates!$B$6, $C60, 0), Mortality_Rates!$B$111), MIN(OFFSET(Mortality_Rates!$B$6, $C60, 1),  Mortality_Rates!$C$111))</f>
        <v>2.5983400215028938E-3</v>
      </c>
      <c r="BK60" s="30">
        <f ca="1">(1-IF($B60="Male", $C$3, $C$4))^MIN((BK$8-$C$6), $C$5)*IF($B60="Male", MIN(OFFSET(Mortality_Rates!$B$6, $C60, 0), Mortality_Rates!$B$111), MIN(OFFSET(Mortality_Rates!$B$6, $C60, 1),  Mortality_Rates!$C$111))</f>
        <v>2.5983400215028938E-3</v>
      </c>
    </row>
    <row r="61" spans="1:63" x14ac:dyDescent="0.35">
      <c r="A61" t="s">
        <v>34</v>
      </c>
      <c r="B61" t="s">
        <v>31</v>
      </c>
      <c r="C61">
        <f t="shared" si="25"/>
        <v>52</v>
      </c>
      <c r="D61" s="30">
        <f ca="1">(1-IF($B61="Male", $C$3, $C$4))^MIN((D$8-$C$6), $C$5)*IF($B61="Male", MIN(OFFSET(Mortality_Rates!$B$6, $C61, 0), Mortality_Rates!$B$111), MIN(OFFSET(Mortality_Rates!$B$6, $C61, 1),  Mortality_Rates!$C$111))</f>
        <v>4.974132E-3</v>
      </c>
      <c r="E61" s="30">
        <f ca="1">(1-IF($B61="Male", $C$3, $C$4))^MIN((E$8-$C$6), $C$5)*IF($B61="Male", MIN(OFFSET(Mortality_Rates!$B$6, $C61, 0), Mortality_Rates!$B$111), MIN(OFFSET(Mortality_Rates!$B$6, $C61, 1),  Mortality_Rates!$C$111))</f>
        <v>4.9169294820000002E-3</v>
      </c>
      <c r="F61" s="30">
        <f ca="1">(1-IF($B61="Male", $C$3, $C$4))^MIN((F$8-$C$6), $C$5)*IF($B61="Male", MIN(OFFSET(Mortality_Rates!$B$6, $C61, 0), Mortality_Rates!$B$111), MIN(OFFSET(Mortality_Rates!$B$6, $C61, 1),  Mortality_Rates!$C$111))</f>
        <v>4.8603847929570001E-3</v>
      </c>
      <c r="G61" s="30">
        <f ca="1">(1-IF($B61="Male", $C$3, $C$4))^MIN((G$8-$C$6), $C$5)*IF($B61="Male", MIN(OFFSET(Mortality_Rates!$B$6, $C61, 0), Mortality_Rates!$B$111), MIN(OFFSET(Mortality_Rates!$B$6, $C61, 1),  Mortality_Rates!$C$111))</f>
        <v>4.8044903678379951E-3</v>
      </c>
      <c r="H61" s="30">
        <f ca="1">(1-IF($B61="Male", $C$3, $C$4))^MIN((H$8-$C$6), $C$5)*IF($B61="Male", MIN(OFFSET(Mortality_Rates!$B$6, $C61, 0), Mortality_Rates!$B$111), MIN(OFFSET(Mortality_Rates!$B$6, $C61, 1),  Mortality_Rates!$C$111))</f>
        <v>4.7492387286078583E-3</v>
      </c>
      <c r="I61" s="30">
        <f ca="1">(1-IF($B61="Male", $C$3, $C$4))^MIN((I$8-$C$6), $C$5)*IF($B61="Male", MIN(OFFSET(Mortality_Rates!$B$6, $C61, 0), Mortality_Rates!$B$111), MIN(OFFSET(Mortality_Rates!$B$6, $C61, 1),  Mortality_Rates!$C$111))</f>
        <v>4.6946224832288682E-3</v>
      </c>
      <c r="J61" s="30">
        <f ca="1">(1-IF($B61="Male", $C$3, $C$4))^MIN((J$8-$C$6), $C$5)*IF($B61="Male", MIN(OFFSET(Mortality_Rates!$B$6, $C61, 0), Mortality_Rates!$B$111), MIN(OFFSET(Mortality_Rates!$B$6, $C61, 1),  Mortality_Rates!$C$111))</f>
        <v>4.6406343246717359E-3</v>
      </c>
      <c r="K61" s="30">
        <f ca="1">(1-IF($B61="Male", $C$3, $C$4))^MIN((K$8-$C$6), $C$5)*IF($B61="Male", MIN(OFFSET(Mortality_Rates!$B$6, $C61, 0), Mortality_Rates!$B$111), MIN(OFFSET(Mortality_Rates!$B$6, $C61, 1),  Mortality_Rates!$C$111))</f>
        <v>4.5872670299380112E-3</v>
      </c>
      <c r="L61" s="30">
        <f ca="1">(1-IF($B61="Male", $C$3, $C$4))^MIN((L$8-$C$6), $C$5)*IF($B61="Male", MIN(OFFSET(Mortality_Rates!$B$6, $C61, 0), Mortality_Rates!$B$111), MIN(OFFSET(Mortality_Rates!$B$6, $C61, 1),  Mortality_Rates!$C$111))</f>
        <v>4.5345134590937235E-3</v>
      </c>
      <c r="M61" s="30">
        <f ca="1">(1-IF($B61="Male", $C$3, $C$4))^MIN((M$8-$C$6), $C$5)*IF($B61="Male", MIN(OFFSET(Mortality_Rates!$B$6, $C61, 0), Mortality_Rates!$B$111), MIN(OFFSET(Mortality_Rates!$B$6, $C61, 1),  Mortality_Rates!$C$111))</f>
        <v>4.4823665543141464E-3</v>
      </c>
      <c r="N61" s="30">
        <f ca="1">(1-IF($B61="Male", $C$3, $C$4))^MIN((N$8-$C$6), $C$5)*IF($B61="Male", MIN(OFFSET(Mortality_Rates!$B$6, $C61, 0), Mortality_Rates!$B$111), MIN(OFFSET(Mortality_Rates!$B$6, $C61, 1),  Mortality_Rates!$C$111))</f>
        <v>4.4308193389395335E-3</v>
      </c>
      <c r="O61" s="30">
        <f ca="1">(1-IF($B61="Male", $C$3, $C$4))^MIN((O$8-$C$6), $C$5)*IF($B61="Male", MIN(OFFSET(Mortality_Rates!$B$6, $C61, 0), Mortality_Rates!$B$111), MIN(OFFSET(Mortality_Rates!$B$6, $C61, 1),  Mortality_Rates!$C$111))</f>
        <v>4.3798649165417295E-3</v>
      </c>
      <c r="P61" s="30">
        <f ca="1">(1-IF($B61="Male", $C$3, $C$4))^MIN((P$8-$C$6), $C$5)*IF($B61="Male", MIN(OFFSET(Mortality_Rates!$B$6, $C61, 0), Mortality_Rates!$B$111), MIN(OFFSET(Mortality_Rates!$B$6, $C61, 1),  Mortality_Rates!$C$111))</f>
        <v>4.3294964700014999E-3</v>
      </c>
      <c r="Q61" s="30">
        <f ca="1">(1-IF($B61="Male", $C$3, $C$4))^MIN((Q$8-$C$6), $C$5)*IF($B61="Male", MIN(OFFSET(Mortality_Rates!$B$6, $C61, 0), Mortality_Rates!$B$111), MIN(OFFSET(Mortality_Rates!$B$6, $C61, 1),  Mortality_Rates!$C$111))</f>
        <v>4.2797072605964825E-3</v>
      </c>
      <c r="R61" s="30">
        <f ca="1">(1-IF($B61="Male", $C$3, $C$4))^MIN((R$8-$C$6), $C$5)*IF($B61="Male", MIN(OFFSET(Mortality_Rates!$B$6, $C61, 0), Mortality_Rates!$B$111), MIN(OFFSET(Mortality_Rates!$B$6, $C61, 1),  Mortality_Rates!$C$111))</f>
        <v>4.230490627099623E-3</v>
      </c>
      <c r="S61" s="30">
        <f ca="1">(1-IF($B61="Male", $C$3, $C$4))^MIN((S$8-$C$6), $C$5)*IF($B61="Male", MIN(OFFSET(Mortality_Rates!$B$6, $C61, 0), Mortality_Rates!$B$111), MIN(OFFSET(Mortality_Rates!$B$6, $C61, 1),  Mortality_Rates!$C$111))</f>
        <v>4.1818399848879773E-3</v>
      </c>
      <c r="T61" s="30">
        <f ca="1">(1-IF($B61="Male", $C$3, $C$4))^MIN((T$8-$C$6), $C$5)*IF($B61="Male", MIN(OFFSET(Mortality_Rates!$B$6, $C61, 0), Mortality_Rates!$B$111), MIN(OFFSET(Mortality_Rates!$B$6, $C61, 1),  Mortality_Rates!$C$111))</f>
        <v>4.133748825061765E-3</v>
      </c>
      <c r="U61" s="30">
        <f ca="1">(1-IF($B61="Male", $C$3, $C$4))^MIN((U$8-$C$6), $C$5)*IF($B61="Male", MIN(OFFSET(Mortality_Rates!$B$6, $C61, 0), Mortality_Rates!$B$111), MIN(OFFSET(Mortality_Rates!$B$6, $C61, 1),  Mortality_Rates!$C$111))</f>
        <v>4.0862107135735551E-3</v>
      </c>
      <c r="V61" s="30">
        <f ca="1">(1-IF($B61="Male", $C$3, $C$4))^MIN((V$8-$C$6), $C$5)*IF($B61="Male", MIN(OFFSET(Mortality_Rates!$B$6, $C61, 0), Mortality_Rates!$B$111), MIN(OFFSET(Mortality_Rates!$B$6, $C61, 1),  Mortality_Rates!$C$111))</f>
        <v>4.0392192903674594E-3</v>
      </c>
      <c r="W61" s="30">
        <f ca="1">(1-IF($B61="Male", $C$3, $C$4))^MIN((W$8-$C$6), $C$5)*IF($B61="Male", MIN(OFFSET(Mortality_Rates!$B$6, $C61, 0), Mortality_Rates!$B$111), MIN(OFFSET(Mortality_Rates!$B$6, $C61, 1),  Mortality_Rates!$C$111))</f>
        <v>3.9927682685282342E-3</v>
      </c>
      <c r="X61" s="30">
        <f ca="1">(1-IF($B61="Male", $C$3, $C$4))^MIN((X$8-$C$6), $C$5)*IF($B61="Male", MIN(OFFSET(Mortality_Rates!$B$6, $C61, 0), Mortality_Rates!$B$111), MIN(OFFSET(Mortality_Rates!$B$6, $C61, 1),  Mortality_Rates!$C$111))</f>
        <v>3.9468514334401591E-3</v>
      </c>
      <c r="Y61" s="30">
        <f ca="1">(1-IF($B61="Male", $C$3, $C$4))^MIN((Y$8-$C$6), $C$5)*IF($B61="Male", MIN(OFFSET(Mortality_Rates!$B$6, $C61, 0), Mortality_Rates!$B$111), MIN(OFFSET(Mortality_Rates!$B$6, $C61, 1),  Mortality_Rates!$C$111))</f>
        <v>3.9014626419555977E-3</v>
      </c>
      <c r="Z61" s="30">
        <f ca="1">(1-IF($B61="Male", $C$3, $C$4))^MIN((Z$8-$C$6), $C$5)*IF($B61="Male", MIN(OFFSET(Mortality_Rates!$B$6, $C61, 0), Mortality_Rates!$B$111), MIN(OFFSET(Mortality_Rates!$B$6, $C61, 1),  Mortality_Rates!$C$111))</f>
        <v>3.8565958215731086E-3</v>
      </c>
      <c r="AA61" s="30">
        <f ca="1">(1-IF($B61="Male", $C$3, $C$4))^MIN((AA$8-$C$6), $C$5)*IF($B61="Male", MIN(OFFSET(Mortality_Rates!$B$6, $C61, 0), Mortality_Rates!$B$111), MIN(OFFSET(Mortality_Rates!$B$6, $C61, 1),  Mortality_Rates!$C$111))</f>
        <v>3.8122449696250177E-3</v>
      </c>
      <c r="AB61" s="30">
        <f ca="1">(1-IF($B61="Male", $C$3, $C$4))^MIN((AB$8-$C$6), $C$5)*IF($B61="Male", MIN(OFFSET(Mortality_Rates!$B$6, $C61, 0), Mortality_Rates!$B$111), MIN(OFFSET(Mortality_Rates!$B$6, $C61, 1),  Mortality_Rates!$C$111))</f>
        <v>3.76840415247433E-3</v>
      </c>
      <c r="AC61" s="30">
        <f ca="1">(1-IF($B61="Male", $C$3, $C$4))^MIN((AC$8-$C$6), $C$5)*IF($B61="Male", MIN(OFFSET(Mortality_Rates!$B$6, $C61, 0), Mortality_Rates!$B$111), MIN(OFFSET(Mortality_Rates!$B$6, $C61, 1),  Mortality_Rates!$C$111))</f>
        <v>3.7250675047208752E-3</v>
      </c>
      <c r="AD61" s="30">
        <f ca="1">(1-IF($B61="Male", $C$3, $C$4))^MIN((AD$8-$C$6), $C$5)*IF($B61="Male", MIN(OFFSET(Mortality_Rates!$B$6, $C61, 0), Mortality_Rates!$B$111), MIN(OFFSET(Mortality_Rates!$B$6, $C61, 1),  Mortality_Rates!$C$111))</f>
        <v>3.6822292284165855E-3</v>
      </c>
      <c r="AE61" s="30">
        <f ca="1">(1-IF($B61="Male", $C$3, $C$4))^MIN((AE$8-$C$6), $C$5)*IF($B61="Male", MIN(OFFSET(Mortality_Rates!$B$6, $C61, 0), Mortality_Rates!$B$111), MIN(OFFSET(Mortality_Rates!$B$6, $C61, 1),  Mortality_Rates!$C$111))</f>
        <v>3.6398835922897953E-3</v>
      </c>
      <c r="AF61" s="30">
        <f ca="1">(1-IF($B61="Male", $C$3, $C$4))^MIN((AF$8-$C$6), $C$5)*IF($B61="Male", MIN(OFFSET(Mortality_Rates!$B$6, $C61, 0), Mortality_Rates!$B$111), MIN(OFFSET(Mortality_Rates!$B$6, $C61, 1),  Mortality_Rates!$C$111))</f>
        <v>3.5980249309784623E-3</v>
      </c>
      <c r="AG61" s="30">
        <f ca="1">(1-IF($B61="Male", $C$3, $C$4))^MIN((AG$8-$C$6), $C$5)*IF($B61="Male", MIN(OFFSET(Mortality_Rates!$B$6, $C61, 0), Mortality_Rates!$B$111), MIN(OFFSET(Mortality_Rates!$B$6, $C61, 1),  Mortality_Rates!$C$111))</f>
        <v>3.5566476442722098E-3</v>
      </c>
      <c r="AH61" s="30">
        <f ca="1">(1-IF($B61="Male", $C$3, $C$4))^MIN((AH$8-$C$6), $C$5)*IF($B61="Male", MIN(OFFSET(Mortality_Rates!$B$6, $C61, 0), Mortality_Rates!$B$111), MIN(OFFSET(Mortality_Rates!$B$6, $C61, 1),  Mortality_Rates!$C$111))</f>
        <v>3.5157461963630796E-3</v>
      </c>
      <c r="AI61" s="30">
        <f ca="1">(1-IF($B61="Male", $C$3, $C$4))^MIN((AI$8-$C$6), $C$5)*IF($B61="Male", MIN(OFFSET(Mortality_Rates!$B$6, $C61, 0), Mortality_Rates!$B$111), MIN(OFFSET(Mortality_Rates!$B$6, $C61, 1),  Mortality_Rates!$C$111))</f>
        <v>3.475315115104904E-3</v>
      </c>
      <c r="AJ61" s="30">
        <f ca="1">(1-IF($B61="Male", $C$3, $C$4))^MIN((AJ$8-$C$6), $C$5)*IF($B61="Male", MIN(OFFSET(Mortality_Rates!$B$6, $C61, 0), Mortality_Rates!$B$111), MIN(OFFSET(Mortality_Rates!$B$6, $C61, 1),  Mortality_Rates!$C$111))</f>
        <v>3.4353489912811981E-3</v>
      </c>
      <c r="AK61" s="30">
        <f ca="1">(1-IF($B61="Male", $C$3, $C$4))^MIN((AK$8-$C$6), $C$5)*IF($B61="Male", MIN(OFFSET(Mortality_Rates!$B$6, $C61, 0), Mortality_Rates!$B$111), MIN(OFFSET(Mortality_Rates!$B$6, $C61, 1),  Mortality_Rates!$C$111))</f>
        <v>3.395842477881464E-3</v>
      </c>
      <c r="AL61" s="30">
        <f ca="1">(1-IF($B61="Male", $C$3, $C$4))^MIN((AL$8-$C$6), $C$5)*IF($B61="Male", MIN(OFFSET(Mortality_Rates!$B$6, $C61, 0), Mortality_Rates!$B$111), MIN(OFFSET(Mortality_Rates!$B$6, $C61, 1),  Mortality_Rates!$C$111))</f>
        <v>3.3567902893858271E-3</v>
      </c>
      <c r="AM61" s="30">
        <f ca="1">(1-IF($B61="Male", $C$3, $C$4))^MIN((AM$8-$C$6), $C$5)*IF($B61="Male", MIN(OFFSET(Mortality_Rates!$B$6, $C61, 0), Mortality_Rates!$B$111), MIN(OFFSET(Mortality_Rates!$B$6, $C61, 1),  Mortality_Rates!$C$111))</f>
        <v>3.3181872010578906E-3</v>
      </c>
      <c r="AN61" s="30">
        <f ca="1">(1-IF($B61="Male", $C$3, $C$4))^MIN((AN$8-$C$6), $C$5)*IF($B61="Male", MIN(OFFSET(Mortality_Rates!$B$6, $C61, 0), Mortality_Rates!$B$111), MIN(OFFSET(Mortality_Rates!$B$6, $C61, 1),  Mortality_Rates!$C$111))</f>
        <v>3.2800280482457251E-3</v>
      </c>
      <c r="AO61" s="30">
        <f ca="1">(1-IF($B61="Male", $C$3, $C$4))^MIN((AO$8-$C$6), $C$5)*IF($B61="Male", MIN(OFFSET(Mortality_Rates!$B$6, $C61, 0), Mortality_Rates!$B$111), MIN(OFFSET(Mortality_Rates!$B$6, $C61, 1),  Mortality_Rates!$C$111))</f>
        <v>3.2423077256908991E-3</v>
      </c>
      <c r="AP61" s="30">
        <f ca="1">(1-IF($B61="Male", $C$3, $C$4))^MIN((AP$8-$C$6), $C$5)*IF($B61="Male", MIN(OFFSET(Mortality_Rates!$B$6, $C61, 0), Mortality_Rates!$B$111), MIN(OFFSET(Mortality_Rates!$B$6, $C61, 1),  Mortality_Rates!$C$111))</f>
        <v>3.2050211868454538E-3</v>
      </c>
      <c r="AQ61" s="30">
        <f ca="1">(1-IF($B61="Male", $C$3, $C$4))^MIN((AQ$8-$C$6), $C$5)*IF($B61="Male", MIN(OFFSET(Mortality_Rates!$B$6, $C61, 0), Mortality_Rates!$B$111), MIN(OFFSET(Mortality_Rates!$B$6, $C61, 1),  Mortality_Rates!$C$111))</f>
        <v>3.1681634431967309E-3</v>
      </c>
      <c r="AR61" s="30">
        <f ca="1">(1-IF($B61="Male", $C$3, $C$4))^MIN((AR$8-$C$6), $C$5)*IF($B61="Male", MIN(OFFSET(Mortality_Rates!$B$6, $C61, 0), Mortality_Rates!$B$111), MIN(OFFSET(Mortality_Rates!$B$6, $C61, 1),  Mortality_Rates!$C$111))</f>
        <v>3.1317295635999685E-3</v>
      </c>
      <c r="AS61" s="30">
        <f ca="1">(1-IF($B61="Male", $C$3, $C$4))^MIN((AS$8-$C$6), $C$5)*IF($B61="Male", MIN(OFFSET(Mortality_Rates!$B$6, $C61, 0), Mortality_Rates!$B$111), MIN(OFFSET(Mortality_Rates!$B$6, $C61, 1),  Mortality_Rates!$C$111))</f>
        <v>3.0957146736185688E-3</v>
      </c>
      <c r="AT61" s="30">
        <f ca="1">(1-IF($B61="Male", $C$3, $C$4))^MIN((AT$8-$C$6), $C$5)*IF($B61="Male", MIN(OFFSET(Mortality_Rates!$B$6, $C61, 0), Mortality_Rates!$B$111), MIN(OFFSET(Mortality_Rates!$B$6, $C61, 1),  Mortality_Rates!$C$111))</f>
        <v>3.0601139548719555E-3</v>
      </c>
      <c r="AU61" s="30">
        <f ca="1">(1-IF($B61="Male", $C$3, $C$4))^MIN((AU$8-$C$6), $C$5)*IF($B61="Male", MIN(OFFSET(Mortality_Rates!$B$6, $C61, 0), Mortality_Rates!$B$111), MIN(OFFSET(Mortality_Rates!$B$6, $C61, 1),  Mortality_Rates!$C$111))</f>
        <v>3.0249226443909284E-3</v>
      </c>
      <c r="AV61" s="30">
        <f ca="1">(1-IF($B61="Male", $C$3, $C$4))^MIN((AV$8-$C$6), $C$5)*IF($B61="Male", MIN(OFFSET(Mortality_Rates!$B$6, $C61, 0), Mortality_Rates!$B$111), MIN(OFFSET(Mortality_Rates!$B$6, $C61, 1),  Mortality_Rates!$C$111))</f>
        <v>2.9901360339804326E-3</v>
      </c>
      <c r="AW61" s="30">
        <f ca="1">(1-IF($B61="Male", $C$3, $C$4))^MIN((AW$8-$C$6), $C$5)*IF($B61="Male", MIN(OFFSET(Mortality_Rates!$B$6, $C61, 0), Mortality_Rates!$B$111), MIN(OFFSET(Mortality_Rates!$B$6, $C61, 1),  Mortality_Rates!$C$111))</f>
        <v>2.9557494695896581E-3</v>
      </c>
      <c r="AX61" s="30">
        <f ca="1">(1-IF($B61="Male", $C$3, $C$4))^MIN((AX$8-$C$6), $C$5)*IF($B61="Male", MIN(OFFSET(Mortality_Rates!$B$6, $C61, 0), Mortality_Rates!$B$111), MIN(OFFSET(Mortality_Rates!$B$6, $C61, 1),  Mortality_Rates!$C$111))</f>
        <v>2.9217583506893768E-3</v>
      </c>
      <c r="AY61" s="30">
        <f ca="1">(1-IF($B61="Male", $C$3, $C$4))^MIN((AY$8-$C$6), $C$5)*IF($B61="Male", MIN(OFFSET(Mortality_Rates!$B$6, $C61, 0), Mortality_Rates!$B$111), MIN(OFFSET(Mortality_Rates!$B$6, $C61, 1),  Mortality_Rates!$C$111))</f>
        <v>2.8881581296564488E-3</v>
      </c>
      <c r="AZ61" s="30">
        <f ca="1">(1-IF($B61="Male", $C$3, $C$4))^MIN((AZ$8-$C$6), $C$5)*IF($B61="Male", MIN(OFFSET(Mortality_Rates!$B$6, $C61, 0), Mortality_Rates!$B$111), MIN(OFFSET(Mortality_Rates!$B$6, $C61, 1),  Mortality_Rates!$C$111))</f>
        <v>2.8549443111653998E-3</v>
      </c>
      <c r="BA61" s="30">
        <f ca="1">(1-IF($B61="Male", $C$3, $C$4))^MIN((BA$8-$C$6), $C$5)*IF($B61="Male", MIN(OFFSET(Mortality_Rates!$B$6, $C61, 0), Mortality_Rates!$B$111), MIN(OFFSET(Mortality_Rates!$B$6, $C61, 1),  Mortality_Rates!$C$111))</f>
        <v>2.8221124515869981E-3</v>
      </c>
      <c r="BB61" s="30">
        <f ca="1">(1-IF($B61="Male", $C$3, $C$4))^MIN((BB$8-$C$6), $C$5)*IF($B61="Male", MIN(OFFSET(Mortality_Rates!$B$6, $C61, 0), Mortality_Rates!$B$111), MIN(OFFSET(Mortality_Rates!$B$6, $C61, 1),  Mortality_Rates!$C$111))</f>
        <v>2.8221124515869981E-3</v>
      </c>
      <c r="BC61" s="30">
        <f ca="1">(1-IF($B61="Male", $C$3, $C$4))^MIN((BC$8-$C$6), $C$5)*IF($B61="Male", MIN(OFFSET(Mortality_Rates!$B$6, $C61, 0), Mortality_Rates!$B$111), MIN(OFFSET(Mortality_Rates!$B$6, $C61, 1),  Mortality_Rates!$C$111))</f>
        <v>2.8221124515869981E-3</v>
      </c>
      <c r="BD61" s="30">
        <f ca="1">(1-IF($B61="Male", $C$3, $C$4))^MIN((BD$8-$C$6), $C$5)*IF($B61="Male", MIN(OFFSET(Mortality_Rates!$B$6, $C61, 0), Mortality_Rates!$B$111), MIN(OFFSET(Mortality_Rates!$B$6, $C61, 1),  Mortality_Rates!$C$111))</f>
        <v>2.8221124515869981E-3</v>
      </c>
      <c r="BE61" s="30">
        <f ca="1">(1-IF($B61="Male", $C$3, $C$4))^MIN((BE$8-$C$6), $C$5)*IF($B61="Male", MIN(OFFSET(Mortality_Rates!$B$6, $C61, 0), Mortality_Rates!$B$111), MIN(OFFSET(Mortality_Rates!$B$6, $C61, 1),  Mortality_Rates!$C$111))</f>
        <v>2.8221124515869981E-3</v>
      </c>
      <c r="BF61" s="30">
        <f ca="1">(1-IF($B61="Male", $C$3, $C$4))^MIN((BF$8-$C$6), $C$5)*IF($B61="Male", MIN(OFFSET(Mortality_Rates!$B$6, $C61, 0), Mortality_Rates!$B$111), MIN(OFFSET(Mortality_Rates!$B$6, $C61, 1),  Mortality_Rates!$C$111))</f>
        <v>2.8221124515869981E-3</v>
      </c>
      <c r="BG61" s="30">
        <f ca="1">(1-IF($B61="Male", $C$3, $C$4))^MIN((BG$8-$C$6), $C$5)*IF($B61="Male", MIN(OFFSET(Mortality_Rates!$B$6, $C61, 0), Mortality_Rates!$B$111), MIN(OFFSET(Mortality_Rates!$B$6, $C61, 1),  Mortality_Rates!$C$111))</f>
        <v>2.8221124515869981E-3</v>
      </c>
      <c r="BH61" s="30">
        <f ca="1">(1-IF($B61="Male", $C$3, $C$4))^MIN((BH$8-$C$6), $C$5)*IF($B61="Male", MIN(OFFSET(Mortality_Rates!$B$6, $C61, 0), Mortality_Rates!$B$111), MIN(OFFSET(Mortality_Rates!$B$6, $C61, 1),  Mortality_Rates!$C$111))</f>
        <v>2.8221124515869981E-3</v>
      </c>
      <c r="BI61" s="30">
        <f ca="1">(1-IF($B61="Male", $C$3, $C$4))^MIN((BI$8-$C$6), $C$5)*IF($B61="Male", MIN(OFFSET(Mortality_Rates!$B$6, $C61, 0), Mortality_Rates!$B$111), MIN(OFFSET(Mortality_Rates!$B$6, $C61, 1),  Mortality_Rates!$C$111))</f>
        <v>2.8221124515869981E-3</v>
      </c>
      <c r="BJ61" s="30">
        <f ca="1">(1-IF($B61="Male", $C$3, $C$4))^MIN((BJ$8-$C$6), $C$5)*IF($B61="Male", MIN(OFFSET(Mortality_Rates!$B$6, $C61, 0), Mortality_Rates!$B$111), MIN(OFFSET(Mortality_Rates!$B$6, $C61, 1),  Mortality_Rates!$C$111))</f>
        <v>2.8221124515869981E-3</v>
      </c>
      <c r="BK61" s="30">
        <f ca="1">(1-IF($B61="Male", $C$3, $C$4))^MIN((BK$8-$C$6), $C$5)*IF($B61="Male", MIN(OFFSET(Mortality_Rates!$B$6, $C61, 0), Mortality_Rates!$B$111), MIN(OFFSET(Mortality_Rates!$B$6, $C61, 1),  Mortality_Rates!$C$111))</f>
        <v>2.8221124515869981E-3</v>
      </c>
    </row>
    <row r="62" spans="1:63" x14ac:dyDescent="0.35">
      <c r="A62" t="s">
        <v>34</v>
      </c>
      <c r="B62" t="s">
        <v>31</v>
      </c>
      <c r="C62">
        <f t="shared" si="25"/>
        <v>53</v>
      </c>
      <c r="D62" s="30">
        <f ca="1">(1-IF($B62="Male", $C$3, $C$4))^MIN((D$8-$C$6), $C$5)*IF($B62="Male", MIN(OFFSET(Mortality_Rates!$B$6, $C62, 0), Mortality_Rates!$B$111), MIN(OFFSET(Mortality_Rates!$B$6, $C62, 1),  Mortality_Rates!$C$111))</f>
        <v>5.3823825000000004E-3</v>
      </c>
      <c r="E62" s="30">
        <f ca="1">(1-IF($B62="Male", $C$3, $C$4))^MIN((E$8-$C$6), $C$5)*IF($B62="Male", MIN(OFFSET(Mortality_Rates!$B$6, $C62, 0), Mortality_Rates!$B$111), MIN(OFFSET(Mortality_Rates!$B$6, $C62, 1),  Mortality_Rates!$C$111))</f>
        <v>5.3204851012500004E-3</v>
      </c>
      <c r="F62" s="30">
        <f ca="1">(1-IF($B62="Male", $C$3, $C$4))^MIN((F$8-$C$6), $C$5)*IF($B62="Male", MIN(OFFSET(Mortality_Rates!$B$6, $C62, 0), Mortality_Rates!$B$111), MIN(OFFSET(Mortality_Rates!$B$6, $C62, 1),  Mortality_Rates!$C$111))</f>
        <v>5.2592995225856252E-3</v>
      </c>
      <c r="G62" s="30">
        <f ca="1">(1-IF($B62="Male", $C$3, $C$4))^MIN((G$8-$C$6), $C$5)*IF($B62="Male", MIN(OFFSET(Mortality_Rates!$B$6, $C62, 0), Mortality_Rates!$B$111), MIN(OFFSET(Mortality_Rates!$B$6, $C62, 1),  Mortality_Rates!$C$111))</f>
        <v>5.1988175780758906E-3</v>
      </c>
      <c r="H62" s="30">
        <f ca="1">(1-IF($B62="Male", $C$3, $C$4))^MIN((H$8-$C$6), $C$5)*IF($B62="Male", MIN(OFFSET(Mortality_Rates!$B$6, $C62, 0), Mortality_Rates!$B$111), MIN(OFFSET(Mortality_Rates!$B$6, $C62, 1),  Mortality_Rates!$C$111))</f>
        <v>5.1390311759280183E-3</v>
      </c>
      <c r="I62" s="30">
        <f ca="1">(1-IF($B62="Male", $C$3, $C$4))^MIN((I$8-$C$6), $C$5)*IF($B62="Male", MIN(OFFSET(Mortality_Rates!$B$6, $C62, 0), Mortality_Rates!$B$111), MIN(OFFSET(Mortality_Rates!$B$6, $C62, 1),  Mortality_Rates!$C$111))</f>
        <v>5.079932317404846E-3</v>
      </c>
      <c r="J62" s="30">
        <f ca="1">(1-IF($B62="Male", $C$3, $C$4))^MIN((J$8-$C$6), $C$5)*IF($B62="Male", MIN(OFFSET(Mortality_Rates!$B$6, $C62, 0), Mortality_Rates!$B$111), MIN(OFFSET(Mortality_Rates!$B$6, $C62, 1),  Mortality_Rates!$C$111))</f>
        <v>5.0215130957546907E-3</v>
      </c>
      <c r="K62" s="30">
        <f ca="1">(1-IF($B62="Male", $C$3, $C$4))^MIN((K$8-$C$6), $C$5)*IF($B62="Male", MIN(OFFSET(Mortality_Rates!$B$6, $C62, 0), Mortality_Rates!$B$111), MIN(OFFSET(Mortality_Rates!$B$6, $C62, 1),  Mortality_Rates!$C$111))</f>
        <v>4.9637656951535122E-3</v>
      </c>
      <c r="L62" s="30">
        <f ca="1">(1-IF($B62="Male", $C$3, $C$4))^MIN((L$8-$C$6), $C$5)*IF($B62="Male", MIN(OFFSET(Mortality_Rates!$B$6, $C62, 0), Mortality_Rates!$B$111), MIN(OFFSET(Mortality_Rates!$B$6, $C62, 1),  Mortality_Rates!$C$111))</f>
        <v>4.9066823896592466E-3</v>
      </c>
      <c r="M62" s="30">
        <f ca="1">(1-IF($B62="Male", $C$3, $C$4))^MIN((M$8-$C$6), $C$5)*IF($B62="Male", MIN(OFFSET(Mortality_Rates!$B$6, $C62, 0), Mortality_Rates!$B$111), MIN(OFFSET(Mortality_Rates!$B$6, $C62, 1),  Mortality_Rates!$C$111))</f>
        <v>4.8502555421781656E-3</v>
      </c>
      <c r="N62" s="30">
        <f ca="1">(1-IF($B62="Male", $C$3, $C$4))^MIN((N$8-$C$6), $C$5)*IF($B62="Male", MIN(OFFSET(Mortality_Rates!$B$6, $C62, 0), Mortality_Rates!$B$111), MIN(OFFSET(Mortality_Rates!$B$6, $C62, 1),  Mortality_Rates!$C$111))</f>
        <v>4.7944776034431159E-3</v>
      </c>
      <c r="O62" s="30">
        <f ca="1">(1-IF($B62="Male", $C$3, $C$4))^MIN((O$8-$C$6), $C$5)*IF($B62="Male", MIN(OFFSET(Mortality_Rates!$B$6, $C62, 0), Mortality_Rates!$B$111), MIN(OFFSET(Mortality_Rates!$B$6, $C62, 1),  Mortality_Rates!$C$111))</f>
        <v>4.7393411110035208E-3</v>
      </c>
      <c r="P62" s="30">
        <f ca="1">(1-IF($B62="Male", $C$3, $C$4))^MIN((P$8-$C$6), $C$5)*IF($B62="Male", MIN(OFFSET(Mortality_Rates!$B$6, $C62, 0), Mortality_Rates!$B$111), MIN(OFFSET(Mortality_Rates!$B$6, $C62, 1),  Mortality_Rates!$C$111))</f>
        <v>4.6848386882269808E-3</v>
      </c>
      <c r="Q62" s="30">
        <f ca="1">(1-IF($B62="Male", $C$3, $C$4))^MIN((Q$8-$C$6), $C$5)*IF($B62="Male", MIN(OFFSET(Mortality_Rates!$B$6, $C62, 0), Mortality_Rates!$B$111), MIN(OFFSET(Mortality_Rates!$B$6, $C62, 1),  Mortality_Rates!$C$111))</f>
        <v>4.6309630433123703E-3</v>
      </c>
      <c r="R62" s="30">
        <f ca="1">(1-IF($B62="Male", $C$3, $C$4))^MIN((R$8-$C$6), $C$5)*IF($B62="Male", MIN(OFFSET(Mortality_Rates!$B$6, $C62, 0), Mortality_Rates!$B$111), MIN(OFFSET(Mortality_Rates!$B$6, $C62, 1),  Mortality_Rates!$C$111))</f>
        <v>4.5777069683142785E-3</v>
      </c>
      <c r="S62" s="30">
        <f ca="1">(1-IF($B62="Male", $C$3, $C$4))^MIN((S$8-$C$6), $C$5)*IF($B62="Male", MIN(OFFSET(Mortality_Rates!$B$6, $C62, 0), Mortality_Rates!$B$111), MIN(OFFSET(Mortality_Rates!$B$6, $C62, 1),  Mortality_Rates!$C$111))</f>
        <v>4.5250633381786641E-3</v>
      </c>
      <c r="T62" s="30">
        <f ca="1">(1-IF($B62="Male", $C$3, $C$4))^MIN((T$8-$C$6), $C$5)*IF($B62="Male", MIN(OFFSET(Mortality_Rates!$B$6, $C62, 0), Mortality_Rates!$B$111), MIN(OFFSET(Mortality_Rates!$B$6, $C62, 1),  Mortality_Rates!$C$111))</f>
        <v>4.4730251097896091E-3</v>
      </c>
      <c r="U62" s="30">
        <f ca="1">(1-IF($B62="Male", $C$3, $C$4))^MIN((U$8-$C$6), $C$5)*IF($B62="Male", MIN(OFFSET(Mortality_Rates!$B$6, $C62, 0), Mortality_Rates!$B$111), MIN(OFFSET(Mortality_Rates!$B$6, $C62, 1),  Mortality_Rates!$C$111))</f>
        <v>4.4215853210270292E-3</v>
      </c>
      <c r="V62" s="30">
        <f ca="1">(1-IF($B62="Male", $C$3, $C$4))^MIN((V$8-$C$6), $C$5)*IF($B62="Male", MIN(OFFSET(Mortality_Rates!$B$6, $C62, 0), Mortality_Rates!$B$111), MIN(OFFSET(Mortality_Rates!$B$6, $C62, 1),  Mortality_Rates!$C$111))</f>
        <v>4.3707370898352178E-3</v>
      </c>
      <c r="W62" s="30">
        <f ca="1">(1-IF($B62="Male", $C$3, $C$4))^MIN((W$8-$C$6), $C$5)*IF($B62="Male", MIN(OFFSET(Mortality_Rates!$B$6, $C62, 0), Mortality_Rates!$B$111), MIN(OFFSET(Mortality_Rates!$B$6, $C62, 1),  Mortality_Rates!$C$111))</f>
        <v>4.3204736133021131E-3</v>
      </c>
      <c r="X62" s="30">
        <f ca="1">(1-IF($B62="Male", $C$3, $C$4))^MIN((X$8-$C$6), $C$5)*IF($B62="Male", MIN(OFFSET(Mortality_Rates!$B$6, $C62, 0), Mortality_Rates!$B$111), MIN(OFFSET(Mortality_Rates!$B$6, $C62, 1),  Mortality_Rates!$C$111))</f>
        <v>4.270788166749139E-3</v>
      </c>
      <c r="Y62" s="30">
        <f ca="1">(1-IF($B62="Male", $C$3, $C$4))^MIN((Y$8-$C$6), $C$5)*IF($B62="Male", MIN(OFFSET(Mortality_Rates!$B$6, $C62, 0), Mortality_Rates!$B$111), MIN(OFFSET(Mortality_Rates!$B$6, $C62, 1),  Mortality_Rates!$C$111))</f>
        <v>4.2216741028315245E-3</v>
      </c>
      <c r="Z62" s="30">
        <f ca="1">(1-IF($B62="Male", $C$3, $C$4))^MIN((Z$8-$C$6), $C$5)*IF($B62="Male", MIN(OFFSET(Mortality_Rates!$B$6, $C62, 0), Mortality_Rates!$B$111), MIN(OFFSET(Mortality_Rates!$B$6, $C62, 1),  Mortality_Rates!$C$111))</f>
        <v>4.1731248506489621E-3</v>
      </c>
      <c r="AA62" s="30">
        <f ca="1">(1-IF($B62="Male", $C$3, $C$4))^MIN((AA$8-$C$6), $C$5)*IF($B62="Male", MIN(OFFSET(Mortality_Rates!$B$6, $C62, 0), Mortality_Rates!$B$111), MIN(OFFSET(Mortality_Rates!$B$6, $C62, 1),  Mortality_Rates!$C$111))</f>
        <v>4.125133914866499E-3</v>
      </c>
      <c r="AB62" s="30">
        <f ca="1">(1-IF($B62="Male", $C$3, $C$4))^MIN((AB$8-$C$6), $C$5)*IF($B62="Male", MIN(OFFSET(Mortality_Rates!$B$6, $C62, 0), Mortality_Rates!$B$111), MIN(OFFSET(Mortality_Rates!$B$6, $C62, 1),  Mortality_Rates!$C$111))</f>
        <v>4.0776948748455335E-3</v>
      </c>
      <c r="AC62" s="30">
        <f ca="1">(1-IF($B62="Male", $C$3, $C$4))^MIN((AC$8-$C$6), $C$5)*IF($B62="Male", MIN(OFFSET(Mortality_Rates!$B$6, $C62, 0), Mortality_Rates!$B$111), MIN(OFFSET(Mortality_Rates!$B$6, $C62, 1),  Mortality_Rates!$C$111))</f>
        <v>4.03080138378481E-3</v>
      </c>
      <c r="AD62" s="30">
        <f ca="1">(1-IF($B62="Male", $C$3, $C$4))^MIN((AD$8-$C$6), $C$5)*IF($B62="Male", MIN(OFFSET(Mortality_Rates!$B$6, $C62, 0), Mortality_Rates!$B$111), MIN(OFFSET(Mortality_Rates!$B$6, $C62, 1),  Mortality_Rates!$C$111))</f>
        <v>3.9844471678712849E-3</v>
      </c>
      <c r="AE62" s="30">
        <f ca="1">(1-IF($B62="Male", $C$3, $C$4))^MIN((AE$8-$C$6), $C$5)*IF($B62="Male", MIN(OFFSET(Mortality_Rates!$B$6, $C62, 0), Mortality_Rates!$B$111), MIN(OFFSET(Mortality_Rates!$B$6, $C62, 1),  Mortality_Rates!$C$111))</f>
        <v>3.9386260254407664E-3</v>
      </c>
      <c r="AF62" s="30">
        <f ca="1">(1-IF($B62="Male", $C$3, $C$4))^MIN((AF$8-$C$6), $C$5)*IF($B62="Male", MIN(OFFSET(Mortality_Rates!$B$6, $C62, 0), Mortality_Rates!$B$111), MIN(OFFSET(Mortality_Rates!$B$6, $C62, 1),  Mortality_Rates!$C$111))</f>
        <v>3.893331826148197E-3</v>
      </c>
      <c r="AG62" s="30">
        <f ca="1">(1-IF($B62="Male", $C$3, $C$4))^MIN((AG$8-$C$6), $C$5)*IF($B62="Male", MIN(OFFSET(Mortality_Rates!$B$6, $C62, 0), Mortality_Rates!$B$111), MIN(OFFSET(Mortality_Rates!$B$6, $C62, 1),  Mortality_Rates!$C$111))</f>
        <v>3.848558510147493E-3</v>
      </c>
      <c r="AH62" s="30">
        <f ca="1">(1-IF($B62="Male", $C$3, $C$4))^MIN((AH$8-$C$6), $C$5)*IF($B62="Male", MIN(OFFSET(Mortality_Rates!$B$6, $C62, 0), Mortality_Rates!$B$111), MIN(OFFSET(Mortality_Rates!$B$6, $C62, 1),  Mortality_Rates!$C$111))</f>
        <v>3.8043000872807968E-3</v>
      </c>
      <c r="AI62" s="30">
        <f ca="1">(1-IF($B62="Male", $C$3, $C$4))^MIN((AI$8-$C$6), $C$5)*IF($B62="Male", MIN(OFFSET(Mortality_Rates!$B$6, $C62, 0), Mortality_Rates!$B$111), MIN(OFFSET(Mortality_Rates!$B$6, $C62, 1),  Mortality_Rates!$C$111))</f>
        <v>3.7605506362770676E-3</v>
      </c>
      <c r="AJ62" s="30">
        <f ca="1">(1-IF($B62="Male", $C$3, $C$4))^MIN((AJ$8-$C$6), $C$5)*IF($B62="Male", MIN(OFFSET(Mortality_Rates!$B$6, $C62, 0), Mortality_Rates!$B$111), MIN(OFFSET(Mortality_Rates!$B$6, $C62, 1),  Mortality_Rates!$C$111))</f>
        <v>3.7173043039598814E-3</v>
      </c>
      <c r="AK62" s="30">
        <f ca="1">(1-IF($B62="Male", $C$3, $C$4))^MIN((AK$8-$C$6), $C$5)*IF($B62="Male", MIN(OFFSET(Mortality_Rates!$B$6, $C62, 0), Mortality_Rates!$B$111), MIN(OFFSET(Mortality_Rates!$B$6, $C62, 1),  Mortality_Rates!$C$111))</f>
        <v>3.6745553044643425E-3</v>
      </c>
      <c r="AL62" s="30">
        <f ca="1">(1-IF($B62="Male", $C$3, $C$4))^MIN((AL$8-$C$6), $C$5)*IF($B62="Male", MIN(OFFSET(Mortality_Rates!$B$6, $C62, 0), Mortality_Rates!$B$111), MIN(OFFSET(Mortality_Rates!$B$6, $C62, 1),  Mortality_Rates!$C$111))</f>
        <v>3.6322979184630023E-3</v>
      </c>
      <c r="AM62" s="30">
        <f ca="1">(1-IF($B62="Male", $C$3, $C$4))^MIN((AM$8-$C$6), $C$5)*IF($B62="Male", MIN(OFFSET(Mortality_Rates!$B$6, $C62, 0), Mortality_Rates!$B$111), MIN(OFFSET(Mortality_Rates!$B$6, $C62, 1),  Mortality_Rates!$C$111))</f>
        <v>3.5905264924006785E-3</v>
      </c>
      <c r="AN62" s="30">
        <f ca="1">(1-IF($B62="Male", $C$3, $C$4))^MIN((AN$8-$C$6), $C$5)*IF($B62="Male", MIN(OFFSET(Mortality_Rates!$B$6, $C62, 0), Mortality_Rates!$B$111), MIN(OFFSET(Mortality_Rates!$B$6, $C62, 1),  Mortality_Rates!$C$111))</f>
        <v>3.549235437738071E-3</v>
      </c>
      <c r="AO62" s="30">
        <f ca="1">(1-IF($B62="Male", $C$3, $C$4))^MIN((AO$8-$C$6), $C$5)*IF($B62="Male", MIN(OFFSET(Mortality_Rates!$B$6, $C62, 0), Mortality_Rates!$B$111), MIN(OFFSET(Mortality_Rates!$B$6, $C62, 1),  Mortality_Rates!$C$111))</f>
        <v>3.5084192302040828E-3</v>
      </c>
      <c r="AP62" s="30">
        <f ca="1">(1-IF($B62="Male", $C$3, $C$4))^MIN((AP$8-$C$6), $C$5)*IF($B62="Male", MIN(OFFSET(Mortality_Rates!$B$6, $C62, 0), Mortality_Rates!$B$111), MIN(OFFSET(Mortality_Rates!$B$6, $C62, 1),  Mortality_Rates!$C$111))</f>
        <v>3.4680724090567364E-3</v>
      </c>
      <c r="AQ62" s="30">
        <f ca="1">(1-IF($B62="Male", $C$3, $C$4))^MIN((AQ$8-$C$6), $C$5)*IF($B62="Male", MIN(OFFSET(Mortality_Rates!$B$6, $C62, 0), Mortality_Rates!$B$111), MIN(OFFSET(Mortality_Rates!$B$6, $C62, 1),  Mortality_Rates!$C$111))</f>
        <v>3.4281895763525836E-3</v>
      </c>
      <c r="AR62" s="30">
        <f ca="1">(1-IF($B62="Male", $C$3, $C$4))^MIN((AR$8-$C$6), $C$5)*IF($B62="Male", MIN(OFFSET(Mortality_Rates!$B$6, $C62, 0), Mortality_Rates!$B$111), MIN(OFFSET(Mortality_Rates!$B$6, $C62, 1),  Mortality_Rates!$C$111))</f>
        <v>3.3887653962245291E-3</v>
      </c>
      <c r="AS62" s="30">
        <f ca="1">(1-IF($B62="Male", $C$3, $C$4))^MIN((AS$8-$C$6), $C$5)*IF($B62="Male", MIN(OFFSET(Mortality_Rates!$B$6, $C62, 0), Mortality_Rates!$B$111), MIN(OFFSET(Mortality_Rates!$B$6, $C62, 1),  Mortality_Rates!$C$111))</f>
        <v>3.3497945941679467E-3</v>
      </c>
      <c r="AT62" s="30">
        <f ca="1">(1-IF($B62="Male", $C$3, $C$4))^MIN((AT$8-$C$6), $C$5)*IF($B62="Male", MIN(OFFSET(Mortality_Rates!$B$6, $C62, 0), Mortality_Rates!$B$111), MIN(OFFSET(Mortality_Rates!$B$6, $C62, 1),  Mortality_Rates!$C$111))</f>
        <v>3.3112719563350157E-3</v>
      </c>
      <c r="AU62" s="30">
        <f ca="1">(1-IF($B62="Male", $C$3, $C$4))^MIN((AU$8-$C$6), $C$5)*IF($B62="Male", MIN(OFFSET(Mortality_Rates!$B$6, $C62, 0), Mortality_Rates!$B$111), MIN(OFFSET(Mortality_Rates!$B$6, $C62, 1),  Mortality_Rates!$C$111))</f>
        <v>3.2731923288371635E-3</v>
      </c>
      <c r="AV62" s="30">
        <f ca="1">(1-IF($B62="Male", $C$3, $C$4))^MIN((AV$8-$C$6), $C$5)*IF($B62="Male", MIN(OFFSET(Mortality_Rates!$B$6, $C62, 0), Mortality_Rates!$B$111), MIN(OFFSET(Mortality_Rates!$B$6, $C62, 1),  Mortality_Rates!$C$111))</f>
        <v>3.2355506170555358E-3</v>
      </c>
      <c r="AW62" s="30">
        <f ca="1">(1-IF($B62="Male", $C$3, $C$4))^MIN((AW$8-$C$6), $C$5)*IF($B62="Male", MIN(OFFSET(Mortality_Rates!$B$6, $C62, 0), Mortality_Rates!$B$111), MIN(OFFSET(Mortality_Rates!$B$6, $C62, 1),  Mortality_Rates!$C$111))</f>
        <v>3.1983417849593973E-3</v>
      </c>
      <c r="AX62" s="30">
        <f ca="1">(1-IF($B62="Male", $C$3, $C$4))^MIN((AX$8-$C$6), $C$5)*IF($B62="Male", MIN(OFFSET(Mortality_Rates!$B$6, $C62, 0), Mortality_Rates!$B$111), MIN(OFFSET(Mortality_Rates!$B$6, $C62, 1),  Mortality_Rates!$C$111))</f>
        <v>3.1615608544323646E-3</v>
      </c>
      <c r="AY62" s="30">
        <f ca="1">(1-IF($B62="Male", $C$3, $C$4))^MIN((AY$8-$C$6), $C$5)*IF($B62="Male", MIN(OFFSET(Mortality_Rates!$B$6, $C62, 0), Mortality_Rates!$B$111), MIN(OFFSET(Mortality_Rates!$B$6, $C62, 1),  Mortality_Rates!$C$111))</f>
        <v>3.1252029046063921E-3</v>
      </c>
      <c r="AZ62" s="30">
        <f ca="1">(1-IF($B62="Male", $C$3, $C$4))^MIN((AZ$8-$C$6), $C$5)*IF($B62="Male", MIN(OFFSET(Mortality_Rates!$B$6, $C62, 0), Mortality_Rates!$B$111), MIN(OFFSET(Mortality_Rates!$B$6, $C62, 1),  Mortality_Rates!$C$111))</f>
        <v>3.0892630712034187E-3</v>
      </c>
      <c r="BA62" s="30">
        <f ca="1">(1-IF($B62="Male", $C$3, $C$4))^MIN((BA$8-$C$6), $C$5)*IF($B62="Male", MIN(OFFSET(Mortality_Rates!$B$6, $C62, 0), Mortality_Rates!$B$111), MIN(OFFSET(Mortality_Rates!$B$6, $C62, 1),  Mortality_Rates!$C$111))</f>
        <v>3.0537365458845798E-3</v>
      </c>
      <c r="BB62" s="30">
        <f ca="1">(1-IF($B62="Male", $C$3, $C$4))^MIN((BB$8-$C$6), $C$5)*IF($B62="Male", MIN(OFFSET(Mortality_Rates!$B$6, $C62, 0), Mortality_Rates!$B$111), MIN(OFFSET(Mortality_Rates!$B$6, $C62, 1),  Mortality_Rates!$C$111))</f>
        <v>3.0537365458845798E-3</v>
      </c>
      <c r="BC62" s="30">
        <f ca="1">(1-IF($B62="Male", $C$3, $C$4))^MIN((BC$8-$C$6), $C$5)*IF($B62="Male", MIN(OFFSET(Mortality_Rates!$B$6, $C62, 0), Mortality_Rates!$B$111), MIN(OFFSET(Mortality_Rates!$B$6, $C62, 1),  Mortality_Rates!$C$111))</f>
        <v>3.0537365458845798E-3</v>
      </c>
      <c r="BD62" s="30">
        <f ca="1">(1-IF($B62="Male", $C$3, $C$4))^MIN((BD$8-$C$6), $C$5)*IF($B62="Male", MIN(OFFSET(Mortality_Rates!$B$6, $C62, 0), Mortality_Rates!$B$111), MIN(OFFSET(Mortality_Rates!$B$6, $C62, 1),  Mortality_Rates!$C$111))</f>
        <v>3.0537365458845798E-3</v>
      </c>
      <c r="BE62" s="30">
        <f ca="1">(1-IF($B62="Male", $C$3, $C$4))^MIN((BE$8-$C$6), $C$5)*IF($B62="Male", MIN(OFFSET(Mortality_Rates!$B$6, $C62, 0), Mortality_Rates!$B$111), MIN(OFFSET(Mortality_Rates!$B$6, $C62, 1),  Mortality_Rates!$C$111))</f>
        <v>3.0537365458845798E-3</v>
      </c>
      <c r="BF62" s="30">
        <f ca="1">(1-IF($B62="Male", $C$3, $C$4))^MIN((BF$8-$C$6), $C$5)*IF($B62="Male", MIN(OFFSET(Mortality_Rates!$B$6, $C62, 0), Mortality_Rates!$B$111), MIN(OFFSET(Mortality_Rates!$B$6, $C62, 1),  Mortality_Rates!$C$111))</f>
        <v>3.0537365458845798E-3</v>
      </c>
      <c r="BG62" s="30">
        <f ca="1">(1-IF($B62="Male", $C$3, $C$4))^MIN((BG$8-$C$6), $C$5)*IF($B62="Male", MIN(OFFSET(Mortality_Rates!$B$6, $C62, 0), Mortality_Rates!$B$111), MIN(OFFSET(Mortality_Rates!$B$6, $C62, 1),  Mortality_Rates!$C$111))</f>
        <v>3.0537365458845798E-3</v>
      </c>
      <c r="BH62" s="30">
        <f ca="1">(1-IF($B62="Male", $C$3, $C$4))^MIN((BH$8-$C$6), $C$5)*IF($B62="Male", MIN(OFFSET(Mortality_Rates!$B$6, $C62, 0), Mortality_Rates!$B$111), MIN(OFFSET(Mortality_Rates!$B$6, $C62, 1),  Mortality_Rates!$C$111))</f>
        <v>3.0537365458845798E-3</v>
      </c>
      <c r="BI62" s="30">
        <f ca="1">(1-IF($B62="Male", $C$3, $C$4))^MIN((BI$8-$C$6), $C$5)*IF($B62="Male", MIN(OFFSET(Mortality_Rates!$B$6, $C62, 0), Mortality_Rates!$B$111), MIN(OFFSET(Mortality_Rates!$B$6, $C62, 1),  Mortality_Rates!$C$111))</f>
        <v>3.0537365458845798E-3</v>
      </c>
      <c r="BJ62" s="30">
        <f ca="1">(1-IF($B62="Male", $C$3, $C$4))^MIN((BJ$8-$C$6), $C$5)*IF($B62="Male", MIN(OFFSET(Mortality_Rates!$B$6, $C62, 0), Mortality_Rates!$B$111), MIN(OFFSET(Mortality_Rates!$B$6, $C62, 1),  Mortality_Rates!$C$111))</f>
        <v>3.0537365458845798E-3</v>
      </c>
      <c r="BK62" s="30">
        <f ca="1">(1-IF($B62="Male", $C$3, $C$4))^MIN((BK$8-$C$6), $C$5)*IF($B62="Male", MIN(OFFSET(Mortality_Rates!$B$6, $C62, 0), Mortality_Rates!$B$111), MIN(OFFSET(Mortality_Rates!$B$6, $C62, 1),  Mortality_Rates!$C$111))</f>
        <v>3.0537365458845798E-3</v>
      </c>
    </row>
    <row r="63" spans="1:63" x14ac:dyDescent="0.35">
      <c r="A63" t="s">
        <v>34</v>
      </c>
      <c r="B63" t="s">
        <v>31</v>
      </c>
      <c r="C63">
        <f t="shared" si="25"/>
        <v>54</v>
      </c>
      <c r="D63" s="30">
        <f ca="1">(1-IF($B63="Male", $C$3, $C$4))^MIN((D$8-$C$6), $C$5)*IF($B63="Male", MIN(OFFSET(Mortality_Rates!$B$6, $C63, 0), Mortality_Rates!$B$111), MIN(OFFSET(Mortality_Rates!$B$6, $C63, 1),  Mortality_Rates!$C$111))</f>
        <v>5.8015065000000003E-3</v>
      </c>
      <c r="E63" s="30">
        <f ca="1">(1-IF($B63="Male", $C$3, $C$4))^MIN((E$8-$C$6), $C$5)*IF($B63="Male", MIN(OFFSET(Mortality_Rates!$B$6, $C63, 0), Mortality_Rates!$B$111), MIN(OFFSET(Mortality_Rates!$B$6, $C63, 1),  Mortality_Rates!$C$111))</f>
        <v>5.73478917525E-3</v>
      </c>
      <c r="F63" s="30">
        <f ca="1">(1-IF($B63="Male", $C$3, $C$4))^MIN((F$8-$C$6), $C$5)*IF($B63="Male", MIN(OFFSET(Mortality_Rates!$B$6, $C63, 0), Mortality_Rates!$B$111), MIN(OFFSET(Mortality_Rates!$B$6, $C63, 1),  Mortality_Rates!$C$111))</f>
        <v>5.6688390997346252E-3</v>
      </c>
      <c r="G63" s="30">
        <f ca="1">(1-IF($B63="Male", $C$3, $C$4))^MIN((G$8-$C$6), $C$5)*IF($B63="Male", MIN(OFFSET(Mortality_Rates!$B$6, $C63, 0), Mortality_Rates!$B$111), MIN(OFFSET(Mortality_Rates!$B$6, $C63, 1),  Mortality_Rates!$C$111))</f>
        <v>5.6036474500876779E-3</v>
      </c>
      <c r="H63" s="30">
        <f ca="1">(1-IF($B63="Male", $C$3, $C$4))^MIN((H$8-$C$6), $C$5)*IF($B63="Male", MIN(OFFSET(Mortality_Rates!$B$6, $C63, 0), Mortality_Rates!$B$111), MIN(OFFSET(Mortality_Rates!$B$6, $C63, 1),  Mortality_Rates!$C$111))</f>
        <v>5.5392055044116697E-3</v>
      </c>
      <c r="I63" s="30">
        <f ca="1">(1-IF($B63="Male", $C$3, $C$4))^MIN((I$8-$C$6), $C$5)*IF($B63="Male", MIN(OFFSET(Mortality_Rates!$B$6, $C63, 0), Mortality_Rates!$B$111), MIN(OFFSET(Mortality_Rates!$B$6, $C63, 1),  Mortality_Rates!$C$111))</f>
        <v>5.4755046411109351E-3</v>
      </c>
      <c r="J63" s="30">
        <f ca="1">(1-IF($B63="Male", $C$3, $C$4))^MIN((J$8-$C$6), $C$5)*IF($B63="Male", MIN(OFFSET(Mortality_Rates!$B$6, $C63, 0), Mortality_Rates!$B$111), MIN(OFFSET(Mortality_Rates!$B$6, $C63, 1),  Mortality_Rates!$C$111))</f>
        <v>5.4125363377381594E-3</v>
      </c>
      <c r="K63" s="30">
        <f ca="1">(1-IF($B63="Male", $C$3, $C$4))^MIN((K$8-$C$6), $C$5)*IF($B63="Male", MIN(OFFSET(Mortality_Rates!$B$6, $C63, 0), Mortality_Rates!$B$111), MIN(OFFSET(Mortality_Rates!$B$6, $C63, 1),  Mortality_Rates!$C$111))</f>
        <v>5.3502921698541711E-3</v>
      </c>
      <c r="L63" s="30">
        <f ca="1">(1-IF($B63="Male", $C$3, $C$4))^MIN((L$8-$C$6), $C$5)*IF($B63="Male", MIN(OFFSET(Mortality_Rates!$B$6, $C63, 0), Mortality_Rates!$B$111), MIN(OFFSET(Mortality_Rates!$B$6, $C63, 1),  Mortality_Rates!$C$111))</f>
        <v>5.2887638099008479E-3</v>
      </c>
      <c r="M63" s="30">
        <f ca="1">(1-IF($B63="Male", $C$3, $C$4))^MIN((M$8-$C$6), $C$5)*IF($B63="Male", MIN(OFFSET(Mortality_Rates!$B$6, $C63, 0), Mortality_Rates!$B$111), MIN(OFFSET(Mortality_Rates!$B$6, $C63, 1),  Mortality_Rates!$C$111))</f>
        <v>5.2279430260869881E-3</v>
      </c>
      <c r="N63" s="30">
        <f ca="1">(1-IF($B63="Male", $C$3, $C$4))^MIN((N$8-$C$6), $C$5)*IF($B63="Male", MIN(OFFSET(Mortality_Rates!$B$6, $C63, 0), Mortality_Rates!$B$111), MIN(OFFSET(Mortality_Rates!$B$6, $C63, 1),  Mortality_Rates!$C$111))</f>
        <v>5.1678216812869882E-3</v>
      </c>
      <c r="O63" s="30">
        <f ca="1">(1-IF($B63="Male", $C$3, $C$4))^MIN((O$8-$C$6), $C$5)*IF($B63="Male", MIN(OFFSET(Mortality_Rates!$B$6, $C63, 0), Mortality_Rates!$B$111), MIN(OFFSET(Mortality_Rates!$B$6, $C63, 1),  Mortality_Rates!$C$111))</f>
        <v>5.1083917319521884E-3</v>
      </c>
      <c r="P63" s="30">
        <f ca="1">(1-IF($B63="Male", $C$3, $C$4))^MIN((P$8-$C$6), $C$5)*IF($B63="Male", MIN(OFFSET(Mortality_Rates!$B$6, $C63, 0), Mortality_Rates!$B$111), MIN(OFFSET(Mortality_Rates!$B$6, $C63, 1),  Mortality_Rates!$C$111))</f>
        <v>5.0496452270347384E-3</v>
      </c>
      <c r="Q63" s="30">
        <f ca="1">(1-IF($B63="Male", $C$3, $C$4))^MIN((Q$8-$C$6), $C$5)*IF($B63="Male", MIN(OFFSET(Mortality_Rates!$B$6, $C63, 0), Mortality_Rates!$B$111), MIN(OFFSET(Mortality_Rates!$B$6, $C63, 1),  Mortality_Rates!$C$111))</f>
        <v>4.9915743069238391E-3</v>
      </c>
      <c r="R63" s="30">
        <f ca="1">(1-IF($B63="Male", $C$3, $C$4))^MIN((R$8-$C$6), $C$5)*IF($B63="Male", MIN(OFFSET(Mortality_Rates!$B$6, $C63, 0), Mortality_Rates!$B$111), MIN(OFFSET(Mortality_Rates!$B$6, $C63, 1),  Mortality_Rates!$C$111))</f>
        <v>4.9341712023942145E-3</v>
      </c>
      <c r="S63" s="30">
        <f ca="1">(1-IF($B63="Male", $C$3, $C$4))^MIN((S$8-$C$6), $C$5)*IF($B63="Male", MIN(OFFSET(Mortality_Rates!$B$6, $C63, 0), Mortality_Rates!$B$111), MIN(OFFSET(Mortality_Rates!$B$6, $C63, 1),  Mortality_Rates!$C$111))</f>
        <v>4.8774282335666812E-3</v>
      </c>
      <c r="T63" s="30">
        <f ca="1">(1-IF($B63="Male", $C$3, $C$4))^MIN((T$8-$C$6), $C$5)*IF($B63="Male", MIN(OFFSET(Mortality_Rates!$B$6, $C63, 0), Mortality_Rates!$B$111), MIN(OFFSET(Mortality_Rates!$B$6, $C63, 1),  Mortality_Rates!$C$111))</f>
        <v>4.821337808880664E-3</v>
      </c>
      <c r="U63" s="30">
        <f ca="1">(1-IF($B63="Male", $C$3, $C$4))^MIN((U$8-$C$6), $C$5)*IF($B63="Male", MIN(OFFSET(Mortality_Rates!$B$6, $C63, 0), Mortality_Rates!$B$111), MIN(OFFSET(Mortality_Rates!$B$6, $C63, 1),  Mortality_Rates!$C$111))</f>
        <v>4.7658924240785369E-3</v>
      </c>
      <c r="V63" s="30">
        <f ca="1">(1-IF($B63="Male", $C$3, $C$4))^MIN((V$8-$C$6), $C$5)*IF($B63="Male", MIN(OFFSET(Mortality_Rates!$B$6, $C63, 0), Mortality_Rates!$B$111), MIN(OFFSET(Mortality_Rates!$B$6, $C63, 1),  Mortality_Rates!$C$111))</f>
        <v>4.7110846612016333E-3</v>
      </c>
      <c r="W63" s="30">
        <f ca="1">(1-IF($B63="Male", $C$3, $C$4))^MIN((W$8-$C$6), $C$5)*IF($B63="Male", MIN(OFFSET(Mortality_Rates!$B$6, $C63, 0), Mortality_Rates!$B$111), MIN(OFFSET(Mortality_Rates!$B$6, $C63, 1),  Mortality_Rates!$C$111))</f>
        <v>4.6569071875978149E-3</v>
      </c>
      <c r="X63" s="30">
        <f ca="1">(1-IF($B63="Male", $C$3, $C$4))^MIN((X$8-$C$6), $C$5)*IF($B63="Male", MIN(OFFSET(Mortality_Rates!$B$6, $C63, 0), Mortality_Rates!$B$111), MIN(OFFSET(Mortality_Rates!$B$6, $C63, 1),  Mortality_Rates!$C$111))</f>
        <v>4.6033527549404407E-3</v>
      </c>
      <c r="Y63" s="30">
        <f ca="1">(1-IF($B63="Male", $C$3, $C$4))^MIN((Y$8-$C$6), $C$5)*IF($B63="Male", MIN(OFFSET(Mortality_Rates!$B$6, $C63, 0), Mortality_Rates!$B$111), MIN(OFFSET(Mortality_Rates!$B$6, $C63, 1),  Mortality_Rates!$C$111))</f>
        <v>4.5504141982586248E-3</v>
      </c>
      <c r="Z63" s="30">
        <f ca="1">(1-IF($B63="Male", $C$3, $C$4))^MIN((Z$8-$C$6), $C$5)*IF($B63="Male", MIN(OFFSET(Mortality_Rates!$B$6, $C63, 0), Mortality_Rates!$B$111), MIN(OFFSET(Mortality_Rates!$B$6, $C63, 1),  Mortality_Rates!$C$111))</f>
        <v>4.4980844349786515E-3</v>
      </c>
      <c r="AA63" s="30">
        <f ca="1">(1-IF($B63="Male", $C$3, $C$4))^MIN((AA$8-$C$6), $C$5)*IF($B63="Male", MIN(OFFSET(Mortality_Rates!$B$6, $C63, 0), Mortality_Rates!$B$111), MIN(OFFSET(Mortality_Rates!$B$6, $C63, 1),  Mortality_Rates!$C$111))</f>
        <v>4.4463564639763966E-3</v>
      </c>
      <c r="AB63" s="30">
        <f ca="1">(1-IF($B63="Male", $C$3, $C$4))^MIN((AB$8-$C$6), $C$5)*IF($B63="Male", MIN(OFFSET(Mortality_Rates!$B$6, $C63, 0), Mortality_Rates!$B$111), MIN(OFFSET(Mortality_Rates!$B$6, $C63, 1),  Mortality_Rates!$C$111))</f>
        <v>4.3952233646406685E-3</v>
      </c>
      <c r="AC63" s="30">
        <f ca="1">(1-IF($B63="Male", $C$3, $C$4))^MIN((AC$8-$C$6), $C$5)*IF($B63="Male", MIN(OFFSET(Mortality_Rates!$B$6, $C63, 0), Mortality_Rates!$B$111), MIN(OFFSET(Mortality_Rates!$B$6, $C63, 1),  Mortality_Rates!$C$111))</f>
        <v>4.3446782959473008E-3</v>
      </c>
      <c r="AD63" s="30">
        <f ca="1">(1-IF($B63="Male", $C$3, $C$4))^MIN((AD$8-$C$6), $C$5)*IF($B63="Male", MIN(OFFSET(Mortality_Rates!$B$6, $C63, 0), Mortality_Rates!$B$111), MIN(OFFSET(Mortality_Rates!$B$6, $C63, 1),  Mortality_Rates!$C$111))</f>
        <v>4.2947144955439069E-3</v>
      </c>
      <c r="AE63" s="30">
        <f ca="1">(1-IF($B63="Male", $C$3, $C$4))^MIN((AE$8-$C$6), $C$5)*IF($B63="Male", MIN(OFFSET(Mortality_Rates!$B$6, $C63, 0), Mortality_Rates!$B$111), MIN(OFFSET(Mortality_Rates!$B$6, $C63, 1),  Mortality_Rates!$C$111))</f>
        <v>4.245325278845153E-3</v>
      </c>
      <c r="AF63" s="30">
        <f ca="1">(1-IF($B63="Male", $C$3, $C$4))^MIN((AF$8-$C$6), $C$5)*IF($B63="Male", MIN(OFFSET(Mortality_Rates!$B$6, $C63, 0), Mortality_Rates!$B$111), MIN(OFFSET(Mortality_Rates!$B$6, $C63, 1),  Mortality_Rates!$C$111))</f>
        <v>4.1965040381384336E-3</v>
      </c>
      <c r="AG63" s="30">
        <f ca="1">(1-IF($B63="Male", $C$3, $C$4))^MIN((AG$8-$C$6), $C$5)*IF($B63="Male", MIN(OFFSET(Mortality_Rates!$B$6, $C63, 0), Mortality_Rates!$B$111), MIN(OFFSET(Mortality_Rates!$B$6, $C63, 1),  Mortality_Rates!$C$111))</f>
        <v>4.1482442416998413E-3</v>
      </c>
      <c r="AH63" s="30">
        <f ca="1">(1-IF($B63="Male", $C$3, $C$4))^MIN((AH$8-$C$6), $C$5)*IF($B63="Male", MIN(OFFSET(Mortality_Rates!$B$6, $C63, 0), Mortality_Rates!$B$111), MIN(OFFSET(Mortality_Rates!$B$6, $C63, 1),  Mortality_Rates!$C$111))</f>
        <v>4.1005394329202928E-3</v>
      </c>
      <c r="AI63" s="30">
        <f ca="1">(1-IF($B63="Male", $C$3, $C$4))^MIN((AI$8-$C$6), $C$5)*IF($B63="Male", MIN(OFFSET(Mortality_Rates!$B$6, $C63, 0), Mortality_Rates!$B$111), MIN(OFFSET(Mortality_Rates!$B$6, $C63, 1),  Mortality_Rates!$C$111))</f>
        <v>4.0533832294417094E-3</v>
      </c>
      <c r="AJ63" s="30">
        <f ca="1">(1-IF($B63="Male", $C$3, $C$4))^MIN((AJ$8-$C$6), $C$5)*IF($B63="Male", MIN(OFFSET(Mortality_Rates!$B$6, $C63, 0), Mortality_Rates!$B$111), MIN(OFFSET(Mortality_Rates!$B$6, $C63, 1),  Mortality_Rates!$C$111))</f>
        <v>4.0067693223031298E-3</v>
      </c>
      <c r="AK63" s="30">
        <f ca="1">(1-IF($B63="Male", $C$3, $C$4))^MIN((AK$8-$C$6), $C$5)*IF($B63="Male", MIN(OFFSET(Mortality_Rates!$B$6, $C63, 0), Mortality_Rates!$B$111), MIN(OFFSET(Mortality_Rates!$B$6, $C63, 1),  Mortality_Rates!$C$111))</f>
        <v>3.960691475096644E-3</v>
      </c>
      <c r="AL63" s="30">
        <f ca="1">(1-IF($B63="Male", $C$3, $C$4))^MIN((AL$8-$C$6), $C$5)*IF($B63="Male", MIN(OFFSET(Mortality_Rates!$B$6, $C63, 0), Mortality_Rates!$B$111), MIN(OFFSET(Mortality_Rates!$B$6, $C63, 1),  Mortality_Rates!$C$111))</f>
        <v>3.915143523133032E-3</v>
      </c>
      <c r="AM63" s="30">
        <f ca="1">(1-IF($B63="Male", $C$3, $C$4))^MIN((AM$8-$C$6), $C$5)*IF($B63="Male", MIN(OFFSET(Mortality_Rates!$B$6, $C63, 0), Mortality_Rates!$B$111), MIN(OFFSET(Mortality_Rates!$B$6, $C63, 1),  Mortality_Rates!$C$111))</f>
        <v>3.8701193726170032E-3</v>
      </c>
      <c r="AN63" s="30">
        <f ca="1">(1-IF($B63="Male", $C$3, $C$4))^MIN((AN$8-$C$6), $C$5)*IF($B63="Male", MIN(OFFSET(Mortality_Rates!$B$6, $C63, 0), Mortality_Rates!$B$111), MIN(OFFSET(Mortality_Rates!$B$6, $C63, 1),  Mortality_Rates!$C$111))</f>
        <v>3.8256129998319077E-3</v>
      </c>
      <c r="AO63" s="30">
        <f ca="1">(1-IF($B63="Male", $C$3, $C$4))^MIN((AO$8-$C$6), $C$5)*IF($B63="Male", MIN(OFFSET(Mortality_Rates!$B$6, $C63, 0), Mortality_Rates!$B$111), MIN(OFFSET(Mortality_Rates!$B$6, $C63, 1),  Mortality_Rates!$C$111))</f>
        <v>3.7816184503338406E-3</v>
      </c>
      <c r="AP63" s="30">
        <f ca="1">(1-IF($B63="Male", $C$3, $C$4))^MIN((AP$8-$C$6), $C$5)*IF($B63="Male", MIN(OFFSET(Mortality_Rates!$B$6, $C63, 0), Mortality_Rates!$B$111), MIN(OFFSET(Mortality_Rates!$B$6, $C63, 1),  Mortality_Rates!$C$111))</f>
        <v>3.7381298381550018E-3</v>
      </c>
      <c r="AQ63" s="30">
        <f ca="1">(1-IF($B63="Male", $C$3, $C$4))^MIN((AQ$8-$C$6), $C$5)*IF($B63="Male", MIN(OFFSET(Mortality_Rates!$B$6, $C63, 0), Mortality_Rates!$B$111), MIN(OFFSET(Mortality_Rates!$B$6, $C63, 1),  Mortality_Rates!$C$111))</f>
        <v>3.695141345016219E-3</v>
      </c>
      <c r="AR63" s="30">
        <f ca="1">(1-IF($B63="Male", $C$3, $C$4))^MIN((AR$8-$C$6), $C$5)*IF($B63="Male", MIN(OFFSET(Mortality_Rates!$B$6, $C63, 0), Mortality_Rates!$B$111), MIN(OFFSET(Mortality_Rates!$B$6, $C63, 1),  Mortality_Rates!$C$111))</f>
        <v>3.6526472195485328E-3</v>
      </c>
      <c r="AS63" s="30">
        <f ca="1">(1-IF($B63="Male", $C$3, $C$4))^MIN((AS$8-$C$6), $C$5)*IF($B63="Male", MIN(OFFSET(Mortality_Rates!$B$6, $C63, 0), Mortality_Rates!$B$111), MIN(OFFSET(Mortality_Rates!$B$6, $C63, 1),  Mortality_Rates!$C$111))</f>
        <v>3.6106417765237242E-3</v>
      </c>
      <c r="AT63" s="30">
        <f ca="1">(1-IF($B63="Male", $C$3, $C$4))^MIN((AT$8-$C$6), $C$5)*IF($B63="Male", MIN(OFFSET(Mortality_Rates!$B$6, $C63, 0), Mortality_Rates!$B$111), MIN(OFFSET(Mortality_Rates!$B$6, $C63, 1),  Mortality_Rates!$C$111))</f>
        <v>3.5691193960937016E-3</v>
      </c>
      <c r="AU63" s="30">
        <f ca="1">(1-IF($B63="Male", $C$3, $C$4))^MIN((AU$8-$C$6), $C$5)*IF($B63="Male", MIN(OFFSET(Mortality_Rates!$B$6, $C63, 0), Mortality_Rates!$B$111), MIN(OFFSET(Mortality_Rates!$B$6, $C63, 1),  Mortality_Rates!$C$111))</f>
        <v>3.5280745230386245E-3</v>
      </c>
      <c r="AV63" s="30">
        <f ca="1">(1-IF($B63="Male", $C$3, $C$4))^MIN((AV$8-$C$6), $C$5)*IF($B63="Male", MIN(OFFSET(Mortality_Rates!$B$6, $C63, 0), Mortality_Rates!$B$111), MIN(OFFSET(Mortality_Rates!$B$6, $C63, 1),  Mortality_Rates!$C$111))</f>
        <v>3.4875016660236803E-3</v>
      </c>
      <c r="AW63" s="30">
        <f ca="1">(1-IF($B63="Male", $C$3, $C$4))^MIN((AW$8-$C$6), $C$5)*IF($B63="Male", MIN(OFFSET(Mortality_Rates!$B$6, $C63, 0), Mortality_Rates!$B$111), MIN(OFFSET(Mortality_Rates!$B$6, $C63, 1),  Mortality_Rates!$C$111))</f>
        <v>3.4473953968644083E-3</v>
      </c>
      <c r="AX63" s="30">
        <f ca="1">(1-IF($B63="Male", $C$3, $C$4))^MIN((AX$8-$C$6), $C$5)*IF($B63="Male", MIN(OFFSET(Mortality_Rates!$B$6, $C63, 0), Mortality_Rates!$B$111), MIN(OFFSET(Mortality_Rates!$B$6, $C63, 1),  Mortality_Rates!$C$111))</f>
        <v>3.4077503498004679E-3</v>
      </c>
      <c r="AY63" s="30">
        <f ca="1">(1-IF($B63="Male", $C$3, $C$4))^MIN((AY$8-$C$6), $C$5)*IF($B63="Male", MIN(OFFSET(Mortality_Rates!$B$6, $C63, 0), Mortality_Rates!$B$111), MIN(OFFSET(Mortality_Rates!$B$6, $C63, 1),  Mortality_Rates!$C$111))</f>
        <v>3.3685612207777619E-3</v>
      </c>
      <c r="AZ63" s="30">
        <f ca="1">(1-IF($B63="Male", $C$3, $C$4))^MIN((AZ$8-$C$6), $C$5)*IF($B63="Male", MIN(OFFSET(Mortality_Rates!$B$6, $C63, 0), Mortality_Rates!$B$111), MIN(OFFSET(Mortality_Rates!$B$6, $C63, 1),  Mortality_Rates!$C$111))</f>
        <v>3.3298227667388179E-3</v>
      </c>
      <c r="BA63" s="30">
        <f ca="1">(1-IF($B63="Male", $C$3, $C$4))^MIN((BA$8-$C$6), $C$5)*IF($B63="Male", MIN(OFFSET(Mortality_Rates!$B$6, $C63, 0), Mortality_Rates!$B$111), MIN(OFFSET(Mortality_Rates!$B$6, $C63, 1),  Mortality_Rates!$C$111))</f>
        <v>3.2915298049213219E-3</v>
      </c>
      <c r="BB63" s="30">
        <f ca="1">(1-IF($B63="Male", $C$3, $C$4))^MIN((BB$8-$C$6), $C$5)*IF($B63="Male", MIN(OFFSET(Mortality_Rates!$B$6, $C63, 0), Mortality_Rates!$B$111), MIN(OFFSET(Mortality_Rates!$B$6, $C63, 1),  Mortality_Rates!$C$111))</f>
        <v>3.2915298049213219E-3</v>
      </c>
      <c r="BC63" s="30">
        <f ca="1">(1-IF($B63="Male", $C$3, $C$4))^MIN((BC$8-$C$6), $C$5)*IF($B63="Male", MIN(OFFSET(Mortality_Rates!$B$6, $C63, 0), Mortality_Rates!$B$111), MIN(OFFSET(Mortality_Rates!$B$6, $C63, 1),  Mortality_Rates!$C$111))</f>
        <v>3.2915298049213219E-3</v>
      </c>
      <c r="BD63" s="30">
        <f ca="1">(1-IF($B63="Male", $C$3, $C$4))^MIN((BD$8-$C$6), $C$5)*IF($B63="Male", MIN(OFFSET(Mortality_Rates!$B$6, $C63, 0), Mortality_Rates!$B$111), MIN(OFFSET(Mortality_Rates!$B$6, $C63, 1),  Mortality_Rates!$C$111))</f>
        <v>3.2915298049213219E-3</v>
      </c>
      <c r="BE63" s="30">
        <f ca="1">(1-IF($B63="Male", $C$3, $C$4))^MIN((BE$8-$C$6), $C$5)*IF($B63="Male", MIN(OFFSET(Mortality_Rates!$B$6, $C63, 0), Mortality_Rates!$B$111), MIN(OFFSET(Mortality_Rates!$B$6, $C63, 1),  Mortality_Rates!$C$111))</f>
        <v>3.2915298049213219E-3</v>
      </c>
      <c r="BF63" s="30">
        <f ca="1">(1-IF($B63="Male", $C$3, $C$4))^MIN((BF$8-$C$6), $C$5)*IF($B63="Male", MIN(OFFSET(Mortality_Rates!$B$6, $C63, 0), Mortality_Rates!$B$111), MIN(OFFSET(Mortality_Rates!$B$6, $C63, 1),  Mortality_Rates!$C$111))</f>
        <v>3.2915298049213219E-3</v>
      </c>
      <c r="BG63" s="30">
        <f ca="1">(1-IF($B63="Male", $C$3, $C$4))^MIN((BG$8-$C$6), $C$5)*IF($B63="Male", MIN(OFFSET(Mortality_Rates!$B$6, $C63, 0), Mortality_Rates!$B$111), MIN(OFFSET(Mortality_Rates!$B$6, $C63, 1),  Mortality_Rates!$C$111))</f>
        <v>3.2915298049213219E-3</v>
      </c>
      <c r="BH63" s="30">
        <f ca="1">(1-IF($B63="Male", $C$3, $C$4))^MIN((BH$8-$C$6), $C$5)*IF($B63="Male", MIN(OFFSET(Mortality_Rates!$B$6, $C63, 0), Mortality_Rates!$B$111), MIN(OFFSET(Mortality_Rates!$B$6, $C63, 1),  Mortality_Rates!$C$111))</f>
        <v>3.2915298049213219E-3</v>
      </c>
      <c r="BI63" s="30">
        <f ca="1">(1-IF($B63="Male", $C$3, $C$4))^MIN((BI$8-$C$6), $C$5)*IF($B63="Male", MIN(OFFSET(Mortality_Rates!$B$6, $C63, 0), Mortality_Rates!$B$111), MIN(OFFSET(Mortality_Rates!$B$6, $C63, 1),  Mortality_Rates!$C$111))</f>
        <v>3.2915298049213219E-3</v>
      </c>
      <c r="BJ63" s="30">
        <f ca="1">(1-IF($B63="Male", $C$3, $C$4))^MIN((BJ$8-$C$6), $C$5)*IF($B63="Male", MIN(OFFSET(Mortality_Rates!$B$6, $C63, 0), Mortality_Rates!$B$111), MIN(OFFSET(Mortality_Rates!$B$6, $C63, 1),  Mortality_Rates!$C$111))</f>
        <v>3.2915298049213219E-3</v>
      </c>
      <c r="BK63" s="30">
        <f ca="1">(1-IF($B63="Male", $C$3, $C$4))^MIN((BK$8-$C$6), $C$5)*IF($B63="Male", MIN(OFFSET(Mortality_Rates!$B$6, $C63, 0), Mortality_Rates!$B$111), MIN(OFFSET(Mortality_Rates!$B$6, $C63, 1),  Mortality_Rates!$C$111))</f>
        <v>3.2915298049213219E-3</v>
      </c>
    </row>
    <row r="64" spans="1:63" x14ac:dyDescent="0.35">
      <c r="A64" t="s">
        <v>34</v>
      </c>
      <c r="B64" t="s">
        <v>31</v>
      </c>
      <c r="C64">
        <f t="shared" si="25"/>
        <v>55</v>
      </c>
      <c r="D64" s="30">
        <f ca="1">(1-IF($B64="Male", $C$3, $C$4))^MIN((D$8-$C$6), $C$5)*IF($B64="Male", MIN(OFFSET(Mortality_Rates!$B$6, $C64, 0), Mortality_Rates!$B$111), MIN(OFFSET(Mortality_Rates!$B$6, $C64, 1),  Mortality_Rates!$C$111))</f>
        <v>6.2295270000000003E-3</v>
      </c>
      <c r="E64" s="30">
        <f ca="1">(1-IF($B64="Male", $C$3, $C$4))^MIN((E$8-$C$6), $C$5)*IF($B64="Male", MIN(OFFSET(Mortality_Rates!$B$6, $C64, 0), Mortality_Rates!$B$111), MIN(OFFSET(Mortality_Rates!$B$6, $C64, 1),  Mortality_Rates!$C$111))</f>
        <v>6.1578874395000005E-3</v>
      </c>
      <c r="F64" s="30">
        <f ca="1">(1-IF($B64="Male", $C$3, $C$4))^MIN((F$8-$C$6), $C$5)*IF($B64="Male", MIN(OFFSET(Mortality_Rates!$B$6, $C64, 0), Mortality_Rates!$B$111), MIN(OFFSET(Mortality_Rates!$B$6, $C64, 1),  Mortality_Rates!$C$111))</f>
        <v>6.0870717339457509E-3</v>
      </c>
      <c r="G64" s="30">
        <f ca="1">(1-IF($B64="Male", $C$3, $C$4))^MIN((G$8-$C$6), $C$5)*IF($B64="Male", MIN(OFFSET(Mortality_Rates!$B$6, $C64, 0), Mortality_Rates!$B$111), MIN(OFFSET(Mortality_Rates!$B$6, $C64, 1),  Mortality_Rates!$C$111))</f>
        <v>6.0170704090053749E-3</v>
      </c>
      <c r="H64" s="30">
        <f ca="1">(1-IF($B64="Male", $C$3, $C$4))^MIN((H$8-$C$6), $C$5)*IF($B64="Male", MIN(OFFSET(Mortality_Rates!$B$6, $C64, 0), Mortality_Rates!$B$111), MIN(OFFSET(Mortality_Rates!$B$6, $C64, 1),  Mortality_Rates!$C$111))</f>
        <v>5.9478740993018139E-3</v>
      </c>
      <c r="I64" s="30">
        <f ca="1">(1-IF($B64="Male", $C$3, $C$4))^MIN((I$8-$C$6), $C$5)*IF($B64="Male", MIN(OFFSET(Mortality_Rates!$B$6, $C64, 0), Mortality_Rates!$B$111), MIN(OFFSET(Mortality_Rates!$B$6, $C64, 1),  Mortality_Rates!$C$111))</f>
        <v>5.8794735471598423E-3</v>
      </c>
      <c r="J64" s="30">
        <f ca="1">(1-IF($B64="Male", $C$3, $C$4))^MIN((J$8-$C$6), $C$5)*IF($B64="Male", MIN(OFFSET(Mortality_Rates!$B$6, $C64, 0), Mortality_Rates!$B$111), MIN(OFFSET(Mortality_Rates!$B$6, $C64, 1),  Mortality_Rates!$C$111))</f>
        <v>5.8118596013675044E-3</v>
      </c>
      <c r="K64" s="30">
        <f ca="1">(1-IF($B64="Male", $C$3, $C$4))^MIN((K$8-$C$6), $C$5)*IF($B64="Male", MIN(OFFSET(Mortality_Rates!$B$6, $C64, 0), Mortality_Rates!$B$111), MIN(OFFSET(Mortality_Rates!$B$6, $C64, 1),  Mortality_Rates!$C$111))</f>
        <v>5.7450232159517783E-3</v>
      </c>
      <c r="L64" s="30">
        <f ca="1">(1-IF($B64="Male", $C$3, $C$4))^MIN((L$8-$C$6), $C$5)*IF($B64="Male", MIN(OFFSET(Mortality_Rates!$B$6, $C64, 0), Mortality_Rates!$B$111), MIN(OFFSET(Mortality_Rates!$B$6, $C64, 1),  Mortality_Rates!$C$111))</f>
        <v>5.6789554489683324E-3</v>
      </c>
      <c r="M64" s="30">
        <f ca="1">(1-IF($B64="Male", $C$3, $C$4))^MIN((M$8-$C$6), $C$5)*IF($B64="Male", MIN(OFFSET(Mortality_Rates!$B$6, $C64, 0), Mortality_Rates!$B$111), MIN(OFFSET(Mortality_Rates!$B$6, $C64, 1),  Mortality_Rates!$C$111))</f>
        <v>5.6136474613051974E-3</v>
      </c>
      <c r="N64" s="30">
        <f ca="1">(1-IF($B64="Male", $C$3, $C$4))^MIN((N$8-$C$6), $C$5)*IF($B64="Male", MIN(OFFSET(Mortality_Rates!$B$6, $C64, 0), Mortality_Rates!$B$111), MIN(OFFSET(Mortality_Rates!$B$6, $C64, 1),  Mortality_Rates!$C$111))</f>
        <v>5.5490905155001873E-3</v>
      </c>
      <c r="O64" s="30">
        <f ca="1">(1-IF($B64="Male", $C$3, $C$4))^MIN((O$8-$C$6), $C$5)*IF($B64="Male", MIN(OFFSET(Mortality_Rates!$B$6, $C64, 0), Mortality_Rates!$B$111), MIN(OFFSET(Mortality_Rates!$B$6, $C64, 1),  Mortality_Rates!$C$111))</f>
        <v>5.4852759745719357E-3</v>
      </c>
      <c r="P64" s="30">
        <f ca="1">(1-IF($B64="Male", $C$3, $C$4))^MIN((P$8-$C$6), $C$5)*IF($B64="Male", MIN(OFFSET(Mortality_Rates!$B$6, $C64, 0), Mortality_Rates!$B$111), MIN(OFFSET(Mortality_Rates!$B$6, $C64, 1),  Mortality_Rates!$C$111))</f>
        <v>5.4221953008643589E-3</v>
      </c>
      <c r="Q64" s="30">
        <f ca="1">(1-IF($B64="Male", $C$3, $C$4))^MIN((Q$8-$C$6), $C$5)*IF($B64="Male", MIN(OFFSET(Mortality_Rates!$B$6, $C64, 0), Mortality_Rates!$B$111), MIN(OFFSET(Mortality_Rates!$B$6, $C64, 1),  Mortality_Rates!$C$111))</f>
        <v>5.3598400549044189E-3</v>
      </c>
      <c r="R64" s="30">
        <f ca="1">(1-IF($B64="Male", $C$3, $C$4))^MIN((R$8-$C$6), $C$5)*IF($B64="Male", MIN(OFFSET(Mortality_Rates!$B$6, $C64, 0), Mortality_Rates!$B$111), MIN(OFFSET(Mortality_Rates!$B$6, $C64, 1),  Mortality_Rates!$C$111))</f>
        <v>5.2982018942730183E-3</v>
      </c>
      <c r="S64" s="30">
        <f ca="1">(1-IF($B64="Male", $C$3, $C$4))^MIN((S$8-$C$6), $C$5)*IF($B64="Male", MIN(OFFSET(Mortality_Rates!$B$6, $C64, 0), Mortality_Rates!$B$111), MIN(OFFSET(Mortality_Rates!$B$6, $C64, 1),  Mortality_Rates!$C$111))</f>
        <v>5.2372725724888778E-3</v>
      </c>
      <c r="T64" s="30">
        <f ca="1">(1-IF($B64="Male", $C$3, $C$4))^MIN((T$8-$C$6), $C$5)*IF($B64="Male", MIN(OFFSET(Mortality_Rates!$B$6, $C64, 0), Mortality_Rates!$B$111), MIN(OFFSET(Mortality_Rates!$B$6, $C64, 1),  Mortality_Rates!$C$111))</f>
        <v>5.1770439379052562E-3</v>
      </c>
      <c r="U64" s="30">
        <f ca="1">(1-IF($B64="Male", $C$3, $C$4))^MIN((U$8-$C$6), $C$5)*IF($B64="Male", MIN(OFFSET(Mortality_Rates!$B$6, $C64, 0), Mortality_Rates!$B$111), MIN(OFFSET(Mortality_Rates!$B$6, $C64, 1),  Mortality_Rates!$C$111))</f>
        <v>5.1175079326193458E-3</v>
      </c>
      <c r="V64" s="30">
        <f ca="1">(1-IF($B64="Male", $C$3, $C$4))^MIN((V$8-$C$6), $C$5)*IF($B64="Male", MIN(OFFSET(Mortality_Rates!$B$6, $C64, 0), Mortality_Rates!$B$111), MIN(OFFSET(Mortality_Rates!$B$6, $C64, 1),  Mortality_Rates!$C$111))</f>
        <v>5.0586565913942226E-3</v>
      </c>
      <c r="W64" s="30">
        <f ca="1">(1-IF($B64="Male", $C$3, $C$4))^MIN((W$8-$C$6), $C$5)*IF($B64="Male", MIN(OFFSET(Mortality_Rates!$B$6, $C64, 0), Mortality_Rates!$B$111), MIN(OFFSET(Mortality_Rates!$B$6, $C64, 1),  Mortality_Rates!$C$111))</f>
        <v>5.0004820405931899E-3</v>
      </c>
      <c r="X64" s="30">
        <f ca="1">(1-IF($B64="Male", $C$3, $C$4))^MIN((X$8-$C$6), $C$5)*IF($B64="Male", MIN(OFFSET(Mortality_Rates!$B$6, $C64, 0), Mortality_Rates!$B$111), MIN(OFFSET(Mortality_Rates!$B$6, $C64, 1),  Mortality_Rates!$C$111))</f>
        <v>4.9429764971263687E-3</v>
      </c>
      <c r="Y64" s="30">
        <f ca="1">(1-IF($B64="Male", $C$3, $C$4))^MIN((Y$8-$C$6), $C$5)*IF($B64="Male", MIN(OFFSET(Mortality_Rates!$B$6, $C64, 0), Mortality_Rates!$B$111), MIN(OFFSET(Mortality_Rates!$B$6, $C64, 1),  Mortality_Rates!$C$111))</f>
        <v>4.8861322674094154E-3</v>
      </c>
      <c r="Z64" s="30">
        <f ca="1">(1-IF($B64="Male", $C$3, $C$4))^MIN((Z$8-$C$6), $C$5)*IF($B64="Male", MIN(OFFSET(Mortality_Rates!$B$6, $C64, 0), Mortality_Rates!$B$111), MIN(OFFSET(Mortality_Rates!$B$6, $C64, 1),  Mortality_Rates!$C$111))</f>
        <v>4.829941746334207E-3</v>
      </c>
      <c r="AA64" s="30">
        <f ca="1">(1-IF($B64="Male", $C$3, $C$4))^MIN((AA$8-$C$6), $C$5)*IF($B64="Male", MIN(OFFSET(Mortality_Rates!$B$6, $C64, 0), Mortality_Rates!$B$111), MIN(OFFSET(Mortality_Rates!$B$6, $C64, 1),  Mortality_Rates!$C$111))</f>
        <v>4.7743974162513638E-3</v>
      </c>
      <c r="AB64" s="30">
        <f ca="1">(1-IF($B64="Male", $C$3, $C$4))^MIN((AB$8-$C$6), $C$5)*IF($B64="Male", MIN(OFFSET(Mortality_Rates!$B$6, $C64, 0), Mortality_Rates!$B$111), MIN(OFFSET(Mortality_Rates!$B$6, $C64, 1),  Mortality_Rates!$C$111))</f>
        <v>4.7194918459644731E-3</v>
      </c>
      <c r="AC64" s="30">
        <f ca="1">(1-IF($B64="Male", $C$3, $C$4))^MIN((AC$8-$C$6), $C$5)*IF($B64="Male", MIN(OFFSET(Mortality_Rates!$B$6, $C64, 0), Mortality_Rates!$B$111), MIN(OFFSET(Mortality_Rates!$B$6, $C64, 1),  Mortality_Rates!$C$111))</f>
        <v>4.6652176897358814E-3</v>
      </c>
      <c r="AD64" s="30">
        <f ca="1">(1-IF($B64="Male", $C$3, $C$4))^MIN((AD$8-$C$6), $C$5)*IF($B64="Male", MIN(OFFSET(Mortality_Rates!$B$6, $C64, 0), Mortality_Rates!$B$111), MIN(OFFSET(Mortality_Rates!$B$6, $C64, 1),  Mortality_Rates!$C$111))</f>
        <v>4.6115676863039195E-3</v>
      </c>
      <c r="AE64" s="30">
        <f ca="1">(1-IF($B64="Male", $C$3, $C$4))^MIN((AE$8-$C$6), $C$5)*IF($B64="Male", MIN(OFFSET(Mortality_Rates!$B$6, $C64, 0), Mortality_Rates!$B$111), MIN(OFFSET(Mortality_Rates!$B$6, $C64, 1),  Mortality_Rates!$C$111))</f>
        <v>4.5585346579114245E-3</v>
      </c>
      <c r="AF64" s="30">
        <f ca="1">(1-IF($B64="Male", $C$3, $C$4))^MIN((AF$8-$C$6), $C$5)*IF($B64="Male", MIN(OFFSET(Mortality_Rates!$B$6, $C64, 0), Mortality_Rates!$B$111), MIN(OFFSET(Mortality_Rates!$B$6, $C64, 1),  Mortality_Rates!$C$111))</f>
        <v>4.5061115093454436E-3</v>
      </c>
      <c r="AG64" s="30">
        <f ca="1">(1-IF($B64="Male", $C$3, $C$4))^MIN((AG$8-$C$6), $C$5)*IF($B64="Male", MIN(OFFSET(Mortality_Rates!$B$6, $C64, 0), Mortality_Rates!$B$111), MIN(OFFSET(Mortality_Rates!$B$6, $C64, 1),  Mortality_Rates!$C$111))</f>
        <v>4.4542912269879709E-3</v>
      </c>
      <c r="AH64" s="30">
        <f ca="1">(1-IF($B64="Male", $C$3, $C$4))^MIN((AH$8-$C$6), $C$5)*IF($B64="Male", MIN(OFFSET(Mortality_Rates!$B$6, $C64, 0), Mortality_Rates!$B$111), MIN(OFFSET(Mortality_Rates!$B$6, $C64, 1),  Mortality_Rates!$C$111))</f>
        <v>4.4030668778776089E-3</v>
      </c>
      <c r="AI64" s="30">
        <f ca="1">(1-IF($B64="Male", $C$3, $C$4))^MIN((AI$8-$C$6), $C$5)*IF($B64="Male", MIN(OFFSET(Mortality_Rates!$B$6, $C64, 0), Mortality_Rates!$B$111), MIN(OFFSET(Mortality_Rates!$B$6, $C64, 1),  Mortality_Rates!$C$111))</f>
        <v>4.3524316087820165E-3</v>
      </c>
      <c r="AJ64" s="30">
        <f ca="1">(1-IF($B64="Male", $C$3, $C$4))^MIN((AJ$8-$C$6), $C$5)*IF($B64="Male", MIN(OFFSET(Mortality_Rates!$B$6, $C64, 0), Mortality_Rates!$B$111), MIN(OFFSET(Mortality_Rates!$B$6, $C64, 1),  Mortality_Rates!$C$111))</f>
        <v>4.3023786452810239E-3</v>
      </c>
      <c r="AK64" s="30">
        <f ca="1">(1-IF($B64="Male", $C$3, $C$4))^MIN((AK$8-$C$6), $C$5)*IF($B64="Male", MIN(OFFSET(Mortality_Rates!$B$6, $C64, 0), Mortality_Rates!$B$111), MIN(OFFSET(Mortality_Rates!$B$6, $C64, 1),  Mortality_Rates!$C$111))</f>
        <v>4.2529012908602915E-3</v>
      </c>
      <c r="AL64" s="30">
        <f ca="1">(1-IF($B64="Male", $C$3, $C$4))^MIN((AL$8-$C$6), $C$5)*IF($B64="Male", MIN(OFFSET(Mortality_Rates!$B$6, $C64, 0), Mortality_Rates!$B$111), MIN(OFFSET(Mortality_Rates!$B$6, $C64, 1),  Mortality_Rates!$C$111))</f>
        <v>4.2039929260153982E-3</v>
      </c>
      <c r="AM64" s="30">
        <f ca="1">(1-IF($B64="Male", $C$3, $C$4))^MIN((AM$8-$C$6), $C$5)*IF($B64="Male", MIN(OFFSET(Mortality_Rates!$B$6, $C64, 0), Mortality_Rates!$B$111), MIN(OFFSET(Mortality_Rates!$B$6, $C64, 1),  Mortality_Rates!$C$111))</f>
        <v>4.1556470073662215E-3</v>
      </c>
      <c r="AN64" s="30">
        <f ca="1">(1-IF($B64="Male", $C$3, $C$4))^MIN((AN$8-$C$6), $C$5)*IF($B64="Male", MIN(OFFSET(Mortality_Rates!$B$6, $C64, 0), Mortality_Rates!$B$111), MIN(OFFSET(Mortality_Rates!$B$6, $C64, 1),  Mortality_Rates!$C$111))</f>
        <v>4.1078570667815104E-3</v>
      </c>
      <c r="AO64" s="30">
        <f ca="1">(1-IF($B64="Male", $C$3, $C$4))^MIN((AO$8-$C$6), $C$5)*IF($B64="Male", MIN(OFFSET(Mortality_Rates!$B$6, $C64, 0), Mortality_Rates!$B$111), MIN(OFFSET(Mortality_Rates!$B$6, $C64, 1),  Mortality_Rates!$C$111))</f>
        <v>4.0606167105135225E-3</v>
      </c>
      <c r="AP64" s="30">
        <f ca="1">(1-IF($B64="Male", $C$3, $C$4))^MIN((AP$8-$C$6), $C$5)*IF($B64="Male", MIN(OFFSET(Mortality_Rates!$B$6, $C64, 0), Mortality_Rates!$B$111), MIN(OFFSET(Mortality_Rates!$B$6, $C64, 1),  Mortality_Rates!$C$111))</f>
        <v>4.013919618342617E-3</v>
      </c>
      <c r="AQ64" s="30">
        <f ca="1">(1-IF($B64="Male", $C$3, $C$4))^MIN((AQ$8-$C$6), $C$5)*IF($B64="Male", MIN(OFFSET(Mortality_Rates!$B$6, $C64, 0), Mortality_Rates!$B$111), MIN(OFFSET(Mortality_Rates!$B$6, $C64, 1),  Mortality_Rates!$C$111))</f>
        <v>3.9677595427316768E-3</v>
      </c>
      <c r="AR64" s="30">
        <f ca="1">(1-IF($B64="Male", $C$3, $C$4))^MIN((AR$8-$C$6), $C$5)*IF($B64="Male", MIN(OFFSET(Mortality_Rates!$B$6, $C64, 0), Mortality_Rates!$B$111), MIN(OFFSET(Mortality_Rates!$B$6, $C64, 1),  Mortality_Rates!$C$111))</f>
        <v>3.9221303079902629E-3</v>
      </c>
      <c r="AS64" s="30">
        <f ca="1">(1-IF($B64="Male", $C$3, $C$4))^MIN((AS$8-$C$6), $C$5)*IF($B64="Male", MIN(OFFSET(Mortality_Rates!$B$6, $C64, 0), Mortality_Rates!$B$111), MIN(OFFSET(Mortality_Rates!$B$6, $C64, 1),  Mortality_Rates!$C$111))</f>
        <v>3.8770258094483747E-3</v>
      </c>
      <c r="AT64" s="30">
        <f ca="1">(1-IF($B64="Male", $C$3, $C$4))^MIN((AT$8-$C$6), $C$5)*IF($B64="Male", MIN(OFFSET(Mortality_Rates!$B$6, $C64, 0), Mortality_Rates!$B$111), MIN(OFFSET(Mortality_Rates!$B$6, $C64, 1),  Mortality_Rates!$C$111))</f>
        <v>3.8324400126397186E-3</v>
      </c>
      <c r="AU64" s="30">
        <f ca="1">(1-IF($B64="Male", $C$3, $C$4))^MIN((AU$8-$C$6), $C$5)*IF($B64="Male", MIN(OFFSET(Mortality_Rates!$B$6, $C64, 0), Mortality_Rates!$B$111), MIN(OFFSET(Mortality_Rates!$B$6, $C64, 1),  Mortality_Rates!$C$111))</f>
        <v>3.7883669524943625E-3</v>
      </c>
      <c r="AV64" s="30">
        <f ca="1">(1-IF($B64="Male", $C$3, $C$4))^MIN((AV$8-$C$6), $C$5)*IF($B64="Male", MIN(OFFSET(Mortality_Rates!$B$6, $C64, 0), Mortality_Rates!$B$111), MIN(OFFSET(Mortality_Rates!$B$6, $C64, 1),  Mortality_Rates!$C$111))</f>
        <v>3.7448007325406774E-3</v>
      </c>
      <c r="AW64" s="30">
        <f ca="1">(1-IF($B64="Male", $C$3, $C$4))^MIN((AW$8-$C$6), $C$5)*IF($B64="Male", MIN(OFFSET(Mortality_Rates!$B$6, $C64, 0), Mortality_Rates!$B$111), MIN(OFFSET(Mortality_Rates!$B$6, $C64, 1),  Mortality_Rates!$C$111))</f>
        <v>3.7017355241164597E-3</v>
      </c>
      <c r="AX64" s="30">
        <f ca="1">(1-IF($B64="Male", $C$3, $C$4))^MIN((AX$8-$C$6), $C$5)*IF($B64="Male", MIN(OFFSET(Mortality_Rates!$B$6, $C64, 0), Mortality_Rates!$B$111), MIN(OFFSET(Mortality_Rates!$B$6, $C64, 1),  Mortality_Rates!$C$111))</f>
        <v>3.6591655655891205E-3</v>
      </c>
      <c r="AY64" s="30">
        <f ca="1">(1-IF($B64="Male", $C$3, $C$4))^MIN((AY$8-$C$6), $C$5)*IF($B64="Male", MIN(OFFSET(Mortality_Rates!$B$6, $C64, 0), Mortality_Rates!$B$111), MIN(OFFSET(Mortality_Rates!$B$6, $C64, 1),  Mortality_Rates!$C$111))</f>
        <v>3.6170851615848452E-3</v>
      </c>
      <c r="AZ64" s="30">
        <f ca="1">(1-IF($B64="Male", $C$3, $C$4))^MIN((AZ$8-$C$6), $C$5)*IF($B64="Male", MIN(OFFSET(Mortality_Rates!$B$6, $C64, 0), Mortality_Rates!$B$111), MIN(OFFSET(Mortality_Rates!$B$6, $C64, 1),  Mortality_Rates!$C$111))</f>
        <v>3.5754886822266197E-3</v>
      </c>
      <c r="BA64" s="30">
        <f ca="1">(1-IF($B64="Male", $C$3, $C$4))^MIN((BA$8-$C$6), $C$5)*IF($B64="Male", MIN(OFFSET(Mortality_Rates!$B$6, $C64, 0), Mortality_Rates!$B$111), MIN(OFFSET(Mortality_Rates!$B$6, $C64, 1),  Mortality_Rates!$C$111))</f>
        <v>3.5343705623810139E-3</v>
      </c>
      <c r="BB64" s="30">
        <f ca="1">(1-IF($B64="Male", $C$3, $C$4))^MIN((BB$8-$C$6), $C$5)*IF($B64="Male", MIN(OFFSET(Mortality_Rates!$B$6, $C64, 0), Mortality_Rates!$B$111), MIN(OFFSET(Mortality_Rates!$B$6, $C64, 1),  Mortality_Rates!$C$111))</f>
        <v>3.5343705623810139E-3</v>
      </c>
      <c r="BC64" s="30">
        <f ca="1">(1-IF($B64="Male", $C$3, $C$4))^MIN((BC$8-$C$6), $C$5)*IF($B64="Male", MIN(OFFSET(Mortality_Rates!$B$6, $C64, 0), Mortality_Rates!$B$111), MIN(OFFSET(Mortality_Rates!$B$6, $C64, 1),  Mortality_Rates!$C$111))</f>
        <v>3.5343705623810139E-3</v>
      </c>
      <c r="BD64" s="30">
        <f ca="1">(1-IF($B64="Male", $C$3, $C$4))^MIN((BD$8-$C$6), $C$5)*IF($B64="Male", MIN(OFFSET(Mortality_Rates!$B$6, $C64, 0), Mortality_Rates!$B$111), MIN(OFFSET(Mortality_Rates!$B$6, $C64, 1),  Mortality_Rates!$C$111))</f>
        <v>3.5343705623810139E-3</v>
      </c>
      <c r="BE64" s="30">
        <f ca="1">(1-IF($B64="Male", $C$3, $C$4))^MIN((BE$8-$C$6), $C$5)*IF($B64="Male", MIN(OFFSET(Mortality_Rates!$B$6, $C64, 0), Mortality_Rates!$B$111), MIN(OFFSET(Mortality_Rates!$B$6, $C64, 1),  Mortality_Rates!$C$111))</f>
        <v>3.5343705623810139E-3</v>
      </c>
      <c r="BF64" s="30">
        <f ca="1">(1-IF($B64="Male", $C$3, $C$4))^MIN((BF$8-$C$6), $C$5)*IF($B64="Male", MIN(OFFSET(Mortality_Rates!$B$6, $C64, 0), Mortality_Rates!$B$111), MIN(OFFSET(Mortality_Rates!$B$6, $C64, 1),  Mortality_Rates!$C$111))</f>
        <v>3.5343705623810139E-3</v>
      </c>
      <c r="BG64" s="30">
        <f ca="1">(1-IF($B64="Male", $C$3, $C$4))^MIN((BG$8-$C$6), $C$5)*IF($B64="Male", MIN(OFFSET(Mortality_Rates!$B$6, $C64, 0), Mortality_Rates!$B$111), MIN(OFFSET(Mortality_Rates!$B$6, $C64, 1),  Mortality_Rates!$C$111))</f>
        <v>3.5343705623810139E-3</v>
      </c>
      <c r="BH64" s="30">
        <f ca="1">(1-IF($B64="Male", $C$3, $C$4))^MIN((BH$8-$C$6), $C$5)*IF($B64="Male", MIN(OFFSET(Mortality_Rates!$B$6, $C64, 0), Mortality_Rates!$B$111), MIN(OFFSET(Mortality_Rates!$B$6, $C64, 1),  Mortality_Rates!$C$111))</f>
        <v>3.5343705623810139E-3</v>
      </c>
      <c r="BI64" s="30">
        <f ca="1">(1-IF($B64="Male", $C$3, $C$4))^MIN((BI$8-$C$6), $C$5)*IF($B64="Male", MIN(OFFSET(Mortality_Rates!$B$6, $C64, 0), Mortality_Rates!$B$111), MIN(OFFSET(Mortality_Rates!$B$6, $C64, 1),  Mortality_Rates!$C$111))</f>
        <v>3.5343705623810139E-3</v>
      </c>
      <c r="BJ64" s="30">
        <f ca="1">(1-IF($B64="Male", $C$3, $C$4))^MIN((BJ$8-$C$6), $C$5)*IF($B64="Male", MIN(OFFSET(Mortality_Rates!$B$6, $C64, 0), Mortality_Rates!$B$111), MIN(OFFSET(Mortality_Rates!$B$6, $C64, 1),  Mortality_Rates!$C$111))</f>
        <v>3.5343705623810139E-3</v>
      </c>
      <c r="BK64" s="30">
        <f ca="1">(1-IF($B64="Male", $C$3, $C$4))^MIN((BK$8-$C$6), $C$5)*IF($B64="Male", MIN(OFFSET(Mortality_Rates!$B$6, $C64, 0), Mortality_Rates!$B$111), MIN(OFFSET(Mortality_Rates!$B$6, $C64, 1),  Mortality_Rates!$C$111))</f>
        <v>3.5343705623810139E-3</v>
      </c>
    </row>
    <row r="65" spans="1:63" x14ac:dyDescent="0.35">
      <c r="A65" t="s">
        <v>34</v>
      </c>
      <c r="B65" t="s">
        <v>31</v>
      </c>
      <c r="C65">
        <f t="shared" si="25"/>
        <v>56</v>
      </c>
      <c r="D65" s="30">
        <f ca="1">(1-IF($B65="Male", $C$3, $C$4))^MIN((D$8-$C$6), $C$5)*IF($B65="Male", MIN(OFFSET(Mortality_Rates!$B$6, $C65, 0), Mortality_Rates!$B$111), MIN(OFFSET(Mortality_Rates!$B$6, $C65, 1),  Mortality_Rates!$C$111))</f>
        <v>6.6694095000000009E-3</v>
      </c>
      <c r="E65" s="30">
        <f ca="1">(1-IF($B65="Male", $C$3, $C$4))^MIN((E$8-$C$6), $C$5)*IF($B65="Male", MIN(OFFSET(Mortality_Rates!$B$6, $C65, 0), Mortality_Rates!$B$111), MIN(OFFSET(Mortality_Rates!$B$6, $C65, 1),  Mortality_Rates!$C$111))</f>
        <v>6.5927112907500007E-3</v>
      </c>
      <c r="F65" s="30">
        <f ca="1">(1-IF($B65="Male", $C$3, $C$4))^MIN((F$8-$C$6), $C$5)*IF($B65="Male", MIN(OFFSET(Mortality_Rates!$B$6, $C65, 0), Mortality_Rates!$B$111), MIN(OFFSET(Mortality_Rates!$B$6, $C65, 1),  Mortality_Rates!$C$111))</f>
        <v>6.5168951109063752E-3</v>
      </c>
      <c r="G65" s="30">
        <f ca="1">(1-IF($B65="Male", $C$3, $C$4))^MIN((G$8-$C$6), $C$5)*IF($B65="Male", MIN(OFFSET(Mortality_Rates!$B$6, $C65, 0), Mortality_Rates!$B$111), MIN(OFFSET(Mortality_Rates!$B$6, $C65, 1),  Mortality_Rates!$C$111))</f>
        <v>6.4419508171309524E-3</v>
      </c>
      <c r="H65" s="30">
        <f ca="1">(1-IF($B65="Male", $C$3, $C$4))^MIN((H$8-$C$6), $C$5)*IF($B65="Male", MIN(OFFSET(Mortality_Rates!$B$6, $C65, 0), Mortality_Rates!$B$111), MIN(OFFSET(Mortality_Rates!$B$6, $C65, 1),  Mortality_Rates!$C$111))</f>
        <v>6.3678683827339475E-3</v>
      </c>
      <c r="I65" s="30">
        <f ca="1">(1-IF($B65="Male", $C$3, $C$4))^MIN((I$8-$C$6), $C$5)*IF($B65="Male", MIN(OFFSET(Mortality_Rates!$B$6, $C65, 0), Mortality_Rates!$B$111), MIN(OFFSET(Mortality_Rates!$B$6, $C65, 1),  Mortality_Rates!$C$111))</f>
        <v>6.294637896332507E-3</v>
      </c>
      <c r="J65" s="30">
        <f ca="1">(1-IF($B65="Male", $C$3, $C$4))^MIN((J$8-$C$6), $C$5)*IF($B65="Male", MIN(OFFSET(Mortality_Rates!$B$6, $C65, 0), Mortality_Rates!$B$111), MIN(OFFSET(Mortality_Rates!$B$6, $C65, 1),  Mortality_Rates!$C$111))</f>
        <v>6.2222495605246831E-3</v>
      </c>
      <c r="K65" s="30">
        <f ca="1">(1-IF($B65="Male", $C$3, $C$4))^MIN((K$8-$C$6), $C$5)*IF($B65="Male", MIN(OFFSET(Mortality_Rates!$B$6, $C65, 0), Mortality_Rates!$B$111), MIN(OFFSET(Mortality_Rates!$B$6, $C65, 1),  Mortality_Rates!$C$111))</f>
        <v>6.1506936905786494E-3</v>
      </c>
      <c r="L65" s="30">
        <f ca="1">(1-IF($B65="Male", $C$3, $C$4))^MIN((L$8-$C$6), $C$5)*IF($B65="Male", MIN(OFFSET(Mortality_Rates!$B$6, $C65, 0), Mortality_Rates!$B$111), MIN(OFFSET(Mortality_Rates!$B$6, $C65, 1),  Mortality_Rates!$C$111))</f>
        <v>6.0799607131369945E-3</v>
      </c>
      <c r="M65" s="30">
        <f ca="1">(1-IF($B65="Male", $C$3, $C$4))^MIN((M$8-$C$6), $C$5)*IF($B65="Male", MIN(OFFSET(Mortality_Rates!$B$6, $C65, 0), Mortality_Rates!$B$111), MIN(OFFSET(Mortality_Rates!$B$6, $C65, 1),  Mortality_Rates!$C$111))</f>
        <v>6.0100411649359198E-3</v>
      </c>
      <c r="N65" s="30">
        <f ca="1">(1-IF($B65="Male", $C$3, $C$4))^MIN((N$8-$C$6), $C$5)*IF($B65="Male", MIN(OFFSET(Mortality_Rates!$B$6, $C65, 0), Mortality_Rates!$B$111), MIN(OFFSET(Mortality_Rates!$B$6, $C65, 1),  Mortality_Rates!$C$111))</f>
        <v>5.9409256915391563E-3</v>
      </c>
      <c r="O65" s="30">
        <f ca="1">(1-IF($B65="Male", $C$3, $C$4))^MIN((O$8-$C$6), $C$5)*IF($B65="Male", MIN(OFFSET(Mortality_Rates!$B$6, $C65, 0), Mortality_Rates!$B$111), MIN(OFFSET(Mortality_Rates!$B$6, $C65, 1),  Mortality_Rates!$C$111))</f>
        <v>5.8726050460864571E-3</v>
      </c>
      <c r="P65" s="30">
        <f ca="1">(1-IF($B65="Male", $C$3, $C$4))^MIN((P$8-$C$6), $C$5)*IF($B65="Male", MIN(OFFSET(Mortality_Rates!$B$6, $C65, 0), Mortality_Rates!$B$111), MIN(OFFSET(Mortality_Rates!$B$6, $C65, 1),  Mortality_Rates!$C$111))</f>
        <v>5.805070088056463E-3</v>
      </c>
      <c r="Q65" s="30">
        <f ca="1">(1-IF($B65="Male", $C$3, $C$4))^MIN((Q$8-$C$6), $C$5)*IF($B65="Male", MIN(OFFSET(Mortality_Rates!$B$6, $C65, 0), Mortality_Rates!$B$111), MIN(OFFSET(Mortality_Rates!$B$6, $C65, 1),  Mortality_Rates!$C$111))</f>
        <v>5.7383117820438137E-3</v>
      </c>
      <c r="R65" s="30">
        <f ca="1">(1-IF($B65="Male", $C$3, $C$4))^MIN((R$8-$C$6), $C$5)*IF($B65="Male", MIN(OFFSET(Mortality_Rates!$B$6, $C65, 0), Mortality_Rates!$B$111), MIN(OFFSET(Mortality_Rates!$B$6, $C65, 1),  Mortality_Rates!$C$111))</f>
        <v>5.67232119655031E-3</v>
      </c>
      <c r="S65" s="30">
        <f ca="1">(1-IF($B65="Male", $C$3, $C$4))^MIN((S$8-$C$6), $C$5)*IF($B65="Male", MIN(OFFSET(Mortality_Rates!$B$6, $C65, 0), Mortality_Rates!$B$111), MIN(OFFSET(Mortality_Rates!$B$6, $C65, 1),  Mortality_Rates!$C$111))</f>
        <v>5.6070895027899807E-3</v>
      </c>
      <c r="T65" s="30">
        <f ca="1">(1-IF($B65="Male", $C$3, $C$4))^MIN((T$8-$C$6), $C$5)*IF($B65="Male", MIN(OFFSET(Mortality_Rates!$B$6, $C65, 0), Mortality_Rates!$B$111), MIN(OFFSET(Mortality_Rates!$B$6, $C65, 1),  Mortality_Rates!$C$111))</f>
        <v>5.5426079735078964E-3</v>
      </c>
      <c r="U65" s="30">
        <f ca="1">(1-IF($B65="Male", $C$3, $C$4))^MIN((U$8-$C$6), $C$5)*IF($B65="Male", MIN(OFFSET(Mortality_Rates!$B$6, $C65, 0), Mortality_Rates!$B$111), MIN(OFFSET(Mortality_Rates!$B$6, $C65, 1),  Mortality_Rates!$C$111))</f>
        <v>5.4788679818125558E-3</v>
      </c>
      <c r="V65" s="30">
        <f ca="1">(1-IF($B65="Male", $C$3, $C$4))^MIN((V$8-$C$6), $C$5)*IF($B65="Male", MIN(OFFSET(Mortality_Rates!$B$6, $C65, 0), Mortality_Rates!$B$111), MIN(OFFSET(Mortality_Rates!$B$6, $C65, 1),  Mortality_Rates!$C$111))</f>
        <v>5.415861000021711E-3</v>
      </c>
      <c r="W65" s="30">
        <f ca="1">(1-IF($B65="Male", $C$3, $C$4))^MIN((W$8-$C$6), $C$5)*IF($B65="Male", MIN(OFFSET(Mortality_Rates!$B$6, $C65, 0), Mortality_Rates!$B$111), MIN(OFFSET(Mortality_Rates!$B$6, $C65, 1),  Mortality_Rates!$C$111))</f>
        <v>5.3535785985214619E-3</v>
      </c>
      <c r="X65" s="30">
        <f ca="1">(1-IF($B65="Male", $C$3, $C$4))^MIN((X$8-$C$6), $C$5)*IF($B65="Male", MIN(OFFSET(Mortality_Rates!$B$6, $C65, 0), Mortality_Rates!$B$111), MIN(OFFSET(Mortality_Rates!$B$6, $C65, 1),  Mortality_Rates!$C$111))</f>
        <v>5.2920124446384654E-3</v>
      </c>
      <c r="Y65" s="30">
        <f ca="1">(1-IF($B65="Male", $C$3, $C$4))^MIN((Y$8-$C$6), $C$5)*IF($B65="Male", MIN(OFFSET(Mortality_Rates!$B$6, $C65, 0), Mortality_Rates!$B$111), MIN(OFFSET(Mortality_Rates!$B$6, $C65, 1),  Mortality_Rates!$C$111))</f>
        <v>5.2311543015251226E-3</v>
      </c>
      <c r="Z65" s="30">
        <f ca="1">(1-IF($B65="Male", $C$3, $C$4))^MIN((Z$8-$C$6), $C$5)*IF($B65="Male", MIN(OFFSET(Mortality_Rates!$B$6, $C65, 0), Mortality_Rates!$B$111), MIN(OFFSET(Mortality_Rates!$B$6, $C65, 1),  Mortality_Rates!$C$111))</f>
        <v>5.1709960270575842E-3</v>
      </c>
      <c r="AA65" s="30">
        <f ca="1">(1-IF($B65="Male", $C$3, $C$4))^MIN((AA$8-$C$6), $C$5)*IF($B65="Male", MIN(OFFSET(Mortality_Rates!$B$6, $C65, 0), Mortality_Rates!$B$111), MIN(OFFSET(Mortality_Rates!$B$6, $C65, 1),  Mortality_Rates!$C$111))</f>
        <v>5.1115295727464215E-3</v>
      </c>
      <c r="AB65" s="30">
        <f ca="1">(1-IF($B65="Male", $C$3, $C$4))^MIN((AB$8-$C$6), $C$5)*IF($B65="Male", MIN(OFFSET(Mortality_Rates!$B$6, $C65, 0), Mortality_Rates!$B$111), MIN(OFFSET(Mortality_Rates!$B$6, $C65, 1),  Mortality_Rates!$C$111))</f>
        <v>5.0527469826598384E-3</v>
      </c>
      <c r="AC65" s="30">
        <f ca="1">(1-IF($B65="Male", $C$3, $C$4))^MIN((AC$8-$C$6), $C$5)*IF($B65="Male", MIN(OFFSET(Mortality_Rates!$B$6, $C65, 0), Mortality_Rates!$B$111), MIN(OFFSET(Mortality_Rates!$B$6, $C65, 1),  Mortality_Rates!$C$111))</f>
        <v>4.99464039235925E-3</v>
      </c>
      <c r="AD65" s="30">
        <f ca="1">(1-IF($B65="Male", $C$3, $C$4))^MIN((AD$8-$C$6), $C$5)*IF($B65="Male", MIN(OFFSET(Mortality_Rates!$B$6, $C65, 0), Mortality_Rates!$B$111), MIN(OFFSET(Mortality_Rates!$B$6, $C65, 1),  Mortality_Rates!$C$111))</f>
        <v>4.9372020278471186E-3</v>
      </c>
      <c r="AE65" s="30">
        <f ca="1">(1-IF($B65="Male", $C$3, $C$4))^MIN((AE$8-$C$6), $C$5)*IF($B65="Male", MIN(OFFSET(Mortality_Rates!$B$6, $C65, 0), Mortality_Rates!$B$111), MIN(OFFSET(Mortality_Rates!$B$6, $C65, 1),  Mortality_Rates!$C$111))</f>
        <v>4.8804242045268776E-3</v>
      </c>
      <c r="AF65" s="30">
        <f ca="1">(1-IF($B65="Male", $C$3, $C$4))^MIN((AF$8-$C$6), $C$5)*IF($B65="Male", MIN(OFFSET(Mortality_Rates!$B$6, $C65, 0), Mortality_Rates!$B$111), MIN(OFFSET(Mortality_Rates!$B$6, $C65, 1),  Mortality_Rates!$C$111))</f>
        <v>4.8242993261748187E-3</v>
      </c>
      <c r="AG65" s="30">
        <f ca="1">(1-IF($B65="Male", $C$3, $C$4))^MIN((AG$8-$C$6), $C$5)*IF($B65="Male", MIN(OFFSET(Mortality_Rates!$B$6, $C65, 0), Mortality_Rates!$B$111), MIN(OFFSET(Mortality_Rates!$B$6, $C65, 1),  Mortality_Rates!$C$111))</f>
        <v>4.7688198839238079E-3</v>
      </c>
      <c r="AH65" s="30">
        <f ca="1">(1-IF($B65="Male", $C$3, $C$4))^MIN((AH$8-$C$6), $C$5)*IF($B65="Male", MIN(OFFSET(Mortality_Rates!$B$6, $C65, 0), Mortality_Rates!$B$111), MIN(OFFSET(Mortality_Rates!$B$6, $C65, 1),  Mortality_Rates!$C$111))</f>
        <v>4.7139784552586847E-3</v>
      </c>
      <c r="AI65" s="30">
        <f ca="1">(1-IF($B65="Male", $C$3, $C$4))^MIN((AI$8-$C$6), $C$5)*IF($B65="Male", MIN(OFFSET(Mortality_Rates!$B$6, $C65, 0), Mortality_Rates!$B$111), MIN(OFFSET(Mortality_Rates!$B$6, $C65, 1),  Mortality_Rates!$C$111))</f>
        <v>4.6597677030232095E-3</v>
      </c>
      <c r="AJ65" s="30">
        <f ca="1">(1-IF($B65="Male", $C$3, $C$4))^MIN((AJ$8-$C$6), $C$5)*IF($B65="Male", MIN(OFFSET(Mortality_Rates!$B$6, $C65, 0), Mortality_Rates!$B$111), MIN(OFFSET(Mortality_Rates!$B$6, $C65, 1),  Mortality_Rates!$C$111))</f>
        <v>4.6061803744384426E-3</v>
      </c>
      <c r="AK65" s="30">
        <f ca="1">(1-IF($B65="Male", $C$3, $C$4))^MIN((AK$8-$C$6), $C$5)*IF($B65="Male", MIN(OFFSET(Mortality_Rates!$B$6, $C65, 0), Mortality_Rates!$B$111), MIN(OFFSET(Mortality_Rates!$B$6, $C65, 1),  Mortality_Rates!$C$111))</f>
        <v>4.5532093001324006E-3</v>
      </c>
      <c r="AL65" s="30">
        <f ca="1">(1-IF($B65="Male", $C$3, $C$4))^MIN((AL$8-$C$6), $C$5)*IF($B65="Male", MIN(OFFSET(Mortality_Rates!$B$6, $C65, 0), Mortality_Rates!$B$111), MIN(OFFSET(Mortality_Rates!$B$6, $C65, 1),  Mortality_Rates!$C$111))</f>
        <v>4.5008473931808773E-3</v>
      </c>
      <c r="AM65" s="30">
        <f ca="1">(1-IF($B65="Male", $C$3, $C$4))^MIN((AM$8-$C$6), $C$5)*IF($B65="Male", MIN(OFFSET(Mortality_Rates!$B$6, $C65, 0), Mortality_Rates!$B$111), MIN(OFFSET(Mortality_Rates!$B$6, $C65, 1),  Mortality_Rates!$C$111))</f>
        <v>4.4490876481592979E-3</v>
      </c>
      <c r="AN65" s="30">
        <f ca="1">(1-IF($B65="Male", $C$3, $C$4))^MIN((AN$8-$C$6), $C$5)*IF($B65="Male", MIN(OFFSET(Mortality_Rates!$B$6, $C65, 0), Mortality_Rates!$B$111), MIN(OFFSET(Mortality_Rates!$B$6, $C65, 1),  Mortality_Rates!$C$111))</f>
        <v>4.3979231402054668E-3</v>
      </c>
      <c r="AO65" s="30">
        <f ca="1">(1-IF($B65="Male", $C$3, $C$4))^MIN((AO$8-$C$6), $C$5)*IF($B65="Male", MIN(OFFSET(Mortality_Rates!$B$6, $C65, 0), Mortality_Rates!$B$111), MIN(OFFSET(Mortality_Rates!$B$6, $C65, 1),  Mortality_Rates!$C$111))</f>
        <v>4.3473470240931039E-3</v>
      </c>
      <c r="AP65" s="30">
        <f ca="1">(1-IF($B65="Male", $C$3, $C$4))^MIN((AP$8-$C$6), $C$5)*IF($B65="Male", MIN(OFFSET(Mortality_Rates!$B$6, $C65, 0), Mortality_Rates!$B$111), MIN(OFFSET(Mortality_Rates!$B$6, $C65, 1),  Mortality_Rates!$C$111))</f>
        <v>4.2973525333160328E-3</v>
      </c>
      <c r="AQ65" s="30">
        <f ca="1">(1-IF($B65="Male", $C$3, $C$4))^MIN((AQ$8-$C$6), $C$5)*IF($B65="Male", MIN(OFFSET(Mortality_Rates!$B$6, $C65, 0), Mortality_Rates!$B$111), MIN(OFFSET(Mortality_Rates!$B$6, $C65, 1),  Mortality_Rates!$C$111))</f>
        <v>4.2479329791828982E-3</v>
      </c>
      <c r="AR65" s="30">
        <f ca="1">(1-IF($B65="Male", $C$3, $C$4))^MIN((AR$8-$C$6), $C$5)*IF($B65="Male", MIN(OFFSET(Mortality_Rates!$B$6, $C65, 0), Mortality_Rates!$B$111), MIN(OFFSET(Mortality_Rates!$B$6, $C65, 1),  Mortality_Rates!$C$111))</f>
        <v>4.1990817499222956E-3</v>
      </c>
      <c r="AS65" s="30">
        <f ca="1">(1-IF($B65="Male", $C$3, $C$4))^MIN((AS$8-$C$6), $C$5)*IF($B65="Male", MIN(OFFSET(Mortality_Rates!$B$6, $C65, 0), Mortality_Rates!$B$111), MIN(OFFSET(Mortality_Rates!$B$6, $C65, 1),  Mortality_Rates!$C$111))</f>
        <v>4.1507923097981883E-3</v>
      </c>
      <c r="AT65" s="30">
        <f ca="1">(1-IF($B65="Male", $C$3, $C$4))^MIN((AT$8-$C$6), $C$5)*IF($B65="Male", MIN(OFFSET(Mortality_Rates!$B$6, $C65, 0), Mortality_Rates!$B$111), MIN(OFFSET(Mortality_Rates!$B$6, $C65, 1),  Mortality_Rates!$C$111))</f>
        <v>4.1030581982355102E-3</v>
      </c>
      <c r="AU65" s="30">
        <f ca="1">(1-IF($B65="Male", $C$3, $C$4))^MIN((AU$8-$C$6), $C$5)*IF($B65="Male", MIN(OFFSET(Mortality_Rates!$B$6, $C65, 0), Mortality_Rates!$B$111), MIN(OFFSET(Mortality_Rates!$B$6, $C65, 1),  Mortality_Rates!$C$111))</f>
        <v>4.0558730289558019E-3</v>
      </c>
      <c r="AV65" s="30">
        <f ca="1">(1-IF($B65="Male", $C$3, $C$4))^MIN((AV$8-$C$6), $C$5)*IF($B65="Male", MIN(OFFSET(Mortality_Rates!$B$6, $C65, 0), Mortality_Rates!$B$111), MIN(OFFSET(Mortality_Rates!$B$6, $C65, 1),  Mortality_Rates!$C$111))</f>
        <v>4.0092304891228099E-3</v>
      </c>
      <c r="AW65" s="30">
        <f ca="1">(1-IF($B65="Male", $C$3, $C$4))^MIN((AW$8-$C$6), $C$5)*IF($B65="Male", MIN(OFFSET(Mortality_Rates!$B$6, $C65, 0), Mortality_Rates!$B$111), MIN(OFFSET(Mortality_Rates!$B$6, $C65, 1),  Mortality_Rates!$C$111))</f>
        <v>3.9631243384978983E-3</v>
      </c>
      <c r="AX65" s="30">
        <f ca="1">(1-IF($B65="Male", $C$3, $C$4))^MIN((AX$8-$C$6), $C$5)*IF($B65="Male", MIN(OFFSET(Mortality_Rates!$B$6, $C65, 0), Mortality_Rates!$B$111), MIN(OFFSET(Mortality_Rates!$B$6, $C65, 1),  Mortality_Rates!$C$111))</f>
        <v>3.9175484086051721E-3</v>
      </c>
      <c r="AY65" s="30">
        <f ca="1">(1-IF($B65="Male", $C$3, $C$4))^MIN((AY$8-$C$6), $C$5)*IF($B65="Male", MIN(OFFSET(Mortality_Rates!$B$6, $C65, 0), Mortality_Rates!$B$111), MIN(OFFSET(Mortality_Rates!$B$6, $C65, 1),  Mortality_Rates!$C$111))</f>
        <v>3.8724966019062128E-3</v>
      </c>
      <c r="AZ65" s="30">
        <f ca="1">(1-IF($B65="Male", $C$3, $C$4))^MIN((AZ$8-$C$6), $C$5)*IF($B65="Male", MIN(OFFSET(Mortality_Rates!$B$6, $C65, 0), Mortality_Rates!$B$111), MIN(OFFSET(Mortality_Rates!$B$6, $C65, 1),  Mortality_Rates!$C$111))</f>
        <v>3.8279628909842914E-3</v>
      </c>
      <c r="BA65" s="30">
        <f ca="1">(1-IF($B65="Male", $C$3, $C$4))^MIN((BA$8-$C$6), $C$5)*IF($B65="Male", MIN(OFFSET(Mortality_Rates!$B$6, $C65, 0), Mortality_Rates!$B$111), MIN(OFFSET(Mortality_Rates!$B$6, $C65, 1),  Mortality_Rates!$C$111))</f>
        <v>3.7839413177379725E-3</v>
      </c>
      <c r="BB65" s="30">
        <f ca="1">(1-IF($B65="Male", $C$3, $C$4))^MIN((BB$8-$C$6), $C$5)*IF($B65="Male", MIN(OFFSET(Mortality_Rates!$B$6, $C65, 0), Mortality_Rates!$B$111), MIN(OFFSET(Mortality_Rates!$B$6, $C65, 1),  Mortality_Rates!$C$111))</f>
        <v>3.7839413177379725E-3</v>
      </c>
      <c r="BC65" s="30">
        <f ca="1">(1-IF($B65="Male", $C$3, $C$4))^MIN((BC$8-$C$6), $C$5)*IF($B65="Male", MIN(OFFSET(Mortality_Rates!$B$6, $C65, 0), Mortality_Rates!$B$111), MIN(OFFSET(Mortality_Rates!$B$6, $C65, 1),  Mortality_Rates!$C$111))</f>
        <v>3.7839413177379725E-3</v>
      </c>
      <c r="BD65" s="30">
        <f ca="1">(1-IF($B65="Male", $C$3, $C$4))^MIN((BD$8-$C$6), $C$5)*IF($B65="Male", MIN(OFFSET(Mortality_Rates!$B$6, $C65, 0), Mortality_Rates!$B$111), MIN(OFFSET(Mortality_Rates!$B$6, $C65, 1),  Mortality_Rates!$C$111))</f>
        <v>3.7839413177379725E-3</v>
      </c>
      <c r="BE65" s="30">
        <f ca="1">(1-IF($B65="Male", $C$3, $C$4))^MIN((BE$8-$C$6), $C$5)*IF($B65="Male", MIN(OFFSET(Mortality_Rates!$B$6, $C65, 0), Mortality_Rates!$B$111), MIN(OFFSET(Mortality_Rates!$B$6, $C65, 1),  Mortality_Rates!$C$111))</f>
        <v>3.7839413177379725E-3</v>
      </c>
      <c r="BF65" s="30">
        <f ca="1">(1-IF($B65="Male", $C$3, $C$4))^MIN((BF$8-$C$6), $C$5)*IF($B65="Male", MIN(OFFSET(Mortality_Rates!$B$6, $C65, 0), Mortality_Rates!$B$111), MIN(OFFSET(Mortality_Rates!$B$6, $C65, 1),  Mortality_Rates!$C$111))</f>
        <v>3.7839413177379725E-3</v>
      </c>
      <c r="BG65" s="30">
        <f ca="1">(1-IF($B65="Male", $C$3, $C$4))^MIN((BG$8-$C$6), $C$5)*IF($B65="Male", MIN(OFFSET(Mortality_Rates!$B$6, $C65, 0), Mortality_Rates!$B$111), MIN(OFFSET(Mortality_Rates!$B$6, $C65, 1),  Mortality_Rates!$C$111))</f>
        <v>3.7839413177379725E-3</v>
      </c>
      <c r="BH65" s="30">
        <f ca="1">(1-IF($B65="Male", $C$3, $C$4))^MIN((BH$8-$C$6), $C$5)*IF($B65="Male", MIN(OFFSET(Mortality_Rates!$B$6, $C65, 0), Mortality_Rates!$B$111), MIN(OFFSET(Mortality_Rates!$B$6, $C65, 1),  Mortality_Rates!$C$111))</f>
        <v>3.7839413177379725E-3</v>
      </c>
      <c r="BI65" s="30">
        <f ca="1">(1-IF($B65="Male", $C$3, $C$4))^MIN((BI$8-$C$6), $C$5)*IF($B65="Male", MIN(OFFSET(Mortality_Rates!$B$6, $C65, 0), Mortality_Rates!$B$111), MIN(OFFSET(Mortality_Rates!$B$6, $C65, 1),  Mortality_Rates!$C$111))</f>
        <v>3.7839413177379725E-3</v>
      </c>
      <c r="BJ65" s="30">
        <f ca="1">(1-IF($B65="Male", $C$3, $C$4))^MIN((BJ$8-$C$6), $C$5)*IF($B65="Male", MIN(OFFSET(Mortality_Rates!$B$6, $C65, 0), Mortality_Rates!$B$111), MIN(OFFSET(Mortality_Rates!$B$6, $C65, 1),  Mortality_Rates!$C$111))</f>
        <v>3.7839413177379725E-3</v>
      </c>
      <c r="BK65" s="30">
        <f ca="1">(1-IF($B65="Male", $C$3, $C$4))^MIN((BK$8-$C$6), $C$5)*IF($B65="Male", MIN(OFFSET(Mortality_Rates!$B$6, $C65, 0), Mortality_Rates!$B$111), MIN(OFFSET(Mortality_Rates!$B$6, $C65, 1),  Mortality_Rates!$C$111))</f>
        <v>3.7839413177379725E-3</v>
      </c>
    </row>
    <row r="66" spans="1:63" x14ac:dyDescent="0.35">
      <c r="A66" t="s">
        <v>34</v>
      </c>
      <c r="B66" t="s">
        <v>31</v>
      </c>
      <c r="C66">
        <f t="shared" si="25"/>
        <v>57</v>
      </c>
      <c r="D66" s="30">
        <f ca="1">(1-IF($B66="Male", $C$3, $C$4))^MIN((D$8-$C$6), $C$5)*IF($B66="Male", MIN(OFFSET(Mortality_Rates!$B$6, $C66, 0), Mortality_Rates!$B$111), MIN(OFFSET(Mortality_Rates!$B$6, $C66, 1),  Mortality_Rates!$C$111))</f>
        <v>7.1438895000000002E-3</v>
      </c>
      <c r="E66" s="30">
        <f ca="1">(1-IF($B66="Male", $C$3, $C$4))^MIN((E$8-$C$6), $C$5)*IF($B66="Male", MIN(OFFSET(Mortality_Rates!$B$6, $C66, 0), Mortality_Rates!$B$111), MIN(OFFSET(Mortality_Rates!$B$6, $C66, 1),  Mortality_Rates!$C$111))</f>
        <v>7.0617347707500003E-3</v>
      </c>
      <c r="F66" s="30">
        <f ca="1">(1-IF($B66="Male", $C$3, $C$4))^MIN((F$8-$C$6), $C$5)*IF($B66="Male", MIN(OFFSET(Mortality_Rates!$B$6, $C66, 0), Mortality_Rates!$B$111), MIN(OFFSET(Mortality_Rates!$B$6, $C66, 1),  Mortality_Rates!$C$111))</f>
        <v>6.9805248208863755E-3</v>
      </c>
      <c r="G66" s="30">
        <f ca="1">(1-IF($B66="Male", $C$3, $C$4))^MIN((G$8-$C$6), $C$5)*IF($B66="Male", MIN(OFFSET(Mortality_Rates!$B$6, $C66, 0), Mortality_Rates!$B$111), MIN(OFFSET(Mortality_Rates!$B$6, $C66, 1),  Mortality_Rates!$C$111))</f>
        <v>6.9002487854461824E-3</v>
      </c>
      <c r="H66" s="30">
        <f ca="1">(1-IF($B66="Male", $C$3, $C$4))^MIN((H$8-$C$6), $C$5)*IF($B66="Male", MIN(OFFSET(Mortality_Rates!$B$6, $C66, 0), Mortality_Rates!$B$111), MIN(OFFSET(Mortality_Rates!$B$6, $C66, 1),  Mortality_Rates!$C$111))</f>
        <v>6.8208959244135513E-3</v>
      </c>
      <c r="I66" s="30">
        <f ca="1">(1-IF($B66="Male", $C$3, $C$4))^MIN((I$8-$C$6), $C$5)*IF($B66="Male", MIN(OFFSET(Mortality_Rates!$B$6, $C66, 0), Mortality_Rates!$B$111), MIN(OFFSET(Mortality_Rates!$B$6, $C66, 1),  Mortality_Rates!$C$111))</f>
        <v>6.7424556212827957E-3</v>
      </c>
      <c r="J66" s="30">
        <f ca="1">(1-IF($B66="Male", $C$3, $C$4))^MIN((J$8-$C$6), $C$5)*IF($B66="Male", MIN(OFFSET(Mortality_Rates!$B$6, $C66, 0), Mortality_Rates!$B$111), MIN(OFFSET(Mortality_Rates!$B$6, $C66, 1),  Mortality_Rates!$C$111))</f>
        <v>6.6649173816380435E-3</v>
      </c>
      <c r="K66" s="30">
        <f ca="1">(1-IF($B66="Male", $C$3, $C$4))^MIN((K$8-$C$6), $C$5)*IF($B66="Male", MIN(OFFSET(Mortality_Rates!$B$6, $C66, 0), Mortality_Rates!$B$111), MIN(OFFSET(Mortality_Rates!$B$6, $C66, 1),  Mortality_Rates!$C$111))</f>
        <v>6.5882708317492062E-3</v>
      </c>
      <c r="L66" s="30">
        <f ca="1">(1-IF($B66="Male", $C$3, $C$4))^MIN((L$8-$C$6), $C$5)*IF($B66="Male", MIN(OFFSET(Mortality_Rates!$B$6, $C66, 0), Mortality_Rates!$B$111), MIN(OFFSET(Mortality_Rates!$B$6, $C66, 1),  Mortality_Rates!$C$111))</f>
        <v>6.5125057171840899E-3</v>
      </c>
      <c r="M66" s="30">
        <f ca="1">(1-IF($B66="Male", $C$3, $C$4))^MIN((M$8-$C$6), $C$5)*IF($B66="Male", MIN(OFFSET(Mortality_Rates!$B$6, $C66, 0), Mortality_Rates!$B$111), MIN(OFFSET(Mortality_Rates!$B$6, $C66, 1),  Mortality_Rates!$C$111))</f>
        <v>6.4376119014364734E-3</v>
      </c>
      <c r="N66" s="30">
        <f ca="1">(1-IF($B66="Male", $C$3, $C$4))^MIN((N$8-$C$6), $C$5)*IF($B66="Male", MIN(OFFSET(Mortality_Rates!$B$6, $C66, 0), Mortality_Rates!$B$111), MIN(OFFSET(Mortality_Rates!$B$6, $C66, 1),  Mortality_Rates!$C$111))</f>
        <v>6.3635793645699544E-3</v>
      </c>
      <c r="O66" s="30">
        <f ca="1">(1-IF($B66="Male", $C$3, $C$4))^MIN((O$8-$C$6), $C$5)*IF($B66="Male", MIN(OFFSET(Mortality_Rates!$B$6, $C66, 0), Mortality_Rates!$B$111), MIN(OFFSET(Mortality_Rates!$B$6, $C66, 1),  Mortality_Rates!$C$111))</f>
        <v>6.2903982018774002E-3</v>
      </c>
      <c r="P66" s="30">
        <f ca="1">(1-IF($B66="Male", $C$3, $C$4))^MIN((P$8-$C$6), $C$5)*IF($B66="Male", MIN(OFFSET(Mortality_Rates!$B$6, $C66, 0), Mortality_Rates!$B$111), MIN(OFFSET(Mortality_Rates!$B$6, $C66, 1),  Mortality_Rates!$C$111))</f>
        <v>6.2180586225558101E-3</v>
      </c>
      <c r="Q66" s="30">
        <f ca="1">(1-IF($B66="Male", $C$3, $C$4))^MIN((Q$8-$C$6), $C$5)*IF($B66="Male", MIN(OFFSET(Mortality_Rates!$B$6, $C66, 0), Mortality_Rates!$B$111), MIN(OFFSET(Mortality_Rates!$B$6, $C66, 1),  Mortality_Rates!$C$111))</f>
        <v>6.1465509483964184E-3</v>
      </c>
      <c r="R66" s="30">
        <f ca="1">(1-IF($B66="Male", $C$3, $C$4))^MIN((R$8-$C$6), $C$5)*IF($B66="Male", MIN(OFFSET(Mortality_Rates!$B$6, $C66, 0), Mortality_Rates!$B$111), MIN(OFFSET(Mortality_Rates!$B$6, $C66, 1),  Mortality_Rates!$C$111))</f>
        <v>6.0758656124898598E-3</v>
      </c>
      <c r="S66" s="30">
        <f ca="1">(1-IF($B66="Male", $C$3, $C$4))^MIN((S$8-$C$6), $C$5)*IF($B66="Male", MIN(OFFSET(Mortality_Rates!$B$6, $C66, 0), Mortality_Rates!$B$111), MIN(OFFSET(Mortality_Rates!$B$6, $C66, 1),  Mortality_Rates!$C$111))</f>
        <v>6.0059931579462267E-3</v>
      </c>
      <c r="T66" s="30">
        <f ca="1">(1-IF($B66="Male", $C$3, $C$4))^MIN((T$8-$C$6), $C$5)*IF($B66="Male", MIN(OFFSET(Mortality_Rates!$B$6, $C66, 0), Mortality_Rates!$B$111), MIN(OFFSET(Mortality_Rates!$B$6, $C66, 1),  Mortality_Rates!$C$111))</f>
        <v>5.9369242366298447E-3</v>
      </c>
      <c r="U66" s="30">
        <f ca="1">(1-IF($B66="Male", $C$3, $C$4))^MIN((U$8-$C$6), $C$5)*IF($B66="Male", MIN(OFFSET(Mortality_Rates!$B$6, $C66, 0), Mortality_Rates!$B$111), MIN(OFFSET(Mortality_Rates!$B$6, $C66, 1),  Mortality_Rates!$C$111))</f>
        <v>5.868649607908602E-3</v>
      </c>
      <c r="V66" s="30">
        <f ca="1">(1-IF($B66="Male", $C$3, $C$4))^MIN((V$8-$C$6), $C$5)*IF($B66="Male", MIN(OFFSET(Mortality_Rates!$B$6, $C66, 0), Mortality_Rates!$B$111), MIN(OFFSET(Mortality_Rates!$B$6, $C66, 1),  Mortality_Rates!$C$111))</f>
        <v>5.8011601374176524E-3</v>
      </c>
      <c r="W66" s="30">
        <f ca="1">(1-IF($B66="Male", $C$3, $C$4))^MIN((W$8-$C$6), $C$5)*IF($B66="Male", MIN(OFFSET(Mortality_Rates!$B$6, $C66, 0), Mortality_Rates!$B$111), MIN(OFFSET(Mortality_Rates!$B$6, $C66, 1),  Mortality_Rates!$C$111))</f>
        <v>5.7344467958373498E-3</v>
      </c>
      <c r="X66" s="30">
        <f ca="1">(1-IF($B66="Male", $C$3, $C$4))^MIN((X$8-$C$6), $C$5)*IF($B66="Male", MIN(OFFSET(Mortality_Rates!$B$6, $C66, 0), Mortality_Rates!$B$111), MIN(OFFSET(Mortality_Rates!$B$6, $C66, 1),  Mortality_Rates!$C$111))</f>
        <v>5.6685006576852213E-3</v>
      </c>
      <c r="Y66" s="30">
        <f ca="1">(1-IF($B66="Male", $C$3, $C$4))^MIN((Y$8-$C$6), $C$5)*IF($B66="Male", MIN(OFFSET(Mortality_Rates!$B$6, $C66, 0), Mortality_Rates!$B$111), MIN(OFFSET(Mortality_Rates!$B$6, $C66, 1),  Mortality_Rates!$C$111))</f>
        <v>5.6033129001218408E-3</v>
      </c>
      <c r="Z66" s="30">
        <f ca="1">(1-IF($B66="Male", $C$3, $C$4))^MIN((Z$8-$C$6), $C$5)*IF($B66="Male", MIN(OFFSET(Mortality_Rates!$B$6, $C66, 0), Mortality_Rates!$B$111), MIN(OFFSET(Mortality_Rates!$B$6, $C66, 1),  Mortality_Rates!$C$111))</f>
        <v>5.53887480177044E-3</v>
      </c>
      <c r="AA66" s="30">
        <f ca="1">(1-IF($B66="Male", $C$3, $C$4))^MIN((AA$8-$C$6), $C$5)*IF($B66="Male", MIN(OFFSET(Mortality_Rates!$B$6, $C66, 0), Mortality_Rates!$B$111), MIN(OFFSET(Mortality_Rates!$B$6, $C66, 1),  Mortality_Rates!$C$111))</f>
        <v>5.4751777415500795E-3</v>
      </c>
      <c r="AB66" s="30">
        <f ca="1">(1-IF($B66="Male", $C$3, $C$4))^MIN((AB$8-$C$6), $C$5)*IF($B66="Male", MIN(OFFSET(Mortality_Rates!$B$6, $C66, 0), Mortality_Rates!$B$111), MIN(OFFSET(Mortality_Rates!$B$6, $C66, 1),  Mortality_Rates!$C$111))</f>
        <v>5.4122131975222537E-3</v>
      </c>
      <c r="AC66" s="30">
        <f ca="1">(1-IF($B66="Male", $C$3, $C$4))^MIN((AC$8-$C$6), $C$5)*IF($B66="Male", MIN(OFFSET(Mortality_Rates!$B$6, $C66, 0), Mortality_Rates!$B$111), MIN(OFFSET(Mortality_Rates!$B$6, $C66, 1),  Mortality_Rates!$C$111))</f>
        <v>5.3499727457507482E-3</v>
      </c>
      <c r="AD66" s="30">
        <f ca="1">(1-IF($B66="Male", $C$3, $C$4))^MIN((AD$8-$C$6), $C$5)*IF($B66="Male", MIN(OFFSET(Mortality_Rates!$B$6, $C66, 0), Mortality_Rates!$B$111), MIN(OFFSET(Mortality_Rates!$B$6, $C66, 1),  Mortality_Rates!$C$111))</f>
        <v>5.2884480591746151E-3</v>
      </c>
      <c r="AE66" s="30">
        <f ca="1">(1-IF($B66="Male", $C$3, $C$4))^MIN((AE$8-$C$6), $C$5)*IF($B66="Male", MIN(OFFSET(Mortality_Rates!$B$6, $C66, 0), Mortality_Rates!$B$111), MIN(OFFSET(Mortality_Rates!$B$6, $C66, 1),  Mortality_Rates!$C$111))</f>
        <v>5.2276309064941077E-3</v>
      </c>
      <c r="AF66" s="30">
        <f ca="1">(1-IF($B66="Male", $C$3, $C$4))^MIN((AF$8-$C$6), $C$5)*IF($B66="Male", MIN(OFFSET(Mortality_Rates!$B$6, $C66, 0), Mortality_Rates!$B$111), MIN(OFFSET(Mortality_Rates!$B$6, $C66, 1),  Mortality_Rates!$C$111))</f>
        <v>5.1675131510694255E-3</v>
      </c>
      <c r="AG66" s="30">
        <f ca="1">(1-IF($B66="Male", $C$3, $C$4))^MIN((AG$8-$C$6), $C$5)*IF($B66="Male", MIN(OFFSET(Mortality_Rates!$B$6, $C66, 0), Mortality_Rates!$B$111), MIN(OFFSET(Mortality_Rates!$B$6, $C66, 1),  Mortality_Rates!$C$111))</f>
        <v>5.1080867498321265E-3</v>
      </c>
      <c r="AH66" s="30">
        <f ca="1">(1-IF($B66="Male", $C$3, $C$4))^MIN((AH$8-$C$6), $C$5)*IF($B66="Male", MIN(OFFSET(Mortality_Rates!$B$6, $C66, 0), Mortality_Rates!$B$111), MIN(OFFSET(Mortality_Rates!$B$6, $C66, 1),  Mortality_Rates!$C$111))</f>
        <v>5.0493437522090576E-3</v>
      </c>
      <c r="AI66" s="30">
        <f ca="1">(1-IF($B66="Male", $C$3, $C$4))^MIN((AI$8-$C$6), $C$5)*IF($B66="Male", MIN(OFFSET(Mortality_Rates!$B$6, $C66, 0), Mortality_Rates!$B$111), MIN(OFFSET(Mortality_Rates!$B$6, $C66, 1),  Mortality_Rates!$C$111))</f>
        <v>4.9912762990586531E-3</v>
      </c>
      <c r="AJ66" s="30">
        <f ca="1">(1-IF($B66="Male", $C$3, $C$4))^MIN((AJ$8-$C$6), $C$5)*IF($B66="Male", MIN(OFFSET(Mortality_Rates!$B$6, $C66, 0), Mortality_Rates!$B$111), MIN(OFFSET(Mortality_Rates!$B$6, $C66, 1),  Mortality_Rates!$C$111))</f>
        <v>4.9338766216194792E-3</v>
      </c>
      <c r="AK66" s="30">
        <f ca="1">(1-IF($B66="Male", $C$3, $C$4))^MIN((AK$8-$C$6), $C$5)*IF($B66="Male", MIN(OFFSET(Mortality_Rates!$B$6, $C66, 0), Mortality_Rates!$B$111), MIN(OFFSET(Mortality_Rates!$B$6, $C66, 1),  Mortality_Rates!$C$111))</f>
        <v>4.8771370404708542E-3</v>
      </c>
      <c r="AL66" s="30">
        <f ca="1">(1-IF($B66="Male", $C$3, $C$4))^MIN((AL$8-$C$6), $C$5)*IF($B66="Male", MIN(OFFSET(Mortality_Rates!$B$6, $C66, 0), Mortality_Rates!$B$111), MIN(OFFSET(Mortality_Rates!$B$6, $C66, 1),  Mortality_Rates!$C$111))</f>
        <v>4.8210499645054391E-3</v>
      </c>
      <c r="AM66" s="30">
        <f ca="1">(1-IF($B66="Male", $C$3, $C$4))^MIN((AM$8-$C$6), $C$5)*IF($B66="Male", MIN(OFFSET(Mortality_Rates!$B$6, $C66, 0), Mortality_Rates!$B$111), MIN(OFFSET(Mortality_Rates!$B$6, $C66, 1),  Mortality_Rates!$C$111))</f>
        <v>4.7656078899136279E-3</v>
      </c>
      <c r="AN66" s="30">
        <f ca="1">(1-IF($B66="Male", $C$3, $C$4))^MIN((AN$8-$C$6), $C$5)*IF($B66="Male", MIN(OFFSET(Mortality_Rates!$B$6, $C66, 0), Mortality_Rates!$B$111), MIN(OFFSET(Mortality_Rates!$B$6, $C66, 1),  Mortality_Rates!$C$111))</f>
        <v>4.7108033991796212E-3</v>
      </c>
      <c r="AO66" s="30">
        <f ca="1">(1-IF($B66="Male", $C$3, $C$4))^MIN((AO$8-$C$6), $C$5)*IF($B66="Male", MIN(OFFSET(Mortality_Rates!$B$6, $C66, 0), Mortality_Rates!$B$111), MIN(OFFSET(Mortality_Rates!$B$6, $C66, 1),  Mortality_Rates!$C$111))</f>
        <v>4.6566291600890555E-3</v>
      </c>
      <c r="AP66" s="30">
        <f ca="1">(1-IF($B66="Male", $C$3, $C$4))^MIN((AP$8-$C$6), $C$5)*IF($B66="Male", MIN(OFFSET(Mortality_Rates!$B$6, $C66, 0), Mortality_Rates!$B$111), MIN(OFFSET(Mortality_Rates!$B$6, $C66, 1),  Mortality_Rates!$C$111))</f>
        <v>4.6030779247480313E-3</v>
      </c>
      <c r="AQ66" s="30">
        <f ca="1">(1-IF($B66="Male", $C$3, $C$4))^MIN((AQ$8-$C$6), $C$5)*IF($B66="Male", MIN(OFFSET(Mortality_Rates!$B$6, $C66, 0), Mortality_Rates!$B$111), MIN(OFFSET(Mortality_Rates!$B$6, $C66, 1),  Mortality_Rates!$C$111))</f>
        <v>4.5501425286134291E-3</v>
      </c>
      <c r="AR66" s="30">
        <f ca="1">(1-IF($B66="Male", $C$3, $C$4))^MIN((AR$8-$C$6), $C$5)*IF($B66="Male", MIN(OFFSET(Mortality_Rates!$B$6, $C66, 0), Mortality_Rates!$B$111), MIN(OFFSET(Mortality_Rates!$B$6, $C66, 1),  Mortality_Rates!$C$111))</f>
        <v>4.4978158895343746E-3</v>
      </c>
      <c r="AS66" s="30">
        <f ca="1">(1-IF($B66="Male", $C$3, $C$4))^MIN((AS$8-$C$6), $C$5)*IF($B66="Male", MIN(OFFSET(Mortality_Rates!$B$6, $C66, 0), Mortality_Rates!$B$111), MIN(OFFSET(Mortality_Rates!$B$6, $C66, 1),  Mortality_Rates!$C$111))</f>
        <v>4.4460910068047288E-3</v>
      </c>
      <c r="AT66" s="30">
        <f ca="1">(1-IF($B66="Male", $C$3, $C$4))^MIN((AT$8-$C$6), $C$5)*IF($B66="Male", MIN(OFFSET(Mortality_Rates!$B$6, $C66, 0), Mortality_Rates!$B$111), MIN(OFFSET(Mortality_Rates!$B$6, $C66, 1),  Mortality_Rates!$C$111))</f>
        <v>4.3949609602264754E-3</v>
      </c>
      <c r="AU66" s="30">
        <f ca="1">(1-IF($B66="Male", $C$3, $C$4))^MIN((AU$8-$C$6), $C$5)*IF($B66="Male", MIN(OFFSET(Mortality_Rates!$B$6, $C66, 0), Mortality_Rates!$B$111), MIN(OFFSET(Mortality_Rates!$B$6, $C66, 1),  Mortality_Rates!$C$111))</f>
        <v>4.3444189091838715E-3</v>
      </c>
      <c r="AV66" s="30">
        <f ca="1">(1-IF($B66="Male", $C$3, $C$4))^MIN((AV$8-$C$6), $C$5)*IF($B66="Male", MIN(OFFSET(Mortality_Rates!$B$6, $C66, 0), Mortality_Rates!$B$111), MIN(OFFSET(Mortality_Rates!$B$6, $C66, 1),  Mortality_Rates!$C$111))</f>
        <v>4.2944580917282562E-3</v>
      </c>
      <c r="AW66" s="30">
        <f ca="1">(1-IF($B66="Male", $C$3, $C$4))^MIN((AW$8-$C$6), $C$5)*IF($B66="Male", MIN(OFFSET(Mortality_Rates!$B$6, $C66, 0), Mortality_Rates!$B$111), MIN(OFFSET(Mortality_Rates!$B$6, $C66, 1),  Mortality_Rates!$C$111))</f>
        <v>4.2450718236733817E-3</v>
      </c>
      <c r="AX66" s="30">
        <f ca="1">(1-IF($B66="Male", $C$3, $C$4))^MIN((AX$8-$C$6), $C$5)*IF($B66="Male", MIN(OFFSET(Mortality_Rates!$B$6, $C66, 0), Mortality_Rates!$B$111), MIN(OFFSET(Mortality_Rates!$B$6, $C66, 1),  Mortality_Rates!$C$111))</f>
        <v>4.1962534977011377E-3</v>
      </c>
      <c r="AY66" s="30">
        <f ca="1">(1-IF($B66="Male", $C$3, $C$4))^MIN((AY$8-$C$6), $C$5)*IF($B66="Male", MIN(OFFSET(Mortality_Rates!$B$6, $C66, 0), Mortality_Rates!$B$111), MIN(OFFSET(Mortality_Rates!$B$6, $C66, 1),  Mortality_Rates!$C$111))</f>
        <v>4.147996582477575E-3</v>
      </c>
      <c r="AZ66" s="30">
        <f ca="1">(1-IF($B66="Male", $C$3, $C$4))^MIN((AZ$8-$C$6), $C$5)*IF($B66="Male", MIN(OFFSET(Mortality_Rates!$B$6, $C66, 0), Mortality_Rates!$B$111), MIN(OFFSET(Mortality_Rates!$B$6, $C66, 1),  Mortality_Rates!$C$111))</f>
        <v>4.1002946217790831E-3</v>
      </c>
      <c r="BA66" s="30">
        <f ca="1">(1-IF($B66="Male", $C$3, $C$4))^MIN((BA$8-$C$6), $C$5)*IF($B66="Male", MIN(OFFSET(Mortality_Rates!$B$6, $C66, 0), Mortality_Rates!$B$111), MIN(OFFSET(Mortality_Rates!$B$6, $C66, 1),  Mortality_Rates!$C$111))</f>
        <v>4.0531412336286239E-3</v>
      </c>
      <c r="BB66" s="30">
        <f ca="1">(1-IF($B66="Male", $C$3, $C$4))^MIN((BB$8-$C$6), $C$5)*IF($B66="Male", MIN(OFFSET(Mortality_Rates!$B$6, $C66, 0), Mortality_Rates!$B$111), MIN(OFFSET(Mortality_Rates!$B$6, $C66, 1),  Mortality_Rates!$C$111))</f>
        <v>4.0531412336286239E-3</v>
      </c>
      <c r="BC66" s="30">
        <f ca="1">(1-IF($B66="Male", $C$3, $C$4))^MIN((BC$8-$C$6), $C$5)*IF($B66="Male", MIN(OFFSET(Mortality_Rates!$B$6, $C66, 0), Mortality_Rates!$B$111), MIN(OFFSET(Mortality_Rates!$B$6, $C66, 1),  Mortality_Rates!$C$111))</f>
        <v>4.0531412336286239E-3</v>
      </c>
      <c r="BD66" s="30">
        <f ca="1">(1-IF($B66="Male", $C$3, $C$4))^MIN((BD$8-$C$6), $C$5)*IF($B66="Male", MIN(OFFSET(Mortality_Rates!$B$6, $C66, 0), Mortality_Rates!$B$111), MIN(OFFSET(Mortality_Rates!$B$6, $C66, 1),  Mortality_Rates!$C$111))</f>
        <v>4.0531412336286239E-3</v>
      </c>
      <c r="BE66" s="30">
        <f ca="1">(1-IF($B66="Male", $C$3, $C$4))^MIN((BE$8-$C$6), $C$5)*IF($B66="Male", MIN(OFFSET(Mortality_Rates!$B$6, $C66, 0), Mortality_Rates!$B$111), MIN(OFFSET(Mortality_Rates!$B$6, $C66, 1),  Mortality_Rates!$C$111))</f>
        <v>4.0531412336286239E-3</v>
      </c>
      <c r="BF66" s="30">
        <f ca="1">(1-IF($B66="Male", $C$3, $C$4))^MIN((BF$8-$C$6), $C$5)*IF($B66="Male", MIN(OFFSET(Mortality_Rates!$B$6, $C66, 0), Mortality_Rates!$B$111), MIN(OFFSET(Mortality_Rates!$B$6, $C66, 1),  Mortality_Rates!$C$111))</f>
        <v>4.0531412336286239E-3</v>
      </c>
      <c r="BG66" s="30">
        <f ca="1">(1-IF($B66="Male", $C$3, $C$4))^MIN((BG$8-$C$6), $C$5)*IF($B66="Male", MIN(OFFSET(Mortality_Rates!$B$6, $C66, 0), Mortality_Rates!$B$111), MIN(OFFSET(Mortality_Rates!$B$6, $C66, 1),  Mortality_Rates!$C$111))</f>
        <v>4.0531412336286239E-3</v>
      </c>
      <c r="BH66" s="30">
        <f ca="1">(1-IF($B66="Male", $C$3, $C$4))^MIN((BH$8-$C$6), $C$5)*IF($B66="Male", MIN(OFFSET(Mortality_Rates!$B$6, $C66, 0), Mortality_Rates!$B$111), MIN(OFFSET(Mortality_Rates!$B$6, $C66, 1),  Mortality_Rates!$C$111))</f>
        <v>4.0531412336286239E-3</v>
      </c>
      <c r="BI66" s="30">
        <f ca="1">(1-IF($B66="Male", $C$3, $C$4))^MIN((BI$8-$C$6), $C$5)*IF($B66="Male", MIN(OFFSET(Mortality_Rates!$B$6, $C66, 0), Mortality_Rates!$B$111), MIN(OFFSET(Mortality_Rates!$B$6, $C66, 1),  Mortality_Rates!$C$111))</f>
        <v>4.0531412336286239E-3</v>
      </c>
      <c r="BJ66" s="30">
        <f ca="1">(1-IF($B66="Male", $C$3, $C$4))^MIN((BJ$8-$C$6), $C$5)*IF($B66="Male", MIN(OFFSET(Mortality_Rates!$B$6, $C66, 0), Mortality_Rates!$B$111), MIN(OFFSET(Mortality_Rates!$B$6, $C66, 1),  Mortality_Rates!$C$111))</f>
        <v>4.0531412336286239E-3</v>
      </c>
      <c r="BK66" s="30">
        <f ca="1">(1-IF($B66="Male", $C$3, $C$4))^MIN((BK$8-$C$6), $C$5)*IF($B66="Male", MIN(OFFSET(Mortality_Rates!$B$6, $C66, 0), Mortality_Rates!$B$111), MIN(OFFSET(Mortality_Rates!$B$6, $C66, 1),  Mortality_Rates!$C$111))</f>
        <v>4.0531412336286239E-3</v>
      </c>
    </row>
    <row r="67" spans="1:63" x14ac:dyDescent="0.35">
      <c r="A67" t="s">
        <v>34</v>
      </c>
      <c r="B67" t="s">
        <v>31</v>
      </c>
      <c r="C67">
        <f t="shared" si="25"/>
        <v>58</v>
      </c>
      <c r="D67" s="30">
        <f ca="1">(1-IF($B67="Male", $C$3, $C$4))^MIN((D$8-$C$6), $C$5)*IF($B67="Male", MIN(OFFSET(Mortality_Rates!$B$6, $C67, 0), Mortality_Rates!$B$111), MIN(OFFSET(Mortality_Rates!$B$6, $C67, 1),  Mortality_Rates!$C$111))</f>
        <v>7.6806450000000007E-3</v>
      </c>
      <c r="E67" s="30">
        <f ca="1">(1-IF($B67="Male", $C$3, $C$4))^MIN((E$8-$C$6), $C$5)*IF($B67="Male", MIN(OFFSET(Mortality_Rates!$B$6, $C67, 0), Mortality_Rates!$B$111), MIN(OFFSET(Mortality_Rates!$B$6, $C67, 1),  Mortality_Rates!$C$111))</f>
        <v>7.5923175825E-3</v>
      </c>
      <c r="F67" s="30">
        <f ca="1">(1-IF($B67="Male", $C$3, $C$4))^MIN((F$8-$C$6), $C$5)*IF($B67="Male", MIN(OFFSET(Mortality_Rates!$B$6, $C67, 0), Mortality_Rates!$B$111), MIN(OFFSET(Mortality_Rates!$B$6, $C67, 1),  Mortality_Rates!$C$111))</f>
        <v>7.5050059303012505E-3</v>
      </c>
      <c r="G67" s="30">
        <f ca="1">(1-IF($B67="Male", $C$3, $C$4))^MIN((G$8-$C$6), $C$5)*IF($B67="Male", MIN(OFFSET(Mortality_Rates!$B$6, $C67, 0), Mortality_Rates!$B$111), MIN(OFFSET(Mortality_Rates!$B$6, $C67, 1),  Mortality_Rates!$C$111))</f>
        <v>7.4186983621027866E-3</v>
      </c>
      <c r="H67" s="30">
        <f ca="1">(1-IF($B67="Male", $C$3, $C$4))^MIN((H$8-$C$6), $C$5)*IF($B67="Male", MIN(OFFSET(Mortality_Rates!$B$6, $C67, 0), Mortality_Rates!$B$111), MIN(OFFSET(Mortality_Rates!$B$6, $C67, 1),  Mortality_Rates!$C$111))</f>
        <v>7.3333833309386053E-3</v>
      </c>
      <c r="I67" s="30">
        <f ca="1">(1-IF($B67="Male", $C$3, $C$4))^MIN((I$8-$C$6), $C$5)*IF($B67="Male", MIN(OFFSET(Mortality_Rates!$B$6, $C67, 0), Mortality_Rates!$B$111), MIN(OFFSET(Mortality_Rates!$B$6, $C67, 1),  Mortality_Rates!$C$111))</f>
        <v>7.2490494226328103E-3</v>
      </c>
      <c r="J67" s="30">
        <f ca="1">(1-IF($B67="Male", $C$3, $C$4))^MIN((J$8-$C$6), $C$5)*IF($B67="Male", MIN(OFFSET(Mortality_Rates!$B$6, $C67, 0), Mortality_Rates!$B$111), MIN(OFFSET(Mortality_Rates!$B$6, $C67, 1),  Mortality_Rates!$C$111))</f>
        <v>7.1656853542725338E-3</v>
      </c>
      <c r="K67" s="30">
        <f ca="1">(1-IF($B67="Male", $C$3, $C$4))^MIN((K$8-$C$6), $C$5)*IF($B67="Male", MIN(OFFSET(Mortality_Rates!$B$6, $C67, 0), Mortality_Rates!$B$111), MIN(OFFSET(Mortality_Rates!$B$6, $C67, 1),  Mortality_Rates!$C$111))</f>
        <v>7.0832799726983997E-3</v>
      </c>
      <c r="L67" s="30">
        <f ca="1">(1-IF($B67="Male", $C$3, $C$4))^MIN((L$8-$C$6), $C$5)*IF($B67="Male", MIN(OFFSET(Mortality_Rates!$B$6, $C67, 0), Mortality_Rates!$B$111), MIN(OFFSET(Mortality_Rates!$B$6, $C67, 1),  Mortality_Rates!$C$111))</f>
        <v>7.0018222530123676E-3</v>
      </c>
      <c r="M67" s="30">
        <f ca="1">(1-IF($B67="Male", $C$3, $C$4))^MIN((M$8-$C$6), $C$5)*IF($B67="Male", MIN(OFFSET(Mortality_Rates!$B$6, $C67, 0), Mortality_Rates!$B$111), MIN(OFFSET(Mortality_Rates!$B$6, $C67, 1),  Mortality_Rates!$C$111))</f>
        <v>6.9213012971027256E-3</v>
      </c>
      <c r="N67" s="30">
        <f ca="1">(1-IF($B67="Male", $C$3, $C$4))^MIN((N$8-$C$6), $C$5)*IF($B67="Male", MIN(OFFSET(Mortality_Rates!$B$6, $C67, 0), Mortality_Rates!$B$111), MIN(OFFSET(Mortality_Rates!$B$6, $C67, 1),  Mortality_Rates!$C$111))</f>
        <v>6.8417063321860446E-3</v>
      </c>
      <c r="O67" s="30">
        <f ca="1">(1-IF($B67="Male", $C$3, $C$4))^MIN((O$8-$C$6), $C$5)*IF($B67="Male", MIN(OFFSET(Mortality_Rates!$B$6, $C67, 0), Mortality_Rates!$B$111), MIN(OFFSET(Mortality_Rates!$B$6, $C67, 1),  Mortality_Rates!$C$111))</f>
        <v>6.7630267093659055E-3</v>
      </c>
      <c r="P67" s="30">
        <f ca="1">(1-IF($B67="Male", $C$3, $C$4))^MIN((P$8-$C$6), $C$5)*IF($B67="Male", MIN(OFFSET(Mortality_Rates!$B$6, $C67, 0), Mortality_Rates!$B$111), MIN(OFFSET(Mortality_Rates!$B$6, $C67, 1),  Mortality_Rates!$C$111))</f>
        <v>6.6852519022081976E-3</v>
      </c>
      <c r="Q67" s="30">
        <f ca="1">(1-IF($B67="Male", $C$3, $C$4))^MIN((Q$8-$C$6), $C$5)*IF($B67="Male", MIN(OFFSET(Mortality_Rates!$B$6, $C67, 0), Mortality_Rates!$B$111), MIN(OFFSET(Mortality_Rates!$B$6, $C67, 1),  Mortality_Rates!$C$111))</f>
        <v>6.6083715053328043E-3</v>
      </c>
      <c r="R67" s="30">
        <f ca="1">(1-IF($B67="Male", $C$3, $C$4))^MIN((R$8-$C$6), $C$5)*IF($B67="Male", MIN(OFFSET(Mortality_Rates!$B$6, $C67, 0), Mortality_Rates!$B$111), MIN(OFFSET(Mortality_Rates!$B$6, $C67, 1),  Mortality_Rates!$C$111))</f>
        <v>6.5323752330214771E-3</v>
      </c>
      <c r="S67" s="30">
        <f ca="1">(1-IF($B67="Male", $C$3, $C$4))^MIN((S$8-$C$6), $C$5)*IF($B67="Male", MIN(OFFSET(Mortality_Rates!$B$6, $C67, 0), Mortality_Rates!$B$111), MIN(OFFSET(Mortality_Rates!$B$6, $C67, 1),  Mortality_Rates!$C$111))</f>
        <v>6.4572529178417298E-3</v>
      </c>
      <c r="T67" s="30">
        <f ca="1">(1-IF($B67="Male", $C$3, $C$4))^MIN((T$8-$C$6), $C$5)*IF($B67="Male", MIN(OFFSET(Mortality_Rates!$B$6, $C67, 0), Mortality_Rates!$B$111), MIN(OFFSET(Mortality_Rates!$B$6, $C67, 1),  Mortality_Rates!$C$111))</f>
        <v>6.3829945092865499E-3</v>
      </c>
      <c r="U67" s="30">
        <f ca="1">(1-IF($B67="Male", $C$3, $C$4))^MIN((U$8-$C$6), $C$5)*IF($B67="Male", MIN(OFFSET(Mortality_Rates!$B$6, $C67, 0), Mortality_Rates!$B$111), MIN(OFFSET(Mortality_Rates!$B$6, $C67, 1),  Mortality_Rates!$C$111))</f>
        <v>6.3095900724297544E-3</v>
      </c>
      <c r="V67" s="30">
        <f ca="1">(1-IF($B67="Male", $C$3, $C$4))^MIN((V$8-$C$6), $C$5)*IF($B67="Male", MIN(OFFSET(Mortality_Rates!$B$6, $C67, 0), Mortality_Rates!$B$111), MIN(OFFSET(Mortality_Rates!$B$6, $C67, 1),  Mortality_Rates!$C$111))</f>
        <v>6.2370297865968118E-3</v>
      </c>
      <c r="W67" s="30">
        <f ca="1">(1-IF($B67="Male", $C$3, $C$4))^MIN((W$8-$C$6), $C$5)*IF($B67="Male", MIN(OFFSET(Mortality_Rates!$B$6, $C67, 0), Mortality_Rates!$B$111), MIN(OFFSET(Mortality_Rates!$B$6, $C67, 1),  Mortality_Rates!$C$111))</f>
        <v>6.1653039440509498E-3</v>
      </c>
      <c r="X67" s="30">
        <f ca="1">(1-IF($B67="Male", $C$3, $C$4))^MIN((X$8-$C$6), $C$5)*IF($B67="Male", MIN(OFFSET(Mortality_Rates!$B$6, $C67, 0), Mortality_Rates!$B$111), MIN(OFFSET(Mortality_Rates!$B$6, $C67, 1),  Mortality_Rates!$C$111))</f>
        <v>6.094402948694364E-3</v>
      </c>
      <c r="Y67" s="30">
        <f ca="1">(1-IF($B67="Male", $C$3, $C$4))^MIN((Y$8-$C$6), $C$5)*IF($B67="Male", MIN(OFFSET(Mortality_Rates!$B$6, $C67, 0), Mortality_Rates!$B$111), MIN(OFFSET(Mortality_Rates!$B$6, $C67, 1),  Mortality_Rates!$C$111))</f>
        <v>6.0243173147843786E-3</v>
      </c>
      <c r="Z67" s="30">
        <f ca="1">(1-IF($B67="Male", $C$3, $C$4))^MIN((Z$8-$C$6), $C$5)*IF($B67="Male", MIN(OFFSET(Mortality_Rates!$B$6, $C67, 0), Mortality_Rates!$B$111), MIN(OFFSET(Mortality_Rates!$B$6, $C67, 1),  Mortality_Rates!$C$111))</f>
        <v>5.9550376656643585E-3</v>
      </c>
      <c r="AA67" s="30">
        <f ca="1">(1-IF($B67="Male", $C$3, $C$4))^MIN((AA$8-$C$6), $C$5)*IF($B67="Male", MIN(OFFSET(Mortality_Rates!$B$6, $C67, 0), Mortality_Rates!$B$111), MIN(OFFSET(Mortality_Rates!$B$6, $C67, 1),  Mortality_Rates!$C$111))</f>
        <v>5.8865547325092187E-3</v>
      </c>
      <c r="AB67" s="30">
        <f ca="1">(1-IF($B67="Male", $C$3, $C$4))^MIN((AB$8-$C$6), $C$5)*IF($B67="Male", MIN(OFFSET(Mortality_Rates!$B$6, $C67, 0), Mortality_Rates!$B$111), MIN(OFFSET(Mortality_Rates!$B$6, $C67, 1),  Mortality_Rates!$C$111))</f>
        <v>5.8188593530853622E-3</v>
      </c>
      <c r="AC67" s="30">
        <f ca="1">(1-IF($B67="Male", $C$3, $C$4))^MIN((AC$8-$C$6), $C$5)*IF($B67="Male", MIN(OFFSET(Mortality_Rates!$B$6, $C67, 0), Mortality_Rates!$B$111), MIN(OFFSET(Mortality_Rates!$B$6, $C67, 1),  Mortality_Rates!$C$111))</f>
        <v>5.7519424705248807E-3</v>
      </c>
      <c r="AD67" s="30">
        <f ca="1">(1-IF($B67="Male", $C$3, $C$4))^MIN((AD$8-$C$6), $C$5)*IF($B67="Male", MIN(OFFSET(Mortality_Rates!$B$6, $C67, 0), Mortality_Rates!$B$111), MIN(OFFSET(Mortality_Rates!$B$6, $C67, 1),  Mortality_Rates!$C$111))</f>
        <v>5.6857951321138446E-3</v>
      </c>
      <c r="AE67" s="30">
        <f ca="1">(1-IF($B67="Male", $C$3, $C$4))^MIN((AE$8-$C$6), $C$5)*IF($B67="Male", MIN(OFFSET(Mortality_Rates!$B$6, $C67, 0), Mortality_Rates!$B$111), MIN(OFFSET(Mortality_Rates!$B$6, $C67, 1),  Mortality_Rates!$C$111))</f>
        <v>5.6204084880945365E-3</v>
      </c>
      <c r="AF67" s="30">
        <f ca="1">(1-IF($B67="Male", $C$3, $C$4))^MIN((AF$8-$C$6), $C$5)*IF($B67="Male", MIN(OFFSET(Mortality_Rates!$B$6, $C67, 0), Mortality_Rates!$B$111), MIN(OFFSET(Mortality_Rates!$B$6, $C67, 1),  Mortality_Rates!$C$111))</f>
        <v>5.5557737904814494E-3</v>
      </c>
      <c r="AG67" s="30">
        <f ca="1">(1-IF($B67="Male", $C$3, $C$4))^MIN((AG$8-$C$6), $C$5)*IF($B67="Male", MIN(OFFSET(Mortality_Rates!$B$6, $C67, 0), Mortality_Rates!$B$111), MIN(OFFSET(Mortality_Rates!$B$6, $C67, 1),  Mortality_Rates!$C$111))</f>
        <v>5.4918823918909121E-3</v>
      </c>
      <c r="AH67" s="30">
        <f ca="1">(1-IF($B67="Male", $C$3, $C$4))^MIN((AH$8-$C$6), $C$5)*IF($B67="Male", MIN(OFFSET(Mortality_Rates!$B$6, $C67, 0), Mortality_Rates!$B$111), MIN(OFFSET(Mortality_Rates!$B$6, $C67, 1),  Mortality_Rates!$C$111))</f>
        <v>5.4287257443841668E-3</v>
      </c>
      <c r="AI67" s="30">
        <f ca="1">(1-IF($B67="Male", $C$3, $C$4))^MIN((AI$8-$C$6), $C$5)*IF($B67="Male", MIN(OFFSET(Mortality_Rates!$B$6, $C67, 0), Mortality_Rates!$B$111), MIN(OFFSET(Mortality_Rates!$B$6, $C67, 1),  Mortality_Rates!$C$111))</f>
        <v>5.3662953983237491E-3</v>
      </c>
      <c r="AJ67" s="30">
        <f ca="1">(1-IF($B67="Male", $C$3, $C$4))^MIN((AJ$8-$C$6), $C$5)*IF($B67="Male", MIN(OFFSET(Mortality_Rates!$B$6, $C67, 0), Mortality_Rates!$B$111), MIN(OFFSET(Mortality_Rates!$B$6, $C67, 1),  Mortality_Rates!$C$111))</f>
        <v>5.3045830012430264E-3</v>
      </c>
      <c r="AK67" s="30">
        <f ca="1">(1-IF($B67="Male", $C$3, $C$4))^MIN((AK$8-$C$6), $C$5)*IF($B67="Male", MIN(OFFSET(Mortality_Rates!$B$6, $C67, 0), Mortality_Rates!$B$111), MIN(OFFSET(Mortality_Rates!$B$6, $C67, 1),  Mortality_Rates!$C$111))</f>
        <v>5.2435802967287313E-3</v>
      </c>
      <c r="AL67" s="30">
        <f ca="1">(1-IF($B67="Male", $C$3, $C$4))^MIN((AL$8-$C$6), $C$5)*IF($B67="Male", MIN(OFFSET(Mortality_Rates!$B$6, $C67, 0), Mortality_Rates!$B$111), MIN(OFFSET(Mortality_Rates!$B$6, $C67, 1),  Mortality_Rates!$C$111))</f>
        <v>5.1832791233163509E-3</v>
      </c>
      <c r="AM67" s="30">
        <f ca="1">(1-IF($B67="Male", $C$3, $C$4))^MIN((AM$8-$C$6), $C$5)*IF($B67="Male", MIN(OFFSET(Mortality_Rates!$B$6, $C67, 0), Mortality_Rates!$B$111), MIN(OFFSET(Mortality_Rates!$B$6, $C67, 1),  Mortality_Rates!$C$111))</f>
        <v>5.123671413398213E-3</v>
      </c>
      <c r="AN67" s="30">
        <f ca="1">(1-IF($B67="Male", $C$3, $C$4))^MIN((AN$8-$C$6), $C$5)*IF($B67="Male", MIN(OFFSET(Mortality_Rates!$B$6, $C67, 0), Mortality_Rates!$B$111), MIN(OFFSET(Mortality_Rates!$B$6, $C67, 1),  Mortality_Rates!$C$111))</f>
        <v>5.0647491921441343E-3</v>
      </c>
      <c r="AO67" s="30">
        <f ca="1">(1-IF($B67="Male", $C$3, $C$4))^MIN((AO$8-$C$6), $C$5)*IF($B67="Male", MIN(OFFSET(Mortality_Rates!$B$6, $C67, 0), Mortality_Rates!$B$111), MIN(OFFSET(Mortality_Rates!$B$6, $C67, 1),  Mortality_Rates!$C$111))</f>
        <v>5.0065045764344767E-3</v>
      </c>
      <c r="AP67" s="30">
        <f ca="1">(1-IF($B67="Male", $C$3, $C$4))^MIN((AP$8-$C$6), $C$5)*IF($B67="Male", MIN(OFFSET(Mortality_Rates!$B$6, $C67, 0), Mortality_Rates!$B$111), MIN(OFFSET(Mortality_Rates!$B$6, $C67, 1),  Mortality_Rates!$C$111))</f>
        <v>4.9489297738054801E-3</v>
      </c>
      <c r="AQ67" s="30">
        <f ca="1">(1-IF($B67="Male", $C$3, $C$4))^MIN((AQ$8-$C$6), $C$5)*IF($B67="Male", MIN(OFFSET(Mortality_Rates!$B$6, $C67, 0), Mortality_Rates!$B$111), MIN(OFFSET(Mortality_Rates!$B$6, $C67, 1),  Mortality_Rates!$C$111))</f>
        <v>4.8920170814067167E-3</v>
      </c>
      <c r="AR67" s="30">
        <f ca="1">(1-IF($B67="Male", $C$3, $C$4))^MIN((AR$8-$C$6), $C$5)*IF($B67="Male", MIN(OFFSET(Mortality_Rates!$B$6, $C67, 0), Mortality_Rates!$B$111), MIN(OFFSET(Mortality_Rates!$B$6, $C67, 1),  Mortality_Rates!$C$111))</f>
        <v>4.8357588849705395E-3</v>
      </c>
      <c r="AS67" s="30">
        <f ca="1">(1-IF($B67="Male", $C$3, $C$4))^MIN((AS$8-$C$6), $C$5)*IF($B67="Male", MIN(OFFSET(Mortality_Rates!$B$6, $C67, 0), Mortality_Rates!$B$111), MIN(OFFSET(Mortality_Rates!$B$6, $C67, 1),  Mortality_Rates!$C$111))</f>
        <v>4.7801476577933781E-3</v>
      </c>
      <c r="AT67" s="30">
        <f ca="1">(1-IF($B67="Male", $C$3, $C$4))^MIN((AT$8-$C$6), $C$5)*IF($B67="Male", MIN(OFFSET(Mortality_Rates!$B$6, $C67, 0), Mortality_Rates!$B$111), MIN(OFFSET(Mortality_Rates!$B$6, $C67, 1),  Mortality_Rates!$C$111))</f>
        <v>4.7251759597287547E-3</v>
      </c>
      <c r="AU67" s="30">
        <f ca="1">(1-IF($B67="Male", $C$3, $C$4))^MIN((AU$8-$C$6), $C$5)*IF($B67="Male", MIN(OFFSET(Mortality_Rates!$B$6, $C67, 0), Mortality_Rates!$B$111), MIN(OFFSET(Mortality_Rates!$B$6, $C67, 1),  Mortality_Rates!$C$111))</f>
        <v>4.6708364361918745E-3</v>
      </c>
      <c r="AV67" s="30">
        <f ca="1">(1-IF($B67="Male", $C$3, $C$4))^MIN((AV$8-$C$6), $C$5)*IF($B67="Male", MIN(OFFSET(Mortality_Rates!$B$6, $C67, 0), Mortality_Rates!$B$111), MIN(OFFSET(Mortality_Rates!$B$6, $C67, 1),  Mortality_Rates!$C$111))</f>
        <v>4.6171218171756684E-3</v>
      </c>
      <c r="AW67" s="30">
        <f ca="1">(1-IF($B67="Male", $C$3, $C$4))^MIN((AW$8-$C$6), $C$5)*IF($B67="Male", MIN(OFFSET(Mortality_Rates!$B$6, $C67, 0), Mortality_Rates!$B$111), MIN(OFFSET(Mortality_Rates!$B$6, $C67, 1),  Mortality_Rates!$C$111))</f>
        <v>4.5640249162781487E-3</v>
      </c>
      <c r="AX67" s="30">
        <f ca="1">(1-IF($B67="Male", $C$3, $C$4))^MIN((AX$8-$C$6), $C$5)*IF($B67="Male", MIN(OFFSET(Mortality_Rates!$B$6, $C67, 0), Mortality_Rates!$B$111), MIN(OFFSET(Mortality_Rates!$B$6, $C67, 1),  Mortality_Rates!$C$111))</f>
        <v>4.5115386297409493E-3</v>
      </c>
      <c r="AY67" s="30">
        <f ca="1">(1-IF($B67="Male", $C$3, $C$4))^MIN((AY$8-$C$6), $C$5)*IF($B67="Male", MIN(OFFSET(Mortality_Rates!$B$6, $C67, 0), Mortality_Rates!$B$111), MIN(OFFSET(Mortality_Rates!$B$6, $C67, 1),  Mortality_Rates!$C$111))</f>
        <v>4.4596559354989282E-3</v>
      </c>
      <c r="AZ67" s="30">
        <f ca="1">(1-IF($B67="Male", $C$3, $C$4))^MIN((AZ$8-$C$6), $C$5)*IF($B67="Male", MIN(OFFSET(Mortality_Rates!$B$6, $C67, 0), Mortality_Rates!$B$111), MIN(OFFSET(Mortality_Rates!$B$6, $C67, 1),  Mortality_Rates!$C$111))</f>
        <v>4.4083698922406907E-3</v>
      </c>
      <c r="BA67" s="30">
        <f ca="1">(1-IF($B67="Male", $C$3, $C$4))^MIN((BA$8-$C$6), $C$5)*IF($B67="Male", MIN(OFFSET(Mortality_Rates!$B$6, $C67, 0), Mortality_Rates!$B$111), MIN(OFFSET(Mortality_Rates!$B$6, $C67, 1),  Mortality_Rates!$C$111))</f>
        <v>4.3576736384799237E-3</v>
      </c>
      <c r="BB67" s="30">
        <f ca="1">(1-IF($B67="Male", $C$3, $C$4))^MIN((BB$8-$C$6), $C$5)*IF($B67="Male", MIN(OFFSET(Mortality_Rates!$B$6, $C67, 0), Mortality_Rates!$B$111), MIN(OFFSET(Mortality_Rates!$B$6, $C67, 1),  Mortality_Rates!$C$111))</f>
        <v>4.3576736384799237E-3</v>
      </c>
      <c r="BC67" s="30">
        <f ca="1">(1-IF($B67="Male", $C$3, $C$4))^MIN((BC$8-$C$6), $C$5)*IF($B67="Male", MIN(OFFSET(Mortality_Rates!$B$6, $C67, 0), Mortality_Rates!$B$111), MIN(OFFSET(Mortality_Rates!$B$6, $C67, 1),  Mortality_Rates!$C$111))</f>
        <v>4.3576736384799237E-3</v>
      </c>
      <c r="BD67" s="30">
        <f ca="1">(1-IF($B67="Male", $C$3, $C$4))^MIN((BD$8-$C$6), $C$5)*IF($B67="Male", MIN(OFFSET(Mortality_Rates!$B$6, $C67, 0), Mortality_Rates!$B$111), MIN(OFFSET(Mortality_Rates!$B$6, $C67, 1),  Mortality_Rates!$C$111))</f>
        <v>4.3576736384799237E-3</v>
      </c>
      <c r="BE67" s="30">
        <f ca="1">(1-IF($B67="Male", $C$3, $C$4))^MIN((BE$8-$C$6), $C$5)*IF($B67="Male", MIN(OFFSET(Mortality_Rates!$B$6, $C67, 0), Mortality_Rates!$B$111), MIN(OFFSET(Mortality_Rates!$B$6, $C67, 1),  Mortality_Rates!$C$111))</f>
        <v>4.3576736384799237E-3</v>
      </c>
      <c r="BF67" s="30">
        <f ca="1">(1-IF($B67="Male", $C$3, $C$4))^MIN((BF$8-$C$6), $C$5)*IF($B67="Male", MIN(OFFSET(Mortality_Rates!$B$6, $C67, 0), Mortality_Rates!$B$111), MIN(OFFSET(Mortality_Rates!$B$6, $C67, 1),  Mortality_Rates!$C$111))</f>
        <v>4.3576736384799237E-3</v>
      </c>
      <c r="BG67" s="30">
        <f ca="1">(1-IF($B67="Male", $C$3, $C$4))^MIN((BG$8-$C$6), $C$5)*IF($B67="Male", MIN(OFFSET(Mortality_Rates!$B$6, $C67, 0), Mortality_Rates!$B$111), MIN(OFFSET(Mortality_Rates!$B$6, $C67, 1),  Mortality_Rates!$C$111))</f>
        <v>4.3576736384799237E-3</v>
      </c>
      <c r="BH67" s="30">
        <f ca="1">(1-IF($B67="Male", $C$3, $C$4))^MIN((BH$8-$C$6), $C$5)*IF($B67="Male", MIN(OFFSET(Mortality_Rates!$B$6, $C67, 0), Mortality_Rates!$B$111), MIN(OFFSET(Mortality_Rates!$B$6, $C67, 1),  Mortality_Rates!$C$111))</f>
        <v>4.3576736384799237E-3</v>
      </c>
      <c r="BI67" s="30">
        <f ca="1">(1-IF($B67="Male", $C$3, $C$4))^MIN((BI$8-$C$6), $C$5)*IF($B67="Male", MIN(OFFSET(Mortality_Rates!$B$6, $C67, 0), Mortality_Rates!$B$111), MIN(OFFSET(Mortality_Rates!$B$6, $C67, 1),  Mortality_Rates!$C$111))</f>
        <v>4.3576736384799237E-3</v>
      </c>
      <c r="BJ67" s="30">
        <f ca="1">(1-IF($B67="Male", $C$3, $C$4))^MIN((BJ$8-$C$6), $C$5)*IF($B67="Male", MIN(OFFSET(Mortality_Rates!$B$6, $C67, 0), Mortality_Rates!$B$111), MIN(OFFSET(Mortality_Rates!$B$6, $C67, 1),  Mortality_Rates!$C$111))</f>
        <v>4.3576736384799237E-3</v>
      </c>
      <c r="BK67" s="30">
        <f ca="1">(1-IF($B67="Male", $C$3, $C$4))^MIN((BK$8-$C$6), $C$5)*IF($B67="Male", MIN(OFFSET(Mortality_Rates!$B$6, $C67, 0), Mortality_Rates!$B$111), MIN(OFFSET(Mortality_Rates!$B$6, $C67, 1),  Mortality_Rates!$C$111))</f>
        <v>4.3576736384799237E-3</v>
      </c>
    </row>
    <row r="68" spans="1:63" x14ac:dyDescent="0.35">
      <c r="A68" t="s">
        <v>34</v>
      </c>
      <c r="B68" t="s">
        <v>31</v>
      </c>
      <c r="C68">
        <f t="shared" si="25"/>
        <v>59</v>
      </c>
      <c r="D68" s="30">
        <f ca="1">(1-IF($B68="Male", $C$3, $C$4))^MIN((D$8-$C$6), $C$5)*IF($B68="Male", MIN(OFFSET(Mortality_Rates!$B$6, $C68, 0), Mortality_Rates!$B$111), MIN(OFFSET(Mortality_Rates!$B$6, $C68, 1),  Mortality_Rates!$C$111))</f>
        <v>8.3063655000000011E-3</v>
      </c>
      <c r="E68" s="30">
        <f ca="1">(1-IF($B68="Male", $C$3, $C$4))^MIN((E$8-$C$6), $C$5)*IF($B68="Male", MIN(OFFSET(Mortality_Rates!$B$6, $C68, 0), Mortality_Rates!$B$111), MIN(OFFSET(Mortality_Rates!$B$6, $C68, 1),  Mortality_Rates!$C$111))</f>
        <v>8.2108422967500008E-3</v>
      </c>
      <c r="F68" s="30">
        <f ca="1">(1-IF($B68="Male", $C$3, $C$4))^MIN((F$8-$C$6), $C$5)*IF($B68="Male", MIN(OFFSET(Mortality_Rates!$B$6, $C68, 0), Mortality_Rates!$B$111), MIN(OFFSET(Mortality_Rates!$B$6, $C68, 1),  Mortality_Rates!$C$111))</f>
        <v>8.1164176103373752E-3</v>
      </c>
      <c r="G68" s="30">
        <f ca="1">(1-IF($B68="Male", $C$3, $C$4))^MIN((G$8-$C$6), $C$5)*IF($B68="Male", MIN(OFFSET(Mortality_Rates!$B$6, $C68, 0), Mortality_Rates!$B$111), MIN(OFFSET(Mortality_Rates!$B$6, $C68, 1),  Mortality_Rates!$C$111))</f>
        <v>8.0230788078184973E-3</v>
      </c>
      <c r="H68" s="30">
        <f ca="1">(1-IF($B68="Male", $C$3, $C$4))^MIN((H$8-$C$6), $C$5)*IF($B68="Male", MIN(OFFSET(Mortality_Rates!$B$6, $C68, 0), Mortality_Rates!$B$111), MIN(OFFSET(Mortality_Rates!$B$6, $C68, 1),  Mortality_Rates!$C$111))</f>
        <v>7.9308134015285848E-3</v>
      </c>
      <c r="I68" s="30">
        <f ca="1">(1-IF($B68="Male", $C$3, $C$4))^MIN((I$8-$C$6), $C$5)*IF($B68="Male", MIN(OFFSET(Mortality_Rates!$B$6, $C68, 0), Mortality_Rates!$B$111), MIN(OFFSET(Mortality_Rates!$B$6, $C68, 1),  Mortality_Rates!$C$111))</f>
        <v>7.8396090474110048E-3</v>
      </c>
      <c r="J68" s="30">
        <f ca="1">(1-IF($B68="Male", $C$3, $C$4))^MIN((J$8-$C$6), $C$5)*IF($B68="Male", MIN(OFFSET(Mortality_Rates!$B$6, $C68, 0), Mortality_Rates!$B$111), MIN(OFFSET(Mortality_Rates!$B$6, $C68, 1),  Mortality_Rates!$C$111))</f>
        <v>7.7494535433657794E-3</v>
      </c>
      <c r="K68" s="30">
        <f ca="1">(1-IF($B68="Male", $C$3, $C$4))^MIN((K$8-$C$6), $C$5)*IF($B68="Male", MIN(OFFSET(Mortality_Rates!$B$6, $C68, 0), Mortality_Rates!$B$111), MIN(OFFSET(Mortality_Rates!$B$6, $C68, 1),  Mortality_Rates!$C$111))</f>
        <v>7.6603348276170725E-3</v>
      </c>
      <c r="L68" s="30">
        <f ca="1">(1-IF($B68="Male", $C$3, $C$4))^MIN((L$8-$C$6), $C$5)*IF($B68="Male", MIN(OFFSET(Mortality_Rates!$B$6, $C68, 0), Mortality_Rates!$B$111), MIN(OFFSET(Mortality_Rates!$B$6, $C68, 1),  Mortality_Rates!$C$111))</f>
        <v>7.572240977099476E-3</v>
      </c>
      <c r="M68" s="30">
        <f ca="1">(1-IF($B68="Male", $C$3, $C$4))^MIN((M$8-$C$6), $C$5)*IF($B68="Male", MIN(OFFSET(Mortality_Rates!$B$6, $C68, 0), Mortality_Rates!$B$111), MIN(OFFSET(Mortality_Rates!$B$6, $C68, 1),  Mortality_Rates!$C$111))</f>
        <v>7.4851602058628331E-3</v>
      </c>
      <c r="N68" s="30">
        <f ca="1">(1-IF($B68="Male", $C$3, $C$4))^MIN((N$8-$C$6), $C$5)*IF($B68="Male", MIN(OFFSET(Mortality_Rates!$B$6, $C68, 0), Mortality_Rates!$B$111), MIN(OFFSET(Mortality_Rates!$B$6, $C68, 1),  Mortality_Rates!$C$111))</f>
        <v>7.3990808634954103E-3</v>
      </c>
      <c r="O68" s="30">
        <f ca="1">(1-IF($B68="Male", $C$3, $C$4))^MIN((O$8-$C$6), $C$5)*IF($B68="Male", MIN(OFFSET(Mortality_Rates!$B$6, $C68, 0), Mortality_Rates!$B$111), MIN(OFFSET(Mortality_Rates!$B$6, $C68, 1),  Mortality_Rates!$C$111))</f>
        <v>7.3139914335652138E-3</v>
      </c>
      <c r="P68" s="30">
        <f ca="1">(1-IF($B68="Male", $C$3, $C$4))^MIN((P$8-$C$6), $C$5)*IF($B68="Male", MIN(OFFSET(Mortality_Rates!$B$6, $C68, 0), Mortality_Rates!$B$111), MIN(OFFSET(Mortality_Rates!$B$6, $C68, 1),  Mortality_Rates!$C$111))</f>
        <v>7.2298805320792142E-3</v>
      </c>
      <c r="Q68" s="30">
        <f ca="1">(1-IF($B68="Male", $C$3, $C$4))^MIN((Q$8-$C$6), $C$5)*IF($B68="Male", MIN(OFFSET(Mortality_Rates!$B$6, $C68, 0), Mortality_Rates!$B$111), MIN(OFFSET(Mortality_Rates!$B$6, $C68, 1),  Mortality_Rates!$C$111))</f>
        <v>7.1467369059603032E-3</v>
      </c>
      <c r="R68" s="30">
        <f ca="1">(1-IF($B68="Male", $C$3, $C$4))^MIN((R$8-$C$6), $C$5)*IF($B68="Male", MIN(OFFSET(Mortality_Rates!$B$6, $C68, 0), Mortality_Rates!$B$111), MIN(OFFSET(Mortality_Rates!$B$6, $C68, 1),  Mortality_Rates!$C$111))</f>
        <v>7.0645494315417596E-3</v>
      </c>
      <c r="S68" s="30">
        <f ca="1">(1-IF($B68="Male", $C$3, $C$4))^MIN((S$8-$C$6), $C$5)*IF($B68="Male", MIN(OFFSET(Mortality_Rates!$B$6, $C68, 0), Mortality_Rates!$B$111), MIN(OFFSET(Mortality_Rates!$B$6, $C68, 1),  Mortality_Rates!$C$111))</f>
        <v>6.983307113079029E-3</v>
      </c>
      <c r="T68" s="30">
        <f ca="1">(1-IF($B68="Male", $C$3, $C$4))^MIN((T$8-$C$6), $C$5)*IF($B68="Male", MIN(OFFSET(Mortality_Rates!$B$6, $C68, 0), Mortality_Rates!$B$111), MIN(OFFSET(Mortality_Rates!$B$6, $C68, 1),  Mortality_Rates!$C$111))</f>
        <v>6.9029990812786201E-3</v>
      </c>
      <c r="U68" s="30">
        <f ca="1">(1-IF($B68="Male", $C$3, $C$4))^MIN((U$8-$C$6), $C$5)*IF($B68="Male", MIN(OFFSET(Mortality_Rates!$B$6, $C68, 0), Mortality_Rates!$B$111), MIN(OFFSET(Mortality_Rates!$B$6, $C68, 1),  Mortality_Rates!$C$111))</f>
        <v>6.8236145918439163E-3</v>
      </c>
      <c r="V68" s="30">
        <f ca="1">(1-IF($B68="Male", $C$3, $C$4))^MIN((V$8-$C$6), $C$5)*IF($B68="Male", MIN(OFFSET(Mortality_Rates!$B$6, $C68, 0), Mortality_Rates!$B$111), MIN(OFFSET(Mortality_Rates!$B$6, $C68, 1),  Mortality_Rates!$C$111))</f>
        <v>6.7451430240377114E-3</v>
      </c>
      <c r="W68" s="30">
        <f ca="1">(1-IF($B68="Male", $C$3, $C$4))^MIN((W$8-$C$6), $C$5)*IF($B68="Male", MIN(OFFSET(Mortality_Rates!$B$6, $C68, 0), Mortality_Rates!$B$111), MIN(OFFSET(Mortality_Rates!$B$6, $C68, 1),  Mortality_Rates!$C$111))</f>
        <v>6.6675738792612779E-3</v>
      </c>
      <c r="X68" s="30">
        <f ca="1">(1-IF($B68="Male", $C$3, $C$4))^MIN((X$8-$C$6), $C$5)*IF($B68="Male", MIN(OFFSET(Mortality_Rates!$B$6, $C68, 0), Mortality_Rates!$B$111), MIN(OFFSET(Mortality_Rates!$B$6, $C68, 1),  Mortality_Rates!$C$111))</f>
        <v>6.5908967796497742E-3</v>
      </c>
      <c r="Y68" s="30">
        <f ca="1">(1-IF($B68="Male", $C$3, $C$4))^MIN((Y$8-$C$6), $C$5)*IF($B68="Male", MIN(OFFSET(Mortality_Rates!$B$6, $C68, 0), Mortality_Rates!$B$111), MIN(OFFSET(Mortality_Rates!$B$6, $C68, 1),  Mortality_Rates!$C$111))</f>
        <v>6.5151014666838016E-3</v>
      </c>
      <c r="Z68" s="30">
        <f ca="1">(1-IF($B68="Male", $C$3, $C$4))^MIN((Z$8-$C$6), $C$5)*IF($B68="Male", MIN(OFFSET(Mortality_Rates!$B$6, $C68, 0), Mortality_Rates!$B$111), MIN(OFFSET(Mortality_Rates!$B$6, $C68, 1),  Mortality_Rates!$C$111))</f>
        <v>6.4401777998169384E-3</v>
      </c>
      <c r="AA68" s="30">
        <f ca="1">(1-IF($B68="Male", $C$3, $C$4))^MIN((AA$8-$C$6), $C$5)*IF($B68="Male", MIN(OFFSET(Mortality_Rates!$B$6, $C68, 0), Mortality_Rates!$B$111), MIN(OFFSET(Mortality_Rates!$B$6, $C68, 1),  Mortality_Rates!$C$111))</f>
        <v>6.3661157551190431E-3</v>
      </c>
      <c r="AB68" s="30">
        <f ca="1">(1-IF($B68="Male", $C$3, $C$4))^MIN((AB$8-$C$6), $C$5)*IF($B68="Male", MIN(OFFSET(Mortality_Rates!$B$6, $C68, 0), Mortality_Rates!$B$111), MIN(OFFSET(Mortality_Rates!$B$6, $C68, 1),  Mortality_Rates!$C$111))</f>
        <v>6.292905423935174E-3</v>
      </c>
      <c r="AC68" s="30">
        <f ca="1">(1-IF($B68="Male", $C$3, $C$4))^MIN((AC$8-$C$6), $C$5)*IF($B68="Male", MIN(OFFSET(Mortality_Rates!$B$6, $C68, 0), Mortality_Rates!$B$111), MIN(OFFSET(Mortality_Rates!$B$6, $C68, 1),  Mortality_Rates!$C$111))</f>
        <v>6.2205370115599196E-3</v>
      </c>
      <c r="AD68" s="30">
        <f ca="1">(1-IF($B68="Male", $C$3, $C$4))^MIN((AD$8-$C$6), $C$5)*IF($B68="Male", MIN(OFFSET(Mortality_Rates!$B$6, $C68, 0), Mortality_Rates!$B$111), MIN(OFFSET(Mortality_Rates!$B$6, $C68, 1),  Mortality_Rates!$C$111))</f>
        <v>6.1490008359269812E-3</v>
      </c>
      <c r="AE68" s="30">
        <f ca="1">(1-IF($B68="Male", $C$3, $C$4))^MIN((AE$8-$C$6), $C$5)*IF($B68="Male", MIN(OFFSET(Mortality_Rates!$B$6, $C68, 0), Mortality_Rates!$B$111), MIN(OFFSET(Mortality_Rates!$B$6, $C68, 1),  Mortality_Rates!$C$111))</f>
        <v>6.0782873263138214E-3</v>
      </c>
      <c r="AF68" s="30">
        <f ca="1">(1-IF($B68="Male", $C$3, $C$4))^MIN((AF$8-$C$6), $C$5)*IF($B68="Male", MIN(OFFSET(Mortality_Rates!$B$6, $C68, 0), Mortality_Rates!$B$111), MIN(OFFSET(Mortality_Rates!$B$6, $C68, 1),  Mortality_Rates!$C$111))</f>
        <v>6.0083870220612127E-3</v>
      </c>
      <c r="AG68" s="30">
        <f ca="1">(1-IF($B68="Male", $C$3, $C$4))^MIN((AG$8-$C$6), $C$5)*IF($B68="Male", MIN(OFFSET(Mortality_Rates!$B$6, $C68, 0), Mortality_Rates!$B$111), MIN(OFFSET(Mortality_Rates!$B$6, $C68, 1),  Mortality_Rates!$C$111))</f>
        <v>5.939290571307509E-3</v>
      </c>
      <c r="AH68" s="30">
        <f ca="1">(1-IF($B68="Male", $C$3, $C$4))^MIN((AH$8-$C$6), $C$5)*IF($B68="Male", MIN(OFFSET(Mortality_Rates!$B$6, $C68, 0), Mortality_Rates!$B$111), MIN(OFFSET(Mortality_Rates!$B$6, $C68, 1),  Mortality_Rates!$C$111))</f>
        <v>5.8709887297374724E-3</v>
      </c>
      <c r="AI68" s="30">
        <f ca="1">(1-IF($B68="Male", $C$3, $C$4))^MIN((AI$8-$C$6), $C$5)*IF($B68="Male", MIN(OFFSET(Mortality_Rates!$B$6, $C68, 0), Mortality_Rates!$B$111), MIN(OFFSET(Mortality_Rates!$B$6, $C68, 1),  Mortality_Rates!$C$111))</f>
        <v>5.8034723593454914E-3</v>
      </c>
      <c r="AJ68" s="30">
        <f ca="1">(1-IF($B68="Male", $C$3, $C$4))^MIN((AJ$8-$C$6), $C$5)*IF($B68="Male", MIN(OFFSET(Mortality_Rates!$B$6, $C68, 0), Mortality_Rates!$B$111), MIN(OFFSET(Mortality_Rates!$B$6, $C68, 1),  Mortality_Rates!$C$111))</f>
        <v>5.7367324272130189E-3</v>
      </c>
      <c r="AK68" s="30">
        <f ca="1">(1-IF($B68="Male", $C$3, $C$4))^MIN((AK$8-$C$6), $C$5)*IF($B68="Male", MIN(OFFSET(Mortality_Rates!$B$6, $C68, 0), Mortality_Rates!$B$111), MIN(OFFSET(Mortality_Rates!$B$6, $C68, 1),  Mortality_Rates!$C$111))</f>
        <v>5.6707600043000685E-3</v>
      </c>
      <c r="AL68" s="30">
        <f ca="1">(1-IF($B68="Male", $C$3, $C$4))^MIN((AL$8-$C$6), $C$5)*IF($B68="Male", MIN(OFFSET(Mortality_Rates!$B$6, $C68, 0), Mortality_Rates!$B$111), MIN(OFFSET(Mortality_Rates!$B$6, $C68, 1),  Mortality_Rates!$C$111))</f>
        <v>5.6055462642506174E-3</v>
      </c>
      <c r="AM68" s="30">
        <f ca="1">(1-IF($B68="Male", $C$3, $C$4))^MIN((AM$8-$C$6), $C$5)*IF($B68="Male", MIN(OFFSET(Mortality_Rates!$B$6, $C68, 0), Mortality_Rates!$B$111), MIN(OFFSET(Mortality_Rates!$B$6, $C68, 1),  Mortality_Rates!$C$111))</f>
        <v>5.5410824822117359E-3</v>
      </c>
      <c r="AN68" s="30">
        <f ca="1">(1-IF($B68="Male", $C$3, $C$4))^MIN((AN$8-$C$6), $C$5)*IF($B68="Male", MIN(OFFSET(Mortality_Rates!$B$6, $C68, 0), Mortality_Rates!$B$111), MIN(OFFSET(Mortality_Rates!$B$6, $C68, 1),  Mortality_Rates!$C$111))</f>
        <v>5.4773600336663012E-3</v>
      </c>
      <c r="AO68" s="30">
        <f ca="1">(1-IF($B68="Male", $C$3, $C$4))^MIN((AO$8-$C$6), $C$5)*IF($B68="Male", MIN(OFFSET(Mortality_Rates!$B$6, $C68, 0), Mortality_Rates!$B$111), MIN(OFFSET(Mortality_Rates!$B$6, $C68, 1),  Mortality_Rates!$C$111))</f>
        <v>5.4143703932791392E-3</v>
      </c>
      <c r="AP68" s="30">
        <f ca="1">(1-IF($B68="Male", $C$3, $C$4))^MIN((AP$8-$C$6), $C$5)*IF($B68="Male", MIN(OFFSET(Mortality_Rates!$B$6, $C68, 0), Mortality_Rates!$B$111), MIN(OFFSET(Mortality_Rates!$B$6, $C68, 1),  Mortality_Rates!$C$111))</f>
        <v>5.3521051337564289E-3</v>
      </c>
      <c r="AQ68" s="30">
        <f ca="1">(1-IF($B68="Male", $C$3, $C$4))^MIN((AQ$8-$C$6), $C$5)*IF($B68="Male", MIN(OFFSET(Mortality_Rates!$B$6, $C68, 0), Mortality_Rates!$B$111), MIN(OFFSET(Mortality_Rates!$B$6, $C68, 1),  Mortality_Rates!$C$111))</f>
        <v>5.2905559247182297E-3</v>
      </c>
      <c r="AR68" s="30">
        <f ca="1">(1-IF($B68="Male", $C$3, $C$4))^MIN((AR$8-$C$6), $C$5)*IF($B68="Male", MIN(OFFSET(Mortality_Rates!$B$6, $C68, 0), Mortality_Rates!$B$111), MIN(OFFSET(Mortality_Rates!$B$6, $C68, 1),  Mortality_Rates!$C$111))</f>
        <v>5.2297145315839703E-3</v>
      </c>
      <c r="AS68" s="30">
        <f ca="1">(1-IF($B68="Male", $C$3, $C$4))^MIN((AS$8-$C$6), $C$5)*IF($B68="Male", MIN(OFFSET(Mortality_Rates!$B$6, $C68, 0), Mortality_Rates!$B$111), MIN(OFFSET(Mortality_Rates!$B$6, $C68, 1),  Mortality_Rates!$C$111))</f>
        <v>5.1695728144707546E-3</v>
      </c>
      <c r="AT68" s="30">
        <f ca="1">(1-IF($B68="Male", $C$3, $C$4))^MIN((AT$8-$C$6), $C$5)*IF($B68="Male", MIN(OFFSET(Mortality_Rates!$B$6, $C68, 0), Mortality_Rates!$B$111), MIN(OFFSET(Mortality_Rates!$B$6, $C68, 1),  Mortality_Rates!$C$111))</f>
        <v>5.1101227271043411E-3</v>
      </c>
      <c r="AU68" s="30">
        <f ca="1">(1-IF($B68="Male", $C$3, $C$4))^MIN((AU$8-$C$6), $C$5)*IF($B68="Male", MIN(OFFSET(Mortality_Rates!$B$6, $C68, 0), Mortality_Rates!$B$111), MIN(OFFSET(Mortality_Rates!$B$6, $C68, 1),  Mortality_Rates!$C$111))</f>
        <v>5.051356315742642E-3</v>
      </c>
      <c r="AV68" s="30">
        <f ca="1">(1-IF($B68="Male", $C$3, $C$4))^MIN((AV$8-$C$6), $C$5)*IF($B68="Male", MIN(OFFSET(Mortality_Rates!$B$6, $C68, 0), Mortality_Rates!$B$111), MIN(OFFSET(Mortality_Rates!$B$6, $C68, 1),  Mortality_Rates!$C$111))</f>
        <v>4.9932657181116016E-3</v>
      </c>
      <c r="AW68" s="30">
        <f ca="1">(1-IF($B68="Male", $C$3, $C$4))^MIN((AW$8-$C$6), $C$5)*IF($B68="Male", MIN(OFFSET(Mortality_Rates!$B$6, $C68, 0), Mortality_Rates!$B$111), MIN(OFFSET(Mortality_Rates!$B$6, $C68, 1),  Mortality_Rates!$C$111))</f>
        <v>4.9358431623533179E-3</v>
      </c>
      <c r="AX68" s="30">
        <f ca="1">(1-IF($B68="Male", $C$3, $C$4))^MIN((AX$8-$C$6), $C$5)*IF($B68="Male", MIN(OFFSET(Mortality_Rates!$B$6, $C68, 0), Mortality_Rates!$B$111), MIN(OFFSET(Mortality_Rates!$B$6, $C68, 1),  Mortality_Rates!$C$111))</f>
        <v>4.8790809659862554E-3</v>
      </c>
      <c r="AY68" s="30">
        <f ca="1">(1-IF($B68="Male", $C$3, $C$4))^MIN((AY$8-$C$6), $C$5)*IF($B68="Male", MIN(OFFSET(Mortality_Rates!$B$6, $C68, 0), Mortality_Rates!$B$111), MIN(OFFSET(Mortality_Rates!$B$6, $C68, 1),  Mortality_Rates!$C$111))</f>
        <v>4.8229715348774129E-3</v>
      </c>
      <c r="AZ68" s="30">
        <f ca="1">(1-IF($B68="Male", $C$3, $C$4))^MIN((AZ$8-$C$6), $C$5)*IF($B68="Male", MIN(OFFSET(Mortality_Rates!$B$6, $C68, 0), Mortality_Rates!$B$111), MIN(OFFSET(Mortality_Rates!$B$6, $C68, 1),  Mortality_Rates!$C$111))</f>
        <v>4.7675073622263234E-3</v>
      </c>
      <c r="BA68" s="30">
        <f ca="1">(1-IF($B68="Male", $C$3, $C$4))^MIN((BA$8-$C$6), $C$5)*IF($B68="Male", MIN(OFFSET(Mortality_Rates!$B$6, $C68, 0), Mortality_Rates!$B$111), MIN(OFFSET(Mortality_Rates!$B$6, $C68, 1),  Mortality_Rates!$C$111))</f>
        <v>4.7126810275607209E-3</v>
      </c>
      <c r="BB68" s="30">
        <f ca="1">(1-IF($B68="Male", $C$3, $C$4))^MIN((BB$8-$C$6), $C$5)*IF($B68="Male", MIN(OFFSET(Mortality_Rates!$B$6, $C68, 0), Mortality_Rates!$B$111), MIN(OFFSET(Mortality_Rates!$B$6, $C68, 1),  Mortality_Rates!$C$111))</f>
        <v>4.7126810275607209E-3</v>
      </c>
      <c r="BC68" s="30">
        <f ca="1">(1-IF($B68="Male", $C$3, $C$4))^MIN((BC$8-$C$6), $C$5)*IF($B68="Male", MIN(OFFSET(Mortality_Rates!$B$6, $C68, 0), Mortality_Rates!$B$111), MIN(OFFSET(Mortality_Rates!$B$6, $C68, 1),  Mortality_Rates!$C$111))</f>
        <v>4.7126810275607209E-3</v>
      </c>
      <c r="BD68" s="30">
        <f ca="1">(1-IF($B68="Male", $C$3, $C$4))^MIN((BD$8-$C$6), $C$5)*IF($B68="Male", MIN(OFFSET(Mortality_Rates!$B$6, $C68, 0), Mortality_Rates!$B$111), MIN(OFFSET(Mortality_Rates!$B$6, $C68, 1),  Mortality_Rates!$C$111))</f>
        <v>4.7126810275607209E-3</v>
      </c>
      <c r="BE68" s="30">
        <f ca="1">(1-IF($B68="Male", $C$3, $C$4))^MIN((BE$8-$C$6), $C$5)*IF($B68="Male", MIN(OFFSET(Mortality_Rates!$B$6, $C68, 0), Mortality_Rates!$B$111), MIN(OFFSET(Mortality_Rates!$B$6, $C68, 1),  Mortality_Rates!$C$111))</f>
        <v>4.7126810275607209E-3</v>
      </c>
      <c r="BF68" s="30">
        <f ca="1">(1-IF($B68="Male", $C$3, $C$4))^MIN((BF$8-$C$6), $C$5)*IF($B68="Male", MIN(OFFSET(Mortality_Rates!$B$6, $C68, 0), Mortality_Rates!$B$111), MIN(OFFSET(Mortality_Rates!$B$6, $C68, 1),  Mortality_Rates!$C$111))</f>
        <v>4.7126810275607209E-3</v>
      </c>
      <c r="BG68" s="30">
        <f ca="1">(1-IF($B68="Male", $C$3, $C$4))^MIN((BG$8-$C$6), $C$5)*IF($B68="Male", MIN(OFFSET(Mortality_Rates!$B$6, $C68, 0), Mortality_Rates!$B$111), MIN(OFFSET(Mortality_Rates!$B$6, $C68, 1),  Mortality_Rates!$C$111))</f>
        <v>4.7126810275607209E-3</v>
      </c>
      <c r="BH68" s="30">
        <f ca="1">(1-IF($B68="Male", $C$3, $C$4))^MIN((BH$8-$C$6), $C$5)*IF($B68="Male", MIN(OFFSET(Mortality_Rates!$B$6, $C68, 0), Mortality_Rates!$B$111), MIN(OFFSET(Mortality_Rates!$B$6, $C68, 1),  Mortality_Rates!$C$111))</f>
        <v>4.7126810275607209E-3</v>
      </c>
      <c r="BI68" s="30">
        <f ca="1">(1-IF($B68="Male", $C$3, $C$4))^MIN((BI$8-$C$6), $C$5)*IF($B68="Male", MIN(OFFSET(Mortality_Rates!$B$6, $C68, 0), Mortality_Rates!$B$111), MIN(OFFSET(Mortality_Rates!$B$6, $C68, 1),  Mortality_Rates!$C$111))</f>
        <v>4.7126810275607209E-3</v>
      </c>
      <c r="BJ68" s="30">
        <f ca="1">(1-IF($B68="Male", $C$3, $C$4))^MIN((BJ$8-$C$6), $C$5)*IF($B68="Male", MIN(OFFSET(Mortality_Rates!$B$6, $C68, 0), Mortality_Rates!$B$111), MIN(OFFSET(Mortality_Rates!$B$6, $C68, 1),  Mortality_Rates!$C$111))</f>
        <v>4.7126810275607209E-3</v>
      </c>
      <c r="BK68" s="30">
        <f ca="1">(1-IF($B68="Male", $C$3, $C$4))^MIN((BK$8-$C$6), $C$5)*IF($B68="Male", MIN(OFFSET(Mortality_Rates!$B$6, $C68, 0), Mortality_Rates!$B$111), MIN(OFFSET(Mortality_Rates!$B$6, $C68, 1),  Mortality_Rates!$C$111))</f>
        <v>4.7126810275607209E-3</v>
      </c>
    </row>
    <row r="69" spans="1:63" x14ac:dyDescent="0.35">
      <c r="A69" t="s">
        <v>34</v>
      </c>
      <c r="B69" t="s">
        <v>31</v>
      </c>
      <c r="C69">
        <f t="shared" si="25"/>
        <v>60</v>
      </c>
      <c r="D69" s="30">
        <f ca="1">(1-IF($B69="Male", $C$3, $C$4))^MIN((D$8-$C$6), $C$5)*IF($B69="Male", MIN(OFFSET(Mortality_Rates!$B$6, $C69, 0), Mortality_Rates!$B$111), MIN(OFFSET(Mortality_Rates!$B$6, $C69, 1),  Mortality_Rates!$C$111))</f>
        <v>9.0556485000000009E-3</v>
      </c>
      <c r="E69" s="30">
        <f ca="1">(1-IF($B69="Male", $C$3, $C$4))^MIN((E$8-$C$6), $C$5)*IF($B69="Male", MIN(OFFSET(Mortality_Rates!$B$6, $C69, 0), Mortality_Rates!$B$111), MIN(OFFSET(Mortality_Rates!$B$6, $C69, 1),  Mortality_Rates!$C$111))</f>
        <v>8.9515085422500005E-3</v>
      </c>
      <c r="F69" s="30">
        <f ca="1">(1-IF($B69="Male", $C$3, $C$4))^MIN((F$8-$C$6), $C$5)*IF($B69="Male", MIN(OFFSET(Mortality_Rates!$B$6, $C69, 0), Mortality_Rates!$B$111), MIN(OFFSET(Mortality_Rates!$B$6, $C69, 1),  Mortality_Rates!$C$111))</f>
        <v>8.8485661940141264E-3</v>
      </c>
      <c r="G69" s="30">
        <f ca="1">(1-IF($B69="Male", $C$3, $C$4))^MIN((G$8-$C$6), $C$5)*IF($B69="Male", MIN(OFFSET(Mortality_Rates!$B$6, $C69, 0), Mortality_Rates!$B$111), MIN(OFFSET(Mortality_Rates!$B$6, $C69, 1),  Mortality_Rates!$C$111))</f>
        <v>8.7468076827829644E-3</v>
      </c>
      <c r="H69" s="30">
        <f ca="1">(1-IF($B69="Male", $C$3, $C$4))^MIN((H$8-$C$6), $C$5)*IF($B69="Male", MIN(OFFSET(Mortality_Rates!$B$6, $C69, 0), Mortality_Rates!$B$111), MIN(OFFSET(Mortality_Rates!$B$6, $C69, 1),  Mortality_Rates!$C$111))</f>
        <v>8.6462193944309602E-3</v>
      </c>
      <c r="I69" s="30">
        <f ca="1">(1-IF($B69="Male", $C$3, $C$4))^MIN((I$8-$C$6), $C$5)*IF($B69="Male", MIN(OFFSET(Mortality_Rates!$B$6, $C69, 0), Mortality_Rates!$B$111), MIN(OFFSET(Mortality_Rates!$B$6, $C69, 1),  Mortality_Rates!$C$111))</f>
        <v>8.5467878713950049E-3</v>
      </c>
      <c r="J69" s="30">
        <f ca="1">(1-IF($B69="Male", $C$3, $C$4))^MIN((J$8-$C$6), $C$5)*IF($B69="Male", MIN(OFFSET(Mortality_Rates!$B$6, $C69, 0), Mortality_Rates!$B$111), MIN(OFFSET(Mortality_Rates!$B$6, $C69, 1),  Mortality_Rates!$C$111))</f>
        <v>8.4484998108739617E-3</v>
      </c>
      <c r="K69" s="30">
        <f ca="1">(1-IF($B69="Male", $C$3, $C$4))^MIN((K$8-$C$6), $C$5)*IF($B69="Male", MIN(OFFSET(Mortality_Rates!$B$6, $C69, 0), Mortality_Rates!$B$111), MIN(OFFSET(Mortality_Rates!$B$6, $C69, 1),  Mortality_Rates!$C$111))</f>
        <v>8.351342063048911E-3</v>
      </c>
      <c r="L69" s="30">
        <f ca="1">(1-IF($B69="Male", $C$3, $C$4))^MIN((L$8-$C$6), $C$5)*IF($B69="Male", MIN(OFFSET(Mortality_Rates!$B$6, $C69, 0), Mortality_Rates!$B$111), MIN(OFFSET(Mortality_Rates!$B$6, $C69, 1),  Mortality_Rates!$C$111))</f>
        <v>8.2553016293238496E-3</v>
      </c>
      <c r="M69" s="30">
        <f ca="1">(1-IF($B69="Male", $C$3, $C$4))^MIN((M$8-$C$6), $C$5)*IF($B69="Male", MIN(OFFSET(Mortality_Rates!$B$6, $C69, 0), Mortality_Rates!$B$111), MIN(OFFSET(Mortality_Rates!$B$6, $C69, 1),  Mortality_Rates!$C$111))</f>
        <v>8.1603656605866246E-3</v>
      </c>
      <c r="N69" s="30">
        <f ca="1">(1-IF($B69="Male", $C$3, $C$4))^MIN((N$8-$C$6), $C$5)*IF($B69="Male", MIN(OFFSET(Mortality_Rates!$B$6, $C69, 0), Mortality_Rates!$B$111), MIN(OFFSET(Mortality_Rates!$B$6, $C69, 1),  Mortality_Rates!$C$111))</f>
        <v>8.0665214554898786E-3</v>
      </c>
      <c r="O69" s="30">
        <f ca="1">(1-IF($B69="Male", $C$3, $C$4))^MIN((O$8-$C$6), $C$5)*IF($B69="Male", MIN(OFFSET(Mortality_Rates!$B$6, $C69, 0), Mortality_Rates!$B$111), MIN(OFFSET(Mortality_Rates!$B$6, $C69, 1),  Mortality_Rates!$C$111))</f>
        <v>7.9737564587517469E-3</v>
      </c>
      <c r="P69" s="30">
        <f ca="1">(1-IF($B69="Male", $C$3, $C$4))^MIN((P$8-$C$6), $C$5)*IF($B69="Male", MIN(OFFSET(Mortality_Rates!$B$6, $C69, 0), Mortality_Rates!$B$111), MIN(OFFSET(Mortality_Rates!$B$6, $C69, 1),  Mortality_Rates!$C$111))</f>
        <v>7.8820582594761011E-3</v>
      </c>
      <c r="Q69" s="30">
        <f ca="1">(1-IF($B69="Male", $C$3, $C$4))^MIN((Q$8-$C$6), $C$5)*IF($B69="Male", MIN(OFFSET(Mortality_Rates!$B$6, $C69, 0), Mortality_Rates!$B$111), MIN(OFFSET(Mortality_Rates!$B$6, $C69, 1),  Mortality_Rates!$C$111))</f>
        <v>7.7914145894921261E-3</v>
      </c>
      <c r="R69" s="30">
        <f ca="1">(1-IF($B69="Male", $C$3, $C$4))^MIN((R$8-$C$6), $C$5)*IF($B69="Male", MIN(OFFSET(Mortality_Rates!$B$6, $C69, 0), Mortality_Rates!$B$111), MIN(OFFSET(Mortality_Rates!$B$6, $C69, 1),  Mortality_Rates!$C$111))</f>
        <v>7.7018133217129671E-3</v>
      </c>
      <c r="S69" s="30">
        <f ca="1">(1-IF($B69="Male", $C$3, $C$4))^MIN((S$8-$C$6), $C$5)*IF($B69="Male", MIN(OFFSET(Mortality_Rates!$B$6, $C69, 0), Mortality_Rates!$B$111), MIN(OFFSET(Mortality_Rates!$B$6, $C69, 1),  Mortality_Rates!$C$111))</f>
        <v>7.6132424685132673E-3</v>
      </c>
      <c r="T69" s="30">
        <f ca="1">(1-IF($B69="Male", $C$3, $C$4))^MIN((T$8-$C$6), $C$5)*IF($B69="Male", MIN(OFFSET(Mortality_Rates!$B$6, $C69, 0), Mortality_Rates!$B$111), MIN(OFFSET(Mortality_Rates!$B$6, $C69, 1),  Mortality_Rates!$C$111))</f>
        <v>7.525690180125365E-3</v>
      </c>
      <c r="U69" s="30">
        <f ca="1">(1-IF($B69="Male", $C$3, $C$4))^MIN((U$8-$C$6), $C$5)*IF($B69="Male", MIN(OFFSET(Mortality_Rates!$B$6, $C69, 0), Mortality_Rates!$B$111), MIN(OFFSET(Mortality_Rates!$B$6, $C69, 1),  Mortality_Rates!$C$111))</f>
        <v>7.4391447430539239E-3</v>
      </c>
      <c r="V69" s="30">
        <f ca="1">(1-IF($B69="Male", $C$3, $C$4))^MIN((V$8-$C$6), $C$5)*IF($B69="Male", MIN(OFFSET(Mortality_Rates!$B$6, $C69, 0), Mortality_Rates!$B$111), MIN(OFFSET(Mortality_Rates!$B$6, $C69, 1),  Mortality_Rates!$C$111))</f>
        <v>7.3535945785088031E-3</v>
      </c>
      <c r="W69" s="30">
        <f ca="1">(1-IF($B69="Male", $C$3, $C$4))^MIN((W$8-$C$6), $C$5)*IF($B69="Male", MIN(OFFSET(Mortality_Rates!$B$6, $C69, 0), Mortality_Rates!$B$111), MIN(OFFSET(Mortality_Rates!$B$6, $C69, 1),  Mortality_Rates!$C$111))</f>
        <v>7.2690282408559527E-3</v>
      </c>
      <c r="X69" s="30">
        <f ca="1">(1-IF($B69="Male", $C$3, $C$4))^MIN((X$8-$C$6), $C$5)*IF($B69="Male", MIN(OFFSET(Mortality_Rates!$B$6, $C69, 0), Mortality_Rates!$B$111), MIN(OFFSET(Mortality_Rates!$B$6, $C69, 1),  Mortality_Rates!$C$111))</f>
        <v>7.1854344160861101E-3</v>
      </c>
      <c r="Y69" s="30">
        <f ca="1">(1-IF($B69="Male", $C$3, $C$4))^MIN((Y$8-$C$6), $C$5)*IF($B69="Male", MIN(OFFSET(Mortality_Rates!$B$6, $C69, 0), Mortality_Rates!$B$111), MIN(OFFSET(Mortality_Rates!$B$6, $C69, 1),  Mortality_Rates!$C$111))</f>
        <v>7.1028019203011189E-3</v>
      </c>
      <c r="Z69" s="30">
        <f ca="1">(1-IF($B69="Male", $C$3, $C$4))^MIN((Z$8-$C$6), $C$5)*IF($B69="Male", MIN(OFFSET(Mortality_Rates!$B$6, $C69, 0), Mortality_Rates!$B$111), MIN(OFFSET(Mortality_Rates!$B$6, $C69, 1),  Mortality_Rates!$C$111))</f>
        <v>7.0211196982176566E-3</v>
      </c>
      <c r="AA69" s="30">
        <f ca="1">(1-IF($B69="Male", $C$3, $C$4))^MIN((AA$8-$C$6), $C$5)*IF($B69="Male", MIN(OFFSET(Mortality_Rates!$B$6, $C69, 0), Mortality_Rates!$B$111), MIN(OFFSET(Mortality_Rates!$B$6, $C69, 1),  Mortality_Rates!$C$111))</f>
        <v>6.940376821688154E-3</v>
      </c>
      <c r="AB69" s="30">
        <f ca="1">(1-IF($B69="Male", $C$3, $C$4))^MIN((AB$8-$C$6), $C$5)*IF($B69="Male", MIN(OFFSET(Mortality_Rates!$B$6, $C69, 0), Mortality_Rates!$B$111), MIN(OFFSET(Mortality_Rates!$B$6, $C69, 1),  Mortality_Rates!$C$111))</f>
        <v>6.86056248823874E-3</v>
      </c>
      <c r="AC69" s="30">
        <f ca="1">(1-IF($B69="Male", $C$3, $C$4))^MIN((AC$8-$C$6), $C$5)*IF($B69="Male", MIN(OFFSET(Mortality_Rates!$B$6, $C69, 0), Mortality_Rates!$B$111), MIN(OFFSET(Mortality_Rates!$B$6, $C69, 1),  Mortality_Rates!$C$111))</f>
        <v>6.7816660196239947E-3</v>
      </c>
      <c r="AD69" s="30">
        <f ca="1">(1-IF($B69="Male", $C$3, $C$4))^MIN((AD$8-$C$6), $C$5)*IF($B69="Male", MIN(OFFSET(Mortality_Rates!$B$6, $C69, 0), Mortality_Rates!$B$111), MIN(OFFSET(Mortality_Rates!$B$6, $C69, 1),  Mortality_Rates!$C$111))</f>
        <v>6.703676860398319E-3</v>
      </c>
      <c r="AE69" s="30">
        <f ca="1">(1-IF($B69="Male", $C$3, $C$4))^MIN((AE$8-$C$6), $C$5)*IF($B69="Male", MIN(OFFSET(Mortality_Rates!$B$6, $C69, 0), Mortality_Rates!$B$111), MIN(OFFSET(Mortality_Rates!$B$6, $C69, 1),  Mortality_Rates!$C$111))</f>
        <v>6.6265845765037393E-3</v>
      </c>
      <c r="AF69" s="30">
        <f ca="1">(1-IF($B69="Male", $C$3, $C$4))^MIN((AF$8-$C$6), $C$5)*IF($B69="Male", MIN(OFFSET(Mortality_Rates!$B$6, $C69, 0), Mortality_Rates!$B$111), MIN(OFFSET(Mortality_Rates!$B$6, $C69, 1),  Mortality_Rates!$C$111))</f>
        <v>6.5503788538739463E-3</v>
      </c>
      <c r="AG69" s="30">
        <f ca="1">(1-IF($B69="Male", $C$3, $C$4))^MIN((AG$8-$C$6), $C$5)*IF($B69="Male", MIN(OFFSET(Mortality_Rates!$B$6, $C69, 0), Mortality_Rates!$B$111), MIN(OFFSET(Mortality_Rates!$B$6, $C69, 1),  Mortality_Rates!$C$111))</f>
        <v>6.475049497054396E-3</v>
      </c>
      <c r="AH69" s="30">
        <f ca="1">(1-IF($B69="Male", $C$3, $C$4))^MIN((AH$8-$C$6), $C$5)*IF($B69="Male", MIN(OFFSET(Mortality_Rates!$B$6, $C69, 0), Mortality_Rates!$B$111), MIN(OFFSET(Mortality_Rates!$B$6, $C69, 1),  Mortality_Rates!$C$111))</f>
        <v>6.4005864278382698E-3</v>
      </c>
      <c r="AI69" s="30">
        <f ca="1">(1-IF($B69="Male", $C$3, $C$4))^MIN((AI$8-$C$6), $C$5)*IF($B69="Male", MIN(OFFSET(Mortality_Rates!$B$6, $C69, 0), Mortality_Rates!$B$111), MIN(OFFSET(Mortality_Rates!$B$6, $C69, 1),  Mortality_Rates!$C$111))</f>
        <v>6.3269796839181295E-3</v>
      </c>
      <c r="AJ69" s="30">
        <f ca="1">(1-IF($B69="Male", $C$3, $C$4))^MIN((AJ$8-$C$6), $C$5)*IF($B69="Male", MIN(OFFSET(Mortality_Rates!$B$6, $C69, 0), Mortality_Rates!$B$111), MIN(OFFSET(Mortality_Rates!$B$6, $C69, 1),  Mortality_Rates!$C$111))</f>
        <v>6.2542194175530721E-3</v>
      </c>
      <c r="AK69" s="30">
        <f ca="1">(1-IF($B69="Male", $C$3, $C$4))^MIN((AK$8-$C$6), $C$5)*IF($B69="Male", MIN(OFFSET(Mortality_Rates!$B$6, $C69, 0), Mortality_Rates!$B$111), MIN(OFFSET(Mortality_Rates!$B$6, $C69, 1),  Mortality_Rates!$C$111))</f>
        <v>6.1822958942512113E-3</v>
      </c>
      <c r="AL69" s="30">
        <f ca="1">(1-IF($B69="Male", $C$3, $C$4))^MIN((AL$8-$C$6), $C$5)*IF($B69="Male", MIN(OFFSET(Mortality_Rates!$B$6, $C69, 0), Mortality_Rates!$B$111), MIN(OFFSET(Mortality_Rates!$B$6, $C69, 1),  Mortality_Rates!$C$111))</f>
        <v>6.111199491467322E-3</v>
      </c>
      <c r="AM69" s="30">
        <f ca="1">(1-IF($B69="Male", $C$3, $C$4))^MIN((AM$8-$C$6), $C$5)*IF($B69="Male", MIN(OFFSET(Mortality_Rates!$B$6, $C69, 0), Mortality_Rates!$B$111), MIN(OFFSET(Mortality_Rates!$B$6, $C69, 1),  Mortality_Rates!$C$111))</f>
        <v>6.0409206973154484E-3</v>
      </c>
      <c r="AN69" s="30">
        <f ca="1">(1-IF($B69="Male", $C$3, $C$4))^MIN((AN$8-$C$6), $C$5)*IF($B69="Male", MIN(OFFSET(Mortality_Rates!$B$6, $C69, 0), Mortality_Rates!$B$111), MIN(OFFSET(Mortality_Rates!$B$6, $C69, 1),  Mortality_Rates!$C$111))</f>
        <v>5.9714501092963208E-3</v>
      </c>
      <c r="AO69" s="30">
        <f ca="1">(1-IF($B69="Male", $C$3, $C$4))^MIN((AO$8-$C$6), $C$5)*IF($B69="Male", MIN(OFFSET(Mortality_Rates!$B$6, $C69, 0), Mortality_Rates!$B$111), MIN(OFFSET(Mortality_Rates!$B$6, $C69, 1),  Mortality_Rates!$C$111))</f>
        <v>5.9027784330394134E-3</v>
      </c>
      <c r="AP69" s="30">
        <f ca="1">(1-IF($B69="Male", $C$3, $C$4))^MIN((AP$8-$C$6), $C$5)*IF($B69="Male", MIN(OFFSET(Mortality_Rates!$B$6, $C69, 0), Mortality_Rates!$B$111), MIN(OFFSET(Mortality_Rates!$B$6, $C69, 1),  Mortality_Rates!$C$111))</f>
        <v>5.8348964810594605E-3</v>
      </c>
      <c r="AQ69" s="30">
        <f ca="1">(1-IF($B69="Male", $C$3, $C$4))^MIN((AQ$8-$C$6), $C$5)*IF($B69="Male", MIN(OFFSET(Mortality_Rates!$B$6, $C69, 0), Mortality_Rates!$B$111), MIN(OFFSET(Mortality_Rates!$B$6, $C69, 1),  Mortality_Rates!$C$111))</f>
        <v>5.7677951715272768E-3</v>
      </c>
      <c r="AR69" s="30">
        <f ca="1">(1-IF($B69="Male", $C$3, $C$4))^MIN((AR$8-$C$6), $C$5)*IF($B69="Male", MIN(OFFSET(Mortality_Rates!$B$6, $C69, 0), Mortality_Rates!$B$111), MIN(OFFSET(Mortality_Rates!$B$6, $C69, 1),  Mortality_Rates!$C$111))</f>
        <v>5.7014655270547126E-3</v>
      </c>
      <c r="AS69" s="30">
        <f ca="1">(1-IF($B69="Male", $C$3, $C$4))^MIN((AS$8-$C$6), $C$5)*IF($B69="Male", MIN(OFFSET(Mortality_Rates!$B$6, $C69, 0), Mortality_Rates!$B$111), MIN(OFFSET(Mortality_Rates!$B$6, $C69, 1),  Mortality_Rates!$C$111))</f>
        <v>5.6358986734935832E-3</v>
      </c>
      <c r="AT69" s="30">
        <f ca="1">(1-IF($B69="Male", $C$3, $C$4))^MIN((AT$8-$C$6), $C$5)*IF($B69="Male", MIN(OFFSET(Mortality_Rates!$B$6, $C69, 0), Mortality_Rates!$B$111), MIN(OFFSET(Mortality_Rates!$B$6, $C69, 1),  Mortality_Rates!$C$111))</f>
        <v>5.5710858387484075E-3</v>
      </c>
      <c r="AU69" s="30">
        <f ca="1">(1-IF($B69="Male", $C$3, $C$4))^MIN((AU$8-$C$6), $C$5)*IF($B69="Male", MIN(OFFSET(Mortality_Rates!$B$6, $C69, 0), Mortality_Rates!$B$111), MIN(OFFSET(Mortality_Rates!$B$6, $C69, 1),  Mortality_Rates!$C$111))</f>
        <v>5.5070183516028014E-3</v>
      </c>
      <c r="AV69" s="30">
        <f ca="1">(1-IF($B69="Male", $C$3, $C$4))^MIN((AV$8-$C$6), $C$5)*IF($B69="Male", MIN(OFFSET(Mortality_Rates!$B$6, $C69, 0), Mortality_Rates!$B$111), MIN(OFFSET(Mortality_Rates!$B$6, $C69, 1),  Mortality_Rates!$C$111))</f>
        <v>5.4436876405593694E-3</v>
      </c>
      <c r="AW69" s="30">
        <f ca="1">(1-IF($B69="Male", $C$3, $C$4))^MIN((AW$8-$C$6), $C$5)*IF($B69="Male", MIN(OFFSET(Mortality_Rates!$B$6, $C69, 0), Mortality_Rates!$B$111), MIN(OFFSET(Mortality_Rates!$B$6, $C69, 1),  Mortality_Rates!$C$111))</f>
        <v>5.3810852326929368E-3</v>
      </c>
      <c r="AX69" s="30">
        <f ca="1">(1-IF($B69="Male", $C$3, $C$4))^MIN((AX$8-$C$6), $C$5)*IF($B69="Male", MIN(OFFSET(Mortality_Rates!$B$6, $C69, 0), Mortality_Rates!$B$111), MIN(OFFSET(Mortality_Rates!$B$6, $C69, 1),  Mortality_Rates!$C$111))</f>
        <v>5.3192027525169683E-3</v>
      </c>
      <c r="AY69" s="30">
        <f ca="1">(1-IF($B69="Male", $C$3, $C$4))^MIN((AY$8-$C$6), $C$5)*IF($B69="Male", MIN(OFFSET(Mortality_Rates!$B$6, $C69, 0), Mortality_Rates!$B$111), MIN(OFFSET(Mortality_Rates!$B$6, $C69, 1),  Mortality_Rates!$C$111))</f>
        <v>5.2580319208630228E-3</v>
      </c>
      <c r="AZ69" s="30">
        <f ca="1">(1-IF($B69="Male", $C$3, $C$4))^MIN((AZ$8-$C$6), $C$5)*IF($B69="Male", MIN(OFFSET(Mortality_Rates!$B$6, $C69, 0), Mortality_Rates!$B$111), MIN(OFFSET(Mortality_Rates!$B$6, $C69, 1),  Mortality_Rates!$C$111))</f>
        <v>5.1975645537730986E-3</v>
      </c>
      <c r="BA69" s="30">
        <f ca="1">(1-IF($B69="Male", $C$3, $C$4))^MIN((BA$8-$C$6), $C$5)*IF($B69="Male", MIN(OFFSET(Mortality_Rates!$B$6, $C69, 0), Mortality_Rates!$B$111), MIN(OFFSET(Mortality_Rates!$B$6, $C69, 1),  Mortality_Rates!$C$111))</f>
        <v>5.1377925614047078E-3</v>
      </c>
      <c r="BB69" s="30">
        <f ca="1">(1-IF($B69="Male", $C$3, $C$4))^MIN((BB$8-$C$6), $C$5)*IF($B69="Male", MIN(OFFSET(Mortality_Rates!$B$6, $C69, 0), Mortality_Rates!$B$111), MIN(OFFSET(Mortality_Rates!$B$6, $C69, 1),  Mortality_Rates!$C$111))</f>
        <v>5.1377925614047078E-3</v>
      </c>
      <c r="BC69" s="30">
        <f ca="1">(1-IF($B69="Male", $C$3, $C$4))^MIN((BC$8-$C$6), $C$5)*IF($B69="Male", MIN(OFFSET(Mortality_Rates!$B$6, $C69, 0), Mortality_Rates!$B$111), MIN(OFFSET(Mortality_Rates!$B$6, $C69, 1),  Mortality_Rates!$C$111))</f>
        <v>5.1377925614047078E-3</v>
      </c>
      <c r="BD69" s="30">
        <f ca="1">(1-IF($B69="Male", $C$3, $C$4))^MIN((BD$8-$C$6), $C$5)*IF($B69="Male", MIN(OFFSET(Mortality_Rates!$B$6, $C69, 0), Mortality_Rates!$B$111), MIN(OFFSET(Mortality_Rates!$B$6, $C69, 1),  Mortality_Rates!$C$111))</f>
        <v>5.1377925614047078E-3</v>
      </c>
      <c r="BE69" s="30">
        <f ca="1">(1-IF($B69="Male", $C$3, $C$4))^MIN((BE$8-$C$6), $C$5)*IF($B69="Male", MIN(OFFSET(Mortality_Rates!$B$6, $C69, 0), Mortality_Rates!$B$111), MIN(OFFSET(Mortality_Rates!$B$6, $C69, 1),  Mortality_Rates!$C$111))</f>
        <v>5.1377925614047078E-3</v>
      </c>
      <c r="BF69" s="30">
        <f ca="1">(1-IF($B69="Male", $C$3, $C$4))^MIN((BF$8-$C$6), $C$5)*IF($B69="Male", MIN(OFFSET(Mortality_Rates!$B$6, $C69, 0), Mortality_Rates!$B$111), MIN(OFFSET(Mortality_Rates!$B$6, $C69, 1),  Mortality_Rates!$C$111))</f>
        <v>5.1377925614047078E-3</v>
      </c>
      <c r="BG69" s="30">
        <f ca="1">(1-IF($B69="Male", $C$3, $C$4))^MIN((BG$8-$C$6), $C$5)*IF($B69="Male", MIN(OFFSET(Mortality_Rates!$B$6, $C69, 0), Mortality_Rates!$B$111), MIN(OFFSET(Mortality_Rates!$B$6, $C69, 1),  Mortality_Rates!$C$111))</f>
        <v>5.1377925614047078E-3</v>
      </c>
      <c r="BH69" s="30">
        <f ca="1">(1-IF($B69="Male", $C$3, $C$4))^MIN((BH$8-$C$6), $C$5)*IF($B69="Male", MIN(OFFSET(Mortality_Rates!$B$6, $C69, 0), Mortality_Rates!$B$111), MIN(OFFSET(Mortality_Rates!$B$6, $C69, 1),  Mortality_Rates!$C$111))</f>
        <v>5.1377925614047078E-3</v>
      </c>
      <c r="BI69" s="30">
        <f ca="1">(1-IF($B69="Male", $C$3, $C$4))^MIN((BI$8-$C$6), $C$5)*IF($B69="Male", MIN(OFFSET(Mortality_Rates!$B$6, $C69, 0), Mortality_Rates!$B$111), MIN(OFFSET(Mortality_Rates!$B$6, $C69, 1),  Mortality_Rates!$C$111))</f>
        <v>5.1377925614047078E-3</v>
      </c>
      <c r="BJ69" s="30">
        <f ca="1">(1-IF($B69="Male", $C$3, $C$4))^MIN((BJ$8-$C$6), $C$5)*IF($B69="Male", MIN(OFFSET(Mortality_Rates!$B$6, $C69, 0), Mortality_Rates!$B$111), MIN(OFFSET(Mortality_Rates!$B$6, $C69, 1),  Mortality_Rates!$C$111))</f>
        <v>5.1377925614047078E-3</v>
      </c>
      <c r="BK69" s="30">
        <f ca="1">(1-IF($B69="Male", $C$3, $C$4))^MIN((BK$8-$C$6), $C$5)*IF($B69="Male", MIN(OFFSET(Mortality_Rates!$B$6, $C69, 0), Mortality_Rates!$B$111), MIN(OFFSET(Mortality_Rates!$B$6, $C69, 1),  Mortality_Rates!$C$111))</f>
        <v>5.1377925614047078E-3</v>
      </c>
    </row>
    <row r="70" spans="1:63" x14ac:dyDescent="0.35">
      <c r="A70" t="s">
        <v>34</v>
      </c>
      <c r="B70" t="s">
        <v>31</v>
      </c>
      <c r="C70">
        <f t="shared" si="25"/>
        <v>61</v>
      </c>
      <c r="D70" s="30">
        <f ca="1">(1-IF($B70="Male", $C$3, $C$4))^MIN((D$8-$C$6), $C$5)*IF($B70="Male", MIN(OFFSET(Mortality_Rates!$B$6, $C70, 0), Mortality_Rates!$B$111), MIN(OFFSET(Mortality_Rates!$B$6, $C70, 1),  Mortality_Rates!$C$111))</f>
        <v>9.9492525000000002E-3</v>
      </c>
      <c r="E70" s="30">
        <f ca="1">(1-IF($B70="Male", $C$3, $C$4))^MIN((E$8-$C$6), $C$5)*IF($B70="Male", MIN(OFFSET(Mortality_Rates!$B$6, $C70, 0), Mortality_Rates!$B$111), MIN(OFFSET(Mortality_Rates!$B$6, $C70, 1),  Mortality_Rates!$C$111))</f>
        <v>9.8348360962499989E-3</v>
      </c>
      <c r="F70" s="30">
        <f ca="1">(1-IF($B70="Male", $C$3, $C$4))^MIN((F$8-$C$6), $C$5)*IF($B70="Male", MIN(OFFSET(Mortality_Rates!$B$6, $C70, 0), Mortality_Rates!$B$111), MIN(OFFSET(Mortality_Rates!$B$6, $C70, 1),  Mortality_Rates!$C$111))</f>
        <v>9.7217354811431241E-3</v>
      </c>
      <c r="G70" s="30">
        <f ca="1">(1-IF($B70="Male", $C$3, $C$4))^MIN((G$8-$C$6), $C$5)*IF($B70="Male", MIN(OFFSET(Mortality_Rates!$B$6, $C70, 0), Mortality_Rates!$B$111), MIN(OFFSET(Mortality_Rates!$B$6, $C70, 1),  Mortality_Rates!$C$111))</f>
        <v>9.6099355231099789E-3</v>
      </c>
      <c r="H70" s="30">
        <f ca="1">(1-IF($B70="Male", $C$3, $C$4))^MIN((H$8-$C$6), $C$5)*IF($B70="Male", MIN(OFFSET(Mortality_Rates!$B$6, $C70, 0), Mortality_Rates!$B$111), MIN(OFFSET(Mortality_Rates!$B$6, $C70, 1),  Mortality_Rates!$C$111))</f>
        <v>9.4994212645942155E-3</v>
      </c>
      <c r="I70" s="30">
        <f ca="1">(1-IF($B70="Male", $C$3, $C$4))^MIN((I$8-$C$6), $C$5)*IF($B70="Male", MIN(OFFSET(Mortality_Rates!$B$6, $C70, 0), Mortality_Rates!$B$111), MIN(OFFSET(Mortality_Rates!$B$6, $C70, 1),  Mortality_Rates!$C$111))</f>
        <v>9.3901779200513819E-3</v>
      </c>
      <c r="J70" s="30">
        <f ca="1">(1-IF($B70="Male", $C$3, $C$4))^MIN((J$8-$C$6), $C$5)*IF($B70="Male", MIN(OFFSET(Mortality_Rates!$B$6, $C70, 0), Mortality_Rates!$B$111), MIN(OFFSET(Mortality_Rates!$B$6, $C70, 1),  Mortality_Rates!$C$111))</f>
        <v>9.2821908739707908E-3</v>
      </c>
      <c r="K70" s="30">
        <f ca="1">(1-IF($B70="Male", $C$3, $C$4))^MIN((K$8-$C$6), $C$5)*IF($B70="Male", MIN(OFFSET(Mortality_Rates!$B$6, $C70, 0), Mortality_Rates!$B$111), MIN(OFFSET(Mortality_Rates!$B$6, $C70, 1),  Mortality_Rates!$C$111))</f>
        <v>9.1754456789201275E-3</v>
      </c>
      <c r="L70" s="30">
        <f ca="1">(1-IF($B70="Male", $C$3, $C$4))^MIN((L$8-$C$6), $C$5)*IF($B70="Male", MIN(OFFSET(Mortality_Rates!$B$6, $C70, 0), Mortality_Rates!$B$111), MIN(OFFSET(Mortality_Rates!$B$6, $C70, 1),  Mortality_Rates!$C$111))</f>
        <v>9.0699280536125446E-3</v>
      </c>
      <c r="M70" s="30">
        <f ca="1">(1-IF($B70="Male", $C$3, $C$4))^MIN((M$8-$C$6), $C$5)*IF($B70="Male", MIN(OFFSET(Mortality_Rates!$B$6, $C70, 0), Mortality_Rates!$B$111), MIN(OFFSET(Mortality_Rates!$B$6, $C70, 1),  Mortality_Rates!$C$111))</f>
        <v>8.9656238809960008E-3</v>
      </c>
      <c r="N70" s="30">
        <f ca="1">(1-IF($B70="Male", $C$3, $C$4))^MIN((N$8-$C$6), $C$5)*IF($B70="Male", MIN(OFFSET(Mortality_Rates!$B$6, $C70, 0), Mortality_Rates!$B$111), MIN(OFFSET(Mortality_Rates!$B$6, $C70, 1),  Mortality_Rates!$C$111))</f>
        <v>8.862519206364548E-3</v>
      </c>
      <c r="O70" s="30">
        <f ca="1">(1-IF($B70="Male", $C$3, $C$4))^MIN((O$8-$C$6), $C$5)*IF($B70="Male", MIN(OFFSET(Mortality_Rates!$B$6, $C70, 0), Mortality_Rates!$B$111), MIN(OFFSET(Mortality_Rates!$B$6, $C70, 1),  Mortality_Rates!$C$111))</f>
        <v>8.7606002354913559E-3</v>
      </c>
      <c r="P70" s="30">
        <f ca="1">(1-IF($B70="Male", $C$3, $C$4))^MIN((P$8-$C$6), $C$5)*IF($B70="Male", MIN(OFFSET(Mortality_Rates!$B$6, $C70, 0), Mortality_Rates!$B$111), MIN(OFFSET(Mortality_Rates!$B$6, $C70, 1),  Mortality_Rates!$C$111))</f>
        <v>8.6598533327832058E-3</v>
      </c>
      <c r="Q70" s="30">
        <f ca="1">(1-IF($B70="Male", $C$3, $C$4))^MIN((Q$8-$C$6), $C$5)*IF($B70="Male", MIN(OFFSET(Mortality_Rates!$B$6, $C70, 0), Mortality_Rates!$B$111), MIN(OFFSET(Mortality_Rates!$B$6, $C70, 1),  Mortality_Rates!$C$111))</f>
        <v>8.5602650194561997E-3</v>
      </c>
      <c r="R70" s="30">
        <f ca="1">(1-IF($B70="Male", $C$3, $C$4))^MIN((R$8-$C$6), $C$5)*IF($B70="Male", MIN(OFFSET(Mortality_Rates!$B$6, $C70, 0), Mortality_Rates!$B$111), MIN(OFFSET(Mortality_Rates!$B$6, $C70, 1),  Mortality_Rates!$C$111))</f>
        <v>8.4618219717324528E-3</v>
      </c>
      <c r="S70" s="30">
        <f ca="1">(1-IF($B70="Male", $C$3, $C$4))^MIN((S$8-$C$6), $C$5)*IF($B70="Male", MIN(OFFSET(Mortality_Rates!$B$6, $C70, 0), Mortality_Rates!$B$111), MIN(OFFSET(Mortality_Rates!$B$6, $C70, 1),  Mortality_Rates!$C$111))</f>
        <v>8.3645110190575297E-3</v>
      </c>
      <c r="T70" s="30">
        <f ca="1">(1-IF($B70="Male", $C$3, $C$4))^MIN((T$8-$C$6), $C$5)*IF($B70="Male", MIN(OFFSET(Mortality_Rates!$B$6, $C70, 0), Mortality_Rates!$B$111), MIN(OFFSET(Mortality_Rates!$B$6, $C70, 1),  Mortality_Rates!$C$111))</f>
        <v>8.2683191423383682E-3</v>
      </c>
      <c r="U70" s="30">
        <f ca="1">(1-IF($B70="Male", $C$3, $C$4))^MIN((U$8-$C$6), $C$5)*IF($B70="Male", MIN(OFFSET(Mortality_Rates!$B$6, $C70, 0), Mortality_Rates!$B$111), MIN(OFFSET(Mortality_Rates!$B$6, $C70, 1),  Mortality_Rates!$C$111))</f>
        <v>8.1732334722014761E-3</v>
      </c>
      <c r="V70" s="30">
        <f ca="1">(1-IF($B70="Male", $C$3, $C$4))^MIN((V$8-$C$6), $C$5)*IF($B70="Male", MIN(OFFSET(Mortality_Rates!$B$6, $C70, 0), Mortality_Rates!$B$111), MIN(OFFSET(Mortality_Rates!$B$6, $C70, 1),  Mortality_Rates!$C$111))</f>
        <v>8.0792412872711591E-3</v>
      </c>
      <c r="W70" s="30">
        <f ca="1">(1-IF($B70="Male", $C$3, $C$4))^MIN((W$8-$C$6), $C$5)*IF($B70="Male", MIN(OFFSET(Mortality_Rates!$B$6, $C70, 0), Mortality_Rates!$B$111), MIN(OFFSET(Mortality_Rates!$B$6, $C70, 1),  Mortality_Rates!$C$111))</f>
        <v>7.9863300124675424E-3</v>
      </c>
      <c r="X70" s="30">
        <f ca="1">(1-IF($B70="Male", $C$3, $C$4))^MIN((X$8-$C$6), $C$5)*IF($B70="Male", MIN(OFFSET(Mortality_Rates!$B$6, $C70, 0), Mortality_Rates!$B$111), MIN(OFFSET(Mortality_Rates!$B$6, $C70, 1),  Mortality_Rates!$C$111))</f>
        <v>7.894487217324166E-3</v>
      </c>
      <c r="Y70" s="30">
        <f ca="1">(1-IF($B70="Male", $C$3, $C$4))^MIN((Y$8-$C$6), $C$5)*IF($B70="Male", MIN(OFFSET(Mortality_Rates!$B$6, $C70, 0), Mortality_Rates!$B$111), MIN(OFFSET(Mortality_Rates!$B$6, $C70, 1),  Mortality_Rates!$C$111))</f>
        <v>7.8037006143249375E-3</v>
      </c>
      <c r="Z70" s="30">
        <f ca="1">(1-IF($B70="Male", $C$3, $C$4))^MIN((Z$8-$C$6), $C$5)*IF($B70="Male", MIN(OFFSET(Mortality_Rates!$B$6, $C70, 0), Mortality_Rates!$B$111), MIN(OFFSET(Mortality_Rates!$B$6, $C70, 1),  Mortality_Rates!$C$111))</f>
        <v>7.7139580572602017E-3</v>
      </c>
      <c r="AA70" s="30">
        <f ca="1">(1-IF($B70="Male", $C$3, $C$4))^MIN((AA$8-$C$6), $C$5)*IF($B70="Male", MIN(OFFSET(Mortality_Rates!$B$6, $C70, 0), Mortality_Rates!$B$111), MIN(OFFSET(Mortality_Rates!$B$6, $C70, 1),  Mortality_Rates!$C$111))</f>
        <v>7.6252475396017087E-3</v>
      </c>
      <c r="AB70" s="30">
        <f ca="1">(1-IF($B70="Male", $C$3, $C$4))^MIN((AB$8-$C$6), $C$5)*IF($B70="Male", MIN(OFFSET(Mortality_Rates!$B$6, $C70, 0), Mortality_Rates!$B$111), MIN(OFFSET(Mortality_Rates!$B$6, $C70, 1),  Mortality_Rates!$C$111))</f>
        <v>7.5375571928962895E-3</v>
      </c>
      <c r="AC70" s="30">
        <f ca="1">(1-IF($B70="Male", $C$3, $C$4))^MIN((AC$8-$C$6), $C$5)*IF($B70="Male", MIN(OFFSET(Mortality_Rates!$B$6, $C70, 0), Mortality_Rates!$B$111), MIN(OFFSET(Mortality_Rates!$B$6, $C70, 1),  Mortality_Rates!$C$111))</f>
        <v>7.450875285177982E-3</v>
      </c>
      <c r="AD70" s="30">
        <f ca="1">(1-IF($B70="Male", $C$3, $C$4))^MIN((AD$8-$C$6), $C$5)*IF($B70="Male", MIN(OFFSET(Mortality_Rates!$B$6, $C70, 0), Mortality_Rates!$B$111), MIN(OFFSET(Mortality_Rates!$B$6, $C70, 1),  Mortality_Rates!$C$111))</f>
        <v>7.3651902193984358E-3</v>
      </c>
      <c r="AE70" s="30">
        <f ca="1">(1-IF($B70="Male", $C$3, $C$4))^MIN((AE$8-$C$6), $C$5)*IF($B70="Male", MIN(OFFSET(Mortality_Rates!$B$6, $C70, 0), Mortality_Rates!$B$111), MIN(OFFSET(Mortality_Rates!$B$6, $C70, 1),  Mortality_Rates!$C$111))</f>
        <v>7.2804905318753551E-3</v>
      </c>
      <c r="AF70" s="30">
        <f ca="1">(1-IF($B70="Male", $C$3, $C$4))^MIN((AF$8-$C$6), $C$5)*IF($B70="Male", MIN(OFFSET(Mortality_Rates!$B$6, $C70, 0), Mortality_Rates!$B$111), MIN(OFFSET(Mortality_Rates!$B$6, $C70, 1),  Mortality_Rates!$C$111))</f>
        <v>7.1967648907587884E-3</v>
      </c>
      <c r="AG70" s="30">
        <f ca="1">(1-IF($B70="Male", $C$3, $C$4))^MIN((AG$8-$C$6), $C$5)*IF($B70="Male", MIN(OFFSET(Mortality_Rates!$B$6, $C70, 0), Mortality_Rates!$B$111), MIN(OFFSET(Mortality_Rates!$B$6, $C70, 1),  Mortality_Rates!$C$111))</f>
        <v>7.1140020945150619E-3</v>
      </c>
      <c r="AH70" s="30">
        <f ca="1">(1-IF($B70="Male", $C$3, $C$4))^MIN((AH$8-$C$6), $C$5)*IF($B70="Male", MIN(OFFSET(Mortality_Rates!$B$6, $C70, 0), Mortality_Rates!$B$111), MIN(OFFSET(Mortality_Rates!$B$6, $C70, 1),  Mortality_Rates!$C$111))</f>
        <v>7.0321910704281383E-3</v>
      </c>
      <c r="AI70" s="30">
        <f ca="1">(1-IF($B70="Male", $C$3, $C$4))^MIN((AI$8-$C$6), $C$5)*IF($B70="Male", MIN(OFFSET(Mortality_Rates!$B$6, $C70, 0), Mortality_Rates!$B$111), MIN(OFFSET(Mortality_Rates!$B$6, $C70, 1),  Mortality_Rates!$C$111))</f>
        <v>6.9513208731182153E-3</v>
      </c>
      <c r="AJ70" s="30">
        <f ca="1">(1-IF($B70="Male", $C$3, $C$4))^MIN((AJ$8-$C$6), $C$5)*IF($B70="Male", MIN(OFFSET(Mortality_Rates!$B$6, $C70, 0), Mortality_Rates!$B$111), MIN(OFFSET(Mortality_Rates!$B$6, $C70, 1),  Mortality_Rates!$C$111))</f>
        <v>6.8713806830773558E-3</v>
      </c>
      <c r="AK70" s="30">
        <f ca="1">(1-IF($B70="Male", $C$3, $C$4))^MIN((AK$8-$C$6), $C$5)*IF($B70="Male", MIN(OFFSET(Mortality_Rates!$B$6, $C70, 0), Mortality_Rates!$B$111), MIN(OFFSET(Mortality_Rates!$B$6, $C70, 1),  Mortality_Rates!$C$111))</f>
        <v>6.7923598052219659E-3</v>
      </c>
      <c r="AL70" s="30">
        <f ca="1">(1-IF($B70="Male", $C$3, $C$4))^MIN((AL$8-$C$6), $C$5)*IF($B70="Male", MIN(OFFSET(Mortality_Rates!$B$6, $C70, 0), Mortality_Rates!$B$111), MIN(OFFSET(Mortality_Rates!$B$6, $C70, 1),  Mortality_Rates!$C$111))</f>
        <v>6.7142476674619134E-3</v>
      </c>
      <c r="AM70" s="30">
        <f ca="1">(1-IF($B70="Male", $C$3, $C$4))^MIN((AM$8-$C$6), $C$5)*IF($B70="Male", MIN(OFFSET(Mortality_Rates!$B$6, $C70, 0), Mortality_Rates!$B$111), MIN(OFFSET(Mortality_Rates!$B$6, $C70, 1),  Mortality_Rates!$C$111))</f>
        <v>6.6370338192861022E-3</v>
      </c>
      <c r="AN70" s="30">
        <f ca="1">(1-IF($B70="Male", $C$3, $C$4))^MIN((AN$8-$C$6), $C$5)*IF($B70="Male", MIN(OFFSET(Mortality_Rates!$B$6, $C70, 0), Mortality_Rates!$B$111), MIN(OFFSET(Mortality_Rates!$B$6, $C70, 1),  Mortality_Rates!$C$111))</f>
        <v>6.5607079303643123E-3</v>
      </c>
      <c r="AO70" s="30">
        <f ca="1">(1-IF($B70="Male", $C$3, $C$4))^MIN((AO$8-$C$6), $C$5)*IF($B70="Male", MIN(OFFSET(Mortality_Rates!$B$6, $C70, 0), Mortality_Rates!$B$111), MIN(OFFSET(Mortality_Rates!$B$6, $C70, 1),  Mortality_Rates!$C$111))</f>
        <v>6.4852597891651223E-3</v>
      </c>
      <c r="AP70" s="30">
        <f ca="1">(1-IF($B70="Male", $C$3, $C$4))^MIN((AP$8-$C$6), $C$5)*IF($B70="Male", MIN(OFFSET(Mortality_Rates!$B$6, $C70, 0), Mortality_Rates!$B$111), MIN(OFFSET(Mortality_Rates!$B$6, $C70, 1),  Mortality_Rates!$C$111))</f>
        <v>6.4106793015897235E-3</v>
      </c>
      <c r="AQ70" s="30">
        <f ca="1">(1-IF($B70="Male", $C$3, $C$4))^MIN((AQ$8-$C$6), $C$5)*IF($B70="Male", MIN(OFFSET(Mortality_Rates!$B$6, $C70, 0), Mortality_Rates!$B$111), MIN(OFFSET(Mortality_Rates!$B$6, $C70, 1),  Mortality_Rates!$C$111))</f>
        <v>6.3369564896214418E-3</v>
      </c>
      <c r="AR70" s="30">
        <f ca="1">(1-IF($B70="Male", $C$3, $C$4))^MIN((AR$8-$C$6), $C$5)*IF($B70="Male", MIN(OFFSET(Mortality_Rates!$B$6, $C70, 0), Mortality_Rates!$B$111), MIN(OFFSET(Mortality_Rates!$B$6, $C70, 1),  Mortality_Rates!$C$111))</f>
        <v>6.2640814899907957E-3</v>
      </c>
      <c r="AS70" s="30">
        <f ca="1">(1-IF($B70="Male", $C$3, $C$4))^MIN((AS$8-$C$6), $C$5)*IF($B70="Male", MIN(OFFSET(Mortality_Rates!$B$6, $C70, 0), Mortality_Rates!$B$111), MIN(OFFSET(Mortality_Rates!$B$6, $C70, 1),  Mortality_Rates!$C$111))</f>
        <v>6.1920445528559007E-3</v>
      </c>
      <c r="AT70" s="30">
        <f ca="1">(1-IF($B70="Male", $C$3, $C$4))^MIN((AT$8-$C$6), $C$5)*IF($B70="Male", MIN(OFFSET(Mortality_Rates!$B$6, $C70, 0), Mortality_Rates!$B$111), MIN(OFFSET(Mortality_Rates!$B$6, $C70, 1),  Mortality_Rates!$C$111))</f>
        <v>6.1208360404980582E-3</v>
      </c>
      <c r="AU70" s="30">
        <f ca="1">(1-IF($B70="Male", $C$3, $C$4))^MIN((AU$8-$C$6), $C$5)*IF($B70="Male", MIN(OFFSET(Mortality_Rates!$B$6, $C70, 0), Mortality_Rates!$B$111), MIN(OFFSET(Mortality_Rates!$B$6, $C70, 1),  Mortality_Rates!$C$111))</f>
        <v>6.0504464260323319E-3</v>
      </c>
      <c r="AV70" s="30">
        <f ca="1">(1-IF($B70="Male", $C$3, $C$4))^MIN((AV$8-$C$6), $C$5)*IF($B70="Male", MIN(OFFSET(Mortality_Rates!$B$6, $C70, 0), Mortality_Rates!$B$111), MIN(OFFSET(Mortality_Rates!$B$6, $C70, 1),  Mortality_Rates!$C$111))</f>
        <v>5.9808662921329598E-3</v>
      </c>
      <c r="AW70" s="30">
        <f ca="1">(1-IF($B70="Male", $C$3, $C$4))^MIN((AW$8-$C$6), $C$5)*IF($B70="Male", MIN(OFFSET(Mortality_Rates!$B$6, $C70, 0), Mortality_Rates!$B$111), MIN(OFFSET(Mortality_Rates!$B$6, $C70, 1),  Mortality_Rates!$C$111))</f>
        <v>5.9120863297734312E-3</v>
      </c>
      <c r="AX70" s="30">
        <f ca="1">(1-IF($B70="Male", $C$3, $C$4))^MIN((AX$8-$C$6), $C$5)*IF($B70="Male", MIN(OFFSET(Mortality_Rates!$B$6, $C70, 0), Mortality_Rates!$B$111), MIN(OFFSET(Mortality_Rates!$B$6, $C70, 1),  Mortality_Rates!$C$111))</f>
        <v>5.8440973369810363E-3</v>
      </c>
      <c r="AY70" s="30">
        <f ca="1">(1-IF($B70="Male", $C$3, $C$4))^MIN((AY$8-$C$6), $C$5)*IF($B70="Male", MIN(OFFSET(Mortality_Rates!$B$6, $C70, 0), Mortality_Rates!$B$111), MIN(OFFSET(Mortality_Rates!$B$6, $C70, 1),  Mortality_Rates!$C$111))</f>
        <v>5.7768902176057544E-3</v>
      </c>
      <c r="AZ70" s="30">
        <f ca="1">(1-IF($B70="Male", $C$3, $C$4))^MIN((AZ$8-$C$6), $C$5)*IF($B70="Male", MIN(OFFSET(Mortality_Rates!$B$6, $C70, 0), Mortality_Rates!$B$111), MIN(OFFSET(Mortality_Rates!$B$6, $C70, 1),  Mortality_Rates!$C$111))</f>
        <v>5.7104559801032882E-3</v>
      </c>
      <c r="BA70" s="30">
        <f ca="1">(1-IF($B70="Male", $C$3, $C$4))^MIN((BA$8-$C$6), $C$5)*IF($B70="Male", MIN(OFFSET(Mortality_Rates!$B$6, $C70, 0), Mortality_Rates!$B$111), MIN(OFFSET(Mortality_Rates!$B$6, $C70, 1),  Mortality_Rates!$C$111))</f>
        <v>5.6447857363321014E-3</v>
      </c>
      <c r="BB70" s="30">
        <f ca="1">(1-IF($B70="Male", $C$3, $C$4))^MIN((BB$8-$C$6), $C$5)*IF($B70="Male", MIN(OFFSET(Mortality_Rates!$B$6, $C70, 0), Mortality_Rates!$B$111), MIN(OFFSET(Mortality_Rates!$B$6, $C70, 1),  Mortality_Rates!$C$111))</f>
        <v>5.6447857363321014E-3</v>
      </c>
      <c r="BC70" s="30">
        <f ca="1">(1-IF($B70="Male", $C$3, $C$4))^MIN((BC$8-$C$6), $C$5)*IF($B70="Male", MIN(OFFSET(Mortality_Rates!$B$6, $C70, 0), Mortality_Rates!$B$111), MIN(OFFSET(Mortality_Rates!$B$6, $C70, 1),  Mortality_Rates!$C$111))</f>
        <v>5.6447857363321014E-3</v>
      </c>
      <c r="BD70" s="30">
        <f ca="1">(1-IF($B70="Male", $C$3, $C$4))^MIN((BD$8-$C$6), $C$5)*IF($B70="Male", MIN(OFFSET(Mortality_Rates!$B$6, $C70, 0), Mortality_Rates!$B$111), MIN(OFFSET(Mortality_Rates!$B$6, $C70, 1),  Mortality_Rates!$C$111))</f>
        <v>5.6447857363321014E-3</v>
      </c>
      <c r="BE70" s="30">
        <f ca="1">(1-IF($B70="Male", $C$3, $C$4))^MIN((BE$8-$C$6), $C$5)*IF($B70="Male", MIN(OFFSET(Mortality_Rates!$B$6, $C70, 0), Mortality_Rates!$B$111), MIN(OFFSET(Mortality_Rates!$B$6, $C70, 1),  Mortality_Rates!$C$111))</f>
        <v>5.6447857363321014E-3</v>
      </c>
      <c r="BF70" s="30">
        <f ca="1">(1-IF($B70="Male", $C$3, $C$4))^MIN((BF$8-$C$6), $C$5)*IF($B70="Male", MIN(OFFSET(Mortality_Rates!$B$6, $C70, 0), Mortality_Rates!$B$111), MIN(OFFSET(Mortality_Rates!$B$6, $C70, 1),  Mortality_Rates!$C$111))</f>
        <v>5.6447857363321014E-3</v>
      </c>
      <c r="BG70" s="30">
        <f ca="1">(1-IF($B70="Male", $C$3, $C$4))^MIN((BG$8-$C$6), $C$5)*IF($B70="Male", MIN(OFFSET(Mortality_Rates!$B$6, $C70, 0), Mortality_Rates!$B$111), MIN(OFFSET(Mortality_Rates!$B$6, $C70, 1),  Mortality_Rates!$C$111))</f>
        <v>5.6447857363321014E-3</v>
      </c>
      <c r="BH70" s="30">
        <f ca="1">(1-IF($B70="Male", $C$3, $C$4))^MIN((BH$8-$C$6), $C$5)*IF($B70="Male", MIN(OFFSET(Mortality_Rates!$B$6, $C70, 0), Mortality_Rates!$B$111), MIN(OFFSET(Mortality_Rates!$B$6, $C70, 1),  Mortality_Rates!$C$111))</f>
        <v>5.6447857363321014E-3</v>
      </c>
      <c r="BI70" s="30">
        <f ca="1">(1-IF($B70="Male", $C$3, $C$4))^MIN((BI$8-$C$6), $C$5)*IF($B70="Male", MIN(OFFSET(Mortality_Rates!$B$6, $C70, 0), Mortality_Rates!$B$111), MIN(OFFSET(Mortality_Rates!$B$6, $C70, 1),  Mortality_Rates!$C$111))</f>
        <v>5.6447857363321014E-3</v>
      </c>
      <c r="BJ70" s="30">
        <f ca="1">(1-IF($B70="Male", $C$3, $C$4))^MIN((BJ$8-$C$6), $C$5)*IF($B70="Male", MIN(OFFSET(Mortality_Rates!$B$6, $C70, 0), Mortality_Rates!$B$111), MIN(OFFSET(Mortality_Rates!$B$6, $C70, 1),  Mortality_Rates!$C$111))</f>
        <v>5.6447857363321014E-3</v>
      </c>
      <c r="BK70" s="30">
        <f ca="1">(1-IF($B70="Male", $C$3, $C$4))^MIN((BK$8-$C$6), $C$5)*IF($B70="Male", MIN(OFFSET(Mortality_Rates!$B$6, $C70, 0), Mortality_Rates!$B$111), MIN(OFFSET(Mortality_Rates!$B$6, $C70, 1),  Mortality_Rates!$C$111))</f>
        <v>5.6447857363321014E-3</v>
      </c>
    </row>
    <row r="71" spans="1:63" x14ac:dyDescent="0.35">
      <c r="A71" t="s">
        <v>34</v>
      </c>
      <c r="B71" t="s">
        <v>31</v>
      </c>
      <c r="C71">
        <f t="shared" si="25"/>
        <v>62</v>
      </c>
      <c r="D71" s="30">
        <f ca="1">(1-IF($B71="Male", $C$3, $C$4))^MIN((D$8-$C$6), $C$5)*IF($B71="Male", MIN(OFFSET(Mortality_Rates!$B$6, $C71, 0), Mortality_Rates!$B$111), MIN(OFFSET(Mortality_Rates!$B$6, $C71, 1),  Mortality_Rates!$C$111))</f>
        <v>1.10010165E-2</v>
      </c>
      <c r="E71" s="30">
        <f ca="1">(1-IF($B71="Male", $C$3, $C$4))^MIN((E$8-$C$6), $C$5)*IF($B71="Male", MIN(OFFSET(Mortality_Rates!$B$6, $C71, 0), Mortality_Rates!$B$111), MIN(OFFSET(Mortality_Rates!$B$6, $C71, 1),  Mortality_Rates!$C$111))</f>
        <v>1.0874504810250001E-2</v>
      </c>
      <c r="F71" s="30">
        <f ca="1">(1-IF($B71="Male", $C$3, $C$4))^MIN((F$8-$C$6), $C$5)*IF($B71="Male", MIN(OFFSET(Mortality_Rates!$B$6, $C71, 0), Mortality_Rates!$B$111), MIN(OFFSET(Mortality_Rates!$B$6, $C71, 1),  Mortality_Rates!$C$111))</f>
        <v>1.0749448004932126E-2</v>
      </c>
      <c r="G71" s="30">
        <f ca="1">(1-IF($B71="Male", $C$3, $C$4))^MIN((G$8-$C$6), $C$5)*IF($B71="Male", MIN(OFFSET(Mortality_Rates!$B$6, $C71, 0), Mortality_Rates!$B$111), MIN(OFFSET(Mortality_Rates!$B$6, $C71, 1),  Mortality_Rates!$C$111))</f>
        <v>1.0625829352875408E-2</v>
      </c>
      <c r="H71" s="30">
        <f ca="1">(1-IF($B71="Male", $C$3, $C$4))^MIN((H$8-$C$6), $C$5)*IF($B71="Male", MIN(OFFSET(Mortality_Rates!$B$6, $C71, 0), Mortality_Rates!$B$111), MIN(OFFSET(Mortality_Rates!$B$6, $C71, 1),  Mortality_Rates!$C$111))</f>
        <v>1.0503632315317341E-2</v>
      </c>
      <c r="I71" s="30">
        <f ca="1">(1-IF($B71="Male", $C$3, $C$4))^MIN((I$8-$C$6), $C$5)*IF($B71="Male", MIN(OFFSET(Mortality_Rates!$B$6, $C71, 0), Mortality_Rates!$B$111), MIN(OFFSET(Mortality_Rates!$B$6, $C71, 1),  Mortality_Rates!$C$111))</f>
        <v>1.038284054369119E-2</v>
      </c>
      <c r="J71" s="30">
        <f ca="1">(1-IF($B71="Male", $C$3, $C$4))^MIN((J$8-$C$6), $C$5)*IF($B71="Male", MIN(OFFSET(Mortality_Rates!$B$6, $C71, 0), Mortality_Rates!$B$111), MIN(OFFSET(Mortality_Rates!$B$6, $C71, 1),  Mortality_Rates!$C$111))</f>
        <v>1.0263437877438742E-2</v>
      </c>
      <c r="K71" s="30">
        <f ca="1">(1-IF($B71="Male", $C$3, $C$4))^MIN((K$8-$C$6), $C$5)*IF($B71="Male", MIN(OFFSET(Mortality_Rates!$B$6, $C71, 0), Mortality_Rates!$B$111), MIN(OFFSET(Mortality_Rates!$B$6, $C71, 1),  Mortality_Rates!$C$111))</f>
        <v>1.0145408341848197E-2</v>
      </c>
      <c r="L71" s="30">
        <f ca="1">(1-IF($B71="Male", $C$3, $C$4))^MIN((L$8-$C$6), $C$5)*IF($B71="Male", MIN(OFFSET(Mortality_Rates!$B$6, $C71, 0), Mortality_Rates!$B$111), MIN(OFFSET(Mortality_Rates!$B$6, $C71, 1),  Mortality_Rates!$C$111))</f>
        <v>1.0028736145916942E-2</v>
      </c>
      <c r="M71" s="30">
        <f ca="1">(1-IF($B71="Male", $C$3, $C$4))^MIN((M$8-$C$6), $C$5)*IF($B71="Male", MIN(OFFSET(Mortality_Rates!$B$6, $C71, 0), Mortality_Rates!$B$111), MIN(OFFSET(Mortality_Rates!$B$6, $C71, 1),  Mortality_Rates!$C$111))</f>
        <v>9.9134056802388983E-3</v>
      </c>
      <c r="N71" s="30">
        <f ca="1">(1-IF($B71="Male", $C$3, $C$4))^MIN((N$8-$C$6), $C$5)*IF($B71="Male", MIN(OFFSET(Mortality_Rates!$B$6, $C71, 0), Mortality_Rates!$B$111), MIN(OFFSET(Mortality_Rates!$B$6, $C71, 1),  Mortality_Rates!$C$111))</f>
        <v>9.7994015149161506E-3</v>
      </c>
      <c r="O71" s="30">
        <f ca="1">(1-IF($B71="Male", $C$3, $C$4))^MIN((O$8-$C$6), $C$5)*IF($B71="Male", MIN(OFFSET(Mortality_Rates!$B$6, $C71, 0), Mortality_Rates!$B$111), MIN(OFFSET(Mortality_Rates!$B$6, $C71, 1),  Mortality_Rates!$C$111))</f>
        <v>9.6867083974946158E-3</v>
      </c>
      <c r="P71" s="30">
        <f ca="1">(1-IF($B71="Male", $C$3, $C$4))^MIN((P$8-$C$6), $C$5)*IF($B71="Male", MIN(OFFSET(Mortality_Rates!$B$6, $C71, 0), Mortality_Rates!$B$111), MIN(OFFSET(Mortality_Rates!$B$6, $C71, 1),  Mortality_Rates!$C$111))</f>
        <v>9.5753112509234274E-3</v>
      </c>
      <c r="Q71" s="30">
        <f ca="1">(1-IF($B71="Male", $C$3, $C$4))^MIN((Q$8-$C$6), $C$5)*IF($B71="Male", MIN(OFFSET(Mortality_Rates!$B$6, $C71, 0), Mortality_Rates!$B$111), MIN(OFFSET(Mortality_Rates!$B$6, $C71, 1),  Mortality_Rates!$C$111))</f>
        <v>9.4651951715378092E-3</v>
      </c>
      <c r="R71" s="30">
        <f ca="1">(1-IF($B71="Male", $C$3, $C$4))^MIN((R$8-$C$6), $C$5)*IF($B71="Male", MIN(OFFSET(Mortality_Rates!$B$6, $C71, 0), Mortality_Rates!$B$111), MIN(OFFSET(Mortality_Rates!$B$6, $C71, 1),  Mortality_Rates!$C$111))</f>
        <v>9.3563454270651249E-3</v>
      </c>
      <c r="S71" s="30">
        <f ca="1">(1-IF($B71="Male", $C$3, $C$4))^MIN((S$8-$C$6), $C$5)*IF($B71="Male", MIN(OFFSET(Mortality_Rates!$B$6, $C71, 0), Mortality_Rates!$B$111), MIN(OFFSET(Mortality_Rates!$B$6, $C71, 1),  Mortality_Rates!$C$111))</f>
        <v>9.2487474546538752E-3</v>
      </c>
      <c r="T71" s="30">
        <f ca="1">(1-IF($B71="Male", $C$3, $C$4))^MIN((T$8-$C$6), $C$5)*IF($B71="Male", MIN(OFFSET(Mortality_Rates!$B$6, $C71, 0), Mortality_Rates!$B$111), MIN(OFFSET(Mortality_Rates!$B$6, $C71, 1),  Mortality_Rates!$C$111))</f>
        <v>9.1423868589253551E-3</v>
      </c>
      <c r="U71" s="30">
        <f ca="1">(1-IF($B71="Male", $C$3, $C$4))^MIN((U$8-$C$6), $C$5)*IF($B71="Male", MIN(OFFSET(Mortality_Rates!$B$6, $C71, 0), Mortality_Rates!$B$111), MIN(OFFSET(Mortality_Rates!$B$6, $C71, 1),  Mortality_Rates!$C$111))</f>
        <v>9.0372494100477135E-3</v>
      </c>
      <c r="V71" s="30">
        <f ca="1">(1-IF($B71="Male", $C$3, $C$4))^MIN((V$8-$C$6), $C$5)*IF($B71="Male", MIN(OFFSET(Mortality_Rates!$B$6, $C71, 0), Mortality_Rates!$B$111), MIN(OFFSET(Mortality_Rates!$B$6, $C71, 1),  Mortality_Rates!$C$111))</f>
        <v>8.9333210418321655E-3</v>
      </c>
      <c r="W71" s="30">
        <f ca="1">(1-IF($B71="Male", $C$3, $C$4))^MIN((W$8-$C$6), $C$5)*IF($B71="Male", MIN(OFFSET(Mortality_Rates!$B$6, $C71, 0), Mortality_Rates!$B$111), MIN(OFFSET(Mortality_Rates!$B$6, $C71, 1),  Mortality_Rates!$C$111))</f>
        <v>8.8305878498510966E-3</v>
      </c>
      <c r="X71" s="30">
        <f ca="1">(1-IF($B71="Male", $C$3, $C$4))^MIN((X$8-$C$6), $C$5)*IF($B71="Male", MIN(OFFSET(Mortality_Rates!$B$6, $C71, 0), Mortality_Rates!$B$111), MIN(OFFSET(Mortality_Rates!$B$6, $C71, 1),  Mortality_Rates!$C$111))</f>
        <v>8.7290360895778095E-3</v>
      </c>
      <c r="Y71" s="30">
        <f ca="1">(1-IF($B71="Male", $C$3, $C$4))^MIN((Y$8-$C$6), $C$5)*IF($B71="Male", MIN(OFFSET(Mortality_Rates!$B$6, $C71, 0), Mortality_Rates!$B$111), MIN(OFFSET(Mortality_Rates!$B$6, $C71, 1),  Mortality_Rates!$C$111))</f>
        <v>8.6286521745476633E-3</v>
      </c>
      <c r="Z71" s="30">
        <f ca="1">(1-IF($B71="Male", $C$3, $C$4))^MIN((Z$8-$C$6), $C$5)*IF($B71="Male", MIN(OFFSET(Mortality_Rates!$B$6, $C71, 0), Mortality_Rates!$B$111), MIN(OFFSET(Mortality_Rates!$B$6, $C71, 1),  Mortality_Rates!$C$111))</f>
        <v>8.5294226745403663E-3</v>
      </c>
      <c r="AA71" s="30">
        <f ca="1">(1-IF($B71="Male", $C$3, $C$4))^MIN((AA$8-$C$6), $C$5)*IF($B71="Male", MIN(OFFSET(Mortality_Rates!$B$6, $C71, 0), Mortality_Rates!$B$111), MIN(OFFSET(Mortality_Rates!$B$6, $C71, 1),  Mortality_Rates!$C$111))</f>
        <v>8.4313343137831526E-3</v>
      </c>
      <c r="AB71" s="30">
        <f ca="1">(1-IF($B71="Male", $C$3, $C$4))^MIN((AB$8-$C$6), $C$5)*IF($B71="Male", MIN(OFFSET(Mortality_Rates!$B$6, $C71, 0), Mortality_Rates!$B$111), MIN(OFFSET(Mortality_Rates!$B$6, $C71, 1),  Mortality_Rates!$C$111))</f>
        <v>8.3343739691746459E-3</v>
      </c>
      <c r="AC71" s="30">
        <f ca="1">(1-IF($B71="Male", $C$3, $C$4))^MIN((AC$8-$C$6), $C$5)*IF($B71="Male", MIN(OFFSET(Mortality_Rates!$B$6, $C71, 0), Mortality_Rates!$B$111), MIN(OFFSET(Mortality_Rates!$B$6, $C71, 1),  Mortality_Rates!$C$111))</f>
        <v>8.2385286685291367E-3</v>
      </c>
      <c r="AD71" s="30">
        <f ca="1">(1-IF($B71="Male", $C$3, $C$4))^MIN((AD$8-$C$6), $C$5)*IF($B71="Male", MIN(OFFSET(Mortality_Rates!$B$6, $C71, 0), Mortality_Rates!$B$111), MIN(OFFSET(Mortality_Rates!$B$6, $C71, 1),  Mortality_Rates!$C$111))</f>
        <v>8.1437855888410529E-3</v>
      </c>
      <c r="AE71" s="30">
        <f ca="1">(1-IF($B71="Male", $C$3, $C$4))^MIN((AE$8-$C$6), $C$5)*IF($B71="Male", MIN(OFFSET(Mortality_Rates!$B$6, $C71, 0), Mortality_Rates!$B$111), MIN(OFFSET(Mortality_Rates!$B$6, $C71, 1),  Mortality_Rates!$C$111))</f>
        <v>8.0501320545693818E-3</v>
      </c>
      <c r="AF71" s="30">
        <f ca="1">(1-IF($B71="Male", $C$3, $C$4))^MIN((AF$8-$C$6), $C$5)*IF($B71="Male", MIN(OFFSET(Mortality_Rates!$B$6, $C71, 0), Mortality_Rates!$B$111), MIN(OFFSET(Mortality_Rates!$B$6, $C71, 1),  Mortality_Rates!$C$111))</f>
        <v>7.9575555359418342E-3</v>
      </c>
      <c r="AG71" s="30">
        <f ca="1">(1-IF($B71="Male", $C$3, $C$4))^MIN((AG$8-$C$6), $C$5)*IF($B71="Male", MIN(OFFSET(Mortality_Rates!$B$6, $C71, 0), Mortality_Rates!$B$111), MIN(OFFSET(Mortality_Rates!$B$6, $C71, 1),  Mortality_Rates!$C$111))</f>
        <v>7.866043647278503E-3</v>
      </c>
      <c r="AH71" s="30">
        <f ca="1">(1-IF($B71="Male", $C$3, $C$4))^MIN((AH$8-$C$6), $C$5)*IF($B71="Male", MIN(OFFSET(Mortality_Rates!$B$6, $C71, 0), Mortality_Rates!$B$111), MIN(OFFSET(Mortality_Rates!$B$6, $C71, 1),  Mortality_Rates!$C$111))</f>
        <v>7.7755841453348001E-3</v>
      </c>
      <c r="AI71" s="30">
        <f ca="1">(1-IF($B71="Male", $C$3, $C$4))^MIN((AI$8-$C$6), $C$5)*IF($B71="Male", MIN(OFFSET(Mortality_Rates!$B$6, $C71, 0), Mortality_Rates!$B$111), MIN(OFFSET(Mortality_Rates!$B$6, $C71, 1),  Mortality_Rates!$C$111))</f>
        <v>7.6861649276634492E-3</v>
      </c>
      <c r="AJ71" s="30">
        <f ca="1">(1-IF($B71="Male", $C$3, $C$4))^MIN((AJ$8-$C$6), $C$5)*IF($B71="Male", MIN(OFFSET(Mortality_Rates!$B$6, $C71, 0), Mortality_Rates!$B$111), MIN(OFFSET(Mortality_Rates!$B$6, $C71, 1),  Mortality_Rates!$C$111))</f>
        <v>7.5977740309953207E-3</v>
      </c>
      <c r="AK71" s="30">
        <f ca="1">(1-IF($B71="Male", $C$3, $C$4))^MIN((AK$8-$C$6), $C$5)*IF($B71="Male", MIN(OFFSET(Mortality_Rates!$B$6, $C71, 0), Mortality_Rates!$B$111), MIN(OFFSET(Mortality_Rates!$B$6, $C71, 1),  Mortality_Rates!$C$111))</f>
        <v>7.5103996296388741E-3</v>
      </c>
      <c r="AL71" s="30">
        <f ca="1">(1-IF($B71="Male", $C$3, $C$4))^MIN((AL$8-$C$6), $C$5)*IF($B71="Male", MIN(OFFSET(Mortality_Rates!$B$6, $C71, 0), Mortality_Rates!$B$111), MIN(OFFSET(Mortality_Rates!$B$6, $C71, 1),  Mortality_Rates!$C$111))</f>
        <v>7.4240300338980266E-3</v>
      </c>
      <c r="AM71" s="30">
        <f ca="1">(1-IF($B71="Male", $C$3, $C$4))^MIN((AM$8-$C$6), $C$5)*IF($B71="Male", MIN(OFFSET(Mortality_Rates!$B$6, $C71, 0), Mortality_Rates!$B$111), MIN(OFFSET(Mortality_Rates!$B$6, $C71, 1),  Mortality_Rates!$C$111))</f>
        <v>7.3386536885081998E-3</v>
      </c>
      <c r="AN71" s="30">
        <f ca="1">(1-IF($B71="Male", $C$3, $C$4))^MIN((AN$8-$C$6), $C$5)*IF($B71="Male", MIN(OFFSET(Mortality_Rates!$B$6, $C71, 0), Mortality_Rates!$B$111), MIN(OFFSET(Mortality_Rates!$B$6, $C71, 1),  Mortality_Rates!$C$111))</f>
        <v>7.2542591710903562E-3</v>
      </c>
      <c r="AO71" s="30">
        <f ca="1">(1-IF($B71="Male", $C$3, $C$4))^MIN((AO$8-$C$6), $C$5)*IF($B71="Male", MIN(OFFSET(Mortality_Rates!$B$6, $C71, 0), Mortality_Rates!$B$111), MIN(OFFSET(Mortality_Rates!$B$6, $C71, 1),  Mortality_Rates!$C$111))</f>
        <v>7.1708351906228165E-3</v>
      </c>
      <c r="AP71" s="30">
        <f ca="1">(1-IF($B71="Male", $C$3, $C$4))^MIN((AP$8-$C$6), $C$5)*IF($B71="Male", MIN(OFFSET(Mortality_Rates!$B$6, $C71, 0), Mortality_Rates!$B$111), MIN(OFFSET(Mortality_Rates!$B$6, $C71, 1),  Mortality_Rates!$C$111))</f>
        <v>7.0883705859306548E-3</v>
      </c>
      <c r="AQ71" s="30">
        <f ca="1">(1-IF($B71="Male", $C$3, $C$4))^MIN((AQ$8-$C$6), $C$5)*IF($B71="Male", MIN(OFFSET(Mortality_Rates!$B$6, $C71, 0), Mortality_Rates!$B$111), MIN(OFFSET(Mortality_Rates!$B$6, $C71, 1),  Mortality_Rates!$C$111))</f>
        <v>7.0068543241924523E-3</v>
      </c>
      <c r="AR71" s="30">
        <f ca="1">(1-IF($B71="Male", $C$3, $C$4))^MIN((AR$8-$C$6), $C$5)*IF($B71="Male", MIN(OFFSET(Mortality_Rates!$B$6, $C71, 0), Mortality_Rates!$B$111), MIN(OFFSET(Mortality_Rates!$B$6, $C71, 1),  Mortality_Rates!$C$111))</f>
        <v>6.926275499464239E-3</v>
      </c>
      <c r="AS71" s="30">
        <f ca="1">(1-IF($B71="Male", $C$3, $C$4))^MIN((AS$8-$C$6), $C$5)*IF($B71="Male", MIN(OFFSET(Mortality_Rates!$B$6, $C71, 0), Mortality_Rates!$B$111), MIN(OFFSET(Mortality_Rates!$B$6, $C71, 1),  Mortality_Rates!$C$111))</f>
        <v>6.8466233312203997E-3</v>
      </c>
      <c r="AT71" s="30">
        <f ca="1">(1-IF($B71="Male", $C$3, $C$4))^MIN((AT$8-$C$6), $C$5)*IF($B71="Male", MIN(OFFSET(Mortality_Rates!$B$6, $C71, 0), Mortality_Rates!$B$111), MIN(OFFSET(Mortality_Rates!$B$6, $C71, 1),  Mortality_Rates!$C$111))</f>
        <v>6.767887162911366E-3</v>
      </c>
      <c r="AU71" s="30">
        <f ca="1">(1-IF($B71="Male", $C$3, $C$4))^MIN((AU$8-$C$6), $C$5)*IF($B71="Male", MIN(OFFSET(Mortality_Rates!$B$6, $C71, 0), Mortality_Rates!$B$111), MIN(OFFSET(Mortality_Rates!$B$6, $C71, 1),  Mortality_Rates!$C$111))</f>
        <v>6.6900564605378863E-3</v>
      </c>
      <c r="AV71" s="30">
        <f ca="1">(1-IF($B71="Male", $C$3, $C$4))^MIN((AV$8-$C$6), $C$5)*IF($B71="Male", MIN(OFFSET(Mortality_Rates!$B$6, $C71, 0), Mortality_Rates!$B$111), MIN(OFFSET(Mortality_Rates!$B$6, $C71, 1),  Mortality_Rates!$C$111))</f>
        <v>6.6131208112417007E-3</v>
      </c>
      <c r="AW71" s="30">
        <f ca="1">(1-IF($B71="Male", $C$3, $C$4))^MIN((AW$8-$C$6), $C$5)*IF($B71="Male", MIN(OFFSET(Mortality_Rates!$B$6, $C71, 0), Mortality_Rates!$B$111), MIN(OFFSET(Mortality_Rates!$B$6, $C71, 1),  Mortality_Rates!$C$111))</f>
        <v>6.5370699219124209E-3</v>
      </c>
      <c r="AX71" s="30">
        <f ca="1">(1-IF($B71="Male", $C$3, $C$4))^MIN((AX$8-$C$6), $C$5)*IF($B71="Male", MIN(OFFSET(Mortality_Rates!$B$6, $C71, 0), Mortality_Rates!$B$111), MIN(OFFSET(Mortality_Rates!$B$6, $C71, 1),  Mortality_Rates!$C$111))</f>
        <v>6.4618936178104285E-3</v>
      </c>
      <c r="AY71" s="30">
        <f ca="1">(1-IF($B71="Male", $C$3, $C$4))^MIN((AY$8-$C$6), $C$5)*IF($B71="Male", MIN(OFFSET(Mortality_Rates!$B$6, $C71, 0), Mortality_Rates!$B$111), MIN(OFFSET(Mortality_Rates!$B$6, $C71, 1),  Mortality_Rates!$C$111))</f>
        <v>6.3875818412056085E-3</v>
      </c>
      <c r="AZ71" s="30">
        <f ca="1">(1-IF($B71="Male", $C$3, $C$4))^MIN((AZ$8-$C$6), $C$5)*IF($B71="Male", MIN(OFFSET(Mortality_Rates!$B$6, $C71, 0), Mortality_Rates!$B$111), MIN(OFFSET(Mortality_Rates!$B$6, $C71, 1),  Mortality_Rates!$C$111))</f>
        <v>6.3141246500317437E-3</v>
      </c>
      <c r="BA71" s="30">
        <f ca="1">(1-IF($B71="Male", $C$3, $C$4))^MIN((BA$8-$C$6), $C$5)*IF($B71="Male", MIN(OFFSET(Mortality_Rates!$B$6, $C71, 0), Mortality_Rates!$B$111), MIN(OFFSET(Mortality_Rates!$B$6, $C71, 1),  Mortality_Rates!$C$111))</f>
        <v>6.241512216556379E-3</v>
      </c>
      <c r="BB71" s="30">
        <f ca="1">(1-IF($B71="Male", $C$3, $C$4))^MIN((BB$8-$C$6), $C$5)*IF($B71="Male", MIN(OFFSET(Mortality_Rates!$B$6, $C71, 0), Mortality_Rates!$B$111), MIN(OFFSET(Mortality_Rates!$B$6, $C71, 1),  Mortality_Rates!$C$111))</f>
        <v>6.241512216556379E-3</v>
      </c>
      <c r="BC71" s="30">
        <f ca="1">(1-IF($B71="Male", $C$3, $C$4))^MIN((BC$8-$C$6), $C$5)*IF($B71="Male", MIN(OFFSET(Mortality_Rates!$B$6, $C71, 0), Mortality_Rates!$B$111), MIN(OFFSET(Mortality_Rates!$B$6, $C71, 1),  Mortality_Rates!$C$111))</f>
        <v>6.241512216556379E-3</v>
      </c>
      <c r="BD71" s="30">
        <f ca="1">(1-IF($B71="Male", $C$3, $C$4))^MIN((BD$8-$C$6), $C$5)*IF($B71="Male", MIN(OFFSET(Mortality_Rates!$B$6, $C71, 0), Mortality_Rates!$B$111), MIN(OFFSET(Mortality_Rates!$B$6, $C71, 1),  Mortality_Rates!$C$111))</f>
        <v>6.241512216556379E-3</v>
      </c>
      <c r="BE71" s="30">
        <f ca="1">(1-IF($B71="Male", $C$3, $C$4))^MIN((BE$8-$C$6), $C$5)*IF($B71="Male", MIN(OFFSET(Mortality_Rates!$B$6, $C71, 0), Mortality_Rates!$B$111), MIN(OFFSET(Mortality_Rates!$B$6, $C71, 1),  Mortality_Rates!$C$111))</f>
        <v>6.241512216556379E-3</v>
      </c>
      <c r="BF71" s="30">
        <f ca="1">(1-IF($B71="Male", $C$3, $C$4))^MIN((BF$8-$C$6), $C$5)*IF($B71="Male", MIN(OFFSET(Mortality_Rates!$B$6, $C71, 0), Mortality_Rates!$B$111), MIN(OFFSET(Mortality_Rates!$B$6, $C71, 1),  Mortality_Rates!$C$111))</f>
        <v>6.241512216556379E-3</v>
      </c>
      <c r="BG71" s="30">
        <f ca="1">(1-IF($B71="Male", $C$3, $C$4))^MIN((BG$8-$C$6), $C$5)*IF($B71="Male", MIN(OFFSET(Mortality_Rates!$B$6, $C71, 0), Mortality_Rates!$B$111), MIN(OFFSET(Mortality_Rates!$B$6, $C71, 1),  Mortality_Rates!$C$111))</f>
        <v>6.241512216556379E-3</v>
      </c>
      <c r="BH71" s="30">
        <f ca="1">(1-IF($B71="Male", $C$3, $C$4))^MIN((BH$8-$C$6), $C$5)*IF($B71="Male", MIN(OFFSET(Mortality_Rates!$B$6, $C71, 0), Mortality_Rates!$B$111), MIN(OFFSET(Mortality_Rates!$B$6, $C71, 1),  Mortality_Rates!$C$111))</f>
        <v>6.241512216556379E-3</v>
      </c>
      <c r="BI71" s="30">
        <f ca="1">(1-IF($B71="Male", $C$3, $C$4))^MIN((BI$8-$C$6), $C$5)*IF($B71="Male", MIN(OFFSET(Mortality_Rates!$B$6, $C71, 0), Mortality_Rates!$B$111), MIN(OFFSET(Mortality_Rates!$B$6, $C71, 1),  Mortality_Rates!$C$111))</f>
        <v>6.241512216556379E-3</v>
      </c>
      <c r="BJ71" s="30">
        <f ca="1">(1-IF($B71="Male", $C$3, $C$4))^MIN((BJ$8-$C$6), $C$5)*IF($B71="Male", MIN(OFFSET(Mortality_Rates!$B$6, $C71, 0), Mortality_Rates!$B$111), MIN(OFFSET(Mortality_Rates!$B$6, $C71, 1),  Mortality_Rates!$C$111))</f>
        <v>6.241512216556379E-3</v>
      </c>
      <c r="BK71" s="30">
        <f ca="1">(1-IF($B71="Male", $C$3, $C$4))^MIN((BK$8-$C$6), $C$5)*IF($B71="Male", MIN(OFFSET(Mortality_Rates!$B$6, $C71, 0), Mortality_Rates!$B$111), MIN(OFFSET(Mortality_Rates!$B$6, $C71, 1),  Mortality_Rates!$C$111))</f>
        <v>6.241512216556379E-3</v>
      </c>
    </row>
    <row r="72" spans="1:63" x14ac:dyDescent="0.35">
      <c r="A72" t="s">
        <v>34</v>
      </c>
      <c r="B72" t="s">
        <v>31</v>
      </c>
      <c r="C72">
        <f t="shared" si="25"/>
        <v>63</v>
      </c>
      <c r="D72" s="30">
        <f ca="1">(1-IF($B72="Male", $C$3, $C$4))^MIN((D$8-$C$6), $C$5)*IF($B72="Male", MIN(OFFSET(Mortality_Rates!$B$6, $C72, 0), Mortality_Rates!$B$111), MIN(OFFSET(Mortality_Rates!$B$6, $C72, 1),  Mortality_Rates!$C$111))</f>
        <v>1.2217860000000001E-2</v>
      </c>
      <c r="E72" s="30">
        <f ca="1">(1-IF($B72="Male", $C$3, $C$4))^MIN((E$8-$C$6), $C$5)*IF($B72="Male", MIN(OFFSET(Mortality_Rates!$B$6, $C72, 0), Mortality_Rates!$B$111), MIN(OFFSET(Mortality_Rates!$B$6, $C72, 1),  Mortality_Rates!$C$111))</f>
        <v>1.207735461E-2</v>
      </c>
      <c r="F72" s="30">
        <f ca="1">(1-IF($B72="Male", $C$3, $C$4))^MIN((F$8-$C$6), $C$5)*IF($B72="Male", MIN(OFFSET(Mortality_Rates!$B$6, $C72, 0), Mortality_Rates!$B$111), MIN(OFFSET(Mortality_Rates!$B$6, $C72, 1),  Mortality_Rates!$C$111))</f>
        <v>1.1938465031985E-2</v>
      </c>
      <c r="G72" s="30">
        <f ca="1">(1-IF($B72="Male", $C$3, $C$4))^MIN((G$8-$C$6), $C$5)*IF($B72="Male", MIN(OFFSET(Mortality_Rates!$B$6, $C72, 0), Mortality_Rates!$B$111), MIN(OFFSET(Mortality_Rates!$B$6, $C72, 1),  Mortality_Rates!$C$111))</f>
        <v>1.1801172684117173E-2</v>
      </c>
      <c r="H72" s="30">
        <f ca="1">(1-IF($B72="Male", $C$3, $C$4))^MIN((H$8-$C$6), $C$5)*IF($B72="Male", MIN(OFFSET(Mortality_Rates!$B$6, $C72, 0), Mortality_Rates!$B$111), MIN(OFFSET(Mortality_Rates!$B$6, $C72, 1),  Mortality_Rates!$C$111))</f>
        <v>1.1665459198249826E-2</v>
      </c>
      <c r="I72" s="30">
        <f ca="1">(1-IF($B72="Male", $C$3, $C$4))^MIN((I$8-$C$6), $C$5)*IF($B72="Male", MIN(OFFSET(Mortality_Rates!$B$6, $C72, 0), Mortality_Rates!$B$111), MIN(OFFSET(Mortality_Rates!$B$6, $C72, 1),  Mortality_Rates!$C$111))</f>
        <v>1.1531306417469953E-2</v>
      </c>
      <c r="J72" s="30">
        <f ca="1">(1-IF($B72="Male", $C$3, $C$4))^MIN((J$8-$C$6), $C$5)*IF($B72="Male", MIN(OFFSET(Mortality_Rates!$B$6, $C72, 0), Mortality_Rates!$B$111), MIN(OFFSET(Mortality_Rates!$B$6, $C72, 1),  Mortality_Rates!$C$111))</f>
        <v>1.1398696393669049E-2</v>
      </c>
      <c r="K72" s="30">
        <f ca="1">(1-IF($B72="Male", $C$3, $C$4))^MIN((K$8-$C$6), $C$5)*IF($B72="Male", MIN(OFFSET(Mortality_Rates!$B$6, $C72, 0), Mortality_Rates!$B$111), MIN(OFFSET(Mortality_Rates!$B$6, $C72, 1),  Mortality_Rates!$C$111))</f>
        <v>1.1267611385141854E-2</v>
      </c>
      <c r="L72" s="30">
        <f ca="1">(1-IF($B72="Male", $C$3, $C$4))^MIN((L$8-$C$6), $C$5)*IF($B72="Male", MIN(OFFSET(Mortality_Rates!$B$6, $C72, 0), Mortality_Rates!$B$111), MIN(OFFSET(Mortality_Rates!$B$6, $C72, 1),  Mortality_Rates!$C$111))</f>
        <v>1.1138033854212723E-2</v>
      </c>
      <c r="M72" s="30">
        <f ca="1">(1-IF($B72="Male", $C$3, $C$4))^MIN((M$8-$C$6), $C$5)*IF($B72="Male", MIN(OFFSET(Mortality_Rates!$B$6, $C72, 0), Mortality_Rates!$B$111), MIN(OFFSET(Mortality_Rates!$B$6, $C72, 1),  Mortality_Rates!$C$111))</f>
        <v>1.1009946464889278E-2</v>
      </c>
      <c r="N72" s="30">
        <f ca="1">(1-IF($B72="Male", $C$3, $C$4))^MIN((N$8-$C$6), $C$5)*IF($B72="Male", MIN(OFFSET(Mortality_Rates!$B$6, $C72, 0), Mortality_Rates!$B$111), MIN(OFFSET(Mortality_Rates!$B$6, $C72, 1),  Mortality_Rates!$C$111))</f>
        <v>1.088333208054305E-2</v>
      </c>
      <c r="O72" s="30">
        <f ca="1">(1-IF($B72="Male", $C$3, $C$4))^MIN((O$8-$C$6), $C$5)*IF($B72="Male", MIN(OFFSET(Mortality_Rates!$B$6, $C72, 0), Mortality_Rates!$B$111), MIN(OFFSET(Mortality_Rates!$B$6, $C72, 1),  Mortality_Rates!$C$111))</f>
        <v>1.0758173761616807E-2</v>
      </c>
      <c r="P72" s="30">
        <f ca="1">(1-IF($B72="Male", $C$3, $C$4))^MIN((P$8-$C$6), $C$5)*IF($B72="Male", MIN(OFFSET(Mortality_Rates!$B$6, $C72, 0), Mortality_Rates!$B$111), MIN(OFFSET(Mortality_Rates!$B$6, $C72, 1),  Mortality_Rates!$C$111))</f>
        <v>1.0634454763358215E-2</v>
      </c>
      <c r="Q72" s="30">
        <f ca="1">(1-IF($B72="Male", $C$3, $C$4))^MIN((Q$8-$C$6), $C$5)*IF($B72="Male", MIN(OFFSET(Mortality_Rates!$B$6, $C72, 0), Mortality_Rates!$B$111), MIN(OFFSET(Mortality_Rates!$B$6, $C72, 1),  Mortality_Rates!$C$111))</f>
        <v>1.0512158533579594E-2</v>
      </c>
      <c r="R72" s="30">
        <f ca="1">(1-IF($B72="Male", $C$3, $C$4))^MIN((R$8-$C$6), $C$5)*IF($B72="Male", MIN(OFFSET(Mortality_Rates!$B$6, $C72, 0), Mortality_Rates!$B$111), MIN(OFFSET(Mortality_Rates!$B$6, $C72, 1),  Mortality_Rates!$C$111))</f>
        <v>1.039126871044343E-2</v>
      </c>
      <c r="S72" s="30">
        <f ca="1">(1-IF($B72="Male", $C$3, $C$4))^MIN((S$8-$C$6), $C$5)*IF($B72="Male", MIN(OFFSET(Mortality_Rates!$B$6, $C72, 0), Mortality_Rates!$B$111), MIN(OFFSET(Mortality_Rates!$B$6, $C72, 1),  Mortality_Rates!$C$111))</f>
        <v>1.027176912027333E-2</v>
      </c>
      <c r="T72" s="30">
        <f ca="1">(1-IF($B72="Male", $C$3, $C$4))^MIN((T$8-$C$6), $C$5)*IF($B72="Male", MIN(OFFSET(Mortality_Rates!$B$6, $C72, 0), Mortality_Rates!$B$111), MIN(OFFSET(Mortality_Rates!$B$6, $C72, 1),  Mortality_Rates!$C$111))</f>
        <v>1.0153643775390186E-2</v>
      </c>
      <c r="U72" s="30">
        <f ca="1">(1-IF($B72="Male", $C$3, $C$4))^MIN((U$8-$C$6), $C$5)*IF($B72="Male", MIN(OFFSET(Mortality_Rates!$B$6, $C72, 0), Mortality_Rates!$B$111), MIN(OFFSET(Mortality_Rates!$B$6, $C72, 1),  Mortality_Rates!$C$111))</f>
        <v>1.00368768719732E-2</v>
      </c>
      <c r="V72" s="30">
        <f ca="1">(1-IF($B72="Male", $C$3, $C$4))^MIN((V$8-$C$6), $C$5)*IF($B72="Male", MIN(OFFSET(Mortality_Rates!$B$6, $C72, 0), Mortality_Rates!$B$111), MIN(OFFSET(Mortality_Rates!$B$6, $C72, 1),  Mortality_Rates!$C$111))</f>
        <v>9.9214527879455082E-3</v>
      </c>
      <c r="W72" s="30">
        <f ca="1">(1-IF($B72="Male", $C$3, $C$4))^MIN((W$8-$C$6), $C$5)*IF($B72="Male", MIN(OFFSET(Mortality_Rates!$B$6, $C72, 0), Mortality_Rates!$B$111), MIN(OFFSET(Mortality_Rates!$B$6, $C72, 1),  Mortality_Rates!$C$111))</f>
        <v>9.8073560808841359E-3</v>
      </c>
      <c r="X72" s="30">
        <f ca="1">(1-IF($B72="Male", $C$3, $C$4))^MIN((X$8-$C$6), $C$5)*IF($B72="Male", MIN(OFFSET(Mortality_Rates!$B$6, $C72, 0), Mortality_Rates!$B$111), MIN(OFFSET(Mortality_Rates!$B$6, $C72, 1),  Mortality_Rates!$C$111))</f>
        <v>9.6945714859539688E-3</v>
      </c>
      <c r="Y72" s="30">
        <f ca="1">(1-IF($B72="Male", $C$3, $C$4))^MIN((Y$8-$C$6), $C$5)*IF($B72="Male", MIN(OFFSET(Mortality_Rates!$B$6, $C72, 0), Mortality_Rates!$B$111), MIN(OFFSET(Mortality_Rates!$B$6, $C72, 1),  Mortality_Rates!$C$111))</f>
        <v>9.5830839138654981E-3</v>
      </c>
      <c r="Z72" s="30">
        <f ca="1">(1-IF($B72="Male", $C$3, $C$4))^MIN((Z$8-$C$6), $C$5)*IF($B72="Male", MIN(OFFSET(Mortality_Rates!$B$6, $C72, 0), Mortality_Rates!$B$111), MIN(OFFSET(Mortality_Rates!$B$6, $C72, 1),  Mortality_Rates!$C$111))</f>
        <v>9.4728784488560449E-3</v>
      </c>
      <c r="AA72" s="30">
        <f ca="1">(1-IF($B72="Male", $C$3, $C$4))^MIN((AA$8-$C$6), $C$5)*IF($B72="Male", MIN(OFFSET(Mortality_Rates!$B$6, $C72, 0), Mortality_Rates!$B$111), MIN(OFFSET(Mortality_Rates!$B$6, $C72, 1),  Mortality_Rates!$C$111))</f>
        <v>9.3639403466942005E-3</v>
      </c>
      <c r="AB72" s="30">
        <f ca="1">(1-IF($B72="Male", $C$3, $C$4))^MIN((AB$8-$C$6), $C$5)*IF($B72="Male", MIN(OFFSET(Mortality_Rates!$B$6, $C72, 0), Mortality_Rates!$B$111), MIN(OFFSET(Mortality_Rates!$B$6, $C72, 1),  Mortality_Rates!$C$111))</f>
        <v>9.2562550327072168E-3</v>
      </c>
      <c r="AC72" s="30">
        <f ca="1">(1-IF($B72="Male", $C$3, $C$4))^MIN((AC$8-$C$6), $C$5)*IF($B72="Male", MIN(OFFSET(Mortality_Rates!$B$6, $C72, 0), Mortality_Rates!$B$111), MIN(OFFSET(Mortality_Rates!$B$6, $C72, 1),  Mortality_Rates!$C$111))</f>
        <v>9.1498080998310832E-3</v>
      </c>
      <c r="AD72" s="30">
        <f ca="1">(1-IF($B72="Male", $C$3, $C$4))^MIN((AD$8-$C$6), $C$5)*IF($B72="Male", MIN(OFFSET(Mortality_Rates!$B$6, $C72, 0), Mortality_Rates!$B$111), MIN(OFFSET(Mortality_Rates!$B$6, $C72, 1),  Mortality_Rates!$C$111))</f>
        <v>9.044585306683027E-3</v>
      </c>
      <c r="AE72" s="30">
        <f ca="1">(1-IF($B72="Male", $C$3, $C$4))^MIN((AE$8-$C$6), $C$5)*IF($B72="Male", MIN(OFFSET(Mortality_Rates!$B$6, $C72, 0), Mortality_Rates!$B$111), MIN(OFFSET(Mortality_Rates!$B$6, $C72, 1),  Mortality_Rates!$C$111))</f>
        <v>8.9405725756561728E-3</v>
      </c>
      <c r="AF72" s="30">
        <f ca="1">(1-IF($B72="Male", $C$3, $C$4))^MIN((AF$8-$C$6), $C$5)*IF($B72="Male", MIN(OFFSET(Mortality_Rates!$B$6, $C72, 0), Mortality_Rates!$B$111), MIN(OFFSET(Mortality_Rates!$B$6, $C72, 1),  Mortality_Rates!$C$111))</f>
        <v>8.8377559910361274E-3</v>
      </c>
      <c r="AG72" s="30">
        <f ca="1">(1-IF($B72="Male", $C$3, $C$4))^MIN((AG$8-$C$6), $C$5)*IF($B72="Male", MIN(OFFSET(Mortality_Rates!$B$6, $C72, 0), Mortality_Rates!$B$111), MIN(OFFSET(Mortality_Rates!$B$6, $C72, 1),  Mortality_Rates!$C$111))</f>
        <v>8.7361217971392117E-3</v>
      </c>
      <c r="AH72" s="30">
        <f ca="1">(1-IF($B72="Male", $C$3, $C$4))^MIN((AH$8-$C$6), $C$5)*IF($B72="Male", MIN(OFFSET(Mortality_Rates!$B$6, $C72, 0), Mortality_Rates!$B$111), MIN(OFFSET(Mortality_Rates!$B$6, $C72, 1),  Mortality_Rates!$C$111))</f>
        <v>8.6356563964721106E-3</v>
      </c>
      <c r="AI72" s="30">
        <f ca="1">(1-IF($B72="Male", $C$3, $C$4))^MIN((AI$8-$C$6), $C$5)*IF($B72="Male", MIN(OFFSET(Mortality_Rates!$B$6, $C72, 0), Mortality_Rates!$B$111), MIN(OFFSET(Mortality_Rates!$B$6, $C72, 1),  Mortality_Rates!$C$111))</f>
        <v>8.5363463479126815E-3</v>
      </c>
      <c r="AJ72" s="30">
        <f ca="1">(1-IF($B72="Male", $C$3, $C$4))^MIN((AJ$8-$C$6), $C$5)*IF($B72="Male", MIN(OFFSET(Mortality_Rates!$B$6, $C72, 0), Mortality_Rates!$B$111), MIN(OFFSET(Mortality_Rates!$B$6, $C72, 1),  Mortality_Rates!$C$111))</f>
        <v>8.438178364911687E-3</v>
      </c>
      <c r="AK72" s="30">
        <f ca="1">(1-IF($B72="Male", $C$3, $C$4))^MIN((AK$8-$C$6), $C$5)*IF($B72="Male", MIN(OFFSET(Mortality_Rates!$B$6, $C72, 0), Mortality_Rates!$B$111), MIN(OFFSET(Mortality_Rates!$B$6, $C72, 1),  Mortality_Rates!$C$111))</f>
        <v>8.3411393137152005E-3</v>
      </c>
      <c r="AL72" s="30">
        <f ca="1">(1-IF($B72="Male", $C$3, $C$4))^MIN((AL$8-$C$6), $C$5)*IF($B72="Male", MIN(OFFSET(Mortality_Rates!$B$6, $C72, 0), Mortality_Rates!$B$111), MIN(OFFSET(Mortality_Rates!$B$6, $C72, 1),  Mortality_Rates!$C$111))</f>
        <v>8.245216211607476E-3</v>
      </c>
      <c r="AM72" s="30">
        <f ca="1">(1-IF($B72="Male", $C$3, $C$4))^MIN((AM$8-$C$6), $C$5)*IF($B72="Male", MIN(OFFSET(Mortality_Rates!$B$6, $C72, 0), Mortality_Rates!$B$111), MIN(OFFSET(Mortality_Rates!$B$6, $C72, 1),  Mortality_Rates!$C$111))</f>
        <v>8.1503962251739913E-3</v>
      </c>
      <c r="AN72" s="30">
        <f ca="1">(1-IF($B72="Male", $C$3, $C$4))^MIN((AN$8-$C$6), $C$5)*IF($B72="Male", MIN(OFFSET(Mortality_Rates!$B$6, $C72, 0), Mortality_Rates!$B$111), MIN(OFFSET(Mortality_Rates!$B$6, $C72, 1),  Mortality_Rates!$C$111))</f>
        <v>8.0566666685844904E-3</v>
      </c>
      <c r="AO72" s="30">
        <f ca="1">(1-IF($B72="Male", $C$3, $C$4))^MIN((AO$8-$C$6), $C$5)*IF($B72="Male", MIN(OFFSET(Mortality_Rates!$B$6, $C72, 0), Mortality_Rates!$B$111), MIN(OFFSET(Mortality_Rates!$B$6, $C72, 1),  Mortality_Rates!$C$111))</f>
        <v>7.9640150018957696E-3</v>
      </c>
      <c r="AP72" s="30">
        <f ca="1">(1-IF($B72="Male", $C$3, $C$4))^MIN((AP$8-$C$6), $C$5)*IF($B72="Male", MIN(OFFSET(Mortality_Rates!$B$6, $C72, 0), Mortality_Rates!$B$111), MIN(OFFSET(Mortality_Rates!$B$6, $C72, 1),  Mortality_Rates!$C$111))</f>
        <v>7.8724288293739678E-3</v>
      </c>
      <c r="AQ72" s="30">
        <f ca="1">(1-IF($B72="Male", $C$3, $C$4))^MIN((AQ$8-$C$6), $C$5)*IF($B72="Male", MIN(OFFSET(Mortality_Rates!$B$6, $C72, 0), Mortality_Rates!$B$111), MIN(OFFSET(Mortality_Rates!$B$6, $C72, 1),  Mortality_Rates!$C$111))</f>
        <v>7.781895897836167E-3</v>
      </c>
      <c r="AR72" s="30">
        <f ca="1">(1-IF($B72="Male", $C$3, $C$4))^MIN((AR$8-$C$6), $C$5)*IF($B72="Male", MIN(OFFSET(Mortality_Rates!$B$6, $C72, 0), Mortality_Rates!$B$111), MIN(OFFSET(Mortality_Rates!$B$6, $C72, 1),  Mortality_Rates!$C$111))</f>
        <v>7.692404095011051E-3</v>
      </c>
      <c r="AS72" s="30">
        <f ca="1">(1-IF($B72="Male", $C$3, $C$4))^MIN((AS$8-$C$6), $C$5)*IF($B72="Male", MIN(OFFSET(Mortality_Rates!$B$6, $C72, 0), Mortality_Rates!$B$111), MIN(OFFSET(Mortality_Rates!$B$6, $C72, 1),  Mortality_Rates!$C$111))</f>
        <v>7.6039414479184241E-3</v>
      </c>
      <c r="AT72" s="30">
        <f ca="1">(1-IF($B72="Male", $C$3, $C$4))^MIN((AT$8-$C$6), $C$5)*IF($B72="Male", MIN(OFFSET(Mortality_Rates!$B$6, $C72, 0), Mortality_Rates!$B$111), MIN(OFFSET(Mortality_Rates!$B$6, $C72, 1),  Mortality_Rates!$C$111))</f>
        <v>7.5164961212673626E-3</v>
      </c>
      <c r="AU72" s="30">
        <f ca="1">(1-IF($B72="Male", $C$3, $C$4))^MIN((AU$8-$C$6), $C$5)*IF($B72="Male", MIN(OFFSET(Mortality_Rates!$B$6, $C72, 0), Mortality_Rates!$B$111), MIN(OFFSET(Mortality_Rates!$B$6, $C72, 1),  Mortality_Rates!$C$111))</f>
        <v>7.4300564158727893E-3</v>
      </c>
      <c r="AV72" s="30">
        <f ca="1">(1-IF($B72="Male", $C$3, $C$4))^MIN((AV$8-$C$6), $C$5)*IF($B72="Male", MIN(OFFSET(Mortality_Rates!$B$6, $C72, 0), Mortality_Rates!$B$111), MIN(OFFSET(Mortality_Rates!$B$6, $C72, 1),  Mortality_Rates!$C$111))</f>
        <v>7.3446107670902521E-3</v>
      </c>
      <c r="AW72" s="30">
        <f ca="1">(1-IF($B72="Male", $C$3, $C$4))^MIN((AW$8-$C$6), $C$5)*IF($B72="Male", MIN(OFFSET(Mortality_Rates!$B$6, $C72, 0), Mortality_Rates!$B$111), MIN(OFFSET(Mortality_Rates!$B$6, $C72, 1),  Mortality_Rates!$C$111))</f>
        <v>7.2601477432687146E-3</v>
      </c>
      <c r="AX72" s="30">
        <f ca="1">(1-IF($B72="Male", $C$3, $C$4))^MIN((AX$8-$C$6), $C$5)*IF($B72="Male", MIN(OFFSET(Mortality_Rates!$B$6, $C72, 0), Mortality_Rates!$B$111), MIN(OFFSET(Mortality_Rates!$B$6, $C72, 1),  Mortality_Rates!$C$111))</f>
        <v>7.1766560442211242E-3</v>
      </c>
      <c r="AY72" s="30">
        <f ca="1">(1-IF($B72="Male", $C$3, $C$4))^MIN((AY$8-$C$6), $C$5)*IF($B72="Male", MIN(OFFSET(Mortality_Rates!$B$6, $C72, 0), Mortality_Rates!$B$111), MIN(OFFSET(Mortality_Rates!$B$6, $C72, 1),  Mortality_Rates!$C$111))</f>
        <v>7.0941244997125806E-3</v>
      </c>
      <c r="AZ72" s="30">
        <f ca="1">(1-IF($B72="Male", $C$3, $C$4))^MIN((AZ$8-$C$6), $C$5)*IF($B72="Male", MIN(OFFSET(Mortality_Rates!$B$6, $C72, 0), Mortality_Rates!$B$111), MIN(OFFSET(Mortality_Rates!$B$6, $C72, 1),  Mortality_Rates!$C$111))</f>
        <v>7.0125420679658865E-3</v>
      </c>
      <c r="BA72" s="30">
        <f ca="1">(1-IF($B72="Male", $C$3, $C$4))^MIN((BA$8-$C$6), $C$5)*IF($B72="Male", MIN(OFFSET(Mortality_Rates!$B$6, $C72, 0), Mortality_Rates!$B$111), MIN(OFFSET(Mortality_Rates!$B$6, $C72, 1),  Mortality_Rates!$C$111))</f>
        <v>6.9318978341842792E-3</v>
      </c>
      <c r="BB72" s="30">
        <f ca="1">(1-IF($B72="Male", $C$3, $C$4))^MIN((BB$8-$C$6), $C$5)*IF($B72="Male", MIN(OFFSET(Mortality_Rates!$B$6, $C72, 0), Mortality_Rates!$B$111), MIN(OFFSET(Mortality_Rates!$B$6, $C72, 1),  Mortality_Rates!$C$111))</f>
        <v>6.9318978341842792E-3</v>
      </c>
      <c r="BC72" s="30">
        <f ca="1">(1-IF($B72="Male", $C$3, $C$4))^MIN((BC$8-$C$6), $C$5)*IF($B72="Male", MIN(OFFSET(Mortality_Rates!$B$6, $C72, 0), Mortality_Rates!$B$111), MIN(OFFSET(Mortality_Rates!$B$6, $C72, 1),  Mortality_Rates!$C$111))</f>
        <v>6.9318978341842792E-3</v>
      </c>
      <c r="BD72" s="30">
        <f ca="1">(1-IF($B72="Male", $C$3, $C$4))^MIN((BD$8-$C$6), $C$5)*IF($B72="Male", MIN(OFFSET(Mortality_Rates!$B$6, $C72, 0), Mortality_Rates!$B$111), MIN(OFFSET(Mortality_Rates!$B$6, $C72, 1),  Mortality_Rates!$C$111))</f>
        <v>6.9318978341842792E-3</v>
      </c>
      <c r="BE72" s="30">
        <f ca="1">(1-IF($B72="Male", $C$3, $C$4))^MIN((BE$8-$C$6), $C$5)*IF($B72="Male", MIN(OFFSET(Mortality_Rates!$B$6, $C72, 0), Mortality_Rates!$B$111), MIN(OFFSET(Mortality_Rates!$B$6, $C72, 1),  Mortality_Rates!$C$111))</f>
        <v>6.9318978341842792E-3</v>
      </c>
      <c r="BF72" s="30">
        <f ca="1">(1-IF($B72="Male", $C$3, $C$4))^MIN((BF$8-$C$6), $C$5)*IF($B72="Male", MIN(OFFSET(Mortality_Rates!$B$6, $C72, 0), Mortality_Rates!$B$111), MIN(OFFSET(Mortality_Rates!$B$6, $C72, 1),  Mortality_Rates!$C$111))</f>
        <v>6.9318978341842792E-3</v>
      </c>
      <c r="BG72" s="30">
        <f ca="1">(1-IF($B72="Male", $C$3, $C$4))^MIN((BG$8-$C$6), $C$5)*IF($B72="Male", MIN(OFFSET(Mortality_Rates!$B$6, $C72, 0), Mortality_Rates!$B$111), MIN(OFFSET(Mortality_Rates!$B$6, $C72, 1),  Mortality_Rates!$C$111))</f>
        <v>6.9318978341842792E-3</v>
      </c>
      <c r="BH72" s="30">
        <f ca="1">(1-IF($B72="Male", $C$3, $C$4))^MIN((BH$8-$C$6), $C$5)*IF($B72="Male", MIN(OFFSET(Mortality_Rates!$B$6, $C72, 0), Mortality_Rates!$B$111), MIN(OFFSET(Mortality_Rates!$B$6, $C72, 1),  Mortality_Rates!$C$111))</f>
        <v>6.9318978341842792E-3</v>
      </c>
      <c r="BI72" s="30">
        <f ca="1">(1-IF($B72="Male", $C$3, $C$4))^MIN((BI$8-$C$6), $C$5)*IF($B72="Male", MIN(OFFSET(Mortality_Rates!$B$6, $C72, 0), Mortality_Rates!$B$111), MIN(OFFSET(Mortality_Rates!$B$6, $C72, 1),  Mortality_Rates!$C$111))</f>
        <v>6.9318978341842792E-3</v>
      </c>
      <c r="BJ72" s="30">
        <f ca="1">(1-IF($B72="Male", $C$3, $C$4))^MIN((BJ$8-$C$6), $C$5)*IF($B72="Male", MIN(OFFSET(Mortality_Rates!$B$6, $C72, 0), Mortality_Rates!$B$111), MIN(OFFSET(Mortality_Rates!$B$6, $C72, 1),  Mortality_Rates!$C$111))</f>
        <v>6.9318978341842792E-3</v>
      </c>
      <c r="BK72" s="30">
        <f ca="1">(1-IF($B72="Male", $C$3, $C$4))^MIN((BK$8-$C$6), $C$5)*IF($B72="Male", MIN(OFFSET(Mortality_Rates!$B$6, $C72, 0), Mortality_Rates!$B$111), MIN(OFFSET(Mortality_Rates!$B$6, $C72, 1),  Mortality_Rates!$C$111))</f>
        <v>6.9318978341842792E-3</v>
      </c>
    </row>
    <row r="73" spans="1:63" x14ac:dyDescent="0.35">
      <c r="A73" t="s">
        <v>34</v>
      </c>
      <c r="B73" t="s">
        <v>31</v>
      </c>
      <c r="C73">
        <f t="shared" si="25"/>
        <v>64</v>
      </c>
      <c r="D73" s="30">
        <f ca="1">(1-IF($B73="Male", $C$3, $C$4))^MIN((D$8-$C$6), $C$5)*IF($B73="Male", MIN(OFFSET(Mortality_Rates!$B$6, $C73, 0), Mortality_Rates!$B$111), MIN(OFFSET(Mortality_Rates!$B$6, $C73, 1),  Mortality_Rates!$C$111))</f>
        <v>1.36126335E-2</v>
      </c>
      <c r="E73" s="30">
        <f ca="1">(1-IF($B73="Male", $C$3, $C$4))^MIN((E$8-$C$6), $C$5)*IF($B73="Male", MIN(OFFSET(Mortality_Rates!$B$6, $C73, 0), Mortality_Rates!$B$111), MIN(OFFSET(Mortality_Rates!$B$6, $C73, 1),  Mortality_Rates!$C$111))</f>
        <v>1.345608821475E-2</v>
      </c>
      <c r="F73" s="30">
        <f ca="1">(1-IF($B73="Male", $C$3, $C$4))^MIN((F$8-$C$6), $C$5)*IF($B73="Male", MIN(OFFSET(Mortality_Rates!$B$6, $C73, 0), Mortality_Rates!$B$111), MIN(OFFSET(Mortality_Rates!$B$6, $C73, 1),  Mortality_Rates!$C$111))</f>
        <v>1.3301343200280376E-2</v>
      </c>
      <c r="G73" s="30">
        <f ca="1">(1-IF($B73="Male", $C$3, $C$4))^MIN((G$8-$C$6), $C$5)*IF($B73="Male", MIN(OFFSET(Mortality_Rates!$B$6, $C73, 0), Mortality_Rates!$B$111), MIN(OFFSET(Mortality_Rates!$B$6, $C73, 1),  Mortality_Rates!$C$111))</f>
        <v>1.3148377753477153E-2</v>
      </c>
      <c r="H73" s="30">
        <f ca="1">(1-IF($B73="Male", $C$3, $C$4))^MIN((H$8-$C$6), $C$5)*IF($B73="Male", MIN(OFFSET(Mortality_Rates!$B$6, $C73, 0), Mortality_Rates!$B$111), MIN(OFFSET(Mortality_Rates!$B$6, $C73, 1),  Mortality_Rates!$C$111))</f>
        <v>1.2997171409312166E-2</v>
      </c>
      <c r="I73" s="30">
        <f ca="1">(1-IF($B73="Male", $C$3, $C$4))^MIN((I$8-$C$6), $C$5)*IF($B73="Male", MIN(OFFSET(Mortality_Rates!$B$6, $C73, 0), Mortality_Rates!$B$111), MIN(OFFSET(Mortality_Rates!$B$6, $C73, 1),  Mortality_Rates!$C$111))</f>
        <v>1.2847703938105075E-2</v>
      </c>
      <c r="J73" s="30">
        <f ca="1">(1-IF($B73="Male", $C$3, $C$4))^MIN((J$8-$C$6), $C$5)*IF($B73="Male", MIN(OFFSET(Mortality_Rates!$B$6, $C73, 0), Mortality_Rates!$B$111), MIN(OFFSET(Mortality_Rates!$B$6, $C73, 1),  Mortality_Rates!$C$111))</f>
        <v>1.2699955342816868E-2</v>
      </c>
      <c r="K73" s="30">
        <f ca="1">(1-IF($B73="Male", $C$3, $C$4))^MIN((K$8-$C$6), $C$5)*IF($B73="Male", MIN(OFFSET(Mortality_Rates!$B$6, $C73, 0), Mortality_Rates!$B$111), MIN(OFFSET(Mortality_Rates!$B$6, $C73, 1),  Mortality_Rates!$C$111))</f>
        <v>1.2553905856374474E-2</v>
      </c>
      <c r="L73" s="30">
        <f ca="1">(1-IF($B73="Male", $C$3, $C$4))^MIN((L$8-$C$6), $C$5)*IF($B73="Male", MIN(OFFSET(Mortality_Rates!$B$6, $C73, 0), Mortality_Rates!$B$111), MIN(OFFSET(Mortality_Rates!$B$6, $C73, 1),  Mortality_Rates!$C$111))</f>
        <v>1.2409535939026167E-2</v>
      </c>
      <c r="M73" s="30">
        <f ca="1">(1-IF($B73="Male", $C$3, $C$4))^MIN((M$8-$C$6), $C$5)*IF($B73="Male", MIN(OFFSET(Mortality_Rates!$B$6, $C73, 0), Mortality_Rates!$B$111), MIN(OFFSET(Mortality_Rates!$B$6, $C73, 1),  Mortality_Rates!$C$111))</f>
        <v>1.2266826275727366E-2</v>
      </c>
      <c r="N73" s="30">
        <f ca="1">(1-IF($B73="Male", $C$3, $C$4))^MIN((N$8-$C$6), $C$5)*IF($B73="Male", MIN(OFFSET(Mortality_Rates!$B$6, $C73, 0), Mortality_Rates!$B$111), MIN(OFFSET(Mortality_Rates!$B$6, $C73, 1),  Mortality_Rates!$C$111))</f>
        <v>1.2125757773556503E-2</v>
      </c>
      <c r="O73" s="30">
        <f ca="1">(1-IF($B73="Male", $C$3, $C$4))^MIN((O$8-$C$6), $C$5)*IF($B73="Male", MIN(OFFSET(Mortality_Rates!$B$6, $C73, 0), Mortality_Rates!$B$111), MIN(OFFSET(Mortality_Rates!$B$6, $C73, 1),  Mortality_Rates!$C$111))</f>
        <v>1.1986311559160604E-2</v>
      </c>
      <c r="P73" s="30">
        <f ca="1">(1-IF($B73="Male", $C$3, $C$4))^MIN((P$8-$C$6), $C$5)*IF($B73="Male", MIN(OFFSET(Mortality_Rates!$B$6, $C73, 0), Mortality_Rates!$B$111), MIN(OFFSET(Mortality_Rates!$B$6, $C73, 1),  Mortality_Rates!$C$111))</f>
        <v>1.1848468976230257E-2</v>
      </c>
      <c r="Q73" s="30">
        <f ca="1">(1-IF($B73="Male", $C$3, $C$4))^MIN((Q$8-$C$6), $C$5)*IF($B73="Male", MIN(OFFSET(Mortality_Rates!$B$6, $C73, 0), Mortality_Rates!$B$111), MIN(OFFSET(Mortality_Rates!$B$6, $C73, 1),  Mortality_Rates!$C$111))</f>
        <v>1.1712211583003609E-2</v>
      </c>
      <c r="R73" s="30">
        <f ca="1">(1-IF($B73="Male", $C$3, $C$4))^MIN((R$8-$C$6), $C$5)*IF($B73="Male", MIN(OFFSET(Mortality_Rates!$B$6, $C73, 0), Mortality_Rates!$B$111), MIN(OFFSET(Mortality_Rates!$B$6, $C73, 1),  Mortality_Rates!$C$111))</f>
        <v>1.1577521149799068E-2</v>
      </c>
      <c r="S73" s="30">
        <f ca="1">(1-IF($B73="Male", $C$3, $C$4))^MIN((S$8-$C$6), $C$5)*IF($B73="Male", MIN(OFFSET(Mortality_Rates!$B$6, $C73, 0), Mortality_Rates!$B$111), MIN(OFFSET(Mortality_Rates!$B$6, $C73, 1),  Mortality_Rates!$C$111))</f>
        <v>1.1444379656576378E-2</v>
      </c>
      <c r="T73" s="30">
        <f ca="1">(1-IF($B73="Male", $C$3, $C$4))^MIN((T$8-$C$6), $C$5)*IF($B73="Male", MIN(OFFSET(Mortality_Rates!$B$6, $C73, 0), Mortality_Rates!$B$111), MIN(OFFSET(Mortality_Rates!$B$6, $C73, 1),  Mortality_Rates!$C$111))</f>
        <v>1.131276929052575E-2</v>
      </c>
      <c r="U73" s="30">
        <f ca="1">(1-IF($B73="Male", $C$3, $C$4))^MIN((U$8-$C$6), $C$5)*IF($B73="Male", MIN(OFFSET(Mortality_Rates!$B$6, $C73, 0), Mortality_Rates!$B$111), MIN(OFFSET(Mortality_Rates!$B$6, $C73, 1),  Mortality_Rates!$C$111))</f>
        <v>1.1182672443684705E-2</v>
      </c>
      <c r="V73" s="30">
        <f ca="1">(1-IF($B73="Male", $C$3, $C$4))^MIN((V$8-$C$6), $C$5)*IF($B73="Male", MIN(OFFSET(Mortality_Rates!$B$6, $C73, 0), Mortality_Rates!$B$111), MIN(OFFSET(Mortality_Rates!$B$6, $C73, 1),  Mortality_Rates!$C$111))</f>
        <v>1.1054071710582329E-2</v>
      </c>
      <c r="W73" s="30">
        <f ca="1">(1-IF($B73="Male", $C$3, $C$4))^MIN((W$8-$C$6), $C$5)*IF($B73="Male", MIN(OFFSET(Mortality_Rates!$B$6, $C73, 0), Mortality_Rates!$B$111), MIN(OFFSET(Mortality_Rates!$B$6, $C73, 1),  Mortality_Rates!$C$111))</f>
        <v>1.0926949885910635E-2</v>
      </c>
      <c r="X73" s="30">
        <f ca="1">(1-IF($B73="Male", $C$3, $C$4))^MIN((X$8-$C$6), $C$5)*IF($B73="Male", MIN(OFFSET(Mortality_Rates!$B$6, $C73, 0), Mortality_Rates!$B$111), MIN(OFFSET(Mortality_Rates!$B$6, $C73, 1),  Mortality_Rates!$C$111))</f>
        <v>1.0801289962222663E-2</v>
      </c>
      <c r="Y73" s="30">
        <f ca="1">(1-IF($B73="Male", $C$3, $C$4))^MIN((Y$8-$C$6), $C$5)*IF($B73="Male", MIN(OFFSET(Mortality_Rates!$B$6, $C73, 0), Mortality_Rates!$B$111), MIN(OFFSET(Mortality_Rates!$B$6, $C73, 1),  Mortality_Rates!$C$111))</f>
        <v>1.0677075127657101E-2</v>
      </c>
      <c r="Z73" s="30">
        <f ca="1">(1-IF($B73="Male", $C$3, $C$4))^MIN((Z$8-$C$6), $C$5)*IF($B73="Male", MIN(OFFSET(Mortality_Rates!$B$6, $C73, 0), Mortality_Rates!$B$111), MIN(OFFSET(Mortality_Rates!$B$6, $C73, 1),  Mortality_Rates!$C$111))</f>
        <v>1.0554288763689046E-2</v>
      </c>
      <c r="AA73" s="30">
        <f ca="1">(1-IF($B73="Male", $C$3, $C$4))^MIN((AA$8-$C$6), $C$5)*IF($B73="Male", MIN(OFFSET(Mortality_Rates!$B$6, $C73, 0), Mortality_Rates!$B$111), MIN(OFFSET(Mortality_Rates!$B$6, $C73, 1),  Mortality_Rates!$C$111))</f>
        <v>1.0432914442906621E-2</v>
      </c>
      <c r="AB73" s="30">
        <f ca="1">(1-IF($B73="Male", $C$3, $C$4))^MIN((AB$8-$C$6), $C$5)*IF($B73="Male", MIN(OFFSET(Mortality_Rates!$B$6, $C73, 0), Mortality_Rates!$B$111), MIN(OFFSET(Mortality_Rates!$B$6, $C73, 1),  Mortality_Rates!$C$111))</f>
        <v>1.0312935926813194E-2</v>
      </c>
      <c r="AC73" s="30">
        <f ca="1">(1-IF($B73="Male", $C$3, $C$4))^MIN((AC$8-$C$6), $C$5)*IF($B73="Male", MIN(OFFSET(Mortality_Rates!$B$6, $C73, 0), Mortality_Rates!$B$111), MIN(OFFSET(Mortality_Rates!$B$6, $C73, 1),  Mortality_Rates!$C$111))</f>
        <v>1.0194337163654843E-2</v>
      </c>
      <c r="AD73" s="30">
        <f ca="1">(1-IF($B73="Male", $C$3, $C$4))^MIN((AD$8-$C$6), $C$5)*IF($B73="Male", MIN(OFFSET(Mortality_Rates!$B$6, $C73, 0), Mortality_Rates!$B$111), MIN(OFFSET(Mortality_Rates!$B$6, $C73, 1),  Mortality_Rates!$C$111))</f>
        <v>1.0077102286272814E-2</v>
      </c>
      <c r="AE73" s="30">
        <f ca="1">(1-IF($B73="Male", $C$3, $C$4))^MIN((AE$8-$C$6), $C$5)*IF($B73="Male", MIN(OFFSET(Mortality_Rates!$B$6, $C73, 0), Mortality_Rates!$B$111), MIN(OFFSET(Mortality_Rates!$B$6, $C73, 1),  Mortality_Rates!$C$111))</f>
        <v>9.9612156099806778E-3</v>
      </c>
      <c r="AF73" s="30">
        <f ca="1">(1-IF($B73="Male", $C$3, $C$4))^MIN((AF$8-$C$6), $C$5)*IF($B73="Male", MIN(OFFSET(Mortality_Rates!$B$6, $C73, 0), Mortality_Rates!$B$111), MIN(OFFSET(Mortality_Rates!$B$6, $C73, 1),  Mortality_Rates!$C$111))</f>
        <v>9.8466616304658996E-3</v>
      </c>
      <c r="AG73" s="30">
        <f ca="1">(1-IF($B73="Male", $C$3, $C$4))^MIN((AG$8-$C$6), $C$5)*IF($B73="Male", MIN(OFFSET(Mortality_Rates!$B$6, $C73, 0), Mortality_Rates!$B$111), MIN(OFFSET(Mortality_Rates!$B$6, $C73, 1),  Mortality_Rates!$C$111))</f>
        <v>9.7334250217155412E-3</v>
      </c>
      <c r="AH73" s="30">
        <f ca="1">(1-IF($B73="Male", $C$3, $C$4))^MIN((AH$8-$C$6), $C$5)*IF($B73="Male", MIN(OFFSET(Mortality_Rates!$B$6, $C73, 0), Mortality_Rates!$B$111), MIN(OFFSET(Mortality_Rates!$B$6, $C73, 1),  Mortality_Rates!$C$111))</f>
        <v>9.621490633965812E-3</v>
      </c>
      <c r="AI73" s="30">
        <f ca="1">(1-IF($B73="Male", $C$3, $C$4))^MIN((AI$8-$C$6), $C$5)*IF($B73="Male", MIN(OFFSET(Mortality_Rates!$B$6, $C73, 0), Mortality_Rates!$B$111), MIN(OFFSET(Mortality_Rates!$B$6, $C73, 1),  Mortality_Rates!$C$111))</f>
        <v>9.5108434916752055E-3</v>
      </c>
      <c r="AJ73" s="30">
        <f ca="1">(1-IF($B73="Male", $C$3, $C$4))^MIN((AJ$8-$C$6), $C$5)*IF($B73="Male", MIN(OFFSET(Mortality_Rates!$B$6, $C73, 0), Mortality_Rates!$B$111), MIN(OFFSET(Mortality_Rates!$B$6, $C73, 1),  Mortality_Rates!$C$111))</f>
        <v>9.4014687915209422E-3</v>
      </c>
      <c r="AK73" s="30">
        <f ca="1">(1-IF($B73="Male", $C$3, $C$4))^MIN((AK$8-$C$6), $C$5)*IF($B73="Male", MIN(OFFSET(Mortality_Rates!$B$6, $C73, 0), Mortality_Rates!$B$111), MIN(OFFSET(Mortality_Rates!$B$6, $C73, 1),  Mortality_Rates!$C$111))</f>
        <v>9.2933519004184499E-3</v>
      </c>
      <c r="AL73" s="30">
        <f ca="1">(1-IF($B73="Male", $C$3, $C$4))^MIN((AL$8-$C$6), $C$5)*IF($B73="Male", MIN(OFFSET(Mortality_Rates!$B$6, $C73, 0), Mortality_Rates!$B$111), MIN(OFFSET(Mortality_Rates!$B$6, $C73, 1),  Mortality_Rates!$C$111))</f>
        <v>9.1864783535636381E-3</v>
      </c>
      <c r="AM73" s="30">
        <f ca="1">(1-IF($B73="Male", $C$3, $C$4))^MIN((AM$8-$C$6), $C$5)*IF($B73="Male", MIN(OFFSET(Mortality_Rates!$B$6, $C73, 0), Mortality_Rates!$B$111), MIN(OFFSET(Mortality_Rates!$B$6, $C73, 1),  Mortality_Rates!$C$111))</f>
        <v>9.0808338524976575E-3</v>
      </c>
      <c r="AN73" s="30">
        <f ca="1">(1-IF($B73="Male", $C$3, $C$4))^MIN((AN$8-$C$6), $C$5)*IF($B73="Male", MIN(OFFSET(Mortality_Rates!$B$6, $C73, 0), Mortality_Rates!$B$111), MIN(OFFSET(Mortality_Rates!$B$6, $C73, 1),  Mortality_Rates!$C$111))</f>
        <v>8.976404263193934E-3</v>
      </c>
      <c r="AO73" s="30">
        <f ca="1">(1-IF($B73="Male", $C$3, $C$4))^MIN((AO$8-$C$6), $C$5)*IF($B73="Male", MIN(OFFSET(Mortality_Rates!$B$6, $C73, 0), Mortality_Rates!$B$111), MIN(OFFSET(Mortality_Rates!$B$6, $C73, 1),  Mortality_Rates!$C$111))</f>
        <v>8.8731756141672037E-3</v>
      </c>
      <c r="AP73" s="30">
        <f ca="1">(1-IF($B73="Male", $C$3, $C$4))^MIN((AP$8-$C$6), $C$5)*IF($B73="Male", MIN(OFFSET(Mortality_Rates!$B$6, $C73, 0), Mortality_Rates!$B$111), MIN(OFFSET(Mortality_Rates!$B$6, $C73, 1),  Mortality_Rates!$C$111))</f>
        <v>8.7711340946042809E-3</v>
      </c>
      <c r="AQ73" s="30">
        <f ca="1">(1-IF($B73="Male", $C$3, $C$4))^MIN((AQ$8-$C$6), $C$5)*IF($B73="Male", MIN(OFFSET(Mortality_Rates!$B$6, $C73, 0), Mortality_Rates!$B$111), MIN(OFFSET(Mortality_Rates!$B$6, $C73, 1),  Mortality_Rates!$C$111))</f>
        <v>8.6702660525163327E-3</v>
      </c>
      <c r="AR73" s="30">
        <f ca="1">(1-IF($B73="Male", $C$3, $C$4))^MIN((AR$8-$C$6), $C$5)*IF($B73="Male", MIN(OFFSET(Mortality_Rates!$B$6, $C73, 0), Mortality_Rates!$B$111), MIN(OFFSET(Mortality_Rates!$B$6, $C73, 1),  Mortality_Rates!$C$111))</f>
        <v>8.5705579929123941E-3</v>
      </c>
      <c r="AS73" s="30">
        <f ca="1">(1-IF($B73="Male", $C$3, $C$4))^MIN((AS$8-$C$6), $C$5)*IF($B73="Male", MIN(OFFSET(Mortality_Rates!$B$6, $C73, 0), Mortality_Rates!$B$111), MIN(OFFSET(Mortality_Rates!$B$6, $C73, 1),  Mortality_Rates!$C$111))</f>
        <v>8.4719965759939009E-3</v>
      </c>
      <c r="AT73" s="30">
        <f ca="1">(1-IF($B73="Male", $C$3, $C$4))^MIN((AT$8-$C$6), $C$5)*IF($B73="Male", MIN(OFFSET(Mortality_Rates!$B$6, $C73, 0), Mortality_Rates!$B$111), MIN(OFFSET(Mortality_Rates!$B$6, $C73, 1),  Mortality_Rates!$C$111))</f>
        <v>8.3745686153699726E-3</v>
      </c>
      <c r="AU73" s="30">
        <f ca="1">(1-IF($B73="Male", $C$3, $C$4))^MIN((AU$8-$C$6), $C$5)*IF($B73="Male", MIN(OFFSET(Mortality_Rates!$B$6, $C73, 0), Mortality_Rates!$B$111), MIN(OFFSET(Mortality_Rates!$B$6, $C73, 1),  Mortality_Rates!$C$111))</f>
        <v>8.2782610762932186E-3</v>
      </c>
      <c r="AV73" s="30">
        <f ca="1">(1-IF($B73="Male", $C$3, $C$4))^MIN((AV$8-$C$6), $C$5)*IF($B73="Male", MIN(OFFSET(Mortality_Rates!$B$6, $C73, 0), Mortality_Rates!$B$111), MIN(OFFSET(Mortality_Rates!$B$6, $C73, 1),  Mortality_Rates!$C$111))</f>
        <v>8.1830610739158458E-3</v>
      </c>
      <c r="AW73" s="30">
        <f ca="1">(1-IF($B73="Male", $C$3, $C$4))^MIN((AW$8-$C$6), $C$5)*IF($B73="Male", MIN(OFFSET(Mortality_Rates!$B$6, $C73, 0), Mortality_Rates!$B$111), MIN(OFFSET(Mortality_Rates!$B$6, $C73, 1),  Mortality_Rates!$C$111))</f>
        <v>8.0889558715658144E-3</v>
      </c>
      <c r="AX73" s="30">
        <f ca="1">(1-IF($B73="Male", $C$3, $C$4))^MIN((AX$8-$C$6), $C$5)*IF($B73="Male", MIN(OFFSET(Mortality_Rates!$B$6, $C73, 0), Mortality_Rates!$B$111), MIN(OFFSET(Mortality_Rates!$B$6, $C73, 1),  Mortality_Rates!$C$111))</f>
        <v>7.995932879042808E-3</v>
      </c>
      <c r="AY73" s="30">
        <f ca="1">(1-IF($B73="Male", $C$3, $C$4))^MIN((AY$8-$C$6), $C$5)*IF($B73="Male", MIN(OFFSET(Mortality_Rates!$B$6, $C73, 0), Mortality_Rates!$B$111), MIN(OFFSET(Mortality_Rates!$B$6, $C73, 1),  Mortality_Rates!$C$111))</f>
        <v>7.9039796509338157E-3</v>
      </c>
      <c r="AZ73" s="30">
        <f ca="1">(1-IF($B73="Male", $C$3, $C$4))^MIN((AZ$8-$C$6), $C$5)*IF($B73="Male", MIN(OFFSET(Mortality_Rates!$B$6, $C73, 0), Mortality_Rates!$B$111), MIN(OFFSET(Mortality_Rates!$B$6, $C73, 1),  Mortality_Rates!$C$111))</f>
        <v>7.8130838849480768E-3</v>
      </c>
      <c r="BA73" s="30">
        <f ca="1">(1-IF($B73="Male", $C$3, $C$4))^MIN((BA$8-$C$6), $C$5)*IF($B73="Male", MIN(OFFSET(Mortality_Rates!$B$6, $C73, 0), Mortality_Rates!$B$111), MIN(OFFSET(Mortality_Rates!$B$6, $C73, 1),  Mortality_Rates!$C$111))</f>
        <v>7.723233420271175E-3</v>
      </c>
      <c r="BB73" s="30">
        <f ca="1">(1-IF($B73="Male", $C$3, $C$4))^MIN((BB$8-$C$6), $C$5)*IF($B73="Male", MIN(OFFSET(Mortality_Rates!$B$6, $C73, 0), Mortality_Rates!$B$111), MIN(OFFSET(Mortality_Rates!$B$6, $C73, 1),  Mortality_Rates!$C$111))</f>
        <v>7.723233420271175E-3</v>
      </c>
      <c r="BC73" s="30">
        <f ca="1">(1-IF($B73="Male", $C$3, $C$4))^MIN((BC$8-$C$6), $C$5)*IF($B73="Male", MIN(OFFSET(Mortality_Rates!$B$6, $C73, 0), Mortality_Rates!$B$111), MIN(OFFSET(Mortality_Rates!$B$6, $C73, 1),  Mortality_Rates!$C$111))</f>
        <v>7.723233420271175E-3</v>
      </c>
      <c r="BD73" s="30">
        <f ca="1">(1-IF($B73="Male", $C$3, $C$4))^MIN((BD$8-$C$6), $C$5)*IF($B73="Male", MIN(OFFSET(Mortality_Rates!$B$6, $C73, 0), Mortality_Rates!$B$111), MIN(OFFSET(Mortality_Rates!$B$6, $C73, 1),  Mortality_Rates!$C$111))</f>
        <v>7.723233420271175E-3</v>
      </c>
      <c r="BE73" s="30">
        <f ca="1">(1-IF($B73="Male", $C$3, $C$4))^MIN((BE$8-$C$6), $C$5)*IF($B73="Male", MIN(OFFSET(Mortality_Rates!$B$6, $C73, 0), Mortality_Rates!$B$111), MIN(OFFSET(Mortality_Rates!$B$6, $C73, 1),  Mortality_Rates!$C$111))</f>
        <v>7.723233420271175E-3</v>
      </c>
      <c r="BF73" s="30">
        <f ca="1">(1-IF($B73="Male", $C$3, $C$4))^MIN((BF$8-$C$6), $C$5)*IF($B73="Male", MIN(OFFSET(Mortality_Rates!$B$6, $C73, 0), Mortality_Rates!$B$111), MIN(OFFSET(Mortality_Rates!$B$6, $C73, 1),  Mortality_Rates!$C$111))</f>
        <v>7.723233420271175E-3</v>
      </c>
      <c r="BG73" s="30">
        <f ca="1">(1-IF($B73="Male", $C$3, $C$4))^MIN((BG$8-$C$6), $C$5)*IF($B73="Male", MIN(OFFSET(Mortality_Rates!$B$6, $C73, 0), Mortality_Rates!$B$111), MIN(OFFSET(Mortality_Rates!$B$6, $C73, 1),  Mortality_Rates!$C$111))</f>
        <v>7.723233420271175E-3</v>
      </c>
      <c r="BH73" s="30">
        <f ca="1">(1-IF($B73="Male", $C$3, $C$4))^MIN((BH$8-$C$6), $C$5)*IF($B73="Male", MIN(OFFSET(Mortality_Rates!$B$6, $C73, 0), Mortality_Rates!$B$111), MIN(OFFSET(Mortality_Rates!$B$6, $C73, 1),  Mortality_Rates!$C$111))</f>
        <v>7.723233420271175E-3</v>
      </c>
      <c r="BI73" s="30">
        <f ca="1">(1-IF($B73="Male", $C$3, $C$4))^MIN((BI$8-$C$6), $C$5)*IF($B73="Male", MIN(OFFSET(Mortality_Rates!$B$6, $C73, 0), Mortality_Rates!$B$111), MIN(OFFSET(Mortality_Rates!$B$6, $C73, 1),  Mortality_Rates!$C$111))</f>
        <v>7.723233420271175E-3</v>
      </c>
      <c r="BJ73" s="30">
        <f ca="1">(1-IF($B73="Male", $C$3, $C$4))^MIN((BJ$8-$C$6), $C$5)*IF($B73="Male", MIN(OFFSET(Mortality_Rates!$B$6, $C73, 0), Mortality_Rates!$B$111), MIN(OFFSET(Mortality_Rates!$B$6, $C73, 1),  Mortality_Rates!$C$111))</f>
        <v>7.723233420271175E-3</v>
      </c>
      <c r="BK73" s="30">
        <f ca="1">(1-IF($B73="Male", $C$3, $C$4))^MIN((BK$8-$C$6), $C$5)*IF($B73="Male", MIN(OFFSET(Mortality_Rates!$B$6, $C73, 0), Mortality_Rates!$B$111), MIN(OFFSET(Mortality_Rates!$B$6, $C73, 1),  Mortality_Rates!$C$111))</f>
        <v>7.723233420271175E-3</v>
      </c>
    </row>
    <row r="74" spans="1:63" x14ac:dyDescent="0.35">
      <c r="A74" t="s">
        <v>34</v>
      </c>
      <c r="B74" t="s">
        <v>31</v>
      </c>
      <c r="C74">
        <f t="shared" si="25"/>
        <v>65</v>
      </c>
      <c r="D74" s="30">
        <f ca="1">(1-IF($B74="Male", $C$3, $C$4))^MIN((D$8-$C$6), $C$5)*IF($B74="Male", MIN(OFFSET(Mortality_Rates!$B$6, $C74, 0), Mortality_Rates!$B$111), MIN(OFFSET(Mortality_Rates!$B$6, $C74, 1),  Mortality_Rates!$C$111))</f>
        <v>1.52021415E-2</v>
      </c>
      <c r="E74" s="30">
        <f ca="1">(1-IF($B74="Male", $C$3, $C$4))^MIN((E$8-$C$6), $C$5)*IF($B74="Male", MIN(OFFSET(Mortality_Rates!$B$6, $C74, 0), Mortality_Rates!$B$111), MIN(OFFSET(Mortality_Rates!$B$6, $C74, 1),  Mortality_Rates!$C$111))</f>
        <v>1.5027316872750001E-2</v>
      </c>
      <c r="F74" s="30">
        <f ca="1">(1-IF($B74="Male", $C$3, $C$4))^MIN((F$8-$C$6), $C$5)*IF($B74="Male", MIN(OFFSET(Mortality_Rates!$B$6, $C74, 0), Mortality_Rates!$B$111), MIN(OFFSET(Mortality_Rates!$B$6, $C74, 1),  Mortality_Rates!$C$111))</f>
        <v>1.4854502728713376E-2</v>
      </c>
      <c r="G74" s="30">
        <f ca="1">(1-IF($B74="Male", $C$3, $C$4))^MIN((G$8-$C$6), $C$5)*IF($B74="Male", MIN(OFFSET(Mortality_Rates!$B$6, $C74, 0), Mortality_Rates!$B$111), MIN(OFFSET(Mortality_Rates!$B$6, $C74, 1),  Mortality_Rates!$C$111))</f>
        <v>1.4683675947333174E-2</v>
      </c>
      <c r="H74" s="30">
        <f ca="1">(1-IF($B74="Male", $C$3, $C$4))^MIN((H$8-$C$6), $C$5)*IF($B74="Male", MIN(OFFSET(Mortality_Rates!$B$6, $C74, 0), Mortality_Rates!$B$111), MIN(OFFSET(Mortality_Rates!$B$6, $C74, 1),  Mortality_Rates!$C$111))</f>
        <v>1.4514813673938842E-2</v>
      </c>
      <c r="I74" s="30">
        <f ca="1">(1-IF($B74="Male", $C$3, $C$4))^MIN((I$8-$C$6), $C$5)*IF($B74="Male", MIN(OFFSET(Mortality_Rates!$B$6, $C74, 0), Mortality_Rates!$B$111), MIN(OFFSET(Mortality_Rates!$B$6, $C74, 1),  Mortality_Rates!$C$111))</f>
        <v>1.4347893316688546E-2</v>
      </c>
      <c r="J74" s="30">
        <f ca="1">(1-IF($B74="Male", $C$3, $C$4))^MIN((J$8-$C$6), $C$5)*IF($B74="Male", MIN(OFFSET(Mortality_Rates!$B$6, $C74, 0), Mortality_Rates!$B$111), MIN(OFFSET(Mortality_Rates!$B$6, $C74, 1),  Mortality_Rates!$C$111))</f>
        <v>1.4182892543546627E-2</v>
      </c>
      <c r="K74" s="30">
        <f ca="1">(1-IF($B74="Male", $C$3, $C$4))^MIN((K$8-$C$6), $C$5)*IF($B74="Male", MIN(OFFSET(Mortality_Rates!$B$6, $C74, 0), Mortality_Rates!$B$111), MIN(OFFSET(Mortality_Rates!$B$6, $C74, 1),  Mortality_Rates!$C$111))</f>
        <v>1.4019789279295841E-2</v>
      </c>
      <c r="L74" s="30">
        <f ca="1">(1-IF($B74="Male", $C$3, $C$4))^MIN((L$8-$C$6), $C$5)*IF($B74="Male", MIN(OFFSET(Mortality_Rates!$B$6, $C74, 0), Mortality_Rates!$B$111), MIN(OFFSET(Mortality_Rates!$B$6, $C74, 1),  Mortality_Rates!$C$111))</f>
        <v>1.3858561702583939E-2</v>
      </c>
      <c r="M74" s="30">
        <f ca="1">(1-IF($B74="Male", $C$3, $C$4))^MIN((M$8-$C$6), $C$5)*IF($B74="Male", MIN(OFFSET(Mortality_Rates!$B$6, $C74, 0), Mortality_Rates!$B$111), MIN(OFFSET(Mortality_Rates!$B$6, $C74, 1),  Mortality_Rates!$C$111))</f>
        <v>1.3699188243004224E-2</v>
      </c>
      <c r="N74" s="30">
        <f ca="1">(1-IF($B74="Male", $C$3, $C$4))^MIN((N$8-$C$6), $C$5)*IF($B74="Male", MIN(OFFSET(Mortality_Rates!$B$6, $C74, 0), Mortality_Rates!$B$111), MIN(OFFSET(Mortality_Rates!$B$6, $C74, 1),  Mortality_Rates!$C$111))</f>
        <v>1.3541647578209675E-2</v>
      </c>
      <c r="O74" s="30">
        <f ca="1">(1-IF($B74="Male", $C$3, $C$4))^MIN((O$8-$C$6), $C$5)*IF($B74="Male", MIN(OFFSET(Mortality_Rates!$B$6, $C74, 0), Mortality_Rates!$B$111), MIN(OFFSET(Mortality_Rates!$B$6, $C74, 1),  Mortality_Rates!$C$111))</f>
        <v>1.3385918631060267E-2</v>
      </c>
      <c r="P74" s="30">
        <f ca="1">(1-IF($B74="Male", $C$3, $C$4))^MIN((P$8-$C$6), $C$5)*IF($B74="Male", MIN(OFFSET(Mortality_Rates!$B$6, $C74, 0), Mortality_Rates!$B$111), MIN(OFFSET(Mortality_Rates!$B$6, $C74, 1),  Mortality_Rates!$C$111))</f>
        <v>1.3231980566803074E-2</v>
      </c>
      <c r="Q74" s="30">
        <f ca="1">(1-IF($B74="Male", $C$3, $C$4))^MIN((Q$8-$C$6), $C$5)*IF($B74="Male", MIN(OFFSET(Mortality_Rates!$B$6, $C74, 0), Mortality_Rates!$B$111), MIN(OFFSET(Mortality_Rates!$B$6, $C74, 1),  Mortality_Rates!$C$111))</f>
        <v>1.3079812790284839E-2</v>
      </c>
      <c r="R74" s="30">
        <f ca="1">(1-IF($B74="Male", $C$3, $C$4))^MIN((R$8-$C$6), $C$5)*IF($B74="Male", MIN(OFFSET(Mortality_Rates!$B$6, $C74, 0), Mortality_Rates!$B$111), MIN(OFFSET(Mortality_Rates!$B$6, $C74, 1),  Mortality_Rates!$C$111))</f>
        <v>1.2929394943196563E-2</v>
      </c>
      <c r="S74" s="30">
        <f ca="1">(1-IF($B74="Male", $C$3, $C$4))^MIN((S$8-$C$6), $C$5)*IF($B74="Male", MIN(OFFSET(Mortality_Rates!$B$6, $C74, 0), Mortality_Rates!$B$111), MIN(OFFSET(Mortality_Rates!$B$6, $C74, 1),  Mortality_Rates!$C$111))</f>
        <v>1.2780706901349801E-2</v>
      </c>
      <c r="T74" s="30">
        <f ca="1">(1-IF($B74="Male", $C$3, $C$4))^MIN((T$8-$C$6), $C$5)*IF($B74="Male", MIN(OFFSET(Mortality_Rates!$B$6, $C74, 0), Mortality_Rates!$B$111), MIN(OFFSET(Mortality_Rates!$B$6, $C74, 1),  Mortality_Rates!$C$111))</f>
        <v>1.2633728771984279E-2</v>
      </c>
      <c r="U74" s="30">
        <f ca="1">(1-IF($B74="Male", $C$3, $C$4))^MIN((U$8-$C$6), $C$5)*IF($B74="Male", MIN(OFFSET(Mortality_Rates!$B$6, $C74, 0), Mortality_Rates!$B$111), MIN(OFFSET(Mortality_Rates!$B$6, $C74, 1),  Mortality_Rates!$C$111))</f>
        <v>1.2488440891106461E-2</v>
      </c>
      <c r="V74" s="30">
        <f ca="1">(1-IF($B74="Male", $C$3, $C$4))^MIN((V$8-$C$6), $C$5)*IF($B74="Male", MIN(OFFSET(Mortality_Rates!$B$6, $C74, 0), Mortality_Rates!$B$111), MIN(OFFSET(Mortality_Rates!$B$6, $C74, 1),  Mortality_Rates!$C$111))</f>
        <v>1.2344823820858736E-2</v>
      </c>
      <c r="W74" s="30">
        <f ca="1">(1-IF($B74="Male", $C$3, $C$4))^MIN((W$8-$C$6), $C$5)*IF($B74="Male", MIN(OFFSET(Mortality_Rates!$B$6, $C74, 0), Mortality_Rates!$B$111), MIN(OFFSET(Mortality_Rates!$B$6, $C74, 1),  Mortality_Rates!$C$111))</f>
        <v>1.2202858346918862E-2</v>
      </c>
      <c r="X74" s="30">
        <f ca="1">(1-IF($B74="Male", $C$3, $C$4))^MIN((X$8-$C$6), $C$5)*IF($B74="Male", MIN(OFFSET(Mortality_Rates!$B$6, $C74, 0), Mortality_Rates!$B$111), MIN(OFFSET(Mortality_Rates!$B$6, $C74, 1),  Mortality_Rates!$C$111))</f>
        <v>1.2062525475929295E-2</v>
      </c>
      <c r="Y74" s="30">
        <f ca="1">(1-IF($B74="Male", $C$3, $C$4))^MIN((Y$8-$C$6), $C$5)*IF($B74="Male", MIN(OFFSET(Mortality_Rates!$B$6, $C74, 0), Mortality_Rates!$B$111), MIN(OFFSET(Mortality_Rates!$B$6, $C74, 1),  Mortality_Rates!$C$111))</f>
        <v>1.1923806432956107E-2</v>
      </c>
      <c r="Z74" s="30">
        <f ca="1">(1-IF($B74="Male", $C$3, $C$4))^MIN((Z$8-$C$6), $C$5)*IF($B74="Male", MIN(OFFSET(Mortality_Rates!$B$6, $C74, 0), Mortality_Rates!$B$111), MIN(OFFSET(Mortality_Rates!$B$6, $C74, 1),  Mortality_Rates!$C$111))</f>
        <v>1.1786682658977114E-2</v>
      </c>
      <c r="AA74" s="30">
        <f ca="1">(1-IF($B74="Male", $C$3, $C$4))^MIN((AA$8-$C$6), $C$5)*IF($B74="Male", MIN(OFFSET(Mortality_Rates!$B$6, $C74, 0), Mortality_Rates!$B$111), MIN(OFFSET(Mortality_Rates!$B$6, $C74, 1),  Mortality_Rates!$C$111))</f>
        <v>1.1651135808398877E-2</v>
      </c>
      <c r="AB74" s="30">
        <f ca="1">(1-IF($B74="Male", $C$3, $C$4))^MIN((AB$8-$C$6), $C$5)*IF($B74="Male", MIN(OFFSET(Mortality_Rates!$B$6, $C74, 0), Mortality_Rates!$B$111), MIN(OFFSET(Mortality_Rates!$B$6, $C74, 1),  Mortality_Rates!$C$111))</f>
        <v>1.1517147746602289E-2</v>
      </c>
      <c r="AC74" s="30">
        <f ca="1">(1-IF($B74="Male", $C$3, $C$4))^MIN((AC$8-$C$6), $C$5)*IF($B74="Male", MIN(OFFSET(Mortality_Rates!$B$6, $C74, 0), Mortality_Rates!$B$111), MIN(OFFSET(Mortality_Rates!$B$6, $C74, 1),  Mortality_Rates!$C$111))</f>
        <v>1.1384700547516363E-2</v>
      </c>
      <c r="AD74" s="30">
        <f ca="1">(1-IF($B74="Male", $C$3, $C$4))^MIN((AD$8-$C$6), $C$5)*IF($B74="Male", MIN(OFFSET(Mortality_Rates!$B$6, $C74, 0), Mortality_Rates!$B$111), MIN(OFFSET(Mortality_Rates!$B$6, $C74, 1),  Mortality_Rates!$C$111))</f>
        <v>1.1253776491219926E-2</v>
      </c>
      <c r="AE74" s="30">
        <f ca="1">(1-IF($B74="Male", $C$3, $C$4))^MIN((AE$8-$C$6), $C$5)*IF($B74="Male", MIN(OFFSET(Mortality_Rates!$B$6, $C74, 0), Mortality_Rates!$B$111), MIN(OFFSET(Mortality_Rates!$B$6, $C74, 1),  Mortality_Rates!$C$111))</f>
        <v>1.1124358061570899E-2</v>
      </c>
      <c r="AF74" s="30">
        <f ca="1">(1-IF($B74="Male", $C$3, $C$4))^MIN((AF$8-$C$6), $C$5)*IF($B74="Male", MIN(OFFSET(Mortality_Rates!$B$6, $C74, 0), Mortality_Rates!$B$111), MIN(OFFSET(Mortality_Rates!$B$6, $C74, 1),  Mortality_Rates!$C$111))</f>
        <v>1.0996427943862833E-2</v>
      </c>
      <c r="AG74" s="30">
        <f ca="1">(1-IF($B74="Male", $C$3, $C$4))^MIN((AG$8-$C$6), $C$5)*IF($B74="Male", MIN(OFFSET(Mortality_Rates!$B$6, $C74, 0), Mortality_Rates!$B$111), MIN(OFFSET(Mortality_Rates!$B$6, $C74, 1),  Mortality_Rates!$C$111))</f>
        <v>1.086996902250841E-2</v>
      </c>
      <c r="AH74" s="30">
        <f ca="1">(1-IF($B74="Male", $C$3, $C$4))^MIN((AH$8-$C$6), $C$5)*IF($B74="Male", MIN(OFFSET(Mortality_Rates!$B$6, $C74, 0), Mortality_Rates!$B$111), MIN(OFFSET(Mortality_Rates!$B$6, $C74, 1),  Mortality_Rates!$C$111))</f>
        <v>1.0744964378749564E-2</v>
      </c>
      <c r="AI74" s="30">
        <f ca="1">(1-IF($B74="Male", $C$3, $C$4))^MIN((AI$8-$C$6), $C$5)*IF($B74="Male", MIN(OFFSET(Mortality_Rates!$B$6, $C74, 0), Mortality_Rates!$B$111), MIN(OFFSET(Mortality_Rates!$B$6, $C74, 1),  Mortality_Rates!$C$111))</f>
        <v>1.0621397288393944E-2</v>
      </c>
      <c r="AJ74" s="30">
        <f ca="1">(1-IF($B74="Male", $C$3, $C$4))^MIN((AJ$8-$C$6), $C$5)*IF($B74="Male", MIN(OFFSET(Mortality_Rates!$B$6, $C74, 0), Mortality_Rates!$B$111), MIN(OFFSET(Mortality_Rates!$B$6, $C74, 1),  Mortality_Rates!$C$111))</f>
        <v>1.0499251219577413E-2</v>
      </c>
      <c r="AK74" s="30">
        <f ca="1">(1-IF($B74="Male", $C$3, $C$4))^MIN((AK$8-$C$6), $C$5)*IF($B74="Male", MIN(OFFSET(Mortality_Rates!$B$6, $C74, 0), Mortality_Rates!$B$111), MIN(OFFSET(Mortality_Rates!$B$6, $C74, 1),  Mortality_Rates!$C$111))</f>
        <v>1.0378509830552272E-2</v>
      </c>
      <c r="AL74" s="30">
        <f ca="1">(1-IF($B74="Male", $C$3, $C$4))^MIN((AL$8-$C$6), $C$5)*IF($B74="Male", MIN(OFFSET(Mortality_Rates!$B$6, $C74, 0), Mortality_Rates!$B$111), MIN(OFFSET(Mortality_Rates!$B$6, $C74, 1),  Mortality_Rates!$C$111))</f>
        <v>1.0259156967500922E-2</v>
      </c>
      <c r="AM74" s="30">
        <f ca="1">(1-IF($B74="Male", $C$3, $C$4))^MIN((AM$8-$C$6), $C$5)*IF($B74="Male", MIN(OFFSET(Mortality_Rates!$B$6, $C74, 0), Mortality_Rates!$B$111), MIN(OFFSET(Mortality_Rates!$B$6, $C74, 1),  Mortality_Rates!$C$111))</f>
        <v>1.0141176662374662E-2</v>
      </c>
      <c r="AN74" s="30">
        <f ca="1">(1-IF($B74="Male", $C$3, $C$4))^MIN((AN$8-$C$6), $C$5)*IF($B74="Male", MIN(OFFSET(Mortality_Rates!$B$6, $C74, 0), Mortality_Rates!$B$111), MIN(OFFSET(Mortality_Rates!$B$6, $C74, 1),  Mortality_Rates!$C$111))</f>
        <v>1.0024553130757353E-2</v>
      </c>
      <c r="AO74" s="30">
        <f ca="1">(1-IF($B74="Male", $C$3, $C$4))^MIN((AO$8-$C$6), $C$5)*IF($B74="Male", MIN(OFFSET(Mortality_Rates!$B$6, $C74, 0), Mortality_Rates!$B$111), MIN(OFFSET(Mortality_Rates!$B$6, $C74, 1),  Mortality_Rates!$C$111))</f>
        <v>9.909270769753644E-3</v>
      </c>
      <c r="AP74" s="30">
        <f ca="1">(1-IF($B74="Male", $C$3, $C$4))^MIN((AP$8-$C$6), $C$5)*IF($B74="Male", MIN(OFFSET(Mortality_Rates!$B$6, $C74, 0), Mortality_Rates!$B$111), MIN(OFFSET(Mortality_Rates!$B$6, $C74, 1),  Mortality_Rates!$C$111))</f>
        <v>9.7953141559014769E-3</v>
      </c>
      <c r="AQ74" s="30">
        <f ca="1">(1-IF($B74="Male", $C$3, $C$4))^MIN((AQ$8-$C$6), $C$5)*IF($B74="Male", MIN(OFFSET(Mortality_Rates!$B$6, $C74, 0), Mortality_Rates!$B$111), MIN(OFFSET(Mortality_Rates!$B$6, $C74, 1),  Mortality_Rates!$C$111))</f>
        <v>9.6826680431086106E-3</v>
      </c>
      <c r="AR74" s="30">
        <f ca="1">(1-IF($B74="Male", $C$3, $C$4))^MIN((AR$8-$C$6), $C$5)*IF($B74="Male", MIN(OFFSET(Mortality_Rates!$B$6, $C74, 0), Mortality_Rates!$B$111), MIN(OFFSET(Mortality_Rates!$B$6, $C74, 1),  Mortality_Rates!$C$111))</f>
        <v>9.5713173606128618E-3</v>
      </c>
      <c r="AS74" s="30">
        <f ca="1">(1-IF($B74="Male", $C$3, $C$4))^MIN((AS$8-$C$6), $C$5)*IF($B74="Male", MIN(OFFSET(Mortality_Rates!$B$6, $C74, 0), Mortality_Rates!$B$111), MIN(OFFSET(Mortality_Rates!$B$6, $C74, 1),  Mortality_Rates!$C$111))</f>
        <v>9.4612472109658133E-3</v>
      </c>
      <c r="AT74" s="30">
        <f ca="1">(1-IF($B74="Male", $C$3, $C$4))^MIN((AT$8-$C$6), $C$5)*IF($B74="Male", MIN(OFFSET(Mortality_Rates!$B$6, $C74, 0), Mortality_Rates!$B$111), MIN(OFFSET(Mortality_Rates!$B$6, $C74, 1),  Mortality_Rates!$C$111))</f>
        <v>9.3524428680397068E-3</v>
      </c>
      <c r="AU74" s="30">
        <f ca="1">(1-IF($B74="Male", $C$3, $C$4))^MIN((AU$8-$C$6), $C$5)*IF($B74="Male", MIN(OFFSET(Mortality_Rates!$B$6, $C74, 0), Mortality_Rates!$B$111), MIN(OFFSET(Mortality_Rates!$B$6, $C74, 1),  Mortality_Rates!$C$111))</f>
        <v>9.2448897750572519E-3</v>
      </c>
      <c r="AV74" s="30">
        <f ca="1">(1-IF($B74="Male", $C$3, $C$4))^MIN((AV$8-$C$6), $C$5)*IF($B74="Male", MIN(OFFSET(Mortality_Rates!$B$6, $C74, 0), Mortality_Rates!$B$111), MIN(OFFSET(Mortality_Rates!$B$6, $C74, 1),  Mortality_Rates!$C$111))</f>
        <v>9.1385735426440934E-3</v>
      </c>
      <c r="AW74" s="30">
        <f ca="1">(1-IF($B74="Male", $C$3, $C$4))^MIN((AW$8-$C$6), $C$5)*IF($B74="Male", MIN(OFFSET(Mortality_Rates!$B$6, $C74, 0), Mortality_Rates!$B$111), MIN(OFFSET(Mortality_Rates!$B$6, $C74, 1),  Mortality_Rates!$C$111))</f>
        <v>9.0334799469036862E-3</v>
      </c>
      <c r="AX74" s="30">
        <f ca="1">(1-IF($B74="Male", $C$3, $C$4))^MIN((AX$8-$C$6), $C$5)*IF($B74="Male", MIN(OFFSET(Mortality_Rates!$B$6, $C74, 0), Mortality_Rates!$B$111), MIN(OFFSET(Mortality_Rates!$B$6, $C74, 1),  Mortality_Rates!$C$111))</f>
        <v>8.9295949275142936E-3</v>
      </c>
      <c r="AY74" s="30">
        <f ca="1">(1-IF($B74="Male", $C$3, $C$4))^MIN((AY$8-$C$6), $C$5)*IF($B74="Male", MIN(OFFSET(Mortality_Rates!$B$6, $C74, 0), Mortality_Rates!$B$111), MIN(OFFSET(Mortality_Rates!$B$6, $C74, 1),  Mortality_Rates!$C$111))</f>
        <v>8.8269045858478789E-3</v>
      </c>
      <c r="AZ74" s="30">
        <f ca="1">(1-IF($B74="Male", $C$3, $C$4))^MIN((AZ$8-$C$6), $C$5)*IF($B74="Male", MIN(OFFSET(Mortality_Rates!$B$6, $C74, 0), Mortality_Rates!$B$111), MIN(OFFSET(Mortality_Rates!$B$6, $C74, 1),  Mortality_Rates!$C$111))</f>
        <v>8.7253951831106295E-3</v>
      </c>
      <c r="BA74" s="30">
        <f ca="1">(1-IF($B74="Male", $C$3, $C$4))^MIN((BA$8-$C$6), $C$5)*IF($B74="Male", MIN(OFFSET(Mortality_Rates!$B$6, $C74, 0), Mortality_Rates!$B$111), MIN(OFFSET(Mortality_Rates!$B$6, $C74, 1),  Mortality_Rates!$C$111))</f>
        <v>8.6250531385048575E-3</v>
      </c>
      <c r="BB74" s="30">
        <f ca="1">(1-IF($B74="Male", $C$3, $C$4))^MIN((BB$8-$C$6), $C$5)*IF($B74="Male", MIN(OFFSET(Mortality_Rates!$B$6, $C74, 0), Mortality_Rates!$B$111), MIN(OFFSET(Mortality_Rates!$B$6, $C74, 1),  Mortality_Rates!$C$111))</f>
        <v>8.6250531385048575E-3</v>
      </c>
      <c r="BC74" s="30">
        <f ca="1">(1-IF($B74="Male", $C$3, $C$4))^MIN((BC$8-$C$6), $C$5)*IF($B74="Male", MIN(OFFSET(Mortality_Rates!$B$6, $C74, 0), Mortality_Rates!$B$111), MIN(OFFSET(Mortality_Rates!$B$6, $C74, 1),  Mortality_Rates!$C$111))</f>
        <v>8.6250531385048575E-3</v>
      </c>
      <c r="BD74" s="30">
        <f ca="1">(1-IF($B74="Male", $C$3, $C$4))^MIN((BD$8-$C$6), $C$5)*IF($B74="Male", MIN(OFFSET(Mortality_Rates!$B$6, $C74, 0), Mortality_Rates!$B$111), MIN(OFFSET(Mortality_Rates!$B$6, $C74, 1),  Mortality_Rates!$C$111))</f>
        <v>8.6250531385048575E-3</v>
      </c>
      <c r="BE74" s="30">
        <f ca="1">(1-IF($B74="Male", $C$3, $C$4))^MIN((BE$8-$C$6), $C$5)*IF($B74="Male", MIN(OFFSET(Mortality_Rates!$B$6, $C74, 0), Mortality_Rates!$B$111), MIN(OFFSET(Mortality_Rates!$B$6, $C74, 1),  Mortality_Rates!$C$111))</f>
        <v>8.6250531385048575E-3</v>
      </c>
      <c r="BF74" s="30">
        <f ca="1">(1-IF($B74="Male", $C$3, $C$4))^MIN((BF$8-$C$6), $C$5)*IF($B74="Male", MIN(OFFSET(Mortality_Rates!$B$6, $C74, 0), Mortality_Rates!$B$111), MIN(OFFSET(Mortality_Rates!$B$6, $C74, 1),  Mortality_Rates!$C$111))</f>
        <v>8.6250531385048575E-3</v>
      </c>
      <c r="BG74" s="30">
        <f ca="1">(1-IF($B74="Male", $C$3, $C$4))^MIN((BG$8-$C$6), $C$5)*IF($B74="Male", MIN(OFFSET(Mortality_Rates!$B$6, $C74, 0), Mortality_Rates!$B$111), MIN(OFFSET(Mortality_Rates!$B$6, $C74, 1),  Mortality_Rates!$C$111))</f>
        <v>8.6250531385048575E-3</v>
      </c>
      <c r="BH74" s="30">
        <f ca="1">(1-IF($B74="Male", $C$3, $C$4))^MIN((BH$8-$C$6), $C$5)*IF($B74="Male", MIN(OFFSET(Mortality_Rates!$B$6, $C74, 0), Mortality_Rates!$B$111), MIN(OFFSET(Mortality_Rates!$B$6, $C74, 1),  Mortality_Rates!$C$111))</f>
        <v>8.6250531385048575E-3</v>
      </c>
      <c r="BI74" s="30">
        <f ca="1">(1-IF($B74="Male", $C$3, $C$4))^MIN((BI$8-$C$6), $C$5)*IF($B74="Male", MIN(OFFSET(Mortality_Rates!$B$6, $C74, 0), Mortality_Rates!$B$111), MIN(OFFSET(Mortality_Rates!$B$6, $C74, 1),  Mortality_Rates!$C$111))</f>
        <v>8.6250531385048575E-3</v>
      </c>
      <c r="BJ74" s="30">
        <f ca="1">(1-IF($B74="Male", $C$3, $C$4))^MIN((BJ$8-$C$6), $C$5)*IF($B74="Male", MIN(OFFSET(Mortality_Rates!$B$6, $C74, 0), Mortality_Rates!$B$111), MIN(OFFSET(Mortality_Rates!$B$6, $C74, 1),  Mortality_Rates!$C$111))</f>
        <v>8.6250531385048575E-3</v>
      </c>
      <c r="BK74" s="30">
        <f ca="1">(1-IF($B74="Male", $C$3, $C$4))^MIN((BK$8-$C$6), $C$5)*IF($B74="Male", MIN(OFFSET(Mortality_Rates!$B$6, $C74, 0), Mortality_Rates!$B$111), MIN(OFFSET(Mortality_Rates!$B$6, $C74, 1),  Mortality_Rates!$C$111))</f>
        <v>8.6250531385048575E-3</v>
      </c>
    </row>
    <row r="75" spans="1:63" x14ac:dyDescent="0.35">
      <c r="A75" t="s">
        <v>34</v>
      </c>
      <c r="B75" t="s">
        <v>31</v>
      </c>
      <c r="C75">
        <f t="shared" ref="C75:C109" si="26">C74+1</f>
        <v>66</v>
      </c>
      <c r="D75" s="30">
        <f ca="1">(1-IF($B75="Male", $C$3, $C$4))^MIN((D$8-$C$6), $C$5)*IF($B75="Male", MIN(OFFSET(Mortality_Rates!$B$6, $C75, 0), Mortality_Rates!$B$111), MIN(OFFSET(Mortality_Rates!$B$6, $C75, 1),  Mortality_Rates!$C$111))</f>
        <v>1.7014062000000003E-2</v>
      </c>
      <c r="E75" s="30">
        <f ca="1">(1-IF($B75="Male", $C$3, $C$4))^MIN((E$8-$C$6), $C$5)*IF($B75="Male", MIN(OFFSET(Mortality_Rates!$B$6, $C75, 0), Mortality_Rates!$B$111), MIN(OFFSET(Mortality_Rates!$B$6, $C75, 1),  Mortality_Rates!$C$111))</f>
        <v>1.6818400287000001E-2</v>
      </c>
      <c r="F75" s="30">
        <f ca="1">(1-IF($B75="Male", $C$3, $C$4))^MIN((F$8-$C$6), $C$5)*IF($B75="Male", MIN(OFFSET(Mortality_Rates!$B$6, $C75, 0), Mortality_Rates!$B$111), MIN(OFFSET(Mortality_Rates!$B$6, $C75, 1),  Mortality_Rates!$C$111))</f>
        <v>1.6624988683699504E-2</v>
      </c>
      <c r="G75" s="30">
        <f ca="1">(1-IF($B75="Male", $C$3, $C$4))^MIN((G$8-$C$6), $C$5)*IF($B75="Male", MIN(OFFSET(Mortality_Rates!$B$6, $C75, 0), Mortality_Rates!$B$111), MIN(OFFSET(Mortality_Rates!$B$6, $C75, 1),  Mortality_Rates!$C$111))</f>
        <v>1.6433801313836958E-2</v>
      </c>
      <c r="H75" s="30">
        <f ca="1">(1-IF($B75="Male", $C$3, $C$4))^MIN((H$8-$C$6), $C$5)*IF($B75="Male", MIN(OFFSET(Mortality_Rates!$B$6, $C75, 0), Mortality_Rates!$B$111), MIN(OFFSET(Mortality_Rates!$B$6, $C75, 1),  Mortality_Rates!$C$111))</f>
        <v>1.6244812598727836E-2</v>
      </c>
      <c r="I75" s="30">
        <f ca="1">(1-IF($B75="Male", $C$3, $C$4))^MIN((I$8-$C$6), $C$5)*IF($B75="Male", MIN(OFFSET(Mortality_Rates!$B$6, $C75, 0), Mortality_Rates!$B$111), MIN(OFFSET(Mortality_Rates!$B$6, $C75, 1),  Mortality_Rates!$C$111))</f>
        <v>1.6057997253842465E-2</v>
      </c>
      <c r="J75" s="30">
        <f ca="1">(1-IF($B75="Male", $C$3, $C$4))^MIN((J$8-$C$6), $C$5)*IF($B75="Male", MIN(OFFSET(Mortality_Rates!$B$6, $C75, 0), Mortality_Rates!$B$111), MIN(OFFSET(Mortality_Rates!$B$6, $C75, 1),  Mortality_Rates!$C$111))</f>
        <v>1.5873330285423277E-2</v>
      </c>
      <c r="K75" s="30">
        <f ca="1">(1-IF($B75="Male", $C$3, $C$4))^MIN((K$8-$C$6), $C$5)*IF($B75="Male", MIN(OFFSET(Mortality_Rates!$B$6, $C75, 0), Mortality_Rates!$B$111), MIN(OFFSET(Mortality_Rates!$B$6, $C75, 1),  Mortality_Rates!$C$111))</f>
        <v>1.5690786987140909E-2</v>
      </c>
      <c r="L75" s="30">
        <f ca="1">(1-IF($B75="Male", $C$3, $C$4))^MIN((L$8-$C$6), $C$5)*IF($B75="Male", MIN(OFFSET(Mortality_Rates!$B$6, $C75, 0), Mortality_Rates!$B$111), MIN(OFFSET(Mortality_Rates!$B$6, $C75, 1),  Mortality_Rates!$C$111))</f>
        <v>1.5510342936788789E-2</v>
      </c>
      <c r="M75" s="30">
        <f ca="1">(1-IF($B75="Male", $C$3, $C$4))^MIN((M$8-$C$6), $C$5)*IF($B75="Male", MIN(OFFSET(Mortality_Rates!$B$6, $C75, 0), Mortality_Rates!$B$111), MIN(OFFSET(Mortality_Rates!$B$6, $C75, 1),  Mortality_Rates!$C$111))</f>
        <v>1.5331973993015719E-2</v>
      </c>
      <c r="N75" s="30">
        <f ca="1">(1-IF($B75="Male", $C$3, $C$4))^MIN((N$8-$C$6), $C$5)*IF($B75="Male", MIN(OFFSET(Mortality_Rates!$B$6, $C75, 0), Mortality_Rates!$B$111), MIN(OFFSET(Mortality_Rates!$B$6, $C75, 1),  Mortality_Rates!$C$111))</f>
        <v>1.5155656292096037E-2</v>
      </c>
      <c r="O75" s="30">
        <f ca="1">(1-IF($B75="Male", $C$3, $C$4))^MIN((O$8-$C$6), $C$5)*IF($B75="Male", MIN(OFFSET(Mortality_Rates!$B$6, $C75, 0), Mortality_Rates!$B$111), MIN(OFFSET(Mortality_Rates!$B$6, $C75, 1),  Mortality_Rates!$C$111))</f>
        <v>1.4981366244736935E-2</v>
      </c>
      <c r="P75" s="30">
        <f ca="1">(1-IF($B75="Male", $C$3, $C$4))^MIN((P$8-$C$6), $C$5)*IF($B75="Male", MIN(OFFSET(Mortality_Rates!$B$6, $C75, 0), Mortality_Rates!$B$111), MIN(OFFSET(Mortality_Rates!$B$6, $C75, 1),  Mortality_Rates!$C$111))</f>
        <v>1.480908053292246E-2</v>
      </c>
      <c r="Q75" s="30">
        <f ca="1">(1-IF($B75="Male", $C$3, $C$4))^MIN((Q$8-$C$6), $C$5)*IF($B75="Male", MIN(OFFSET(Mortality_Rates!$B$6, $C75, 0), Mortality_Rates!$B$111), MIN(OFFSET(Mortality_Rates!$B$6, $C75, 1),  Mortality_Rates!$C$111))</f>
        <v>1.4638776106793852E-2</v>
      </c>
      <c r="R75" s="30">
        <f ca="1">(1-IF($B75="Male", $C$3, $C$4))^MIN((R$8-$C$6), $C$5)*IF($B75="Male", MIN(OFFSET(Mortality_Rates!$B$6, $C75, 0), Mortality_Rates!$B$111), MIN(OFFSET(Mortality_Rates!$B$6, $C75, 1),  Mortality_Rates!$C$111))</f>
        <v>1.4470430181565724E-2</v>
      </c>
      <c r="S75" s="30">
        <f ca="1">(1-IF($B75="Male", $C$3, $C$4))^MIN((S$8-$C$6), $C$5)*IF($B75="Male", MIN(OFFSET(Mortality_Rates!$B$6, $C75, 0), Mortality_Rates!$B$111), MIN(OFFSET(Mortality_Rates!$B$6, $C75, 1),  Mortality_Rates!$C$111))</f>
        <v>1.4304020234477717E-2</v>
      </c>
      <c r="T75" s="30">
        <f ca="1">(1-IF($B75="Male", $C$3, $C$4))^MIN((T$8-$C$6), $C$5)*IF($B75="Male", MIN(OFFSET(Mortality_Rates!$B$6, $C75, 0), Mortality_Rates!$B$111), MIN(OFFSET(Mortality_Rates!$B$6, $C75, 1),  Mortality_Rates!$C$111))</f>
        <v>1.4139524001781223E-2</v>
      </c>
      <c r="U75" s="30">
        <f ca="1">(1-IF($B75="Male", $C$3, $C$4))^MIN((U$8-$C$6), $C$5)*IF($B75="Male", MIN(OFFSET(Mortality_Rates!$B$6, $C75, 0), Mortality_Rates!$B$111), MIN(OFFSET(Mortality_Rates!$B$6, $C75, 1),  Mortality_Rates!$C$111))</f>
        <v>1.3976919475760739E-2</v>
      </c>
      <c r="V75" s="30">
        <f ca="1">(1-IF($B75="Male", $C$3, $C$4))^MIN((V$8-$C$6), $C$5)*IF($B75="Male", MIN(OFFSET(Mortality_Rates!$B$6, $C75, 0), Mortality_Rates!$B$111), MIN(OFFSET(Mortality_Rates!$B$6, $C75, 1),  Mortality_Rates!$C$111))</f>
        <v>1.3816184901789491E-2</v>
      </c>
      <c r="W75" s="30">
        <f ca="1">(1-IF($B75="Male", $C$3, $C$4))^MIN((W$8-$C$6), $C$5)*IF($B75="Male", MIN(OFFSET(Mortality_Rates!$B$6, $C75, 0), Mortality_Rates!$B$111), MIN(OFFSET(Mortality_Rates!$B$6, $C75, 1),  Mortality_Rates!$C$111))</f>
        <v>1.3657298775418913E-2</v>
      </c>
      <c r="X75" s="30">
        <f ca="1">(1-IF($B75="Male", $C$3, $C$4))^MIN((X$8-$C$6), $C$5)*IF($B75="Male", MIN(OFFSET(Mortality_Rates!$B$6, $C75, 0), Mortality_Rates!$B$111), MIN(OFFSET(Mortality_Rates!$B$6, $C75, 1),  Mortality_Rates!$C$111))</f>
        <v>1.3500239839501596E-2</v>
      </c>
      <c r="Y75" s="30">
        <f ca="1">(1-IF($B75="Male", $C$3, $C$4))^MIN((Y$8-$C$6), $C$5)*IF($B75="Male", MIN(OFFSET(Mortality_Rates!$B$6, $C75, 0), Mortality_Rates!$B$111), MIN(OFFSET(Mortality_Rates!$B$6, $C75, 1),  Mortality_Rates!$C$111))</f>
        <v>1.3344987081347327E-2</v>
      </c>
      <c r="Z75" s="30">
        <f ca="1">(1-IF($B75="Male", $C$3, $C$4))^MIN((Z$8-$C$6), $C$5)*IF($B75="Male", MIN(OFFSET(Mortality_Rates!$B$6, $C75, 0), Mortality_Rates!$B$111), MIN(OFFSET(Mortality_Rates!$B$6, $C75, 1),  Mortality_Rates!$C$111))</f>
        <v>1.3191519729911835E-2</v>
      </c>
      <c r="AA75" s="30">
        <f ca="1">(1-IF($B75="Male", $C$3, $C$4))^MIN((AA$8-$C$6), $C$5)*IF($B75="Male", MIN(OFFSET(Mortality_Rates!$B$6, $C75, 0), Mortality_Rates!$B$111), MIN(OFFSET(Mortality_Rates!$B$6, $C75, 1),  Mortality_Rates!$C$111))</f>
        <v>1.3039817253017848E-2</v>
      </c>
      <c r="AB75" s="30">
        <f ca="1">(1-IF($B75="Male", $C$3, $C$4))^MIN((AB$8-$C$6), $C$5)*IF($B75="Male", MIN(OFFSET(Mortality_Rates!$B$6, $C75, 0), Mortality_Rates!$B$111), MIN(OFFSET(Mortality_Rates!$B$6, $C75, 1),  Mortality_Rates!$C$111))</f>
        <v>1.2889859354608142E-2</v>
      </c>
      <c r="AC75" s="30">
        <f ca="1">(1-IF($B75="Male", $C$3, $C$4))^MIN((AC$8-$C$6), $C$5)*IF($B75="Male", MIN(OFFSET(Mortality_Rates!$B$6, $C75, 0), Mortality_Rates!$B$111), MIN(OFFSET(Mortality_Rates!$B$6, $C75, 1),  Mortality_Rates!$C$111))</f>
        <v>1.2741625972030149E-2</v>
      </c>
      <c r="AD75" s="30">
        <f ca="1">(1-IF($B75="Male", $C$3, $C$4))^MIN((AD$8-$C$6), $C$5)*IF($B75="Male", MIN(OFFSET(Mortality_Rates!$B$6, $C75, 0), Mortality_Rates!$B$111), MIN(OFFSET(Mortality_Rates!$B$6, $C75, 1),  Mortality_Rates!$C$111))</f>
        <v>1.2595097273351803E-2</v>
      </c>
      <c r="AE75" s="30">
        <f ca="1">(1-IF($B75="Male", $C$3, $C$4))^MIN((AE$8-$C$6), $C$5)*IF($B75="Male", MIN(OFFSET(Mortality_Rates!$B$6, $C75, 0), Mortality_Rates!$B$111), MIN(OFFSET(Mortality_Rates!$B$6, $C75, 1),  Mortality_Rates!$C$111))</f>
        <v>1.2450253654708259E-2</v>
      </c>
      <c r="AF75" s="30">
        <f ca="1">(1-IF($B75="Male", $C$3, $C$4))^MIN((AF$8-$C$6), $C$5)*IF($B75="Male", MIN(OFFSET(Mortality_Rates!$B$6, $C75, 0), Mortality_Rates!$B$111), MIN(OFFSET(Mortality_Rates!$B$6, $C75, 1),  Mortality_Rates!$C$111))</f>
        <v>1.2307075737679113E-2</v>
      </c>
      <c r="AG75" s="30">
        <f ca="1">(1-IF($B75="Male", $C$3, $C$4))^MIN((AG$8-$C$6), $C$5)*IF($B75="Male", MIN(OFFSET(Mortality_Rates!$B$6, $C75, 0), Mortality_Rates!$B$111), MIN(OFFSET(Mortality_Rates!$B$6, $C75, 1),  Mortality_Rates!$C$111))</f>
        <v>1.2165544366695804E-2</v>
      </c>
      <c r="AH75" s="30">
        <f ca="1">(1-IF($B75="Male", $C$3, $C$4))^MIN((AH$8-$C$6), $C$5)*IF($B75="Male", MIN(OFFSET(Mortality_Rates!$B$6, $C75, 0), Mortality_Rates!$B$111), MIN(OFFSET(Mortality_Rates!$B$6, $C75, 1),  Mortality_Rates!$C$111))</f>
        <v>1.2025640606478802E-2</v>
      </c>
      <c r="AI75" s="30">
        <f ca="1">(1-IF($B75="Male", $C$3, $C$4))^MIN((AI$8-$C$6), $C$5)*IF($B75="Male", MIN(OFFSET(Mortality_Rates!$B$6, $C75, 0), Mortality_Rates!$B$111), MIN(OFFSET(Mortality_Rates!$B$6, $C75, 1),  Mortality_Rates!$C$111))</f>
        <v>1.1887345739504295E-2</v>
      </c>
      <c r="AJ75" s="30">
        <f ca="1">(1-IF($B75="Male", $C$3, $C$4))^MIN((AJ$8-$C$6), $C$5)*IF($B75="Male", MIN(OFFSET(Mortality_Rates!$B$6, $C75, 0), Mortality_Rates!$B$111), MIN(OFFSET(Mortality_Rates!$B$6, $C75, 1),  Mortality_Rates!$C$111))</f>
        <v>1.1750641263499997E-2</v>
      </c>
      <c r="AK75" s="30">
        <f ca="1">(1-IF($B75="Male", $C$3, $C$4))^MIN((AK$8-$C$6), $C$5)*IF($B75="Male", MIN(OFFSET(Mortality_Rates!$B$6, $C75, 0), Mortality_Rates!$B$111), MIN(OFFSET(Mortality_Rates!$B$6, $C75, 1),  Mortality_Rates!$C$111))</f>
        <v>1.1615508888969747E-2</v>
      </c>
      <c r="AL75" s="30">
        <f ca="1">(1-IF($B75="Male", $C$3, $C$4))^MIN((AL$8-$C$6), $C$5)*IF($B75="Male", MIN(OFFSET(Mortality_Rates!$B$6, $C75, 0), Mortality_Rates!$B$111), MIN(OFFSET(Mortality_Rates!$B$6, $C75, 1),  Mortality_Rates!$C$111))</f>
        <v>1.1481930536746593E-2</v>
      </c>
      <c r="AM75" s="30">
        <f ca="1">(1-IF($B75="Male", $C$3, $C$4))^MIN((AM$8-$C$6), $C$5)*IF($B75="Male", MIN(OFFSET(Mortality_Rates!$B$6, $C75, 0), Mortality_Rates!$B$111), MIN(OFFSET(Mortality_Rates!$B$6, $C75, 1),  Mortality_Rates!$C$111))</f>
        <v>1.134988833557401E-2</v>
      </c>
      <c r="AN75" s="30">
        <f ca="1">(1-IF($B75="Male", $C$3, $C$4))^MIN((AN$8-$C$6), $C$5)*IF($B75="Male", MIN(OFFSET(Mortality_Rates!$B$6, $C75, 0), Mortality_Rates!$B$111), MIN(OFFSET(Mortality_Rates!$B$6, $C75, 1),  Mortality_Rates!$C$111))</f>
        <v>1.1219364619714909E-2</v>
      </c>
      <c r="AO75" s="30">
        <f ca="1">(1-IF($B75="Male", $C$3, $C$4))^MIN((AO$8-$C$6), $C$5)*IF($B75="Male", MIN(OFFSET(Mortality_Rates!$B$6, $C75, 0), Mortality_Rates!$B$111), MIN(OFFSET(Mortality_Rates!$B$6, $C75, 1),  Mortality_Rates!$C$111))</f>
        <v>1.1090341926588188E-2</v>
      </c>
      <c r="AP75" s="30">
        <f ca="1">(1-IF($B75="Male", $C$3, $C$4))^MIN((AP$8-$C$6), $C$5)*IF($B75="Male", MIN(OFFSET(Mortality_Rates!$B$6, $C75, 0), Mortality_Rates!$B$111), MIN(OFFSET(Mortality_Rates!$B$6, $C75, 1),  Mortality_Rates!$C$111))</f>
        <v>1.0962802994432424E-2</v>
      </c>
      <c r="AQ75" s="30">
        <f ca="1">(1-IF($B75="Male", $C$3, $C$4))^MIN((AQ$8-$C$6), $C$5)*IF($B75="Male", MIN(OFFSET(Mortality_Rates!$B$6, $C75, 0), Mortality_Rates!$B$111), MIN(OFFSET(Mortality_Rates!$B$6, $C75, 1),  Mortality_Rates!$C$111))</f>
        <v>1.083673075999645E-2</v>
      </c>
      <c r="AR75" s="30">
        <f ca="1">(1-IF($B75="Male", $C$3, $C$4))^MIN((AR$8-$C$6), $C$5)*IF($B75="Male", MIN(OFFSET(Mortality_Rates!$B$6, $C75, 0), Mortality_Rates!$B$111), MIN(OFFSET(Mortality_Rates!$B$6, $C75, 1),  Mortality_Rates!$C$111))</f>
        <v>1.0712108356256491E-2</v>
      </c>
      <c r="AS75" s="30">
        <f ca="1">(1-IF($B75="Male", $C$3, $C$4))^MIN((AS$8-$C$6), $C$5)*IF($B75="Male", MIN(OFFSET(Mortality_Rates!$B$6, $C75, 0), Mortality_Rates!$B$111), MIN(OFFSET(Mortality_Rates!$B$6, $C75, 1),  Mortality_Rates!$C$111))</f>
        <v>1.0588919110159542E-2</v>
      </c>
      <c r="AT75" s="30">
        <f ca="1">(1-IF($B75="Male", $C$3, $C$4))^MIN((AT$8-$C$6), $C$5)*IF($B75="Male", MIN(OFFSET(Mortality_Rates!$B$6, $C75, 0), Mortality_Rates!$B$111), MIN(OFFSET(Mortality_Rates!$B$6, $C75, 1),  Mortality_Rates!$C$111))</f>
        <v>1.0467146540392708E-2</v>
      </c>
      <c r="AU75" s="30">
        <f ca="1">(1-IF($B75="Male", $C$3, $C$4))^MIN((AU$8-$C$6), $C$5)*IF($B75="Male", MIN(OFFSET(Mortality_Rates!$B$6, $C75, 0), Mortality_Rates!$B$111), MIN(OFFSET(Mortality_Rates!$B$6, $C75, 1),  Mortality_Rates!$C$111))</f>
        <v>1.0346774355178192E-2</v>
      </c>
      <c r="AV75" s="30">
        <f ca="1">(1-IF($B75="Male", $C$3, $C$4))^MIN((AV$8-$C$6), $C$5)*IF($B75="Male", MIN(OFFSET(Mortality_Rates!$B$6, $C75, 0), Mortality_Rates!$B$111), MIN(OFFSET(Mortality_Rates!$B$6, $C75, 1),  Mortality_Rates!$C$111))</f>
        <v>1.0227786450093644E-2</v>
      </c>
      <c r="AW75" s="30">
        <f ca="1">(1-IF($B75="Male", $C$3, $C$4))^MIN((AW$8-$C$6), $C$5)*IF($B75="Male", MIN(OFFSET(Mortality_Rates!$B$6, $C75, 0), Mortality_Rates!$B$111), MIN(OFFSET(Mortality_Rates!$B$6, $C75, 1),  Mortality_Rates!$C$111))</f>
        <v>1.0110166905917567E-2</v>
      </c>
      <c r="AX75" s="30">
        <f ca="1">(1-IF($B75="Male", $C$3, $C$4))^MIN((AX$8-$C$6), $C$5)*IF($B75="Male", MIN(OFFSET(Mortality_Rates!$B$6, $C75, 0), Mortality_Rates!$B$111), MIN(OFFSET(Mortality_Rates!$B$6, $C75, 1),  Mortality_Rates!$C$111))</f>
        <v>9.9938999864995146E-3</v>
      </c>
      <c r="AY75" s="30">
        <f ca="1">(1-IF($B75="Male", $C$3, $C$4))^MIN((AY$8-$C$6), $C$5)*IF($B75="Male", MIN(OFFSET(Mortality_Rates!$B$6, $C75, 0), Mortality_Rates!$B$111), MIN(OFFSET(Mortality_Rates!$B$6, $C75, 1),  Mortality_Rates!$C$111))</f>
        <v>9.8789701366547699E-3</v>
      </c>
      <c r="AZ75" s="30">
        <f ca="1">(1-IF($B75="Male", $C$3, $C$4))^MIN((AZ$8-$C$6), $C$5)*IF($B75="Male", MIN(OFFSET(Mortality_Rates!$B$6, $C75, 0), Mortality_Rates!$B$111), MIN(OFFSET(Mortality_Rates!$B$6, $C75, 1),  Mortality_Rates!$C$111))</f>
        <v>9.7653619800832404E-3</v>
      </c>
      <c r="BA75" s="30">
        <f ca="1">(1-IF($B75="Male", $C$3, $C$4))^MIN((BA$8-$C$6), $C$5)*IF($B75="Male", MIN(OFFSET(Mortality_Rates!$B$6, $C75, 0), Mortality_Rates!$B$111), MIN(OFFSET(Mortality_Rates!$B$6, $C75, 1),  Mortality_Rates!$C$111))</f>
        <v>9.6530603173122839E-3</v>
      </c>
      <c r="BB75" s="30">
        <f ca="1">(1-IF($B75="Male", $C$3, $C$4))^MIN((BB$8-$C$6), $C$5)*IF($B75="Male", MIN(OFFSET(Mortality_Rates!$B$6, $C75, 0), Mortality_Rates!$B$111), MIN(OFFSET(Mortality_Rates!$B$6, $C75, 1),  Mortality_Rates!$C$111))</f>
        <v>9.6530603173122839E-3</v>
      </c>
      <c r="BC75" s="30">
        <f ca="1">(1-IF($B75="Male", $C$3, $C$4))^MIN((BC$8-$C$6), $C$5)*IF($B75="Male", MIN(OFFSET(Mortality_Rates!$B$6, $C75, 0), Mortality_Rates!$B$111), MIN(OFFSET(Mortality_Rates!$B$6, $C75, 1),  Mortality_Rates!$C$111))</f>
        <v>9.6530603173122839E-3</v>
      </c>
      <c r="BD75" s="30">
        <f ca="1">(1-IF($B75="Male", $C$3, $C$4))^MIN((BD$8-$C$6), $C$5)*IF($B75="Male", MIN(OFFSET(Mortality_Rates!$B$6, $C75, 0), Mortality_Rates!$B$111), MIN(OFFSET(Mortality_Rates!$B$6, $C75, 1),  Mortality_Rates!$C$111))</f>
        <v>9.6530603173122839E-3</v>
      </c>
      <c r="BE75" s="30">
        <f ca="1">(1-IF($B75="Male", $C$3, $C$4))^MIN((BE$8-$C$6), $C$5)*IF($B75="Male", MIN(OFFSET(Mortality_Rates!$B$6, $C75, 0), Mortality_Rates!$B$111), MIN(OFFSET(Mortality_Rates!$B$6, $C75, 1),  Mortality_Rates!$C$111))</f>
        <v>9.6530603173122839E-3</v>
      </c>
      <c r="BF75" s="30">
        <f ca="1">(1-IF($B75="Male", $C$3, $C$4))^MIN((BF$8-$C$6), $C$5)*IF($B75="Male", MIN(OFFSET(Mortality_Rates!$B$6, $C75, 0), Mortality_Rates!$B$111), MIN(OFFSET(Mortality_Rates!$B$6, $C75, 1),  Mortality_Rates!$C$111))</f>
        <v>9.6530603173122839E-3</v>
      </c>
      <c r="BG75" s="30">
        <f ca="1">(1-IF($B75="Male", $C$3, $C$4))^MIN((BG$8-$C$6), $C$5)*IF($B75="Male", MIN(OFFSET(Mortality_Rates!$B$6, $C75, 0), Mortality_Rates!$B$111), MIN(OFFSET(Mortality_Rates!$B$6, $C75, 1),  Mortality_Rates!$C$111))</f>
        <v>9.6530603173122839E-3</v>
      </c>
      <c r="BH75" s="30">
        <f ca="1">(1-IF($B75="Male", $C$3, $C$4))^MIN((BH$8-$C$6), $C$5)*IF($B75="Male", MIN(OFFSET(Mortality_Rates!$B$6, $C75, 0), Mortality_Rates!$B$111), MIN(OFFSET(Mortality_Rates!$B$6, $C75, 1),  Mortality_Rates!$C$111))</f>
        <v>9.6530603173122839E-3</v>
      </c>
      <c r="BI75" s="30">
        <f ca="1">(1-IF($B75="Male", $C$3, $C$4))^MIN((BI$8-$C$6), $C$5)*IF($B75="Male", MIN(OFFSET(Mortality_Rates!$B$6, $C75, 0), Mortality_Rates!$B$111), MIN(OFFSET(Mortality_Rates!$B$6, $C75, 1),  Mortality_Rates!$C$111))</f>
        <v>9.6530603173122839E-3</v>
      </c>
      <c r="BJ75" s="30">
        <f ca="1">(1-IF($B75="Male", $C$3, $C$4))^MIN((BJ$8-$C$6), $C$5)*IF($B75="Male", MIN(OFFSET(Mortality_Rates!$B$6, $C75, 0), Mortality_Rates!$B$111), MIN(OFFSET(Mortality_Rates!$B$6, $C75, 1),  Mortality_Rates!$C$111))</f>
        <v>9.6530603173122839E-3</v>
      </c>
      <c r="BK75" s="30">
        <f ca="1">(1-IF($B75="Male", $C$3, $C$4))^MIN((BK$8-$C$6), $C$5)*IF($B75="Male", MIN(OFFSET(Mortality_Rates!$B$6, $C75, 0), Mortality_Rates!$B$111), MIN(OFFSET(Mortality_Rates!$B$6, $C75, 1),  Mortality_Rates!$C$111))</f>
        <v>9.6530603173122839E-3</v>
      </c>
    </row>
    <row r="76" spans="1:63" x14ac:dyDescent="0.35">
      <c r="A76" t="s">
        <v>34</v>
      </c>
      <c r="B76" t="s">
        <v>31</v>
      </c>
      <c r="C76">
        <f t="shared" si="26"/>
        <v>67</v>
      </c>
      <c r="D76" s="30">
        <f ca="1">(1-IF($B76="Male", $C$3, $C$4))^MIN((D$8-$C$6), $C$5)*IF($B76="Male", MIN(OFFSET(Mortality_Rates!$B$6, $C76, 0), Mortality_Rates!$B$111), MIN(OFFSET(Mortality_Rates!$B$6, $C76, 1),  Mortality_Rates!$C$111))</f>
        <v>1.9082004000000003E-2</v>
      </c>
      <c r="E76" s="30">
        <f ca="1">(1-IF($B76="Male", $C$3, $C$4))^MIN((E$8-$C$6), $C$5)*IF($B76="Male", MIN(OFFSET(Mortality_Rates!$B$6, $C76, 0), Mortality_Rates!$B$111), MIN(OFFSET(Mortality_Rates!$B$6, $C76, 1),  Mortality_Rates!$C$111))</f>
        <v>1.8862560954000001E-2</v>
      </c>
      <c r="F76" s="30">
        <f ca="1">(1-IF($B76="Male", $C$3, $C$4))^MIN((F$8-$C$6), $C$5)*IF($B76="Male", MIN(OFFSET(Mortality_Rates!$B$6, $C76, 0), Mortality_Rates!$B$111), MIN(OFFSET(Mortality_Rates!$B$6, $C76, 1),  Mortality_Rates!$C$111))</f>
        <v>1.8645641503029001E-2</v>
      </c>
      <c r="G76" s="30">
        <f ca="1">(1-IF($B76="Male", $C$3, $C$4))^MIN((G$8-$C$6), $C$5)*IF($B76="Male", MIN(OFFSET(Mortality_Rates!$B$6, $C76, 0), Mortality_Rates!$B$111), MIN(OFFSET(Mortality_Rates!$B$6, $C76, 1),  Mortality_Rates!$C$111))</f>
        <v>1.8431216625744169E-2</v>
      </c>
      <c r="H76" s="30">
        <f ca="1">(1-IF($B76="Male", $C$3, $C$4))^MIN((H$8-$C$6), $C$5)*IF($B76="Male", MIN(OFFSET(Mortality_Rates!$B$6, $C76, 0), Mortality_Rates!$B$111), MIN(OFFSET(Mortality_Rates!$B$6, $C76, 1),  Mortality_Rates!$C$111))</f>
        <v>1.8219257634548115E-2</v>
      </c>
      <c r="I76" s="30">
        <f ca="1">(1-IF($B76="Male", $C$3, $C$4))^MIN((I$8-$C$6), $C$5)*IF($B76="Male", MIN(OFFSET(Mortality_Rates!$B$6, $C76, 0), Mortality_Rates!$B$111), MIN(OFFSET(Mortality_Rates!$B$6, $C76, 1),  Mortality_Rates!$C$111))</f>
        <v>1.800973617175081E-2</v>
      </c>
      <c r="J76" s="30">
        <f ca="1">(1-IF($B76="Male", $C$3, $C$4))^MIN((J$8-$C$6), $C$5)*IF($B76="Male", MIN(OFFSET(Mortality_Rates!$B$6, $C76, 0), Mortality_Rates!$B$111), MIN(OFFSET(Mortality_Rates!$B$6, $C76, 1),  Mortality_Rates!$C$111))</f>
        <v>1.7802624205775677E-2</v>
      </c>
      <c r="K76" s="30">
        <f ca="1">(1-IF($B76="Male", $C$3, $C$4))^MIN((K$8-$C$6), $C$5)*IF($B76="Male", MIN(OFFSET(Mortality_Rates!$B$6, $C76, 0), Mortality_Rates!$B$111), MIN(OFFSET(Mortality_Rates!$B$6, $C76, 1),  Mortality_Rates!$C$111))</f>
        <v>1.7597894027409255E-2</v>
      </c>
      <c r="L76" s="30">
        <f ca="1">(1-IF($B76="Male", $C$3, $C$4))^MIN((L$8-$C$6), $C$5)*IF($B76="Male", MIN(OFFSET(Mortality_Rates!$B$6, $C76, 0), Mortality_Rates!$B$111), MIN(OFFSET(Mortality_Rates!$B$6, $C76, 1),  Mortality_Rates!$C$111))</f>
        <v>1.739551824609405E-2</v>
      </c>
      <c r="M76" s="30">
        <f ca="1">(1-IF($B76="Male", $C$3, $C$4))^MIN((M$8-$C$6), $C$5)*IF($B76="Male", MIN(OFFSET(Mortality_Rates!$B$6, $C76, 0), Mortality_Rates!$B$111), MIN(OFFSET(Mortality_Rates!$B$6, $C76, 1),  Mortality_Rates!$C$111))</f>
        <v>1.7195469786263969E-2</v>
      </c>
      <c r="N76" s="30">
        <f ca="1">(1-IF($B76="Male", $C$3, $C$4))^MIN((N$8-$C$6), $C$5)*IF($B76="Male", MIN(OFFSET(Mortality_Rates!$B$6, $C76, 0), Mortality_Rates!$B$111), MIN(OFFSET(Mortality_Rates!$B$6, $C76, 1),  Mortality_Rates!$C$111))</f>
        <v>1.6997721883721933E-2</v>
      </c>
      <c r="O76" s="30">
        <f ca="1">(1-IF($B76="Male", $C$3, $C$4))^MIN((O$8-$C$6), $C$5)*IF($B76="Male", MIN(OFFSET(Mortality_Rates!$B$6, $C76, 0), Mortality_Rates!$B$111), MIN(OFFSET(Mortality_Rates!$B$6, $C76, 1),  Mortality_Rates!$C$111))</f>
        <v>1.6802248082059133E-2</v>
      </c>
      <c r="P76" s="30">
        <f ca="1">(1-IF($B76="Male", $C$3, $C$4))^MIN((P$8-$C$6), $C$5)*IF($B76="Male", MIN(OFFSET(Mortality_Rates!$B$6, $C76, 0), Mortality_Rates!$B$111), MIN(OFFSET(Mortality_Rates!$B$6, $C76, 1),  Mortality_Rates!$C$111))</f>
        <v>1.6609022229115453E-2</v>
      </c>
      <c r="Q76" s="30">
        <f ca="1">(1-IF($B76="Male", $C$3, $C$4))^MIN((Q$8-$C$6), $C$5)*IF($B76="Male", MIN(OFFSET(Mortality_Rates!$B$6, $C76, 0), Mortality_Rates!$B$111), MIN(OFFSET(Mortality_Rates!$B$6, $C76, 1),  Mortality_Rates!$C$111))</f>
        <v>1.6418018473480626E-2</v>
      </c>
      <c r="R76" s="30">
        <f ca="1">(1-IF($B76="Male", $C$3, $C$4))^MIN((R$8-$C$6), $C$5)*IF($B76="Male", MIN(OFFSET(Mortality_Rates!$B$6, $C76, 0), Mortality_Rates!$B$111), MIN(OFFSET(Mortality_Rates!$B$6, $C76, 1),  Mortality_Rates!$C$111))</f>
        <v>1.62292112610356E-2</v>
      </c>
      <c r="S76" s="30">
        <f ca="1">(1-IF($B76="Male", $C$3, $C$4))^MIN((S$8-$C$6), $C$5)*IF($B76="Male", MIN(OFFSET(Mortality_Rates!$B$6, $C76, 0), Mortality_Rates!$B$111), MIN(OFFSET(Mortality_Rates!$B$6, $C76, 1),  Mortality_Rates!$C$111))</f>
        <v>1.6042575331533689E-2</v>
      </c>
      <c r="T76" s="30">
        <f ca="1">(1-IF($B76="Male", $C$3, $C$4))^MIN((T$8-$C$6), $C$5)*IF($B76="Male", MIN(OFFSET(Mortality_Rates!$B$6, $C76, 0), Mortality_Rates!$B$111), MIN(OFFSET(Mortality_Rates!$B$6, $C76, 1),  Mortality_Rates!$C$111))</f>
        <v>1.585808571522105E-2</v>
      </c>
      <c r="U76" s="30">
        <f ca="1">(1-IF($B76="Male", $C$3, $C$4))^MIN((U$8-$C$6), $C$5)*IF($B76="Male", MIN(OFFSET(Mortality_Rates!$B$6, $C76, 0), Mortality_Rates!$B$111), MIN(OFFSET(Mortality_Rates!$B$6, $C76, 1),  Mortality_Rates!$C$111))</f>
        <v>1.5675717729496011E-2</v>
      </c>
      <c r="V76" s="30">
        <f ca="1">(1-IF($B76="Male", $C$3, $C$4))^MIN((V$8-$C$6), $C$5)*IF($B76="Male", MIN(OFFSET(Mortality_Rates!$B$6, $C76, 0), Mortality_Rates!$B$111), MIN(OFFSET(Mortality_Rates!$B$6, $C76, 1),  Mortality_Rates!$C$111))</f>
        <v>1.5495446975606805E-2</v>
      </c>
      <c r="W76" s="30">
        <f ca="1">(1-IF($B76="Male", $C$3, $C$4))^MIN((W$8-$C$6), $C$5)*IF($B76="Male", MIN(OFFSET(Mortality_Rates!$B$6, $C76, 0), Mortality_Rates!$B$111), MIN(OFFSET(Mortality_Rates!$B$6, $C76, 1),  Mortality_Rates!$C$111))</f>
        <v>1.5317249335387329E-2</v>
      </c>
      <c r="X76" s="30">
        <f ca="1">(1-IF($B76="Male", $C$3, $C$4))^MIN((X$8-$C$6), $C$5)*IF($B76="Male", MIN(OFFSET(Mortality_Rates!$B$6, $C76, 0), Mortality_Rates!$B$111), MIN(OFFSET(Mortality_Rates!$B$6, $C76, 1),  Mortality_Rates!$C$111))</f>
        <v>1.5141100968030374E-2</v>
      </c>
      <c r="Y76" s="30">
        <f ca="1">(1-IF($B76="Male", $C$3, $C$4))^MIN((Y$8-$C$6), $C$5)*IF($B76="Male", MIN(OFFSET(Mortality_Rates!$B$6, $C76, 0), Mortality_Rates!$B$111), MIN(OFFSET(Mortality_Rates!$B$6, $C76, 1),  Mortality_Rates!$C$111))</f>
        <v>1.4966978306898025E-2</v>
      </c>
      <c r="Z76" s="30">
        <f ca="1">(1-IF($B76="Male", $C$3, $C$4))^MIN((Z$8-$C$6), $C$5)*IF($B76="Male", MIN(OFFSET(Mortality_Rates!$B$6, $C76, 0), Mortality_Rates!$B$111), MIN(OFFSET(Mortality_Rates!$B$6, $C76, 1),  Mortality_Rates!$C$111))</f>
        <v>1.4794858056368699E-2</v>
      </c>
      <c r="AA76" s="30">
        <f ca="1">(1-IF($B76="Male", $C$3, $C$4))^MIN((AA$8-$C$6), $C$5)*IF($B76="Male", MIN(OFFSET(Mortality_Rates!$B$6, $C76, 0), Mortality_Rates!$B$111), MIN(OFFSET(Mortality_Rates!$B$6, $C76, 1),  Mortality_Rates!$C$111))</f>
        <v>1.4624717188720458E-2</v>
      </c>
      <c r="AB76" s="30">
        <f ca="1">(1-IF($B76="Male", $C$3, $C$4))^MIN((AB$8-$C$6), $C$5)*IF($B76="Male", MIN(OFFSET(Mortality_Rates!$B$6, $C76, 0), Mortality_Rates!$B$111), MIN(OFFSET(Mortality_Rates!$B$6, $C76, 1),  Mortality_Rates!$C$111))</f>
        <v>1.4456532941050173E-2</v>
      </c>
      <c r="AC76" s="30">
        <f ca="1">(1-IF($B76="Male", $C$3, $C$4))^MIN((AC$8-$C$6), $C$5)*IF($B76="Male", MIN(OFFSET(Mortality_Rates!$B$6, $C76, 0), Mortality_Rates!$B$111), MIN(OFFSET(Mortality_Rates!$B$6, $C76, 1),  Mortality_Rates!$C$111))</f>
        <v>1.4290282812228095E-2</v>
      </c>
      <c r="AD76" s="30">
        <f ca="1">(1-IF($B76="Male", $C$3, $C$4))^MIN((AD$8-$C$6), $C$5)*IF($B76="Male", MIN(OFFSET(Mortality_Rates!$B$6, $C76, 0), Mortality_Rates!$B$111), MIN(OFFSET(Mortality_Rates!$B$6, $C76, 1),  Mortality_Rates!$C$111))</f>
        <v>1.4125944559887475E-2</v>
      </c>
      <c r="AE76" s="30">
        <f ca="1">(1-IF($B76="Male", $C$3, $C$4))^MIN((AE$8-$C$6), $C$5)*IF($B76="Male", MIN(OFFSET(Mortality_Rates!$B$6, $C76, 0), Mortality_Rates!$B$111), MIN(OFFSET(Mortality_Rates!$B$6, $C76, 1),  Mortality_Rates!$C$111))</f>
        <v>1.396349619744877E-2</v>
      </c>
      <c r="AF76" s="30">
        <f ca="1">(1-IF($B76="Male", $C$3, $C$4))^MIN((AF$8-$C$6), $C$5)*IF($B76="Male", MIN(OFFSET(Mortality_Rates!$B$6, $C76, 0), Mortality_Rates!$B$111), MIN(OFFSET(Mortality_Rates!$B$6, $C76, 1),  Mortality_Rates!$C$111))</f>
        <v>1.3802915991178109E-2</v>
      </c>
      <c r="AG76" s="30">
        <f ca="1">(1-IF($B76="Male", $C$3, $C$4))^MIN((AG$8-$C$6), $C$5)*IF($B76="Male", MIN(OFFSET(Mortality_Rates!$B$6, $C76, 0), Mortality_Rates!$B$111), MIN(OFFSET(Mortality_Rates!$B$6, $C76, 1),  Mortality_Rates!$C$111))</f>
        <v>1.3644182457279561E-2</v>
      </c>
      <c r="AH76" s="30">
        <f ca="1">(1-IF($B76="Male", $C$3, $C$4))^MIN((AH$8-$C$6), $C$5)*IF($B76="Male", MIN(OFFSET(Mortality_Rates!$B$6, $C76, 0), Mortality_Rates!$B$111), MIN(OFFSET(Mortality_Rates!$B$6, $C76, 1),  Mortality_Rates!$C$111))</f>
        <v>1.3487274359020845E-2</v>
      </c>
      <c r="AI76" s="30">
        <f ca="1">(1-IF($B76="Male", $C$3, $C$4))^MIN((AI$8-$C$6), $C$5)*IF($B76="Male", MIN(OFFSET(Mortality_Rates!$B$6, $C76, 0), Mortality_Rates!$B$111), MIN(OFFSET(Mortality_Rates!$B$6, $C76, 1),  Mortality_Rates!$C$111))</f>
        <v>1.3332170703892105E-2</v>
      </c>
      <c r="AJ76" s="30">
        <f ca="1">(1-IF($B76="Male", $C$3, $C$4))^MIN((AJ$8-$C$6), $C$5)*IF($B76="Male", MIN(OFFSET(Mortality_Rates!$B$6, $C76, 0), Mortality_Rates!$B$111), MIN(OFFSET(Mortality_Rates!$B$6, $C76, 1),  Mortality_Rates!$C$111))</f>
        <v>1.3178850740797348E-2</v>
      </c>
      <c r="AK76" s="30">
        <f ca="1">(1-IF($B76="Male", $C$3, $C$4))^MIN((AK$8-$C$6), $C$5)*IF($B76="Male", MIN(OFFSET(Mortality_Rates!$B$6, $C76, 0), Mortality_Rates!$B$111), MIN(OFFSET(Mortality_Rates!$B$6, $C76, 1),  Mortality_Rates!$C$111))</f>
        <v>1.3027293957278177E-2</v>
      </c>
      <c r="AL76" s="30">
        <f ca="1">(1-IF($B76="Male", $C$3, $C$4))^MIN((AL$8-$C$6), $C$5)*IF($B76="Male", MIN(OFFSET(Mortality_Rates!$B$6, $C76, 0), Mortality_Rates!$B$111), MIN(OFFSET(Mortality_Rates!$B$6, $C76, 1),  Mortality_Rates!$C$111))</f>
        <v>1.2877480076769478E-2</v>
      </c>
      <c r="AM76" s="30">
        <f ca="1">(1-IF($B76="Male", $C$3, $C$4))^MIN((AM$8-$C$6), $C$5)*IF($B76="Male", MIN(OFFSET(Mortality_Rates!$B$6, $C76, 0), Mortality_Rates!$B$111), MIN(OFFSET(Mortality_Rates!$B$6, $C76, 1),  Mortality_Rates!$C$111))</f>
        <v>1.2729389055886631E-2</v>
      </c>
      <c r="AN76" s="30">
        <f ca="1">(1-IF($B76="Male", $C$3, $C$4))^MIN((AN$8-$C$6), $C$5)*IF($B76="Male", MIN(OFFSET(Mortality_Rates!$B$6, $C76, 0), Mortality_Rates!$B$111), MIN(OFFSET(Mortality_Rates!$B$6, $C76, 1),  Mortality_Rates!$C$111))</f>
        <v>1.2583001081743934E-2</v>
      </c>
      <c r="AO76" s="30">
        <f ca="1">(1-IF($B76="Male", $C$3, $C$4))^MIN((AO$8-$C$6), $C$5)*IF($B76="Male", MIN(OFFSET(Mortality_Rates!$B$6, $C76, 0), Mortality_Rates!$B$111), MIN(OFFSET(Mortality_Rates!$B$6, $C76, 1),  Mortality_Rates!$C$111))</f>
        <v>1.243829656930388E-2</v>
      </c>
      <c r="AP76" s="30">
        <f ca="1">(1-IF($B76="Male", $C$3, $C$4))^MIN((AP$8-$C$6), $C$5)*IF($B76="Male", MIN(OFFSET(Mortality_Rates!$B$6, $C76, 0), Mortality_Rates!$B$111), MIN(OFFSET(Mortality_Rates!$B$6, $C76, 1),  Mortality_Rates!$C$111))</f>
        <v>1.2295256158756885E-2</v>
      </c>
      <c r="AQ76" s="30">
        <f ca="1">(1-IF($B76="Male", $C$3, $C$4))^MIN((AQ$8-$C$6), $C$5)*IF($B76="Male", MIN(OFFSET(Mortality_Rates!$B$6, $C76, 0), Mortality_Rates!$B$111), MIN(OFFSET(Mortality_Rates!$B$6, $C76, 1),  Mortality_Rates!$C$111))</f>
        <v>1.215386071293118E-2</v>
      </c>
      <c r="AR76" s="30">
        <f ca="1">(1-IF($B76="Male", $C$3, $C$4))^MIN((AR$8-$C$6), $C$5)*IF($B76="Male", MIN(OFFSET(Mortality_Rates!$B$6, $C76, 0), Mortality_Rates!$B$111), MIN(OFFSET(Mortality_Rates!$B$6, $C76, 1),  Mortality_Rates!$C$111))</f>
        <v>1.2014091314732472E-2</v>
      </c>
      <c r="AS76" s="30">
        <f ca="1">(1-IF($B76="Male", $C$3, $C$4))^MIN((AS$8-$C$6), $C$5)*IF($B76="Male", MIN(OFFSET(Mortality_Rates!$B$6, $C76, 0), Mortality_Rates!$B$111), MIN(OFFSET(Mortality_Rates!$B$6, $C76, 1),  Mortality_Rates!$C$111))</f>
        <v>1.1875929264613049E-2</v>
      </c>
      <c r="AT76" s="30">
        <f ca="1">(1-IF($B76="Male", $C$3, $C$4))^MIN((AT$8-$C$6), $C$5)*IF($B76="Male", MIN(OFFSET(Mortality_Rates!$B$6, $C76, 0), Mortality_Rates!$B$111), MIN(OFFSET(Mortality_Rates!$B$6, $C76, 1),  Mortality_Rates!$C$111))</f>
        <v>1.173935607807E-2</v>
      </c>
      <c r="AU76" s="30">
        <f ca="1">(1-IF($B76="Male", $C$3, $C$4))^MIN((AU$8-$C$6), $C$5)*IF($B76="Male", MIN(OFFSET(Mortality_Rates!$B$6, $C76, 0), Mortality_Rates!$B$111), MIN(OFFSET(Mortality_Rates!$B$6, $C76, 1),  Mortality_Rates!$C$111))</f>
        <v>1.1604353483172196E-2</v>
      </c>
      <c r="AV76" s="30">
        <f ca="1">(1-IF($B76="Male", $C$3, $C$4))^MIN((AV$8-$C$6), $C$5)*IF($B76="Male", MIN(OFFSET(Mortality_Rates!$B$6, $C76, 0), Mortality_Rates!$B$111), MIN(OFFSET(Mortality_Rates!$B$6, $C76, 1),  Mortality_Rates!$C$111))</f>
        <v>1.1470903418115715E-2</v>
      </c>
      <c r="AW76" s="30">
        <f ca="1">(1-IF($B76="Male", $C$3, $C$4))^MIN((AW$8-$C$6), $C$5)*IF($B76="Male", MIN(OFFSET(Mortality_Rates!$B$6, $C76, 0), Mortality_Rates!$B$111), MIN(OFFSET(Mortality_Rates!$B$6, $C76, 1),  Mortality_Rates!$C$111))</f>
        <v>1.1338988028807385E-2</v>
      </c>
      <c r="AX76" s="30">
        <f ca="1">(1-IF($B76="Male", $C$3, $C$4))^MIN((AX$8-$C$6), $C$5)*IF($B76="Male", MIN(OFFSET(Mortality_Rates!$B$6, $C76, 0), Mortality_Rates!$B$111), MIN(OFFSET(Mortality_Rates!$B$6, $C76, 1),  Mortality_Rates!$C$111))</f>
        <v>1.12085896664761E-2</v>
      </c>
      <c r="AY76" s="30">
        <f ca="1">(1-IF($B76="Male", $C$3, $C$4))^MIN((AY$8-$C$6), $C$5)*IF($B76="Male", MIN(OFFSET(Mortality_Rates!$B$6, $C76, 0), Mortality_Rates!$B$111), MIN(OFFSET(Mortality_Rates!$B$6, $C76, 1),  Mortality_Rates!$C$111))</f>
        <v>1.1079690885311624E-2</v>
      </c>
      <c r="AZ76" s="30">
        <f ca="1">(1-IF($B76="Male", $C$3, $C$4))^MIN((AZ$8-$C$6), $C$5)*IF($B76="Male", MIN(OFFSET(Mortality_Rates!$B$6, $C76, 0), Mortality_Rates!$B$111), MIN(OFFSET(Mortality_Rates!$B$6, $C76, 1),  Mortality_Rates!$C$111))</f>
        <v>1.0952274440130541E-2</v>
      </c>
      <c r="BA76" s="30">
        <f ca="1">(1-IF($B76="Male", $C$3, $C$4))^MIN((BA$8-$C$6), $C$5)*IF($B76="Male", MIN(OFFSET(Mortality_Rates!$B$6, $C76, 0), Mortality_Rates!$B$111), MIN(OFFSET(Mortality_Rates!$B$6, $C76, 1),  Mortality_Rates!$C$111))</f>
        <v>1.0826323284069041E-2</v>
      </c>
      <c r="BB76" s="30">
        <f ca="1">(1-IF($B76="Male", $C$3, $C$4))^MIN((BB$8-$C$6), $C$5)*IF($B76="Male", MIN(OFFSET(Mortality_Rates!$B$6, $C76, 0), Mortality_Rates!$B$111), MIN(OFFSET(Mortality_Rates!$B$6, $C76, 1),  Mortality_Rates!$C$111))</f>
        <v>1.0826323284069041E-2</v>
      </c>
      <c r="BC76" s="30">
        <f ca="1">(1-IF($B76="Male", $C$3, $C$4))^MIN((BC$8-$C$6), $C$5)*IF($B76="Male", MIN(OFFSET(Mortality_Rates!$B$6, $C76, 0), Mortality_Rates!$B$111), MIN(OFFSET(Mortality_Rates!$B$6, $C76, 1),  Mortality_Rates!$C$111))</f>
        <v>1.0826323284069041E-2</v>
      </c>
      <c r="BD76" s="30">
        <f ca="1">(1-IF($B76="Male", $C$3, $C$4))^MIN((BD$8-$C$6), $C$5)*IF($B76="Male", MIN(OFFSET(Mortality_Rates!$B$6, $C76, 0), Mortality_Rates!$B$111), MIN(OFFSET(Mortality_Rates!$B$6, $C76, 1),  Mortality_Rates!$C$111))</f>
        <v>1.0826323284069041E-2</v>
      </c>
      <c r="BE76" s="30">
        <f ca="1">(1-IF($B76="Male", $C$3, $C$4))^MIN((BE$8-$C$6), $C$5)*IF($B76="Male", MIN(OFFSET(Mortality_Rates!$B$6, $C76, 0), Mortality_Rates!$B$111), MIN(OFFSET(Mortality_Rates!$B$6, $C76, 1),  Mortality_Rates!$C$111))</f>
        <v>1.0826323284069041E-2</v>
      </c>
      <c r="BF76" s="30">
        <f ca="1">(1-IF($B76="Male", $C$3, $C$4))^MIN((BF$8-$C$6), $C$5)*IF($B76="Male", MIN(OFFSET(Mortality_Rates!$B$6, $C76, 0), Mortality_Rates!$B$111), MIN(OFFSET(Mortality_Rates!$B$6, $C76, 1),  Mortality_Rates!$C$111))</f>
        <v>1.0826323284069041E-2</v>
      </c>
      <c r="BG76" s="30">
        <f ca="1">(1-IF($B76="Male", $C$3, $C$4))^MIN((BG$8-$C$6), $C$5)*IF($B76="Male", MIN(OFFSET(Mortality_Rates!$B$6, $C76, 0), Mortality_Rates!$B$111), MIN(OFFSET(Mortality_Rates!$B$6, $C76, 1),  Mortality_Rates!$C$111))</f>
        <v>1.0826323284069041E-2</v>
      </c>
      <c r="BH76" s="30">
        <f ca="1">(1-IF($B76="Male", $C$3, $C$4))^MIN((BH$8-$C$6), $C$5)*IF($B76="Male", MIN(OFFSET(Mortality_Rates!$B$6, $C76, 0), Mortality_Rates!$B$111), MIN(OFFSET(Mortality_Rates!$B$6, $C76, 1),  Mortality_Rates!$C$111))</f>
        <v>1.0826323284069041E-2</v>
      </c>
      <c r="BI76" s="30">
        <f ca="1">(1-IF($B76="Male", $C$3, $C$4))^MIN((BI$8-$C$6), $C$5)*IF($B76="Male", MIN(OFFSET(Mortality_Rates!$B$6, $C76, 0), Mortality_Rates!$B$111), MIN(OFFSET(Mortality_Rates!$B$6, $C76, 1),  Mortality_Rates!$C$111))</f>
        <v>1.0826323284069041E-2</v>
      </c>
      <c r="BJ76" s="30">
        <f ca="1">(1-IF($B76="Male", $C$3, $C$4))^MIN((BJ$8-$C$6), $C$5)*IF($B76="Male", MIN(OFFSET(Mortality_Rates!$B$6, $C76, 0), Mortality_Rates!$B$111), MIN(OFFSET(Mortality_Rates!$B$6, $C76, 1),  Mortality_Rates!$C$111))</f>
        <v>1.0826323284069041E-2</v>
      </c>
      <c r="BK76" s="30">
        <f ca="1">(1-IF($B76="Male", $C$3, $C$4))^MIN((BK$8-$C$6), $C$5)*IF($B76="Male", MIN(OFFSET(Mortality_Rates!$B$6, $C76, 0), Mortality_Rates!$B$111), MIN(OFFSET(Mortality_Rates!$B$6, $C76, 1),  Mortality_Rates!$C$111))</f>
        <v>1.0826323284069041E-2</v>
      </c>
    </row>
    <row r="77" spans="1:63" x14ac:dyDescent="0.35">
      <c r="A77" t="s">
        <v>34</v>
      </c>
      <c r="B77" t="s">
        <v>31</v>
      </c>
      <c r="C77">
        <f t="shared" si="26"/>
        <v>68</v>
      </c>
      <c r="D77" s="30">
        <f ca="1">(1-IF($B77="Male", $C$3, $C$4))^MIN((D$8-$C$6), $C$5)*IF($B77="Male", MIN(OFFSET(Mortality_Rates!$B$6, $C77, 0), Mortality_Rates!$B$111), MIN(OFFSET(Mortality_Rates!$B$6, $C77, 1),  Mortality_Rates!$C$111))</f>
        <v>2.1441553499999998E-2</v>
      </c>
      <c r="E77" s="30">
        <f ca="1">(1-IF($B77="Male", $C$3, $C$4))^MIN((E$8-$C$6), $C$5)*IF($B77="Male", MIN(OFFSET(Mortality_Rates!$B$6, $C77, 0), Mortality_Rates!$B$111), MIN(OFFSET(Mortality_Rates!$B$6, $C77, 1),  Mortality_Rates!$C$111))</f>
        <v>2.119497563475E-2</v>
      </c>
      <c r="F77" s="30">
        <f ca="1">(1-IF($B77="Male", $C$3, $C$4))^MIN((F$8-$C$6), $C$5)*IF($B77="Male", MIN(OFFSET(Mortality_Rates!$B$6, $C77, 0), Mortality_Rates!$B$111), MIN(OFFSET(Mortality_Rates!$B$6, $C77, 1),  Mortality_Rates!$C$111))</f>
        <v>2.0951233414950376E-2</v>
      </c>
      <c r="G77" s="30">
        <f ca="1">(1-IF($B77="Male", $C$3, $C$4))^MIN((G$8-$C$6), $C$5)*IF($B77="Male", MIN(OFFSET(Mortality_Rates!$B$6, $C77, 0), Mortality_Rates!$B$111), MIN(OFFSET(Mortality_Rates!$B$6, $C77, 1),  Mortality_Rates!$C$111))</f>
        <v>2.0710294230678446E-2</v>
      </c>
      <c r="H77" s="30">
        <f ca="1">(1-IF($B77="Male", $C$3, $C$4))^MIN((H$8-$C$6), $C$5)*IF($B77="Male", MIN(OFFSET(Mortality_Rates!$B$6, $C77, 0), Mortality_Rates!$B$111), MIN(OFFSET(Mortality_Rates!$B$6, $C77, 1),  Mortality_Rates!$C$111))</f>
        <v>2.0472125847025645E-2</v>
      </c>
      <c r="I77" s="30">
        <f ca="1">(1-IF($B77="Male", $C$3, $C$4))^MIN((I$8-$C$6), $C$5)*IF($B77="Male", MIN(OFFSET(Mortality_Rates!$B$6, $C77, 0), Mortality_Rates!$B$111), MIN(OFFSET(Mortality_Rates!$B$6, $C77, 1),  Mortality_Rates!$C$111))</f>
        <v>2.023669639978485E-2</v>
      </c>
      <c r="J77" s="30">
        <f ca="1">(1-IF($B77="Male", $C$3, $C$4))^MIN((J$8-$C$6), $C$5)*IF($B77="Male", MIN(OFFSET(Mortality_Rates!$B$6, $C77, 0), Mortality_Rates!$B$111), MIN(OFFSET(Mortality_Rates!$B$6, $C77, 1),  Mortality_Rates!$C$111))</f>
        <v>2.0003974391187326E-2</v>
      </c>
      <c r="K77" s="30">
        <f ca="1">(1-IF($B77="Male", $C$3, $C$4))^MIN((K$8-$C$6), $C$5)*IF($B77="Male", MIN(OFFSET(Mortality_Rates!$B$6, $C77, 0), Mortality_Rates!$B$111), MIN(OFFSET(Mortality_Rates!$B$6, $C77, 1),  Mortality_Rates!$C$111))</f>
        <v>1.9773928685688672E-2</v>
      </c>
      <c r="L77" s="30">
        <f ca="1">(1-IF($B77="Male", $C$3, $C$4))^MIN((L$8-$C$6), $C$5)*IF($B77="Male", MIN(OFFSET(Mortality_Rates!$B$6, $C77, 0), Mortality_Rates!$B$111), MIN(OFFSET(Mortality_Rates!$B$6, $C77, 1),  Mortality_Rates!$C$111))</f>
        <v>1.954652850580325E-2</v>
      </c>
      <c r="M77" s="30">
        <f ca="1">(1-IF($B77="Male", $C$3, $C$4))^MIN((M$8-$C$6), $C$5)*IF($B77="Male", MIN(OFFSET(Mortality_Rates!$B$6, $C77, 0), Mortality_Rates!$B$111), MIN(OFFSET(Mortality_Rates!$B$6, $C77, 1),  Mortality_Rates!$C$111))</f>
        <v>1.9321743427986513E-2</v>
      </c>
      <c r="N77" s="30">
        <f ca="1">(1-IF($B77="Male", $C$3, $C$4))^MIN((N$8-$C$6), $C$5)*IF($B77="Male", MIN(OFFSET(Mortality_Rates!$B$6, $C77, 0), Mortality_Rates!$B$111), MIN(OFFSET(Mortality_Rates!$B$6, $C77, 1),  Mortality_Rates!$C$111))</f>
        <v>1.9099543378564669E-2</v>
      </c>
      <c r="O77" s="30">
        <f ca="1">(1-IF($B77="Male", $C$3, $C$4))^MIN((O$8-$C$6), $C$5)*IF($B77="Male", MIN(OFFSET(Mortality_Rates!$B$6, $C77, 0), Mortality_Rates!$B$111), MIN(OFFSET(Mortality_Rates!$B$6, $C77, 1),  Mortality_Rates!$C$111))</f>
        <v>1.8879898629711178E-2</v>
      </c>
      <c r="P77" s="30">
        <f ca="1">(1-IF($B77="Male", $C$3, $C$4))^MIN((P$8-$C$6), $C$5)*IF($B77="Male", MIN(OFFSET(Mortality_Rates!$B$6, $C77, 0), Mortality_Rates!$B$111), MIN(OFFSET(Mortality_Rates!$B$6, $C77, 1),  Mortality_Rates!$C$111))</f>
        <v>1.86627797954695E-2</v>
      </c>
      <c r="Q77" s="30">
        <f ca="1">(1-IF($B77="Male", $C$3, $C$4))^MIN((Q$8-$C$6), $C$5)*IF($B77="Male", MIN(OFFSET(Mortality_Rates!$B$6, $C77, 0), Mortality_Rates!$B$111), MIN(OFFSET(Mortality_Rates!$B$6, $C77, 1),  Mortality_Rates!$C$111))</f>
        <v>1.8448157827821603E-2</v>
      </c>
      <c r="R77" s="30">
        <f ca="1">(1-IF($B77="Male", $C$3, $C$4))^MIN((R$8-$C$6), $C$5)*IF($B77="Male", MIN(OFFSET(Mortality_Rates!$B$6, $C77, 0), Mortality_Rates!$B$111), MIN(OFFSET(Mortality_Rates!$B$6, $C77, 1),  Mortality_Rates!$C$111))</f>
        <v>1.8236004012801652E-2</v>
      </c>
      <c r="S77" s="30">
        <f ca="1">(1-IF($B77="Male", $C$3, $C$4))^MIN((S$8-$C$6), $C$5)*IF($B77="Male", MIN(OFFSET(Mortality_Rates!$B$6, $C77, 0), Mortality_Rates!$B$111), MIN(OFFSET(Mortality_Rates!$B$6, $C77, 1),  Mortality_Rates!$C$111))</f>
        <v>1.8026289966654434E-2</v>
      </c>
      <c r="T77" s="30">
        <f ca="1">(1-IF($B77="Male", $C$3, $C$4))^MIN((T$8-$C$6), $C$5)*IF($B77="Male", MIN(OFFSET(Mortality_Rates!$B$6, $C77, 0), Mortality_Rates!$B$111), MIN(OFFSET(Mortality_Rates!$B$6, $C77, 1),  Mortality_Rates!$C$111))</f>
        <v>1.7818987632037906E-2</v>
      </c>
      <c r="U77" s="30">
        <f ca="1">(1-IF($B77="Male", $C$3, $C$4))^MIN((U$8-$C$6), $C$5)*IF($B77="Male", MIN(OFFSET(Mortality_Rates!$B$6, $C77, 0), Mortality_Rates!$B$111), MIN(OFFSET(Mortality_Rates!$B$6, $C77, 1),  Mortality_Rates!$C$111))</f>
        <v>1.7614069274269471E-2</v>
      </c>
      <c r="V77" s="30">
        <f ca="1">(1-IF($B77="Male", $C$3, $C$4))^MIN((V$8-$C$6), $C$5)*IF($B77="Male", MIN(OFFSET(Mortality_Rates!$B$6, $C77, 0), Mortality_Rates!$B$111), MIN(OFFSET(Mortality_Rates!$B$6, $C77, 1),  Mortality_Rates!$C$111))</f>
        <v>1.7411507477615374E-2</v>
      </c>
      <c r="W77" s="30">
        <f ca="1">(1-IF($B77="Male", $C$3, $C$4))^MIN((W$8-$C$6), $C$5)*IF($B77="Male", MIN(OFFSET(Mortality_Rates!$B$6, $C77, 0), Mortality_Rates!$B$111), MIN(OFFSET(Mortality_Rates!$B$6, $C77, 1),  Mortality_Rates!$C$111))</f>
        <v>1.7211275141622798E-2</v>
      </c>
      <c r="X77" s="30">
        <f ca="1">(1-IF($B77="Male", $C$3, $C$4))^MIN((X$8-$C$6), $C$5)*IF($B77="Male", MIN(OFFSET(Mortality_Rates!$B$6, $C77, 0), Mortality_Rates!$B$111), MIN(OFFSET(Mortality_Rates!$B$6, $C77, 1),  Mortality_Rates!$C$111))</f>
        <v>1.7013345477494137E-2</v>
      </c>
      <c r="Y77" s="30">
        <f ca="1">(1-IF($B77="Male", $C$3, $C$4))^MIN((Y$8-$C$6), $C$5)*IF($B77="Male", MIN(OFFSET(Mortality_Rates!$B$6, $C77, 0), Mortality_Rates!$B$111), MIN(OFFSET(Mortality_Rates!$B$6, $C77, 1),  Mortality_Rates!$C$111))</f>
        <v>1.6817692004502952E-2</v>
      </c>
      <c r="Z77" s="30">
        <f ca="1">(1-IF($B77="Male", $C$3, $C$4))^MIN((Z$8-$C$6), $C$5)*IF($B77="Male", MIN(OFFSET(Mortality_Rates!$B$6, $C77, 0), Mortality_Rates!$B$111), MIN(OFFSET(Mortality_Rates!$B$6, $C77, 1),  Mortality_Rates!$C$111))</f>
        <v>1.662428854645117E-2</v>
      </c>
      <c r="AA77" s="30">
        <f ca="1">(1-IF($B77="Male", $C$3, $C$4))^MIN((AA$8-$C$6), $C$5)*IF($B77="Male", MIN(OFFSET(Mortality_Rates!$B$6, $C77, 0), Mortality_Rates!$B$111), MIN(OFFSET(Mortality_Rates!$B$6, $C77, 1),  Mortality_Rates!$C$111))</f>
        <v>1.6433109228166983E-2</v>
      </c>
      <c r="AB77" s="30">
        <f ca="1">(1-IF($B77="Male", $C$3, $C$4))^MIN((AB$8-$C$6), $C$5)*IF($B77="Male", MIN(OFFSET(Mortality_Rates!$B$6, $C77, 0), Mortality_Rates!$B$111), MIN(OFFSET(Mortality_Rates!$B$6, $C77, 1),  Mortality_Rates!$C$111))</f>
        <v>1.6244128472043061E-2</v>
      </c>
      <c r="AC77" s="30">
        <f ca="1">(1-IF($B77="Male", $C$3, $C$4))^MIN((AC$8-$C$6), $C$5)*IF($B77="Male", MIN(OFFSET(Mortality_Rates!$B$6, $C77, 0), Mortality_Rates!$B$111), MIN(OFFSET(Mortality_Rates!$B$6, $C77, 1),  Mortality_Rates!$C$111))</f>
        <v>1.6057320994614564E-2</v>
      </c>
      <c r="AD77" s="30">
        <f ca="1">(1-IF($B77="Male", $C$3, $C$4))^MIN((AD$8-$C$6), $C$5)*IF($B77="Male", MIN(OFFSET(Mortality_Rates!$B$6, $C77, 0), Mortality_Rates!$B$111), MIN(OFFSET(Mortality_Rates!$B$6, $C77, 1),  Mortality_Rates!$C$111))</f>
        <v>1.5872661803176501E-2</v>
      </c>
      <c r="AE77" s="30">
        <f ca="1">(1-IF($B77="Male", $C$3, $C$4))^MIN((AE$8-$C$6), $C$5)*IF($B77="Male", MIN(OFFSET(Mortality_Rates!$B$6, $C77, 0), Mortality_Rates!$B$111), MIN(OFFSET(Mortality_Rates!$B$6, $C77, 1),  Mortality_Rates!$C$111))</f>
        <v>1.5690126192439972E-2</v>
      </c>
      <c r="AF77" s="30">
        <f ca="1">(1-IF($B77="Male", $C$3, $C$4))^MIN((AF$8-$C$6), $C$5)*IF($B77="Male", MIN(OFFSET(Mortality_Rates!$B$6, $C77, 0), Mortality_Rates!$B$111), MIN(OFFSET(Mortality_Rates!$B$6, $C77, 1),  Mortality_Rates!$C$111))</f>
        <v>1.5509689741226912E-2</v>
      </c>
      <c r="AG77" s="30">
        <f ca="1">(1-IF($B77="Male", $C$3, $C$4))^MIN((AG$8-$C$6), $C$5)*IF($B77="Male", MIN(OFFSET(Mortality_Rates!$B$6, $C77, 0), Mortality_Rates!$B$111), MIN(OFFSET(Mortality_Rates!$B$6, $C77, 1),  Mortality_Rates!$C$111))</f>
        <v>1.5331328309202802E-2</v>
      </c>
      <c r="AH77" s="30">
        <f ca="1">(1-IF($B77="Male", $C$3, $C$4))^MIN((AH$8-$C$6), $C$5)*IF($B77="Male", MIN(OFFSET(Mortality_Rates!$B$6, $C77, 0), Mortality_Rates!$B$111), MIN(OFFSET(Mortality_Rates!$B$6, $C77, 1),  Mortality_Rates!$C$111))</f>
        <v>1.515501803364697E-2</v>
      </c>
      <c r="AI77" s="30">
        <f ca="1">(1-IF($B77="Male", $C$3, $C$4))^MIN((AI$8-$C$6), $C$5)*IF($B77="Male", MIN(OFFSET(Mortality_Rates!$B$6, $C77, 0), Mortality_Rates!$B$111), MIN(OFFSET(Mortality_Rates!$B$6, $C77, 1),  Mortality_Rates!$C$111))</f>
        <v>1.498073532626003E-2</v>
      </c>
      <c r="AJ77" s="30">
        <f ca="1">(1-IF($B77="Male", $C$3, $C$4))^MIN((AJ$8-$C$6), $C$5)*IF($B77="Male", MIN(OFFSET(Mortality_Rates!$B$6, $C77, 0), Mortality_Rates!$B$111), MIN(OFFSET(Mortality_Rates!$B$6, $C77, 1),  Mortality_Rates!$C$111))</f>
        <v>1.4808456870008041E-2</v>
      </c>
      <c r="AK77" s="30">
        <f ca="1">(1-IF($B77="Male", $C$3, $C$4))^MIN((AK$8-$C$6), $C$5)*IF($B77="Male", MIN(OFFSET(Mortality_Rates!$B$6, $C77, 0), Mortality_Rates!$B$111), MIN(OFFSET(Mortality_Rates!$B$6, $C77, 1),  Mortality_Rates!$C$111))</f>
        <v>1.4638159616002948E-2</v>
      </c>
      <c r="AL77" s="30">
        <f ca="1">(1-IF($B77="Male", $C$3, $C$4))^MIN((AL$8-$C$6), $C$5)*IF($B77="Male", MIN(OFFSET(Mortality_Rates!$B$6, $C77, 0), Mortality_Rates!$B$111), MIN(OFFSET(Mortality_Rates!$B$6, $C77, 1),  Mortality_Rates!$C$111))</f>
        <v>1.4469820780418913E-2</v>
      </c>
      <c r="AM77" s="30">
        <f ca="1">(1-IF($B77="Male", $C$3, $C$4))^MIN((AM$8-$C$6), $C$5)*IF($B77="Male", MIN(OFFSET(Mortality_Rates!$B$6, $C77, 0), Mortality_Rates!$B$111), MIN(OFFSET(Mortality_Rates!$B$6, $C77, 1),  Mortality_Rates!$C$111))</f>
        <v>1.4303417841444097E-2</v>
      </c>
      <c r="AN77" s="30">
        <f ca="1">(1-IF($B77="Male", $C$3, $C$4))^MIN((AN$8-$C$6), $C$5)*IF($B77="Male", MIN(OFFSET(Mortality_Rates!$B$6, $C77, 0), Mortality_Rates!$B$111), MIN(OFFSET(Mortality_Rates!$B$6, $C77, 1),  Mortality_Rates!$C$111))</f>
        <v>1.4138928536267491E-2</v>
      </c>
      <c r="AO77" s="30">
        <f ca="1">(1-IF($B77="Male", $C$3, $C$4))^MIN((AO$8-$C$6), $C$5)*IF($B77="Male", MIN(OFFSET(Mortality_Rates!$B$6, $C77, 0), Mortality_Rates!$B$111), MIN(OFFSET(Mortality_Rates!$B$6, $C77, 1),  Mortality_Rates!$C$111))</f>
        <v>1.3976330858100414E-2</v>
      </c>
      <c r="AP77" s="30">
        <f ca="1">(1-IF($B77="Male", $C$3, $C$4))^MIN((AP$8-$C$6), $C$5)*IF($B77="Male", MIN(OFFSET(Mortality_Rates!$B$6, $C77, 0), Mortality_Rates!$B$111), MIN(OFFSET(Mortality_Rates!$B$6, $C77, 1),  Mortality_Rates!$C$111))</f>
        <v>1.381560305323226E-2</v>
      </c>
      <c r="AQ77" s="30">
        <f ca="1">(1-IF($B77="Male", $C$3, $C$4))^MIN((AQ$8-$C$6), $C$5)*IF($B77="Male", MIN(OFFSET(Mortality_Rates!$B$6, $C77, 0), Mortality_Rates!$B$111), MIN(OFFSET(Mortality_Rates!$B$6, $C77, 1),  Mortality_Rates!$C$111))</f>
        <v>1.3656723618120089E-2</v>
      </c>
      <c r="AR77" s="30">
        <f ca="1">(1-IF($B77="Male", $C$3, $C$4))^MIN((AR$8-$C$6), $C$5)*IF($B77="Male", MIN(OFFSET(Mortality_Rates!$B$6, $C77, 0), Mortality_Rates!$B$111), MIN(OFFSET(Mortality_Rates!$B$6, $C77, 1),  Mortality_Rates!$C$111))</f>
        <v>1.3499671296511707E-2</v>
      </c>
      <c r="AS77" s="30">
        <f ca="1">(1-IF($B77="Male", $C$3, $C$4))^MIN((AS$8-$C$6), $C$5)*IF($B77="Male", MIN(OFFSET(Mortality_Rates!$B$6, $C77, 0), Mortality_Rates!$B$111), MIN(OFFSET(Mortality_Rates!$B$6, $C77, 1),  Mortality_Rates!$C$111))</f>
        <v>1.3344425076601822E-2</v>
      </c>
      <c r="AT77" s="30">
        <f ca="1">(1-IF($B77="Male", $C$3, $C$4))^MIN((AT$8-$C$6), $C$5)*IF($B77="Male", MIN(OFFSET(Mortality_Rates!$B$6, $C77, 0), Mortality_Rates!$B$111), MIN(OFFSET(Mortality_Rates!$B$6, $C77, 1),  Mortality_Rates!$C$111))</f>
        <v>1.3190964188220904E-2</v>
      </c>
      <c r="AU77" s="30">
        <f ca="1">(1-IF($B77="Male", $C$3, $C$4))^MIN((AU$8-$C$6), $C$5)*IF($B77="Male", MIN(OFFSET(Mortality_Rates!$B$6, $C77, 0), Mortality_Rates!$B$111), MIN(OFFSET(Mortality_Rates!$B$6, $C77, 1),  Mortality_Rates!$C$111))</f>
        <v>1.3039268100056364E-2</v>
      </c>
      <c r="AV77" s="30">
        <f ca="1">(1-IF($B77="Male", $C$3, $C$4))^MIN((AV$8-$C$6), $C$5)*IF($B77="Male", MIN(OFFSET(Mortality_Rates!$B$6, $C77, 0), Mortality_Rates!$B$111), MIN(OFFSET(Mortality_Rates!$B$6, $C77, 1),  Mortality_Rates!$C$111))</f>
        <v>1.2889316516905716E-2</v>
      </c>
      <c r="AW77" s="30">
        <f ca="1">(1-IF($B77="Male", $C$3, $C$4))^MIN((AW$8-$C$6), $C$5)*IF($B77="Male", MIN(OFFSET(Mortality_Rates!$B$6, $C77, 0), Mortality_Rates!$B$111), MIN(OFFSET(Mortality_Rates!$B$6, $C77, 1),  Mortality_Rates!$C$111))</f>
        <v>1.2741089376961301E-2</v>
      </c>
      <c r="AX77" s="30">
        <f ca="1">(1-IF($B77="Male", $C$3, $C$4))^MIN((AX$8-$C$6), $C$5)*IF($B77="Male", MIN(OFFSET(Mortality_Rates!$B$6, $C77, 0), Mortality_Rates!$B$111), MIN(OFFSET(Mortality_Rates!$B$6, $C77, 1),  Mortality_Rates!$C$111))</f>
        <v>1.2594566849126246E-2</v>
      </c>
      <c r="AY77" s="30">
        <f ca="1">(1-IF($B77="Male", $C$3, $C$4))^MIN((AY$8-$C$6), $C$5)*IF($B77="Male", MIN(OFFSET(Mortality_Rates!$B$6, $C77, 0), Mortality_Rates!$B$111), MIN(OFFSET(Mortality_Rates!$B$6, $C77, 1),  Mortality_Rates!$C$111))</f>
        <v>1.2449729330361294E-2</v>
      </c>
      <c r="AZ77" s="30">
        <f ca="1">(1-IF($B77="Male", $C$3, $C$4))^MIN((AZ$8-$C$6), $C$5)*IF($B77="Male", MIN(OFFSET(Mortality_Rates!$B$6, $C77, 0), Mortality_Rates!$B$111), MIN(OFFSET(Mortality_Rates!$B$6, $C77, 1),  Mortality_Rates!$C$111))</f>
        <v>1.230655744306214E-2</v>
      </c>
      <c r="BA77" s="30">
        <f ca="1">(1-IF($B77="Male", $C$3, $C$4))^MIN((BA$8-$C$6), $C$5)*IF($B77="Male", MIN(OFFSET(Mortality_Rates!$B$6, $C77, 0), Mortality_Rates!$B$111), MIN(OFFSET(Mortality_Rates!$B$6, $C77, 1),  Mortality_Rates!$C$111))</f>
        <v>1.2165032032466926E-2</v>
      </c>
      <c r="BB77" s="30">
        <f ca="1">(1-IF($B77="Male", $C$3, $C$4))^MIN((BB$8-$C$6), $C$5)*IF($B77="Male", MIN(OFFSET(Mortality_Rates!$B$6, $C77, 0), Mortality_Rates!$B$111), MIN(OFFSET(Mortality_Rates!$B$6, $C77, 1),  Mortality_Rates!$C$111))</f>
        <v>1.2165032032466926E-2</v>
      </c>
      <c r="BC77" s="30">
        <f ca="1">(1-IF($B77="Male", $C$3, $C$4))^MIN((BC$8-$C$6), $C$5)*IF($B77="Male", MIN(OFFSET(Mortality_Rates!$B$6, $C77, 0), Mortality_Rates!$B$111), MIN(OFFSET(Mortality_Rates!$B$6, $C77, 1),  Mortality_Rates!$C$111))</f>
        <v>1.2165032032466926E-2</v>
      </c>
      <c r="BD77" s="30">
        <f ca="1">(1-IF($B77="Male", $C$3, $C$4))^MIN((BD$8-$C$6), $C$5)*IF($B77="Male", MIN(OFFSET(Mortality_Rates!$B$6, $C77, 0), Mortality_Rates!$B$111), MIN(OFFSET(Mortality_Rates!$B$6, $C77, 1),  Mortality_Rates!$C$111))</f>
        <v>1.2165032032466926E-2</v>
      </c>
      <c r="BE77" s="30">
        <f ca="1">(1-IF($B77="Male", $C$3, $C$4))^MIN((BE$8-$C$6), $C$5)*IF($B77="Male", MIN(OFFSET(Mortality_Rates!$B$6, $C77, 0), Mortality_Rates!$B$111), MIN(OFFSET(Mortality_Rates!$B$6, $C77, 1),  Mortality_Rates!$C$111))</f>
        <v>1.2165032032466926E-2</v>
      </c>
      <c r="BF77" s="30">
        <f ca="1">(1-IF($B77="Male", $C$3, $C$4))^MIN((BF$8-$C$6), $C$5)*IF($B77="Male", MIN(OFFSET(Mortality_Rates!$B$6, $C77, 0), Mortality_Rates!$B$111), MIN(OFFSET(Mortality_Rates!$B$6, $C77, 1),  Mortality_Rates!$C$111))</f>
        <v>1.2165032032466926E-2</v>
      </c>
      <c r="BG77" s="30">
        <f ca="1">(1-IF($B77="Male", $C$3, $C$4))^MIN((BG$8-$C$6), $C$5)*IF($B77="Male", MIN(OFFSET(Mortality_Rates!$B$6, $C77, 0), Mortality_Rates!$B$111), MIN(OFFSET(Mortality_Rates!$B$6, $C77, 1),  Mortality_Rates!$C$111))</f>
        <v>1.2165032032466926E-2</v>
      </c>
      <c r="BH77" s="30">
        <f ca="1">(1-IF($B77="Male", $C$3, $C$4))^MIN((BH$8-$C$6), $C$5)*IF($B77="Male", MIN(OFFSET(Mortality_Rates!$B$6, $C77, 0), Mortality_Rates!$B$111), MIN(OFFSET(Mortality_Rates!$B$6, $C77, 1),  Mortality_Rates!$C$111))</f>
        <v>1.2165032032466926E-2</v>
      </c>
      <c r="BI77" s="30">
        <f ca="1">(1-IF($B77="Male", $C$3, $C$4))^MIN((BI$8-$C$6), $C$5)*IF($B77="Male", MIN(OFFSET(Mortality_Rates!$B$6, $C77, 0), Mortality_Rates!$B$111), MIN(OFFSET(Mortality_Rates!$B$6, $C77, 1),  Mortality_Rates!$C$111))</f>
        <v>1.2165032032466926E-2</v>
      </c>
      <c r="BJ77" s="30">
        <f ca="1">(1-IF($B77="Male", $C$3, $C$4))^MIN((BJ$8-$C$6), $C$5)*IF($B77="Male", MIN(OFFSET(Mortality_Rates!$B$6, $C77, 0), Mortality_Rates!$B$111), MIN(OFFSET(Mortality_Rates!$B$6, $C77, 1),  Mortality_Rates!$C$111))</f>
        <v>1.2165032032466926E-2</v>
      </c>
      <c r="BK77" s="30">
        <f ca="1">(1-IF($B77="Male", $C$3, $C$4))^MIN((BK$8-$C$6), $C$5)*IF($B77="Male", MIN(OFFSET(Mortality_Rates!$B$6, $C77, 0), Mortality_Rates!$B$111), MIN(OFFSET(Mortality_Rates!$B$6, $C77, 1),  Mortality_Rates!$C$111))</f>
        <v>1.2165032032466926E-2</v>
      </c>
    </row>
    <row r="78" spans="1:63" x14ac:dyDescent="0.35">
      <c r="A78" t="s">
        <v>34</v>
      </c>
      <c r="B78" t="s">
        <v>31</v>
      </c>
      <c r="C78">
        <f t="shared" si="26"/>
        <v>69</v>
      </c>
      <c r="D78" s="30">
        <f ca="1">(1-IF($B78="Male", $C$3, $C$4))^MIN((D$8-$C$6), $C$5)*IF($B78="Male", MIN(OFFSET(Mortality_Rates!$B$6, $C78, 0), Mortality_Rates!$B$111), MIN(OFFSET(Mortality_Rates!$B$6, $C78, 1),  Mortality_Rates!$C$111))</f>
        <v>2.41302735E-2</v>
      </c>
      <c r="E78" s="30">
        <f ca="1">(1-IF($B78="Male", $C$3, $C$4))^MIN((E$8-$C$6), $C$5)*IF($B78="Male", MIN(OFFSET(Mortality_Rates!$B$6, $C78, 0), Mortality_Rates!$B$111), MIN(OFFSET(Mortality_Rates!$B$6, $C78, 1),  Mortality_Rates!$C$111))</f>
        <v>2.385277535475E-2</v>
      </c>
      <c r="F78" s="30">
        <f ca="1">(1-IF($B78="Male", $C$3, $C$4))^MIN((F$8-$C$6), $C$5)*IF($B78="Male", MIN(OFFSET(Mortality_Rates!$B$6, $C78, 0), Mortality_Rates!$B$111), MIN(OFFSET(Mortality_Rates!$B$6, $C78, 1),  Mortality_Rates!$C$111))</f>
        <v>2.3578468438170373E-2</v>
      </c>
      <c r="G78" s="30">
        <f ca="1">(1-IF($B78="Male", $C$3, $C$4))^MIN((G$8-$C$6), $C$5)*IF($B78="Male", MIN(OFFSET(Mortality_Rates!$B$6, $C78, 0), Mortality_Rates!$B$111), MIN(OFFSET(Mortality_Rates!$B$6, $C78, 1),  Mortality_Rates!$C$111))</f>
        <v>2.3307316051131417E-2</v>
      </c>
      <c r="H78" s="30">
        <f ca="1">(1-IF($B78="Male", $C$3, $C$4))^MIN((H$8-$C$6), $C$5)*IF($B78="Male", MIN(OFFSET(Mortality_Rates!$B$6, $C78, 0), Mortality_Rates!$B$111), MIN(OFFSET(Mortality_Rates!$B$6, $C78, 1),  Mortality_Rates!$C$111))</f>
        <v>2.3039281916543409E-2</v>
      </c>
      <c r="I78" s="30">
        <f ca="1">(1-IF($B78="Male", $C$3, $C$4))^MIN((I$8-$C$6), $C$5)*IF($B78="Male", MIN(OFFSET(Mortality_Rates!$B$6, $C78, 0), Mortality_Rates!$B$111), MIN(OFFSET(Mortality_Rates!$B$6, $C78, 1),  Mortality_Rates!$C$111))</f>
        <v>2.2774330174503157E-2</v>
      </c>
      <c r="J78" s="30">
        <f ca="1">(1-IF($B78="Male", $C$3, $C$4))^MIN((J$8-$C$6), $C$5)*IF($B78="Male", MIN(OFFSET(Mortality_Rates!$B$6, $C78, 0), Mortality_Rates!$B$111), MIN(OFFSET(Mortality_Rates!$B$6, $C78, 1),  Mortality_Rates!$C$111))</f>
        <v>2.251242537749637E-2</v>
      </c>
      <c r="K78" s="30">
        <f ca="1">(1-IF($B78="Male", $C$3, $C$4))^MIN((K$8-$C$6), $C$5)*IF($B78="Male", MIN(OFFSET(Mortality_Rates!$B$6, $C78, 0), Mortality_Rates!$B$111), MIN(OFFSET(Mortality_Rates!$B$6, $C78, 1),  Mortality_Rates!$C$111))</f>
        <v>2.2253532485655165E-2</v>
      </c>
      <c r="L78" s="30">
        <f ca="1">(1-IF($B78="Male", $C$3, $C$4))^MIN((L$8-$C$6), $C$5)*IF($B78="Male", MIN(OFFSET(Mortality_Rates!$B$6, $C78, 0), Mortality_Rates!$B$111), MIN(OFFSET(Mortality_Rates!$B$6, $C78, 1),  Mortality_Rates!$C$111))</f>
        <v>2.1997616862070128E-2</v>
      </c>
      <c r="M78" s="30">
        <f ca="1">(1-IF($B78="Male", $C$3, $C$4))^MIN((M$8-$C$6), $C$5)*IF($B78="Male", MIN(OFFSET(Mortality_Rates!$B$6, $C78, 0), Mortality_Rates!$B$111), MIN(OFFSET(Mortality_Rates!$B$6, $C78, 1),  Mortality_Rates!$C$111))</f>
        <v>2.1744644268156324E-2</v>
      </c>
      <c r="N78" s="30">
        <f ca="1">(1-IF($B78="Male", $C$3, $C$4))^MIN((N$8-$C$6), $C$5)*IF($B78="Male", MIN(OFFSET(Mortality_Rates!$B$6, $C78, 0), Mortality_Rates!$B$111), MIN(OFFSET(Mortality_Rates!$B$6, $C78, 1),  Mortality_Rates!$C$111))</f>
        <v>2.1494580859072524E-2</v>
      </c>
      <c r="O78" s="30">
        <f ca="1">(1-IF($B78="Male", $C$3, $C$4))^MIN((O$8-$C$6), $C$5)*IF($B78="Male", MIN(OFFSET(Mortality_Rates!$B$6, $C78, 0), Mortality_Rates!$B$111), MIN(OFFSET(Mortality_Rates!$B$6, $C78, 1),  Mortality_Rates!$C$111))</f>
        <v>2.1247393179193195E-2</v>
      </c>
      <c r="P78" s="30">
        <f ca="1">(1-IF($B78="Male", $C$3, $C$4))^MIN((P$8-$C$6), $C$5)*IF($B78="Male", MIN(OFFSET(Mortality_Rates!$B$6, $C78, 0), Mortality_Rates!$B$111), MIN(OFFSET(Mortality_Rates!$B$6, $C78, 1),  Mortality_Rates!$C$111))</f>
        <v>2.1003048157632473E-2</v>
      </c>
      <c r="Q78" s="30">
        <f ca="1">(1-IF($B78="Male", $C$3, $C$4))^MIN((Q$8-$C$6), $C$5)*IF($B78="Male", MIN(OFFSET(Mortality_Rates!$B$6, $C78, 0), Mortality_Rates!$B$111), MIN(OFFSET(Mortality_Rates!$B$6, $C78, 1),  Mortality_Rates!$C$111))</f>
        <v>2.0761513103819698E-2</v>
      </c>
      <c r="R78" s="30">
        <f ca="1">(1-IF($B78="Male", $C$3, $C$4))^MIN((R$8-$C$6), $C$5)*IF($B78="Male", MIN(OFFSET(Mortality_Rates!$B$6, $C78, 0), Mortality_Rates!$B$111), MIN(OFFSET(Mortality_Rates!$B$6, $C78, 1),  Mortality_Rates!$C$111))</f>
        <v>2.0522755703125773E-2</v>
      </c>
      <c r="S78" s="30">
        <f ca="1">(1-IF($B78="Male", $C$3, $C$4))^MIN((S$8-$C$6), $C$5)*IF($B78="Male", MIN(OFFSET(Mortality_Rates!$B$6, $C78, 0), Mortality_Rates!$B$111), MIN(OFFSET(Mortality_Rates!$B$6, $C78, 1),  Mortality_Rates!$C$111))</f>
        <v>2.0286744012539826E-2</v>
      </c>
      <c r="T78" s="30">
        <f ca="1">(1-IF($B78="Male", $C$3, $C$4))^MIN((T$8-$C$6), $C$5)*IF($B78="Male", MIN(OFFSET(Mortality_Rates!$B$6, $C78, 0), Mortality_Rates!$B$111), MIN(OFFSET(Mortality_Rates!$B$6, $C78, 1),  Mortality_Rates!$C$111))</f>
        <v>2.0053446456395618E-2</v>
      </c>
      <c r="U78" s="30">
        <f ca="1">(1-IF($B78="Male", $C$3, $C$4))^MIN((U$8-$C$6), $C$5)*IF($B78="Male", MIN(OFFSET(Mortality_Rates!$B$6, $C78, 0), Mortality_Rates!$B$111), MIN(OFFSET(Mortality_Rates!$B$6, $C78, 1),  Mortality_Rates!$C$111))</f>
        <v>1.9822831822147068E-2</v>
      </c>
      <c r="V78" s="30">
        <f ca="1">(1-IF($B78="Male", $C$3, $C$4))^MIN((V$8-$C$6), $C$5)*IF($B78="Male", MIN(OFFSET(Mortality_Rates!$B$6, $C78, 0), Mortality_Rates!$B$111), MIN(OFFSET(Mortality_Rates!$B$6, $C78, 1),  Mortality_Rates!$C$111))</f>
        <v>1.9594869256192377E-2</v>
      </c>
      <c r="W78" s="30">
        <f ca="1">(1-IF($B78="Male", $C$3, $C$4))^MIN((W$8-$C$6), $C$5)*IF($B78="Male", MIN(OFFSET(Mortality_Rates!$B$6, $C78, 0), Mortality_Rates!$B$111), MIN(OFFSET(Mortality_Rates!$B$6, $C78, 1),  Mortality_Rates!$C$111))</f>
        <v>1.9369528259746166E-2</v>
      </c>
      <c r="X78" s="30">
        <f ca="1">(1-IF($B78="Male", $C$3, $C$4))^MIN((X$8-$C$6), $C$5)*IF($B78="Male", MIN(OFFSET(Mortality_Rates!$B$6, $C78, 0), Mortality_Rates!$B$111), MIN(OFFSET(Mortality_Rates!$B$6, $C78, 1),  Mortality_Rates!$C$111))</f>
        <v>1.9146778684759086E-2</v>
      </c>
      <c r="Y78" s="30">
        <f ca="1">(1-IF($B78="Male", $C$3, $C$4))^MIN((Y$8-$C$6), $C$5)*IF($B78="Male", MIN(OFFSET(Mortality_Rates!$B$6, $C78, 0), Mortality_Rates!$B$111), MIN(OFFSET(Mortality_Rates!$B$6, $C78, 1),  Mortality_Rates!$C$111))</f>
        <v>1.8926590729884358E-2</v>
      </c>
      <c r="Z78" s="30">
        <f ca="1">(1-IF($B78="Male", $C$3, $C$4))^MIN((Z$8-$C$6), $C$5)*IF($B78="Male", MIN(OFFSET(Mortality_Rates!$B$6, $C78, 0), Mortality_Rates!$B$111), MIN(OFFSET(Mortality_Rates!$B$6, $C78, 1),  Mortality_Rates!$C$111))</f>
        <v>1.8708934936490687E-2</v>
      </c>
      <c r="AA78" s="30">
        <f ca="1">(1-IF($B78="Male", $C$3, $C$4))^MIN((AA$8-$C$6), $C$5)*IF($B78="Male", MIN(OFFSET(Mortality_Rates!$B$6, $C78, 0), Mortality_Rates!$B$111), MIN(OFFSET(Mortality_Rates!$B$6, $C78, 1),  Mortality_Rates!$C$111))</f>
        <v>1.8493782184721044E-2</v>
      </c>
      <c r="AB78" s="30">
        <f ca="1">(1-IF($B78="Male", $C$3, $C$4))^MIN((AB$8-$C$6), $C$5)*IF($B78="Male", MIN(OFFSET(Mortality_Rates!$B$6, $C78, 0), Mortality_Rates!$B$111), MIN(OFFSET(Mortality_Rates!$B$6, $C78, 1),  Mortality_Rates!$C$111))</f>
        <v>1.8281103689596751E-2</v>
      </c>
      <c r="AC78" s="30">
        <f ca="1">(1-IF($B78="Male", $C$3, $C$4))^MIN((AC$8-$C$6), $C$5)*IF($B78="Male", MIN(OFFSET(Mortality_Rates!$B$6, $C78, 0), Mortality_Rates!$B$111), MIN(OFFSET(Mortality_Rates!$B$6, $C78, 1),  Mortality_Rates!$C$111))</f>
        <v>1.807087099716639E-2</v>
      </c>
      <c r="AD78" s="30">
        <f ca="1">(1-IF($B78="Male", $C$3, $C$4))^MIN((AD$8-$C$6), $C$5)*IF($B78="Male", MIN(OFFSET(Mortality_Rates!$B$6, $C78, 0), Mortality_Rates!$B$111), MIN(OFFSET(Mortality_Rates!$B$6, $C78, 1),  Mortality_Rates!$C$111))</f>
        <v>1.786305598069898E-2</v>
      </c>
      <c r="AE78" s="30">
        <f ca="1">(1-IF($B78="Male", $C$3, $C$4))^MIN((AE$8-$C$6), $C$5)*IF($B78="Male", MIN(OFFSET(Mortality_Rates!$B$6, $C78, 0), Mortality_Rates!$B$111), MIN(OFFSET(Mortality_Rates!$B$6, $C78, 1),  Mortality_Rates!$C$111))</f>
        <v>1.7657630836920943E-2</v>
      </c>
      <c r="AF78" s="30">
        <f ca="1">(1-IF($B78="Male", $C$3, $C$4))^MIN((AF$8-$C$6), $C$5)*IF($B78="Male", MIN(OFFSET(Mortality_Rates!$B$6, $C78, 0), Mortality_Rates!$B$111), MIN(OFFSET(Mortality_Rates!$B$6, $C78, 1),  Mortality_Rates!$C$111))</f>
        <v>1.745456808229635E-2</v>
      </c>
      <c r="AG78" s="30">
        <f ca="1">(1-IF($B78="Male", $C$3, $C$4))^MIN((AG$8-$C$6), $C$5)*IF($B78="Male", MIN(OFFSET(Mortality_Rates!$B$6, $C78, 0), Mortality_Rates!$B$111), MIN(OFFSET(Mortality_Rates!$B$6, $C78, 1),  Mortality_Rates!$C$111))</f>
        <v>1.7253840549349943E-2</v>
      </c>
      <c r="AH78" s="30">
        <f ca="1">(1-IF($B78="Male", $C$3, $C$4))^MIN((AH$8-$C$6), $C$5)*IF($B78="Male", MIN(OFFSET(Mortality_Rates!$B$6, $C78, 0), Mortality_Rates!$B$111), MIN(OFFSET(Mortality_Rates!$B$6, $C78, 1),  Mortality_Rates!$C$111))</f>
        <v>1.7055421383032419E-2</v>
      </c>
      <c r="AI78" s="30">
        <f ca="1">(1-IF($B78="Male", $C$3, $C$4))^MIN((AI$8-$C$6), $C$5)*IF($B78="Male", MIN(OFFSET(Mortality_Rates!$B$6, $C78, 0), Mortality_Rates!$B$111), MIN(OFFSET(Mortality_Rates!$B$6, $C78, 1),  Mortality_Rates!$C$111))</f>
        <v>1.6859284037127546E-2</v>
      </c>
      <c r="AJ78" s="30">
        <f ca="1">(1-IF($B78="Male", $C$3, $C$4))^MIN((AJ$8-$C$6), $C$5)*IF($B78="Male", MIN(OFFSET(Mortality_Rates!$B$6, $C78, 0), Mortality_Rates!$B$111), MIN(OFFSET(Mortality_Rates!$B$6, $C78, 1),  Mortality_Rates!$C$111))</f>
        <v>1.6665402270700579E-2</v>
      </c>
      <c r="AK78" s="30">
        <f ca="1">(1-IF($B78="Male", $C$3, $C$4))^MIN((AK$8-$C$6), $C$5)*IF($B78="Male", MIN(OFFSET(Mortality_Rates!$B$6, $C78, 0), Mortality_Rates!$B$111), MIN(OFFSET(Mortality_Rates!$B$6, $C78, 1),  Mortality_Rates!$C$111))</f>
        <v>1.6473750144587521E-2</v>
      </c>
      <c r="AL78" s="30">
        <f ca="1">(1-IF($B78="Male", $C$3, $C$4))^MIN((AL$8-$C$6), $C$5)*IF($B78="Male", MIN(OFFSET(Mortality_Rates!$B$6, $C78, 0), Mortality_Rates!$B$111), MIN(OFFSET(Mortality_Rates!$B$6, $C78, 1),  Mortality_Rates!$C$111))</f>
        <v>1.6284302017924766E-2</v>
      </c>
      <c r="AM78" s="30">
        <f ca="1">(1-IF($B78="Male", $C$3, $C$4))^MIN((AM$8-$C$6), $C$5)*IF($B78="Male", MIN(OFFSET(Mortality_Rates!$B$6, $C78, 0), Mortality_Rates!$B$111), MIN(OFFSET(Mortality_Rates!$B$6, $C78, 1),  Mortality_Rates!$C$111))</f>
        <v>1.6097032544718632E-2</v>
      </c>
      <c r="AN78" s="30">
        <f ca="1">(1-IF($B78="Male", $C$3, $C$4))^MIN((AN$8-$C$6), $C$5)*IF($B78="Male", MIN(OFFSET(Mortality_Rates!$B$6, $C78, 0), Mortality_Rates!$B$111), MIN(OFFSET(Mortality_Rates!$B$6, $C78, 1),  Mortality_Rates!$C$111))</f>
        <v>1.5911916670454371E-2</v>
      </c>
      <c r="AO78" s="30">
        <f ca="1">(1-IF($B78="Male", $C$3, $C$4))^MIN((AO$8-$C$6), $C$5)*IF($B78="Male", MIN(OFFSET(Mortality_Rates!$B$6, $C78, 0), Mortality_Rates!$B$111), MIN(OFFSET(Mortality_Rates!$B$6, $C78, 1),  Mortality_Rates!$C$111))</f>
        <v>1.5728929628744143E-2</v>
      </c>
      <c r="AP78" s="30">
        <f ca="1">(1-IF($B78="Male", $C$3, $C$4))^MIN((AP$8-$C$6), $C$5)*IF($B78="Male", MIN(OFFSET(Mortality_Rates!$B$6, $C78, 0), Mortality_Rates!$B$111), MIN(OFFSET(Mortality_Rates!$B$6, $C78, 1),  Mortality_Rates!$C$111))</f>
        <v>1.5548046938013586E-2</v>
      </c>
      <c r="AQ78" s="30">
        <f ca="1">(1-IF($B78="Male", $C$3, $C$4))^MIN((AQ$8-$C$6), $C$5)*IF($B78="Male", MIN(OFFSET(Mortality_Rates!$B$6, $C78, 0), Mortality_Rates!$B$111), MIN(OFFSET(Mortality_Rates!$B$6, $C78, 1),  Mortality_Rates!$C$111))</f>
        <v>1.536924439822643E-2</v>
      </c>
      <c r="AR78" s="30">
        <f ca="1">(1-IF($B78="Male", $C$3, $C$4))^MIN((AR$8-$C$6), $C$5)*IF($B78="Male", MIN(OFFSET(Mortality_Rates!$B$6, $C78, 0), Mortality_Rates!$B$111), MIN(OFFSET(Mortality_Rates!$B$6, $C78, 1),  Mortality_Rates!$C$111))</f>
        <v>1.5192498087646826E-2</v>
      </c>
      <c r="AS78" s="30">
        <f ca="1">(1-IF($B78="Male", $C$3, $C$4))^MIN((AS$8-$C$6), $C$5)*IF($B78="Male", MIN(OFFSET(Mortality_Rates!$B$6, $C78, 0), Mortality_Rates!$B$111), MIN(OFFSET(Mortality_Rates!$B$6, $C78, 1),  Mortality_Rates!$C$111))</f>
        <v>1.5017784359638887E-2</v>
      </c>
      <c r="AT78" s="30">
        <f ca="1">(1-IF($B78="Male", $C$3, $C$4))^MIN((AT$8-$C$6), $C$5)*IF($B78="Male", MIN(OFFSET(Mortality_Rates!$B$6, $C78, 0), Mortality_Rates!$B$111), MIN(OFFSET(Mortality_Rates!$B$6, $C78, 1),  Mortality_Rates!$C$111))</f>
        <v>1.4845079839503041E-2</v>
      </c>
      <c r="AU78" s="30">
        <f ca="1">(1-IF($B78="Male", $C$3, $C$4))^MIN((AU$8-$C$6), $C$5)*IF($B78="Male", MIN(OFFSET(Mortality_Rates!$B$6, $C78, 0), Mortality_Rates!$B$111), MIN(OFFSET(Mortality_Rates!$B$6, $C78, 1),  Mortality_Rates!$C$111))</f>
        <v>1.4674361421348758E-2</v>
      </c>
      <c r="AV78" s="30">
        <f ca="1">(1-IF($B78="Male", $C$3, $C$4))^MIN((AV$8-$C$6), $C$5)*IF($B78="Male", MIN(OFFSET(Mortality_Rates!$B$6, $C78, 0), Mortality_Rates!$B$111), MIN(OFFSET(Mortality_Rates!$B$6, $C78, 1),  Mortality_Rates!$C$111))</f>
        <v>1.4505606265003248E-2</v>
      </c>
      <c r="AW78" s="30">
        <f ca="1">(1-IF($B78="Male", $C$3, $C$4))^MIN((AW$8-$C$6), $C$5)*IF($B78="Male", MIN(OFFSET(Mortality_Rates!$B$6, $C78, 0), Mortality_Rates!$B$111), MIN(OFFSET(Mortality_Rates!$B$6, $C78, 1),  Mortality_Rates!$C$111))</f>
        <v>1.4338791792955712E-2</v>
      </c>
      <c r="AX78" s="30">
        <f ca="1">(1-IF($B78="Male", $C$3, $C$4))^MIN((AX$8-$C$6), $C$5)*IF($B78="Male", MIN(OFFSET(Mortality_Rates!$B$6, $C78, 0), Mortality_Rates!$B$111), MIN(OFFSET(Mortality_Rates!$B$6, $C78, 1),  Mortality_Rates!$C$111))</f>
        <v>1.4173895687336719E-2</v>
      </c>
      <c r="AY78" s="30">
        <f ca="1">(1-IF($B78="Male", $C$3, $C$4))^MIN((AY$8-$C$6), $C$5)*IF($B78="Male", MIN(OFFSET(Mortality_Rates!$B$6, $C78, 0), Mortality_Rates!$B$111), MIN(OFFSET(Mortality_Rates!$B$6, $C78, 1),  Mortality_Rates!$C$111))</f>
        <v>1.4010895886932348E-2</v>
      </c>
      <c r="AZ78" s="30">
        <f ca="1">(1-IF($B78="Male", $C$3, $C$4))^MIN((AZ$8-$C$6), $C$5)*IF($B78="Male", MIN(OFFSET(Mortality_Rates!$B$6, $C78, 0), Mortality_Rates!$B$111), MIN(OFFSET(Mortality_Rates!$B$6, $C78, 1),  Mortality_Rates!$C$111))</f>
        <v>1.3849770584232627E-2</v>
      </c>
      <c r="BA78" s="30">
        <f ca="1">(1-IF($B78="Male", $C$3, $C$4))^MIN((BA$8-$C$6), $C$5)*IF($B78="Male", MIN(OFFSET(Mortality_Rates!$B$6, $C78, 0), Mortality_Rates!$B$111), MIN(OFFSET(Mortality_Rates!$B$6, $C78, 1),  Mortality_Rates!$C$111))</f>
        <v>1.3690498222513952E-2</v>
      </c>
      <c r="BB78" s="30">
        <f ca="1">(1-IF($B78="Male", $C$3, $C$4))^MIN((BB$8-$C$6), $C$5)*IF($B78="Male", MIN(OFFSET(Mortality_Rates!$B$6, $C78, 0), Mortality_Rates!$B$111), MIN(OFFSET(Mortality_Rates!$B$6, $C78, 1),  Mortality_Rates!$C$111))</f>
        <v>1.3690498222513952E-2</v>
      </c>
      <c r="BC78" s="30">
        <f ca="1">(1-IF($B78="Male", $C$3, $C$4))^MIN((BC$8-$C$6), $C$5)*IF($B78="Male", MIN(OFFSET(Mortality_Rates!$B$6, $C78, 0), Mortality_Rates!$B$111), MIN(OFFSET(Mortality_Rates!$B$6, $C78, 1),  Mortality_Rates!$C$111))</f>
        <v>1.3690498222513952E-2</v>
      </c>
      <c r="BD78" s="30">
        <f ca="1">(1-IF($B78="Male", $C$3, $C$4))^MIN((BD$8-$C$6), $C$5)*IF($B78="Male", MIN(OFFSET(Mortality_Rates!$B$6, $C78, 0), Mortality_Rates!$B$111), MIN(OFFSET(Mortality_Rates!$B$6, $C78, 1),  Mortality_Rates!$C$111))</f>
        <v>1.3690498222513952E-2</v>
      </c>
      <c r="BE78" s="30">
        <f ca="1">(1-IF($B78="Male", $C$3, $C$4))^MIN((BE$8-$C$6), $C$5)*IF($B78="Male", MIN(OFFSET(Mortality_Rates!$B$6, $C78, 0), Mortality_Rates!$B$111), MIN(OFFSET(Mortality_Rates!$B$6, $C78, 1),  Mortality_Rates!$C$111))</f>
        <v>1.3690498222513952E-2</v>
      </c>
      <c r="BF78" s="30">
        <f ca="1">(1-IF($B78="Male", $C$3, $C$4))^MIN((BF$8-$C$6), $C$5)*IF($B78="Male", MIN(OFFSET(Mortality_Rates!$B$6, $C78, 0), Mortality_Rates!$B$111), MIN(OFFSET(Mortality_Rates!$B$6, $C78, 1),  Mortality_Rates!$C$111))</f>
        <v>1.3690498222513952E-2</v>
      </c>
      <c r="BG78" s="30">
        <f ca="1">(1-IF($B78="Male", $C$3, $C$4))^MIN((BG$8-$C$6), $C$5)*IF($B78="Male", MIN(OFFSET(Mortality_Rates!$B$6, $C78, 0), Mortality_Rates!$B$111), MIN(OFFSET(Mortality_Rates!$B$6, $C78, 1),  Mortality_Rates!$C$111))</f>
        <v>1.3690498222513952E-2</v>
      </c>
      <c r="BH78" s="30">
        <f ca="1">(1-IF($B78="Male", $C$3, $C$4))^MIN((BH$8-$C$6), $C$5)*IF($B78="Male", MIN(OFFSET(Mortality_Rates!$B$6, $C78, 0), Mortality_Rates!$B$111), MIN(OFFSET(Mortality_Rates!$B$6, $C78, 1),  Mortality_Rates!$C$111))</f>
        <v>1.3690498222513952E-2</v>
      </c>
      <c r="BI78" s="30">
        <f ca="1">(1-IF($B78="Male", $C$3, $C$4))^MIN((BI$8-$C$6), $C$5)*IF($B78="Male", MIN(OFFSET(Mortality_Rates!$B$6, $C78, 0), Mortality_Rates!$B$111), MIN(OFFSET(Mortality_Rates!$B$6, $C78, 1),  Mortality_Rates!$C$111))</f>
        <v>1.3690498222513952E-2</v>
      </c>
      <c r="BJ78" s="30">
        <f ca="1">(1-IF($B78="Male", $C$3, $C$4))^MIN((BJ$8-$C$6), $C$5)*IF($B78="Male", MIN(OFFSET(Mortality_Rates!$B$6, $C78, 0), Mortality_Rates!$B$111), MIN(OFFSET(Mortality_Rates!$B$6, $C78, 1),  Mortality_Rates!$C$111))</f>
        <v>1.3690498222513952E-2</v>
      </c>
      <c r="BK78" s="30">
        <f ca="1">(1-IF($B78="Male", $C$3, $C$4))^MIN((BK$8-$C$6), $C$5)*IF($B78="Male", MIN(OFFSET(Mortality_Rates!$B$6, $C78, 0), Mortality_Rates!$B$111), MIN(OFFSET(Mortality_Rates!$B$6, $C78, 1),  Mortality_Rates!$C$111))</f>
        <v>1.3690498222513952E-2</v>
      </c>
    </row>
    <row r="79" spans="1:63" x14ac:dyDescent="0.35">
      <c r="A79" t="s">
        <v>34</v>
      </c>
      <c r="B79" t="s">
        <v>31</v>
      </c>
      <c r="C79">
        <f t="shared" si="26"/>
        <v>70</v>
      </c>
      <c r="D79" s="30">
        <f ca="1">(1-IF($B79="Male", $C$3, $C$4))^MIN((D$8-$C$6), $C$5)*IF($B79="Male", MIN(OFFSET(Mortality_Rates!$B$6, $C79, 0), Mortality_Rates!$B$111), MIN(OFFSET(Mortality_Rates!$B$6, $C79, 1),  Mortality_Rates!$C$111))</f>
        <v>2.7178807499999999E-2</v>
      </c>
      <c r="E79" s="30">
        <f ca="1">(1-IF($B79="Male", $C$3, $C$4))^MIN((E$8-$C$6), $C$5)*IF($B79="Male", MIN(OFFSET(Mortality_Rates!$B$6, $C79, 0), Mortality_Rates!$B$111), MIN(OFFSET(Mortality_Rates!$B$6, $C79, 1),  Mortality_Rates!$C$111))</f>
        <v>2.6866251213750001E-2</v>
      </c>
      <c r="F79" s="30">
        <f ca="1">(1-IF($B79="Male", $C$3, $C$4))^MIN((F$8-$C$6), $C$5)*IF($B79="Male", MIN(OFFSET(Mortality_Rates!$B$6, $C79, 0), Mortality_Rates!$B$111), MIN(OFFSET(Mortality_Rates!$B$6, $C79, 1),  Mortality_Rates!$C$111))</f>
        <v>2.6557289324791875E-2</v>
      </c>
      <c r="G79" s="30">
        <f ca="1">(1-IF($B79="Male", $C$3, $C$4))^MIN((G$8-$C$6), $C$5)*IF($B79="Male", MIN(OFFSET(Mortality_Rates!$B$6, $C79, 0), Mortality_Rates!$B$111), MIN(OFFSET(Mortality_Rates!$B$6, $C79, 1),  Mortality_Rates!$C$111))</f>
        <v>2.6251880497556768E-2</v>
      </c>
      <c r="H79" s="30">
        <f ca="1">(1-IF($B79="Male", $C$3, $C$4))^MIN((H$8-$C$6), $C$5)*IF($B79="Male", MIN(OFFSET(Mortality_Rates!$B$6, $C79, 0), Mortality_Rates!$B$111), MIN(OFFSET(Mortality_Rates!$B$6, $C79, 1),  Mortality_Rates!$C$111))</f>
        <v>2.5949983871834868E-2</v>
      </c>
      <c r="I79" s="30">
        <f ca="1">(1-IF($B79="Male", $C$3, $C$4))^MIN((I$8-$C$6), $C$5)*IF($B79="Male", MIN(OFFSET(Mortality_Rates!$B$6, $C79, 0), Mortality_Rates!$B$111), MIN(OFFSET(Mortality_Rates!$B$6, $C79, 1),  Mortality_Rates!$C$111))</f>
        <v>2.5651559057308766E-2</v>
      </c>
      <c r="J79" s="30">
        <f ca="1">(1-IF($B79="Male", $C$3, $C$4))^MIN((J$8-$C$6), $C$5)*IF($B79="Male", MIN(OFFSET(Mortality_Rates!$B$6, $C79, 0), Mortality_Rates!$B$111), MIN(OFFSET(Mortality_Rates!$B$6, $C79, 1),  Mortality_Rates!$C$111))</f>
        <v>2.5356566128149717E-2</v>
      </c>
      <c r="K79" s="30">
        <f ca="1">(1-IF($B79="Male", $C$3, $C$4))^MIN((K$8-$C$6), $C$5)*IF($B79="Male", MIN(OFFSET(Mortality_Rates!$B$6, $C79, 0), Mortality_Rates!$B$111), MIN(OFFSET(Mortality_Rates!$B$6, $C79, 1),  Mortality_Rates!$C$111))</f>
        <v>2.5064965617675995E-2</v>
      </c>
      <c r="L79" s="30">
        <f ca="1">(1-IF($B79="Male", $C$3, $C$4))^MIN((L$8-$C$6), $C$5)*IF($B79="Male", MIN(OFFSET(Mortality_Rates!$B$6, $C79, 0), Mortality_Rates!$B$111), MIN(OFFSET(Mortality_Rates!$B$6, $C79, 1),  Mortality_Rates!$C$111))</f>
        <v>2.4776718513072723E-2</v>
      </c>
      <c r="M79" s="30">
        <f ca="1">(1-IF($B79="Male", $C$3, $C$4))^MIN((M$8-$C$6), $C$5)*IF($B79="Male", MIN(OFFSET(Mortality_Rates!$B$6, $C79, 0), Mortality_Rates!$B$111), MIN(OFFSET(Mortality_Rates!$B$6, $C79, 1),  Mortality_Rates!$C$111))</f>
        <v>2.4491786250172384E-2</v>
      </c>
      <c r="N79" s="30">
        <f ca="1">(1-IF($B79="Male", $C$3, $C$4))^MIN((N$8-$C$6), $C$5)*IF($B79="Male", MIN(OFFSET(Mortality_Rates!$B$6, $C79, 0), Mortality_Rates!$B$111), MIN(OFFSET(Mortality_Rates!$B$6, $C79, 1),  Mortality_Rates!$C$111))</f>
        <v>2.4210130708295405E-2</v>
      </c>
      <c r="O79" s="30">
        <f ca="1">(1-IF($B79="Male", $C$3, $C$4))^MIN((O$8-$C$6), $C$5)*IF($B79="Male", MIN(OFFSET(Mortality_Rates!$B$6, $C79, 0), Mortality_Rates!$B$111), MIN(OFFSET(Mortality_Rates!$B$6, $C79, 1),  Mortality_Rates!$C$111))</f>
        <v>2.3931714205150008E-2</v>
      </c>
      <c r="P79" s="30">
        <f ca="1">(1-IF($B79="Male", $C$3, $C$4))^MIN((P$8-$C$6), $C$5)*IF($B79="Male", MIN(OFFSET(Mortality_Rates!$B$6, $C79, 0), Mortality_Rates!$B$111), MIN(OFFSET(Mortality_Rates!$B$6, $C79, 1),  Mortality_Rates!$C$111))</f>
        <v>2.3656499491790786E-2</v>
      </c>
      <c r="Q79" s="30">
        <f ca="1">(1-IF($B79="Male", $C$3, $C$4))^MIN((Q$8-$C$6), $C$5)*IF($B79="Male", MIN(OFFSET(Mortality_Rates!$B$6, $C79, 0), Mortality_Rates!$B$111), MIN(OFFSET(Mortality_Rates!$B$6, $C79, 1),  Mortality_Rates!$C$111))</f>
        <v>2.3384449747635191E-2</v>
      </c>
      <c r="R79" s="30">
        <f ca="1">(1-IF($B79="Male", $C$3, $C$4))^MIN((R$8-$C$6), $C$5)*IF($B79="Male", MIN(OFFSET(Mortality_Rates!$B$6, $C79, 0), Mortality_Rates!$B$111), MIN(OFFSET(Mortality_Rates!$B$6, $C79, 1),  Mortality_Rates!$C$111))</f>
        <v>2.3115528575537388E-2</v>
      </c>
      <c r="S79" s="30">
        <f ca="1">(1-IF($B79="Male", $C$3, $C$4))^MIN((S$8-$C$6), $C$5)*IF($B79="Male", MIN(OFFSET(Mortality_Rates!$B$6, $C79, 0), Mortality_Rates!$B$111), MIN(OFFSET(Mortality_Rates!$B$6, $C79, 1),  Mortality_Rates!$C$111))</f>
        <v>2.2849699996918705E-2</v>
      </c>
      <c r="T79" s="30">
        <f ca="1">(1-IF($B79="Male", $C$3, $C$4))^MIN((T$8-$C$6), $C$5)*IF($B79="Male", MIN(OFFSET(Mortality_Rates!$B$6, $C79, 0), Mortality_Rates!$B$111), MIN(OFFSET(Mortality_Rates!$B$6, $C79, 1),  Mortality_Rates!$C$111))</f>
        <v>2.258692844695414E-2</v>
      </c>
      <c r="U79" s="30">
        <f ca="1">(1-IF($B79="Male", $C$3, $C$4))^MIN((U$8-$C$6), $C$5)*IF($B79="Male", MIN(OFFSET(Mortality_Rates!$B$6, $C79, 0), Mortality_Rates!$B$111), MIN(OFFSET(Mortality_Rates!$B$6, $C79, 1),  Mortality_Rates!$C$111))</f>
        <v>2.232717876981417E-2</v>
      </c>
      <c r="V79" s="30">
        <f ca="1">(1-IF($B79="Male", $C$3, $C$4))^MIN((V$8-$C$6), $C$5)*IF($B79="Male", MIN(OFFSET(Mortality_Rates!$B$6, $C79, 0), Mortality_Rates!$B$111), MIN(OFFSET(Mortality_Rates!$B$6, $C79, 1),  Mortality_Rates!$C$111))</f>
        <v>2.2070416213961306E-2</v>
      </c>
      <c r="W79" s="30">
        <f ca="1">(1-IF($B79="Male", $C$3, $C$4))^MIN((W$8-$C$6), $C$5)*IF($B79="Male", MIN(OFFSET(Mortality_Rates!$B$6, $C79, 0), Mortality_Rates!$B$111), MIN(OFFSET(Mortality_Rates!$B$6, $C79, 1),  Mortality_Rates!$C$111))</f>
        <v>2.1816606427500752E-2</v>
      </c>
      <c r="X79" s="30">
        <f ca="1">(1-IF($B79="Male", $C$3, $C$4))^MIN((X$8-$C$6), $C$5)*IF($B79="Male", MIN(OFFSET(Mortality_Rates!$B$6, $C79, 0), Mortality_Rates!$B$111), MIN(OFFSET(Mortality_Rates!$B$6, $C79, 1),  Mortality_Rates!$C$111))</f>
        <v>2.1565715453584496E-2</v>
      </c>
      <c r="Y79" s="30">
        <f ca="1">(1-IF($B79="Male", $C$3, $C$4))^MIN((Y$8-$C$6), $C$5)*IF($B79="Male", MIN(OFFSET(Mortality_Rates!$B$6, $C79, 0), Mortality_Rates!$B$111), MIN(OFFSET(Mortality_Rates!$B$6, $C79, 1),  Mortality_Rates!$C$111))</f>
        <v>2.1317709725868272E-2</v>
      </c>
      <c r="Z79" s="30">
        <f ca="1">(1-IF($B79="Male", $C$3, $C$4))^MIN((Z$8-$C$6), $C$5)*IF($B79="Male", MIN(OFFSET(Mortality_Rates!$B$6, $C79, 0), Mortality_Rates!$B$111), MIN(OFFSET(Mortality_Rates!$B$6, $C79, 1),  Mortality_Rates!$C$111))</f>
        <v>2.1072556064020788E-2</v>
      </c>
      <c r="AA79" s="30">
        <f ca="1">(1-IF($B79="Male", $C$3, $C$4))^MIN((AA$8-$C$6), $C$5)*IF($B79="Male", MIN(OFFSET(Mortality_Rates!$B$6, $C79, 0), Mortality_Rates!$B$111), MIN(OFFSET(Mortality_Rates!$B$6, $C79, 1),  Mortality_Rates!$C$111))</f>
        <v>2.0830221669284551E-2</v>
      </c>
      <c r="AB79" s="30">
        <f ca="1">(1-IF($B79="Male", $C$3, $C$4))^MIN((AB$8-$C$6), $C$5)*IF($B79="Male", MIN(OFFSET(Mortality_Rates!$B$6, $C79, 0), Mortality_Rates!$B$111), MIN(OFFSET(Mortality_Rates!$B$6, $C79, 1),  Mortality_Rates!$C$111))</f>
        <v>2.0590674120087776E-2</v>
      </c>
      <c r="AC79" s="30">
        <f ca="1">(1-IF($B79="Male", $C$3, $C$4))^MIN((AC$8-$C$6), $C$5)*IF($B79="Male", MIN(OFFSET(Mortality_Rates!$B$6, $C79, 0), Mortality_Rates!$B$111), MIN(OFFSET(Mortality_Rates!$B$6, $C79, 1),  Mortality_Rates!$C$111))</f>
        <v>2.0353881367706769E-2</v>
      </c>
      <c r="AD79" s="30">
        <f ca="1">(1-IF($B79="Male", $C$3, $C$4))^MIN((AD$8-$C$6), $C$5)*IF($B79="Male", MIN(OFFSET(Mortality_Rates!$B$6, $C79, 0), Mortality_Rates!$B$111), MIN(OFFSET(Mortality_Rates!$B$6, $C79, 1),  Mortality_Rates!$C$111))</f>
        <v>2.0119811731978143E-2</v>
      </c>
      <c r="AE79" s="30">
        <f ca="1">(1-IF($B79="Male", $C$3, $C$4))^MIN((AE$8-$C$6), $C$5)*IF($B79="Male", MIN(OFFSET(Mortality_Rates!$B$6, $C79, 0), Mortality_Rates!$B$111), MIN(OFFSET(Mortality_Rates!$B$6, $C79, 1),  Mortality_Rates!$C$111))</f>
        <v>1.9888433897060395E-2</v>
      </c>
      <c r="AF79" s="30">
        <f ca="1">(1-IF($B79="Male", $C$3, $C$4))^MIN((AF$8-$C$6), $C$5)*IF($B79="Male", MIN(OFFSET(Mortality_Rates!$B$6, $C79, 0), Mortality_Rates!$B$111), MIN(OFFSET(Mortality_Rates!$B$6, $C79, 1),  Mortality_Rates!$C$111))</f>
        <v>1.9659716907244201E-2</v>
      </c>
      <c r="AG79" s="30">
        <f ca="1">(1-IF($B79="Male", $C$3, $C$4))^MIN((AG$8-$C$6), $C$5)*IF($B79="Male", MIN(OFFSET(Mortality_Rates!$B$6, $C79, 0), Mortality_Rates!$B$111), MIN(OFFSET(Mortality_Rates!$B$6, $C79, 1),  Mortality_Rates!$C$111))</f>
        <v>1.9433630162810894E-2</v>
      </c>
      <c r="AH79" s="30">
        <f ca="1">(1-IF($B79="Male", $C$3, $C$4))^MIN((AH$8-$C$6), $C$5)*IF($B79="Male", MIN(OFFSET(Mortality_Rates!$B$6, $C79, 0), Mortality_Rates!$B$111), MIN(OFFSET(Mortality_Rates!$B$6, $C79, 1),  Mortality_Rates!$C$111))</f>
        <v>1.9210143415938567E-2</v>
      </c>
      <c r="AI79" s="30">
        <f ca="1">(1-IF($B79="Male", $C$3, $C$4))^MIN((AI$8-$C$6), $C$5)*IF($B79="Male", MIN(OFFSET(Mortality_Rates!$B$6, $C79, 0), Mortality_Rates!$B$111), MIN(OFFSET(Mortality_Rates!$B$6, $C79, 1),  Mortality_Rates!$C$111))</f>
        <v>1.8989226766655272E-2</v>
      </c>
      <c r="AJ79" s="30">
        <f ca="1">(1-IF($B79="Male", $C$3, $C$4))^MIN((AJ$8-$C$6), $C$5)*IF($B79="Male", MIN(OFFSET(Mortality_Rates!$B$6, $C79, 0), Mortality_Rates!$B$111), MIN(OFFSET(Mortality_Rates!$B$6, $C79, 1),  Mortality_Rates!$C$111))</f>
        <v>1.8770850658838739E-2</v>
      </c>
      <c r="AK79" s="30">
        <f ca="1">(1-IF($B79="Male", $C$3, $C$4))^MIN((AK$8-$C$6), $C$5)*IF($B79="Male", MIN(OFFSET(Mortality_Rates!$B$6, $C79, 0), Mortality_Rates!$B$111), MIN(OFFSET(Mortality_Rates!$B$6, $C79, 1),  Mortality_Rates!$C$111))</f>
        <v>1.855498587626209E-2</v>
      </c>
      <c r="AL79" s="30">
        <f ca="1">(1-IF($B79="Male", $C$3, $C$4))^MIN((AL$8-$C$6), $C$5)*IF($B79="Male", MIN(OFFSET(Mortality_Rates!$B$6, $C79, 0), Mortality_Rates!$B$111), MIN(OFFSET(Mortality_Rates!$B$6, $C79, 1),  Mortality_Rates!$C$111))</f>
        <v>1.8341603538685077E-2</v>
      </c>
      <c r="AM79" s="30">
        <f ca="1">(1-IF($B79="Male", $C$3, $C$4))^MIN((AM$8-$C$6), $C$5)*IF($B79="Male", MIN(OFFSET(Mortality_Rates!$B$6, $C79, 0), Mortality_Rates!$B$111), MIN(OFFSET(Mortality_Rates!$B$6, $C79, 1),  Mortality_Rates!$C$111))</f>
        <v>1.8130675097990202E-2</v>
      </c>
      <c r="AN79" s="30">
        <f ca="1">(1-IF($B79="Male", $C$3, $C$4))^MIN((AN$8-$C$6), $C$5)*IF($B79="Male", MIN(OFFSET(Mortality_Rates!$B$6, $C79, 0), Mortality_Rates!$B$111), MIN(OFFSET(Mortality_Rates!$B$6, $C79, 1),  Mortality_Rates!$C$111))</f>
        <v>1.7922172334363315E-2</v>
      </c>
      <c r="AO79" s="30">
        <f ca="1">(1-IF($B79="Male", $C$3, $C$4))^MIN((AO$8-$C$6), $C$5)*IF($B79="Male", MIN(OFFSET(Mortality_Rates!$B$6, $C79, 0), Mortality_Rates!$B$111), MIN(OFFSET(Mortality_Rates!$B$6, $C79, 1),  Mortality_Rates!$C$111))</f>
        <v>1.7716067352518138E-2</v>
      </c>
      <c r="AP79" s="30">
        <f ca="1">(1-IF($B79="Male", $C$3, $C$4))^MIN((AP$8-$C$6), $C$5)*IF($B79="Male", MIN(OFFSET(Mortality_Rates!$B$6, $C79, 0), Mortality_Rates!$B$111), MIN(OFFSET(Mortality_Rates!$B$6, $C79, 1),  Mortality_Rates!$C$111))</f>
        <v>1.7512332577964178E-2</v>
      </c>
      <c r="AQ79" s="30">
        <f ca="1">(1-IF($B79="Male", $C$3, $C$4))^MIN((AQ$8-$C$6), $C$5)*IF($B79="Male", MIN(OFFSET(Mortality_Rates!$B$6, $C79, 0), Mortality_Rates!$B$111), MIN(OFFSET(Mortality_Rates!$B$6, $C79, 1),  Mortality_Rates!$C$111))</f>
        <v>1.7310940753317589E-2</v>
      </c>
      <c r="AR79" s="30">
        <f ca="1">(1-IF($B79="Male", $C$3, $C$4))^MIN((AR$8-$C$6), $C$5)*IF($B79="Male", MIN(OFFSET(Mortality_Rates!$B$6, $C79, 0), Mortality_Rates!$B$111), MIN(OFFSET(Mortality_Rates!$B$6, $C79, 1),  Mortality_Rates!$C$111))</f>
        <v>1.7111864934654438E-2</v>
      </c>
      <c r="AS79" s="30">
        <f ca="1">(1-IF($B79="Male", $C$3, $C$4))^MIN((AS$8-$C$6), $C$5)*IF($B79="Male", MIN(OFFSET(Mortality_Rates!$B$6, $C79, 0), Mortality_Rates!$B$111), MIN(OFFSET(Mortality_Rates!$B$6, $C79, 1),  Mortality_Rates!$C$111))</f>
        <v>1.691507848790591E-2</v>
      </c>
      <c r="AT79" s="30">
        <f ca="1">(1-IF($B79="Male", $C$3, $C$4))^MIN((AT$8-$C$6), $C$5)*IF($B79="Male", MIN(OFFSET(Mortality_Rates!$B$6, $C79, 0), Mortality_Rates!$B$111), MIN(OFFSET(Mortality_Rates!$B$6, $C79, 1),  Mortality_Rates!$C$111))</f>
        <v>1.6720555085294995E-2</v>
      </c>
      <c r="AU79" s="30">
        <f ca="1">(1-IF($B79="Male", $C$3, $C$4))^MIN((AU$8-$C$6), $C$5)*IF($B79="Male", MIN(OFFSET(Mortality_Rates!$B$6, $C79, 0), Mortality_Rates!$B$111), MIN(OFFSET(Mortality_Rates!$B$6, $C79, 1),  Mortality_Rates!$C$111))</f>
        <v>1.6528268701814106E-2</v>
      </c>
      <c r="AV79" s="30">
        <f ca="1">(1-IF($B79="Male", $C$3, $C$4))^MIN((AV$8-$C$6), $C$5)*IF($B79="Male", MIN(OFFSET(Mortality_Rates!$B$6, $C79, 0), Mortality_Rates!$B$111), MIN(OFFSET(Mortality_Rates!$B$6, $C79, 1),  Mortality_Rates!$C$111))</f>
        <v>1.6338193611743244E-2</v>
      </c>
      <c r="AW79" s="30">
        <f ca="1">(1-IF($B79="Male", $C$3, $C$4))^MIN((AW$8-$C$6), $C$5)*IF($B79="Male", MIN(OFFSET(Mortality_Rates!$B$6, $C79, 0), Mortality_Rates!$B$111), MIN(OFFSET(Mortality_Rates!$B$6, $C79, 1),  Mortality_Rates!$C$111))</f>
        <v>1.6150304385208196E-2</v>
      </c>
      <c r="AX79" s="30">
        <f ca="1">(1-IF($B79="Male", $C$3, $C$4))^MIN((AX$8-$C$6), $C$5)*IF($B79="Male", MIN(OFFSET(Mortality_Rates!$B$6, $C79, 0), Mortality_Rates!$B$111), MIN(OFFSET(Mortality_Rates!$B$6, $C79, 1),  Mortality_Rates!$C$111))</f>
        <v>1.5964575884778301E-2</v>
      </c>
      <c r="AY79" s="30">
        <f ca="1">(1-IF($B79="Male", $C$3, $C$4))^MIN((AY$8-$C$6), $C$5)*IF($B79="Male", MIN(OFFSET(Mortality_Rates!$B$6, $C79, 0), Mortality_Rates!$B$111), MIN(OFFSET(Mortality_Rates!$B$6, $C79, 1),  Mortality_Rates!$C$111))</f>
        <v>1.5780983262103351E-2</v>
      </c>
      <c r="AZ79" s="30">
        <f ca="1">(1-IF($B79="Male", $C$3, $C$4))^MIN((AZ$8-$C$6), $C$5)*IF($B79="Male", MIN(OFFSET(Mortality_Rates!$B$6, $C79, 0), Mortality_Rates!$B$111), MIN(OFFSET(Mortality_Rates!$B$6, $C79, 1),  Mortality_Rates!$C$111))</f>
        <v>1.5599501954589163E-2</v>
      </c>
      <c r="BA79" s="30">
        <f ca="1">(1-IF($B79="Male", $C$3, $C$4))^MIN((BA$8-$C$6), $C$5)*IF($B79="Male", MIN(OFFSET(Mortality_Rates!$B$6, $C79, 0), Mortality_Rates!$B$111), MIN(OFFSET(Mortality_Rates!$B$6, $C79, 1),  Mortality_Rates!$C$111))</f>
        <v>1.5420107682111389E-2</v>
      </c>
      <c r="BB79" s="30">
        <f ca="1">(1-IF($B79="Male", $C$3, $C$4))^MIN((BB$8-$C$6), $C$5)*IF($B79="Male", MIN(OFFSET(Mortality_Rates!$B$6, $C79, 0), Mortality_Rates!$B$111), MIN(OFFSET(Mortality_Rates!$B$6, $C79, 1),  Mortality_Rates!$C$111))</f>
        <v>1.5420107682111389E-2</v>
      </c>
      <c r="BC79" s="30">
        <f ca="1">(1-IF($B79="Male", $C$3, $C$4))^MIN((BC$8-$C$6), $C$5)*IF($B79="Male", MIN(OFFSET(Mortality_Rates!$B$6, $C79, 0), Mortality_Rates!$B$111), MIN(OFFSET(Mortality_Rates!$B$6, $C79, 1),  Mortality_Rates!$C$111))</f>
        <v>1.5420107682111389E-2</v>
      </c>
      <c r="BD79" s="30">
        <f ca="1">(1-IF($B79="Male", $C$3, $C$4))^MIN((BD$8-$C$6), $C$5)*IF($B79="Male", MIN(OFFSET(Mortality_Rates!$B$6, $C79, 0), Mortality_Rates!$B$111), MIN(OFFSET(Mortality_Rates!$B$6, $C79, 1),  Mortality_Rates!$C$111))</f>
        <v>1.5420107682111389E-2</v>
      </c>
      <c r="BE79" s="30">
        <f ca="1">(1-IF($B79="Male", $C$3, $C$4))^MIN((BE$8-$C$6), $C$5)*IF($B79="Male", MIN(OFFSET(Mortality_Rates!$B$6, $C79, 0), Mortality_Rates!$B$111), MIN(OFFSET(Mortality_Rates!$B$6, $C79, 1),  Mortality_Rates!$C$111))</f>
        <v>1.5420107682111389E-2</v>
      </c>
      <c r="BF79" s="30">
        <f ca="1">(1-IF($B79="Male", $C$3, $C$4))^MIN((BF$8-$C$6), $C$5)*IF($B79="Male", MIN(OFFSET(Mortality_Rates!$B$6, $C79, 0), Mortality_Rates!$B$111), MIN(OFFSET(Mortality_Rates!$B$6, $C79, 1),  Mortality_Rates!$C$111))</f>
        <v>1.5420107682111389E-2</v>
      </c>
      <c r="BG79" s="30">
        <f ca="1">(1-IF($B79="Male", $C$3, $C$4))^MIN((BG$8-$C$6), $C$5)*IF($B79="Male", MIN(OFFSET(Mortality_Rates!$B$6, $C79, 0), Mortality_Rates!$B$111), MIN(OFFSET(Mortality_Rates!$B$6, $C79, 1),  Mortality_Rates!$C$111))</f>
        <v>1.5420107682111389E-2</v>
      </c>
      <c r="BH79" s="30">
        <f ca="1">(1-IF($B79="Male", $C$3, $C$4))^MIN((BH$8-$C$6), $C$5)*IF($B79="Male", MIN(OFFSET(Mortality_Rates!$B$6, $C79, 0), Mortality_Rates!$B$111), MIN(OFFSET(Mortality_Rates!$B$6, $C79, 1),  Mortality_Rates!$C$111))</f>
        <v>1.5420107682111389E-2</v>
      </c>
      <c r="BI79" s="30">
        <f ca="1">(1-IF($B79="Male", $C$3, $C$4))^MIN((BI$8-$C$6), $C$5)*IF($B79="Male", MIN(OFFSET(Mortality_Rates!$B$6, $C79, 0), Mortality_Rates!$B$111), MIN(OFFSET(Mortality_Rates!$B$6, $C79, 1),  Mortality_Rates!$C$111))</f>
        <v>1.5420107682111389E-2</v>
      </c>
      <c r="BJ79" s="30">
        <f ca="1">(1-IF($B79="Male", $C$3, $C$4))^MIN((BJ$8-$C$6), $C$5)*IF($B79="Male", MIN(OFFSET(Mortality_Rates!$B$6, $C79, 0), Mortality_Rates!$B$111), MIN(OFFSET(Mortality_Rates!$B$6, $C79, 1),  Mortality_Rates!$C$111))</f>
        <v>1.5420107682111389E-2</v>
      </c>
      <c r="BK79" s="30">
        <f ca="1">(1-IF($B79="Male", $C$3, $C$4))^MIN((BK$8-$C$6), $C$5)*IF($B79="Male", MIN(OFFSET(Mortality_Rates!$B$6, $C79, 0), Mortality_Rates!$B$111), MIN(OFFSET(Mortality_Rates!$B$6, $C79, 1),  Mortality_Rates!$C$111))</f>
        <v>1.5420107682111389E-2</v>
      </c>
    </row>
    <row r="80" spans="1:63" x14ac:dyDescent="0.35">
      <c r="A80" t="s">
        <v>34</v>
      </c>
      <c r="B80" t="s">
        <v>31</v>
      </c>
      <c r="C80">
        <f t="shared" si="26"/>
        <v>71</v>
      </c>
      <c r="D80" s="30">
        <f ca="1">(1-IF($B80="Male", $C$3, $C$4))^MIN((D$8-$C$6), $C$5)*IF($B80="Male", MIN(OFFSET(Mortality_Rates!$B$6, $C80, 0), Mortality_Rates!$B$111), MIN(OFFSET(Mortality_Rates!$B$6, $C80, 1),  Mortality_Rates!$C$111))</f>
        <v>3.06089025E-2</v>
      </c>
      <c r="E80" s="30">
        <f ca="1">(1-IF($B80="Male", $C$3, $C$4))^MIN((E$8-$C$6), $C$5)*IF($B80="Male", MIN(OFFSET(Mortality_Rates!$B$6, $C80, 0), Mortality_Rates!$B$111), MIN(OFFSET(Mortality_Rates!$B$6, $C80, 1),  Mortality_Rates!$C$111))</f>
        <v>3.0256900121249999E-2</v>
      </c>
      <c r="F80" s="30">
        <f ca="1">(1-IF($B80="Male", $C$3, $C$4))^MIN((F$8-$C$6), $C$5)*IF($B80="Male", MIN(OFFSET(Mortality_Rates!$B$6, $C80, 0), Mortality_Rates!$B$111), MIN(OFFSET(Mortality_Rates!$B$6, $C80, 1),  Mortality_Rates!$C$111))</f>
        <v>2.9908945769855626E-2</v>
      </c>
      <c r="G80" s="30">
        <f ca="1">(1-IF($B80="Male", $C$3, $C$4))^MIN((G$8-$C$6), $C$5)*IF($B80="Male", MIN(OFFSET(Mortality_Rates!$B$6, $C80, 0), Mortality_Rates!$B$111), MIN(OFFSET(Mortality_Rates!$B$6, $C80, 1),  Mortality_Rates!$C$111))</f>
        <v>2.9564992893502288E-2</v>
      </c>
      <c r="H80" s="30">
        <f ca="1">(1-IF($B80="Male", $C$3, $C$4))^MIN((H$8-$C$6), $C$5)*IF($B80="Male", MIN(OFFSET(Mortality_Rates!$B$6, $C80, 0), Mortality_Rates!$B$111), MIN(OFFSET(Mortality_Rates!$B$6, $C80, 1),  Mortality_Rates!$C$111))</f>
        <v>2.9224995475227014E-2</v>
      </c>
      <c r="I80" s="30">
        <f ca="1">(1-IF($B80="Male", $C$3, $C$4))^MIN((I$8-$C$6), $C$5)*IF($B80="Male", MIN(OFFSET(Mortality_Rates!$B$6, $C80, 0), Mortality_Rates!$B$111), MIN(OFFSET(Mortality_Rates!$B$6, $C80, 1),  Mortality_Rates!$C$111))</f>
        <v>2.8888908027261902E-2</v>
      </c>
      <c r="J80" s="30">
        <f ca="1">(1-IF($B80="Male", $C$3, $C$4))^MIN((J$8-$C$6), $C$5)*IF($B80="Male", MIN(OFFSET(Mortality_Rates!$B$6, $C80, 0), Mortality_Rates!$B$111), MIN(OFFSET(Mortality_Rates!$B$6, $C80, 1),  Mortality_Rates!$C$111))</f>
        <v>2.855668558494839E-2</v>
      </c>
      <c r="K80" s="30">
        <f ca="1">(1-IF($B80="Male", $C$3, $C$4))^MIN((K$8-$C$6), $C$5)*IF($B80="Male", MIN(OFFSET(Mortality_Rates!$B$6, $C80, 0), Mortality_Rates!$B$111), MIN(OFFSET(Mortality_Rates!$B$6, $C80, 1),  Mortality_Rates!$C$111))</f>
        <v>2.8228283700721484E-2</v>
      </c>
      <c r="L80" s="30">
        <f ca="1">(1-IF($B80="Male", $C$3, $C$4))^MIN((L$8-$C$6), $C$5)*IF($B80="Male", MIN(OFFSET(Mortality_Rates!$B$6, $C80, 0), Mortality_Rates!$B$111), MIN(OFFSET(Mortality_Rates!$B$6, $C80, 1),  Mortality_Rates!$C$111))</f>
        <v>2.7903658438163188E-2</v>
      </c>
      <c r="M80" s="30">
        <f ca="1">(1-IF($B80="Male", $C$3, $C$4))^MIN((M$8-$C$6), $C$5)*IF($B80="Male", MIN(OFFSET(Mortality_Rates!$B$6, $C80, 0), Mortality_Rates!$B$111), MIN(OFFSET(Mortality_Rates!$B$6, $C80, 1),  Mortality_Rates!$C$111))</f>
        <v>2.7582766366124313E-2</v>
      </c>
      <c r="N80" s="30">
        <f ca="1">(1-IF($B80="Male", $C$3, $C$4))^MIN((N$8-$C$6), $C$5)*IF($B80="Male", MIN(OFFSET(Mortality_Rates!$B$6, $C80, 0), Mortality_Rates!$B$111), MIN(OFFSET(Mortality_Rates!$B$6, $C80, 1),  Mortality_Rates!$C$111))</f>
        <v>2.726556455291388E-2</v>
      </c>
      <c r="O80" s="30">
        <f ca="1">(1-IF($B80="Male", $C$3, $C$4))^MIN((O$8-$C$6), $C$5)*IF($B80="Male", MIN(OFFSET(Mortality_Rates!$B$6, $C80, 0), Mortality_Rates!$B$111), MIN(OFFSET(Mortality_Rates!$B$6, $C80, 1),  Mortality_Rates!$C$111))</f>
        <v>2.6952010560555375E-2</v>
      </c>
      <c r="P80" s="30">
        <f ca="1">(1-IF($B80="Male", $C$3, $C$4))^MIN((P$8-$C$6), $C$5)*IF($B80="Male", MIN(OFFSET(Mortality_Rates!$B$6, $C80, 0), Mortality_Rates!$B$111), MIN(OFFSET(Mortality_Rates!$B$6, $C80, 1),  Mortality_Rates!$C$111))</f>
        <v>2.664206243910899E-2</v>
      </c>
      <c r="Q80" s="30">
        <f ca="1">(1-IF($B80="Male", $C$3, $C$4))^MIN((Q$8-$C$6), $C$5)*IF($B80="Male", MIN(OFFSET(Mortality_Rates!$B$6, $C80, 0), Mortality_Rates!$B$111), MIN(OFFSET(Mortality_Rates!$B$6, $C80, 1),  Mortality_Rates!$C$111))</f>
        <v>2.6335678721059238E-2</v>
      </c>
      <c r="R80" s="30">
        <f ca="1">(1-IF($B80="Male", $C$3, $C$4))^MIN((R$8-$C$6), $C$5)*IF($B80="Male", MIN(OFFSET(Mortality_Rates!$B$6, $C80, 0), Mortality_Rates!$B$111), MIN(OFFSET(Mortality_Rates!$B$6, $C80, 1),  Mortality_Rates!$C$111))</f>
        <v>2.6032818415767055E-2</v>
      </c>
      <c r="S80" s="30">
        <f ca="1">(1-IF($B80="Male", $C$3, $C$4))^MIN((S$8-$C$6), $C$5)*IF($B80="Male", MIN(OFFSET(Mortality_Rates!$B$6, $C80, 0), Mortality_Rates!$B$111), MIN(OFFSET(Mortality_Rates!$B$6, $C80, 1),  Mortality_Rates!$C$111))</f>
        <v>2.5733441003985735E-2</v>
      </c>
      <c r="T80" s="30">
        <f ca="1">(1-IF($B80="Male", $C$3, $C$4))^MIN((T$8-$C$6), $C$5)*IF($B80="Male", MIN(OFFSET(Mortality_Rates!$B$6, $C80, 0), Mortality_Rates!$B$111), MIN(OFFSET(Mortality_Rates!$B$6, $C80, 1),  Mortality_Rates!$C$111))</f>
        <v>2.5437506432439898E-2</v>
      </c>
      <c r="U80" s="30">
        <f ca="1">(1-IF($B80="Male", $C$3, $C$4))^MIN((U$8-$C$6), $C$5)*IF($B80="Male", MIN(OFFSET(Mortality_Rates!$B$6, $C80, 0), Mortality_Rates!$B$111), MIN(OFFSET(Mortality_Rates!$B$6, $C80, 1),  Mortality_Rates!$C$111))</f>
        <v>2.514497510846684E-2</v>
      </c>
      <c r="V80" s="30">
        <f ca="1">(1-IF($B80="Male", $C$3, $C$4))^MIN((V$8-$C$6), $C$5)*IF($B80="Male", MIN(OFFSET(Mortality_Rates!$B$6, $C80, 0), Mortality_Rates!$B$111), MIN(OFFSET(Mortality_Rates!$B$6, $C80, 1),  Mortality_Rates!$C$111))</f>
        <v>2.4855807894719469E-2</v>
      </c>
      <c r="W80" s="30">
        <f ca="1">(1-IF($B80="Male", $C$3, $C$4))^MIN((W$8-$C$6), $C$5)*IF($B80="Male", MIN(OFFSET(Mortality_Rates!$B$6, $C80, 0), Mortality_Rates!$B$111), MIN(OFFSET(Mortality_Rates!$B$6, $C80, 1),  Mortality_Rates!$C$111))</f>
        <v>2.45699661039302E-2</v>
      </c>
      <c r="X80" s="30">
        <f ca="1">(1-IF($B80="Male", $C$3, $C$4))^MIN((X$8-$C$6), $C$5)*IF($B80="Male", MIN(OFFSET(Mortality_Rates!$B$6, $C80, 0), Mortality_Rates!$B$111), MIN(OFFSET(Mortality_Rates!$B$6, $C80, 1),  Mortality_Rates!$C$111))</f>
        <v>2.4287411493735003E-2</v>
      </c>
      <c r="Y80" s="30">
        <f ca="1">(1-IF($B80="Male", $C$3, $C$4))^MIN((Y$8-$C$6), $C$5)*IF($B80="Male", MIN(OFFSET(Mortality_Rates!$B$6, $C80, 0), Mortality_Rates!$B$111), MIN(OFFSET(Mortality_Rates!$B$6, $C80, 1),  Mortality_Rates!$C$111))</f>
        <v>2.4008106261557048E-2</v>
      </c>
      <c r="Z80" s="30">
        <f ca="1">(1-IF($B80="Male", $C$3, $C$4))^MIN((Z$8-$C$6), $C$5)*IF($B80="Male", MIN(OFFSET(Mortality_Rates!$B$6, $C80, 0), Mortality_Rates!$B$111), MIN(OFFSET(Mortality_Rates!$B$6, $C80, 1),  Mortality_Rates!$C$111))</f>
        <v>2.3732013039549145E-2</v>
      </c>
      <c r="AA80" s="30">
        <f ca="1">(1-IF($B80="Male", $C$3, $C$4))^MIN((AA$8-$C$6), $C$5)*IF($B80="Male", MIN(OFFSET(Mortality_Rates!$B$6, $C80, 0), Mortality_Rates!$B$111), MIN(OFFSET(Mortality_Rates!$B$6, $C80, 1),  Mortality_Rates!$C$111))</f>
        <v>2.3459094889594329E-2</v>
      </c>
      <c r="AB80" s="30">
        <f ca="1">(1-IF($B80="Male", $C$3, $C$4))^MIN((AB$8-$C$6), $C$5)*IF($B80="Male", MIN(OFFSET(Mortality_Rates!$B$6, $C80, 0), Mortality_Rates!$B$111), MIN(OFFSET(Mortality_Rates!$B$6, $C80, 1),  Mortality_Rates!$C$111))</f>
        <v>2.3189315298363995E-2</v>
      </c>
      <c r="AC80" s="30">
        <f ca="1">(1-IF($B80="Male", $C$3, $C$4))^MIN((AC$8-$C$6), $C$5)*IF($B80="Male", MIN(OFFSET(Mortality_Rates!$B$6, $C80, 0), Mortality_Rates!$B$111), MIN(OFFSET(Mortality_Rates!$B$6, $C80, 1),  Mortality_Rates!$C$111))</f>
        <v>2.292263817243281E-2</v>
      </c>
      <c r="AD80" s="30">
        <f ca="1">(1-IF($B80="Male", $C$3, $C$4))^MIN((AD$8-$C$6), $C$5)*IF($B80="Male", MIN(OFFSET(Mortality_Rates!$B$6, $C80, 0), Mortality_Rates!$B$111), MIN(OFFSET(Mortality_Rates!$B$6, $C80, 1),  Mortality_Rates!$C$111))</f>
        <v>2.2659027833449835E-2</v>
      </c>
      <c r="AE80" s="30">
        <f ca="1">(1-IF($B80="Male", $C$3, $C$4))^MIN((AE$8-$C$6), $C$5)*IF($B80="Male", MIN(OFFSET(Mortality_Rates!$B$6, $C80, 0), Mortality_Rates!$B$111), MIN(OFFSET(Mortality_Rates!$B$6, $C80, 1),  Mortality_Rates!$C$111))</f>
        <v>2.2398449013365164E-2</v>
      </c>
      <c r="AF80" s="30">
        <f ca="1">(1-IF($B80="Male", $C$3, $C$4))^MIN((AF$8-$C$6), $C$5)*IF($B80="Male", MIN(OFFSET(Mortality_Rates!$B$6, $C80, 0), Mortality_Rates!$B$111), MIN(OFFSET(Mortality_Rates!$B$6, $C80, 1),  Mortality_Rates!$C$111))</f>
        <v>2.2140866849711463E-2</v>
      </c>
      <c r="AG80" s="30">
        <f ca="1">(1-IF($B80="Male", $C$3, $C$4))^MIN((AG$8-$C$6), $C$5)*IF($B80="Male", MIN(OFFSET(Mortality_Rates!$B$6, $C80, 0), Mortality_Rates!$B$111), MIN(OFFSET(Mortality_Rates!$B$6, $C80, 1),  Mortality_Rates!$C$111))</f>
        <v>2.1886246880939781E-2</v>
      </c>
      <c r="AH80" s="30">
        <f ca="1">(1-IF($B80="Male", $C$3, $C$4))^MIN((AH$8-$C$6), $C$5)*IF($B80="Male", MIN(OFFSET(Mortality_Rates!$B$6, $C80, 0), Mortality_Rates!$B$111), MIN(OFFSET(Mortality_Rates!$B$6, $C80, 1),  Mortality_Rates!$C$111))</f>
        <v>2.1634555041808973E-2</v>
      </c>
      <c r="AI80" s="30">
        <f ca="1">(1-IF($B80="Male", $C$3, $C$4))^MIN((AI$8-$C$6), $C$5)*IF($B80="Male", MIN(OFFSET(Mortality_Rates!$B$6, $C80, 0), Mortality_Rates!$B$111), MIN(OFFSET(Mortality_Rates!$B$6, $C80, 1),  Mortality_Rates!$C$111))</f>
        <v>2.1385757658828171E-2</v>
      </c>
      <c r="AJ80" s="30">
        <f ca="1">(1-IF($B80="Male", $C$3, $C$4))^MIN((AJ$8-$C$6), $C$5)*IF($B80="Male", MIN(OFFSET(Mortality_Rates!$B$6, $C80, 0), Mortality_Rates!$B$111), MIN(OFFSET(Mortality_Rates!$B$6, $C80, 1),  Mortality_Rates!$C$111))</f>
        <v>2.1139821445751647E-2</v>
      </c>
      <c r="AK80" s="30">
        <f ca="1">(1-IF($B80="Male", $C$3, $C$4))^MIN((AK$8-$C$6), $C$5)*IF($B80="Male", MIN(OFFSET(Mortality_Rates!$B$6, $C80, 0), Mortality_Rates!$B$111), MIN(OFFSET(Mortality_Rates!$B$6, $C80, 1),  Mortality_Rates!$C$111))</f>
        <v>2.0896713499125502E-2</v>
      </c>
      <c r="AL80" s="30">
        <f ca="1">(1-IF($B80="Male", $C$3, $C$4))^MIN((AL$8-$C$6), $C$5)*IF($B80="Male", MIN(OFFSET(Mortality_Rates!$B$6, $C80, 0), Mortality_Rates!$B$111), MIN(OFFSET(Mortality_Rates!$B$6, $C80, 1),  Mortality_Rates!$C$111))</f>
        <v>2.065640129388556E-2</v>
      </c>
      <c r="AM80" s="30">
        <f ca="1">(1-IF($B80="Male", $C$3, $C$4))^MIN((AM$8-$C$6), $C$5)*IF($B80="Male", MIN(OFFSET(Mortality_Rates!$B$6, $C80, 0), Mortality_Rates!$B$111), MIN(OFFSET(Mortality_Rates!$B$6, $C80, 1),  Mortality_Rates!$C$111))</f>
        <v>2.0418852679005877E-2</v>
      </c>
      <c r="AN80" s="30">
        <f ca="1">(1-IF($B80="Male", $C$3, $C$4))^MIN((AN$8-$C$6), $C$5)*IF($B80="Male", MIN(OFFSET(Mortality_Rates!$B$6, $C80, 0), Mortality_Rates!$B$111), MIN(OFFSET(Mortality_Rates!$B$6, $C80, 1),  Mortality_Rates!$C$111))</f>
        <v>2.0184035873197313E-2</v>
      </c>
      <c r="AO80" s="30">
        <f ca="1">(1-IF($B80="Male", $C$3, $C$4))^MIN((AO$8-$C$6), $C$5)*IF($B80="Male", MIN(OFFSET(Mortality_Rates!$B$6, $C80, 0), Mortality_Rates!$B$111), MIN(OFFSET(Mortality_Rates!$B$6, $C80, 1),  Mortality_Rates!$C$111))</f>
        <v>1.995191946065554E-2</v>
      </c>
      <c r="AP80" s="30">
        <f ca="1">(1-IF($B80="Male", $C$3, $C$4))^MIN((AP$8-$C$6), $C$5)*IF($B80="Male", MIN(OFFSET(Mortality_Rates!$B$6, $C80, 0), Mortality_Rates!$B$111), MIN(OFFSET(Mortality_Rates!$B$6, $C80, 1),  Mortality_Rates!$C$111))</f>
        <v>1.9722472386858005E-2</v>
      </c>
      <c r="AQ80" s="30">
        <f ca="1">(1-IF($B80="Male", $C$3, $C$4))^MIN((AQ$8-$C$6), $C$5)*IF($B80="Male", MIN(OFFSET(Mortality_Rates!$B$6, $C80, 0), Mortality_Rates!$B$111), MIN(OFFSET(Mortality_Rates!$B$6, $C80, 1),  Mortality_Rates!$C$111))</f>
        <v>1.9495663954409135E-2</v>
      </c>
      <c r="AR80" s="30">
        <f ca="1">(1-IF($B80="Male", $C$3, $C$4))^MIN((AR$8-$C$6), $C$5)*IF($B80="Male", MIN(OFFSET(Mortality_Rates!$B$6, $C80, 0), Mortality_Rates!$B$111), MIN(OFFSET(Mortality_Rates!$B$6, $C80, 1),  Mortality_Rates!$C$111))</f>
        <v>1.9271463818933431E-2</v>
      </c>
      <c r="AS80" s="30">
        <f ca="1">(1-IF($B80="Male", $C$3, $C$4))^MIN((AS$8-$C$6), $C$5)*IF($B80="Male", MIN(OFFSET(Mortality_Rates!$B$6, $C80, 0), Mortality_Rates!$B$111), MIN(OFFSET(Mortality_Rates!$B$6, $C80, 1),  Mortality_Rates!$C$111))</f>
        <v>1.9049841985015695E-2</v>
      </c>
      <c r="AT80" s="30">
        <f ca="1">(1-IF($B80="Male", $C$3, $C$4))^MIN((AT$8-$C$6), $C$5)*IF($B80="Male", MIN(OFFSET(Mortality_Rates!$B$6, $C80, 0), Mortality_Rates!$B$111), MIN(OFFSET(Mortality_Rates!$B$6, $C80, 1),  Mortality_Rates!$C$111))</f>
        <v>1.8830768802188019E-2</v>
      </c>
      <c r="AU80" s="30">
        <f ca="1">(1-IF($B80="Male", $C$3, $C$4))^MIN((AU$8-$C$6), $C$5)*IF($B80="Male", MIN(OFFSET(Mortality_Rates!$B$6, $C80, 0), Mortality_Rates!$B$111), MIN(OFFSET(Mortality_Rates!$B$6, $C80, 1),  Mortality_Rates!$C$111))</f>
        <v>1.8614214960962858E-2</v>
      </c>
      <c r="AV80" s="30">
        <f ca="1">(1-IF($B80="Male", $C$3, $C$4))^MIN((AV$8-$C$6), $C$5)*IF($B80="Male", MIN(OFFSET(Mortality_Rates!$B$6, $C80, 0), Mortality_Rates!$B$111), MIN(OFFSET(Mortality_Rates!$B$6, $C80, 1),  Mortality_Rates!$C$111))</f>
        <v>1.8400151488911783E-2</v>
      </c>
      <c r="AW80" s="30">
        <f ca="1">(1-IF($B80="Male", $C$3, $C$4))^MIN((AW$8-$C$6), $C$5)*IF($B80="Male", MIN(OFFSET(Mortality_Rates!$B$6, $C80, 0), Mortality_Rates!$B$111), MIN(OFFSET(Mortality_Rates!$B$6, $C80, 1),  Mortality_Rates!$C$111))</f>
        <v>1.8188549746789299E-2</v>
      </c>
      <c r="AX80" s="30">
        <f ca="1">(1-IF($B80="Male", $C$3, $C$4))^MIN((AX$8-$C$6), $C$5)*IF($B80="Male", MIN(OFFSET(Mortality_Rates!$B$6, $C80, 0), Mortality_Rates!$B$111), MIN(OFFSET(Mortality_Rates!$B$6, $C80, 1),  Mortality_Rates!$C$111))</f>
        <v>1.7979381424701221E-2</v>
      </c>
      <c r="AY80" s="30">
        <f ca="1">(1-IF($B80="Male", $C$3, $C$4))^MIN((AY$8-$C$6), $C$5)*IF($B80="Male", MIN(OFFSET(Mortality_Rates!$B$6, $C80, 0), Mortality_Rates!$B$111), MIN(OFFSET(Mortality_Rates!$B$6, $C80, 1),  Mortality_Rates!$C$111))</f>
        <v>1.7772618538317159E-2</v>
      </c>
      <c r="AZ80" s="30">
        <f ca="1">(1-IF($B80="Male", $C$3, $C$4))^MIN((AZ$8-$C$6), $C$5)*IF($B80="Male", MIN(OFFSET(Mortality_Rates!$B$6, $C80, 0), Mortality_Rates!$B$111), MIN(OFFSET(Mortality_Rates!$B$6, $C80, 1),  Mortality_Rates!$C$111))</f>
        <v>1.7568233425126513E-2</v>
      </c>
      <c r="BA80" s="30">
        <f ca="1">(1-IF($B80="Male", $C$3, $C$4))^MIN((BA$8-$C$6), $C$5)*IF($B80="Male", MIN(OFFSET(Mortality_Rates!$B$6, $C80, 0), Mortality_Rates!$B$111), MIN(OFFSET(Mortality_Rates!$B$6, $C80, 1),  Mortality_Rates!$C$111))</f>
        <v>1.7366198740737557E-2</v>
      </c>
      <c r="BB80" s="30">
        <f ca="1">(1-IF($B80="Male", $C$3, $C$4))^MIN((BB$8-$C$6), $C$5)*IF($B80="Male", MIN(OFFSET(Mortality_Rates!$B$6, $C80, 0), Mortality_Rates!$B$111), MIN(OFFSET(Mortality_Rates!$B$6, $C80, 1),  Mortality_Rates!$C$111))</f>
        <v>1.7366198740737557E-2</v>
      </c>
      <c r="BC80" s="30">
        <f ca="1">(1-IF($B80="Male", $C$3, $C$4))^MIN((BC$8-$C$6), $C$5)*IF($B80="Male", MIN(OFFSET(Mortality_Rates!$B$6, $C80, 0), Mortality_Rates!$B$111), MIN(OFFSET(Mortality_Rates!$B$6, $C80, 1),  Mortality_Rates!$C$111))</f>
        <v>1.7366198740737557E-2</v>
      </c>
      <c r="BD80" s="30">
        <f ca="1">(1-IF($B80="Male", $C$3, $C$4))^MIN((BD$8-$C$6), $C$5)*IF($B80="Male", MIN(OFFSET(Mortality_Rates!$B$6, $C80, 0), Mortality_Rates!$B$111), MIN(OFFSET(Mortality_Rates!$B$6, $C80, 1),  Mortality_Rates!$C$111))</f>
        <v>1.7366198740737557E-2</v>
      </c>
      <c r="BE80" s="30">
        <f ca="1">(1-IF($B80="Male", $C$3, $C$4))^MIN((BE$8-$C$6), $C$5)*IF($B80="Male", MIN(OFFSET(Mortality_Rates!$B$6, $C80, 0), Mortality_Rates!$B$111), MIN(OFFSET(Mortality_Rates!$B$6, $C80, 1),  Mortality_Rates!$C$111))</f>
        <v>1.7366198740737557E-2</v>
      </c>
      <c r="BF80" s="30">
        <f ca="1">(1-IF($B80="Male", $C$3, $C$4))^MIN((BF$8-$C$6), $C$5)*IF($B80="Male", MIN(OFFSET(Mortality_Rates!$B$6, $C80, 0), Mortality_Rates!$B$111), MIN(OFFSET(Mortality_Rates!$B$6, $C80, 1),  Mortality_Rates!$C$111))</f>
        <v>1.7366198740737557E-2</v>
      </c>
      <c r="BG80" s="30">
        <f ca="1">(1-IF($B80="Male", $C$3, $C$4))^MIN((BG$8-$C$6), $C$5)*IF($B80="Male", MIN(OFFSET(Mortality_Rates!$B$6, $C80, 0), Mortality_Rates!$B$111), MIN(OFFSET(Mortality_Rates!$B$6, $C80, 1),  Mortality_Rates!$C$111))</f>
        <v>1.7366198740737557E-2</v>
      </c>
      <c r="BH80" s="30">
        <f ca="1">(1-IF($B80="Male", $C$3, $C$4))^MIN((BH$8-$C$6), $C$5)*IF($B80="Male", MIN(OFFSET(Mortality_Rates!$B$6, $C80, 0), Mortality_Rates!$B$111), MIN(OFFSET(Mortality_Rates!$B$6, $C80, 1),  Mortality_Rates!$C$111))</f>
        <v>1.7366198740737557E-2</v>
      </c>
      <c r="BI80" s="30">
        <f ca="1">(1-IF($B80="Male", $C$3, $C$4))^MIN((BI$8-$C$6), $C$5)*IF($B80="Male", MIN(OFFSET(Mortality_Rates!$B$6, $C80, 0), Mortality_Rates!$B$111), MIN(OFFSET(Mortality_Rates!$B$6, $C80, 1),  Mortality_Rates!$C$111))</f>
        <v>1.7366198740737557E-2</v>
      </c>
      <c r="BJ80" s="30">
        <f ca="1">(1-IF($B80="Male", $C$3, $C$4))^MIN((BJ$8-$C$6), $C$5)*IF($B80="Male", MIN(OFFSET(Mortality_Rates!$B$6, $C80, 0), Mortality_Rates!$B$111), MIN(OFFSET(Mortality_Rates!$B$6, $C80, 1),  Mortality_Rates!$C$111))</f>
        <v>1.7366198740737557E-2</v>
      </c>
      <c r="BK80" s="30">
        <f ca="1">(1-IF($B80="Male", $C$3, $C$4))^MIN((BK$8-$C$6), $C$5)*IF($B80="Male", MIN(OFFSET(Mortality_Rates!$B$6, $C80, 0), Mortality_Rates!$B$111), MIN(OFFSET(Mortality_Rates!$B$6, $C80, 1),  Mortality_Rates!$C$111))</f>
        <v>1.7366198740737557E-2</v>
      </c>
    </row>
    <row r="81" spans="1:63" x14ac:dyDescent="0.35">
      <c r="A81" t="s">
        <v>34</v>
      </c>
      <c r="B81" t="s">
        <v>31</v>
      </c>
      <c r="C81">
        <f t="shared" si="26"/>
        <v>72</v>
      </c>
      <c r="D81" s="30">
        <f ca="1">(1-IF($B81="Male", $C$3, $C$4))^MIN((D$8-$C$6), $C$5)*IF($B81="Male", MIN(OFFSET(Mortality_Rates!$B$6, $C81, 0), Mortality_Rates!$B$111), MIN(OFFSET(Mortality_Rates!$B$6, $C81, 1),  Mortality_Rates!$C$111))</f>
        <v>3.4431432000000005E-2</v>
      </c>
      <c r="E81" s="30">
        <f ca="1">(1-IF($B81="Male", $C$3, $C$4))^MIN((E$8-$C$6), $C$5)*IF($B81="Male", MIN(OFFSET(Mortality_Rates!$B$6, $C81, 0), Mortality_Rates!$B$111), MIN(OFFSET(Mortality_Rates!$B$6, $C81, 1),  Mortality_Rates!$C$111))</f>
        <v>3.4035470532000005E-2</v>
      </c>
      <c r="F81" s="30">
        <f ca="1">(1-IF($B81="Male", $C$3, $C$4))^MIN((F$8-$C$6), $C$5)*IF($B81="Male", MIN(OFFSET(Mortality_Rates!$B$6, $C81, 0), Mortality_Rates!$B$111), MIN(OFFSET(Mortality_Rates!$B$6, $C81, 1),  Mortality_Rates!$C$111))</f>
        <v>3.3644062620882001E-2</v>
      </c>
      <c r="G81" s="30">
        <f ca="1">(1-IF($B81="Male", $C$3, $C$4))^MIN((G$8-$C$6), $C$5)*IF($B81="Male", MIN(OFFSET(Mortality_Rates!$B$6, $C81, 0), Mortality_Rates!$B$111), MIN(OFFSET(Mortality_Rates!$B$6, $C81, 1),  Mortality_Rates!$C$111))</f>
        <v>3.325715590074186E-2</v>
      </c>
      <c r="H81" s="30">
        <f ca="1">(1-IF($B81="Male", $C$3, $C$4))^MIN((H$8-$C$6), $C$5)*IF($B81="Male", MIN(OFFSET(Mortality_Rates!$B$6, $C81, 0), Mortality_Rates!$B$111), MIN(OFFSET(Mortality_Rates!$B$6, $C81, 1),  Mortality_Rates!$C$111))</f>
        <v>3.2874698607883335E-2</v>
      </c>
      <c r="I81" s="30">
        <f ca="1">(1-IF($B81="Male", $C$3, $C$4))^MIN((I$8-$C$6), $C$5)*IF($B81="Male", MIN(OFFSET(Mortality_Rates!$B$6, $C81, 0), Mortality_Rates!$B$111), MIN(OFFSET(Mortality_Rates!$B$6, $C81, 1),  Mortality_Rates!$C$111))</f>
        <v>3.249663957389267E-2</v>
      </c>
      <c r="J81" s="30">
        <f ca="1">(1-IF($B81="Male", $C$3, $C$4))^MIN((J$8-$C$6), $C$5)*IF($B81="Male", MIN(OFFSET(Mortality_Rates!$B$6, $C81, 0), Mortality_Rates!$B$111), MIN(OFFSET(Mortality_Rates!$B$6, $C81, 1),  Mortality_Rates!$C$111))</f>
        <v>3.2122928218792909E-2</v>
      </c>
      <c r="K81" s="30">
        <f ca="1">(1-IF($B81="Male", $C$3, $C$4))^MIN((K$8-$C$6), $C$5)*IF($B81="Male", MIN(OFFSET(Mortality_Rates!$B$6, $C81, 0), Mortality_Rates!$B$111), MIN(OFFSET(Mortality_Rates!$B$6, $C81, 1),  Mortality_Rates!$C$111))</f>
        <v>3.1753514544276794E-2</v>
      </c>
      <c r="L81" s="30">
        <f ca="1">(1-IF($B81="Male", $C$3, $C$4))^MIN((L$8-$C$6), $C$5)*IF($B81="Male", MIN(OFFSET(Mortality_Rates!$B$6, $C81, 0), Mortality_Rates!$B$111), MIN(OFFSET(Mortality_Rates!$B$6, $C81, 1),  Mortality_Rates!$C$111))</f>
        <v>3.1388349127017608E-2</v>
      </c>
      <c r="M81" s="30">
        <f ca="1">(1-IF($B81="Male", $C$3, $C$4))^MIN((M$8-$C$6), $C$5)*IF($B81="Male", MIN(OFFSET(Mortality_Rates!$B$6, $C81, 0), Mortality_Rates!$B$111), MIN(OFFSET(Mortality_Rates!$B$6, $C81, 1),  Mortality_Rates!$C$111))</f>
        <v>3.1027383112056908E-2</v>
      </c>
      <c r="N81" s="30">
        <f ca="1">(1-IF($B81="Male", $C$3, $C$4))^MIN((N$8-$C$6), $C$5)*IF($B81="Male", MIN(OFFSET(Mortality_Rates!$B$6, $C81, 0), Mortality_Rates!$B$111), MIN(OFFSET(Mortality_Rates!$B$6, $C81, 1),  Mortality_Rates!$C$111))</f>
        <v>3.0670568206268251E-2</v>
      </c>
      <c r="O81" s="30">
        <f ca="1">(1-IF($B81="Male", $C$3, $C$4))^MIN((O$8-$C$6), $C$5)*IF($B81="Male", MIN(OFFSET(Mortality_Rates!$B$6, $C81, 0), Mortality_Rates!$B$111), MIN(OFFSET(Mortality_Rates!$B$6, $C81, 1),  Mortality_Rates!$C$111))</f>
        <v>3.0317856671896171E-2</v>
      </c>
      <c r="P81" s="30">
        <f ca="1">(1-IF($B81="Male", $C$3, $C$4))^MIN((P$8-$C$6), $C$5)*IF($B81="Male", MIN(OFFSET(Mortality_Rates!$B$6, $C81, 0), Mortality_Rates!$B$111), MIN(OFFSET(Mortality_Rates!$B$6, $C81, 1),  Mortality_Rates!$C$111))</f>
        <v>2.9969201320169364E-2</v>
      </c>
      <c r="Q81" s="30">
        <f ca="1">(1-IF($B81="Male", $C$3, $C$4))^MIN((Q$8-$C$6), $C$5)*IF($B81="Male", MIN(OFFSET(Mortality_Rates!$B$6, $C81, 0), Mortality_Rates!$B$111), MIN(OFFSET(Mortality_Rates!$B$6, $C81, 1),  Mortality_Rates!$C$111))</f>
        <v>2.9624555504987417E-2</v>
      </c>
      <c r="R81" s="30">
        <f ca="1">(1-IF($B81="Male", $C$3, $C$4))^MIN((R$8-$C$6), $C$5)*IF($B81="Male", MIN(OFFSET(Mortality_Rates!$B$6, $C81, 0), Mortality_Rates!$B$111), MIN(OFFSET(Mortality_Rates!$B$6, $C81, 1),  Mortality_Rates!$C$111))</f>
        <v>2.9283873116680063E-2</v>
      </c>
      <c r="S81" s="30">
        <f ca="1">(1-IF($B81="Male", $C$3, $C$4))^MIN((S$8-$C$6), $C$5)*IF($B81="Male", MIN(OFFSET(Mortality_Rates!$B$6, $C81, 0), Mortality_Rates!$B$111), MIN(OFFSET(Mortality_Rates!$B$6, $C81, 1),  Mortality_Rates!$C$111))</f>
        <v>2.8947108575838241E-2</v>
      </c>
      <c r="T81" s="30">
        <f ca="1">(1-IF($B81="Male", $C$3, $C$4))^MIN((T$8-$C$6), $C$5)*IF($B81="Male", MIN(OFFSET(Mortality_Rates!$B$6, $C81, 0), Mortality_Rates!$B$111), MIN(OFFSET(Mortality_Rates!$B$6, $C81, 1),  Mortality_Rates!$C$111))</f>
        <v>2.8614216827216103E-2</v>
      </c>
      <c r="U81" s="30">
        <f ca="1">(1-IF($B81="Male", $C$3, $C$4))^MIN((U$8-$C$6), $C$5)*IF($B81="Male", MIN(OFFSET(Mortality_Rates!$B$6, $C81, 0), Mortality_Rates!$B$111), MIN(OFFSET(Mortality_Rates!$B$6, $C81, 1),  Mortality_Rates!$C$111))</f>
        <v>2.8285153333703118E-2</v>
      </c>
      <c r="V81" s="30">
        <f ca="1">(1-IF($B81="Male", $C$3, $C$4))^MIN((V$8-$C$6), $C$5)*IF($B81="Male", MIN(OFFSET(Mortality_Rates!$B$6, $C81, 0), Mortality_Rates!$B$111), MIN(OFFSET(Mortality_Rates!$B$6, $C81, 1),  Mortality_Rates!$C$111))</f>
        <v>2.7959874070365532E-2</v>
      </c>
      <c r="W81" s="30">
        <f ca="1">(1-IF($B81="Male", $C$3, $C$4))^MIN((W$8-$C$6), $C$5)*IF($B81="Male", MIN(OFFSET(Mortality_Rates!$B$6, $C81, 0), Mortality_Rates!$B$111), MIN(OFFSET(Mortality_Rates!$B$6, $C81, 1),  Mortality_Rates!$C$111))</f>
        <v>2.763833551855633E-2</v>
      </c>
      <c r="X81" s="30">
        <f ca="1">(1-IF($B81="Male", $C$3, $C$4))^MIN((X$8-$C$6), $C$5)*IF($B81="Male", MIN(OFFSET(Mortality_Rates!$B$6, $C81, 0), Mortality_Rates!$B$111), MIN(OFFSET(Mortality_Rates!$B$6, $C81, 1),  Mortality_Rates!$C$111))</f>
        <v>2.7320494660092932E-2</v>
      </c>
      <c r="Y81" s="30">
        <f ca="1">(1-IF($B81="Male", $C$3, $C$4))^MIN((Y$8-$C$6), $C$5)*IF($B81="Male", MIN(OFFSET(Mortality_Rates!$B$6, $C81, 0), Mortality_Rates!$B$111), MIN(OFFSET(Mortality_Rates!$B$6, $C81, 1),  Mortality_Rates!$C$111))</f>
        <v>2.7006308971501865E-2</v>
      </c>
      <c r="Z81" s="30">
        <f ca="1">(1-IF($B81="Male", $C$3, $C$4))^MIN((Z$8-$C$6), $C$5)*IF($B81="Male", MIN(OFFSET(Mortality_Rates!$B$6, $C81, 0), Mortality_Rates!$B$111), MIN(OFFSET(Mortality_Rates!$B$6, $C81, 1),  Mortality_Rates!$C$111))</f>
        <v>2.6695736418329594E-2</v>
      </c>
      <c r="AA81" s="30">
        <f ca="1">(1-IF($B81="Male", $C$3, $C$4))^MIN((AA$8-$C$6), $C$5)*IF($B81="Male", MIN(OFFSET(Mortality_Rates!$B$6, $C81, 0), Mortality_Rates!$B$111), MIN(OFFSET(Mortality_Rates!$B$6, $C81, 1),  Mortality_Rates!$C$111))</f>
        <v>2.6388735449518804E-2</v>
      </c>
      <c r="AB81" s="30">
        <f ca="1">(1-IF($B81="Male", $C$3, $C$4))^MIN((AB$8-$C$6), $C$5)*IF($B81="Male", MIN(OFFSET(Mortality_Rates!$B$6, $C81, 0), Mortality_Rates!$B$111), MIN(OFFSET(Mortality_Rates!$B$6, $C81, 1),  Mortality_Rates!$C$111))</f>
        <v>2.6085264991849336E-2</v>
      </c>
      <c r="AC81" s="30">
        <f ca="1">(1-IF($B81="Male", $C$3, $C$4))^MIN((AC$8-$C$6), $C$5)*IF($B81="Male", MIN(OFFSET(Mortality_Rates!$B$6, $C81, 0), Mortality_Rates!$B$111), MIN(OFFSET(Mortality_Rates!$B$6, $C81, 1),  Mortality_Rates!$C$111))</f>
        <v>2.5785284444443071E-2</v>
      </c>
      <c r="AD81" s="30">
        <f ca="1">(1-IF($B81="Male", $C$3, $C$4))^MIN((AD$8-$C$6), $C$5)*IF($B81="Male", MIN(OFFSET(Mortality_Rates!$B$6, $C81, 0), Mortality_Rates!$B$111), MIN(OFFSET(Mortality_Rates!$B$6, $C81, 1),  Mortality_Rates!$C$111))</f>
        <v>2.5488753673331976E-2</v>
      </c>
      <c r="AE81" s="30">
        <f ca="1">(1-IF($B81="Male", $C$3, $C$4))^MIN((AE$8-$C$6), $C$5)*IF($B81="Male", MIN(OFFSET(Mortality_Rates!$B$6, $C81, 0), Mortality_Rates!$B$111), MIN(OFFSET(Mortality_Rates!$B$6, $C81, 1),  Mortality_Rates!$C$111))</f>
        <v>2.5195633006088663E-2</v>
      </c>
      <c r="AF81" s="30">
        <f ca="1">(1-IF($B81="Male", $C$3, $C$4))^MIN((AF$8-$C$6), $C$5)*IF($B81="Male", MIN(OFFSET(Mortality_Rates!$B$6, $C81, 0), Mortality_Rates!$B$111), MIN(OFFSET(Mortality_Rates!$B$6, $C81, 1),  Mortality_Rates!$C$111))</f>
        <v>2.4905883226518641E-2</v>
      </c>
      <c r="AG81" s="30">
        <f ca="1">(1-IF($B81="Male", $C$3, $C$4))^MIN((AG$8-$C$6), $C$5)*IF($B81="Male", MIN(OFFSET(Mortality_Rates!$B$6, $C81, 0), Mortality_Rates!$B$111), MIN(OFFSET(Mortality_Rates!$B$6, $C81, 1),  Mortality_Rates!$C$111))</f>
        <v>2.4619465569413676E-2</v>
      </c>
      <c r="AH81" s="30">
        <f ca="1">(1-IF($B81="Male", $C$3, $C$4))^MIN((AH$8-$C$6), $C$5)*IF($B81="Male", MIN(OFFSET(Mortality_Rates!$B$6, $C81, 0), Mortality_Rates!$B$111), MIN(OFFSET(Mortality_Rates!$B$6, $C81, 1),  Mortality_Rates!$C$111))</f>
        <v>2.4336341715365421E-2</v>
      </c>
      <c r="AI81" s="30">
        <f ca="1">(1-IF($B81="Male", $C$3, $C$4))^MIN((AI$8-$C$6), $C$5)*IF($B81="Male", MIN(OFFSET(Mortality_Rates!$B$6, $C81, 0), Mortality_Rates!$B$111), MIN(OFFSET(Mortality_Rates!$B$6, $C81, 1),  Mortality_Rates!$C$111))</f>
        <v>2.4056473785638719E-2</v>
      </c>
      <c r="AJ81" s="30">
        <f ca="1">(1-IF($B81="Male", $C$3, $C$4))^MIN((AJ$8-$C$6), $C$5)*IF($B81="Male", MIN(OFFSET(Mortality_Rates!$B$6, $C81, 0), Mortality_Rates!$B$111), MIN(OFFSET(Mortality_Rates!$B$6, $C81, 1),  Mortality_Rates!$C$111))</f>
        <v>2.3779824337103874E-2</v>
      </c>
      <c r="AK81" s="30">
        <f ca="1">(1-IF($B81="Male", $C$3, $C$4))^MIN((AK$8-$C$6), $C$5)*IF($B81="Male", MIN(OFFSET(Mortality_Rates!$B$6, $C81, 0), Mortality_Rates!$B$111), MIN(OFFSET(Mortality_Rates!$B$6, $C81, 1),  Mortality_Rates!$C$111))</f>
        <v>2.3506356357227177E-2</v>
      </c>
      <c r="AL81" s="30">
        <f ca="1">(1-IF($B81="Male", $C$3, $C$4))^MIN((AL$8-$C$6), $C$5)*IF($B81="Male", MIN(OFFSET(Mortality_Rates!$B$6, $C81, 0), Mortality_Rates!$B$111), MIN(OFFSET(Mortality_Rates!$B$6, $C81, 1),  Mortality_Rates!$C$111))</f>
        <v>2.3236033259119063E-2</v>
      </c>
      <c r="AM81" s="30">
        <f ca="1">(1-IF($B81="Male", $C$3, $C$4))^MIN((AM$8-$C$6), $C$5)*IF($B81="Male", MIN(OFFSET(Mortality_Rates!$B$6, $C81, 0), Mortality_Rates!$B$111), MIN(OFFSET(Mortality_Rates!$B$6, $C81, 1),  Mortality_Rates!$C$111))</f>
        <v>2.2968818876639197E-2</v>
      </c>
      <c r="AN81" s="30">
        <f ca="1">(1-IF($B81="Male", $C$3, $C$4))^MIN((AN$8-$C$6), $C$5)*IF($B81="Male", MIN(OFFSET(Mortality_Rates!$B$6, $C81, 0), Mortality_Rates!$B$111), MIN(OFFSET(Mortality_Rates!$B$6, $C81, 1),  Mortality_Rates!$C$111))</f>
        <v>2.270467745955785E-2</v>
      </c>
      <c r="AO81" s="30">
        <f ca="1">(1-IF($B81="Male", $C$3, $C$4))^MIN((AO$8-$C$6), $C$5)*IF($B81="Male", MIN(OFFSET(Mortality_Rates!$B$6, $C81, 0), Mortality_Rates!$B$111), MIN(OFFSET(Mortality_Rates!$B$6, $C81, 1),  Mortality_Rates!$C$111))</f>
        <v>2.2443573668772934E-2</v>
      </c>
      <c r="AP81" s="30">
        <f ca="1">(1-IF($B81="Male", $C$3, $C$4))^MIN((AP$8-$C$6), $C$5)*IF($B81="Male", MIN(OFFSET(Mortality_Rates!$B$6, $C81, 0), Mortality_Rates!$B$111), MIN(OFFSET(Mortality_Rates!$B$6, $C81, 1),  Mortality_Rates!$C$111))</f>
        <v>2.2185472571582047E-2</v>
      </c>
      <c r="AQ81" s="30">
        <f ca="1">(1-IF($B81="Male", $C$3, $C$4))^MIN((AQ$8-$C$6), $C$5)*IF($B81="Male", MIN(OFFSET(Mortality_Rates!$B$6, $C81, 0), Mortality_Rates!$B$111), MIN(OFFSET(Mortality_Rates!$B$6, $C81, 1),  Mortality_Rates!$C$111))</f>
        <v>2.1930339637008852E-2</v>
      </c>
      <c r="AR81" s="30">
        <f ca="1">(1-IF($B81="Male", $C$3, $C$4))^MIN((AR$8-$C$6), $C$5)*IF($B81="Male", MIN(OFFSET(Mortality_Rates!$B$6, $C81, 0), Mortality_Rates!$B$111), MIN(OFFSET(Mortality_Rates!$B$6, $C81, 1),  Mortality_Rates!$C$111))</f>
        <v>2.1678140731183251E-2</v>
      </c>
      <c r="AS81" s="30">
        <f ca="1">(1-IF($B81="Male", $C$3, $C$4))^MIN((AS$8-$C$6), $C$5)*IF($B81="Male", MIN(OFFSET(Mortality_Rates!$B$6, $C81, 0), Mortality_Rates!$B$111), MIN(OFFSET(Mortality_Rates!$B$6, $C81, 1),  Mortality_Rates!$C$111))</f>
        <v>2.142884211277464E-2</v>
      </c>
      <c r="AT81" s="30">
        <f ca="1">(1-IF($B81="Male", $C$3, $C$4))^MIN((AT$8-$C$6), $C$5)*IF($B81="Male", MIN(OFFSET(Mortality_Rates!$B$6, $C81, 0), Mortality_Rates!$B$111), MIN(OFFSET(Mortality_Rates!$B$6, $C81, 1),  Mortality_Rates!$C$111))</f>
        <v>2.1182410428477735E-2</v>
      </c>
      <c r="AU81" s="30">
        <f ca="1">(1-IF($B81="Male", $C$3, $C$4))^MIN((AU$8-$C$6), $C$5)*IF($B81="Male", MIN(OFFSET(Mortality_Rates!$B$6, $C81, 0), Mortality_Rates!$B$111), MIN(OFFSET(Mortality_Rates!$B$6, $C81, 1),  Mortality_Rates!$C$111))</f>
        <v>2.0938812708550244E-2</v>
      </c>
      <c r="AV81" s="30">
        <f ca="1">(1-IF($B81="Male", $C$3, $C$4))^MIN((AV$8-$C$6), $C$5)*IF($B81="Male", MIN(OFFSET(Mortality_Rates!$B$6, $C81, 0), Mortality_Rates!$B$111), MIN(OFFSET(Mortality_Rates!$B$6, $C81, 1),  Mortality_Rates!$C$111))</f>
        <v>2.0698016362401917E-2</v>
      </c>
      <c r="AW81" s="30">
        <f ca="1">(1-IF($B81="Male", $C$3, $C$4))^MIN((AW$8-$C$6), $C$5)*IF($B81="Male", MIN(OFFSET(Mortality_Rates!$B$6, $C81, 0), Mortality_Rates!$B$111), MIN(OFFSET(Mortality_Rates!$B$6, $C81, 1),  Mortality_Rates!$C$111))</f>
        <v>2.0459989174234295E-2</v>
      </c>
      <c r="AX81" s="30">
        <f ca="1">(1-IF($B81="Male", $C$3, $C$4))^MIN((AX$8-$C$6), $C$5)*IF($B81="Male", MIN(OFFSET(Mortality_Rates!$B$6, $C81, 0), Mortality_Rates!$B$111), MIN(OFFSET(Mortality_Rates!$B$6, $C81, 1),  Mortality_Rates!$C$111))</f>
        <v>2.0224699298730602E-2</v>
      </c>
      <c r="AY81" s="30">
        <f ca="1">(1-IF($B81="Male", $C$3, $C$4))^MIN((AY$8-$C$6), $C$5)*IF($B81="Male", MIN(OFFSET(Mortality_Rates!$B$6, $C81, 0), Mortality_Rates!$B$111), MIN(OFFSET(Mortality_Rates!$B$6, $C81, 1),  Mortality_Rates!$C$111))</f>
        <v>1.9992115256795197E-2</v>
      </c>
      <c r="AZ81" s="30">
        <f ca="1">(1-IF($B81="Male", $C$3, $C$4))^MIN((AZ$8-$C$6), $C$5)*IF($B81="Male", MIN(OFFSET(Mortality_Rates!$B$6, $C81, 0), Mortality_Rates!$B$111), MIN(OFFSET(Mortality_Rates!$B$6, $C81, 1),  Mortality_Rates!$C$111))</f>
        <v>1.9762205931342054E-2</v>
      </c>
      <c r="BA81" s="30">
        <f ca="1">(1-IF($B81="Male", $C$3, $C$4))^MIN((BA$8-$C$6), $C$5)*IF($B81="Male", MIN(OFFSET(Mortality_Rates!$B$6, $C81, 0), Mortality_Rates!$B$111), MIN(OFFSET(Mortality_Rates!$B$6, $C81, 1),  Mortality_Rates!$C$111))</f>
        <v>1.9534940563131622E-2</v>
      </c>
      <c r="BB81" s="30">
        <f ca="1">(1-IF($B81="Male", $C$3, $C$4))^MIN((BB$8-$C$6), $C$5)*IF($B81="Male", MIN(OFFSET(Mortality_Rates!$B$6, $C81, 0), Mortality_Rates!$B$111), MIN(OFFSET(Mortality_Rates!$B$6, $C81, 1),  Mortality_Rates!$C$111))</f>
        <v>1.9534940563131622E-2</v>
      </c>
      <c r="BC81" s="30">
        <f ca="1">(1-IF($B81="Male", $C$3, $C$4))^MIN((BC$8-$C$6), $C$5)*IF($B81="Male", MIN(OFFSET(Mortality_Rates!$B$6, $C81, 0), Mortality_Rates!$B$111), MIN(OFFSET(Mortality_Rates!$B$6, $C81, 1),  Mortality_Rates!$C$111))</f>
        <v>1.9534940563131622E-2</v>
      </c>
      <c r="BD81" s="30">
        <f ca="1">(1-IF($B81="Male", $C$3, $C$4))^MIN((BD$8-$C$6), $C$5)*IF($B81="Male", MIN(OFFSET(Mortality_Rates!$B$6, $C81, 0), Mortality_Rates!$B$111), MIN(OFFSET(Mortality_Rates!$B$6, $C81, 1),  Mortality_Rates!$C$111))</f>
        <v>1.9534940563131622E-2</v>
      </c>
      <c r="BE81" s="30">
        <f ca="1">(1-IF($B81="Male", $C$3, $C$4))^MIN((BE$8-$C$6), $C$5)*IF($B81="Male", MIN(OFFSET(Mortality_Rates!$B$6, $C81, 0), Mortality_Rates!$B$111), MIN(OFFSET(Mortality_Rates!$B$6, $C81, 1),  Mortality_Rates!$C$111))</f>
        <v>1.9534940563131622E-2</v>
      </c>
      <c r="BF81" s="30">
        <f ca="1">(1-IF($B81="Male", $C$3, $C$4))^MIN((BF$8-$C$6), $C$5)*IF($B81="Male", MIN(OFFSET(Mortality_Rates!$B$6, $C81, 0), Mortality_Rates!$B$111), MIN(OFFSET(Mortality_Rates!$B$6, $C81, 1),  Mortality_Rates!$C$111))</f>
        <v>1.9534940563131622E-2</v>
      </c>
      <c r="BG81" s="30">
        <f ca="1">(1-IF($B81="Male", $C$3, $C$4))^MIN((BG$8-$C$6), $C$5)*IF($B81="Male", MIN(OFFSET(Mortality_Rates!$B$6, $C81, 0), Mortality_Rates!$B$111), MIN(OFFSET(Mortality_Rates!$B$6, $C81, 1),  Mortality_Rates!$C$111))</f>
        <v>1.9534940563131622E-2</v>
      </c>
      <c r="BH81" s="30">
        <f ca="1">(1-IF($B81="Male", $C$3, $C$4))^MIN((BH$8-$C$6), $C$5)*IF($B81="Male", MIN(OFFSET(Mortality_Rates!$B$6, $C81, 0), Mortality_Rates!$B$111), MIN(OFFSET(Mortality_Rates!$B$6, $C81, 1),  Mortality_Rates!$C$111))</f>
        <v>1.9534940563131622E-2</v>
      </c>
      <c r="BI81" s="30">
        <f ca="1">(1-IF($B81="Male", $C$3, $C$4))^MIN((BI$8-$C$6), $C$5)*IF($B81="Male", MIN(OFFSET(Mortality_Rates!$B$6, $C81, 0), Mortality_Rates!$B$111), MIN(OFFSET(Mortality_Rates!$B$6, $C81, 1),  Mortality_Rates!$C$111))</f>
        <v>1.9534940563131622E-2</v>
      </c>
      <c r="BJ81" s="30">
        <f ca="1">(1-IF($B81="Male", $C$3, $C$4))^MIN((BJ$8-$C$6), $C$5)*IF($B81="Male", MIN(OFFSET(Mortality_Rates!$B$6, $C81, 0), Mortality_Rates!$B$111), MIN(OFFSET(Mortality_Rates!$B$6, $C81, 1),  Mortality_Rates!$C$111))</f>
        <v>1.9534940563131622E-2</v>
      </c>
      <c r="BK81" s="30">
        <f ca="1">(1-IF($B81="Male", $C$3, $C$4))^MIN((BK$8-$C$6), $C$5)*IF($B81="Male", MIN(OFFSET(Mortality_Rates!$B$6, $C81, 0), Mortality_Rates!$B$111), MIN(OFFSET(Mortality_Rates!$B$6, $C81, 1),  Mortality_Rates!$C$111))</f>
        <v>1.9534940563131622E-2</v>
      </c>
    </row>
    <row r="82" spans="1:63" x14ac:dyDescent="0.35">
      <c r="A82" t="s">
        <v>34</v>
      </c>
      <c r="B82" t="s">
        <v>31</v>
      </c>
      <c r="C82">
        <f t="shared" si="26"/>
        <v>73</v>
      </c>
      <c r="D82" s="30">
        <f ca="1">(1-IF($B82="Male", $C$3, $C$4))^MIN((D$8-$C$6), $C$5)*IF($B82="Male", MIN(OFFSET(Mortality_Rates!$B$6, $C82, 0), Mortality_Rates!$B$111), MIN(OFFSET(Mortality_Rates!$B$6, $C82, 1),  Mortality_Rates!$C$111))</f>
        <v>3.8655292500000001E-2</v>
      </c>
      <c r="E82" s="30">
        <f ca="1">(1-IF($B82="Male", $C$3, $C$4))^MIN((E$8-$C$6), $C$5)*IF($B82="Male", MIN(OFFSET(Mortality_Rates!$B$6, $C82, 0), Mortality_Rates!$B$111), MIN(OFFSET(Mortality_Rates!$B$6, $C82, 1),  Mortality_Rates!$C$111))</f>
        <v>3.8210756636250003E-2</v>
      </c>
      <c r="F82" s="30">
        <f ca="1">(1-IF($B82="Male", $C$3, $C$4))^MIN((F$8-$C$6), $C$5)*IF($B82="Male", MIN(OFFSET(Mortality_Rates!$B$6, $C82, 0), Mortality_Rates!$B$111), MIN(OFFSET(Mortality_Rates!$B$6, $C82, 1),  Mortality_Rates!$C$111))</f>
        <v>3.7771332934933129E-2</v>
      </c>
      <c r="G82" s="30">
        <f ca="1">(1-IF($B82="Male", $C$3, $C$4))^MIN((G$8-$C$6), $C$5)*IF($B82="Male", MIN(OFFSET(Mortality_Rates!$B$6, $C82, 0), Mortality_Rates!$B$111), MIN(OFFSET(Mortality_Rates!$B$6, $C82, 1),  Mortality_Rates!$C$111))</f>
        <v>3.7336962606181398E-2</v>
      </c>
      <c r="H82" s="30">
        <f ca="1">(1-IF($B82="Male", $C$3, $C$4))^MIN((H$8-$C$6), $C$5)*IF($B82="Male", MIN(OFFSET(Mortality_Rates!$B$6, $C82, 0), Mortality_Rates!$B$111), MIN(OFFSET(Mortality_Rates!$B$6, $C82, 1),  Mortality_Rates!$C$111))</f>
        <v>3.6907587536210318E-2</v>
      </c>
      <c r="I82" s="30">
        <f ca="1">(1-IF($B82="Male", $C$3, $C$4))^MIN((I$8-$C$6), $C$5)*IF($B82="Male", MIN(OFFSET(Mortality_Rates!$B$6, $C82, 0), Mortality_Rates!$B$111), MIN(OFFSET(Mortality_Rates!$B$6, $C82, 1),  Mortality_Rates!$C$111))</f>
        <v>3.6483150279543894E-2</v>
      </c>
      <c r="J82" s="30">
        <f ca="1">(1-IF($B82="Male", $C$3, $C$4))^MIN((J$8-$C$6), $C$5)*IF($B82="Male", MIN(OFFSET(Mortality_Rates!$B$6, $C82, 0), Mortality_Rates!$B$111), MIN(OFFSET(Mortality_Rates!$B$6, $C82, 1),  Mortality_Rates!$C$111))</f>
        <v>3.606359405132914E-2</v>
      </c>
      <c r="K82" s="30">
        <f ca="1">(1-IF($B82="Male", $C$3, $C$4))^MIN((K$8-$C$6), $C$5)*IF($B82="Male", MIN(OFFSET(Mortality_Rates!$B$6, $C82, 0), Mortality_Rates!$B$111), MIN(OFFSET(Mortality_Rates!$B$6, $C82, 1),  Mortality_Rates!$C$111))</f>
        <v>3.5648862719738855E-2</v>
      </c>
      <c r="L82" s="30">
        <f ca="1">(1-IF($B82="Male", $C$3, $C$4))^MIN((L$8-$C$6), $C$5)*IF($B82="Male", MIN(OFFSET(Mortality_Rates!$B$6, $C82, 0), Mortality_Rates!$B$111), MIN(OFFSET(Mortality_Rates!$B$6, $C82, 1),  Mortality_Rates!$C$111))</f>
        <v>3.5238900798461863E-2</v>
      </c>
      <c r="M82" s="30">
        <f ca="1">(1-IF($B82="Male", $C$3, $C$4))^MIN((M$8-$C$6), $C$5)*IF($B82="Male", MIN(OFFSET(Mortality_Rates!$B$6, $C82, 0), Mortality_Rates!$B$111), MIN(OFFSET(Mortality_Rates!$B$6, $C82, 1),  Mortality_Rates!$C$111))</f>
        <v>3.4833653439279549E-2</v>
      </c>
      <c r="N82" s="30">
        <f ca="1">(1-IF($B82="Male", $C$3, $C$4))^MIN((N$8-$C$6), $C$5)*IF($B82="Male", MIN(OFFSET(Mortality_Rates!$B$6, $C82, 0), Mortality_Rates!$B$111), MIN(OFFSET(Mortality_Rates!$B$6, $C82, 1),  Mortality_Rates!$C$111))</f>
        <v>3.4433066424727835E-2</v>
      </c>
      <c r="O82" s="30">
        <f ca="1">(1-IF($B82="Male", $C$3, $C$4))^MIN((O$8-$C$6), $C$5)*IF($B82="Male", MIN(OFFSET(Mortality_Rates!$B$6, $C82, 0), Mortality_Rates!$B$111), MIN(OFFSET(Mortality_Rates!$B$6, $C82, 1),  Mortality_Rates!$C$111))</f>
        <v>3.4037086160843472E-2</v>
      </c>
      <c r="P82" s="30">
        <f ca="1">(1-IF($B82="Male", $C$3, $C$4))^MIN((P$8-$C$6), $C$5)*IF($B82="Male", MIN(OFFSET(Mortality_Rates!$B$6, $C82, 0), Mortality_Rates!$B$111), MIN(OFFSET(Mortality_Rates!$B$6, $C82, 1),  Mortality_Rates!$C$111))</f>
        <v>3.364565966999377E-2</v>
      </c>
      <c r="Q82" s="30">
        <f ca="1">(1-IF($B82="Male", $C$3, $C$4))^MIN((Q$8-$C$6), $C$5)*IF($B82="Male", MIN(OFFSET(Mortality_Rates!$B$6, $C82, 0), Mortality_Rates!$B$111), MIN(OFFSET(Mortality_Rates!$B$6, $C82, 1),  Mortality_Rates!$C$111))</f>
        <v>3.3258734583788842E-2</v>
      </c>
      <c r="R82" s="30">
        <f ca="1">(1-IF($B82="Male", $C$3, $C$4))^MIN((R$8-$C$6), $C$5)*IF($B82="Male", MIN(OFFSET(Mortality_Rates!$B$6, $C82, 0), Mortality_Rates!$B$111), MIN(OFFSET(Mortality_Rates!$B$6, $C82, 1),  Mortality_Rates!$C$111))</f>
        <v>3.2876259136075274E-2</v>
      </c>
      <c r="S82" s="30">
        <f ca="1">(1-IF($B82="Male", $C$3, $C$4))^MIN((S$8-$C$6), $C$5)*IF($B82="Male", MIN(OFFSET(Mortality_Rates!$B$6, $C82, 0), Mortality_Rates!$B$111), MIN(OFFSET(Mortality_Rates!$B$6, $C82, 1),  Mortality_Rates!$C$111))</f>
        <v>3.2498182156010406E-2</v>
      </c>
      <c r="T82" s="30">
        <f ca="1">(1-IF($B82="Male", $C$3, $C$4))^MIN((T$8-$C$6), $C$5)*IF($B82="Male", MIN(OFFSET(Mortality_Rates!$B$6, $C82, 0), Mortality_Rates!$B$111), MIN(OFFSET(Mortality_Rates!$B$6, $C82, 1),  Mortality_Rates!$C$111))</f>
        <v>3.2124453061216286E-2</v>
      </c>
      <c r="U82" s="30">
        <f ca="1">(1-IF($B82="Male", $C$3, $C$4))^MIN((U$8-$C$6), $C$5)*IF($B82="Male", MIN(OFFSET(Mortality_Rates!$B$6, $C82, 0), Mortality_Rates!$B$111), MIN(OFFSET(Mortality_Rates!$B$6, $C82, 1),  Mortality_Rates!$C$111))</f>
        <v>3.1755021851012297E-2</v>
      </c>
      <c r="V82" s="30">
        <f ca="1">(1-IF($B82="Male", $C$3, $C$4))^MIN((V$8-$C$6), $C$5)*IF($B82="Male", MIN(OFFSET(Mortality_Rates!$B$6, $C82, 0), Mortality_Rates!$B$111), MIN(OFFSET(Mortality_Rates!$B$6, $C82, 1),  Mortality_Rates!$C$111))</f>
        <v>3.1389839099725654E-2</v>
      </c>
      <c r="W82" s="30">
        <f ca="1">(1-IF($B82="Male", $C$3, $C$4))^MIN((W$8-$C$6), $C$5)*IF($B82="Male", MIN(OFFSET(Mortality_Rates!$B$6, $C82, 0), Mortality_Rates!$B$111), MIN(OFFSET(Mortality_Rates!$B$6, $C82, 1),  Mortality_Rates!$C$111))</f>
        <v>3.1028855950078815E-2</v>
      </c>
      <c r="X82" s="30">
        <f ca="1">(1-IF($B82="Male", $C$3, $C$4))^MIN((X$8-$C$6), $C$5)*IF($B82="Male", MIN(OFFSET(Mortality_Rates!$B$6, $C82, 0), Mortality_Rates!$B$111), MIN(OFFSET(Mortality_Rates!$B$6, $C82, 1),  Mortality_Rates!$C$111))</f>
        <v>3.0672024106652908E-2</v>
      </c>
      <c r="Y82" s="30">
        <f ca="1">(1-IF($B82="Male", $C$3, $C$4))^MIN((Y$8-$C$6), $C$5)*IF($B82="Male", MIN(OFFSET(Mortality_Rates!$B$6, $C82, 0), Mortality_Rates!$B$111), MIN(OFFSET(Mortality_Rates!$B$6, $C82, 1),  Mortality_Rates!$C$111))</f>
        <v>3.0319295829426399E-2</v>
      </c>
      <c r="Z82" s="30">
        <f ca="1">(1-IF($B82="Male", $C$3, $C$4))^MIN((Z$8-$C$6), $C$5)*IF($B82="Male", MIN(OFFSET(Mortality_Rates!$B$6, $C82, 0), Mortality_Rates!$B$111), MIN(OFFSET(Mortality_Rates!$B$6, $C82, 1),  Mortality_Rates!$C$111))</f>
        <v>2.9970623927387998E-2</v>
      </c>
      <c r="AA82" s="30">
        <f ca="1">(1-IF($B82="Male", $C$3, $C$4))^MIN((AA$8-$C$6), $C$5)*IF($B82="Male", MIN(OFFSET(Mortality_Rates!$B$6, $C82, 0), Mortality_Rates!$B$111), MIN(OFFSET(Mortality_Rates!$B$6, $C82, 1),  Mortality_Rates!$C$111))</f>
        <v>2.9625961752223037E-2</v>
      </c>
      <c r="AB82" s="30">
        <f ca="1">(1-IF($B82="Male", $C$3, $C$4))^MIN((AB$8-$C$6), $C$5)*IF($B82="Male", MIN(OFFSET(Mortality_Rates!$B$6, $C82, 0), Mortality_Rates!$B$111), MIN(OFFSET(Mortality_Rates!$B$6, $C82, 1),  Mortality_Rates!$C$111))</f>
        <v>2.9285263192072471E-2</v>
      </c>
      <c r="AC82" s="30">
        <f ca="1">(1-IF($B82="Male", $C$3, $C$4))^MIN((AC$8-$C$6), $C$5)*IF($B82="Male", MIN(OFFSET(Mortality_Rates!$B$6, $C82, 0), Mortality_Rates!$B$111), MIN(OFFSET(Mortality_Rates!$B$6, $C82, 1),  Mortality_Rates!$C$111))</f>
        <v>2.8948482665363637E-2</v>
      </c>
      <c r="AD82" s="30">
        <f ca="1">(1-IF($B82="Male", $C$3, $C$4))^MIN((AD$8-$C$6), $C$5)*IF($B82="Male", MIN(OFFSET(Mortality_Rates!$B$6, $C82, 0), Mortality_Rates!$B$111), MIN(OFFSET(Mortality_Rates!$B$6, $C82, 1),  Mortality_Rates!$C$111))</f>
        <v>2.8615575114711959E-2</v>
      </c>
      <c r="AE82" s="30">
        <f ca="1">(1-IF($B82="Male", $C$3, $C$4))^MIN((AE$8-$C$6), $C$5)*IF($B82="Male", MIN(OFFSET(Mortality_Rates!$B$6, $C82, 0), Mortality_Rates!$B$111), MIN(OFFSET(Mortality_Rates!$B$6, $C82, 1),  Mortality_Rates!$C$111))</f>
        <v>2.8286496000892773E-2</v>
      </c>
      <c r="AF82" s="30">
        <f ca="1">(1-IF($B82="Male", $C$3, $C$4))^MIN((AF$8-$C$6), $C$5)*IF($B82="Male", MIN(OFFSET(Mortality_Rates!$B$6, $C82, 0), Mortality_Rates!$B$111), MIN(OFFSET(Mortality_Rates!$B$6, $C82, 1),  Mortality_Rates!$C$111))</f>
        <v>2.7961201296882506E-2</v>
      </c>
      <c r="AG82" s="30">
        <f ca="1">(1-IF($B82="Male", $C$3, $C$4))^MIN((AG$8-$C$6), $C$5)*IF($B82="Male", MIN(OFFSET(Mortality_Rates!$B$6, $C82, 0), Mortality_Rates!$B$111), MIN(OFFSET(Mortality_Rates!$B$6, $C82, 1),  Mortality_Rates!$C$111))</f>
        <v>2.7639647481968357E-2</v>
      </c>
      <c r="AH82" s="30">
        <f ca="1">(1-IF($B82="Male", $C$3, $C$4))^MIN((AH$8-$C$6), $C$5)*IF($B82="Male", MIN(OFFSET(Mortality_Rates!$B$6, $C82, 0), Mortality_Rates!$B$111), MIN(OFFSET(Mortality_Rates!$B$6, $C82, 1),  Mortality_Rates!$C$111))</f>
        <v>2.7321791535925722E-2</v>
      </c>
      <c r="AI82" s="30">
        <f ca="1">(1-IF($B82="Male", $C$3, $C$4))^MIN((AI$8-$C$6), $C$5)*IF($B82="Male", MIN(OFFSET(Mortality_Rates!$B$6, $C82, 0), Mortality_Rates!$B$111), MIN(OFFSET(Mortality_Rates!$B$6, $C82, 1),  Mortality_Rates!$C$111))</f>
        <v>2.7007590933262576E-2</v>
      </c>
      <c r="AJ82" s="30">
        <f ca="1">(1-IF($B82="Male", $C$3, $C$4))^MIN((AJ$8-$C$6), $C$5)*IF($B82="Male", MIN(OFFSET(Mortality_Rates!$B$6, $C82, 0), Mortality_Rates!$B$111), MIN(OFFSET(Mortality_Rates!$B$6, $C82, 1),  Mortality_Rates!$C$111))</f>
        <v>2.6697003637530057E-2</v>
      </c>
      <c r="AK82" s="30">
        <f ca="1">(1-IF($B82="Male", $C$3, $C$4))^MIN((AK$8-$C$6), $C$5)*IF($B82="Male", MIN(OFFSET(Mortality_Rates!$B$6, $C82, 0), Mortality_Rates!$B$111), MIN(OFFSET(Mortality_Rates!$B$6, $C82, 1),  Mortality_Rates!$C$111))</f>
        <v>2.6389988095698459E-2</v>
      </c>
      <c r="AL82" s="30">
        <f ca="1">(1-IF($B82="Male", $C$3, $C$4))^MIN((AL$8-$C$6), $C$5)*IF($B82="Male", MIN(OFFSET(Mortality_Rates!$B$6, $C82, 0), Mortality_Rates!$B$111), MIN(OFFSET(Mortality_Rates!$B$6, $C82, 1),  Mortality_Rates!$C$111))</f>
        <v>2.6086503232597927E-2</v>
      </c>
      <c r="AM82" s="30">
        <f ca="1">(1-IF($B82="Male", $C$3, $C$4))^MIN((AM$8-$C$6), $C$5)*IF($B82="Male", MIN(OFFSET(Mortality_Rates!$B$6, $C82, 0), Mortality_Rates!$B$111), MIN(OFFSET(Mortality_Rates!$B$6, $C82, 1),  Mortality_Rates!$C$111))</f>
        <v>2.5786508445423056E-2</v>
      </c>
      <c r="AN82" s="30">
        <f ca="1">(1-IF($B82="Male", $C$3, $C$4))^MIN((AN$8-$C$6), $C$5)*IF($B82="Male", MIN(OFFSET(Mortality_Rates!$B$6, $C82, 0), Mortality_Rates!$B$111), MIN(OFFSET(Mortality_Rates!$B$6, $C82, 1),  Mortality_Rates!$C$111))</f>
        <v>2.5489963598300691E-2</v>
      </c>
      <c r="AO82" s="30">
        <f ca="1">(1-IF($B82="Male", $C$3, $C$4))^MIN((AO$8-$C$6), $C$5)*IF($B82="Male", MIN(OFFSET(Mortality_Rates!$B$6, $C82, 0), Mortality_Rates!$B$111), MIN(OFFSET(Mortality_Rates!$B$6, $C82, 1),  Mortality_Rates!$C$111))</f>
        <v>2.5196829016920233E-2</v>
      </c>
      <c r="AP82" s="30">
        <f ca="1">(1-IF($B82="Male", $C$3, $C$4))^MIN((AP$8-$C$6), $C$5)*IF($B82="Male", MIN(OFFSET(Mortality_Rates!$B$6, $C82, 0), Mortality_Rates!$B$111), MIN(OFFSET(Mortality_Rates!$B$6, $C82, 1),  Mortality_Rates!$C$111))</f>
        <v>2.490706548322565E-2</v>
      </c>
      <c r="AQ82" s="30">
        <f ca="1">(1-IF($B82="Male", $C$3, $C$4))^MIN((AQ$8-$C$6), $C$5)*IF($B82="Male", MIN(OFFSET(Mortality_Rates!$B$6, $C82, 0), Mortality_Rates!$B$111), MIN(OFFSET(Mortality_Rates!$B$6, $C82, 1),  Mortality_Rates!$C$111))</f>
        <v>2.4620634230168557E-2</v>
      </c>
      <c r="AR82" s="30">
        <f ca="1">(1-IF($B82="Male", $C$3, $C$4))^MIN((AR$8-$C$6), $C$5)*IF($B82="Male", MIN(OFFSET(Mortality_Rates!$B$6, $C82, 0), Mortality_Rates!$B$111), MIN(OFFSET(Mortality_Rates!$B$6, $C82, 1),  Mortality_Rates!$C$111))</f>
        <v>2.4337496936521617E-2</v>
      </c>
      <c r="AS82" s="30">
        <f ca="1">(1-IF($B82="Male", $C$3, $C$4))^MIN((AS$8-$C$6), $C$5)*IF($B82="Male", MIN(OFFSET(Mortality_Rates!$B$6, $C82, 0), Mortality_Rates!$B$111), MIN(OFFSET(Mortality_Rates!$B$6, $C82, 1),  Mortality_Rates!$C$111))</f>
        <v>2.4057615721751618E-2</v>
      </c>
      <c r="AT82" s="30">
        <f ca="1">(1-IF($B82="Male", $C$3, $C$4))^MIN((AT$8-$C$6), $C$5)*IF($B82="Male", MIN(OFFSET(Mortality_Rates!$B$6, $C82, 0), Mortality_Rates!$B$111), MIN(OFFSET(Mortality_Rates!$B$6, $C82, 1),  Mortality_Rates!$C$111))</f>
        <v>2.3780953140951477E-2</v>
      </c>
      <c r="AU82" s="30">
        <f ca="1">(1-IF($B82="Male", $C$3, $C$4))^MIN((AU$8-$C$6), $C$5)*IF($B82="Male", MIN(OFFSET(Mortality_Rates!$B$6, $C82, 0), Mortality_Rates!$B$111), MIN(OFFSET(Mortality_Rates!$B$6, $C82, 1),  Mortality_Rates!$C$111))</f>
        <v>2.3507472179830537E-2</v>
      </c>
      <c r="AV82" s="30">
        <f ca="1">(1-IF($B82="Male", $C$3, $C$4))^MIN((AV$8-$C$6), $C$5)*IF($B82="Male", MIN(OFFSET(Mortality_Rates!$B$6, $C82, 0), Mortality_Rates!$B$111), MIN(OFFSET(Mortality_Rates!$B$6, $C82, 1),  Mortality_Rates!$C$111))</f>
        <v>2.3237136249762484E-2</v>
      </c>
      <c r="AW82" s="30">
        <f ca="1">(1-IF($B82="Male", $C$3, $C$4))^MIN((AW$8-$C$6), $C$5)*IF($B82="Male", MIN(OFFSET(Mortality_Rates!$B$6, $C82, 0), Mortality_Rates!$B$111), MIN(OFFSET(Mortality_Rates!$B$6, $C82, 1),  Mortality_Rates!$C$111))</f>
        <v>2.2969909182890217E-2</v>
      </c>
      <c r="AX82" s="30">
        <f ca="1">(1-IF($B82="Male", $C$3, $C$4))^MIN((AX$8-$C$6), $C$5)*IF($B82="Male", MIN(OFFSET(Mortality_Rates!$B$6, $C82, 0), Mortality_Rates!$B$111), MIN(OFFSET(Mortality_Rates!$B$6, $C82, 1),  Mortality_Rates!$C$111))</f>
        <v>2.2705755227286982E-2</v>
      </c>
      <c r="AY82" s="30">
        <f ca="1">(1-IF($B82="Male", $C$3, $C$4))^MIN((AY$8-$C$6), $C$5)*IF($B82="Male", MIN(OFFSET(Mortality_Rates!$B$6, $C82, 0), Mortality_Rates!$B$111), MIN(OFFSET(Mortality_Rates!$B$6, $C82, 1),  Mortality_Rates!$C$111))</f>
        <v>2.244463904217318E-2</v>
      </c>
      <c r="AZ82" s="30">
        <f ca="1">(1-IF($B82="Male", $C$3, $C$4))^MIN((AZ$8-$C$6), $C$5)*IF($B82="Male", MIN(OFFSET(Mortality_Rates!$B$6, $C82, 0), Mortality_Rates!$B$111), MIN(OFFSET(Mortality_Rates!$B$6, $C82, 1),  Mortality_Rates!$C$111))</f>
        <v>2.2186525693188189E-2</v>
      </c>
      <c r="BA82" s="30">
        <f ca="1">(1-IF($B82="Male", $C$3, $C$4))^MIN((BA$8-$C$6), $C$5)*IF($B82="Male", MIN(OFFSET(Mortality_Rates!$B$6, $C82, 0), Mortality_Rates!$B$111), MIN(OFFSET(Mortality_Rates!$B$6, $C82, 1),  Mortality_Rates!$C$111))</f>
        <v>2.1931380647716527E-2</v>
      </c>
      <c r="BB82" s="30">
        <f ca="1">(1-IF($B82="Male", $C$3, $C$4))^MIN((BB$8-$C$6), $C$5)*IF($B82="Male", MIN(OFFSET(Mortality_Rates!$B$6, $C82, 0), Mortality_Rates!$B$111), MIN(OFFSET(Mortality_Rates!$B$6, $C82, 1),  Mortality_Rates!$C$111))</f>
        <v>2.1931380647716527E-2</v>
      </c>
      <c r="BC82" s="30">
        <f ca="1">(1-IF($B82="Male", $C$3, $C$4))^MIN((BC$8-$C$6), $C$5)*IF($B82="Male", MIN(OFFSET(Mortality_Rates!$B$6, $C82, 0), Mortality_Rates!$B$111), MIN(OFFSET(Mortality_Rates!$B$6, $C82, 1),  Mortality_Rates!$C$111))</f>
        <v>2.1931380647716527E-2</v>
      </c>
      <c r="BD82" s="30">
        <f ca="1">(1-IF($B82="Male", $C$3, $C$4))^MIN((BD$8-$C$6), $C$5)*IF($B82="Male", MIN(OFFSET(Mortality_Rates!$B$6, $C82, 0), Mortality_Rates!$B$111), MIN(OFFSET(Mortality_Rates!$B$6, $C82, 1),  Mortality_Rates!$C$111))</f>
        <v>2.1931380647716527E-2</v>
      </c>
      <c r="BE82" s="30">
        <f ca="1">(1-IF($B82="Male", $C$3, $C$4))^MIN((BE$8-$C$6), $C$5)*IF($B82="Male", MIN(OFFSET(Mortality_Rates!$B$6, $C82, 0), Mortality_Rates!$B$111), MIN(OFFSET(Mortality_Rates!$B$6, $C82, 1),  Mortality_Rates!$C$111))</f>
        <v>2.1931380647716527E-2</v>
      </c>
      <c r="BF82" s="30">
        <f ca="1">(1-IF($B82="Male", $C$3, $C$4))^MIN((BF$8-$C$6), $C$5)*IF($B82="Male", MIN(OFFSET(Mortality_Rates!$B$6, $C82, 0), Mortality_Rates!$B$111), MIN(OFFSET(Mortality_Rates!$B$6, $C82, 1),  Mortality_Rates!$C$111))</f>
        <v>2.1931380647716527E-2</v>
      </c>
      <c r="BG82" s="30">
        <f ca="1">(1-IF($B82="Male", $C$3, $C$4))^MIN((BG$8-$C$6), $C$5)*IF($B82="Male", MIN(OFFSET(Mortality_Rates!$B$6, $C82, 0), Mortality_Rates!$B$111), MIN(OFFSET(Mortality_Rates!$B$6, $C82, 1),  Mortality_Rates!$C$111))</f>
        <v>2.1931380647716527E-2</v>
      </c>
      <c r="BH82" s="30">
        <f ca="1">(1-IF($B82="Male", $C$3, $C$4))^MIN((BH$8-$C$6), $C$5)*IF($B82="Male", MIN(OFFSET(Mortality_Rates!$B$6, $C82, 0), Mortality_Rates!$B$111), MIN(OFFSET(Mortality_Rates!$B$6, $C82, 1),  Mortality_Rates!$C$111))</f>
        <v>2.1931380647716527E-2</v>
      </c>
      <c r="BI82" s="30">
        <f ca="1">(1-IF($B82="Male", $C$3, $C$4))^MIN((BI$8-$C$6), $C$5)*IF($B82="Male", MIN(OFFSET(Mortality_Rates!$B$6, $C82, 0), Mortality_Rates!$B$111), MIN(OFFSET(Mortality_Rates!$B$6, $C82, 1),  Mortality_Rates!$C$111))</f>
        <v>2.1931380647716527E-2</v>
      </c>
      <c r="BJ82" s="30">
        <f ca="1">(1-IF($B82="Male", $C$3, $C$4))^MIN((BJ$8-$C$6), $C$5)*IF($B82="Male", MIN(OFFSET(Mortality_Rates!$B$6, $C82, 0), Mortality_Rates!$B$111), MIN(OFFSET(Mortality_Rates!$B$6, $C82, 1),  Mortality_Rates!$C$111))</f>
        <v>2.1931380647716527E-2</v>
      </c>
      <c r="BK82" s="30">
        <f ca="1">(1-IF($B82="Male", $C$3, $C$4))^MIN((BK$8-$C$6), $C$5)*IF($B82="Male", MIN(OFFSET(Mortality_Rates!$B$6, $C82, 0), Mortality_Rates!$B$111), MIN(OFFSET(Mortality_Rates!$B$6, $C82, 1),  Mortality_Rates!$C$111))</f>
        <v>2.1931380647716527E-2</v>
      </c>
    </row>
    <row r="83" spans="1:63" x14ac:dyDescent="0.35">
      <c r="A83" t="s">
        <v>34</v>
      </c>
      <c r="B83" t="s">
        <v>31</v>
      </c>
      <c r="C83">
        <f t="shared" si="26"/>
        <v>74</v>
      </c>
      <c r="D83" s="30">
        <f ca="1">(1-IF($B83="Male", $C$3, $C$4))^MIN((D$8-$C$6), $C$5)*IF($B83="Male", MIN(OFFSET(Mortality_Rates!$B$6, $C83, 0), Mortality_Rates!$B$111), MIN(OFFSET(Mortality_Rates!$B$6, $C83, 1),  Mortality_Rates!$C$111))</f>
        <v>4.3292346000000002E-2</v>
      </c>
      <c r="E83" s="30">
        <f ca="1">(1-IF($B83="Male", $C$3, $C$4))^MIN((E$8-$C$6), $C$5)*IF($B83="Male", MIN(OFFSET(Mortality_Rates!$B$6, $C83, 0), Mortality_Rates!$B$111), MIN(OFFSET(Mortality_Rates!$B$6, $C83, 1),  Mortality_Rates!$C$111))</f>
        <v>4.2794484021000001E-2</v>
      </c>
      <c r="F83" s="30">
        <f ca="1">(1-IF($B83="Male", $C$3, $C$4))^MIN((F$8-$C$6), $C$5)*IF($B83="Male", MIN(OFFSET(Mortality_Rates!$B$6, $C83, 0), Mortality_Rates!$B$111), MIN(OFFSET(Mortality_Rates!$B$6, $C83, 1),  Mortality_Rates!$C$111))</f>
        <v>4.2302347454758506E-2</v>
      </c>
      <c r="G83" s="30">
        <f ca="1">(1-IF($B83="Male", $C$3, $C$4))^MIN((G$8-$C$6), $C$5)*IF($B83="Male", MIN(OFFSET(Mortality_Rates!$B$6, $C83, 0), Mortality_Rates!$B$111), MIN(OFFSET(Mortality_Rates!$B$6, $C83, 1),  Mortality_Rates!$C$111))</f>
        <v>4.1815870459028785E-2</v>
      </c>
      <c r="H83" s="30">
        <f ca="1">(1-IF($B83="Male", $C$3, $C$4))^MIN((H$8-$C$6), $C$5)*IF($B83="Male", MIN(OFFSET(Mortality_Rates!$B$6, $C83, 0), Mortality_Rates!$B$111), MIN(OFFSET(Mortality_Rates!$B$6, $C83, 1),  Mortality_Rates!$C$111))</f>
        <v>4.1334987948749957E-2</v>
      </c>
      <c r="I83" s="30">
        <f ca="1">(1-IF($B83="Male", $C$3, $C$4))^MIN((I$8-$C$6), $C$5)*IF($B83="Male", MIN(OFFSET(Mortality_Rates!$B$6, $C83, 0), Mortality_Rates!$B$111), MIN(OFFSET(Mortality_Rates!$B$6, $C83, 1),  Mortality_Rates!$C$111))</f>
        <v>4.0859635587339328E-2</v>
      </c>
      <c r="J83" s="30">
        <f ca="1">(1-IF($B83="Male", $C$3, $C$4))^MIN((J$8-$C$6), $C$5)*IF($B83="Male", MIN(OFFSET(Mortality_Rates!$B$6, $C83, 0), Mortality_Rates!$B$111), MIN(OFFSET(Mortality_Rates!$B$6, $C83, 1),  Mortality_Rates!$C$111))</f>
        <v>4.0389749778084925E-2</v>
      </c>
      <c r="K83" s="30">
        <f ca="1">(1-IF($B83="Male", $C$3, $C$4))^MIN((K$8-$C$6), $C$5)*IF($B83="Male", MIN(OFFSET(Mortality_Rates!$B$6, $C83, 0), Mortality_Rates!$B$111), MIN(OFFSET(Mortality_Rates!$B$6, $C83, 1),  Mortality_Rates!$C$111))</f>
        <v>3.9925267655636955E-2</v>
      </c>
      <c r="L83" s="30">
        <f ca="1">(1-IF($B83="Male", $C$3, $C$4))^MIN((L$8-$C$6), $C$5)*IF($B83="Male", MIN(OFFSET(Mortality_Rates!$B$6, $C83, 0), Mortality_Rates!$B$111), MIN(OFFSET(Mortality_Rates!$B$6, $C83, 1),  Mortality_Rates!$C$111))</f>
        <v>3.9466127077597127E-2</v>
      </c>
      <c r="M83" s="30">
        <f ca="1">(1-IF($B83="Male", $C$3, $C$4))^MIN((M$8-$C$6), $C$5)*IF($B83="Male", MIN(OFFSET(Mortality_Rates!$B$6, $C83, 0), Mortality_Rates!$B$111), MIN(OFFSET(Mortality_Rates!$B$6, $C83, 1),  Mortality_Rates!$C$111))</f>
        <v>3.9012266616204765E-2</v>
      </c>
      <c r="N83" s="30">
        <f ca="1">(1-IF($B83="Male", $C$3, $C$4))^MIN((N$8-$C$6), $C$5)*IF($B83="Male", MIN(OFFSET(Mortality_Rates!$B$6, $C83, 0), Mortality_Rates!$B$111), MIN(OFFSET(Mortality_Rates!$B$6, $C83, 1),  Mortality_Rates!$C$111))</f>
        <v>3.8563625550118406E-2</v>
      </c>
      <c r="O83" s="30">
        <f ca="1">(1-IF($B83="Male", $C$3, $C$4))^MIN((O$8-$C$6), $C$5)*IF($B83="Male", MIN(OFFSET(Mortality_Rates!$B$6, $C83, 0), Mortality_Rates!$B$111), MIN(OFFSET(Mortality_Rates!$B$6, $C83, 1),  Mortality_Rates!$C$111))</f>
        <v>3.8120143856292046E-2</v>
      </c>
      <c r="P83" s="30">
        <f ca="1">(1-IF($B83="Male", $C$3, $C$4))^MIN((P$8-$C$6), $C$5)*IF($B83="Male", MIN(OFFSET(Mortality_Rates!$B$6, $C83, 0), Mortality_Rates!$B$111), MIN(OFFSET(Mortality_Rates!$B$6, $C83, 1),  Mortality_Rates!$C$111))</f>
        <v>3.7681762201944691E-2</v>
      </c>
      <c r="Q83" s="30">
        <f ca="1">(1-IF($B83="Male", $C$3, $C$4))^MIN((Q$8-$C$6), $C$5)*IF($B83="Male", MIN(OFFSET(Mortality_Rates!$B$6, $C83, 0), Mortality_Rates!$B$111), MIN(OFFSET(Mortality_Rates!$B$6, $C83, 1),  Mortality_Rates!$C$111))</f>
        <v>3.7248421936622325E-2</v>
      </c>
      <c r="R83" s="30">
        <f ca="1">(1-IF($B83="Male", $C$3, $C$4))^MIN((R$8-$C$6), $C$5)*IF($B83="Male", MIN(OFFSET(Mortality_Rates!$B$6, $C83, 0), Mortality_Rates!$B$111), MIN(OFFSET(Mortality_Rates!$B$6, $C83, 1),  Mortality_Rates!$C$111))</f>
        <v>3.6820065084351171E-2</v>
      </c>
      <c r="S83" s="30">
        <f ca="1">(1-IF($B83="Male", $C$3, $C$4))^MIN((S$8-$C$6), $C$5)*IF($B83="Male", MIN(OFFSET(Mortality_Rates!$B$6, $C83, 0), Mortality_Rates!$B$111), MIN(OFFSET(Mortality_Rates!$B$6, $C83, 1),  Mortality_Rates!$C$111))</f>
        <v>3.6396634335881133E-2</v>
      </c>
      <c r="T83" s="30">
        <f ca="1">(1-IF($B83="Male", $C$3, $C$4))^MIN((T$8-$C$6), $C$5)*IF($B83="Male", MIN(OFFSET(Mortality_Rates!$B$6, $C83, 0), Mortality_Rates!$B$111), MIN(OFFSET(Mortality_Rates!$B$6, $C83, 1),  Mortality_Rates!$C$111))</f>
        <v>3.59780730410185E-2</v>
      </c>
      <c r="U83" s="30">
        <f ca="1">(1-IF($B83="Male", $C$3, $C$4))^MIN((U$8-$C$6), $C$5)*IF($B83="Male", MIN(OFFSET(Mortality_Rates!$B$6, $C83, 0), Mortality_Rates!$B$111), MIN(OFFSET(Mortality_Rates!$B$6, $C83, 1),  Mortality_Rates!$C$111))</f>
        <v>3.5564325201046784E-2</v>
      </c>
      <c r="V83" s="30">
        <f ca="1">(1-IF($B83="Male", $C$3, $C$4))^MIN((V$8-$C$6), $C$5)*IF($B83="Male", MIN(OFFSET(Mortality_Rates!$B$6, $C83, 0), Mortality_Rates!$B$111), MIN(OFFSET(Mortality_Rates!$B$6, $C83, 1),  Mortality_Rates!$C$111))</f>
        <v>3.5155335461234748E-2</v>
      </c>
      <c r="W83" s="30">
        <f ca="1">(1-IF($B83="Male", $C$3, $C$4))^MIN((W$8-$C$6), $C$5)*IF($B83="Male", MIN(OFFSET(Mortality_Rates!$B$6, $C83, 0), Mortality_Rates!$B$111), MIN(OFFSET(Mortality_Rates!$B$6, $C83, 1),  Mortality_Rates!$C$111))</f>
        <v>3.4751049103430555E-2</v>
      </c>
      <c r="X83" s="30">
        <f ca="1">(1-IF($B83="Male", $C$3, $C$4))^MIN((X$8-$C$6), $C$5)*IF($B83="Male", MIN(OFFSET(Mortality_Rates!$B$6, $C83, 0), Mortality_Rates!$B$111), MIN(OFFSET(Mortality_Rates!$B$6, $C83, 1),  Mortality_Rates!$C$111))</f>
        <v>3.4351412038741105E-2</v>
      </c>
      <c r="Y83" s="30">
        <f ca="1">(1-IF($B83="Male", $C$3, $C$4))^MIN((Y$8-$C$6), $C$5)*IF($B83="Male", MIN(OFFSET(Mortality_Rates!$B$6, $C83, 0), Mortality_Rates!$B$111), MIN(OFFSET(Mortality_Rates!$B$6, $C83, 1),  Mortality_Rates!$C$111))</f>
        <v>3.3956370800295579E-2</v>
      </c>
      <c r="Z83" s="30">
        <f ca="1">(1-IF($B83="Male", $C$3, $C$4))^MIN((Z$8-$C$6), $C$5)*IF($B83="Male", MIN(OFFSET(Mortality_Rates!$B$6, $C83, 0), Mortality_Rates!$B$111), MIN(OFFSET(Mortality_Rates!$B$6, $C83, 1),  Mortality_Rates!$C$111))</f>
        <v>3.3565872536092181E-2</v>
      </c>
      <c r="AA83" s="30">
        <f ca="1">(1-IF($B83="Male", $C$3, $C$4))^MIN((AA$8-$C$6), $C$5)*IF($B83="Male", MIN(OFFSET(Mortality_Rates!$B$6, $C83, 0), Mortality_Rates!$B$111), MIN(OFFSET(Mortality_Rates!$B$6, $C83, 1),  Mortality_Rates!$C$111))</f>
        <v>3.3179865001927121E-2</v>
      </c>
      <c r="AB83" s="30">
        <f ca="1">(1-IF($B83="Male", $C$3, $C$4))^MIN((AB$8-$C$6), $C$5)*IF($B83="Male", MIN(OFFSET(Mortality_Rates!$B$6, $C83, 0), Mortality_Rates!$B$111), MIN(OFFSET(Mortality_Rates!$B$6, $C83, 1),  Mortality_Rates!$C$111))</f>
        <v>3.2798296554404957E-2</v>
      </c>
      <c r="AC83" s="30">
        <f ca="1">(1-IF($B83="Male", $C$3, $C$4))^MIN((AC$8-$C$6), $C$5)*IF($B83="Male", MIN(OFFSET(Mortality_Rates!$B$6, $C83, 0), Mortality_Rates!$B$111), MIN(OFFSET(Mortality_Rates!$B$6, $C83, 1),  Mortality_Rates!$C$111))</f>
        <v>3.2421116144029302E-2</v>
      </c>
      <c r="AD83" s="30">
        <f ca="1">(1-IF($B83="Male", $C$3, $C$4))^MIN((AD$8-$C$6), $C$5)*IF($B83="Male", MIN(OFFSET(Mortality_Rates!$B$6, $C83, 0), Mortality_Rates!$B$111), MIN(OFFSET(Mortality_Rates!$B$6, $C83, 1),  Mortality_Rates!$C$111))</f>
        <v>3.2048273308372968E-2</v>
      </c>
      <c r="AE83" s="30">
        <f ca="1">(1-IF($B83="Male", $C$3, $C$4))^MIN((AE$8-$C$6), $C$5)*IF($B83="Male", MIN(OFFSET(Mortality_Rates!$B$6, $C83, 0), Mortality_Rates!$B$111), MIN(OFFSET(Mortality_Rates!$B$6, $C83, 1),  Mortality_Rates!$C$111))</f>
        <v>3.1679718165326685E-2</v>
      </c>
      <c r="AF83" s="30">
        <f ca="1">(1-IF($B83="Male", $C$3, $C$4))^MIN((AF$8-$C$6), $C$5)*IF($B83="Male", MIN(OFFSET(Mortality_Rates!$B$6, $C83, 0), Mortality_Rates!$B$111), MIN(OFFSET(Mortality_Rates!$B$6, $C83, 1),  Mortality_Rates!$C$111))</f>
        <v>3.1315401406425428E-2</v>
      </c>
      <c r="AG83" s="30">
        <f ca="1">(1-IF($B83="Male", $C$3, $C$4))^MIN((AG$8-$C$6), $C$5)*IF($B83="Male", MIN(OFFSET(Mortality_Rates!$B$6, $C83, 0), Mortality_Rates!$B$111), MIN(OFFSET(Mortality_Rates!$B$6, $C83, 1),  Mortality_Rates!$C$111))</f>
        <v>3.0955274290251533E-2</v>
      </c>
      <c r="AH83" s="30">
        <f ca="1">(1-IF($B83="Male", $C$3, $C$4))^MIN((AH$8-$C$6), $C$5)*IF($B83="Male", MIN(OFFSET(Mortality_Rates!$B$6, $C83, 0), Mortality_Rates!$B$111), MIN(OFFSET(Mortality_Rates!$B$6, $C83, 1),  Mortality_Rates!$C$111))</f>
        <v>3.059928863591364E-2</v>
      </c>
      <c r="AI83" s="30">
        <f ca="1">(1-IF($B83="Male", $C$3, $C$4))^MIN((AI$8-$C$6), $C$5)*IF($B83="Male", MIN(OFFSET(Mortality_Rates!$B$6, $C83, 0), Mortality_Rates!$B$111), MIN(OFFSET(Mortality_Rates!$B$6, $C83, 1),  Mortality_Rates!$C$111))</f>
        <v>3.0247396816600634E-2</v>
      </c>
      <c r="AJ83" s="30">
        <f ca="1">(1-IF($B83="Male", $C$3, $C$4))^MIN((AJ$8-$C$6), $C$5)*IF($B83="Male", MIN(OFFSET(Mortality_Rates!$B$6, $C83, 0), Mortality_Rates!$B$111), MIN(OFFSET(Mortality_Rates!$B$6, $C83, 1),  Mortality_Rates!$C$111))</f>
        <v>2.9899551753209727E-2</v>
      </c>
      <c r="AK83" s="30">
        <f ca="1">(1-IF($B83="Male", $C$3, $C$4))^MIN((AK$8-$C$6), $C$5)*IF($B83="Male", MIN(OFFSET(Mortality_Rates!$B$6, $C83, 0), Mortality_Rates!$B$111), MIN(OFFSET(Mortality_Rates!$B$6, $C83, 1),  Mortality_Rates!$C$111))</f>
        <v>2.9555706908047815E-2</v>
      </c>
      <c r="AL83" s="30">
        <f ca="1">(1-IF($B83="Male", $C$3, $C$4))^MIN((AL$8-$C$6), $C$5)*IF($B83="Male", MIN(OFFSET(Mortality_Rates!$B$6, $C83, 0), Mortality_Rates!$B$111), MIN(OFFSET(Mortality_Rates!$B$6, $C83, 1),  Mortality_Rates!$C$111))</f>
        <v>2.9215816278605262E-2</v>
      </c>
      <c r="AM83" s="30">
        <f ca="1">(1-IF($B83="Male", $C$3, $C$4))^MIN((AM$8-$C$6), $C$5)*IF($B83="Male", MIN(OFFSET(Mortality_Rates!$B$6, $C83, 0), Mortality_Rates!$B$111), MIN(OFFSET(Mortality_Rates!$B$6, $C83, 1),  Mortality_Rates!$C$111))</f>
        <v>2.8879834391401307E-2</v>
      </c>
      <c r="AN83" s="30">
        <f ca="1">(1-IF($B83="Male", $C$3, $C$4))^MIN((AN$8-$C$6), $C$5)*IF($B83="Male", MIN(OFFSET(Mortality_Rates!$B$6, $C83, 0), Mortality_Rates!$B$111), MIN(OFFSET(Mortality_Rates!$B$6, $C83, 1),  Mortality_Rates!$C$111))</f>
        <v>2.8547716295900194E-2</v>
      </c>
      <c r="AO83" s="30">
        <f ca="1">(1-IF($B83="Male", $C$3, $C$4))^MIN((AO$8-$C$6), $C$5)*IF($B83="Male", MIN(OFFSET(Mortality_Rates!$B$6, $C83, 0), Mortality_Rates!$B$111), MIN(OFFSET(Mortality_Rates!$B$6, $C83, 1),  Mortality_Rates!$C$111))</f>
        <v>2.8219417558497342E-2</v>
      </c>
      <c r="AP83" s="30">
        <f ca="1">(1-IF($B83="Male", $C$3, $C$4))^MIN((AP$8-$C$6), $C$5)*IF($B83="Male", MIN(OFFSET(Mortality_Rates!$B$6, $C83, 0), Mortality_Rates!$B$111), MIN(OFFSET(Mortality_Rates!$B$6, $C83, 1),  Mortality_Rates!$C$111))</f>
        <v>2.7894894256574623E-2</v>
      </c>
      <c r="AQ83" s="30">
        <f ca="1">(1-IF($B83="Male", $C$3, $C$4))^MIN((AQ$8-$C$6), $C$5)*IF($B83="Male", MIN(OFFSET(Mortality_Rates!$B$6, $C83, 0), Mortality_Rates!$B$111), MIN(OFFSET(Mortality_Rates!$B$6, $C83, 1),  Mortality_Rates!$C$111))</f>
        <v>2.7574102972624012E-2</v>
      </c>
      <c r="AR83" s="30">
        <f ca="1">(1-IF($B83="Male", $C$3, $C$4))^MIN((AR$8-$C$6), $C$5)*IF($B83="Male", MIN(OFFSET(Mortality_Rates!$B$6, $C83, 0), Mortality_Rates!$B$111), MIN(OFFSET(Mortality_Rates!$B$6, $C83, 1),  Mortality_Rates!$C$111))</f>
        <v>2.7257000788438839E-2</v>
      </c>
      <c r="AS83" s="30">
        <f ca="1">(1-IF($B83="Male", $C$3, $C$4))^MIN((AS$8-$C$6), $C$5)*IF($B83="Male", MIN(OFFSET(Mortality_Rates!$B$6, $C83, 0), Mortality_Rates!$B$111), MIN(OFFSET(Mortality_Rates!$B$6, $C83, 1),  Mortality_Rates!$C$111))</f>
        <v>2.6943545279371789E-2</v>
      </c>
      <c r="AT83" s="30">
        <f ca="1">(1-IF($B83="Male", $C$3, $C$4))^MIN((AT$8-$C$6), $C$5)*IF($B83="Male", MIN(OFFSET(Mortality_Rates!$B$6, $C83, 0), Mortality_Rates!$B$111), MIN(OFFSET(Mortality_Rates!$B$6, $C83, 1),  Mortality_Rates!$C$111))</f>
        <v>2.6633694508659017E-2</v>
      </c>
      <c r="AU83" s="30">
        <f ca="1">(1-IF($B83="Male", $C$3, $C$4))^MIN((AU$8-$C$6), $C$5)*IF($B83="Male", MIN(OFFSET(Mortality_Rates!$B$6, $C83, 0), Mortality_Rates!$B$111), MIN(OFFSET(Mortality_Rates!$B$6, $C83, 1),  Mortality_Rates!$C$111))</f>
        <v>2.632740702180944E-2</v>
      </c>
      <c r="AV83" s="30">
        <f ca="1">(1-IF($B83="Male", $C$3, $C$4))^MIN((AV$8-$C$6), $C$5)*IF($B83="Male", MIN(OFFSET(Mortality_Rates!$B$6, $C83, 0), Mortality_Rates!$B$111), MIN(OFFSET(Mortality_Rates!$B$6, $C83, 1),  Mortality_Rates!$C$111))</f>
        <v>2.6024641841058634E-2</v>
      </c>
      <c r="AW83" s="30">
        <f ca="1">(1-IF($B83="Male", $C$3, $C$4))^MIN((AW$8-$C$6), $C$5)*IF($B83="Male", MIN(OFFSET(Mortality_Rates!$B$6, $C83, 0), Mortality_Rates!$B$111), MIN(OFFSET(Mortality_Rates!$B$6, $C83, 1),  Mortality_Rates!$C$111))</f>
        <v>2.5725358459886459E-2</v>
      </c>
      <c r="AX83" s="30">
        <f ca="1">(1-IF($B83="Male", $C$3, $C$4))^MIN((AX$8-$C$6), $C$5)*IF($B83="Male", MIN(OFFSET(Mortality_Rates!$B$6, $C83, 0), Mortality_Rates!$B$111), MIN(OFFSET(Mortality_Rates!$B$6, $C83, 1),  Mortality_Rates!$C$111))</f>
        <v>2.5429516837597765E-2</v>
      </c>
      <c r="AY83" s="30">
        <f ca="1">(1-IF($B83="Male", $C$3, $C$4))^MIN((AY$8-$C$6), $C$5)*IF($B83="Male", MIN(OFFSET(Mortality_Rates!$B$6, $C83, 0), Mortality_Rates!$B$111), MIN(OFFSET(Mortality_Rates!$B$6, $C83, 1),  Mortality_Rates!$C$111))</f>
        <v>2.5137077393965389E-2</v>
      </c>
      <c r="AZ83" s="30">
        <f ca="1">(1-IF($B83="Male", $C$3, $C$4))^MIN((AZ$8-$C$6), $C$5)*IF($B83="Male", MIN(OFFSET(Mortality_Rates!$B$6, $C83, 0), Mortality_Rates!$B$111), MIN(OFFSET(Mortality_Rates!$B$6, $C83, 1),  Mortality_Rates!$C$111))</f>
        <v>2.4848001003934788E-2</v>
      </c>
      <c r="BA83" s="30">
        <f ca="1">(1-IF($B83="Male", $C$3, $C$4))^MIN((BA$8-$C$6), $C$5)*IF($B83="Male", MIN(OFFSET(Mortality_Rates!$B$6, $C83, 0), Mortality_Rates!$B$111), MIN(OFFSET(Mortality_Rates!$B$6, $C83, 1),  Mortality_Rates!$C$111))</f>
        <v>2.456224899238954E-2</v>
      </c>
      <c r="BB83" s="30">
        <f ca="1">(1-IF($B83="Male", $C$3, $C$4))^MIN((BB$8-$C$6), $C$5)*IF($B83="Male", MIN(OFFSET(Mortality_Rates!$B$6, $C83, 0), Mortality_Rates!$B$111), MIN(OFFSET(Mortality_Rates!$B$6, $C83, 1),  Mortality_Rates!$C$111))</f>
        <v>2.456224899238954E-2</v>
      </c>
      <c r="BC83" s="30">
        <f ca="1">(1-IF($B83="Male", $C$3, $C$4))^MIN((BC$8-$C$6), $C$5)*IF($B83="Male", MIN(OFFSET(Mortality_Rates!$B$6, $C83, 0), Mortality_Rates!$B$111), MIN(OFFSET(Mortality_Rates!$B$6, $C83, 1),  Mortality_Rates!$C$111))</f>
        <v>2.456224899238954E-2</v>
      </c>
      <c r="BD83" s="30">
        <f ca="1">(1-IF($B83="Male", $C$3, $C$4))^MIN((BD$8-$C$6), $C$5)*IF($B83="Male", MIN(OFFSET(Mortality_Rates!$B$6, $C83, 0), Mortality_Rates!$B$111), MIN(OFFSET(Mortality_Rates!$B$6, $C83, 1),  Mortality_Rates!$C$111))</f>
        <v>2.456224899238954E-2</v>
      </c>
      <c r="BE83" s="30">
        <f ca="1">(1-IF($B83="Male", $C$3, $C$4))^MIN((BE$8-$C$6), $C$5)*IF($B83="Male", MIN(OFFSET(Mortality_Rates!$B$6, $C83, 0), Mortality_Rates!$B$111), MIN(OFFSET(Mortality_Rates!$B$6, $C83, 1),  Mortality_Rates!$C$111))</f>
        <v>2.456224899238954E-2</v>
      </c>
      <c r="BF83" s="30">
        <f ca="1">(1-IF($B83="Male", $C$3, $C$4))^MIN((BF$8-$C$6), $C$5)*IF($B83="Male", MIN(OFFSET(Mortality_Rates!$B$6, $C83, 0), Mortality_Rates!$B$111), MIN(OFFSET(Mortality_Rates!$B$6, $C83, 1),  Mortality_Rates!$C$111))</f>
        <v>2.456224899238954E-2</v>
      </c>
      <c r="BG83" s="30">
        <f ca="1">(1-IF($B83="Male", $C$3, $C$4))^MIN((BG$8-$C$6), $C$5)*IF($B83="Male", MIN(OFFSET(Mortality_Rates!$B$6, $C83, 0), Mortality_Rates!$B$111), MIN(OFFSET(Mortality_Rates!$B$6, $C83, 1),  Mortality_Rates!$C$111))</f>
        <v>2.456224899238954E-2</v>
      </c>
      <c r="BH83" s="30">
        <f ca="1">(1-IF($B83="Male", $C$3, $C$4))^MIN((BH$8-$C$6), $C$5)*IF($B83="Male", MIN(OFFSET(Mortality_Rates!$B$6, $C83, 0), Mortality_Rates!$B$111), MIN(OFFSET(Mortality_Rates!$B$6, $C83, 1),  Mortality_Rates!$C$111))</f>
        <v>2.456224899238954E-2</v>
      </c>
      <c r="BI83" s="30">
        <f ca="1">(1-IF($B83="Male", $C$3, $C$4))^MIN((BI$8-$C$6), $C$5)*IF($B83="Male", MIN(OFFSET(Mortality_Rates!$B$6, $C83, 0), Mortality_Rates!$B$111), MIN(OFFSET(Mortality_Rates!$B$6, $C83, 1),  Mortality_Rates!$C$111))</f>
        <v>2.456224899238954E-2</v>
      </c>
      <c r="BJ83" s="30">
        <f ca="1">(1-IF($B83="Male", $C$3, $C$4))^MIN((BJ$8-$C$6), $C$5)*IF($B83="Male", MIN(OFFSET(Mortality_Rates!$B$6, $C83, 0), Mortality_Rates!$B$111), MIN(OFFSET(Mortality_Rates!$B$6, $C83, 1),  Mortality_Rates!$C$111))</f>
        <v>2.456224899238954E-2</v>
      </c>
      <c r="BK83" s="30">
        <f ca="1">(1-IF($B83="Male", $C$3, $C$4))^MIN((BK$8-$C$6), $C$5)*IF($B83="Male", MIN(OFFSET(Mortality_Rates!$B$6, $C83, 0), Mortality_Rates!$B$111), MIN(OFFSET(Mortality_Rates!$B$6, $C83, 1),  Mortality_Rates!$C$111))</f>
        <v>2.456224899238954E-2</v>
      </c>
    </row>
    <row r="84" spans="1:63" x14ac:dyDescent="0.35">
      <c r="A84" t="s">
        <v>34</v>
      </c>
      <c r="B84" t="s">
        <v>31</v>
      </c>
      <c r="C84">
        <f t="shared" si="26"/>
        <v>75</v>
      </c>
      <c r="D84" s="30">
        <f ca="1">(1-IF($B84="Male", $C$3, $C$4))^MIN((D$8-$C$6), $C$5)*IF($B84="Male", MIN(OFFSET(Mortality_Rates!$B$6, $C84, 0), Mortality_Rates!$B$111), MIN(OFFSET(Mortality_Rates!$B$6, $C84, 1),  Mortality_Rates!$C$111))</f>
        <v>4.8358408499999998E-2</v>
      </c>
      <c r="E84" s="30">
        <f ca="1">(1-IF($B84="Male", $C$3, $C$4))^MIN((E$8-$C$6), $C$5)*IF($B84="Male", MIN(OFFSET(Mortality_Rates!$B$6, $C84, 0), Mortality_Rates!$B$111), MIN(OFFSET(Mortality_Rates!$B$6, $C84, 1),  Mortality_Rates!$C$111))</f>
        <v>4.7802286802250002E-2</v>
      </c>
      <c r="F84" s="30">
        <f ca="1">(1-IF($B84="Male", $C$3, $C$4))^MIN((F$8-$C$6), $C$5)*IF($B84="Male", MIN(OFFSET(Mortality_Rates!$B$6, $C84, 0), Mortality_Rates!$B$111), MIN(OFFSET(Mortality_Rates!$B$6, $C84, 1),  Mortality_Rates!$C$111))</f>
        <v>4.7252560504024127E-2</v>
      </c>
      <c r="G84" s="30">
        <f ca="1">(1-IF($B84="Male", $C$3, $C$4))^MIN((G$8-$C$6), $C$5)*IF($B84="Male", MIN(OFFSET(Mortality_Rates!$B$6, $C84, 0), Mortality_Rates!$B$111), MIN(OFFSET(Mortality_Rates!$B$6, $C84, 1),  Mortality_Rates!$C$111))</f>
        <v>4.6709156058227855E-2</v>
      </c>
      <c r="H84" s="30">
        <f ca="1">(1-IF($B84="Male", $C$3, $C$4))^MIN((H$8-$C$6), $C$5)*IF($B84="Male", MIN(OFFSET(Mortality_Rates!$B$6, $C84, 0), Mortality_Rates!$B$111), MIN(OFFSET(Mortality_Rates!$B$6, $C84, 1),  Mortality_Rates!$C$111))</f>
        <v>4.6172000763558235E-2</v>
      </c>
      <c r="I84" s="30">
        <f ca="1">(1-IF($B84="Male", $C$3, $C$4))^MIN((I$8-$C$6), $C$5)*IF($B84="Male", MIN(OFFSET(Mortality_Rates!$B$6, $C84, 0), Mortality_Rates!$B$111), MIN(OFFSET(Mortality_Rates!$B$6, $C84, 1),  Mortality_Rates!$C$111))</f>
        <v>4.5641022754777313E-2</v>
      </c>
      <c r="J84" s="30">
        <f ca="1">(1-IF($B84="Male", $C$3, $C$4))^MIN((J$8-$C$6), $C$5)*IF($B84="Male", MIN(OFFSET(Mortality_Rates!$B$6, $C84, 0), Mortality_Rates!$B$111), MIN(OFFSET(Mortality_Rates!$B$6, $C84, 1),  Mortality_Rates!$C$111))</f>
        <v>4.5116150993097376E-2</v>
      </c>
      <c r="K84" s="30">
        <f ca="1">(1-IF($B84="Male", $C$3, $C$4))^MIN((K$8-$C$6), $C$5)*IF($B84="Male", MIN(OFFSET(Mortality_Rates!$B$6, $C84, 0), Mortality_Rates!$B$111), MIN(OFFSET(Mortality_Rates!$B$6, $C84, 1),  Mortality_Rates!$C$111))</f>
        <v>4.4597315256676755E-2</v>
      </c>
      <c r="L84" s="30">
        <f ca="1">(1-IF($B84="Male", $C$3, $C$4))^MIN((L$8-$C$6), $C$5)*IF($B84="Male", MIN(OFFSET(Mortality_Rates!$B$6, $C84, 0), Mortality_Rates!$B$111), MIN(OFFSET(Mortality_Rates!$B$6, $C84, 1),  Mortality_Rates!$C$111))</f>
        <v>4.4084446131224975E-2</v>
      </c>
      <c r="M84" s="30">
        <f ca="1">(1-IF($B84="Male", $C$3, $C$4))^MIN((M$8-$C$6), $C$5)*IF($B84="Male", MIN(OFFSET(Mortality_Rates!$B$6, $C84, 0), Mortality_Rates!$B$111), MIN(OFFSET(Mortality_Rates!$B$6, $C84, 1),  Mortality_Rates!$C$111))</f>
        <v>4.357747500071589E-2</v>
      </c>
      <c r="N84" s="30">
        <f ca="1">(1-IF($B84="Male", $C$3, $C$4))^MIN((N$8-$C$6), $C$5)*IF($B84="Male", MIN(OFFSET(Mortality_Rates!$B$6, $C84, 0), Mortality_Rates!$B$111), MIN(OFFSET(Mortality_Rates!$B$6, $C84, 1),  Mortality_Rates!$C$111))</f>
        <v>4.3076334038207653E-2</v>
      </c>
      <c r="O84" s="30">
        <f ca="1">(1-IF($B84="Male", $C$3, $C$4))^MIN((O$8-$C$6), $C$5)*IF($B84="Male", MIN(OFFSET(Mortality_Rates!$B$6, $C84, 0), Mortality_Rates!$B$111), MIN(OFFSET(Mortality_Rates!$B$6, $C84, 1),  Mortality_Rates!$C$111))</f>
        <v>4.2580956196768271E-2</v>
      </c>
      <c r="P84" s="30">
        <f ca="1">(1-IF($B84="Male", $C$3, $C$4))^MIN((P$8-$C$6), $C$5)*IF($B84="Male", MIN(OFFSET(Mortality_Rates!$B$6, $C84, 0), Mortality_Rates!$B$111), MIN(OFFSET(Mortality_Rates!$B$6, $C84, 1),  Mortality_Rates!$C$111))</f>
        <v>4.2091275200505436E-2</v>
      </c>
      <c r="Q84" s="30">
        <f ca="1">(1-IF($B84="Male", $C$3, $C$4))^MIN((Q$8-$C$6), $C$5)*IF($B84="Male", MIN(OFFSET(Mortality_Rates!$B$6, $C84, 0), Mortality_Rates!$B$111), MIN(OFFSET(Mortality_Rates!$B$6, $C84, 1),  Mortality_Rates!$C$111))</f>
        <v>4.1607225535699628E-2</v>
      </c>
      <c r="R84" s="30">
        <f ca="1">(1-IF($B84="Male", $C$3, $C$4))^MIN((R$8-$C$6), $C$5)*IF($B84="Male", MIN(OFFSET(Mortality_Rates!$B$6, $C84, 0), Mortality_Rates!$B$111), MIN(OFFSET(Mortality_Rates!$B$6, $C84, 1),  Mortality_Rates!$C$111))</f>
        <v>4.1128742442039082E-2</v>
      </c>
      <c r="S84" s="30">
        <f ca="1">(1-IF($B84="Male", $C$3, $C$4))^MIN((S$8-$C$6), $C$5)*IF($B84="Male", MIN(OFFSET(Mortality_Rates!$B$6, $C84, 0), Mortality_Rates!$B$111), MIN(OFFSET(Mortality_Rates!$B$6, $C84, 1),  Mortality_Rates!$C$111))</f>
        <v>4.0655761903955631E-2</v>
      </c>
      <c r="T84" s="30">
        <f ca="1">(1-IF($B84="Male", $C$3, $C$4))^MIN((T$8-$C$6), $C$5)*IF($B84="Male", MIN(OFFSET(Mortality_Rates!$B$6, $C84, 0), Mortality_Rates!$B$111), MIN(OFFSET(Mortality_Rates!$B$6, $C84, 1),  Mortality_Rates!$C$111))</f>
        <v>4.0188220642060138E-2</v>
      </c>
      <c r="U84" s="30">
        <f ca="1">(1-IF($B84="Male", $C$3, $C$4))^MIN((U$8-$C$6), $C$5)*IF($B84="Male", MIN(OFFSET(Mortality_Rates!$B$6, $C84, 0), Mortality_Rates!$B$111), MIN(OFFSET(Mortality_Rates!$B$6, $C84, 1),  Mortality_Rates!$C$111))</f>
        <v>3.9726056104676451E-2</v>
      </c>
      <c r="V84" s="30">
        <f ca="1">(1-IF($B84="Male", $C$3, $C$4))^MIN((V$8-$C$6), $C$5)*IF($B84="Male", MIN(OFFSET(Mortality_Rates!$B$6, $C84, 0), Mortality_Rates!$B$111), MIN(OFFSET(Mortality_Rates!$B$6, $C84, 1),  Mortality_Rates!$C$111))</f>
        <v>3.9269206459472669E-2</v>
      </c>
      <c r="W84" s="30">
        <f ca="1">(1-IF($B84="Male", $C$3, $C$4))^MIN((W$8-$C$6), $C$5)*IF($B84="Male", MIN(OFFSET(Mortality_Rates!$B$6, $C84, 0), Mortality_Rates!$B$111), MIN(OFFSET(Mortality_Rates!$B$6, $C84, 1),  Mortality_Rates!$C$111))</f>
        <v>3.881761058518874E-2</v>
      </c>
      <c r="X84" s="30">
        <f ca="1">(1-IF($B84="Male", $C$3, $C$4))^MIN((X$8-$C$6), $C$5)*IF($B84="Male", MIN(OFFSET(Mortality_Rates!$B$6, $C84, 0), Mortality_Rates!$B$111), MIN(OFFSET(Mortality_Rates!$B$6, $C84, 1),  Mortality_Rates!$C$111))</f>
        <v>3.8371208063459068E-2</v>
      </c>
      <c r="Y84" s="30">
        <f ca="1">(1-IF($B84="Male", $C$3, $C$4))^MIN((Y$8-$C$6), $C$5)*IF($B84="Male", MIN(OFFSET(Mortality_Rates!$B$6, $C84, 0), Mortality_Rates!$B$111), MIN(OFFSET(Mortality_Rates!$B$6, $C84, 1),  Mortality_Rates!$C$111))</f>
        <v>3.7929939170729288E-2</v>
      </c>
      <c r="Z84" s="30">
        <f ca="1">(1-IF($B84="Male", $C$3, $C$4))^MIN((Z$8-$C$6), $C$5)*IF($B84="Male", MIN(OFFSET(Mortality_Rates!$B$6, $C84, 0), Mortality_Rates!$B$111), MIN(OFFSET(Mortality_Rates!$B$6, $C84, 1),  Mortality_Rates!$C$111))</f>
        <v>3.7493744870265903E-2</v>
      </c>
      <c r="AA84" s="30">
        <f ca="1">(1-IF($B84="Male", $C$3, $C$4))^MIN((AA$8-$C$6), $C$5)*IF($B84="Male", MIN(OFFSET(Mortality_Rates!$B$6, $C84, 0), Mortality_Rates!$B$111), MIN(OFFSET(Mortality_Rates!$B$6, $C84, 1),  Mortality_Rates!$C$111))</f>
        <v>3.7062566804257846E-2</v>
      </c>
      <c r="AB84" s="30">
        <f ca="1">(1-IF($B84="Male", $C$3, $C$4))^MIN((AB$8-$C$6), $C$5)*IF($B84="Male", MIN(OFFSET(Mortality_Rates!$B$6, $C84, 0), Mortality_Rates!$B$111), MIN(OFFSET(Mortality_Rates!$B$6, $C84, 1),  Mortality_Rates!$C$111))</f>
        <v>3.6636347286008883E-2</v>
      </c>
      <c r="AC84" s="30">
        <f ca="1">(1-IF($B84="Male", $C$3, $C$4))^MIN((AC$8-$C$6), $C$5)*IF($B84="Male", MIN(OFFSET(Mortality_Rates!$B$6, $C84, 0), Mortality_Rates!$B$111), MIN(OFFSET(Mortality_Rates!$B$6, $C84, 1),  Mortality_Rates!$C$111))</f>
        <v>3.6215029292219779E-2</v>
      </c>
      <c r="AD84" s="30">
        <f ca="1">(1-IF($B84="Male", $C$3, $C$4))^MIN((AD$8-$C$6), $C$5)*IF($B84="Male", MIN(OFFSET(Mortality_Rates!$B$6, $C84, 0), Mortality_Rates!$B$111), MIN(OFFSET(Mortality_Rates!$B$6, $C84, 1),  Mortality_Rates!$C$111))</f>
        <v>3.5798556455359253E-2</v>
      </c>
      <c r="AE84" s="30">
        <f ca="1">(1-IF($B84="Male", $C$3, $C$4))^MIN((AE$8-$C$6), $C$5)*IF($B84="Male", MIN(OFFSET(Mortality_Rates!$B$6, $C84, 0), Mortality_Rates!$B$111), MIN(OFFSET(Mortality_Rates!$B$6, $C84, 1),  Mortality_Rates!$C$111))</f>
        <v>3.5386873056122627E-2</v>
      </c>
      <c r="AF84" s="30">
        <f ca="1">(1-IF($B84="Male", $C$3, $C$4))^MIN((AF$8-$C$6), $C$5)*IF($B84="Male", MIN(OFFSET(Mortality_Rates!$B$6, $C84, 0), Mortality_Rates!$B$111), MIN(OFFSET(Mortality_Rates!$B$6, $C84, 1),  Mortality_Rates!$C$111))</f>
        <v>3.4979924015977215E-2</v>
      </c>
      <c r="AG84" s="30">
        <f ca="1">(1-IF($B84="Male", $C$3, $C$4))^MIN((AG$8-$C$6), $C$5)*IF($B84="Male", MIN(OFFSET(Mortality_Rates!$B$6, $C84, 0), Mortality_Rates!$B$111), MIN(OFFSET(Mortality_Rates!$B$6, $C84, 1),  Mortality_Rates!$C$111))</f>
        <v>3.4577654889793481E-2</v>
      </c>
      <c r="AH84" s="30">
        <f ca="1">(1-IF($B84="Male", $C$3, $C$4))^MIN((AH$8-$C$6), $C$5)*IF($B84="Male", MIN(OFFSET(Mortality_Rates!$B$6, $C84, 0), Mortality_Rates!$B$111), MIN(OFFSET(Mortality_Rates!$B$6, $C84, 1),  Mortality_Rates!$C$111))</f>
        <v>3.4180011858560851E-2</v>
      </c>
      <c r="AI84" s="30">
        <f ca="1">(1-IF($B84="Male", $C$3, $C$4))^MIN((AI$8-$C$6), $C$5)*IF($B84="Male", MIN(OFFSET(Mortality_Rates!$B$6, $C84, 0), Mortality_Rates!$B$111), MIN(OFFSET(Mortality_Rates!$B$6, $C84, 1),  Mortality_Rates!$C$111))</f>
        <v>3.3786941722187401E-2</v>
      </c>
      <c r="AJ84" s="30">
        <f ca="1">(1-IF($B84="Male", $C$3, $C$4))^MIN((AJ$8-$C$6), $C$5)*IF($B84="Male", MIN(OFFSET(Mortality_Rates!$B$6, $C84, 0), Mortality_Rates!$B$111), MIN(OFFSET(Mortality_Rates!$B$6, $C84, 1),  Mortality_Rates!$C$111))</f>
        <v>3.3398391892382251E-2</v>
      </c>
      <c r="AK84" s="30">
        <f ca="1">(1-IF($B84="Male", $C$3, $C$4))^MIN((AK$8-$C$6), $C$5)*IF($B84="Male", MIN(OFFSET(Mortality_Rates!$B$6, $C84, 0), Mortality_Rates!$B$111), MIN(OFFSET(Mortality_Rates!$B$6, $C84, 1),  Mortality_Rates!$C$111))</f>
        <v>3.3014310385619854E-2</v>
      </c>
      <c r="AL84" s="30">
        <f ca="1">(1-IF($B84="Male", $C$3, $C$4))^MIN((AL$8-$C$6), $C$5)*IF($B84="Male", MIN(OFFSET(Mortality_Rates!$B$6, $C84, 0), Mortality_Rates!$B$111), MIN(OFFSET(Mortality_Rates!$B$6, $C84, 1),  Mortality_Rates!$C$111))</f>
        <v>3.263464581618522E-2</v>
      </c>
      <c r="AM84" s="30">
        <f ca="1">(1-IF($B84="Male", $C$3, $C$4))^MIN((AM$8-$C$6), $C$5)*IF($B84="Male", MIN(OFFSET(Mortality_Rates!$B$6, $C84, 0), Mortality_Rates!$B$111), MIN(OFFSET(Mortality_Rates!$B$6, $C84, 1),  Mortality_Rates!$C$111))</f>
        <v>3.2259347389299101E-2</v>
      </c>
      <c r="AN84" s="30">
        <f ca="1">(1-IF($B84="Male", $C$3, $C$4))^MIN((AN$8-$C$6), $C$5)*IF($B84="Male", MIN(OFFSET(Mortality_Rates!$B$6, $C84, 0), Mortality_Rates!$B$111), MIN(OFFSET(Mortality_Rates!$B$6, $C84, 1),  Mortality_Rates!$C$111))</f>
        <v>3.188836489432216E-2</v>
      </c>
      <c r="AO84" s="30">
        <f ca="1">(1-IF($B84="Male", $C$3, $C$4))^MIN((AO$8-$C$6), $C$5)*IF($B84="Male", MIN(OFFSET(Mortality_Rates!$B$6, $C84, 0), Mortality_Rates!$B$111), MIN(OFFSET(Mortality_Rates!$B$6, $C84, 1),  Mortality_Rates!$C$111))</f>
        <v>3.1521648698037454E-2</v>
      </c>
      <c r="AP84" s="30">
        <f ca="1">(1-IF($B84="Male", $C$3, $C$4))^MIN((AP$8-$C$6), $C$5)*IF($B84="Male", MIN(OFFSET(Mortality_Rates!$B$6, $C84, 0), Mortality_Rates!$B$111), MIN(OFFSET(Mortality_Rates!$B$6, $C84, 1),  Mortality_Rates!$C$111))</f>
        <v>3.1159149738010025E-2</v>
      </c>
      <c r="AQ84" s="30">
        <f ca="1">(1-IF($B84="Male", $C$3, $C$4))^MIN((AQ$8-$C$6), $C$5)*IF($B84="Male", MIN(OFFSET(Mortality_Rates!$B$6, $C84, 0), Mortality_Rates!$B$111), MIN(OFFSET(Mortality_Rates!$B$6, $C84, 1),  Mortality_Rates!$C$111))</f>
        <v>3.0800819516022909E-2</v>
      </c>
      <c r="AR84" s="30">
        <f ca="1">(1-IF($B84="Male", $C$3, $C$4))^MIN((AR$8-$C$6), $C$5)*IF($B84="Male", MIN(OFFSET(Mortality_Rates!$B$6, $C84, 0), Mortality_Rates!$B$111), MIN(OFFSET(Mortality_Rates!$B$6, $C84, 1),  Mortality_Rates!$C$111))</f>
        <v>3.0446610091588645E-2</v>
      </c>
      <c r="AS84" s="30">
        <f ca="1">(1-IF($B84="Male", $C$3, $C$4))^MIN((AS$8-$C$6), $C$5)*IF($B84="Male", MIN(OFFSET(Mortality_Rates!$B$6, $C84, 0), Mortality_Rates!$B$111), MIN(OFFSET(Mortality_Rates!$B$6, $C84, 1),  Mortality_Rates!$C$111))</f>
        <v>3.0096474075535375E-2</v>
      </c>
      <c r="AT84" s="30">
        <f ca="1">(1-IF($B84="Male", $C$3, $C$4))^MIN((AT$8-$C$6), $C$5)*IF($B84="Male", MIN(OFFSET(Mortality_Rates!$B$6, $C84, 0), Mortality_Rates!$B$111), MIN(OFFSET(Mortality_Rates!$B$6, $C84, 1),  Mortality_Rates!$C$111))</f>
        <v>2.975036462366672E-2</v>
      </c>
      <c r="AU84" s="30">
        <f ca="1">(1-IF($B84="Male", $C$3, $C$4))^MIN((AU$8-$C$6), $C$5)*IF($B84="Male", MIN(OFFSET(Mortality_Rates!$B$6, $C84, 0), Mortality_Rates!$B$111), MIN(OFFSET(Mortality_Rates!$B$6, $C84, 1),  Mortality_Rates!$C$111))</f>
        <v>2.9408235430494558E-2</v>
      </c>
      <c r="AV84" s="30">
        <f ca="1">(1-IF($B84="Male", $C$3, $C$4))^MIN((AV$8-$C$6), $C$5)*IF($B84="Male", MIN(OFFSET(Mortality_Rates!$B$6, $C84, 0), Mortality_Rates!$B$111), MIN(OFFSET(Mortality_Rates!$B$6, $C84, 1),  Mortality_Rates!$C$111))</f>
        <v>2.907004072304387E-2</v>
      </c>
      <c r="AW84" s="30">
        <f ca="1">(1-IF($B84="Male", $C$3, $C$4))^MIN((AW$8-$C$6), $C$5)*IF($B84="Male", MIN(OFFSET(Mortality_Rates!$B$6, $C84, 0), Mortality_Rates!$B$111), MIN(OFFSET(Mortality_Rates!$B$6, $C84, 1),  Mortality_Rates!$C$111))</f>
        <v>2.8735735254728865E-2</v>
      </c>
      <c r="AX84" s="30">
        <f ca="1">(1-IF($B84="Male", $C$3, $C$4))^MIN((AX$8-$C$6), $C$5)*IF($B84="Male", MIN(OFFSET(Mortality_Rates!$B$6, $C84, 0), Mortality_Rates!$B$111), MIN(OFFSET(Mortality_Rates!$B$6, $C84, 1),  Mortality_Rates!$C$111))</f>
        <v>2.8405274299299486E-2</v>
      </c>
      <c r="AY84" s="30">
        <f ca="1">(1-IF($B84="Male", $C$3, $C$4))^MIN((AY$8-$C$6), $C$5)*IF($B84="Male", MIN(OFFSET(Mortality_Rates!$B$6, $C84, 0), Mortality_Rates!$B$111), MIN(OFFSET(Mortality_Rates!$B$6, $C84, 1),  Mortality_Rates!$C$111))</f>
        <v>2.8078613644857538E-2</v>
      </c>
      <c r="AZ84" s="30">
        <f ca="1">(1-IF($B84="Male", $C$3, $C$4))^MIN((AZ$8-$C$6), $C$5)*IF($B84="Male", MIN(OFFSET(Mortality_Rates!$B$6, $C84, 0), Mortality_Rates!$B$111), MIN(OFFSET(Mortality_Rates!$B$6, $C84, 1),  Mortality_Rates!$C$111))</f>
        <v>2.7755709587941678E-2</v>
      </c>
      <c r="BA84" s="30">
        <f ca="1">(1-IF($B84="Male", $C$3, $C$4))^MIN((BA$8-$C$6), $C$5)*IF($B84="Male", MIN(OFFSET(Mortality_Rates!$B$6, $C84, 0), Mortality_Rates!$B$111), MIN(OFFSET(Mortality_Rates!$B$6, $C84, 1),  Mortality_Rates!$C$111))</f>
        <v>2.7436518927680353E-2</v>
      </c>
      <c r="BB84" s="30">
        <f ca="1">(1-IF($B84="Male", $C$3, $C$4))^MIN((BB$8-$C$6), $C$5)*IF($B84="Male", MIN(OFFSET(Mortality_Rates!$B$6, $C84, 0), Mortality_Rates!$B$111), MIN(OFFSET(Mortality_Rates!$B$6, $C84, 1),  Mortality_Rates!$C$111))</f>
        <v>2.7436518927680353E-2</v>
      </c>
      <c r="BC84" s="30">
        <f ca="1">(1-IF($B84="Male", $C$3, $C$4))^MIN((BC$8-$C$6), $C$5)*IF($B84="Male", MIN(OFFSET(Mortality_Rates!$B$6, $C84, 0), Mortality_Rates!$B$111), MIN(OFFSET(Mortality_Rates!$B$6, $C84, 1),  Mortality_Rates!$C$111))</f>
        <v>2.7436518927680353E-2</v>
      </c>
      <c r="BD84" s="30">
        <f ca="1">(1-IF($B84="Male", $C$3, $C$4))^MIN((BD$8-$C$6), $C$5)*IF($B84="Male", MIN(OFFSET(Mortality_Rates!$B$6, $C84, 0), Mortality_Rates!$B$111), MIN(OFFSET(Mortality_Rates!$B$6, $C84, 1),  Mortality_Rates!$C$111))</f>
        <v>2.7436518927680353E-2</v>
      </c>
      <c r="BE84" s="30">
        <f ca="1">(1-IF($B84="Male", $C$3, $C$4))^MIN((BE$8-$C$6), $C$5)*IF($B84="Male", MIN(OFFSET(Mortality_Rates!$B$6, $C84, 0), Mortality_Rates!$B$111), MIN(OFFSET(Mortality_Rates!$B$6, $C84, 1),  Mortality_Rates!$C$111))</f>
        <v>2.7436518927680353E-2</v>
      </c>
      <c r="BF84" s="30">
        <f ca="1">(1-IF($B84="Male", $C$3, $C$4))^MIN((BF$8-$C$6), $C$5)*IF($B84="Male", MIN(OFFSET(Mortality_Rates!$B$6, $C84, 0), Mortality_Rates!$B$111), MIN(OFFSET(Mortality_Rates!$B$6, $C84, 1),  Mortality_Rates!$C$111))</f>
        <v>2.7436518927680353E-2</v>
      </c>
      <c r="BG84" s="30">
        <f ca="1">(1-IF($B84="Male", $C$3, $C$4))^MIN((BG$8-$C$6), $C$5)*IF($B84="Male", MIN(OFFSET(Mortality_Rates!$B$6, $C84, 0), Mortality_Rates!$B$111), MIN(OFFSET(Mortality_Rates!$B$6, $C84, 1),  Mortality_Rates!$C$111))</f>
        <v>2.7436518927680353E-2</v>
      </c>
      <c r="BH84" s="30">
        <f ca="1">(1-IF($B84="Male", $C$3, $C$4))^MIN((BH$8-$C$6), $C$5)*IF($B84="Male", MIN(OFFSET(Mortality_Rates!$B$6, $C84, 0), Mortality_Rates!$B$111), MIN(OFFSET(Mortality_Rates!$B$6, $C84, 1),  Mortality_Rates!$C$111))</f>
        <v>2.7436518927680353E-2</v>
      </c>
      <c r="BI84" s="30">
        <f ca="1">(1-IF($B84="Male", $C$3, $C$4))^MIN((BI$8-$C$6), $C$5)*IF($B84="Male", MIN(OFFSET(Mortality_Rates!$B$6, $C84, 0), Mortality_Rates!$B$111), MIN(OFFSET(Mortality_Rates!$B$6, $C84, 1),  Mortality_Rates!$C$111))</f>
        <v>2.7436518927680353E-2</v>
      </c>
      <c r="BJ84" s="30">
        <f ca="1">(1-IF($B84="Male", $C$3, $C$4))^MIN((BJ$8-$C$6), $C$5)*IF($B84="Male", MIN(OFFSET(Mortality_Rates!$B$6, $C84, 0), Mortality_Rates!$B$111), MIN(OFFSET(Mortality_Rates!$B$6, $C84, 1),  Mortality_Rates!$C$111))</f>
        <v>2.7436518927680353E-2</v>
      </c>
      <c r="BK84" s="30">
        <f ca="1">(1-IF($B84="Male", $C$3, $C$4))^MIN((BK$8-$C$6), $C$5)*IF($B84="Male", MIN(OFFSET(Mortality_Rates!$B$6, $C84, 0), Mortality_Rates!$B$111), MIN(OFFSET(Mortality_Rates!$B$6, $C84, 1),  Mortality_Rates!$C$111))</f>
        <v>2.7436518927680353E-2</v>
      </c>
    </row>
    <row r="85" spans="1:63" x14ac:dyDescent="0.35">
      <c r="A85" t="s">
        <v>34</v>
      </c>
      <c r="B85" t="s">
        <v>31</v>
      </c>
      <c r="C85">
        <f t="shared" si="26"/>
        <v>76</v>
      </c>
      <c r="D85" s="30">
        <f ca="1">(1-IF($B85="Male", $C$3, $C$4))^MIN((D$8-$C$6), $C$5)*IF($B85="Male", MIN(OFFSET(Mortality_Rates!$B$6, $C85, 0), Mortality_Rates!$B$111), MIN(OFFSET(Mortality_Rates!$B$6, $C85, 1),  Mortality_Rates!$C$111))</f>
        <v>5.3879180999999998E-2</v>
      </c>
      <c r="E85" s="30">
        <f ca="1">(1-IF($B85="Male", $C$3, $C$4))^MIN((E$8-$C$6), $C$5)*IF($B85="Male", MIN(OFFSET(Mortality_Rates!$B$6, $C85, 0), Mortality_Rates!$B$111), MIN(OFFSET(Mortality_Rates!$B$6, $C85, 1),  Mortality_Rates!$C$111))</f>
        <v>5.3259570418499998E-2</v>
      </c>
      <c r="F85" s="30">
        <f ca="1">(1-IF($B85="Male", $C$3, $C$4))^MIN((F$8-$C$6), $C$5)*IF($B85="Male", MIN(OFFSET(Mortality_Rates!$B$6, $C85, 0), Mortality_Rates!$B$111), MIN(OFFSET(Mortality_Rates!$B$6, $C85, 1),  Mortality_Rates!$C$111))</f>
        <v>5.264708535868725E-2</v>
      </c>
      <c r="G85" s="30">
        <f ca="1">(1-IF($B85="Male", $C$3, $C$4))^MIN((G$8-$C$6), $C$5)*IF($B85="Male", MIN(OFFSET(Mortality_Rates!$B$6, $C85, 0), Mortality_Rates!$B$111), MIN(OFFSET(Mortality_Rates!$B$6, $C85, 1),  Mortality_Rates!$C$111))</f>
        <v>5.2041643877062352E-2</v>
      </c>
      <c r="H85" s="30">
        <f ca="1">(1-IF($B85="Male", $C$3, $C$4))^MIN((H$8-$C$6), $C$5)*IF($B85="Male", MIN(OFFSET(Mortality_Rates!$B$6, $C85, 0), Mortality_Rates!$B$111), MIN(OFFSET(Mortality_Rates!$B$6, $C85, 1),  Mortality_Rates!$C$111))</f>
        <v>5.1443164972476141E-2</v>
      </c>
      <c r="I85" s="30">
        <f ca="1">(1-IF($B85="Male", $C$3, $C$4))^MIN((I$8-$C$6), $C$5)*IF($B85="Male", MIN(OFFSET(Mortality_Rates!$B$6, $C85, 0), Mortality_Rates!$B$111), MIN(OFFSET(Mortality_Rates!$B$6, $C85, 1),  Mortality_Rates!$C$111))</f>
        <v>5.0851568575292661E-2</v>
      </c>
      <c r="J85" s="30">
        <f ca="1">(1-IF($B85="Male", $C$3, $C$4))^MIN((J$8-$C$6), $C$5)*IF($B85="Male", MIN(OFFSET(Mortality_Rates!$B$6, $C85, 0), Mortality_Rates!$B$111), MIN(OFFSET(Mortality_Rates!$B$6, $C85, 1),  Mortality_Rates!$C$111))</f>
        <v>5.0266775536676793E-2</v>
      </c>
      <c r="K85" s="30">
        <f ca="1">(1-IF($B85="Male", $C$3, $C$4))^MIN((K$8-$C$6), $C$5)*IF($B85="Male", MIN(OFFSET(Mortality_Rates!$B$6, $C85, 0), Mortality_Rates!$B$111), MIN(OFFSET(Mortality_Rates!$B$6, $C85, 1),  Mortality_Rates!$C$111))</f>
        <v>4.9688707618005014E-2</v>
      </c>
      <c r="L85" s="30">
        <f ca="1">(1-IF($B85="Male", $C$3, $C$4))^MIN((L$8-$C$6), $C$5)*IF($B85="Male", MIN(OFFSET(Mortality_Rates!$B$6, $C85, 0), Mortality_Rates!$B$111), MIN(OFFSET(Mortality_Rates!$B$6, $C85, 1),  Mortality_Rates!$C$111))</f>
        <v>4.9117287480397953E-2</v>
      </c>
      <c r="M85" s="30">
        <f ca="1">(1-IF($B85="Male", $C$3, $C$4))^MIN((M$8-$C$6), $C$5)*IF($B85="Male", MIN(OFFSET(Mortality_Rates!$B$6, $C85, 0), Mortality_Rates!$B$111), MIN(OFFSET(Mortality_Rates!$B$6, $C85, 1),  Mortality_Rates!$C$111))</f>
        <v>4.855243867437338E-2</v>
      </c>
      <c r="N85" s="30">
        <f ca="1">(1-IF($B85="Male", $C$3, $C$4))^MIN((N$8-$C$6), $C$5)*IF($B85="Male", MIN(OFFSET(Mortality_Rates!$B$6, $C85, 0), Mortality_Rates!$B$111), MIN(OFFSET(Mortality_Rates!$B$6, $C85, 1),  Mortality_Rates!$C$111))</f>
        <v>4.7994085629618086E-2</v>
      </c>
      <c r="O85" s="30">
        <f ca="1">(1-IF($B85="Male", $C$3, $C$4))^MIN((O$8-$C$6), $C$5)*IF($B85="Male", MIN(OFFSET(Mortality_Rates!$B$6, $C85, 0), Mortality_Rates!$B$111), MIN(OFFSET(Mortality_Rates!$B$6, $C85, 1),  Mortality_Rates!$C$111))</f>
        <v>4.7442153644877486E-2</v>
      </c>
      <c r="P85" s="30">
        <f ca="1">(1-IF($B85="Male", $C$3, $C$4))^MIN((P$8-$C$6), $C$5)*IF($B85="Male", MIN(OFFSET(Mortality_Rates!$B$6, $C85, 0), Mortality_Rates!$B$111), MIN(OFFSET(Mortality_Rates!$B$6, $C85, 1),  Mortality_Rates!$C$111))</f>
        <v>4.6896568877961398E-2</v>
      </c>
      <c r="Q85" s="30">
        <f ca="1">(1-IF($B85="Male", $C$3, $C$4))^MIN((Q$8-$C$6), $C$5)*IF($B85="Male", MIN(OFFSET(Mortality_Rates!$B$6, $C85, 0), Mortality_Rates!$B$111), MIN(OFFSET(Mortality_Rates!$B$6, $C85, 1),  Mortality_Rates!$C$111))</f>
        <v>4.6357258335864841E-2</v>
      </c>
      <c r="R85" s="30">
        <f ca="1">(1-IF($B85="Male", $C$3, $C$4))^MIN((R$8-$C$6), $C$5)*IF($B85="Male", MIN(OFFSET(Mortality_Rates!$B$6, $C85, 0), Mortality_Rates!$B$111), MIN(OFFSET(Mortality_Rates!$B$6, $C85, 1),  Mortality_Rates!$C$111))</f>
        <v>4.5824149865002398E-2</v>
      </c>
      <c r="S85" s="30">
        <f ca="1">(1-IF($B85="Male", $C$3, $C$4))^MIN((S$8-$C$6), $C$5)*IF($B85="Male", MIN(OFFSET(Mortality_Rates!$B$6, $C85, 0), Mortality_Rates!$B$111), MIN(OFFSET(Mortality_Rates!$B$6, $C85, 1),  Mortality_Rates!$C$111))</f>
        <v>4.5297172141554869E-2</v>
      </c>
      <c r="T85" s="30">
        <f ca="1">(1-IF($B85="Male", $C$3, $C$4))^MIN((T$8-$C$6), $C$5)*IF($B85="Male", MIN(OFFSET(Mortality_Rates!$B$6, $C85, 0), Mortality_Rates!$B$111), MIN(OFFSET(Mortality_Rates!$B$6, $C85, 1),  Mortality_Rates!$C$111))</f>
        <v>4.4776254661926987E-2</v>
      </c>
      <c r="U85" s="30">
        <f ca="1">(1-IF($B85="Male", $C$3, $C$4))^MIN((U$8-$C$6), $C$5)*IF($B85="Male", MIN(OFFSET(Mortality_Rates!$B$6, $C85, 0), Mortality_Rates!$B$111), MIN(OFFSET(Mortality_Rates!$B$6, $C85, 1),  Mortality_Rates!$C$111))</f>
        <v>4.4261327733314829E-2</v>
      </c>
      <c r="V85" s="30">
        <f ca="1">(1-IF($B85="Male", $C$3, $C$4))^MIN((V$8-$C$6), $C$5)*IF($B85="Male", MIN(OFFSET(Mortality_Rates!$B$6, $C85, 0), Mortality_Rates!$B$111), MIN(OFFSET(Mortality_Rates!$B$6, $C85, 1),  Mortality_Rates!$C$111))</f>
        <v>4.3752322464381703E-2</v>
      </c>
      <c r="W85" s="30">
        <f ca="1">(1-IF($B85="Male", $C$3, $C$4))^MIN((W$8-$C$6), $C$5)*IF($B85="Male", MIN(OFFSET(Mortality_Rates!$B$6, $C85, 0), Mortality_Rates!$B$111), MIN(OFFSET(Mortality_Rates!$B$6, $C85, 1),  Mortality_Rates!$C$111))</f>
        <v>4.3249170756041316E-2</v>
      </c>
      <c r="X85" s="30">
        <f ca="1">(1-IF($B85="Male", $C$3, $C$4))^MIN((X$8-$C$6), $C$5)*IF($B85="Male", MIN(OFFSET(Mortality_Rates!$B$6, $C85, 0), Mortality_Rates!$B$111), MIN(OFFSET(Mortality_Rates!$B$6, $C85, 1),  Mortality_Rates!$C$111))</f>
        <v>4.2751805292346845E-2</v>
      </c>
      <c r="Y85" s="30">
        <f ca="1">(1-IF($B85="Male", $C$3, $C$4))^MIN((Y$8-$C$6), $C$5)*IF($B85="Male", MIN(OFFSET(Mortality_Rates!$B$6, $C85, 0), Mortality_Rates!$B$111), MIN(OFFSET(Mortality_Rates!$B$6, $C85, 1),  Mortality_Rates!$C$111))</f>
        <v>4.2260159531484855E-2</v>
      </c>
      <c r="Z85" s="30">
        <f ca="1">(1-IF($B85="Male", $C$3, $C$4))^MIN((Z$8-$C$6), $C$5)*IF($B85="Male", MIN(OFFSET(Mortality_Rates!$B$6, $C85, 0), Mortality_Rates!$B$111), MIN(OFFSET(Mortality_Rates!$B$6, $C85, 1),  Mortality_Rates!$C$111))</f>
        <v>4.1774167696872783E-2</v>
      </c>
      <c r="AA85" s="30">
        <f ca="1">(1-IF($B85="Male", $C$3, $C$4))^MIN((AA$8-$C$6), $C$5)*IF($B85="Male", MIN(OFFSET(Mortality_Rates!$B$6, $C85, 0), Mortality_Rates!$B$111), MIN(OFFSET(Mortality_Rates!$B$6, $C85, 1),  Mortality_Rates!$C$111))</f>
        <v>4.1293764768358748E-2</v>
      </c>
      <c r="AB85" s="30">
        <f ca="1">(1-IF($B85="Male", $C$3, $C$4))^MIN((AB$8-$C$6), $C$5)*IF($B85="Male", MIN(OFFSET(Mortality_Rates!$B$6, $C85, 0), Mortality_Rates!$B$111), MIN(OFFSET(Mortality_Rates!$B$6, $C85, 1),  Mortality_Rates!$C$111))</f>
        <v>4.0818886473522616E-2</v>
      </c>
      <c r="AC85" s="30">
        <f ca="1">(1-IF($B85="Male", $C$3, $C$4))^MIN((AC$8-$C$6), $C$5)*IF($B85="Male", MIN(OFFSET(Mortality_Rates!$B$6, $C85, 0), Mortality_Rates!$B$111), MIN(OFFSET(Mortality_Rates!$B$6, $C85, 1),  Mortality_Rates!$C$111))</f>
        <v>4.0349469279077108E-2</v>
      </c>
      <c r="AD85" s="30">
        <f ca="1">(1-IF($B85="Male", $C$3, $C$4))^MIN((AD$8-$C$6), $C$5)*IF($B85="Male", MIN(OFFSET(Mortality_Rates!$B$6, $C85, 0), Mortality_Rates!$B$111), MIN(OFFSET(Mortality_Rates!$B$6, $C85, 1),  Mortality_Rates!$C$111))</f>
        <v>3.9885450382367724E-2</v>
      </c>
      <c r="AE85" s="30">
        <f ca="1">(1-IF($B85="Male", $C$3, $C$4))^MIN((AE$8-$C$6), $C$5)*IF($B85="Male", MIN(OFFSET(Mortality_Rates!$B$6, $C85, 0), Mortality_Rates!$B$111), MIN(OFFSET(Mortality_Rates!$B$6, $C85, 1),  Mortality_Rates!$C$111))</f>
        <v>3.9426767702970503E-2</v>
      </c>
      <c r="AF85" s="30">
        <f ca="1">(1-IF($B85="Male", $C$3, $C$4))^MIN((AF$8-$C$6), $C$5)*IF($B85="Male", MIN(OFFSET(Mortality_Rates!$B$6, $C85, 0), Mortality_Rates!$B$111), MIN(OFFSET(Mortality_Rates!$B$6, $C85, 1),  Mortality_Rates!$C$111))</f>
        <v>3.897335987438634E-2</v>
      </c>
      <c r="AG85" s="30">
        <f ca="1">(1-IF($B85="Male", $C$3, $C$4))^MIN((AG$8-$C$6), $C$5)*IF($B85="Male", MIN(OFFSET(Mortality_Rates!$B$6, $C85, 0), Mortality_Rates!$B$111), MIN(OFFSET(Mortality_Rates!$B$6, $C85, 1),  Mortality_Rates!$C$111))</f>
        <v>3.8525166235830896E-2</v>
      </c>
      <c r="AH85" s="30">
        <f ca="1">(1-IF($B85="Male", $C$3, $C$4))^MIN((AH$8-$C$6), $C$5)*IF($B85="Male", MIN(OFFSET(Mortality_Rates!$B$6, $C85, 0), Mortality_Rates!$B$111), MIN(OFFSET(Mortality_Rates!$B$6, $C85, 1),  Mortality_Rates!$C$111))</f>
        <v>3.8082126824118843E-2</v>
      </c>
      <c r="AI85" s="30">
        <f ca="1">(1-IF($B85="Male", $C$3, $C$4))^MIN((AI$8-$C$6), $C$5)*IF($B85="Male", MIN(OFFSET(Mortality_Rates!$B$6, $C85, 0), Mortality_Rates!$B$111), MIN(OFFSET(Mortality_Rates!$B$6, $C85, 1),  Mortality_Rates!$C$111))</f>
        <v>3.7644182365641474E-2</v>
      </c>
      <c r="AJ85" s="30">
        <f ca="1">(1-IF($B85="Male", $C$3, $C$4))^MIN((AJ$8-$C$6), $C$5)*IF($B85="Male", MIN(OFFSET(Mortality_Rates!$B$6, $C85, 0), Mortality_Rates!$B$111), MIN(OFFSET(Mortality_Rates!$B$6, $C85, 1),  Mortality_Rates!$C$111))</f>
        <v>3.7211274268436602E-2</v>
      </c>
      <c r="AK85" s="30">
        <f ca="1">(1-IF($B85="Male", $C$3, $C$4))^MIN((AK$8-$C$6), $C$5)*IF($B85="Male", MIN(OFFSET(Mortality_Rates!$B$6, $C85, 0), Mortality_Rates!$B$111), MIN(OFFSET(Mortality_Rates!$B$6, $C85, 1),  Mortality_Rates!$C$111))</f>
        <v>3.6783344614349574E-2</v>
      </c>
      <c r="AL85" s="30">
        <f ca="1">(1-IF($B85="Male", $C$3, $C$4))^MIN((AL$8-$C$6), $C$5)*IF($B85="Male", MIN(OFFSET(Mortality_Rates!$B$6, $C85, 0), Mortality_Rates!$B$111), MIN(OFFSET(Mortality_Rates!$B$6, $C85, 1),  Mortality_Rates!$C$111))</f>
        <v>3.6360336151284554E-2</v>
      </c>
      <c r="AM85" s="30">
        <f ca="1">(1-IF($B85="Male", $C$3, $C$4))^MIN((AM$8-$C$6), $C$5)*IF($B85="Male", MIN(OFFSET(Mortality_Rates!$B$6, $C85, 0), Mortality_Rates!$B$111), MIN(OFFSET(Mortality_Rates!$B$6, $C85, 1),  Mortality_Rates!$C$111))</f>
        <v>3.5942192285544787E-2</v>
      </c>
      <c r="AN85" s="30">
        <f ca="1">(1-IF($B85="Male", $C$3, $C$4))^MIN((AN$8-$C$6), $C$5)*IF($B85="Male", MIN(OFFSET(Mortality_Rates!$B$6, $C85, 0), Mortality_Rates!$B$111), MIN(OFFSET(Mortality_Rates!$B$6, $C85, 1),  Mortality_Rates!$C$111))</f>
        <v>3.5528857074261025E-2</v>
      </c>
      <c r="AO85" s="30">
        <f ca="1">(1-IF($B85="Male", $C$3, $C$4))^MIN((AO$8-$C$6), $C$5)*IF($B85="Male", MIN(OFFSET(Mortality_Rates!$B$6, $C85, 0), Mortality_Rates!$B$111), MIN(OFFSET(Mortality_Rates!$B$6, $C85, 1),  Mortality_Rates!$C$111))</f>
        <v>3.5120275217907025E-2</v>
      </c>
      <c r="AP85" s="30">
        <f ca="1">(1-IF($B85="Male", $C$3, $C$4))^MIN((AP$8-$C$6), $C$5)*IF($B85="Male", MIN(OFFSET(Mortality_Rates!$B$6, $C85, 0), Mortality_Rates!$B$111), MIN(OFFSET(Mortality_Rates!$B$6, $C85, 1),  Mortality_Rates!$C$111))</f>
        <v>3.4716392052901092E-2</v>
      </c>
      <c r="AQ85" s="30">
        <f ca="1">(1-IF($B85="Male", $C$3, $C$4))^MIN((AQ$8-$C$6), $C$5)*IF($B85="Male", MIN(OFFSET(Mortality_Rates!$B$6, $C85, 0), Mortality_Rates!$B$111), MIN(OFFSET(Mortality_Rates!$B$6, $C85, 1),  Mortality_Rates!$C$111))</f>
        <v>3.4317153544292732E-2</v>
      </c>
      <c r="AR85" s="30">
        <f ca="1">(1-IF($B85="Male", $C$3, $C$4))^MIN((AR$8-$C$6), $C$5)*IF($B85="Male", MIN(OFFSET(Mortality_Rates!$B$6, $C85, 0), Mortality_Rates!$B$111), MIN(OFFSET(Mortality_Rates!$B$6, $C85, 1),  Mortality_Rates!$C$111))</f>
        <v>3.3922506278533361E-2</v>
      </c>
      <c r="AS85" s="30">
        <f ca="1">(1-IF($B85="Male", $C$3, $C$4))^MIN((AS$8-$C$6), $C$5)*IF($B85="Male", MIN(OFFSET(Mortality_Rates!$B$6, $C85, 0), Mortality_Rates!$B$111), MIN(OFFSET(Mortality_Rates!$B$6, $C85, 1),  Mortality_Rates!$C$111))</f>
        <v>3.3532397456330229E-2</v>
      </c>
      <c r="AT85" s="30">
        <f ca="1">(1-IF($B85="Male", $C$3, $C$4))^MIN((AT$8-$C$6), $C$5)*IF($B85="Male", MIN(OFFSET(Mortality_Rates!$B$6, $C85, 0), Mortality_Rates!$B$111), MIN(OFFSET(Mortality_Rates!$B$6, $C85, 1),  Mortality_Rates!$C$111))</f>
        <v>3.3146774885582431E-2</v>
      </c>
      <c r="AU85" s="30">
        <f ca="1">(1-IF($B85="Male", $C$3, $C$4))^MIN((AU$8-$C$6), $C$5)*IF($B85="Male", MIN(OFFSET(Mortality_Rates!$B$6, $C85, 0), Mortality_Rates!$B$111), MIN(OFFSET(Mortality_Rates!$B$6, $C85, 1),  Mortality_Rates!$C$111))</f>
        <v>3.2765586974398242E-2</v>
      </c>
      <c r="AV85" s="30">
        <f ca="1">(1-IF($B85="Male", $C$3, $C$4))^MIN((AV$8-$C$6), $C$5)*IF($B85="Male", MIN(OFFSET(Mortality_Rates!$B$6, $C85, 0), Mortality_Rates!$B$111), MIN(OFFSET(Mortality_Rates!$B$6, $C85, 1),  Mortality_Rates!$C$111))</f>
        <v>3.2388782724192662E-2</v>
      </c>
      <c r="AW85" s="30">
        <f ca="1">(1-IF($B85="Male", $C$3, $C$4))^MIN((AW$8-$C$6), $C$5)*IF($B85="Male", MIN(OFFSET(Mortality_Rates!$B$6, $C85, 0), Mortality_Rates!$B$111), MIN(OFFSET(Mortality_Rates!$B$6, $C85, 1),  Mortality_Rates!$C$111))</f>
        <v>3.2016311722864448E-2</v>
      </c>
      <c r="AX85" s="30">
        <f ca="1">(1-IF($B85="Male", $C$3, $C$4))^MIN((AX$8-$C$6), $C$5)*IF($B85="Male", MIN(OFFSET(Mortality_Rates!$B$6, $C85, 0), Mortality_Rates!$B$111), MIN(OFFSET(Mortality_Rates!$B$6, $C85, 1),  Mortality_Rates!$C$111))</f>
        <v>3.1648124138051507E-2</v>
      </c>
      <c r="AY85" s="30">
        <f ca="1">(1-IF($B85="Male", $C$3, $C$4))^MIN((AY$8-$C$6), $C$5)*IF($B85="Male", MIN(OFFSET(Mortality_Rates!$B$6, $C85, 0), Mortality_Rates!$B$111), MIN(OFFSET(Mortality_Rates!$B$6, $C85, 1),  Mortality_Rates!$C$111))</f>
        <v>3.128417071046391E-2</v>
      </c>
      <c r="AZ85" s="30">
        <f ca="1">(1-IF($B85="Male", $C$3, $C$4))^MIN((AZ$8-$C$6), $C$5)*IF($B85="Male", MIN(OFFSET(Mortality_Rates!$B$6, $C85, 0), Mortality_Rates!$B$111), MIN(OFFSET(Mortality_Rates!$B$6, $C85, 1),  Mortality_Rates!$C$111))</f>
        <v>3.0924402747293578E-2</v>
      </c>
      <c r="BA85" s="30">
        <f ca="1">(1-IF($B85="Male", $C$3, $C$4))^MIN((BA$8-$C$6), $C$5)*IF($B85="Male", MIN(OFFSET(Mortality_Rates!$B$6, $C85, 0), Mortality_Rates!$B$111), MIN(OFFSET(Mortality_Rates!$B$6, $C85, 1),  Mortality_Rates!$C$111))</f>
        <v>3.0568772115699704E-2</v>
      </c>
      <c r="BB85" s="30">
        <f ca="1">(1-IF($B85="Male", $C$3, $C$4))^MIN((BB$8-$C$6), $C$5)*IF($B85="Male", MIN(OFFSET(Mortality_Rates!$B$6, $C85, 0), Mortality_Rates!$B$111), MIN(OFFSET(Mortality_Rates!$B$6, $C85, 1),  Mortality_Rates!$C$111))</f>
        <v>3.0568772115699704E-2</v>
      </c>
      <c r="BC85" s="30">
        <f ca="1">(1-IF($B85="Male", $C$3, $C$4))^MIN((BC$8-$C$6), $C$5)*IF($B85="Male", MIN(OFFSET(Mortality_Rates!$B$6, $C85, 0), Mortality_Rates!$B$111), MIN(OFFSET(Mortality_Rates!$B$6, $C85, 1),  Mortality_Rates!$C$111))</f>
        <v>3.0568772115699704E-2</v>
      </c>
      <c r="BD85" s="30">
        <f ca="1">(1-IF($B85="Male", $C$3, $C$4))^MIN((BD$8-$C$6), $C$5)*IF($B85="Male", MIN(OFFSET(Mortality_Rates!$B$6, $C85, 0), Mortality_Rates!$B$111), MIN(OFFSET(Mortality_Rates!$B$6, $C85, 1),  Mortality_Rates!$C$111))</f>
        <v>3.0568772115699704E-2</v>
      </c>
      <c r="BE85" s="30">
        <f ca="1">(1-IF($B85="Male", $C$3, $C$4))^MIN((BE$8-$C$6), $C$5)*IF($B85="Male", MIN(OFFSET(Mortality_Rates!$B$6, $C85, 0), Mortality_Rates!$B$111), MIN(OFFSET(Mortality_Rates!$B$6, $C85, 1),  Mortality_Rates!$C$111))</f>
        <v>3.0568772115699704E-2</v>
      </c>
      <c r="BF85" s="30">
        <f ca="1">(1-IF($B85="Male", $C$3, $C$4))^MIN((BF$8-$C$6), $C$5)*IF($B85="Male", MIN(OFFSET(Mortality_Rates!$B$6, $C85, 0), Mortality_Rates!$B$111), MIN(OFFSET(Mortality_Rates!$B$6, $C85, 1),  Mortality_Rates!$C$111))</f>
        <v>3.0568772115699704E-2</v>
      </c>
      <c r="BG85" s="30">
        <f ca="1">(1-IF($B85="Male", $C$3, $C$4))^MIN((BG$8-$C$6), $C$5)*IF($B85="Male", MIN(OFFSET(Mortality_Rates!$B$6, $C85, 0), Mortality_Rates!$B$111), MIN(OFFSET(Mortality_Rates!$B$6, $C85, 1),  Mortality_Rates!$C$111))</f>
        <v>3.0568772115699704E-2</v>
      </c>
      <c r="BH85" s="30">
        <f ca="1">(1-IF($B85="Male", $C$3, $C$4))^MIN((BH$8-$C$6), $C$5)*IF($B85="Male", MIN(OFFSET(Mortality_Rates!$B$6, $C85, 0), Mortality_Rates!$B$111), MIN(OFFSET(Mortality_Rates!$B$6, $C85, 1),  Mortality_Rates!$C$111))</f>
        <v>3.0568772115699704E-2</v>
      </c>
      <c r="BI85" s="30">
        <f ca="1">(1-IF($B85="Male", $C$3, $C$4))^MIN((BI$8-$C$6), $C$5)*IF($B85="Male", MIN(OFFSET(Mortality_Rates!$B$6, $C85, 0), Mortality_Rates!$B$111), MIN(OFFSET(Mortality_Rates!$B$6, $C85, 1),  Mortality_Rates!$C$111))</f>
        <v>3.0568772115699704E-2</v>
      </c>
      <c r="BJ85" s="30">
        <f ca="1">(1-IF($B85="Male", $C$3, $C$4))^MIN((BJ$8-$C$6), $C$5)*IF($B85="Male", MIN(OFFSET(Mortality_Rates!$B$6, $C85, 0), Mortality_Rates!$B$111), MIN(OFFSET(Mortality_Rates!$B$6, $C85, 1),  Mortality_Rates!$C$111))</f>
        <v>3.0568772115699704E-2</v>
      </c>
      <c r="BK85" s="30">
        <f ca="1">(1-IF($B85="Male", $C$3, $C$4))^MIN((BK$8-$C$6), $C$5)*IF($B85="Male", MIN(OFFSET(Mortality_Rates!$B$6, $C85, 0), Mortality_Rates!$B$111), MIN(OFFSET(Mortality_Rates!$B$6, $C85, 1),  Mortality_Rates!$C$111))</f>
        <v>3.0568772115699704E-2</v>
      </c>
    </row>
    <row r="86" spans="1:63" x14ac:dyDescent="0.35">
      <c r="A86" t="s">
        <v>34</v>
      </c>
      <c r="B86" t="s">
        <v>31</v>
      </c>
      <c r="C86">
        <f t="shared" si="26"/>
        <v>77</v>
      </c>
      <c r="D86" s="30">
        <f ca="1">(1-IF($B86="Male", $C$3, $C$4))^MIN((D$8-$C$6), $C$5)*IF($B86="Male", MIN(OFFSET(Mortality_Rates!$B$6, $C86, 0), Mortality_Rates!$B$111), MIN(OFFSET(Mortality_Rates!$B$6, $C86, 1),  Mortality_Rates!$C$111))</f>
        <v>5.9889261000000006E-2</v>
      </c>
      <c r="E86" s="30">
        <f ca="1">(1-IF($B86="Male", $C$3, $C$4))^MIN((E$8-$C$6), $C$5)*IF($B86="Male", MIN(OFFSET(Mortality_Rates!$B$6, $C86, 0), Mortality_Rates!$B$111), MIN(OFFSET(Mortality_Rates!$B$6, $C86, 1),  Mortality_Rates!$C$111))</f>
        <v>5.9200534498500004E-2</v>
      </c>
      <c r="F86" s="30">
        <f ca="1">(1-IF($B86="Male", $C$3, $C$4))^MIN((F$8-$C$6), $C$5)*IF($B86="Male", MIN(OFFSET(Mortality_Rates!$B$6, $C86, 0), Mortality_Rates!$B$111), MIN(OFFSET(Mortality_Rates!$B$6, $C86, 1),  Mortality_Rates!$C$111))</f>
        <v>5.8519728351767254E-2</v>
      </c>
      <c r="G86" s="30">
        <f ca="1">(1-IF($B86="Male", $C$3, $C$4))^MIN((G$8-$C$6), $C$5)*IF($B86="Male", MIN(OFFSET(Mortality_Rates!$B$6, $C86, 0), Mortality_Rates!$B$111), MIN(OFFSET(Mortality_Rates!$B$6, $C86, 1),  Mortality_Rates!$C$111))</f>
        <v>5.7846751475721936E-2</v>
      </c>
      <c r="H86" s="30">
        <f ca="1">(1-IF($B86="Male", $C$3, $C$4))^MIN((H$8-$C$6), $C$5)*IF($B86="Male", MIN(OFFSET(Mortality_Rates!$B$6, $C86, 0), Mortality_Rates!$B$111), MIN(OFFSET(Mortality_Rates!$B$6, $C86, 1),  Mortality_Rates!$C$111))</f>
        <v>5.7181513833751134E-2</v>
      </c>
      <c r="I86" s="30">
        <f ca="1">(1-IF($B86="Male", $C$3, $C$4))^MIN((I$8-$C$6), $C$5)*IF($B86="Male", MIN(OFFSET(Mortality_Rates!$B$6, $C86, 0), Mortality_Rates!$B$111), MIN(OFFSET(Mortality_Rates!$B$6, $C86, 1),  Mortality_Rates!$C$111))</f>
        <v>5.6523926424662994E-2</v>
      </c>
      <c r="J86" s="30">
        <f ca="1">(1-IF($B86="Male", $C$3, $C$4))^MIN((J$8-$C$6), $C$5)*IF($B86="Male", MIN(OFFSET(Mortality_Rates!$B$6, $C86, 0), Mortality_Rates!$B$111), MIN(OFFSET(Mortality_Rates!$B$6, $C86, 1),  Mortality_Rates!$C$111))</f>
        <v>5.5873901270779375E-2</v>
      </c>
      <c r="K86" s="30">
        <f ca="1">(1-IF($B86="Male", $C$3, $C$4))^MIN((K$8-$C$6), $C$5)*IF($B86="Male", MIN(OFFSET(Mortality_Rates!$B$6, $C86, 0), Mortality_Rates!$B$111), MIN(OFFSET(Mortality_Rates!$B$6, $C86, 1),  Mortality_Rates!$C$111))</f>
        <v>5.5231351406165412E-2</v>
      </c>
      <c r="L86" s="30">
        <f ca="1">(1-IF($B86="Male", $C$3, $C$4))^MIN((L$8-$C$6), $C$5)*IF($B86="Male", MIN(OFFSET(Mortality_Rates!$B$6, $C86, 0), Mortality_Rates!$B$111), MIN(OFFSET(Mortality_Rates!$B$6, $C86, 1),  Mortality_Rates!$C$111))</f>
        <v>5.4596190864994509E-2</v>
      </c>
      <c r="M86" s="30">
        <f ca="1">(1-IF($B86="Male", $C$3, $C$4))^MIN((M$8-$C$6), $C$5)*IF($B86="Male", MIN(OFFSET(Mortality_Rates!$B$6, $C86, 0), Mortality_Rates!$B$111), MIN(OFFSET(Mortality_Rates!$B$6, $C86, 1),  Mortality_Rates!$C$111))</f>
        <v>5.3968334670047073E-2</v>
      </c>
      <c r="N86" s="30">
        <f ca="1">(1-IF($B86="Male", $C$3, $C$4))^MIN((N$8-$C$6), $C$5)*IF($B86="Male", MIN(OFFSET(Mortality_Rates!$B$6, $C86, 0), Mortality_Rates!$B$111), MIN(OFFSET(Mortality_Rates!$B$6, $C86, 1),  Mortality_Rates!$C$111))</f>
        <v>5.3347698821341528E-2</v>
      </c>
      <c r="O86" s="30">
        <f ca="1">(1-IF($B86="Male", $C$3, $C$4))^MIN((O$8-$C$6), $C$5)*IF($B86="Male", MIN(OFFSET(Mortality_Rates!$B$6, $C86, 0), Mortality_Rates!$B$111), MIN(OFFSET(Mortality_Rates!$B$6, $C86, 1),  Mortality_Rates!$C$111))</f>
        <v>5.2734200284896109E-2</v>
      </c>
      <c r="P86" s="30">
        <f ca="1">(1-IF($B86="Male", $C$3, $C$4))^MIN((P$8-$C$6), $C$5)*IF($B86="Male", MIN(OFFSET(Mortality_Rates!$B$6, $C86, 0), Mortality_Rates!$B$111), MIN(OFFSET(Mortality_Rates!$B$6, $C86, 1),  Mortality_Rates!$C$111))</f>
        <v>5.2127756981619804E-2</v>
      </c>
      <c r="Q86" s="30">
        <f ca="1">(1-IF($B86="Male", $C$3, $C$4))^MIN((Q$8-$C$6), $C$5)*IF($B86="Male", MIN(OFFSET(Mortality_Rates!$B$6, $C86, 0), Mortality_Rates!$B$111), MIN(OFFSET(Mortality_Rates!$B$6, $C86, 1),  Mortality_Rates!$C$111))</f>
        <v>5.1528287776331179E-2</v>
      </c>
      <c r="R86" s="30">
        <f ca="1">(1-IF($B86="Male", $C$3, $C$4))^MIN((R$8-$C$6), $C$5)*IF($B86="Male", MIN(OFFSET(Mortality_Rates!$B$6, $C86, 0), Mortality_Rates!$B$111), MIN(OFFSET(Mortality_Rates!$B$6, $C86, 1),  Mortality_Rates!$C$111))</f>
        <v>5.0935712466903371E-2</v>
      </c>
      <c r="S86" s="30">
        <f ca="1">(1-IF($B86="Male", $C$3, $C$4))^MIN((S$8-$C$6), $C$5)*IF($B86="Male", MIN(OFFSET(Mortality_Rates!$B$6, $C86, 0), Mortality_Rates!$B$111), MIN(OFFSET(Mortality_Rates!$B$6, $C86, 1),  Mortality_Rates!$C$111))</f>
        <v>5.0349951773533984E-2</v>
      </c>
      <c r="T86" s="30">
        <f ca="1">(1-IF($B86="Male", $C$3, $C$4))^MIN((T$8-$C$6), $C$5)*IF($B86="Male", MIN(OFFSET(Mortality_Rates!$B$6, $C86, 0), Mortality_Rates!$B$111), MIN(OFFSET(Mortality_Rates!$B$6, $C86, 1),  Mortality_Rates!$C$111))</f>
        <v>4.9770927328138342E-2</v>
      </c>
      <c r="U86" s="30">
        <f ca="1">(1-IF($B86="Male", $C$3, $C$4))^MIN((U$8-$C$6), $C$5)*IF($B86="Male", MIN(OFFSET(Mortality_Rates!$B$6, $C86, 0), Mortality_Rates!$B$111), MIN(OFFSET(Mortality_Rates!$B$6, $C86, 1),  Mortality_Rates!$C$111))</f>
        <v>4.919856166386475E-2</v>
      </c>
      <c r="V86" s="30">
        <f ca="1">(1-IF($B86="Male", $C$3, $C$4))^MIN((V$8-$C$6), $C$5)*IF($B86="Male", MIN(OFFSET(Mortality_Rates!$B$6, $C86, 0), Mortality_Rates!$B$111), MIN(OFFSET(Mortality_Rates!$B$6, $C86, 1),  Mortality_Rates!$C$111))</f>
        <v>4.8632778204730304E-2</v>
      </c>
      <c r="W86" s="30">
        <f ca="1">(1-IF($B86="Male", $C$3, $C$4))^MIN((W$8-$C$6), $C$5)*IF($B86="Male", MIN(OFFSET(Mortality_Rates!$B$6, $C86, 0), Mortality_Rates!$B$111), MIN(OFFSET(Mortality_Rates!$B$6, $C86, 1),  Mortality_Rates!$C$111))</f>
        <v>4.8073501255375913E-2</v>
      </c>
      <c r="X86" s="30">
        <f ca="1">(1-IF($B86="Male", $C$3, $C$4))^MIN((X$8-$C$6), $C$5)*IF($B86="Male", MIN(OFFSET(Mortality_Rates!$B$6, $C86, 0), Mortality_Rates!$B$111), MIN(OFFSET(Mortality_Rates!$B$6, $C86, 1),  Mortality_Rates!$C$111))</f>
        <v>4.752065599093909E-2</v>
      </c>
      <c r="Y86" s="30">
        <f ca="1">(1-IF($B86="Male", $C$3, $C$4))^MIN((Y$8-$C$6), $C$5)*IF($B86="Male", MIN(OFFSET(Mortality_Rates!$B$6, $C86, 0), Mortality_Rates!$B$111), MIN(OFFSET(Mortality_Rates!$B$6, $C86, 1),  Mortality_Rates!$C$111))</f>
        <v>4.6974168447043288E-2</v>
      </c>
      <c r="Z86" s="30">
        <f ca="1">(1-IF($B86="Male", $C$3, $C$4))^MIN((Z$8-$C$6), $C$5)*IF($B86="Male", MIN(OFFSET(Mortality_Rates!$B$6, $C86, 0), Mortality_Rates!$B$111), MIN(OFFSET(Mortality_Rates!$B$6, $C86, 1),  Mortality_Rates!$C$111))</f>
        <v>4.6433965509902295E-2</v>
      </c>
      <c r="AA86" s="30">
        <f ca="1">(1-IF($B86="Male", $C$3, $C$4))^MIN((AA$8-$C$6), $C$5)*IF($B86="Male", MIN(OFFSET(Mortality_Rates!$B$6, $C86, 0), Mortality_Rates!$B$111), MIN(OFFSET(Mortality_Rates!$B$6, $C86, 1),  Mortality_Rates!$C$111))</f>
        <v>4.5899974906538417E-2</v>
      </c>
      <c r="AB86" s="30">
        <f ca="1">(1-IF($B86="Male", $C$3, $C$4))^MIN((AB$8-$C$6), $C$5)*IF($B86="Male", MIN(OFFSET(Mortality_Rates!$B$6, $C86, 0), Mortality_Rates!$B$111), MIN(OFFSET(Mortality_Rates!$B$6, $C86, 1),  Mortality_Rates!$C$111))</f>
        <v>4.5372125195113223E-2</v>
      </c>
      <c r="AC86" s="30">
        <f ca="1">(1-IF($B86="Male", $C$3, $C$4))^MIN((AC$8-$C$6), $C$5)*IF($B86="Male", MIN(OFFSET(Mortality_Rates!$B$6, $C86, 0), Mortality_Rates!$B$111), MIN(OFFSET(Mortality_Rates!$B$6, $C86, 1),  Mortality_Rates!$C$111))</f>
        <v>4.4850345755369427E-2</v>
      </c>
      <c r="AD86" s="30">
        <f ca="1">(1-IF($B86="Male", $C$3, $C$4))^MIN((AD$8-$C$6), $C$5)*IF($B86="Male", MIN(OFFSET(Mortality_Rates!$B$6, $C86, 0), Mortality_Rates!$B$111), MIN(OFFSET(Mortality_Rates!$B$6, $C86, 1),  Mortality_Rates!$C$111))</f>
        <v>4.4334566779182683E-2</v>
      </c>
      <c r="AE86" s="30">
        <f ca="1">(1-IF($B86="Male", $C$3, $C$4))^MIN((AE$8-$C$6), $C$5)*IF($B86="Male", MIN(OFFSET(Mortality_Rates!$B$6, $C86, 0), Mortality_Rates!$B$111), MIN(OFFSET(Mortality_Rates!$B$6, $C86, 1),  Mortality_Rates!$C$111))</f>
        <v>4.3824719261222084E-2</v>
      </c>
      <c r="AF86" s="30">
        <f ca="1">(1-IF($B86="Male", $C$3, $C$4))^MIN((AF$8-$C$6), $C$5)*IF($B86="Male", MIN(OFFSET(Mortality_Rates!$B$6, $C86, 0), Mortality_Rates!$B$111), MIN(OFFSET(Mortality_Rates!$B$6, $C86, 1),  Mortality_Rates!$C$111))</f>
        <v>4.3320734989718029E-2</v>
      </c>
      <c r="AG86" s="30">
        <f ca="1">(1-IF($B86="Male", $C$3, $C$4))^MIN((AG$8-$C$6), $C$5)*IF($B86="Male", MIN(OFFSET(Mortality_Rates!$B$6, $C86, 0), Mortality_Rates!$B$111), MIN(OFFSET(Mortality_Rates!$B$6, $C86, 1),  Mortality_Rates!$C$111))</f>
        <v>4.2822546537336269E-2</v>
      </c>
      <c r="AH86" s="30">
        <f ca="1">(1-IF($B86="Male", $C$3, $C$4))^MIN((AH$8-$C$6), $C$5)*IF($B86="Male", MIN(OFFSET(Mortality_Rates!$B$6, $C86, 0), Mortality_Rates!$B$111), MIN(OFFSET(Mortality_Rates!$B$6, $C86, 1),  Mortality_Rates!$C$111))</f>
        <v>4.2330087252156902E-2</v>
      </c>
      <c r="AI86" s="30">
        <f ca="1">(1-IF($B86="Male", $C$3, $C$4))^MIN((AI$8-$C$6), $C$5)*IF($B86="Male", MIN(OFFSET(Mortality_Rates!$B$6, $C86, 0), Mortality_Rates!$B$111), MIN(OFFSET(Mortality_Rates!$B$6, $C86, 1),  Mortality_Rates!$C$111))</f>
        <v>4.1843291248757096E-2</v>
      </c>
      <c r="AJ86" s="30">
        <f ca="1">(1-IF($B86="Male", $C$3, $C$4))^MIN((AJ$8-$C$6), $C$5)*IF($B86="Male", MIN(OFFSET(Mortality_Rates!$B$6, $C86, 0), Mortality_Rates!$B$111), MIN(OFFSET(Mortality_Rates!$B$6, $C86, 1),  Mortality_Rates!$C$111))</f>
        <v>4.1362093399396394E-2</v>
      </c>
      <c r="AK86" s="30">
        <f ca="1">(1-IF($B86="Male", $C$3, $C$4))^MIN((AK$8-$C$6), $C$5)*IF($B86="Male", MIN(OFFSET(Mortality_Rates!$B$6, $C86, 0), Mortality_Rates!$B$111), MIN(OFFSET(Mortality_Rates!$B$6, $C86, 1),  Mortality_Rates!$C$111))</f>
        <v>4.0886429325303335E-2</v>
      </c>
      <c r="AL86" s="30">
        <f ca="1">(1-IF($B86="Male", $C$3, $C$4))^MIN((AL$8-$C$6), $C$5)*IF($B86="Male", MIN(OFFSET(Mortality_Rates!$B$6, $C86, 0), Mortality_Rates!$B$111), MIN(OFFSET(Mortality_Rates!$B$6, $C86, 1),  Mortality_Rates!$C$111))</f>
        <v>4.0416235388062348E-2</v>
      </c>
      <c r="AM86" s="30">
        <f ca="1">(1-IF($B86="Male", $C$3, $C$4))^MIN((AM$8-$C$6), $C$5)*IF($B86="Male", MIN(OFFSET(Mortality_Rates!$B$6, $C86, 0), Mortality_Rates!$B$111), MIN(OFFSET(Mortality_Rates!$B$6, $C86, 1),  Mortality_Rates!$C$111))</f>
        <v>3.9951448681099636E-2</v>
      </c>
      <c r="AN86" s="30">
        <f ca="1">(1-IF($B86="Male", $C$3, $C$4))^MIN((AN$8-$C$6), $C$5)*IF($B86="Male", MIN(OFFSET(Mortality_Rates!$B$6, $C86, 0), Mortality_Rates!$B$111), MIN(OFFSET(Mortality_Rates!$B$6, $C86, 1),  Mortality_Rates!$C$111))</f>
        <v>3.9492007021266991E-2</v>
      </c>
      <c r="AO86" s="30">
        <f ca="1">(1-IF($B86="Male", $C$3, $C$4))^MIN((AO$8-$C$6), $C$5)*IF($B86="Male", MIN(OFFSET(Mortality_Rates!$B$6, $C86, 0), Mortality_Rates!$B$111), MIN(OFFSET(Mortality_Rates!$B$6, $C86, 1),  Mortality_Rates!$C$111))</f>
        <v>3.9037848940522417E-2</v>
      </c>
      <c r="AP86" s="30">
        <f ca="1">(1-IF($B86="Male", $C$3, $C$4))^MIN((AP$8-$C$6), $C$5)*IF($B86="Male", MIN(OFFSET(Mortality_Rates!$B$6, $C86, 0), Mortality_Rates!$B$111), MIN(OFFSET(Mortality_Rates!$B$6, $C86, 1),  Mortality_Rates!$C$111))</f>
        <v>3.8588913677706414E-2</v>
      </c>
      <c r="AQ86" s="30">
        <f ca="1">(1-IF($B86="Male", $C$3, $C$4))^MIN((AQ$8-$C$6), $C$5)*IF($B86="Male", MIN(OFFSET(Mortality_Rates!$B$6, $C86, 0), Mortality_Rates!$B$111), MIN(OFFSET(Mortality_Rates!$B$6, $C86, 1),  Mortality_Rates!$C$111))</f>
        <v>3.8145141170412789E-2</v>
      </c>
      <c r="AR86" s="30">
        <f ca="1">(1-IF($B86="Male", $C$3, $C$4))^MIN((AR$8-$C$6), $C$5)*IF($B86="Male", MIN(OFFSET(Mortality_Rates!$B$6, $C86, 0), Mortality_Rates!$B$111), MIN(OFFSET(Mortality_Rates!$B$6, $C86, 1),  Mortality_Rates!$C$111))</f>
        <v>3.7706472046953043E-2</v>
      </c>
      <c r="AS86" s="30">
        <f ca="1">(1-IF($B86="Male", $C$3, $C$4))^MIN((AS$8-$C$6), $C$5)*IF($B86="Male", MIN(OFFSET(Mortality_Rates!$B$6, $C86, 0), Mortality_Rates!$B$111), MIN(OFFSET(Mortality_Rates!$B$6, $C86, 1),  Mortality_Rates!$C$111))</f>
        <v>3.7272847618413082E-2</v>
      </c>
      <c r="AT86" s="30">
        <f ca="1">(1-IF($B86="Male", $C$3, $C$4))^MIN((AT$8-$C$6), $C$5)*IF($B86="Male", MIN(OFFSET(Mortality_Rates!$B$6, $C86, 0), Mortality_Rates!$B$111), MIN(OFFSET(Mortality_Rates!$B$6, $C86, 1),  Mortality_Rates!$C$111))</f>
        <v>3.684420987080133E-2</v>
      </c>
      <c r="AU86" s="30">
        <f ca="1">(1-IF($B86="Male", $C$3, $C$4))^MIN((AU$8-$C$6), $C$5)*IF($B86="Male", MIN(OFFSET(Mortality_Rates!$B$6, $C86, 0), Mortality_Rates!$B$111), MIN(OFFSET(Mortality_Rates!$B$6, $C86, 1),  Mortality_Rates!$C$111))</f>
        <v>3.6420501457287119E-2</v>
      </c>
      <c r="AV86" s="30">
        <f ca="1">(1-IF($B86="Male", $C$3, $C$4))^MIN((AV$8-$C$6), $C$5)*IF($B86="Male", MIN(OFFSET(Mortality_Rates!$B$6, $C86, 0), Mortality_Rates!$B$111), MIN(OFFSET(Mortality_Rates!$B$6, $C86, 1),  Mortality_Rates!$C$111))</f>
        <v>3.6001665690528317E-2</v>
      </c>
      <c r="AW86" s="30">
        <f ca="1">(1-IF($B86="Male", $C$3, $C$4))^MIN((AW$8-$C$6), $C$5)*IF($B86="Male", MIN(OFFSET(Mortality_Rates!$B$6, $C86, 0), Mortality_Rates!$B$111), MIN(OFFSET(Mortality_Rates!$B$6, $C86, 1),  Mortality_Rates!$C$111))</f>
        <v>3.5587646535087246E-2</v>
      </c>
      <c r="AX86" s="30">
        <f ca="1">(1-IF($B86="Male", $C$3, $C$4))^MIN((AX$8-$C$6), $C$5)*IF($B86="Male", MIN(OFFSET(Mortality_Rates!$B$6, $C86, 0), Mortality_Rates!$B$111), MIN(OFFSET(Mortality_Rates!$B$6, $C86, 1),  Mortality_Rates!$C$111))</f>
        <v>3.517838859993374E-2</v>
      </c>
      <c r="AY86" s="30">
        <f ca="1">(1-IF($B86="Male", $C$3, $C$4))^MIN((AY$8-$C$6), $C$5)*IF($B86="Male", MIN(OFFSET(Mortality_Rates!$B$6, $C86, 0), Mortality_Rates!$B$111), MIN(OFFSET(Mortality_Rates!$B$6, $C86, 1),  Mortality_Rates!$C$111))</f>
        <v>3.4773837131034505E-2</v>
      </c>
      <c r="AZ86" s="30">
        <f ca="1">(1-IF($B86="Male", $C$3, $C$4))^MIN((AZ$8-$C$6), $C$5)*IF($B86="Male", MIN(OFFSET(Mortality_Rates!$B$6, $C86, 0), Mortality_Rates!$B$111), MIN(OFFSET(Mortality_Rates!$B$6, $C86, 1),  Mortality_Rates!$C$111))</f>
        <v>3.4373938004027604E-2</v>
      </c>
      <c r="BA86" s="30">
        <f ca="1">(1-IF($B86="Male", $C$3, $C$4))^MIN((BA$8-$C$6), $C$5)*IF($B86="Male", MIN(OFFSET(Mortality_Rates!$B$6, $C86, 0), Mortality_Rates!$B$111), MIN(OFFSET(Mortality_Rates!$B$6, $C86, 1),  Mortality_Rates!$C$111))</f>
        <v>3.3978637716981293E-2</v>
      </c>
      <c r="BB86" s="30">
        <f ca="1">(1-IF($B86="Male", $C$3, $C$4))^MIN((BB$8-$C$6), $C$5)*IF($B86="Male", MIN(OFFSET(Mortality_Rates!$B$6, $C86, 0), Mortality_Rates!$B$111), MIN(OFFSET(Mortality_Rates!$B$6, $C86, 1),  Mortality_Rates!$C$111))</f>
        <v>3.3978637716981293E-2</v>
      </c>
      <c r="BC86" s="30">
        <f ca="1">(1-IF($B86="Male", $C$3, $C$4))^MIN((BC$8-$C$6), $C$5)*IF($B86="Male", MIN(OFFSET(Mortality_Rates!$B$6, $C86, 0), Mortality_Rates!$B$111), MIN(OFFSET(Mortality_Rates!$B$6, $C86, 1),  Mortality_Rates!$C$111))</f>
        <v>3.3978637716981293E-2</v>
      </c>
      <c r="BD86" s="30">
        <f ca="1">(1-IF($B86="Male", $C$3, $C$4))^MIN((BD$8-$C$6), $C$5)*IF($B86="Male", MIN(OFFSET(Mortality_Rates!$B$6, $C86, 0), Mortality_Rates!$B$111), MIN(OFFSET(Mortality_Rates!$B$6, $C86, 1),  Mortality_Rates!$C$111))</f>
        <v>3.3978637716981293E-2</v>
      </c>
      <c r="BE86" s="30">
        <f ca="1">(1-IF($B86="Male", $C$3, $C$4))^MIN((BE$8-$C$6), $C$5)*IF($B86="Male", MIN(OFFSET(Mortality_Rates!$B$6, $C86, 0), Mortality_Rates!$B$111), MIN(OFFSET(Mortality_Rates!$B$6, $C86, 1),  Mortality_Rates!$C$111))</f>
        <v>3.3978637716981293E-2</v>
      </c>
      <c r="BF86" s="30">
        <f ca="1">(1-IF($B86="Male", $C$3, $C$4))^MIN((BF$8-$C$6), $C$5)*IF($B86="Male", MIN(OFFSET(Mortality_Rates!$B$6, $C86, 0), Mortality_Rates!$B$111), MIN(OFFSET(Mortality_Rates!$B$6, $C86, 1),  Mortality_Rates!$C$111))</f>
        <v>3.3978637716981293E-2</v>
      </c>
      <c r="BG86" s="30">
        <f ca="1">(1-IF($B86="Male", $C$3, $C$4))^MIN((BG$8-$C$6), $C$5)*IF($B86="Male", MIN(OFFSET(Mortality_Rates!$B$6, $C86, 0), Mortality_Rates!$B$111), MIN(OFFSET(Mortality_Rates!$B$6, $C86, 1),  Mortality_Rates!$C$111))</f>
        <v>3.3978637716981293E-2</v>
      </c>
      <c r="BH86" s="30">
        <f ca="1">(1-IF($B86="Male", $C$3, $C$4))^MIN((BH$8-$C$6), $C$5)*IF($B86="Male", MIN(OFFSET(Mortality_Rates!$B$6, $C86, 0), Mortality_Rates!$B$111), MIN(OFFSET(Mortality_Rates!$B$6, $C86, 1),  Mortality_Rates!$C$111))</f>
        <v>3.3978637716981293E-2</v>
      </c>
      <c r="BI86" s="30">
        <f ca="1">(1-IF($B86="Male", $C$3, $C$4))^MIN((BI$8-$C$6), $C$5)*IF($B86="Male", MIN(OFFSET(Mortality_Rates!$B$6, $C86, 0), Mortality_Rates!$B$111), MIN(OFFSET(Mortality_Rates!$B$6, $C86, 1),  Mortality_Rates!$C$111))</f>
        <v>3.3978637716981293E-2</v>
      </c>
      <c r="BJ86" s="30">
        <f ca="1">(1-IF($B86="Male", $C$3, $C$4))^MIN((BJ$8-$C$6), $C$5)*IF($B86="Male", MIN(OFFSET(Mortality_Rates!$B$6, $C86, 0), Mortality_Rates!$B$111), MIN(OFFSET(Mortality_Rates!$B$6, $C86, 1),  Mortality_Rates!$C$111))</f>
        <v>3.3978637716981293E-2</v>
      </c>
      <c r="BK86" s="30">
        <f ca="1">(1-IF($B86="Male", $C$3, $C$4))^MIN((BK$8-$C$6), $C$5)*IF($B86="Male", MIN(OFFSET(Mortality_Rates!$B$6, $C86, 0), Mortality_Rates!$B$111), MIN(OFFSET(Mortality_Rates!$B$6, $C86, 1),  Mortality_Rates!$C$111))</f>
        <v>3.3978637716981293E-2</v>
      </c>
    </row>
    <row r="87" spans="1:63" x14ac:dyDescent="0.35">
      <c r="A87" t="s">
        <v>34</v>
      </c>
      <c r="B87" t="s">
        <v>31</v>
      </c>
      <c r="C87">
        <f t="shared" si="26"/>
        <v>78</v>
      </c>
      <c r="D87" s="30">
        <f ca="1">(1-IF($B87="Male", $C$3, $C$4))^MIN((D$8-$C$6), $C$5)*IF($B87="Male", MIN(OFFSET(Mortality_Rates!$B$6, $C87, 0), Mortality_Rates!$B$111), MIN(OFFSET(Mortality_Rates!$B$6, $C87, 1),  Mortality_Rates!$C$111))</f>
        <v>6.6429177000000006E-2</v>
      </c>
      <c r="E87" s="30">
        <f ca="1">(1-IF($B87="Male", $C$3, $C$4))^MIN((E$8-$C$6), $C$5)*IF($B87="Male", MIN(OFFSET(Mortality_Rates!$B$6, $C87, 0), Mortality_Rates!$B$111), MIN(OFFSET(Mortality_Rates!$B$6, $C87, 1),  Mortality_Rates!$C$111))</f>
        <v>6.5665241464500007E-2</v>
      </c>
      <c r="F87" s="30">
        <f ca="1">(1-IF($B87="Male", $C$3, $C$4))^MIN((F$8-$C$6), $C$5)*IF($B87="Male", MIN(OFFSET(Mortality_Rates!$B$6, $C87, 0), Mortality_Rates!$B$111), MIN(OFFSET(Mortality_Rates!$B$6, $C87, 1),  Mortality_Rates!$C$111))</f>
        <v>6.4910091187658253E-2</v>
      </c>
      <c r="G87" s="30">
        <f ca="1">(1-IF($B87="Male", $C$3, $C$4))^MIN((G$8-$C$6), $C$5)*IF($B87="Male", MIN(OFFSET(Mortality_Rates!$B$6, $C87, 0), Mortality_Rates!$B$111), MIN(OFFSET(Mortality_Rates!$B$6, $C87, 1),  Mortality_Rates!$C$111))</f>
        <v>6.4163625139000188E-2</v>
      </c>
      <c r="H87" s="30">
        <f ca="1">(1-IF($B87="Male", $C$3, $C$4))^MIN((H$8-$C$6), $C$5)*IF($B87="Male", MIN(OFFSET(Mortality_Rates!$B$6, $C87, 0), Mortality_Rates!$B$111), MIN(OFFSET(Mortality_Rates!$B$6, $C87, 1),  Mortality_Rates!$C$111))</f>
        <v>6.3425743449901692E-2</v>
      </c>
      <c r="I87" s="30">
        <f ca="1">(1-IF($B87="Male", $C$3, $C$4))^MIN((I$8-$C$6), $C$5)*IF($B87="Male", MIN(OFFSET(Mortality_Rates!$B$6, $C87, 0), Mortality_Rates!$B$111), MIN(OFFSET(Mortality_Rates!$B$6, $C87, 1),  Mortality_Rates!$C$111))</f>
        <v>6.2696347400227809E-2</v>
      </c>
      <c r="J87" s="30">
        <f ca="1">(1-IF($B87="Male", $C$3, $C$4))^MIN((J$8-$C$6), $C$5)*IF($B87="Male", MIN(OFFSET(Mortality_Rates!$B$6, $C87, 0), Mortality_Rates!$B$111), MIN(OFFSET(Mortality_Rates!$B$6, $C87, 1),  Mortality_Rates!$C$111))</f>
        <v>6.1975339405125195E-2</v>
      </c>
      <c r="K87" s="30">
        <f ca="1">(1-IF($B87="Male", $C$3, $C$4))^MIN((K$8-$C$6), $C$5)*IF($B87="Male", MIN(OFFSET(Mortality_Rates!$B$6, $C87, 0), Mortality_Rates!$B$111), MIN(OFFSET(Mortality_Rates!$B$6, $C87, 1),  Mortality_Rates!$C$111))</f>
        <v>6.1262623001966256E-2</v>
      </c>
      <c r="L87" s="30">
        <f ca="1">(1-IF($B87="Male", $C$3, $C$4))^MIN((L$8-$C$6), $C$5)*IF($B87="Male", MIN(OFFSET(Mortality_Rates!$B$6, $C87, 0), Mortality_Rates!$B$111), MIN(OFFSET(Mortality_Rates!$B$6, $C87, 1),  Mortality_Rates!$C$111))</f>
        <v>6.0558102837443645E-2</v>
      </c>
      <c r="M87" s="30">
        <f ca="1">(1-IF($B87="Male", $C$3, $C$4))^MIN((M$8-$C$6), $C$5)*IF($B87="Male", MIN(OFFSET(Mortality_Rates!$B$6, $C87, 0), Mortality_Rates!$B$111), MIN(OFFSET(Mortality_Rates!$B$6, $C87, 1),  Mortality_Rates!$C$111))</f>
        <v>5.9861684654813049E-2</v>
      </c>
      <c r="N87" s="30">
        <f ca="1">(1-IF($B87="Male", $C$3, $C$4))^MIN((N$8-$C$6), $C$5)*IF($B87="Male", MIN(OFFSET(Mortality_Rates!$B$6, $C87, 0), Mortality_Rates!$B$111), MIN(OFFSET(Mortality_Rates!$B$6, $C87, 1),  Mortality_Rates!$C$111))</f>
        <v>5.9173275281282696E-2</v>
      </c>
      <c r="O87" s="30">
        <f ca="1">(1-IF($B87="Male", $C$3, $C$4))^MIN((O$8-$C$6), $C$5)*IF($B87="Male", MIN(OFFSET(Mortality_Rates!$B$6, $C87, 0), Mortality_Rates!$B$111), MIN(OFFSET(Mortality_Rates!$B$6, $C87, 1),  Mortality_Rates!$C$111))</f>
        <v>5.8492782615547953E-2</v>
      </c>
      <c r="P87" s="30">
        <f ca="1">(1-IF($B87="Male", $C$3, $C$4))^MIN((P$8-$C$6), $C$5)*IF($B87="Male", MIN(OFFSET(Mortality_Rates!$B$6, $C87, 0), Mortality_Rates!$B$111), MIN(OFFSET(Mortality_Rates!$B$6, $C87, 1),  Mortality_Rates!$C$111))</f>
        <v>5.7820115615469153E-2</v>
      </c>
      <c r="Q87" s="30">
        <f ca="1">(1-IF($B87="Male", $C$3, $C$4))^MIN((Q$8-$C$6), $C$5)*IF($B87="Male", MIN(OFFSET(Mortality_Rates!$B$6, $C87, 0), Mortality_Rates!$B$111), MIN(OFFSET(Mortality_Rates!$B$6, $C87, 1),  Mortality_Rates!$C$111))</f>
        <v>5.715518428589126E-2</v>
      </c>
      <c r="R87" s="30">
        <f ca="1">(1-IF($B87="Male", $C$3, $C$4))^MIN((R$8-$C$6), $C$5)*IF($B87="Male", MIN(OFFSET(Mortality_Rates!$B$6, $C87, 0), Mortality_Rates!$B$111), MIN(OFFSET(Mortality_Rates!$B$6, $C87, 1),  Mortality_Rates!$C$111))</f>
        <v>5.6497899666603513E-2</v>
      </c>
      <c r="S87" s="30">
        <f ca="1">(1-IF($B87="Male", $C$3, $C$4))^MIN((S$8-$C$6), $C$5)*IF($B87="Male", MIN(OFFSET(Mortality_Rates!$B$6, $C87, 0), Mortality_Rates!$B$111), MIN(OFFSET(Mortality_Rates!$B$6, $C87, 1),  Mortality_Rates!$C$111))</f>
        <v>5.5848173820437566E-2</v>
      </c>
      <c r="T87" s="30">
        <f ca="1">(1-IF($B87="Male", $C$3, $C$4))^MIN((T$8-$C$6), $C$5)*IF($B87="Male", MIN(OFFSET(Mortality_Rates!$B$6, $C87, 0), Mortality_Rates!$B$111), MIN(OFFSET(Mortality_Rates!$B$6, $C87, 1),  Mortality_Rates!$C$111))</f>
        <v>5.5205919821502532E-2</v>
      </c>
      <c r="U87" s="30">
        <f ca="1">(1-IF($B87="Male", $C$3, $C$4))^MIN((U$8-$C$6), $C$5)*IF($B87="Male", MIN(OFFSET(Mortality_Rates!$B$6, $C87, 0), Mortality_Rates!$B$111), MIN(OFFSET(Mortality_Rates!$B$6, $C87, 1),  Mortality_Rates!$C$111))</f>
        <v>5.4571051743555254E-2</v>
      </c>
      <c r="V87" s="30">
        <f ca="1">(1-IF($B87="Male", $C$3, $C$4))^MIN((V$8-$C$6), $C$5)*IF($B87="Male", MIN(OFFSET(Mortality_Rates!$B$6, $C87, 0), Mortality_Rates!$B$111), MIN(OFFSET(Mortality_Rates!$B$6, $C87, 1),  Mortality_Rates!$C$111))</f>
        <v>5.3943484648504368E-2</v>
      </c>
      <c r="W87" s="30">
        <f ca="1">(1-IF($B87="Male", $C$3, $C$4))^MIN((W$8-$C$6), $C$5)*IF($B87="Male", MIN(OFFSET(Mortality_Rates!$B$6, $C87, 0), Mortality_Rates!$B$111), MIN(OFFSET(Mortality_Rates!$B$6, $C87, 1),  Mortality_Rates!$C$111))</f>
        <v>5.3323134575046574E-2</v>
      </c>
      <c r="X87" s="30">
        <f ca="1">(1-IF($B87="Male", $C$3, $C$4))^MIN((X$8-$C$6), $C$5)*IF($B87="Male", MIN(OFFSET(Mortality_Rates!$B$6, $C87, 0), Mortality_Rates!$B$111), MIN(OFFSET(Mortality_Rates!$B$6, $C87, 1),  Mortality_Rates!$C$111))</f>
        <v>5.2709918527433543E-2</v>
      </c>
      <c r="Y87" s="30">
        <f ca="1">(1-IF($B87="Male", $C$3, $C$4))^MIN((Y$8-$C$6), $C$5)*IF($B87="Male", MIN(OFFSET(Mortality_Rates!$B$6, $C87, 0), Mortality_Rates!$B$111), MIN(OFFSET(Mortality_Rates!$B$6, $C87, 1),  Mortality_Rates!$C$111))</f>
        <v>5.2103754464368053E-2</v>
      </c>
      <c r="Z87" s="30">
        <f ca="1">(1-IF($B87="Male", $C$3, $C$4))^MIN((Z$8-$C$6), $C$5)*IF($B87="Male", MIN(OFFSET(Mortality_Rates!$B$6, $C87, 0), Mortality_Rates!$B$111), MIN(OFFSET(Mortality_Rates!$B$6, $C87, 1),  Mortality_Rates!$C$111))</f>
        <v>5.1504561288027828E-2</v>
      </c>
      <c r="AA87" s="30">
        <f ca="1">(1-IF($B87="Male", $C$3, $C$4))^MIN((AA$8-$C$6), $C$5)*IF($B87="Male", MIN(OFFSET(Mortality_Rates!$B$6, $C87, 0), Mortality_Rates!$B$111), MIN(OFFSET(Mortality_Rates!$B$6, $C87, 1),  Mortality_Rates!$C$111))</f>
        <v>5.0912258833215505E-2</v>
      </c>
      <c r="AB87" s="30">
        <f ca="1">(1-IF($B87="Male", $C$3, $C$4))^MIN((AB$8-$C$6), $C$5)*IF($B87="Male", MIN(OFFSET(Mortality_Rates!$B$6, $C87, 0), Mortality_Rates!$B$111), MIN(OFFSET(Mortality_Rates!$B$6, $C87, 1),  Mortality_Rates!$C$111))</f>
        <v>5.0326767856633529E-2</v>
      </c>
      <c r="AC87" s="30">
        <f ca="1">(1-IF($B87="Male", $C$3, $C$4))^MIN((AC$8-$C$6), $C$5)*IF($B87="Male", MIN(OFFSET(Mortality_Rates!$B$6, $C87, 0), Mortality_Rates!$B$111), MIN(OFFSET(Mortality_Rates!$B$6, $C87, 1),  Mortality_Rates!$C$111))</f>
        <v>4.9748010026282243E-2</v>
      </c>
      <c r="AD87" s="30">
        <f ca="1">(1-IF($B87="Male", $C$3, $C$4))^MIN((AD$8-$C$6), $C$5)*IF($B87="Male", MIN(OFFSET(Mortality_Rates!$B$6, $C87, 0), Mortality_Rates!$B$111), MIN(OFFSET(Mortality_Rates!$B$6, $C87, 1),  Mortality_Rates!$C$111))</f>
        <v>4.9175907910979998E-2</v>
      </c>
      <c r="AE87" s="30">
        <f ca="1">(1-IF($B87="Male", $C$3, $C$4))^MIN((AE$8-$C$6), $C$5)*IF($B87="Male", MIN(OFFSET(Mortality_Rates!$B$6, $C87, 0), Mortality_Rates!$B$111), MIN(OFFSET(Mortality_Rates!$B$6, $C87, 1),  Mortality_Rates!$C$111))</f>
        <v>4.8610384970003737E-2</v>
      </c>
      <c r="AF87" s="30">
        <f ca="1">(1-IF($B87="Male", $C$3, $C$4))^MIN((AF$8-$C$6), $C$5)*IF($B87="Male", MIN(OFFSET(Mortality_Rates!$B$6, $C87, 0), Mortality_Rates!$B$111), MIN(OFFSET(Mortality_Rates!$B$6, $C87, 1),  Mortality_Rates!$C$111))</f>
        <v>4.8051365542848695E-2</v>
      </c>
      <c r="AG87" s="30">
        <f ca="1">(1-IF($B87="Male", $C$3, $C$4))^MIN((AG$8-$C$6), $C$5)*IF($B87="Male", MIN(OFFSET(Mortality_Rates!$B$6, $C87, 0), Mortality_Rates!$B$111), MIN(OFFSET(Mortality_Rates!$B$6, $C87, 1),  Mortality_Rates!$C$111))</f>
        <v>4.7498774839105931E-2</v>
      </c>
      <c r="AH87" s="30">
        <f ca="1">(1-IF($B87="Male", $C$3, $C$4))^MIN((AH$8-$C$6), $C$5)*IF($B87="Male", MIN(OFFSET(Mortality_Rates!$B$6, $C87, 0), Mortality_Rates!$B$111), MIN(OFFSET(Mortality_Rates!$B$6, $C87, 1),  Mortality_Rates!$C$111))</f>
        <v>4.6952538928456217E-2</v>
      </c>
      <c r="AI87" s="30">
        <f ca="1">(1-IF($B87="Male", $C$3, $C$4))^MIN((AI$8-$C$6), $C$5)*IF($B87="Male", MIN(OFFSET(Mortality_Rates!$B$6, $C87, 0), Mortality_Rates!$B$111), MIN(OFFSET(Mortality_Rates!$B$6, $C87, 1),  Mortality_Rates!$C$111))</f>
        <v>4.6412584730778965E-2</v>
      </c>
      <c r="AJ87" s="30">
        <f ca="1">(1-IF($B87="Male", $C$3, $C$4))^MIN((AJ$8-$C$6), $C$5)*IF($B87="Male", MIN(OFFSET(Mortality_Rates!$B$6, $C87, 0), Mortality_Rates!$B$111), MIN(OFFSET(Mortality_Rates!$B$6, $C87, 1),  Mortality_Rates!$C$111))</f>
        <v>4.5878840006375009E-2</v>
      </c>
      <c r="AK87" s="30">
        <f ca="1">(1-IF($B87="Male", $C$3, $C$4))^MIN((AK$8-$C$6), $C$5)*IF($B87="Male", MIN(OFFSET(Mortality_Rates!$B$6, $C87, 0), Mortality_Rates!$B$111), MIN(OFFSET(Mortality_Rates!$B$6, $C87, 1),  Mortality_Rates!$C$111))</f>
        <v>4.5351233346301693E-2</v>
      </c>
      <c r="AL87" s="30">
        <f ca="1">(1-IF($B87="Male", $C$3, $C$4))^MIN((AL$8-$C$6), $C$5)*IF($B87="Male", MIN(OFFSET(Mortality_Rates!$B$6, $C87, 0), Mortality_Rates!$B$111), MIN(OFFSET(Mortality_Rates!$B$6, $C87, 1),  Mortality_Rates!$C$111))</f>
        <v>4.4829694162819227E-2</v>
      </c>
      <c r="AM87" s="30">
        <f ca="1">(1-IF($B87="Male", $C$3, $C$4))^MIN((AM$8-$C$6), $C$5)*IF($B87="Male", MIN(OFFSET(Mortality_Rates!$B$6, $C87, 0), Mortality_Rates!$B$111), MIN(OFFSET(Mortality_Rates!$B$6, $C87, 1),  Mortality_Rates!$C$111))</f>
        <v>4.431415267994681E-2</v>
      </c>
      <c r="AN87" s="30">
        <f ca="1">(1-IF($B87="Male", $C$3, $C$4))^MIN((AN$8-$C$6), $C$5)*IF($B87="Male", MIN(OFFSET(Mortality_Rates!$B$6, $C87, 0), Mortality_Rates!$B$111), MIN(OFFSET(Mortality_Rates!$B$6, $C87, 1),  Mortality_Rates!$C$111))</f>
        <v>4.3804539924127424E-2</v>
      </c>
      <c r="AO87" s="30">
        <f ca="1">(1-IF($B87="Male", $C$3, $C$4))^MIN((AO$8-$C$6), $C$5)*IF($B87="Male", MIN(OFFSET(Mortality_Rates!$B$6, $C87, 0), Mortality_Rates!$B$111), MIN(OFFSET(Mortality_Rates!$B$6, $C87, 1),  Mortality_Rates!$C$111))</f>
        <v>4.3300787714999955E-2</v>
      </c>
      <c r="AP87" s="30">
        <f ca="1">(1-IF($B87="Male", $C$3, $C$4))^MIN((AP$8-$C$6), $C$5)*IF($B87="Male", MIN(OFFSET(Mortality_Rates!$B$6, $C87, 0), Mortality_Rates!$B$111), MIN(OFFSET(Mortality_Rates!$B$6, $C87, 1),  Mortality_Rates!$C$111))</f>
        <v>4.2802828656277464E-2</v>
      </c>
      <c r="AQ87" s="30">
        <f ca="1">(1-IF($B87="Male", $C$3, $C$4))^MIN((AQ$8-$C$6), $C$5)*IF($B87="Male", MIN(OFFSET(Mortality_Rates!$B$6, $C87, 0), Mortality_Rates!$B$111), MIN(OFFSET(Mortality_Rates!$B$6, $C87, 1),  Mortality_Rates!$C$111))</f>
        <v>4.2310596126730271E-2</v>
      </c>
      <c r="AR87" s="30">
        <f ca="1">(1-IF($B87="Male", $C$3, $C$4))^MIN((AR$8-$C$6), $C$5)*IF($B87="Male", MIN(OFFSET(Mortality_Rates!$B$6, $C87, 0), Mortality_Rates!$B$111), MIN(OFFSET(Mortality_Rates!$B$6, $C87, 1),  Mortality_Rates!$C$111))</f>
        <v>4.1824024271272874E-2</v>
      </c>
      <c r="AS87" s="30">
        <f ca="1">(1-IF($B87="Male", $C$3, $C$4))^MIN((AS$8-$C$6), $C$5)*IF($B87="Male", MIN(OFFSET(Mortality_Rates!$B$6, $C87, 0), Mortality_Rates!$B$111), MIN(OFFSET(Mortality_Rates!$B$6, $C87, 1),  Mortality_Rates!$C$111))</f>
        <v>4.1343047992153228E-2</v>
      </c>
      <c r="AT87" s="30">
        <f ca="1">(1-IF($B87="Male", $C$3, $C$4))^MIN((AT$8-$C$6), $C$5)*IF($B87="Male", MIN(OFFSET(Mortality_Rates!$B$6, $C87, 0), Mortality_Rates!$B$111), MIN(OFFSET(Mortality_Rates!$B$6, $C87, 1),  Mortality_Rates!$C$111))</f>
        <v>4.0867602940243469E-2</v>
      </c>
      <c r="AU87" s="30">
        <f ca="1">(1-IF($B87="Male", $C$3, $C$4))^MIN((AU$8-$C$6), $C$5)*IF($B87="Male", MIN(OFFSET(Mortality_Rates!$B$6, $C87, 0), Mortality_Rates!$B$111), MIN(OFFSET(Mortality_Rates!$B$6, $C87, 1),  Mortality_Rates!$C$111))</f>
        <v>4.0397625506430675E-2</v>
      </c>
      <c r="AV87" s="30">
        <f ca="1">(1-IF($B87="Male", $C$3, $C$4))^MIN((AV$8-$C$6), $C$5)*IF($B87="Male", MIN(OFFSET(Mortality_Rates!$B$6, $C87, 0), Mortality_Rates!$B$111), MIN(OFFSET(Mortality_Rates!$B$6, $C87, 1),  Mortality_Rates!$C$111))</f>
        <v>3.9933052813106724E-2</v>
      </c>
      <c r="AW87" s="30">
        <f ca="1">(1-IF($B87="Male", $C$3, $C$4))^MIN((AW$8-$C$6), $C$5)*IF($B87="Male", MIN(OFFSET(Mortality_Rates!$B$6, $C87, 0), Mortality_Rates!$B$111), MIN(OFFSET(Mortality_Rates!$B$6, $C87, 1),  Mortality_Rates!$C$111))</f>
        <v>3.9473822705756001E-2</v>
      </c>
      <c r="AX87" s="30">
        <f ca="1">(1-IF($B87="Male", $C$3, $C$4))^MIN((AX$8-$C$6), $C$5)*IF($B87="Male", MIN(OFFSET(Mortality_Rates!$B$6, $C87, 0), Mortality_Rates!$B$111), MIN(OFFSET(Mortality_Rates!$B$6, $C87, 1),  Mortality_Rates!$C$111))</f>
        <v>3.9019873744639805E-2</v>
      </c>
      <c r="AY87" s="30">
        <f ca="1">(1-IF($B87="Male", $C$3, $C$4))^MIN((AY$8-$C$6), $C$5)*IF($B87="Male", MIN(OFFSET(Mortality_Rates!$B$6, $C87, 0), Mortality_Rates!$B$111), MIN(OFFSET(Mortality_Rates!$B$6, $C87, 1),  Mortality_Rates!$C$111))</f>
        <v>3.8571145196576444E-2</v>
      </c>
      <c r="AZ87" s="30">
        <f ca="1">(1-IF($B87="Male", $C$3, $C$4))^MIN((AZ$8-$C$6), $C$5)*IF($B87="Male", MIN(OFFSET(Mortality_Rates!$B$6, $C87, 0), Mortality_Rates!$B$111), MIN(OFFSET(Mortality_Rates!$B$6, $C87, 1),  Mortality_Rates!$C$111))</f>
        <v>3.8127577026815816E-2</v>
      </c>
      <c r="BA87" s="30">
        <f ca="1">(1-IF($B87="Male", $C$3, $C$4))^MIN((BA$8-$C$6), $C$5)*IF($B87="Male", MIN(OFFSET(Mortality_Rates!$B$6, $C87, 0), Mortality_Rates!$B$111), MIN(OFFSET(Mortality_Rates!$B$6, $C87, 1),  Mortality_Rates!$C$111))</f>
        <v>3.768910989100744E-2</v>
      </c>
      <c r="BB87" s="30">
        <f ca="1">(1-IF($B87="Male", $C$3, $C$4))^MIN((BB$8-$C$6), $C$5)*IF($B87="Male", MIN(OFFSET(Mortality_Rates!$B$6, $C87, 0), Mortality_Rates!$B$111), MIN(OFFSET(Mortality_Rates!$B$6, $C87, 1),  Mortality_Rates!$C$111))</f>
        <v>3.768910989100744E-2</v>
      </c>
      <c r="BC87" s="30">
        <f ca="1">(1-IF($B87="Male", $C$3, $C$4))^MIN((BC$8-$C$6), $C$5)*IF($B87="Male", MIN(OFFSET(Mortality_Rates!$B$6, $C87, 0), Mortality_Rates!$B$111), MIN(OFFSET(Mortality_Rates!$B$6, $C87, 1),  Mortality_Rates!$C$111))</f>
        <v>3.768910989100744E-2</v>
      </c>
      <c r="BD87" s="30">
        <f ca="1">(1-IF($B87="Male", $C$3, $C$4))^MIN((BD$8-$C$6), $C$5)*IF($B87="Male", MIN(OFFSET(Mortality_Rates!$B$6, $C87, 0), Mortality_Rates!$B$111), MIN(OFFSET(Mortality_Rates!$B$6, $C87, 1),  Mortality_Rates!$C$111))</f>
        <v>3.768910989100744E-2</v>
      </c>
      <c r="BE87" s="30">
        <f ca="1">(1-IF($B87="Male", $C$3, $C$4))^MIN((BE$8-$C$6), $C$5)*IF($B87="Male", MIN(OFFSET(Mortality_Rates!$B$6, $C87, 0), Mortality_Rates!$B$111), MIN(OFFSET(Mortality_Rates!$B$6, $C87, 1),  Mortality_Rates!$C$111))</f>
        <v>3.768910989100744E-2</v>
      </c>
      <c r="BF87" s="30">
        <f ca="1">(1-IF($B87="Male", $C$3, $C$4))^MIN((BF$8-$C$6), $C$5)*IF($B87="Male", MIN(OFFSET(Mortality_Rates!$B$6, $C87, 0), Mortality_Rates!$B$111), MIN(OFFSET(Mortality_Rates!$B$6, $C87, 1),  Mortality_Rates!$C$111))</f>
        <v>3.768910989100744E-2</v>
      </c>
      <c r="BG87" s="30">
        <f ca="1">(1-IF($B87="Male", $C$3, $C$4))^MIN((BG$8-$C$6), $C$5)*IF($B87="Male", MIN(OFFSET(Mortality_Rates!$B$6, $C87, 0), Mortality_Rates!$B$111), MIN(OFFSET(Mortality_Rates!$B$6, $C87, 1),  Mortality_Rates!$C$111))</f>
        <v>3.768910989100744E-2</v>
      </c>
      <c r="BH87" s="30">
        <f ca="1">(1-IF($B87="Male", $C$3, $C$4))^MIN((BH$8-$C$6), $C$5)*IF($B87="Male", MIN(OFFSET(Mortality_Rates!$B$6, $C87, 0), Mortality_Rates!$B$111), MIN(OFFSET(Mortality_Rates!$B$6, $C87, 1),  Mortality_Rates!$C$111))</f>
        <v>3.768910989100744E-2</v>
      </c>
      <c r="BI87" s="30">
        <f ca="1">(1-IF($B87="Male", $C$3, $C$4))^MIN((BI$8-$C$6), $C$5)*IF($B87="Male", MIN(OFFSET(Mortality_Rates!$B$6, $C87, 0), Mortality_Rates!$B$111), MIN(OFFSET(Mortality_Rates!$B$6, $C87, 1),  Mortality_Rates!$C$111))</f>
        <v>3.768910989100744E-2</v>
      </c>
      <c r="BJ87" s="30">
        <f ca="1">(1-IF($B87="Male", $C$3, $C$4))^MIN((BJ$8-$C$6), $C$5)*IF($B87="Male", MIN(OFFSET(Mortality_Rates!$B$6, $C87, 0), Mortality_Rates!$B$111), MIN(OFFSET(Mortality_Rates!$B$6, $C87, 1),  Mortality_Rates!$C$111))</f>
        <v>3.768910989100744E-2</v>
      </c>
      <c r="BK87" s="30">
        <f ca="1">(1-IF($B87="Male", $C$3, $C$4))^MIN((BK$8-$C$6), $C$5)*IF($B87="Male", MIN(OFFSET(Mortality_Rates!$B$6, $C87, 0), Mortality_Rates!$B$111), MIN(OFFSET(Mortality_Rates!$B$6, $C87, 1),  Mortality_Rates!$C$111))</f>
        <v>3.768910989100744E-2</v>
      </c>
    </row>
    <row r="88" spans="1:63" x14ac:dyDescent="0.35">
      <c r="A88" t="s">
        <v>34</v>
      </c>
      <c r="B88" t="s">
        <v>31</v>
      </c>
      <c r="C88">
        <f t="shared" si="26"/>
        <v>79</v>
      </c>
      <c r="D88" s="30">
        <f ca="1">(1-IF($B88="Male", $C$3, $C$4))^MIN((D$8-$C$6), $C$5)*IF($B88="Male", MIN(OFFSET(Mortality_Rates!$B$6, $C88, 0), Mortality_Rates!$B$111), MIN(OFFSET(Mortality_Rates!$B$6, $C88, 1),  Mortality_Rates!$C$111))</f>
        <v>7.3544399999999996E-2</v>
      </c>
      <c r="E88" s="30">
        <f ca="1">(1-IF($B88="Male", $C$3, $C$4))^MIN((E$8-$C$6), $C$5)*IF($B88="Male", MIN(OFFSET(Mortality_Rates!$B$6, $C88, 0), Mortality_Rates!$B$111), MIN(OFFSET(Mortality_Rates!$B$6, $C88, 1),  Mortality_Rates!$C$111))</f>
        <v>7.2698639400000001E-2</v>
      </c>
      <c r="F88" s="30">
        <f ca="1">(1-IF($B88="Male", $C$3, $C$4))^MIN((F$8-$C$6), $C$5)*IF($B88="Male", MIN(OFFSET(Mortality_Rates!$B$6, $C88, 0), Mortality_Rates!$B$111), MIN(OFFSET(Mortality_Rates!$B$6, $C88, 1),  Mortality_Rates!$C$111))</f>
        <v>7.1862605046899994E-2</v>
      </c>
      <c r="G88" s="30">
        <f ca="1">(1-IF($B88="Male", $C$3, $C$4))^MIN((G$8-$C$6), $C$5)*IF($B88="Male", MIN(OFFSET(Mortality_Rates!$B$6, $C88, 0), Mortality_Rates!$B$111), MIN(OFFSET(Mortality_Rates!$B$6, $C88, 1),  Mortality_Rates!$C$111))</f>
        <v>7.1036185088860657E-2</v>
      </c>
      <c r="H88" s="30">
        <f ca="1">(1-IF($B88="Male", $C$3, $C$4))^MIN((H$8-$C$6), $C$5)*IF($B88="Male", MIN(OFFSET(Mortality_Rates!$B$6, $C88, 0), Mortality_Rates!$B$111), MIN(OFFSET(Mortality_Rates!$B$6, $C88, 1),  Mortality_Rates!$C$111))</f>
        <v>7.0219268960338754E-2</v>
      </c>
      <c r="I88" s="30">
        <f ca="1">(1-IF($B88="Male", $C$3, $C$4))^MIN((I$8-$C$6), $C$5)*IF($B88="Male", MIN(OFFSET(Mortality_Rates!$B$6, $C88, 0), Mortality_Rates!$B$111), MIN(OFFSET(Mortality_Rates!$B$6, $C88, 1),  Mortality_Rates!$C$111))</f>
        <v>6.9411747367294857E-2</v>
      </c>
      <c r="J88" s="30">
        <f ca="1">(1-IF($B88="Male", $C$3, $C$4))^MIN((J$8-$C$6), $C$5)*IF($B88="Male", MIN(OFFSET(Mortality_Rates!$B$6, $C88, 0), Mortality_Rates!$B$111), MIN(OFFSET(Mortality_Rates!$B$6, $C88, 1),  Mortality_Rates!$C$111))</f>
        <v>6.8613512272570967E-2</v>
      </c>
      <c r="K88" s="30">
        <f ca="1">(1-IF($B88="Male", $C$3, $C$4))^MIN((K$8-$C$6), $C$5)*IF($B88="Male", MIN(OFFSET(Mortality_Rates!$B$6, $C88, 0), Mortality_Rates!$B$111), MIN(OFFSET(Mortality_Rates!$B$6, $C88, 1),  Mortality_Rates!$C$111))</f>
        <v>6.7824456881436401E-2</v>
      </c>
      <c r="L88" s="30">
        <f ca="1">(1-IF($B88="Male", $C$3, $C$4))^MIN((L$8-$C$6), $C$5)*IF($B88="Male", MIN(OFFSET(Mortality_Rates!$B$6, $C88, 0), Mortality_Rates!$B$111), MIN(OFFSET(Mortality_Rates!$B$6, $C88, 1),  Mortality_Rates!$C$111))</f>
        <v>6.7044475627299885E-2</v>
      </c>
      <c r="M88" s="30">
        <f ca="1">(1-IF($B88="Male", $C$3, $C$4))^MIN((M$8-$C$6), $C$5)*IF($B88="Male", MIN(OFFSET(Mortality_Rates!$B$6, $C88, 0), Mortality_Rates!$B$111), MIN(OFFSET(Mortality_Rates!$B$6, $C88, 1),  Mortality_Rates!$C$111))</f>
        <v>6.6273464157585935E-2</v>
      </c>
      <c r="N88" s="30">
        <f ca="1">(1-IF($B88="Male", $C$3, $C$4))^MIN((N$8-$C$6), $C$5)*IF($B88="Male", MIN(OFFSET(Mortality_Rates!$B$6, $C88, 0), Mortality_Rates!$B$111), MIN(OFFSET(Mortality_Rates!$B$6, $C88, 1),  Mortality_Rates!$C$111))</f>
        <v>6.5511319319773706E-2</v>
      </c>
      <c r="O88" s="30">
        <f ca="1">(1-IF($B88="Male", $C$3, $C$4))^MIN((O$8-$C$6), $C$5)*IF($B88="Male", MIN(OFFSET(Mortality_Rates!$B$6, $C88, 0), Mortality_Rates!$B$111), MIN(OFFSET(Mortality_Rates!$B$6, $C88, 1),  Mortality_Rates!$C$111))</f>
        <v>6.4757939147596311E-2</v>
      </c>
      <c r="P88" s="30">
        <f ca="1">(1-IF($B88="Male", $C$3, $C$4))^MIN((P$8-$C$6), $C$5)*IF($B88="Male", MIN(OFFSET(Mortality_Rates!$B$6, $C88, 0), Mortality_Rates!$B$111), MIN(OFFSET(Mortality_Rates!$B$6, $C88, 1),  Mortality_Rates!$C$111))</f>
        <v>6.4013222847398951E-2</v>
      </c>
      <c r="Q88" s="30">
        <f ca="1">(1-IF($B88="Male", $C$3, $C$4))^MIN((Q$8-$C$6), $C$5)*IF($B88="Male", MIN(OFFSET(Mortality_Rates!$B$6, $C88, 0), Mortality_Rates!$B$111), MIN(OFFSET(Mortality_Rates!$B$6, $C88, 1),  Mortality_Rates!$C$111))</f>
        <v>6.3277070784653874E-2</v>
      </c>
      <c r="R88" s="30">
        <f ca="1">(1-IF($B88="Male", $C$3, $C$4))^MIN((R$8-$C$6), $C$5)*IF($B88="Male", MIN(OFFSET(Mortality_Rates!$B$6, $C88, 0), Mortality_Rates!$B$111), MIN(OFFSET(Mortality_Rates!$B$6, $C88, 1),  Mortality_Rates!$C$111))</f>
        <v>6.2549384470630354E-2</v>
      </c>
      <c r="S88" s="30">
        <f ca="1">(1-IF($B88="Male", $C$3, $C$4))^MIN((S$8-$C$6), $C$5)*IF($B88="Male", MIN(OFFSET(Mortality_Rates!$B$6, $C88, 0), Mortality_Rates!$B$111), MIN(OFFSET(Mortality_Rates!$B$6, $C88, 1),  Mortality_Rates!$C$111))</f>
        <v>6.1830066549218098E-2</v>
      </c>
      <c r="T88" s="30">
        <f ca="1">(1-IF($B88="Male", $C$3, $C$4))^MIN((T$8-$C$6), $C$5)*IF($B88="Male", MIN(OFFSET(Mortality_Rates!$B$6, $C88, 0), Mortality_Rates!$B$111), MIN(OFFSET(Mortality_Rates!$B$6, $C88, 1),  Mortality_Rates!$C$111))</f>
        <v>6.1119020783902092E-2</v>
      </c>
      <c r="U88" s="30">
        <f ca="1">(1-IF($B88="Male", $C$3, $C$4))^MIN((U$8-$C$6), $C$5)*IF($B88="Male", MIN(OFFSET(Mortality_Rates!$B$6, $C88, 0), Mortality_Rates!$B$111), MIN(OFFSET(Mortality_Rates!$B$6, $C88, 1),  Mortality_Rates!$C$111))</f>
        <v>6.041615204488722E-2</v>
      </c>
      <c r="V88" s="30">
        <f ca="1">(1-IF($B88="Male", $C$3, $C$4))^MIN((V$8-$C$6), $C$5)*IF($B88="Male", MIN(OFFSET(Mortality_Rates!$B$6, $C88, 0), Mortality_Rates!$B$111), MIN(OFFSET(Mortality_Rates!$B$6, $C88, 1),  Mortality_Rates!$C$111))</f>
        <v>5.9721366296371016E-2</v>
      </c>
      <c r="W88" s="30">
        <f ca="1">(1-IF($B88="Male", $C$3, $C$4))^MIN((W$8-$C$6), $C$5)*IF($B88="Male", MIN(OFFSET(Mortality_Rates!$B$6, $C88, 0), Mortality_Rates!$B$111), MIN(OFFSET(Mortality_Rates!$B$6, $C88, 1),  Mortality_Rates!$C$111))</f>
        <v>5.9034570583962755E-2</v>
      </c>
      <c r="X88" s="30">
        <f ca="1">(1-IF($B88="Male", $C$3, $C$4))^MIN((X$8-$C$6), $C$5)*IF($B88="Male", MIN(OFFSET(Mortality_Rates!$B$6, $C88, 0), Mortality_Rates!$B$111), MIN(OFFSET(Mortality_Rates!$B$6, $C88, 1),  Mortality_Rates!$C$111))</f>
        <v>5.8355673022247187E-2</v>
      </c>
      <c r="Y88" s="30">
        <f ca="1">(1-IF($B88="Male", $C$3, $C$4))^MIN((Y$8-$C$6), $C$5)*IF($B88="Male", MIN(OFFSET(Mortality_Rates!$B$6, $C88, 0), Mortality_Rates!$B$111), MIN(OFFSET(Mortality_Rates!$B$6, $C88, 1),  Mortality_Rates!$C$111))</f>
        <v>5.7684582782491341E-2</v>
      </c>
      <c r="Z88" s="30">
        <f ca="1">(1-IF($B88="Male", $C$3, $C$4))^MIN((Z$8-$C$6), $C$5)*IF($B88="Male", MIN(OFFSET(Mortality_Rates!$B$6, $C88, 0), Mortality_Rates!$B$111), MIN(OFFSET(Mortality_Rates!$B$6, $C88, 1),  Mortality_Rates!$C$111))</f>
        <v>5.7021210080492699E-2</v>
      </c>
      <c r="AA88" s="30">
        <f ca="1">(1-IF($B88="Male", $C$3, $C$4))^MIN((AA$8-$C$6), $C$5)*IF($B88="Male", MIN(OFFSET(Mortality_Rates!$B$6, $C88, 0), Mortality_Rates!$B$111), MIN(OFFSET(Mortality_Rates!$B$6, $C88, 1),  Mortality_Rates!$C$111))</f>
        <v>5.636546616456703E-2</v>
      </c>
      <c r="AB88" s="30">
        <f ca="1">(1-IF($B88="Male", $C$3, $C$4))^MIN((AB$8-$C$6), $C$5)*IF($B88="Male", MIN(OFFSET(Mortality_Rates!$B$6, $C88, 0), Mortality_Rates!$B$111), MIN(OFFSET(Mortality_Rates!$B$6, $C88, 1),  Mortality_Rates!$C$111))</f>
        <v>5.5717263303674505E-2</v>
      </c>
      <c r="AC88" s="30">
        <f ca="1">(1-IF($B88="Male", $C$3, $C$4))^MIN((AC$8-$C$6), $C$5)*IF($B88="Male", MIN(OFFSET(Mortality_Rates!$B$6, $C88, 0), Mortality_Rates!$B$111), MIN(OFFSET(Mortality_Rates!$B$6, $C88, 1),  Mortality_Rates!$C$111))</f>
        <v>5.5076514775682248E-2</v>
      </c>
      <c r="AD88" s="30">
        <f ca="1">(1-IF($B88="Male", $C$3, $C$4))^MIN((AD$8-$C$6), $C$5)*IF($B88="Male", MIN(OFFSET(Mortality_Rates!$B$6, $C88, 0), Mortality_Rates!$B$111), MIN(OFFSET(Mortality_Rates!$B$6, $C88, 1),  Mortality_Rates!$C$111))</f>
        <v>5.444313485576191E-2</v>
      </c>
      <c r="AE88" s="30">
        <f ca="1">(1-IF($B88="Male", $C$3, $C$4))^MIN((AE$8-$C$6), $C$5)*IF($B88="Male", MIN(OFFSET(Mortality_Rates!$B$6, $C88, 0), Mortality_Rates!$B$111), MIN(OFFSET(Mortality_Rates!$B$6, $C88, 1),  Mortality_Rates!$C$111))</f>
        <v>5.3817038804920656E-2</v>
      </c>
      <c r="AF88" s="30">
        <f ca="1">(1-IF($B88="Male", $C$3, $C$4))^MIN((AF$8-$C$6), $C$5)*IF($B88="Male", MIN(OFFSET(Mortality_Rates!$B$6, $C88, 0), Mortality_Rates!$B$111), MIN(OFFSET(Mortality_Rates!$B$6, $C88, 1),  Mortality_Rates!$C$111))</f>
        <v>5.3198142858664067E-2</v>
      </c>
      <c r="AG88" s="30">
        <f ca="1">(1-IF($B88="Male", $C$3, $C$4))^MIN((AG$8-$C$6), $C$5)*IF($B88="Male", MIN(OFFSET(Mortality_Rates!$B$6, $C88, 0), Mortality_Rates!$B$111), MIN(OFFSET(Mortality_Rates!$B$6, $C88, 1),  Mortality_Rates!$C$111))</f>
        <v>5.2586364215789431E-2</v>
      </c>
      <c r="AH88" s="30">
        <f ca="1">(1-IF($B88="Male", $C$3, $C$4))^MIN((AH$8-$C$6), $C$5)*IF($B88="Male", MIN(OFFSET(Mortality_Rates!$B$6, $C88, 0), Mortality_Rates!$B$111), MIN(OFFSET(Mortality_Rates!$B$6, $C88, 1),  Mortality_Rates!$C$111))</f>
        <v>5.1981621027307849E-2</v>
      </c>
      <c r="AI88" s="30">
        <f ca="1">(1-IF($B88="Male", $C$3, $C$4))^MIN((AI$8-$C$6), $C$5)*IF($B88="Male", MIN(OFFSET(Mortality_Rates!$B$6, $C88, 0), Mortality_Rates!$B$111), MIN(OFFSET(Mortality_Rates!$B$6, $C88, 1),  Mortality_Rates!$C$111))</f>
        <v>5.1383832385493808E-2</v>
      </c>
      <c r="AJ88" s="30">
        <f ca="1">(1-IF($B88="Male", $C$3, $C$4))^MIN((AJ$8-$C$6), $C$5)*IF($B88="Male", MIN(OFFSET(Mortality_Rates!$B$6, $C88, 0), Mortality_Rates!$B$111), MIN(OFFSET(Mortality_Rates!$B$6, $C88, 1),  Mortality_Rates!$C$111))</f>
        <v>5.0792918313060632E-2</v>
      </c>
      <c r="AK88" s="30">
        <f ca="1">(1-IF($B88="Male", $C$3, $C$4))^MIN((AK$8-$C$6), $C$5)*IF($B88="Male", MIN(OFFSET(Mortality_Rates!$B$6, $C88, 0), Mortality_Rates!$B$111), MIN(OFFSET(Mortality_Rates!$B$6, $C88, 1),  Mortality_Rates!$C$111))</f>
        <v>5.0208799752460433E-2</v>
      </c>
      <c r="AL88" s="30">
        <f ca="1">(1-IF($B88="Male", $C$3, $C$4))^MIN((AL$8-$C$6), $C$5)*IF($B88="Male", MIN(OFFSET(Mortality_Rates!$B$6, $C88, 0), Mortality_Rates!$B$111), MIN(OFFSET(Mortality_Rates!$B$6, $C88, 1),  Mortality_Rates!$C$111))</f>
        <v>4.9631398555307134E-2</v>
      </c>
      <c r="AM88" s="30">
        <f ca="1">(1-IF($B88="Male", $C$3, $C$4))^MIN((AM$8-$C$6), $C$5)*IF($B88="Male", MIN(OFFSET(Mortality_Rates!$B$6, $C88, 0), Mortality_Rates!$B$111), MIN(OFFSET(Mortality_Rates!$B$6, $C88, 1),  Mortality_Rates!$C$111))</f>
        <v>4.9060637471921111E-2</v>
      </c>
      <c r="AN88" s="30">
        <f ca="1">(1-IF($B88="Male", $C$3, $C$4))^MIN((AN$8-$C$6), $C$5)*IF($B88="Male", MIN(OFFSET(Mortality_Rates!$B$6, $C88, 0), Mortality_Rates!$B$111), MIN(OFFSET(Mortality_Rates!$B$6, $C88, 1),  Mortality_Rates!$C$111))</f>
        <v>4.8496440140994017E-2</v>
      </c>
      <c r="AO88" s="30">
        <f ca="1">(1-IF($B88="Male", $C$3, $C$4))^MIN((AO$8-$C$6), $C$5)*IF($B88="Male", MIN(OFFSET(Mortality_Rates!$B$6, $C88, 0), Mortality_Rates!$B$111), MIN(OFFSET(Mortality_Rates!$B$6, $C88, 1),  Mortality_Rates!$C$111))</f>
        <v>4.793873107937259E-2</v>
      </c>
      <c r="AP88" s="30">
        <f ca="1">(1-IF($B88="Male", $C$3, $C$4))^MIN((AP$8-$C$6), $C$5)*IF($B88="Male", MIN(OFFSET(Mortality_Rates!$B$6, $C88, 0), Mortality_Rates!$B$111), MIN(OFFSET(Mortality_Rates!$B$6, $C88, 1),  Mortality_Rates!$C$111))</f>
        <v>4.7387435671959806E-2</v>
      </c>
      <c r="AQ88" s="30">
        <f ca="1">(1-IF($B88="Male", $C$3, $C$4))^MIN((AQ$8-$C$6), $C$5)*IF($B88="Male", MIN(OFFSET(Mortality_Rates!$B$6, $C88, 0), Mortality_Rates!$B$111), MIN(OFFSET(Mortality_Rates!$B$6, $C88, 1),  Mortality_Rates!$C$111))</f>
        <v>4.6842480161732265E-2</v>
      </c>
      <c r="AR88" s="30">
        <f ca="1">(1-IF($B88="Male", $C$3, $C$4))^MIN((AR$8-$C$6), $C$5)*IF($B88="Male", MIN(OFFSET(Mortality_Rates!$B$6, $C88, 0), Mortality_Rates!$B$111), MIN(OFFSET(Mortality_Rates!$B$6, $C88, 1),  Mortality_Rates!$C$111))</f>
        <v>4.6303791639872346E-2</v>
      </c>
      <c r="AS88" s="30">
        <f ca="1">(1-IF($B88="Male", $C$3, $C$4))^MIN((AS$8-$C$6), $C$5)*IF($B88="Male", MIN(OFFSET(Mortality_Rates!$B$6, $C88, 0), Mortality_Rates!$B$111), MIN(OFFSET(Mortality_Rates!$B$6, $C88, 1),  Mortality_Rates!$C$111))</f>
        <v>4.5771298036013812E-2</v>
      </c>
      <c r="AT88" s="30">
        <f ca="1">(1-IF($B88="Male", $C$3, $C$4))^MIN((AT$8-$C$6), $C$5)*IF($B88="Male", MIN(OFFSET(Mortality_Rates!$B$6, $C88, 0), Mortality_Rates!$B$111), MIN(OFFSET(Mortality_Rates!$B$6, $C88, 1),  Mortality_Rates!$C$111))</f>
        <v>4.5244928108599654E-2</v>
      </c>
      <c r="AU88" s="30">
        <f ca="1">(1-IF($B88="Male", $C$3, $C$4))^MIN((AU$8-$C$6), $C$5)*IF($B88="Male", MIN(OFFSET(Mortality_Rates!$B$6, $C88, 0), Mortality_Rates!$B$111), MIN(OFFSET(Mortality_Rates!$B$6, $C88, 1),  Mortality_Rates!$C$111))</f>
        <v>4.4724611435350767E-2</v>
      </c>
      <c r="AV88" s="30">
        <f ca="1">(1-IF($B88="Male", $C$3, $C$4))^MIN((AV$8-$C$6), $C$5)*IF($B88="Male", MIN(OFFSET(Mortality_Rates!$B$6, $C88, 0), Mortality_Rates!$B$111), MIN(OFFSET(Mortality_Rates!$B$6, $C88, 1),  Mortality_Rates!$C$111))</f>
        <v>4.4210278403844235E-2</v>
      </c>
      <c r="AW88" s="30">
        <f ca="1">(1-IF($B88="Male", $C$3, $C$4))^MIN((AW$8-$C$6), $C$5)*IF($B88="Male", MIN(OFFSET(Mortality_Rates!$B$6, $C88, 0), Mortality_Rates!$B$111), MIN(OFFSET(Mortality_Rates!$B$6, $C88, 1),  Mortality_Rates!$C$111))</f>
        <v>4.370186020220003E-2</v>
      </c>
      <c r="AX88" s="30">
        <f ca="1">(1-IF($B88="Male", $C$3, $C$4))^MIN((AX$8-$C$6), $C$5)*IF($B88="Male", MIN(OFFSET(Mortality_Rates!$B$6, $C88, 0), Mortality_Rates!$B$111), MIN(OFFSET(Mortality_Rates!$B$6, $C88, 1),  Mortality_Rates!$C$111))</f>
        <v>4.3199288809874725E-2</v>
      </c>
      <c r="AY88" s="30">
        <f ca="1">(1-IF($B88="Male", $C$3, $C$4))^MIN((AY$8-$C$6), $C$5)*IF($B88="Male", MIN(OFFSET(Mortality_Rates!$B$6, $C88, 0), Mortality_Rates!$B$111), MIN(OFFSET(Mortality_Rates!$B$6, $C88, 1),  Mortality_Rates!$C$111))</f>
        <v>4.2702496988561163E-2</v>
      </c>
      <c r="AZ88" s="30">
        <f ca="1">(1-IF($B88="Male", $C$3, $C$4))^MIN((AZ$8-$C$6), $C$5)*IF($B88="Male", MIN(OFFSET(Mortality_Rates!$B$6, $C88, 0), Mortality_Rates!$B$111), MIN(OFFSET(Mortality_Rates!$B$6, $C88, 1),  Mortality_Rates!$C$111))</f>
        <v>4.2211418273192712E-2</v>
      </c>
      <c r="BA88" s="30">
        <f ca="1">(1-IF($B88="Male", $C$3, $C$4))^MIN((BA$8-$C$6), $C$5)*IF($B88="Male", MIN(OFFSET(Mortality_Rates!$B$6, $C88, 0), Mortality_Rates!$B$111), MIN(OFFSET(Mortality_Rates!$B$6, $C88, 1),  Mortality_Rates!$C$111))</f>
        <v>4.1725986963051E-2</v>
      </c>
      <c r="BB88" s="30">
        <f ca="1">(1-IF($B88="Male", $C$3, $C$4))^MIN((BB$8-$C$6), $C$5)*IF($B88="Male", MIN(OFFSET(Mortality_Rates!$B$6, $C88, 0), Mortality_Rates!$B$111), MIN(OFFSET(Mortality_Rates!$B$6, $C88, 1),  Mortality_Rates!$C$111))</f>
        <v>4.1725986963051E-2</v>
      </c>
      <c r="BC88" s="30">
        <f ca="1">(1-IF($B88="Male", $C$3, $C$4))^MIN((BC$8-$C$6), $C$5)*IF($B88="Male", MIN(OFFSET(Mortality_Rates!$B$6, $C88, 0), Mortality_Rates!$B$111), MIN(OFFSET(Mortality_Rates!$B$6, $C88, 1),  Mortality_Rates!$C$111))</f>
        <v>4.1725986963051E-2</v>
      </c>
      <c r="BD88" s="30">
        <f ca="1">(1-IF($B88="Male", $C$3, $C$4))^MIN((BD$8-$C$6), $C$5)*IF($B88="Male", MIN(OFFSET(Mortality_Rates!$B$6, $C88, 0), Mortality_Rates!$B$111), MIN(OFFSET(Mortality_Rates!$B$6, $C88, 1),  Mortality_Rates!$C$111))</f>
        <v>4.1725986963051E-2</v>
      </c>
      <c r="BE88" s="30">
        <f ca="1">(1-IF($B88="Male", $C$3, $C$4))^MIN((BE$8-$C$6), $C$5)*IF($B88="Male", MIN(OFFSET(Mortality_Rates!$B$6, $C88, 0), Mortality_Rates!$B$111), MIN(OFFSET(Mortality_Rates!$B$6, $C88, 1),  Mortality_Rates!$C$111))</f>
        <v>4.1725986963051E-2</v>
      </c>
      <c r="BF88" s="30">
        <f ca="1">(1-IF($B88="Male", $C$3, $C$4))^MIN((BF$8-$C$6), $C$5)*IF($B88="Male", MIN(OFFSET(Mortality_Rates!$B$6, $C88, 0), Mortality_Rates!$B$111), MIN(OFFSET(Mortality_Rates!$B$6, $C88, 1),  Mortality_Rates!$C$111))</f>
        <v>4.1725986963051E-2</v>
      </c>
      <c r="BG88" s="30">
        <f ca="1">(1-IF($B88="Male", $C$3, $C$4))^MIN((BG$8-$C$6), $C$5)*IF($B88="Male", MIN(OFFSET(Mortality_Rates!$B$6, $C88, 0), Mortality_Rates!$B$111), MIN(OFFSET(Mortality_Rates!$B$6, $C88, 1),  Mortality_Rates!$C$111))</f>
        <v>4.1725986963051E-2</v>
      </c>
      <c r="BH88" s="30">
        <f ca="1">(1-IF($B88="Male", $C$3, $C$4))^MIN((BH$8-$C$6), $C$5)*IF($B88="Male", MIN(OFFSET(Mortality_Rates!$B$6, $C88, 0), Mortality_Rates!$B$111), MIN(OFFSET(Mortality_Rates!$B$6, $C88, 1),  Mortality_Rates!$C$111))</f>
        <v>4.1725986963051E-2</v>
      </c>
      <c r="BI88" s="30">
        <f ca="1">(1-IF($B88="Male", $C$3, $C$4))^MIN((BI$8-$C$6), $C$5)*IF($B88="Male", MIN(OFFSET(Mortality_Rates!$B$6, $C88, 0), Mortality_Rates!$B$111), MIN(OFFSET(Mortality_Rates!$B$6, $C88, 1),  Mortality_Rates!$C$111))</f>
        <v>4.1725986963051E-2</v>
      </c>
      <c r="BJ88" s="30">
        <f ca="1">(1-IF($B88="Male", $C$3, $C$4))^MIN((BJ$8-$C$6), $C$5)*IF($B88="Male", MIN(OFFSET(Mortality_Rates!$B$6, $C88, 0), Mortality_Rates!$B$111), MIN(OFFSET(Mortality_Rates!$B$6, $C88, 1),  Mortality_Rates!$C$111))</f>
        <v>4.1725986963051E-2</v>
      </c>
      <c r="BK88" s="30">
        <f ca="1">(1-IF($B88="Male", $C$3, $C$4))^MIN((BK$8-$C$6), $C$5)*IF($B88="Male", MIN(OFFSET(Mortality_Rates!$B$6, $C88, 0), Mortality_Rates!$B$111), MIN(OFFSET(Mortality_Rates!$B$6, $C88, 1),  Mortality_Rates!$C$111))</f>
        <v>4.1725986963051E-2</v>
      </c>
    </row>
    <row r="89" spans="1:63" x14ac:dyDescent="0.35">
      <c r="A89" t="s">
        <v>34</v>
      </c>
      <c r="B89" t="s">
        <v>31</v>
      </c>
      <c r="C89">
        <f t="shared" si="26"/>
        <v>80</v>
      </c>
      <c r="D89" s="30">
        <f ca="1">(1-IF($B89="Male", $C$3, $C$4))^MIN((D$8-$C$6), $C$5)*IF($B89="Male", MIN(OFFSET(Mortality_Rates!$B$6, $C89, 0), Mortality_Rates!$B$111), MIN(OFFSET(Mortality_Rates!$B$6, $C89, 1),  Mortality_Rates!$C$111))</f>
        <v>8.1274470000000001E-2</v>
      </c>
      <c r="E89" s="30">
        <f ca="1">(1-IF($B89="Male", $C$3, $C$4))^MIN((E$8-$C$6), $C$5)*IF($B89="Male", MIN(OFFSET(Mortality_Rates!$B$6, $C89, 0), Mortality_Rates!$B$111), MIN(OFFSET(Mortality_Rates!$B$6, $C89, 1),  Mortality_Rates!$C$111))</f>
        <v>8.0339813595000004E-2</v>
      </c>
      <c r="F89" s="30">
        <f ca="1">(1-IF($B89="Male", $C$3, $C$4))^MIN((F$8-$C$6), $C$5)*IF($B89="Male", MIN(OFFSET(Mortality_Rates!$B$6, $C89, 0), Mortality_Rates!$B$111), MIN(OFFSET(Mortality_Rates!$B$6, $C89, 1),  Mortality_Rates!$C$111))</f>
        <v>7.9415905738657505E-2</v>
      </c>
      <c r="G89" s="30">
        <f ca="1">(1-IF($B89="Male", $C$3, $C$4))^MIN((G$8-$C$6), $C$5)*IF($B89="Male", MIN(OFFSET(Mortality_Rates!$B$6, $C89, 0), Mortality_Rates!$B$111), MIN(OFFSET(Mortality_Rates!$B$6, $C89, 1),  Mortality_Rates!$C$111))</f>
        <v>7.8502622822662946E-2</v>
      </c>
      <c r="H89" s="30">
        <f ca="1">(1-IF($B89="Male", $C$3, $C$4))^MIN((H$8-$C$6), $C$5)*IF($B89="Male", MIN(OFFSET(Mortality_Rates!$B$6, $C89, 0), Mortality_Rates!$B$111), MIN(OFFSET(Mortality_Rates!$B$6, $C89, 1),  Mortality_Rates!$C$111))</f>
        <v>7.7599842660202326E-2</v>
      </c>
      <c r="I89" s="30">
        <f ca="1">(1-IF($B89="Male", $C$3, $C$4))^MIN((I$8-$C$6), $C$5)*IF($B89="Male", MIN(OFFSET(Mortality_Rates!$B$6, $C89, 0), Mortality_Rates!$B$111), MIN(OFFSET(Mortality_Rates!$B$6, $C89, 1),  Mortality_Rates!$C$111))</f>
        <v>7.6707444469610003E-2</v>
      </c>
      <c r="J89" s="30">
        <f ca="1">(1-IF($B89="Male", $C$3, $C$4))^MIN((J$8-$C$6), $C$5)*IF($B89="Male", MIN(OFFSET(Mortality_Rates!$B$6, $C89, 0), Mortality_Rates!$B$111), MIN(OFFSET(Mortality_Rates!$B$6, $C89, 1),  Mortality_Rates!$C$111))</f>
        <v>7.5825308858209484E-2</v>
      </c>
      <c r="K89" s="30">
        <f ca="1">(1-IF($B89="Male", $C$3, $C$4))^MIN((K$8-$C$6), $C$5)*IF($B89="Male", MIN(OFFSET(Mortality_Rates!$B$6, $C89, 0), Mortality_Rates!$B$111), MIN(OFFSET(Mortality_Rates!$B$6, $C89, 1),  Mortality_Rates!$C$111))</f>
        <v>7.4953317806340083E-2</v>
      </c>
      <c r="L89" s="30">
        <f ca="1">(1-IF($B89="Male", $C$3, $C$4))^MIN((L$8-$C$6), $C$5)*IF($B89="Male", MIN(OFFSET(Mortality_Rates!$B$6, $C89, 0), Mortality_Rates!$B$111), MIN(OFFSET(Mortality_Rates!$B$6, $C89, 1),  Mortality_Rates!$C$111))</f>
        <v>7.4091354651567173E-2</v>
      </c>
      <c r="M89" s="30">
        <f ca="1">(1-IF($B89="Male", $C$3, $C$4))^MIN((M$8-$C$6), $C$5)*IF($B89="Male", MIN(OFFSET(Mortality_Rates!$B$6, $C89, 0), Mortality_Rates!$B$111), MIN(OFFSET(Mortality_Rates!$B$6, $C89, 1),  Mortality_Rates!$C$111))</f>
        <v>7.3239304073074149E-2</v>
      </c>
      <c r="N89" s="30">
        <f ca="1">(1-IF($B89="Male", $C$3, $C$4))^MIN((N$8-$C$6), $C$5)*IF($B89="Male", MIN(OFFSET(Mortality_Rates!$B$6, $C89, 0), Mortality_Rates!$B$111), MIN(OFFSET(Mortality_Rates!$B$6, $C89, 1),  Mortality_Rates!$C$111))</f>
        <v>7.23970520762338E-2</v>
      </c>
      <c r="O89" s="30">
        <f ca="1">(1-IF($B89="Male", $C$3, $C$4))^MIN((O$8-$C$6), $C$5)*IF($B89="Male", MIN(OFFSET(Mortality_Rates!$B$6, $C89, 0), Mortality_Rates!$B$111), MIN(OFFSET(Mortality_Rates!$B$6, $C89, 1),  Mortality_Rates!$C$111))</f>
        <v>7.1564485977357123E-2</v>
      </c>
      <c r="P89" s="30">
        <f ca="1">(1-IF($B89="Male", $C$3, $C$4))^MIN((P$8-$C$6), $C$5)*IF($B89="Male", MIN(OFFSET(Mortality_Rates!$B$6, $C89, 0), Mortality_Rates!$B$111), MIN(OFFSET(Mortality_Rates!$B$6, $C89, 1),  Mortality_Rates!$C$111))</f>
        <v>7.0741494388617515E-2</v>
      </c>
      <c r="Q89" s="30">
        <f ca="1">(1-IF($B89="Male", $C$3, $C$4))^MIN((Q$8-$C$6), $C$5)*IF($B89="Male", MIN(OFFSET(Mortality_Rates!$B$6, $C89, 0), Mortality_Rates!$B$111), MIN(OFFSET(Mortality_Rates!$B$6, $C89, 1),  Mortality_Rates!$C$111))</f>
        <v>6.9927967203148408E-2</v>
      </c>
      <c r="R89" s="30">
        <f ca="1">(1-IF($B89="Male", $C$3, $C$4))^MIN((R$8-$C$6), $C$5)*IF($B89="Male", MIN(OFFSET(Mortality_Rates!$B$6, $C89, 0), Mortality_Rates!$B$111), MIN(OFFSET(Mortality_Rates!$B$6, $C89, 1),  Mortality_Rates!$C$111))</f>
        <v>6.9123795580312203E-2</v>
      </c>
      <c r="S89" s="30">
        <f ca="1">(1-IF($B89="Male", $C$3, $C$4))^MIN((S$8-$C$6), $C$5)*IF($B89="Male", MIN(OFFSET(Mortality_Rates!$B$6, $C89, 0), Mortality_Rates!$B$111), MIN(OFFSET(Mortality_Rates!$B$6, $C89, 1),  Mortality_Rates!$C$111))</f>
        <v>6.832887193113861E-2</v>
      </c>
      <c r="T89" s="30">
        <f ca="1">(1-IF($B89="Male", $C$3, $C$4))^MIN((T$8-$C$6), $C$5)*IF($B89="Male", MIN(OFFSET(Mortality_Rates!$B$6, $C89, 0), Mortality_Rates!$B$111), MIN(OFFSET(Mortality_Rates!$B$6, $C89, 1),  Mortality_Rates!$C$111))</f>
        <v>6.7543089903930514E-2</v>
      </c>
      <c r="U89" s="30">
        <f ca="1">(1-IF($B89="Male", $C$3, $C$4))^MIN((U$8-$C$6), $C$5)*IF($B89="Male", MIN(OFFSET(Mortality_Rates!$B$6, $C89, 0), Mortality_Rates!$B$111), MIN(OFFSET(Mortality_Rates!$B$6, $C89, 1),  Mortality_Rates!$C$111))</f>
        <v>6.6766344370035313E-2</v>
      </c>
      <c r="V89" s="30">
        <f ca="1">(1-IF($B89="Male", $C$3, $C$4))^MIN((V$8-$C$6), $C$5)*IF($B89="Male", MIN(OFFSET(Mortality_Rates!$B$6, $C89, 0), Mortality_Rates!$B$111), MIN(OFFSET(Mortality_Rates!$B$6, $C89, 1),  Mortality_Rates!$C$111))</f>
        <v>6.5998531409779918E-2</v>
      </c>
      <c r="W89" s="30">
        <f ca="1">(1-IF($B89="Male", $C$3, $C$4))^MIN((W$8-$C$6), $C$5)*IF($B89="Male", MIN(OFFSET(Mortality_Rates!$B$6, $C89, 0), Mortality_Rates!$B$111), MIN(OFFSET(Mortality_Rates!$B$6, $C89, 1),  Mortality_Rates!$C$111))</f>
        <v>6.5239548298567443E-2</v>
      </c>
      <c r="X89" s="30">
        <f ca="1">(1-IF($B89="Male", $C$3, $C$4))^MIN((X$8-$C$6), $C$5)*IF($B89="Male", MIN(OFFSET(Mortality_Rates!$B$6, $C89, 0), Mortality_Rates!$B$111), MIN(OFFSET(Mortality_Rates!$B$6, $C89, 1),  Mortality_Rates!$C$111))</f>
        <v>6.4489293493133926E-2</v>
      </c>
      <c r="Y89" s="30">
        <f ca="1">(1-IF($B89="Male", $C$3, $C$4))^MIN((Y$8-$C$6), $C$5)*IF($B89="Male", MIN(OFFSET(Mortality_Rates!$B$6, $C89, 0), Mortality_Rates!$B$111), MIN(OFFSET(Mortality_Rates!$B$6, $C89, 1),  Mortality_Rates!$C$111))</f>
        <v>6.3747666617962884E-2</v>
      </c>
      <c r="Z89" s="30">
        <f ca="1">(1-IF($B89="Male", $C$3, $C$4))^MIN((Z$8-$C$6), $C$5)*IF($B89="Male", MIN(OFFSET(Mortality_Rates!$B$6, $C89, 0), Mortality_Rates!$B$111), MIN(OFFSET(Mortality_Rates!$B$6, $C89, 1),  Mortality_Rates!$C$111))</f>
        <v>6.3014568451856309E-2</v>
      </c>
      <c r="AA89" s="30">
        <f ca="1">(1-IF($B89="Male", $C$3, $C$4))^MIN((AA$8-$C$6), $C$5)*IF($B89="Male", MIN(OFFSET(Mortality_Rates!$B$6, $C89, 0), Mortality_Rates!$B$111), MIN(OFFSET(Mortality_Rates!$B$6, $C89, 1),  Mortality_Rates!$C$111))</f>
        <v>6.2289900914659968E-2</v>
      </c>
      <c r="AB89" s="30">
        <f ca="1">(1-IF($B89="Male", $C$3, $C$4))^MIN((AB$8-$C$6), $C$5)*IF($B89="Male", MIN(OFFSET(Mortality_Rates!$B$6, $C89, 0), Mortality_Rates!$B$111), MIN(OFFSET(Mortality_Rates!$B$6, $C89, 1),  Mortality_Rates!$C$111))</f>
        <v>6.1573567054141375E-2</v>
      </c>
      <c r="AC89" s="30">
        <f ca="1">(1-IF($B89="Male", $C$3, $C$4))^MIN((AC$8-$C$6), $C$5)*IF($B89="Male", MIN(OFFSET(Mortality_Rates!$B$6, $C89, 0), Mortality_Rates!$B$111), MIN(OFFSET(Mortality_Rates!$B$6, $C89, 1),  Mortality_Rates!$C$111))</f>
        <v>6.0865471033018752E-2</v>
      </c>
      <c r="AD89" s="30">
        <f ca="1">(1-IF($B89="Male", $C$3, $C$4))^MIN((AD$8-$C$6), $C$5)*IF($B89="Male", MIN(OFFSET(Mortality_Rates!$B$6, $C89, 0), Mortality_Rates!$B$111), MIN(OFFSET(Mortality_Rates!$B$6, $C89, 1),  Mortality_Rates!$C$111))</f>
        <v>6.0165518116139037E-2</v>
      </c>
      <c r="AE89" s="30">
        <f ca="1">(1-IF($B89="Male", $C$3, $C$4))^MIN((AE$8-$C$6), $C$5)*IF($B89="Male", MIN(OFFSET(Mortality_Rates!$B$6, $C89, 0), Mortality_Rates!$B$111), MIN(OFFSET(Mortality_Rates!$B$6, $C89, 1),  Mortality_Rates!$C$111))</f>
        <v>5.9473614657803452E-2</v>
      </c>
      <c r="AF89" s="30">
        <f ca="1">(1-IF($B89="Male", $C$3, $C$4))^MIN((AF$8-$C$6), $C$5)*IF($B89="Male", MIN(OFFSET(Mortality_Rates!$B$6, $C89, 0), Mortality_Rates!$B$111), MIN(OFFSET(Mortality_Rates!$B$6, $C89, 1),  Mortality_Rates!$C$111))</f>
        <v>5.878966808923871E-2</v>
      </c>
      <c r="AG89" s="30">
        <f ca="1">(1-IF($B89="Male", $C$3, $C$4))^MIN((AG$8-$C$6), $C$5)*IF($B89="Male", MIN(OFFSET(Mortality_Rates!$B$6, $C89, 0), Mortality_Rates!$B$111), MIN(OFFSET(Mortality_Rates!$B$6, $C89, 1),  Mortality_Rates!$C$111))</f>
        <v>5.8113586906212461E-2</v>
      </c>
      <c r="AH89" s="30">
        <f ca="1">(1-IF($B89="Male", $C$3, $C$4))^MIN((AH$8-$C$6), $C$5)*IF($B89="Male", MIN(OFFSET(Mortality_Rates!$B$6, $C89, 0), Mortality_Rates!$B$111), MIN(OFFSET(Mortality_Rates!$B$6, $C89, 1),  Mortality_Rates!$C$111))</f>
        <v>5.7445280656791019E-2</v>
      </c>
      <c r="AI89" s="30">
        <f ca="1">(1-IF($B89="Male", $C$3, $C$4))^MIN((AI$8-$C$6), $C$5)*IF($B89="Male", MIN(OFFSET(Mortality_Rates!$B$6, $C89, 0), Mortality_Rates!$B$111), MIN(OFFSET(Mortality_Rates!$B$6, $C89, 1),  Mortality_Rates!$C$111))</f>
        <v>5.6784659929237924E-2</v>
      </c>
      <c r="AJ89" s="30">
        <f ca="1">(1-IF($B89="Male", $C$3, $C$4))^MIN((AJ$8-$C$6), $C$5)*IF($B89="Male", MIN(OFFSET(Mortality_Rates!$B$6, $C89, 0), Mortality_Rates!$B$111), MIN(OFFSET(Mortality_Rates!$B$6, $C89, 1),  Mortality_Rates!$C$111))</f>
        <v>5.6131636340051687E-2</v>
      </c>
      <c r="AK89" s="30">
        <f ca="1">(1-IF($B89="Male", $C$3, $C$4))^MIN((AK$8-$C$6), $C$5)*IF($B89="Male", MIN(OFFSET(Mortality_Rates!$B$6, $C89, 0), Mortality_Rates!$B$111), MIN(OFFSET(Mortality_Rates!$B$6, $C89, 1),  Mortality_Rates!$C$111))</f>
        <v>5.5486122522141093E-2</v>
      </c>
      <c r="AL89" s="30">
        <f ca="1">(1-IF($B89="Male", $C$3, $C$4))^MIN((AL$8-$C$6), $C$5)*IF($B89="Male", MIN(OFFSET(Mortality_Rates!$B$6, $C89, 0), Mortality_Rates!$B$111), MIN(OFFSET(Mortality_Rates!$B$6, $C89, 1),  Mortality_Rates!$C$111))</f>
        <v>5.4848032113136463E-2</v>
      </c>
      <c r="AM89" s="30">
        <f ca="1">(1-IF($B89="Male", $C$3, $C$4))^MIN((AM$8-$C$6), $C$5)*IF($B89="Male", MIN(OFFSET(Mortality_Rates!$B$6, $C89, 0), Mortality_Rates!$B$111), MIN(OFFSET(Mortality_Rates!$B$6, $C89, 1),  Mortality_Rates!$C$111))</f>
        <v>5.4217279743835403E-2</v>
      </c>
      <c r="AN89" s="30">
        <f ca="1">(1-IF($B89="Male", $C$3, $C$4))^MIN((AN$8-$C$6), $C$5)*IF($B89="Male", MIN(OFFSET(Mortality_Rates!$B$6, $C89, 0), Mortality_Rates!$B$111), MIN(OFFSET(Mortality_Rates!$B$6, $C89, 1),  Mortality_Rates!$C$111))</f>
        <v>5.3593781026781299E-2</v>
      </c>
      <c r="AO89" s="30">
        <f ca="1">(1-IF($B89="Male", $C$3, $C$4))^MIN((AO$8-$C$6), $C$5)*IF($B89="Male", MIN(OFFSET(Mortality_Rates!$B$6, $C89, 0), Mortality_Rates!$B$111), MIN(OFFSET(Mortality_Rates!$B$6, $C89, 1),  Mortality_Rates!$C$111))</f>
        <v>5.2977452544973318E-2</v>
      </c>
      <c r="AP89" s="30">
        <f ca="1">(1-IF($B89="Male", $C$3, $C$4))^MIN((AP$8-$C$6), $C$5)*IF($B89="Male", MIN(OFFSET(Mortality_Rates!$B$6, $C89, 0), Mortality_Rates!$B$111), MIN(OFFSET(Mortality_Rates!$B$6, $C89, 1),  Mortality_Rates!$C$111))</f>
        <v>5.2368211840706128E-2</v>
      </c>
      <c r="AQ89" s="30">
        <f ca="1">(1-IF($B89="Male", $C$3, $C$4))^MIN((AQ$8-$C$6), $C$5)*IF($B89="Male", MIN(OFFSET(Mortality_Rates!$B$6, $C89, 0), Mortality_Rates!$B$111), MIN(OFFSET(Mortality_Rates!$B$6, $C89, 1),  Mortality_Rates!$C$111))</f>
        <v>5.1765977404538005E-2</v>
      </c>
      <c r="AR89" s="30">
        <f ca="1">(1-IF($B89="Male", $C$3, $C$4))^MIN((AR$8-$C$6), $C$5)*IF($B89="Male", MIN(OFFSET(Mortality_Rates!$B$6, $C89, 0), Mortality_Rates!$B$111), MIN(OFFSET(Mortality_Rates!$B$6, $C89, 1),  Mortality_Rates!$C$111))</f>
        <v>5.1170668664385813E-2</v>
      </c>
      <c r="AS89" s="30">
        <f ca="1">(1-IF($B89="Male", $C$3, $C$4))^MIN((AS$8-$C$6), $C$5)*IF($B89="Male", MIN(OFFSET(Mortality_Rates!$B$6, $C89, 0), Mortality_Rates!$B$111), MIN(OFFSET(Mortality_Rates!$B$6, $C89, 1),  Mortality_Rates!$C$111))</f>
        <v>5.058220597474538E-2</v>
      </c>
      <c r="AT89" s="30">
        <f ca="1">(1-IF($B89="Male", $C$3, $C$4))^MIN((AT$8-$C$6), $C$5)*IF($B89="Male", MIN(OFFSET(Mortality_Rates!$B$6, $C89, 0), Mortality_Rates!$B$111), MIN(OFFSET(Mortality_Rates!$B$6, $C89, 1),  Mortality_Rates!$C$111))</f>
        <v>5.000051060603581E-2</v>
      </c>
      <c r="AU89" s="30">
        <f ca="1">(1-IF($B89="Male", $C$3, $C$4))^MIN((AU$8-$C$6), $C$5)*IF($B89="Male", MIN(OFFSET(Mortality_Rates!$B$6, $C89, 0), Mortality_Rates!$B$111), MIN(OFFSET(Mortality_Rates!$B$6, $C89, 1),  Mortality_Rates!$C$111))</f>
        <v>4.9425504734066407E-2</v>
      </c>
      <c r="AV89" s="30">
        <f ca="1">(1-IF($B89="Male", $C$3, $C$4))^MIN((AV$8-$C$6), $C$5)*IF($B89="Male", MIN(OFFSET(Mortality_Rates!$B$6, $C89, 0), Mortality_Rates!$B$111), MIN(OFFSET(Mortality_Rates!$B$6, $C89, 1),  Mortality_Rates!$C$111))</f>
        <v>4.8857111429624636E-2</v>
      </c>
      <c r="AW89" s="30">
        <f ca="1">(1-IF($B89="Male", $C$3, $C$4))^MIN((AW$8-$C$6), $C$5)*IF($B89="Male", MIN(OFFSET(Mortality_Rates!$B$6, $C89, 0), Mortality_Rates!$B$111), MIN(OFFSET(Mortality_Rates!$B$6, $C89, 1),  Mortality_Rates!$C$111))</f>
        <v>4.8295254648183961E-2</v>
      </c>
      <c r="AX89" s="30">
        <f ca="1">(1-IF($B89="Male", $C$3, $C$4))^MIN((AX$8-$C$6), $C$5)*IF($B89="Male", MIN(OFFSET(Mortality_Rates!$B$6, $C89, 0), Mortality_Rates!$B$111), MIN(OFFSET(Mortality_Rates!$B$6, $C89, 1),  Mortality_Rates!$C$111))</f>
        <v>4.7739859219729841E-2</v>
      </c>
      <c r="AY89" s="30">
        <f ca="1">(1-IF($B89="Male", $C$3, $C$4))^MIN((AY$8-$C$6), $C$5)*IF($B89="Male", MIN(OFFSET(Mortality_Rates!$B$6, $C89, 0), Mortality_Rates!$B$111), MIN(OFFSET(Mortality_Rates!$B$6, $C89, 1),  Mortality_Rates!$C$111))</f>
        <v>4.7190850838702947E-2</v>
      </c>
      <c r="AZ89" s="30">
        <f ca="1">(1-IF($B89="Male", $C$3, $C$4))^MIN((AZ$8-$C$6), $C$5)*IF($B89="Male", MIN(OFFSET(Mortality_Rates!$B$6, $C89, 0), Mortality_Rates!$B$111), MIN(OFFSET(Mortality_Rates!$B$6, $C89, 1),  Mortality_Rates!$C$111))</f>
        <v>4.6648156054057865E-2</v>
      </c>
      <c r="BA89" s="30">
        <f ca="1">(1-IF($B89="Male", $C$3, $C$4))^MIN((BA$8-$C$6), $C$5)*IF($B89="Male", MIN(OFFSET(Mortality_Rates!$B$6, $C89, 0), Mortality_Rates!$B$111), MIN(OFFSET(Mortality_Rates!$B$6, $C89, 1),  Mortality_Rates!$C$111))</f>
        <v>4.6111702259436206E-2</v>
      </c>
      <c r="BB89" s="30">
        <f ca="1">(1-IF($B89="Male", $C$3, $C$4))^MIN((BB$8-$C$6), $C$5)*IF($B89="Male", MIN(OFFSET(Mortality_Rates!$B$6, $C89, 0), Mortality_Rates!$B$111), MIN(OFFSET(Mortality_Rates!$B$6, $C89, 1),  Mortality_Rates!$C$111))</f>
        <v>4.6111702259436206E-2</v>
      </c>
      <c r="BC89" s="30">
        <f ca="1">(1-IF($B89="Male", $C$3, $C$4))^MIN((BC$8-$C$6), $C$5)*IF($B89="Male", MIN(OFFSET(Mortality_Rates!$B$6, $C89, 0), Mortality_Rates!$B$111), MIN(OFFSET(Mortality_Rates!$B$6, $C89, 1),  Mortality_Rates!$C$111))</f>
        <v>4.6111702259436206E-2</v>
      </c>
      <c r="BD89" s="30">
        <f ca="1">(1-IF($B89="Male", $C$3, $C$4))^MIN((BD$8-$C$6), $C$5)*IF($B89="Male", MIN(OFFSET(Mortality_Rates!$B$6, $C89, 0), Mortality_Rates!$B$111), MIN(OFFSET(Mortality_Rates!$B$6, $C89, 1),  Mortality_Rates!$C$111))</f>
        <v>4.6111702259436206E-2</v>
      </c>
      <c r="BE89" s="30">
        <f ca="1">(1-IF($B89="Male", $C$3, $C$4))^MIN((BE$8-$C$6), $C$5)*IF($B89="Male", MIN(OFFSET(Mortality_Rates!$B$6, $C89, 0), Mortality_Rates!$B$111), MIN(OFFSET(Mortality_Rates!$B$6, $C89, 1),  Mortality_Rates!$C$111))</f>
        <v>4.6111702259436206E-2</v>
      </c>
      <c r="BF89" s="30">
        <f ca="1">(1-IF($B89="Male", $C$3, $C$4))^MIN((BF$8-$C$6), $C$5)*IF($B89="Male", MIN(OFFSET(Mortality_Rates!$B$6, $C89, 0), Mortality_Rates!$B$111), MIN(OFFSET(Mortality_Rates!$B$6, $C89, 1),  Mortality_Rates!$C$111))</f>
        <v>4.6111702259436206E-2</v>
      </c>
      <c r="BG89" s="30">
        <f ca="1">(1-IF($B89="Male", $C$3, $C$4))^MIN((BG$8-$C$6), $C$5)*IF($B89="Male", MIN(OFFSET(Mortality_Rates!$B$6, $C89, 0), Mortality_Rates!$B$111), MIN(OFFSET(Mortality_Rates!$B$6, $C89, 1),  Mortality_Rates!$C$111))</f>
        <v>4.6111702259436206E-2</v>
      </c>
      <c r="BH89" s="30">
        <f ca="1">(1-IF($B89="Male", $C$3, $C$4))^MIN((BH$8-$C$6), $C$5)*IF($B89="Male", MIN(OFFSET(Mortality_Rates!$B$6, $C89, 0), Mortality_Rates!$B$111), MIN(OFFSET(Mortality_Rates!$B$6, $C89, 1),  Mortality_Rates!$C$111))</f>
        <v>4.6111702259436206E-2</v>
      </c>
      <c r="BI89" s="30">
        <f ca="1">(1-IF($B89="Male", $C$3, $C$4))^MIN((BI$8-$C$6), $C$5)*IF($B89="Male", MIN(OFFSET(Mortality_Rates!$B$6, $C89, 0), Mortality_Rates!$B$111), MIN(OFFSET(Mortality_Rates!$B$6, $C89, 1),  Mortality_Rates!$C$111))</f>
        <v>4.6111702259436206E-2</v>
      </c>
      <c r="BJ89" s="30">
        <f ca="1">(1-IF($B89="Male", $C$3, $C$4))^MIN((BJ$8-$C$6), $C$5)*IF($B89="Male", MIN(OFFSET(Mortality_Rates!$B$6, $C89, 0), Mortality_Rates!$B$111), MIN(OFFSET(Mortality_Rates!$B$6, $C89, 1),  Mortality_Rates!$C$111))</f>
        <v>4.6111702259436206E-2</v>
      </c>
      <c r="BK89" s="30">
        <f ca="1">(1-IF($B89="Male", $C$3, $C$4))^MIN((BK$8-$C$6), $C$5)*IF($B89="Male", MIN(OFFSET(Mortality_Rates!$B$6, $C89, 0), Mortality_Rates!$B$111), MIN(OFFSET(Mortality_Rates!$B$6, $C89, 1),  Mortality_Rates!$C$111))</f>
        <v>4.6111702259436206E-2</v>
      </c>
    </row>
    <row r="90" spans="1:63" x14ac:dyDescent="0.35">
      <c r="A90" t="s">
        <v>34</v>
      </c>
      <c r="B90" t="s">
        <v>31</v>
      </c>
      <c r="C90">
        <f t="shared" si="26"/>
        <v>81</v>
      </c>
      <c r="D90" s="30">
        <f ca="1">(1-IF($B90="Male", $C$3, $C$4))^MIN((D$8-$C$6), $C$5)*IF($B90="Male", MIN(OFFSET(Mortality_Rates!$B$6, $C90, 0), Mortality_Rates!$B$111), MIN(OFFSET(Mortality_Rates!$B$6, $C90, 1),  Mortality_Rates!$C$111))</f>
        <v>8.9656950000000013E-2</v>
      </c>
      <c r="E90" s="30">
        <f ca="1">(1-IF($B90="Male", $C$3, $C$4))^MIN((E$8-$C$6), $C$5)*IF($B90="Male", MIN(OFFSET(Mortality_Rates!$B$6, $C90, 0), Mortality_Rates!$B$111), MIN(OFFSET(Mortality_Rates!$B$6, $C90, 1),  Mortality_Rates!$C$111))</f>
        <v>8.8625895075000002E-2</v>
      </c>
      <c r="F90" s="30">
        <f ca="1">(1-IF($B90="Male", $C$3, $C$4))^MIN((F$8-$C$6), $C$5)*IF($B90="Male", MIN(OFFSET(Mortality_Rates!$B$6, $C90, 0), Mortality_Rates!$B$111), MIN(OFFSET(Mortality_Rates!$B$6, $C90, 1),  Mortality_Rates!$C$111))</f>
        <v>8.7606697281637502E-2</v>
      </c>
      <c r="G90" s="30">
        <f ca="1">(1-IF($B90="Male", $C$3, $C$4))^MIN((G$8-$C$6), $C$5)*IF($B90="Male", MIN(OFFSET(Mortality_Rates!$B$6, $C90, 0), Mortality_Rates!$B$111), MIN(OFFSET(Mortality_Rates!$B$6, $C90, 1),  Mortality_Rates!$C$111))</f>
        <v>8.659922026289868E-2</v>
      </c>
      <c r="H90" s="30">
        <f ca="1">(1-IF($B90="Male", $C$3, $C$4))^MIN((H$8-$C$6), $C$5)*IF($B90="Male", MIN(OFFSET(Mortality_Rates!$B$6, $C90, 0), Mortality_Rates!$B$111), MIN(OFFSET(Mortality_Rates!$B$6, $C90, 1),  Mortality_Rates!$C$111))</f>
        <v>8.5603329229875347E-2</v>
      </c>
      <c r="I90" s="30">
        <f ca="1">(1-IF($B90="Male", $C$3, $C$4))^MIN((I$8-$C$6), $C$5)*IF($B90="Male", MIN(OFFSET(Mortality_Rates!$B$6, $C90, 0), Mortality_Rates!$B$111), MIN(OFFSET(Mortality_Rates!$B$6, $C90, 1),  Mortality_Rates!$C$111))</f>
        <v>8.4618890943731775E-2</v>
      </c>
      <c r="J90" s="30">
        <f ca="1">(1-IF($B90="Male", $C$3, $C$4))^MIN((J$8-$C$6), $C$5)*IF($B90="Male", MIN(OFFSET(Mortality_Rates!$B$6, $C90, 0), Mortality_Rates!$B$111), MIN(OFFSET(Mortality_Rates!$B$6, $C90, 1),  Mortality_Rates!$C$111))</f>
        <v>8.3645773697878872E-2</v>
      </c>
      <c r="K90" s="30">
        <f ca="1">(1-IF($B90="Male", $C$3, $C$4))^MIN((K$8-$C$6), $C$5)*IF($B90="Male", MIN(OFFSET(Mortality_Rates!$B$6, $C90, 0), Mortality_Rates!$B$111), MIN(OFFSET(Mortality_Rates!$B$6, $C90, 1),  Mortality_Rates!$C$111))</f>
        <v>8.2683847300353261E-2</v>
      </c>
      <c r="L90" s="30">
        <f ca="1">(1-IF($B90="Male", $C$3, $C$4))^MIN((L$8-$C$6), $C$5)*IF($B90="Male", MIN(OFFSET(Mortality_Rates!$B$6, $C90, 0), Mortality_Rates!$B$111), MIN(OFFSET(Mortality_Rates!$B$6, $C90, 1),  Mortality_Rates!$C$111))</f>
        <v>8.17329830563992E-2</v>
      </c>
      <c r="M90" s="30">
        <f ca="1">(1-IF($B90="Male", $C$3, $C$4))^MIN((M$8-$C$6), $C$5)*IF($B90="Male", MIN(OFFSET(Mortality_Rates!$B$6, $C90, 0), Mortality_Rates!$B$111), MIN(OFFSET(Mortality_Rates!$B$6, $C90, 1),  Mortality_Rates!$C$111))</f>
        <v>8.0793053751250607E-2</v>
      </c>
      <c r="N90" s="30">
        <f ca="1">(1-IF($B90="Male", $C$3, $C$4))^MIN((N$8-$C$6), $C$5)*IF($B90="Male", MIN(OFFSET(Mortality_Rates!$B$6, $C90, 0), Mortality_Rates!$B$111), MIN(OFFSET(Mortality_Rates!$B$6, $C90, 1),  Mortality_Rates!$C$111))</f>
        <v>7.9863933633111228E-2</v>
      </c>
      <c r="O90" s="30">
        <f ca="1">(1-IF($B90="Male", $C$3, $C$4))^MIN((O$8-$C$6), $C$5)*IF($B90="Male", MIN(OFFSET(Mortality_Rates!$B$6, $C90, 0), Mortality_Rates!$B$111), MIN(OFFSET(Mortality_Rates!$B$6, $C90, 1),  Mortality_Rates!$C$111))</f>
        <v>7.8945498396330457E-2</v>
      </c>
      <c r="P90" s="30">
        <f ca="1">(1-IF($B90="Male", $C$3, $C$4))^MIN((P$8-$C$6), $C$5)*IF($B90="Male", MIN(OFFSET(Mortality_Rates!$B$6, $C90, 0), Mortality_Rates!$B$111), MIN(OFFSET(Mortality_Rates!$B$6, $C90, 1),  Mortality_Rates!$C$111))</f>
        <v>7.8037625164772667E-2</v>
      </c>
      <c r="Q90" s="30">
        <f ca="1">(1-IF($B90="Male", $C$3, $C$4))^MIN((Q$8-$C$6), $C$5)*IF($B90="Male", MIN(OFFSET(Mortality_Rates!$B$6, $C90, 0), Mortality_Rates!$B$111), MIN(OFFSET(Mortality_Rates!$B$6, $C90, 1),  Mortality_Rates!$C$111))</f>
        <v>7.7140192475377775E-2</v>
      </c>
      <c r="R90" s="30">
        <f ca="1">(1-IF($B90="Male", $C$3, $C$4))^MIN((R$8-$C$6), $C$5)*IF($B90="Male", MIN(OFFSET(Mortality_Rates!$B$6, $C90, 0), Mortality_Rates!$B$111), MIN(OFFSET(Mortality_Rates!$B$6, $C90, 1),  Mortality_Rates!$C$111))</f>
        <v>7.6253080261910938E-2</v>
      </c>
      <c r="S90" s="30">
        <f ca="1">(1-IF($B90="Male", $C$3, $C$4))^MIN((S$8-$C$6), $C$5)*IF($B90="Male", MIN(OFFSET(Mortality_Rates!$B$6, $C90, 0), Mortality_Rates!$B$111), MIN(OFFSET(Mortality_Rates!$B$6, $C90, 1),  Mortality_Rates!$C$111))</f>
        <v>7.5376169838898957E-2</v>
      </c>
      <c r="T90" s="30">
        <f ca="1">(1-IF($B90="Male", $C$3, $C$4))^MIN((T$8-$C$6), $C$5)*IF($B90="Male", MIN(OFFSET(Mortality_Rates!$B$6, $C90, 0), Mortality_Rates!$B$111), MIN(OFFSET(Mortality_Rates!$B$6, $C90, 1),  Mortality_Rates!$C$111))</f>
        <v>7.4509343885751617E-2</v>
      </c>
      <c r="U90" s="30">
        <f ca="1">(1-IF($B90="Male", $C$3, $C$4))^MIN((U$8-$C$6), $C$5)*IF($B90="Male", MIN(OFFSET(Mortality_Rates!$B$6, $C90, 0), Mortality_Rates!$B$111), MIN(OFFSET(Mortality_Rates!$B$6, $C90, 1),  Mortality_Rates!$C$111))</f>
        <v>7.3652486431065478E-2</v>
      </c>
      <c r="V90" s="30">
        <f ca="1">(1-IF($B90="Male", $C$3, $C$4))^MIN((V$8-$C$6), $C$5)*IF($B90="Male", MIN(OFFSET(Mortality_Rates!$B$6, $C90, 0), Mortality_Rates!$B$111), MIN(OFFSET(Mortality_Rates!$B$6, $C90, 1),  Mortality_Rates!$C$111))</f>
        <v>7.2805482837108221E-2</v>
      </c>
      <c r="W90" s="30">
        <f ca="1">(1-IF($B90="Male", $C$3, $C$4))^MIN((W$8-$C$6), $C$5)*IF($B90="Male", MIN(OFFSET(Mortality_Rates!$B$6, $C90, 0), Mortality_Rates!$B$111), MIN(OFFSET(Mortality_Rates!$B$6, $C90, 1),  Mortality_Rates!$C$111))</f>
        <v>7.196821978448148E-2</v>
      </c>
      <c r="X90" s="30">
        <f ca="1">(1-IF($B90="Male", $C$3, $C$4))^MIN((X$8-$C$6), $C$5)*IF($B90="Male", MIN(OFFSET(Mortality_Rates!$B$6, $C90, 0), Mortality_Rates!$B$111), MIN(OFFSET(Mortality_Rates!$B$6, $C90, 1),  Mortality_Rates!$C$111))</f>
        <v>7.1140585256959946E-2</v>
      </c>
      <c r="Y90" s="30">
        <f ca="1">(1-IF($B90="Male", $C$3, $C$4))^MIN((Y$8-$C$6), $C$5)*IF($B90="Male", MIN(OFFSET(Mortality_Rates!$B$6, $C90, 0), Mortality_Rates!$B$111), MIN(OFFSET(Mortality_Rates!$B$6, $C90, 1),  Mortality_Rates!$C$111))</f>
        <v>7.0322468526504908E-2</v>
      </c>
      <c r="Z90" s="30">
        <f ca="1">(1-IF($B90="Male", $C$3, $C$4))^MIN((Z$8-$C$6), $C$5)*IF($B90="Male", MIN(OFFSET(Mortality_Rates!$B$6, $C90, 0), Mortality_Rates!$B$111), MIN(OFFSET(Mortality_Rates!$B$6, $C90, 1),  Mortality_Rates!$C$111))</f>
        <v>6.9513760138450106E-2</v>
      </c>
      <c r="AA90" s="30">
        <f ca="1">(1-IF($B90="Male", $C$3, $C$4))^MIN((AA$8-$C$6), $C$5)*IF($B90="Male", MIN(OFFSET(Mortality_Rates!$B$6, $C90, 0), Mortality_Rates!$B$111), MIN(OFFSET(Mortality_Rates!$B$6, $C90, 1),  Mortality_Rates!$C$111))</f>
        <v>6.8714351896857928E-2</v>
      </c>
      <c r="AB90" s="30">
        <f ca="1">(1-IF($B90="Male", $C$3, $C$4))^MIN((AB$8-$C$6), $C$5)*IF($B90="Male", MIN(OFFSET(Mortality_Rates!$B$6, $C90, 0), Mortality_Rates!$B$111), MIN(OFFSET(Mortality_Rates!$B$6, $C90, 1),  Mortality_Rates!$C$111))</f>
        <v>6.7924136850044059E-2</v>
      </c>
      <c r="AC90" s="30">
        <f ca="1">(1-IF($B90="Male", $C$3, $C$4))^MIN((AC$8-$C$6), $C$5)*IF($B90="Male", MIN(OFFSET(Mortality_Rates!$B$6, $C90, 0), Mortality_Rates!$B$111), MIN(OFFSET(Mortality_Rates!$B$6, $C90, 1),  Mortality_Rates!$C$111))</f>
        <v>6.7143009276268553E-2</v>
      </c>
      <c r="AD90" s="30">
        <f ca="1">(1-IF($B90="Male", $C$3, $C$4))^MIN((AD$8-$C$6), $C$5)*IF($B90="Male", MIN(OFFSET(Mortality_Rates!$B$6, $C90, 0), Mortality_Rates!$B$111), MIN(OFFSET(Mortality_Rates!$B$6, $C90, 1),  Mortality_Rates!$C$111))</f>
        <v>6.6370864669591481E-2</v>
      </c>
      <c r="AE90" s="30">
        <f ca="1">(1-IF($B90="Male", $C$3, $C$4))^MIN((AE$8-$C$6), $C$5)*IF($B90="Male", MIN(OFFSET(Mortality_Rates!$B$6, $C90, 0), Mortality_Rates!$B$111), MIN(OFFSET(Mortality_Rates!$B$6, $C90, 1),  Mortality_Rates!$C$111))</f>
        <v>6.5607599725891183E-2</v>
      </c>
      <c r="AF90" s="30">
        <f ca="1">(1-IF($B90="Male", $C$3, $C$4))^MIN((AF$8-$C$6), $C$5)*IF($B90="Male", MIN(OFFSET(Mortality_Rates!$B$6, $C90, 0), Mortality_Rates!$B$111), MIN(OFFSET(Mortality_Rates!$B$6, $C90, 1),  Mortality_Rates!$C$111))</f>
        <v>6.4853112329043436E-2</v>
      </c>
      <c r="AG90" s="30">
        <f ca="1">(1-IF($B90="Male", $C$3, $C$4))^MIN((AG$8-$C$6), $C$5)*IF($B90="Male", MIN(OFFSET(Mortality_Rates!$B$6, $C90, 0), Mortality_Rates!$B$111), MIN(OFFSET(Mortality_Rates!$B$6, $C90, 1),  Mortality_Rates!$C$111))</f>
        <v>6.4107301537259437E-2</v>
      </c>
      <c r="AH90" s="30">
        <f ca="1">(1-IF($B90="Male", $C$3, $C$4))^MIN((AH$8-$C$6), $C$5)*IF($B90="Male", MIN(OFFSET(Mortality_Rates!$B$6, $C90, 0), Mortality_Rates!$B$111), MIN(OFFSET(Mortality_Rates!$B$6, $C90, 1),  Mortality_Rates!$C$111))</f>
        <v>6.3370067569580954E-2</v>
      </c>
      <c r="AI90" s="30">
        <f ca="1">(1-IF($B90="Male", $C$3, $C$4))^MIN((AI$8-$C$6), $C$5)*IF($B90="Male", MIN(OFFSET(Mortality_Rates!$B$6, $C90, 0), Mortality_Rates!$B$111), MIN(OFFSET(Mortality_Rates!$B$6, $C90, 1),  Mortality_Rates!$C$111))</f>
        <v>6.2641311792530768E-2</v>
      </c>
      <c r="AJ90" s="30">
        <f ca="1">(1-IF($B90="Male", $C$3, $C$4))^MIN((AJ$8-$C$6), $C$5)*IF($B90="Male", MIN(OFFSET(Mortality_Rates!$B$6, $C90, 0), Mortality_Rates!$B$111), MIN(OFFSET(Mortality_Rates!$B$6, $C90, 1),  Mortality_Rates!$C$111))</f>
        <v>6.1920936706916667E-2</v>
      </c>
      <c r="AK90" s="30">
        <f ca="1">(1-IF($B90="Male", $C$3, $C$4))^MIN((AK$8-$C$6), $C$5)*IF($B90="Male", MIN(OFFSET(Mortality_Rates!$B$6, $C90, 0), Mortality_Rates!$B$111), MIN(OFFSET(Mortality_Rates!$B$6, $C90, 1),  Mortality_Rates!$C$111))</f>
        <v>6.1208845934787121E-2</v>
      </c>
      <c r="AL90" s="30">
        <f ca="1">(1-IF($B90="Male", $C$3, $C$4))^MIN((AL$8-$C$6), $C$5)*IF($B90="Male", MIN(OFFSET(Mortality_Rates!$B$6, $C90, 0), Mortality_Rates!$B$111), MIN(OFFSET(Mortality_Rates!$B$6, $C90, 1),  Mortality_Rates!$C$111))</f>
        <v>6.0504944206537063E-2</v>
      </c>
      <c r="AM90" s="30">
        <f ca="1">(1-IF($B90="Male", $C$3, $C$4))^MIN((AM$8-$C$6), $C$5)*IF($B90="Male", MIN(OFFSET(Mortality_Rates!$B$6, $C90, 0), Mortality_Rates!$B$111), MIN(OFFSET(Mortality_Rates!$B$6, $C90, 1),  Mortality_Rates!$C$111))</f>
        <v>5.98091373481619E-2</v>
      </c>
      <c r="AN90" s="30">
        <f ca="1">(1-IF($B90="Male", $C$3, $C$4))^MIN((AN$8-$C$6), $C$5)*IF($B90="Male", MIN(OFFSET(Mortality_Rates!$B$6, $C90, 0), Mortality_Rates!$B$111), MIN(OFFSET(Mortality_Rates!$B$6, $C90, 1),  Mortality_Rates!$C$111))</f>
        <v>5.9121332268658039E-2</v>
      </c>
      <c r="AO90" s="30">
        <f ca="1">(1-IF($B90="Male", $C$3, $C$4))^MIN((AO$8-$C$6), $C$5)*IF($B90="Male", MIN(OFFSET(Mortality_Rates!$B$6, $C90, 0), Mortality_Rates!$B$111), MIN(OFFSET(Mortality_Rates!$B$6, $C90, 1),  Mortality_Rates!$C$111))</f>
        <v>5.8441436947568474E-2</v>
      </c>
      <c r="AP90" s="30">
        <f ca="1">(1-IF($B90="Male", $C$3, $C$4))^MIN((AP$8-$C$6), $C$5)*IF($B90="Male", MIN(OFFSET(Mortality_Rates!$B$6, $C90, 0), Mortality_Rates!$B$111), MIN(OFFSET(Mortality_Rates!$B$6, $C90, 1),  Mortality_Rates!$C$111))</f>
        <v>5.7769360422671438E-2</v>
      </c>
      <c r="AQ90" s="30">
        <f ca="1">(1-IF($B90="Male", $C$3, $C$4))^MIN((AQ$8-$C$6), $C$5)*IF($B90="Male", MIN(OFFSET(Mortality_Rates!$B$6, $C90, 0), Mortality_Rates!$B$111), MIN(OFFSET(Mortality_Rates!$B$6, $C90, 1),  Mortality_Rates!$C$111))</f>
        <v>5.7105012777810715E-2</v>
      </c>
      <c r="AR90" s="30">
        <f ca="1">(1-IF($B90="Male", $C$3, $C$4))^MIN((AR$8-$C$6), $C$5)*IF($B90="Male", MIN(OFFSET(Mortality_Rates!$B$6, $C90, 0), Mortality_Rates!$B$111), MIN(OFFSET(Mortality_Rates!$B$6, $C90, 1),  Mortality_Rates!$C$111))</f>
        <v>5.6448305130865892E-2</v>
      </c>
      <c r="AS90" s="30">
        <f ca="1">(1-IF($B90="Male", $C$3, $C$4))^MIN((AS$8-$C$6), $C$5)*IF($B90="Male", MIN(OFFSET(Mortality_Rates!$B$6, $C90, 0), Mortality_Rates!$B$111), MIN(OFFSET(Mortality_Rates!$B$6, $C90, 1),  Mortality_Rates!$C$111))</f>
        <v>5.579914962186093E-2</v>
      </c>
      <c r="AT90" s="30">
        <f ca="1">(1-IF($B90="Male", $C$3, $C$4))^MIN((AT$8-$C$6), $C$5)*IF($B90="Male", MIN(OFFSET(Mortality_Rates!$B$6, $C90, 0), Mortality_Rates!$B$111), MIN(OFFSET(Mortality_Rates!$B$6, $C90, 1),  Mortality_Rates!$C$111))</f>
        <v>5.5157459401209537E-2</v>
      </c>
      <c r="AU90" s="30">
        <f ca="1">(1-IF($B90="Male", $C$3, $C$4))^MIN((AU$8-$C$6), $C$5)*IF($B90="Male", MIN(OFFSET(Mortality_Rates!$B$6, $C90, 0), Mortality_Rates!$B$111), MIN(OFFSET(Mortality_Rates!$B$6, $C90, 1),  Mortality_Rates!$C$111))</f>
        <v>5.4523148618095631E-2</v>
      </c>
      <c r="AV90" s="30">
        <f ca="1">(1-IF($B90="Male", $C$3, $C$4))^MIN((AV$8-$C$6), $C$5)*IF($B90="Male", MIN(OFFSET(Mortality_Rates!$B$6, $C90, 0), Mortality_Rates!$B$111), MIN(OFFSET(Mortality_Rates!$B$6, $C90, 1),  Mortality_Rates!$C$111))</f>
        <v>5.3896132408987531E-2</v>
      </c>
      <c r="AW90" s="30">
        <f ca="1">(1-IF($B90="Male", $C$3, $C$4))^MIN((AW$8-$C$6), $C$5)*IF($B90="Male", MIN(OFFSET(Mortality_Rates!$B$6, $C90, 0), Mortality_Rates!$B$111), MIN(OFFSET(Mortality_Rates!$B$6, $C90, 1),  Mortality_Rates!$C$111))</f>
        <v>5.3276326886284177E-2</v>
      </c>
      <c r="AX90" s="30">
        <f ca="1">(1-IF($B90="Male", $C$3, $C$4))^MIN((AX$8-$C$6), $C$5)*IF($B90="Male", MIN(OFFSET(Mortality_Rates!$B$6, $C90, 0), Mortality_Rates!$B$111), MIN(OFFSET(Mortality_Rates!$B$6, $C90, 1),  Mortality_Rates!$C$111))</f>
        <v>5.2663649127091913E-2</v>
      </c>
      <c r="AY90" s="30">
        <f ca="1">(1-IF($B90="Male", $C$3, $C$4))^MIN((AY$8-$C$6), $C$5)*IF($B90="Male", MIN(OFFSET(Mortality_Rates!$B$6, $C90, 0), Mortality_Rates!$B$111), MIN(OFFSET(Mortality_Rates!$B$6, $C90, 1),  Mortality_Rates!$C$111))</f>
        <v>5.2058017162130349E-2</v>
      </c>
      <c r="AZ90" s="30">
        <f ca="1">(1-IF($B90="Male", $C$3, $C$4))^MIN((AZ$8-$C$6), $C$5)*IF($B90="Male", MIN(OFFSET(Mortality_Rates!$B$6, $C90, 0), Mortality_Rates!$B$111), MIN(OFFSET(Mortality_Rates!$B$6, $C90, 1),  Mortality_Rates!$C$111))</f>
        <v>5.1459349964765852E-2</v>
      </c>
      <c r="BA90" s="30">
        <f ca="1">(1-IF($B90="Male", $C$3, $C$4))^MIN((BA$8-$C$6), $C$5)*IF($B90="Male", MIN(OFFSET(Mortality_Rates!$B$6, $C90, 0), Mortality_Rates!$B$111), MIN(OFFSET(Mortality_Rates!$B$6, $C90, 1),  Mortality_Rates!$C$111))</f>
        <v>5.0867567440171055E-2</v>
      </c>
      <c r="BB90" s="30">
        <f ca="1">(1-IF($B90="Male", $C$3, $C$4))^MIN((BB$8-$C$6), $C$5)*IF($B90="Male", MIN(OFFSET(Mortality_Rates!$B$6, $C90, 0), Mortality_Rates!$B$111), MIN(OFFSET(Mortality_Rates!$B$6, $C90, 1),  Mortality_Rates!$C$111))</f>
        <v>5.0867567440171055E-2</v>
      </c>
      <c r="BC90" s="30">
        <f ca="1">(1-IF($B90="Male", $C$3, $C$4))^MIN((BC$8-$C$6), $C$5)*IF($B90="Male", MIN(OFFSET(Mortality_Rates!$B$6, $C90, 0), Mortality_Rates!$B$111), MIN(OFFSET(Mortality_Rates!$B$6, $C90, 1),  Mortality_Rates!$C$111))</f>
        <v>5.0867567440171055E-2</v>
      </c>
      <c r="BD90" s="30">
        <f ca="1">(1-IF($B90="Male", $C$3, $C$4))^MIN((BD$8-$C$6), $C$5)*IF($B90="Male", MIN(OFFSET(Mortality_Rates!$B$6, $C90, 0), Mortality_Rates!$B$111), MIN(OFFSET(Mortality_Rates!$B$6, $C90, 1),  Mortality_Rates!$C$111))</f>
        <v>5.0867567440171055E-2</v>
      </c>
      <c r="BE90" s="30">
        <f ca="1">(1-IF($B90="Male", $C$3, $C$4))^MIN((BE$8-$C$6), $C$5)*IF($B90="Male", MIN(OFFSET(Mortality_Rates!$B$6, $C90, 0), Mortality_Rates!$B$111), MIN(OFFSET(Mortality_Rates!$B$6, $C90, 1),  Mortality_Rates!$C$111))</f>
        <v>5.0867567440171055E-2</v>
      </c>
      <c r="BF90" s="30">
        <f ca="1">(1-IF($B90="Male", $C$3, $C$4))^MIN((BF$8-$C$6), $C$5)*IF($B90="Male", MIN(OFFSET(Mortality_Rates!$B$6, $C90, 0), Mortality_Rates!$B$111), MIN(OFFSET(Mortality_Rates!$B$6, $C90, 1),  Mortality_Rates!$C$111))</f>
        <v>5.0867567440171055E-2</v>
      </c>
      <c r="BG90" s="30">
        <f ca="1">(1-IF($B90="Male", $C$3, $C$4))^MIN((BG$8-$C$6), $C$5)*IF($B90="Male", MIN(OFFSET(Mortality_Rates!$B$6, $C90, 0), Mortality_Rates!$B$111), MIN(OFFSET(Mortality_Rates!$B$6, $C90, 1),  Mortality_Rates!$C$111))</f>
        <v>5.0867567440171055E-2</v>
      </c>
      <c r="BH90" s="30">
        <f ca="1">(1-IF($B90="Male", $C$3, $C$4))^MIN((BH$8-$C$6), $C$5)*IF($B90="Male", MIN(OFFSET(Mortality_Rates!$B$6, $C90, 0), Mortality_Rates!$B$111), MIN(OFFSET(Mortality_Rates!$B$6, $C90, 1),  Mortality_Rates!$C$111))</f>
        <v>5.0867567440171055E-2</v>
      </c>
      <c r="BI90" s="30">
        <f ca="1">(1-IF($B90="Male", $C$3, $C$4))^MIN((BI$8-$C$6), $C$5)*IF($B90="Male", MIN(OFFSET(Mortality_Rates!$B$6, $C90, 0), Mortality_Rates!$B$111), MIN(OFFSET(Mortality_Rates!$B$6, $C90, 1),  Mortality_Rates!$C$111))</f>
        <v>5.0867567440171055E-2</v>
      </c>
      <c r="BJ90" s="30">
        <f ca="1">(1-IF($B90="Male", $C$3, $C$4))^MIN((BJ$8-$C$6), $C$5)*IF($B90="Male", MIN(OFFSET(Mortality_Rates!$B$6, $C90, 0), Mortality_Rates!$B$111), MIN(OFFSET(Mortality_Rates!$B$6, $C90, 1),  Mortality_Rates!$C$111))</f>
        <v>5.0867567440171055E-2</v>
      </c>
      <c r="BK90" s="30">
        <f ca="1">(1-IF($B90="Male", $C$3, $C$4))^MIN((BK$8-$C$6), $C$5)*IF($B90="Male", MIN(OFFSET(Mortality_Rates!$B$6, $C90, 0), Mortality_Rates!$B$111), MIN(OFFSET(Mortality_Rates!$B$6, $C90, 1),  Mortality_Rates!$C$111))</f>
        <v>5.0867567440171055E-2</v>
      </c>
    </row>
    <row r="91" spans="1:63" x14ac:dyDescent="0.35">
      <c r="A91" t="s">
        <v>34</v>
      </c>
      <c r="B91" t="s">
        <v>31</v>
      </c>
      <c r="C91">
        <f t="shared" si="26"/>
        <v>82</v>
      </c>
      <c r="D91" s="30">
        <f ca="1">(1-IF($B91="Male", $C$3, $C$4))^MIN((D$8-$C$6), $C$5)*IF($B91="Male", MIN(OFFSET(Mortality_Rates!$B$6, $C91, 0), Mortality_Rates!$B$111), MIN(OFFSET(Mortality_Rates!$B$6, $C91, 1),  Mortality_Rates!$C$111))</f>
        <v>9.8719518000000006E-2</v>
      </c>
      <c r="E91" s="30">
        <f ca="1">(1-IF($B91="Male", $C$3, $C$4))^MIN((E$8-$C$6), $C$5)*IF($B91="Male", MIN(OFFSET(Mortality_Rates!$B$6, $C91, 0), Mortality_Rates!$B$111), MIN(OFFSET(Mortality_Rates!$B$6, $C91, 1),  Mortality_Rates!$C$111))</f>
        <v>9.7584243543000007E-2</v>
      </c>
      <c r="F91" s="30">
        <f ca="1">(1-IF($B91="Male", $C$3, $C$4))^MIN((F$8-$C$6), $C$5)*IF($B91="Male", MIN(OFFSET(Mortality_Rates!$B$6, $C91, 0), Mortality_Rates!$B$111), MIN(OFFSET(Mortality_Rates!$B$6, $C91, 1),  Mortality_Rates!$C$111))</f>
        <v>9.64620247422555E-2</v>
      </c>
      <c r="G91" s="30">
        <f ca="1">(1-IF($B91="Male", $C$3, $C$4))^MIN((G$8-$C$6), $C$5)*IF($B91="Male", MIN(OFFSET(Mortality_Rates!$B$6, $C91, 0), Mortality_Rates!$B$111), MIN(OFFSET(Mortality_Rates!$B$6, $C91, 1),  Mortality_Rates!$C$111))</f>
        <v>9.5352711457719577E-2</v>
      </c>
      <c r="H91" s="30">
        <f ca="1">(1-IF($B91="Male", $C$3, $C$4))^MIN((H$8-$C$6), $C$5)*IF($B91="Male", MIN(OFFSET(Mortality_Rates!$B$6, $C91, 0), Mortality_Rates!$B$111), MIN(OFFSET(Mortality_Rates!$B$6, $C91, 1),  Mortality_Rates!$C$111))</f>
        <v>9.4256155275955808E-2</v>
      </c>
      <c r="I91" s="30">
        <f ca="1">(1-IF($B91="Male", $C$3, $C$4))^MIN((I$8-$C$6), $C$5)*IF($B91="Male", MIN(OFFSET(Mortality_Rates!$B$6, $C91, 0), Mortality_Rates!$B$111), MIN(OFFSET(Mortality_Rates!$B$6, $C91, 1),  Mortality_Rates!$C$111))</f>
        <v>9.3172209490282307E-2</v>
      </c>
      <c r="J91" s="30">
        <f ca="1">(1-IF($B91="Male", $C$3, $C$4))^MIN((J$8-$C$6), $C$5)*IF($B91="Male", MIN(OFFSET(Mortality_Rates!$B$6, $C91, 0), Mortality_Rates!$B$111), MIN(OFFSET(Mortality_Rates!$B$6, $C91, 1),  Mortality_Rates!$C$111))</f>
        <v>9.210072908114407E-2</v>
      </c>
      <c r="K91" s="30">
        <f ca="1">(1-IF($B91="Male", $C$3, $C$4))^MIN((K$8-$C$6), $C$5)*IF($B91="Male", MIN(OFFSET(Mortality_Rates!$B$6, $C91, 0), Mortality_Rates!$B$111), MIN(OFFSET(Mortality_Rates!$B$6, $C91, 1),  Mortality_Rates!$C$111))</f>
        <v>9.1041570696710913E-2</v>
      </c>
      <c r="L91" s="30">
        <f ca="1">(1-IF($B91="Male", $C$3, $C$4))^MIN((L$8-$C$6), $C$5)*IF($B91="Male", MIN(OFFSET(Mortality_Rates!$B$6, $C91, 0), Mortality_Rates!$B$111), MIN(OFFSET(Mortality_Rates!$B$6, $C91, 1),  Mortality_Rates!$C$111))</f>
        <v>8.9994592633698731E-2</v>
      </c>
      <c r="M91" s="30">
        <f ca="1">(1-IF($B91="Male", $C$3, $C$4))^MIN((M$8-$C$6), $C$5)*IF($B91="Male", MIN(OFFSET(Mortality_Rates!$B$6, $C91, 0), Mortality_Rates!$B$111), MIN(OFFSET(Mortality_Rates!$B$6, $C91, 1),  Mortality_Rates!$C$111))</f>
        <v>8.8959654818411199E-2</v>
      </c>
      <c r="N91" s="30">
        <f ca="1">(1-IF($B91="Male", $C$3, $C$4))^MIN((N$8-$C$6), $C$5)*IF($B91="Male", MIN(OFFSET(Mortality_Rates!$B$6, $C91, 0), Mortality_Rates!$B$111), MIN(OFFSET(Mortality_Rates!$B$6, $C91, 1),  Mortality_Rates!$C$111))</f>
        <v>8.7936618787999465E-2</v>
      </c>
      <c r="O91" s="30">
        <f ca="1">(1-IF($B91="Male", $C$3, $C$4))^MIN((O$8-$C$6), $C$5)*IF($B91="Male", MIN(OFFSET(Mortality_Rates!$B$6, $C91, 0), Mortality_Rates!$B$111), MIN(OFFSET(Mortality_Rates!$B$6, $C91, 1),  Mortality_Rates!$C$111))</f>
        <v>8.6925347671937492E-2</v>
      </c>
      <c r="P91" s="30">
        <f ca="1">(1-IF($B91="Male", $C$3, $C$4))^MIN((P$8-$C$6), $C$5)*IF($B91="Male", MIN(OFFSET(Mortality_Rates!$B$6, $C91, 0), Mortality_Rates!$B$111), MIN(OFFSET(Mortality_Rates!$B$6, $C91, 1),  Mortality_Rates!$C$111))</f>
        <v>8.5925706173710203E-2</v>
      </c>
      <c r="Q91" s="30">
        <f ca="1">(1-IF($B91="Male", $C$3, $C$4))^MIN((Q$8-$C$6), $C$5)*IF($B91="Male", MIN(OFFSET(Mortality_Rates!$B$6, $C91, 0), Mortality_Rates!$B$111), MIN(OFFSET(Mortality_Rates!$B$6, $C91, 1),  Mortality_Rates!$C$111))</f>
        <v>8.4937560552712538E-2</v>
      </c>
      <c r="R91" s="30">
        <f ca="1">(1-IF($B91="Male", $C$3, $C$4))^MIN((R$8-$C$6), $C$5)*IF($B91="Male", MIN(OFFSET(Mortality_Rates!$B$6, $C91, 0), Mortality_Rates!$B$111), MIN(OFFSET(Mortality_Rates!$B$6, $C91, 1),  Mortality_Rates!$C$111))</f>
        <v>8.3960778606356354E-2</v>
      </c>
      <c r="S91" s="30">
        <f ca="1">(1-IF($B91="Male", $C$3, $C$4))^MIN((S$8-$C$6), $C$5)*IF($B91="Male", MIN(OFFSET(Mortality_Rates!$B$6, $C91, 0), Mortality_Rates!$B$111), MIN(OFFSET(Mortality_Rates!$B$6, $C91, 1),  Mortality_Rates!$C$111))</f>
        <v>8.2995229652383248E-2</v>
      </c>
      <c r="T91" s="30">
        <f ca="1">(1-IF($B91="Male", $C$3, $C$4))^MIN((T$8-$C$6), $C$5)*IF($B91="Male", MIN(OFFSET(Mortality_Rates!$B$6, $C91, 0), Mortality_Rates!$B$111), MIN(OFFSET(Mortality_Rates!$B$6, $C91, 1),  Mortality_Rates!$C$111))</f>
        <v>8.2040784511380846E-2</v>
      </c>
      <c r="U91" s="30">
        <f ca="1">(1-IF($B91="Male", $C$3, $C$4))^MIN((U$8-$C$6), $C$5)*IF($B91="Male", MIN(OFFSET(Mortality_Rates!$B$6, $C91, 0), Mortality_Rates!$B$111), MIN(OFFSET(Mortality_Rates!$B$6, $C91, 1),  Mortality_Rates!$C$111))</f>
        <v>8.1097315489499958E-2</v>
      </c>
      <c r="V91" s="30">
        <f ca="1">(1-IF($B91="Male", $C$3, $C$4))^MIN((V$8-$C$6), $C$5)*IF($B91="Male", MIN(OFFSET(Mortality_Rates!$B$6, $C91, 0), Mortality_Rates!$B$111), MIN(OFFSET(Mortality_Rates!$B$6, $C91, 1),  Mortality_Rates!$C$111))</f>
        <v>8.0164696361370719E-2</v>
      </c>
      <c r="W91" s="30">
        <f ca="1">(1-IF($B91="Male", $C$3, $C$4))^MIN((W$8-$C$6), $C$5)*IF($B91="Male", MIN(OFFSET(Mortality_Rates!$B$6, $C91, 0), Mortality_Rates!$B$111), MIN(OFFSET(Mortality_Rates!$B$6, $C91, 1),  Mortality_Rates!$C$111))</f>
        <v>7.9242802353214958E-2</v>
      </c>
      <c r="X91" s="30">
        <f ca="1">(1-IF($B91="Male", $C$3, $C$4))^MIN((X$8-$C$6), $C$5)*IF($B91="Male", MIN(OFFSET(Mortality_Rates!$B$6, $C91, 0), Mortality_Rates!$B$111), MIN(OFFSET(Mortality_Rates!$B$6, $C91, 1),  Mortality_Rates!$C$111))</f>
        <v>7.8331510126152984E-2</v>
      </c>
      <c r="Y91" s="30">
        <f ca="1">(1-IF($B91="Male", $C$3, $C$4))^MIN((Y$8-$C$6), $C$5)*IF($B91="Male", MIN(OFFSET(Mortality_Rates!$B$6, $C91, 0), Mortality_Rates!$B$111), MIN(OFFSET(Mortality_Rates!$B$6, $C91, 1),  Mortality_Rates!$C$111))</f>
        <v>7.7430697759702224E-2</v>
      </c>
      <c r="Z91" s="30">
        <f ca="1">(1-IF($B91="Male", $C$3, $C$4))^MIN((Z$8-$C$6), $C$5)*IF($B91="Male", MIN(OFFSET(Mortality_Rates!$B$6, $C91, 0), Mortality_Rates!$B$111), MIN(OFFSET(Mortality_Rates!$B$6, $C91, 1),  Mortality_Rates!$C$111))</f>
        <v>7.6540244735465654E-2</v>
      </c>
      <c r="AA91" s="30">
        <f ca="1">(1-IF($B91="Male", $C$3, $C$4))^MIN((AA$8-$C$6), $C$5)*IF($B91="Male", MIN(OFFSET(Mortality_Rates!$B$6, $C91, 0), Mortality_Rates!$B$111), MIN(OFFSET(Mortality_Rates!$B$6, $C91, 1),  Mortality_Rates!$C$111))</f>
        <v>7.56600319210078E-2</v>
      </c>
      <c r="AB91" s="30">
        <f ca="1">(1-IF($B91="Male", $C$3, $C$4))^MIN((AB$8-$C$6), $C$5)*IF($B91="Male", MIN(OFFSET(Mortality_Rates!$B$6, $C91, 0), Mortality_Rates!$B$111), MIN(OFFSET(Mortality_Rates!$B$6, $C91, 1),  Mortality_Rates!$C$111))</f>
        <v>7.4789941553916203E-2</v>
      </c>
      <c r="AC91" s="30">
        <f ca="1">(1-IF($B91="Male", $C$3, $C$4))^MIN((AC$8-$C$6), $C$5)*IF($B91="Male", MIN(OFFSET(Mortality_Rates!$B$6, $C91, 0), Mortality_Rates!$B$111), MIN(OFFSET(Mortality_Rates!$B$6, $C91, 1),  Mortality_Rates!$C$111))</f>
        <v>7.3929857226046169E-2</v>
      </c>
      <c r="AD91" s="30">
        <f ca="1">(1-IF($B91="Male", $C$3, $C$4))^MIN((AD$8-$C$6), $C$5)*IF($B91="Male", MIN(OFFSET(Mortality_Rates!$B$6, $C91, 0), Mortality_Rates!$B$111), MIN(OFFSET(Mortality_Rates!$B$6, $C91, 1),  Mortality_Rates!$C$111))</f>
        <v>7.3079663867946648E-2</v>
      </c>
      <c r="AE91" s="30">
        <f ca="1">(1-IF($B91="Male", $C$3, $C$4))^MIN((AE$8-$C$6), $C$5)*IF($B91="Male", MIN(OFFSET(Mortality_Rates!$B$6, $C91, 0), Mortality_Rates!$B$111), MIN(OFFSET(Mortality_Rates!$B$6, $C91, 1),  Mortality_Rates!$C$111))</f>
        <v>7.2239247733465267E-2</v>
      </c>
      <c r="AF91" s="30">
        <f ca="1">(1-IF($B91="Male", $C$3, $C$4))^MIN((AF$8-$C$6), $C$5)*IF($B91="Male", MIN(OFFSET(Mortality_Rates!$B$6, $C91, 0), Mortality_Rates!$B$111), MIN(OFFSET(Mortality_Rates!$B$6, $C91, 1),  Mortality_Rates!$C$111))</f>
        <v>7.1408496384530423E-2</v>
      </c>
      <c r="AG91" s="30">
        <f ca="1">(1-IF($B91="Male", $C$3, $C$4))^MIN((AG$8-$C$6), $C$5)*IF($B91="Male", MIN(OFFSET(Mortality_Rates!$B$6, $C91, 0), Mortality_Rates!$B$111), MIN(OFFSET(Mortality_Rates!$B$6, $C91, 1),  Mortality_Rates!$C$111))</f>
        <v>7.0587298676108315E-2</v>
      </c>
      <c r="AH91" s="30">
        <f ca="1">(1-IF($B91="Male", $C$3, $C$4))^MIN((AH$8-$C$6), $C$5)*IF($B91="Male", MIN(OFFSET(Mortality_Rates!$B$6, $C91, 0), Mortality_Rates!$B$111), MIN(OFFSET(Mortality_Rates!$B$6, $C91, 1),  Mortality_Rates!$C$111))</f>
        <v>6.9775544741333073E-2</v>
      </c>
      <c r="AI91" s="30">
        <f ca="1">(1-IF($B91="Male", $C$3, $C$4))^MIN((AI$8-$C$6), $C$5)*IF($B91="Male", MIN(OFFSET(Mortality_Rates!$B$6, $C91, 0), Mortality_Rates!$B$111), MIN(OFFSET(Mortality_Rates!$B$6, $C91, 1),  Mortality_Rates!$C$111))</f>
        <v>6.8973125976807742E-2</v>
      </c>
      <c r="AJ91" s="30">
        <f ca="1">(1-IF($B91="Male", $C$3, $C$4))^MIN((AJ$8-$C$6), $C$5)*IF($B91="Male", MIN(OFFSET(Mortality_Rates!$B$6, $C91, 0), Mortality_Rates!$B$111), MIN(OFFSET(Mortality_Rates!$B$6, $C91, 1),  Mortality_Rates!$C$111))</f>
        <v>6.8179935028074456E-2</v>
      </c>
      <c r="AK91" s="30">
        <f ca="1">(1-IF($B91="Male", $C$3, $C$4))^MIN((AK$8-$C$6), $C$5)*IF($B91="Male", MIN(OFFSET(Mortality_Rates!$B$6, $C91, 0), Mortality_Rates!$B$111), MIN(OFFSET(Mortality_Rates!$B$6, $C91, 1),  Mortality_Rates!$C$111))</f>
        <v>6.7395865775251598E-2</v>
      </c>
      <c r="AL91" s="30">
        <f ca="1">(1-IF($B91="Male", $C$3, $C$4))^MIN((AL$8-$C$6), $C$5)*IF($B91="Male", MIN(OFFSET(Mortality_Rates!$B$6, $C91, 0), Mortality_Rates!$B$111), MIN(OFFSET(Mortality_Rates!$B$6, $C91, 1),  Mortality_Rates!$C$111))</f>
        <v>6.6620813318836195E-2</v>
      </c>
      <c r="AM91" s="30">
        <f ca="1">(1-IF($B91="Male", $C$3, $C$4))^MIN((AM$8-$C$6), $C$5)*IF($B91="Male", MIN(OFFSET(Mortality_Rates!$B$6, $C91, 0), Mortality_Rates!$B$111), MIN(OFFSET(Mortality_Rates!$B$6, $C91, 1),  Mortality_Rates!$C$111))</f>
        <v>6.5854673965669588E-2</v>
      </c>
      <c r="AN91" s="30">
        <f ca="1">(1-IF($B91="Male", $C$3, $C$4))^MIN((AN$8-$C$6), $C$5)*IF($B91="Male", MIN(OFFSET(Mortality_Rates!$B$6, $C91, 0), Mortality_Rates!$B$111), MIN(OFFSET(Mortality_Rates!$B$6, $C91, 1),  Mortality_Rates!$C$111))</f>
        <v>6.5097345215064398E-2</v>
      </c>
      <c r="AO91" s="30">
        <f ca="1">(1-IF($B91="Male", $C$3, $C$4))^MIN((AO$8-$C$6), $C$5)*IF($B91="Male", MIN(OFFSET(Mortality_Rates!$B$6, $C91, 0), Mortality_Rates!$B$111), MIN(OFFSET(Mortality_Rates!$B$6, $C91, 1),  Mortality_Rates!$C$111))</f>
        <v>6.4348725745091151E-2</v>
      </c>
      <c r="AP91" s="30">
        <f ca="1">(1-IF($B91="Male", $C$3, $C$4))^MIN((AP$8-$C$6), $C$5)*IF($B91="Male", MIN(OFFSET(Mortality_Rates!$B$6, $C91, 0), Mortality_Rates!$B$111), MIN(OFFSET(Mortality_Rates!$B$6, $C91, 1),  Mortality_Rates!$C$111))</f>
        <v>6.3608715399022617E-2</v>
      </c>
      <c r="AQ91" s="30">
        <f ca="1">(1-IF($B91="Male", $C$3, $C$4))^MIN((AQ$8-$C$6), $C$5)*IF($B91="Male", MIN(OFFSET(Mortality_Rates!$B$6, $C91, 0), Mortality_Rates!$B$111), MIN(OFFSET(Mortality_Rates!$B$6, $C91, 1),  Mortality_Rates!$C$111))</f>
        <v>6.2877215171933842E-2</v>
      </c>
      <c r="AR91" s="30">
        <f ca="1">(1-IF($B91="Male", $C$3, $C$4))^MIN((AR$8-$C$6), $C$5)*IF($B91="Male", MIN(OFFSET(Mortality_Rates!$B$6, $C91, 0), Mortality_Rates!$B$111), MIN(OFFSET(Mortality_Rates!$B$6, $C91, 1),  Mortality_Rates!$C$111))</f>
        <v>6.215412719745661E-2</v>
      </c>
      <c r="AS91" s="30">
        <f ca="1">(1-IF($B91="Male", $C$3, $C$4))^MIN((AS$8-$C$6), $C$5)*IF($B91="Male", MIN(OFFSET(Mortality_Rates!$B$6, $C91, 0), Mortality_Rates!$B$111), MIN(OFFSET(Mortality_Rates!$B$6, $C91, 1),  Mortality_Rates!$C$111))</f>
        <v>6.1439354734685855E-2</v>
      </c>
      <c r="AT91" s="30">
        <f ca="1">(1-IF($B91="Male", $C$3, $C$4))^MIN((AT$8-$C$6), $C$5)*IF($B91="Male", MIN(OFFSET(Mortality_Rates!$B$6, $C91, 0), Mortality_Rates!$B$111), MIN(OFFSET(Mortality_Rates!$B$6, $C91, 1),  Mortality_Rates!$C$111))</f>
        <v>6.0732802155236972E-2</v>
      </c>
      <c r="AU91" s="30">
        <f ca="1">(1-IF($B91="Male", $C$3, $C$4))^MIN((AU$8-$C$6), $C$5)*IF($B91="Male", MIN(OFFSET(Mortality_Rates!$B$6, $C91, 0), Mortality_Rates!$B$111), MIN(OFFSET(Mortality_Rates!$B$6, $C91, 1),  Mortality_Rates!$C$111))</f>
        <v>6.0034374930451759E-2</v>
      </c>
      <c r="AV91" s="30">
        <f ca="1">(1-IF($B91="Male", $C$3, $C$4))^MIN((AV$8-$C$6), $C$5)*IF($B91="Male", MIN(OFFSET(Mortality_Rates!$B$6, $C91, 0), Mortality_Rates!$B$111), MIN(OFFSET(Mortality_Rates!$B$6, $C91, 1),  Mortality_Rates!$C$111))</f>
        <v>5.9343979618751562E-2</v>
      </c>
      <c r="AW91" s="30">
        <f ca="1">(1-IF($B91="Male", $C$3, $C$4))^MIN((AW$8-$C$6), $C$5)*IF($B91="Male", MIN(OFFSET(Mortality_Rates!$B$6, $C91, 0), Mortality_Rates!$B$111), MIN(OFFSET(Mortality_Rates!$B$6, $C91, 1),  Mortality_Rates!$C$111))</f>
        <v>5.8661523853135923E-2</v>
      </c>
      <c r="AX91" s="30">
        <f ca="1">(1-IF($B91="Male", $C$3, $C$4))^MIN((AX$8-$C$6), $C$5)*IF($B91="Male", MIN(OFFSET(Mortality_Rates!$B$6, $C91, 0), Mortality_Rates!$B$111), MIN(OFFSET(Mortality_Rates!$B$6, $C91, 1),  Mortality_Rates!$C$111))</f>
        <v>5.7986916328824856E-2</v>
      </c>
      <c r="AY91" s="30">
        <f ca="1">(1-IF($B91="Male", $C$3, $C$4))^MIN((AY$8-$C$6), $C$5)*IF($B91="Male", MIN(OFFSET(Mortality_Rates!$B$6, $C91, 0), Mortality_Rates!$B$111), MIN(OFFSET(Mortality_Rates!$B$6, $C91, 1),  Mortality_Rates!$C$111))</f>
        <v>5.7320066791043373E-2</v>
      </c>
      <c r="AZ91" s="30">
        <f ca="1">(1-IF($B91="Male", $C$3, $C$4))^MIN((AZ$8-$C$6), $C$5)*IF($B91="Male", MIN(OFFSET(Mortality_Rates!$B$6, $C91, 0), Mortality_Rates!$B$111), MIN(OFFSET(Mortality_Rates!$B$6, $C91, 1),  Mortality_Rates!$C$111))</f>
        <v>5.6660886022946375E-2</v>
      </c>
      <c r="BA91" s="30">
        <f ca="1">(1-IF($B91="Male", $C$3, $C$4))^MIN((BA$8-$C$6), $C$5)*IF($B91="Male", MIN(OFFSET(Mortality_Rates!$B$6, $C91, 0), Mortality_Rates!$B$111), MIN(OFFSET(Mortality_Rates!$B$6, $C91, 1),  Mortality_Rates!$C$111))</f>
        <v>5.6009285833682497E-2</v>
      </c>
      <c r="BB91" s="30">
        <f ca="1">(1-IF($B91="Male", $C$3, $C$4))^MIN((BB$8-$C$6), $C$5)*IF($B91="Male", MIN(OFFSET(Mortality_Rates!$B$6, $C91, 0), Mortality_Rates!$B$111), MIN(OFFSET(Mortality_Rates!$B$6, $C91, 1),  Mortality_Rates!$C$111))</f>
        <v>5.6009285833682497E-2</v>
      </c>
      <c r="BC91" s="30">
        <f ca="1">(1-IF($B91="Male", $C$3, $C$4))^MIN((BC$8-$C$6), $C$5)*IF($B91="Male", MIN(OFFSET(Mortality_Rates!$B$6, $C91, 0), Mortality_Rates!$B$111), MIN(OFFSET(Mortality_Rates!$B$6, $C91, 1),  Mortality_Rates!$C$111))</f>
        <v>5.6009285833682497E-2</v>
      </c>
      <c r="BD91" s="30">
        <f ca="1">(1-IF($B91="Male", $C$3, $C$4))^MIN((BD$8-$C$6), $C$5)*IF($B91="Male", MIN(OFFSET(Mortality_Rates!$B$6, $C91, 0), Mortality_Rates!$B$111), MIN(OFFSET(Mortality_Rates!$B$6, $C91, 1),  Mortality_Rates!$C$111))</f>
        <v>5.6009285833682497E-2</v>
      </c>
      <c r="BE91" s="30">
        <f ca="1">(1-IF($B91="Male", $C$3, $C$4))^MIN((BE$8-$C$6), $C$5)*IF($B91="Male", MIN(OFFSET(Mortality_Rates!$B$6, $C91, 0), Mortality_Rates!$B$111), MIN(OFFSET(Mortality_Rates!$B$6, $C91, 1),  Mortality_Rates!$C$111))</f>
        <v>5.6009285833682497E-2</v>
      </c>
      <c r="BF91" s="30">
        <f ca="1">(1-IF($B91="Male", $C$3, $C$4))^MIN((BF$8-$C$6), $C$5)*IF($B91="Male", MIN(OFFSET(Mortality_Rates!$B$6, $C91, 0), Mortality_Rates!$B$111), MIN(OFFSET(Mortality_Rates!$B$6, $C91, 1),  Mortality_Rates!$C$111))</f>
        <v>5.6009285833682497E-2</v>
      </c>
      <c r="BG91" s="30">
        <f ca="1">(1-IF($B91="Male", $C$3, $C$4))^MIN((BG$8-$C$6), $C$5)*IF($B91="Male", MIN(OFFSET(Mortality_Rates!$B$6, $C91, 0), Mortality_Rates!$B$111), MIN(OFFSET(Mortality_Rates!$B$6, $C91, 1),  Mortality_Rates!$C$111))</f>
        <v>5.6009285833682497E-2</v>
      </c>
      <c r="BH91" s="30">
        <f ca="1">(1-IF($B91="Male", $C$3, $C$4))^MIN((BH$8-$C$6), $C$5)*IF($B91="Male", MIN(OFFSET(Mortality_Rates!$B$6, $C91, 0), Mortality_Rates!$B$111), MIN(OFFSET(Mortality_Rates!$B$6, $C91, 1),  Mortality_Rates!$C$111))</f>
        <v>5.6009285833682497E-2</v>
      </c>
      <c r="BI91" s="30">
        <f ca="1">(1-IF($B91="Male", $C$3, $C$4))^MIN((BI$8-$C$6), $C$5)*IF($B91="Male", MIN(OFFSET(Mortality_Rates!$B$6, $C91, 0), Mortality_Rates!$B$111), MIN(OFFSET(Mortality_Rates!$B$6, $C91, 1),  Mortality_Rates!$C$111))</f>
        <v>5.6009285833682497E-2</v>
      </c>
      <c r="BJ91" s="30">
        <f ca="1">(1-IF($B91="Male", $C$3, $C$4))^MIN((BJ$8-$C$6), $C$5)*IF($B91="Male", MIN(OFFSET(Mortality_Rates!$B$6, $C91, 0), Mortality_Rates!$B$111), MIN(OFFSET(Mortality_Rates!$B$6, $C91, 1),  Mortality_Rates!$C$111))</f>
        <v>5.6009285833682497E-2</v>
      </c>
      <c r="BK91" s="30">
        <f ca="1">(1-IF($B91="Male", $C$3, $C$4))^MIN((BK$8-$C$6), $C$5)*IF($B91="Male", MIN(OFFSET(Mortality_Rates!$B$6, $C91, 0), Mortality_Rates!$B$111), MIN(OFFSET(Mortality_Rates!$B$6, $C91, 1),  Mortality_Rates!$C$111))</f>
        <v>5.6009285833682497E-2</v>
      </c>
    </row>
    <row r="92" spans="1:63" x14ac:dyDescent="0.35">
      <c r="A92" t="s">
        <v>34</v>
      </c>
      <c r="B92" t="s">
        <v>31</v>
      </c>
      <c r="C92">
        <f t="shared" si="26"/>
        <v>83</v>
      </c>
      <c r="D92" s="30">
        <f ca="1">(1-IF($B92="Male", $C$3, $C$4))^MIN((D$8-$C$6), $C$5)*IF($B92="Male", MIN(OFFSET(Mortality_Rates!$B$6, $C92, 0), Mortality_Rates!$B$111), MIN(OFFSET(Mortality_Rates!$B$6, $C92, 1),  Mortality_Rates!$C$111))</f>
        <v>0.10849182900000001</v>
      </c>
      <c r="E92" s="30">
        <f ca="1">(1-IF($B92="Male", $C$3, $C$4))^MIN((E$8-$C$6), $C$5)*IF($B92="Male", MIN(OFFSET(Mortality_Rates!$B$6, $C92, 0), Mortality_Rates!$B$111), MIN(OFFSET(Mortality_Rates!$B$6, $C92, 1),  Mortality_Rates!$C$111))</f>
        <v>0.1072441729665</v>
      </c>
      <c r="F92" s="30">
        <f ca="1">(1-IF($B92="Male", $C$3, $C$4))^MIN((F$8-$C$6), $C$5)*IF($B92="Male", MIN(OFFSET(Mortality_Rates!$B$6, $C92, 0), Mortality_Rates!$B$111), MIN(OFFSET(Mortality_Rates!$B$6, $C92, 1),  Mortality_Rates!$C$111))</f>
        <v>0.10601086497738525</v>
      </c>
      <c r="G92" s="30">
        <f ca="1">(1-IF($B92="Male", $C$3, $C$4))^MIN((G$8-$C$6), $C$5)*IF($B92="Male", MIN(OFFSET(Mortality_Rates!$B$6, $C92, 0), Mortality_Rates!$B$111), MIN(OFFSET(Mortality_Rates!$B$6, $C92, 1),  Mortality_Rates!$C$111))</f>
        <v>0.10479174003014534</v>
      </c>
      <c r="H92" s="30">
        <f ca="1">(1-IF($B92="Male", $C$3, $C$4))^MIN((H$8-$C$6), $C$5)*IF($B92="Male", MIN(OFFSET(Mortality_Rates!$B$6, $C92, 0), Mortality_Rates!$B$111), MIN(OFFSET(Mortality_Rates!$B$6, $C92, 1),  Mortality_Rates!$C$111))</f>
        <v>0.10358663501979867</v>
      </c>
      <c r="I92" s="30">
        <f ca="1">(1-IF($B92="Male", $C$3, $C$4))^MIN((I$8-$C$6), $C$5)*IF($B92="Male", MIN(OFFSET(Mortality_Rates!$B$6, $C92, 0), Mortality_Rates!$B$111), MIN(OFFSET(Mortality_Rates!$B$6, $C92, 1),  Mortality_Rates!$C$111))</f>
        <v>0.10239538871707098</v>
      </c>
      <c r="J92" s="30">
        <f ca="1">(1-IF($B92="Male", $C$3, $C$4))^MIN((J$8-$C$6), $C$5)*IF($B92="Male", MIN(OFFSET(Mortality_Rates!$B$6, $C92, 0), Mortality_Rates!$B$111), MIN(OFFSET(Mortality_Rates!$B$6, $C92, 1),  Mortality_Rates!$C$111))</f>
        <v>0.10121784174682467</v>
      </c>
      <c r="K92" s="30">
        <f ca="1">(1-IF($B92="Male", $C$3, $C$4))^MIN((K$8-$C$6), $C$5)*IF($B92="Male", MIN(OFFSET(Mortality_Rates!$B$6, $C92, 0), Mortality_Rates!$B$111), MIN(OFFSET(Mortality_Rates!$B$6, $C92, 1),  Mortality_Rates!$C$111))</f>
        <v>0.10005383656673619</v>
      </c>
      <c r="L92" s="30">
        <f ca="1">(1-IF($B92="Male", $C$3, $C$4))^MIN((L$8-$C$6), $C$5)*IF($B92="Male", MIN(OFFSET(Mortality_Rates!$B$6, $C92, 0), Mortality_Rates!$B$111), MIN(OFFSET(Mortality_Rates!$B$6, $C92, 1),  Mortality_Rates!$C$111))</f>
        <v>9.8903217446218716E-2</v>
      </c>
      <c r="M92" s="30">
        <f ca="1">(1-IF($B92="Male", $C$3, $C$4))^MIN((M$8-$C$6), $C$5)*IF($B92="Male", MIN(OFFSET(Mortality_Rates!$B$6, $C92, 0), Mortality_Rates!$B$111), MIN(OFFSET(Mortality_Rates!$B$6, $C92, 1),  Mortality_Rates!$C$111))</f>
        <v>9.7765830445587204E-2</v>
      </c>
      <c r="N92" s="30">
        <f ca="1">(1-IF($B92="Male", $C$3, $C$4))^MIN((N$8-$C$6), $C$5)*IF($B92="Male", MIN(OFFSET(Mortality_Rates!$B$6, $C92, 0), Mortality_Rates!$B$111), MIN(OFFSET(Mortality_Rates!$B$6, $C92, 1),  Mortality_Rates!$C$111))</f>
        <v>9.6641523395462961E-2</v>
      </c>
      <c r="O92" s="30">
        <f ca="1">(1-IF($B92="Male", $C$3, $C$4))^MIN((O$8-$C$6), $C$5)*IF($B92="Male", MIN(OFFSET(Mortality_Rates!$B$6, $C92, 0), Mortality_Rates!$B$111), MIN(OFFSET(Mortality_Rates!$B$6, $C92, 1),  Mortality_Rates!$C$111))</f>
        <v>9.5530145876415146E-2</v>
      </c>
      <c r="P92" s="30">
        <f ca="1">(1-IF($B92="Male", $C$3, $C$4))^MIN((P$8-$C$6), $C$5)*IF($B92="Male", MIN(OFFSET(Mortality_Rates!$B$6, $C92, 0), Mortality_Rates!$B$111), MIN(OFFSET(Mortality_Rates!$B$6, $C92, 1),  Mortality_Rates!$C$111))</f>
        <v>9.4431549198836368E-2</v>
      </c>
      <c r="Q92" s="30">
        <f ca="1">(1-IF($B92="Male", $C$3, $C$4))^MIN((Q$8-$C$6), $C$5)*IF($B92="Male", MIN(OFFSET(Mortality_Rates!$B$6, $C92, 0), Mortality_Rates!$B$111), MIN(OFFSET(Mortality_Rates!$B$6, $C92, 1),  Mortality_Rates!$C$111))</f>
        <v>9.3345586383049753E-2</v>
      </c>
      <c r="R92" s="30">
        <f ca="1">(1-IF($B92="Male", $C$3, $C$4))^MIN((R$8-$C$6), $C$5)*IF($B92="Male", MIN(OFFSET(Mortality_Rates!$B$6, $C92, 0), Mortality_Rates!$B$111), MIN(OFFSET(Mortality_Rates!$B$6, $C92, 1),  Mortality_Rates!$C$111))</f>
        <v>9.2272112139644688E-2</v>
      </c>
      <c r="S92" s="30">
        <f ca="1">(1-IF($B92="Male", $C$3, $C$4))^MIN((S$8-$C$6), $C$5)*IF($B92="Male", MIN(OFFSET(Mortality_Rates!$B$6, $C92, 0), Mortality_Rates!$B$111), MIN(OFFSET(Mortality_Rates!$B$6, $C92, 1),  Mortality_Rates!$C$111))</f>
        <v>9.1210982850038771E-2</v>
      </c>
      <c r="T92" s="30">
        <f ca="1">(1-IF($B92="Male", $C$3, $C$4))^MIN((T$8-$C$6), $C$5)*IF($B92="Male", MIN(OFFSET(Mortality_Rates!$B$6, $C92, 0), Mortality_Rates!$B$111), MIN(OFFSET(Mortality_Rates!$B$6, $C92, 1),  Mortality_Rates!$C$111))</f>
        <v>9.0162056547263322E-2</v>
      </c>
      <c r="U92" s="30">
        <f ca="1">(1-IF($B92="Male", $C$3, $C$4))^MIN((U$8-$C$6), $C$5)*IF($B92="Male", MIN(OFFSET(Mortality_Rates!$B$6, $C92, 0), Mortality_Rates!$B$111), MIN(OFFSET(Mortality_Rates!$B$6, $C92, 1),  Mortality_Rates!$C$111))</f>
        <v>8.9125192896969796E-2</v>
      </c>
      <c r="V92" s="30">
        <f ca="1">(1-IF($B92="Male", $C$3, $C$4))^MIN((V$8-$C$6), $C$5)*IF($B92="Male", MIN(OFFSET(Mortality_Rates!$B$6, $C92, 0), Mortality_Rates!$B$111), MIN(OFFSET(Mortality_Rates!$B$6, $C92, 1),  Mortality_Rates!$C$111))</f>
        <v>8.8100253178654636E-2</v>
      </c>
      <c r="W92" s="30">
        <f ca="1">(1-IF($B92="Male", $C$3, $C$4))^MIN((W$8-$C$6), $C$5)*IF($B92="Male", MIN(OFFSET(Mortality_Rates!$B$6, $C92, 0), Mortality_Rates!$B$111), MIN(OFFSET(Mortality_Rates!$B$6, $C92, 1),  Mortality_Rates!$C$111))</f>
        <v>8.708710026710012E-2</v>
      </c>
      <c r="X92" s="30">
        <f ca="1">(1-IF($B92="Male", $C$3, $C$4))^MIN((X$8-$C$6), $C$5)*IF($B92="Male", MIN(OFFSET(Mortality_Rates!$B$6, $C92, 0), Mortality_Rates!$B$111), MIN(OFFSET(Mortality_Rates!$B$6, $C92, 1),  Mortality_Rates!$C$111))</f>
        <v>8.608559861402848E-2</v>
      </c>
      <c r="Y92" s="30">
        <f ca="1">(1-IF($B92="Male", $C$3, $C$4))^MIN((Y$8-$C$6), $C$5)*IF($B92="Male", MIN(OFFSET(Mortality_Rates!$B$6, $C92, 0), Mortality_Rates!$B$111), MIN(OFFSET(Mortality_Rates!$B$6, $C92, 1),  Mortality_Rates!$C$111))</f>
        <v>8.5095614229967143E-2</v>
      </c>
      <c r="Z92" s="30">
        <f ca="1">(1-IF($B92="Male", $C$3, $C$4))^MIN((Z$8-$C$6), $C$5)*IF($B92="Male", MIN(OFFSET(Mortality_Rates!$B$6, $C92, 0), Mortality_Rates!$B$111), MIN(OFFSET(Mortality_Rates!$B$6, $C92, 1),  Mortality_Rates!$C$111))</f>
        <v>8.4117014666322529E-2</v>
      </c>
      <c r="AA92" s="30">
        <f ca="1">(1-IF($B92="Male", $C$3, $C$4))^MIN((AA$8-$C$6), $C$5)*IF($B92="Male", MIN(OFFSET(Mortality_Rates!$B$6, $C92, 0), Mortality_Rates!$B$111), MIN(OFFSET(Mortality_Rates!$B$6, $C92, 1),  Mortality_Rates!$C$111))</f>
        <v>8.3149668997659812E-2</v>
      </c>
      <c r="AB92" s="30">
        <f ca="1">(1-IF($B92="Male", $C$3, $C$4))^MIN((AB$8-$C$6), $C$5)*IF($B92="Male", MIN(OFFSET(Mortality_Rates!$B$6, $C92, 0), Mortality_Rates!$B$111), MIN(OFFSET(Mortality_Rates!$B$6, $C92, 1),  Mortality_Rates!$C$111))</f>
        <v>8.219344780418672E-2</v>
      </c>
      <c r="AC92" s="30">
        <f ca="1">(1-IF($B92="Male", $C$3, $C$4))^MIN((AC$8-$C$6), $C$5)*IF($B92="Male", MIN(OFFSET(Mortality_Rates!$B$6, $C92, 0), Mortality_Rates!$B$111), MIN(OFFSET(Mortality_Rates!$B$6, $C92, 1),  Mortality_Rates!$C$111))</f>
        <v>8.1248223154438581E-2</v>
      </c>
      <c r="AD92" s="30">
        <f ca="1">(1-IF($B92="Male", $C$3, $C$4))^MIN((AD$8-$C$6), $C$5)*IF($B92="Male", MIN(OFFSET(Mortality_Rates!$B$6, $C92, 0), Mortality_Rates!$B$111), MIN(OFFSET(Mortality_Rates!$B$6, $C92, 1),  Mortality_Rates!$C$111))</f>
        <v>8.0313868588162543E-2</v>
      </c>
      <c r="AE92" s="30">
        <f ca="1">(1-IF($B92="Male", $C$3, $C$4))^MIN((AE$8-$C$6), $C$5)*IF($B92="Male", MIN(OFFSET(Mortality_Rates!$B$6, $C92, 0), Mortality_Rates!$B$111), MIN(OFFSET(Mortality_Rates!$B$6, $C92, 1),  Mortality_Rates!$C$111))</f>
        <v>7.9390259099398688E-2</v>
      </c>
      <c r="AF92" s="30">
        <f ca="1">(1-IF($B92="Male", $C$3, $C$4))^MIN((AF$8-$C$6), $C$5)*IF($B92="Male", MIN(OFFSET(Mortality_Rates!$B$6, $C92, 0), Mortality_Rates!$B$111), MIN(OFFSET(Mortality_Rates!$B$6, $C92, 1),  Mortality_Rates!$C$111))</f>
        <v>7.8477271119755596E-2</v>
      </c>
      <c r="AG92" s="30">
        <f ca="1">(1-IF($B92="Male", $C$3, $C$4))^MIN((AG$8-$C$6), $C$5)*IF($B92="Male", MIN(OFFSET(Mortality_Rates!$B$6, $C92, 0), Mortality_Rates!$B$111), MIN(OFFSET(Mortality_Rates!$B$6, $C92, 1),  Mortality_Rates!$C$111))</f>
        <v>7.7574782501878409E-2</v>
      </c>
      <c r="AH92" s="30">
        <f ca="1">(1-IF($B92="Male", $C$3, $C$4))^MIN((AH$8-$C$6), $C$5)*IF($B92="Male", MIN(OFFSET(Mortality_Rates!$B$6, $C92, 0), Mortality_Rates!$B$111), MIN(OFFSET(Mortality_Rates!$B$6, $C92, 1),  Mortality_Rates!$C$111))</f>
        <v>7.6682672503106813E-2</v>
      </c>
      <c r="AI92" s="30">
        <f ca="1">(1-IF($B92="Male", $C$3, $C$4))^MIN((AI$8-$C$6), $C$5)*IF($B92="Male", MIN(OFFSET(Mortality_Rates!$B$6, $C92, 0), Mortality_Rates!$B$111), MIN(OFFSET(Mortality_Rates!$B$6, $C92, 1),  Mortality_Rates!$C$111))</f>
        <v>7.5800821769321083E-2</v>
      </c>
      <c r="AJ92" s="30">
        <f ca="1">(1-IF($B92="Male", $C$3, $C$4))^MIN((AJ$8-$C$6), $C$5)*IF($B92="Male", MIN(OFFSET(Mortality_Rates!$B$6, $C92, 0), Mortality_Rates!$B$111), MIN(OFFSET(Mortality_Rates!$B$6, $C92, 1),  Mortality_Rates!$C$111))</f>
        <v>7.4929112318973895E-2</v>
      </c>
      <c r="AK92" s="30">
        <f ca="1">(1-IF($B92="Male", $C$3, $C$4))^MIN((AK$8-$C$6), $C$5)*IF($B92="Male", MIN(OFFSET(Mortality_Rates!$B$6, $C92, 0), Mortality_Rates!$B$111), MIN(OFFSET(Mortality_Rates!$B$6, $C92, 1),  Mortality_Rates!$C$111))</f>
        <v>7.406742752730569E-2</v>
      </c>
      <c r="AL92" s="30">
        <f ca="1">(1-IF($B92="Male", $C$3, $C$4))^MIN((AL$8-$C$6), $C$5)*IF($B92="Male", MIN(OFFSET(Mortality_Rates!$B$6, $C92, 0), Mortality_Rates!$B$111), MIN(OFFSET(Mortality_Rates!$B$6, $C92, 1),  Mortality_Rates!$C$111))</f>
        <v>7.3215652110741672E-2</v>
      </c>
      <c r="AM92" s="30">
        <f ca="1">(1-IF($B92="Male", $C$3, $C$4))^MIN((AM$8-$C$6), $C$5)*IF($B92="Male", MIN(OFFSET(Mortality_Rates!$B$6, $C92, 0), Mortality_Rates!$B$111), MIN(OFFSET(Mortality_Rates!$B$6, $C92, 1),  Mortality_Rates!$C$111))</f>
        <v>7.2373672111468154E-2</v>
      </c>
      <c r="AN92" s="30">
        <f ca="1">(1-IF($B92="Male", $C$3, $C$4))^MIN((AN$8-$C$6), $C$5)*IF($B92="Male", MIN(OFFSET(Mortality_Rates!$B$6, $C92, 0), Mortality_Rates!$B$111), MIN(OFFSET(Mortality_Rates!$B$6, $C92, 1),  Mortality_Rates!$C$111))</f>
        <v>7.1541374882186273E-2</v>
      </c>
      <c r="AO92" s="30">
        <f ca="1">(1-IF($B92="Male", $C$3, $C$4))^MIN((AO$8-$C$6), $C$5)*IF($B92="Male", MIN(OFFSET(Mortality_Rates!$B$6, $C92, 0), Mortality_Rates!$B$111), MIN(OFFSET(Mortality_Rates!$B$6, $C92, 1),  Mortality_Rates!$C$111))</f>
        <v>7.0718649071041126E-2</v>
      </c>
      <c r="AP92" s="30">
        <f ca="1">(1-IF($B92="Male", $C$3, $C$4))^MIN((AP$8-$C$6), $C$5)*IF($B92="Male", MIN(OFFSET(Mortality_Rates!$B$6, $C92, 0), Mortality_Rates!$B$111), MIN(OFFSET(Mortality_Rates!$B$6, $C92, 1),  Mortality_Rates!$C$111))</f>
        <v>6.9905384606724158E-2</v>
      </c>
      <c r="AQ92" s="30">
        <f ca="1">(1-IF($B92="Male", $C$3, $C$4))^MIN((AQ$8-$C$6), $C$5)*IF($B92="Male", MIN(OFFSET(Mortality_Rates!$B$6, $C92, 0), Mortality_Rates!$B$111), MIN(OFFSET(Mortality_Rates!$B$6, $C92, 1),  Mortality_Rates!$C$111))</f>
        <v>6.910147268374682E-2</v>
      </c>
      <c r="AR92" s="30">
        <f ca="1">(1-IF($B92="Male", $C$3, $C$4))^MIN((AR$8-$C$6), $C$5)*IF($B92="Male", MIN(OFFSET(Mortality_Rates!$B$6, $C92, 0), Mortality_Rates!$B$111), MIN(OFFSET(Mortality_Rates!$B$6, $C92, 1),  Mortality_Rates!$C$111))</f>
        <v>6.8306805747883739E-2</v>
      </c>
      <c r="AS92" s="30">
        <f ca="1">(1-IF($B92="Male", $C$3, $C$4))^MIN((AS$8-$C$6), $C$5)*IF($B92="Male", MIN(OFFSET(Mortality_Rates!$B$6, $C92, 0), Mortality_Rates!$B$111), MIN(OFFSET(Mortality_Rates!$B$6, $C92, 1),  Mortality_Rates!$C$111))</f>
        <v>6.7521277481783076E-2</v>
      </c>
      <c r="AT92" s="30">
        <f ca="1">(1-IF($B92="Male", $C$3, $C$4))^MIN((AT$8-$C$6), $C$5)*IF($B92="Male", MIN(OFFSET(Mortality_Rates!$B$6, $C92, 0), Mortality_Rates!$B$111), MIN(OFFSET(Mortality_Rates!$B$6, $C92, 1),  Mortality_Rates!$C$111))</f>
        <v>6.6744782790742571E-2</v>
      </c>
      <c r="AU92" s="30">
        <f ca="1">(1-IF($B92="Male", $C$3, $C$4))^MIN((AU$8-$C$6), $C$5)*IF($B92="Male", MIN(OFFSET(Mortality_Rates!$B$6, $C92, 0), Mortality_Rates!$B$111), MIN(OFFSET(Mortality_Rates!$B$6, $C92, 1),  Mortality_Rates!$C$111))</f>
        <v>6.597721778864904E-2</v>
      </c>
      <c r="AV92" s="30">
        <f ca="1">(1-IF($B92="Male", $C$3, $C$4))^MIN((AV$8-$C$6), $C$5)*IF($B92="Male", MIN(OFFSET(Mortality_Rates!$B$6, $C92, 0), Mortality_Rates!$B$111), MIN(OFFSET(Mortality_Rates!$B$6, $C92, 1),  Mortality_Rates!$C$111))</f>
        <v>6.5218479784079575E-2</v>
      </c>
      <c r="AW92" s="30">
        <f ca="1">(1-IF($B92="Male", $C$3, $C$4))^MIN((AW$8-$C$6), $C$5)*IF($B92="Male", MIN(OFFSET(Mortality_Rates!$B$6, $C92, 0), Mortality_Rates!$B$111), MIN(OFFSET(Mortality_Rates!$B$6, $C92, 1),  Mortality_Rates!$C$111))</f>
        <v>6.4468467266562662E-2</v>
      </c>
      <c r="AX92" s="30">
        <f ca="1">(1-IF($B92="Male", $C$3, $C$4))^MIN((AX$8-$C$6), $C$5)*IF($B92="Male", MIN(OFFSET(Mortality_Rates!$B$6, $C92, 0), Mortality_Rates!$B$111), MIN(OFFSET(Mortality_Rates!$B$6, $C92, 1),  Mortality_Rates!$C$111))</f>
        <v>6.3727079892997196E-2</v>
      </c>
      <c r="AY92" s="30">
        <f ca="1">(1-IF($B92="Male", $C$3, $C$4))^MIN((AY$8-$C$6), $C$5)*IF($B92="Male", MIN(OFFSET(Mortality_Rates!$B$6, $C92, 0), Mortality_Rates!$B$111), MIN(OFFSET(Mortality_Rates!$B$6, $C92, 1),  Mortality_Rates!$C$111))</f>
        <v>6.2994218474227717E-2</v>
      </c>
      <c r="AZ92" s="30">
        <f ca="1">(1-IF($B92="Male", $C$3, $C$4))^MIN((AZ$8-$C$6), $C$5)*IF($B92="Male", MIN(OFFSET(Mortality_Rates!$B$6, $C92, 0), Mortality_Rates!$B$111), MIN(OFFSET(Mortality_Rates!$B$6, $C92, 1),  Mortality_Rates!$C$111))</f>
        <v>6.2269784961774106E-2</v>
      </c>
      <c r="BA92" s="30">
        <f ca="1">(1-IF($B92="Male", $C$3, $C$4))^MIN((BA$8-$C$6), $C$5)*IF($B92="Male", MIN(OFFSET(Mortality_Rates!$B$6, $C92, 0), Mortality_Rates!$B$111), MIN(OFFSET(Mortality_Rates!$B$6, $C92, 1),  Mortality_Rates!$C$111))</f>
        <v>6.1553682434713715E-2</v>
      </c>
      <c r="BB92" s="30">
        <f ca="1">(1-IF($B92="Male", $C$3, $C$4))^MIN((BB$8-$C$6), $C$5)*IF($B92="Male", MIN(OFFSET(Mortality_Rates!$B$6, $C92, 0), Mortality_Rates!$B$111), MIN(OFFSET(Mortality_Rates!$B$6, $C92, 1),  Mortality_Rates!$C$111))</f>
        <v>6.1553682434713715E-2</v>
      </c>
      <c r="BC92" s="30">
        <f ca="1">(1-IF($B92="Male", $C$3, $C$4))^MIN((BC$8-$C$6), $C$5)*IF($B92="Male", MIN(OFFSET(Mortality_Rates!$B$6, $C92, 0), Mortality_Rates!$B$111), MIN(OFFSET(Mortality_Rates!$B$6, $C92, 1),  Mortality_Rates!$C$111))</f>
        <v>6.1553682434713715E-2</v>
      </c>
      <c r="BD92" s="30">
        <f ca="1">(1-IF($B92="Male", $C$3, $C$4))^MIN((BD$8-$C$6), $C$5)*IF($B92="Male", MIN(OFFSET(Mortality_Rates!$B$6, $C92, 0), Mortality_Rates!$B$111), MIN(OFFSET(Mortality_Rates!$B$6, $C92, 1),  Mortality_Rates!$C$111))</f>
        <v>6.1553682434713715E-2</v>
      </c>
      <c r="BE92" s="30">
        <f ca="1">(1-IF($B92="Male", $C$3, $C$4))^MIN((BE$8-$C$6), $C$5)*IF($B92="Male", MIN(OFFSET(Mortality_Rates!$B$6, $C92, 0), Mortality_Rates!$B$111), MIN(OFFSET(Mortality_Rates!$B$6, $C92, 1),  Mortality_Rates!$C$111))</f>
        <v>6.1553682434713715E-2</v>
      </c>
      <c r="BF92" s="30">
        <f ca="1">(1-IF($B92="Male", $C$3, $C$4))^MIN((BF$8-$C$6), $C$5)*IF($B92="Male", MIN(OFFSET(Mortality_Rates!$B$6, $C92, 0), Mortality_Rates!$B$111), MIN(OFFSET(Mortality_Rates!$B$6, $C92, 1),  Mortality_Rates!$C$111))</f>
        <v>6.1553682434713715E-2</v>
      </c>
      <c r="BG92" s="30">
        <f ca="1">(1-IF($B92="Male", $C$3, $C$4))^MIN((BG$8-$C$6), $C$5)*IF($B92="Male", MIN(OFFSET(Mortality_Rates!$B$6, $C92, 0), Mortality_Rates!$B$111), MIN(OFFSET(Mortality_Rates!$B$6, $C92, 1),  Mortality_Rates!$C$111))</f>
        <v>6.1553682434713715E-2</v>
      </c>
      <c r="BH92" s="30">
        <f ca="1">(1-IF($B92="Male", $C$3, $C$4))^MIN((BH$8-$C$6), $C$5)*IF($B92="Male", MIN(OFFSET(Mortality_Rates!$B$6, $C92, 0), Mortality_Rates!$B$111), MIN(OFFSET(Mortality_Rates!$B$6, $C92, 1),  Mortality_Rates!$C$111))</f>
        <v>6.1553682434713715E-2</v>
      </c>
      <c r="BI92" s="30">
        <f ca="1">(1-IF($B92="Male", $C$3, $C$4))^MIN((BI$8-$C$6), $C$5)*IF($B92="Male", MIN(OFFSET(Mortality_Rates!$B$6, $C92, 0), Mortality_Rates!$B$111), MIN(OFFSET(Mortality_Rates!$B$6, $C92, 1),  Mortality_Rates!$C$111))</f>
        <v>6.1553682434713715E-2</v>
      </c>
      <c r="BJ92" s="30">
        <f ca="1">(1-IF($B92="Male", $C$3, $C$4))^MIN((BJ$8-$C$6), $C$5)*IF($B92="Male", MIN(OFFSET(Mortality_Rates!$B$6, $C92, 0), Mortality_Rates!$B$111), MIN(OFFSET(Mortality_Rates!$B$6, $C92, 1),  Mortality_Rates!$C$111))</f>
        <v>6.1553682434713715E-2</v>
      </c>
      <c r="BK92" s="30">
        <f ca="1">(1-IF($B92="Male", $C$3, $C$4))^MIN((BK$8-$C$6), $C$5)*IF($B92="Male", MIN(OFFSET(Mortality_Rates!$B$6, $C92, 0), Mortality_Rates!$B$111), MIN(OFFSET(Mortality_Rates!$B$6, $C92, 1),  Mortality_Rates!$C$111))</f>
        <v>6.1553682434713715E-2</v>
      </c>
    </row>
    <row r="93" spans="1:63" x14ac:dyDescent="0.35">
      <c r="A93" t="s">
        <v>34</v>
      </c>
      <c r="B93" t="s">
        <v>31</v>
      </c>
      <c r="C93">
        <f t="shared" si="26"/>
        <v>84</v>
      </c>
      <c r="D93" s="30">
        <f ca="1">(1-IF($B93="Male", $C$3, $C$4))^MIN((D$8-$C$6), $C$5)*IF($B93="Male", MIN(OFFSET(Mortality_Rates!$B$6, $C93, 0), Mortality_Rates!$B$111), MIN(OFFSET(Mortality_Rates!$B$6, $C93, 1),  Mortality_Rates!$C$111))</f>
        <v>0.11900353800000001</v>
      </c>
      <c r="E93" s="30">
        <f ca="1">(1-IF($B93="Male", $C$3, $C$4))^MIN((E$8-$C$6), $C$5)*IF($B93="Male", MIN(OFFSET(Mortality_Rates!$B$6, $C93, 0), Mortality_Rates!$B$111), MIN(OFFSET(Mortality_Rates!$B$6, $C93, 1),  Mortality_Rates!$C$111))</f>
        <v>0.11763499731300001</v>
      </c>
      <c r="F93" s="30">
        <f ca="1">(1-IF($B93="Male", $C$3, $C$4))^MIN((F$8-$C$6), $C$5)*IF($B93="Male", MIN(OFFSET(Mortality_Rates!$B$6, $C93, 0), Mortality_Rates!$B$111), MIN(OFFSET(Mortality_Rates!$B$6, $C93, 1),  Mortality_Rates!$C$111))</f>
        <v>0.1162821948439005</v>
      </c>
      <c r="G93" s="30">
        <f ca="1">(1-IF($B93="Male", $C$3, $C$4))^MIN((G$8-$C$6), $C$5)*IF($B93="Male", MIN(OFFSET(Mortality_Rates!$B$6, $C93, 0), Mortality_Rates!$B$111), MIN(OFFSET(Mortality_Rates!$B$6, $C93, 1),  Mortality_Rates!$C$111))</f>
        <v>0.11494494960319565</v>
      </c>
      <c r="H93" s="30">
        <f ca="1">(1-IF($B93="Male", $C$3, $C$4))^MIN((H$8-$C$6), $C$5)*IF($B93="Male", MIN(OFFSET(Mortality_Rates!$B$6, $C93, 0), Mortality_Rates!$B$111), MIN(OFFSET(Mortality_Rates!$B$6, $C93, 1),  Mortality_Rates!$C$111))</f>
        <v>0.11362308268275891</v>
      </c>
      <c r="I93" s="30">
        <f ca="1">(1-IF($B93="Male", $C$3, $C$4))^MIN((I$8-$C$6), $C$5)*IF($B93="Male", MIN(OFFSET(Mortality_Rates!$B$6, $C93, 0), Mortality_Rates!$B$111), MIN(OFFSET(Mortality_Rates!$B$6, $C93, 1),  Mortality_Rates!$C$111))</f>
        <v>0.11231641723190718</v>
      </c>
      <c r="J93" s="30">
        <f ca="1">(1-IF($B93="Male", $C$3, $C$4))^MIN((J$8-$C$6), $C$5)*IF($B93="Male", MIN(OFFSET(Mortality_Rates!$B$6, $C93, 0), Mortality_Rates!$B$111), MIN(OFFSET(Mortality_Rates!$B$6, $C93, 1),  Mortality_Rates!$C$111))</f>
        <v>0.11102477843374024</v>
      </c>
      <c r="K93" s="30">
        <f ca="1">(1-IF($B93="Male", $C$3, $C$4))^MIN((K$8-$C$6), $C$5)*IF($B93="Male", MIN(OFFSET(Mortality_Rates!$B$6, $C93, 0), Mortality_Rates!$B$111), MIN(OFFSET(Mortality_Rates!$B$6, $C93, 1),  Mortality_Rates!$C$111))</f>
        <v>0.10974799348175224</v>
      </c>
      <c r="L93" s="30">
        <f ca="1">(1-IF($B93="Male", $C$3, $C$4))^MIN((L$8-$C$6), $C$5)*IF($B93="Male", MIN(OFFSET(Mortality_Rates!$B$6, $C93, 0), Mortality_Rates!$B$111), MIN(OFFSET(Mortality_Rates!$B$6, $C93, 1),  Mortality_Rates!$C$111))</f>
        <v>0.10848589155671208</v>
      </c>
      <c r="M93" s="30">
        <f ca="1">(1-IF($B93="Male", $C$3, $C$4))^MIN((M$8-$C$6), $C$5)*IF($B93="Male", MIN(OFFSET(Mortality_Rates!$B$6, $C93, 0), Mortality_Rates!$B$111), MIN(OFFSET(Mortality_Rates!$B$6, $C93, 1),  Mortality_Rates!$C$111))</f>
        <v>0.1072383038038099</v>
      </c>
      <c r="N93" s="30">
        <f ca="1">(1-IF($B93="Male", $C$3, $C$4))^MIN((N$8-$C$6), $C$5)*IF($B93="Male", MIN(OFFSET(Mortality_Rates!$B$6, $C93, 0), Mortality_Rates!$B$111), MIN(OFFSET(Mortality_Rates!$B$6, $C93, 1),  Mortality_Rates!$C$111))</f>
        <v>0.10600506331006608</v>
      </c>
      <c r="O93" s="30">
        <f ca="1">(1-IF($B93="Male", $C$3, $C$4))^MIN((O$8-$C$6), $C$5)*IF($B93="Male", MIN(OFFSET(Mortality_Rates!$B$6, $C93, 0), Mortality_Rates!$B$111), MIN(OFFSET(Mortality_Rates!$B$6, $C93, 1),  Mortality_Rates!$C$111))</f>
        <v>0.10478600508200034</v>
      </c>
      <c r="P93" s="30">
        <f ca="1">(1-IF($B93="Male", $C$3, $C$4))^MIN((P$8-$C$6), $C$5)*IF($B93="Male", MIN(OFFSET(Mortality_Rates!$B$6, $C93, 0), Mortality_Rates!$B$111), MIN(OFFSET(Mortality_Rates!$B$6, $C93, 1),  Mortality_Rates!$C$111))</f>
        <v>0.10358096602355733</v>
      </c>
      <c r="Q93" s="30">
        <f ca="1">(1-IF($B93="Male", $C$3, $C$4))^MIN((Q$8-$C$6), $C$5)*IF($B93="Male", MIN(OFFSET(Mortality_Rates!$B$6, $C93, 0), Mortality_Rates!$B$111), MIN(OFFSET(Mortality_Rates!$B$6, $C93, 1),  Mortality_Rates!$C$111))</f>
        <v>0.10238978491428644</v>
      </c>
      <c r="R93" s="30">
        <f ca="1">(1-IF($B93="Male", $C$3, $C$4))^MIN((R$8-$C$6), $C$5)*IF($B93="Male", MIN(OFFSET(Mortality_Rates!$B$6, $C93, 0), Mortality_Rates!$B$111), MIN(OFFSET(Mortality_Rates!$B$6, $C93, 1),  Mortality_Rates!$C$111))</f>
        <v>0.10121230238777214</v>
      </c>
      <c r="S93" s="30">
        <f ca="1">(1-IF($B93="Male", $C$3, $C$4))^MIN((S$8-$C$6), $C$5)*IF($B93="Male", MIN(OFFSET(Mortality_Rates!$B$6, $C93, 0), Mortality_Rates!$B$111), MIN(OFFSET(Mortality_Rates!$B$6, $C93, 1),  Mortality_Rates!$C$111))</f>
        <v>0.10004836091031276</v>
      </c>
      <c r="T93" s="30">
        <f ca="1">(1-IF($B93="Male", $C$3, $C$4))^MIN((T$8-$C$6), $C$5)*IF($B93="Male", MIN(OFFSET(Mortality_Rates!$B$6, $C93, 0), Mortality_Rates!$B$111), MIN(OFFSET(Mortality_Rates!$B$6, $C93, 1),  Mortality_Rates!$C$111))</f>
        <v>9.8897804759844152E-2</v>
      </c>
      <c r="U93" s="30">
        <f ca="1">(1-IF($B93="Male", $C$3, $C$4))^MIN((U$8-$C$6), $C$5)*IF($B93="Male", MIN(OFFSET(Mortality_Rates!$B$6, $C93, 0), Mortality_Rates!$B$111), MIN(OFFSET(Mortality_Rates!$B$6, $C93, 1),  Mortality_Rates!$C$111))</f>
        <v>9.7760480005105954E-2</v>
      </c>
      <c r="V93" s="30">
        <f ca="1">(1-IF($B93="Male", $C$3, $C$4))^MIN((V$8-$C$6), $C$5)*IF($B93="Male", MIN(OFFSET(Mortality_Rates!$B$6, $C93, 0), Mortality_Rates!$B$111), MIN(OFFSET(Mortality_Rates!$B$6, $C93, 1),  Mortality_Rates!$C$111))</f>
        <v>9.6636234485047226E-2</v>
      </c>
      <c r="W93" s="30">
        <f ca="1">(1-IF($B93="Male", $C$3, $C$4))^MIN((W$8-$C$6), $C$5)*IF($B93="Male", MIN(OFFSET(Mortality_Rates!$B$6, $C93, 0), Mortality_Rates!$B$111), MIN(OFFSET(Mortality_Rates!$B$6, $C93, 1),  Mortality_Rates!$C$111))</f>
        <v>9.5524917788469194E-2</v>
      </c>
      <c r="X93" s="30">
        <f ca="1">(1-IF($B93="Male", $C$3, $C$4))^MIN((X$8-$C$6), $C$5)*IF($B93="Male", MIN(OFFSET(Mortality_Rates!$B$6, $C93, 0), Mortality_Rates!$B$111), MIN(OFFSET(Mortality_Rates!$B$6, $C93, 1),  Mortality_Rates!$C$111))</f>
        <v>9.4426381233901804E-2</v>
      </c>
      <c r="Y93" s="30">
        <f ca="1">(1-IF($B93="Male", $C$3, $C$4))^MIN((Y$8-$C$6), $C$5)*IF($B93="Male", MIN(OFFSET(Mortality_Rates!$B$6, $C93, 0), Mortality_Rates!$B$111), MIN(OFFSET(Mortality_Rates!$B$6, $C93, 1),  Mortality_Rates!$C$111))</f>
        <v>9.3340477849711931E-2</v>
      </c>
      <c r="Z93" s="30">
        <f ca="1">(1-IF($B93="Male", $C$3, $C$4))^MIN((Z$8-$C$6), $C$5)*IF($B93="Male", MIN(OFFSET(Mortality_Rates!$B$6, $C93, 0), Mortality_Rates!$B$111), MIN(OFFSET(Mortality_Rates!$B$6, $C93, 1),  Mortality_Rates!$C$111))</f>
        <v>9.2267062354440252E-2</v>
      </c>
      <c r="AA93" s="30">
        <f ca="1">(1-IF($B93="Male", $C$3, $C$4))^MIN((AA$8-$C$6), $C$5)*IF($B93="Male", MIN(OFFSET(Mortality_Rates!$B$6, $C93, 0), Mortality_Rates!$B$111), MIN(OFFSET(Mortality_Rates!$B$6, $C93, 1),  Mortality_Rates!$C$111))</f>
        <v>9.120599113736419E-2</v>
      </c>
      <c r="AB93" s="30">
        <f ca="1">(1-IF($B93="Male", $C$3, $C$4))^MIN((AB$8-$C$6), $C$5)*IF($B93="Male", MIN(OFFSET(Mortality_Rates!$B$6, $C93, 0), Mortality_Rates!$B$111), MIN(OFFSET(Mortality_Rates!$B$6, $C93, 1),  Mortality_Rates!$C$111))</f>
        <v>9.0157122239284501E-2</v>
      </c>
      <c r="AC93" s="30">
        <f ca="1">(1-IF($B93="Male", $C$3, $C$4))^MIN((AC$8-$C$6), $C$5)*IF($B93="Male", MIN(OFFSET(Mortality_Rates!$B$6, $C93, 0), Mortality_Rates!$B$111), MIN(OFFSET(Mortality_Rates!$B$6, $C93, 1),  Mortality_Rates!$C$111))</f>
        <v>8.9120315333532735E-2</v>
      </c>
      <c r="AD93" s="30">
        <f ca="1">(1-IF($B93="Male", $C$3, $C$4))^MIN((AD$8-$C$6), $C$5)*IF($B93="Male", MIN(OFFSET(Mortality_Rates!$B$6, $C93, 0), Mortality_Rates!$B$111), MIN(OFFSET(Mortality_Rates!$B$6, $C93, 1),  Mortality_Rates!$C$111))</f>
        <v>8.8095431707197108E-2</v>
      </c>
      <c r="AE93" s="30">
        <f ca="1">(1-IF($B93="Male", $C$3, $C$4))^MIN((AE$8-$C$6), $C$5)*IF($B93="Male", MIN(OFFSET(Mortality_Rates!$B$6, $C93, 0), Mortality_Rates!$B$111), MIN(OFFSET(Mortality_Rates!$B$6, $C93, 1),  Mortality_Rates!$C$111))</f>
        <v>8.7082334242564355E-2</v>
      </c>
      <c r="AF93" s="30">
        <f ca="1">(1-IF($B93="Male", $C$3, $C$4))^MIN((AF$8-$C$6), $C$5)*IF($B93="Male", MIN(OFFSET(Mortality_Rates!$B$6, $C93, 0), Mortality_Rates!$B$111), MIN(OFFSET(Mortality_Rates!$B$6, $C93, 1),  Mortality_Rates!$C$111))</f>
        <v>8.6080887398774869E-2</v>
      </c>
      <c r="AG93" s="30">
        <f ca="1">(1-IF($B93="Male", $C$3, $C$4))^MIN((AG$8-$C$6), $C$5)*IF($B93="Male", MIN(OFFSET(Mortality_Rates!$B$6, $C93, 0), Mortality_Rates!$B$111), MIN(OFFSET(Mortality_Rates!$B$6, $C93, 1),  Mortality_Rates!$C$111))</f>
        <v>8.5090957193688949E-2</v>
      </c>
      <c r="AH93" s="30">
        <f ca="1">(1-IF($B93="Male", $C$3, $C$4))^MIN((AH$8-$C$6), $C$5)*IF($B93="Male", MIN(OFFSET(Mortality_Rates!$B$6, $C93, 0), Mortality_Rates!$B$111), MIN(OFFSET(Mortality_Rates!$B$6, $C93, 1),  Mortality_Rates!$C$111))</f>
        <v>8.4112411185961522E-2</v>
      </c>
      <c r="AI93" s="30">
        <f ca="1">(1-IF($B93="Male", $C$3, $C$4))^MIN((AI$8-$C$6), $C$5)*IF($B93="Male", MIN(OFFSET(Mortality_Rates!$B$6, $C93, 0), Mortality_Rates!$B$111), MIN(OFFSET(Mortality_Rates!$B$6, $C93, 1),  Mortality_Rates!$C$111))</f>
        <v>8.3145118457322975E-2</v>
      </c>
      <c r="AJ93" s="30">
        <f ca="1">(1-IF($B93="Male", $C$3, $C$4))^MIN((AJ$8-$C$6), $C$5)*IF($B93="Male", MIN(OFFSET(Mortality_Rates!$B$6, $C93, 0), Mortality_Rates!$B$111), MIN(OFFSET(Mortality_Rates!$B$6, $C93, 1),  Mortality_Rates!$C$111))</f>
        <v>8.2188949595063759E-2</v>
      </c>
      <c r="AK93" s="30">
        <f ca="1">(1-IF($B93="Male", $C$3, $C$4))^MIN((AK$8-$C$6), $C$5)*IF($B93="Male", MIN(OFFSET(Mortality_Rates!$B$6, $C93, 0), Mortality_Rates!$B$111), MIN(OFFSET(Mortality_Rates!$B$6, $C93, 1),  Mortality_Rates!$C$111))</f>
        <v>8.1243776674720519E-2</v>
      </c>
      <c r="AL93" s="30">
        <f ca="1">(1-IF($B93="Male", $C$3, $C$4))^MIN((AL$8-$C$6), $C$5)*IF($B93="Male", MIN(OFFSET(Mortality_Rates!$B$6, $C93, 0), Mortality_Rates!$B$111), MIN(OFFSET(Mortality_Rates!$B$6, $C93, 1),  Mortality_Rates!$C$111))</f>
        <v>8.0309473242961227E-2</v>
      </c>
      <c r="AM93" s="30">
        <f ca="1">(1-IF($B93="Male", $C$3, $C$4))^MIN((AM$8-$C$6), $C$5)*IF($B93="Male", MIN(OFFSET(Mortality_Rates!$B$6, $C93, 0), Mortality_Rates!$B$111), MIN(OFFSET(Mortality_Rates!$B$6, $C93, 1),  Mortality_Rates!$C$111))</f>
        <v>7.9385914300667187E-2</v>
      </c>
      <c r="AN93" s="30">
        <f ca="1">(1-IF($B93="Male", $C$3, $C$4))^MIN((AN$8-$C$6), $C$5)*IF($B93="Male", MIN(OFFSET(Mortality_Rates!$B$6, $C93, 0), Mortality_Rates!$B$111), MIN(OFFSET(Mortality_Rates!$B$6, $C93, 1),  Mortality_Rates!$C$111))</f>
        <v>7.8472976286209514E-2</v>
      </c>
      <c r="AO93" s="30">
        <f ca="1">(1-IF($B93="Male", $C$3, $C$4))^MIN((AO$8-$C$6), $C$5)*IF($B93="Male", MIN(OFFSET(Mortality_Rates!$B$6, $C93, 0), Mortality_Rates!$B$111), MIN(OFFSET(Mortality_Rates!$B$6, $C93, 1),  Mortality_Rates!$C$111))</f>
        <v>7.7570537058918115E-2</v>
      </c>
      <c r="AP93" s="30">
        <f ca="1">(1-IF($B93="Male", $C$3, $C$4))^MIN((AP$8-$C$6), $C$5)*IF($B93="Male", MIN(OFFSET(Mortality_Rates!$B$6, $C93, 0), Mortality_Rates!$B$111), MIN(OFFSET(Mortality_Rates!$B$6, $C93, 1),  Mortality_Rates!$C$111))</f>
        <v>7.6678475882740557E-2</v>
      </c>
      <c r="AQ93" s="30">
        <f ca="1">(1-IF($B93="Male", $C$3, $C$4))^MIN((AQ$8-$C$6), $C$5)*IF($B93="Male", MIN(OFFSET(Mortality_Rates!$B$6, $C93, 0), Mortality_Rates!$B$111), MIN(OFFSET(Mortality_Rates!$B$6, $C93, 1),  Mortality_Rates!$C$111))</f>
        <v>7.5796673410089041E-2</v>
      </c>
      <c r="AR93" s="30">
        <f ca="1">(1-IF($B93="Male", $C$3, $C$4))^MIN((AR$8-$C$6), $C$5)*IF($B93="Male", MIN(OFFSET(Mortality_Rates!$B$6, $C93, 0), Mortality_Rates!$B$111), MIN(OFFSET(Mortality_Rates!$B$6, $C93, 1),  Mortality_Rates!$C$111))</f>
        <v>7.4925011665873009E-2</v>
      </c>
      <c r="AS93" s="30">
        <f ca="1">(1-IF($B93="Male", $C$3, $C$4))^MIN((AS$8-$C$6), $C$5)*IF($B93="Male", MIN(OFFSET(Mortality_Rates!$B$6, $C93, 0), Mortality_Rates!$B$111), MIN(OFFSET(Mortality_Rates!$B$6, $C93, 1),  Mortality_Rates!$C$111))</f>
        <v>7.4063374031715465E-2</v>
      </c>
      <c r="AT93" s="30">
        <f ca="1">(1-IF($B93="Male", $C$3, $C$4))^MIN((AT$8-$C$6), $C$5)*IF($B93="Male", MIN(OFFSET(Mortality_Rates!$B$6, $C93, 0), Mortality_Rates!$B$111), MIN(OFFSET(Mortality_Rates!$B$6, $C93, 1),  Mortality_Rates!$C$111))</f>
        <v>7.3211645230350744E-2</v>
      </c>
      <c r="AU93" s="30">
        <f ca="1">(1-IF($B93="Male", $C$3, $C$4))^MIN((AU$8-$C$6), $C$5)*IF($B93="Male", MIN(OFFSET(Mortality_Rates!$B$6, $C93, 0), Mortality_Rates!$B$111), MIN(OFFSET(Mortality_Rates!$B$6, $C93, 1),  Mortality_Rates!$C$111))</f>
        <v>7.2369711310201729E-2</v>
      </c>
      <c r="AV93" s="30">
        <f ca="1">(1-IF($B93="Male", $C$3, $C$4))^MIN((AV$8-$C$6), $C$5)*IF($B93="Male", MIN(OFFSET(Mortality_Rates!$B$6, $C93, 0), Mortality_Rates!$B$111), MIN(OFFSET(Mortality_Rates!$B$6, $C93, 1),  Mortality_Rates!$C$111))</f>
        <v>7.1537459630134401E-2</v>
      </c>
      <c r="AW93" s="30">
        <f ca="1">(1-IF($B93="Male", $C$3, $C$4))^MIN((AW$8-$C$6), $C$5)*IF($B93="Male", MIN(OFFSET(Mortality_Rates!$B$6, $C93, 0), Mortality_Rates!$B$111), MIN(OFFSET(Mortality_Rates!$B$6, $C93, 1),  Mortality_Rates!$C$111))</f>
        <v>7.0714778844387857E-2</v>
      </c>
      <c r="AX93" s="30">
        <f ca="1">(1-IF($B93="Male", $C$3, $C$4))^MIN((AX$8-$C$6), $C$5)*IF($B93="Male", MIN(OFFSET(Mortality_Rates!$B$6, $C93, 0), Mortality_Rates!$B$111), MIN(OFFSET(Mortality_Rates!$B$6, $C93, 1),  Mortality_Rates!$C$111))</f>
        <v>6.9901558887677406E-2</v>
      </c>
      <c r="AY93" s="30">
        <f ca="1">(1-IF($B93="Male", $C$3, $C$4))^MIN((AY$8-$C$6), $C$5)*IF($B93="Male", MIN(OFFSET(Mortality_Rates!$B$6, $C93, 0), Mortality_Rates!$B$111), MIN(OFFSET(Mortality_Rates!$B$6, $C93, 1),  Mortality_Rates!$C$111))</f>
        <v>6.909769096046911E-2</v>
      </c>
      <c r="AZ93" s="30">
        <f ca="1">(1-IF($B93="Male", $C$3, $C$4))^MIN((AZ$8-$C$6), $C$5)*IF($B93="Male", MIN(OFFSET(Mortality_Rates!$B$6, $C93, 0), Mortality_Rates!$B$111), MIN(OFFSET(Mortality_Rates!$B$6, $C93, 1),  Mortality_Rates!$C$111))</f>
        <v>6.8303067514423721E-2</v>
      </c>
      <c r="BA93" s="30">
        <f ca="1">(1-IF($B93="Male", $C$3, $C$4))^MIN((BA$8-$C$6), $C$5)*IF($B93="Male", MIN(OFFSET(Mortality_Rates!$B$6, $C93, 0), Mortality_Rates!$B$111), MIN(OFFSET(Mortality_Rates!$B$6, $C93, 1),  Mortality_Rates!$C$111))</f>
        <v>6.7517582238007856E-2</v>
      </c>
      <c r="BB93" s="30">
        <f ca="1">(1-IF($B93="Male", $C$3, $C$4))^MIN((BB$8-$C$6), $C$5)*IF($B93="Male", MIN(OFFSET(Mortality_Rates!$B$6, $C93, 0), Mortality_Rates!$B$111), MIN(OFFSET(Mortality_Rates!$B$6, $C93, 1),  Mortality_Rates!$C$111))</f>
        <v>6.7517582238007856E-2</v>
      </c>
      <c r="BC93" s="30">
        <f ca="1">(1-IF($B93="Male", $C$3, $C$4))^MIN((BC$8-$C$6), $C$5)*IF($B93="Male", MIN(OFFSET(Mortality_Rates!$B$6, $C93, 0), Mortality_Rates!$B$111), MIN(OFFSET(Mortality_Rates!$B$6, $C93, 1),  Mortality_Rates!$C$111))</f>
        <v>6.7517582238007856E-2</v>
      </c>
      <c r="BD93" s="30">
        <f ca="1">(1-IF($B93="Male", $C$3, $C$4))^MIN((BD$8-$C$6), $C$5)*IF($B93="Male", MIN(OFFSET(Mortality_Rates!$B$6, $C93, 0), Mortality_Rates!$B$111), MIN(OFFSET(Mortality_Rates!$B$6, $C93, 1),  Mortality_Rates!$C$111))</f>
        <v>6.7517582238007856E-2</v>
      </c>
      <c r="BE93" s="30">
        <f ca="1">(1-IF($B93="Male", $C$3, $C$4))^MIN((BE$8-$C$6), $C$5)*IF($B93="Male", MIN(OFFSET(Mortality_Rates!$B$6, $C93, 0), Mortality_Rates!$B$111), MIN(OFFSET(Mortality_Rates!$B$6, $C93, 1),  Mortality_Rates!$C$111))</f>
        <v>6.7517582238007856E-2</v>
      </c>
      <c r="BF93" s="30">
        <f ca="1">(1-IF($B93="Male", $C$3, $C$4))^MIN((BF$8-$C$6), $C$5)*IF($B93="Male", MIN(OFFSET(Mortality_Rates!$B$6, $C93, 0), Mortality_Rates!$B$111), MIN(OFFSET(Mortality_Rates!$B$6, $C93, 1),  Mortality_Rates!$C$111))</f>
        <v>6.7517582238007856E-2</v>
      </c>
      <c r="BG93" s="30">
        <f ca="1">(1-IF($B93="Male", $C$3, $C$4))^MIN((BG$8-$C$6), $C$5)*IF($B93="Male", MIN(OFFSET(Mortality_Rates!$B$6, $C93, 0), Mortality_Rates!$B$111), MIN(OFFSET(Mortality_Rates!$B$6, $C93, 1),  Mortality_Rates!$C$111))</f>
        <v>6.7517582238007856E-2</v>
      </c>
      <c r="BH93" s="30">
        <f ca="1">(1-IF($B93="Male", $C$3, $C$4))^MIN((BH$8-$C$6), $C$5)*IF($B93="Male", MIN(OFFSET(Mortality_Rates!$B$6, $C93, 0), Mortality_Rates!$B$111), MIN(OFFSET(Mortality_Rates!$B$6, $C93, 1),  Mortality_Rates!$C$111))</f>
        <v>6.7517582238007856E-2</v>
      </c>
      <c r="BI93" s="30">
        <f ca="1">(1-IF($B93="Male", $C$3, $C$4))^MIN((BI$8-$C$6), $C$5)*IF($B93="Male", MIN(OFFSET(Mortality_Rates!$B$6, $C93, 0), Mortality_Rates!$B$111), MIN(OFFSET(Mortality_Rates!$B$6, $C93, 1),  Mortality_Rates!$C$111))</f>
        <v>6.7517582238007856E-2</v>
      </c>
      <c r="BJ93" s="30">
        <f ca="1">(1-IF($B93="Male", $C$3, $C$4))^MIN((BJ$8-$C$6), $C$5)*IF($B93="Male", MIN(OFFSET(Mortality_Rates!$B$6, $C93, 0), Mortality_Rates!$B$111), MIN(OFFSET(Mortality_Rates!$B$6, $C93, 1),  Mortality_Rates!$C$111))</f>
        <v>6.7517582238007856E-2</v>
      </c>
      <c r="BK93" s="30">
        <f ca="1">(1-IF($B93="Male", $C$3, $C$4))^MIN((BK$8-$C$6), $C$5)*IF($B93="Male", MIN(OFFSET(Mortality_Rates!$B$6, $C93, 0), Mortality_Rates!$B$111), MIN(OFFSET(Mortality_Rates!$B$6, $C93, 1),  Mortality_Rates!$C$111))</f>
        <v>6.7517582238007856E-2</v>
      </c>
    </row>
    <row r="94" spans="1:63" x14ac:dyDescent="0.35">
      <c r="A94" t="s">
        <v>34</v>
      </c>
      <c r="B94" t="s">
        <v>31</v>
      </c>
      <c r="C94">
        <f t="shared" si="26"/>
        <v>85</v>
      </c>
      <c r="D94" s="30">
        <f ca="1">(1-IF($B94="Male", $C$3, $C$4))^MIN((D$8-$C$6), $C$5)*IF($B94="Male", MIN(OFFSET(Mortality_Rates!$B$6, $C94, 0), Mortality_Rates!$B$111), MIN(OFFSET(Mortality_Rates!$B$6, $C94, 1),  Mortality_Rates!$C$111))</f>
        <v>0.13030110449999999</v>
      </c>
      <c r="E94" s="30">
        <f ca="1">(1-IF($B94="Male", $C$3, $C$4))^MIN((E$8-$C$6), $C$5)*IF($B94="Male", MIN(OFFSET(Mortality_Rates!$B$6, $C94, 0), Mortality_Rates!$B$111), MIN(OFFSET(Mortality_Rates!$B$6, $C94, 1),  Mortality_Rates!$C$111))</f>
        <v>0.12880264179824999</v>
      </c>
      <c r="F94" s="30">
        <f ca="1">(1-IF($B94="Male", $C$3, $C$4))^MIN((F$8-$C$6), $C$5)*IF($B94="Male", MIN(OFFSET(Mortality_Rates!$B$6, $C94, 0), Mortality_Rates!$B$111), MIN(OFFSET(Mortality_Rates!$B$6, $C94, 1),  Mortality_Rates!$C$111))</f>
        <v>0.12732141141757011</v>
      </c>
      <c r="G94" s="30">
        <f ca="1">(1-IF($B94="Male", $C$3, $C$4))^MIN((G$8-$C$6), $C$5)*IF($B94="Male", MIN(OFFSET(Mortality_Rates!$B$6, $C94, 0), Mortality_Rates!$B$111), MIN(OFFSET(Mortality_Rates!$B$6, $C94, 1),  Mortality_Rates!$C$111))</f>
        <v>0.12585721518626808</v>
      </c>
      <c r="H94" s="30">
        <f ca="1">(1-IF($B94="Male", $C$3, $C$4))^MIN((H$8-$C$6), $C$5)*IF($B94="Male", MIN(OFFSET(Mortality_Rates!$B$6, $C94, 0), Mortality_Rates!$B$111), MIN(OFFSET(Mortality_Rates!$B$6, $C94, 1),  Mortality_Rates!$C$111))</f>
        <v>0.12440985721162599</v>
      </c>
      <c r="I94" s="30">
        <f ca="1">(1-IF($B94="Male", $C$3, $C$4))^MIN((I$8-$C$6), $C$5)*IF($B94="Male", MIN(OFFSET(Mortality_Rates!$B$6, $C94, 0), Mortality_Rates!$B$111), MIN(OFFSET(Mortality_Rates!$B$6, $C94, 1),  Mortality_Rates!$C$111))</f>
        <v>0.1229791438536923</v>
      </c>
      <c r="J94" s="30">
        <f ca="1">(1-IF($B94="Male", $C$3, $C$4))^MIN((J$8-$C$6), $C$5)*IF($B94="Male", MIN(OFFSET(Mortality_Rates!$B$6, $C94, 0), Mortality_Rates!$B$111), MIN(OFFSET(Mortality_Rates!$B$6, $C94, 1),  Mortality_Rates!$C$111))</f>
        <v>0.12156488369937483</v>
      </c>
      <c r="K94" s="30">
        <f ca="1">(1-IF($B94="Male", $C$3, $C$4))^MIN((K$8-$C$6), $C$5)*IF($B94="Male", MIN(OFFSET(Mortality_Rates!$B$6, $C94, 0), Mortality_Rates!$B$111), MIN(OFFSET(Mortality_Rates!$B$6, $C94, 1),  Mortality_Rates!$C$111))</f>
        <v>0.12016688753683202</v>
      </c>
      <c r="L94" s="30">
        <f ca="1">(1-IF($B94="Male", $C$3, $C$4))^MIN((L$8-$C$6), $C$5)*IF($B94="Male", MIN(OFFSET(Mortality_Rates!$B$6, $C94, 0), Mortality_Rates!$B$111), MIN(OFFSET(Mortality_Rates!$B$6, $C94, 1),  Mortality_Rates!$C$111))</f>
        <v>0.11878496833015846</v>
      </c>
      <c r="M94" s="30">
        <f ca="1">(1-IF($B94="Male", $C$3, $C$4))^MIN((M$8-$C$6), $C$5)*IF($B94="Male", MIN(OFFSET(Mortality_Rates!$B$6, $C94, 0), Mortality_Rates!$B$111), MIN(OFFSET(Mortality_Rates!$B$6, $C94, 1),  Mortality_Rates!$C$111))</f>
        <v>0.11741894119436164</v>
      </c>
      <c r="N94" s="30">
        <f ca="1">(1-IF($B94="Male", $C$3, $C$4))^MIN((N$8-$C$6), $C$5)*IF($B94="Male", MIN(OFFSET(Mortality_Rates!$B$6, $C94, 0), Mortality_Rates!$B$111), MIN(OFFSET(Mortality_Rates!$B$6, $C94, 1),  Mortality_Rates!$C$111))</f>
        <v>0.11606862337062648</v>
      </c>
      <c r="O94" s="30">
        <f ca="1">(1-IF($B94="Male", $C$3, $C$4))^MIN((O$8-$C$6), $C$5)*IF($B94="Male", MIN(OFFSET(Mortality_Rates!$B$6, $C94, 0), Mortality_Rates!$B$111), MIN(OFFSET(Mortality_Rates!$B$6, $C94, 1),  Mortality_Rates!$C$111))</f>
        <v>0.1147338342018643</v>
      </c>
      <c r="P94" s="30">
        <f ca="1">(1-IF($B94="Male", $C$3, $C$4))^MIN((P$8-$C$6), $C$5)*IF($B94="Male", MIN(OFFSET(Mortality_Rates!$B$6, $C94, 0), Mortality_Rates!$B$111), MIN(OFFSET(Mortality_Rates!$B$6, $C94, 1),  Mortality_Rates!$C$111))</f>
        <v>0.11341439510854286</v>
      </c>
      <c r="Q94" s="30">
        <f ca="1">(1-IF($B94="Male", $C$3, $C$4))^MIN((Q$8-$C$6), $C$5)*IF($B94="Male", MIN(OFFSET(Mortality_Rates!$B$6, $C94, 0), Mortality_Rates!$B$111), MIN(OFFSET(Mortality_Rates!$B$6, $C94, 1),  Mortality_Rates!$C$111))</f>
        <v>0.11211012956479462</v>
      </c>
      <c r="R94" s="30">
        <f ca="1">(1-IF($B94="Male", $C$3, $C$4))^MIN((R$8-$C$6), $C$5)*IF($B94="Male", MIN(OFFSET(Mortality_Rates!$B$6, $C94, 0), Mortality_Rates!$B$111), MIN(OFFSET(Mortality_Rates!$B$6, $C94, 1),  Mortality_Rates!$C$111))</f>
        <v>0.11082086307479948</v>
      </c>
      <c r="S94" s="30">
        <f ca="1">(1-IF($B94="Male", $C$3, $C$4))^MIN((S$8-$C$6), $C$5)*IF($B94="Male", MIN(OFFSET(Mortality_Rates!$B$6, $C94, 0), Mortality_Rates!$B$111), MIN(OFFSET(Mortality_Rates!$B$6, $C94, 1),  Mortality_Rates!$C$111))</f>
        <v>0.10954642314943928</v>
      </c>
      <c r="T94" s="30">
        <f ca="1">(1-IF($B94="Male", $C$3, $C$4))^MIN((T$8-$C$6), $C$5)*IF($B94="Male", MIN(OFFSET(Mortality_Rates!$B$6, $C94, 0), Mortality_Rates!$B$111), MIN(OFFSET(Mortality_Rates!$B$6, $C94, 1),  Mortality_Rates!$C$111))</f>
        <v>0.10828663928322073</v>
      </c>
      <c r="U94" s="30">
        <f ca="1">(1-IF($B94="Male", $C$3, $C$4))^MIN((U$8-$C$6), $C$5)*IF($B94="Male", MIN(OFFSET(Mortality_Rates!$B$6, $C94, 0), Mortality_Rates!$B$111), MIN(OFFSET(Mortality_Rates!$B$6, $C94, 1),  Mortality_Rates!$C$111))</f>
        <v>0.1070413429314637</v>
      </c>
      <c r="V94" s="30">
        <f ca="1">(1-IF($B94="Male", $C$3, $C$4))^MIN((V$8-$C$6), $C$5)*IF($B94="Male", MIN(OFFSET(Mortality_Rates!$B$6, $C94, 0), Mortality_Rates!$B$111), MIN(OFFSET(Mortality_Rates!$B$6, $C94, 1),  Mortality_Rates!$C$111))</f>
        <v>0.10581036748775186</v>
      </c>
      <c r="W94" s="30">
        <f ca="1">(1-IF($B94="Male", $C$3, $C$4))^MIN((W$8-$C$6), $C$5)*IF($B94="Male", MIN(OFFSET(Mortality_Rates!$B$6, $C94, 0), Mortality_Rates!$B$111), MIN(OFFSET(Mortality_Rates!$B$6, $C94, 1),  Mortality_Rates!$C$111))</f>
        <v>0.10459354826164272</v>
      </c>
      <c r="X94" s="30">
        <f ca="1">(1-IF($B94="Male", $C$3, $C$4))^MIN((X$8-$C$6), $C$5)*IF($B94="Male", MIN(OFFSET(Mortality_Rates!$B$6, $C94, 0), Mortality_Rates!$B$111), MIN(OFFSET(Mortality_Rates!$B$6, $C94, 1),  Mortality_Rates!$C$111))</f>
        <v>0.10339072245663383</v>
      </c>
      <c r="Y94" s="30">
        <f ca="1">(1-IF($B94="Male", $C$3, $C$4))^MIN((Y$8-$C$6), $C$5)*IF($B94="Male", MIN(OFFSET(Mortality_Rates!$B$6, $C94, 0), Mortality_Rates!$B$111), MIN(OFFSET(Mortality_Rates!$B$6, $C94, 1),  Mortality_Rates!$C$111))</f>
        <v>0.10220172914838255</v>
      </c>
      <c r="Z94" s="30">
        <f ca="1">(1-IF($B94="Male", $C$3, $C$4))^MIN((Z$8-$C$6), $C$5)*IF($B94="Male", MIN(OFFSET(Mortality_Rates!$B$6, $C94, 0), Mortality_Rates!$B$111), MIN(OFFSET(Mortality_Rates!$B$6, $C94, 1),  Mortality_Rates!$C$111))</f>
        <v>0.10102640926317615</v>
      </c>
      <c r="AA94" s="30">
        <f ca="1">(1-IF($B94="Male", $C$3, $C$4))^MIN((AA$8-$C$6), $C$5)*IF($B94="Male", MIN(OFFSET(Mortality_Rates!$B$6, $C94, 0), Mortality_Rates!$B$111), MIN(OFFSET(Mortality_Rates!$B$6, $C94, 1),  Mortality_Rates!$C$111))</f>
        <v>9.9864605556649624E-2</v>
      </c>
      <c r="AB94" s="30">
        <f ca="1">(1-IF($B94="Male", $C$3, $C$4))^MIN((AB$8-$C$6), $C$5)*IF($B94="Male", MIN(OFFSET(Mortality_Rates!$B$6, $C94, 0), Mortality_Rates!$B$111), MIN(OFFSET(Mortality_Rates!$B$6, $C94, 1),  Mortality_Rates!$C$111))</f>
        <v>9.8716162592748152E-2</v>
      </c>
      <c r="AC94" s="30">
        <f ca="1">(1-IF($B94="Male", $C$3, $C$4))^MIN((AC$8-$C$6), $C$5)*IF($B94="Male", MIN(OFFSET(Mortality_Rates!$B$6, $C94, 0), Mortality_Rates!$B$111), MIN(OFFSET(Mortality_Rates!$B$6, $C94, 1),  Mortality_Rates!$C$111))</f>
        <v>9.7580926722931546E-2</v>
      </c>
      <c r="AD94" s="30">
        <f ca="1">(1-IF($B94="Male", $C$3, $C$4))^MIN((AD$8-$C$6), $C$5)*IF($B94="Male", MIN(OFFSET(Mortality_Rates!$B$6, $C94, 0), Mortality_Rates!$B$111), MIN(OFFSET(Mortality_Rates!$B$6, $C94, 1),  Mortality_Rates!$C$111))</f>
        <v>9.6458746065617842E-2</v>
      </c>
      <c r="AE94" s="30">
        <f ca="1">(1-IF($B94="Male", $C$3, $C$4))^MIN((AE$8-$C$6), $C$5)*IF($B94="Male", MIN(OFFSET(Mortality_Rates!$B$6, $C94, 0), Mortality_Rates!$B$111), MIN(OFFSET(Mortality_Rates!$B$6, $C94, 1),  Mortality_Rates!$C$111))</f>
        <v>9.5349470485863258E-2</v>
      </c>
      <c r="AF94" s="30">
        <f ca="1">(1-IF($B94="Male", $C$3, $C$4))^MIN((AF$8-$C$6), $C$5)*IF($B94="Male", MIN(OFFSET(Mortality_Rates!$B$6, $C94, 0), Mortality_Rates!$B$111), MIN(OFFSET(Mortality_Rates!$B$6, $C94, 1),  Mortality_Rates!$C$111))</f>
        <v>9.4252951575275828E-2</v>
      </c>
      <c r="AG94" s="30">
        <f ca="1">(1-IF($B94="Male", $C$3, $C$4))^MIN((AG$8-$C$6), $C$5)*IF($B94="Male", MIN(OFFSET(Mortality_Rates!$B$6, $C94, 0), Mortality_Rates!$B$111), MIN(OFFSET(Mortality_Rates!$B$6, $C94, 1),  Mortality_Rates!$C$111))</f>
        <v>9.3169042632160151E-2</v>
      </c>
      <c r="AH94" s="30">
        <f ca="1">(1-IF($B94="Male", $C$3, $C$4))^MIN((AH$8-$C$6), $C$5)*IF($B94="Male", MIN(OFFSET(Mortality_Rates!$B$6, $C94, 0), Mortality_Rates!$B$111), MIN(OFFSET(Mortality_Rates!$B$6, $C94, 1),  Mortality_Rates!$C$111))</f>
        <v>9.2097598641890308E-2</v>
      </c>
      <c r="AI94" s="30">
        <f ca="1">(1-IF($B94="Male", $C$3, $C$4))^MIN((AI$8-$C$6), $C$5)*IF($B94="Male", MIN(OFFSET(Mortality_Rates!$B$6, $C94, 0), Mortality_Rates!$B$111), MIN(OFFSET(Mortality_Rates!$B$6, $C94, 1),  Mortality_Rates!$C$111))</f>
        <v>9.1038476257508563E-2</v>
      </c>
      <c r="AJ94" s="30">
        <f ca="1">(1-IF($B94="Male", $C$3, $C$4))^MIN((AJ$8-$C$6), $C$5)*IF($B94="Male", MIN(OFFSET(Mortality_Rates!$B$6, $C94, 0), Mortality_Rates!$B$111), MIN(OFFSET(Mortality_Rates!$B$6, $C94, 1),  Mortality_Rates!$C$111))</f>
        <v>8.9991533780547223E-2</v>
      </c>
      <c r="AK94" s="30">
        <f ca="1">(1-IF($B94="Male", $C$3, $C$4))^MIN((AK$8-$C$6), $C$5)*IF($B94="Male", MIN(OFFSET(Mortality_Rates!$B$6, $C94, 0), Mortality_Rates!$B$111), MIN(OFFSET(Mortality_Rates!$B$6, $C94, 1),  Mortality_Rates!$C$111))</f>
        <v>8.8956631142070933E-2</v>
      </c>
      <c r="AL94" s="30">
        <f ca="1">(1-IF($B94="Male", $C$3, $C$4))^MIN((AL$8-$C$6), $C$5)*IF($B94="Male", MIN(OFFSET(Mortality_Rates!$B$6, $C94, 0), Mortality_Rates!$B$111), MIN(OFFSET(Mortality_Rates!$B$6, $C94, 1),  Mortality_Rates!$C$111))</f>
        <v>8.7933629883937103E-2</v>
      </c>
      <c r="AM94" s="30">
        <f ca="1">(1-IF($B94="Male", $C$3, $C$4))^MIN((AM$8-$C$6), $C$5)*IF($B94="Male", MIN(OFFSET(Mortality_Rates!$B$6, $C94, 0), Mortality_Rates!$B$111), MIN(OFFSET(Mortality_Rates!$B$6, $C94, 1),  Mortality_Rates!$C$111))</f>
        <v>8.6922393140271836E-2</v>
      </c>
      <c r="AN94" s="30">
        <f ca="1">(1-IF($B94="Male", $C$3, $C$4))^MIN((AN$8-$C$6), $C$5)*IF($B94="Male", MIN(OFFSET(Mortality_Rates!$B$6, $C94, 0), Mortality_Rates!$B$111), MIN(OFFSET(Mortality_Rates!$B$6, $C94, 1),  Mortality_Rates!$C$111))</f>
        <v>8.5922785619158726E-2</v>
      </c>
      <c r="AO94" s="30">
        <f ca="1">(1-IF($B94="Male", $C$3, $C$4))^MIN((AO$8-$C$6), $C$5)*IF($B94="Male", MIN(OFFSET(Mortality_Rates!$B$6, $C94, 0), Mortality_Rates!$B$111), MIN(OFFSET(Mortality_Rates!$B$6, $C94, 1),  Mortality_Rates!$C$111))</f>
        <v>8.4934673584538392E-2</v>
      </c>
      <c r="AP94" s="30">
        <f ca="1">(1-IF($B94="Male", $C$3, $C$4))^MIN((AP$8-$C$6), $C$5)*IF($B94="Male", MIN(OFFSET(Mortality_Rates!$B$6, $C94, 0), Mortality_Rates!$B$111), MIN(OFFSET(Mortality_Rates!$B$6, $C94, 1),  Mortality_Rates!$C$111))</f>
        <v>8.3957924838316211E-2</v>
      </c>
      <c r="AQ94" s="30">
        <f ca="1">(1-IF($B94="Male", $C$3, $C$4))^MIN((AQ$8-$C$6), $C$5)*IF($B94="Male", MIN(OFFSET(Mortality_Rates!$B$6, $C94, 0), Mortality_Rates!$B$111), MIN(OFFSET(Mortality_Rates!$B$6, $C94, 1),  Mortality_Rates!$C$111))</f>
        <v>8.2992408702675574E-2</v>
      </c>
      <c r="AR94" s="30">
        <f ca="1">(1-IF($B94="Male", $C$3, $C$4))^MIN((AR$8-$C$6), $C$5)*IF($B94="Male", MIN(OFFSET(Mortality_Rates!$B$6, $C94, 0), Mortality_Rates!$B$111), MIN(OFFSET(Mortality_Rates!$B$6, $C94, 1),  Mortality_Rates!$C$111))</f>
        <v>8.2037996002594801E-2</v>
      </c>
      <c r="AS94" s="30">
        <f ca="1">(1-IF($B94="Male", $C$3, $C$4))^MIN((AS$8-$C$6), $C$5)*IF($B94="Male", MIN(OFFSET(Mortality_Rates!$B$6, $C94, 0), Mortality_Rates!$B$111), MIN(OFFSET(Mortality_Rates!$B$6, $C94, 1),  Mortality_Rates!$C$111))</f>
        <v>8.1094559048564954E-2</v>
      </c>
      <c r="AT94" s="30">
        <f ca="1">(1-IF($B94="Male", $C$3, $C$4))^MIN((AT$8-$C$6), $C$5)*IF($B94="Male", MIN(OFFSET(Mortality_Rates!$B$6, $C94, 0), Mortality_Rates!$B$111), MIN(OFFSET(Mortality_Rates!$B$6, $C94, 1),  Mortality_Rates!$C$111))</f>
        <v>8.0161971619506459E-2</v>
      </c>
      <c r="AU94" s="30">
        <f ca="1">(1-IF($B94="Male", $C$3, $C$4))^MIN((AU$8-$C$6), $C$5)*IF($B94="Male", MIN(OFFSET(Mortality_Rates!$B$6, $C94, 0), Mortality_Rates!$B$111), MIN(OFFSET(Mortality_Rates!$B$6, $C94, 1),  Mortality_Rates!$C$111))</f>
        <v>7.9240108945882154E-2</v>
      </c>
      <c r="AV94" s="30">
        <f ca="1">(1-IF($B94="Male", $C$3, $C$4))^MIN((AV$8-$C$6), $C$5)*IF($B94="Male", MIN(OFFSET(Mortality_Rates!$B$6, $C94, 0), Mortality_Rates!$B$111), MIN(OFFSET(Mortality_Rates!$B$6, $C94, 1),  Mortality_Rates!$C$111))</f>
        <v>7.8328847693004508E-2</v>
      </c>
      <c r="AW94" s="30">
        <f ca="1">(1-IF($B94="Male", $C$3, $C$4))^MIN((AW$8-$C$6), $C$5)*IF($B94="Male", MIN(OFFSET(Mortality_Rates!$B$6, $C94, 0), Mortality_Rates!$B$111), MIN(OFFSET(Mortality_Rates!$B$6, $C94, 1),  Mortality_Rates!$C$111))</f>
        <v>7.7428065944534955E-2</v>
      </c>
      <c r="AX94" s="30">
        <f ca="1">(1-IF($B94="Male", $C$3, $C$4))^MIN((AX$8-$C$6), $C$5)*IF($B94="Male", MIN(OFFSET(Mortality_Rates!$B$6, $C94, 0), Mortality_Rates!$B$111), MIN(OFFSET(Mortality_Rates!$B$6, $C94, 1),  Mortality_Rates!$C$111))</f>
        <v>7.6537643186172802E-2</v>
      </c>
      <c r="AY94" s="30">
        <f ca="1">(1-IF($B94="Male", $C$3, $C$4))^MIN((AY$8-$C$6), $C$5)*IF($B94="Male", MIN(OFFSET(Mortality_Rates!$B$6, $C94, 0), Mortality_Rates!$B$111), MIN(OFFSET(Mortality_Rates!$B$6, $C94, 1),  Mortality_Rates!$C$111))</f>
        <v>7.5657460289531811E-2</v>
      </c>
      <c r="AZ94" s="30">
        <f ca="1">(1-IF($B94="Male", $C$3, $C$4))^MIN((AZ$8-$C$6), $C$5)*IF($B94="Male", MIN(OFFSET(Mortality_Rates!$B$6, $C94, 0), Mortality_Rates!$B$111), MIN(OFFSET(Mortality_Rates!$B$6, $C94, 1),  Mortality_Rates!$C$111))</f>
        <v>7.4787399496202209E-2</v>
      </c>
      <c r="BA94" s="30">
        <f ca="1">(1-IF($B94="Male", $C$3, $C$4))^MIN((BA$8-$C$6), $C$5)*IF($B94="Male", MIN(OFFSET(Mortality_Rates!$B$6, $C94, 0), Mortality_Rates!$B$111), MIN(OFFSET(Mortality_Rates!$B$6, $C94, 1),  Mortality_Rates!$C$111))</f>
        <v>7.3927344401995887E-2</v>
      </c>
      <c r="BB94" s="30">
        <f ca="1">(1-IF($B94="Male", $C$3, $C$4))^MIN((BB$8-$C$6), $C$5)*IF($B94="Male", MIN(OFFSET(Mortality_Rates!$B$6, $C94, 0), Mortality_Rates!$B$111), MIN(OFFSET(Mortality_Rates!$B$6, $C94, 1),  Mortality_Rates!$C$111))</f>
        <v>7.3927344401995887E-2</v>
      </c>
      <c r="BC94" s="30">
        <f ca="1">(1-IF($B94="Male", $C$3, $C$4))^MIN((BC$8-$C$6), $C$5)*IF($B94="Male", MIN(OFFSET(Mortality_Rates!$B$6, $C94, 0), Mortality_Rates!$B$111), MIN(OFFSET(Mortality_Rates!$B$6, $C94, 1),  Mortality_Rates!$C$111))</f>
        <v>7.3927344401995887E-2</v>
      </c>
      <c r="BD94" s="30">
        <f ca="1">(1-IF($B94="Male", $C$3, $C$4))^MIN((BD$8-$C$6), $C$5)*IF($B94="Male", MIN(OFFSET(Mortality_Rates!$B$6, $C94, 0), Mortality_Rates!$B$111), MIN(OFFSET(Mortality_Rates!$B$6, $C94, 1),  Mortality_Rates!$C$111))</f>
        <v>7.3927344401995887E-2</v>
      </c>
      <c r="BE94" s="30">
        <f ca="1">(1-IF($B94="Male", $C$3, $C$4))^MIN((BE$8-$C$6), $C$5)*IF($B94="Male", MIN(OFFSET(Mortality_Rates!$B$6, $C94, 0), Mortality_Rates!$B$111), MIN(OFFSET(Mortality_Rates!$B$6, $C94, 1),  Mortality_Rates!$C$111))</f>
        <v>7.3927344401995887E-2</v>
      </c>
      <c r="BF94" s="30">
        <f ca="1">(1-IF($B94="Male", $C$3, $C$4))^MIN((BF$8-$C$6), $C$5)*IF($B94="Male", MIN(OFFSET(Mortality_Rates!$B$6, $C94, 0), Mortality_Rates!$B$111), MIN(OFFSET(Mortality_Rates!$B$6, $C94, 1),  Mortality_Rates!$C$111))</f>
        <v>7.3927344401995887E-2</v>
      </c>
      <c r="BG94" s="30">
        <f ca="1">(1-IF($B94="Male", $C$3, $C$4))^MIN((BG$8-$C$6), $C$5)*IF($B94="Male", MIN(OFFSET(Mortality_Rates!$B$6, $C94, 0), Mortality_Rates!$B$111), MIN(OFFSET(Mortality_Rates!$B$6, $C94, 1),  Mortality_Rates!$C$111))</f>
        <v>7.3927344401995887E-2</v>
      </c>
      <c r="BH94" s="30">
        <f ca="1">(1-IF($B94="Male", $C$3, $C$4))^MIN((BH$8-$C$6), $C$5)*IF($B94="Male", MIN(OFFSET(Mortality_Rates!$B$6, $C94, 0), Mortality_Rates!$B$111), MIN(OFFSET(Mortality_Rates!$B$6, $C94, 1),  Mortality_Rates!$C$111))</f>
        <v>7.3927344401995887E-2</v>
      </c>
      <c r="BI94" s="30">
        <f ca="1">(1-IF($B94="Male", $C$3, $C$4))^MIN((BI$8-$C$6), $C$5)*IF($B94="Male", MIN(OFFSET(Mortality_Rates!$B$6, $C94, 0), Mortality_Rates!$B$111), MIN(OFFSET(Mortality_Rates!$B$6, $C94, 1),  Mortality_Rates!$C$111))</f>
        <v>7.3927344401995887E-2</v>
      </c>
      <c r="BJ94" s="30">
        <f ca="1">(1-IF($B94="Male", $C$3, $C$4))^MIN((BJ$8-$C$6), $C$5)*IF($B94="Male", MIN(OFFSET(Mortality_Rates!$B$6, $C94, 0), Mortality_Rates!$B$111), MIN(OFFSET(Mortality_Rates!$B$6, $C94, 1),  Mortality_Rates!$C$111))</f>
        <v>7.3927344401995887E-2</v>
      </c>
      <c r="BK94" s="30">
        <f ca="1">(1-IF($B94="Male", $C$3, $C$4))^MIN((BK$8-$C$6), $C$5)*IF($B94="Male", MIN(OFFSET(Mortality_Rates!$B$6, $C94, 0), Mortality_Rates!$B$111), MIN(OFFSET(Mortality_Rates!$B$6, $C94, 1),  Mortality_Rates!$C$111))</f>
        <v>7.3927344401995887E-2</v>
      </c>
    </row>
    <row r="95" spans="1:63" x14ac:dyDescent="0.35">
      <c r="A95" t="s">
        <v>34</v>
      </c>
      <c r="B95" t="s">
        <v>31</v>
      </c>
      <c r="C95">
        <f t="shared" si="26"/>
        <v>86</v>
      </c>
      <c r="D95" s="30">
        <f ca="1">(1-IF($B95="Male", $C$3, $C$4))^MIN((D$8-$C$6), $C$5)*IF($B95="Male", MIN(OFFSET(Mortality_Rates!$B$6, $C95, 0), Mortality_Rates!$B$111), MIN(OFFSET(Mortality_Rates!$B$6, $C95, 1),  Mortality_Rates!$C$111))</f>
        <v>0.14244779250000003</v>
      </c>
      <c r="E95" s="30">
        <f ca="1">(1-IF($B95="Male", $C$3, $C$4))^MIN((E$8-$C$6), $C$5)*IF($B95="Male", MIN(OFFSET(Mortality_Rates!$B$6, $C95, 0), Mortality_Rates!$B$111), MIN(OFFSET(Mortality_Rates!$B$6, $C95, 1),  Mortality_Rates!$C$111))</f>
        <v>0.14080964288625</v>
      </c>
      <c r="F95" s="30">
        <f ca="1">(1-IF($B95="Male", $C$3, $C$4))^MIN((F$8-$C$6), $C$5)*IF($B95="Male", MIN(OFFSET(Mortality_Rates!$B$6, $C95, 0), Mortality_Rates!$B$111), MIN(OFFSET(Mortality_Rates!$B$6, $C95, 1),  Mortality_Rates!$C$111))</f>
        <v>0.13919033199305814</v>
      </c>
      <c r="G95" s="30">
        <f ca="1">(1-IF($B95="Male", $C$3, $C$4))^MIN((G$8-$C$6), $C$5)*IF($B95="Male", MIN(OFFSET(Mortality_Rates!$B$6, $C95, 0), Mortality_Rates!$B$111), MIN(OFFSET(Mortality_Rates!$B$6, $C95, 1),  Mortality_Rates!$C$111))</f>
        <v>0.13758964317513797</v>
      </c>
      <c r="H95" s="30">
        <f ca="1">(1-IF($B95="Male", $C$3, $C$4))^MIN((H$8-$C$6), $C$5)*IF($B95="Male", MIN(OFFSET(Mortality_Rates!$B$6, $C95, 0), Mortality_Rates!$B$111), MIN(OFFSET(Mortality_Rates!$B$6, $C95, 1),  Mortality_Rates!$C$111))</f>
        <v>0.13600736227862389</v>
      </c>
      <c r="I95" s="30">
        <f ca="1">(1-IF($B95="Male", $C$3, $C$4))^MIN((I$8-$C$6), $C$5)*IF($B95="Male", MIN(OFFSET(Mortality_Rates!$B$6, $C95, 0), Mortality_Rates!$B$111), MIN(OFFSET(Mortality_Rates!$B$6, $C95, 1),  Mortality_Rates!$C$111))</f>
        <v>0.13444327761241973</v>
      </c>
      <c r="J95" s="30">
        <f ca="1">(1-IF($B95="Male", $C$3, $C$4))^MIN((J$8-$C$6), $C$5)*IF($B95="Male", MIN(OFFSET(Mortality_Rates!$B$6, $C95, 0), Mortality_Rates!$B$111), MIN(OFFSET(Mortality_Rates!$B$6, $C95, 1),  Mortality_Rates!$C$111))</f>
        <v>0.1328971799198769</v>
      </c>
      <c r="K95" s="30">
        <f ca="1">(1-IF($B95="Male", $C$3, $C$4))^MIN((K$8-$C$6), $C$5)*IF($B95="Male", MIN(OFFSET(Mortality_Rates!$B$6, $C95, 0), Mortality_Rates!$B$111), MIN(OFFSET(Mortality_Rates!$B$6, $C95, 1),  Mortality_Rates!$C$111))</f>
        <v>0.13136886235079831</v>
      </c>
      <c r="L95" s="30">
        <f ca="1">(1-IF($B95="Male", $C$3, $C$4))^MIN((L$8-$C$6), $C$5)*IF($B95="Male", MIN(OFFSET(Mortality_Rates!$B$6, $C95, 0), Mortality_Rates!$B$111), MIN(OFFSET(Mortality_Rates!$B$6, $C95, 1),  Mortality_Rates!$C$111))</f>
        <v>0.12985812043376413</v>
      </c>
      <c r="M95" s="30">
        <f ca="1">(1-IF($B95="Male", $C$3, $C$4))^MIN((M$8-$C$6), $C$5)*IF($B95="Male", MIN(OFFSET(Mortality_Rates!$B$6, $C95, 0), Mortality_Rates!$B$111), MIN(OFFSET(Mortality_Rates!$B$6, $C95, 1),  Mortality_Rates!$C$111))</f>
        <v>0.12836475204877584</v>
      </c>
      <c r="N95" s="30">
        <f ca="1">(1-IF($B95="Male", $C$3, $C$4))^MIN((N$8-$C$6), $C$5)*IF($B95="Male", MIN(OFFSET(Mortality_Rates!$B$6, $C95, 0), Mortality_Rates!$B$111), MIN(OFFSET(Mortality_Rates!$B$6, $C95, 1),  Mortality_Rates!$C$111))</f>
        <v>0.12688855740021493</v>
      </c>
      <c r="O95" s="30">
        <f ca="1">(1-IF($B95="Male", $C$3, $C$4))^MIN((O$8-$C$6), $C$5)*IF($B95="Male", MIN(OFFSET(Mortality_Rates!$B$6, $C95, 0), Mortality_Rates!$B$111), MIN(OFFSET(Mortality_Rates!$B$6, $C95, 1),  Mortality_Rates!$C$111))</f>
        <v>0.12542933899011247</v>
      </c>
      <c r="P95" s="30">
        <f ca="1">(1-IF($B95="Male", $C$3, $C$4))^MIN((P$8-$C$6), $C$5)*IF($B95="Male", MIN(OFFSET(Mortality_Rates!$B$6, $C95, 0), Mortality_Rates!$B$111), MIN(OFFSET(Mortality_Rates!$B$6, $C95, 1),  Mortality_Rates!$C$111))</f>
        <v>0.12398690159172618</v>
      </c>
      <c r="Q95" s="30">
        <f ca="1">(1-IF($B95="Male", $C$3, $C$4))^MIN((Q$8-$C$6), $C$5)*IF($B95="Male", MIN(OFFSET(Mortality_Rates!$B$6, $C95, 0), Mortality_Rates!$B$111), MIN(OFFSET(Mortality_Rates!$B$6, $C95, 1),  Mortality_Rates!$C$111))</f>
        <v>0.12256105222342134</v>
      </c>
      <c r="R95" s="30">
        <f ca="1">(1-IF($B95="Male", $C$3, $C$4))^MIN((R$8-$C$6), $C$5)*IF($B95="Male", MIN(OFFSET(Mortality_Rates!$B$6, $C95, 0), Mortality_Rates!$B$111), MIN(OFFSET(Mortality_Rates!$B$6, $C95, 1),  Mortality_Rates!$C$111))</f>
        <v>0.12115160012285199</v>
      </c>
      <c r="S95" s="30">
        <f ca="1">(1-IF($B95="Male", $C$3, $C$4))^MIN((S$8-$C$6), $C$5)*IF($B95="Male", MIN(OFFSET(Mortality_Rates!$B$6, $C95, 0), Mortality_Rates!$B$111), MIN(OFFSET(Mortality_Rates!$B$6, $C95, 1),  Mortality_Rates!$C$111))</f>
        <v>0.1197583567214392</v>
      </c>
      <c r="T95" s="30">
        <f ca="1">(1-IF($B95="Male", $C$3, $C$4))^MIN((T$8-$C$6), $C$5)*IF($B95="Male", MIN(OFFSET(Mortality_Rates!$B$6, $C95, 0), Mortality_Rates!$B$111), MIN(OFFSET(Mortality_Rates!$B$6, $C95, 1),  Mortality_Rates!$C$111))</f>
        <v>0.11838113561914264</v>
      </c>
      <c r="U95" s="30">
        <f ca="1">(1-IF($B95="Male", $C$3, $C$4))^MIN((U$8-$C$6), $C$5)*IF($B95="Male", MIN(OFFSET(Mortality_Rates!$B$6, $C95, 0), Mortality_Rates!$B$111), MIN(OFFSET(Mortality_Rates!$B$6, $C95, 1),  Mortality_Rates!$C$111))</f>
        <v>0.1170197525595225</v>
      </c>
      <c r="V95" s="30">
        <f ca="1">(1-IF($B95="Male", $C$3, $C$4))^MIN((V$8-$C$6), $C$5)*IF($B95="Male", MIN(OFFSET(Mortality_Rates!$B$6, $C95, 0), Mortality_Rates!$B$111), MIN(OFFSET(Mortality_Rates!$B$6, $C95, 1),  Mortality_Rates!$C$111))</f>
        <v>0.11567402540508799</v>
      </c>
      <c r="W95" s="30">
        <f ca="1">(1-IF($B95="Male", $C$3, $C$4))^MIN((W$8-$C$6), $C$5)*IF($B95="Male", MIN(OFFSET(Mortality_Rates!$B$6, $C95, 0), Mortality_Rates!$B$111), MIN(OFFSET(Mortality_Rates!$B$6, $C95, 1),  Mortality_Rates!$C$111))</f>
        <v>0.11434377411292949</v>
      </c>
      <c r="X95" s="30">
        <f ca="1">(1-IF($B95="Male", $C$3, $C$4))^MIN((X$8-$C$6), $C$5)*IF($B95="Male", MIN(OFFSET(Mortality_Rates!$B$6, $C95, 0), Mortality_Rates!$B$111), MIN(OFFSET(Mortality_Rates!$B$6, $C95, 1),  Mortality_Rates!$C$111))</f>
        <v>0.11302882071063081</v>
      </c>
      <c r="Y95" s="30">
        <f ca="1">(1-IF($B95="Male", $C$3, $C$4))^MIN((Y$8-$C$6), $C$5)*IF($B95="Male", MIN(OFFSET(Mortality_Rates!$B$6, $C95, 0), Mortality_Rates!$B$111), MIN(OFFSET(Mortality_Rates!$B$6, $C95, 1),  Mortality_Rates!$C$111))</f>
        <v>0.11172898927245854</v>
      </c>
      <c r="Z95" s="30">
        <f ca="1">(1-IF($B95="Male", $C$3, $C$4))^MIN((Z$8-$C$6), $C$5)*IF($B95="Male", MIN(OFFSET(Mortality_Rates!$B$6, $C95, 0), Mortality_Rates!$B$111), MIN(OFFSET(Mortality_Rates!$B$6, $C95, 1),  Mortality_Rates!$C$111))</f>
        <v>0.11044410589582529</v>
      </c>
      <c r="AA95" s="30">
        <f ca="1">(1-IF($B95="Male", $C$3, $C$4))^MIN((AA$8-$C$6), $C$5)*IF($B95="Male", MIN(OFFSET(Mortality_Rates!$B$6, $C95, 0), Mortality_Rates!$B$111), MIN(OFFSET(Mortality_Rates!$B$6, $C95, 1),  Mortality_Rates!$C$111))</f>
        <v>0.10917399867802328</v>
      </c>
      <c r="AB95" s="30">
        <f ca="1">(1-IF($B95="Male", $C$3, $C$4))^MIN((AB$8-$C$6), $C$5)*IF($B95="Male", MIN(OFFSET(Mortality_Rates!$B$6, $C95, 0), Mortality_Rates!$B$111), MIN(OFFSET(Mortality_Rates!$B$6, $C95, 1),  Mortality_Rates!$C$111))</f>
        <v>0.10791849769322602</v>
      </c>
      <c r="AC95" s="30">
        <f ca="1">(1-IF($B95="Male", $C$3, $C$4))^MIN((AC$8-$C$6), $C$5)*IF($B95="Male", MIN(OFFSET(Mortality_Rates!$B$6, $C95, 0), Mortality_Rates!$B$111), MIN(OFFSET(Mortality_Rates!$B$6, $C95, 1),  Mortality_Rates!$C$111))</f>
        <v>0.10667743496975392</v>
      </c>
      <c r="AD95" s="30">
        <f ca="1">(1-IF($B95="Male", $C$3, $C$4))^MIN((AD$8-$C$6), $C$5)*IF($B95="Male", MIN(OFFSET(Mortality_Rates!$B$6, $C95, 0), Mortality_Rates!$B$111), MIN(OFFSET(Mortality_Rates!$B$6, $C95, 1),  Mortality_Rates!$C$111))</f>
        <v>0.10545064446760176</v>
      </c>
      <c r="AE95" s="30">
        <f ca="1">(1-IF($B95="Male", $C$3, $C$4))^MIN((AE$8-$C$6), $C$5)*IF($B95="Male", MIN(OFFSET(Mortality_Rates!$B$6, $C95, 0), Mortality_Rates!$B$111), MIN(OFFSET(Mortality_Rates!$B$6, $C95, 1),  Mortality_Rates!$C$111))</f>
        <v>0.10423796205622436</v>
      </c>
      <c r="AF95" s="30">
        <f ca="1">(1-IF($B95="Male", $C$3, $C$4))^MIN((AF$8-$C$6), $C$5)*IF($B95="Male", MIN(OFFSET(Mortality_Rates!$B$6, $C95, 0), Mortality_Rates!$B$111), MIN(OFFSET(Mortality_Rates!$B$6, $C95, 1),  Mortality_Rates!$C$111))</f>
        <v>0.10303922549257777</v>
      </c>
      <c r="AG95" s="30">
        <f ca="1">(1-IF($B95="Male", $C$3, $C$4))^MIN((AG$8-$C$6), $C$5)*IF($B95="Male", MIN(OFFSET(Mortality_Rates!$B$6, $C95, 0), Mortality_Rates!$B$111), MIN(OFFSET(Mortality_Rates!$B$6, $C95, 1),  Mortality_Rates!$C$111))</f>
        <v>0.10185427439941312</v>
      </c>
      <c r="AH95" s="30">
        <f ca="1">(1-IF($B95="Male", $C$3, $C$4))^MIN((AH$8-$C$6), $C$5)*IF($B95="Male", MIN(OFFSET(Mortality_Rates!$B$6, $C95, 0), Mortality_Rates!$B$111), MIN(OFFSET(Mortality_Rates!$B$6, $C95, 1),  Mortality_Rates!$C$111))</f>
        <v>0.10068295024381987</v>
      </c>
      <c r="AI95" s="30">
        <f ca="1">(1-IF($B95="Male", $C$3, $C$4))^MIN((AI$8-$C$6), $C$5)*IF($B95="Male", MIN(OFFSET(Mortality_Rates!$B$6, $C95, 0), Mortality_Rates!$B$111), MIN(OFFSET(Mortality_Rates!$B$6, $C95, 1),  Mortality_Rates!$C$111))</f>
        <v>9.9525096316015943E-2</v>
      </c>
      <c r="AJ95" s="30">
        <f ca="1">(1-IF($B95="Male", $C$3, $C$4))^MIN((AJ$8-$C$6), $C$5)*IF($B95="Male", MIN(OFFSET(Mortality_Rates!$B$6, $C95, 0), Mortality_Rates!$B$111), MIN(OFFSET(Mortality_Rates!$B$6, $C95, 1),  Mortality_Rates!$C$111))</f>
        <v>9.8380557708381777E-2</v>
      </c>
      <c r="AK95" s="30">
        <f ca="1">(1-IF($B95="Male", $C$3, $C$4))^MIN((AK$8-$C$6), $C$5)*IF($B95="Male", MIN(OFFSET(Mortality_Rates!$B$6, $C95, 0), Mortality_Rates!$B$111), MIN(OFFSET(Mortality_Rates!$B$6, $C95, 1),  Mortality_Rates!$C$111))</f>
        <v>9.7249181294735379E-2</v>
      </c>
      <c r="AL95" s="30">
        <f ca="1">(1-IF($B95="Male", $C$3, $C$4))^MIN((AL$8-$C$6), $C$5)*IF($B95="Male", MIN(OFFSET(Mortality_Rates!$B$6, $C95, 0), Mortality_Rates!$B$111), MIN(OFFSET(Mortality_Rates!$B$6, $C95, 1),  Mortality_Rates!$C$111))</f>
        <v>9.6130815709845913E-2</v>
      </c>
      <c r="AM95" s="30">
        <f ca="1">(1-IF($B95="Male", $C$3, $C$4))^MIN((AM$8-$C$6), $C$5)*IF($B95="Male", MIN(OFFSET(Mortality_Rates!$B$6, $C95, 0), Mortality_Rates!$B$111), MIN(OFFSET(Mortality_Rates!$B$6, $C95, 1),  Mortality_Rates!$C$111))</f>
        <v>9.5025311329182696E-2</v>
      </c>
      <c r="AN95" s="30">
        <f ca="1">(1-IF($B95="Male", $C$3, $C$4))^MIN((AN$8-$C$6), $C$5)*IF($B95="Male", MIN(OFFSET(Mortality_Rates!$B$6, $C95, 0), Mortality_Rates!$B$111), MIN(OFFSET(Mortality_Rates!$B$6, $C95, 1),  Mortality_Rates!$C$111))</f>
        <v>9.3932520248897103E-2</v>
      </c>
      <c r="AO95" s="30">
        <f ca="1">(1-IF($B95="Male", $C$3, $C$4))^MIN((AO$8-$C$6), $C$5)*IF($B95="Male", MIN(OFFSET(Mortality_Rates!$B$6, $C95, 0), Mortality_Rates!$B$111), MIN(OFFSET(Mortality_Rates!$B$6, $C95, 1),  Mortality_Rates!$C$111))</f>
        <v>9.2852296266034778E-2</v>
      </c>
      <c r="AP95" s="30">
        <f ca="1">(1-IF($B95="Male", $C$3, $C$4))^MIN((AP$8-$C$6), $C$5)*IF($B95="Male", MIN(OFFSET(Mortality_Rates!$B$6, $C95, 0), Mortality_Rates!$B$111), MIN(OFFSET(Mortality_Rates!$B$6, $C95, 1),  Mortality_Rates!$C$111))</f>
        <v>9.1784494858975385E-2</v>
      </c>
      <c r="AQ95" s="30">
        <f ca="1">(1-IF($B95="Male", $C$3, $C$4))^MIN((AQ$8-$C$6), $C$5)*IF($B95="Male", MIN(OFFSET(Mortality_Rates!$B$6, $C95, 0), Mortality_Rates!$B$111), MIN(OFFSET(Mortality_Rates!$B$6, $C95, 1),  Mortality_Rates!$C$111))</f>
        <v>9.0728973168097166E-2</v>
      </c>
      <c r="AR95" s="30">
        <f ca="1">(1-IF($B95="Male", $C$3, $C$4))^MIN((AR$8-$C$6), $C$5)*IF($B95="Male", MIN(OFFSET(Mortality_Rates!$B$6, $C95, 0), Mortality_Rates!$B$111), MIN(OFFSET(Mortality_Rates!$B$6, $C95, 1),  Mortality_Rates!$C$111))</f>
        <v>8.9685589976664051E-2</v>
      </c>
      <c r="AS95" s="30">
        <f ca="1">(1-IF($B95="Male", $C$3, $C$4))^MIN((AS$8-$C$6), $C$5)*IF($B95="Male", MIN(OFFSET(Mortality_Rates!$B$6, $C95, 0), Mortality_Rates!$B$111), MIN(OFFSET(Mortality_Rates!$B$6, $C95, 1),  Mortality_Rates!$C$111))</f>
        <v>8.8654205691932414E-2</v>
      </c>
      <c r="AT95" s="30">
        <f ca="1">(1-IF($B95="Male", $C$3, $C$4))^MIN((AT$8-$C$6), $C$5)*IF($B95="Male", MIN(OFFSET(Mortality_Rates!$B$6, $C95, 0), Mortality_Rates!$B$111), MIN(OFFSET(Mortality_Rates!$B$6, $C95, 1),  Mortality_Rates!$C$111))</f>
        <v>8.76346823264752E-2</v>
      </c>
      <c r="AU95" s="30">
        <f ca="1">(1-IF($B95="Male", $C$3, $C$4))^MIN((AU$8-$C$6), $C$5)*IF($B95="Male", MIN(OFFSET(Mortality_Rates!$B$6, $C95, 0), Mortality_Rates!$B$111), MIN(OFFSET(Mortality_Rates!$B$6, $C95, 1),  Mortality_Rates!$C$111))</f>
        <v>8.6626883479720737E-2</v>
      </c>
      <c r="AV95" s="30">
        <f ca="1">(1-IF($B95="Male", $C$3, $C$4))^MIN((AV$8-$C$6), $C$5)*IF($B95="Male", MIN(OFFSET(Mortality_Rates!$B$6, $C95, 0), Mortality_Rates!$B$111), MIN(OFFSET(Mortality_Rates!$B$6, $C95, 1),  Mortality_Rates!$C$111))</f>
        <v>8.5630674319703948E-2</v>
      </c>
      <c r="AW95" s="30">
        <f ca="1">(1-IF($B95="Male", $C$3, $C$4))^MIN((AW$8-$C$6), $C$5)*IF($B95="Male", MIN(OFFSET(Mortality_Rates!$B$6, $C95, 0), Mortality_Rates!$B$111), MIN(OFFSET(Mortality_Rates!$B$6, $C95, 1),  Mortality_Rates!$C$111))</f>
        <v>8.4645921565027357E-2</v>
      </c>
      <c r="AX95" s="30">
        <f ca="1">(1-IF($B95="Male", $C$3, $C$4))^MIN((AX$8-$C$6), $C$5)*IF($B95="Male", MIN(OFFSET(Mortality_Rates!$B$6, $C95, 0), Mortality_Rates!$B$111), MIN(OFFSET(Mortality_Rates!$B$6, $C95, 1),  Mortality_Rates!$C$111))</f>
        <v>8.3672493467029554E-2</v>
      </c>
      <c r="AY95" s="30">
        <f ca="1">(1-IF($B95="Male", $C$3, $C$4))^MIN((AY$8-$C$6), $C$5)*IF($B95="Male", MIN(OFFSET(Mortality_Rates!$B$6, $C95, 0), Mortality_Rates!$B$111), MIN(OFFSET(Mortality_Rates!$B$6, $C95, 1),  Mortality_Rates!$C$111))</f>
        <v>8.2710259792158708E-2</v>
      </c>
      <c r="AZ95" s="30">
        <f ca="1">(1-IF($B95="Male", $C$3, $C$4))^MIN((AZ$8-$C$6), $C$5)*IF($B95="Male", MIN(OFFSET(Mortality_Rates!$B$6, $C95, 0), Mortality_Rates!$B$111), MIN(OFFSET(Mortality_Rates!$B$6, $C95, 1),  Mortality_Rates!$C$111))</f>
        <v>8.1759091804548878E-2</v>
      </c>
      <c r="BA95" s="30">
        <f ca="1">(1-IF($B95="Male", $C$3, $C$4))^MIN((BA$8-$C$6), $C$5)*IF($B95="Male", MIN(OFFSET(Mortality_Rates!$B$6, $C95, 0), Mortality_Rates!$B$111), MIN(OFFSET(Mortality_Rates!$B$6, $C95, 1),  Mortality_Rates!$C$111))</f>
        <v>8.0818862248796572E-2</v>
      </c>
      <c r="BB95" s="30">
        <f ca="1">(1-IF($B95="Male", $C$3, $C$4))^MIN((BB$8-$C$6), $C$5)*IF($B95="Male", MIN(OFFSET(Mortality_Rates!$B$6, $C95, 0), Mortality_Rates!$B$111), MIN(OFFSET(Mortality_Rates!$B$6, $C95, 1),  Mortality_Rates!$C$111))</f>
        <v>8.0818862248796572E-2</v>
      </c>
      <c r="BC95" s="30">
        <f ca="1">(1-IF($B95="Male", $C$3, $C$4))^MIN((BC$8-$C$6), $C$5)*IF($B95="Male", MIN(OFFSET(Mortality_Rates!$B$6, $C95, 0), Mortality_Rates!$B$111), MIN(OFFSET(Mortality_Rates!$B$6, $C95, 1),  Mortality_Rates!$C$111))</f>
        <v>8.0818862248796572E-2</v>
      </c>
      <c r="BD95" s="30">
        <f ca="1">(1-IF($B95="Male", $C$3, $C$4))^MIN((BD$8-$C$6), $C$5)*IF($B95="Male", MIN(OFFSET(Mortality_Rates!$B$6, $C95, 0), Mortality_Rates!$B$111), MIN(OFFSET(Mortality_Rates!$B$6, $C95, 1),  Mortality_Rates!$C$111))</f>
        <v>8.0818862248796572E-2</v>
      </c>
      <c r="BE95" s="30">
        <f ca="1">(1-IF($B95="Male", $C$3, $C$4))^MIN((BE$8-$C$6), $C$5)*IF($B95="Male", MIN(OFFSET(Mortality_Rates!$B$6, $C95, 0), Mortality_Rates!$B$111), MIN(OFFSET(Mortality_Rates!$B$6, $C95, 1),  Mortality_Rates!$C$111))</f>
        <v>8.0818862248796572E-2</v>
      </c>
      <c r="BF95" s="30">
        <f ca="1">(1-IF($B95="Male", $C$3, $C$4))^MIN((BF$8-$C$6), $C$5)*IF($B95="Male", MIN(OFFSET(Mortality_Rates!$B$6, $C95, 0), Mortality_Rates!$B$111), MIN(OFFSET(Mortality_Rates!$B$6, $C95, 1),  Mortality_Rates!$C$111))</f>
        <v>8.0818862248796572E-2</v>
      </c>
      <c r="BG95" s="30">
        <f ca="1">(1-IF($B95="Male", $C$3, $C$4))^MIN((BG$8-$C$6), $C$5)*IF($B95="Male", MIN(OFFSET(Mortality_Rates!$B$6, $C95, 0), Mortality_Rates!$B$111), MIN(OFFSET(Mortality_Rates!$B$6, $C95, 1),  Mortality_Rates!$C$111))</f>
        <v>8.0818862248796572E-2</v>
      </c>
      <c r="BH95" s="30">
        <f ca="1">(1-IF($B95="Male", $C$3, $C$4))^MIN((BH$8-$C$6), $C$5)*IF($B95="Male", MIN(OFFSET(Mortality_Rates!$B$6, $C95, 0), Mortality_Rates!$B$111), MIN(OFFSET(Mortality_Rates!$B$6, $C95, 1),  Mortality_Rates!$C$111))</f>
        <v>8.0818862248796572E-2</v>
      </c>
      <c r="BI95" s="30">
        <f ca="1">(1-IF($B95="Male", $C$3, $C$4))^MIN((BI$8-$C$6), $C$5)*IF($B95="Male", MIN(OFFSET(Mortality_Rates!$B$6, $C95, 0), Mortality_Rates!$B$111), MIN(OFFSET(Mortality_Rates!$B$6, $C95, 1),  Mortality_Rates!$C$111))</f>
        <v>8.0818862248796572E-2</v>
      </c>
      <c r="BJ95" s="30">
        <f ca="1">(1-IF($B95="Male", $C$3, $C$4))^MIN((BJ$8-$C$6), $C$5)*IF($B95="Male", MIN(OFFSET(Mortality_Rates!$B$6, $C95, 0), Mortality_Rates!$B$111), MIN(OFFSET(Mortality_Rates!$B$6, $C95, 1),  Mortality_Rates!$C$111))</f>
        <v>8.0818862248796572E-2</v>
      </c>
      <c r="BK95" s="30">
        <f ca="1">(1-IF($B95="Male", $C$3, $C$4))^MIN((BK$8-$C$6), $C$5)*IF($B95="Male", MIN(OFFSET(Mortality_Rates!$B$6, $C95, 0), Mortality_Rates!$B$111), MIN(OFFSET(Mortality_Rates!$B$6, $C95, 1),  Mortality_Rates!$C$111))</f>
        <v>8.0818862248796572E-2</v>
      </c>
    </row>
    <row r="96" spans="1:63" x14ac:dyDescent="0.35">
      <c r="A96" t="s">
        <v>34</v>
      </c>
      <c r="B96" t="s">
        <v>31</v>
      </c>
      <c r="C96">
        <f t="shared" si="26"/>
        <v>87</v>
      </c>
      <c r="D96" s="30">
        <f ca="1">(1-IF($B96="Male", $C$3, $C$4))^MIN((D$8-$C$6), $C$5)*IF($B96="Male", MIN(OFFSET(Mortality_Rates!$B$6, $C96, 0), Mortality_Rates!$B$111), MIN(OFFSET(Mortality_Rates!$B$6, $C96, 1),  Mortality_Rates!$C$111))</f>
        <v>0.15552465900000001</v>
      </c>
      <c r="E96" s="30">
        <f ca="1">(1-IF($B96="Male", $C$3, $C$4))^MIN((E$8-$C$6), $C$5)*IF($B96="Male", MIN(OFFSET(Mortality_Rates!$B$6, $C96, 0), Mortality_Rates!$B$111), MIN(OFFSET(Mortality_Rates!$B$6, $C96, 1),  Mortality_Rates!$C$111))</f>
        <v>0.1537361254215</v>
      </c>
      <c r="F96" s="30">
        <f ca="1">(1-IF($B96="Male", $C$3, $C$4))^MIN((F$8-$C$6), $C$5)*IF($B96="Male", MIN(OFFSET(Mortality_Rates!$B$6, $C96, 0), Mortality_Rates!$B$111), MIN(OFFSET(Mortality_Rates!$B$6, $C96, 1),  Mortality_Rates!$C$111))</f>
        <v>0.15196815997915275</v>
      </c>
      <c r="G96" s="30">
        <f ca="1">(1-IF($B96="Male", $C$3, $C$4))^MIN((G$8-$C$6), $C$5)*IF($B96="Male", MIN(OFFSET(Mortality_Rates!$B$6, $C96, 0), Mortality_Rates!$B$111), MIN(OFFSET(Mortality_Rates!$B$6, $C96, 1),  Mortality_Rates!$C$111))</f>
        <v>0.15022052613939252</v>
      </c>
      <c r="H96" s="30">
        <f ca="1">(1-IF($B96="Male", $C$3, $C$4))^MIN((H$8-$C$6), $C$5)*IF($B96="Male", MIN(OFFSET(Mortality_Rates!$B$6, $C96, 0), Mortality_Rates!$B$111), MIN(OFFSET(Mortality_Rates!$B$6, $C96, 1),  Mortality_Rates!$C$111))</f>
        <v>0.14849299008878949</v>
      </c>
      <c r="I96" s="30">
        <f ca="1">(1-IF($B96="Male", $C$3, $C$4))^MIN((I$8-$C$6), $C$5)*IF($B96="Male", MIN(OFFSET(Mortality_Rates!$B$6, $C96, 0), Mortality_Rates!$B$111), MIN(OFFSET(Mortality_Rates!$B$6, $C96, 1),  Mortality_Rates!$C$111))</f>
        <v>0.14678532070276842</v>
      </c>
      <c r="J96" s="30">
        <f ca="1">(1-IF($B96="Male", $C$3, $C$4))^MIN((J$8-$C$6), $C$5)*IF($B96="Male", MIN(OFFSET(Mortality_Rates!$B$6, $C96, 0), Mortality_Rates!$B$111), MIN(OFFSET(Mortality_Rates!$B$6, $C96, 1),  Mortality_Rates!$C$111))</f>
        <v>0.14509728951468659</v>
      </c>
      <c r="K96" s="30">
        <f ca="1">(1-IF($B96="Male", $C$3, $C$4))^MIN((K$8-$C$6), $C$5)*IF($B96="Male", MIN(OFFSET(Mortality_Rates!$B$6, $C96, 0), Mortality_Rates!$B$111), MIN(OFFSET(Mortality_Rates!$B$6, $C96, 1),  Mortality_Rates!$C$111))</f>
        <v>0.14342867068526768</v>
      </c>
      <c r="L96" s="30">
        <f ca="1">(1-IF($B96="Male", $C$3, $C$4))^MIN((L$8-$C$6), $C$5)*IF($B96="Male", MIN(OFFSET(Mortality_Rates!$B$6, $C96, 0), Mortality_Rates!$B$111), MIN(OFFSET(Mortality_Rates!$B$6, $C96, 1),  Mortality_Rates!$C$111))</f>
        <v>0.14177924097238712</v>
      </c>
      <c r="M96" s="30">
        <f ca="1">(1-IF($B96="Male", $C$3, $C$4))^MIN((M$8-$C$6), $C$5)*IF($B96="Male", MIN(OFFSET(Mortality_Rates!$B$6, $C96, 0), Mortality_Rates!$B$111), MIN(OFFSET(Mortality_Rates!$B$6, $C96, 1),  Mortality_Rates!$C$111))</f>
        <v>0.14014877970120468</v>
      </c>
      <c r="N96" s="30">
        <f ca="1">(1-IF($B96="Male", $C$3, $C$4))^MIN((N$8-$C$6), $C$5)*IF($B96="Male", MIN(OFFSET(Mortality_Rates!$B$6, $C96, 0), Mortality_Rates!$B$111), MIN(OFFSET(Mortality_Rates!$B$6, $C96, 1),  Mortality_Rates!$C$111))</f>
        <v>0.13853706873464081</v>
      </c>
      <c r="O96" s="30">
        <f ca="1">(1-IF($B96="Male", $C$3, $C$4))^MIN((O$8-$C$6), $C$5)*IF($B96="Male", MIN(OFFSET(Mortality_Rates!$B$6, $C96, 0), Mortality_Rates!$B$111), MIN(OFFSET(Mortality_Rates!$B$6, $C96, 1),  Mortality_Rates!$C$111))</f>
        <v>0.13694389244419247</v>
      </c>
      <c r="P96" s="30">
        <f ca="1">(1-IF($B96="Male", $C$3, $C$4))^MIN((P$8-$C$6), $C$5)*IF($B96="Male", MIN(OFFSET(Mortality_Rates!$B$6, $C96, 0), Mortality_Rates!$B$111), MIN(OFFSET(Mortality_Rates!$B$6, $C96, 1),  Mortality_Rates!$C$111))</f>
        <v>0.13536903768108424</v>
      </c>
      <c r="Q96" s="30">
        <f ca="1">(1-IF($B96="Male", $C$3, $C$4))^MIN((Q$8-$C$6), $C$5)*IF($B96="Male", MIN(OFFSET(Mortality_Rates!$B$6, $C96, 0), Mortality_Rates!$B$111), MIN(OFFSET(Mortality_Rates!$B$6, $C96, 1),  Mortality_Rates!$C$111))</f>
        <v>0.13381229374775178</v>
      </c>
      <c r="R96" s="30">
        <f ca="1">(1-IF($B96="Male", $C$3, $C$4))^MIN((R$8-$C$6), $C$5)*IF($B96="Male", MIN(OFFSET(Mortality_Rates!$B$6, $C96, 0), Mortality_Rates!$B$111), MIN(OFFSET(Mortality_Rates!$B$6, $C96, 1),  Mortality_Rates!$C$111))</f>
        <v>0.13227345236965266</v>
      </c>
      <c r="S96" s="30">
        <f ca="1">(1-IF($B96="Male", $C$3, $C$4))^MIN((S$8-$C$6), $C$5)*IF($B96="Male", MIN(OFFSET(Mortality_Rates!$B$6, $C96, 0), Mortality_Rates!$B$111), MIN(OFFSET(Mortality_Rates!$B$6, $C96, 1),  Mortality_Rates!$C$111))</f>
        <v>0.13075230766740165</v>
      </c>
      <c r="T96" s="30">
        <f ca="1">(1-IF($B96="Male", $C$3, $C$4))^MIN((T$8-$C$6), $C$5)*IF($B96="Male", MIN(OFFSET(Mortality_Rates!$B$6, $C96, 0), Mortality_Rates!$B$111), MIN(OFFSET(Mortality_Rates!$B$6, $C96, 1),  Mortality_Rates!$C$111))</f>
        <v>0.12924865612922651</v>
      </c>
      <c r="U96" s="30">
        <f ca="1">(1-IF($B96="Male", $C$3, $C$4))^MIN((U$8-$C$6), $C$5)*IF($B96="Male", MIN(OFFSET(Mortality_Rates!$B$6, $C96, 0), Mortality_Rates!$B$111), MIN(OFFSET(Mortality_Rates!$B$6, $C96, 1),  Mortality_Rates!$C$111))</f>
        <v>0.12776229658374041</v>
      </c>
      <c r="V96" s="30">
        <f ca="1">(1-IF($B96="Male", $C$3, $C$4))^MIN((V$8-$C$6), $C$5)*IF($B96="Male", MIN(OFFSET(Mortality_Rates!$B$6, $C96, 0), Mortality_Rates!$B$111), MIN(OFFSET(Mortality_Rates!$B$6, $C96, 1),  Mortality_Rates!$C$111))</f>
        <v>0.1262930301730274</v>
      </c>
      <c r="W96" s="30">
        <f ca="1">(1-IF($B96="Male", $C$3, $C$4))^MIN((W$8-$C$6), $C$5)*IF($B96="Male", MIN(OFFSET(Mortality_Rates!$B$6, $C96, 0), Mortality_Rates!$B$111), MIN(OFFSET(Mortality_Rates!$B$6, $C96, 1),  Mortality_Rates!$C$111))</f>
        <v>0.12484066032603759</v>
      </c>
      <c r="X96" s="30">
        <f ca="1">(1-IF($B96="Male", $C$3, $C$4))^MIN((X$8-$C$6), $C$5)*IF($B96="Male", MIN(OFFSET(Mortality_Rates!$B$6, $C96, 0), Mortality_Rates!$B$111), MIN(OFFSET(Mortality_Rates!$B$6, $C96, 1),  Mortality_Rates!$C$111))</f>
        <v>0.12340499273228817</v>
      </c>
      <c r="Y96" s="30">
        <f ca="1">(1-IF($B96="Male", $C$3, $C$4))^MIN((Y$8-$C$6), $C$5)*IF($B96="Male", MIN(OFFSET(Mortality_Rates!$B$6, $C96, 0), Mortality_Rates!$B$111), MIN(OFFSET(Mortality_Rates!$B$6, $C96, 1),  Mortality_Rates!$C$111))</f>
        <v>0.12198583531586685</v>
      </c>
      <c r="Z96" s="30">
        <f ca="1">(1-IF($B96="Male", $C$3, $C$4))^MIN((Z$8-$C$6), $C$5)*IF($B96="Male", MIN(OFFSET(Mortality_Rates!$B$6, $C96, 0), Mortality_Rates!$B$111), MIN(OFFSET(Mortality_Rates!$B$6, $C96, 1),  Mortality_Rates!$C$111))</f>
        <v>0.12058299820973439</v>
      </c>
      <c r="AA96" s="30">
        <f ca="1">(1-IF($B96="Male", $C$3, $C$4))^MIN((AA$8-$C$6), $C$5)*IF($B96="Male", MIN(OFFSET(Mortality_Rates!$B$6, $C96, 0), Mortality_Rates!$B$111), MIN(OFFSET(Mortality_Rates!$B$6, $C96, 1),  Mortality_Rates!$C$111))</f>
        <v>0.11919629373032244</v>
      </c>
      <c r="AB96" s="30">
        <f ca="1">(1-IF($B96="Male", $C$3, $C$4))^MIN((AB$8-$C$6), $C$5)*IF($B96="Male", MIN(OFFSET(Mortality_Rates!$B$6, $C96, 0), Mortality_Rates!$B$111), MIN(OFFSET(Mortality_Rates!$B$6, $C96, 1),  Mortality_Rates!$C$111))</f>
        <v>0.11782553635242372</v>
      </c>
      <c r="AC96" s="30">
        <f ca="1">(1-IF($B96="Male", $C$3, $C$4))^MIN((AC$8-$C$6), $C$5)*IF($B96="Male", MIN(OFFSET(Mortality_Rates!$B$6, $C96, 0), Mortality_Rates!$B$111), MIN(OFFSET(Mortality_Rates!$B$6, $C96, 1),  Mortality_Rates!$C$111))</f>
        <v>0.11647054268437086</v>
      </c>
      <c r="AD96" s="30">
        <f ca="1">(1-IF($B96="Male", $C$3, $C$4))^MIN((AD$8-$C$6), $C$5)*IF($B96="Male", MIN(OFFSET(Mortality_Rates!$B$6, $C96, 0), Mortality_Rates!$B$111), MIN(OFFSET(Mortality_Rates!$B$6, $C96, 1),  Mortality_Rates!$C$111))</f>
        <v>0.11513113144350061</v>
      </c>
      <c r="AE96" s="30">
        <f ca="1">(1-IF($B96="Male", $C$3, $C$4))^MIN((AE$8-$C$6), $C$5)*IF($B96="Male", MIN(OFFSET(Mortality_Rates!$B$6, $C96, 0), Mortality_Rates!$B$111), MIN(OFFSET(Mortality_Rates!$B$6, $C96, 1),  Mortality_Rates!$C$111))</f>
        <v>0.11380712343190036</v>
      </c>
      <c r="AF96" s="30">
        <f ca="1">(1-IF($B96="Male", $C$3, $C$4))^MIN((AF$8-$C$6), $C$5)*IF($B96="Male", MIN(OFFSET(Mortality_Rates!$B$6, $C96, 0), Mortality_Rates!$B$111), MIN(OFFSET(Mortality_Rates!$B$6, $C96, 1),  Mortality_Rates!$C$111))</f>
        <v>0.1124983415124335</v>
      </c>
      <c r="AG96" s="30">
        <f ca="1">(1-IF($B96="Male", $C$3, $C$4))^MIN((AG$8-$C$6), $C$5)*IF($B96="Male", MIN(OFFSET(Mortality_Rates!$B$6, $C96, 0), Mortality_Rates!$B$111), MIN(OFFSET(Mortality_Rates!$B$6, $C96, 1),  Mortality_Rates!$C$111))</f>
        <v>0.11120461058504053</v>
      </c>
      <c r="AH96" s="30">
        <f ca="1">(1-IF($B96="Male", $C$3, $C$4))^MIN((AH$8-$C$6), $C$5)*IF($B96="Male", MIN(OFFSET(Mortality_Rates!$B$6, $C96, 0), Mortality_Rates!$B$111), MIN(OFFSET(Mortality_Rates!$B$6, $C96, 1),  Mortality_Rates!$C$111))</f>
        <v>0.10992575756331255</v>
      </c>
      <c r="AI96" s="30">
        <f ca="1">(1-IF($B96="Male", $C$3, $C$4))^MIN((AI$8-$C$6), $C$5)*IF($B96="Male", MIN(OFFSET(Mortality_Rates!$B$6, $C96, 0), Mortality_Rates!$B$111), MIN(OFFSET(Mortality_Rates!$B$6, $C96, 1),  Mortality_Rates!$C$111))</f>
        <v>0.10866161135133445</v>
      </c>
      <c r="AJ96" s="30">
        <f ca="1">(1-IF($B96="Male", $C$3, $C$4))^MIN((AJ$8-$C$6), $C$5)*IF($B96="Male", MIN(OFFSET(Mortality_Rates!$B$6, $C96, 0), Mortality_Rates!$B$111), MIN(OFFSET(Mortality_Rates!$B$6, $C96, 1),  Mortality_Rates!$C$111))</f>
        <v>0.10741200282079412</v>
      </c>
      <c r="AK96" s="30">
        <f ca="1">(1-IF($B96="Male", $C$3, $C$4))^MIN((AK$8-$C$6), $C$5)*IF($B96="Male", MIN(OFFSET(Mortality_Rates!$B$6, $C96, 0), Mortality_Rates!$B$111), MIN(OFFSET(Mortality_Rates!$B$6, $C96, 1),  Mortality_Rates!$C$111))</f>
        <v>0.10617676478835499</v>
      </c>
      <c r="AL96" s="30">
        <f ca="1">(1-IF($B96="Male", $C$3, $C$4))^MIN((AL$8-$C$6), $C$5)*IF($B96="Male", MIN(OFFSET(Mortality_Rates!$B$6, $C96, 0), Mortality_Rates!$B$111), MIN(OFFSET(Mortality_Rates!$B$6, $C96, 1),  Mortality_Rates!$C$111))</f>
        <v>0.10495573199328889</v>
      </c>
      <c r="AM96" s="30">
        <f ca="1">(1-IF($B96="Male", $C$3, $C$4))^MIN((AM$8-$C$6), $C$5)*IF($B96="Male", MIN(OFFSET(Mortality_Rates!$B$6, $C96, 0), Mortality_Rates!$B$111), MIN(OFFSET(Mortality_Rates!$B$6, $C96, 1),  Mortality_Rates!$C$111))</f>
        <v>0.10374874107536608</v>
      </c>
      <c r="AN96" s="30">
        <f ca="1">(1-IF($B96="Male", $C$3, $C$4))^MIN((AN$8-$C$6), $C$5)*IF($B96="Male", MIN(OFFSET(Mortality_Rates!$B$6, $C96, 0), Mortality_Rates!$B$111), MIN(OFFSET(Mortality_Rates!$B$6, $C96, 1),  Mortality_Rates!$C$111))</f>
        <v>0.10255563055299938</v>
      </c>
      <c r="AO96" s="30">
        <f ca="1">(1-IF($B96="Male", $C$3, $C$4))^MIN((AO$8-$C$6), $C$5)*IF($B96="Male", MIN(OFFSET(Mortality_Rates!$B$6, $C96, 0), Mortality_Rates!$B$111), MIN(OFFSET(Mortality_Rates!$B$6, $C96, 1),  Mortality_Rates!$C$111))</f>
        <v>0.10137624080163989</v>
      </c>
      <c r="AP96" s="30">
        <f ca="1">(1-IF($B96="Male", $C$3, $C$4))^MIN((AP$8-$C$6), $C$5)*IF($B96="Male", MIN(OFFSET(Mortality_Rates!$B$6, $C96, 0), Mortality_Rates!$B$111), MIN(OFFSET(Mortality_Rates!$B$6, $C96, 1),  Mortality_Rates!$C$111))</f>
        <v>0.10021041403242104</v>
      </c>
      <c r="AQ96" s="30">
        <f ca="1">(1-IF($B96="Male", $C$3, $C$4))^MIN((AQ$8-$C$6), $C$5)*IF($B96="Male", MIN(OFFSET(Mortality_Rates!$B$6, $C96, 0), Mortality_Rates!$B$111), MIN(OFFSET(Mortality_Rates!$B$6, $C96, 1),  Mortality_Rates!$C$111))</f>
        <v>9.9057994271048194E-2</v>
      </c>
      <c r="AR96" s="30">
        <f ca="1">(1-IF($B96="Male", $C$3, $C$4))^MIN((AR$8-$C$6), $C$5)*IF($B96="Male", MIN(OFFSET(Mortality_Rates!$B$6, $C96, 0), Mortality_Rates!$B$111), MIN(OFFSET(Mortality_Rates!$B$6, $C96, 1),  Mortality_Rates!$C$111))</f>
        <v>9.7918827336931136E-2</v>
      </c>
      <c r="AS96" s="30">
        <f ca="1">(1-IF($B96="Male", $C$3, $C$4))^MIN((AS$8-$C$6), $C$5)*IF($B96="Male", MIN(OFFSET(Mortality_Rates!$B$6, $C96, 0), Mortality_Rates!$B$111), MIN(OFFSET(Mortality_Rates!$B$6, $C96, 1),  Mortality_Rates!$C$111))</f>
        <v>9.6792760822556417E-2</v>
      </c>
      <c r="AT96" s="30">
        <f ca="1">(1-IF($B96="Male", $C$3, $C$4))^MIN((AT$8-$C$6), $C$5)*IF($B96="Male", MIN(OFFSET(Mortality_Rates!$B$6, $C96, 0), Mortality_Rates!$B$111), MIN(OFFSET(Mortality_Rates!$B$6, $C96, 1),  Mortality_Rates!$C$111))</f>
        <v>9.5679644073097037E-2</v>
      </c>
      <c r="AU96" s="30">
        <f ca="1">(1-IF($B96="Male", $C$3, $C$4))^MIN((AU$8-$C$6), $C$5)*IF($B96="Male", MIN(OFFSET(Mortality_Rates!$B$6, $C96, 0), Mortality_Rates!$B$111), MIN(OFFSET(Mortality_Rates!$B$6, $C96, 1),  Mortality_Rates!$C$111))</f>
        <v>9.4579328166256429E-2</v>
      </c>
      <c r="AV96" s="30">
        <f ca="1">(1-IF($B96="Male", $C$3, $C$4))^MIN((AV$8-$C$6), $C$5)*IF($B96="Male", MIN(OFFSET(Mortality_Rates!$B$6, $C96, 0), Mortality_Rates!$B$111), MIN(OFFSET(Mortality_Rates!$B$6, $C96, 1),  Mortality_Rates!$C$111))</f>
        <v>9.3491665892344478E-2</v>
      </c>
      <c r="AW96" s="30">
        <f ca="1">(1-IF($B96="Male", $C$3, $C$4))^MIN((AW$8-$C$6), $C$5)*IF($B96="Male", MIN(OFFSET(Mortality_Rates!$B$6, $C96, 0), Mortality_Rates!$B$111), MIN(OFFSET(Mortality_Rates!$B$6, $C96, 1),  Mortality_Rates!$C$111))</f>
        <v>9.2416511734582527E-2</v>
      </c>
      <c r="AX96" s="30">
        <f ca="1">(1-IF($B96="Male", $C$3, $C$4))^MIN((AX$8-$C$6), $C$5)*IF($B96="Male", MIN(OFFSET(Mortality_Rates!$B$6, $C96, 0), Mortality_Rates!$B$111), MIN(OFFSET(Mortality_Rates!$B$6, $C96, 1),  Mortality_Rates!$C$111))</f>
        <v>9.135372184963482E-2</v>
      </c>
      <c r="AY96" s="30">
        <f ca="1">(1-IF($B96="Male", $C$3, $C$4))^MIN((AY$8-$C$6), $C$5)*IF($B96="Male", MIN(OFFSET(Mortality_Rates!$B$6, $C96, 0), Mortality_Rates!$B$111), MIN(OFFSET(Mortality_Rates!$B$6, $C96, 1),  Mortality_Rates!$C$111))</f>
        <v>9.0303154048364018E-2</v>
      </c>
      <c r="AZ96" s="30">
        <f ca="1">(1-IF($B96="Male", $C$3, $C$4))^MIN((AZ$8-$C$6), $C$5)*IF($B96="Male", MIN(OFFSET(Mortality_Rates!$B$6, $C96, 0), Mortality_Rates!$B$111), MIN(OFFSET(Mortality_Rates!$B$6, $C96, 1),  Mortality_Rates!$C$111))</f>
        <v>8.9264667776807832E-2</v>
      </c>
      <c r="BA96" s="30">
        <f ca="1">(1-IF($B96="Male", $C$3, $C$4))^MIN((BA$8-$C$6), $C$5)*IF($B96="Male", MIN(OFFSET(Mortality_Rates!$B$6, $C96, 0), Mortality_Rates!$B$111), MIN(OFFSET(Mortality_Rates!$B$6, $C96, 1),  Mortality_Rates!$C$111))</f>
        <v>8.8238124097374554E-2</v>
      </c>
      <c r="BB96" s="30">
        <f ca="1">(1-IF($B96="Male", $C$3, $C$4))^MIN((BB$8-$C$6), $C$5)*IF($B96="Male", MIN(OFFSET(Mortality_Rates!$B$6, $C96, 0), Mortality_Rates!$B$111), MIN(OFFSET(Mortality_Rates!$B$6, $C96, 1),  Mortality_Rates!$C$111))</f>
        <v>8.8238124097374554E-2</v>
      </c>
      <c r="BC96" s="30">
        <f ca="1">(1-IF($B96="Male", $C$3, $C$4))^MIN((BC$8-$C$6), $C$5)*IF($B96="Male", MIN(OFFSET(Mortality_Rates!$B$6, $C96, 0), Mortality_Rates!$B$111), MIN(OFFSET(Mortality_Rates!$B$6, $C96, 1),  Mortality_Rates!$C$111))</f>
        <v>8.8238124097374554E-2</v>
      </c>
      <c r="BD96" s="30">
        <f ca="1">(1-IF($B96="Male", $C$3, $C$4))^MIN((BD$8-$C$6), $C$5)*IF($B96="Male", MIN(OFFSET(Mortality_Rates!$B$6, $C96, 0), Mortality_Rates!$B$111), MIN(OFFSET(Mortality_Rates!$B$6, $C96, 1),  Mortality_Rates!$C$111))</f>
        <v>8.8238124097374554E-2</v>
      </c>
      <c r="BE96" s="30">
        <f ca="1">(1-IF($B96="Male", $C$3, $C$4))^MIN((BE$8-$C$6), $C$5)*IF($B96="Male", MIN(OFFSET(Mortality_Rates!$B$6, $C96, 0), Mortality_Rates!$B$111), MIN(OFFSET(Mortality_Rates!$B$6, $C96, 1),  Mortality_Rates!$C$111))</f>
        <v>8.8238124097374554E-2</v>
      </c>
      <c r="BF96" s="30">
        <f ca="1">(1-IF($B96="Male", $C$3, $C$4))^MIN((BF$8-$C$6), $C$5)*IF($B96="Male", MIN(OFFSET(Mortality_Rates!$B$6, $C96, 0), Mortality_Rates!$B$111), MIN(OFFSET(Mortality_Rates!$B$6, $C96, 1),  Mortality_Rates!$C$111))</f>
        <v>8.8238124097374554E-2</v>
      </c>
      <c r="BG96" s="30">
        <f ca="1">(1-IF($B96="Male", $C$3, $C$4))^MIN((BG$8-$C$6), $C$5)*IF($B96="Male", MIN(OFFSET(Mortality_Rates!$B$6, $C96, 0), Mortality_Rates!$B$111), MIN(OFFSET(Mortality_Rates!$B$6, $C96, 1),  Mortality_Rates!$C$111))</f>
        <v>8.8238124097374554E-2</v>
      </c>
      <c r="BH96" s="30">
        <f ca="1">(1-IF($B96="Male", $C$3, $C$4))^MIN((BH$8-$C$6), $C$5)*IF($B96="Male", MIN(OFFSET(Mortality_Rates!$B$6, $C96, 0), Mortality_Rates!$B$111), MIN(OFFSET(Mortality_Rates!$B$6, $C96, 1),  Mortality_Rates!$C$111))</f>
        <v>8.8238124097374554E-2</v>
      </c>
      <c r="BI96" s="30">
        <f ca="1">(1-IF($B96="Male", $C$3, $C$4))^MIN((BI$8-$C$6), $C$5)*IF($B96="Male", MIN(OFFSET(Mortality_Rates!$B$6, $C96, 0), Mortality_Rates!$B$111), MIN(OFFSET(Mortality_Rates!$B$6, $C96, 1),  Mortality_Rates!$C$111))</f>
        <v>8.8238124097374554E-2</v>
      </c>
      <c r="BJ96" s="30">
        <f ca="1">(1-IF($B96="Male", $C$3, $C$4))^MIN((BJ$8-$C$6), $C$5)*IF($B96="Male", MIN(OFFSET(Mortality_Rates!$B$6, $C96, 0), Mortality_Rates!$B$111), MIN(OFFSET(Mortality_Rates!$B$6, $C96, 1),  Mortality_Rates!$C$111))</f>
        <v>8.8238124097374554E-2</v>
      </c>
      <c r="BK96" s="30">
        <f ca="1">(1-IF($B96="Male", $C$3, $C$4))^MIN((BK$8-$C$6), $C$5)*IF($B96="Male", MIN(OFFSET(Mortality_Rates!$B$6, $C96, 0), Mortality_Rates!$B$111), MIN(OFFSET(Mortality_Rates!$B$6, $C96, 1),  Mortality_Rates!$C$111))</f>
        <v>8.8238124097374554E-2</v>
      </c>
    </row>
    <row r="97" spans="1:63" x14ac:dyDescent="0.35">
      <c r="A97" t="s">
        <v>34</v>
      </c>
      <c r="B97" t="s">
        <v>31</v>
      </c>
      <c r="C97">
        <f t="shared" si="26"/>
        <v>88</v>
      </c>
      <c r="D97" s="30">
        <f ca="1">(1-IF($B97="Male", $C$3, $C$4))^MIN((D$8-$C$6), $C$5)*IF($B97="Male", MIN(OFFSET(Mortality_Rates!$B$6, $C97, 0), Mortality_Rates!$B$111), MIN(OFFSET(Mortality_Rates!$B$6, $C97, 1),  Mortality_Rates!$C$111))</f>
        <v>0.16963549650000001</v>
      </c>
      <c r="E97" s="30">
        <f ca="1">(1-IF($B97="Male", $C$3, $C$4))^MIN((E$8-$C$6), $C$5)*IF($B97="Male", MIN(OFFSET(Mortality_Rates!$B$6, $C97, 0), Mortality_Rates!$B$111), MIN(OFFSET(Mortality_Rates!$B$6, $C97, 1),  Mortality_Rates!$C$111))</f>
        <v>0.16768468829025002</v>
      </c>
      <c r="F97" s="30">
        <f ca="1">(1-IF($B97="Male", $C$3, $C$4))^MIN((F$8-$C$6), $C$5)*IF($B97="Male", MIN(OFFSET(Mortality_Rates!$B$6, $C97, 0), Mortality_Rates!$B$111), MIN(OFFSET(Mortality_Rates!$B$6, $C97, 1),  Mortality_Rates!$C$111))</f>
        <v>0.16575631437491214</v>
      </c>
      <c r="G97" s="30">
        <f ca="1">(1-IF($B97="Male", $C$3, $C$4))^MIN((G$8-$C$6), $C$5)*IF($B97="Male", MIN(OFFSET(Mortality_Rates!$B$6, $C97, 0), Mortality_Rates!$B$111), MIN(OFFSET(Mortality_Rates!$B$6, $C97, 1),  Mortality_Rates!$C$111))</f>
        <v>0.16385011675960068</v>
      </c>
      <c r="H97" s="30">
        <f ca="1">(1-IF($B97="Male", $C$3, $C$4))^MIN((H$8-$C$6), $C$5)*IF($B97="Male", MIN(OFFSET(Mortality_Rates!$B$6, $C97, 0), Mortality_Rates!$B$111), MIN(OFFSET(Mortality_Rates!$B$6, $C97, 1),  Mortality_Rates!$C$111))</f>
        <v>0.16196584041686526</v>
      </c>
      <c r="I97" s="30">
        <f ca="1">(1-IF($B97="Male", $C$3, $C$4))^MIN((I$8-$C$6), $C$5)*IF($B97="Male", MIN(OFFSET(Mortality_Rates!$B$6, $C97, 0), Mortality_Rates!$B$111), MIN(OFFSET(Mortality_Rates!$B$6, $C97, 1),  Mortality_Rates!$C$111))</f>
        <v>0.16010323325207132</v>
      </c>
      <c r="J97" s="30">
        <f ca="1">(1-IF($B97="Male", $C$3, $C$4))^MIN((J$8-$C$6), $C$5)*IF($B97="Male", MIN(OFFSET(Mortality_Rates!$B$6, $C97, 0), Mortality_Rates!$B$111), MIN(OFFSET(Mortality_Rates!$B$6, $C97, 1),  Mortality_Rates!$C$111))</f>
        <v>0.15826204606967251</v>
      </c>
      <c r="K97" s="30">
        <f ca="1">(1-IF($B97="Male", $C$3, $C$4))^MIN((K$8-$C$6), $C$5)*IF($B97="Male", MIN(OFFSET(Mortality_Rates!$B$6, $C97, 0), Mortality_Rates!$B$111), MIN(OFFSET(Mortality_Rates!$B$6, $C97, 1),  Mortality_Rates!$C$111))</f>
        <v>0.15644203253987127</v>
      </c>
      <c r="L97" s="30">
        <f ca="1">(1-IF($B97="Male", $C$3, $C$4))^MIN((L$8-$C$6), $C$5)*IF($B97="Male", MIN(OFFSET(Mortality_Rates!$B$6, $C97, 0), Mortality_Rates!$B$111), MIN(OFFSET(Mortality_Rates!$B$6, $C97, 1),  Mortality_Rates!$C$111))</f>
        <v>0.15464294916566274</v>
      </c>
      <c r="M97" s="30">
        <f ca="1">(1-IF($B97="Male", $C$3, $C$4))^MIN((M$8-$C$6), $C$5)*IF($B97="Male", MIN(OFFSET(Mortality_Rates!$B$6, $C97, 0), Mortality_Rates!$B$111), MIN(OFFSET(Mortality_Rates!$B$6, $C97, 1),  Mortality_Rates!$C$111))</f>
        <v>0.15286455525025763</v>
      </c>
      <c r="N97" s="30">
        <f ca="1">(1-IF($B97="Male", $C$3, $C$4))^MIN((N$8-$C$6), $C$5)*IF($B97="Male", MIN(OFFSET(Mortality_Rates!$B$6, $C97, 0), Mortality_Rates!$B$111), MIN(OFFSET(Mortality_Rates!$B$6, $C97, 1),  Mortality_Rates!$C$111))</f>
        <v>0.15110661286487967</v>
      </c>
      <c r="O97" s="30">
        <f ca="1">(1-IF($B97="Male", $C$3, $C$4))^MIN((O$8-$C$6), $C$5)*IF($B97="Male", MIN(OFFSET(Mortality_Rates!$B$6, $C97, 0), Mortality_Rates!$B$111), MIN(OFFSET(Mortality_Rates!$B$6, $C97, 1),  Mortality_Rates!$C$111))</f>
        <v>0.14936888681693355</v>
      </c>
      <c r="P97" s="30">
        <f ca="1">(1-IF($B97="Male", $C$3, $C$4))^MIN((P$8-$C$6), $C$5)*IF($B97="Male", MIN(OFFSET(Mortality_Rates!$B$6, $C97, 0), Mortality_Rates!$B$111), MIN(OFFSET(Mortality_Rates!$B$6, $C97, 1),  Mortality_Rates!$C$111))</f>
        <v>0.14765114461853884</v>
      </c>
      <c r="Q97" s="30">
        <f ca="1">(1-IF($B97="Male", $C$3, $C$4))^MIN((Q$8-$C$6), $C$5)*IF($B97="Male", MIN(OFFSET(Mortality_Rates!$B$6, $C97, 0), Mortality_Rates!$B$111), MIN(OFFSET(Mortality_Rates!$B$6, $C97, 1),  Mortality_Rates!$C$111))</f>
        <v>0.14595315645542564</v>
      </c>
      <c r="R97" s="30">
        <f ca="1">(1-IF($B97="Male", $C$3, $C$4))^MIN((R$8-$C$6), $C$5)*IF($B97="Male", MIN(OFFSET(Mortality_Rates!$B$6, $C97, 0), Mortality_Rates!$B$111), MIN(OFFSET(Mortality_Rates!$B$6, $C97, 1),  Mortality_Rates!$C$111))</f>
        <v>0.14427469515618824</v>
      </c>
      <c r="S97" s="30">
        <f ca="1">(1-IF($B97="Male", $C$3, $C$4))^MIN((S$8-$C$6), $C$5)*IF($B97="Male", MIN(OFFSET(Mortality_Rates!$B$6, $C97, 0), Mortality_Rates!$B$111), MIN(OFFSET(Mortality_Rates!$B$6, $C97, 1),  Mortality_Rates!$C$111))</f>
        <v>0.14261553616189207</v>
      </c>
      <c r="T97" s="30">
        <f ca="1">(1-IF($B97="Male", $C$3, $C$4))^MIN((T$8-$C$6), $C$5)*IF($B97="Male", MIN(OFFSET(Mortality_Rates!$B$6, $C97, 0), Mortality_Rates!$B$111), MIN(OFFSET(Mortality_Rates!$B$6, $C97, 1),  Mortality_Rates!$C$111))</f>
        <v>0.14097545749603033</v>
      </c>
      <c r="U97" s="30">
        <f ca="1">(1-IF($B97="Male", $C$3, $C$4))^MIN((U$8-$C$6), $C$5)*IF($B97="Male", MIN(OFFSET(Mortality_Rates!$B$6, $C97, 0), Mortality_Rates!$B$111), MIN(OFFSET(Mortality_Rates!$B$6, $C97, 1),  Mortality_Rates!$C$111))</f>
        <v>0.13935423973482597</v>
      </c>
      <c r="V97" s="30">
        <f ca="1">(1-IF($B97="Male", $C$3, $C$4))^MIN((V$8-$C$6), $C$5)*IF($B97="Male", MIN(OFFSET(Mortality_Rates!$B$6, $C97, 0), Mortality_Rates!$B$111), MIN(OFFSET(Mortality_Rates!$B$6, $C97, 1),  Mortality_Rates!$C$111))</f>
        <v>0.13775166597787547</v>
      </c>
      <c r="W97" s="30">
        <f ca="1">(1-IF($B97="Male", $C$3, $C$4))^MIN((W$8-$C$6), $C$5)*IF($B97="Male", MIN(OFFSET(Mortality_Rates!$B$6, $C97, 0), Mortality_Rates!$B$111), MIN(OFFSET(Mortality_Rates!$B$6, $C97, 1),  Mortality_Rates!$C$111))</f>
        <v>0.13616752181912992</v>
      </c>
      <c r="X97" s="30">
        <f ca="1">(1-IF($B97="Male", $C$3, $C$4))^MIN((X$8-$C$6), $C$5)*IF($B97="Male", MIN(OFFSET(Mortality_Rates!$B$6, $C97, 0), Mortality_Rates!$B$111), MIN(OFFSET(Mortality_Rates!$B$6, $C97, 1),  Mortality_Rates!$C$111))</f>
        <v>0.13460159531820992</v>
      </c>
      <c r="Y97" s="30">
        <f ca="1">(1-IF($B97="Male", $C$3, $C$4))^MIN((Y$8-$C$6), $C$5)*IF($B97="Male", MIN(OFFSET(Mortality_Rates!$B$6, $C97, 0), Mortality_Rates!$B$111), MIN(OFFSET(Mortality_Rates!$B$6, $C97, 1),  Mortality_Rates!$C$111))</f>
        <v>0.13305367697205051</v>
      </c>
      <c r="Z97" s="30">
        <f ca="1">(1-IF($B97="Male", $C$3, $C$4))^MIN((Z$8-$C$6), $C$5)*IF($B97="Male", MIN(OFFSET(Mortality_Rates!$B$6, $C97, 0), Mortality_Rates!$B$111), MIN(OFFSET(Mortality_Rates!$B$6, $C97, 1),  Mortality_Rates!$C$111))</f>
        <v>0.13152355968687193</v>
      </c>
      <c r="AA97" s="30">
        <f ca="1">(1-IF($B97="Male", $C$3, $C$4))^MIN((AA$8-$C$6), $C$5)*IF($B97="Male", MIN(OFFSET(Mortality_Rates!$B$6, $C97, 0), Mortality_Rates!$B$111), MIN(OFFSET(Mortality_Rates!$B$6, $C97, 1),  Mortality_Rates!$C$111))</f>
        <v>0.1300110387504729</v>
      </c>
      <c r="AB97" s="30">
        <f ca="1">(1-IF($B97="Male", $C$3, $C$4))^MIN((AB$8-$C$6), $C$5)*IF($B97="Male", MIN(OFFSET(Mortality_Rates!$B$6, $C97, 0), Mortality_Rates!$B$111), MIN(OFFSET(Mortality_Rates!$B$6, $C97, 1),  Mortality_Rates!$C$111))</f>
        <v>0.12851591180484248</v>
      </c>
      <c r="AC97" s="30">
        <f ca="1">(1-IF($B97="Male", $C$3, $C$4))^MIN((AC$8-$C$6), $C$5)*IF($B97="Male", MIN(OFFSET(Mortality_Rates!$B$6, $C97, 0), Mortality_Rates!$B$111), MIN(OFFSET(Mortality_Rates!$B$6, $C97, 1),  Mortality_Rates!$C$111))</f>
        <v>0.12703797881908679</v>
      </c>
      <c r="AD97" s="30">
        <f ca="1">(1-IF($B97="Male", $C$3, $C$4))^MIN((AD$8-$C$6), $C$5)*IF($B97="Male", MIN(OFFSET(Mortality_Rates!$B$6, $C97, 0), Mortality_Rates!$B$111), MIN(OFFSET(Mortality_Rates!$B$6, $C97, 1),  Mortality_Rates!$C$111))</f>
        <v>0.12557704206266729</v>
      </c>
      <c r="AE97" s="30">
        <f ca="1">(1-IF($B97="Male", $C$3, $C$4))^MIN((AE$8-$C$6), $C$5)*IF($B97="Male", MIN(OFFSET(Mortality_Rates!$B$6, $C97, 0), Mortality_Rates!$B$111), MIN(OFFSET(Mortality_Rates!$B$6, $C97, 1),  Mortality_Rates!$C$111))</f>
        <v>0.12413290607894664</v>
      </c>
      <c r="AF97" s="30">
        <f ca="1">(1-IF($B97="Male", $C$3, $C$4))^MIN((AF$8-$C$6), $C$5)*IF($B97="Male", MIN(OFFSET(Mortality_Rates!$B$6, $C97, 0), Mortality_Rates!$B$111), MIN(OFFSET(Mortality_Rates!$B$6, $C97, 1),  Mortality_Rates!$C$111))</f>
        <v>0.12270537765903874</v>
      </c>
      <c r="AG97" s="30">
        <f ca="1">(1-IF($B97="Male", $C$3, $C$4))^MIN((AG$8-$C$6), $C$5)*IF($B97="Male", MIN(OFFSET(Mortality_Rates!$B$6, $C97, 0), Mortality_Rates!$B$111), MIN(OFFSET(Mortality_Rates!$B$6, $C97, 1),  Mortality_Rates!$C$111))</f>
        <v>0.1212942658159598</v>
      </c>
      <c r="AH97" s="30">
        <f ca="1">(1-IF($B97="Male", $C$3, $C$4))^MIN((AH$8-$C$6), $C$5)*IF($B97="Male", MIN(OFFSET(Mortality_Rates!$B$6, $C97, 0), Mortality_Rates!$B$111), MIN(OFFSET(Mortality_Rates!$B$6, $C97, 1),  Mortality_Rates!$C$111))</f>
        <v>0.11989938175907626</v>
      </c>
      <c r="AI97" s="30">
        <f ca="1">(1-IF($B97="Male", $C$3, $C$4))^MIN((AI$8-$C$6), $C$5)*IF($B97="Male", MIN(OFFSET(Mortality_Rates!$B$6, $C97, 0), Mortality_Rates!$B$111), MIN(OFFSET(Mortality_Rates!$B$6, $C97, 1),  Mortality_Rates!$C$111))</f>
        <v>0.11852053886884689</v>
      </c>
      <c r="AJ97" s="30">
        <f ca="1">(1-IF($B97="Male", $C$3, $C$4))^MIN((AJ$8-$C$6), $C$5)*IF($B97="Male", MIN(OFFSET(Mortality_Rates!$B$6, $C97, 0), Mortality_Rates!$B$111), MIN(OFFSET(Mortality_Rates!$B$6, $C97, 1),  Mortality_Rates!$C$111))</f>
        <v>0.11715755267185515</v>
      </c>
      <c r="AK97" s="30">
        <f ca="1">(1-IF($B97="Male", $C$3, $C$4))^MIN((AK$8-$C$6), $C$5)*IF($B97="Male", MIN(OFFSET(Mortality_Rates!$B$6, $C97, 0), Mortality_Rates!$B$111), MIN(OFFSET(Mortality_Rates!$B$6, $C97, 1),  Mortality_Rates!$C$111))</f>
        <v>0.11581024081612881</v>
      </c>
      <c r="AL97" s="30">
        <f ca="1">(1-IF($B97="Male", $C$3, $C$4))^MIN((AL$8-$C$6), $C$5)*IF($B97="Male", MIN(OFFSET(Mortality_Rates!$B$6, $C97, 0), Mortality_Rates!$B$111), MIN(OFFSET(Mortality_Rates!$B$6, $C97, 1),  Mortality_Rates!$C$111))</f>
        <v>0.11447842304674333</v>
      </c>
      <c r="AM97" s="30">
        <f ca="1">(1-IF($B97="Male", $C$3, $C$4))^MIN((AM$8-$C$6), $C$5)*IF($B97="Male", MIN(OFFSET(Mortality_Rates!$B$6, $C97, 0), Mortality_Rates!$B$111), MIN(OFFSET(Mortality_Rates!$B$6, $C97, 1),  Mortality_Rates!$C$111))</f>
        <v>0.1131619211817058</v>
      </c>
      <c r="AN97" s="30">
        <f ca="1">(1-IF($B97="Male", $C$3, $C$4))^MIN((AN$8-$C$6), $C$5)*IF($B97="Male", MIN(OFFSET(Mortality_Rates!$B$6, $C97, 0), Mortality_Rates!$B$111), MIN(OFFSET(Mortality_Rates!$B$6, $C97, 1),  Mortality_Rates!$C$111))</f>
        <v>0.11186055908811618</v>
      </c>
      <c r="AO97" s="30">
        <f ca="1">(1-IF($B97="Male", $C$3, $C$4))^MIN((AO$8-$C$6), $C$5)*IF($B97="Male", MIN(OFFSET(Mortality_Rates!$B$6, $C97, 0), Mortality_Rates!$B$111), MIN(OFFSET(Mortality_Rates!$B$6, $C97, 1),  Mortality_Rates!$C$111))</f>
        <v>0.11057416265860284</v>
      </c>
      <c r="AP97" s="30">
        <f ca="1">(1-IF($B97="Male", $C$3, $C$4))^MIN((AP$8-$C$6), $C$5)*IF($B97="Male", MIN(OFFSET(Mortality_Rates!$B$6, $C97, 0), Mortality_Rates!$B$111), MIN(OFFSET(Mortality_Rates!$B$6, $C97, 1),  Mortality_Rates!$C$111))</f>
        <v>0.10930255978802891</v>
      </c>
      <c r="AQ97" s="30">
        <f ca="1">(1-IF($B97="Male", $C$3, $C$4))^MIN((AQ$8-$C$6), $C$5)*IF($B97="Male", MIN(OFFSET(Mortality_Rates!$B$6, $C97, 0), Mortality_Rates!$B$111), MIN(OFFSET(Mortality_Rates!$B$6, $C97, 1),  Mortality_Rates!$C$111))</f>
        <v>0.10804558035046659</v>
      </c>
      <c r="AR97" s="30">
        <f ca="1">(1-IF($B97="Male", $C$3, $C$4))^MIN((AR$8-$C$6), $C$5)*IF($B97="Male", MIN(OFFSET(Mortality_Rates!$B$6, $C97, 0), Mortality_Rates!$B$111), MIN(OFFSET(Mortality_Rates!$B$6, $C97, 1),  Mortality_Rates!$C$111))</f>
        <v>0.10680305617643622</v>
      </c>
      <c r="AS97" s="30">
        <f ca="1">(1-IF($B97="Male", $C$3, $C$4))^MIN((AS$8-$C$6), $C$5)*IF($B97="Male", MIN(OFFSET(Mortality_Rates!$B$6, $C97, 0), Mortality_Rates!$B$111), MIN(OFFSET(Mortality_Rates!$B$6, $C97, 1),  Mortality_Rates!$C$111))</f>
        <v>0.1055748210304072</v>
      </c>
      <c r="AT97" s="30">
        <f ca="1">(1-IF($B97="Male", $C$3, $C$4))^MIN((AT$8-$C$6), $C$5)*IF($B97="Male", MIN(OFFSET(Mortality_Rates!$B$6, $C97, 0), Mortality_Rates!$B$111), MIN(OFFSET(Mortality_Rates!$B$6, $C97, 1),  Mortality_Rates!$C$111))</f>
        <v>0.10436071058855752</v>
      </c>
      <c r="AU97" s="30">
        <f ca="1">(1-IF($B97="Male", $C$3, $C$4))^MIN((AU$8-$C$6), $C$5)*IF($B97="Male", MIN(OFFSET(Mortality_Rates!$B$6, $C97, 0), Mortality_Rates!$B$111), MIN(OFFSET(Mortality_Rates!$B$6, $C97, 1),  Mortality_Rates!$C$111))</f>
        <v>0.10316056241678913</v>
      </c>
      <c r="AV97" s="30">
        <f ca="1">(1-IF($B97="Male", $C$3, $C$4))^MIN((AV$8-$C$6), $C$5)*IF($B97="Male", MIN(OFFSET(Mortality_Rates!$B$6, $C97, 0), Mortality_Rates!$B$111), MIN(OFFSET(Mortality_Rates!$B$6, $C97, 1),  Mortality_Rates!$C$111))</f>
        <v>0.10197421594899606</v>
      </c>
      <c r="AW97" s="30">
        <f ca="1">(1-IF($B97="Male", $C$3, $C$4))^MIN((AW$8-$C$6), $C$5)*IF($B97="Male", MIN(OFFSET(Mortality_Rates!$B$6, $C97, 0), Mortality_Rates!$B$111), MIN(OFFSET(Mortality_Rates!$B$6, $C97, 1),  Mortality_Rates!$C$111))</f>
        <v>0.1008015124655826</v>
      </c>
      <c r="AX97" s="30">
        <f ca="1">(1-IF($B97="Male", $C$3, $C$4))^MIN((AX$8-$C$6), $C$5)*IF($B97="Male", MIN(OFFSET(Mortality_Rates!$B$6, $C97, 0), Mortality_Rates!$B$111), MIN(OFFSET(Mortality_Rates!$B$6, $C97, 1),  Mortality_Rates!$C$111))</f>
        <v>9.9642295072228396E-2</v>
      </c>
      <c r="AY97" s="30">
        <f ca="1">(1-IF($B97="Male", $C$3, $C$4))^MIN((AY$8-$C$6), $C$5)*IF($B97="Male", MIN(OFFSET(Mortality_Rates!$B$6, $C97, 0), Mortality_Rates!$B$111), MIN(OFFSET(Mortality_Rates!$B$6, $C97, 1),  Mortality_Rates!$C$111))</f>
        <v>9.8496408678897765E-2</v>
      </c>
      <c r="AZ97" s="30">
        <f ca="1">(1-IF($B97="Male", $C$3, $C$4))^MIN((AZ$8-$C$6), $C$5)*IF($B97="Male", MIN(OFFSET(Mortality_Rates!$B$6, $C97, 0), Mortality_Rates!$B$111), MIN(OFFSET(Mortality_Rates!$B$6, $C97, 1),  Mortality_Rates!$C$111))</f>
        <v>9.7363699979090446E-2</v>
      </c>
      <c r="BA97" s="30">
        <f ca="1">(1-IF($B97="Male", $C$3, $C$4))^MIN((BA$8-$C$6), $C$5)*IF($B97="Male", MIN(OFFSET(Mortality_Rates!$B$6, $C97, 0), Mortality_Rates!$B$111), MIN(OFFSET(Mortality_Rates!$B$6, $C97, 1),  Mortality_Rates!$C$111))</f>
        <v>9.6244017429330919E-2</v>
      </c>
      <c r="BB97" s="30">
        <f ca="1">(1-IF($B97="Male", $C$3, $C$4))^MIN((BB$8-$C$6), $C$5)*IF($B97="Male", MIN(OFFSET(Mortality_Rates!$B$6, $C97, 0), Mortality_Rates!$B$111), MIN(OFFSET(Mortality_Rates!$B$6, $C97, 1),  Mortality_Rates!$C$111))</f>
        <v>9.6244017429330919E-2</v>
      </c>
      <c r="BC97" s="30">
        <f ca="1">(1-IF($B97="Male", $C$3, $C$4))^MIN((BC$8-$C$6), $C$5)*IF($B97="Male", MIN(OFFSET(Mortality_Rates!$B$6, $C97, 0), Mortality_Rates!$B$111), MIN(OFFSET(Mortality_Rates!$B$6, $C97, 1),  Mortality_Rates!$C$111))</f>
        <v>9.6244017429330919E-2</v>
      </c>
      <c r="BD97" s="30">
        <f ca="1">(1-IF($B97="Male", $C$3, $C$4))^MIN((BD$8-$C$6), $C$5)*IF($B97="Male", MIN(OFFSET(Mortality_Rates!$B$6, $C97, 0), Mortality_Rates!$B$111), MIN(OFFSET(Mortality_Rates!$B$6, $C97, 1),  Mortality_Rates!$C$111))</f>
        <v>9.6244017429330919E-2</v>
      </c>
      <c r="BE97" s="30">
        <f ca="1">(1-IF($B97="Male", $C$3, $C$4))^MIN((BE$8-$C$6), $C$5)*IF($B97="Male", MIN(OFFSET(Mortality_Rates!$B$6, $C97, 0), Mortality_Rates!$B$111), MIN(OFFSET(Mortality_Rates!$B$6, $C97, 1),  Mortality_Rates!$C$111))</f>
        <v>9.6244017429330919E-2</v>
      </c>
      <c r="BF97" s="30">
        <f ca="1">(1-IF($B97="Male", $C$3, $C$4))^MIN((BF$8-$C$6), $C$5)*IF($B97="Male", MIN(OFFSET(Mortality_Rates!$B$6, $C97, 0), Mortality_Rates!$B$111), MIN(OFFSET(Mortality_Rates!$B$6, $C97, 1),  Mortality_Rates!$C$111))</f>
        <v>9.6244017429330919E-2</v>
      </c>
      <c r="BG97" s="30">
        <f ca="1">(1-IF($B97="Male", $C$3, $C$4))^MIN((BG$8-$C$6), $C$5)*IF($B97="Male", MIN(OFFSET(Mortality_Rates!$B$6, $C97, 0), Mortality_Rates!$B$111), MIN(OFFSET(Mortality_Rates!$B$6, $C97, 1),  Mortality_Rates!$C$111))</f>
        <v>9.6244017429330919E-2</v>
      </c>
      <c r="BH97" s="30">
        <f ca="1">(1-IF($B97="Male", $C$3, $C$4))^MIN((BH$8-$C$6), $C$5)*IF($B97="Male", MIN(OFFSET(Mortality_Rates!$B$6, $C97, 0), Mortality_Rates!$B$111), MIN(OFFSET(Mortality_Rates!$B$6, $C97, 1),  Mortality_Rates!$C$111))</f>
        <v>9.6244017429330919E-2</v>
      </c>
      <c r="BI97" s="30">
        <f ca="1">(1-IF($B97="Male", $C$3, $C$4))^MIN((BI$8-$C$6), $C$5)*IF($B97="Male", MIN(OFFSET(Mortality_Rates!$B$6, $C97, 0), Mortality_Rates!$B$111), MIN(OFFSET(Mortality_Rates!$B$6, $C97, 1),  Mortality_Rates!$C$111))</f>
        <v>9.6244017429330919E-2</v>
      </c>
      <c r="BJ97" s="30">
        <f ca="1">(1-IF($B97="Male", $C$3, $C$4))^MIN((BJ$8-$C$6), $C$5)*IF($B97="Male", MIN(OFFSET(Mortality_Rates!$B$6, $C97, 0), Mortality_Rates!$B$111), MIN(OFFSET(Mortality_Rates!$B$6, $C97, 1),  Mortality_Rates!$C$111))</f>
        <v>9.6244017429330919E-2</v>
      </c>
      <c r="BK97" s="30">
        <f ca="1">(1-IF($B97="Male", $C$3, $C$4))^MIN((BK$8-$C$6), $C$5)*IF($B97="Male", MIN(OFFSET(Mortality_Rates!$B$6, $C97, 0), Mortality_Rates!$B$111), MIN(OFFSET(Mortality_Rates!$B$6, $C97, 1),  Mortality_Rates!$C$111))</f>
        <v>9.6244017429330919E-2</v>
      </c>
    </row>
    <row r="98" spans="1:63" x14ac:dyDescent="0.35">
      <c r="A98" t="s">
        <v>34</v>
      </c>
      <c r="B98" t="s">
        <v>31</v>
      </c>
      <c r="C98">
        <f t="shared" si="26"/>
        <v>89</v>
      </c>
      <c r="D98" s="30">
        <f ca="1">(1-IF($B98="Male", $C$3, $C$4))^MIN((D$8-$C$6), $C$5)*IF($B98="Male", MIN(OFFSET(Mortality_Rates!$B$6, $C98, 0), Mortality_Rates!$B$111), MIN(OFFSET(Mortality_Rates!$B$6, $C98, 1),  Mortality_Rates!$C$111))</f>
        <v>0.18489497099999999</v>
      </c>
      <c r="E98" s="30">
        <f ca="1">(1-IF($B98="Male", $C$3, $C$4))^MIN((E$8-$C$6), $C$5)*IF($B98="Male", MIN(OFFSET(Mortality_Rates!$B$6, $C98, 0), Mortality_Rates!$B$111), MIN(OFFSET(Mortality_Rates!$B$6, $C98, 1),  Mortality_Rates!$C$111))</f>
        <v>0.18276867883350001</v>
      </c>
      <c r="F98" s="30">
        <f ca="1">(1-IF($B98="Male", $C$3, $C$4))^MIN((F$8-$C$6), $C$5)*IF($B98="Male", MIN(OFFSET(Mortality_Rates!$B$6, $C98, 0), Mortality_Rates!$B$111), MIN(OFFSET(Mortality_Rates!$B$6, $C98, 1),  Mortality_Rates!$C$111))</f>
        <v>0.18066683902691474</v>
      </c>
      <c r="G98" s="30">
        <f ca="1">(1-IF($B98="Male", $C$3, $C$4))^MIN((G$8-$C$6), $C$5)*IF($B98="Male", MIN(OFFSET(Mortality_Rates!$B$6, $C98, 0), Mortality_Rates!$B$111), MIN(OFFSET(Mortality_Rates!$B$6, $C98, 1),  Mortality_Rates!$C$111))</f>
        <v>0.17858917037810523</v>
      </c>
      <c r="H98" s="30">
        <f ca="1">(1-IF($B98="Male", $C$3, $C$4))^MIN((H$8-$C$6), $C$5)*IF($B98="Male", MIN(OFFSET(Mortality_Rates!$B$6, $C98, 0), Mortality_Rates!$B$111), MIN(OFFSET(Mortality_Rates!$B$6, $C98, 1),  Mortality_Rates!$C$111))</f>
        <v>0.17653539491875705</v>
      </c>
      <c r="I98" s="30">
        <f ca="1">(1-IF($B98="Male", $C$3, $C$4))^MIN((I$8-$C$6), $C$5)*IF($B98="Male", MIN(OFFSET(Mortality_Rates!$B$6, $C98, 0), Mortality_Rates!$B$111), MIN(OFFSET(Mortality_Rates!$B$6, $C98, 1),  Mortality_Rates!$C$111))</f>
        <v>0.17450523787719133</v>
      </c>
      <c r="J98" s="30">
        <f ca="1">(1-IF($B98="Male", $C$3, $C$4))^MIN((J$8-$C$6), $C$5)*IF($B98="Male", MIN(OFFSET(Mortality_Rates!$B$6, $C98, 0), Mortality_Rates!$B$111), MIN(OFFSET(Mortality_Rates!$B$6, $C98, 1),  Mortality_Rates!$C$111))</f>
        <v>0.17249842764160364</v>
      </c>
      <c r="K98" s="30">
        <f ca="1">(1-IF($B98="Male", $C$3, $C$4))^MIN((K$8-$C$6), $C$5)*IF($B98="Male", MIN(OFFSET(Mortality_Rates!$B$6, $C98, 0), Mortality_Rates!$B$111), MIN(OFFSET(Mortality_Rates!$B$6, $C98, 1),  Mortality_Rates!$C$111))</f>
        <v>0.17051469572372518</v>
      </c>
      <c r="L98" s="30">
        <f ca="1">(1-IF($B98="Male", $C$3, $C$4))^MIN((L$8-$C$6), $C$5)*IF($B98="Male", MIN(OFFSET(Mortality_Rates!$B$6, $C98, 0), Mortality_Rates!$B$111), MIN(OFFSET(Mortality_Rates!$B$6, $C98, 1),  Mortality_Rates!$C$111))</f>
        <v>0.16855377672290237</v>
      </c>
      <c r="M98" s="30">
        <f ca="1">(1-IF($B98="Male", $C$3, $C$4))^MIN((M$8-$C$6), $C$5)*IF($B98="Male", MIN(OFFSET(Mortality_Rates!$B$6, $C98, 0), Mortality_Rates!$B$111), MIN(OFFSET(Mortality_Rates!$B$6, $C98, 1),  Mortality_Rates!$C$111))</f>
        <v>0.16661540829058899</v>
      </c>
      <c r="N98" s="30">
        <f ca="1">(1-IF($B98="Male", $C$3, $C$4))^MIN((N$8-$C$6), $C$5)*IF($B98="Male", MIN(OFFSET(Mortality_Rates!$B$6, $C98, 0), Mortality_Rates!$B$111), MIN(OFFSET(Mortality_Rates!$B$6, $C98, 1),  Mortality_Rates!$C$111))</f>
        <v>0.1646993310952472</v>
      </c>
      <c r="O98" s="30">
        <f ca="1">(1-IF($B98="Male", $C$3, $C$4))^MIN((O$8-$C$6), $C$5)*IF($B98="Male", MIN(OFFSET(Mortality_Rates!$B$6, $C98, 0), Mortality_Rates!$B$111), MIN(OFFSET(Mortality_Rates!$B$6, $C98, 1),  Mortality_Rates!$C$111))</f>
        <v>0.16280528878765188</v>
      </c>
      <c r="P98" s="30">
        <f ca="1">(1-IF($B98="Male", $C$3, $C$4))^MIN((P$8-$C$6), $C$5)*IF($B98="Male", MIN(OFFSET(Mortality_Rates!$B$6, $C98, 0), Mortality_Rates!$B$111), MIN(OFFSET(Mortality_Rates!$B$6, $C98, 1),  Mortality_Rates!$C$111))</f>
        <v>0.16093302796659389</v>
      </c>
      <c r="Q98" s="30">
        <f ca="1">(1-IF($B98="Male", $C$3, $C$4))^MIN((Q$8-$C$6), $C$5)*IF($B98="Male", MIN(OFFSET(Mortality_Rates!$B$6, $C98, 0), Mortality_Rates!$B$111), MIN(OFFSET(Mortality_Rates!$B$6, $C98, 1),  Mortality_Rates!$C$111))</f>
        <v>0.15908229814497807</v>
      </c>
      <c r="R98" s="30">
        <f ca="1">(1-IF($B98="Male", $C$3, $C$4))^MIN((R$8-$C$6), $C$5)*IF($B98="Male", MIN(OFFSET(Mortality_Rates!$B$6, $C98, 0), Mortality_Rates!$B$111), MIN(OFFSET(Mortality_Rates!$B$6, $C98, 1),  Mortality_Rates!$C$111))</f>
        <v>0.15725285171631082</v>
      </c>
      <c r="S98" s="30">
        <f ca="1">(1-IF($B98="Male", $C$3, $C$4))^MIN((S$8-$C$6), $C$5)*IF($B98="Male", MIN(OFFSET(Mortality_Rates!$B$6, $C98, 0), Mortality_Rates!$B$111), MIN(OFFSET(Mortality_Rates!$B$6, $C98, 1),  Mortality_Rates!$C$111))</f>
        <v>0.15544444392157325</v>
      </c>
      <c r="T98" s="30">
        <f ca="1">(1-IF($B98="Male", $C$3, $C$4))^MIN((T$8-$C$6), $C$5)*IF($B98="Male", MIN(OFFSET(Mortality_Rates!$B$6, $C98, 0), Mortality_Rates!$B$111), MIN(OFFSET(Mortality_Rates!$B$6, $C98, 1),  Mortality_Rates!$C$111))</f>
        <v>0.15365683281647516</v>
      </c>
      <c r="U98" s="30">
        <f ca="1">(1-IF($B98="Male", $C$3, $C$4))^MIN((U$8-$C$6), $C$5)*IF($B98="Male", MIN(OFFSET(Mortality_Rates!$B$6, $C98, 0), Mortality_Rates!$B$111), MIN(OFFSET(Mortality_Rates!$B$6, $C98, 1),  Mortality_Rates!$C$111))</f>
        <v>0.1518897792390857</v>
      </c>
      <c r="V98" s="30">
        <f ca="1">(1-IF($B98="Male", $C$3, $C$4))^MIN((V$8-$C$6), $C$5)*IF($B98="Male", MIN(OFFSET(Mortality_Rates!$B$6, $C98, 0), Mortality_Rates!$B$111), MIN(OFFSET(Mortality_Rates!$B$6, $C98, 1),  Mortality_Rates!$C$111))</f>
        <v>0.15014304677783621</v>
      </c>
      <c r="W98" s="30">
        <f ca="1">(1-IF($B98="Male", $C$3, $C$4))^MIN((W$8-$C$6), $C$5)*IF($B98="Male", MIN(OFFSET(Mortality_Rates!$B$6, $C98, 0), Mortality_Rates!$B$111), MIN(OFFSET(Mortality_Rates!$B$6, $C98, 1),  Mortality_Rates!$C$111))</f>
        <v>0.1484164017398911</v>
      </c>
      <c r="X98" s="30">
        <f ca="1">(1-IF($B98="Male", $C$3, $C$4))^MIN((X$8-$C$6), $C$5)*IF($B98="Male", MIN(OFFSET(Mortality_Rates!$B$6, $C98, 0), Mortality_Rates!$B$111), MIN(OFFSET(Mortality_Rates!$B$6, $C98, 1),  Mortality_Rates!$C$111))</f>
        <v>0.14670961311988237</v>
      </c>
      <c r="Y98" s="30">
        <f ca="1">(1-IF($B98="Male", $C$3, $C$4))^MIN((Y$8-$C$6), $C$5)*IF($B98="Male", MIN(OFFSET(Mortality_Rates!$B$6, $C98, 0), Mortality_Rates!$B$111), MIN(OFFSET(Mortality_Rates!$B$6, $C98, 1),  Mortality_Rates!$C$111))</f>
        <v>0.1450224525690037</v>
      </c>
      <c r="Z98" s="30">
        <f ca="1">(1-IF($B98="Male", $C$3, $C$4))^MIN((Z$8-$C$6), $C$5)*IF($B98="Male", MIN(OFFSET(Mortality_Rates!$B$6, $C98, 0), Mortality_Rates!$B$111), MIN(OFFSET(Mortality_Rates!$B$6, $C98, 1),  Mortality_Rates!$C$111))</f>
        <v>0.14335469436446019</v>
      </c>
      <c r="AA98" s="30">
        <f ca="1">(1-IF($B98="Male", $C$3, $C$4))^MIN((AA$8-$C$6), $C$5)*IF($B98="Male", MIN(OFFSET(Mortality_Rates!$B$6, $C98, 0), Mortality_Rates!$B$111), MIN(OFFSET(Mortality_Rates!$B$6, $C98, 1),  Mortality_Rates!$C$111))</f>
        <v>0.14170611537926889</v>
      </c>
      <c r="AB98" s="30">
        <f ca="1">(1-IF($B98="Male", $C$3, $C$4))^MIN((AB$8-$C$6), $C$5)*IF($B98="Male", MIN(OFFSET(Mortality_Rates!$B$6, $C98, 0), Mortality_Rates!$B$111), MIN(OFFSET(Mortality_Rates!$B$6, $C98, 1),  Mortality_Rates!$C$111))</f>
        <v>0.1400764950524073</v>
      </c>
      <c r="AC98" s="30">
        <f ca="1">(1-IF($B98="Male", $C$3, $C$4))^MIN((AC$8-$C$6), $C$5)*IF($B98="Male", MIN(OFFSET(Mortality_Rates!$B$6, $C98, 0), Mortality_Rates!$B$111), MIN(OFFSET(Mortality_Rates!$B$6, $C98, 1),  Mortality_Rates!$C$111))</f>
        <v>0.1384656153593046</v>
      </c>
      <c r="AD98" s="30">
        <f ca="1">(1-IF($B98="Male", $C$3, $C$4))^MIN((AD$8-$C$6), $C$5)*IF($B98="Male", MIN(OFFSET(Mortality_Rates!$B$6, $C98, 0), Mortality_Rates!$B$111), MIN(OFFSET(Mortality_Rates!$B$6, $C98, 1),  Mortality_Rates!$C$111))</f>
        <v>0.13687326078267262</v>
      </c>
      <c r="AE98" s="30">
        <f ca="1">(1-IF($B98="Male", $C$3, $C$4))^MIN((AE$8-$C$6), $C$5)*IF($B98="Male", MIN(OFFSET(Mortality_Rates!$B$6, $C98, 0), Mortality_Rates!$B$111), MIN(OFFSET(Mortality_Rates!$B$6, $C98, 1),  Mortality_Rates!$C$111))</f>
        <v>0.13529921828367189</v>
      </c>
      <c r="AF98" s="30">
        <f ca="1">(1-IF($B98="Male", $C$3, $C$4))^MIN((AF$8-$C$6), $C$5)*IF($B98="Male", MIN(OFFSET(Mortality_Rates!$B$6, $C98, 0), Mortality_Rates!$B$111), MIN(OFFSET(Mortality_Rates!$B$6, $C98, 1),  Mortality_Rates!$C$111))</f>
        <v>0.13374327727340968</v>
      </c>
      <c r="AG98" s="30">
        <f ca="1">(1-IF($B98="Male", $C$3, $C$4))^MIN((AG$8-$C$6), $C$5)*IF($B98="Male", MIN(OFFSET(Mortality_Rates!$B$6, $C98, 0), Mortality_Rates!$B$111), MIN(OFFSET(Mortality_Rates!$B$6, $C98, 1),  Mortality_Rates!$C$111))</f>
        <v>0.13220522958476547</v>
      </c>
      <c r="AH98" s="30">
        <f ca="1">(1-IF($B98="Male", $C$3, $C$4))^MIN((AH$8-$C$6), $C$5)*IF($B98="Male", MIN(OFFSET(Mortality_Rates!$B$6, $C98, 0), Mortality_Rates!$B$111), MIN(OFFSET(Mortality_Rates!$B$6, $C98, 1),  Mortality_Rates!$C$111))</f>
        <v>0.13068486944454066</v>
      </c>
      <c r="AI98" s="30">
        <f ca="1">(1-IF($B98="Male", $C$3, $C$4))^MIN((AI$8-$C$6), $C$5)*IF($B98="Male", MIN(OFFSET(Mortality_Rates!$B$6, $C98, 0), Mortality_Rates!$B$111), MIN(OFFSET(Mortality_Rates!$B$6, $C98, 1),  Mortality_Rates!$C$111))</f>
        <v>0.12918199344592843</v>
      </c>
      <c r="AJ98" s="30">
        <f ca="1">(1-IF($B98="Male", $C$3, $C$4))^MIN((AJ$8-$C$6), $C$5)*IF($B98="Male", MIN(OFFSET(Mortality_Rates!$B$6, $C98, 0), Mortality_Rates!$B$111), MIN(OFFSET(Mortality_Rates!$B$6, $C98, 1),  Mortality_Rates!$C$111))</f>
        <v>0.12769640052130027</v>
      </c>
      <c r="AK98" s="30">
        <f ca="1">(1-IF($B98="Male", $C$3, $C$4))^MIN((AK$8-$C$6), $C$5)*IF($B98="Male", MIN(OFFSET(Mortality_Rates!$B$6, $C98, 0), Mortality_Rates!$B$111), MIN(OFFSET(Mortality_Rates!$B$6, $C98, 1),  Mortality_Rates!$C$111))</f>
        <v>0.12622789191530531</v>
      </c>
      <c r="AL98" s="30">
        <f ca="1">(1-IF($B98="Male", $C$3, $C$4))^MIN((AL$8-$C$6), $C$5)*IF($B98="Male", MIN(OFFSET(Mortality_Rates!$B$6, $C98, 0), Mortality_Rates!$B$111), MIN(OFFSET(Mortality_Rates!$B$6, $C98, 1),  Mortality_Rates!$C$111))</f>
        <v>0.12477627115827929</v>
      </c>
      <c r="AM98" s="30">
        <f ca="1">(1-IF($B98="Male", $C$3, $C$4))^MIN((AM$8-$C$6), $C$5)*IF($B98="Male", MIN(OFFSET(Mortality_Rates!$B$6, $C98, 0), Mortality_Rates!$B$111), MIN(OFFSET(Mortality_Rates!$B$6, $C98, 1),  Mortality_Rates!$C$111))</f>
        <v>0.1233413440399591</v>
      </c>
      <c r="AN98" s="30">
        <f ca="1">(1-IF($B98="Male", $C$3, $C$4))^MIN((AN$8-$C$6), $C$5)*IF($B98="Male", MIN(OFFSET(Mortality_Rates!$B$6, $C98, 0), Mortality_Rates!$B$111), MIN(OFFSET(Mortality_Rates!$B$6, $C98, 1),  Mortality_Rates!$C$111))</f>
        <v>0.12192291858349957</v>
      </c>
      <c r="AO98" s="30">
        <f ca="1">(1-IF($B98="Male", $C$3, $C$4))^MIN((AO$8-$C$6), $C$5)*IF($B98="Male", MIN(OFFSET(Mortality_Rates!$B$6, $C98, 0), Mortality_Rates!$B$111), MIN(OFFSET(Mortality_Rates!$B$6, $C98, 1),  Mortality_Rates!$C$111))</f>
        <v>0.12052080501978932</v>
      </c>
      <c r="AP98" s="30">
        <f ca="1">(1-IF($B98="Male", $C$3, $C$4))^MIN((AP$8-$C$6), $C$5)*IF($B98="Male", MIN(OFFSET(Mortality_Rates!$B$6, $C98, 0), Mortality_Rates!$B$111), MIN(OFFSET(Mortality_Rates!$B$6, $C98, 1),  Mortality_Rates!$C$111))</f>
        <v>0.11913481576206175</v>
      </c>
      <c r="AQ98" s="30">
        <f ca="1">(1-IF($B98="Male", $C$3, $C$4))^MIN((AQ$8-$C$6), $C$5)*IF($B98="Male", MIN(OFFSET(Mortality_Rates!$B$6, $C98, 0), Mortality_Rates!$B$111), MIN(OFFSET(Mortality_Rates!$B$6, $C98, 1),  Mortality_Rates!$C$111))</f>
        <v>0.11776476538079804</v>
      </c>
      <c r="AR98" s="30">
        <f ca="1">(1-IF($B98="Male", $C$3, $C$4))^MIN((AR$8-$C$6), $C$5)*IF($B98="Male", MIN(OFFSET(Mortality_Rates!$B$6, $C98, 0), Mortality_Rates!$B$111), MIN(OFFSET(Mortality_Rates!$B$6, $C98, 1),  Mortality_Rates!$C$111))</f>
        <v>0.11641047057891886</v>
      </c>
      <c r="AS98" s="30">
        <f ca="1">(1-IF($B98="Male", $C$3, $C$4))^MIN((AS$8-$C$6), $C$5)*IF($B98="Male", MIN(OFFSET(Mortality_Rates!$B$6, $C98, 0), Mortality_Rates!$B$111), MIN(OFFSET(Mortality_Rates!$B$6, $C98, 1),  Mortality_Rates!$C$111))</f>
        <v>0.11507175016726129</v>
      </c>
      <c r="AT98" s="30">
        <f ca="1">(1-IF($B98="Male", $C$3, $C$4))^MIN((AT$8-$C$6), $C$5)*IF($B98="Male", MIN(OFFSET(Mortality_Rates!$B$6, $C98, 0), Mortality_Rates!$B$111), MIN(OFFSET(Mortality_Rates!$B$6, $C98, 1),  Mortality_Rates!$C$111))</f>
        <v>0.11374842504033779</v>
      </c>
      <c r="AU98" s="30">
        <f ca="1">(1-IF($B98="Male", $C$3, $C$4))^MIN((AU$8-$C$6), $C$5)*IF($B98="Male", MIN(OFFSET(Mortality_Rates!$B$6, $C98, 0), Mortality_Rates!$B$111), MIN(OFFSET(Mortality_Rates!$B$6, $C98, 1),  Mortality_Rates!$C$111))</f>
        <v>0.11244031815237392</v>
      </c>
      <c r="AV98" s="30">
        <f ca="1">(1-IF($B98="Male", $C$3, $C$4))^MIN((AV$8-$C$6), $C$5)*IF($B98="Male", MIN(OFFSET(Mortality_Rates!$B$6, $C98, 0), Mortality_Rates!$B$111), MIN(OFFSET(Mortality_Rates!$B$6, $C98, 1),  Mortality_Rates!$C$111))</f>
        <v>0.11114725449362162</v>
      </c>
      <c r="AW98" s="30">
        <f ca="1">(1-IF($B98="Male", $C$3, $C$4))^MIN((AW$8-$C$6), $C$5)*IF($B98="Male", MIN(OFFSET(Mortality_Rates!$B$6, $C98, 0), Mortality_Rates!$B$111), MIN(OFFSET(Mortality_Rates!$B$6, $C98, 1),  Mortality_Rates!$C$111))</f>
        <v>0.10986906106694498</v>
      </c>
      <c r="AX98" s="30">
        <f ca="1">(1-IF($B98="Male", $C$3, $C$4))^MIN((AX$8-$C$6), $C$5)*IF($B98="Male", MIN(OFFSET(Mortality_Rates!$B$6, $C98, 0), Mortality_Rates!$B$111), MIN(OFFSET(Mortality_Rates!$B$6, $C98, 1),  Mortality_Rates!$C$111))</f>
        <v>0.10860556686467511</v>
      </c>
      <c r="AY98" s="30">
        <f ca="1">(1-IF($B98="Male", $C$3, $C$4))^MIN((AY$8-$C$6), $C$5)*IF($B98="Male", MIN(OFFSET(Mortality_Rates!$B$6, $C98, 0), Mortality_Rates!$B$111), MIN(OFFSET(Mortality_Rates!$B$6, $C98, 1),  Mortality_Rates!$C$111))</f>
        <v>0.10735660284573134</v>
      </c>
      <c r="AZ98" s="30">
        <f ca="1">(1-IF($B98="Male", $C$3, $C$4))^MIN((AZ$8-$C$6), $C$5)*IF($B98="Male", MIN(OFFSET(Mortality_Rates!$B$6, $C98, 0), Mortality_Rates!$B$111), MIN(OFFSET(Mortality_Rates!$B$6, $C98, 1),  Mortality_Rates!$C$111))</f>
        <v>0.10612200191300544</v>
      </c>
      <c r="BA98" s="30">
        <f ca="1">(1-IF($B98="Male", $C$3, $C$4))^MIN((BA$8-$C$6), $C$5)*IF($B98="Male", MIN(OFFSET(Mortality_Rates!$B$6, $C98, 0), Mortality_Rates!$B$111), MIN(OFFSET(Mortality_Rates!$B$6, $C98, 1),  Mortality_Rates!$C$111))</f>
        <v>0.10490159889100588</v>
      </c>
      <c r="BB98" s="30">
        <f ca="1">(1-IF($B98="Male", $C$3, $C$4))^MIN((BB$8-$C$6), $C$5)*IF($B98="Male", MIN(OFFSET(Mortality_Rates!$B$6, $C98, 0), Mortality_Rates!$B$111), MIN(OFFSET(Mortality_Rates!$B$6, $C98, 1),  Mortality_Rates!$C$111))</f>
        <v>0.10490159889100588</v>
      </c>
      <c r="BC98" s="30">
        <f ca="1">(1-IF($B98="Male", $C$3, $C$4))^MIN((BC$8-$C$6), $C$5)*IF($B98="Male", MIN(OFFSET(Mortality_Rates!$B$6, $C98, 0), Mortality_Rates!$B$111), MIN(OFFSET(Mortality_Rates!$B$6, $C98, 1),  Mortality_Rates!$C$111))</f>
        <v>0.10490159889100588</v>
      </c>
      <c r="BD98" s="30">
        <f ca="1">(1-IF($B98="Male", $C$3, $C$4))^MIN((BD$8-$C$6), $C$5)*IF($B98="Male", MIN(OFFSET(Mortality_Rates!$B$6, $C98, 0), Mortality_Rates!$B$111), MIN(OFFSET(Mortality_Rates!$B$6, $C98, 1),  Mortality_Rates!$C$111))</f>
        <v>0.10490159889100588</v>
      </c>
      <c r="BE98" s="30">
        <f ca="1">(1-IF($B98="Male", $C$3, $C$4))^MIN((BE$8-$C$6), $C$5)*IF($B98="Male", MIN(OFFSET(Mortality_Rates!$B$6, $C98, 0), Mortality_Rates!$B$111), MIN(OFFSET(Mortality_Rates!$B$6, $C98, 1),  Mortality_Rates!$C$111))</f>
        <v>0.10490159889100588</v>
      </c>
      <c r="BF98" s="30">
        <f ca="1">(1-IF($B98="Male", $C$3, $C$4))^MIN((BF$8-$C$6), $C$5)*IF($B98="Male", MIN(OFFSET(Mortality_Rates!$B$6, $C98, 0), Mortality_Rates!$B$111), MIN(OFFSET(Mortality_Rates!$B$6, $C98, 1),  Mortality_Rates!$C$111))</f>
        <v>0.10490159889100588</v>
      </c>
      <c r="BG98" s="30">
        <f ca="1">(1-IF($B98="Male", $C$3, $C$4))^MIN((BG$8-$C$6), $C$5)*IF($B98="Male", MIN(OFFSET(Mortality_Rates!$B$6, $C98, 0), Mortality_Rates!$B$111), MIN(OFFSET(Mortality_Rates!$B$6, $C98, 1),  Mortality_Rates!$C$111))</f>
        <v>0.10490159889100588</v>
      </c>
      <c r="BH98" s="30">
        <f ca="1">(1-IF($B98="Male", $C$3, $C$4))^MIN((BH$8-$C$6), $C$5)*IF($B98="Male", MIN(OFFSET(Mortality_Rates!$B$6, $C98, 0), Mortality_Rates!$B$111), MIN(OFFSET(Mortality_Rates!$B$6, $C98, 1),  Mortality_Rates!$C$111))</f>
        <v>0.10490159889100588</v>
      </c>
      <c r="BI98" s="30">
        <f ca="1">(1-IF($B98="Male", $C$3, $C$4))^MIN((BI$8-$C$6), $C$5)*IF($B98="Male", MIN(OFFSET(Mortality_Rates!$B$6, $C98, 0), Mortality_Rates!$B$111), MIN(OFFSET(Mortality_Rates!$B$6, $C98, 1),  Mortality_Rates!$C$111))</f>
        <v>0.10490159889100588</v>
      </c>
      <c r="BJ98" s="30">
        <f ca="1">(1-IF($B98="Male", $C$3, $C$4))^MIN((BJ$8-$C$6), $C$5)*IF($B98="Male", MIN(OFFSET(Mortality_Rates!$B$6, $C98, 0), Mortality_Rates!$B$111), MIN(OFFSET(Mortality_Rates!$B$6, $C98, 1),  Mortality_Rates!$C$111))</f>
        <v>0.10490159889100588</v>
      </c>
      <c r="BK98" s="30">
        <f ca="1">(1-IF($B98="Male", $C$3, $C$4))^MIN((BK$8-$C$6), $C$5)*IF($B98="Male", MIN(OFFSET(Mortality_Rates!$B$6, $C98, 0), Mortality_Rates!$B$111), MIN(OFFSET(Mortality_Rates!$B$6, $C98, 1),  Mortality_Rates!$C$111))</f>
        <v>0.10490159889100588</v>
      </c>
    </row>
    <row r="99" spans="1:63" x14ac:dyDescent="0.35">
      <c r="A99" t="s">
        <v>34</v>
      </c>
      <c r="B99" t="s">
        <v>31</v>
      </c>
      <c r="C99">
        <f t="shared" si="26"/>
        <v>90</v>
      </c>
      <c r="D99" s="30">
        <f ca="1">(1-IF($B99="Male", $C$3, $C$4))^MIN((D$8-$C$6), $C$5)*IF($B99="Male", MIN(OFFSET(Mortality_Rates!$B$6, $C99, 0), Mortality_Rates!$B$111), MIN(OFFSET(Mortality_Rates!$B$6, $C99, 1),  Mortality_Rates!$C$111))</f>
        <v>0.20142170250000002</v>
      </c>
      <c r="E99" s="30">
        <f ca="1">(1-IF($B99="Male", $C$3, $C$4))^MIN((E$8-$C$6), $C$5)*IF($B99="Male", MIN(OFFSET(Mortality_Rates!$B$6, $C99, 0), Mortality_Rates!$B$111), MIN(OFFSET(Mortality_Rates!$B$6, $C99, 1),  Mortality_Rates!$C$111))</f>
        <v>0.19910535292125001</v>
      </c>
      <c r="F99" s="30">
        <f ca="1">(1-IF($B99="Male", $C$3, $C$4))^MIN((F$8-$C$6), $C$5)*IF($B99="Male", MIN(OFFSET(Mortality_Rates!$B$6, $C99, 0), Mortality_Rates!$B$111), MIN(OFFSET(Mortality_Rates!$B$6, $C99, 1),  Mortality_Rates!$C$111))</f>
        <v>0.19681564136265564</v>
      </c>
      <c r="G99" s="30">
        <f ca="1">(1-IF($B99="Male", $C$3, $C$4))^MIN((G$8-$C$6), $C$5)*IF($B99="Male", MIN(OFFSET(Mortality_Rates!$B$6, $C99, 0), Mortality_Rates!$B$111), MIN(OFFSET(Mortality_Rates!$B$6, $C99, 1),  Mortality_Rates!$C$111))</f>
        <v>0.1945522614869851</v>
      </c>
      <c r="H99" s="30">
        <f ca="1">(1-IF($B99="Male", $C$3, $C$4))^MIN((H$8-$C$6), $C$5)*IF($B99="Male", MIN(OFFSET(Mortality_Rates!$B$6, $C99, 0), Mortality_Rates!$B$111), MIN(OFFSET(Mortality_Rates!$B$6, $C99, 1),  Mortality_Rates!$C$111))</f>
        <v>0.1923149104798848</v>
      </c>
      <c r="I99" s="30">
        <f ca="1">(1-IF($B99="Male", $C$3, $C$4))^MIN((I$8-$C$6), $C$5)*IF($B99="Male", MIN(OFFSET(Mortality_Rates!$B$6, $C99, 0), Mortality_Rates!$B$111), MIN(OFFSET(Mortality_Rates!$B$6, $C99, 1),  Mortality_Rates!$C$111))</f>
        <v>0.1901032890093661</v>
      </c>
      <c r="J99" s="30">
        <f ca="1">(1-IF($B99="Male", $C$3, $C$4))^MIN((J$8-$C$6), $C$5)*IF($B99="Male", MIN(OFFSET(Mortality_Rates!$B$6, $C99, 0), Mortality_Rates!$B$111), MIN(OFFSET(Mortality_Rates!$B$6, $C99, 1),  Mortality_Rates!$C$111))</f>
        <v>0.18791710118575841</v>
      </c>
      <c r="K99" s="30">
        <f ca="1">(1-IF($B99="Male", $C$3, $C$4))^MIN((K$8-$C$6), $C$5)*IF($B99="Male", MIN(OFFSET(Mortality_Rates!$B$6, $C99, 0), Mortality_Rates!$B$111), MIN(OFFSET(Mortality_Rates!$B$6, $C99, 1),  Mortality_Rates!$C$111))</f>
        <v>0.18575605452212218</v>
      </c>
      <c r="L99" s="30">
        <f ca="1">(1-IF($B99="Male", $C$3, $C$4))^MIN((L$8-$C$6), $C$5)*IF($B99="Male", MIN(OFFSET(Mortality_Rates!$B$6, $C99, 0), Mortality_Rates!$B$111), MIN(OFFSET(Mortality_Rates!$B$6, $C99, 1),  Mortality_Rates!$C$111))</f>
        <v>0.18361985989511778</v>
      </c>
      <c r="M99" s="30">
        <f ca="1">(1-IF($B99="Male", $C$3, $C$4))^MIN((M$8-$C$6), $C$5)*IF($B99="Male", MIN(OFFSET(Mortality_Rates!$B$6, $C99, 0), Mortality_Rates!$B$111), MIN(OFFSET(Mortality_Rates!$B$6, $C99, 1),  Mortality_Rates!$C$111))</f>
        <v>0.18150823150632392</v>
      </c>
      <c r="N99" s="30">
        <f ca="1">(1-IF($B99="Male", $C$3, $C$4))^MIN((N$8-$C$6), $C$5)*IF($B99="Male", MIN(OFFSET(Mortality_Rates!$B$6, $C99, 0), Mortality_Rates!$B$111), MIN(OFFSET(Mortality_Rates!$B$6, $C99, 1),  Mortality_Rates!$C$111))</f>
        <v>0.1794208868440012</v>
      </c>
      <c r="O99" s="30">
        <f ca="1">(1-IF($B99="Male", $C$3, $C$4))^MIN((O$8-$C$6), $C$5)*IF($B99="Male", MIN(OFFSET(Mortality_Rates!$B$6, $C99, 0), Mortality_Rates!$B$111), MIN(OFFSET(Mortality_Rates!$B$6, $C99, 1),  Mortality_Rates!$C$111))</f>
        <v>0.17735754664529521</v>
      </c>
      <c r="P99" s="30">
        <f ca="1">(1-IF($B99="Male", $C$3, $C$4))^MIN((P$8-$C$6), $C$5)*IF($B99="Male", MIN(OFFSET(Mortality_Rates!$B$6, $C99, 0), Mortality_Rates!$B$111), MIN(OFFSET(Mortality_Rates!$B$6, $C99, 1),  Mortality_Rates!$C$111))</f>
        <v>0.17531793485887431</v>
      </c>
      <c r="Q99" s="30">
        <f ca="1">(1-IF($B99="Male", $C$3, $C$4))^MIN((Q$8-$C$6), $C$5)*IF($B99="Male", MIN(OFFSET(Mortality_Rates!$B$6, $C99, 0), Mortality_Rates!$B$111), MIN(OFFSET(Mortality_Rates!$B$6, $C99, 1),  Mortality_Rates!$C$111))</f>
        <v>0.17330177860799728</v>
      </c>
      <c r="R99" s="30">
        <f ca="1">(1-IF($B99="Male", $C$3, $C$4))^MIN((R$8-$C$6), $C$5)*IF($B99="Male", MIN(OFFSET(Mortality_Rates!$B$6, $C99, 0), Mortality_Rates!$B$111), MIN(OFFSET(Mortality_Rates!$B$6, $C99, 1),  Mortality_Rates!$C$111))</f>
        <v>0.17130880815400532</v>
      </c>
      <c r="S99" s="30">
        <f ca="1">(1-IF($B99="Male", $C$3, $C$4))^MIN((S$8-$C$6), $C$5)*IF($B99="Male", MIN(OFFSET(Mortality_Rates!$B$6, $C99, 0), Mortality_Rates!$B$111), MIN(OFFSET(Mortality_Rates!$B$6, $C99, 1),  Mortality_Rates!$C$111))</f>
        <v>0.16933875686023422</v>
      </c>
      <c r="T99" s="30">
        <f ca="1">(1-IF($B99="Male", $C$3, $C$4))^MIN((T$8-$C$6), $C$5)*IF($B99="Male", MIN(OFFSET(Mortality_Rates!$B$6, $C99, 0), Mortality_Rates!$B$111), MIN(OFFSET(Mortality_Rates!$B$6, $C99, 1),  Mortality_Rates!$C$111))</f>
        <v>0.16739136115634154</v>
      </c>
      <c r="U99" s="30">
        <f ca="1">(1-IF($B99="Male", $C$3, $C$4))^MIN((U$8-$C$6), $C$5)*IF($B99="Male", MIN(OFFSET(Mortality_Rates!$B$6, $C99, 0), Mortality_Rates!$B$111), MIN(OFFSET(Mortality_Rates!$B$6, $C99, 1),  Mortality_Rates!$C$111))</f>
        <v>0.16546636050304361</v>
      </c>
      <c r="V99" s="30">
        <f ca="1">(1-IF($B99="Male", $C$3, $C$4))^MIN((V$8-$C$6), $C$5)*IF($B99="Male", MIN(OFFSET(Mortality_Rates!$B$6, $C99, 0), Mortality_Rates!$B$111), MIN(OFFSET(Mortality_Rates!$B$6, $C99, 1),  Mortality_Rates!$C$111))</f>
        <v>0.16356349735725861</v>
      </c>
      <c r="W99" s="30">
        <f ca="1">(1-IF($B99="Male", $C$3, $C$4))^MIN((W$8-$C$6), $C$5)*IF($B99="Male", MIN(OFFSET(Mortality_Rates!$B$6, $C99, 0), Mortality_Rates!$B$111), MIN(OFFSET(Mortality_Rates!$B$6, $C99, 1),  Mortality_Rates!$C$111))</f>
        <v>0.16168251713765017</v>
      </c>
      <c r="X99" s="30">
        <f ca="1">(1-IF($B99="Male", $C$3, $C$4))^MIN((X$8-$C$6), $C$5)*IF($B99="Male", MIN(OFFSET(Mortality_Rates!$B$6, $C99, 0), Mortality_Rates!$B$111), MIN(OFFSET(Mortality_Rates!$B$6, $C99, 1),  Mortality_Rates!$C$111))</f>
        <v>0.15982316819056719</v>
      </c>
      <c r="Y99" s="30">
        <f ca="1">(1-IF($B99="Male", $C$3, $C$4))^MIN((Y$8-$C$6), $C$5)*IF($B99="Male", MIN(OFFSET(Mortality_Rates!$B$6, $C99, 0), Mortality_Rates!$B$111), MIN(OFFSET(Mortality_Rates!$B$6, $C99, 1),  Mortality_Rates!$C$111))</f>
        <v>0.15798520175637565</v>
      </c>
      <c r="Z99" s="30">
        <f ca="1">(1-IF($B99="Male", $C$3, $C$4))^MIN((Z$8-$C$6), $C$5)*IF($B99="Male", MIN(OFFSET(Mortality_Rates!$B$6, $C99, 0), Mortality_Rates!$B$111), MIN(OFFSET(Mortality_Rates!$B$6, $C99, 1),  Mortality_Rates!$C$111))</f>
        <v>0.15616837193617736</v>
      </c>
      <c r="AA99" s="30">
        <f ca="1">(1-IF($B99="Male", $C$3, $C$4))^MIN((AA$8-$C$6), $C$5)*IF($B99="Male", MIN(OFFSET(Mortality_Rates!$B$6, $C99, 0), Mortality_Rates!$B$111), MIN(OFFSET(Mortality_Rates!$B$6, $C99, 1),  Mortality_Rates!$C$111))</f>
        <v>0.15437243565891132</v>
      </c>
      <c r="AB99" s="30">
        <f ca="1">(1-IF($B99="Male", $C$3, $C$4))^MIN((AB$8-$C$6), $C$5)*IF($B99="Male", MIN(OFFSET(Mortality_Rates!$B$6, $C99, 0), Mortality_Rates!$B$111), MIN(OFFSET(Mortality_Rates!$B$6, $C99, 1),  Mortality_Rates!$C$111))</f>
        <v>0.15259715264883383</v>
      </c>
      <c r="AC99" s="30">
        <f ca="1">(1-IF($B99="Male", $C$3, $C$4))^MIN((AC$8-$C$6), $C$5)*IF($B99="Male", MIN(OFFSET(Mortality_Rates!$B$6, $C99, 0), Mortality_Rates!$B$111), MIN(OFFSET(Mortality_Rates!$B$6, $C99, 1),  Mortality_Rates!$C$111))</f>
        <v>0.15084228539337224</v>
      </c>
      <c r="AD99" s="30">
        <f ca="1">(1-IF($B99="Male", $C$3, $C$4))^MIN((AD$8-$C$6), $C$5)*IF($B99="Male", MIN(OFFSET(Mortality_Rates!$B$6, $C99, 0), Mortality_Rates!$B$111), MIN(OFFSET(Mortality_Rates!$B$6, $C99, 1),  Mortality_Rates!$C$111))</f>
        <v>0.14910759911134847</v>
      </c>
      <c r="AE99" s="30">
        <f ca="1">(1-IF($B99="Male", $C$3, $C$4))^MIN((AE$8-$C$6), $C$5)*IF($B99="Male", MIN(OFFSET(Mortality_Rates!$B$6, $C99, 0), Mortality_Rates!$B$111), MIN(OFFSET(Mortality_Rates!$B$6, $C99, 1),  Mortality_Rates!$C$111))</f>
        <v>0.14739286172156799</v>
      </c>
      <c r="AF99" s="30">
        <f ca="1">(1-IF($B99="Male", $C$3, $C$4))^MIN((AF$8-$C$6), $C$5)*IF($B99="Male", MIN(OFFSET(Mortality_Rates!$B$6, $C99, 0), Mortality_Rates!$B$111), MIN(OFFSET(Mortality_Rates!$B$6, $C99, 1),  Mortality_Rates!$C$111))</f>
        <v>0.14569784381176995</v>
      </c>
      <c r="AG99" s="30">
        <f ca="1">(1-IF($B99="Male", $C$3, $C$4))^MIN((AG$8-$C$6), $C$5)*IF($B99="Male", MIN(OFFSET(Mortality_Rates!$B$6, $C99, 0), Mortality_Rates!$B$111), MIN(OFFSET(Mortality_Rates!$B$6, $C99, 1),  Mortality_Rates!$C$111))</f>
        <v>0.1440223186079346</v>
      </c>
      <c r="AH99" s="30">
        <f ca="1">(1-IF($B99="Male", $C$3, $C$4))^MIN((AH$8-$C$6), $C$5)*IF($B99="Male", MIN(OFFSET(Mortality_Rates!$B$6, $C99, 0), Mortality_Rates!$B$111), MIN(OFFSET(Mortality_Rates!$B$6, $C99, 1),  Mortality_Rates!$C$111))</f>
        <v>0.14236606194394336</v>
      </c>
      <c r="AI99" s="30">
        <f ca="1">(1-IF($B99="Male", $C$3, $C$4))^MIN((AI$8-$C$6), $C$5)*IF($B99="Male", MIN(OFFSET(Mortality_Rates!$B$6, $C99, 0), Mortality_Rates!$B$111), MIN(OFFSET(Mortality_Rates!$B$6, $C99, 1),  Mortality_Rates!$C$111))</f>
        <v>0.14072885223158799</v>
      </c>
      <c r="AJ99" s="30">
        <f ca="1">(1-IF($B99="Male", $C$3, $C$4))^MIN((AJ$8-$C$6), $C$5)*IF($B99="Male", MIN(OFFSET(Mortality_Rates!$B$6, $C99, 0), Mortality_Rates!$B$111), MIN(OFFSET(Mortality_Rates!$B$6, $C99, 1),  Mortality_Rates!$C$111))</f>
        <v>0.13911047043092475</v>
      </c>
      <c r="AK99" s="30">
        <f ca="1">(1-IF($B99="Male", $C$3, $C$4))^MIN((AK$8-$C$6), $C$5)*IF($B99="Male", MIN(OFFSET(Mortality_Rates!$B$6, $C99, 0), Mortality_Rates!$B$111), MIN(OFFSET(Mortality_Rates!$B$6, $C99, 1),  Mortality_Rates!$C$111))</f>
        <v>0.1375107000209691</v>
      </c>
      <c r="AL99" s="30">
        <f ca="1">(1-IF($B99="Male", $C$3, $C$4))^MIN((AL$8-$C$6), $C$5)*IF($B99="Male", MIN(OFFSET(Mortality_Rates!$B$6, $C99, 0), Mortality_Rates!$B$111), MIN(OFFSET(Mortality_Rates!$B$6, $C99, 1),  Mortality_Rates!$C$111))</f>
        <v>0.13592932697072796</v>
      </c>
      <c r="AM99" s="30">
        <f ca="1">(1-IF($B99="Male", $C$3, $C$4))^MIN((AM$8-$C$6), $C$5)*IF($B99="Male", MIN(OFFSET(Mortality_Rates!$B$6, $C99, 0), Mortality_Rates!$B$111), MIN(OFFSET(Mortality_Rates!$B$6, $C99, 1),  Mortality_Rates!$C$111))</f>
        <v>0.1343661397105646</v>
      </c>
      <c r="AN99" s="30">
        <f ca="1">(1-IF($B99="Male", $C$3, $C$4))^MIN((AN$8-$C$6), $C$5)*IF($B99="Male", MIN(OFFSET(Mortality_Rates!$B$6, $C99, 0), Mortality_Rates!$B$111), MIN(OFFSET(Mortality_Rates!$B$6, $C99, 1),  Mortality_Rates!$C$111))</f>
        <v>0.13282092910389312</v>
      </c>
      <c r="AO99" s="30">
        <f ca="1">(1-IF($B99="Male", $C$3, $C$4))^MIN((AO$8-$C$6), $C$5)*IF($B99="Male", MIN(OFFSET(Mortality_Rates!$B$6, $C99, 0), Mortality_Rates!$B$111), MIN(OFFSET(Mortality_Rates!$B$6, $C99, 1),  Mortality_Rates!$C$111))</f>
        <v>0.13129348841919833</v>
      </c>
      <c r="AP99" s="30">
        <f ca="1">(1-IF($B99="Male", $C$3, $C$4))^MIN((AP$8-$C$6), $C$5)*IF($B99="Male", MIN(OFFSET(Mortality_Rates!$B$6, $C99, 0), Mortality_Rates!$B$111), MIN(OFFSET(Mortality_Rates!$B$6, $C99, 1),  Mortality_Rates!$C$111))</f>
        <v>0.12978361330237756</v>
      </c>
      <c r="AQ99" s="30">
        <f ca="1">(1-IF($B99="Male", $C$3, $C$4))^MIN((AQ$8-$C$6), $C$5)*IF($B99="Male", MIN(OFFSET(Mortality_Rates!$B$6, $C99, 0), Mortality_Rates!$B$111), MIN(OFFSET(Mortality_Rates!$B$6, $C99, 1),  Mortality_Rates!$C$111))</f>
        <v>0.12829110174940023</v>
      </c>
      <c r="AR99" s="30">
        <f ca="1">(1-IF($B99="Male", $C$3, $C$4))^MIN((AR$8-$C$6), $C$5)*IF($B99="Male", MIN(OFFSET(Mortality_Rates!$B$6, $C99, 0), Mortality_Rates!$B$111), MIN(OFFSET(Mortality_Rates!$B$6, $C99, 1),  Mortality_Rates!$C$111))</f>
        <v>0.12681575407928211</v>
      </c>
      <c r="AS99" s="30">
        <f ca="1">(1-IF($B99="Male", $C$3, $C$4))^MIN((AS$8-$C$6), $C$5)*IF($B99="Male", MIN(OFFSET(Mortality_Rates!$B$6, $C99, 0), Mortality_Rates!$B$111), MIN(OFFSET(Mortality_Rates!$B$6, $C99, 1),  Mortality_Rates!$C$111))</f>
        <v>0.12535737290737037</v>
      </c>
      <c r="AT99" s="30">
        <f ca="1">(1-IF($B99="Male", $C$3, $C$4))^MIN((AT$8-$C$6), $C$5)*IF($B99="Male", MIN(OFFSET(Mortality_Rates!$B$6, $C99, 0), Mortality_Rates!$B$111), MIN(OFFSET(Mortality_Rates!$B$6, $C99, 1),  Mortality_Rates!$C$111))</f>
        <v>0.12391576311893562</v>
      </c>
      <c r="AU99" s="30">
        <f ca="1">(1-IF($B99="Male", $C$3, $C$4))^MIN((AU$8-$C$6), $C$5)*IF($B99="Male", MIN(OFFSET(Mortality_Rates!$B$6, $C99, 0), Mortality_Rates!$B$111), MIN(OFFSET(Mortality_Rates!$B$6, $C99, 1),  Mortality_Rates!$C$111))</f>
        <v>0.12249073184306787</v>
      </c>
      <c r="AV99" s="30">
        <f ca="1">(1-IF($B99="Male", $C$3, $C$4))^MIN((AV$8-$C$6), $C$5)*IF($B99="Male", MIN(OFFSET(Mortality_Rates!$B$6, $C99, 0), Mortality_Rates!$B$111), MIN(OFFSET(Mortality_Rates!$B$6, $C99, 1),  Mortality_Rates!$C$111))</f>
        <v>0.1210820884268726</v>
      </c>
      <c r="AW99" s="30">
        <f ca="1">(1-IF($B99="Male", $C$3, $C$4))^MIN((AW$8-$C$6), $C$5)*IF($B99="Male", MIN(OFFSET(Mortality_Rates!$B$6, $C99, 0), Mortality_Rates!$B$111), MIN(OFFSET(Mortality_Rates!$B$6, $C99, 1),  Mortality_Rates!$C$111))</f>
        <v>0.11968964440996356</v>
      </c>
      <c r="AX99" s="30">
        <f ca="1">(1-IF($B99="Male", $C$3, $C$4))^MIN((AX$8-$C$6), $C$5)*IF($B99="Male", MIN(OFFSET(Mortality_Rates!$B$6, $C99, 0), Mortality_Rates!$B$111), MIN(OFFSET(Mortality_Rates!$B$6, $C99, 1),  Mortality_Rates!$C$111))</f>
        <v>0.11831321349924899</v>
      </c>
      <c r="AY99" s="30">
        <f ca="1">(1-IF($B99="Male", $C$3, $C$4))^MIN((AY$8-$C$6), $C$5)*IF($B99="Male", MIN(OFFSET(Mortality_Rates!$B$6, $C99, 0), Mortality_Rates!$B$111), MIN(OFFSET(Mortality_Rates!$B$6, $C99, 1),  Mortality_Rates!$C$111))</f>
        <v>0.11695261154400761</v>
      </c>
      <c r="AZ99" s="30">
        <f ca="1">(1-IF($B99="Male", $C$3, $C$4))^MIN((AZ$8-$C$6), $C$5)*IF($B99="Male", MIN(OFFSET(Mortality_Rates!$B$6, $C99, 0), Mortality_Rates!$B$111), MIN(OFFSET(Mortality_Rates!$B$6, $C99, 1),  Mortality_Rates!$C$111))</f>
        <v>0.11560765651125153</v>
      </c>
      <c r="BA99" s="30">
        <f ca="1">(1-IF($B99="Male", $C$3, $C$4))^MIN((BA$8-$C$6), $C$5)*IF($B99="Male", MIN(OFFSET(Mortality_Rates!$B$6, $C99, 0), Mortality_Rates!$B$111), MIN(OFFSET(Mortality_Rates!$B$6, $C99, 1),  Mortality_Rates!$C$111))</f>
        <v>0.11427816846137215</v>
      </c>
      <c r="BB99" s="30">
        <f ca="1">(1-IF($B99="Male", $C$3, $C$4))^MIN((BB$8-$C$6), $C$5)*IF($B99="Male", MIN(OFFSET(Mortality_Rates!$B$6, $C99, 0), Mortality_Rates!$B$111), MIN(OFFSET(Mortality_Rates!$B$6, $C99, 1),  Mortality_Rates!$C$111))</f>
        <v>0.11427816846137215</v>
      </c>
      <c r="BC99" s="30">
        <f ca="1">(1-IF($B99="Male", $C$3, $C$4))^MIN((BC$8-$C$6), $C$5)*IF($B99="Male", MIN(OFFSET(Mortality_Rates!$B$6, $C99, 0), Mortality_Rates!$B$111), MIN(OFFSET(Mortality_Rates!$B$6, $C99, 1),  Mortality_Rates!$C$111))</f>
        <v>0.11427816846137215</v>
      </c>
      <c r="BD99" s="30">
        <f ca="1">(1-IF($B99="Male", $C$3, $C$4))^MIN((BD$8-$C$6), $C$5)*IF($B99="Male", MIN(OFFSET(Mortality_Rates!$B$6, $C99, 0), Mortality_Rates!$B$111), MIN(OFFSET(Mortality_Rates!$B$6, $C99, 1),  Mortality_Rates!$C$111))</f>
        <v>0.11427816846137215</v>
      </c>
      <c r="BE99" s="30">
        <f ca="1">(1-IF($B99="Male", $C$3, $C$4))^MIN((BE$8-$C$6), $C$5)*IF($B99="Male", MIN(OFFSET(Mortality_Rates!$B$6, $C99, 0), Mortality_Rates!$B$111), MIN(OFFSET(Mortality_Rates!$B$6, $C99, 1),  Mortality_Rates!$C$111))</f>
        <v>0.11427816846137215</v>
      </c>
      <c r="BF99" s="30">
        <f ca="1">(1-IF($B99="Male", $C$3, $C$4))^MIN((BF$8-$C$6), $C$5)*IF($B99="Male", MIN(OFFSET(Mortality_Rates!$B$6, $C99, 0), Mortality_Rates!$B$111), MIN(OFFSET(Mortality_Rates!$B$6, $C99, 1),  Mortality_Rates!$C$111))</f>
        <v>0.11427816846137215</v>
      </c>
      <c r="BG99" s="30">
        <f ca="1">(1-IF($B99="Male", $C$3, $C$4))^MIN((BG$8-$C$6), $C$5)*IF($B99="Male", MIN(OFFSET(Mortality_Rates!$B$6, $C99, 0), Mortality_Rates!$B$111), MIN(OFFSET(Mortality_Rates!$B$6, $C99, 1),  Mortality_Rates!$C$111))</f>
        <v>0.11427816846137215</v>
      </c>
      <c r="BH99" s="30">
        <f ca="1">(1-IF($B99="Male", $C$3, $C$4))^MIN((BH$8-$C$6), $C$5)*IF($B99="Male", MIN(OFFSET(Mortality_Rates!$B$6, $C99, 0), Mortality_Rates!$B$111), MIN(OFFSET(Mortality_Rates!$B$6, $C99, 1),  Mortality_Rates!$C$111))</f>
        <v>0.11427816846137215</v>
      </c>
      <c r="BI99" s="30">
        <f ca="1">(1-IF($B99="Male", $C$3, $C$4))^MIN((BI$8-$C$6), $C$5)*IF($B99="Male", MIN(OFFSET(Mortality_Rates!$B$6, $C99, 0), Mortality_Rates!$B$111), MIN(OFFSET(Mortality_Rates!$B$6, $C99, 1),  Mortality_Rates!$C$111))</f>
        <v>0.11427816846137215</v>
      </c>
      <c r="BJ99" s="30">
        <f ca="1">(1-IF($B99="Male", $C$3, $C$4))^MIN((BJ$8-$C$6), $C$5)*IF($B99="Male", MIN(OFFSET(Mortality_Rates!$B$6, $C99, 0), Mortality_Rates!$B$111), MIN(OFFSET(Mortality_Rates!$B$6, $C99, 1),  Mortality_Rates!$C$111))</f>
        <v>0.11427816846137215</v>
      </c>
      <c r="BK99" s="30">
        <f ca="1">(1-IF($B99="Male", $C$3, $C$4))^MIN((BK$8-$C$6), $C$5)*IF($B99="Male", MIN(OFFSET(Mortality_Rates!$B$6, $C99, 0), Mortality_Rates!$B$111), MIN(OFFSET(Mortality_Rates!$B$6, $C99, 1),  Mortality_Rates!$C$111))</f>
        <v>0.11427816846137215</v>
      </c>
    </row>
    <row r="100" spans="1:63" x14ac:dyDescent="0.35">
      <c r="A100" t="s">
        <v>34</v>
      </c>
      <c r="B100" t="s">
        <v>31</v>
      </c>
      <c r="C100">
        <f t="shared" si="26"/>
        <v>91</v>
      </c>
      <c r="D100" s="30">
        <f ca="1">(1-IF($B100="Male", $C$3, $C$4))^MIN((D$8-$C$6), $C$5)*IF($B100="Male", MIN(OFFSET(Mortality_Rates!$B$6, $C100, 0), Mortality_Rates!$B$111), MIN(OFFSET(Mortality_Rates!$B$6, $C100, 1),  Mortality_Rates!$C$111))</f>
        <v>0.21932146050000001</v>
      </c>
      <c r="E100" s="30">
        <f ca="1">(1-IF($B100="Male", $C$3, $C$4))^MIN((E$8-$C$6), $C$5)*IF($B100="Male", MIN(OFFSET(Mortality_Rates!$B$6, $C100, 0), Mortality_Rates!$B$111), MIN(OFFSET(Mortality_Rates!$B$6, $C100, 1),  Mortality_Rates!$C$111))</f>
        <v>0.21679926370424998</v>
      </c>
      <c r="F100" s="30">
        <f ca="1">(1-IF($B100="Male", $C$3, $C$4))^MIN((F$8-$C$6), $C$5)*IF($B100="Male", MIN(OFFSET(Mortality_Rates!$B$6, $C100, 0), Mortality_Rates!$B$111), MIN(OFFSET(Mortality_Rates!$B$6, $C100, 1),  Mortality_Rates!$C$111))</f>
        <v>0.21430607217165112</v>
      </c>
      <c r="G100" s="30">
        <f ca="1">(1-IF($B100="Male", $C$3, $C$4))^MIN((G$8-$C$6), $C$5)*IF($B100="Male", MIN(OFFSET(Mortality_Rates!$B$6, $C100, 0), Mortality_Rates!$B$111), MIN(OFFSET(Mortality_Rates!$B$6, $C100, 1),  Mortality_Rates!$C$111))</f>
        <v>0.21184155234167715</v>
      </c>
      <c r="H100" s="30">
        <f ca="1">(1-IF($B100="Male", $C$3, $C$4))^MIN((H$8-$C$6), $C$5)*IF($B100="Male", MIN(OFFSET(Mortality_Rates!$B$6, $C100, 0), Mortality_Rates!$B$111), MIN(OFFSET(Mortality_Rates!$B$6, $C100, 1),  Mortality_Rates!$C$111))</f>
        <v>0.20940537448974789</v>
      </c>
      <c r="I100" s="30">
        <f ca="1">(1-IF($B100="Male", $C$3, $C$4))^MIN((I$8-$C$6), $C$5)*IF($B100="Male", MIN(OFFSET(Mortality_Rates!$B$6, $C100, 0), Mortality_Rates!$B$111), MIN(OFFSET(Mortality_Rates!$B$6, $C100, 1),  Mortality_Rates!$C$111))</f>
        <v>0.20699721268311577</v>
      </c>
      <c r="J100" s="30">
        <f ca="1">(1-IF($B100="Male", $C$3, $C$4))^MIN((J$8-$C$6), $C$5)*IF($B100="Male", MIN(OFFSET(Mortality_Rates!$B$6, $C100, 0), Mortality_Rates!$B$111), MIN(OFFSET(Mortality_Rates!$B$6, $C100, 1),  Mortality_Rates!$C$111))</f>
        <v>0.20461674473725994</v>
      </c>
      <c r="K100" s="30">
        <f ca="1">(1-IF($B100="Male", $C$3, $C$4))^MIN((K$8-$C$6), $C$5)*IF($B100="Male", MIN(OFFSET(Mortality_Rates!$B$6, $C100, 0), Mortality_Rates!$B$111), MIN(OFFSET(Mortality_Rates!$B$6, $C100, 1),  Mortality_Rates!$C$111))</f>
        <v>0.20226365217278144</v>
      </c>
      <c r="L100" s="30">
        <f ca="1">(1-IF($B100="Male", $C$3, $C$4))^MIN((L$8-$C$6), $C$5)*IF($B100="Male", MIN(OFFSET(Mortality_Rates!$B$6, $C100, 0), Mortality_Rates!$B$111), MIN(OFFSET(Mortality_Rates!$B$6, $C100, 1),  Mortality_Rates!$C$111))</f>
        <v>0.19993762017279446</v>
      </c>
      <c r="M100" s="30">
        <f ca="1">(1-IF($B100="Male", $C$3, $C$4))^MIN((M$8-$C$6), $C$5)*IF($B100="Male", MIN(OFFSET(Mortality_Rates!$B$6, $C100, 0), Mortality_Rates!$B$111), MIN(OFFSET(Mortality_Rates!$B$6, $C100, 1),  Mortality_Rates!$C$111))</f>
        <v>0.19763833754080734</v>
      </c>
      <c r="N100" s="30">
        <f ca="1">(1-IF($B100="Male", $C$3, $C$4))^MIN((N$8-$C$6), $C$5)*IF($B100="Male", MIN(OFFSET(Mortality_Rates!$B$6, $C100, 0), Mortality_Rates!$B$111), MIN(OFFSET(Mortality_Rates!$B$6, $C100, 1),  Mortality_Rates!$C$111))</f>
        <v>0.19536549665908806</v>
      </c>
      <c r="O100" s="30">
        <f ca="1">(1-IF($B100="Male", $C$3, $C$4))^MIN((O$8-$C$6), $C$5)*IF($B100="Male", MIN(OFFSET(Mortality_Rates!$B$6, $C100, 0), Mortality_Rates!$B$111), MIN(OFFSET(Mortality_Rates!$B$6, $C100, 1),  Mortality_Rates!$C$111))</f>
        <v>0.19311879344750857</v>
      </c>
      <c r="P100" s="30">
        <f ca="1">(1-IF($B100="Male", $C$3, $C$4))^MIN((P$8-$C$6), $C$5)*IF($B100="Male", MIN(OFFSET(Mortality_Rates!$B$6, $C100, 0), Mortality_Rates!$B$111), MIN(OFFSET(Mortality_Rates!$B$6, $C100, 1),  Mortality_Rates!$C$111))</f>
        <v>0.19089792732286223</v>
      </c>
      <c r="Q100" s="30">
        <f ca="1">(1-IF($B100="Male", $C$3, $C$4))^MIN((Q$8-$C$6), $C$5)*IF($B100="Male", MIN(OFFSET(Mortality_Rates!$B$6, $C100, 0), Mortality_Rates!$B$111), MIN(OFFSET(Mortality_Rates!$B$6, $C100, 1),  Mortality_Rates!$C$111))</f>
        <v>0.18870260115864931</v>
      </c>
      <c r="R100" s="30">
        <f ca="1">(1-IF($B100="Male", $C$3, $C$4))^MIN((R$8-$C$6), $C$5)*IF($B100="Male", MIN(OFFSET(Mortality_Rates!$B$6, $C100, 0), Mortality_Rates!$B$111), MIN(OFFSET(Mortality_Rates!$B$6, $C100, 1),  Mortality_Rates!$C$111))</f>
        <v>0.18653252124532485</v>
      </c>
      <c r="S100" s="30">
        <f ca="1">(1-IF($B100="Male", $C$3, $C$4))^MIN((S$8-$C$6), $C$5)*IF($B100="Male", MIN(OFFSET(Mortality_Rates!$B$6, $C100, 0), Mortality_Rates!$B$111), MIN(OFFSET(Mortality_Rates!$B$6, $C100, 1),  Mortality_Rates!$C$111))</f>
        <v>0.18438739725100359</v>
      </c>
      <c r="T100" s="30">
        <f ca="1">(1-IF($B100="Male", $C$3, $C$4))^MIN((T$8-$C$6), $C$5)*IF($B100="Male", MIN(OFFSET(Mortality_Rates!$B$6, $C100, 0), Mortality_Rates!$B$111), MIN(OFFSET(Mortality_Rates!$B$6, $C100, 1),  Mortality_Rates!$C$111))</f>
        <v>0.18226694218261705</v>
      </c>
      <c r="U100" s="30">
        <f ca="1">(1-IF($B100="Male", $C$3, $C$4))^MIN((U$8-$C$6), $C$5)*IF($B100="Male", MIN(OFFSET(Mortality_Rates!$B$6, $C100, 0), Mortality_Rates!$B$111), MIN(OFFSET(Mortality_Rates!$B$6, $C100, 1),  Mortality_Rates!$C$111))</f>
        <v>0.18017087234751697</v>
      </c>
      <c r="V100" s="30">
        <f ca="1">(1-IF($B100="Male", $C$3, $C$4))^MIN((V$8-$C$6), $C$5)*IF($B100="Male", MIN(OFFSET(Mortality_Rates!$B$6, $C100, 0), Mortality_Rates!$B$111), MIN(OFFSET(Mortality_Rates!$B$6, $C100, 1),  Mortality_Rates!$C$111))</f>
        <v>0.17809890731552053</v>
      </c>
      <c r="W100" s="30">
        <f ca="1">(1-IF($B100="Male", $C$3, $C$4))^MIN((W$8-$C$6), $C$5)*IF($B100="Male", MIN(OFFSET(Mortality_Rates!$B$6, $C100, 0), Mortality_Rates!$B$111), MIN(OFFSET(Mortality_Rates!$B$6, $C100, 1),  Mortality_Rates!$C$111))</f>
        <v>0.17605076988139204</v>
      </c>
      <c r="X100" s="30">
        <f ca="1">(1-IF($B100="Male", $C$3, $C$4))^MIN((X$8-$C$6), $C$5)*IF($B100="Male", MIN(OFFSET(Mortality_Rates!$B$6, $C100, 0), Mortality_Rates!$B$111), MIN(OFFSET(Mortality_Rates!$B$6, $C100, 1),  Mortality_Rates!$C$111))</f>
        <v>0.17402618602775605</v>
      </c>
      <c r="Y100" s="30">
        <f ca="1">(1-IF($B100="Male", $C$3, $C$4))^MIN((Y$8-$C$6), $C$5)*IF($B100="Male", MIN(OFFSET(Mortality_Rates!$B$6, $C100, 0), Mortality_Rates!$B$111), MIN(OFFSET(Mortality_Rates!$B$6, $C100, 1),  Mortality_Rates!$C$111))</f>
        <v>0.17202488488843684</v>
      </c>
      <c r="Z100" s="30">
        <f ca="1">(1-IF($B100="Male", $C$3, $C$4))^MIN((Z$8-$C$6), $C$5)*IF($B100="Male", MIN(OFFSET(Mortality_Rates!$B$6, $C100, 0), Mortality_Rates!$B$111), MIN(OFFSET(Mortality_Rates!$B$6, $C100, 1),  Mortality_Rates!$C$111))</f>
        <v>0.17004659871221983</v>
      </c>
      <c r="AA100" s="30">
        <f ca="1">(1-IF($B100="Male", $C$3, $C$4))^MIN((AA$8-$C$6), $C$5)*IF($B100="Male", MIN(OFFSET(Mortality_Rates!$B$6, $C100, 0), Mortality_Rates!$B$111), MIN(OFFSET(Mortality_Rates!$B$6, $C100, 1),  Mortality_Rates!$C$111))</f>
        <v>0.16809106282702932</v>
      </c>
      <c r="AB100" s="30">
        <f ca="1">(1-IF($B100="Male", $C$3, $C$4))^MIN((AB$8-$C$6), $C$5)*IF($B100="Male", MIN(OFFSET(Mortality_Rates!$B$6, $C100, 0), Mortality_Rates!$B$111), MIN(OFFSET(Mortality_Rates!$B$6, $C100, 1),  Mortality_Rates!$C$111))</f>
        <v>0.16615801560451846</v>
      </c>
      <c r="AC100" s="30">
        <f ca="1">(1-IF($B100="Male", $C$3, $C$4))^MIN((AC$8-$C$6), $C$5)*IF($B100="Male", MIN(OFFSET(Mortality_Rates!$B$6, $C100, 0), Mortality_Rates!$B$111), MIN(OFFSET(Mortality_Rates!$B$6, $C100, 1),  Mortality_Rates!$C$111))</f>
        <v>0.16424719842506652</v>
      </c>
      <c r="AD100" s="30">
        <f ca="1">(1-IF($B100="Male", $C$3, $C$4))^MIN((AD$8-$C$6), $C$5)*IF($B100="Male", MIN(OFFSET(Mortality_Rates!$B$6, $C100, 0), Mortality_Rates!$B$111), MIN(OFFSET(Mortality_Rates!$B$6, $C100, 1),  Mortality_Rates!$C$111))</f>
        <v>0.16235835564317827</v>
      </c>
      <c r="AE100" s="30">
        <f ca="1">(1-IF($B100="Male", $C$3, $C$4))^MIN((AE$8-$C$6), $C$5)*IF($B100="Male", MIN(OFFSET(Mortality_Rates!$B$6, $C100, 0), Mortality_Rates!$B$111), MIN(OFFSET(Mortality_Rates!$B$6, $C100, 1),  Mortality_Rates!$C$111))</f>
        <v>0.16049123455328174</v>
      </c>
      <c r="AF100" s="30">
        <f ca="1">(1-IF($B100="Male", $C$3, $C$4))^MIN((AF$8-$C$6), $C$5)*IF($B100="Male", MIN(OFFSET(Mortality_Rates!$B$6, $C100, 0), Mortality_Rates!$B$111), MIN(OFFSET(Mortality_Rates!$B$6, $C100, 1),  Mortality_Rates!$C$111))</f>
        <v>0.15864558535591899</v>
      </c>
      <c r="AG100" s="30">
        <f ca="1">(1-IF($B100="Male", $C$3, $C$4))^MIN((AG$8-$C$6), $C$5)*IF($B100="Male", MIN(OFFSET(Mortality_Rates!$B$6, $C100, 0), Mortality_Rates!$B$111), MIN(OFFSET(Mortality_Rates!$B$6, $C100, 1),  Mortality_Rates!$C$111))</f>
        <v>0.15682116112432593</v>
      </c>
      <c r="AH100" s="30">
        <f ca="1">(1-IF($B100="Male", $C$3, $C$4))^MIN((AH$8-$C$6), $C$5)*IF($B100="Male", MIN(OFFSET(Mortality_Rates!$B$6, $C100, 0), Mortality_Rates!$B$111), MIN(OFFSET(Mortality_Rates!$B$6, $C100, 1),  Mortality_Rates!$C$111))</f>
        <v>0.15501771777139617</v>
      </c>
      <c r="AI100" s="30">
        <f ca="1">(1-IF($B100="Male", $C$3, $C$4))^MIN((AI$8-$C$6), $C$5)*IF($B100="Male", MIN(OFFSET(Mortality_Rates!$B$6, $C100, 0), Mortality_Rates!$B$111), MIN(OFFSET(Mortality_Rates!$B$6, $C100, 1),  Mortality_Rates!$C$111))</f>
        <v>0.15323501401702511</v>
      </c>
      <c r="AJ100" s="30">
        <f ca="1">(1-IF($B100="Male", $C$3, $C$4))^MIN((AJ$8-$C$6), $C$5)*IF($B100="Male", MIN(OFFSET(Mortality_Rates!$B$6, $C100, 0), Mortality_Rates!$B$111), MIN(OFFSET(Mortality_Rates!$B$6, $C100, 1),  Mortality_Rates!$C$111))</f>
        <v>0.15147281135582932</v>
      </c>
      <c r="AK100" s="30">
        <f ca="1">(1-IF($B100="Male", $C$3, $C$4))^MIN((AK$8-$C$6), $C$5)*IF($B100="Male", MIN(OFFSET(Mortality_Rates!$B$6, $C100, 0), Mortality_Rates!$B$111), MIN(OFFSET(Mortality_Rates!$B$6, $C100, 1),  Mortality_Rates!$C$111))</f>
        <v>0.14973087402523727</v>
      </c>
      <c r="AL100" s="30">
        <f ca="1">(1-IF($B100="Male", $C$3, $C$4))^MIN((AL$8-$C$6), $C$5)*IF($B100="Male", MIN(OFFSET(Mortality_Rates!$B$6, $C100, 0), Mortality_Rates!$B$111), MIN(OFFSET(Mortality_Rates!$B$6, $C100, 1),  Mortality_Rates!$C$111))</f>
        <v>0.14800896897394705</v>
      </c>
      <c r="AM100" s="30">
        <f ca="1">(1-IF($B100="Male", $C$3, $C$4))^MIN((AM$8-$C$6), $C$5)*IF($B100="Male", MIN(OFFSET(Mortality_Rates!$B$6, $C100, 0), Mortality_Rates!$B$111), MIN(OFFSET(Mortality_Rates!$B$6, $C100, 1),  Mortality_Rates!$C$111))</f>
        <v>0.14630686583074667</v>
      </c>
      <c r="AN100" s="30">
        <f ca="1">(1-IF($B100="Male", $C$3, $C$4))^MIN((AN$8-$C$6), $C$5)*IF($B100="Male", MIN(OFFSET(Mortality_Rates!$B$6, $C100, 0), Mortality_Rates!$B$111), MIN(OFFSET(Mortality_Rates!$B$6, $C100, 1),  Mortality_Rates!$C$111))</f>
        <v>0.14462433687369311</v>
      </c>
      <c r="AO100" s="30">
        <f ca="1">(1-IF($B100="Male", $C$3, $C$4))^MIN((AO$8-$C$6), $C$5)*IF($B100="Male", MIN(OFFSET(Mortality_Rates!$B$6, $C100, 0), Mortality_Rates!$B$111), MIN(OFFSET(Mortality_Rates!$B$6, $C100, 1),  Mortality_Rates!$C$111))</f>
        <v>0.14296115699964562</v>
      </c>
      <c r="AP100" s="30">
        <f ca="1">(1-IF($B100="Male", $C$3, $C$4))^MIN((AP$8-$C$6), $C$5)*IF($B100="Male", MIN(OFFSET(Mortality_Rates!$B$6, $C100, 0), Mortality_Rates!$B$111), MIN(OFFSET(Mortality_Rates!$B$6, $C100, 1),  Mortality_Rates!$C$111))</f>
        <v>0.14131710369414971</v>
      </c>
      <c r="AQ100" s="30">
        <f ca="1">(1-IF($B100="Male", $C$3, $C$4))^MIN((AQ$8-$C$6), $C$5)*IF($B100="Male", MIN(OFFSET(Mortality_Rates!$B$6, $C100, 0), Mortality_Rates!$B$111), MIN(OFFSET(Mortality_Rates!$B$6, $C100, 1),  Mortality_Rates!$C$111))</f>
        <v>0.13969195700166698</v>
      </c>
      <c r="AR100" s="30">
        <f ca="1">(1-IF($B100="Male", $C$3, $C$4))^MIN((AR$8-$C$6), $C$5)*IF($B100="Male", MIN(OFFSET(Mortality_Rates!$B$6, $C100, 0), Mortality_Rates!$B$111), MIN(OFFSET(Mortality_Rates!$B$6, $C100, 1),  Mortality_Rates!$C$111))</f>
        <v>0.13808549949614782</v>
      </c>
      <c r="AS100" s="30">
        <f ca="1">(1-IF($B100="Male", $C$3, $C$4))^MIN((AS$8-$C$6), $C$5)*IF($B100="Male", MIN(OFFSET(Mortality_Rates!$B$6, $C100, 0), Mortality_Rates!$B$111), MIN(OFFSET(Mortality_Rates!$B$6, $C100, 1),  Mortality_Rates!$C$111))</f>
        <v>0.13649751625194212</v>
      </c>
      <c r="AT100" s="30">
        <f ca="1">(1-IF($B100="Male", $C$3, $C$4))^MIN((AT$8-$C$6), $C$5)*IF($B100="Male", MIN(OFFSET(Mortality_Rates!$B$6, $C100, 0), Mortality_Rates!$B$111), MIN(OFFSET(Mortality_Rates!$B$6, $C100, 1),  Mortality_Rates!$C$111))</f>
        <v>0.13492779481504477</v>
      </c>
      <c r="AU100" s="30">
        <f ca="1">(1-IF($B100="Male", $C$3, $C$4))^MIN((AU$8-$C$6), $C$5)*IF($B100="Male", MIN(OFFSET(Mortality_Rates!$B$6, $C100, 0), Mortality_Rates!$B$111), MIN(OFFSET(Mortality_Rates!$B$6, $C100, 1),  Mortality_Rates!$C$111))</f>
        <v>0.13337612517467179</v>
      </c>
      <c r="AV100" s="30">
        <f ca="1">(1-IF($B100="Male", $C$3, $C$4))^MIN((AV$8-$C$6), $C$5)*IF($B100="Male", MIN(OFFSET(Mortality_Rates!$B$6, $C100, 0), Mortality_Rates!$B$111), MIN(OFFSET(Mortality_Rates!$B$6, $C100, 1),  Mortality_Rates!$C$111))</f>
        <v>0.13184229973516307</v>
      </c>
      <c r="AW100" s="30">
        <f ca="1">(1-IF($B100="Male", $C$3, $C$4))^MIN((AW$8-$C$6), $C$5)*IF($B100="Male", MIN(OFFSET(Mortality_Rates!$B$6, $C100, 0), Mortality_Rates!$B$111), MIN(OFFSET(Mortality_Rates!$B$6, $C100, 1),  Mortality_Rates!$C$111))</f>
        <v>0.1303261132882087</v>
      </c>
      <c r="AX100" s="30">
        <f ca="1">(1-IF($B100="Male", $C$3, $C$4))^MIN((AX$8-$C$6), $C$5)*IF($B100="Male", MIN(OFFSET(Mortality_Rates!$B$6, $C100, 0), Mortality_Rates!$B$111), MIN(OFFSET(Mortality_Rates!$B$6, $C100, 1),  Mortality_Rates!$C$111))</f>
        <v>0.12882736298539429</v>
      </c>
      <c r="AY100" s="30">
        <f ca="1">(1-IF($B100="Male", $C$3, $C$4))^MIN((AY$8-$C$6), $C$5)*IF($B100="Male", MIN(OFFSET(Mortality_Rates!$B$6, $C100, 0), Mortality_Rates!$B$111), MIN(OFFSET(Mortality_Rates!$B$6, $C100, 1),  Mortality_Rates!$C$111))</f>
        <v>0.12734584831106224</v>
      </c>
      <c r="AZ100" s="30">
        <f ca="1">(1-IF($B100="Male", $C$3, $C$4))^MIN((AZ$8-$C$6), $C$5)*IF($B100="Male", MIN(OFFSET(Mortality_Rates!$B$6, $C100, 0), Mortality_Rates!$B$111), MIN(OFFSET(Mortality_Rates!$B$6, $C100, 1),  Mortality_Rates!$C$111))</f>
        <v>0.12588137105548505</v>
      </c>
      <c r="BA100" s="30">
        <f ca="1">(1-IF($B100="Male", $C$3, $C$4))^MIN((BA$8-$C$6), $C$5)*IF($B100="Male", MIN(OFFSET(Mortality_Rates!$B$6, $C100, 0), Mortality_Rates!$B$111), MIN(OFFSET(Mortality_Rates!$B$6, $C100, 1),  Mortality_Rates!$C$111))</f>
        <v>0.12443373528834697</v>
      </c>
      <c r="BB100" s="30">
        <f ca="1">(1-IF($B100="Male", $C$3, $C$4))^MIN((BB$8-$C$6), $C$5)*IF($B100="Male", MIN(OFFSET(Mortality_Rates!$B$6, $C100, 0), Mortality_Rates!$B$111), MIN(OFFSET(Mortality_Rates!$B$6, $C100, 1),  Mortality_Rates!$C$111))</f>
        <v>0.12443373528834697</v>
      </c>
      <c r="BC100" s="30">
        <f ca="1">(1-IF($B100="Male", $C$3, $C$4))^MIN((BC$8-$C$6), $C$5)*IF($B100="Male", MIN(OFFSET(Mortality_Rates!$B$6, $C100, 0), Mortality_Rates!$B$111), MIN(OFFSET(Mortality_Rates!$B$6, $C100, 1),  Mortality_Rates!$C$111))</f>
        <v>0.12443373528834697</v>
      </c>
      <c r="BD100" s="30">
        <f ca="1">(1-IF($B100="Male", $C$3, $C$4))^MIN((BD$8-$C$6), $C$5)*IF($B100="Male", MIN(OFFSET(Mortality_Rates!$B$6, $C100, 0), Mortality_Rates!$B$111), MIN(OFFSET(Mortality_Rates!$B$6, $C100, 1),  Mortality_Rates!$C$111))</f>
        <v>0.12443373528834697</v>
      </c>
      <c r="BE100" s="30">
        <f ca="1">(1-IF($B100="Male", $C$3, $C$4))^MIN((BE$8-$C$6), $C$5)*IF($B100="Male", MIN(OFFSET(Mortality_Rates!$B$6, $C100, 0), Mortality_Rates!$B$111), MIN(OFFSET(Mortality_Rates!$B$6, $C100, 1),  Mortality_Rates!$C$111))</f>
        <v>0.12443373528834697</v>
      </c>
      <c r="BF100" s="30">
        <f ca="1">(1-IF($B100="Male", $C$3, $C$4))^MIN((BF$8-$C$6), $C$5)*IF($B100="Male", MIN(OFFSET(Mortality_Rates!$B$6, $C100, 0), Mortality_Rates!$B$111), MIN(OFFSET(Mortality_Rates!$B$6, $C100, 1),  Mortality_Rates!$C$111))</f>
        <v>0.12443373528834697</v>
      </c>
      <c r="BG100" s="30">
        <f ca="1">(1-IF($B100="Male", $C$3, $C$4))^MIN((BG$8-$C$6), $C$5)*IF($B100="Male", MIN(OFFSET(Mortality_Rates!$B$6, $C100, 0), Mortality_Rates!$B$111), MIN(OFFSET(Mortality_Rates!$B$6, $C100, 1),  Mortality_Rates!$C$111))</f>
        <v>0.12443373528834697</v>
      </c>
      <c r="BH100" s="30">
        <f ca="1">(1-IF($B100="Male", $C$3, $C$4))^MIN((BH$8-$C$6), $C$5)*IF($B100="Male", MIN(OFFSET(Mortality_Rates!$B$6, $C100, 0), Mortality_Rates!$B$111), MIN(OFFSET(Mortality_Rates!$B$6, $C100, 1),  Mortality_Rates!$C$111))</f>
        <v>0.12443373528834697</v>
      </c>
      <c r="BI100" s="30">
        <f ca="1">(1-IF($B100="Male", $C$3, $C$4))^MIN((BI$8-$C$6), $C$5)*IF($B100="Male", MIN(OFFSET(Mortality_Rates!$B$6, $C100, 0), Mortality_Rates!$B$111), MIN(OFFSET(Mortality_Rates!$B$6, $C100, 1),  Mortality_Rates!$C$111))</f>
        <v>0.12443373528834697</v>
      </c>
      <c r="BJ100" s="30">
        <f ca="1">(1-IF($B100="Male", $C$3, $C$4))^MIN((BJ$8-$C$6), $C$5)*IF($B100="Male", MIN(OFFSET(Mortality_Rates!$B$6, $C100, 0), Mortality_Rates!$B$111), MIN(OFFSET(Mortality_Rates!$B$6, $C100, 1),  Mortality_Rates!$C$111))</f>
        <v>0.12443373528834697</v>
      </c>
      <c r="BK100" s="30">
        <f ca="1">(1-IF($B100="Male", $C$3, $C$4))^MIN((BK$8-$C$6), $C$5)*IF($B100="Male", MIN(OFFSET(Mortality_Rates!$B$6, $C100, 0), Mortality_Rates!$B$111), MIN(OFFSET(Mortality_Rates!$B$6, $C100, 1),  Mortality_Rates!$C$111))</f>
        <v>0.12443373528834697</v>
      </c>
    </row>
    <row r="101" spans="1:63" x14ac:dyDescent="0.35">
      <c r="A101" t="s">
        <v>34</v>
      </c>
      <c r="B101" t="s">
        <v>31</v>
      </c>
      <c r="C101">
        <f t="shared" si="26"/>
        <v>92</v>
      </c>
      <c r="D101" s="30">
        <f ca="1">(1-IF($B101="Male", $C$3, $C$4))^MIN((D$8-$C$6), $C$5)*IF($B101="Male", MIN(OFFSET(Mortality_Rates!$B$6, $C101, 0), Mortality_Rates!$B$111), MIN(OFFSET(Mortality_Rates!$B$6, $C101, 1),  Mortality_Rates!$C$111))</f>
        <v>0.23867431350000001</v>
      </c>
      <c r="E101" s="30">
        <f ca="1">(1-IF($B101="Male", $C$3, $C$4))^MIN((E$8-$C$6), $C$5)*IF($B101="Male", MIN(OFFSET(Mortality_Rates!$B$6, $C101, 0), Mortality_Rates!$B$111), MIN(OFFSET(Mortality_Rates!$B$6, $C101, 1),  Mortality_Rates!$C$111))</f>
        <v>0.23592955889475001</v>
      </c>
      <c r="F101" s="30">
        <f ca="1">(1-IF($B101="Male", $C$3, $C$4))^MIN((F$8-$C$6), $C$5)*IF($B101="Male", MIN(OFFSET(Mortality_Rates!$B$6, $C101, 0), Mortality_Rates!$B$111), MIN(OFFSET(Mortality_Rates!$B$6, $C101, 1),  Mortality_Rates!$C$111))</f>
        <v>0.23321636896746037</v>
      </c>
      <c r="G101" s="30">
        <f ca="1">(1-IF($B101="Male", $C$3, $C$4))^MIN((G$8-$C$6), $C$5)*IF($B101="Male", MIN(OFFSET(Mortality_Rates!$B$6, $C101, 0), Mortality_Rates!$B$111), MIN(OFFSET(Mortality_Rates!$B$6, $C101, 1),  Mortality_Rates!$C$111))</f>
        <v>0.2305343807243346</v>
      </c>
      <c r="H101" s="30">
        <f ca="1">(1-IF($B101="Male", $C$3, $C$4))^MIN((H$8-$C$6), $C$5)*IF($B101="Male", MIN(OFFSET(Mortality_Rates!$B$6, $C101, 0), Mortality_Rates!$B$111), MIN(OFFSET(Mortality_Rates!$B$6, $C101, 1),  Mortality_Rates!$C$111))</f>
        <v>0.22788323534600477</v>
      </c>
      <c r="I101" s="30">
        <f ca="1">(1-IF($B101="Male", $C$3, $C$4))^MIN((I$8-$C$6), $C$5)*IF($B101="Male", MIN(OFFSET(Mortality_Rates!$B$6, $C101, 0), Mortality_Rates!$B$111), MIN(OFFSET(Mortality_Rates!$B$6, $C101, 1),  Mortality_Rates!$C$111))</f>
        <v>0.22526257813952572</v>
      </c>
      <c r="J101" s="30">
        <f ca="1">(1-IF($B101="Male", $C$3, $C$4))^MIN((J$8-$C$6), $C$5)*IF($B101="Male", MIN(OFFSET(Mortality_Rates!$B$6, $C101, 0), Mortality_Rates!$B$111), MIN(OFFSET(Mortality_Rates!$B$6, $C101, 1),  Mortality_Rates!$C$111))</f>
        <v>0.22267205849092117</v>
      </c>
      <c r="K101" s="30">
        <f ca="1">(1-IF($B101="Male", $C$3, $C$4))^MIN((K$8-$C$6), $C$5)*IF($B101="Male", MIN(OFFSET(Mortality_Rates!$B$6, $C101, 0), Mortality_Rates!$B$111), MIN(OFFSET(Mortality_Rates!$B$6, $C101, 1),  Mortality_Rates!$C$111))</f>
        <v>0.22011132981827558</v>
      </c>
      <c r="L101" s="30">
        <f ca="1">(1-IF($B101="Male", $C$3, $C$4))^MIN((L$8-$C$6), $C$5)*IF($B101="Male", MIN(OFFSET(Mortality_Rates!$B$6, $C101, 0), Mortality_Rates!$B$111), MIN(OFFSET(Mortality_Rates!$B$6, $C101, 1),  Mortality_Rates!$C$111))</f>
        <v>0.21758004952536542</v>
      </c>
      <c r="M101" s="30">
        <f ca="1">(1-IF($B101="Male", $C$3, $C$4))^MIN((M$8-$C$6), $C$5)*IF($B101="Male", MIN(OFFSET(Mortality_Rates!$B$6, $C101, 0), Mortality_Rates!$B$111), MIN(OFFSET(Mortality_Rates!$B$6, $C101, 1),  Mortality_Rates!$C$111))</f>
        <v>0.21507787895582373</v>
      </c>
      <c r="N101" s="30">
        <f ca="1">(1-IF($B101="Male", $C$3, $C$4))^MIN((N$8-$C$6), $C$5)*IF($B101="Male", MIN(OFFSET(Mortality_Rates!$B$6, $C101, 0), Mortality_Rates!$B$111), MIN(OFFSET(Mortality_Rates!$B$6, $C101, 1),  Mortality_Rates!$C$111))</f>
        <v>0.21260448334783175</v>
      </c>
      <c r="O101" s="30">
        <f ca="1">(1-IF($B101="Male", $C$3, $C$4))^MIN((O$8-$C$6), $C$5)*IF($B101="Male", MIN(OFFSET(Mortality_Rates!$B$6, $C101, 0), Mortality_Rates!$B$111), MIN(OFFSET(Mortality_Rates!$B$6, $C101, 1),  Mortality_Rates!$C$111))</f>
        <v>0.21015953178933169</v>
      </c>
      <c r="P101" s="30">
        <f ca="1">(1-IF($B101="Male", $C$3, $C$4))^MIN((P$8-$C$6), $C$5)*IF($B101="Male", MIN(OFFSET(Mortality_Rates!$B$6, $C101, 0), Mortality_Rates!$B$111), MIN(OFFSET(Mortality_Rates!$B$6, $C101, 1),  Mortality_Rates!$C$111))</f>
        <v>0.2077426971737544</v>
      </c>
      <c r="Q101" s="30">
        <f ca="1">(1-IF($B101="Male", $C$3, $C$4))^MIN((Q$8-$C$6), $C$5)*IF($B101="Male", MIN(OFFSET(Mortality_Rates!$B$6, $C101, 0), Mortality_Rates!$B$111), MIN(OFFSET(Mortality_Rates!$B$6, $C101, 1),  Mortality_Rates!$C$111))</f>
        <v>0.20535365615625623</v>
      </c>
      <c r="R101" s="30">
        <f ca="1">(1-IF($B101="Male", $C$3, $C$4))^MIN((R$8-$C$6), $C$5)*IF($B101="Male", MIN(OFFSET(Mortality_Rates!$B$6, $C101, 0), Mortality_Rates!$B$111), MIN(OFFSET(Mortality_Rates!$B$6, $C101, 1),  Mortality_Rates!$C$111))</f>
        <v>0.20299208911045927</v>
      </c>
      <c r="S101" s="30">
        <f ca="1">(1-IF($B101="Male", $C$3, $C$4))^MIN((S$8-$C$6), $C$5)*IF($B101="Male", MIN(OFFSET(Mortality_Rates!$B$6, $C101, 0), Mortality_Rates!$B$111), MIN(OFFSET(Mortality_Rates!$B$6, $C101, 1),  Mortality_Rates!$C$111))</f>
        <v>0.20065768008568899</v>
      </c>
      <c r="T101" s="30">
        <f ca="1">(1-IF($B101="Male", $C$3, $C$4))^MIN((T$8-$C$6), $C$5)*IF($B101="Male", MIN(OFFSET(Mortality_Rates!$B$6, $C101, 0), Mortality_Rates!$B$111), MIN(OFFSET(Mortality_Rates!$B$6, $C101, 1),  Mortality_Rates!$C$111))</f>
        <v>0.19835011676470357</v>
      </c>
      <c r="U101" s="30">
        <f ca="1">(1-IF($B101="Male", $C$3, $C$4))^MIN((U$8-$C$6), $C$5)*IF($B101="Male", MIN(OFFSET(Mortality_Rates!$B$6, $C101, 0), Mortality_Rates!$B$111), MIN(OFFSET(Mortality_Rates!$B$6, $C101, 1),  Mortality_Rates!$C$111))</f>
        <v>0.19606909042190948</v>
      </c>
      <c r="V101" s="30">
        <f ca="1">(1-IF($B101="Male", $C$3, $C$4))^MIN((V$8-$C$6), $C$5)*IF($B101="Male", MIN(OFFSET(Mortality_Rates!$B$6, $C101, 0), Mortality_Rates!$B$111), MIN(OFFSET(Mortality_Rates!$B$6, $C101, 1),  Mortality_Rates!$C$111))</f>
        <v>0.19381429588205751</v>
      </c>
      <c r="W101" s="30">
        <f ca="1">(1-IF($B101="Male", $C$3, $C$4))^MIN((W$8-$C$6), $C$5)*IF($B101="Male", MIN(OFFSET(Mortality_Rates!$B$6, $C101, 0), Mortality_Rates!$B$111), MIN(OFFSET(Mortality_Rates!$B$6, $C101, 1),  Mortality_Rates!$C$111))</f>
        <v>0.19158543147941387</v>
      </c>
      <c r="X101" s="30">
        <f ca="1">(1-IF($B101="Male", $C$3, $C$4))^MIN((X$8-$C$6), $C$5)*IF($B101="Male", MIN(OFFSET(Mortality_Rates!$B$6, $C101, 0), Mortality_Rates!$B$111), MIN(OFFSET(Mortality_Rates!$B$6, $C101, 1),  Mortality_Rates!$C$111))</f>
        <v>0.18938219901740064</v>
      </c>
      <c r="Y101" s="30">
        <f ca="1">(1-IF($B101="Male", $C$3, $C$4))^MIN((Y$8-$C$6), $C$5)*IF($B101="Male", MIN(OFFSET(Mortality_Rates!$B$6, $C101, 0), Mortality_Rates!$B$111), MIN(OFFSET(Mortality_Rates!$B$6, $C101, 1),  Mortality_Rates!$C$111))</f>
        <v>0.18720430372870051</v>
      </c>
      <c r="Z101" s="30">
        <f ca="1">(1-IF($B101="Male", $C$3, $C$4))^MIN((Z$8-$C$6), $C$5)*IF($B101="Male", MIN(OFFSET(Mortality_Rates!$B$6, $C101, 0), Mortality_Rates!$B$111), MIN(OFFSET(Mortality_Rates!$B$6, $C101, 1),  Mortality_Rates!$C$111))</f>
        <v>0.18505145423582048</v>
      </c>
      <c r="AA101" s="30">
        <f ca="1">(1-IF($B101="Male", $C$3, $C$4))^MIN((AA$8-$C$6), $C$5)*IF($B101="Male", MIN(OFFSET(Mortality_Rates!$B$6, $C101, 0), Mortality_Rates!$B$111), MIN(OFFSET(Mortality_Rates!$B$6, $C101, 1),  Mortality_Rates!$C$111))</f>
        <v>0.18292336251210853</v>
      </c>
      <c r="AB101" s="30">
        <f ca="1">(1-IF($B101="Male", $C$3, $C$4))^MIN((AB$8-$C$6), $C$5)*IF($B101="Male", MIN(OFFSET(Mortality_Rates!$B$6, $C101, 0), Mortality_Rates!$B$111), MIN(OFFSET(Mortality_Rates!$B$6, $C101, 1),  Mortality_Rates!$C$111))</f>
        <v>0.18081974384321928</v>
      </c>
      <c r="AC101" s="30">
        <f ca="1">(1-IF($B101="Male", $C$3, $C$4))^MIN((AC$8-$C$6), $C$5)*IF($B101="Male", MIN(OFFSET(Mortality_Rates!$B$6, $C101, 0), Mortality_Rates!$B$111), MIN(OFFSET(Mortality_Rates!$B$6, $C101, 1),  Mortality_Rates!$C$111))</f>
        <v>0.17874031678902225</v>
      </c>
      <c r="AD101" s="30">
        <f ca="1">(1-IF($B101="Male", $C$3, $C$4))^MIN((AD$8-$C$6), $C$5)*IF($B101="Male", MIN(OFFSET(Mortality_Rates!$B$6, $C101, 0), Mortality_Rates!$B$111), MIN(OFFSET(Mortality_Rates!$B$6, $C101, 1),  Mortality_Rates!$C$111))</f>
        <v>0.1766848031459485</v>
      </c>
      <c r="AE101" s="30">
        <f ca="1">(1-IF($B101="Male", $C$3, $C$4))^MIN((AE$8-$C$6), $C$5)*IF($B101="Male", MIN(OFFSET(Mortality_Rates!$B$6, $C101, 0), Mortality_Rates!$B$111), MIN(OFFSET(Mortality_Rates!$B$6, $C101, 1),  Mortality_Rates!$C$111))</f>
        <v>0.17465292790977013</v>
      </c>
      <c r="AF101" s="30">
        <f ca="1">(1-IF($B101="Male", $C$3, $C$4))^MIN((AF$8-$C$6), $C$5)*IF($B101="Male", MIN(OFFSET(Mortality_Rates!$B$6, $C101, 0), Mortality_Rates!$B$111), MIN(OFFSET(Mortality_Rates!$B$6, $C101, 1),  Mortality_Rates!$C$111))</f>
        <v>0.17264441923880777</v>
      </c>
      <c r="AG101" s="30">
        <f ca="1">(1-IF($B101="Male", $C$3, $C$4))^MIN((AG$8-$C$6), $C$5)*IF($B101="Male", MIN(OFFSET(Mortality_Rates!$B$6, $C101, 0), Mortality_Rates!$B$111), MIN(OFFSET(Mortality_Rates!$B$6, $C101, 1),  Mortality_Rates!$C$111))</f>
        <v>0.17065900841756149</v>
      </c>
      <c r="AH101" s="30">
        <f ca="1">(1-IF($B101="Male", $C$3, $C$4))^MIN((AH$8-$C$6), $C$5)*IF($B101="Male", MIN(OFFSET(Mortality_Rates!$B$6, $C101, 0), Mortality_Rates!$B$111), MIN(OFFSET(Mortality_Rates!$B$6, $C101, 1),  Mortality_Rates!$C$111))</f>
        <v>0.16869642982075952</v>
      </c>
      <c r="AI101" s="30">
        <f ca="1">(1-IF($B101="Male", $C$3, $C$4))^MIN((AI$8-$C$6), $C$5)*IF($B101="Male", MIN(OFFSET(Mortality_Rates!$B$6, $C101, 0), Mortality_Rates!$B$111), MIN(OFFSET(Mortality_Rates!$B$6, $C101, 1),  Mortality_Rates!$C$111))</f>
        <v>0.16675642087782078</v>
      </c>
      <c r="AJ101" s="30">
        <f ca="1">(1-IF($B101="Male", $C$3, $C$4))^MIN((AJ$8-$C$6), $C$5)*IF($B101="Male", MIN(OFFSET(Mortality_Rates!$B$6, $C101, 0), Mortality_Rates!$B$111), MIN(OFFSET(Mortality_Rates!$B$6, $C101, 1),  Mortality_Rates!$C$111))</f>
        <v>0.16483872203772587</v>
      </c>
      <c r="AK101" s="30">
        <f ca="1">(1-IF($B101="Male", $C$3, $C$4))^MIN((AK$8-$C$6), $C$5)*IF($B101="Male", MIN(OFFSET(Mortality_Rates!$B$6, $C101, 0), Mortality_Rates!$B$111), MIN(OFFSET(Mortality_Rates!$B$6, $C101, 1),  Mortality_Rates!$C$111))</f>
        <v>0.16294307673429201</v>
      </c>
      <c r="AL101" s="30">
        <f ca="1">(1-IF($B101="Male", $C$3, $C$4))^MIN((AL$8-$C$6), $C$5)*IF($B101="Male", MIN(OFFSET(Mortality_Rates!$B$6, $C101, 0), Mortality_Rates!$B$111), MIN(OFFSET(Mortality_Rates!$B$6, $C101, 1),  Mortality_Rates!$C$111))</f>
        <v>0.16106923135184764</v>
      </c>
      <c r="AM101" s="30">
        <f ca="1">(1-IF($B101="Male", $C$3, $C$4))^MIN((AM$8-$C$6), $C$5)*IF($B101="Male", MIN(OFFSET(Mortality_Rates!$B$6, $C101, 0), Mortality_Rates!$B$111), MIN(OFFSET(Mortality_Rates!$B$6, $C101, 1),  Mortality_Rates!$C$111))</f>
        <v>0.15921693519130142</v>
      </c>
      <c r="AN101" s="30">
        <f ca="1">(1-IF($B101="Male", $C$3, $C$4))^MIN((AN$8-$C$6), $C$5)*IF($B101="Male", MIN(OFFSET(Mortality_Rates!$B$6, $C101, 0), Mortality_Rates!$B$111), MIN(OFFSET(Mortality_Rates!$B$6, $C101, 1),  Mortality_Rates!$C$111))</f>
        <v>0.15738594043660145</v>
      </c>
      <c r="AO101" s="30">
        <f ca="1">(1-IF($B101="Male", $C$3, $C$4))^MIN((AO$8-$C$6), $C$5)*IF($B101="Male", MIN(OFFSET(Mortality_Rates!$B$6, $C101, 0), Mortality_Rates!$B$111), MIN(OFFSET(Mortality_Rates!$B$6, $C101, 1),  Mortality_Rates!$C$111))</f>
        <v>0.15557600212158054</v>
      </c>
      <c r="AP101" s="30">
        <f ca="1">(1-IF($B101="Male", $C$3, $C$4))^MIN((AP$8-$C$6), $C$5)*IF($B101="Male", MIN(OFFSET(Mortality_Rates!$B$6, $C101, 0), Mortality_Rates!$B$111), MIN(OFFSET(Mortality_Rates!$B$6, $C101, 1),  Mortality_Rates!$C$111))</f>
        <v>0.15378687809718236</v>
      </c>
      <c r="AQ101" s="30">
        <f ca="1">(1-IF($B101="Male", $C$3, $C$4))^MIN((AQ$8-$C$6), $C$5)*IF($B101="Male", MIN(OFFSET(Mortality_Rates!$B$6, $C101, 0), Mortality_Rates!$B$111), MIN(OFFSET(Mortality_Rates!$B$6, $C101, 1),  Mortality_Rates!$C$111))</f>
        <v>0.15201832899906476</v>
      </c>
      <c r="AR101" s="30">
        <f ca="1">(1-IF($B101="Male", $C$3, $C$4))^MIN((AR$8-$C$6), $C$5)*IF($B101="Male", MIN(OFFSET(Mortality_Rates!$B$6, $C101, 0), Mortality_Rates!$B$111), MIN(OFFSET(Mortality_Rates!$B$6, $C101, 1),  Mortality_Rates!$C$111))</f>
        <v>0.15027011821557551</v>
      </c>
      <c r="AS101" s="30">
        <f ca="1">(1-IF($B101="Male", $C$3, $C$4))^MIN((AS$8-$C$6), $C$5)*IF($B101="Male", MIN(OFFSET(Mortality_Rates!$B$6, $C101, 0), Mortality_Rates!$B$111), MIN(OFFSET(Mortality_Rates!$B$6, $C101, 1),  Mortality_Rates!$C$111))</f>
        <v>0.14854201185609639</v>
      </c>
      <c r="AT101" s="30">
        <f ca="1">(1-IF($B101="Male", $C$3, $C$4))^MIN((AT$8-$C$6), $C$5)*IF($B101="Male", MIN(OFFSET(Mortality_Rates!$B$6, $C101, 0), Mortality_Rates!$B$111), MIN(OFFSET(Mortality_Rates!$B$6, $C101, 1),  Mortality_Rates!$C$111))</f>
        <v>0.14683377871975128</v>
      </c>
      <c r="AU101" s="30">
        <f ca="1">(1-IF($B101="Male", $C$3, $C$4))^MIN((AU$8-$C$6), $C$5)*IF($B101="Male", MIN(OFFSET(Mortality_Rates!$B$6, $C101, 0), Mortality_Rates!$B$111), MIN(OFFSET(Mortality_Rates!$B$6, $C101, 1),  Mortality_Rates!$C$111))</f>
        <v>0.14514519026447417</v>
      </c>
      <c r="AV101" s="30">
        <f ca="1">(1-IF($B101="Male", $C$3, $C$4))^MIN((AV$8-$C$6), $C$5)*IF($B101="Male", MIN(OFFSET(Mortality_Rates!$B$6, $C101, 0), Mortality_Rates!$B$111), MIN(OFFSET(Mortality_Rates!$B$6, $C101, 1),  Mortality_Rates!$C$111))</f>
        <v>0.14347602057643272</v>
      </c>
      <c r="AW101" s="30">
        <f ca="1">(1-IF($B101="Male", $C$3, $C$4))^MIN((AW$8-$C$6), $C$5)*IF($B101="Male", MIN(OFFSET(Mortality_Rates!$B$6, $C101, 0), Mortality_Rates!$B$111), MIN(OFFSET(Mortality_Rates!$B$6, $C101, 1),  Mortality_Rates!$C$111))</f>
        <v>0.14182604633980375</v>
      </c>
      <c r="AX101" s="30">
        <f ca="1">(1-IF($B101="Male", $C$3, $C$4))^MIN((AX$8-$C$6), $C$5)*IF($B101="Male", MIN(OFFSET(Mortality_Rates!$B$6, $C101, 0), Mortality_Rates!$B$111), MIN(OFFSET(Mortality_Rates!$B$6, $C101, 1),  Mortality_Rates!$C$111))</f>
        <v>0.14019504680689601</v>
      </c>
      <c r="AY101" s="30">
        <f ca="1">(1-IF($B101="Male", $C$3, $C$4))^MIN((AY$8-$C$6), $C$5)*IF($B101="Male", MIN(OFFSET(Mortality_Rates!$B$6, $C101, 0), Mortality_Rates!$B$111), MIN(OFFSET(Mortality_Rates!$B$6, $C101, 1),  Mortality_Rates!$C$111))</f>
        <v>0.1385828037686167</v>
      </c>
      <c r="AZ101" s="30">
        <f ca="1">(1-IF($B101="Male", $C$3, $C$4))^MIN((AZ$8-$C$6), $C$5)*IF($B101="Male", MIN(OFFSET(Mortality_Rates!$B$6, $C101, 0), Mortality_Rates!$B$111), MIN(OFFSET(Mortality_Rates!$B$6, $C101, 1),  Mortality_Rates!$C$111))</f>
        <v>0.13698910152527763</v>
      </c>
      <c r="BA101" s="30">
        <f ca="1">(1-IF($B101="Male", $C$3, $C$4))^MIN((BA$8-$C$6), $C$5)*IF($B101="Male", MIN(OFFSET(Mortality_Rates!$B$6, $C101, 0), Mortality_Rates!$B$111), MIN(OFFSET(Mortality_Rates!$B$6, $C101, 1),  Mortality_Rates!$C$111))</f>
        <v>0.13541372685773695</v>
      </c>
      <c r="BB101" s="30">
        <f ca="1">(1-IF($B101="Male", $C$3, $C$4))^MIN((BB$8-$C$6), $C$5)*IF($B101="Male", MIN(OFFSET(Mortality_Rates!$B$6, $C101, 0), Mortality_Rates!$B$111), MIN(OFFSET(Mortality_Rates!$B$6, $C101, 1),  Mortality_Rates!$C$111))</f>
        <v>0.13541372685773695</v>
      </c>
      <c r="BC101" s="30">
        <f ca="1">(1-IF($B101="Male", $C$3, $C$4))^MIN((BC$8-$C$6), $C$5)*IF($B101="Male", MIN(OFFSET(Mortality_Rates!$B$6, $C101, 0), Mortality_Rates!$B$111), MIN(OFFSET(Mortality_Rates!$B$6, $C101, 1),  Mortality_Rates!$C$111))</f>
        <v>0.13541372685773695</v>
      </c>
      <c r="BD101" s="30">
        <f ca="1">(1-IF($B101="Male", $C$3, $C$4))^MIN((BD$8-$C$6), $C$5)*IF($B101="Male", MIN(OFFSET(Mortality_Rates!$B$6, $C101, 0), Mortality_Rates!$B$111), MIN(OFFSET(Mortality_Rates!$B$6, $C101, 1),  Mortality_Rates!$C$111))</f>
        <v>0.13541372685773695</v>
      </c>
      <c r="BE101" s="30">
        <f ca="1">(1-IF($B101="Male", $C$3, $C$4))^MIN((BE$8-$C$6), $C$5)*IF($B101="Male", MIN(OFFSET(Mortality_Rates!$B$6, $C101, 0), Mortality_Rates!$B$111), MIN(OFFSET(Mortality_Rates!$B$6, $C101, 1),  Mortality_Rates!$C$111))</f>
        <v>0.13541372685773695</v>
      </c>
      <c r="BF101" s="30">
        <f ca="1">(1-IF($B101="Male", $C$3, $C$4))^MIN((BF$8-$C$6), $C$5)*IF($B101="Male", MIN(OFFSET(Mortality_Rates!$B$6, $C101, 0), Mortality_Rates!$B$111), MIN(OFFSET(Mortality_Rates!$B$6, $C101, 1),  Mortality_Rates!$C$111))</f>
        <v>0.13541372685773695</v>
      </c>
      <c r="BG101" s="30">
        <f ca="1">(1-IF($B101="Male", $C$3, $C$4))^MIN((BG$8-$C$6), $C$5)*IF($B101="Male", MIN(OFFSET(Mortality_Rates!$B$6, $C101, 0), Mortality_Rates!$B$111), MIN(OFFSET(Mortality_Rates!$B$6, $C101, 1),  Mortality_Rates!$C$111))</f>
        <v>0.13541372685773695</v>
      </c>
      <c r="BH101" s="30">
        <f ca="1">(1-IF($B101="Male", $C$3, $C$4))^MIN((BH$8-$C$6), $C$5)*IF($B101="Male", MIN(OFFSET(Mortality_Rates!$B$6, $C101, 0), Mortality_Rates!$B$111), MIN(OFFSET(Mortality_Rates!$B$6, $C101, 1),  Mortality_Rates!$C$111))</f>
        <v>0.13541372685773695</v>
      </c>
      <c r="BI101" s="30">
        <f ca="1">(1-IF($B101="Male", $C$3, $C$4))^MIN((BI$8-$C$6), $C$5)*IF($B101="Male", MIN(OFFSET(Mortality_Rates!$B$6, $C101, 0), Mortality_Rates!$B$111), MIN(OFFSET(Mortality_Rates!$B$6, $C101, 1),  Mortality_Rates!$C$111))</f>
        <v>0.13541372685773695</v>
      </c>
      <c r="BJ101" s="30">
        <f ca="1">(1-IF($B101="Male", $C$3, $C$4))^MIN((BJ$8-$C$6), $C$5)*IF($B101="Male", MIN(OFFSET(Mortality_Rates!$B$6, $C101, 0), Mortality_Rates!$B$111), MIN(OFFSET(Mortality_Rates!$B$6, $C101, 1),  Mortality_Rates!$C$111))</f>
        <v>0.13541372685773695</v>
      </c>
      <c r="BK101" s="30">
        <f ca="1">(1-IF($B101="Male", $C$3, $C$4))^MIN((BK$8-$C$6), $C$5)*IF($B101="Male", MIN(OFFSET(Mortality_Rates!$B$6, $C101, 0), Mortality_Rates!$B$111), MIN(OFFSET(Mortality_Rates!$B$6, $C101, 1),  Mortality_Rates!$C$111))</f>
        <v>0.13541372685773695</v>
      </c>
    </row>
    <row r="102" spans="1:63" x14ac:dyDescent="0.35">
      <c r="A102" t="s">
        <v>34</v>
      </c>
      <c r="B102" t="s">
        <v>31</v>
      </c>
      <c r="C102">
        <f t="shared" si="26"/>
        <v>93</v>
      </c>
      <c r="D102" s="30">
        <f ca="1">(1-IF($B102="Male", $C$3, $C$4))^MIN((D$8-$C$6), $C$5)*IF($B102="Male", MIN(OFFSET(Mortality_Rates!$B$6, $C102, 0), Mortality_Rates!$B$111), MIN(OFFSET(Mortality_Rates!$B$6, $C102, 1),  Mortality_Rates!$C$111))</f>
        <v>0.25951980150000004</v>
      </c>
      <c r="E102" s="30">
        <f ca="1">(1-IF($B102="Male", $C$3, $C$4))^MIN((E$8-$C$6), $C$5)*IF($B102="Male", MIN(OFFSET(Mortality_Rates!$B$6, $C102, 0), Mortality_Rates!$B$111), MIN(OFFSET(Mortality_Rates!$B$6, $C102, 1),  Mortality_Rates!$C$111))</f>
        <v>0.25653532378275001</v>
      </c>
      <c r="F102" s="30">
        <f ca="1">(1-IF($B102="Male", $C$3, $C$4))^MIN((F$8-$C$6), $C$5)*IF($B102="Male", MIN(OFFSET(Mortality_Rates!$B$6, $C102, 0), Mortality_Rates!$B$111), MIN(OFFSET(Mortality_Rates!$B$6, $C102, 1),  Mortality_Rates!$C$111))</f>
        <v>0.25358516755924843</v>
      </c>
      <c r="G102" s="30">
        <f ca="1">(1-IF($B102="Male", $C$3, $C$4))^MIN((G$8-$C$6), $C$5)*IF($B102="Male", MIN(OFFSET(Mortality_Rates!$B$6, $C102, 0), Mortality_Rates!$B$111), MIN(OFFSET(Mortality_Rates!$B$6, $C102, 1),  Mortality_Rates!$C$111))</f>
        <v>0.25066893813231705</v>
      </c>
      <c r="H102" s="30">
        <f ca="1">(1-IF($B102="Male", $C$3, $C$4))^MIN((H$8-$C$6), $C$5)*IF($B102="Male", MIN(OFFSET(Mortality_Rates!$B$6, $C102, 0), Mortality_Rates!$B$111), MIN(OFFSET(Mortality_Rates!$B$6, $C102, 1),  Mortality_Rates!$C$111))</f>
        <v>0.24778624534379545</v>
      </c>
      <c r="I102" s="30">
        <f ca="1">(1-IF($B102="Male", $C$3, $C$4))^MIN((I$8-$C$6), $C$5)*IF($B102="Male", MIN(OFFSET(Mortality_Rates!$B$6, $C102, 0), Mortality_Rates!$B$111), MIN(OFFSET(Mortality_Rates!$B$6, $C102, 1),  Mortality_Rates!$C$111))</f>
        <v>0.24493670352234179</v>
      </c>
      <c r="J102" s="30">
        <f ca="1">(1-IF($B102="Male", $C$3, $C$4))^MIN((J$8-$C$6), $C$5)*IF($B102="Male", MIN(OFFSET(Mortality_Rates!$B$6, $C102, 0), Mortality_Rates!$B$111), MIN(OFFSET(Mortality_Rates!$B$6, $C102, 1),  Mortality_Rates!$C$111))</f>
        <v>0.24211993143183486</v>
      </c>
      <c r="K102" s="30">
        <f ca="1">(1-IF($B102="Male", $C$3, $C$4))^MIN((K$8-$C$6), $C$5)*IF($B102="Male", MIN(OFFSET(Mortality_Rates!$B$6, $C102, 0), Mortality_Rates!$B$111), MIN(OFFSET(Mortality_Rates!$B$6, $C102, 1),  Mortality_Rates!$C$111))</f>
        <v>0.23933555222036876</v>
      </c>
      <c r="L102" s="30">
        <f ca="1">(1-IF($B102="Male", $C$3, $C$4))^MIN((L$8-$C$6), $C$5)*IF($B102="Male", MIN(OFFSET(Mortality_Rates!$B$6, $C102, 0), Mortality_Rates!$B$111), MIN(OFFSET(Mortality_Rates!$B$6, $C102, 1),  Mortality_Rates!$C$111))</f>
        <v>0.23658319336983452</v>
      </c>
      <c r="M102" s="30">
        <f ca="1">(1-IF($B102="Male", $C$3, $C$4))^MIN((M$8-$C$6), $C$5)*IF($B102="Male", MIN(OFFSET(Mortality_Rates!$B$6, $C102, 0), Mortality_Rates!$B$111), MIN(OFFSET(Mortality_Rates!$B$6, $C102, 1),  Mortality_Rates!$C$111))</f>
        <v>0.23386248664608142</v>
      </c>
      <c r="N102" s="30">
        <f ca="1">(1-IF($B102="Male", $C$3, $C$4))^MIN((N$8-$C$6), $C$5)*IF($B102="Male", MIN(OFFSET(Mortality_Rates!$B$6, $C102, 0), Mortality_Rates!$B$111), MIN(OFFSET(Mortality_Rates!$B$6, $C102, 1),  Mortality_Rates!$C$111))</f>
        <v>0.23117306804965149</v>
      </c>
      <c r="O102" s="30">
        <f ca="1">(1-IF($B102="Male", $C$3, $C$4))^MIN((O$8-$C$6), $C$5)*IF($B102="Male", MIN(OFFSET(Mortality_Rates!$B$6, $C102, 0), Mortality_Rates!$B$111), MIN(OFFSET(Mortality_Rates!$B$6, $C102, 1),  Mortality_Rates!$C$111))</f>
        <v>0.22851457776708053</v>
      </c>
      <c r="P102" s="30">
        <f ca="1">(1-IF($B102="Male", $C$3, $C$4))^MIN((P$8-$C$6), $C$5)*IF($B102="Male", MIN(OFFSET(Mortality_Rates!$B$6, $C102, 0), Mortality_Rates!$B$111), MIN(OFFSET(Mortality_Rates!$B$6, $C102, 1),  Mortality_Rates!$C$111))</f>
        <v>0.2258866601227591</v>
      </c>
      <c r="Q102" s="30">
        <f ca="1">(1-IF($B102="Male", $C$3, $C$4))^MIN((Q$8-$C$6), $C$5)*IF($B102="Male", MIN(OFFSET(Mortality_Rates!$B$6, $C102, 0), Mortality_Rates!$B$111), MIN(OFFSET(Mortality_Rates!$B$6, $C102, 1),  Mortality_Rates!$C$111))</f>
        <v>0.22328896353134739</v>
      </c>
      <c r="R102" s="30">
        <f ca="1">(1-IF($B102="Male", $C$3, $C$4))^MIN((R$8-$C$6), $C$5)*IF($B102="Male", MIN(OFFSET(Mortality_Rates!$B$6, $C102, 0), Mortality_Rates!$B$111), MIN(OFFSET(Mortality_Rates!$B$6, $C102, 1),  Mortality_Rates!$C$111))</f>
        <v>0.2207211404507369</v>
      </c>
      <c r="S102" s="30">
        <f ca="1">(1-IF($B102="Male", $C$3, $C$4))^MIN((S$8-$C$6), $C$5)*IF($B102="Male", MIN(OFFSET(Mortality_Rates!$B$6, $C102, 0), Mortality_Rates!$B$111), MIN(OFFSET(Mortality_Rates!$B$6, $C102, 1),  Mortality_Rates!$C$111))</f>
        <v>0.2181828473355534</v>
      </c>
      <c r="T102" s="30">
        <f ca="1">(1-IF($B102="Male", $C$3, $C$4))^MIN((T$8-$C$6), $C$5)*IF($B102="Male", MIN(OFFSET(Mortality_Rates!$B$6, $C102, 0), Mortality_Rates!$B$111), MIN(OFFSET(Mortality_Rates!$B$6, $C102, 1),  Mortality_Rates!$C$111))</f>
        <v>0.21567374459119454</v>
      </c>
      <c r="U102" s="30">
        <f ca="1">(1-IF($B102="Male", $C$3, $C$4))^MIN((U$8-$C$6), $C$5)*IF($B102="Male", MIN(OFFSET(Mortality_Rates!$B$6, $C102, 0), Mortality_Rates!$B$111), MIN(OFFSET(Mortality_Rates!$B$6, $C102, 1),  Mortality_Rates!$C$111))</f>
        <v>0.21319349652839581</v>
      </c>
      <c r="V102" s="30">
        <f ca="1">(1-IF($B102="Male", $C$3, $C$4))^MIN((V$8-$C$6), $C$5)*IF($B102="Male", MIN(OFFSET(Mortality_Rates!$B$6, $C102, 0), Mortality_Rates!$B$111), MIN(OFFSET(Mortality_Rates!$B$6, $C102, 1),  Mortality_Rates!$C$111))</f>
        <v>0.21074177131831925</v>
      </c>
      <c r="W102" s="30">
        <f ca="1">(1-IF($B102="Male", $C$3, $C$4))^MIN((W$8-$C$6), $C$5)*IF($B102="Male", MIN(OFFSET(Mortality_Rates!$B$6, $C102, 0), Mortality_Rates!$B$111), MIN(OFFSET(Mortality_Rates!$B$6, $C102, 1),  Mortality_Rates!$C$111))</f>
        <v>0.2083182409481586</v>
      </c>
      <c r="X102" s="30">
        <f ca="1">(1-IF($B102="Male", $C$3, $C$4))^MIN((X$8-$C$6), $C$5)*IF($B102="Male", MIN(OFFSET(Mortality_Rates!$B$6, $C102, 0), Mortality_Rates!$B$111), MIN(OFFSET(Mortality_Rates!$B$6, $C102, 1),  Mortality_Rates!$C$111))</f>
        <v>0.20592258117725479</v>
      </c>
      <c r="Y102" s="30">
        <f ca="1">(1-IF($B102="Male", $C$3, $C$4))^MIN((Y$8-$C$6), $C$5)*IF($B102="Male", MIN(OFFSET(Mortality_Rates!$B$6, $C102, 0), Mortality_Rates!$B$111), MIN(OFFSET(Mortality_Rates!$B$6, $C102, 1),  Mortality_Rates!$C$111))</f>
        <v>0.20355447149371636</v>
      </c>
      <c r="Z102" s="30">
        <f ca="1">(1-IF($B102="Male", $C$3, $C$4))^MIN((Z$8-$C$6), $C$5)*IF($B102="Male", MIN(OFFSET(Mortality_Rates!$B$6, $C102, 0), Mortality_Rates!$B$111), MIN(OFFSET(Mortality_Rates!$B$6, $C102, 1),  Mortality_Rates!$C$111))</f>
        <v>0.20121359507153863</v>
      </c>
      <c r="AA102" s="30">
        <f ca="1">(1-IF($B102="Male", $C$3, $C$4))^MIN((AA$8-$C$6), $C$5)*IF($B102="Male", MIN(OFFSET(Mortality_Rates!$B$6, $C102, 0), Mortality_Rates!$B$111), MIN(OFFSET(Mortality_Rates!$B$6, $C102, 1),  Mortality_Rates!$C$111))</f>
        <v>0.19889963872821592</v>
      </c>
      <c r="AB102" s="30">
        <f ca="1">(1-IF($B102="Male", $C$3, $C$4))^MIN((AB$8-$C$6), $C$5)*IF($B102="Male", MIN(OFFSET(Mortality_Rates!$B$6, $C102, 0), Mortality_Rates!$B$111), MIN(OFFSET(Mortality_Rates!$B$6, $C102, 1),  Mortality_Rates!$C$111))</f>
        <v>0.19661229288284143</v>
      </c>
      <c r="AC102" s="30">
        <f ca="1">(1-IF($B102="Male", $C$3, $C$4))^MIN((AC$8-$C$6), $C$5)*IF($B102="Male", MIN(OFFSET(Mortality_Rates!$B$6, $C102, 0), Mortality_Rates!$B$111), MIN(OFFSET(Mortality_Rates!$B$6, $C102, 1),  Mortality_Rates!$C$111))</f>
        <v>0.19435125151468877</v>
      </c>
      <c r="AD102" s="30">
        <f ca="1">(1-IF($B102="Male", $C$3, $C$4))^MIN((AD$8-$C$6), $C$5)*IF($B102="Male", MIN(OFFSET(Mortality_Rates!$B$6, $C102, 0), Mortality_Rates!$B$111), MIN(OFFSET(Mortality_Rates!$B$6, $C102, 1),  Mortality_Rates!$C$111))</f>
        <v>0.19211621212226987</v>
      </c>
      <c r="AE102" s="30">
        <f ca="1">(1-IF($B102="Male", $C$3, $C$4))^MIN((AE$8-$C$6), $C$5)*IF($B102="Male", MIN(OFFSET(Mortality_Rates!$B$6, $C102, 0), Mortality_Rates!$B$111), MIN(OFFSET(Mortality_Rates!$B$6, $C102, 1),  Mortality_Rates!$C$111))</f>
        <v>0.1899068756828638</v>
      </c>
      <c r="AF102" s="30">
        <f ca="1">(1-IF($B102="Male", $C$3, $C$4))^MIN((AF$8-$C$6), $C$5)*IF($B102="Male", MIN(OFFSET(Mortality_Rates!$B$6, $C102, 0), Mortality_Rates!$B$111), MIN(OFFSET(Mortality_Rates!$B$6, $C102, 1),  Mortality_Rates!$C$111))</f>
        <v>0.18772294661251085</v>
      </c>
      <c r="AG102" s="30">
        <f ca="1">(1-IF($B102="Male", $C$3, $C$4))^MIN((AG$8-$C$6), $C$5)*IF($B102="Male", MIN(OFFSET(Mortality_Rates!$B$6, $C102, 0), Mortality_Rates!$B$111), MIN(OFFSET(Mortality_Rates!$B$6, $C102, 1),  Mortality_Rates!$C$111))</f>
        <v>0.18556413272646696</v>
      </c>
      <c r="AH102" s="30">
        <f ca="1">(1-IF($B102="Male", $C$3, $C$4))^MIN((AH$8-$C$6), $C$5)*IF($B102="Male", MIN(OFFSET(Mortality_Rates!$B$6, $C102, 0), Mortality_Rates!$B$111), MIN(OFFSET(Mortality_Rates!$B$6, $C102, 1),  Mortality_Rates!$C$111))</f>
        <v>0.18343014520011261</v>
      </c>
      <c r="AI102" s="30">
        <f ca="1">(1-IF($B102="Male", $C$3, $C$4))^MIN((AI$8-$C$6), $C$5)*IF($B102="Male", MIN(OFFSET(Mortality_Rates!$B$6, $C102, 0), Mortality_Rates!$B$111), MIN(OFFSET(Mortality_Rates!$B$6, $C102, 1),  Mortality_Rates!$C$111))</f>
        <v>0.1813206985303113</v>
      </c>
      <c r="AJ102" s="30">
        <f ca="1">(1-IF($B102="Male", $C$3, $C$4))^MIN((AJ$8-$C$6), $C$5)*IF($B102="Male", MIN(OFFSET(Mortality_Rates!$B$6, $C102, 0), Mortality_Rates!$B$111), MIN(OFFSET(Mortality_Rates!$B$6, $C102, 1),  Mortality_Rates!$C$111))</f>
        <v>0.17923551049721273</v>
      </c>
      <c r="AK102" s="30">
        <f ca="1">(1-IF($B102="Male", $C$3, $C$4))^MIN((AK$8-$C$6), $C$5)*IF($B102="Male", MIN(OFFSET(Mortality_Rates!$B$6, $C102, 0), Mortality_Rates!$B$111), MIN(OFFSET(Mortality_Rates!$B$6, $C102, 1),  Mortality_Rates!$C$111))</f>
        <v>0.17717430212649479</v>
      </c>
      <c r="AL102" s="30">
        <f ca="1">(1-IF($B102="Male", $C$3, $C$4))^MIN((AL$8-$C$6), $C$5)*IF($B102="Male", MIN(OFFSET(Mortality_Rates!$B$6, $C102, 0), Mortality_Rates!$B$111), MIN(OFFSET(Mortality_Rates!$B$6, $C102, 1),  Mortality_Rates!$C$111))</f>
        <v>0.17513679765204007</v>
      </c>
      <c r="AM102" s="30">
        <f ca="1">(1-IF($B102="Male", $C$3, $C$4))^MIN((AM$8-$C$6), $C$5)*IF($B102="Male", MIN(OFFSET(Mortality_Rates!$B$6, $C102, 0), Mortality_Rates!$B$111), MIN(OFFSET(Mortality_Rates!$B$6, $C102, 1),  Mortality_Rates!$C$111))</f>
        <v>0.17312272447904165</v>
      </c>
      <c r="AN102" s="30">
        <f ca="1">(1-IF($B102="Male", $C$3, $C$4))^MIN((AN$8-$C$6), $C$5)*IF($B102="Male", MIN(OFFSET(Mortality_Rates!$B$6, $C102, 0), Mortality_Rates!$B$111), MIN(OFFSET(Mortality_Rates!$B$6, $C102, 1),  Mortality_Rates!$C$111))</f>
        <v>0.17113181314753267</v>
      </c>
      <c r="AO102" s="30">
        <f ca="1">(1-IF($B102="Male", $C$3, $C$4))^MIN((AO$8-$C$6), $C$5)*IF($B102="Male", MIN(OFFSET(Mortality_Rates!$B$6, $C102, 0), Mortality_Rates!$B$111), MIN(OFFSET(Mortality_Rates!$B$6, $C102, 1),  Mortality_Rates!$C$111))</f>
        <v>0.16916379729633604</v>
      </c>
      <c r="AP102" s="30">
        <f ca="1">(1-IF($B102="Male", $C$3, $C$4))^MIN((AP$8-$C$6), $C$5)*IF($B102="Male", MIN(OFFSET(Mortality_Rates!$B$6, $C102, 0), Mortality_Rates!$B$111), MIN(OFFSET(Mortality_Rates!$B$6, $C102, 1),  Mortality_Rates!$C$111))</f>
        <v>0.1672184136274282</v>
      </c>
      <c r="AQ102" s="30">
        <f ca="1">(1-IF($B102="Male", $C$3, $C$4))^MIN((AQ$8-$C$6), $C$5)*IF($B102="Male", MIN(OFFSET(Mortality_Rates!$B$6, $C102, 0), Mortality_Rates!$B$111), MIN(OFFSET(Mortality_Rates!$B$6, $C102, 1),  Mortality_Rates!$C$111))</f>
        <v>0.16529540187071276</v>
      </c>
      <c r="AR102" s="30">
        <f ca="1">(1-IF($B102="Male", $C$3, $C$4))^MIN((AR$8-$C$6), $C$5)*IF($B102="Male", MIN(OFFSET(Mortality_Rates!$B$6, $C102, 0), Mortality_Rates!$B$111), MIN(OFFSET(Mortality_Rates!$B$6, $C102, 1),  Mortality_Rates!$C$111))</f>
        <v>0.16339450474919956</v>
      </c>
      <c r="AS102" s="30">
        <f ca="1">(1-IF($B102="Male", $C$3, $C$4))^MIN((AS$8-$C$6), $C$5)*IF($B102="Male", MIN(OFFSET(Mortality_Rates!$B$6, $C102, 0), Mortality_Rates!$B$111), MIN(OFFSET(Mortality_Rates!$B$6, $C102, 1),  Mortality_Rates!$C$111))</f>
        <v>0.16151546794458377</v>
      </c>
      <c r="AT102" s="30">
        <f ca="1">(1-IF($B102="Male", $C$3, $C$4))^MIN((AT$8-$C$6), $C$5)*IF($B102="Male", MIN(OFFSET(Mortality_Rates!$B$6, $C102, 0), Mortality_Rates!$B$111), MIN(OFFSET(Mortality_Rates!$B$6, $C102, 1),  Mortality_Rates!$C$111))</f>
        <v>0.15965804006322107</v>
      </c>
      <c r="AU102" s="30">
        <f ca="1">(1-IF($B102="Male", $C$3, $C$4))^MIN((AU$8-$C$6), $C$5)*IF($B102="Male", MIN(OFFSET(Mortality_Rates!$B$6, $C102, 0), Mortality_Rates!$B$111), MIN(OFFSET(Mortality_Rates!$B$6, $C102, 1),  Mortality_Rates!$C$111))</f>
        <v>0.15782197260249406</v>
      </c>
      <c r="AV102" s="30">
        <f ca="1">(1-IF($B102="Male", $C$3, $C$4))^MIN((AV$8-$C$6), $C$5)*IF($B102="Male", MIN(OFFSET(Mortality_Rates!$B$6, $C102, 0), Mortality_Rates!$B$111), MIN(OFFSET(Mortality_Rates!$B$6, $C102, 1),  Mortality_Rates!$C$111))</f>
        <v>0.15600701991756535</v>
      </c>
      <c r="AW102" s="30">
        <f ca="1">(1-IF($B102="Male", $C$3, $C$4))^MIN((AW$8-$C$6), $C$5)*IF($B102="Male", MIN(OFFSET(Mortality_Rates!$B$6, $C102, 0), Mortality_Rates!$B$111), MIN(OFFSET(Mortality_Rates!$B$6, $C102, 1),  Mortality_Rates!$C$111))</f>
        <v>0.15421293918851336</v>
      </c>
      <c r="AX102" s="30">
        <f ca="1">(1-IF($B102="Male", $C$3, $C$4))^MIN((AX$8-$C$6), $C$5)*IF($B102="Male", MIN(OFFSET(Mortality_Rates!$B$6, $C102, 0), Mortality_Rates!$B$111), MIN(OFFSET(Mortality_Rates!$B$6, $C102, 1),  Mortality_Rates!$C$111))</f>
        <v>0.15243949038784546</v>
      </c>
      <c r="AY102" s="30">
        <f ca="1">(1-IF($B102="Male", $C$3, $C$4))^MIN((AY$8-$C$6), $C$5)*IF($B102="Male", MIN(OFFSET(Mortality_Rates!$B$6, $C102, 0), Mortality_Rates!$B$111), MIN(OFFSET(Mortality_Rates!$B$6, $C102, 1),  Mortality_Rates!$C$111))</f>
        <v>0.15068643624838524</v>
      </c>
      <c r="AZ102" s="30">
        <f ca="1">(1-IF($B102="Male", $C$3, $C$4))^MIN((AZ$8-$C$6), $C$5)*IF($B102="Male", MIN(OFFSET(Mortality_Rates!$B$6, $C102, 0), Mortality_Rates!$B$111), MIN(OFFSET(Mortality_Rates!$B$6, $C102, 1),  Mortality_Rates!$C$111))</f>
        <v>0.14895354223152882</v>
      </c>
      <c r="BA102" s="30">
        <f ca="1">(1-IF($B102="Male", $C$3, $C$4))^MIN((BA$8-$C$6), $C$5)*IF($B102="Male", MIN(OFFSET(Mortality_Rates!$B$6, $C102, 0), Mortality_Rates!$B$111), MIN(OFFSET(Mortality_Rates!$B$6, $C102, 1),  Mortality_Rates!$C$111))</f>
        <v>0.14724057649586625</v>
      </c>
      <c r="BB102" s="30">
        <f ca="1">(1-IF($B102="Male", $C$3, $C$4))^MIN((BB$8-$C$6), $C$5)*IF($B102="Male", MIN(OFFSET(Mortality_Rates!$B$6, $C102, 0), Mortality_Rates!$B$111), MIN(OFFSET(Mortality_Rates!$B$6, $C102, 1),  Mortality_Rates!$C$111))</f>
        <v>0.14724057649586625</v>
      </c>
      <c r="BC102" s="30">
        <f ca="1">(1-IF($B102="Male", $C$3, $C$4))^MIN((BC$8-$C$6), $C$5)*IF($B102="Male", MIN(OFFSET(Mortality_Rates!$B$6, $C102, 0), Mortality_Rates!$B$111), MIN(OFFSET(Mortality_Rates!$B$6, $C102, 1),  Mortality_Rates!$C$111))</f>
        <v>0.14724057649586625</v>
      </c>
      <c r="BD102" s="30">
        <f ca="1">(1-IF($B102="Male", $C$3, $C$4))^MIN((BD$8-$C$6), $C$5)*IF($B102="Male", MIN(OFFSET(Mortality_Rates!$B$6, $C102, 0), Mortality_Rates!$B$111), MIN(OFFSET(Mortality_Rates!$B$6, $C102, 1),  Mortality_Rates!$C$111))</f>
        <v>0.14724057649586625</v>
      </c>
      <c r="BE102" s="30">
        <f ca="1">(1-IF($B102="Male", $C$3, $C$4))^MIN((BE$8-$C$6), $C$5)*IF($B102="Male", MIN(OFFSET(Mortality_Rates!$B$6, $C102, 0), Mortality_Rates!$B$111), MIN(OFFSET(Mortality_Rates!$B$6, $C102, 1),  Mortality_Rates!$C$111))</f>
        <v>0.14724057649586625</v>
      </c>
      <c r="BF102" s="30">
        <f ca="1">(1-IF($B102="Male", $C$3, $C$4))^MIN((BF$8-$C$6), $C$5)*IF($B102="Male", MIN(OFFSET(Mortality_Rates!$B$6, $C102, 0), Mortality_Rates!$B$111), MIN(OFFSET(Mortality_Rates!$B$6, $C102, 1),  Mortality_Rates!$C$111))</f>
        <v>0.14724057649586625</v>
      </c>
      <c r="BG102" s="30">
        <f ca="1">(1-IF($B102="Male", $C$3, $C$4))^MIN((BG$8-$C$6), $C$5)*IF($B102="Male", MIN(OFFSET(Mortality_Rates!$B$6, $C102, 0), Mortality_Rates!$B$111), MIN(OFFSET(Mortality_Rates!$B$6, $C102, 1),  Mortality_Rates!$C$111))</f>
        <v>0.14724057649586625</v>
      </c>
      <c r="BH102" s="30">
        <f ca="1">(1-IF($B102="Male", $C$3, $C$4))^MIN((BH$8-$C$6), $C$5)*IF($B102="Male", MIN(OFFSET(Mortality_Rates!$B$6, $C102, 0), Mortality_Rates!$B$111), MIN(OFFSET(Mortality_Rates!$B$6, $C102, 1),  Mortality_Rates!$C$111))</f>
        <v>0.14724057649586625</v>
      </c>
      <c r="BI102" s="30">
        <f ca="1">(1-IF($B102="Male", $C$3, $C$4))^MIN((BI$8-$C$6), $C$5)*IF($B102="Male", MIN(OFFSET(Mortality_Rates!$B$6, $C102, 0), Mortality_Rates!$B$111), MIN(OFFSET(Mortality_Rates!$B$6, $C102, 1),  Mortality_Rates!$C$111))</f>
        <v>0.14724057649586625</v>
      </c>
      <c r="BJ102" s="30">
        <f ca="1">(1-IF($B102="Male", $C$3, $C$4))^MIN((BJ$8-$C$6), $C$5)*IF($B102="Male", MIN(OFFSET(Mortality_Rates!$B$6, $C102, 0), Mortality_Rates!$B$111), MIN(OFFSET(Mortality_Rates!$B$6, $C102, 1),  Mortality_Rates!$C$111))</f>
        <v>0.14724057649586625</v>
      </c>
      <c r="BK102" s="30">
        <f ca="1">(1-IF($B102="Male", $C$3, $C$4))^MIN((BK$8-$C$6), $C$5)*IF($B102="Male", MIN(OFFSET(Mortality_Rates!$B$6, $C102, 0), Mortality_Rates!$B$111), MIN(OFFSET(Mortality_Rates!$B$6, $C102, 1),  Mortality_Rates!$C$111))</f>
        <v>0.14724057649586625</v>
      </c>
    </row>
    <row r="103" spans="1:63" x14ac:dyDescent="0.35">
      <c r="A103" t="s">
        <v>34</v>
      </c>
      <c r="B103" t="s">
        <v>31</v>
      </c>
      <c r="C103">
        <f t="shared" si="26"/>
        <v>94</v>
      </c>
      <c r="D103" s="30">
        <f ca="1">(1-IF($B103="Male", $C$3, $C$4))^MIN((D$8-$C$6), $C$5)*IF($B103="Male", MIN(OFFSET(Mortality_Rates!$B$6, $C103, 0), Mortality_Rates!$B$111), MIN(OFFSET(Mortality_Rates!$B$6, $C103, 1),  Mortality_Rates!$C$111))</f>
        <v>0.28185001650000002</v>
      </c>
      <c r="E103" s="30">
        <f ca="1">(1-IF($B103="Male", $C$3, $C$4))^MIN((E$8-$C$6), $C$5)*IF($B103="Male", MIN(OFFSET(Mortality_Rates!$B$6, $C103, 0), Mortality_Rates!$B$111), MIN(OFFSET(Mortality_Rates!$B$6, $C103, 1),  Mortality_Rates!$C$111))</f>
        <v>0.27860874131025004</v>
      </c>
      <c r="F103" s="30">
        <f ca="1">(1-IF($B103="Male", $C$3, $C$4))^MIN((F$8-$C$6), $C$5)*IF($B103="Male", MIN(OFFSET(Mortality_Rates!$B$6, $C103, 0), Mortality_Rates!$B$111), MIN(OFFSET(Mortality_Rates!$B$6, $C103, 1),  Mortality_Rates!$C$111))</f>
        <v>0.27540474078518218</v>
      </c>
      <c r="G103" s="30">
        <f ca="1">(1-IF($B103="Male", $C$3, $C$4))^MIN((G$8-$C$6), $C$5)*IF($B103="Male", MIN(OFFSET(Mortality_Rates!$B$6, $C103, 0), Mortality_Rates!$B$111), MIN(OFFSET(Mortality_Rates!$B$6, $C103, 1),  Mortality_Rates!$C$111))</f>
        <v>0.27223758626615258</v>
      </c>
      <c r="H103" s="30">
        <f ca="1">(1-IF($B103="Male", $C$3, $C$4))^MIN((H$8-$C$6), $C$5)*IF($B103="Male", MIN(OFFSET(Mortality_Rates!$B$6, $C103, 0), Mortality_Rates!$B$111), MIN(OFFSET(Mortality_Rates!$B$6, $C103, 1),  Mortality_Rates!$C$111))</f>
        <v>0.26910685402409185</v>
      </c>
      <c r="I103" s="30">
        <f ca="1">(1-IF($B103="Male", $C$3, $C$4))^MIN((I$8-$C$6), $C$5)*IF($B103="Male", MIN(OFFSET(Mortality_Rates!$B$6, $C103, 0), Mortality_Rates!$B$111), MIN(OFFSET(Mortality_Rates!$B$6, $C103, 1),  Mortality_Rates!$C$111))</f>
        <v>0.26601212520281475</v>
      </c>
      <c r="J103" s="30">
        <f ca="1">(1-IF($B103="Male", $C$3, $C$4))^MIN((J$8-$C$6), $C$5)*IF($B103="Male", MIN(OFFSET(Mortality_Rates!$B$6, $C103, 0), Mortality_Rates!$B$111), MIN(OFFSET(Mortality_Rates!$B$6, $C103, 1),  Mortality_Rates!$C$111))</f>
        <v>0.26295298576298243</v>
      </c>
      <c r="K103" s="30">
        <f ca="1">(1-IF($B103="Male", $C$3, $C$4))^MIN((K$8-$C$6), $C$5)*IF($B103="Male", MIN(OFFSET(Mortality_Rates!$B$6, $C103, 0), Mortality_Rates!$B$111), MIN(OFFSET(Mortality_Rates!$B$6, $C103, 1),  Mortality_Rates!$C$111))</f>
        <v>0.25992902642670812</v>
      </c>
      <c r="L103" s="30">
        <f ca="1">(1-IF($B103="Male", $C$3, $C$4))^MIN((L$8-$C$6), $C$5)*IF($B103="Male", MIN(OFFSET(Mortality_Rates!$B$6, $C103, 0), Mortality_Rates!$B$111), MIN(OFFSET(Mortality_Rates!$B$6, $C103, 1),  Mortality_Rates!$C$111))</f>
        <v>0.25693984262280095</v>
      </c>
      <c r="M103" s="30">
        <f ca="1">(1-IF($B103="Male", $C$3, $C$4))^MIN((M$8-$C$6), $C$5)*IF($B103="Male", MIN(OFFSET(Mortality_Rates!$B$6, $C103, 0), Mortality_Rates!$B$111), MIN(OFFSET(Mortality_Rates!$B$6, $C103, 1),  Mortality_Rates!$C$111))</f>
        <v>0.25398503443263876</v>
      </c>
      <c r="N103" s="30">
        <f ca="1">(1-IF($B103="Male", $C$3, $C$4))^MIN((N$8-$C$6), $C$5)*IF($B103="Male", MIN(OFFSET(Mortality_Rates!$B$6, $C103, 0), Mortality_Rates!$B$111), MIN(OFFSET(Mortality_Rates!$B$6, $C103, 1),  Mortality_Rates!$C$111))</f>
        <v>0.25106420653666345</v>
      </c>
      <c r="O103" s="30">
        <f ca="1">(1-IF($B103="Male", $C$3, $C$4))^MIN((O$8-$C$6), $C$5)*IF($B103="Male", MIN(OFFSET(Mortality_Rates!$B$6, $C103, 0), Mortality_Rates!$B$111), MIN(OFFSET(Mortality_Rates!$B$6, $C103, 1),  Mortality_Rates!$C$111))</f>
        <v>0.24817696816149185</v>
      </c>
      <c r="P103" s="30">
        <f ca="1">(1-IF($B103="Male", $C$3, $C$4))^MIN((P$8-$C$6), $C$5)*IF($B103="Male", MIN(OFFSET(Mortality_Rates!$B$6, $C103, 0), Mortality_Rates!$B$111), MIN(OFFSET(Mortality_Rates!$B$6, $C103, 1),  Mortality_Rates!$C$111))</f>
        <v>0.24532293302763467</v>
      </c>
      <c r="Q103" s="30">
        <f ca="1">(1-IF($B103="Male", $C$3, $C$4))^MIN((Q$8-$C$6), $C$5)*IF($B103="Male", MIN(OFFSET(Mortality_Rates!$B$6, $C103, 0), Mortality_Rates!$B$111), MIN(OFFSET(Mortality_Rates!$B$6, $C103, 1),  Mortality_Rates!$C$111))</f>
        <v>0.24250171929781689</v>
      </c>
      <c r="R103" s="30">
        <f ca="1">(1-IF($B103="Male", $C$3, $C$4))^MIN((R$8-$C$6), $C$5)*IF($B103="Male", MIN(OFFSET(Mortality_Rates!$B$6, $C103, 0), Mortality_Rates!$B$111), MIN(OFFSET(Mortality_Rates!$B$6, $C103, 1),  Mortality_Rates!$C$111))</f>
        <v>0.23971294952589201</v>
      </c>
      <c r="S103" s="30">
        <f ca="1">(1-IF($B103="Male", $C$3, $C$4))^MIN((S$8-$C$6), $C$5)*IF($B103="Male", MIN(OFFSET(Mortality_Rates!$B$6, $C103, 0), Mortality_Rates!$B$111), MIN(OFFSET(Mortality_Rates!$B$6, $C103, 1),  Mortality_Rates!$C$111))</f>
        <v>0.23695625060634423</v>
      </c>
      <c r="T103" s="30">
        <f ca="1">(1-IF($B103="Male", $C$3, $C$4))^MIN((T$8-$C$6), $C$5)*IF($B103="Male", MIN(OFFSET(Mortality_Rates!$B$6, $C103, 0), Mortality_Rates!$B$111), MIN(OFFSET(Mortality_Rates!$B$6, $C103, 1),  Mortality_Rates!$C$111))</f>
        <v>0.23423125372437126</v>
      </c>
      <c r="U103" s="30">
        <f ca="1">(1-IF($B103="Male", $C$3, $C$4))^MIN((U$8-$C$6), $C$5)*IF($B103="Male", MIN(OFFSET(Mortality_Rates!$B$6, $C103, 0), Mortality_Rates!$B$111), MIN(OFFSET(Mortality_Rates!$B$6, $C103, 1),  Mortality_Rates!$C$111))</f>
        <v>0.231537594306541</v>
      </c>
      <c r="V103" s="30">
        <f ca="1">(1-IF($B103="Male", $C$3, $C$4))^MIN((V$8-$C$6), $C$5)*IF($B103="Male", MIN(OFFSET(Mortality_Rates!$B$6, $C103, 0), Mortality_Rates!$B$111), MIN(OFFSET(Mortality_Rates!$B$6, $C103, 1),  Mortality_Rates!$C$111))</f>
        <v>0.22887491197201579</v>
      </c>
      <c r="W103" s="30">
        <f ca="1">(1-IF($B103="Male", $C$3, $C$4))^MIN((W$8-$C$6), $C$5)*IF($B103="Male", MIN(OFFSET(Mortality_Rates!$B$6, $C103, 0), Mortality_Rates!$B$111), MIN(OFFSET(Mortality_Rates!$B$6, $C103, 1),  Mortality_Rates!$C$111))</f>
        <v>0.22624285048433762</v>
      </c>
      <c r="X103" s="30">
        <f ca="1">(1-IF($B103="Male", $C$3, $C$4))^MIN((X$8-$C$6), $C$5)*IF($B103="Male", MIN(OFFSET(Mortality_Rates!$B$6, $C103, 0), Mortality_Rates!$B$111), MIN(OFFSET(Mortality_Rates!$B$6, $C103, 1),  Mortality_Rates!$C$111))</f>
        <v>0.22364105770376774</v>
      </c>
      <c r="Y103" s="30">
        <f ca="1">(1-IF($B103="Male", $C$3, $C$4))^MIN((Y$8-$C$6), $C$5)*IF($B103="Male", MIN(OFFSET(Mortality_Rates!$B$6, $C103, 0), Mortality_Rates!$B$111), MIN(OFFSET(Mortality_Rates!$B$6, $C103, 1),  Mortality_Rates!$C$111))</f>
        <v>0.22106918554017441</v>
      </c>
      <c r="Z103" s="30">
        <f ca="1">(1-IF($B103="Male", $C$3, $C$4))^MIN((Z$8-$C$6), $C$5)*IF($B103="Male", MIN(OFFSET(Mortality_Rates!$B$6, $C103, 0), Mortality_Rates!$B$111), MIN(OFFSET(Mortality_Rates!$B$6, $C103, 1),  Mortality_Rates!$C$111))</f>
        <v>0.21852688990646243</v>
      </c>
      <c r="AA103" s="30">
        <f ca="1">(1-IF($B103="Male", $C$3, $C$4))^MIN((AA$8-$C$6), $C$5)*IF($B103="Male", MIN(OFFSET(Mortality_Rates!$B$6, $C103, 0), Mortality_Rates!$B$111), MIN(OFFSET(Mortality_Rates!$B$6, $C103, 1),  Mortality_Rates!$C$111))</f>
        <v>0.2160138306725381</v>
      </c>
      <c r="AB103" s="30">
        <f ca="1">(1-IF($B103="Male", $C$3, $C$4))^MIN((AB$8-$C$6), $C$5)*IF($B103="Male", MIN(OFFSET(Mortality_Rates!$B$6, $C103, 0), Mortality_Rates!$B$111), MIN(OFFSET(Mortality_Rates!$B$6, $C103, 1),  Mortality_Rates!$C$111))</f>
        <v>0.21352967161980391</v>
      </c>
      <c r="AC103" s="30">
        <f ca="1">(1-IF($B103="Male", $C$3, $C$4))^MIN((AC$8-$C$6), $C$5)*IF($B103="Male", MIN(OFFSET(Mortality_Rates!$B$6, $C103, 0), Mortality_Rates!$B$111), MIN(OFFSET(Mortality_Rates!$B$6, $C103, 1),  Mortality_Rates!$C$111))</f>
        <v>0.21107408039617617</v>
      </c>
      <c r="AD103" s="30">
        <f ca="1">(1-IF($B103="Male", $C$3, $C$4))^MIN((AD$8-$C$6), $C$5)*IF($B103="Male", MIN(OFFSET(Mortality_Rates!$B$6, $C103, 0), Mortality_Rates!$B$111), MIN(OFFSET(Mortality_Rates!$B$6, $C103, 1),  Mortality_Rates!$C$111))</f>
        <v>0.20864672847162016</v>
      </c>
      <c r="AE103" s="30">
        <f ca="1">(1-IF($B103="Male", $C$3, $C$4))^MIN((AE$8-$C$6), $C$5)*IF($B103="Male", MIN(OFFSET(Mortality_Rates!$B$6, $C103, 0), Mortality_Rates!$B$111), MIN(OFFSET(Mortality_Rates!$B$6, $C103, 1),  Mortality_Rates!$C$111))</f>
        <v>0.20624729109419657</v>
      </c>
      <c r="AF103" s="30">
        <f ca="1">(1-IF($B103="Male", $C$3, $C$4))^MIN((AF$8-$C$6), $C$5)*IF($B103="Male", MIN(OFFSET(Mortality_Rates!$B$6, $C103, 0), Mortality_Rates!$B$111), MIN(OFFSET(Mortality_Rates!$B$6, $C103, 1),  Mortality_Rates!$C$111))</f>
        <v>0.2038754472466133</v>
      </c>
      <c r="AG103" s="30">
        <f ca="1">(1-IF($B103="Male", $C$3, $C$4))^MIN((AG$8-$C$6), $C$5)*IF($B103="Male", MIN(OFFSET(Mortality_Rates!$B$6, $C103, 0), Mortality_Rates!$B$111), MIN(OFFSET(Mortality_Rates!$B$6, $C103, 1),  Mortality_Rates!$C$111))</f>
        <v>0.20153087960327723</v>
      </c>
      <c r="AH103" s="30">
        <f ca="1">(1-IF($B103="Male", $C$3, $C$4))^MIN((AH$8-$C$6), $C$5)*IF($B103="Male", MIN(OFFSET(Mortality_Rates!$B$6, $C103, 0), Mortality_Rates!$B$111), MIN(OFFSET(Mortality_Rates!$B$6, $C103, 1),  Mortality_Rates!$C$111))</f>
        <v>0.19921327448783954</v>
      </c>
      <c r="AI103" s="30">
        <f ca="1">(1-IF($B103="Male", $C$3, $C$4))^MIN((AI$8-$C$6), $C$5)*IF($B103="Male", MIN(OFFSET(Mortality_Rates!$B$6, $C103, 0), Mortality_Rates!$B$111), MIN(OFFSET(Mortality_Rates!$B$6, $C103, 1),  Mortality_Rates!$C$111))</f>
        <v>0.19692232183122937</v>
      </c>
      <c r="AJ103" s="30">
        <f ca="1">(1-IF($B103="Male", $C$3, $C$4))^MIN((AJ$8-$C$6), $C$5)*IF($B103="Male", MIN(OFFSET(Mortality_Rates!$B$6, $C103, 0), Mortality_Rates!$B$111), MIN(OFFSET(Mortality_Rates!$B$6, $C103, 1),  Mortality_Rates!$C$111))</f>
        <v>0.19465771513017027</v>
      </c>
      <c r="AK103" s="30">
        <f ca="1">(1-IF($B103="Male", $C$3, $C$4))^MIN((AK$8-$C$6), $C$5)*IF($B103="Male", MIN(OFFSET(Mortality_Rates!$B$6, $C103, 0), Mortality_Rates!$B$111), MIN(OFFSET(Mortality_Rates!$B$6, $C103, 1),  Mortality_Rates!$C$111))</f>
        <v>0.1924191514061733</v>
      </c>
      <c r="AL103" s="30">
        <f ca="1">(1-IF($B103="Male", $C$3, $C$4))^MIN((AL$8-$C$6), $C$5)*IF($B103="Male", MIN(OFFSET(Mortality_Rates!$B$6, $C103, 0), Mortality_Rates!$B$111), MIN(OFFSET(Mortality_Rates!$B$6, $C103, 1),  Mortality_Rates!$C$111))</f>
        <v>0.1902063311650023</v>
      </c>
      <c r="AM103" s="30">
        <f ca="1">(1-IF($B103="Male", $C$3, $C$4))^MIN((AM$8-$C$6), $C$5)*IF($B103="Male", MIN(OFFSET(Mortality_Rates!$B$6, $C103, 0), Mortality_Rates!$B$111), MIN(OFFSET(Mortality_Rates!$B$6, $C103, 1),  Mortality_Rates!$C$111))</f>
        <v>0.18801895835660479</v>
      </c>
      <c r="AN103" s="30">
        <f ca="1">(1-IF($B103="Male", $C$3, $C$4))^MIN((AN$8-$C$6), $C$5)*IF($B103="Male", MIN(OFFSET(Mortality_Rates!$B$6, $C103, 0), Mortality_Rates!$B$111), MIN(OFFSET(Mortality_Rates!$B$6, $C103, 1),  Mortality_Rates!$C$111))</f>
        <v>0.18585674033550384</v>
      </c>
      <c r="AO103" s="30">
        <f ca="1">(1-IF($B103="Male", $C$3, $C$4))^MIN((AO$8-$C$6), $C$5)*IF($B103="Male", MIN(OFFSET(Mortality_Rates!$B$6, $C103, 0), Mortality_Rates!$B$111), MIN(OFFSET(Mortality_Rates!$B$6, $C103, 1),  Mortality_Rates!$C$111))</f>
        <v>0.18371938782164554</v>
      </c>
      <c r="AP103" s="30">
        <f ca="1">(1-IF($B103="Male", $C$3, $C$4))^MIN((AP$8-$C$6), $C$5)*IF($B103="Male", MIN(OFFSET(Mortality_Rates!$B$6, $C103, 0), Mortality_Rates!$B$111), MIN(OFFSET(Mortality_Rates!$B$6, $C103, 1),  Mortality_Rates!$C$111))</f>
        <v>0.18160661486169663</v>
      </c>
      <c r="AQ103" s="30">
        <f ca="1">(1-IF($B103="Male", $C$3, $C$4))^MIN((AQ$8-$C$6), $C$5)*IF($B103="Male", MIN(OFFSET(Mortality_Rates!$B$6, $C103, 0), Mortality_Rates!$B$111), MIN(OFFSET(Mortality_Rates!$B$6, $C103, 1),  Mortality_Rates!$C$111))</f>
        <v>0.17951813879078712</v>
      </c>
      <c r="AR103" s="30">
        <f ca="1">(1-IF($B103="Male", $C$3, $C$4))^MIN((AR$8-$C$6), $C$5)*IF($B103="Male", MIN(OFFSET(Mortality_Rates!$B$6, $C103, 0), Mortality_Rates!$B$111), MIN(OFFSET(Mortality_Rates!$B$6, $C103, 1),  Mortality_Rates!$C$111))</f>
        <v>0.17745368019469307</v>
      </c>
      <c r="AS103" s="30">
        <f ca="1">(1-IF($B103="Male", $C$3, $C$4))^MIN((AS$8-$C$6), $C$5)*IF($B103="Male", MIN(OFFSET(Mortality_Rates!$B$6, $C103, 0), Mortality_Rates!$B$111), MIN(OFFSET(Mortality_Rates!$B$6, $C103, 1),  Mortality_Rates!$C$111))</f>
        <v>0.17541296287245409</v>
      </c>
      <c r="AT103" s="30">
        <f ca="1">(1-IF($B103="Male", $C$3, $C$4))^MIN((AT$8-$C$6), $C$5)*IF($B103="Male", MIN(OFFSET(Mortality_Rates!$B$6, $C103, 0), Mortality_Rates!$B$111), MIN(OFFSET(Mortality_Rates!$B$6, $C103, 1),  Mortality_Rates!$C$111))</f>
        <v>0.17339571379942087</v>
      </c>
      <c r="AU103" s="30">
        <f ca="1">(1-IF($B103="Male", $C$3, $C$4))^MIN((AU$8-$C$6), $C$5)*IF($B103="Male", MIN(OFFSET(Mortality_Rates!$B$6, $C103, 0), Mortality_Rates!$B$111), MIN(OFFSET(Mortality_Rates!$B$6, $C103, 1),  Mortality_Rates!$C$111))</f>
        <v>0.17140166309072757</v>
      </c>
      <c r="AV103" s="30">
        <f ca="1">(1-IF($B103="Male", $C$3, $C$4))^MIN((AV$8-$C$6), $C$5)*IF($B103="Male", MIN(OFFSET(Mortality_Rates!$B$6, $C103, 0), Mortality_Rates!$B$111), MIN(OFFSET(Mortality_Rates!$B$6, $C103, 1),  Mortality_Rates!$C$111))</f>
        <v>0.1694305439651842</v>
      </c>
      <c r="AW103" s="30">
        <f ca="1">(1-IF($B103="Male", $C$3, $C$4))^MIN((AW$8-$C$6), $C$5)*IF($B103="Male", MIN(OFFSET(Mortality_Rates!$B$6, $C103, 0), Mortality_Rates!$B$111), MIN(OFFSET(Mortality_Rates!$B$6, $C103, 1),  Mortality_Rates!$C$111))</f>
        <v>0.16748209270958458</v>
      </c>
      <c r="AX103" s="30">
        <f ca="1">(1-IF($B103="Male", $C$3, $C$4))^MIN((AX$8-$C$6), $C$5)*IF($B103="Male", MIN(OFFSET(Mortality_Rates!$B$6, $C103, 0), Mortality_Rates!$B$111), MIN(OFFSET(Mortality_Rates!$B$6, $C103, 1),  Mortality_Rates!$C$111))</f>
        <v>0.16555604864342435</v>
      </c>
      <c r="AY103" s="30">
        <f ca="1">(1-IF($B103="Male", $C$3, $C$4))^MIN((AY$8-$C$6), $C$5)*IF($B103="Male", MIN(OFFSET(Mortality_Rates!$B$6, $C103, 0), Mortality_Rates!$B$111), MIN(OFFSET(Mortality_Rates!$B$6, $C103, 1),  Mortality_Rates!$C$111))</f>
        <v>0.16365215408402498</v>
      </c>
      <c r="AZ103" s="30">
        <f ca="1">(1-IF($B103="Male", $C$3, $C$4))^MIN((AZ$8-$C$6), $C$5)*IF($B103="Male", MIN(OFFSET(Mortality_Rates!$B$6, $C103, 0), Mortality_Rates!$B$111), MIN(OFFSET(Mortality_Rates!$B$6, $C103, 1),  Mortality_Rates!$C$111))</f>
        <v>0.16177015431205871</v>
      </c>
      <c r="BA103" s="30">
        <f ca="1">(1-IF($B103="Male", $C$3, $C$4))^MIN((BA$8-$C$6), $C$5)*IF($B103="Male", MIN(OFFSET(Mortality_Rates!$B$6, $C103, 0), Mortality_Rates!$B$111), MIN(OFFSET(Mortality_Rates!$B$6, $C103, 1),  Mortality_Rates!$C$111))</f>
        <v>0.15990979753747003</v>
      </c>
      <c r="BB103" s="30">
        <f ca="1">(1-IF($B103="Male", $C$3, $C$4))^MIN((BB$8-$C$6), $C$5)*IF($B103="Male", MIN(OFFSET(Mortality_Rates!$B$6, $C103, 0), Mortality_Rates!$B$111), MIN(OFFSET(Mortality_Rates!$B$6, $C103, 1),  Mortality_Rates!$C$111))</f>
        <v>0.15990979753747003</v>
      </c>
      <c r="BC103" s="30">
        <f ca="1">(1-IF($B103="Male", $C$3, $C$4))^MIN((BC$8-$C$6), $C$5)*IF($B103="Male", MIN(OFFSET(Mortality_Rates!$B$6, $C103, 0), Mortality_Rates!$B$111), MIN(OFFSET(Mortality_Rates!$B$6, $C103, 1),  Mortality_Rates!$C$111))</f>
        <v>0.15990979753747003</v>
      </c>
      <c r="BD103" s="30">
        <f ca="1">(1-IF($B103="Male", $C$3, $C$4))^MIN((BD$8-$C$6), $C$5)*IF($B103="Male", MIN(OFFSET(Mortality_Rates!$B$6, $C103, 0), Mortality_Rates!$B$111), MIN(OFFSET(Mortality_Rates!$B$6, $C103, 1),  Mortality_Rates!$C$111))</f>
        <v>0.15990979753747003</v>
      </c>
      <c r="BE103" s="30">
        <f ca="1">(1-IF($B103="Male", $C$3, $C$4))^MIN((BE$8-$C$6), $C$5)*IF($B103="Male", MIN(OFFSET(Mortality_Rates!$B$6, $C103, 0), Mortality_Rates!$B$111), MIN(OFFSET(Mortality_Rates!$B$6, $C103, 1),  Mortality_Rates!$C$111))</f>
        <v>0.15990979753747003</v>
      </c>
      <c r="BF103" s="30">
        <f ca="1">(1-IF($B103="Male", $C$3, $C$4))^MIN((BF$8-$C$6), $C$5)*IF($B103="Male", MIN(OFFSET(Mortality_Rates!$B$6, $C103, 0), Mortality_Rates!$B$111), MIN(OFFSET(Mortality_Rates!$B$6, $C103, 1),  Mortality_Rates!$C$111))</f>
        <v>0.15990979753747003</v>
      </c>
      <c r="BG103" s="30">
        <f ca="1">(1-IF($B103="Male", $C$3, $C$4))^MIN((BG$8-$C$6), $C$5)*IF($B103="Male", MIN(OFFSET(Mortality_Rates!$B$6, $C103, 0), Mortality_Rates!$B$111), MIN(OFFSET(Mortality_Rates!$B$6, $C103, 1),  Mortality_Rates!$C$111))</f>
        <v>0.15990979753747003</v>
      </c>
      <c r="BH103" s="30">
        <f ca="1">(1-IF($B103="Male", $C$3, $C$4))^MIN((BH$8-$C$6), $C$5)*IF($B103="Male", MIN(OFFSET(Mortality_Rates!$B$6, $C103, 0), Mortality_Rates!$B$111), MIN(OFFSET(Mortality_Rates!$B$6, $C103, 1),  Mortality_Rates!$C$111))</f>
        <v>0.15990979753747003</v>
      </c>
      <c r="BI103" s="30">
        <f ca="1">(1-IF($B103="Male", $C$3, $C$4))^MIN((BI$8-$C$6), $C$5)*IF($B103="Male", MIN(OFFSET(Mortality_Rates!$B$6, $C103, 0), Mortality_Rates!$B$111), MIN(OFFSET(Mortality_Rates!$B$6, $C103, 1),  Mortality_Rates!$C$111))</f>
        <v>0.15990979753747003</v>
      </c>
      <c r="BJ103" s="30">
        <f ca="1">(1-IF($B103="Male", $C$3, $C$4))^MIN((BJ$8-$C$6), $C$5)*IF($B103="Male", MIN(OFFSET(Mortality_Rates!$B$6, $C103, 0), Mortality_Rates!$B$111), MIN(OFFSET(Mortality_Rates!$B$6, $C103, 1),  Mortality_Rates!$C$111))</f>
        <v>0.15990979753747003</v>
      </c>
      <c r="BK103" s="30">
        <f ca="1">(1-IF($B103="Male", $C$3, $C$4))^MIN((BK$8-$C$6), $C$5)*IF($B103="Male", MIN(OFFSET(Mortality_Rates!$B$6, $C103, 0), Mortality_Rates!$B$111), MIN(OFFSET(Mortality_Rates!$B$6, $C103, 1),  Mortality_Rates!$C$111))</f>
        <v>0.15990979753747003</v>
      </c>
    </row>
    <row r="104" spans="1:63" x14ac:dyDescent="0.35">
      <c r="A104" t="s">
        <v>34</v>
      </c>
      <c r="B104" t="s">
        <v>31</v>
      </c>
      <c r="C104">
        <f t="shared" si="26"/>
        <v>95</v>
      </c>
      <c r="D104" s="30">
        <f ca="1">(1-IF($B104="Male", $C$3, $C$4))^MIN((D$8-$C$6), $C$5)*IF($B104="Male", MIN(OFFSET(Mortality_Rates!$B$6, $C104, 0), Mortality_Rates!$B$111), MIN(OFFSET(Mortality_Rates!$B$6, $C104, 1),  Mortality_Rates!$C$111))</f>
        <v>0.30560466000000003</v>
      </c>
      <c r="E104" s="30">
        <f ca="1">(1-IF($B104="Male", $C$3, $C$4))^MIN((E$8-$C$6), $C$5)*IF($B104="Male", MIN(OFFSET(Mortality_Rates!$B$6, $C104, 0), Mortality_Rates!$B$111), MIN(OFFSET(Mortality_Rates!$B$6, $C104, 1),  Mortality_Rates!$C$111))</f>
        <v>0.30209020641000001</v>
      </c>
      <c r="F104" s="30">
        <f ca="1">(1-IF($B104="Male", $C$3, $C$4))^MIN((F$8-$C$6), $C$5)*IF($B104="Male", MIN(OFFSET(Mortality_Rates!$B$6, $C104, 0), Mortality_Rates!$B$111), MIN(OFFSET(Mortality_Rates!$B$6, $C104, 1),  Mortality_Rates!$C$111))</f>
        <v>0.29861616903628502</v>
      </c>
      <c r="G104" s="30">
        <f ca="1">(1-IF($B104="Male", $C$3, $C$4))^MIN((G$8-$C$6), $C$5)*IF($B104="Male", MIN(OFFSET(Mortality_Rates!$B$6, $C104, 0), Mortality_Rates!$B$111), MIN(OFFSET(Mortality_Rates!$B$6, $C104, 1),  Mortality_Rates!$C$111))</f>
        <v>0.29518208309236776</v>
      </c>
      <c r="H104" s="30">
        <f ca="1">(1-IF($B104="Male", $C$3, $C$4))^MIN((H$8-$C$6), $C$5)*IF($B104="Male", MIN(OFFSET(Mortality_Rates!$B$6, $C104, 0), Mortality_Rates!$B$111), MIN(OFFSET(Mortality_Rates!$B$6, $C104, 1),  Mortality_Rates!$C$111))</f>
        <v>0.29178748913680552</v>
      </c>
      <c r="I104" s="30">
        <f ca="1">(1-IF($B104="Male", $C$3, $C$4))^MIN((I$8-$C$6), $C$5)*IF($B104="Male", MIN(OFFSET(Mortality_Rates!$B$6, $C104, 0), Mortality_Rates!$B$111), MIN(OFFSET(Mortality_Rates!$B$6, $C104, 1),  Mortality_Rates!$C$111))</f>
        <v>0.28843193301173226</v>
      </c>
      <c r="J104" s="30">
        <f ca="1">(1-IF($B104="Male", $C$3, $C$4))^MIN((J$8-$C$6), $C$5)*IF($B104="Male", MIN(OFFSET(Mortality_Rates!$B$6, $C104, 0), Mortality_Rates!$B$111), MIN(OFFSET(Mortality_Rates!$B$6, $C104, 1),  Mortality_Rates!$C$111))</f>
        <v>0.28511496578209733</v>
      </c>
      <c r="K104" s="30">
        <f ca="1">(1-IF($B104="Male", $C$3, $C$4))^MIN((K$8-$C$6), $C$5)*IF($B104="Male", MIN(OFFSET(Mortality_Rates!$B$6, $C104, 0), Mortality_Rates!$B$111), MIN(OFFSET(Mortality_Rates!$B$6, $C104, 1),  Mortality_Rates!$C$111))</f>
        <v>0.28183614367560322</v>
      </c>
      <c r="L104" s="30">
        <f ca="1">(1-IF($B104="Male", $C$3, $C$4))^MIN((L$8-$C$6), $C$5)*IF($B104="Male", MIN(OFFSET(Mortality_Rates!$B$6, $C104, 0), Mortality_Rates!$B$111), MIN(OFFSET(Mortality_Rates!$B$6, $C104, 1),  Mortality_Rates!$C$111))</f>
        <v>0.2785950280233338</v>
      </c>
      <c r="M104" s="30">
        <f ca="1">(1-IF($B104="Male", $C$3, $C$4))^MIN((M$8-$C$6), $C$5)*IF($B104="Male", MIN(OFFSET(Mortality_Rates!$B$6, $C104, 0), Mortality_Rates!$B$111), MIN(OFFSET(Mortality_Rates!$B$6, $C104, 1),  Mortality_Rates!$C$111))</f>
        <v>0.27539118520106548</v>
      </c>
      <c r="N104" s="30">
        <f ca="1">(1-IF($B104="Male", $C$3, $C$4))^MIN((N$8-$C$6), $C$5)*IF($B104="Male", MIN(OFFSET(Mortality_Rates!$B$6, $C104, 0), Mortality_Rates!$B$111), MIN(OFFSET(Mortality_Rates!$B$6, $C104, 1),  Mortality_Rates!$C$111))</f>
        <v>0.27222418657125319</v>
      </c>
      <c r="O104" s="30">
        <f ca="1">(1-IF($B104="Male", $C$3, $C$4))^MIN((O$8-$C$6), $C$5)*IF($B104="Male", MIN(OFFSET(Mortality_Rates!$B$6, $C104, 0), Mortality_Rates!$B$111), MIN(OFFSET(Mortality_Rates!$B$6, $C104, 1),  Mortality_Rates!$C$111))</f>
        <v>0.26909360842568386</v>
      </c>
      <c r="P104" s="30">
        <f ca="1">(1-IF($B104="Male", $C$3, $C$4))^MIN((P$8-$C$6), $C$5)*IF($B104="Male", MIN(OFFSET(Mortality_Rates!$B$6, $C104, 0), Mortality_Rates!$B$111), MIN(OFFSET(Mortality_Rates!$B$6, $C104, 1),  Mortality_Rates!$C$111))</f>
        <v>0.26599903192878849</v>
      </c>
      <c r="Q104" s="30">
        <f ca="1">(1-IF($B104="Male", $C$3, $C$4))^MIN((Q$8-$C$6), $C$5)*IF($B104="Male", MIN(OFFSET(Mortality_Rates!$B$6, $C104, 0), Mortality_Rates!$B$111), MIN(OFFSET(Mortality_Rates!$B$6, $C104, 1),  Mortality_Rates!$C$111))</f>
        <v>0.2629400430616074</v>
      </c>
      <c r="R104" s="30">
        <f ca="1">(1-IF($B104="Male", $C$3, $C$4))^MIN((R$8-$C$6), $C$5)*IF($B104="Male", MIN(OFFSET(Mortality_Rates!$B$6, $C104, 0), Mortality_Rates!$B$111), MIN(OFFSET(Mortality_Rates!$B$6, $C104, 1),  Mortality_Rates!$C$111))</f>
        <v>0.25991623256639895</v>
      </c>
      <c r="S104" s="30">
        <f ca="1">(1-IF($B104="Male", $C$3, $C$4))^MIN((S$8-$C$6), $C$5)*IF($B104="Male", MIN(OFFSET(Mortality_Rates!$B$6, $C104, 0), Mortality_Rates!$B$111), MIN(OFFSET(Mortality_Rates!$B$6, $C104, 1),  Mortality_Rates!$C$111))</f>
        <v>0.25692719589188534</v>
      </c>
      <c r="T104" s="30">
        <f ca="1">(1-IF($B104="Male", $C$3, $C$4))^MIN((T$8-$C$6), $C$5)*IF($B104="Male", MIN(OFFSET(Mortality_Rates!$B$6, $C104, 0), Mortality_Rates!$B$111), MIN(OFFSET(Mortality_Rates!$B$6, $C104, 1),  Mortality_Rates!$C$111))</f>
        <v>0.25397253313912865</v>
      </c>
      <c r="U104" s="30">
        <f ca="1">(1-IF($B104="Male", $C$3, $C$4))^MIN((U$8-$C$6), $C$5)*IF($B104="Male", MIN(OFFSET(Mortality_Rates!$B$6, $C104, 0), Mortality_Rates!$B$111), MIN(OFFSET(Mortality_Rates!$B$6, $C104, 1),  Mortality_Rates!$C$111))</f>
        <v>0.25105184900802868</v>
      </c>
      <c r="V104" s="30">
        <f ca="1">(1-IF($B104="Male", $C$3, $C$4))^MIN((V$8-$C$6), $C$5)*IF($B104="Male", MIN(OFFSET(Mortality_Rates!$B$6, $C104, 0), Mortality_Rates!$B$111), MIN(OFFSET(Mortality_Rates!$B$6, $C104, 1),  Mortality_Rates!$C$111))</f>
        <v>0.24816475274443633</v>
      </c>
      <c r="W104" s="30">
        <f ca="1">(1-IF($B104="Male", $C$3, $C$4))^MIN((W$8-$C$6), $C$5)*IF($B104="Male", MIN(OFFSET(Mortality_Rates!$B$6, $C104, 0), Mortality_Rates!$B$111), MIN(OFFSET(Mortality_Rates!$B$6, $C104, 1),  Mortality_Rates!$C$111))</f>
        <v>0.24531085808787534</v>
      </c>
      <c r="X104" s="30">
        <f ca="1">(1-IF($B104="Male", $C$3, $C$4))^MIN((X$8-$C$6), $C$5)*IF($B104="Male", MIN(OFFSET(Mortality_Rates!$B$6, $C104, 0), Mortality_Rates!$B$111), MIN(OFFSET(Mortality_Rates!$B$6, $C104, 1),  Mortality_Rates!$C$111))</f>
        <v>0.24248978321986481</v>
      </c>
      <c r="Y104" s="30">
        <f ca="1">(1-IF($B104="Male", $C$3, $C$4))^MIN((Y$8-$C$6), $C$5)*IF($B104="Male", MIN(OFFSET(Mortality_Rates!$B$6, $C104, 0), Mortality_Rates!$B$111), MIN(OFFSET(Mortality_Rates!$B$6, $C104, 1),  Mortality_Rates!$C$111))</f>
        <v>0.23970115071283635</v>
      </c>
      <c r="Z104" s="30">
        <f ca="1">(1-IF($B104="Male", $C$3, $C$4))^MIN((Z$8-$C$6), $C$5)*IF($B104="Male", MIN(OFFSET(Mortality_Rates!$B$6, $C104, 0), Mortality_Rates!$B$111), MIN(OFFSET(Mortality_Rates!$B$6, $C104, 1),  Mortality_Rates!$C$111))</f>
        <v>0.23694458747963876</v>
      </c>
      <c r="AA104" s="30">
        <f ca="1">(1-IF($B104="Male", $C$3, $C$4))^MIN((AA$8-$C$6), $C$5)*IF($B104="Male", MIN(OFFSET(Mortality_Rates!$B$6, $C104, 0), Mortality_Rates!$B$111), MIN(OFFSET(Mortality_Rates!$B$6, $C104, 1),  Mortality_Rates!$C$111))</f>
        <v>0.2342197247236229</v>
      </c>
      <c r="AB104" s="30">
        <f ca="1">(1-IF($B104="Male", $C$3, $C$4))^MIN((AB$8-$C$6), $C$5)*IF($B104="Male", MIN(OFFSET(Mortality_Rates!$B$6, $C104, 0), Mortality_Rates!$B$111), MIN(OFFSET(Mortality_Rates!$B$6, $C104, 1),  Mortality_Rates!$C$111))</f>
        <v>0.23152619788930123</v>
      </c>
      <c r="AC104" s="30">
        <f ca="1">(1-IF($B104="Male", $C$3, $C$4))^MIN((AC$8-$C$6), $C$5)*IF($B104="Male", MIN(OFFSET(Mortality_Rates!$B$6, $C104, 0), Mortality_Rates!$B$111), MIN(OFFSET(Mortality_Rates!$B$6, $C104, 1),  Mortality_Rates!$C$111))</f>
        <v>0.22886364661357428</v>
      </c>
      <c r="AD104" s="30">
        <f ca="1">(1-IF($B104="Male", $C$3, $C$4))^MIN((AD$8-$C$6), $C$5)*IF($B104="Male", MIN(OFFSET(Mortality_Rates!$B$6, $C104, 0), Mortality_Rates!$B$111), MIN(OFFSET(Mortality_Rates!$B$6, $C104, 1),  Mortality_Rates!$C$111))</f>
        <v>0.22623171467751818</v>
      </c>
      <c r="AE104" s="30">
        <f ca="1">(1-IF($B104="Male", $C$3, $C$4))^MIN((AE$8-$C$6), $C$5)*IF($B104="Male", MIN(OFFSET(Mortality_Rates!$B$6, $C104, 0), Mortality_Rates!$B$111), MIN(OFFSET(Mortality_Rates!$B$6, $C104, 1),  Mortality_Rates!$C$111))</f>
        <v>0.22363004995872676</v>
      </c>
      <c r="AF104" s="30">
        <f ca="1">(1-IF($B104="Male", $C$3, $C$4))^MIN((AF$8-$C$6), $C$5)*IF($B104="Male", MIN(OFFSET(Mortality_Rates!$B$6, $C104, 0), Mortality_Rates!$B$111), MIN(OFFSET(Mortality_Rates!$B$6, $C104, 1),  Mortality_Rates!$C$111))</f>
        <v>0.2210583043842014</v>
      </c>
      <c r="AG104" s="30">
        <f ca="1">(1-IF($B104="Male", $C$3, $C$4))^MIN((AG$8-$C$6), $C$5)*IF($B104="Male", MIN(OFFSET(Mortality_Rates!$B$6, $C104, 0), Mortality_Rates!$B$111), MIN(OFFSET(Mortality_Rates!$B$6, $C104, 1),  Mortality_Rates!$C$111))</f>
        <v>0.21851613388378308</v>
      </c>
      <c r="AH104" s="30">
        <f ca="1">(1-IF($B104="Male", $C$3, $C$4))^MIN((AH$8-$C$6), $C$5)*IF($B104="Male", MIN(OFFSET(Mortality_Rates!$B$6, $C104, 0), Mortality_Rates!$B$111), MIN(OFFSET(Mortality_Rates!$B$6, $C104, 1),  Mortality_Rates!$C$111))</f>
        <v>0.21600319834411957</v>
      </c>
      <c r="AI104" s="30">
        <f ca="1">(1-IF($B104="Male", $C$3, $C$4))^MIN((AI$8-$C$6), $C$5)*IF($B104="Male", MIN(OFFSET(Mortality_Rates!$B$6, $C104, 0), Mortality_Rates!$B$111), MIN(OFFSET(Mortality_Rates!$B$6, $C104, 1),  Mortality_Rates!$C$111))</f>
        <v>0.2135191615631622</v>
      </c>
      <c r="AJ104" s="30">
        <f ca="1">(1-IF($B104="Male", $C$3, $C$4))^MIN((AJ$8-$C$6), $C$5)*IF($B104="Male", MIN(OFFSET(Mortality_Rates!$B$6, $C104, 0), Mortality_Rates!$B$111), MIN(OFFSET(Mortality_Rates!$B$6, $C104, 1),  Mortality_Rates!$C$111))</f>
        <v>0.21106369120518584</v>
      </c>
      <c r="AK104" s="30">
        <f ca="1">(1-IF($B104="Male", $C$3, $C$4))^MIN((AK$8-$C$6), $C$5)*IF($B104="Male", MIN(OFFSET(Mortality_Rates!$B$6, $C104, 0), Mortality_Rates!$B$111), MIN(OFFSET(Mortality_Rates!$B$6, $C104, 1),  Mortality_Rates!$C$111))</f>
        <v>0.20863645875632619</v>
      </c>
      <c r="AL104" s="30">
        <f ca="1">(1-IF($B104="Male", $C$3, $C$4))^MIN((AL$8-$C$6), $C$5)*IF($B104="Male", MIN(OFFSET(Mortality_Rates!$B$6, $C104, 0), Mortality_Rates!$B$111), MIN(OFFSET(Mortality_Rates!$B$6, $C104, 1),  Mortality_Rates!$C$111))</f>
        <v>0.20623713948062844</v>
      </c>
      <c r="AM104" s="30">
        <f ca="1">(1-IF($B104="Male", $C$3, $C$4))^MIN((AM$8-$C$6), $C$5)*IF($B104="Male", MIN(OFFSET(Mortality_Rates!$B$6, $C104, 0), Mortality_Rates!$B$111), MIN(OFFSET(Mortality_Rates!$B$6, $C104, 1),  Mortality_Rates!$C$111))</f>
        <v>0.20386541237660122</v>
      </c>
      <c r="AN104" s="30">
        <f ca="1">(1-IF($B104="Male", $C$3, $C$4))^MIN((AN$8-$C$6), $C$5)*IF($B104="Male", MIN(OFFSET(Mortality_Rates!$B$6, $C104, 0), Mortality_Rates!$B$111), MIN(OFFSET(Mortality_Rates!$B$6, $C104, 1),  Mortality_Rates!$C$111))</f>
        <v>0.20152096013427032</v>
      </c>
      <c r="AO104" s="30">
        <f ca="1">(1-IF($B104="Male", $C$3, $C$4))^MIN((AO$8-$C$6), $C$5)*IF($B104="Male", MIN(OFFSET(Mortality_Rates!$B$6, $C104, 0), Mortality_Rates!$B$111), MIN(OFFSET(Mortality_Rates!$B$6, $C104, 1),  Mortality_Rates!$C$111))</f>
        <v>0.19920346909272621</v>
      </c>
      <c r="AP104" s="30">
        <f ca="1">(1-IF($B104="Male", $C$3, $C$4))^MIN((AP$8-$C$6), $C$5)*IF($B104="Male", MIN(OFFSET(Mortality_Rates!$B$6, $C104, 0), Mortality_Rates!$B$111), MIN(OFFSET(Mortality_Rates!$B$6, $C104, 1),  Mortality_Rates!$C$111))</f>
        <v>0.19691262919815988</v>
      </c>
      <c r="AQ104" s="30">
        <f ca="1">(1-IF($B104="Male", $C$3, $C$4))^MIN((AQ$8-$C$6), $C$5)*IF($B104="Male", MIN(OFFSET(Mortality_Rates!$B$6, $C104, 0), Mortality_Rates!$B$111), MIN(OFFSET(Mortality_Rates!$B$6, $C104, 1),  Mortality_Rates!$C$111))</f>
        <v>0.19464813396238104</v>
      </c>
      <c r="AR104" s="30">
        <f ca="1">(1-IF($B104="Male", $C$3, $C$4))^MIN((AR$8-$C$6), $C$5)*IF($B104="Male", MIN(OFFSET(Mortality_Rates!$B$6, $C104, 0), Mortality_Rates!$B$111), MIN(OFFSET(Mortality_Rates!$B$6, $C104, 1),  Mortality_Rates!$C$111))</f>
        <v>0.19240968042181364</v>
      </c>
      <c r="AS104" s="30">
        <f ca="1">(1-IF($B104="Male", $C$3, $C$4))^MIN((AS$8-$C$6), $C$5)*IF($B104="Male", MIN(OFFSET(Mortality_Rates!$B$6, $C104, 0), Mortality_Rates!$B$111), MIN(OFFSET(Mortality_Rates!$B$6, $C104, 1),  Mortality_Rates!$C$111))</f>
        <v>0.19019696909696279</v>
      </c>
      <c r="AT104" s="30">
        <f ca="1">(1-IF($B104="Male", $C$3, $C$4))^MIN((AT$8-$C$6), $C$5)*IF($B104="Male", MIN(OFFSET(Mortality_Rates!$B$6, $C104, 0), Mortality_Rates!$B$111), MIN(OFFSET(Mortality_Rates!$B$6, $C104, 1),  Mortality_Rates!$C$111))</f>
        <v>0.18800970395234773</v>
      </c>
      <c r="AU104" s="30">
        <f ca="1">(1-IF($B104="Male", $C$3, $C$4))^MIN((AU$8-$C$6), $C$5)*IF($B104="Male", MIN(OFFSET(Mortality_Rates!$B$6, $C104, 0), Mortality_Rates!$B$111), MIN(OFFSET(Mortality_Rates!$B$6, $C104, 1),  Mortality_Rates!$C$111))</f>
        <v>0.18584759235689574</v>
      </c>
      <c r="AV104" s="30">
        <f ca="1">(1-IF($B104="Male", $C$3, $C$4))^MIN((AV$8-$C$6), $C$5)*IF($B104="Male", MIN(OFFSET(Mortality_Rates!$B$6, $C104, 0), Mortality_Rates!$B$111), MIN(OFFSET(Mortality_Rates!$B$6, $C104, 1),  Mortality_Rates!$C$111))</f>
        <v>0.18371034504479145</v>
      </c>
      <c r="AW104" s="30">
        <f ca="1">(1-IF($B104="Male", $C$3, $C$4))^MIN((AW$8-$C$6), $C$5)*IF($B104="Male", MIN(OFFSET(Mortality_Rates!$B$6, $C104, 0), Mortality_Rates!$B$111), MIN(OFFSET(Mortality_Rates!$B$6, $C104, 1),  Mortality_Rates!$C$111))</f>
        <v>0.18159767607677635</v>
      </c>
      <c r="AX104" s="30">
        <f ca="1">(1-IF($B104="Male", $C$3, $C$4))^MIN((AX$8-$C$6), $C$5)*IF($B104="Male", MIN(OFFSET(Mortality_Rates!$B$6, $C104, 0), Mortality_Rates!$B$111), MIN(OFFSET(Mortality_Rates!$B$6, $C104, 1),  Mortality_Rates!$C$111))</f>
        <v>0.17950930280189342</v>
      </c>
      <c r="AY104" s="30">
        <f ca="1">(1-IF($B104="Male", $C$3, $C$4))^MIN((AY$8-$C$6), $C$5)*IF($B104="Male", MIN(OFFSET(Mortality_Rates!$B$6, $C104, 0), Mortality_Rates!$B$111), MIN(OFFSET(Mortality_Rates!$B$6, $C104, 1),  Mortality_Rates!$C$111))</f>
        <v>0.17744494581967166</v>
      </c>
      <c r="AZ104" s="30">
        <f ca="1">(1-IF($B104="Male", $C$3, $C$4))^MIN((AZ$8-$C$6), $C$5)*IF($B104="Male", MIN(OFFSET(Mortality_Rates!$B$6, $C104, 0), Mortality_Rates!$B$111), MIN(OFFSET(Mortality_Rates!$B$6, $C104, 1),  Mortality_Rates!$C$111))</f>
        <v>0.17540432894274544</v>
      </c>
      <c r="BA104" s="30">
        <f ca="1">(1-IF($B104="Male", $C$3, $C$4))^MIN((BA$8-$C$6), $C$5)*IF($B104="Male", MIN(OFFSET(Mortality_Rates!$B$6, $C104, 0), Mortality_Rates!$B$111), MIN(OFFSET(Mortality_Rates!$B$6, $C104, 1),  Mortality_Rates!$C$111))</f>
        <v>0.17338717915990387</v>
      </c>
      <c r="BB104" s="30">
        <f ca="1">(1-IF($B104="Male", $C$3, $C$4))^MIN((BB$8-$C$6), $C$5)*IF($B104="Male", MIN(OFFSET(Mortality_Rates!$B$6, $C104, 0), Mortality_Rates!$B$111), MIN(OFFSET(Mortality_Rates!$B$6, $C104, 1),  Mortality_Rates!$C$111))</f>
        <v>0.17338717915990387</v>
      </c>
      <c r="BC104" s="30">
        <f ca="1">(1-IF($B104="Male", $C$3, $C$4))^MIN((BC$8-$C$6), $C$5)*IF($B104="Male", MIN(OFFSET(Mortality_Rates!$B$6, $C104, 0), Mortality_Rates!$B$111), MIN(OFFSET(Mortality_Rates!$B$6, $C104, 1),  Mortality_Rates!$C$111))</f>
        <v>0.17338717915990387</v>
      </c>
      <c r="BD104" s="30">
        <f ca="1">(1-IF($B104="Male", $C$3, $C$4))^MIN((BD$8-$C$6), $C$5)*IF($B104="Male", MIN(OFFSET(Mortality_Rates!$B$6, $C104, 0), Mortality_Rates!$B$111), MIN(OFFSET(Mortality_Rates!$B$6, $C104, 1),  Mortality_Rates!$C$111))</f>
        <v>0.17338717915990387</v>
      </c>
      <c r="BE104" s="30">
        <f ca="1">(1-IF($B104="Male", $C$3, $C$4))^MIN((BE$8-$C$6), $C$5)*IF($B104="Male", MIN(OFFSET(Mortality_Rates!$B$6, $C104, 0), Mortality_Rates!$B$111), MIN(OFFSET(Mortality_Rates!$B$6, $C104, 1),  Mortality_Rates!$C$111))</f>
        <v>0.17338717915990387</v>
      </c>
      <c r="BF104" s="30">
        <f ca="1">(1-IF($B104="Male", $C$3, $C$4))^MIN((BF$8-$C$6), $C$5)*IF($B104="Male", MIN(OFFSET(Mortality_Rates!$B$6, $C104, 0), Mortality_Rates!$B$111), MIN(OFFSET(Mortality_Rates!$B$6, $C104, 1),  Mortality_Rates!$C$111))</f>
        <v>0.17338717915990387</v>
      </c>
      <c r="BG104" s="30">
        <f ca="1">(1-IF($B104="Male", $C$3, $C$4))^MIN((BG$8-$C$6), $C$5)*IF($B104="Male", MIN(OFFSET(Mortality_Rates!$B$6, $C104, 0), Mortality_Rates!$B$111), MIN(OFFSET(Mortality_Rates!$B$6, $C104, 1),  Mortality_Rates!$C$111))</f>
        <v>0.17338717915990387</v>
      </c>
      <c r="BH104" s="30">
        <f ca="1">(1-IF($B104="Male", $C$3, $C$4))^MIN((BH$8-$C$6), $C$5)*IF($B104="Male", MIN(OFFSET(Mortality_Rates!$B$6, $C104, 0), Mortality_Rates!$B$111), MIN(OFFSET(Mortality_Rates!$B$6, $C104, 1),  Mortality_Rates!$C$111))</f>
        <v>0.17338717915990387</v>
      </c>
      <c r="BI104" s="30">
        <f ca="1">(1-IF($B104="Male", $C$3, $C$4))^MIN((BI$8-$C$6), $C$5)*IF($B104="Male", MIN(OFFSET(Mortality_Rates!$B$6, $C104, 0), Mortality_Rates!$B$111), MIN(OFFSET(Mortality_Rates!$B$6, $C104, 1),  Mortality_Rates!$C$111))</f>
        <v>0.17338717915990387</v>
      </c>
      <c r="BJ104" s="30">
        <f ca="1">(1-IF($B104="Male", $C$3, $C$4))^MIN((BJ$8-$C$6), $C$5)*IF($B104="Male", MIN(OFFSET(Mortality_Rates!$B$6, $C104, 0), Mortality_Rates!$B$111), MIN(OFFSET(Mortality_Rates!$B$6, $C104, 1),  Mortality_Rates!$C$111))</f>
        <v>0.17338717915990387</v>
      </c>
      <c r="BK104" s="30">
        <f ca="1">(1-IF($B104="Male", $C$3, $C$4))^MIN((BK$8-$C$6), $C$5)*IF($B104="Male", MIN(OFFSET(Mortality_Rates!$B$6, $C104, 0), Mortality_Rates!$B$111), MIN(OFFSET(Mortality_Rates!$B$6, $C104, 1),  Mortality_Rates!$C$111))</f>
        <v>0.17338717915990387</v>
      </c>
    </row>
    <row r="105" spans="1:63" x14ac:dyDescent="0.35">
      <c r="A105" t="s">
        <v>34</v>
      </c>
      <c r="B105" t="s">
        <v>31</v>
      </c>
      <c r="C105">
        <f t="shared" si="26"/>
        <v>96</v>
      </c>
      <c r="D105" s="30">
        <f ca="1">(1-IF($B105="Male", $C$3, $C$4))^MIN((D$8-$C$6), $C$5)*IF($B105="Male", MIN(OFFSET(Mortality_Rates!$B$6, $C105, 0), Mortality_Rates!$B$111), MIN(OFFSET(Mortality_Rates!$B$6, $C105, 1),  Mortality_Rates!$C$111))</f>
        <v>0.33068191650000006</v>
      </c>
      <c r="E105" s="30">
        <f ca="1">(1-IF($B105="Male", $C$3, $C$4))^MIN((E$8-$C$6), $C$5)*IF($B105="Male", MIN(OFFSET(Mortality_Rates!$B$6, $C105, 0), Mortality_Rates!$B$111), MIN(OFFSET(Mortality_Rates!$B$6, $C105, 1),  Mortality_Rates!$C$111))</f>
        <v>0.32687907446025005</v>
      </c>
      <c r="F105" s="30">
        <f ca="1">(1-IF($B105="Male", $C$3, $C$4))^MIN((F$8-$C$6), $C$5)*IF($B105="Male", MIN(OFFSET(Mortality_Rates!$B$6, $C105, 0), Mortality_Rates!$B$111), MIN(OFFSET(Mortality_Rates!$B$6, $C105, 1),  Mortality_Rates!$C$111))</f>
        <v>0.32311996510395713</v>
      </c>
      <c r="G105" s="30">
        <f ca="1">(1-IF($B105="Male", $C$3, $C$4))^MIN((G$8-$C$6), $C$5)*IF($B105="Male", MIN(OFFSET(Mortality_Rates!$B$6, $C105, 0), Mortality_Rates!$B$111), MIN(OFFSET(Mortality_Rates!$B$6, $C105, 1),  Mortality_Rates!$C$111))</f>
        <v>0.31940408550526167</v>
      </c>
      <c r="H105" s="30">
        <f ca="1">(1-IF($B105="Male", $C$3, $C$4))^MIN((H$8-$C$6), $C$5)*IF($B105="Male", MIN(OFFSET(Mortality_Rates!$B$6, $C105, 0), Mortality_Rates!$B$111), MIN(OFFSET(Mortality_Rates!$B$6, $C105, 1),  Mortality_Rates!$C$111))</f>
        <v>0.31573093852195117</v>
      </c>
      <c r="I105" s="30">
        <f ca="1">(1-IF($B105="Male", $C$3, $C$4))^MIN((I$8-$C$6), $C$5)*IF($B105="Male", MIN(OFFSET(Mortality_Rates!$B$6, $C105, 0), Mortality_Rates!$B$111), MIN(OFFSET(Mortality_Rates!$B$6, $C105, 1),  Mortality_Rates!$C$111))</f>
        <v>0.31210003272894871</v>
      </c>
      <c r="J105" s="30">
        <f ca="1">(1-IF($B105="Male", $C$3, $C$4))^MIN((J$8-$C$6), $C$5)*IF($B105="Male", MIN(OFFSET(Mortality_Rates!$B$6, $C105, 0), Mortality_Rates!$B$111), MIN(OFFSET(Mortality_Rates!$B$6, $C105, 1),  Mortality_Rates!$C$111))</f>
        <v>0.30851088235256585</v>
      </c>
      <c r="K105" s="30">
        <f ca="1">(1-IF($B105="Male", $C$3, $C$4))^MIN((K$8-$C$6), $C$5)*IF($B105="Male", MIN(OFFSET(Mortality_Rates!$B$6, $C105, 0), Mortality_Rates!$B$111), MIN(OFFSET(Mortality_Rates!$B$6, $C105, 1),  Mortality_Rates!$C$111))</f>
        <v>0.30496300720551134</v>
      </c>
      <c r="L105" s="30">
        <f ca="1">(1-IF($B105="Male", $C$3, $C$4))^MIN((L$8-$C$6), $C$5)*IF($B105="Male", MIN(OFFSET(Mortality_Rates!$B$6, $C105, 0), Mortality_Rates!$B$111), MIN(OFFSET(Mortality_Rates!$B$6, $C105, 1),  Mortality_Rates!$C$111))</f>
        <v>0.30145593262264797</v>
      </c>
      <c r="M105" s="30">
        <f ca="1">(1-IF($B105="Male", $C$3, $C$4))^MIN((M$8-$C$6), $C$5)*IF($B105="Male", MIN(OFFSET(Mortality_Rates!$B$6, $C105, 0), Mortality_Rates!$B$111), MIN(OFFSET(Mortality_Rates!$B$6, $C105, 1),  Mortality_Rates!$C$111))</f>
        <v>0.29798918939748753</v>
      </c>
      <c r="N105" s="30">
        <f ca="1">(1-IF($B105="Male", $C$3, $C$4))^MIN((N$8-$C$6), $C$5)*IF($B105="Male", MIN(OFFSET(Mortality_Rates!$B$6, $C105, 0), Mortality_Rates!$B$111), MIN(OFFSET(Mortality_Rates!$B$6, $C105, 1),  Mortality_Rates!$C$111))</f>
        <v>0.29456231371941638</v>
      </c>
      <c r="O105" s="30">
        <f ca="1">(1-IF($B105="Male", $C$3, $C$4))^MIN((O$8-$C$6), $C$5)*IF($B105="Male", MIN(OFFSET(Mortality_Rates!$B$6, $C105, 0), Mortality_Rates!$B$111), MIN(OFFSET(Mortality_Rates!$B$6, $C105, 1),  Mortality_Rates!$C$111))</f>
        <v>0.29117484711164315</v>
      </c>
      <c r="P105" s="30">
        <f ca="1">(1-IF($B105="Male", $C$3, $C$4))^MIN((P$8-$C$6), $C$5)*IF($B105="Male", MIN(OFFSET(Mortality_Rates!$B$6, $C105, 0), Mortality_Rates!$B$111), MIN(OFFSET(Mortality_Rates!$B$6, $C105, 1),  Mortality_Rates!$C$111))</f>
        <v>0.28782633636985927</v>
      </c>
      <c r="Q105" s="30">
        <f ca="1">(1-IF($B105="Male", $C$3, $C$4))^MIN((Q$8-$C$6), $C$5)*IF($B105="Male", MIN(OFFSET(Mortality_Rates!$B$6, $C105, 0), Mortality_Rates!$B$111), MIN(OFFSET(Mortality_Rates!$B$6, $C105, 1),  Mortality_Rates!$C$111))</f>
        <v>0.28451633350160588</v>
      </c>
      <c r="R105" s="30">
        <f ca="1">(1-IF($B105="Male", $C$3, $C$4))^MIN((R$8-$C$6), $C$5)*IF($B105="Male", MIN(OFFSET(Mortality_Rates!$B$6, $C105, 0), Mortality_Rates!$B$111), MIN(OFFSET(Mortality_Rates!$B$6, $C105, 1),  Mortality_Rates!$C$111))</f>
        <v>0.28124439566633741</v>
      </c>
      <c r="S105" s="30">
        <f ca="1">(1-IF($B105="Male", $C$3, $C$4))^MIN((S$8-$C$6), $C$5)*IF($B105="Male", MIN(OFFSET(Mortality_Rates!$B$6, $C105, 0), Mortality_Rates!$B$111), MIN(OFFSET(Mortality_Rates!$B$6, $C105, 1),  Mortality_Rates!$C$111))</f>
        <v>0.27801008511617453</v>
      </c>
      <c r="T105" s="30">
        <f ca="1">(1-IF($B105="Male", $C$3, $C$4))^MIN((T$8-$C$6), $C$5)*IF($B105="Male", MIN(OFFSET(Mortality_Rates!$B$6, $C105, 0), Mortality_Rates!$B$111), MIN(OFFSET(Mortality_Rates!$B$6, $C105, 1),  Mortality_Rates!$C$111))</f>
        <v>0.27481296913733849</v>
      </c>
      <c r="U105" s="30">
        <f ca="1">(1-IF($B105="Male", $C$3, $C$4))^MIN((U$8-$C$6), $C$5)*IF($B105="Male", MIN(OFFSET(Mortality_Rates!$B$6, $C105, 0), Mortality_Rates!$B$111), MIN(OFFSET(Mortality_Rates!$B$6, $C105, 1),  Mortality_Rates!$C$111))</f>
        <v>0.27165261999225915</v>
      </c>
      <c r="V105" s="30">
        <f ca="1">(1-IF($B105="Male", $C$3, $C$4))^MIN((V$8-$C$6), $C$5)*IF($B105="Male", MIN(OFFSET(Mortality_Rates!$B$6, $C105, 0), Mortality_Rates!$B$111), MIN(OFFSET(Mortality_Rates!$B$6, $C105, 1),  Mortality_Rates!$C$111))</f>
        <v>0.26852861486234814</v>
      </c>
      <c r="W105" s="30">
        <f ca="1">(1-IF($B105="Male", $C$3, $C$4))^MIN((W$8-$C$6), $C$5)*IF($B105="Male", MIN(OFFSET(Mortality_Rates!$B$6, $C105, 0), Mortality_Rates!$B$111), MIN(OFFSET(Mortality_Rates!$B$6, $C105, 1),  Mortality_Rates!$C$111))</f>
        <v>0.26544053579143118</v>
      </c>
      <c r="X105" s="30">
        <f ca="1">(1-IF($B105="Male", $C$3, $C$4))^MIN((X$8-$C$6), $C$5)*IF($B105="Male", MIN(OFFSET(Mortality_Rates!$B$6, $C105, 0), Mortality_Rates!$B$111), MIN(OFFSET(Mortality_Rates!$B$6, $C105, 1),  Mortality_Rates!$C$111))</f>
        <v>0.26238796962982974</v>
      </c>
      <c r="Y105" s="30">
        <f ca="1">(1-IF($B105="Male", $C$3, $C$4))^MIN((Y$8-$C$6), $C$5)*IF($B105="Male", MIN(OFFSET(Mortality_Rates!$B$6, $C105, 0), Mortality_Rates!$B$111), MIN(OFFSET(Mortality_Rates!$B$6, $C105, 1),  Mortality_Rates!$C$111))</f>
        <v>0.25937050797908667</v>
      </c>
      <c r="Z105" s="30">
        <f ca="1">(1-IF($B105="Male", $C$3, $C$4))^MIN((Z$8-$C$6), $C$5)*IF($B105="Male", MIN(OFFSET(Mortality_Rates!$B$6, $C105, 0), Mortality_Rates!$B$111), MIN(OFFSET(Mortality_Rates!$B$6, $C105, 1),  Mortality_Rates!$C$111))</f>
        <v>0.2563877471373272</v>
      </c>
      <c r="AA105" s="30">
        <f ca="1">(1-IF($B105="Male", $C$3, $C$4))^MIN((AA$8-$C$6), $C$5)*IF($B105="Male", MIN(OFFSET(Mortality_Rates!$B$6, $C105, 0), Mortality_Rates!$B$111), MIN(OFFSET(Mortality_Rates!$B$6, $C105, 1),  Mortality_Rates!$C$111))</f>
        <v>0.25343928804524796</v>
      </c>
      <c r="AB105" s="30">
        <f ca="1">(1-IF($B105="Male", $C$3, $C$4))^MIN((AB$8-$C$6), $C$5)*IF($B105="Male", MIN(OFFSET(Mortality_Rates!$B$6, $C105, 0), Mortality_Rates!$B$111), MIN(OFFSET(Mortality_Rates!$B$6, $C105, 1),  Mortality_Rates!$C$111))</f>
        <v>0.25052473623272759</v>
      </c>
      <c r="AC105" s="30">
        <f ca="1">(1-IF($B105="Male", $C$3, $C$4))^MIN((AC$8-$C$6), $C$5)*IF($B105="Male", MIN(OFFSET(Mortality_Rates!$B$6, $C105, 0), Mortality_Rates!$B$111), MIN(OFFSET(Mortality_Rates!$B$6, $C105, 1),  Mortality_Rates!$C$111))</f>
        <v>0.24764370176605122</v>
      </c>
      <c r="AD105" s="30">
        <f ca="1">(1-IF($B105="Male", $C$3, $C$4))^MIN((AD$8-$C$6), $C$5)*IF($B105="Male", MIN(OFFSET(Mortality_Rates!$B$6, $C105, 0), Mortality_Rates!$B$111), MIN(OFFSET(Mortality_Rates!$B$6, $C105, 1),  Mortality_Rates!$C$111))</f>
        <v>0.24479579919574165</v>
      </c>
      <c r="AE105" s="30">
        <f ca="1">(1-IF($B105="Male", $C$3, $C$4))^MIN((AE$8-$C$6), $C$5)*IF($B105="Male", MIN(OFFSET(Mortality_Rates!$B$6, $C105, 0), Mortality_Rates!$B$111), MIN(OFFSET(Mortality_Rates!$B$6, $C105, 1),  Mortality_Rates!$C$111))</f>
        <v>0.24198064750499065</v>
      </c>
      <c r="AF105" s="30">
        <f ca="1">(1-IF($B105="Male", $C$3, $C$4))^MIN((AF$8-$C$6), $C$5)*IF($B105="Male", MIN(OFFSET(Mortality_Rates!$B$6, $C105, 0), Mortality_Rates!$B$111), MIN(OFFSET(Mortality_Rates!$B$6, $C105, 1),  Mortality_Rates!$C$111))</f>
        <v>0.23919787005868326</v>
      </c>
      <c r="AG105" s="30">
        <f ca="1">(1-IF($B105="Male", $C$3, $C$4))^MIN((AG$8-$C$6), $C$5)*IF($B105="Male", MIN(OFFSET(Mortality_Rates!$B$6, $C105, 0), Mortality_Rates!$B$111), MIN(OFFSET(Mortality_Rates!$B$6, $C105, 1),  Mortality_Rates!$C$111))</f>
        <v>0.23644709455300839</v>
      </c>
      <c r="AH105" s="30">
        <f ca="1">(1-IF($B105="Male", $C$3, $C$4))^MIN((AH$8-$C$6), $C$5)*IF($B105="Male", MIN(OFFSET(Mortality_Rates!$B$6, $C105, 0), Mortality_Rates!$B$111), MIN(OFFSET(Mortality_Rates!$B$6, $C105, 1),  Mortality_Rates!$C$111))</f>
        <v>0.2337279529656488</v>
      </c>
      <c r="AI105" s="30">
        <f ca="1">(1-IF($B105="Male", $C$3, $C$4))^MIN((AI$8-$C$6), $C$5)*IF($B105="Male", MIN(OFFSET(Mortality_Rates!$B$6, $C105, 0), Mortality_Rates!$B$111), MIN(OFFSET(Mortality_Rates!$B$6, $C105, 1),  Mortality_Rates!$C$111))</f>
        <v>0.23104008150654382</v>
      </c>
      <c r="AJ105" s="30">
        <f ca="1">(1-IF($B105="Male", $C$3, $C$4))^MIN((AJ$8-$C$6), $C$5)*IF($B105="Male", MIN(OFFSET(Mortality_Rates!$B$6, $C105, 0), Mortality_Rates!$B$111), MIN(OFFSET(Mortality_Rates!$B$6, $C105, 1),  Mortality_Rates!$C$111))</f>
        <v>0.22838312056921858</v>
      </c>
      <c r="AK105" s="30">
        <f ca="1">(1-IF($B105="Male", $C$3, $C$4))^MIN((AK$8-$C$6), $C$5)*IF($B105="Male", MIN(OFFSET(Mortality_Rates!$B$6, $C105, 0), Mortality_Rates!$B$111), MIN(OFFSET(Mortality_Rates!$B$6, $C105, 1),  Mortality_Rates!$C$111))</f>
        <v>0.22575671468267255</v>
      </c>
      <c r="AL105" s="30">
        <f ca="1">(1-IF($B105="Male", $C$3, $C$4))^MIN((AL$8-$C$6), $C$5)*IF($B105="Male", MIN(OFFSET(Mortality_Rates!$B$6, $C105, 0), Mortality_Rates!$B$111), MIN(OFFSET(Mortality_Rates!$B$6, $C105, 1),  Mortality_Rates!$C$111))</f>
        <v>0.22316051246382182</v>
      </c>
      <c r="AM105" s="30">
        <f ca="1">(1-IF($B105="Male", $C$3, $C$4))^MIN((AM$8-$C$6), $C$5)*IF($B105="Male", MIN(OFFSET(Mortality_Rates!$B$6, $C105, 0), Mortality_Rates!$B$111), MIN(OFFSET(Mortality_Rates!$B$6, $C105, 1),  Mortality_Rates!$C$111))</f>
        <v>0.22059416657048789</v>
      </c>
      <c r="AN105" s="30">
        <f ca="1">(1-IF($B105="Male", $C$3, $C$4))^MIN((AN$8-$C$6), $C$5)*IF($B105="Male", MIN(OFFSET(Mortality_Rates!$B$6, $C105, 0), Mortality_Rates!$B$111), MIN(OFFSET(Mortality_Rates!$B$6, $C105, 1),  Mortality_Rates!$C$111))</f>
        <v>0.2180573336549273</v>
      </c>
      <c r="AO105" s="30">
        <f ca="1">(1-IF($B105="Male", $C$3, $C$4))^MIN((AO$8-$C$6), $C$5)*IF($B105="Male", MIN(OFFSET(Mortality_Rates!$B$6, $C105, 0), Mortality_Rates!$B$111), MIN(OFFSET(Mortality_Rates!$B$6, $C105, 1),  Mortality_Rates!$C$111))</f>
        <v>0.21554967431789562</v>
      </c>
      <c r="AP105" s="30">
        <f ca="1">(1-IF($B105="Male", $C$3, $C$4))^MIN((AP$8-$C$6), $C$5)*IF($B105="Male", MIN(OFFSET(Mortality_Rates!$B$6, $C105, 0), Mortality_Rates!$B$111), MIN(OFFSET(Mortality_Rates!$B$6, $C105, 1),  Mortality_Rates!$C$111))</f>
        <v>0.21307085306323983</v>
      </c>
      <c r="AQ105" s="30">
        <f ca="1">(1-IF($B105="Male", $C$3, $C$4))^MIN((AQ$8-$C$6), $C$5)*IF($B105="Male", MIN(OFFSET(Mortality_Rates!$B$6, $C105, 0), Mortality_Rates!$B$111), MIN(OFFSET(Mortality_Rates!$B$6, $C105, 1),  Mortality_Rates!$C$111))</f>
        <v>0.21062053825301258</v>
      </c>
      <c r="AR105" s="30">
        <f ca="1">(1-IF($B105="Male", $C$3, $C$4))^MIN((AR$8-$C$6), $C$5)*IF($B105="Male", MIN(OFFSET(Mortality_Rates!$B$6, $C105, 0), Mortality_Rates!$B$111), MIN(OFFSET(Mortality_Rates!$B$6, $C105, 1),  Mortality_Rates!$C$111))</f>
        <v>0.20819840206310294</v>
      </c>
      <c r="AS105" s="30">
        <f ca="1">(1-IF($B105="Male", $C$3, $C$4))^MIN((AS$8-$C$6), $C$5)*IF($B105="Male", MIN(OFFSET(Mortality_Rates!$B$6, $C105, 0), Mortality_Rates!$B$111), MIN(OFFSET(Mortality_Rates!$B$6, $C105, 1),  Mortality_Rates!$C$111))</f>
        <v>0.20580412043937724</v>
      </c>
      <c r="AT105" s="30">
        <f ca="1">(1-IF($B105="Male", $C$3, $C$4))^MIN((AT$8-$C$6), $C$5)*IF($B105="Male", MIN(OFFSET(Mortality_Rates!$B$6, $C105, 0), Mortality_Rates!$B$111), MIN(OFFSET(Mortality_Rates!$B$6, $C105, 1),  Mortality_Rates!$C$111))</f>
        <v>0.20343737305432441</v>
      </c>
      <c r="AU105" s="30">
        <f ca="1">(1-IF($B105="Male", $C$3, $C$4))^MIN((AU$8-$C$6), $C$5)*IF($B105="Male", MIN(OFFSET(Mortality_Rates!$B$6, $C105, 0), Mortality_Rates!$B$111), MIN(OFFSET(Mortality_Rates!$B$6, $C105, 1),  Mortality_Rates!$C$111))</f>
        <v>0.20109784326419972</v>
      </c>
      <c r="AV105" s="30">
        <f ca="1">(1-IF($B105="Male", $C$3, $C$4))^MIN((AV$8-$C$6), $C$5)*IF($B105="Male", MIN(OFFSET(Mortality_Rates!$B$6, $C105, 0), Mortality_Rates!$B$111), MIN(OFFSET(Mortality_Rates!$B$6, $C105, 1),  Mortality_Rates!$C$111))</f>
        <v>0.19878521806666141</v>
      </c>
      <c r="AW105" s="30">
        <f ca="1">(1-IF($B105="Male", $C$3, $C$4))^MIN((AW$8-$C$6), $C$5)*IF($B105="Male", MIN(OFFSET(Mortality_Rates!$B$6, $C105, 0), Mortality_Rates!$B$111), MIN(OFFSET(Mortality_Rates!$B$6, $C105, 1),  Mortality_Rates!$C$111))</f>
        <v>0.19649918805889482</v>
      </c>
      <c r="AX105" s="30">
        <f ca="1">(1-IF($B105="Male", $C$3, $C$4))^MIN((AX$8-$C$6), $C$5)*IF($B105="Male", MIN(OFFSET(Mortality_Rates!$B$6, $C105, 0), Mortality_Rates!$B$111), MIN(OFFSET(Mortality_Rates!$B$6, $C105, 1),  Mortality_Rates!$C$111))</f>
        <v>0.19423944739621754</v>
      </c>
      <c r="AY105" s="30">
        <f ca="1">(1-IF($B105="Male", $C$3, $C$4))^MIN((AY$8-$C$6), $C$5)*IF($B105="Male", MIN(OFFSET(Mortality_Rates!$B$6, $C105, 0), Mortality_Rates!$B$111), MIN(OFFSET(Mortality_Rates!$B$6, $C105, 1),  Mortality_Rates!$C$111))</f>
        <v>0.19200569375116103</v>
      </c>
      <c r="AZ105" s="30">
        <f ca="1">(1-IF($B105="Male", $C$3, $C$4))^MIN((AZ$8-$C$6), $C$5)*IF($B105="Male", MIN(OFFSET(Mortality_Rates!$B$6, $C105, 0), Mortality_Rates!$B$111), MIN(OFFSET(Mortality_Rates!$B$6, $C105, 1),  Mortality_Rates!$C$111))</f>
        <v>0.18979762827302268</v>
      </c>
      <c r="BA105" s="30">
        <f ca="1">(1-IF($B105="Male", $C$3, $C$4))^MIN((BA$8-$C$6), $C$5)*IF($B105="Male", MIN(OFFSET(Mortality_Rates!$B$6, $C105, 0), Mortality_Rates!$B$111), MIN(OFFSET(Mortality_Rates!$B$6, $C105, 1),  Mortality_Rates!$C$111))</f>
        <v>0.18761495554788293</v>
      </c>
      <c r="BB105" s="30">
        <f ca="1">(1-IF($B105="Male", $C$3, $C$4))^MIN((BB$8-$C$6), $C$5)*IF($B105="Male", MIN(OFFSET(Mortality_Rates!$B$6, $C105, 0), Mortality_Rates!$B$111), MIN(OFFSET(Mortality_Rates!$B$6, $C105, 1),  Mortality_Rates!$C$111))</f>
        <v>0.18761495554788293</v>
      </c>
      <c r="BC105" s="30">
        <f ca="1">(1-IF($B105="Male", $C$3, $C$4))^MIN((BC$8-$C$6), $C$5)*IF($B105="Male", MIN(OFFSET(Mortality_Rates!$B$6, $C105, 0), Mortality_Rates!$B$111), MIN(OFFSET(Mortality_Rates!$B$6, $C105, 1),  Mortality_Rates!$C$111))</f>
        <v>0.18761495554788293</v>
      </c>
      <c r="BD105" s="30">
        <f ca="1">(1-IF($B105="Male", $C$3, $C$4))^MIN((BD$8-$C$6), $C$5)*IF($B105="Male", MIN(OFFSET(Mortality_Rates!$B$6, $C105, 0), Mortality_Rates!$B$111), MIN(OFFSET(Mortality_Rates!$B$6, $C105, 1),  Mortality_Rates!$C$111))</f>
        <v>0.18761495554788293</v>
      </c>
      <c r="BE105" s="30">
        <f ca="1">(1-IF($B105="Male", $C$3, $C$4))^MIN((BE$8-$C$6), $C$5)*IF($B105="Male", MIN(OFFSET(Mortality_Rates!$B$6, $C105, 0), Mortality_Rates!$B$111), MIN(OFFSET(Mortality_Rates!$B$6, $C105, 1),  Mortality_Rates!$C$111))</f>
        <v>0.18761495554788293</v>
      </c>
      <c r="BF105" s="30">
        <f ca="1">(1-IF($B105="Male", $C$3, $C$4))^MIN((BF$8-$C$6), $C$5)*IF($B105="Male", MIN(OFFSET(Mortality_Rates!$B$6, $C105, 0), Mortality_Rates!$B$111), MIN(OFFSET(Mortality_Rates!$B$6, $C105, 1),  Mortality_Rates!$C$111))</f>
        <v>0.18761495554788293</v>
      </c>
      <c r="BG105" s="30">
        <f ca="1">(1-IF($B105="Male", $C$3, $C$4))^MIN((BG$8-$C$6), $C$5)*IF($B105="Male", MIN(OFFSET(Mortality_Rates!$B$6, $C105, 0), Mortality_Rates!$B$111), MIN(OFFSET(Mortality_Rates!$B$6, $C105, 1),  Mortality_Rates!$C$111))</f>
        <v>0.18761495554788293</v>
      </c>
      <c r="BH105" s="30">
        <f ca="1">(1-IF($B105="Male", $C$3, $C$4))^MIN((BH$8-$C$6), $C$5)*IF($B105="Male", MIN(OFFSET(Mortality_Rates!$B$6, $C105, 0), Mortality_Rates!$B$111), MIN(OFFSET(Mortality_Rates!$B$6, $C105, 1),  Mortality_Rates!$C$111))</f>
        <v>0.18761495554788293</v>
      </c>
      <c r="BI105" s="30">
        <f ca="1">(1-IF($B105="Male", $C$3, $C$4))^MIN((BI$8-$C$6), $C$5)*IF($B105="Male", MIN(OFFSET(Mortality_Rates!$B$6, $C105, 0), Mortality_Rates!$B$111), MIN(OFFSET(Mortality_Rates!$B$6, $C105, 1),  Mortality_Rates!$C$111))</f>
        <v>0.18761495554788293</v>
      </c>
      <c r="BJ105" s="30">
        <f ca="1">(1-IF($B105="Male", $C$3, $C$4))^MIN((BJ$8-$C$6), $C$5)*IF($B105="Male", MIN(OFFSET(Mortality_Rates!$B$6, $C105, 0), Mortality_Rates!$B$111), MIN(OFFSET(Mortality_Rates!$B$6, $C105, 1),  Mortality_Rates!$C$111))</f>
        <v>0.18761495554788293</v>
      </c>
      <c r="BK105" s="30">
        <f ca="1">(1-IF($B105="Male", $C$3, $C$4))^MIN((BK$8-$C$6), $C$5)*IF($B105="Male", MIN(OFFSET(Mortality_Rates!$B$6, $C105, 0), Mortality_Rates!$B$111), MIN(OFFSET(Mortality_Rates!$B$6, $C105, 1),  Mortality_Rates!$C$111))</f>
        <v>0.18761495554788293</v>
      </c>
    </row>
    <row r="106" spans="1:63" x14ac:dyDescent="0.35">
      <c r="A106" t="s">
        <v>34</v>
      </c>
      <c r="B106" t="s">
        <v>31</v>
      </c>
      <c r="C106">
        <f t="shared" si="26"/>
        <v>97</v>
      </c>
      <c r="D106" s="30">
        <f ca="1">(1-IF($B106="Male", $C$3, $C$4))^MIN((D$8-$C$6), $C$5)*IF($B106="Male", MIN(OFFSET(Mortality_Rates!$B$6, $C106, 0), Mortality_Rates!$B$111), MIN(OFFSET(Mortality_Rates!$B$6, $C106, 1),  Mortality_Rates!$C$111))</f>
        <v>0.35694833850000002</v>
      </c>
      <c r="E106" s="30">
        <f ca="1">(1-IF($B106="Male", $C$3, $C$4))^MIN((E$8-$C$6), $C$5)*IF($B106="Male", MIN(OFFSET(Mortality_Rates!$B$6, $C106, 0), Mortality_Rates!$B$111), MIN(OFFSET(Mortality_Rates!$B$6, $C106, 1),  Mortality_Rates!$C$111))</f>
        <v>0.35284343260725004</v>
      </c>
      <c r="F106" s="30">
        <f ca="1">(1-IF($B106="Male", $C$3, $C$4))^MIN((F$8-$C$6), $C$5)*IF($B106="Male", MIN(OFFSET(Mortality_Rates!$B$6, $C106, 0), Mortality_Rates!$B$111), MIN(OFFSET(Mortality_Rates!$B$6, $C106, 1),  Mortality_Rates!$C$111))</f>
        <v>0.34878573313226663</v>
      </c>
      <c r="G106" s="30">
        <f ca="1">(1-IF($B106="Male", $C$3, $C$4))^MIN((G$8-$C$6), $C$5)*IF($B106="Male", MIN(OFFSET(Mortality_Rates!$B$6, $C106, 0), Mortality_Rates!$B$111), MIN(OFFSET(Mortality_Rates!$B$6, $C106, 1),  Mortality_Rates!$C$111))</f>
        <v>0.34477469720124559</v>
      </c>
      <c r="H106" s="30">
        <f ca="1">(1-IF($B106="Male", $C$3, $C$4))^MIN((H$8-$C$6), $C$5)*IF($B106="Male", MIN(OFFSET(Mortality_Rates!$B$6, $C106, 0), Mortality_Rates!$B$111), MIN(OFFSET(Mortality_Rates!$B$6, $C106, 1),  Mortality_Rates!$C$111))</f>
        <v>0.34080978818343133</v>
      </c>
      <c r="I106" s="30">
        <f ca="1">(1-IF($B106="Male", $C$3, $C$4))^MIN((I$8-$C$6), $C$5)*IF($B106="Male", MIN(OFFSET(Mortality_Rates!$B$6, $C106, 0), Mortality_Rates!$B$111), MIN(OFFSET(Mortality_Rates!$B$6, $C106, 1),  Mortality_Rates!$C$111))</f>
        <v>0.33689047561932184</v>
      </c>
      <c r="J106" s="30">
        <f ca="1">(1-IF($B106="Male", $C$3, $C$4))^MIN((J$8-$C$6), $C$5)*IF($B106="Male", MIN(OFFSET(Mortality_Rates!$B$6, $C106, 0), Mortality_Rates!$B$111), MIN(OFFSET(Mortality_Rates!$B$6, $C106, 1),  Mortality_Rates!$C$111))</f>
        <v>0.33301623514969964</v>
      </c>
      <c r="K106" s="30">
        <f ca="1">(1-IF($B106="Male", $C$3, $C$4))^MIN((K$8-$C$6), $C$5)*IF($B106="Male", MIN(OFFSET(Mortality_Rates!$B$6, $C106, 0), Mortality_Rates!$B$111), MIN(OFFSET(Mortality_Rates!$B$6, $C106, 1),  Mortality_Rates!$C$111))</f>
        <v>0.32918654844547812</v>
      </c>
      <c r="L106" s="30">
        <f ca="1">(1-IF($B106="Male", $C$3, $C$4))^MIN((L$8-$C$6), $C$5)*IF($B106="Male", MIN(OFFSET(Mortality_Rates!$B$6, $C106, 0), Mortality_Rates!$B$111), MIN(OFFSET(Mortality_Rates!$B$6, $C106, 1),  Mortality_Rates!$C$111))</f>
        <v>0.32540090313835507</v>
      </c>
      <c r="M106" s="30">
        <f ca="1">(1-IF($B106="Male", $C$3, $C$4))^MIN((M$8-$C$6), $C$5)*IF($B106="Male", MIN(OFFSET(Mortality_Rates!$B$6, $C106, 0), Mortality_Rates!$B$111), MIN(OFFSET(Mortality_Rates!$B$6, $C106, 1),  Mortality_Rates!$C$111))</f>
        <v>0.321658792752264</v>
      </c>
      <c r="N106" s="30">
        <f ca="1">(1-IF($B106="Male", $C$3, $C$4))^MIN((N$8-$C$6), $C$5)*IF($B106="Male", MIN(OFFSET(Mortality_Rates!$B$6, $C106, 0), Mortality_Rates!$B$111), MIN(OFFSET(Mortality_Rates!$B$6, $C106, 1),  Mortality_Rates!$C$111))</f>
        <v>0.31795971663561301</v>
      </c>
      <c r="O106" s="30">
        <f ca="1">(1-IF($B106="Male", $C$3, $C$4))^MIN((O$8-$C$6), $C$5)*IF($B106="Male", MIN(OFFSET(Mortality_Rates!$B$6, $C106, 0), Mortality_Rates!$B$111), MIN(OFFSET(Mortality_Rates!$B$6, $C106, 1),  Mortality_Rates!$C$111))</f>
        <v>0.31430317989430345</v>
      </c>
      <c r="P106" s="30">
        <f ca="1">(1-IF($B106="Male", $C$3, $C$4))^MIN((P$8-$C$6), $C$5)*IF($B106="Male", MIN(OFFSET(Mortality_Rates!$B$6, $C106, 0), Mortality_Rates!$B$111), MIN(OFFSET(Mortality_Rates!$B$6, $C106, 1),  Mortality_Rates!$C$111))</f>
        <v>0.31068869332551902</v>
      </c>
      <c r="Q106" s="30">
        <f ca="1">(1-IF($B106="Male", $C$3, $C$4))^MIN((Q$8-$C$6), $C$5)*IF($B106="Male", MIN(OFFSET(Mortality_Rates!$B$6, $C106, 0), Mortality_Rates!$B$111), MIN(OFFSET(Mortality_Rates!$B$6, $C106, 1),  Mortality_Rates!$C$111))</f>
        <v>0.30711577335227552</v>
      </c>
      <c r="R106" s="30">
        <f ca="1">(1-IF($B106="Male", $C$3, $C$4))^MIN((R$8-$C$6), $C$5)*IF($B106="Male", MIN(OFFSET(Mortality_Rates!$B$6, $C106, 0), Mortality_Rates!$B$111), MIN(OFFSET(Mortality_Rates!$B$6, $C106, 1),  Mortality_Rates!$C$111))</f>
        <v>0.30358394195872435</v>
      </c>
      <c r="S106" s="30">
        <f ca="1">(1-IF($B106="Male", $C$3, $C$4))^MIN((S$8-$C$6), $C$5)*IF($B106="Male", MIN(OFFSET(Mortality_Rates!$B$6, $C106, 0), Mortality_Rates!$B$111), MIN(OFFSET(Mortality_Rates!$B$6, $C106, 1),  Mortality_Rates!$C$111))</f>
        <v>0.30009272662619901</v>
      </c>
      <c r="T106" s="30">
        <f ca="1">(1-IF($B106="Male", $C$3, $C$4))^MIN((T$8-$C$6), $C$5)*IF($B106="Male", MIN(OFFSET(Mortality_Rates!$B$6, $C106, 0), Mortality_Rates!$B$111), MIN(OFFSET(Mortality_Rates!$B$6, $C106, 1),  Mortality_Rates!$C$111))</f>
        <v>0.29664166026999772</v>
      </c>
      <c r="U106" s="30">
        <f ca="1">(1-IF($B106="Male", $C$3, $C$4))^MIN((U$8-$C$6), $C$5)*IF($B106="Male", MIN(OFFSET(Mortality_Rates!$B$6, $C106, 0), Mortality_Rates!$B$111), MIN(OFFSET(Mortality_Rates!$B$6, $C106, 1),  Mortality_Rates!$C$111))</f>
        <v>0.29323028117689276</v>
      </c>
      <c r="V106" s="30">
        <f ca="1">(1-IF($B106="Male", $C$3, $C$4))^MIN((V$8-$C$6), $C$5)*IF($B106="Male", MIN(OFFSET(Mortality_Rates!$B$6, $C106, 0), Mortality_Rates!$B$111), MIN(OFFSET(Mortality_Rates!$B$6, $C106, 1),  Mortality_Rates!$C$111))</f>
        <v>0.28985813294335849</v>
      </c>
      <c r="W106" s="30">
        <f ca="1">(1-IF($B106="Male", $C$3, $C$4))^MIN((W$8-$C$6), $C$5)*IF($B106="Male", MIN(OFFSET(Mortality_Rates!$B$6, $C106, 0), Mortality_Rates!$B$111), MIN(OFFSET(Mortality_Rates!$B$6, $C106, 1),  Mortality_Rates!$C$111))</f>
        <v>0.28652476441450991</v>
      </c>
      <c r="X106" s="30">
        <f ca="1">(1-IF($B106="Male", $C$3, $C$4))^MIN((X$8-$C$6), $C$5)*IF($B106="Male", MIN(OFFSET(Mortality_Rates!$B$6, $C106, 0), Mortality_Rates!$B$111), MIN(OFFSET(Mortality_Rates!$B$6, $C106, 1),  Mortality_Rates!$C$111))</f>
        <v>0.28322972962374304</v>
      </c>
      <c r="Y106" s="30">
        <f ca="1">(1-IF($B106="Male", $C$3, $C$4))^MIN((Y$8-$C$6), $C$5)*IF($B106="Male", MIN(OFFSET(Mortality_Rates!$B$6, $C106, 0), Mortality_Rates!$B$111), MIN(OFFSET(Mortality_Rates!$B$6, $C106, 1),  Mortality_Rates!$C$111))</f>
        <v>0.27997258773306999</v>
      </c>
      <c r="Z106" s="30">
        <f ca="1">(1-IF($B106="Male", $C$3, $C$4))^MIN((Z$8-$C$6), $C$5)*IF($B106="Male", MIN(OFFSET(Mortality_Rates!$B$6, $C106, 0), Mortality_Rates!$B$111), MIN(OFFSET(Mortality_Rates!$B$6, $C106, 1),  Mortality_Rates!$C$111))</f>
        <v>0.27675290297413974</v>
      </c>
      <c r="AA106" s="30">
        <f ca="1">(1-IF($B106="Male", $C$3, $C$4))^MIN((AA$8-$C$6), $C$5)*IF($B106="Male", MIN(OFFSET(Mortality_Rates!$B$6, $C106, 0), Mortality_Rates!$B$111), MIN(OFFSET(Mortality_Rates!$B$6, $C106, 1),  Mortality_Rates!$C$111))</f>
        <v>0.27357024458993712</v>
      </c>
      <c r="AB106" s="30">
        <f ca="1">(1-IF($B106="Male", $C$3, $C$4))^MIN((AB$8-$C$6), $C$5)*IF($B106="Male", MIN(OFFSET(Mortality_Rates!$B$6, $C106, 0), Mortality_Rates!$B$111), MIN(OFFSET(Mortality_Rates!$B$6, $C106, 1),  Mortality_Rates!$C$111))</f>
        <v>0.2704241867771528</v>
      </c>
      <c r="AC106" s="30">
        <f ca="1">(1-IF($B106="Male", $C$3, $C$4))^MIN((AC$8-$C$6), $C$5)*IF($B106="Male", MIN(OFFSET(Mortality_Rates!$B$6, $C106, 0), Mortality_Rates!$B$111), MIN(OFFSET(Mortality_Rates!$B$6, $C106, 1),  Mortality_Rates!$C$111))</f>
        <v>0.26731430862921557</v>
      </c>
      <c r="AD106" s="30">
        <f ca="1">(1-IF($B106="Male", $C$3, $C$4))^MIN((AD$8-$C$6), $C$5)*IF($B106="Male", MIN(OFFSET(Mortality_Rates!$B$6, $C106, 0), Mortality_Rates!$B$111), MIN(OFFSET(Mortality_Rates!$B$6, $C106, 1),  Mortality_Rates!$C$111))</f>
        <v>0.26424019407997962</v>
      </c>
      <c r="AE106" s="30">
        <f ca="1">(1-IF($B106="Male", $C$3, $C$4))^MIN((AE$8-$C$6), $C$5)*IF($B106="Male", MIN(OFFSET(Mortality_Rates!$B$6, $C106, 0), Mortality_Rates!$B$111), MIN(OFFSET(Mortality_Rates!$B$6, $C106, 1),  Mortality_Rates!$C$111))</f>
        <v>0.26120143184805988</v>
      </c>
      <c r="AF106" s="30">
        <f ca="1">(1-IF($B106="Male", $C$3, $C$4))^MIN((AF$8-$C$6), $C$5)*IF($B106="Male", MIN(OFFSET(Mortality_Rates!$B$6, $C106, 0), Mortality_Rates!$B$111), MIN(OFFSET(Mortality_Rates!$B$6, $C106, 1),  Mortality_Rates!$C$111))</f>
        <v>0.25819761538180719</v>
      </c>
      <c r="AG106" s="30">
        <f ca="1">(1-IF($B106="Male", $C$3, $C$4))^MIN((AG$8-$C$6), $C$5)*IF($B106="Male", MIN(OFFSET(Mortality_Rates!$B$6, $C106, 0), Mortality_Rates!$B$111), MIN(OFFSET(Mortality_Rates!$B$6, $C106, 1),  Mortality_Rates!$C$111))</f>
        <v>0.25522834280491641</v>
      </c>
      <c r="AH106" s="30">
        <f ca="1">(1-IF($B106="Male", $C$3, $C$4))^MIN((AH$8-$C$6), $C$5)*IF($B106="Male", MIN(OFFSET(Mortality_Rates!$B$6, $C106, 0), Mortality_Rates!$B$111), MIN(OFFSET(Mortality_Rates!$B$6, $C106, 1),  Mortality_Rates!$C$111))</f>
        <v>0.25229321686265987</v>
      </c>
      <c r="AI106" s="30">
        <f ca="1">(1-IF($B106="Male", $C$3, $C$4))^MIN((AI$8-$C$6), $C$5)*IF($B106="Male", MIN(OFFSET(Mortality_Rates!$B$6, $C106, 0), Mortality_Rates!$B$111), MIN(OFFSET(Mortality_Rates!$B$6, $C106, 1),  Mortality_Rates!$C$111))</f>
        <v>0.24939184486873928</v>
      </c>
      <c r="AJ106" s="30">
        <f ca="1">(1-IF($B106="Male", $C$3, $C$4))^MIN((AJ$8-$C$6), $C$5)*IF($B106="Male", MIN(OFFSET(Mortality_Rates!$B$6, $C106, 0), Mortality_Rates!$B$111), MIN(OFFSET(Mortality_Rates!$B$6, $C106, 1),  Mortality_Rates!$C$111))</f>
        <v>0.24652383865274879</v>
      </c>
      <c r="AK106" s="30">
        <f ca="1">(1-IF($B106="Male", $C$3, $C$4))^MIN((AK$8-$C$6), $C$5)*IF($B106="Male", MIN(OFFSET(Mortality_Rates!$B$6, $C106, 0), Mortality_Rates!$B$111), MIN(OFFSET(Mortality_Rates!$B$6, $C106, 1),  Mortality_Rates!$C$111))</f>
        <v>0.24368881450824215</v>
      </c>
      <c r="AL106" s="30">
        <f ca="1">(1-IF($B106="Male", $C$3, $C$4))^MIN((AL$8-$C$6), $C$5)*IF($B106="Male", MIN(OFFSET(Mortality_Rates!$B$6, $C106, 0), Mortality_Rates!$B$111), MIN(OFFSET(Mortality_Rates!$B$6, $C106, 1),  Mortality_Rates!$C$111))</f>
        <v>0.24088639314139737</v>
      </c>
      <c r="AM106" s="30">
        <f ca="1">(1-IF($B106="Male", $C$3, $C$4))^MIN((AM$8-$C$6), $C$5)*IF($B106="Male", MIN(OFFSET(Mortality_Rates!$B$6, $C106, 0), Mortality_Rates!$B$111), MIN(OFFSET(Mortality_Rates!$B$6, $C106, 1),  Mortality_Rates!$C$111))</f>
        <v>0.23811619962027133</v>
      </c>
      <c r="AN106" s="30">
        <f ca="1">(1-IF($B106="Male", $C$3, $C$4))^MIN((AN$8-$C$6), $C$5)*IF($B106="Male", MIN(OFFSET(Mortality_Rates!$B$6, $C106, 0), Mortality_Rates!$B$111), MIN(OFFSET(Mortality_Rates!$B$6, $C106, 1),  Mortality_Rates!$C$111))</f>
        <v>0.23537786332463823</v>
      </c>
      <c r="AO106" s="30">
        <f ca="1">(1-IF($B106="Male", $C$3, $C$4))^MIN((AO$8-$C$6), $C$5)*IF($B106="Male", MIN(OFFSET(Mortality_Rates!$B$6, $C106, 0), Mortality_Rates!$B$111), MIN(OFFSET(Mortality_Rates!$B$6, $C106, 1),  Mortality_Rates!$C$111))</f>
        <v>0.23267101789640487</v>
      </c>
      <c r="AP106" s="30">
        <f ca="1">(1-IF($B106="Male", $C$3, $C$4))^MIN((AP$8-$C$6), $C$5)*IF($B106="Male", MIN(OFFSET(Mortality_Rates!$B$6, $C106, 0), Mortality_Rates!$B$111), MIN(OFFSET(Mortality_Rates!$B$6, $C106, 1),  Mortality_Rates!$C$111))</f>
        <v>0.22999530119059625</v>
      </c>
      <c r="AQ106" s="30">
        <f ca="1">(1-IF($B106="Male", $C$3, $C$4))^MIN((AQ$8-$C$6), $C$5)*IF($B106="Male", MIN(OFFSET(Mortality_Rates!$B$6, $C106, 0), Mortality_Rates!$B$111), MIN(OFFSET(Mortality_Rates!$B$6, $C106, 1),  Mortality_Rates!$C$111))</f>
        <v>0.22735035522690436</v>
      </c>
      <c r="AR106" s="30">
        <f ca="1">(1-IF($B106="Male", $C$3, $C$4))^MIN((AR$8-$C$6), $C$5)*IF($B106="Male", MIN(OFFSET(Mortality_Rates!$B$6, $C106, 0), Mortality_Rates!$B$111), MIN(OFFSET(Mortality_Rates!$B$6, $C106, 1),  Mortality_Rates!$C$111))</f>
        <v>0.22473582614179496</v>
      </c>
      <c r="AS106" s="30">
        <f ca="1">(1-IF($B106="Male", $C$3, $C$4))^MIN((AS$8-$C$6), $C$5)*IF($B106="Male", MIN(OFFSET(Mortality_Rates!$B$6, $C106, 0), Mortality_Rates!$B$111), MIN(OFFSET(Mortality_Rates!$B$6, $C106, 1),  Mortality_Rates!$C$111))</f>
        <v>0.22215136414116432</v>
      </c>
      <c r="AT106" s="30">
        <f ca="1">(1-IF($B106="Male", $C$3, $C$4))^MIN((AT$8-$C$6), $C$5)*IF($B106="Male", MIN(OFFSET(Mortality_Rates!$B$6, $C106, 0), Mortality_Rates!$B$111), MIN(OFFSET(Mortality_Rates!$B$6, $C106, 1),  Mortality_Rates!$C$111))</f>
        <v>0.21959662345354095</v>
      </c>
      <c r="AU106" s="30">
        <f ca="1">(1-IF($B106="Male", $C$3, $C$4))^MIN((AU$8-$C$6), $C$5)*IF($B106="Male", MIN(OFFSET(Mortality_Rates!$B$6, $C106, 0), Mortality_Rates!$B$111), MIN(OFFSET(Mortality_Rates!$B$6, $C106, 1),  Mortality_Rates!$C$111))</f>
        <v>0.21707126228382526</v>
      </c>
      <c r="AV106" s="30">
        <f ca="1">(1-IF($B106="Male", $C$3, $C$4))^MIN((AV$8-$C$6), $C$5)*IF($B106="Male", MIN(OFFSET(Mortality_Rates!$B$6, $C106, 0), Mortality_Rates!$B$111), MIN(OFFSET(Mortality_Rates!$B$6, $C106, 1),  Mortality_Rates!$C$111))</f>
        <v>0.21457494276756126</v>
      </c>
      <c r="AW106" s="30">
        <f ca="1">(1-IF($B106="Male", $C$3, $C$4))^MIN((AW$8-$C$6), $C$5)*IF($B106="Male", MIN(OFFSET(Mortality_Rates!$B$6, $C106, 0), Mortality_Rates!$B$111), MIN(OFFSET(Mortality_Rates!$B$6, $C106, 1),  Mortality_Rates!$C$111))</f>
        <v>0.21210733092573431</v>
      </c>
      <c r="AX106" s="30">
        <f ca="1">(1-IF($B106="Male", $C$3, $C$4))^MIN((AX$8-$C$6), $C$5)*IF($B106="Male", MIN(OFFSET(Mortality_Rates!$B$6, $C106, 0), Mortality_Rates!$B$111), MIN(OFFSET(Mortality_Rates!$B$6, $C106, 1),  Mortality_Rates!$C$111))</f>
        <v>0.20966809662008837</v>
      </c>
      <c r="AY106" s="30">
        <f ca="1">(1-IF($B106="Male", $C$3, $C$4))^MIN((AY$8-$C$6), $C$5)*IF($B106="Male", MIN(OFFSET(Mortality_Rates!$B$6, $C106, 0), Mortality_Rates!$B$111), MIN(OFFSET(Mortality_Rates!$B$6, $C106, 1),  Mortality_Rates!$C$111))</f>
        <v>0.20725691350895734</v>
      </c>
      <c r="AZ106" s="30">
        <f ca="1">(1-IF($B106="Male", $C$3, $C$4))^MIN((AZ$8-$C$6), $C$5)*IF($B106="Male", MIN(OFFSET(Mortality_Rates!$B$6, $C106, 0), Mortality_Rates!$B$111), MIN(OFFSET(Mortality_Rates!$B$6, $C106, 1),  Mortality_Rates!$C$111))</f>
        <v>0.20487345900360435</v>
      </c>
      <c r="BA106" s="30">
        <f ca="1">(1-IF($B106="Male", $C$3, $C$4))^MIN((BA$8-$C$6), $C$5)*IF($B106="Male", MIN(OFFSET(Mortality_Rates!$B$6, $C106, 0), Mortality_Rates!$B$111), MIN(OFFSET(Mortality_Rates!$B$6, $C106, 1),  Mortality_Rates!$C$111))</f>
        <v>0.20251741422506292</v>
      </c>
      <c r="BB106" s="30">
        <f ca="1">(1-IF($B106="Male", $C$3, $C$4))^MIN((BB$8-$C$6), $C$5)*IF($B106="Male", MIN(OFFSET(Mortality_Rates!$B$6, $C106, 0), Mortality_Rates!$B$111), MIN(OFFSET(Mortality_Rates!$B$6, $C106, 1),  Mortality_Rates!$C$111))</f>
        <v>0.20251741422506292</v>
      </c>
      <c r="BC106" s="30">
        <f ca="1">(1-IF($B106="Male", $C$3, $C$4))^MIN((BC$8-$C$6), $C$5)*IF($B106="Male", MIN(OFFSET(Mortality_Rates!$B$6, $C106, 0), Mortality_Rates!$B$111), MIN(OFFSET(Mortality_Rates!$B$6, $C106, 1),  Mortality_Rates!$C$111))</f>
        <v>0.20251741422506292</v>
      </c>
      <c r="BD106" s="30">
        <f ca="1">(1-IF($B106="Male", $C$3, $C$4))^MIN((BD$8-$C$6), $C$5)*IF($B106="Male", MIN(OFFSET(Mortality_Rates!$B$6, $C106, 0), Mortality_Rates!$B$111), MIN(OFFSET(Mortality_Rates!$B$6, $C106, 1),  Mortality_Rates!$C$111))</f>
        <v>0.20251741422506292</v>
      </c>
      <c r="BE106" s="30">
        <f ca="1">(1-IF($B106="Male", $C$3, $C$4))^MIN((BE$8-$C$6), $C$5)*IF($B106="Male", MIN(OFFSET(Mortality_Rates!$B$6, $C106, 0), Mortality_Rates!$B$111), MIN(OFFSET(Mortality_Rates!$B$6, $C106, 1),  Mortality_Rates!$C$111))</f>
        <v>0.20251741422506292</v>
      </c>
      <c r="BF106" s="30">
        <f ca="1">(1-IF($B106="Male", $C$3, $C$4))^MIN((BF$8-$C$6), $C$5)*IF($B106="Male", MIN(OFFSET(Mortality_Rates!$B$6, $C106, 0), Mortality_Rates!$B$111), MIN(OFFSET(Mortality_Rates!$B$6, $C106, 1),  Mortality_Rates!$C$111))</f>
        <v>0.20251741422506292</v>
      </c>
      <c r="BG106" s="30">
        <f ca="1">(1-IF($B106="Male", $C$3, $C$4))^MIN((BG$8-$C$6), $C$5)*IF($B106="Male", MIN(OFFSET(Mortality_Rates!$B$6, $C106, 0), Mortality_Rates!$B$111), MIN(OFFSET(Mortality_Rates!$B$6, $C106, 1),  Mortality_Rates!$C$111))</f>
        <v>0.20251741422506292</v>
      </c>
      <c r="BH106" s="30">
        <f ca="1">(1-IF($B106="Male", $C$3, $C$4))^MIN((BH$8-$C$6), $C$5)*IF($B106="Male", MIN(OFFSET(Mortality_Rates!$B$6, $C106, 0), Mortality_Rates!$B$111), MIN(OFFSET(Mortality_Rates!$B$6, $C106, 1),  Mortality_Rates!$C$111))</f>
        <v>0.20251741422506292</v>
      </c>
      <c r="BI106" s="30">
        <f ca="1">(1-IF($B106="Male", $C$3, $C$4))^MIN((BI$8-$C$6), $C$5)*IF($B106="Male", MIN(OFFSET(Mortality_Rates!$B$6, $C106, 0), Mortality_Rates!$B$111), MIN(OFFSET(Mortality_Rates!$B$6, $C106, 1),  Mortality_Rates!$C$111))</f>
        <v>0.20251741422506292</v>
      </c>
      <c r="BJ106" s="30">
        <f ca="1">(1-IF($B106="Male", $C$3, $C$4))^MIN((BJ$8-$C$6), $C$5)*IF($B106="Male", MIN(OFFSET(Mortality_Rates!$B$6, $C106, 0), Mortality_Rates!$B$111), MIN(OFFSET(Mortality_Rates!$B$6, $C106, 1),  Mortality_Rates!$C$111))</f>
        <v>0.20251741422506292</v>
      </c>
      <c r="BK106" s="30">
        <f ca="1">(1-IF($B106="Male", $C$3, $C$4))^MIN((BK$8-$C$6), $C$5)*IF($B106="Male", MIN(OFFSET(Mortality_Rates!$B$6, $C106, 0), Mortality_Rates!$B$111), MIN(OFFSET(Mortality_Rates!$B$6, $C106, 1),  Mortality_Rates!$C$111))</f>
        <v>0.20251741422506292</v>
      </c>
    </row>
    <row r="107" spans="1:63" x14ac:dyDescent="0.35">
      <c r="A107" t="s">
        <v>34</v>
      </c>
      <c r="B107" t="s">
        <v>31</v>
      </c>
      <c r="C107">
        <f t="shared" si="26"/>
        <v>98</v>
      </c>
      <c r="D107" s="30">
        <f ca="1">(1-IF($B107="Male", $C$3, $C$4))^MIN((D$8-$C$6), $C$5)*IF($B107="Male", MIN(OFFSET(Mortality_Rates!$B$6, $C107, 0), Mortality_Rates!$B$111), MIN(OFFSET(Mortality_Rates!$B$6, $C107, 1),  Mortality_Rates!$C$111))</f>
        <v>0.3842566395</v>
      </c>
      <c r="E107" s="30">
        <f ca="1">(1-IF($B107="Male", $C$3, $C$4))^MIN((E$8-$C$6), $C$5)*IF($B107="Male", MIN(OFFSET(Mortality_Rates!$B$6, $C107, 0), Mortality_Rates!$B$111), MIN(OFFSET(Mortality_Rates!$B$6, $C107, 1),  Mortality_Rates!$C$111))</f>
        <v>0.37983768814575003</v>
      </c>
      <c r="F107" s="30">
        <f ca="1">(1-IF($B107="Male", $C$3, $C$4))^MIN((F$8-$C$6), $C$5)*IF($B107="Male", MIN(OFFSET(Mortality_Rates!$B$6, $C107, 0), Mortality_Rates!$B$111), MIN(OFFSET(Mortality_Rates!$B$6, $C107, 1),  Mortality_Rates!$C$111))</f>
        <v>0.37546955473207388</v>
      </c>
      <c r="G107" s="30">
        <f ca="1">(1-IF($B107="Male", $C$3, $C$4))^MIN((G$8-$C$6), $C$5)*IF($B107="Male", MIN(OFFSET(Mortality_Rates!$B$6, $C107, 0), Mortality_Rates!$B$111), MIN(OFFSET(Mortality_Rates!$B$6, $C107, 1),  Mortality_Rates!$C$111))</f>
        <v>0.37115165485265506</v>
      </c>
      <c r="H107" s="30">
        <f ca="1">(1-IF($B107="Male", $C$3, $C$4))^MIN((H$8-$C$6), $C$5)*IF($B107="Male", MIN(OFFSET(Mortality_Rates!$B$6, $C107, 0), Mortality_Rates!$B$111), MIN(OFFSET(Mortality_Rates!$B$6, $C107, 1),  Mortality_Rates!$C$111))</f>
        <v>0.36688341082184955</v>
      </c>
      <c r="I107" s="30">
        <f ca="1">(1-IF($B107="Male", $C$3, $C$4))^MIN((I$8-$C$6), $C$5)*IF($B107="Male", MIN(OFFSET(Mortality_Rates!$B$6, $C107, 0), Mortality_Rates!$B$111), MIN(OFFSET(Mortality_Rates!$B$6, $C107, 1),  Mortality_Rates!$C$111))</f>
        <v>0.36266425159739824</v>
      </c>
      <c r="J107" s="30">
        <f ca="1">(1-IF($B107="Male", $C$3, $C$4))^MIN((J$8-$C$6), $C$5)*IF($B107="Male", MIN(OFFSET(Mortality_Rates!$B$6, $C107, 0), Mortality_Rates!$B$111), MIN(OFFSET(Mortality_Rates!$B$6, $C107, 1),  Mortality_Rates!$C$111))</f>
        <v>0.35849361270402819</v>
      </c>
      <c r="K107" s="30">
        <f ca="1">(1-IF($B107="Male", $C$3, $C$4))^MIN((K$8-$C$6), $C$5)*IF($B107="Male", MIN(OFFSET(Mortality_Rates!$B$6, $C107, 0), Mortality_Rates!$B$111), MIN(OFFSET(Mortality_Rates!$B$6, $C107, 1),  Mortality_Rates!$C$111))</f>
        <v>0.35437093615793186</v>
      </c>
      <c r="L107" s="30">
        <f ca="1">(1-IF($B107="Male", $C$3, $C$4))^MIN((L$8-$C$6), $C$5)*IF($B107="Male", MIN(OFFSET(Mortality_Rates!$B$6, $C107, 0), Mortality_Rates!$B$111), MIN(OFFSET(Mortality_Rates!$B$6, $C107, 1),  Mortality_Rates!$C$111))</f>
        <v>0.35029567039211568</v>
      </c>
      <c r="M107" s="30">
        <f ca="1">(1-IF($B107="Male", $C$3, $C$4))^MIN((M$8-$C$6), $C$5)*IF($B107="Male", MIN(OFFSET(Mortality_Rates!$B$6, $C107, 0), Mortality_Rates!$B$111), MIN(OFFSET(Mortality_Rates!$B$6, $C107, 1),  Mortality_Rates!$C$111))</f>
        <v>0.34626727018260633</v>
      </c>
      <c r="N107" s="30">
        <f ca="1">(1-IF($B107="Male", $C$3, $C$4))^MIN((N$8-$C$6), $C$5)*IF($B107="Male", MIN(OFFSET(Mortality_Rates!$B$6, $C107, 0), Mortality_Rates!$B$111), MIN(OFFSET(Mortality_Rates!$B$6, $C107, 1),  Mortality_Rates!$C$111))</f>
        <v>0.34228519657550638</v>
      </c>
      <c r="O107" s="30">
        <f ca="1">(1-IF($B107="Male", $C$3, $C$4))^MIN((O$8-$C$6), $C$5)*IF($B107="Male", MIN(OFFSET(Mortality_Rates!$B$6, $C107, 0), Mortality_Rates!$B$111), MIN(OFFSET(Mortality_Rates!$B$6, $C107, 1),  Mortality_Rates!$C$111))</f>
        <v>0.3383489168148881</v>
      </c>
      <c r="P107" s="30">
        <f ca="1">(1-IF($B107="Male", $C$3, $C$4))^MIN((P$8-$C$6), $C$5)*IF($B107="Male", MIN(OFFSET(Mortality_Rates!$B$6, $C107, 0), Mortality_Rates!$B$111), MIN(OFFSET(Mortality_Rates!$B$6, $C107, 1),  Mortality_Rates!$C$111))</f>
        <v>0.33445790427151689</v>
      </c>
      <c r="Q107" s="30">
        <f ca="1">(1-IF($B107="Male", $C$3, $C$4))^MIN((Q$8-$C$6), $C$5)*IF($B107="Male", MIN(OFFSET(Mortality_Rates!$B$6, $C107, 0), Mortality_Rates!$B$111), MIN(OFFSET(Mortality_Rates!$B$6, $C107, 1),  Mortality_Rates!$C$111))</f>
        <v>0.33061163837239443</v>
      </c>
      <c r="R107" s="30">
        <f ca="1">(1-IF($B107="Male", $C$3, $C$4))^MIN((R$8-$C$6), $C$5)*IF($B107="Male", MIN(OFFSET(Mortality_Rates!$B$6, $C107, 0), Mortality_Rates!$B$111), MIN(OFFSET(Mortality_Rates!$B$6, $C107, 1),  Mortality_Rates!$C$111))</f>
        <v>0.32680960453111191</v>
      </c>
      <c r="S107" s="30">
        <f ca="1">(1-IF($B107="Male", $C$3, $C$4))^MIN((S$8-$C$6), $C$5)*IF($B107="Male", MIN(OFFSET(Mortality_Rates!$B$6, $C107, 0), Mortality_Rates!$B$111), MIN(OFFSET(Mortality_Rates!$B$6, $C107, 1),  Mortality_Rates!$C$111))</f>
        <v>0.32305129407900413</v>
      </c>
      <c r="T107" s="30">
        <f ca="1">(1-IF($B107="Male", $C$3, $C$4))^MIN((T$8-$C$6), $C$5)*IF($B107="Male", MIN(OFFSET(Mortality_Rates!$B$6, $C107, 0), Mortality_Rates!$B$111), MIN(OFFSET(Mortality_Rates!$B$6, $C107, 1),  Mortality_Rates!$C$111))</f>
        <v>0.31933620419709557</v>
      </c>
      <c r="U107" s="30">
        <f ca="1">(1-IF($B107="Male", $C$3, $C$4))^MIN((U$8-$C$6), $C$5)*IF($B107="Male", MIN(OFFSET(Mortality_Rates!$B$6, $C107, 0), Mortality_Rates!$B$111), MIN(OFFSET(Mortality_Rates!$B$6, $C107, 1),  Mortality_Rates!$C$111))</f>
        <v>0.31566383784882895</v>
      </c>
      <c r="V107" s="30">
        <f ca="1">(1-IF($B107="Male", $C$3, $C$4))^MIN((V$8-$C$6), $C$5)*IF($B107="Male", MIN(OFFSET(Mortality_Rates!$B$6, $C107, 0), Mortality_Rates!$B$111), MIN(OFFSET(Mortality_Rates!$B$6, $C107, 1),  Mortality_Rates!$C$111))</f>
        <v>0.31203370371356742</v>
      </c>
      <c r="W107" s="30">
        <f ca="1">(1-IF($B107="Male", $C$3, $C$4))^MIN((W$8-$C$6), $C$5)*IF($B107="Male", MIN(OFFSET(Mortality_Rates!$B$6, $C107, 0), Mortality_Rates!$B$111), MIN(OFFSET(Mortality_Rates!$B$6, $C107, 1),  Mortality_Rates!$C$111))</f>
        <v>0.30844531612086146</v>
      </c>
      <c r="X107" s="30">
        <f ca="1">(1-IF($B107="Male", $C$3, $C$4))^MIN((X$8-$C$6), $C$5)*IF($B107="Male", MIN(OFFSET(Mortality_Rates!$B$6, $C107, 0), Mortality_Rates!$B$111), MIN(OFFSET(Mortality_Rates!$B$6, $C107, 1),  Mortality_Rates!$C$111))</f>
        <v>0.30489819498547155</v>
      </c>
      <c r="Y107" s="30">
        <f ca="1">(1-IF($B107="Male", $C$3, $C$4))^MIN((Y$8-$C$6), $C$5)*IF($B107="Male", MIN(OFFSET(Mortality_Rates!$B$6, $C107, 0), Mortality_Rates!$B$111), MIN(OFFSET(Mortality_Rates!$B$6, $C107, 1),  Mortality_Rates!$C$111))</f>
        <v>0.30139186574313859</v>
      </c>
      <c r="Z107" s="30">
        <f ca="1">(1-IF($B107="Male", $C$3, $C$4))^MIN((Z$8-$C$6), $C$5)*IF($B107="Male", MIN(OFFSET(Mortality_Rates!$B$6, $C107, 0), Mortality_Rates!$B$111), MIN(OFFSET(Mortality_Rates!$B$6, $C107, 1),  Mortality_Rates!$C$111))</f>
        <v>0.29792585928709253</v>
      </c>
      <c r="AA107" s="30">
        <f ca="1">(1-IF($B107="Male", $C$3, $C$4))^MIN((AA$8-$C$6), $C$5)*IF($B107="Male", MIN(OFFSET(Mortality_Rates!$B$6, $C107, 0), Mortality_Rates!$B$111), MIN(OFFSET(Mortality_Rates!$B$6, $C107, 1),  Mortality_Rates!$C$111))</f>
        <v>0.29449971190529095</v>
      </c>
      <c r="AB107" s="30">
        <f ca="1">(1-IF($B107="Male", $C$3, $C$4))^MIN((AB$8-$C$6), $C$5)*IF($B107="Male", MIN(OFFSET(Mortality_Rates!$B$6, $C107, 0), Mortality_Rates!$B$111), MIN(OFFSET(Mortality_Rates!$B$6, $C107, 1),  Mortality_Rates!$C$111))</f>
        <v>0.29111296521838009</v>
      </c>
      <c r="AC107" s="30">
        <f ca="1">(1-IF($B107="Male", $C$3, $C$4))^MIN((AC$8-$C$6), $C$5)*IF($B107="Male", MIN(OFFSET(Mortality_Rates!$B$6, $C107, 0), Mortality_Rates!$B$111), MIN(OFFSET(Mortality_Rates!$B$6, $C107, 1),  Mortality_Rates!$C$111))</f>
        <v>0.28776516611836878</v>
      </c>
      <c r="AD107" s="30">
        <f ca="1">(1-IF($B107="Male", $C$3, $C$4))^MIN((AD$8-$C$6), $C$5)*IF($B107="Male", MIN(OFFSET(Mortality_Rates!$B$6, $C107, 0), Mortality_Rates!$B$111), MIN(OFFSET(Mortality_Rates!$B$6, $C107, 1),  Mortality_Rates!$C$111))</f>
        <v>0.28445586670800754</v>
      </c>
      <c r="AE107" s="30">
        <f ca="1">(1-IF($B107="Male", $C$3, $C$4))^MIN((AE$8-$C$6), $C$5)*IF($B107="Male", MIN(OFFSET(Mortality_Rates!$B$6, $C107, 0), Mortality_Rates!$B$111), MIN(OFFSET(Mortality_Rates!$B$6, $C107, 1),  Mortality_Rates!$C$111))</f>
        <v>0.28118462424086549</v>
      </c>
      <c r="AF107" s="30">
        <f ca="1">(1-IF($B107="Male", $C$3, $C$4))^MIN((AF$8-$C$6), $C$5)*IF($B107="Male", MIN(OFFSET(Mortality_Rates!$B$6, $C107, 0), Mortality_Rates!$B$111), MIN(OFFSET(Mortality_Rates!$B$6, $C107, 1),  Mortality_Rates!$C$111))</f>
        <v>0.27795100106209553</v>
      </c>
      <c r="AG107" s="30">
        <f ca="1">(1-IF($B107="Male", $C$3, $C$4))^MIN((AG$8-$C$6), $C$5)*IF($B107="Male", MIN(OFFSET(Mortality_Rates!$B$6, $C107, 0), Mortality_Rates!$B$111), MIN(OFFSET(Mortality_Rates!$B$6, $C107, 1),  Mortality_Rates!$C$111))</f>
        <v>0.27475456454988145</v>
      </c>
      <c r="AH107" s="30">
        <f ca="1">(1-IF($B107="Male", $C$3, $C$4))^MIN((AH$8-$C$6), $C$5)*IF($B107="Male", MIN(OFFSET(Mortality_Rates!$B$6, $C107, 0), Mortality_Rates!$B$111), MIN(OFFSET(Mortality_Rates!$B$6, $C107, 1),  Mortality_Rates!$C$111))</f>
        <v>0.2715948870575578</v>
      </c>
      <c r="AI107" s="30">
        <f ca="1">(1-IF($B107="Male", $C$3, $C$4))^MIN((AI$8-$C$6), $C$5)*IF($B107="Male", MIN(OFFSET(Mortality_Rates!$B$6, $C107, 0), Mortality_Rates!$B$111), MIN(OFFSET(Mortality_Rates!$B$6, $C107, 1),  Mortality_Rates!$C$111))</f>
        <v>0.26847154585639588</v>
      </c>
      <c r="AJ107" s="30">
        <f ca="1">(1-IF($B107="Male", $C$3, $C$4))^MIN((AJ$8-$C$6), $C$5)*IF($B107="Male", MIN(OFFSET(Mortality_Rates!$B$6, $C107, 0), Mortality_Rates!$B$111), MIN(OFFSET(Mortality_Rates!$B$6, $C107, 1),  Mortality_Rates!$C$111))</f>
        <v>0.26538412307904735</v>
      </c>
      <c r="AK107" s="30">
        <f ca="1">(1-IF($B107="Male", $C$3, $C$4))^MIN((AK$8-$C$6), $C$5)*IF($B107="Male", MIN(OFFSET(Mortality_Rates!$B$6, $C107, 0), Mortality_Rates!$B$111), MIN(OFFSET(Mortality_Rates!$B$6, $C107, 1),  Mortality_Rates!$C$111))</f>
        <v>0.2623322056636383</v>
      </c>
      <c r="AL107" s="30">
        <f ca="1">(1-IF($B107="Male", $C$3, $C$4))^MIN((AL$8-$C$6), $C$5)*IF($B107="Male", MIN(OFFSET(Mortality_Rates!$B$6, $C107, 0), Mortality_Rates!$B$111), MIN(OFFSET(Mortality_Rates!$B$6, $C107, 1),  Mortality_Rates!$C$111))</f>
        <v>0.25931538529850645</v>
      </c>
      <c r="AM107" s="30">
        <f ca="1">(1-IF($B107="Male", $C$3, $C$4))^MIN((AM$8-$C$6), $C$5)*IF($B107="Male", MIN(OFFSET(Mortality_Rates!$B$6, $C107, 0), Mortality_Rates!$B$111), MIN(OFFSET(Mortality_Rates!$B$6, $C107, 1),  Mortality_Rates!$C$111))</f>
        <v>0.25633325836757365</v>
      </c>
      <c r="AN107" s="30">
        <f ca="1">(1-IF($B107="Male", $C$3, $C$4))^MIN((AN$8-$C$6), $C$5)*IF($B107="Male", MIN(OFFSET(Mortality_Rates!$B$6, $C107, 0), Mortality_Rates!$B$111), MIN(OFFSET(Mortality_Rates!$B$6, $C107, 1),  Mortality_Rates!$C$111))</f>
        <v>0.25338542589634655</v>
      </c>
      <c r="AO107" s="30">
        <f ca="1">(1-IF($B107="Male", $C$3, $C$4))^MIN((AO$8-$C$6), $C$5)*IF($B107="Male", MIN(OFFSET(Mortality_Rates!$B$6, $C107, 0), Mortality_Rates!$B$111), MIN(OFFSET(Mortality_Rates!$B$6, $C107, 1),  Mortality_Rates!$C$111))</f>
        <v>0.25047149349853859</v>
      </c>
      <c r="AP107" s="30">
        <f ca="1">(1-IF($B107="Male", $C$3, $C$4))^MIN((AP$8-$C$6), $C$5)*IF($B107="Male", MIN(OFFSET(Mortality_Rates!$B$6, $C107, 0), Mortality_Rates!$B$111), MIN(OFFSET(Mortality_Rates!$B$6, $C107, 1),  Mortality_Rates!$C$111))</f>
        <v>0.24759107132330538</v>
      </c>
      <c r="AQ107" s="30">
        <f ca="1">(1-IF($B107="Male", $C$3, $C$4))^MIN((AQ$8-$C$6), $C$5)*IF($B107="Male", MIN(OFFSET(Mortality_Rates!$B$6, $C107, 0), Mortality_Rates!$B$111), MIN(OFFSET(Mortality_Rates!$B$6, $C107, 1),  Mortality_Rates!$C$111))</f>
        <v>0.24474377400308736</v>
      </c>
      <c r="AR107" s="30">
        <f ca="1">(1-IF($B107="Male", $C$3, $C$4))^MIN((AR$8-$C$6), $C$5)*IF($B107="Male", MIN(OFFSET(Mortality_Rates!$B$6, $C107, 0), Mortality_Rates!$B$111), MIN(OFFSET(Mortality_Rates!$B$6, $C107, 1),  Mortality_Rates!$C$111))</f>
        <v>0.24192922060205185</v>
      </c>
      <c r="AS107" s="30">
        <f ca="1">(1-IF($B107="Male", $C$3, $C$4))^MIN((AS$8-$C$6), $C$5)*IF($B107="Male", MIN(OFFSET(Mortality_Rates!$B$6, $C107, 0), Mortality_Rates!$B$111), MIN(OFFSET(Mortality_Rates!$B$6, $C107, 1),  Mortality_Rates!$C$111))</f>
        <v>0.23914703456512826</v>
      </c>
      <c r="AT107" s="30">
        <f ca="1">(1-IF($B107="Male", $C$3, $C$4))^MIN((AT$8-$C$6), $C$5)*IF($B107="Male", MIN(OFFSET(Mortality_Rates!$B$6, $C107, 0), Mortality_Rates!$B$111), MIN(OFFSET(Mortality_Rates!$B$6, $C107, 1),  Mortality_Rates!$C$111))</f>
        <v>0.23639684366762931</v>
      </c>
      <c r="AU107" s="30">
        <f ca="1">(1-IF($B107="Male", $C$3, $C$4))^MIN((AU$8-$C$6), $C$5)*IF($B107="Male", MIN(OFFSET(Mortality_Rates!$B$6, $C107, 0), Mortality_Rates!$B$111), MIN(OFFSET(Mortality_Rates!$B$6, $C107, 1),  Mortality_Rates!$C$111))</f>
        <v>0.2336782799654516</v>
      </c>
      <c r="AV107" s="30">
        <f ca="1">(1-IF($B107="Male", $C$3, $C$4))^MIN((AV$8-$C$6), $C$5)*IF($B107="Male", MIN(OFFSET(Mortality_Rates!$B$6, $C107, 0), Mortality_Rates!$B$111), MIN(OFFSET(Mortality_Rates!$B$6, $C107, 1),  Mortality_Rates!$C$111))</f>
        <v>0.2309909797458489</v>
      </c>
      <c r="AW107" s="30">
        <f ca="1">(1-IF($B107="Male", $C$3, $C$4))^MIN((AW$8-$C$6), $C$5)*IF($B107="Male", MIN(OFFSET(Mortality_Rates!$B$6, $C107, 0), Mortality_Rates!$B$111), MIN(OFFSET(Mortality_Rates!$B$6, $C107, 1),  Mortality_Rates!$C$111))</f>
        <v>0.22833458347877164</v>
      </c>
      <c r="AX107" s="30">
        <f ca="1">(1-IF($B107="Male", $C$3, $C$4))^MIN((AX$8-$C$6), $C$5)*IF($B107="Male", MIN(OFFSET(Mortality_Rates!$B$6, $C107, 0), Mortality_Rates!$B$111), MIN(OFFSET(Mortality_Rates!$B$6, $C107, 1),  Mortality_Rates!$C$111))</f>
        <v>0.22570873576876577</v>
      </c>
      <c r="AY107" s="30">
        <f ca="1">(1-IF($B107="Male", $C$3, $C$4))^MIN((AY$8-$C$6), $C$5)*IF($B107="Male", MIN(OFFSET(Mortality_Rates!$B$6, $C107, 0), Mortality_Rates!$B$111), MIN(OFFSET(Mortality_Rates!$B$6, $C107, 1),  Mortality_Rates!$C$111))</f>
        <v>0.22311308530742496</v>
      </c>
      <c r="AZ107" s="30">
        <f ca="1">(1-IF($B107="Male", $C$3, $C$4))^MIN((AZ$8-$C$6), $C$5)*IF($B107="Male", MIN(OFFSET(Mortality_Rates!$B$6, $C107, 0), Mortality_Rates!$B$111), MIN(OFFSET(Mortality_Rates!$B$6, $C107, 1),  Mortality_Rates!$C$111))</f>
        <v>0.22054728482638958</v>
      </c>
      <c r="BA107" s="30">
        <f ca="1">(1-IF($B107="Male", $C$3, $C$4))^MIN((BA$8-$C$6), $C$5)*IF($B107="Male", MIN(OFFSET(Mortality_Rates!$B$6, $C107, 0), Mortality_Rates!$B$111), MIN(OFFSET(Mortality_Rates!$B$6, $C107, 1),  Mortality_Rates!$C$111))</f>
        <v>0.21801099105088612</v>
      </c>
      <c r="BB107" s="30">
        <f ca="1">(1-IF($B107="Male", $C$3, $C$4))^MIN((BB$8-$C$6), $C$5)*IF($B107="Male", MIN(OFFSET(Mortality_Rates!$B$6, $C107, 0), Mortality_Rates!$B$111), MIN(OFFSET(Mortality_Rates!$B$6, $C107, 1),  Mortality_Rates!$C$111))</f>
        <v>0.21801099105088612</v>
      </c>
      <c r="BC107" s="30">
        <f ca="1">(1-IF($B107="Male", $C$3, $C$4))^MIN((BC$8-$C$6), $C$5)*IF($B107="Male", MIN(OFFSET(Mortality_Rates!$B$6, $C107, 0), Mortality_Rates!$B$111), MIN(OFFSET(Mortality_Rates!$B$6, $C107, 1),  Mortality_Rates!$C$111))</f>
        <v>0.21801099105088612</v>
      </c>
      <c r="BD107" s="30">
        <f ca="1">(1-IF($B107="Male", $C$3, $C$4))^MIN((BD$8-$C$6), $C$5)*IF($B107="Male", MIN(OFFSET(Mortality_Rates!$B$6, $C107, 0), Mortality_Rates!$B$111), MIN(OFFSET(Mortality_Rates!$B$6, $C107, 1),  Mortality_Rates!$C$111))</f>
        <v>0.21801099105088612</v>
      </c>
      <c r="BE107" s="30">
        <f ca="1">(1-IF($B107="Male", $C$3, $C$4))^MIN((BE$8-$C$6), $C$5)*IF($B107="Male", MIN(OFFSET(Mortality_Rates!$B$6, $C107, 0), Mortality_Rates!$B$111), MIN(OFFSET(Mortality_Rates!$B$6, $C107, 1),  Mortality_Rates!$C$111))</f>
        <v>0.21801099105088612</v>
      </c>
      <c r="BF107" s="30">
        <f ca="1">(1-IF($B107="Male", $C$3, $C$4))^MIN((BF$8-$C$6), $C$5)*IF($B107="Male", MIN(OFFSET(Mortality_Rates!$B$6, $C107, 0), Mortality_Rates!$B$111), MIN(OFFSET(Mortality_Rates!$B$6, $C107, 1),  Mortality_Rates!$C$111))</f>
        <v>0.21801099105088612</v>
      </c>
      <c r="BG107" s="30">
        <f ca="1">(1-IF($B107="Male", $C$3, $C$4))^MIN((BG$8-$C$6), $C$5)*IF($B107="Male", MIN(OFFSET(Mortality_Rates!$B$6, $C107, 0), Mortality_Rates!$B$111), MIN(OFFSET(Mortality_Rates!$B$6, $C107, 1),  Mortality_Rates!$C$111))</f>
        <v>0.21801099105088612</v>
      </c>
      <c r="BH107" s="30">
        <f ca="1">(1-IF($B107="Male", $C$3, $C$4))^MIN((BH$8-$C$6), $C$5)*IF($B107="Male", MIN(OFFSET(Mortality_Rates!$B$6, $C107, 0), Mortality_Rates!$B$111), MIN(OFFSET(Mortality_Rates!$B$6, $C107, 1),  Mortality_Rates!$C$111))</f>
        <v>0.21801099105088612</v>
      </c>
      <c r="BI107" s="30">
        <f ca="1">(1-IF($B107="Male", $C$3, $C$4))^MIN((BI$8-$C$6), $C$5)*IF($B107="Male", MIN(OFFSET(Mortality_Rates!$B$6, $C107, 0), Mortality_Rates!$B$111), MIN(OFFSET(Mortality_Rates!$B$6, $C107, 1),  Mortality_Rates!$C$111))</f>
        <v>0.21801099105088612</v>
      </c>
      <c r="BJ107" s="30">
        <f ca="1">(1-IF($B107="Male", $C$3, $C$4))^MIN((BJ$8-$C$6), $C$5)*IF($B107="Male", MIN(OFFSET(Mortality_Rates!$B$6, $C107, 0), Mortality_Rates!$B$111), MIN(OFFSET(Mortality_Rates!$B$6, $C107, 1),  Mortality_Rates!$C$111))</f>
        <v>0.21801099105088612</v>
      </c>
      <c r="BK107" s="30">
        <f ca="1">(1-IF($B107="Male", $C$3, $C$4))^MIN((BK$8-$C$6), $C$5)*IF($B107="Male", MIN(OFFSET(Mortality_Rates!$B$6, $C107, 0), Mortality_Rates!$B$111), MIN(OFFSET(Mortality_Rates!$B$6, $C107, 1),  Mortality_Rates!$C$111))</f>
        <v>0.21801099105088612</v>
      </c>
    </row>
    <row r="108" spans="1:63" x14ac:dyDescent="0.35">
      <c r="A108" t="s">
        <v>34</v>
      </c>
      <c r="B108" t="s">
        <v>31</v>
      </c>
      <c r="C108">
        <f t="shared" si="26"/>
        <v>99</v>
      </c>
      <c r="D108" s="30">
        <f ca="1">(1-IF($B108="Male", $C$3, $C$4))^MIN((D$8-$C$6), $C$5)*IF($B108="Male", MIN(OFFSET(Mortality_Rates!$B$6, $C108, 0), Mortality_Rates!$B$111), MIN(OFFSET(Mortality_Rates!$B$6, $C108, 1),  Mortality_Rates!$C$111))</f>
        <v>0.41245854450000002</v>
      </c>
      <c r="E108" s="30">
        <f ca="1">(1-IF($B108="Male", $C$3, $C$4))^MIN((E$8-$C$6), $C$5)*IF($B108="Male", MIN(OFFSET(Mortality_Rates!$B$6, $C108, 0), Mortality_Rates!$B$111), MIN(OFFSET(Mortality_Rates!$B$6, $C108, 1),  Mortality_Rates!$C$111))</f>
        <v>0.40771527123825002</v>
      </c>
      <c r="F108" s="30">
        <f ca="1">(1-IF($B108="Male", $C$3, $C$4))^MIN((F$8-$C$6), $C$5)*IF($B108="Male", MIN(OFFSET(Mortality_Rates!$B$6, $C108, 0), Mortality_Rates!$B$111), MIN(OFFSET(Mortality_Rates!$B$6, $C108, 1),  Mortality_Rates!$C$111))</f>
        <v>0.40302654561901013</v>
      </c>
      <c r="G108" s="30">
        <f ca="1">(1-IF($B108="Male", $C$3, $C$4))^MIN((G$8-$C$6), $C$5)*IF($B108="Male", MIN(OFFSET(Mortality_Rates!$B$6, $C108, 0), Mortality_Rates!$B$111), MIN(OFFSET(Mortality_Rates!$B$6, $C108, 1),  Mortality_Rates!$C$111))</f>
        <v>0.39839174034439157</v>
      </c>
      <c r="H108" s="30">
        <f ca="1">(1-IF($B108="Male", $C$3, $C$4))^MIN((H$8-$C$6), $C$5)*IF($B108="Male", MIN(OFFSET(Mortality_Rates!$B$6, $C108, 0), Mortality_Rates!$B$111), MIN(OFFSET(Mortality_Rates!$B$6, $C108, 1),  Mortality_Rates!$C$111))</f>
        <v>0.39381023533043108</v>
      </c>
      <c r="I108" s="30">
        <f ca="1">(1-IF($B108="Male", $C$3, $C$4))^MIN((I$8-$C$6), $C$5)*IF($B108="Male", MIN(OFFSET(Mortality_Rates!$B$6, $C108, 0), Mortality_Rates!$B$111), MIN(OFFSET(Mortality_Rates!$B$6, $C108, 1),  Mortality_Rates!$C$111))</f>
        <v>0.3892814176241311</v>
      </c>
      <c r="J108" s="30">
        <f ca="1">(1-IF($B108="Male", $C$3, $C$4))^MIN((J$8-$C$6), $C$5)*IF($B108="Male", MIN(OFFSET(Mortality_Rates!$B$6, $C108, 0), Mortality_Rates!$B$111), MIN(OFFSET(Mortality_Rates!$B$6, $C108, 1),  Mortality_Rates!$C$111))</f>
        <v>0.38480468132145362</v>
      </c>
      <c r="K108" s="30">
        <f ca="1">(1-IF($B108="Male", $C$3, $C$4))^MIN((K$8-$C$6), $C$5)*IF($B108="Male", MIN(OFFSET(Mortality_Rates!$B$6, $C108, 0), Mortality_Rates!$B$111), MIN(OFFSET(Mortality_Rates!$B$6, $C108, 1),  Mortality_Rates!$C$111))</f>
        <v>0.38037942748625686</v>
      </c>
      <c r="L108" s="30">
        <f ca="1">(1-IF($B108="Male", $C$3, $C$4))^MIN((L$8-$C$6), $C$5)*IF($B108="Male", MIN(OFFSET(Mortality_Rates!$B$6, $C108, 0), Mortality_Rates!$B$111), MIN(OFFSET(Mortality_Rates!$B$6, $C108, 1),  Mortality_Rates!$C$111))</f>
        <v>0.37600506407016493</v>
      </c>
      <c r="M108" s="30">
        <f ca="1">(1-IF($B108="Male", $C$3, $C$4))^MIN((M$8-$C$6), $C$5)*IF($B108="Male", MIN(OFFSET(Mortality_Rates!$B$6, $C108, 0), Mortality_Rates!$B$111), MIN(OFFSET(Mortality_Rates!$B$6, $C108, 1),  Mortality_Rates!$C$111))</f>
        <v>0.37168100583335806</v>
      </c>
      <c r="N108" s="30">
        <f ca="1">(1-IF($B108="Male", $C$3, $C$4))^MIN((N$8-$C$6), $C$5)*IF($B108="Male", MIN(OFFSET(Mortality_Rates!$B$6, $C108, 0), Mortality_Rates!$B$111), MIN(OFFSET(Mortality_Rates!$B$6, $C108, 1),  Mortality_Rates!$C$111))</f>
        <v>0.36740667426627444</v>
      </c>
      <c r="O108" s="30">
        <f ca="1">(1-IF($B108="Male", $C$3, $C$4))^MIN((O$8-$C$6), $C$5)*IF($B108="Male", MIN(OFFSET(Mortality_Rates!$B$6, $C108, 0), Mortality_Rates!$B$111), MIN(OFFSET(Mortality_Rates!$B$6, $C108, 1),  Mortality_Rates!$C$111))</f>
        <v>0.36318149751221235</v>
      </c>
      <c r="P108" s="30">
        <f ca="1">(1-IF($B108="Male", $C$3, $C$4))^MIN((P$8-$C$6), $C$5)*IF($B108="Male", MIN(OFFSET(Mortality_Rates!$B$6, $C108, 0), Mortality_Rates!$B$111), MIN(OFFSET(Mortality_Rates!$B$6, $C108, 1),  Mortality_Rates!$C$111))</f>
        <v>0.35900491029082188</v>
      </c>
      <c r="Q108" s="30">
        <f ca="1">(1-IF($B108="Male", $C$3, $C$4))^MIN((Q$8-$C$6), $C$5)*IF($B108="Male", MIN(OFFSET(Mortality_Rates!$B$6, $C108, 0), Mortality_Rates!$B$111), MIN(OFFSET(Mortality_Rates!$B$6, $C108, 1),  Mortality_Rates!$C$111))</f>
        <v>0.35487635382247745</v>
      </c>
      <c r="R108" s="30">
        <f ca="1">(1-IF($B108="Male", $C$3, $C$4))^MIN((R$8-$C$6), $C$5)*IF($B108="Male", MIN(OFFSET(Mortality_Rates!$B$6, $C108, 0), Mortality_Rates!$B$111), MIN(OFFSET(Mortality_Rates!$B$6, $C108, 1),  Mortality_Rates!$C$111))</f>
        <v>0.35079527575351893</v>
      </c>
      <c r="S108" s="30">
        <f ca="1">(1-IF($B108="Male", $C$3, $C$4))^MIN((S$8-$C$6), $C$5)*IF($B108="Male", MIN(OFFSET(Mortality_Rates!$B$6, $C108, 0), Mortality_Rates!$B$111), MIN(OFFSET(Mortality_Rates!$B$6, $C108, 1),  Mortality_Rates!$C$111))</f>
        <v>0.34676113008235349</v>
      </c>
      <c r="T108" s="30">
        <f ca="1">(1-IF($B108="Male", $C$3, $C$4))^MIN((T$8-$C$6), $C$5)*IF($B108="Male", MIN(OFFSET(Mortality_Rates!$B$6, $C108, 0), Mortality_Rates!$B$111), MIN(OFFSET(Mortality_Rates!$B$6, $C108, 1),  Mortality_Rates!$C$111))</f>
        <v>0.34277337708640643</v>
      </c>
      <c r="U108" s="30">
        <f ca="1">(1-IF($B108="Male", $C$3, $C$4))^MIN((U$8-$C$6), $C$5)*IF($B108="Male", MIN(OFFSET(Mortality_Rates!$B$6, $C108, 0), Mortality_Rates!$B$111), MIN(OFFSET(Mortality_Rates!$B$6, $C108, 1),  Mortality_Rates!$C$111))</f>
        <v>0.33883148324991275</v>
      </c>
      <c r="V108" s="30">
        <f ca="1">(1-IF($B108="Male", $C$3, $C$4))^MIN((V$8-$C$6), $C$5)*IF($B108="Male", MIN(OFFSET(Mortality_Rates!$B$6, $C108, 0), Mortality_Rates!$B$111), MIN(OFFSET(Mortality_Rates!$B$6, $C108, 1),  Mortality_Rates!$C$111))</f>
        <v>0.33493492119253876</v>
      </c>
      <c r="W108" s="30">
        <f ca="1">(1-IF($B108="Male", $C$3, $C$4))^MIN((W$8-$C$6), $C$5)*IF($B108="Male", MIN(OFFSET(Mortality_Rates!$B$6, $C108, 0), Mortality_Rates!$B$111), MIN(OFFSET(Mortality_Rates!$B$6, $C108, 1),  Mortality_Rates!$C$111))</f>
        <v>0.33108316959882456</v>
      </c>
      <c r="X108" s="30">
        <f ca="1">(1-IF($B108="Male", $C$3, $C$4))^MIN((X$8-$C$6), $C$5)*IF($B108="Male", MIN(OFFSET(Mortality_Rates!$B$6, $C108, 0), Mortality_Rates!$B$111), MIN(OFFSET(Mortality_Rates!$B$6, $C108, 1),  Mortality_Rates!$C$111))</f>
        <v>0.32727571314843812</v>
      </c>
      <c r="Y108" s="30">
        <f ca="1">(1-IF($B108="Male", $C$3, $C$4))^MIN((Y$8-$C$6), $C$5)*IF($B108="Male", MIN(OFFSET(Mortality_Rates!$B$6, $C108, 0), Mortality_Rates!$B$111), MIN(OFFSET(Mortality_Rates!$B$6, $C108, 1),  Mortality_Rates!$C$111))</f>
        <v>0.32351204244723109</v>
      </c>
      <c r="Z108" s="30">
        <f ca="1">(1-IF($B108="Male", $C$3, $C$4))^MIN((Z$8-$C$6), $C$5)*IF($B108="Male", MIN(OFFSET(Mortality_Rates!$B$6, $C108, 0), Mortality_Rates!$B$111), MIN(OFFSET(Mortality_Rates!$B$6, $C108, 1),  Mortality_Rates!$C$111))</f>
        <v>0.31979165395908793</v>
      </c>
      <c r="AA108" s="30">
        <f ca="1">(1-IF($B108="Male", $C$3, $C$4))^MIN((AA$8-$C$6), $C$5)*IF($B108="Male", MIN(OFFSET(Mortality_Rates!$B$6, $C108, 0), Mortality_Rates!$B$111), MIN(OFFSET(Mortality_Rates!$B$6, $C108, 1),  Mortality_Rates!$C$111))</f>
        <v>0.31611404993855841</v>
      </c>
      <c r="AB108" s="30">
        <f ca="1">(1-IF($B108="Male", $C$3, $C$4))^MIN((AB$8-$C$6), $C$5)*IF($B108="Male", MIN(OFFSET(Mortality_Rates!$B$6, $C108, 0), Mortality_Rates!$B$111), MIN(OFFSET(Mortality_Rates!$B$6, $C108, 1),  Mortality_Rates!$C$111))</f>
        <v>0.31247873836426499</v>
      </c>
      <c r="AC108" s="30">
        <f ca="1">(1-IF($B108="Male", $C$3, $C$4))^MIN((AC$8-$C$6), $C$5)*IF($B108="Male", MIN(OFFSET(Mortality_Rates!$B$6, $C108, 0), Mortality_Rates!$B$111), MIN(OFFSET(Mortality_Rates!$B$6, $C108, 1),  Mortality_Rates!$C$111))</f>
        <v>0.30888523287307595</v>
      </c>
      <c r="AD108" s="30">
        <f ca="1">(1-IF($B108="Male", $C$3, $C$4))^MIN((AD$8-$C$6), $C$5)*IF($B108="Male", MIN(OFFSET(Mortality_Rates!$B$6, $C108, 0), Mortality_Rates!$B$111), MIN(OFFSET(Mortality_Rates!$B$6, $C108, 1),  Mortality_Rates!$C$111))</f>
        <v>0.30533305269503558</v>
      </c>
      <c r="AE108" s="30">
        <f ca="1">(1-IF($B108="Male", $C$3, $C$4))^MIN((AE$8-$C$6), $C$5)*IF($B108="Male", MIN(OFFSET(Mortality_Rates!$B$6, $C108, 0), Mortality_Rates!$B$111), MIN(OFFSET(Mortality_Rates!$B$6, $C108, 1),  Mortality_Rates!$C$111))</f>
        <v>0.30182172258904272</v>
      </c>
      <c r="AF108" s="30">
        <f ca="1">(1-IF($B108="Male", $C$3, $C$4))^MIN((AF$8-$C$6), $C$5)*IF($B108="Male", MIN(OFFSET(Mortality_Rates!$B$6, $C108, 0), Mortality_Rates!$B$111), MIN(OFFSET(Mortality_Rates!$B$6, $C108, 1),  Mortality_Rates!$C$111))</f>
        <v>0.29835077277926875</v>
      </c>
      <c r="AG108" s="30">
        <f ca="1">(1-IF($B108="Male", $C$3, $C$4))^MIN((AG$8-$C$6), $C$5)*IF($B108="Male", MIN(OFFSET(Mortality_Rates!$B$6, $C108, 0), Mortality_Rates!$B$111), MIN(OFFSET(Mortality_Rates!$B$6, $C108, 1),  Mortality_Rates!$C$111))</f>
        <v>0.29491973889230716</v>
      </c>
      <c r="AH108" s="30">
        <f ca="1">(1-IF($B108="Male", $C$3, $C$4))^MIN((AH$8-$C$6), $C$5)*IF($B108="Male", MIN(OFFSET(Mortality_Rates!$B$6, $C108, 0), Mortality_Rates!$B$111), MIN(OFFSET(Mortality_Rates!$B$6, $C108, 1),  Mortality_Rates!$C$111))</f>
        <v>0.2915281618950456</v>
      </c>
      <c r="AI108" s="30">
        <f ca="1">(1-IF($B108="Male", $C$3, $C$4))^MIN((AI$8-$C$6), $C$5)*IF($B108="Male", MIN(OFFSET(Mortality_Rates!$B$6, $C108, 0), Mortality_Rates!$B$111), MIN(OFFSET(Mortality_Rates!$B$6, $C108, 1),  Mortality_Rates!$C$111))</f>
        <v>0.28817558803325255</v>
      </c>
      <c r="AJ108" s="30">
        <f ca="1">(1-IF($B108="Male", $C$3, $C$4))^MIN((AJ$8-$C$6), $C$5)*IF($B108="Male", MIN(OFFSET(Mortality_Rates!$B$6, $C108, 0), Mortality_Rates!$B$111), MIN(OFFSET(Mortality_Rates!$B$6, $C108, 1),  Mortality_Rates!$C$111))</f>
        <v>0.28486156877087021</v>
      </c>
      <c r="AK108" s="30">
        <f ca="1">(1-IF($B108="Male", $C$3, $C$4))^MIN((AK$8-$C$6), $C$5)*IF($B108="Male", MIN(OFFSET(Mortality_Rates!$B$6, $C108, 0), Mortality_Rates!$B$111), MIN(OFFSET(Mortality_Rates!$B$6, $C108, 1),  Mortality_Rates!$C$111))</f>
        <v>0.28158566073000518</v>
      </c>
      <c r="AL108" s="30">
        <f ca="1">(1-IF($B108="Male", $C$3, $C$4))^MIN((AL$8-$C$6), $C$5)*IF($B108="Male", MIN(OFFSET(Mortality_Rates!$B$6, $C108, 0), Mortality_Rates!$B$111), MIN(OFFSET(Mortality_Rates!$B$6, $C108, 1),  Mortality_Rates!$C$111))</f>
        <v>0.27834742563161008</v>
      </c>
      <c r="AM108" s="30">
        <f ca="1">(1-IF($B108="Male", $C$3, $C$4))^MIN((AM$8-$C$6), $C$5)*IF($B108="Male", MIN(OFFSET(Mortality_Rates!$B$6, $C108, 0), Mortality_Rates!$B$111), MIN(OFFSET(Mortality_Rates!$B$6, $C108, 1),  Mortality_Rates!$C$111))</f>
        <v>0.2751464302368466</v>
      </c>
      <c r="AN108" s="30">
        <f ca="1">(1-IF($B108="Male", $C$3, $C$4))^MIN((AN$8-$C$6), $C$5)*IF($B108="Male", MIN(OFFSET(Mortality_Rates!$B$6, $C108, 0), Mortality_Rates!$B$111), MIN(OFFSET(Mortality_Rates!$B$6, $C108, 1),  Mortality_Rates!$C$111))</f>
        <v>0.27198224628912288</v>
      </c>
      <c r="AO108" s="30">
        <f ca="1">(1-IF($B108="Male", $C$3, $C$4))^MIN((AO$8-$C$6), $C$5)*IF($B108="Male", MIN(OFFSET(Mortality_Rates!$B$6, $C108, 0), Mortality_Rates!$B$111), MIN(OFFSET(Mortality_Rates!$B$6, $C108, 1),  Mortality_Rates!$C$111))</f>
        <v>0.26885445045679796</v>
      </c>
      <c r="AP108" s="30">
        <f ca="1">(1-IF($B108="Male", $C$3, $C$4))^MIN((AP$8-$C$6), $C$5)*IF($B108="Male", MIN(OFFSET(Mortality_Rates!$B$6, $C108, 0), Mortality_Rates!$B$111), MIN(OFFSET(Mortality_Rates!$B$6, $C108, 1),  Mortality_Rates!$C$111))</f>
        <v>0.26576262427654479</v>
      </c>
      <c r="AQ108" s="30">
        <f ca="1">(1-IF($B108="Male", $C$3, $C$4))^MIN((AQ$8-$C$6), $C$5)*IF($B108="Male", MIN(OFFSET(Mortality_Rates!$B$6, $C108, 0), Mortality_Rates!$B$111), MIN(OFFSET(Mortality_Rates!$B$6, $C108, 1),  Mortality_Rates!$C$111))</f>
        <v>0.26270635409736454</v>
      </c>
      <c r="AR108" s="30">
        <f ca="1">(1-IF($B108="Male", $C$3, $C$4))^MIN((AR$8-$C$6), $C$5)*IF($B108="Male", MIN(OFFSET(Mortality_Rates!$B$6, $C108, 0), Mortality_Rates!$B$111), MIN(OFFSET(Mortality_Rates!$B$6, $C108, 1),  Mortality_Rates!$C$111))</f>
        <v>0.25968523102524482</v>
      </c>
      <c r="AS108" s="30">
        <f ca="1">(1-IF($B108="Male", $C$3, $C$4))^MIN((AS$8-$C$6), $C$5)*IF($B108="Male", MIN(OFFSET(Mortality_Rates!$B$6, $C108, 0), Mortality_Rates!$B$111), MIN(OFFSET(Mortality_Rates!$B$6, $C108, 1),  Mortality_Rates!$C$111))</f>
        <v>0.25669885086845451</v>
      </c>
      <c r="AT108" s="30">
        <f ca="1">(1-IF($B108="Male", $C$3, $C$4))^MIN((AT$8-$C$6), $C$5)*IF($B108="Male", MIN(OFFSET(Mortality_Rates!$B$6, $C108, 0), Mortality_Rates!$B$111), MIN(OFFSET(Mortality_Rates!$B$6, $C108, 1),  Mortality_Rates!$C$111))</f>
        <v>0.25374681408346733</v>
      </c>
      <c r="AU108" s="30">
        <f ca="1">(1-IF($B108="Male", $C$3, $C$4))^MIN((AU$8-$C$6), $C$5)*IF($B108="Male", MIN(OFFSET(Mortality_Rates!$B$6, $C108, 0), Mortality_Rates!$B$111), MIN(OFFSET(Mortality_Rates!$B$6, $C108, 1),  Mortality_Rates!$C$111))</f>
        <v>0.2508287257215075</v>
      </c>
      <c r="AV108" s="30">
        <f ca="1">(1-IF($B108="Male", $C$3, $C$4))^MIN((AV$8-$C$6), $C$5)*IF($B108="Male", MIN(OFFSET(Mortality_Rates!$B$6, $C108, 0), Mortality_Rates!$B$111), MIN(OFFSET(Mortality_Rates!$B$6, $C108, 1),  Mortality_Rates!$C$111))</f>
        <v>0.24794419537571014</v>
      </c>
      <c r="AW108" s="30">
        <f ca="1">(1-IF($B108="Male", $C$3, $C$4))^MIN((AW$8-$C$6), $C$5)*IF($B108="Male", MIN(OFFSET(Mortality_Rates!$B$6, $C108, 0), Mortality_Rates!$B$111), MIN(OFFSET(Mortality_Rates!$B$6, $C108, 1),  Mortality_Rates!$C$111))</f>
        <v>0.24509283712888949</v>
      </c>
      <c r="AX108" s="30">
        <f ca="1">(1-IF($B108="Male", $C$3, $C$4))^MIN((AX$8-$C$6), $C$5)*IF($B108="Male", MIN(OFFSET(Mortality_Rates!$B$6, $C108, 0), Mortality_Rates!$B$111), MIN(OFFSET(Mortality_Rates!$B$6, $C108, 1),  Mortality_Rates!$C$111))</f>
        <v>0.24227426950190725</v>
      </c>
      <c r="AY108" s="30">
        <f ca="1">(1-IF($B108="Male", $C$3, $C$4))^MIN((AY$8-$C$6), $C$5)*IF($B108="Male", MIN(OFFSET(Mortality_Rates!$B$6, $C108, 0), Mortality_Rates!$B$111), MIN(OFFSET(Mortality_Rates!$B$6, $C108, 1),  Mortality_Rates!$C$111))</f>
        <v>0.23948811540263532</v>
      </c>
      <c r="AZ108" s="30">
        <f ca="1">(1-IF($B108="Male", $C$3, $C$4))^MIN((AZ$8-$C$6), $C$5)*IF($B108="Male", MIN(OFFSET(Mortality_Rates!$B$6, $C108, 0), Mortality_Rates!$B$111), MIN(OFFSET(Mortality_Rates!$B$6, $C108, 1),  Mortality_Rates!$C$111))</f>
        <v>0.23673400207550502</v>
      </c>
      <c r="BA108" s="30">
        <f ca="1">(1-IF($B108="Male", $C$3, $C$4))^MIN((BA$8-$C$6), $C$5)*IF($B108="Male", MIN(OFFSET(Mortality_Rates!$B$6, $C108, 0), Mortality_Rates!$B$111), MIN(OFFSET(Mortality_Rates!$B$6, $C108, 1),  Mortality_Rates!$C$111))</f>
        <v>0.23401156105163673</v>
      </c>
      <c r="BB108" s="30">
        <f ca="1">(1-IF($B108="Male", $C$3, $C$4))^MIN((BB$8-$C$6), $C$5)*IF($B108="Male", MIN(OFFSET(Mortality_Rates!$B$6, $C108, 0), Mortality_Rates!$B$111), MIN(OFFSET(Mortality_Rates!$B$6, $C108, 1),  Mortality_Rates!$C$111))</f>
        <v>0.23401156105163673</v>
      </c>
      <c r="BC108" s="30">
        <f ca="1">(1-IF($B108="Male", $C$3, $C$4))^MIN((BC$8-$C$6), $C$5)*IF($B108="Male", MIN(OFFSET(Mortality_Rates!$B$6, $C108, 0), Mortality_Rates!$B$111), MIN(OFFSET(Mortality_Rates!$B$6, $C108, 1),  Mortality_Rates!$C$111))</f>
        <v>0.23401156105163673</v>
      </c>
      <c r="BD108" s="30">
        <f ca="1">(1-IF($B108="Male", $C$3, $C$4))^MIN((BD$8-$C$6), $C$5)*IF($B108="Male", MIN(OFFSET(Mortality_Rates!$B$6, $C108, 0), Mortality_Rates!$B$111), MIN(OFFSET(Mortality_Rates!$B$6, $C108, 1),  Mortality_Rates!$C$111))</f>
        <v>0.23401156105163673</v>
      </c>
      <c r="BE108" s="30">
        <f ca="1">(1-IF($B108="Male", $C$3, $C$4))^MIN((BE$8-$C$6), $C$5)*IF($B108="Male", MIN(OFFSET(Mortality_Rates!$B$6, $C108, 0), Mortality_Rates!$B$111), MIN(OFFSET(Mortality_Rates!$B$6, $C108, 1),  Mortality_Rates!$C$111))</f>
        <v>0.23401156105163673</v>
      </c>
      <c r="BF108" s="30">
        <f ca="1">(1-IF($B108="Male", $C$3, $C$4))^MIN((BF$8-$C$6), $C$5)*IF($B108="Male", MIN(OFFSET(Mortality_Rates!$B$6, $C108, 0), Mortality_Rates!$B$111), MIN(OFFSET(Mortality_Rates!$B$6, $C108, 1),  Mortality_Rates!$C$111))</f>
        <v>0.23401156105163673</v>
      </c>
      <c r="BG108" s="30">
        <f ca="1">(1-IF($B108="Male", $C$3, $C$4))^MIN((BG$8-$C$6), $C$5)*IF($B108="Male", MIN(OFFSET(Mortality_Rates!$B$6, $C108, 0), Mortality_Rates!$B$111), MIN(OFFSET(Mortality_Rates!$B$6, $C108, 1),  Mortality_Rates!$C$111))</f>
        <v>0.23401156105163673</v>
      </c>
      <c r="BH108" s="30">
        <f ca="1">(1-IF($B108="Male", $C$3, $C$4))^MIN((BH$8-$C$6), $C$5)*IF($B108="Male", MIN(OFFSET(Mortality_Rates!$B$6, $C108, 0), Mortality_Rates!$B$111), MIN(OFFSET(Mortality_Rates!$B$6, $C108, 1),  Mortality_Rates!$C$111))</f>
        <v>0.23401156105163673</v>
      </c>
      <c r="BI108" s="30">
        <f ca="1">(1-IF($B108="Male", $C$3, $C$4))^MIN((BI$8-$C$6), $C$5)*IF($B108="Male", MIN(OFFSET(Mortality_Rates!$B$6, $C108, 0), Mortality_Rates!$B$111), MIN(OFFSET(Mortality_Rates!$B$6, $C108, 1),  Mortality_Rates!$C$111))</f>
        <v>0.23401156105163673</v>
      </c>
      <c r="BJ108" s="30">
        <f ca="1">(1-IF($B108="Male", $C$3, $C$4))^MIN((BJ$8-$C$6), $C$5)*IF($B108="Male", MIN(OFFSET(Mortality_Rates!$B$6, $C108, 0), Mortality_Rates!$B$111), MIN(OFFSET(Mortality_Rates!$B$6, $C108, 1),  Mortality_Rates!$C$111))</f>
        <v>0.23401156105163673</v>
      </c>
      <c r="BK108" s="30">
        <f ca="1">(1-IF($B108="Male", $C$3, $C$4))^MIN((BK$8-$C$6), $C$5)*IF($B108="Male", MIN(OFFSET(Mortality_Rates!$B$6, $C108, 0), Mortality_Rates!$B$111), MIN(OFFSET(Mortality_Rates!$B$6, $C108, 1),  Mortality_Rates!$C$111))</f>
        <v>0.23401156105163673</v>
      </c>
    </row>
    <row r="109" spans="1:63" x14ac:dyDescent="0.35">
      <c r="A109" t="s">
        <v>34</v>
      </c>
      <c r="B109" t="s">
        <v>31</v>
      </c>
      <c r="C109">
        <f t="shared" si="26"/>
        <v>100</v>
      </c>
      <c r="D109" s="30">
        <f ca="1">(1-IF($B109="Male", $C$3, $C$4))^MIN((D$8-$C$6), $C$5)*IF($B109="Male", MIN(OFFSET(Mortality_Rates!$B$6, $C109, 0), Mortality_Rates!$B$111), MIN(OFFSET(Mortality_Rates!$B$6, $C109, 1),  Mortality_Rates!$C$111))</f>
        <v>0.44140874400000002</v>
      </c>
      <c r="E109" s="30">
        <f ca="1">(1-IF($B109="Male", $C$3, $C$4))^MIN((E$8-$C$6), $C$5)*IF($B109="Male", MIN(OFFSET(Mortality_Rates!$B$6, $C109, 0), Mortality_Rates!$B$111), MIN(OFFSET(Mortality_Rates!$B$6, $C109, 1),  Mortality_Rates!$C$111))</f>
        <v>0.43633254344400002</v>
      </c>
      <c r="F109" s="30">
        <f ca="1">(1-IF($B109="Male", $C$3, $C$4))^MIN((F$8-$C$6), $C$5)*IF($B109="Male", MIN(OFFSET(Mortality_Rates!$B$6, $C109, 0), Mortality_Rates!$B$111), MIN(OFFSET(Mortality_Rates!$B$6, $C109, 1),  Mortality_Rates!$C$111))</f>
        <v>0.43131471919439401</v>
      </c>
      <c r="G109" s="30">
        <f ca="1">(1-IF($B109="Male", $C$3, $C$4))^MIN((G$8-$C$6), $C$5)*IF($B109="Male", MIN(OFFSET(Mortality_Rates!$B$6, $C109, 0), Mortality_Rates!$B$111), MIN(OFFSET(Mortality_Rates!$B$6, $C109, 1),  Mortality_Rates!$C$111))</f>
        <v>0.42635459992365854</v>
      </c>
      <c r="H109" s="30">
        <f ca="1">(1-IF($B109="Male", $C$3, $C$4))^MIN((H$8-$C$6), $C$5)*IF($B109="Male", MIN(OFFSET(Mortality_Rates!$B$6, $C109, 0), Mortality_Rates!$B$111), MIN(OFFSET(Mortality_Rates!$B$6, $C109, 1),  Mortality_Rates!$C$111))</f>
        <v>0.42145152202453645</v>
      </c>
      <c r="I109" s="30">
        <f ca="1">(1-IF($B109="Male", $C$3, $C$4))^MIN((I$8-$C$6), $C$5)*IF($B109="Male", MIN(OFFSET(Mortality_Rates!$B$6, $C109, 0), Mortality_Rates!$B$111), MIN(OFFSET(Mortality_Rates!$B$6, $C109, 1),  Mortality_Rates!$C$111))</f>
        <v>0.41660482952125427</v>
      </c>
      <c r="J109" s="30">
        <f ca="1">(1-IF($B109="Male", $C$3, $C$4))^MIN((J$8-$C$6), $C$5)*IF($B109="Male", MIN(OFFSET(Mortality_Rates!$B$6, $C109, 0), Mortality_Rates!$B$111), MIN(OFFSET(Mortality_Rates!$B$6, $C109, 1),  Mortality_Rates!$C$111))</f>
        <v>0.41181387398175989</v>
      </c>
      <c r="K109" s="30">
        <f ca="1">(1-IF($B109="Male", $C$3, $C$4))^MIN((K$8-$C$6), $C$5)*IF($B109="Male", MIN(OFFSET(Mortality_Rates!$B$6, $C109, 0), Mortality_Rates!$B$111), MIN(OFFSET(Mortality_Rates!$B$6, $C109, 1),  Mortality_Rates!$C$111))</f>
        <v>0.40707801443096964</v>
      </c>
      <c r="L109" s="30">
        <f ca="1">(1-IF($B109="Male", $C$3, $C$4))^MIN((L$8-$C$6), $C$5)*IF($B109="Male", MIN(OFFSET(Mortality_Rates!$B$6, $C109, 0), Mortality_Rates!$B$111), MIN(OFFSET(Mortality_Rates!$B$6, $C109, 1),  Mortality_Rates!$C$111))</f>
        <v>0.40239661726501347</v>
      </c>
      <c r="M109" s="30">
        <f ca="1">(1-IF($B109="Male", $C$3, $C$4))^MIN((M$8-$C$6), $C$5)*IF($B109="Male", MIN(OFFSET(Mortality_Rates!$B$6, $C109, 0), Mortality_Rates!$B$111), MIN(OFFSET(Mortality_Rates!$B$6, $C109, 1),  Mortality_Rates!$C$111))</f>
        <v>0.39776905616646585</v>
      </c>
      <c r="N109" s="30">
        <f ca="1">(1-IF($B109="Male", $C$3, $C$4))^MIN((N$8-$C$6), $C$5)*IF($B109="Male", MIN(OFFSET(Mortality_Rates!$B$6, $C109, 0), Mortality_Rates!$B$111), MIN(OFFSET(Mortality_Rates!$B$6, $C109, 1),  Mortality_Rates!$C$111))</f>
        <v>0.39319471202055151</v>
      </c>
      <c r="O109" s="30">
        <f ca="1">(1-IF($B109="Male", $C$3, $C$4))^MIN((O$8-$C$6), $C$5)*IF($B109="Male", MIN(OFFSET(Mortality_Rates!$B$6, $C109, 0), Mortality_Rates!$B$111), MIN(OFFSET(Mortality_Rates!$B$6, $C109, 1),  Mortality_Rates!$C$111))</f>
        <v>0.38867297283231522</v>
      </c>
      <c r="P109" s="30">
        <f ca="1">(1-IF($B109="Male", $C$3, $C$4))^MIN((P$8-$C$6), $C$5)*IF($B109="Male", MIN(OFFSET(Mortality_Rates!$B$6, $C109, 0), Mortality_Rates!$B$111), MIN(OFFSET(Mortality_Rates!$B$6, $C109, 1),  Mortality_Rates!$C$111))</f>
        <v>0.38420323364474357</v>
      </c>
      <c r="Q109" s="30">
        <f ca="1">(1-IF($B109="Male", $C$3, $C$4))^MIN((Q$8-$C$6), $C$5)*IF($B109="Male", MIN(OFFSET(Mortality_Rates!$B$6, $C109, 0), Mortality_Rates!$B$111), MIN(OFFSET(Mortality_Rates!$B$6, $C109, 1),  Mortality_Rates!$C$111))</f>
        <v>0.37978489645782904</v>
      </c>
      <c r="R109" s="30">
        <f ca="1">(1-IF($B109="Male", $C$3, $C$4))^MIN((R$8-$C$6), $C$5)*IF($B109="Male", MIN(OFFSET(Mortality_Rates!$B$6, $C109, 0), Mortality_Rates!$B$111), MIN(OFFSET(Mortality_Rates!$B$6, $C109, 1),  Mortality_Rates!$C$111))</f>
        <v>0.37541737014856402</v>
      </c>
      <c r="S109" s="30">
        <f ca="1">(1-IF($B109="Male", $C$3, $C$4))^MIN((S$8-$C$6), $C$5)*IF($B109="Male", MIN(OFFSET(Mortality_Rates!$B$6, $C109, 0), Mortality_Rates!$B$111), MIN(OFFSET(Mortality_Rates!$B$6, $C109, 1),  Mortality_Rates!$C$111))</f>
        <v>0.3711000703918555</v>
      </c>
      <c r="T109" s="30">
        <f ca="1">(1-IF($B109="Male", $C$3, $C$4))^MIN((T$8-$C$6), $C$5)*IF($B109="Male", MIN(OFFSET(Mortality_Rates!$B$6, $C109, 0), Mortality_Rates!$B$111), MIN(OFFSET(Mortality_Rates!$B$6, $C109, 1),  Mortality_Rates!$C$111))</f>
        <v>0.36683241958234913</v>
      </c>
      <c r="U109" s="30">
        <f ca="1">(1-IF($B109="Male", $C$3, $C$4))^MIN((U$8-$C$6), $C$5)*IF($B109="Male", MIN(OFFSET(Mortality_Rates!$B$6, $C109, 0), Mortality_Rates!$B$111), MIN(OFFSET(Mortality_Rates!$B$6, $C109, 1),  Mortality_Rates!$C$111))</f>
        <v>0.36261384675715214</v>
      </c>
      <c r="V109" s="30">
        <f ca="1">(1-IF($B109="Male", $C$3, $C$4))^MIN((V$8-$C$6), $C$5)*IF($B109="Male", MIN(OFFSET(Mortality_Rates!$B$6, $C109, 0), Mortality_Rates!$B$111), MIN(OFFSET(Mortality_Rates!$B$6, $C109, 1),  Mortality_Rates!$C$111))</f>
        <v>0.35844378751944489</v>
      </c>
      <c r="W109" s="30">
        <f ca="1">(1-IF($B109="Male", $C$3, $C$4))^MIN((W$8-$C$6), $C$5)*IF($B109="Male", MIN(OFFSET(Mortality_Rates!$B$6, $C109, 0), Mortality_Rates!$B$111), MIN(OFFSET(Mortality_Rates!$B$6, $C109, 1),  Mortality_Rates!$C$111))</f>
        <v>0.35432168396297131</v>
      </c>
      <c r="X109" s="30">
        <f ca="1">(1-IF($B109="Male", $C$3, $C$4))^MIN((X$8-$C$6), $C$5)*IF($B109="Male", MIN(OFFSET(Mortality_Rates!$B$6, $C109, 0), Mortality_Rates!$B$111), MIN(OFFSET(Mortality_Rates!$B$6, $C109, 1),  Mortality_Rates!$C$111))</f>
        <v>0.35024698459739717</v>
      </c>
      <c r="Y109" s="30">
        <f ca="1">(1-IF($B109="Male", $C$3, $C$4))^MIN((Y$8-$C$6), $C$5)*IF($B109="Male", MIN(OFFSET(Mortality_Rates!$B$6, $C109, 0), Mortality_Rates!$B$111), MIN(OFFSET(Mortality_Rates!$B$6, $C109, 1),  Mortality_Rates!$C$111))</f>
        <v>0.3462191442745271</v>
      </c>
      <c r="Z109" s="30">
        <f ca="1">(1-IF($B109="Male", $C$3, $C$4))^MIN((Z$8-$C$6), $C$5)*IF($B109="Male", MIN(OFFSET(Mortality_Rates!$B$6, $C109, 0), Mortality_Rates!$B$111), MIN(OFFSET(Mortality_Rates!$B$6, $C109, 1),  Mortality_Rates!$C$111))</f>
        <v>0.34223762411537006</v>
      </c>
      <c r="AA109" s="30">
        <f ca="1">(1-IF($B109="Male", $C$3, $C$4))^MIN((AA$8-$C$6), $C$5)*IF($B109="Male", MIN(OFFSET(Mortality_Rates!$B$6, $C109, 0), Mortality_Rates!$B$111), MIN(OFFSET(Mortality_Rates!$B$6, $C109, 1),  Mortality_Rates!$C$111))</f>
        <v>0.33830189143804329</v>
      </c>
      <c r="AB109" s="30">
        <f ca="1">(1-IF($B109="Male", $C$3, $C$4))^MIN((AB$8-$C$6), $C$5)*IF($B109="Male", MIN(OFFSET(Mortality_Rates!$B$6, $C109, 0), Mortality_Rates!$B$111), MIN(OFFSET(Mortality_Rates!$B$6, $C109, 1),  Mortality_Rates!$C$111))</f>
        <v>0.33441141968650578</v>
      </c>
      <c r="AC109" s="30">
        <f ca="1">(1-IF($B109="Male", $C$3, $C$4))^MIN((AC$8-$C$6), $C$5)*IF($B109="Male", MIN(OFFSET(Mortality_Rates!$B$6, $C109, 0), Mortality_Rates!$B$111), MIN(OFFSET(Mortality_Rates!$B$6, $C109, 1),  Mortality_Rates!$C$111))</f>
        <v>0.33056568836011097</v>
      </c>
      <c r="AD109" s="30">
        <f ca="1">(1-IF($B109="Male", $C$3, $C$4))^MIN((AD$8-$C$6), $C$5)*IF($B109="Male", MIN(OFFSET(Mortality_Rates!$B$6, $C109, 0), Mortality_Rates!$B$111), MIN(OFFSET(Mortality_Rates!$B$6, $C109, 1),  Mortality_Rates!$C$111))</f>
        <v>0.32676418294396975</v>
      </c>
      <c r="AE109" s="30">
        <f ca="1">(1-IF($B109="Male", $C$3, $C$4))^MIN((AE$8-$C$6), $C$5)*IF($B109="Male", MIN(OFFSET(Mortality_Rates!$B$6, $C109, 0), Mortality_Rates!$B$111), MIN(OFFSET(Mortality_Rates!$B$6, $C109, 1),  Mortality_Rates!$C$111))</f>
        <v>0.32300639484011412</v>
      </c>
      <c r="AF109" s="30">
        <f ca="1">(1-IF($B109="Male", $C$3, $C$4))^MIN((AF$8-$C$6), $C$5)*IF($B109="Male", MIN(OFFSET(Mortality_Rates!$B$6, $C109, 0), Mortality_Rates!$B$111), MIN(OFFSET(Mortality_Rates!$B$6, $C109, 1),  Mortality_Rates!$C$111))</f>
        <v>0.31929182129945283</v>
      </c>
      <c r="AG109" s="30">
        <f ca="1">(1-IF($B109="Male", $C$3, $C$4))^MIN((AG$8-$C$6), $C$5)*IF($B109="Male", MIN(OFFSET(Mortality_Rates!$B$6, $C109, 0), Mortality_Rates!$B$111), MIN(OFFSET(Mortality_Rates!$B$6, $C109, 1),  Mortality_Rates!$C$111))</f>
        <v>0.31561996535450909</v>
      </c>
      <c r="AH109" s="30">
        <f ca="1">(1-IF($B109="Male", $C$3, $C$4))^MIN((AH$8-$C$6), $C$5)*IF($B109="Male", MIN(OFFSET(Mortality_Rates!$B$6, $C109, 0), Mortality_Rates!$B$111), MIN(OFFSET(Mortality_Rates!$B$6, $C109, 1),  Mortality_Rates!$C$111))</f>
        <v>0.31199033575293222</v>
      </c>
      <c r="AI109" s="30">
        <f ca="1">(1-IF($B109="Male", $C$3, $C$4))^MIN((AI$8-$C$6), $C$5)*IF($B109="Male", MIN(OFFSET(Mortality_Rates!$B$6, $C109, 0), Mortality_Rates!$B$111), MIN(OFFSET(Mortality_Rates!$B$6, $C109, 1),  Mortality_Rates!$C$111))</f>
        <v>0.30840244689177349</v>
      </c>
      <c r="AJ109" s="30">
        <f ca="1">(1-IF($B109="Male", $C$3, $C$4))^MIN((AJ$8-$C$6), $C$5)*IF($B109="Male", MIN(OFFSET(Mortality_Rates!$B$6, $C109, 0), Mortality_Rates!$B$111), MIN(OFFSET(Mortality_Rates!$B$6, $C109, 1),  Mortality_Rates!$C$111))</f>
        <v>0.30485581875251816</v>
      </c>
      <c r="AK109" s="30">
        <f ca="1">(1-IF($B109="Male", $C$3, $C$4))^MIN((AK$8-$C$6), $C$5)*IF($B109="Male", MIN(OFFSET(Mortality_Rates!$B$6, $C109, 0), Mortality_Rates!$B$111), MIN(OFFSET(Mortality_Rates!$B$6, $C109, 1),  Mortality_Rates!$C$111))</f>
        <v>0.30134997683686415</v>
      </c>
      <c r="AL109" s="30">
        <f ca="1">(1-IF($B109="Male", $C$3, $C$4))^MIN((AL$8-$C$6), $C$5)*IF($B109="Male", MIN(OFFSET(Mortality_Rates!$B$6, $C109, 0), Mortality_Rates!$B$111), MIN(OFFSET(Mortality_Rates!$B$6, $C109, 1),  Mortality_Rates!$C$111))</f>
        <v>0.29788445210324022</v>
      </c>
      <c r="AM109" s="30">
        <f ca="1">(1-IF($B109="Male", $C$3, $C$4))^MIN((AM$8-$C$6), $C$5)*IF($B109="Male", MIN(OFFSET(Mortality_Rates!$B$6, $C109, 0), Mortality_Rates!$B$111), MIN(OFFSET(Mortality_Rates!$B$6, $C109, 1),  Mortality_Rates!$C$111))</f>
        <v>0.29445878090405297</v>
      </c>
      <c r="AN109" s="30">
        <f ca="1">(1-IF($B109="Male", $C$3, $C$4))^MIN((AN$8-$C$6), $C$5)*IF($B109="Male", MIN(OFFSET(Mortality_Rates!$B$6, $C109, 0), Mortality_Rates!$B$111), MIN(OFFSET(Mortality_Rates!$B$6, $C109, 1),  Mortality_Rates!$C$111))</f>
        <v>0.29107250492365638</v>
      </c>
      <c r="AO109" s="30">
        <f ca="1">(1-IF($B109="Male", $C$3, $C$4))^MIN((AO$8-$C$6), $C$5)*IF($B109="Male", MIN(OFFSET(Mortality_Rates!$B$6, $C109, 0), Mortality_Rates!$B$111), MIN(OFFSET(Mortality_Rates!$B$6, $C109, 1),  Mortality_Rates!$C$111))</f>
        <v>0.28772517111703433</v>
      </c>
      <c r="AP109" s="30">
        <f ca="1">(1-IF($B109="Male", $C$3, $C$4))^MIN((AP$8-$C$6), $C$5)*IF($B109="Male", MIN(OFFSET(Mortality_Rates!$B$6, $C109, 0), Mortality_Rates!$B$111), MIN(OFFSET(Mortality_Rates!$B$6, $C109, 1),  Mortality_Rates!$C$111))</f>
        <v>0.28441633164918845</v>
      </c>
      <c r="AQ109" s="30">
        <f ca="1">(1-IF($B109="Male", $C$3, $C$4))^MIN((AQ$8-$C$6), $C$5)*IF($B109="Male", MIN(OFFSET(Mortality_Rates!$B$6, $C109, 0), Mortality_Rates!$B$111), MIN(OFFSET(Mortality_Rates!$B$6, $C109, 1),  Mortality_Rates!$C$111))</f>
        <v>0.28114554383522278</v>
      </c>
      <c r="AR109" s="30">
        <f ca="1">(1-IF($B109="Male", $C$3, $C$4))^MIN((AR$8-$C$6), $C$5)*IF($B109="Male", MIN(OFFSET(Mortality_Rates!$B$6, $C109, 0), Mortality_Rates!$B$111), MIN(OFFSET(Mortality_Rates!$B$6, $C109, 1),  Mortality_Rates!$C$111))</f>
        <v>0.27791237008111774</v>
      </c>
      <c r="AS109" s="30">
        <f ca="1">(1-IF($B109="Male", $C$3, $C$4))^MIN((AS$8-$C$6), $C$5)*IF($B109="Male", MIN(OFFSET(Mortality_Rates!$B$6, $C109, 0), Mortality_Rates!$B$111), MIN(OFFSET(Mortality_Rates!$B$6, $C109, 1),  Mortality_Rates!$C$111))</f>
        <v>0.27471637782518488</v>
      </c>
      <c r="AT109" s="30">
        <f ca="1">(1-IF($B109="Male", $C$3, $C$4))^MIN((AT$8-$C$6), $C$5)*IF($B109="Male", MIN(OFFSET(Mortality_Rates!$B$6, $C109, 0), Mortality_Rates!$B$111), MIN(OFFSET(Mortality_Rates!$B$6, $C109, 1),  Mortality_Rates!$C$111))</f>
        <v>0.27155713948019528</v>
      </c>
      <c r="AU109" s="30">
        <f ca="1">(1-IF($B109="Male", $C$3, $C$4))^MIN((AU$8-$C$6), $C$5)*IF($B109="Male", MIN(OFFSET(Mortality_Rates!$B$6, $C109, 0), Mortality_Rates!$B$111), MIN(OFFSET(Mortality_Rates!$B$6, $C109, 1),  Mortality_Rates!$C$111))</f>
        <v>0.26843423237617303</v>
      </c>
      <c r="AV109" s="30">
        <f ca="1">(1-IF($B109="Male", $C$3, $C$4))^MIN((AV$8-$C$6), $C$5)*IF($B109="Male", MIN(OFFSET(Mortality_Rates!$B$6, $C109, 0), Mortality_Rates!$B$111), MIN(OFFSET(Mortality_Rates!$B$6, $C109, 1),  Mortality_Rates!$C$111))</f>
        <v>0.26534723870384702</v>
      </c>
      <c r="AW109" s="30">
        <f ca="1">(1-IF($B109="Male", $C$3, $C$4))^MIN((AW$8-$C$6), $C$5)*IF($B109="Male", MIN(OFFSET(Mortality_Rates!$B$6, $C109, 0), Mortality_Rates!$B$111), MIN(OFFSET(Mortality_Rates!$B$6, $C109, 1),  Mortality_Rates!$C$111))</f>
        <v>0.26229574545875284</v>
      </c>
      <c r="AX109" s="30">
        <f ca="1">(1-IF($B109="Male", $C$3, $C$4))^MIN((AX$8-$C$6), $C$5)*IF($B109="Male", MIN(OFFSET(Mortality_Rates!$B$6, $C109, 0), Mortality_Rates!$B$111), MIN(OFFSET(Mortality_Rates!$B$6, $C109, 1),  Mortality_Rates!$C$111))</f>
        <v>0.25927934438597716</v>
      </c>
      <c r="AY109" s="30">
        <f ca="1">(1-IF($B109="Male", $C$3, $C$4))^MIN((AY$8-$C$6), $C$5)*IF($B109="Male", MIN(OFFSET(Mortality_Rates!$B$6, $C109, 0), Mortality_Rates!$B$111), MIN(OFFSET(Mortality_Rates!$B$6, $C109, 1),  Mortality_Rates!$C$111))</f>
        <v>0.25629763192553839</v>
      </c>
      <c r="AZ109" s="30">
        <f ca="1">(1-IF($B109="Male", $C$3, $C$4))^MIN((AZ$8-$C$6), $C$5)*IF($B109="Male", MIN(OFFSET(Mortality_Rates!$B$6, $C109, 0), Mortality_Rates!$B$111), MIN(OFFSET(Mortality_Rates!$B$6, $C109, 1),  Mortality_Rates!$C$111))</f>
        <v>0.25335020915839473</v>
      </c>
      <c r="BA109" s="30">
        <f ca="1">(1-IF($B109="Male", $C$3, $C$4))^MIN((BA$8-$C$6), $C$5)*IF($B109="Male", MIN(OFFSET(Mortality_Rates!$B$6, $C109, 0), Mortality_Rates!$B$111), MIN(OFFSET(Mortality_Rates!$B$6, $C109, 1),  Mortality_Rates!$C$111))</f>
        <v>0.25043668175307321</v>
      </c>
      <c r="BB109" s="30">
        <f ca="1">(1-IF($B109="Male", $C$3, $C$4))^MIN((BB$8-$C$6), $C$5)*IF($B109="Male", MIN(OFFSET(Mortality_Rates!$B$6, $C109, 0), Mortality_Rates!$B$111), MIN(OFFSET(Mortality_Rates!$B$6, $C109, 1),  Mortality_Rates!$C$111))</f>
        <v>0.25043668175307321</v>
      </c>
      <c r="BC109" s="30">
        <f ca="1">(1-IF($B109="Male", $C$3, $C$4))^MIN((BC$8-$C$6), $C$5)*IF($B109="Male", MIN(OFFSET(Mortality_Rates!$B$6, $C109, 0), Mortality_Rates!$B$111), MIN(OFFSET(Mortality_Rates!$B$6, $C109, 1),  Mortality_Rates!$C$111))</f>
        <v>0.25043668175307321</v>
      </c>
      <c r="BD109" s="30">
        <f ca="1">(1-IF($B109="Male", $C$3, $C$4))^MIN((BD$8-$C$6), $C$5)*IF($B109="Male", MIN(OFFSET(Mortality_Rates!$B$6, $C109, 0), Mortality_Rates!$B$111), MIN(OFFSET(Mortality_Rates!$B$6, $C109, 1),  Mortality_Rates!$C$111))</f>
        <v>0.25043668175307321</v>
      </c>
      <c r="BE109" s="30">
        <f ca="1">(1-IF($B109="Male", $C$3, $C$4))^MIN((BE$8-$C$6), $C$5)*IF($B109="Male", MIN(OFFSET(Mortality_Rates!$B$6, $C109, 0), Mortality_Rates!$B$111), MIN(OFFSET(Mortality_Rates!$B$6, $C109, 1),  Mortality_Rates!$C$111))</f>
        <v>0.25043668175307321</v>
      </c>
      <c r="BF109" s="30">
        <f ca="1">(1-IF($B109="Male", $C$3, $C$4))^MIN((BF$8-$C$6), $C$5)*IF($B109="Male", MIN(OFFSET(Mortality_Rates!$B$6, $C109, 0), Mortality_Rates!$B$111), MIN(OFFSET(Mortality_Rates!$B$6, $C109, 1),  Mortality_Rates!$C$111))</f>
        <v>0.25043668175307321</v>
      </c>
      <c r="BG109" s="30">
        <f ca="1">(1-IF($B109="Male", $C$3, $C$4))^MIN((BG$8-$C$6), $C$5)*IF($B109="Male", MIN(OFFSET(Mortality_Rates!$B$6, $C109, 0), Mortality_Rates!$B$111), MIN(OFFSET(Mortality_Rates!$B$6, $C109, 1),  Mortality_Rates!$C$111))</f>
        <v>0.25043668175307321</v>
      </c>
      <c r="BH109" s="30">
        <f ca="1">(1-IF($B109="Male", $C$3, $C$4))^MIN((BH$8-$C$6), $C$5)*IF($B109="Male", MIN(OFFSET(Mortality_Rates!$B$6, $C109, 0), Mortality_Rates!$B$111), MIN(OFFSET(Mortality_Rates!$B$6, $C109, 1),  Mortality_Rates!$C$111))</f>
        <v>0.25043668175307321</v>
      </c>
      <c r="BI109" s="30">
        <f ca="1">(1-IF($B109="Male", $C$3, $C$4))^MIN((BI$8-$C$6), $C$5)*IF($B109="Male", MIN(OFFSET(Mortality_Rates!$B$6, $C109, 0), Mortality_Rates!$B$111), MIN(OFFSET(Mortality_Rates!$B$6, $C109, 1),  Mortality_Rates!$C$111))</f>
        <v>0.25043668175307321</v>
      </c>
      <c r="BJ109" s="30">
        <f ca="1">(1-IF($B109="Male", $C$3, $C$4))^MIN((BJ$8-$C$6), $C$5)*IF($B109="Male", MIN(OFFSET(Mortality_Rates!$B$6, $C109, 0), Mortality_Rates!$B$111), MIN(OFFSET(Mortality_Rates!$B$6, $C109, 1),  Mortality_Rates!$C$111))</f>
        <v>0.25043668175307321</v>
      </c>
      <c r="BK109" s="30">
        <f ca="1">(1-IF($B109="Male", $C$3, $C$4))^MIN((BK$8-$C$6), $C$5)*IF($B109="Male", MIN(OFFSET(Mortality_Rates!$B$6, $C109, 0), Mortality_Rates!$B$111), MIN(OFFSET(Mortality_Rates!$B$6, $C109, 1),  Mortality_Rates!$C$111))</f>
        <v>0.25043668175307321</v>
      </c>
    </row>
    <row r="110" spans="1:63" x14ac:dyDescent="0.35">
      <c r="A110" t="s">
        <v>38</v>
      </c>
      <c r="B110" t="s">
        <v>32</v>
      </c>
      <c r="C110">
        <f>C9</f>
        <v>0</v>
      </c>
      <c r="D110" s="30">
        <f ca="1">(1-IF($B110="Male", $C$3, $C$4))^MIN((D$8-$C$6), $C$5)*IF($B110="Male", MIN(OFFSET(Mortality_Rates!$B$6, $C110, 0), Mortality_Rates!$B$111), MIN(OFFSET(Mortality_Rates!$B$6, $C110, 1),  Mortality_Rates!$C$111))</f>
        <v>6.1287000000000006E-4</v>
      </c>
      <c r="E110" s="30">
        <f ca="1">(1-IF($B110="Male", $C$3, $C$4))^MIN((E$8-$C$6), $C$5)*IF($B110="Male", MIN(OFFSET(Mortality_Rates!$B$6, $C110, 0), Mortality_Rates!$B$111), MIN(OFFSET(Mortality_Rates!$B$6, $C110, 1),  Mortality_Rates!$C$111))</f>
        <v>6.0582199500000002E-4</v>
      </c>
      <c r="F110" s="30">
        <f ca="1">(1-IF($B110="Male", $C$3, $C$4))^MIN((F$8-$C$6), $C$5)*IF($B110="Male", MIN(OFFSET(Mortality_Rates!$B$6, $C110, 0), Mortality_Rates!$B$111), MIN(OFFSET(Mortality_Rates!$B$6, $C110, 1),  Mortality_Rates!$C$111))</f>
        <v>5.9885504205749998E-4</v>
      </c>
      <c r="G110" s="30">
        <f ca="1">(1-IF($B110="Male", $C$3, $C$4))^MIN((G$8-$C$6), $C$5)*IF($B110="Male", MIN(OFFSET(Mortality_Rates!$B$6, $C110, 0), Mortality_Rates!$B$111), MIN(OFFSET(Mortality_Rates!$B$6, $C110, 1),  Mortality_Rates!$C$111))</f>
        <v>5.9196820907383876E-4</v>
      </c>
      <c r="H110" s="30">
        <f ca="1">(1-IF($B110="Male", $C$3, $C$4))^MIN((H$8-$C$6), $C$5)*IF($B110="Male", MIN(OFFSET(Mortality_Rates!$B$6, $C110, 0), Mortality_Rates!$B$111), MIN(OFFSET(Mortality_Rates!$B$6, $C110, 1),  Mortality_Rates!$C$111))</f>
        <v>5.8516057466948966E-4</v>
      </c>
      <c r="I110" s="30">
        <f ca="1">(1-IF($B110="Male", $C$3, $C$4))^MIN((I$8-$C$6), $C$5)*IF($B110="Male", MIN(OFFSET(Mortality_Rates!$B$6, $C110, 0), Mortality_Rates!$B$111), MIN(OFFSET(Mortality_Rates!$B$6, $C110, 1),  Mortality_Rates!$C$111))</f>
        <v>5.7843122806079054E-4</v>
      </c>
      <c r="J110" s="30">
        <f ca="1">(1-IF($B110="Male", $C$3, $C$4))^MIN((J$8-$C$6), $C$5)*IF($B110="Male", MIN(OFFSET(Mortality_Rates!$B$6, $C110, 0), Mortality_Rates!$B$111), MIN(OFFSET(Mortality_Rates!$B$6, $C110, 1),  Mortality_Rates!$C$111))</f>
        <v>5.7177926893809143E-4</v>
      </c>
      <c r="K110" s="30">
        <f ca="1">(1-IF($B110="Male", $C$3, $C$4))^MIN((K$8-$C$6), $C$5)*IF($B110="Male", MIN(OFFSET(Mortality_Rates!$B$6, $C110, 0), Mortality_Rates!$B$111), MIN(OFFSET(Mortality_Rates!$B$6, $C110, 1),  Mortality_Rates!$C$111))</f>
        <v>5.6520380734530347E-4</v>
      </c>
      <c r="L110" s="30">
        <f ca="1">(1-IF($B110="Male", $C$3, $C$4))^MIN((L$8-$C$6), $C$5)*IF($B110="Male", MIN(OFFSET(Mortality_Rates!$B$6, $C110, 0), Mortality_Rates!$B$111), MIN(OFFSET(Mortality_Rates!$B$6, $C110, 1),  Mortality_Rates!$C$111))</f>
        <v>5.5870396356083249E-4</v>
      </c>
      <c r="M110" s="30">
        <f ca="1">(1-IF($B110="Male", $C$3, $C$4))^MIN((M$8-$C$6), $C$5)*IF($B110="Male", MIN(OFFSET(Mortality_Rates!$B$6, $C110, 0), Mortality_Rates!$B$111), MIN(OFFSET(Mortality_Rates!$B$6, $C110, 1),  Mortality_Rates!$C$111))</f>
        <v>5.5227886797988286E-4</v>
      </c>
      <c r="N110" s="30">
        <f ca="1">(1-IF($B110="Male", $C$3, $C$4))^MIN((N$8-$C$6), $C$5)*IF($B110="Male", MIN(OFFSET(Mortality_Rates!$B$6, $C110, 0), Mortality_Rates!$B$111), MIN(OFFSET(Mortality_Rates!$B$6, $C110, 1),  Mortality_Rates!$C$111))</f>
        <v>5.4592766099811419E-4</v>
      </c>
      <c r="O110" s="30">
        <f ca="1">(1-IF($B110="Male", $C$3, $C$4))^MIN((O$8-$C$6), $C$5)*IF($B110="Male", MIN(OFFSET(Mortality_Rates!$B$6, $C110, 0), Mortality_Rates!$B$111), MIN(OFFSET(Mortality_Rates!$B$6, $C110, 1),  Mortality_Rates!$C$111))</f>
        <v>5.3964949289663595E-4</v>
      </c>
      <c r="P110" s="30">
        <f ca="1">(1-IF($B110="Male", $C$3, $C$4))^MIN((P$8-$C$6), $C$5)*IF($B110="Male", MIN(OFFSET(Mortality_Rates!$B$6, $C110, 0), Mortality_Rates!$B$111), MIN(OFFSET(Mortality_Rates!$B$6, $C110, 1),  Mortality_Rates!$C$111))</f>
        <v>5.3344352372832469E-4</v>
      </c>
      <c r="Q110" s="30">
        <f ca="1">(1-IF($B110="Male", $C$3, $C$4))^MIN((Q$8-$C$6), $C$5)*IF($B110="Male", MIN(OFFSET(Mortality_Rates!$B$6, $C110, 0), Mortality_Rates!$B$111), MIN(OFFSET(Mortality_Rates!$B$6, $C110, 1),  Mortality_Rates!$C$111))</f>
        <v>5.2730892320544892E-4</v>
      </c>
      <c r="R110" s="30">
        <f ca="1">(1-IF($B110="Male", $C$3, $C$4))^MIN((R$8-$C$6), $C$5)*IF($B110="Male", MIN(OFFSET(Mortality_Rates!$B$6, $C110, 0), Mortality_Rates!$B$111), MIN(OFFSET(Mortality_Rates!$B$6, $C110, 1),  Mortality_Rates!$C$111))</f>
        <v>5.2124487058858627E-4</v>
      </c>
      <c r="S110" s="30">
        <f ca="1">(1-IF($B110="Male", $C$3, $C$4))^MIN((S$8-$C$6), $C$5)*IF($B110="Male", MIN(OFFSET(Mortality_Rates!$B$6, $C110, 0), Mortality_Rates!$B$111), MIN(OFFSET(Mortality_Rates!$B$6, $C110, 1),  Mortality_Rates!$C$111))</f>
        <v>5.1525055457681749E-4</v>
      </c>
      <c r="T110" s="30">
        <f ca="1">(1-IF($B110="Male", $C$3, $C$4))^MIN((T$8-$C$6), $C$5)*IF($B110="Male", MIN(OFFSET(Mortality_Rates!$B$6, $C110, 0), Mortality_Rates!$B$111), MIN(OFFSET(Mortality_Rates!$B$6, $C110, 1),  Mortality_Rates!$C$111))</f>
        <v>5.0932517319918409E-4</v>
      </c>
      <c r="U110" s="30">
        <f ca="1">(1-IF($B110="Male", $C$3, $C$4))^MIN((U$8-$C$6), $C$5)*IF($B110="Male", MIN(OFFSET(Mortality_Rates!$B$6, $C110, 0), Mortality_Rates!$B$111), MIN(OFFSET(Mortality_Rates!$B$6, $C110, 1),  Mortality_Rates!$C$111))</f>
        <v>5.0346793370739358E-4</v>
      </c>
      <c r="V110" s="30">
        <f ca="1">(1-IF($B110="Male", $C$3, $C$4))^MIN((V$8-$C$6), $C$5)*IF($B110="Male", MIN(OFFSET(Mortality_Rates!$B$6, $C110, 0), Mortality_Rates!$B$111), MIN(OFFSET(Mortality_Rates!$B$6, $C110, 1),  Mortality_Rates!$C$111))</f>
        <v>4.9767805246975845E-4</v>
      </c>
      <c r="W110" s="30">
        <f ca="1">(1-IF($B110="Male", $C$3, $C$4))^MIN((W$8-$C$6), $C$5)*IF($B110="Male", MIN(OFFSET(Mortality_Rates!$B$6, $C110, 0), Mortality_Rates!$B$111), MIN(OFFSET(Mortality_Rates!$B$6, $C110, 1),  Mortality_Rates!$C$111))</f>
        <v>4.9195475486635634E-4</v>
      </c>
      <c r="X110" s="30">
        <f ca="1">(1-IF($B110="Male", $C$3, $C$4))^MIN((X$8-$C$6), $C$5)*IF($B110="Male", MIN(OFFSET(Mortality_Rates!$B$6, $C110, 0), Mortality_Rates!$B$111), MIN(OFFSET(Mortality_Rates!$B$6, $C110, 1),  Mortality_Rates!$C$111))</f>
        <v>4.8629727518539325E-4</v>
      </c>
      <c r="Y110" s="30">
        <f ca="1">(1-IF($B110="Male", $C$3, $C$4))^MIN((Y$8-$C$6), $C$5)*IF($B110="Male", MIN(OFFSET(Mortality_Rates!$B$6, $C110, 0), Mortality_Rates!$B$111), MIN(OFFSET(Mortality_Rates!$B$6, $C110, 1),  Mortality_Rates!$C$111))</f>
        <v>4.807048565207612E-4</v>
      </c>
      <c r="Z110" s="30">
        <f ca="1">(1-IF($B110="Male", $C$3, $C$4))^MIN((Z$8-$C$6), $C$5)*IF($B110="Male", MIN(OFFSET(Mortality_Rates!$B$6, $C110, 0), Mortality_Rates!$B$111), MIN(OFFSET(Mortality_Rates!$B$6, $C110, 1),  Mortality_Rates!$C$111))</f>
        <v>4.7517675067077251E-4</v>
      </c>
      <c r="AA110" s="30">
        <f ca="1">(1-IF($B110="Male", $C$3, $C$4))^MIN((AA$8-$C$6), $C$5)*IF($B110="Male", MIN(OFFSET(Mortality_Rates!$B$6, $C110, 0), Mortality_Rates!$B$111), MIN(OFFSET(Mortality_Rates!$B$6, $C110, 1),  Mortality_Rates!$C$111))</f>
        <v>4.6971221803805859E-4</v>
      </c>
      <c r="AB110" s="30">
        <f ca="1">(1-IF($B110="Male", $C$3, $C$4))^MIN((AB$8-$C$6), $C$5)*IF($B110="Male", MIN(OFFSET(Mortality_Rates!$B$6, $C110, 0), Mortality_Rates!$B$111), MIN(OFFSET(Mortality_Rates!$B$6, $C110, 1),  Mortality_Rates!$C$111))</f>
        <v>4.6431052753062092E-4</v>
      </c>
      <c r="AC110" s="30">
        <f ca="1">(1-IF($B110="Male", $C$3, $C$4))^MIN((AC$8-$C$6), $C$5)*IF($B110="Male", MIN(OFFSET(Mortality_Rates!$B$6, $C110, 0), Mortality_Rates!$B$111), MIN(OFFSET(Mortality_Rates!$B$6, $C110, 1),  Mortality_Rates!$C$111))</f>
        <v>4.5897095646401878E-4</v>
      </c>
      <c r="AD110" s="30">
        <f ca="1">(1-IF($B110="Male", $C$3, $C$4))^MIN((AD$8-$C$6), $C$5)*IF($B110="Male", MIN(OFFSET(Mortality_Rates!$B$6, $C110, 0), Mortality_Rates!$B$111), MIN(OFFSET(Mortality_Rates!$B$6, $C110, 1),  Mortality_Rates!$C$111))</f>
        <v>4.5369279046468259E-4</v>
      </c>
      <c r="AE110" s="30">
        <f ca="1">(1-IF($B110="Male", $C$3, $C$4))^MIN((AE$8-$C$6), $C$5)*IF($B110="Male", MIN(OFFSET(Mortality_Rates!$B$6, $C110, 0), Mortality_Rates!$B$111), MIN(OFFSET(Mortality_Rates!$B$6, $C110, 1),  Mortality_Rates!$C$111))</f>
        <v>4.4847532337433885E-4</v>
      </c>
      <c r="AF110" s="30">
        <f ca="1">(1-IF($B110="Male", $C$3, $C$4))^MIN((AF$8-$C$6), $C$5)*IF($B110="Male", MIN(OFFSET(Mortality_Rates!$B$6, $C110, 0), Mortality_Rates!$B$111), MIN(OFFSET(Mortality_Rates!$B$6, $C110, 1),  Mortality_Rates!$C$111))</f>
        <v>4.4331785715553393E-4</v>
      </c>
      <c r="AG110" s="30">
        <f ca="1">(1-IF($B110="Male", $C$3, $C$4))^MIN((AG$8-$C$6), $C$5)*IF($B110="Male", MIN(OFFSET(Mortality_Rates!$B$6, $C110, 0), Mortality_Rates!$B$111), MIN(OFFSET(Mortality_Rates!$B$6, $C110, 1),  Mortality_Rates!$C$111))</f>
        <v>4.3821970179824528E-4</v>
      </c>
      <c r="AH110" s="30">
        <f ca="1">(1-IF($B110="Male", $C$3, $C$4))^MIN((AH$8-$C$6), $C$5)*IF($B110="Male", MIN(OFFSET(Mortality_Rates!$B$6, $C110, 0), Mortality_Rates!$B$111), MIN(OFFSET(Mortality_Rates!$B$6, $C110, 1),  Mortality_Rates!$C$111))</f>
        <v>4.3318017522756545E-4</v>
      </c>
      <c r="AI110" s="30">
        <f ca="1">(1-IF($B110="Male", $C$3, $C$4))^MIN((AI$8-$C$6), $C$5)*IF($B110="Male", MIN(OFFSET(Mortality_Rates!$B$6, $C110, 0), Mortality_Rates!$B$111), MIN(OFFSET(Mortality_Rates!$B$6, $C110, 1),  Mortality_Rates!$C$111))</f>
        <v>4.2819860321244844E-4</v>
      </c>
      <c r="AJ110" s="30">
        <f ca="1">(1-IF($B110="Male", $C$3, $C$4))^MIN((AJ$8-$C$6), $C$5)*IF($B110="Male", MIN(OFFSET(Mortality_Rates!$B$6, $C110, 0), Mortality_Rates!$B$111), MIN(OFFSET(Mortality_Rates!$B$6, $C110, 1),  Mortality_Rates!$C$111))</f>
        <v>4.232743192755053E-4</v>
      </c>
      <c r="AK110" s="30">
        <f ca="1">(1-IF($B110="Male", $C$3, $C$4))^MIN((AK$8-$C$6), $C$5)*IF($B110="Male", MIN(OFFSET(Mortality_Rates!$B$6, $C110, 0), Mortality_Rates!$B$111), MIN(OFFSET(Mortality_Rates!$B$6, $C110, 1),  Mortality_Rates!$C$111))</f>
        <v>4.1840666460383699E-4</v>
      </c>
      <c r="AL110" s="30">
        <f ca="1">(1-IF($B110="Male", $C$3, $C$4))^MIN((AL$8-$C$6), $C$5)*IF($B110="Male", MIN(OFFSET(Mortality_Rates!$B$6, $C110, 0), Mortality_Rates!$B$111), MIN(OFFSET(Mortality_Rates!$B$6, $C110, 1),  Mortality_Rates!$C$111))</f>
        <v>4.1359498796089282E-4</v>
      </c>
      <c r="AM110" s="30">
        <f ca="1">(1-IF($B110="Male", $C$3, $C$4))^MIN((AM$8-$C$6), $C$5)*IF($B110="Male", MIN(OFFSET(Mortality_Rates!$B$6, $C110, 0), Mortality_Rates!$B$111), MIN(OFFSET(Mortality_Rates!$B$6, $C110, 1),  Mortality_Rates!$C$111))</f>
        <v>4.0883864559934261E-4</v>
      </c>
      <c r="AN110" s="30">
        <f ca="1">(1-IF($B110="Male", $C$3, $C$4))^MIN((AN$8-$C$6), $C$5)*IF($B110="Male", MIN(OFFSET(Mortality_Rates!$B$6, $C110, 0), Mortality_Rates!$B$111), MIN(OFFSET(Mortality_Rates!$B$6, $C110, 1),  Mortality_Rates!$C$111))</f>
        <v>4.0413700117495022E-4</v>
      </c>
      <c r="AO110" s="30">
        <f ca="1">(1-IF($B110="Male", $C$3, $C$4))^MIN((AO$8-$C$6), $C$5)*IF($B110="Male", MIN(OFFSET(Mortality_Rates!$B$6, $C110, 0), Mortality_Rates!$B$111), MIN(OFFSET(Mortality_Rates!$B$6, $C110, 1),  Mortality_Rates!$C$111))</f>
        <v>3.9948942566143828E-4</v>
      </c>
      <c r="AP110" s="30">
        <f ca="1">(1-IF($B110="Male", $C$3, $C$4))^MIN((AP$8-$C$6), $C$5)*IF($B110="Male", MIN(OFFSET(Mortality_Rates!$B$6, $C110, 0), Mortality_Rates!$B$111), MIN(OFFSET(Mortality_Rates!$B$6, $C110, 1),  Mortality_Rates!$C$111))</f>
        <v>3.9489529726633175E-4</v>
      </c>
      <c r="AQ110" s="30">
        <f ca="1">(1-IF($B110="Male", $C$3, $C$4))^MIN((AQ$8-$C$6), $C$5)*IF($B110="Male", MIN(OFFSET(Mortality_Rates!$B$6, $C110, 0), Mortality_Rates!$B$111), MIN(OFFSET(Mortality_Rates!$B$6, $C110, 1),  Mortality_Rates!$C$111))</f>
        <v>3.9035400134776894E-4</v>
      </c>
      <c r="AR110" s="30">
        <f ca="1">(1-IF($B110="Male", $C$3, $C$4))^MIN((AR$8-$C$6), $C$5)*IF($B110="Male", MIN(OFFSET(Mortality_Rates!$B$6, $C110, 0), Mortality_Rates!$B$111), MIN(OFFSET(Mortality_Rates!$B$6, $C110, 1),  Mortality_Rates!$C$111))</f>
        <v>3.8586493033226959E-4</v>
      </c>
      <c r="AS110" s="30">
        <f ca="1">(1-IF($B110="Male", $C$3, $C$4))^MIN((AS$8-$C$6), $C$5)*IF($B110="Male", MIN(OFFSET(Mortality_Rates!$B$6, $C110, 0), Mortality_Rates!$B$111), MIN(OFFSET(Mortality_Rates!$B$6, $C110, 1),  Mortality_Rates!$C$111))</f>
        <v>3.8142748363344849E-4</v>
      </c>
      <c r="AT110" s="30">
        <f ca="1">(1-IF($B110="Male", $C$3, $C$4))^MIN((AT$8-$C$6), $C$5)*IF($B110="Male", MIN(OFFSET(Mortality_Rates!$B$6, $C110, 0), Mortality_Rates!$B$111), MIN(OFFSET(Mortality_Rates!$B$6, $C110, 1),  Mortality_Rates!$C$111))</f>
        <v>3.7704106757166381E-4</v>
      </c>
      <c r="AU110" s="30">
        <f ca="1">(1-IF($B110="Male", $C$3, $C$4))^MIN((AU$8-$C$6), $C$5)*IF($B110="Male", MIN(OFFSET(Mortality_Rates!$B$6, $C110, 0), Mortality_Rates!$B$111), MIN(OFFSET(Mortality_Rates!$B$6, $C110, 1),  Mortality_Rates!$C$111))</f>
        <v>3.7270509529458974E-4</v>
      </c>
      <c r="AV110" s="30">
        <f ca="1">(1-IF($B110="Male", $C$3, $C$4))^MIN((AV$8-$C$6), $C$5)*IF($B110="Male", MIN(OFFSET(Mortality_Rates!$B$6, $C110, 0), Mortality_Rates!$B$111), MIN(OFFSET(Mortality_Rates!$B$6, $C110, 1),  Mortality_Rates!$C$111))</f>
        <v>3.6841898669870199E-4</v>
      </c>
      <c r="AW110" s="30">
        <f ca="1">(1-IF($B110="Male", $C$3, $C$4))^MIN((AW$8-$C$6), $C$5)*IF($B110="Male", MIN(OFFSET(Mortality_Rates!$B$6, $C110, 0), Mortality_Rates!$B$111), MIN(OFFSET(Mortality_Rates!$B$6, $C110, 1),  Mortality_Rates!$C$111))</f>
        <v>3.6418216835166692E-4</v>
      </c>
      <c r="AX110" s="30">
        <f ca="1">(1-IF($B110="Male", $C$3, $C$4))^MIN((AX$8-$C$6), $C$5)*IF($B110="Male", MIN(OFFSET(Mortality_Rates!$B$6, $C110, 0), Mortality_Rates!$B$111), MIN(OFFSET(Mortality_Rates!$B$6, $C110, 1),  Mortality_Rates!$C$111))</f>
        <v>3.5999407341562274E-4</v>
      </c>
      <c r="AY110" s="30">
        <f ca="1">(1-IF($B110="Male", $C$3, $C$4))^MIN((AY$8-$C$6), $C$5)*IF($B110="Male", MIN(OFFSET(Mortality_Rates!$B$6, $C110, 0), Mortality_Rates!$B$111), MIN(OFFSET(Mortality_Rates!$B$6, $C110, 1),  Mortality_Rates!$C$111))</f>
        <v>3.5585414157134309E-4</v>
      </c>
      <c r="AZ110" s="30">
        <f ca="1">(1-IF($B110="Male", $C$3, $C$4))^MIN((AZ$8-$C$6), $C$5)*IF($B110="Male", MIN(OFFSET(Mortality_Rates!$B$6, $C110, 0), Mortality_Rates!$B$111), MIN(OFFSET(Mortality_Rates!$B$6, $C110, 1),  Mortality_Rates!$C$111))</f>
        <v>3.5176181894327265E-4</v>
      </c>
      <c r="BA110" s="30">
        <f ca="1">(1-IF($B110="Male", $C$3, $C$4))^MIN((BA$8-$C$6), $C$5)*IF($B110="Male", MIN(OFFSET(Mortality_Rates!$B$6, $C110, 0), Mortality_Rates!$B$111), MIN(OFFSET(Mortality_Rates!$B$6, $C110, 1),  Mortality_Rates!$C$111))</f>
        <v>3.4771655802542505E-4</v>
      </c>
      <c r="BB110" s="30">
        <f ca="1">(1-IF($B110="Male", $C$3, $C$4))^MIN((BB$8-$C$6), $C$5)*IF($B110="Male", MIN(OFFSET(Mortality_Rates!$B$6, $C110, 0), Mortality_Rates!$B$111), MIN(OFFSET(Mortality_Rates!$B$6, $C110, 1),  Mortality_Rates!$C$111))</f>
        <v>3.4771655802542505E-4</v>
      </c>
      <c r="BC110" s="30">
        <f ca="1">(1-IF($B110="Male", $C$3, $C$4))^MIN((BC$8-$C$6), $C$5)*IF($B110="Male", MIN(OFFSET(Mortality_Rates!$B$6, $C110, 0), Mortality_Rates!$B$111), MIN(OFFSET(Mortality_Rates!$B$6, $C110, 1),  Mortality_Rates!$C$111))</f>
        <v>3.4771655802542505E-4</v>
      </c>
      <c r="BD110" s="30">
        <f ca="1">(1-IF($B110="Male", $C$3, $C$4))^MIN((BD$8-$C$6), $C$5)*IF($B110="Male", MIN(OFFSET(Mortality_Rates!$B$6, $C110, 0), Mortality_Rates!$B$111), MIN(OFFSET(Mortality_Rates!$B$6, $C110, 1),  Mortality_Rates!$C$111))</f>
        <v>3.4771655802542505E-4</v>
      </c>
      <c r="BE110" s="30">
        <f ca="1">(1-IF($B110="Male", $C$3, $C$4))^MIN((BE$8-$C$6), $C$5)*IF($B110="Male", MIN(OFFSET(Mortality_Rates!$B$6, $C110, 0), Mortality_Rates!$B$111), MIN(OFFSET(Mortality_Rates!$B$6, $C110, 1),  Mortality_Rates!$C$111))</f>
        <v>3.4771655802542505E-4</v>
      </c>
      <c r="BF110" s="30">
        <f ca="1">(1-IF($B110="Male", $C$3, $C$4))^MIN((BF$8-$C$6), $C$5)*IF($B110="Male", MIN(OFFSET(Mortality_Rates!$B$6, $C110, 0), Mortality_Rates!$B$111), MIN(OFFSET(Mortality_Rates!$B$6, $C110, 1),  Mortality_Rates!$C$111))</f>
        <v>3.4771655802542505E-4</v>
      </c>
      <c r="BG110" s="30">
        <f ca="1">(1-IF($B110="Male", $C$3, $C$4))^MIN((BG$8-$C$6), $C$5)*IF($B110="Male", MIN(OFFSET(Mortality_Rates!$B$6, $C110, 0), Mortality_Rates!$B$111), MIN(OFFSET(Mortality_Rates!$B$6, $C110, 1),  Mortality_Rates!$C$111))</f>
        <v>3.4771655802542505E-4</v>
      </c>
      <c r="BH110" s="30">
        <f ca="1">(1-IF($B110="Male", $C$3, $C$4))^MIN((BH$8-$C$6), $C$5)*IF($B110="Male", MIN(OFFSET(Mortality_Rates!$B$6, $C110, 0), Mortality_Rates!$B$111), MIN(OFFSET(Mortality_Rates!$B$6, $C110, 1),  Mortality_Rates!$C$111))</f>
        <v>3.4771655802542505E-4</v>
      </c>
      <c r="BI110" s="30">
        <f ca="1">(1-IF($B110="Male", $C$3, $C$4))^MIN((BI$8-$C$6), $C$5)*IF($B110="Male", MIN(OFFSET(Mortality_Rates!$B$6, $C110, 0), Mortality_Rates!$B$111), MIN(OFFSET(Mortality_Rates!$B$6, $C110, 1),  Mortality_Rates!$C$111))</f>
        <v>3.4771655802542505E-4</v>
      </c>
      <c r="BJ110" s="30">
        <f ca="1">(1-IF($B110="Male", $C$3, $C$4))^MIN((BJ$8-$C$6), $C$5)*IF($B110="Male", MIN(OFFSET(Mortality_Rates!$B$6, $C110, 0), Mortality_Rates!$B$111), MIN(OFFSET(Mortality_Rates!$B$6, $C110, 1),  Mortality_Rates!$C$111))</f>
        <v>3.4771655802542505E-4</v>
      </c>
      <c r="BK110" s="30">
        <f ca="1">(1-IF($B110="Male", $C$3, $C$4))^MIN((BK$8-$C$6), $C$5)*IF($B110="Male", MIN(OFFSET(Mortality_Rates!$B$6, $C110, 0), Mortality_Rates!$B$111), MIN(OFFSET(Mortality_Rates!$B$6, $C110, 1),  Mortality_Rates!$C$111))</f>
        <v>3.4771655802542505E-4</v>
      </c>
    </row>
    <row r="111" spans="1:63" x14ac:dyDescent="0.35">
      <c r="A111" t="s">
        <v>38</v>
      </c>
      <c r="B111" t="s">
        <v>32</v>
      </c>
      <c r="C111">
        <f t="shared" ref="C111:C174" si="27">C10</f>
        <v>1</v>
      </c>
      <c r="D111" s="30">
        <f ca="1">(1-IF($B111="Male", $C$3, $C$4))^MIN((D$8-$C$6), $C$5)*IF($B111="Male", MIN(OFFSET(Mortality_Rates!$B$6, $C111, 0), Mortality_Rates!$B$111), MIN(OFFSET(Mortality_Rates!$B$6, $C111, 1),  Mortality_Rates!$C$111))</f>
        <v>4.5075600000000002E-4</v>
      </c>
      <c r="E111" s="30">
        <f ca="1">(1-IF($B111="Male", $C$3, $C$4))^MIN((E$8-$C$6), $C$5)*IF($B111="Male", MIN(OFFSET(Mortality_Rates!$B$6, $C111, 0), Mortality_Rates!$B$111), MIN(OFFSET(Mortality_Rates!$B$6, $C111, 1),  Mortality_Rates!$C$111))</f>
        <v>4.4557230600000006E-4</v>
      </c>
      <c r="F111" s="30">
        <f ca="1">(1-IF($B111="Male", $C$3, $C$4))^MIN((F$8-$C$6), $C$5)*IF($B111="Male", MIN(OFFSET(Mortality_Rates!$B$6, $C111, 0), Mortality_Rates!$B$111), MIN(OFFSET(Mortality_Rates!$B$6, $C111, 1),  Mortality_Rates!$C$111))</f>
        <v>4.4044822448100005E-4</v>
      </c>
      <c r="G111" s="30">
        <f ca="1">(1-IF($B111="Male", $C$3, $C$4))^MIN((G$8-$C$6), $C$5)*IF($B111="Male", MIN(OFFSET(Mortality_Rates!$B$6, $C111, 0), Mortality_Rates!$B$111), MIN(OFFSET(Mortality_Rates!$B$6, $C111, 1),  Mortality_Rates!$C$111))</f>
        <v>4.3538306989946855E-4</v>
      </c>
      <c r="H111" s="30">
        <f ca="1">(1-IF($B111="Male", $C$3, $C$4))^MIN((H$8-$C$6), $C$5)*IF($B111="Male", MIN(OFFSET(Mortality_Rates!$B$6, $C111, 0), Mortality_Rates!$B$111), MIN(OFFSET(Mortality_Rates!$B$6, $C111, 1),  Mortality_Rates!$C$111))</f>
        <v>4.3037616459562473E-4</v>
      </c>
      <c r="I111" s="30">
        <f ca="1">(1-IF($B111="Male", $C$3, $C$4))^MIN((I$8-$C$6), $C$5)*IF($B111="Male", MIN(OFFSET(Mortality_Rates!$B$6, $C111, 0), Mortality_Rates!$B$111), MIN(OFFSET(Mortality_Rates!$B$6, $C111, 1),  Mortality_Rates!$C$111))</f>
        <v>4.25426838702775E-4</v>
      </c>
      <c r="J111" s="30">
        <f ca="1">(1-IF($B111="Male", $C$3, $C$4))^MIN((J$8-$C$6), $C$5)*IF($B111="Male", MIN(OFFSET(Mortality_Rates!$B$6, $C111, 0), Mortality_Rates!$B$111), MIN(OFFSET(Mortality_Rates!$B$6, $C111, 1),  Mortality_Rates!$C$111))</f>
        <v>4.2053443005769309E-4</v>
      </c>
      <c r="K111" s="30">
        <f ca="1">(1-IF($B111="Male", $C$3, $C$4))^MIN((K$8-$C$6), $C$5)*IF($B111="Male", MIN(OFFSET(Mortality_Rates!$B$6, $C111, 0), Mortality_Rates!$B$111), MIN(OFFSET(Mortality_Rates!$B$6, $C111, 1),  Mortality_Rates!$C$111))</f>
        <v>4.1569828411202963E-4</v>
      </c>
      <c r="L111" s="30">
        <f ca="1">(1-IF($B111="Male", $C$3, $C$4))^MIN((L$8-$C$6), $C$5)*IF($B111="Male", MIN(OFFSET(Mortality_Rates!$B$6, $C111, 0), Mortality_Rates!$B$111), MIN(OFFSET(Mortality_Rates!$B$6, $C111, 1),  Mortality_Rates!$C$111))</f>
        <v>4.1091775384474131E-4</v>
      </c>
      <c r="M111" s="30">
        <f ca="1">(1-IF($B111="Male", $C$3, $C$4))^MIN((M$8-$C$6), $C$5)*IF($B111="Male", MIN(OFFSET(Mortality_Rates!$B$6, $C111, 0), Mortality_Rates!$B$111), MIN(OFFSET(Mortality_Rates!$B$6, $C111, 1),  Mortality_Rates!$C$111))</f>
        <v>4.0619219967552681E-4</v>
      </c>
      <c r="N111" s="30">
        <f ca="1">(1-IF($B111="Male", $C$3, $C$4))^MIN((N$8-$C$6), $C$5)*IF($B111="Male", MIN(OFFSET(Mortality_Rates!$B$6, $C111, 0), Mortality_Rates!$B$111), MIN(OFFSET(Mortality_Rates!$B$6, $C111, 1),  Mortality_Rates!$C$111))</f>
        <v>4.0152098937925825E-4</v>
      </c>
      <c r="O111" s="30">
        <f ca="1">(1-IF($B111="Male", $C$3, $C$4))^MIN((O$8-$C$6), $C$5)*IF($B111="Male", MIN(OFFSET(Mortality_Rates!$B$6, $C111, 0), Mortality_Rates!$B$111), MIN(OFFSET(Mortality_Rates!$B$6, $C111, 1),  Mortality_Rates!$C$111))</f>
        <v>3.9690349800139684E-4</v>
      </c>
      <c r="P111" s="30">
        <f ca="1">(1-IF($B111="Male", $C$3, $C$4))^MIN((P$8-$C$6), $C$5)*IF($B111="Male", MIN(OFFSET(Mortality_Rates!$B$6, $C111, 0), Mortality_Rates!$B$111), MIN(OFFSET(Mortality_Rates!$B$6, $C111, 1),  Mortality_Rates!$C$111))</f>
        <v>3.9233910777438074E-4</v>
      </c>
      <c r="Q111" s="30">
        <f ca="1">(1-IF($B111="Male", $C$3, $C$4))^MIN((Q$8-$C$6), $C$5)*IF($B111="Male", MIN(OFFSET(Mortality_Rates!$B$6, $C111, 0), Mortality_Rates!$B$111), MIN(OFFSET(Mortality_Rates!$B$6, $C111, 1),  Mortality_Rates!$C$111))</f>
        <v>3.8782720803497541E-4</v>
      </c>
      <c r="R111" s="30">
        <f ca="1">(1-IF($B111="Male", $C$3, $C$4))^MIN((R$8-$C$6), $C$5)*IF($B111="Male", MIN(OFFSET(Mortality_Rates!$B$6, $C111, 0), Mortality_Rates!$B$111), MIN(OFFSET(Mortality_Rates!$B$6, $C111, 1),  Mortality_Rates!$C$111))</f>
        <v>3.8336719514257318E-4</v>
      </c>
      <c r="S111" s="30">
        <f ca="1">(1-IF($B111="Male", $C$3, $C$4))^MIN((S$8-$C$6), $C$5)*IF($B111="Male", MIN(OFFSET(Mortality_Rates!$B$6, $C111, 0), Mortality_Rates!$B$111), MIN(OFFSET(Mortality_Rates!$B$6, $C111, 1),  Mortality_Rates!$C$111))</f>
        <v>3.7895847239843356E-4</v>
      </c>
      <c r="T111" s="30">
        <f ca="1">(1-IF($B111="Male", $C$3, $C$4))^MIN((T$8-$C$6), $C$5)*IF($B111="Male", MIN(OFFSET(Mortality_Rates!$B$6, $C111, 0), Mortality_Rates!$B$111), MIN(OFFSET(Mortality_Rates!$B$6, $C111, 1),  Mortality_Rates!$C$111))</f>
        <v>3.7460044996585158E-4</v>
      </c>
      <c r="U111" s="30">
        <f ca="1">(1-IF($B111="Male", $C$3, $C$4))^MIN((U$8-$C$6), $C$5)*IF($B111="Male", MIN(OFFSET(Mortality_Rates!$B$6, $C111, 0), Mortality_Rates!$B$111), MIN(OFFSET(Mortality_Rates!$B$6, $C111, 1),  Mortality_Rates!$C$111))</f>
        <v>3.7029254479124433E-4</v>
      </c>
      <c r="V111" s="30">
        <f ca="1">(1-IF($B111="Male", $C$3, $C$4))^MIN((V$8-$C$6), $C$5)*IF($B111="Male", MIN(OFFSET(Mortality_Rates!$B$6, $C111, 0), Mortality_Rates!$B$111), MIN(OFFSET(Mortality_Rates!$B$6, $C111, 1),  Mortality_Rates!$C$111))</f>
        <v>3.6603418052614498E-4</v>
      </c>
      <c r="W111" s="30">
        <f ca="1">(1-IF($B111="Male", $C$3, $C$4))^MIN((W$8-$C$6), $C$5)*IF($B111="Male", MIN(OFFSET(Mortality_Rates!$B$6, $C111, 0), Mortality_Rates!$B$111), MIN(OFFSET(Mortality_Rates!$B$6, $C111, 1),  Mortality_Rates!$C$111))</f>
        <v>3.6182478745009434E-4</v>
      </c>
      <c r="X111" s="30">
        <f ca="1">(1-IF($B111="Male", $C$3, $C$4))^MIN((X$8-$C$6), $C$5)*IF($B111="Male", MIN(OFFSET(Mortality_Rates!$B$6, $C111, 0), Mortality_Rates!$B$111), MIN(OFFSET(Mortality_Rates!$B$6, $C111, 1),  Mortality_Rates!$C$111))</f>
        <v>3.576638023944183E-4</v>
      </c>
      <c r="Y111" s="30">
        <f ca="1">(1-IF($B111="Male", $C$3, $C$4))^MIN((Y$8-$C$6), $C$5)*IF($B111="Male", MIN(OFFSET(Mortality_Rates!$B$6, $C111, 0), Mortality_Rates!$B$111), MIN(OFFSET(Mortality_Rates!$B$6, $C111, 1),  Mortality_Rates!$C$111))</f>
        <v>3.5355066866688244E-4</v>
      </c>
      <c r="Z111" s="30">
        <f ca="1">(1-IF($B111="Male", $C$3, $C$4))^MIN((Z$8-$C$6), $C$5)*IF($B111="Male", MIN(OFFSET(Mortality_Rates!$B$6, $C111, 0), Mortality_Rates!$B$111), MIN(OFFSET(Mortality_Rates!$B$6, $C111, 1),  Mortality_Rates!$C$111))</f>
        <v>3.4948483597721335E-4</v>
      </c>
      <c r="AA111" s="30">
        <f ca="1">(1-IF($B111="Male", $C$3, $C$4))^MIN((AA$8-$C$6), $C$5)*IF($B111="Male", MIN(OFFSET(Mortality_Rates!$B$6, $C111, 0), Mortality_Rates!$B$111), MIN(OFFSET(Mortality_Rates!$B$6, $C111, 1),  Mortality_Rates!$C$111))</f>
        <v>3.454657603634754E-4</v>
      </c>
      <c r="AB111" s="30">
        <f ca="1">(1-IF($B111="Male", $C$3, $C$4))^MIN((AB$8-$C$6), $C$5)*IF($B111="Male", MIN(OFFSET(Mortality_Rates!$B$6, $C111, 0), Mortality_Rates!$B$111), MIN(OFFSET(Mortality_Rates!$B$6, $C111, 1),  Mortality_Rates!$C$111))</f>
        <v>3.4149290411929542E-4</v>
      </c>
      <c r="AC111" s="30">
        <f ca="1">(1-IF($B111="Male", $C$3, $C$4))^MIN((AC$8-$C$6), $C$5)*IF($B111="Male", MIN(OFFSET(Mortality_Rates!$B$6, $C111, 0), Mortality_Rates!$B$111), MIN(OFFSET(Mortality_Rates!$B$6, $C111, 1),  Mortality_Rates!$C$111))</f>
        <v>3.375657357219235E-4</v>
      </c>
      <c r="AD111" s="30">
        <f ca="1">(1-IF($B111="Male", $C$3, $C$4))^MIN((AD$8-$C$6), $C$5)*IF($B111="Male", MIN(OFFSET(Mortality_Rates!$B$6, $C111, 0), Mortality_Rates!$B$111), MIN(OFFSET(Mortality_Rates!$B$6, $C111, 1),  Mortality_Rates!$C$111))</f>
        <v>3.3368372976112142E-4</v>
      </c>
      <c r="AE111" s="30">
        <f ca="1">(1-IF($B111="Male", $C$3, $C$4))^MIN((AE$8-$C$6), $C$5)*IF($B111="Male", MIN(OFFSET(Mortality_Rates!$B$6, $C111, 0), Mortality_Rates!$B$111), MIN(OFFSET(Mortality_Rates!$B$6, $C111, 1),  Mortality_Rates!$C$111))</f>
        <v>3.2984636686886858E-4</v>
      </c>
      <c r="AF111" s="30">
        <f ca="1">(1-IF($B111="Male", $C$3, $C$4))^MIN((AF$8-$C$6), $C$5)*IF($B111="Male", MIN(OFFSET(Mortality_Rates!$B$6, $C111, 0), Mortality_Rates!$B$111), MIN(OFFSET(Mortality_Rates!$B$6, $C111, 1),  Mortality_Rates!$C$111))</f>
        <v>3.2605313364987657E-4</v>
      </c>
      <c r="AG111" s="30">
        <f ca="1">(1-IF($B111="Male", $C$3, $C$4))^MIN((AG$8-$C$6), $C$5)*IF($B111="Male", MIN(OFFSET(Mortality_Rates!$B$6, $C111, 0), Mortality_Rates!$B$111), MIN(OFFSET(Mortality_Rates!$B$6, $C111, 1),  Mortality_Rates!$C$111))</f>
        <v>3.2230352261290301E-4</v>
      </c>
      <c r="AH111" s="30">
        <f ca="1">(1-IF($B111="Male", $C$3, $C$4))^MIN((AH$8-$C$6), $C$5)*IF($B111="Male", MIN(OFFSET(Mortality_Rates!$B$6, $C111, 0), Mortality_Rates!$B$111), MIN(OFFSET(Mortality_Rates!$B$6, $C111, 1),  Mortality_Rates!$C$111))</f>
        <v>3.1859703210285461E-4</v>
      </c>
      <c r="AI111" s="30">
        <f ca="1">(1-IF($B111="Male", $C$3, $C$4))^MIN((AI$8-$C$6), $C$5)*IF($B111="Male", MIN(OFFSET(Mortality_Rates!$B$6, $C111, 0), Mortality_Rates!$B$111), MIN(OFFSET(Mortality_Rates!$B$6, $C111, 1),  Mortality_Rates!$C$111))</f>
        <v>3.1493316623367178E-4</v>
      </c>
      <c r="AJ111" s="30">
        <f ca="1">(1-IF($B111="Male", $C$3, $C$4))^MIN((AJ$8-$C$6), $C$5)*IF($B111="Male", MIN(OFFSET(Mortality_Rates!$B$6, $C111, 0), Mortality_Rates!$B$111), MIN(OFFSET(Mortality_Rates!$B$6, $C111, 1),  Mortality_Rates!$C$111))</f>
        <v>3.1131143482198456E-4</v>
      </c>
      <c r="AK111" s="30">
        <f ca="1">(1-IF($B111="Male", $C$3, $C$4))^MIN((AK$8-$C$6), $C$5)*IF($B111="Male", MIN(OFFSET(Mortality_Rates!$B$6, $C111, 0), Mortality_Rates!$B$111), MIN(OFFSET(Mortality_Rates!$B$6, $C111, 1),  Mortality_Rates!$C$111))</f>
        <v>3.0773135332153175E-4</v>
      </c>
      <c r="AL111" s="30">
        <f ca="1">(1-IF($B111="Male", $C$3, $C$4))^MIN((AL$8-$C$6), $C$5)*IF($B111="Male", MIN(OFFSET(Mortality_Rates!$B$6, $C111, 0), Mortality_Rates!$B$111), MIN(OFFSET(Mortality_Rates!$B$6, $C111, 1),  Mortality_Rates!$C$111))</f>
        <v>3.0419244275833412E-4</v>
      </c>
      <c r="AM111" s="30">
        <f ca="1">(1-IF($B111="Male", $C$3, $C$4))^MIN((AM$8-$C$6), $C$5)*IF($B111="Male", MIN(OFFSET(Mortality_Rates!$B$6, $C111, 0), Mortality_Rates!$B$111), MIN(OFFSET(Mortality_Rates!$B$6, $C111, 1),  Mortality_Rates!$C$111))</f>
        <v>3.0069422966661331E-4</v>
      </c>
      <c r="AN111" s="30">
        <f ca="1">(1-IF($B111="Male", $C$3, $C$4))^MIN((AN$8-$C$6), $C$5)*IF($B111="Male", MIN(OFFSET(Mortality_Rates!$B$6, $C111, 0), Mortality_Rates!$B$111), MIN(OFFSET(Mortality_Rates!$B$6, $C111, 1),  Mortality_Rates!$C$111))</f>
        <v>2.9723624602544729E-4</v>
      </c>
      <c r="AO111" s="30">
        <f ca="1">(1-IF($B111="Male", $C$3, $C$4))^MIN((AO$8-$C$6), $C$5)*IF($B111="Male", MIN(OFFSET(Mortality_Rates!$B$6, $C111, 0), Mortality_Rates!$B$111), MIN(OFFSET(Mortality_Rates!$B$6, $C111, 1),  Mortality_Rates!$C$111))</f>
        <v>2.9381802919615461E-4</v>
      </c>
      <c r="AP111" s="30">
        <f ca="1">(1-IF($B111="Male", $C$3, $C$4))^MIN((AP$8-$C$6), $C$5)*IF($B111="Male", MIN(OFFSET(Mortality_Rates!$B$6, $C111, 0), Mortality_Rates!$B$111), MIN(OFFSET(Mortality_Rates!$B$6, $C111, 1),  Mortality_Rates!$C$111))</f>
        <v>2.9043912186039886E-4</v>
      </c>
      <c r="AQ111" s="30">
        <f ca="1">(1-IF($B111="Male", $C$3, $C$4))^MIN((AQ$8-$C$6), $C$5)*IF($B111="Male", MIN(OFFSET(Mortality_Rates!$B$6, $C111, 0), Mortality_Rates!$B$111), MIN(OFFSET(Mortality_Rates!$B$6, $C111, 1),  Mortality_Rates!$C$111))</f>
        <v>2.8709907195900426E-4</v>
      </c>
      <c r="AR111" s="30">
        <f ca="1">(1-IF($B111="Male", $C$3, $C$4))^MIN((AR$8-$C$6), $C$5)*IF($B111="Male", MIN(OFFSET(Mortality_Rates!$B$6, $C111, 0), Mortality_Rates!$B$111), MIN(OFFSET(Mortality_Rates!$B$6, $C111, 1),  Mortality_Rates!$C$111))</f>
        <v>2.837974326314757E-4</v>
      </c>
      <c r="AS111" s="30">
        <f ca="1">(1-IF($B111="Male", $C$3, $C$4))^MIN((AS$8-$C$6), $C$5)*IF($B111="Male", MIN(OFFSET(Mortality_Rates!$B$6, $C111, 0), Mortality_Rates!$B$111), MIN(OFFSET(Mortality_Rates!$B$6, $C111, 1),  Mortality_Rates!$C$111))</f>
        <v>2.805337621562137E-4</v>
      </c>
      <c r="AT111" s="30">
        <f ca="1">(1-IF($B111="Male", $C$3, $C$4))^MIN((AT$8-$C$6), $C$5)*IF($B111="Male", MIN(OFFSET(Mortality_Rates!$B$6, $C111, 0), Mortality_Rates!$B$111), MIN(OFFSET(Mortality_Rates!$B$6, $C111, 1),  Mortality_Rates!$C$111))</f>
        <v>2.7730762389141728E-4</v>
      </c>
      <c r="AU111" s="30">
        <f ca="1">(1-IF($B111="Male", $C$3, $C$4))^MIN((AU$8-$C$6), $C$5)*IF($B111="Male", MIN(OFFSET(Mortality_Rates!$B$6, $C111, 0), Mortality_Rates!$B$111), MIN(OFFSET(Mortality_Rates!$B$6, $C111, 1),  Mortality_Rates!$C$111))</f>
        <v>2.7411858621666604E-4</v>
      </c>
      <c r="AV111" s="30">
        <f ca="1">(1-IF($B111="Male", $C$3, $C$4))^MIN((AV$8-$C$6), $C$5)*IF($B111="Male", MIN(OFFSET(Mortality_Rates!$B$6, $C111, 0), Mortality_Rates!$B$111), MIN(OFFSET(Mortality_Rates!$B$6, $C111, 1),  Mortality_Rates!$C$111))</f>
        <v>2.7096622247517439E-4</v>
      </c>
      <c r="AW111" s="30">
        <f ca="1">(1-IF($B111="Male", $C$3, $C$4))^MIN((AW$8-$C$6), $C$5)*IF($B111="Male", MIN(OFFSET(Mortality_Rates!$B$6, $C111, 0), Mortality_Rates!$B$111), MIN(OFFSET(Mortality_Rates!$B$6, $C111, 1),  Mortality_Rates!$C$111))</f>
        <v>2.6785011091670988E-4</v>
      </c>
      <c r="AX111" s="30">
        <f ca="1">(1-IF($B111="Male", $C$3, $C$4))^MIN((AX$8-$C$6), $C$5)*IF($B111="Male", MIN(OFFSET(Mortality_Rates!$B$6, $C111, 0), Mortality_Rates!$B$111), MIN(OFFSET(Mortality_Rates!$B$6, $C111, 1),  Mortality_Rates!$C$111))</f>
        <v>2.6476983464116769E-4</v>
      </c>
      <c r="AY111" s="30">
        <f ca="1">(1-IF($B111="Male", $C$3, $C$4))^MIN((AY$8-$C$6), $C$5)*IF($B111="Male", MIN(OFFSET(Mortality_Rates!$B$6, $C111, 0), Mortality_Rates!$B$111), MIN(OFFSET(Mortality_Rates!$B$6, $C111, 1),  Mortality_Rates!$C$111))</f>
        <v>2.6172498154279427E-4</v>
      </c>
      <c r="AZ111" s="30">
        <f ca="1">(1-IF($B111="Male", $C$3, $C$4))^MIN((AZ$8-$C$6), $C$5)*IF($B111="Male", MIN(OFFSET(Mortality_Rates!$B$6, $C111, 0), Mortality_Rates!$B$111), MIN(OFFSET(Mortality_Rates!$B$6, $C111, 1),  Mortality_Rates!$C$111))</f>
        <v>2.5871514425505215E-4</v>
      </c>
      <c r="BA111" s="30">
        <f ca="1">(1-IF($B111="Male", $C$3, $C$4))^MIN((BA$8-$C$6), $C$5)*IF($B111="Male", MIN(OFFSET(Mortality_Rates!$B$6, $C111, 0), Mortality_Rates!$B$111), MIN(OFFSET(Mortality_Rates!$B$6, $C111, 1),  Mortality_Rates!$C$111))</f>
        <v>2.5573992009611909E-4</v>
      </c>
      <c r="BB111" s="30">
        <f ca="1">(1-IF($B111="Male", $C$3, $C$4))^MIN((BB$8-$C$6), $C$5)*IF($B111="Male", MIN(OFFSET(Mortality_Rates!$B$6, $C111, 0), Mortality_Rates!$B$111), MIN(OFFSET(Mortality_Rates!$B$6, $C111, 1),  Mortality_Rates!$C$111))</f>
        <v>2.5573992009611909E-4</v>
      </c>
      <c r="BC111" s="30">
        <f ca="1">(1-IF($B111="Male", $C$3, $C$4))^MIN((BC$8-$C$6), $C$5)*IF($B111="Male", MIN(OFFSET(Mortality_Rates!$B$6, $C111, 0), Mortality_Rates!$B$111), MIN(OFFSET(Mortality_Rates!$B$6, $C111, 1),  Mortality_Rates!$C$111))</f>
        <v>2.5573992009611909E-4</v>
      </c>
      <c r="BD111" s="30">
        <f ca="1">(1-IF($B111="Male", $C$3, $C$4))^MIN((BD$8-$C$6), $C$5)*IF($B111="Male", MIN(OFFSET(Mortality_Rates!$B$6, $C111, 0), Mortality_Rates!$B$111), MIN(OFFSET(Mortality_Rates!$B$6, $C111, 1),  Mortality_Rates!$C$111))</f>
        <v>2.5573992009611909E-4</v>
      </c>
      <c r="BE111" s="30">
        <f ca="1">(1-IF($B111="Male", $C$3, $C$4))^MIN((BE$8-$C$6), $C$5)*IF($B111="Male", MIN(OFFSET(Mortality_Rates!$B$6, $C111, 0), Mortality_Rates!$B$111), MIN(OFFSET(Mortality_Rates!$B$6, $C111, 1),  Mortality_Rates!$C$111))</f>
        <v>2.5573992009611909E-4</v>
      </c>
      <c r="BF111" s="30">
        <f ca="1">(1-IF($B111="Male", $C$3, $C$4))^MIN((BF$8-$C$6), $C$5)*IF($B111="Male", MIN(OFFSET(Mortality_Rates!$B$6, $C111, 0), Mortality_Rates!$B$111), MIN(OFFSET(Mortality_Rates!$B$6, $C111, 1),  Mortality_Rates!$C$111))</f>
        <v>2.5573992009611909E-4</v>
      </c>
      <c r="BG111" s="30">
        <f ca="1">(1-IF($B111="Male", $C$3, $C$4))^MIN((BG$8-$C$6), $C$5)*IF($B111="Male", MIN(OFFSET(Mortality_Rates!$B$6, $C111, 0), Mortality_Rates!$B$111), MIN(OFFSET(Mortality_Rates!$B$6, $C111, 1),  Mortality_Rates!$C$111))</f>
        <v>2.5573992009611909E-4</v>
      </c>
      <c r="BH111" s="30">
        <f ca="1">(1-IF($B111="Male", $C$3, $C$4))^MIN((BH$8-$C$6), $C$5)*IF($B111="Male", MIN(OFFSET(Mortality_Rates!$B$6, $C111, 0), Mortality_Rates!$B$111), MIN(OFFSET(Mortality_Rates!$B$6, $C111, 1),  Mortality_Rates!$C$111))</f>
        <v>2.5573992009611909E-4</v>
      </c>
      <c r="BI111" s="30">
        <f ca="1">(1-IF($B111="Male", $C$3, $C$4))^MIN((BI$8-$C$6), $C$5)*IF($B111="Male", MIN(OFFSET(Mortality_Rates!$B$6, $C111, 0), Mortality_Rates!$B$111), MIN(OFFSET(Mortality_Rates!$B$6, $C111, 1),  Mortality_Rates!$C$111))</f>
        <v>2.5573992009611909E-4</v>
      </c>
      <c r="BJ111" s="30">
        <f ca="1">(1-IF($B111="Male", $C$3, $C$4))^MIN((BJ$8-$C$6), $C$5)*IF($B111="Male", MIN(OFFSET(Mortality_Rates!$B$6, $C111, 0), Mortality_Rates!$B$111), MIN(OFFSET(Mortality_Rates!$B$6, $C111, 1),  Mortality_Rates!$C$111))</f>
        <v>2.5573992009611909E-4</v>
      </c>
      <c r="BK111" s="30">
        <f ca="1">(1-IF($B111="Male", $C$3, $C$4))^MIN((BK$8-$C$6), $C$5)*IF($B111="Male", MIN(OFFSET(Mortality_Rates!$B$6, $C111, 0), Mortality_Rates!$B$111), MIN(OFFSET(Mortality_Rates!$B$6, $C111, 1),  Mortality_Rates!$C$111))</f>
        <v>2.5573992009611909E-4</v>
      </c>
    </row>
    <row r="112" spans="1:63" x14ac:dyDescent="0.35">
      <c r="A112" t="s">
        <v>38</v>
      </c>
      <c r="B112" t="s">
        <v>32</v>
      </c>
      <c r="C112">
        <f t="shared" si="27"/>
        <v>2</v>
      </c>
      <c r="D112" s="30">
        <f ca="1">(1-IF($B112="Male", $C$3, $C$4))^MIN((D$8-$C$6), $C$5)*IF($B112="Male", MIN(OFFSET(Mortality_Rates!$B$6, $C112, 0), Mortality_Rates!$B$111), MIN(OFFSET(Mortality_Rates!$B$6, $C112, 1),  Mortality_Rates!$C$111))</f>
        <v>3.3312450000000003E-4</v>
      </c>
      <c r="E112" s="30">
        <f ca="1">(1-IF($B112="Male", $C$3, $C$4))^MIN((E$8-$C$6), $C$5)*IF($B112="Male", MIN(OFFSET(Mortality_Rates!$B$6, $C112, 0), Mortality_Rates!$B$111), MIN(OFFSET(Mortality_Rates!$B$6, $C112, 1),  Mortality_Rates!$C$111))</f>
        <v>3.2929356825000004E-4</v>
      </c>
      <c r="F112" s="30">
        <f ca="1">(1-IF($B112="Male", $C$3, $C$4))^MIN((F$8-$C$6), $C$5)*IF($B112="Male", MIN(OFFSET(Mortality_Rates!$B$6, $C112, 0), Mortality_Rates!$B$111), MIN(OFFSET(Mortality_Rates!$B$6, $C112, 1),  Mortality_Rates!$C$111))</f>
        <v>3.2550669221512499E-4</v>
      </c>
      <c r="G112" s="30">
        <f ca="1">(1-IF($B112="Male", $C$3, $C$4))^MIN((G$8-$C$6), $C$5)*IF($B112="Male", MIN(OFFSET(Mortality_Rates!$B$6, $C112, 0), Mortality_Rates!$B$111), MIN(OFFSET(Mortality_Rates!$B$6, $C112, 1),  Mortality_Rates!$C$111))</f>
        <v>3.217633652546511E-4</v>
      </c>
      <c r="H112" s="30">
        <f ca="1">(1-IF($B112="Male", $C$3, $C$4))^MIN((H$8-$C$6), $C$5)*IF($B112="Male", MIN(OFFSET(Mortality_Rates!$B$6, $C112, 0), Mortality_Rates!$B$111), MIN(OFFSET(Mortality_Rates!$B$6, $C112, 1),  Mortality_Rates!$C$111))</f>
        <v>3.1806308655422266E-4</v>
      </c>
      <c r="I112" s="30">
        <f ca="1">(1-IF($B112="Male", $C$3, $C$4))^MIN((I$8-$C$6), $C$5)*IF($B112="Male", MIN(OFFSET(Mortality_Rates!$B$6, $C112, 0), Mortality_Rates!$B$111), MIN(OFFSET(Mortality_Rates!$B$6, $C112, 1),  Mortality_Rates!$C$111))</f>
        <v>3.1440536105884907E-4</v>
      </c>
      <c r="J112" s="30">
        <f ca="1">(1-IF($B112="Male", $C$3, $C$4))^MIN((J$8-$C$6), $C$5)*IF($B112="Male", MIN(OFFSET(Mortality_Rates!$B$6, $C112, 0), Mortality_Rates!$B$111), MIN(OFFSET(Mortality_Rates!$B$6, $C112, 1),  Mortality_Rates!$C$111))</f>
        <v>3.1078969940667229E-4</v>
      </c>
      <c r="K112" s="30">
        <f ca="1">(1-IF($B112="Male", $C$3, $C$4))^MIN((K$8-$C$6), $C$5)*IF($B112="Male", MIN(OFFSET(Mortality_Rates!$B$6, $C112, 0), Mortality_Rates!$B$111), MIN(OFFSET(Mortality_Rates!$B$6, $C112, 1),  Mortality_Rates!$C$111))</f>
        <v>3.0721561786349556E-4</v>
      </c>
      <c r="L112" s="30">
        <f ca="1">(1-IF($B112="Male", $C$3, $C$4))^MIN((L$8-$C$6), $C$5)*IF($B112="Male", MIN(OFFSET(Mortality_Rates!$B$6, $C112, 0), Mortality_Rates!$B$111), MIN(OFFSET(Mortality_Rates!$B$6, $C112, 1),  Mortality_Rates!$C$111))</f>
        <v>3.0368263825806537E-4</v>
      </c>
      <c r="M112" s="30">
        <f ca="1">(1-IF($B112="Male", $C$3, $C$4))^MIN((M$8-$C$6), $C$5)*IF($B112="Male", MIN(OFFSET(Mortality_Rates!$B$6, $C112, 0), Mortality_Rates!$B$111), MIN(OFFSET(Mortality_Rates!$B$6, $C112, 1),  Mortality_Rates!$C$111))</f>
        <v>3.0019028791809766E-4</v>
      </c>
      <c r="N112" s="30">
        <f ca="1">(1-IF($B112="Male", $C$3, $C$4))^MIN((N$8-$C$6), $C$5)*IF($B112="Male", MIN(OFFSET(Mortality_Rates!$B$6, $C112, 0), Mortality_Rates!$B$111), MIN(OFFSET(Mortality_Rates!$B$6, $C112, 1),  Mortality_Rates!$C$111))</f>
        <v>2.9673809960703953E-4</v>
      </c>
      <c r="O112" s="30">
        <f ca="1">(1-IF($B112="Male", $C$3, $C$4))^MIN((O$8-$C$6), $C$5)*IF($B112="Male", MIN(OFFSET(Mortality_Rates!$B$6, $C112, 0), Mortality_Rates!$B$111), MIN(OFFSET(Mortality_Rates!$B$6, $C112, 1),  Mortality_Rates!$C$111))</f>
        <v>2.9332561146155862E-4</v>
      </c>
      <c r="P112" s="30">
        <f ca="1">(1-IF($B112="Male", $C$3, $C$4))^MIN((P$8-$C$6), $C$5)*IF($B112="Male", MIN(OFFSET(Mortality_Rates!$B$6, $C112, 0), Mortality_Rates!$B$111), MIN(OFFSET(Mortality_Rates!$B$6, $C112, 1),  Mortality_Rates!$C$111))</f>
        <v>2.8995236692975069E-4</v>
      </c>
      <c r="Q112" s="30">
        <f ca="1">(1-IF($B112="Male", $C$3, $C$4))^MIN((Q$8-$C$6), $C$5)*IF($B112="Male", MIN(OFFSET(Mortality_Rates!$B$6, $C112, 0), Mortality_Rates!$B$111), MIN(OFFSET(Mortality_Rates!$B$6, $C112, 1),  Mortality_Rates!$C$111))</f>
        <v>2.8661791471005854E-4</v>
      </c>
      <c r="R112" s="30">
        <f ca="1">(1-IF($B112="Male", $C$3, $C$4))^MIN((R$8-$C$6), $C$5)*IF($B112="Male", MIN(OFFSET(Mortality_Rates!$B$6, $C112, 0), Mortality_Rates!$B$111), MIN(OFFSET(Mortality_Rates!$B$6, $C112, 1),  Mortality_Rates!$C$111))</f>
        <v>2.833218086908929E-4</v>
      </c>
      <c r="S112" s="30">
        <f ca="1">(1-IF($B112="Male", $C$3, $C$4))^MIN((S$8-$C$6), $C$5)*IF($B112="Male", MIN(OFFSET(Mortality_Rates!$B$6, $C112, 0), Mortality_Rates!$B$111), MIN(OFFSET(Mortality_Rates!$B$6, $C112, 1),  Mortality_Rates!$C$111))</f>
        <v>2.8006360789094759E-4</v>
      </c>
      <c r="T112" s="30">
        <f ca="1">(1-IF($B112="Male", $C$3, $C$4))^MIN((T$8-$C$6), $C$5)*IF($B112="Male", MIN(OFFSET(Mortality_Rates!$B$6, $C112, 0), Mortality_Rates!$B$111), MIN(OFFSET(Mortality_Rates!$B$6, $C112, 1),  Mortality_Rates!$C$111))</f>
        <v>2.7684287640020172E-4</v>
      </c>
      <c r="U112" s="30">
        <f ca="1">(1-IF($B112="Male", $C$3, $C$4))^MIN((U$8-$C$6), $C$5)*IF($B112="Male", MIN(OFFSET(Mortality_Rates!$B$6, $C112, 0), Mortality_Rates!$B$111), MIN(OFFSET(Mortality_Rates!$B$6, $C112, 1),  Mortality_Rates!$C$111))</f>
        <v>2.7365918332159937E-4</v>
      </c>
      <c r="V112" s="30">
        <f ca="1">(1-IF($B112="Male", $C$3, $C$4))^MIN((V$8-$C$6), $C$5)*IF($B112="Male", MIN(OFFSET(Mortality_Rates!$B$6, $C112, 0), Mortality_Rates!$B$111), MIN(OFFSET(Mortality_Rates!$B$6, $C112, 1),  Mortality_Rates!$C$111))</f>
        <v>2.7051210271340098E-4</v>
      </c>
      <c r="W112" s="30">
        <f ca="1">(1-IF($B112="Male", $C$3, $C$4))^MIN((W$8-$C$6), $C$5)*IF($B112="Male", MIN(OFFSET(Mortality_Rates!$B$6, $C112, 0), Mortality_Rates!$B$111), MIN(OFFSET(Mortality_Rates!$B$6, $C112, 1),  Mortality_Rates!$C$111))</f>
        <v>2.6740121353219693E-4</v>
      </c>
      <c r="X112" s="30">
        <f ca="1">(1-IF($B112="Male", $C$3, $C$4))^MIN((X$8-$C$6), $C$5)*IF($B112="Male", MIN(OFFSET(Mortality_Rates!$B$6, $C112, 0), Mortality_Rates!$B$111), MIN(OFFSET(Mortality_Rates!$B$6, $C112, 1),  Mortality_Rates!$C$111))</f>
        <v>2.6432609957657664E-4</v>
      </c>
      <c r="Y112" s="30">
        <f ca="1">(1-IF($B112="Male", $C$3, $C$4))^MIN((Y$8-$C$6), $C$5)*IF($B112="Male", MIN(OFFSET(Mortality_Rates!$B$6, $C112, 0), Mortality_Rates!$B$111), MIN(OFFSET(Mortality_Rates!$B$6, $C112, 1),  Mortality_Rates!$C$111))</f>
        <v>2.6128634943144602E-4</v>
      </c>
      <c r="Z112" s="30">
        <f ca="1">(1-IF($B112="Male", $C$3, $C$4))^MIN((Z$8-$C$6), $C$5)*IF($B112="Male", MIN(OFFSET(Mortality_Rates!$B$6, $C112, 0), Mortality_Rates!$B$111), MIN(OFFSET(Mortality_Rates!$B$6, $C112, 1),  Mortality_Rates!$C$111))</f>
        <v>2.5828155641298439E-4</v>
      </c>
      <c r="AA112" s="30">
        <f ca="1">(1-IF($B112="Male", $C$3, $C$4))^MIN((AA$8-$C$6), $C$5)*IF($B112="Male", MIN(OFFSET(Mortality_Rates!$B$6, $C112, 0), Mortality_Rates!$B$111), MIN(OFFSET(Mortality_Rates!$B$6, $C112, 1),  Mortality_Rates!$C$111))</f>
        <v>2.553113185142351E-4</v>
      </c>
      <c r="AB112" s="30">
        <f ca="1">(1-IF($B112="Male", $C$3, $C$4))^MIN((AB$8-$C$6), $C$5)*IF($B112="Male", MIN(OFFSET(Mortality_Rates!$B$6, $C112, 0), Mortality_Rates!$B$111), MIN(OFFSET(Mortality_Rates!$B$6, $C112, 1),  Mortality_Rates!$C$111))</f>
        <v>2.5237523835132137E-4</v>
      </c>
      <c r="AC112" s="30">
        <f ca="1">(1-IF($B112="Male", $C$3, $C$4))^MIN((AC$8-$C$6), $C$5)*IF($B112="Male", MIN(OFFSET(Mortality_Rates!$B$6, $C112, 0), Mortality_Rates!$B$111), MIN(OFFSET(Mortality_Rates!$B$6, $C112, 1),  Mortality_Rates!$C$111))</f>
        <v>2.4947292311028118E-4</v>
      </c>
      <c r="AD112" s="30">
        <f ca="1">(1-IF($B112="Male", $C$3, $C$4))^MIN((AD$8-$C$6), $C$5)*IF($B112="Male", MIN(OFFSET(Mortality_Rates!$B$6, $C112, 0), Mortality_Rates!$B$111), MIN(OFFSET(Mortality_Rates!$B$6, $C112, 1),  Mortality_Rates!$C$111))</f>
        <v>2.4660398449451295E-4</v>
      </c>
      <c r="AE112" s="30">
        <f ca="1">(1-IF($B112="Male", $C$3, $C$4))^MIN((AE$8-$C$6), $C$5)*IF($B112="Male", MIN(OFFSET(Mortality_Rates!$B$6, $C112, 0), Mortality_Rates!$B$111), MIN(OFFSET(Mortality_Rates!$B$6, $C112, 1),  Mortality_Rates!$C$111))</f>
        <v>2.4376803867282612E-4</v>
      </c>
      <c r="AF112" s="30">
        <f ca="1">(1-IF($B112="Male", $C$3, $C$4))^MIN((AF$8-$C$6), $C$5)*IF($B112="Male", MIN(OFFSET(Mortality_Rates!$B$6, $C112, 0), Mortality_Rates!$B$111), MIN(OFFSET(Mortality_Rates!$B$6, $C112, 1),  Mortality_Rates!$C$111))</f>
        <v>2.409647062280886E-4</v>
      </c>
      <c r="AG112" s="30">
        <f ca="1">(1-IF($B112="Male", $C$3, $C$4))^MIN((AG$8-$C$6), $C$5)*IF($B112="Male", MIN(OFFSET(Mortality_Rates!$B$6, $C112, 0), Mortality_Rates!$B$111), MIN(OFFSET(Mortality_Rates!$B$6, $C112, 1),  Mortality_Rates!$C$111))</f>
        <v>2.3819361210646557E-4</v>
      </c>
      <c r="AH112" s="30">
        <f ca="1">(1-IF($B112="Male", $C$3, $C$4))^MIN((AH$8-$C$6), $C$5)*IF($B112="Male", MIN(OFFSET(Mortality_Rates!$B$6, $C112, 0), Mortality_Rates!$B$111), MIN(OFFSET(Mortality_Rates!$B$6, $C112, 1),  Mortality_Rates!$C$111))</f>
        <v>2.3545438556724123E-4</v>
      </c>
      <c r="AI112" s="30">
        <f ca="1">(1-IF($B112="Male", $C$3, $C$4))^MIN((AI$8-$C$6), $C$5)*IF($B112="Male", MIN(OFFSET(Mortality_Rates!$B$6, $C112, 0), Mortality_Rates!$B$111), MIN(OFFSET(Mortality_Rates!$B$6, $C112, 1),  Mortality_Rates!$C$111))</f>
        <v>2.3274666013321796E-4</v>
      </c>
      <c r="AJ112" s="30">
        <f ca="1">(1-IF($B112="Male", $C$3, $C$4))^MIN((AJ$8-$C$6), $C$5)*IF($B112="Male", MIN(OFFSET(Mortality_Rates!$B$6, $C112, 0), Mortality_Rates!$B$111), MIN(OFFSET(Mortality_Rates!$B$6, $C112, 1),  Mortality_Rates!$C$111))</f>
        <v>2.3007007354168595E-4</v>
      </c>
      <c r="AK112" s="30">
        <f ca="1">(1-IF($B112="Male", $C$3, $C$4))^MIN((AK$8-$C$6), $C$5)*IF($B112="Male", MIN(OFFSET(Mortality_Rates!$B$6, $C112, 0), Mortality_Rates!$B$111), MIN(OFFSET(Mortality_Rates!$B$6, $C112, 1),  Mortality_Rates!$C$111))</f>
        <v>2.2742426769595654E-4</v>
      </c>
      <c r="AL112" s="30">
        <f ca="1">(1-IF($B112="Male", $C$3, $C$4))^MIN((AL$8-$C$6), $C$5)*IF($B112="Male", MIN(OFFSET(Mortality_Rates!$B$6, $C112, 0), Mortality_Rates!$B$111), MIN(OFFSET(Mortality_Rates!$B$6, $C112, 1),  Mortality_Rates!$C$111))</f>
        <v>2.2480888861745304E-4</v>
      </c>
      <c r="AM112" s="30">
        <f ca="1">(1-IF($B112="Male", $C$3, $C$4))^MIN((AM$8-$C$6), $C$5)*IF($B112="Male", MIN(OFFSET(Mortality_Rates!$B$6, $C112, 0), Mortality_Rates!$B$111), MIN(OFFSET(Mortality_Rates!$B$6, $C112, 1),  Mortality_Rates!$C$111))</f>
        <v>2.2222358639835236E-4</v>
      </c>
      <c r="AN112" s="30">
        <f ca="1">(1-IF($B112="Male", $C$3, $C$4))^MIN((AN$8-$C$6), $C$5)*IF($B112="Male", MIN(OFFSET(Mortality_Rates!$B$6, $C112, 0), Mortality_Rates!$B$111), MIN(OFFSET(Mortality_Rates!$B$6, $C112, 1),  Mortality_Rates!$C$111))</f>
        <v>2.1966801515477133E-4</v>
      </c>
      <c r="AO112" s="30">
        <f ca="1">(1-IF($B112="Male", $C$3, $C$4))^MIN((AO$8-$C$6), $C$5)*IF($B112="Male", MIN(OFFSET(Mortality_Rates!$B$6, $C112, 0), Mortality_Rates!$B$111), MIN(OFFSET(Mortality_Rates!$B$6, $C112, 1),  Mortality_Rates!$C$111))</f>
        <v>2.1714183298049145E-4</v>
      </c>
      <c r="AP112" s="30">
        <f ca="1">(1-IF($B112="Male", $C$3, $C$4))^MIN((AP$8-$C$6), $C$5)*IF($B112="Male", MIN(OFFSET(Mortality_Rates!$B$6, $C112, 0), Mortality_Rates!$B$111), MIN(OFFSET(Mortality_Rates!$B$6, $C112, 1),  Mortality_Rates!$C$111))</f>
        <v>2.1464470190121581E-4</v>
      </c>
      <c r="AQ112" s="30">
        <f ca="1">(1-IF($B112="Male", $C$3, $C$4))^MIN((AQ$8-$C$6), $C$5)*IF($B112="Male", MIN(OFFSET(Mortality_Rates!$B$6, $C112, 0), Mortality_Rates!$B$111), MIN(OFFSET(Mortality_Rates!$B$6, $C112, 1),  Mortality_Rates!$C$111))</f>
        <v>2.1217628782935183E-4</v>
      </c>
      <c r="AR112" s="30">
        <f ca="1">(1-IF($B112="Male", $C$3, $C$4))^MIN((AR$8-$C$6), $C$5)*IF($B112="Male", MIN(OFFSET(Mortality_Rates!$B$6, $C112, 0), Mortality_Rates!$B$111), MIN(OFFSET(Mortality_Rates!$B$6, $C112, 1),  Mortality_Rates!$C$111))</f>
        <v>2.0973626051931426E-4</v>
      </c>
      <c r="AS112" s="30">
        <f ca="1">(1-IF($B112="Male", $C$3, $C$4))^MIN((AS$8-$C$6), $C$5)*IF($B112="Male", MIN(OFFSET(Mortality_Rates!$B$6, $C112, 0), Mortality_Rates!$B$111), MIN(OFFSET(Mortality_Rates!$B$6, $C112, 1),  Mortality_Rates!$C$111))</f>
        <v>2.0732429352334216E-4</v>
      </c>
      <c r="AT112" s="30">
        <f ca="1">(1-IF($B112="Male", $C$3, $C$4))^MIN((AT$8-$C$6), $C$5)*IF($B112="Male", MIN(OFFSET(Mortality_Rates!$B$6, $C112, 0), Mortality_Rates!$B$111), MIN(OFFSET(Mortality_Rates!$B$6, $C112, 1),  Mortality_Rates!$C$111))</f>
        <v>2.0494006414782374E-4</v>
      </c>
      <c r="AU112" s="30">
        <f ca="1">(1-IF($B112="Male", $C$3, $C$4))^MIN((AU$8-$C$6), $C$5)*IF($B112="Male", MIN(OFFSET(Mortality_Rates!$B$6, $C112, 0), Mortality_Rates!$B$111), MIN(OFFSET(Mortality_Rates!$B$6, $C112, 1),  Mortality_Rates!$C$111))</f>
        <v>2.025832534101238E-4</v>
      </c>
      <c r="AV112" s="30">
        <f ca="1">(1-IF($B112="Male", $C$3, $C$4))^MIN((AV$8-$C$6), $C$5)*IF($B112="Male", MIN(OFFSET(Mortality_Rates!$B$6, $C112, 0), Mortality_Rates!$B$111), MIN(OFFSET(Mortality_Rates!$B$6, $C112, 1),  Mortality_Rates!$C$111))</f>
        <v>2.0025354599590738E-4</v>
      </c>
      <c r="AW112" s="30">
        <f ca="1">(1-IF($B112="Male", $C$3, $C$4))^MIN((AW$8-$C$6), $C$5)*IF($B112="Male", MIN(OFFSET(Mortality_Rates!$B$6, $C112, 0), Mortality_Rates!$B$111), MIN(OFFSET(Mortality_Rates!$B$6, $C112, 1),  Mortality_Rates!$C$111))</f>
        <v>1.9795063021695443E-4</v>
      </c>
      <c r="AX112" s="30">
        <f ca="1">(1-IF($B112="Male", $C$3, $C$4))^MIN((AX$8-$C$6), $C$5)*IF($B112="Male", MIN(OFFSET(Mortality_Rates!$B$6, $C112, 0), Mortality_Rates!$B$111), MIN(OFFSET(Mortality_Rates!$B$6, $C112, 1),  Mortality_Rates!$C$111))</f>
        <v>1.9567419796945947E-4</v>
      </c>
      <c r="AY112" s="30">
        <f ca="1">(1-IF($B112="Male", $C$3, $C$4))^MIN((AY$8-$C$6), $C$5)*IF($B112="Male", MIN(OFFSET(Mortality_Rates!$B$6, $C112, 0), Mortality_Rates!$B$111), MIN(OFFSET(Mortality_Rates!$B$6, $C112, 1),  Mortality_Rates!$C$111))</f>
        <v>1.9342394469281068E-4</v>
      </c>
      <c r="AZ112" s="30">
        <f ca="1">(1-IF($B112="Male", $C$3, $C$4))^MIN((AZ$8-$C$6), $C$5)*IF($B112="Male", MIN(OFFSET(Mortality_Rates!$B$6, $C112, 0), Mortality_Rates!$B$111), MIN(OFFSET(Mortality_Rates!$B$6, $C112, 1),  Mortality_Rates!$C$111))</f>
        <v>1.9119956932884337E-4</v>
      </c>
      <c r="BA112" s="30">
        <f ca="1">(1-IF($B112="Male", $C$3, $C$4))^MIN((BA$8-$C$6), $C$5)*IF($B112="Male", MIN(OFFSET(Mortality_Rates!$B$6, $C112, 0), Mortality_Rates!$B$111), MIN(OFFSET(Mortality_Rates!$B$6, $C112, 1),  Mortality_Rates!$C$111))</f>
        <v>1.8900077428156168E-4</v>
      </c>
      <c r="BB112" s="30">
        <f ca="1">(1-IF($B112="Male", $C$3, $C$4))^MIN((BB$8-$C$6), $C$5)*IF($B112="Male", MIN(OFFSET(Mortality_Rates!$B$6, $C112, 0), Mortality_Rates!$B$111), MIN(OFFSET(Mortality_Rates!$B$6, $C112, 1),  Mortality_Rates!$C$111))</f>
        <v>1.8900077428156168E-4</v>
      </c>
      <c r="BC112" s="30">
        <f ca="1">(1-IF($B112="Male", $C$3, $C$4))^MIN((BC$8-$C$6), $C$5)*IF($B112="Male", MIN(OFFSET(Mortality_Rates!$B$6, $C112, 0), Mortality_Rates!$B$111), MIN(OFFSET(Mortality_Rates!$B$6, $C112, 1),  Mortality_Rates!$C$111))</f>
        <v>1.8900077428156168E-4</v>
      </c>
      <c r="BD112" s="30">
        <f ca="1">(1-IF($B112="Male", $C$3, $C$4))^MIN((BD$8-$C$6), $C$5)*IF($B112="Male", MIN(OFFSET(Mortality_Rates!$B$6, $C112, 0), Mortality_Rates!$B$111), MIN(OFFSET(Mortality_Rates!$B$6, $C112, 1),  Mortality_Rates!$C$111))</f>
        <v>1.8900077428156168E-4</v>
      </c>
      <c r="BE112" s="30">
        <f ca="1">(1-IF($B112="Male", $C$3, $C$4))^MIN((BE$8-$C$6), $C$5)*IF($B112="Male", MIN(OFFSET(Mortality_Rates!$B$6, $C112, 0), Mortality_Rates!$B$111), MIN(OFFSET(Mortality_Rates!$B$6, $C112, 1),  Mortality_Rates!$C$111))</f>
        <v>1.8900077428156168E-4</v>
      </c>
      <c r="BF112" s="30">
        <f ca="1">(1-IF($B112="Male", $C$3, $C$4))^MIN((BF$8-$C$6), $C$5)*IF($B112="Male", MIN(OFFSET(Mortality_Rates!$B$6, $C112, 0), Mortality_Rates!$B$111), MIN(OFFSET(Mortality_Rates!$B$6, $C112, 1),  Mortality_Rates!$C$111))</f>
        <v>1.8900077428156168E-4</v>
      </c>
      <c r="BG112" s="30">
        <f ca="1">(1-IF($B112="Male", $C$3, $C$4))^MIN((BG$8-$C$6), $C$5)*IF($B112="Male", MIN(OFFSET(Mortality_Rates!$B$6, $C112, 0), Mortality_Rates!$B$111), MIN(OFFSET(Mortality_Rates!$B$6, $C112, 1),  Mortality_Rates!$C$111))</f>
        <v>1.8900077428156168E-4</v>
      </c>
      <c r="BH112" s="30">
        <f ca="1">(1-IF($B112="Male", $C$3, $C$4))^MIN((BH$8-$C$6), $C$5)*IF($B112="Male", MIN(OFFSET(Mortality_Rates!$B$6, $C112, 0), Mortality_Rates!$B$111), MIN(OFFSET(Mortality_Rates!$B$6, $C112, 1),  Mortality_Rates!$C$111))</f>
        <v>1.8900077428156168E-4</v>
      </c>
      <c r="BI112" s="30">
        <f ca="1">(1-IF($B112="Male", $C$3, $C$4))^MIN((BI$8-$C$6), $C$5)*IF($B112="Male", MIN(OFFSET(Mortality_Rates!$B$6, $C112, 0), Mortality_Rates!$B$111), MIN(OFFSET(Mortality_Rates!$B$6, $C112, 1),  Mortality_Rates!$C$111))</f>
        <v>1.8900077428156168E-4</v>
      </c>
      <c r="BJ112" s="30">
        <f ca="1">(1-IF($B112="Male", $C$3, $C$4))^MIN((BJ$8-$C$6), $C$5)*IF($B112="Male", MIN(OFFSET(Mortality_Rates!$B$6, $C112, 0), Mortality_Rates!$B$111), MIN(OFFSET(Mortality_Rates!$B$6, $C112, 1),  Mortality_Rates!$C$111))</f>
        <v>1.8900077428156168E-4</v>
      </c>
      <c r="BK112" s="30">
        <f ca="1">(1-IF($B112="Male", $C$3, $C$4))^MIN((BK$8-$C$6), $C$5)*IF($B112="Male", MIN(OFFSET(Mortality_Rates!$B$6, $C112, 0), Mortality_Rates!$B$111), MIN(OFFSET(Mortality_Rates!$B$6, $C112, 1),  Mortality_Rates!$C$111))</f>
        <v>1.8900077428156168E-4</v>
      </c>
    </row>
    <row r="113" spans="1:63" x14ac:dyDescent="0.35">
      <c r="A113" t="s">
        <v>38</v>
      </c>
      <c r="B113" t="s">
        <v>32</v>
      </c>
      <c r="C113">
        <f t="shared" si="27"/>
        <v>3</v>
      </c>
      <c r="D113" s="30">
        <f ca="1">(1-IF($B113="Male", $C$3, $C$4))^MIN((D$8-$C$6), $C$5)*IF($B113="Male", MIN(OFFSET(Mortality_Rates!$B$6, $C113, 0), Mortality_Rates!$B$111), MIN(OFFSET(Mortality_Rates!$B$6, $C113, 1),  Mortality_Rates!$C$111))</f>
        <v>2.5305599999999998E-4</v>
      </c>
      <c r="E113" s="30">
        <f ca="1">(1-IF($B113="Male", $C$3, $C$4))^MIN((E$8-$C$6), $C$5)*IF($B113="Male", MIN(OFFSET(Mortality_Rates!$B$6, $C113, 0), Mortality_Rates!$B$111), MIN(OFFSET(Mortality_Rates!$B$6, $C113, 1),  Mortality_Rates!$C$111))</f>
        <v>2.5014585600000001E-4</v>
      </c>
      <c r="F113" s="30">
        <f ca="1">(1-IF($B113="Male", $C$3, $C$4))^MIN((F$8-$C$6), $C$5)*IF($B113="Male", MIN(OFFSET(Mortality_Rates!$B$6, $C113, 0), Mortality_Rates!$B$111), MIN(OFFSET(Mortality_Rates!$B$6, $C113, 1),  Mortality_Rates!$C$111))</f>
        <v>2.4726917865599998E-4</v>
      </c>
      <c r="G113" s="30">
        <f ca="1">(1-IF($B113="Male", $C$3, $C$4))^MIN((G$8-$C$6), $C$5)*IF($B113="Male", MIN(OFFSET(Mortality_Rates!$B$6, $C113, 0), Mortality_Rates!$B$111), MIN(OFFSET(Mortality_Rates!$B$6, $C113, 1),  Mortality_Rates!$C$111))</f>
        <v>2.44425583101456E-4</v>
      </c>
      <c r="H113" s="30">
        <f ca="1">(1-IF($B113="Male", $C$3, $C$4))^MIN((H$8-$C$6), $C$5)*IF($B113="Male", MIN(OFFSET(Mortality_Rates!$B$6, $C113, 0), Mortality_Rates!$B$111), MIN(OFFSET(Mortality_Rates!$B$6, $C113, 1),  Mortality_Rates!$C$111))</f>
        <v>2.4161468889578928E-4</v>
      </c>
      <c r="I113" s="30">
        <f ca="1">(1-IF($B113="Male", $C$3, $C$4))^MIN((I$8-$C$6), $C$5)*IF($B113="Male", MIN(OFFSET(Mortality_Rates!$B$6, $C113, 0), Mortality_Rates!$B$111), MIN(OFFSET(Mortality_Rates!$B$6, $C113, 1),  Mortality_Rates!$C$111))</f>
        <v>2.3883611997348769E-4</v>
      </c>
      <c r="J113" s="30">
        <f ca="1">(1-IF($B113="Male", $C$3, $C$4))^MIN((J$8-$C$6), $C$5)*IF($B113="Male", MIN(OFFSET(Mortality_Rates!$B$6, $C113, 0), Mortality_Rates!$B$111), MIN(OFFSET(Mortality_Rates!$B$6, $C113, 1),  Mortality_Rates!$C$111))</f>
        <v>2.3608950459379259E-4</v>
      </c>
      <c r="K113" s="30">
        <f ca="1">(1-IF($B113="Male", $C$3, $C$4))^MIN((K$8-$C$6), $C$5)*IF($B113="Male", MIN(OFFSET(Mortality_Rates!$B$6, $C113, 0), Mortality_Rates!$B$111), MIN(OFFSET(Mortality_Rates!$B$6, $C113, 1),  Mortality_Rates!$C$111))</f>
        <v>2.3337447529096398E-4</v>
      </c>
      <c r="L113" s="30">
        <f ca="1">(1-IF($B113="Male", $C$3, $C$4))^MIN((L$8-$C$6), $C$5)*IF($B113="Male", MIN(OFFSET(Mortality_Rates!$B$6, $C113, 0), Mortality_Rates!$B$111), MIN(OFFSET(Mortality_Rates!$B$6, $C113, 1),  Mortality_Rates!$C$111))</f>
        <v>2.306906688251179E-4</v>
      </c>
      <c r="M113" s="30">
        <f ca="1">(1-IF($B113="Male", $C$3, $C$4))^MIN((M$8-$C$6), $C$5)*IF($B113="Male", MIN(OFFSET(Mortality_Rates!$B$6, $C113, 0), Mortality_Rates!$B$111), MIN(OFFSET(Mortality_Rates!$B$6, $C113, 1),  Mortality_Rates!$C$111))</f>
        <v>2.2803772613362905E-4</v>
      </c>
      <c r="N113" s="30">
        <f ca="1">(1-IF($B113="Male", $C$3, $C$4))^MIN((N$8-$C$6), $C$5)*IF($B113="Male", MIN(OFFSET(Mortality_Rates!$B$6, $C113, 0), Mortality_Rates!$B$111), MIN(OFFSET(Mortality_Rates!$B$6, $C113, 1),  Mortality_Rates!$C$111))</f>
        <v>2.2541529228309231E-4</v>
      </c>
      <c r="O113" s="30">
        <f ca="1">(1-IF($B113="Male", $C$3, $C$4))^MIN((O$8-$C$6), $C$5)*IF($B113="Male", MIN(OFFSET(Mortality_Rates!$B$6, $C113, 0), Mortality_Rates!$B$111), MIN(OFFSET(Mortality_Rates!$B$6, $C113, 1),  Mortality_Rates!$C$111))</f>
        <v>2.228230164218368E-4</v>
      </c>
      <c r="P113" s="30">
        <f ca="1">(1-IF($B113="Male", $C$3, $C$4))^MIN((P$8-$C$6), $C$5)*IF($B113="Male", MIN(OFFSET(Mortality_Rates!$B$6, $C113, 0), Mortality_Rates!$B$111), MIN(OFFSET(Mortality_Rates!$B$6, $C113, 1),  Mortality_Rates!$C$111))</f>
        <v>2.2026055173298567E-4</v>
      </c>
      <c r="Q113" s="30">
        <f ca="1">(1-IF($B113="Male", $C$3, $C$4))^MIN((Q$8-$C$6), $C$5)*IF($B113="Male", MIN(OFFSET(Mortality_Rates!$B$6, $C113, 0), Mortality_Rates!$B$111), MIN(OFFSET(Mortality_Rates!$B$6, $C113, 1),  Mortality_Rates!$C$111))</f>
        <v>2.1772755538805634E-4</v>
      </c>
      <c r="R113" s="30">
        <f ca="1">(1-IF($B113="Male", $C$3, $C$4))^MIN((R$8-$C$6), $C$5)*IF($B113="Male", MIN(OFFSET(Mortality_Rates!$B$6, $C113, 0), Mortality_Rates!$B$111), MIN(OFFSET(Mortality_Rates!$B$6, $C113, 1),  Mortality_Rates!$C$111))</f>
        <v>2.1522368850109368E-4</v>
      </c>
      <c r="S113" s="30">
        <f ca="1">(1-IF($B113="Male", $C$3, $C$4))^MIN((S$8-$C$6), $C$5)*IF($B113="Male", MIN(OFFSET(Mortality_Rates!$B$6, $C113, 0), Mortality_Rates!$B$111), MIN(OFFSET(Mortality_Rates!$B$6, $C113, 1),  Mortality_Rates!$C$111))</f>
        <v>2.127486160833311E-4</v>
      </c>
      <c r="T113" s="30">
        <f ca="1">(1-IF($B113="Male", $C$3, $C$4))^MIN((T$8-$C$6), $C$5)*IF($B113="Male", MIN(OFFSET(Mortality_Rates!$B$6, $C113, 0), Mortality_Rates!$B$111), MIN(OFFSET(Mortality_Rates!$B$6, $C113, 1),  Mortality_Rates!$C$111))</f>
        <v>2.1030200699837279E-4</v>
      </c>
      <c r="U113" s="30">
        <f ca="1">(1-IF($B113="Male", $C$3, $C$4))^MIN((U$8-$C$6), $C$5)*IF($B113="Male", MIN(OFFSET(Mortality_Rates!$B$6, $C113, 0), Mortality_Rates!$B$111), MIN(OFFSET(Mortality_Rates!$B$6, $C113, 1),  Mortality_Rates!$C$111))</f>
        <v>2.0788353391789152E-4</v>
      </c>
      <c r="V113" s="30">
        <f ca="1">(1-IF($B113="Male", $C$3, $C$4))^MIN((V$8-$C$6), $C$5)*IF($B113="Male", MIN(OFFSET(Mortality_Rates!$B$6, $C113, 0), Mortality_Rates!$B$111), MIN(OFFSET(Mortality_Rates!$B$6, $C113, 1),  Mortality_Rates!$C$111))</f>
        <v>2.0549287327783575E-4</v>
      </c>
      <c r="W113" s="30">
        <f ca="1">(1-IF($B113="Male", $C$3, $C$4))^MIN((W$8-$C$6), $C$5)*IF($B113="Male", MIN(OFFSET(Mortality_Rates!$B$6, $C113, 0), Mortality_Rates!$B$111), MIN(OFFSET(Mortality_Rates!$B$6, $C113, 1),  Mortality_Rates!$C$111))</f>
        <v>2.0312970523514066E-4</v>
      </c>
      <c r="X113" s="30">
        <f ca="1">(1-IF($B113="Male", $C$3, $C$4))^MIN((X$8-$C$6), $C$5)*IF($B113="Male", MIN(OFFSET(Mortality_Rates!$B$6, $C113, 0), Mortality_Rates!$B$111), MIN(OFFSET(Mortality_Rates!$B$6, $C113, 1),  Mortality_Rates!$C$111))</f>
        <v>2.0079371362493657E-4</v>
      </c>
      <c r="Y113" s="30">
        <f ca="1">(1-IF($B113="Male", $C$3, $C$4))^MIN((Y$8-$C$6), $C$5)*IF($B113="Male", MIN(OFFSET(Mortality_Rates!$B$6, $C113, 0), Mortality_Rates!$B$111), MIN(OFFSET(Mortality_Rates!$B$6, $C113, 1),  Mortality_Rates!$C$111))</f>
        <v>1.9848458591824978E-4</v>
      </c>
      <c r="Z113" s="30">
        <f ca="1">(1-IF($B113="Male", $C$3, $C$4))^MIN((Z$8-$C$6), $C$5)*IF($B113="Male", MIN(OFFSET(Mortality_Rates!$B$6, $C113, 0), Mortality_Rates!$B$111), MIN(OFFSET(Mortality_Rates!$B$6, $C113, 1),  Mortality_Rates!$C$111))</f>
        <v>1.9620201318018993E-4</v>
      </c>
      <c r="AA113" s="30">
        <f ca="1">(1-IF($B113="Male", $C$3, $C$4))^MIN((AA$8-$C$6), $C$5)*IF($B113="Male", MIN(OFFSET(Mortality_Rates!$B$6, $C113, 0), Mortality_Rates!$B$111), MIN(OFFSET(Mortality_Rates!$B$6, $C113, 1),  Mortality_Rates!$C$111))</f>
        <v>1.9394569002861774E-4</v>
      </c>
      <c r="AB113" s="30">
        <f ca="1">(1-IF($B113="Male", $C$3, $C$4))^MIN((AB$8-$C$6), $C$5)*IF($B113="Male", MIN(OFFSET(Mortality_Rates!$B$6, $C113, 0), Mortality_Rates!$B$111), MIN(OFFSET(Mortality_Rates!$B$6, $C113, 1),  Mortality_Rates!$C$111))</f>
        <v>1.9171531459328864E-4</v>
      </c>
      <c r="AC113" s="30">
        <f ca="1">(1-IF($B113="Male", $C$3, $C$4))^MIN((AC$8-$C$6), $C$5)*IF($B113="Male", MIN(OFFSET(Mortality_Rates!$B$6, $C113, 0), Mortality_Rates!$B$111), MIN(OFFSET(Mortality_Rates!$B$6, $C113, 1),  Mortality_Rates!$C$111))</f>
        <v>1.8951058847546581E-4</v>
      </c>
      <c r="AD113" s="30">
        <f ca="1">(1-IF($B113="Male", $C$3, $C$4))^MIN((AD$8-$C$6), $C$5)*IF($B113="Male", MIN(OFFSET(Mortality_Rates!$B$6, $C113, 0), Mortality_Rates!$B$111), MIN(OFFSET(Mortality_Rates!$B$6, $C113, 1),  Mortality_Rates!$C$111))</f>
        <v>1.8733121670799798E-4</v>
      </c>
      <c r="AE113" s="30">
        <f ca="1">(1-IF($B113="Male", $C$3, $C$4))^MIN((AE$8-$C$6), $C$5)*IF($B113="Male", MIN(OFFSET(Mortality_Rates!$B$6, $C113, 0), Mortality_Rates!$B$111), MIN(OFFSET(Mortality_Rates!$B$6, $C113, 1),  Mortality_Rates!$C$111))</f>
        <v>1.8517690771585602E-4</v>
      </c>
      <c r="AF113" s="30">
        <f ca="1">(1-IF($B113="Male", $C$3, $C$4))^MIN((AF$8-$C$6), $C$5)*IF($B113="Male", MIN(OFFSET(Mortality_Rates!$B$6, $C113, 0), Mortality_Rates!$B$111), MIN(OFFSET(Mortality_Rates!$B$6, $C113, 1),  Mortality_Rates!$C$111))</f>
        <v>1.8304737327712369E-4</v>
      </c>
      <c r="AG113" s="30">
        <f ca="1">(1-IF($B113="Male", $C$3, $C$4))^MIN((AG$8-$C$6), $C$5)*IF($B113="Male", MIN(OFFSET(Mortality_Rates!$B$6, $C113, 0), Mortality_Rates!$B$111), MIN(OFFSET(Mortality_Rates!$B$6, $C113, 1),  Mortality_Rates!$C$111))</f>
        <v>1.8094232848443674E-4</v>
      </c>
      <c r="AH113" s="30">
        <f ca="1">(1-IF($B113="Male", $C$3, $C$4))^MIN((AH$8-$C$6), $C$5)*IF($B113="Male", MIN(OFFSET(Mortality_Rates!$B$6, $C113, 0), Mortality_Rates!$B$111), MIN(OFFSET(Mortality_Rates!$B$6, $C113, 1),  Mortality_Rates!$C$111))</f>
        <v>1.7886149170686573E-4</v>
      </c>
      <c r="AI113" s="30">
        <f ca="1">(1-IF($B113="Male", $C$3, $C$4))^MIN((AI$8-$C$6), $C$5)*IF($B113="Male", MIN(OFFSET(Mortality_Rates!$B$6, $C113, 0), Mortality_Rates!$B$111), MIN(OFFSET(Mortality_Rates!$B$6, $C113, 1),  Mortality_Rates!$C$111))</f>
        <v>1.7680458455223677E-4</v>
      </c>
      <c r="AJ113" s="30">
        <f ca="1">(1-IF($B113="Male", $C$3, $C$4))^MIN((AJ$8-$C$6), $C$5)*IF($B113="Male", MIN(OFFSET(Mortality_Rates!$B$6, $C113, 0), Mortality_Rates!$B$111), MIN(OFFSET(Mortality_Rates!$B$6, $C113, 1),  Mortality_Rates!$C$111))</f>
        <v>1.7477133182988605E-4</v>
      </c>
      <c r="AK113" s="30">
        <f ca="1">(1-IF($B113="Male", $C$3, $C$4))^MIN((AK$8-$C$6), $C$5)*IF($B113="Male", MIN(OFFSET(Mortality_Rates!$B$6, $C113, 0), Mortality_Rates!$B$111), MIN(OFFSET(Mortality_Rates!$B$6, $C113, 1),  Mortality_Rates!$C$111))</f>
        <v>1.7276146151384234E-4</v>
      </c>
      <c r="AL113" s="30">
        <f ca="1">(1-IF($B113="Male", $C$3, $C$4))^MIN((AL$8-$C$6), $C$5)*IF($B113="Male", MIN(OFFSET(Mortality_Rates!$B$6, $C113, 0), Mortality_Rates!$B$111), MIN(OFFSET(Mortality_Rates!$B$6, $C113, 1),  Mortality_Rates!$C$111))</f>
        <v>1.7077470470643316E-4</v>
      </c>
      <c r="AM113" s="30">
        <f ca="1">(1-IF($B113="Male", $C$3, $C$4))^MIN((AM$8-$C$6), $C$5)*IF($B113="Male", MIN(OFFSET(Mortality_Rates!$B$6, $C113, 0), Mortality_Rates!$B$111), MIN(OFFSET(Mortality_Rates!$B$6, $C113, 1),  Mortality_Rates!$C$111))</f>
        <v>1.6881079560230922E-4</v>
      </c>
      <c r="AN113" s="30">
        <f ca="1">(1-IF($B113="Male", $C$3, $C$4))^MIN((AN$8-$C$6), $C$5)*IF($B113="Male", MIN(OFFSET(Mortality_Rates!$B$6, $C113, 0), Mortality_Rates!$B$111), MIN(OFFSET(Mortality_Rates!$B$6, $C113, 1),  Mortality_Rates!$C$111))</f>
        <v>1.6686947145288266E-4</v>
      </c>
      <c r="AO113" s="30">
        <f ca="1">(1-IF($B113="Male", $C$3, $C$4))^MIN((AO$8-$C$6), $C$5)*IF($B113="Male", MIN(OFFSET(Mortality_Rates!$B$6, $C113, 0), Mortality_Rates!$B$111), MIN(OFFSET(Mortality_Rates!$B$6, $C113, 1),  Mortality_Rates!$C$111))</f>
        <v>1.6495047253117451E-4</v>
      </c>
      <c r="AP113" s="30">
        <f ca="1">(1-IF($B113="Male", $C$3, $C$4))^MIN((AP$8-$C$6), $C$5)*IF($B113="Male", MIN(OFFSET(Mortality_Rates!$B$6, $C113, 0), Mortality_Rates!$B$111), MIN(OFFSET(Mortality_Rates!$B$6, $C113, 1),  Mortality_Rates!$C$111))</f>
        <v>1.6305354209706602E-4</v>
      </c>
      <c r="AQ113" s="30">
        <f ca="1">(1-IF($B113="Male", $C$3, $C$4))^MIN((AQ$8-$C$6), $C$5)*IF($B113="Male", MIN(OFFSET(Mortality_Rates!$B$6, $C113, 0), Mortality_Rates!$B$111), MIN(OFFSET(Mortality_Rates!$B$6, $C113, 1),  Mortality_Rates!$C$111))</f>
        <v>1.6117842636294974E-4</v>
      </c>
      <c r="AR113" s="30">
        <f ca="1">(1-IF($B113="Male", $C$3, $C$4))^MIN((AR$8-$C$6), $C$5)*IF($B113="Male", MIN(OFFSET(Mortality_Rates!$B$6, $C113, 0), Mortality_Rates!$B$111), MIN(OFFSET(Mortality_Rates!$B$6, $C113, 1),  Mortality_Rates!$C$111))</f>
        <v>1.5932487445977583E-4</v>
      </c>
      <c r="AS113" s="30">
        <f ca="1">(1-IF($B113="Male", $C$3, $C$4))^MIN((AS$8-$C$6), $C$5)*IF($B113="Male", MIN(OFFSET(Mortality_Rates!$B$6, $C113, 0), Mortality_Rates!$B$111), MIN(OFFSET(Mortality_Rates!$B$6, $C113, 1),  Mortality_Rates!$C$111))</f>
        <v>1.574926384034884E-4</v>
      </c>
      <c r="AT113" s="30">
        <f ca="1">(1-IF($B113="Male", $C$3, $C$4))^MIN((AT$8-$C$6), $C$5)*IF($B113="Male", MIN(OFFSET(Mortality_Rates!$B$6, $C113, 0), Mortality_Rates!$B$111), MIN(OFFSET(Mortality_Rates!$B$6, $C113, 1),  Mortality_Rates!$C$111))</f>
        <v>1.5568147306184828E-4</v>
      </c>
      <c r="AU113" s="30">
        <f ca="1">(1-IF($B113="Male", $C$3, $C$4))^MIN((AU$8-$C$6), $C$5)*IF($B113="Male", MIN(OFFSET(Mortality_Rates!$B$6, $C113, 0), Mortality_Rates!$B$111), MIN(OFFSET(Mortality_Rates!$B$6, $C113, 1),  Mortality_Rates!$C$111))</f>
        <v>1.5389113612163704E-4</v>
      </c>
      <c r="AV113" s="30">
        <f ca="1">(1-IF($B113="Male", $C$3, $C$4))^MIN((AV$8-$C$6), $C$5)*IF($B113="Male", MIN(OFFSET(Mortality_Rates!$B$6, $C113, 0), Mortality_Rates!$B$111), MIN(OFFSET(Mortality_Rates!$B$6, $C113, 1),  Mortality_Rates!$C$111))</f>
        <v>1.5212138805623823E-4</v>
      </c>
      <c r="AW113" s="30">
        <f ca="1">(1-IF($B113="Male", $C$3, $C$4))^MIN((AW$8-$C$6), $C$5)*IF($B113="Male", MIN(OFFSET(Mortality_Rates!$B$6, $C113, 0), Mortality_Rates!$B$111), MIN(OFFSET(Mortality_Rates!$B$6, $C113, 1),  Mortality_Rates!$C$111))</f>
        <v>1.503719920935915E-4</v>
      </c>
      <c r="AX113" s="30">
        <f ca="1">(1-IF($B113="Male", $C$3, $C$4))^MIN((AX$8-$C$6), $C$5)*IF($B113="Male", MIN(OFFSET(Mortality_Rates!$B$6, $C113, 0), Mortality_Rates!$B$111), MIN(OFFSET(Mortality_Rates!$B$6, $C113, 1),  Mortality_Rates!$C$111))</f>
        <v>1.486427141845152E-4</v>
      </c>
      <c r="AY113" s="30">
        <f ca="1">(1-IF($B113="Male", $C$3, $C$4))^MIN((AY$8-$C$6), $C$5)*IF($B113="Male", MIN(OFFSET(Mortality_Rates!$B$6, $C113, 0), Mortality_Rates!$B$111), MIN(OFFSET(Mortality_Rates!$B$6, $C113, 1),  Mortality_Rates!$C$111))</f>
        <v>1.4693332297139325E-4</v>
      </c>
      <c r="AZ113" s="30">
        <f ca="1">(1-IF($B113="Male", $C$3, $C$4))^MIN((AZ$8-$C$6), $C$5)*IF($B113="Male", MIN(OFFSET(Mortality_Rates!$B$6, $C113, 0), Mortality_Rates!$B$111), MIN(OFFSET(Mortality_Rates!$B$6, $C113, 1),  Mortality_Rates!$C$111))</f>
        <v>1.4524358975722226E-4</v>
      </c>
      <c r="BA113" s="30">
        <f ca="1">(1-IF($B113="Male", $C$3, $C$4))^MIN((BA$8-$C$6), $C$5)*IF($B113="Male", MIN(OFFSET(Mortality_Rates!$B$6, $C113, 0), Mortality_Rates!$B$111), MIN(OFFSET(Mortality_Rates!$B$6, $C113, 1),  Mortality_Rates!$C$111))</f>
        <v>1.435732884750142E-4</v>
      </c>
      <c r="BB113" s="30">
        <f ca="1">(1-IF($B113="Male", $C$3, $C$4))^MIN((BB$8-$C$6), $C$5)*IF($B113="Male", MIN(OFFSET(Mortality_Rates!$B$6, $C113, 0), Mortality_Rates!$B$111), MIN(OFFSET(Mortality_Rates!$B$6, $C113, 1),  Mortality_Rates!$C$111))</f>
        <v>1.435732884750142E-4</v>
      </c>
      <c r="BC113" s="30">
        <f ca="1">(1-IF($B113="Male", $C$3, $C$4))^MIN((BC$8-$C$6), $C$5)*IF($B113="Male", MIN(OFFSET(Mortality_Rates!$B$6, $C113, 0), Mortality_Rates!$B$111), MIN(OFFSET(Mortality_Rates!$B$6, $C113, 1),  Mortality_Rates!$C$111))</f>
        <v>1.435732884750142E-4</v>
      </c>
      <c r="BD113" s="30">
        <f ca="1">(1-IF($B113="Male", $C$3, $C$4))^MIN((BD$8-$C$6), $C$5)*IF($B113="Male", MIN(OFFSET(Mortality_Rates!$B$6, $C113, 0), Mortality_Rates!$B$111), MIN(OFFSET(Mortality_Rates!$B$6, $C113, 1),  Mortality_Rates!$C$111))</f>
        <v>1.435732884750142E-4</v>
      </c>
      <c r="BE113" s="30">
        <f ca="1">(1-IF($B113="Male", $C$3, $C$4))^MIN((BE$8-$C$6), $C$5)*IF($B113="Male", MIN(OFFSET(Mortality_Rates!$B$6, $C113, 0), Mortality_Rates!$B$111), MIN(OFFSET(Mortality_Rates!$B$6, $C113, 1),  Mortality_Rates!$C$111))</f>
        <v>1.435732884750142E-4</v>
      </c>
      <c r="BF113" s="30">
        <f ca="1">(1-IF($B113="Male", $C$3, $C$4))^MIN((BF$8-$C$6), $C$5)*IF($B113="Male", MIN(OFFSET(Mortality_Rates!$B$6, $C113, 0), Mortality_Rates!$B$111), MIN(OFFSET(Mortality_Rates!$B$6, $C113, 1),  Mortality_Rates!$C$111))</f>
        <v>1.435732884750142E-4</v>
      </c>
      <c r="BG113" s="30">
        <f ca="1">(1-IF($B113="Male", $C$3, $C$4))^MIN((BG$8-$C$6), $C$5)*IF($B113="Male", MIN(OFFSET(Mortality_Rates!$B$6, $C113, 0), Mortality_Rates!$B$111), MIN(OFFSET(Mortality_Rates!$B$6, $C113, 1),  Mortality_Rates!$C$111))</f>
        <v>1.435732884750142E-4</v>
      </c>
      <c r="BH113" s="30">
        <f ca="1">(1-IF($B113="Male", $C$3, $C$4))^MIN((BH$8-$C$6), $C$5)*IF($B113="Male", MIN(OFFSET(Mortality_Rates!$B$6, $C113, 0), Mortality_Rates!$B$111), MIN(OFFSET(Mortality_Rates!$B$6, $C113, 1),  Mortality_Rates!$C$111))</f>
        <v>1.435732884750142E-4</v>
      </c>
      <c r="BI113" s="30">
        <f ca="1">(1-IF($B113="Male", $C$3, $C$4))^MIN((BI$8-$C$6), $C$5)*IF($B113="Male", MIN(OFFSET(Mortality_Rates!$B$6, $C113, 0), Mortality_Rates!$B$111), MIN(OFFSET(Mortality_Rates!$B$6, $C113, 1),  Mortality_Rates!$C$111))</f>
        <v>1.435732884750142E-4</v>
      </c>
      <c r="BJ113" s="30">
        <f ca="1">(1-IF($B113="Male", $C$3, $C$4))^MIN((BJ$8-$C$6), $C$5)*IF($B113="Male", MIN(OFFSET(Mortality_Rates!$B$6, $C113, 0), Mortality_Rates!$B$111), MIN(OFFSET(Mortality_Rates!$B$6, $C113, 1),  Mortality_Rates!$C$111))</f>
        <v>1.435732884750142E-4</v>
      </c>
      <c r="BK113" s="30">
        <f ca="1">(1-IF($B113="Male", $C$3, $C$4))^MIN((BK$8-$C$6), $C$5)*IF($B113="Male", MIN(OFFSET(Mortality_Rates!$B$6, $C113, 0), Mortality_Rates!$B$111), MIN(OFFSET(Mortality_Rates!$B$6, $C113, 1),  Mortality_Rates!$C$111))</f>
        <v>1.435732884750142E-4</v>
      </c>
    </row>
    <row r="114" spans="1:63" x14ac:dyDescent="0.35">
      <c r="A114" t="s">
        <v>38</v>
      </c>
      <c r="B114" t="s">
        <v>32</v>
      </c>
      <c r="C114">
        <f t="shared" si="27"/>
        <v>4</v>
      </c>
      <c r="D114" s="30">
        <f ca="1">(1-IF($B114="Male", $C$3, $C$4))^MIN((D$8-$C$6), $C$5)*IF($B114="Male", MIN(OFFSET(Mortality_Rates!$B$6, $C114, 0), Mortality_Rates!$B$111), MIN(OFFSET(Mortality_Rates!$B$6, $C114, 1),  Mortality_Rates!$C$111))</f>
        <v>2.006655E-4</v>
      </c>
      <c r="E114" s="30">
        <f ca="1">(1-IF($B114="Male", $C$3, $C$4))^MIN((E$8-$C$6), $C$5)*IF($B114="Male", MIN(OFFSET(Mortality_Rates!$B$6, $C114, 0), Mortality_Rates!$B$111), MIN(OFFSET(Mortality_Rates!$B$6, $C114, 1),  Mortality_Rates!$C$111))</f>
        <v>1.9835784675E-4</v>
      </c>
      <c r="F114" s="30">
        <f ca="1">(1-IF($B114="Male", $C$3, $C$4))^MIN((F$8-$C$6), $C$5)*IF($B114="Male", MIN(OFFSET(Mortality_Rates!$B$6, $C114, 0), Mortality_Rates!$B$111), MIN(OFFSET(Mortality_Rates!$B$6, $C114, 1),  Mortality_Rates!$C$111))</f>
        <v>1.96076731512375E-4</v>
      </c>
      <c r="G114" s="30">
        <f ca="1">(1-IF($B114="Male", $C$3, $C$4))^MIN((G$8-$C$6), $C$5)*IF($B114="Male", MIN(OFFSET(Mortality_Rates!$B$6, $C114, 0), Mortality_Rates!$B$111), MIN(OFFSET(Mortality_Rates!$B$6, $C114, 1),  Mortality_Rates!$C$111))</f>
        <v>1.9382184909998271E-4</v>
      </c>
      <c r="H114" s="30">
        <f ca="1">(1-IF($B114="Male", $C$3, $C$4))^MIN((H$8-$C$6), $C$5)*IF($B114="Male", MIN(OFFSET(Mortality_Rates!$B$6, $C114, 0), Mortality_Rates!$B$111), MIN(OFFSET(Mortality_Rates!$B$6, $C114, 1),  Mortality_Rates!$C$111))</f>
        <v>1.9159289783533291E-4</v>
      </c>
      <c r="I114" s="30">
        <f ca="1">(1-IF($B114="Male", $C$3, $C$4))^MIN((I$8-$C$6), $C$5)*IF($B114="Male", MIN(OFFSET(Mortality_Rates!$B$6, $C114, 0), Mortality_Rates!$B$111), MIN(OFFSET(Mortality_Rates!$B$6, $C114, 1),  Mortality_Rates!$C$111))</f>
        <v>1.8938957951022658E-4</v>
      </c>
      <c r="J114" s="30">
        <f ca="1">(1-IF($B114="Male", $C$3, $C$4))^MIN((J$8-$C$6), $C$5)*IF($B114="Male", MIN(OFFSET(Mortality_Rates!$B$6, $C114, 0), Mortality_Rates!$B$111), MIN(OFFSET(Mortality_Rates!$B$6, $C114, 1),  Mortality_Rates!$C$111))</f>
        <v>1.8721159934585897E-4</v>
      </c>
      <c r="K114" s="30">
        <f ca="1">(1-IF($B114="Male", $C$3, $C$4))^MIN((K$8-$C$6), $C$5)*IF($B114="Male", MIN(OFFSET(Mortality_Rates!$B$6, $C114, 0), Mortality_Rates!$B$111), MIN(OFFSET(Mortality_Rates!$B$6, $C114, 1),  Mortality_Rates!$C$111))</f>
        <v>1.8505866595338162E-4</v>
      </c>
      <c r="L114" s="30">
        <f ca="1">(1-IF($B114="Male", $C$3, $C$4))^MIN((L$8-$C$6), $C$5)*IF($B114="Male", MIN(OFFSET(Mortality_Rates!$B$6, $C114, 0), Mortality_Rates!$B$111), MIN(OFFSET(Mortality_Rates!$B$6, $C114, 1),  Mortality_Rates!$C$111))</f>
        <v>1.8293049129491771E-4</v>
      </c>
      <c r="M114" s="30">
        <f ca="1">(1-IF($B114="Male", $C$3, $C$4))^MIN((M$8-$C$6), $C$5)*IF($B114="Male", MIN(OFFSET(Mortality_Rates!$B$6, $C114, 0), Mortality_Rates!$B$111), MIN(OFFSET(Mortality_Rates!$B$6, $C114, 1),  Mortality_Rates!$C$111))</f>
        <v>1.8082679064502618E-4</v>
      </c>
      <c r="N114" s="30">
        <f ca="1">(1-IF($B114="Male", $C$3, $C$4))^MIN((N$8-$C$6), $C$5)*IF($B114="Male", MIN(OFFSET(Mortality_Rates!$B$6, $C114, 0), Mortality_Rates!$B$111), MIN(OFFSET(Mortality_Rates!$B$6, $C114, 1),  Mortality_Rates!$C$111))</f>
        <v>1.7874728255260836E-4</v>
      </c>
      <c r="O114" s="30">
        <f ca="1">(1-IF($B114="Male", $C$3, $C$4))^MIN((O$8-$C$6), $C$5)*IF($B114="Male", MIN(OFFSET(Mortality_Rates!$B$6, $C114, 0), Mortality_Rates!$B$111), MIN(OFFSET(Mortality_Rates!$B$6, $C114, 1),  Mortality_Rates!$C$111))</f>
        <v>1.766916888032534E-4</v>
      </c>
      <c r="P114" s="30">
        <f ca="1">(1-IF($B114="Male", $C$3, $C$4))^MIN((P$8-$C$6), $C$5)*IF($B114="Male", MIN(OFFSET(Mortality_Rates!$B$6, $C114, 0), Mortality_Rates!$B$111), MIN(OFFSET(Mortality_Rates!$B$6, $C114, 1),  Mortality_Rates!$C$111))</f>
        <v>1.74659734382016E-4</v>
      </c>
      <c r="Q114" s="30">
        <f ca="1">(1-IF($B114="Male", $C$3, $C$4))^MIN((Q$8-$C$6), $C$5)*IF($B114="Male", MIN(OFFSET(Mortality_Rates!$B$6, $C114, 0), Mortality_Rates!$B$111), MIN(OFFSET(Mortality_Rates!$B$6, $C114, 1),  Mortality_Rates!$C$111))</f>
        <v>1.7265114743662282E-4</v>
      </c>
      <c r="R114" s="30">
        <f ca="1">(1-IF($B114="Male", $C$3, $C$4))^MIN((R$8-$C$6), $C$5)*IF($B114="Male", MIN(OFFSET(Mortality_Rates!$B$6, $C114, 0), Mortality_Rates!$B$111), MIN(OFFSET(Mortality_Rates!$B$6, $C114, 1),  Mortality_Rates!$C$111))</f>
        <v>1.7066565924110164E-4</v>
      </c>
      <c r="S114" s="30">
        <f ca="1">(1-IF($B114="Male", $C$3, $C$4))^MIN((S$8-$C$6), $C$5)*IF($B114="Male", MIN(OFFSET(Mortality_Rates!$B$6, $C114, 0), Mortality_Rates!$B$111), MIN(OFFSET(Mortality_Rates!$B$6, $C114, 1),  Mortality_Rates!$C$111))</f>
        <v>1.6870300415982898E-4</v>
      </c>
      <c r="T114" s="30">
        <f ca="1">(1-IF($B114="Male", $C$3, $C$4))^MIN((T$8-$C$6), $C$5)*IF($B114="Male", MIN(OFFSET(Mortality_Rates!$B$6, $C114, 0), Mortality_Rates!$B$111), MIN(OFFSET(Mortality_Rates!$B$6, $C114, 1),  Mortality_Rates!$C$111))</f>
        <v>1.6676291961199093E-4</v>
      </c>
      <c r="U114" s="30">
        <f ca="1">(1-IF($B114="Male", $C$3, $C$4))^MIN((U$8-$C$6), $C$5)*IF($B114="Male", MIN(OFFSET(Mortality_Rates!$B$6, $C114, 0), Mortality_Rates!$B$111), MIN(OFFSET(Mortality_Rates!$B$6, $C114, 1),  Mortality_Rates!$C$111))</f>
        <v>1.6484514603645306E-4</v>
      </c>
      <c r="V114" s="30">
        <f ca="1">(1-IF($B114="Male", $C$3, $C$4))^MIN((V$8-$C$6), $C$5)*IF($B114="Male", MIN(OFFSET(Mortality_Rates!$B$6, $C114, 0), Mortality_Rates!$B$111), MIN(OFFSET(Mortality_Rates!$B$6, $C114, 1),  Mortality_Rates!$C$111))</f>
        <v>1.6294942685703384E-4</v>
      </c>
      <c r="W114" s="30">
        <f ca="1">(1-IF($B114="Male", $C$3, $C$4))^MIN((W$8-$C$6), $C$5)*IF($B114="Male", MIN(OFFSET(Mortality_Rates!$B$6, $C114, 0), Mortality_Rates!$B$111), MIN(OFFSET(Mortality_Rates!$B$6, $C114, 1),  Mortality_Rates!$C$111))</f>
        <v>1.6107550844817795E-4</v>
      </c>
      <c r="X114" s="30">
        <f ca="1">(1-IF($B114="Male", $C$3, $C$4))^MIN((X$8-$C$6), $C$5)*IF($B114="Male", MIN(OFFSET(Mortality_Rates!$B$6, $C114, 0), Mortality_Rates!$B$111), MIN(OFFSET(Mortality_Rates!$B$6, $C114, 1),  Mortality_Rates!$C$111))</f>
        <v>1.5922314010102391E-4</v>
      </c>
      <c r="Y114" s="30">
        <f ca="1">(1-IF($B114="Male", $C$3, $C$4))^MIN((Y$8-$C$6), $C$5)*IF($B114="Male", MIN(OFFSET(Mortality_Rates!$B$6, $C114, 0), Mortality_Rates!$B$111), MIN(OFFSET(Mortality_Rates!$B$6, $C114, 1),  Mortality_Rates!$C$111))</f>
        <v>1.5739207398986213E-4</v>
      </c>
      <c r="Z114" s="30">
        <f ca="1">(1-IF($B114="Male", $C$3, $C$4))^MIN((Z$8-$C$6), $C$5)*IF($B114="Male", MIN(OFFSET(Mortality_Rates!$B$6, $C114, 0), Mortality_Rates!$B$111), MIN(OFFSET(Mortality_Rates!$B$6, $C114, 1),  Mortality_Rates!$C$111))</f>
        <v>1.5558206513897874E-4</v>
      </c>
      <c r="AA114" s="30">
        <f ca="1">(1-IF($B114="Male", $C$3, $C$4))^MIN((AA$8-$C$6), $C$5)*IF($B114="Male", MIN(OFFSET(Mortality_Rates!$B$6, $C114, 0), Mortality_Rates!$B$111), MIN(OFFSET(Mortality_Rates!$B$6, $C114, 1),  Mortality_Rates!$C$111))</f>
        <v>1.5379287138988048E-4</v>
      </c>
      <c r="AB114" s="30">
        <f ca="1">(1-IF($B114="Male", $C$3, $C$4))^MIN((AB$8-$C$6), $C$5)*IF($B114="Male", MIN(OFFSET(Mortality_Rates!$B$6, $C114, 0), Mortality_Rates!$B$111), MIN(OFFSET(Mortality_Rates!$B$6, $C114, 1),  Mortality_Rates!$C$111))</f>
        <v>1.5202425336889686E-4</v>
      </c>
      <c r="AC114" s="30">
        <f ca="1">(1-IF($B114="Male", $C$3, $C$4))^MIN((AC$8-$C$6), $C$5)*IF($B114="Male", MIN(OFFSET(Mortality_Rates!$B$6, $C114, 0), Mortality_Rates!$B$111), MIN(OFFSET(Mortality_Rates!$B$6, $C114, 1),  Mortality_Rates!$C$111))</f>
        <v>1.5027597445515454E-4</v>
      </c>
      <c r="AD114" s="30">
        <f ca="1">(1-IF($B114="Male", $C$3, $C$4))^MIN((AD$8-$C$6), $C$5)*IF($B114="Male", MIN(OFFSET(Mortality_Rates!$B$6, $C114, 0), Mortality_Rates!$B$111), MIN(OFFSET(Mortality_Rates!$B$6, $C114, 1),  Mortality_Rates!$C$111))</f>
        <v>1.4854780074892028E-4</v>
      </c>
      <c r="AE114" s="30">
        <f ca="1">(1-IF($B114="Male", $C$3, $C$4))^MIN((AE$8-$C$6), $C$5)*IF($B114="Male", MIN(OFFSET(Mortality_Rates!$B$6, $C114, 0), Mortality_Rates!$B$111), MIN(OFFSET(Mortality_Rates!$B$6, $C114, 1),  Mortality_Rates!$C$111))</f>
        <v>1.4683950104030772E-4</v>
      </c>
      <c r="AF114" s="30">
        <f ca="1">(1-IF($B114="Male", $C$3, $C$4))^MIN((AF$8-$C$6), $C$5)*IF($B114="Male", MIN(OFFSET(Mortality_Rates!$B$6, $C114, 0), Mortality_Rates!$B$111), MIN(OFFSET(Mortality_Rates!$B$6, $C114, 1),  Mortality_Rates!$C$111))</f>
        <v>1.4515084677834417E-4</v>
      </c>
      <c r="AG114" s="30">
        <f ca="1">(1-IF($B114="Male", $C$3, $C$4))^MIN((AG$8-$C$6), $C$5)*IF($B114="Male", MIN(OFFSET(Mortality_Rates!$B$6, $C114, 0), Mortality_Rates!$B$111), MIN(OFFSET(Mortality_Rates!$B$6, $C114, 1),  Mortality_Rates!$C$111))</f>
        <v>1.4348161204039321E-4</v>
      </c>
      <c r="AH114" s="30">
        <f ca="1">(1-IF($B114="Male", $C$3, $C$4))^MIN((AH$8-$C$6), $C$5)*IF($B114="Male", MIN(OFFSET(Mortality_Rates!$B$6, $C114, 0), Mortality_Rates!$B$111), MIN(OFFSET(Mortality_Rates!$B$6, $C114, 1),  Mortality_Rates!$C$111))</f>
        <v>1.4183157350192868E-4</v>
      </c>
      <c r="AI114" s="30">
        <f ca="1">(1-IF($B114="Male", $C$3, $C$4))^MIN((AI$8-$C$6), $C$5)*IF($B114="Male", MIN(OFFSET(Mortality_Rates!$B$6, $C114, 0), Mortality_Rates!$B$111), MIN(OFFSET(Mortality_Rates!$B$6, $C114, 1),  Mortality_Rates!$C$111))</f>
        <v>1.4020051040665649E-4</v>
      </c>
      <c r="AJ114" s="30">
        <f ca="1">(1-IF($B114="Male", $C$3, $C$4))^MIN((AJ$8-$C$6), $C$5)*IF($B114="Male", MIN(OFFSET(Mortality_Rates!$B$6, $C114, 0), Mortality_Rates!$B$111), MIN(OFFSET(Mortality_Rates!$B$6, $C114, 1),  Mortality_Rates!$C$111))</f>
        <v>1.3858820453697997E-4</v>
      </c>
      <c r="AK114" s="30">
        <f ca="1">(1-IF($B114="Male", $C$3, $C$4))^MIN((AK$8-$C$6), $C$5)*IF($B114="Male", MIN(OFFSET(Mortality_Rates!$B$6, $C114, 0), Mortality_Rates!$B$111), MIN(OFFSET(Mortality_Rates!$B$6, $C114, 1),  Mortality_Rates!$C$111))</f>
        <v>1.3699444018480469E-4</v>
      </c>
      <c r="AL114" s="30">
        <f ca="1">(1-IF($B114="Male", $C$3, $C$4))^MIN((AL$8-$C$6), $C$5)*IF($B114="Male", MIN(OFFSET(Mortality_Rates!$B$6, $C114, 0), Mortality_Rates!$B$111), MIN(OFFSET(Mortality_Rates!$B$6, $C114, 1),  Mortality_Rates!$C$111))</f>
        <v>1.3541900412267942E-4</v>
      </c>
      <c r="AM114" s="30">
        <f ca="1">(1-IF($B114="Male", $C$3, $C$4))^MIN((AM$8-$C$6), $C$5)*IF($B114="Male", MIN(OFFSET(Mortality_Rates!$B$6, $C114, 0), Mortality_Rates!$B$111), MIN(OFFSET(Mortality_Rates!$B$6, $C114, 1),  Mortality_Rates!$C$111))</f>
        <v>1.3386168557526863E-4</v>
      </c>
      <c r="AN114" s="30">
        <f ca="1">(1-IF($B114="Male", $C$3, $C$4))^MIN((AN$8-$C$6), $C$5)*IF($B114="Male", MIN(OFFSET(Mortality_Rates!$B$6, $C114, 0), Mortality_Rates!$B$111), MIN(OFFSET(Mortality_Rates!$B$6, $C114, 1),  Mortality_Rates!$C$111))</f>
        <v>1.3232227619115305E-4</v>
      </c>
      <c r="AO114" s="30">
        <f ca="1">(1-IF($B114="Male", $C$3, $C$4))^MIN((AO$8-$C$6), $C$5)*IF($B114="Male", MIN(OFFSET(Mortality_Rates!$B$6, $C114, 0), Mortality_Rates!$B$111), MIN(OFFSET(Mortality_Rates!$B$6, $C114, 1),  Mortality_Rates!$C$111))</f>
        <v>1.3080057001495479E-4</v>
      </c>
      <c r="AP114" s="30">
        <f ca="1">(1-IF($B114="Male", $C$3, $C$4))^MIN((AP$8-$C$6), $C$5)*IF($B114="Male", MIN(OFFSET(Mortality_Rates!$B$6, $C114, 0), Mortality_Rates!$B$111), MIN(OFFSET(Mortality_Rates!$B$6, $C114, 1),  Mortality_Rates!$C$111))</f>
        <v>1.2929636345978282E-4</v>
      </c>
      <c r="AQ114" s="30">
        <f ca="1">(1-IF($B114="Male", $C$3, $C$4))^MIN((AQ$8-$C$6), $C$5)*IF($B114="Male", MIN(OFFSET(Mortality_Rates!$B$6, $C114, 0), Mortality_Rates!$B$111), MIN(OFFSET(Mortality_Rates!$B$6, $C114, 1),  Mortality_Rates!$C$111))</f>
        <v>1.2780945527999531E-4</v>
      </c>
      <c r="AR114" s="30">
        <f ca="1">(1-IF($B114="Male", $C$3, $C$4))^MIN((AR$8-$C$6), $C$5)*IF($B114="Male", MIN(OFFSET(Mortality_Rates!$B$6, $C114, 0), Mortality_Rates!$B$111), MIN(OFFSET(Mortality_Rates!$B$6, $C114, 1),  Mortality_Rates!$C$111))</f>
        <v>1.2633964654427536E-4</v>
      </c>
      <c r="AS114" s="30">
        <f ca="1">(1-IF($B114="Male", $C$3, $C$4))^MIN((AS$8-$C$6), $C$5)*IF($B114="Male", MIN(OFFSET(Mortality_Rates!$B$6, $C114, 0), Mortality_Rates!$B$111), MIN(OFFSET(Mortality_Rates!$B$6, $C114, 1),  Mortality_Rates!$C$111))</f>
        <v>1.248867406090162E-4</v>
      </c>
      <c r="AT114" s="30">
        <f ca="1">(1-IF($B114="Male", $C$3, $C$4))^MIN((AT$8-$C$6), $C$5)*IF($B114="Male", MIN(OFFSET(Mortality_Rates!$B$6, $C114, 0), Mortality_Rates!$B$111), MIN(OFFSET(Mortality_Rates!$B$6, $C114, 1),  Mortality_Rates!$C$111))</f>
        <v>1.2345054309201252E-4</v>
      </c>
      <c r="AU114" s="30">
        <f ca="1">(1-IF($B114="Male", $C$3, $C$4))^MIN((AU$8-$C$6), $C$5)*IF($B114="Male", MIN(OFFSET(Mortality_Rates!$B$6, $C114, 0), Mortality_Rates!$B$111), MIN(OFFSET(Mortality_Rates!$B$6, $C114, 1),  Mortality_Rates!$C$111))</f>
        <v>1.2203086184645439E-4</v>
      </c>
      <c r="AV114" s="30">
        <f ca="1">(1-IF($B114="Male", $C$3, $C$4))^MIN((AV$8-$C$6), $C$5)*IF($B114="Male", MIN(OFFSET(Mortality_Rates!$B$6, $C114, 0), Mortality_Rates!$B$111), MIN(OFFSET(Mortality_Rates!$B$6, $C114, 1),  Mortality_Rates!$C$111))</f>
        <v>1.2062750693522016E-4</v>
      </c>
      <c r="AW114" s="30">
        <f ca="1">(1-IF($B114="Male", $C$3, $C$4))^MIN((AW$8-$C$6), $C$5)*IF($B114="Male", MIN(OFFSET(Mortality_Rates!$B$6, $C114, 0), Mortality_Rates!$B$111), MIN(OFFSET(Mortality_Rates!$B$6, $C114, 1),  Mortality_Rates!$C$111))</f>
        <v>1.1924029060546514E-4</v>
      </c>
      <c r="AX114" s="30">
        <f ca="1">(1-IF($B114="Male", $C$3, $C$4))^MIN((AX$8-$C$6), $C$5)*IF($B114="Male", MIN(OFFSET(Mortality_Rates!$B$6, $C114, 0), Mortality_Rates!$B$111), MIN(OFFSET(Mortality_Rates!$B$6, $C114, 1),  Mortality_Rates!$C$111))</f>
        <v>1.1786902726350229E-4</v>
      </c>
      <c r="AY114" s="30">
        <f ca="1">(1-IF($B114="Male", $C$3, $C$4))^MIN((AY$8-$C$6), $C$5)*IF($B114="Male", MIN(OFFSET(Mortality_Rates!$B$6, $C114, 0), Mortality_Rates!$B$111), MIN(OFFSET(Mortality_Rates!$B$6, $C114, 1),  Mortality_Rates!$C$111))</f>
        <v>1.1651353344997201E-4</v>
      </c>
      <c r="AZ114" s="30">
        <f ca="1">(1-IF($B114="Male", $C$3, $C$4))^MIN((AZ$8-$C$6), $C$5)*IF($B114="Male", MIN(OFFSET(Mortality_Rates!$B$6, $C114, 0), Mortality_Rates!$B$111), MIN(OFFSET(Mortality_Rates!$B$6, $C114, 1),  Mortality_Rates!$C$111))</f>
        <v>1.1517362781529734E-4</v>
      </c>
      <c r="BA114" s="30">
        <f ca="1">(1-IF($B114="Male", $C$3, $C$4))^MIN((BA$8-$C$6), $C$5)*IF($B114="Male", MIN(OFFSET(Mortality_Rates!$B$6, $C114, 0), Mortality_Rates!$B$111), MIN(OFFSET(Mortality_Rates!$B$6, $C114, 1),  Mortality_Rates!$C$111))</f>
        <v>1.1384913109542142E-4</v>
      </c>
      <c r="BB114" s="30">
        <f ca="1">(1-IF($B114="Male", $C$3, $C$4))^MIN((BB$8-$C$6), $C$5)*IF($B114="Male", MIN(OFFSET(Mortality_Rates!$B$6, $C114, 0), Mortality_Rates!$B$111), MIN(OFFSET(Mortality_Rates!$B$6, $C114, 1),  Mortality_Rates!$C$111))</f>
        <v>1.1384913109542142E-4</v>
      </c>
      <c r="BC114" s="30">
        <f ca="1">(1-IF($B114="Male", $C$3, $C$4))^MIN((BC$8-$C$6), $C$5)*IF($B114="Male", MIN(OFFSET(Mortality_Rates!$B$6, $C114, 0), Mortality_Rates!$B$111), MIN(OFFSET(Mortality_Rates!$B$6, $C114, 1),  Mortality_Rates!$C$111))</f>
        <v>1.1384913109542142E-4</v>
      </c>
      <c r="BD114" s="30">
        <f ca="1">(1-IF($B114="Male", $C$3, $C$4))^MIN((BD$8-$C$6), $C$5)*IF($B114="Male", MIN(OFFSET(Mortality_Rates!$B$6, $C114, 0), Mortality_Rates!$B$111), MIN(OFFSET(Mortality_Rates!$B$6, $C114, 1),  Mortality_Rates!$C$111))</f>
        <v>1.1384913109542142E-4</v>
      </c>
      <c r="BE114" s="30">
        <f ca="1">(1-IF($B114="Male", $C$3, $C$4))^MIN((BE$8-$C$6), $C$5)*IF($B114="Male", MIN(OFFSET(Mortality_Rates!$B$6, $C114, 0), Mortality_Rates!$B$111), MIN(OFFSET(Mortality_Rates!$B$6, $C114, 1),  Mortality_Rates!$C$111))</f>
        <v>1.1384913109542142E-4</v>
      </c>
      <c r="BF114" s="30">
        <f ca="1">(1-IF($B114="Male", $C$3, $C$4))^MIN((BF$8-$C$6), $C$5)*IF($B114="Male", MIN(OFFSET(Mortality_Rates!$B$6, $C114, 0), Mortality_Rates!$B$111), MIN(OFFSET(Mortality_Rates!$B$6, $C114, 1),  Mortality_Rates!$C$111))</f>
        <v>1.1384913109542142E-4</v>
      </c>
      <c r="BG114" s="30">
        <f ca="1">(1-IF($B114="Male", $C$3, $C$4))^MIN((BG$8-$C$6), $C$5)*IF($B114="Male", MIN(OFFSET(Mortality_Rates!$B$6, $C114, 0), Mortality_Rates!$B$111), MIN(OFFSET(Mortality_Rates!$B$6, $C114, 1),  Mortality_Rates!$C$111))</f>
        <v>1.1384913109542142E-4</v>
      </c>
      <c r="BH114" s="30">
        <f ca="1">(1-IF($B114="Male", $C$3, $C$4))^MIN((BH$8-$C$6), $C$5)*IF($B114="Male", MIN(OFFSET(Mortality_Rates!$B$6, $C114, 0), Mortality_Rates!$B$111), MIN(OFFSET(Mortality_Rates!$B$6, $C114, 1),  Mortality_Rates!$C$111))</f>
        <v>1.1384913109542142E-4</v>
      </c>
      <c r="BI114" s="30">
        <f ca="1">(1-IF($B114="Male", $C$3, $C$4))^MIN((BI$8-$C$6), $C$5)*IF($B114="Male", MIN(OFFSET(Mortality_Rates!$B$6, $C114, 0), Mortality_Rates!$B$111), MIN(OFFSET(Mortality_Rates!$B$6, $C114, 1),  Mortality_Rates!$C$111))</f>
        <v>1.1384913109542142E-4</v>
      </c>
      <c r="BJ114" s="30">
        <f ca="1">(1-IF($B114="Male", $C$3, $C$4))^MIN((BJ$8-$C$6), $C$5)*IF($B114="Male", MIN(OFFSET(Mortality_Rates!$B$6, $C114, 0), Mortality_Rates!$B$111), MIN(OFFSET(Mortality_Rates!$B$6, $C114, 1),  Mortality_Rates!$C$111))</f>
        <v>1.1384913109542142E-4</v>
      </c>
      <c r="BK114" s="30">
        <f ca="1">(1-IF($B114="Male", $C$3, $C$4))^MIN((BK$8-$C$6), $C$5)*IF($B114="Male", MIN(OFFSET(Mortality_Rates!$B$6, $C114, 0), Mortality_Rates!$B$111), MIN(OFFSET(Mortality_Rates!$B$6, $C114, 1),  Mortality_Rates!$C$111))</f>
        <v>1.1384913109542142E-4</v>
      </c>
    </row>
    <row r="115" spans="1:63" x14ac:dyDescent="0.35">
      <c r="A115" t="s">
        <v>38</v>
      </c>
      <c r="B115" t="s">
        <v>32</v>
      </c>
      <c r="C115">
        <f t="shared" si="27"/>
        <v>5</v>
      </c>
      <c r="D115" s="30">
        <f ca="1">(1-IF($B115="Male", $C$3, $C$4))^MIN((D$8-$C$6), $C$5)*IF($B115="Male", MIN(OFFSET(Mortality_Rates!$B$6, $C115, 0), Mortality_Rates!$B$111), MIN(OFFSET(Mortality_Rates!$B$6, $C115, 1),  Mortality_Rates!$C$111))</f>
        <v>1.6804500000000002E-4</v>
      </c>
      <c r="E115" s="30">
        <f ca="1">(1-IF($B115="Male", $C$3, $C$4))^MIN((E$8-$C$6), $C$5)*IF($B115="Male", MIN(OFFSET(Mortality_Rates!$B$6, $C115, 0), Mortality_Rates!$B$111), MIN(OFFSET(Mortality_Rates!$B$6, $C115, 1),  Mortality_Rates!$C$111))</f>
        <v>1.6611248250000002E-4</v>
      </c>
      <c r="F115" s="30">
        <f ca="1">(1-IF($B115="Male", $C$3, $C$4))^MIN((F$8-$C$6), $C$5)*IF($B115="Male", MIN(OFFSET(Mortality_Rates!$B$6, $C115, 0), Mortality_Rates!$B$111), MIN(OFFSET(Mortality_Rates!$B$6, $C115, 1),  Mortality_Rates!$C$111))</f>
        <v>1.6420218895125003E-4</v>
      </c>
      <c r="G115" s="30">
        <f ca="1">(1-IF($B115="Male", $C$3, $C$4))^MIN((G$8-$C$6), $C$5)*IF($B115="Male", MIN(OFFSET(Mortality_Rates!$B$6, $C115, 0), Mortality_Rates!$B$111), MIN(OFFSET(Mortality_Rates!$B$6, $C115, 1),  Mortality_Rates!$C$111))</f>
        <v>1.6231386377831065E-4</v>
      </c>
      <c r="H115" s="30">
        <f ca="1">(1-IF($B115="Male", $C$3, $C$4))^MIN((H$8-$C$6), $C$5)*IF($B115="Male", MIN(OFFSET(Mortality_Rates!$B$6, $C115, 0), Mortality_Rates!$B$111), MIN(OFFSET(Mortality_Rates!$B$6, $C115, 1),  Mortality_Rates!$C$111))</f>
        <v>1.6044725434486009E-4</v>
      </c>
      <c r="I115" s="30">
        <f ca="1">(1-IF($B115="Male", $C$3, $C$4))^MIN((I$8-$C$6), $C$5)*IF($B115="Male", MIN(OFFSET(Mortality_Rates!$B$6, $C115, 0), Mortality_Rates!$B$111), MIN(OFFSET(Mortality_Rates!$B$6, $C115, 1),  Mortality_Rates!$C$111))</f>
        <v>1.5860211091989418E-4</v>
      </c>
      <c r="J115" s="30">
        <f ca="1">(1-IF($B115="Male", $C$3, $C$4))^MIN((J$8-$C$6), $C$5)*IF($B115="Male", MIN(OFFSET(Mortality_Rates!$B$6, $C115, 0), Mortality_Rates!$B$111), MIN(OFFSET(Mortality_Rates!$B$6, $C115, 1),  Mortality_Rates!$C$111))</f>
        <v>1.5677818664431542E-4</v>
      </c>
      <c r="K115" s="30">
        <f ca="1">(1-IF($B115="Male", $C$3, $C$4))^MIN((K$8-$C$6), $C$5)*IF($B115="Male", MIN(OFFSET(Mortality_Rates!$B$6, $C115, 0), Mortality_Rates!$B$111), MIN(OFFSET(Mortality_Rates!$B$6, $C115, 1),  Mortality_Rates!$C$111))</f>
        <v>1.5497523749790579E-4</v>
      </c>
      <c r="L115" s="30">
        <f ca="1">(1-IF($B115="Male", $C$3, $C$4))^MIN((L$8-$C$6), $C$5)*IF($B115="Male", MIN(OFFSET(Mortality_Rates!$B$6, $C115, 0), Mortality_Rates!$B$111), MIN(OFFSET(Mortality_Rates!$B$6, $C115, 1),  Mortality_Rates!$C$111))</f>
        <v>1.5319302226667988E-4</v>
      </c>
      <c r="M115" s="30">
        <f ca="1">(1-IF($B115="Male", $C$3, $C$4))^MIN((M$8-$C$6), $C$5)*IF($B115="Male", MIN(OFFSET(Mortality_Rates!$B$6, $C115, 0), Mortality_Rates!$B$111), MIN(OFFSET(Mortality_Rates!$B$6, $C115, 1),  Mortality_Rates!$C$111))</f>
        <v>1.5143130251061307E-4</v>
      </c>
      <c r="N115" s="30">
        <f ca="1">(1-IF($B115="Male", $C$3, $C$4))^MIN((N$8-$C$6), $C$5)*IF($B115="Male", MIN(OFFSET(Mortality_Rates!$B$6, $C115, 0), Mortality_Rates!$B$111), MIN(OFFSET(Mortality_Rates!$B$6, $C115, 1),  Mortality_Rates!$C$111))</f>
        <v>1.4968984253174101E-4</v>
      </c>
      <c r="O115" s="30">
        <f ca="1">(1-IF($B115="Male", $C$3, $C$4))^MIN((O$8-$C$6), $C$5)*IF($B115="Male", MIN(OFFSET(Mortality_Rates!$B$6, $C115, 0), Mortality_Rates!$B$111), MIN(OFFSET(Mortality_Rates!$B$6, $C115, 1),  Mortality_Rates!$C$111))</f>
        <v>1.4796840934262602E-4</v>
      </c>
      <c r="P115" s="30">
        <f ca="1">(1-IF($B115="Male", $C$3, $C$4))^MIN((P$8-$C$6), $C$5)*IF($B115="Male", MIN(OFFSET(Mortality_Rates!$B$6, $C115, 0), Mortality_Rates!$B$111), MIN(OFFSET(Mortality_Rates!$B$6, $C115, 1),  Mortality_Rates!$C$111))</f>
        <v>1.4626677263518582E-4</v>
      </c>
      <c r="Q115" s="30">
        <f ca="1">(1-IF($B115="Male", $C$3, $C$4))^MIN((Q$8-$C$6), $C$5)*IF($B115="Male", MIN(OFFSET(Mortality_Rates!$B$6, $C115, 0), Mortality_Rates!$B$111), MIN(OFFSET(Mortality_Rates!$B$6, $C115, 1),  Mortality_Rates!$C$111))</f>
        <v>1.4458470474988118E-4</v>
      </c>
      <c r="R115" s="30">
        <f ca="1">(1-IF($B115="Male", $C$3, $C$4))^MIN((R$8-$C$6), $C$5)*IF($B115="Male", MIN(OFFSET(Mortality_Rates!$B$6, $C115, 0), Mortality_Rates!$B$111), MIN(OFFSET(Mortality_Rates!$B$6, $C115, 1),  Mortality_Rates!$C$111))</f>
        <v>1.4292198064525755E-4</v>
      </c>
      <c r="S115" s="30">
        <f ca="1">(1-IF($B115="Male", $C$3, $C$4))^MIN((S$8-$C$6), $C$5)*IF($B115="Male", MIN(OFFSET(Mortality_Rates!$B$6, $C115, 0), Mortality_Rates!$B$111), MIN(OFFSET(Mortality_Rates!$B$6, $C115, 1),  Mortality_Rates!$C$111))</f>
        <v>1.4127837786783709E-4</v>
      </c>
      <c r="T115" s="30">
        <f ca="1">(1-IF($B115="Male", $C$3, $C$4))^MIN((T$8-$C$6), $C$5)*IF($B115="Male", MIN(OFFSET(Mortality_Rates!$B$6, $C115, 0), Mortality_Rates!$B$111), MIN(OFFSET(Mortality_Rates!$B$6, $C115, 1),  Mortality_Rates!$C$111))</f>
        <v>1.3965367652235696E-4</v>
      </c>
      <c r="U115" s="30">
        <f ca="1">(1-IF($B115="Male", $C$3, $C$4))^MIN((U$8-$C$6), $C$5)*IF($B115="Male", MIN(OFFSET(Mortality_Rates!$B$6, $C115, 0), Mortality_Rates!$B$111), MIN(OFFSET(Mortality_Rates!$B$6, $C115, 1),  Mortality_Rates!$C$111))</f>
        <v>1.3804765924234984E-4</v>
      </c>
      <c r="V115" s="30">
        <f ca="1">(1-IF($B115="Male", $C$3, $C$4))^MIN((V$8-$C$6), $C$5)*IF($B115="Male", MIN(OFFSET(Mortality_Rates!$B$6, $C115, 0), Mortality_Rates!$B$111), MIN(OFFSET(Mortality_Rates!$B$6, $C115, 1),  Mortality_Rates!$C$111))</f>
        <v>1.3646011116106284E-4</v>
      </c>
      <c r="W115" s="30">
        <f ca="1">(1-IF($B115="Male", $C$3, $C$4))^MIN((W$8-$C$6), $C$5)*IF($B115="Male", MIN(OFFSET(Mortality_Rates!$B$6, $C115, 0), Mortality_Rates!$B$111), MIN(OFFSET(Mortality_Rates!$B$6, $C115, 1),  Mortality_Rates!$C$111))</f>
        <v>1.3489081988271061E-4</v>
      </c>
      <c r="X115" s="30">
        <f ca="1">(1-IF($B115="Male", $C$3, $C$4))^MIN((X$8-$C$6), $C$5)*IF($B115="Male", MIN(OFFSET(Mortality_Rates!$B$6, $C115, 0), Mortality_Rates!$B$111), MIN(OFFSET(Mortality_Rates!$B$6, $C115, 1),  Mortality_Rates!$C$111))</f>
        <v>1.3333957545405946E-4</v>
      </c>
      <c r="Y115" s="30">
        <f ca="1">(1-IF($B115="Male", $C$3, $C$4))^MIN((Y$8-$C$6), $C$5)*IF($B115="Male", MIN(OFFSET(Mortality_Rates!$B$6, $C115, 0), Mortality_Rates!$B$111), MIN(OFFSET(Mortality_Rates!$B$6, $C115, 1),  Mortality_Rates!$C$111))</f>
        <v>1.3180617033633777E-4</v>
      </c>
      <c r="Z115" s="30">
        <f ca="1">(1-IF($B115="Male", $C$3, $C$4))^MIN((Z$8-$C$6), $C$5)*IF($B115="Male", MIN(OFFSET(Mortality_Rates!$B$6, $C115, 0), Mortality_Rates!$B$111), MIN(OFFSET(Mortality_Rates!$B$6, $C115, 1),  Mortality_Rates!$C$111))</f>
        <v>1.302903993774699E-4</v>
      </c>
      <c r="AA115" s="30">
        <f ca="1">(1-IF($B115="Male", $C$3, $C$4))^MIN((AA$8-$C$6), $C$5)*IF($B115="Male", MIN(OFFSET(Mortality_Rates!$B$6, $C115, 0), Mortality_Rates!$B$111), MIN(OFFSET(Mortality_Rates!$B$6, $C115, 1),  Mortality_Rates!$C$111))</f>
        <v>1.2879205978462899E-4</v>
      </c>
      <c r="AB115" s="30">
        <f ca="1">(1-IF($B115="Male", $C$3, $C$4))^MIN((AB$8-$C$6), $C$5)*IF($B115="Male", MIN(OFFSET(Mortality_Rates!$B$6, $C115, 0), Mortality_Rates!$B$111), MIN(OFFSET(Mortality_Rates!$B$6, $C115, 1),  Mortality_Rates!$C$111))</f>
        <v>1.2731095109710575E-4</v>
      </c>
      <c r="AC115" s="30">
        <f ca="1">(1-IF($B115="Male", $C$3, $C$4))^MIN((AC$8-$C$6), $C$5)*IF($B115="Male", MIN(OFFSET(Mortality_Rates!$B$6, $C115, 0), Mortality_Rates!$B$111), MIN(OFFSET(Mortality_Rates!$B$6, $C115, 1),  Mortality_Rates!$C$111))</f>
        <v>1.2584687515948903E-4</v>
      </c>
      <c r="AD115" s="30">
        <f ca="1">(1-IF($B115="Male", $C$3, $C$4))^MIN((AD$8-$C$6), $C$5)*IF($B115="Male", MIN(OFFSET(Mortality_Rates!$B$6, $C115, 0), Mortality_Rates!$B$111), MIN(OFFSET(Mortality_Rates!$B$6, $C115, 1),  Mortality_Rates!$C$111))</f>
        <v>1.2439963609515493E-4</v>
      </c>
      <c r="AE115" s="30">
        <f ca="1">(1-IF($B115="Male", $C$3, $C$4))^MIN((AE$8-$C$6), $C$5)*IF($B115="Male", MIN(OFFSET(Mortality_Rates!$B$6, $C115, 0), Mortality_Rates!$B$111), MIN(OFFSET(Mortality_Rates!$B$6, $C115, 1),  Mortality_Rates!$C$111))</f>
        <v>1.2296904028006065E-4</v>
      </c>
      <c r="AF115" s="30">
        <f ca="1">(1-IF($B115="Male", $C$3, $C$4))^MIN((AF$8-$C$6), $C$5)*IF($B115="Male", MIN(OFFSET(Mortality_Rates!$B$6, $C115, 0), Mortality_Rates!$B$111), MIN(OFFSET(Mortality_Rates!$B$6, $C115, 1),  Mortality_Rates!$C$111))</f>
        <v>1.2155489631683996E-4</v>
      </c>
      <c r="AG115" s="30">
        <f ca="1">(1-IF($B115="Male", $C$3, $C$4))^MIN((AG$8-$C$6), $C$5)*IF($B115="Male", MIN(OFFSET(Mortality_Rates!$B$6, $C115, 0), Mortality_Rates!$B$111), MIN(OFFSET(Mortality_Rates!$B$6, $C115, 1),  Mortality_Rates!$C$111))</f>
        <v>1.2015701500919629E-4</v>
      </c>
      <c r="AH115" s="30">
        <f ca="1">(1-IF($B115="Male", $C$3, $C$4))^MIN((AH$8-$C$6), $C$5)*IF($B115="Male", MIN(OFFSET(Mortality_Rates!$B$6, $C115, 0), Mortality_Rates!$B$111), MIN(OFFSET(Mortality_Rates!$B$6, $C115, 1),  Mortality_Rates!$C$111))</f>
        <v>1.1877520933659053E-4</v>
      </c>
      <c r="AI115" s="30">
        <f ca="1">(1-IF($B115="Male", $C$3, $C$4))^MIN((AI$8-$C$6), $C$5)*IF($B115="Male", MIN(OFFSET(Mortality_Rates!$B$6, $C115, 0), Mortality_Rates!$B$111), MIN(OFFSET(Mortality_Rates!$B$6, $C115, 1),  Mortality_Rates!$C$111))</f>
        <v>1.1740929442921975E-4</v>
      </c>
      <c r="AJ115" s="30">
        <f ca="1">(1-IF($B115="Male", $C$3, $C$4))^MIN((AJ$8-$C$6), $C$5)*IF($B115="Male", MIN(OFFSET(Mortality_Rates!$B$6, $C115, 0), Mortality_Rates!$B$111), MIN(OFFSET(Mortality_Rates!$B$6, $C115, 1),  Mortality_Rates!$C$111))</f>
        <v>1.1605908754328372E-4</v>
      </c>
      <c r="AK115" s="30">
        <f ca="1">(1-IF($B115="Male", $C$3, $C$4))^MIN((AK$8-$C$6), $C$5)*IF($B115="Male", MIN(OFFSET(Mortality_Rates!$B$6, $C115, 0), Mortality_Rates!$B$111), MIN(OFFSET(Mortality_Rates!$B$6, $C115, 1),  Mortality_Rates!$C$111))</f>
        <v>1.1472440803653595E-4</v>
      </c>
      <c r="AL115" s="30">
        <f ca="1">(1-IF($B115="Male", $C$3, $C$4))^MIN((AL$8-$C$6), $C$5)*IF($B115="Male", MIN(OFFSET(Mortality_Rates!$B$6, $C115, 0), Mortality_Rates!$B$111), MIN(OFFSET(Mortality_Rates!$B$6, $C115, 1),  Mortality_Rates!$C$111))</f>
        <v>1.1340507734411579E-4</v>
      </c>
      <c r="AM115" s="30">
        <f ca="1">(1-IF($B115="Male", $C$3, $C$4))^MIN((AM$8-$C$6), $C$5)*IF($B115="Male", MIN(OFFSET(Mortality_Rates!$B$6, $C115, 0), Mortality_Rates!$B$111), MIN(OFFSET(Mortality_Rates!$B$6, $C115, 1),  Mortality_Rates!$C$111))</f>
        <v>1.1210091895465846E-4</v>
      </c>
      <c r="AN115" s="30">
        <f ca="1">(1-IF($B115="Male", $C$3, $C$4))^MIN((AN$8-$C$6), $C$5)*IF($B115="Male", MIN(OFFSET(Mortality_Rates!$B$6, $C115, 0), Mortality_Rates!$B$111), MIN(OFFSET(Mortality_Rates!$B$6, $C115, 1),  Mortality_Rates!$C$111))</f>
        <v>1.1081175838667991E-4</v>
      </c>
      <c r="AO115" s="30">
        <f ca="1">(1-IF($B115="Male", $C$3, $C$4))^MIN((AO$8-$C$6), $C$5)*IF($B115="Male", MIN(OFFSET(Mortality_Rates!$B$6, $C115, 0), Mortality_Rates!$B$111), MIN(OFFSET(Mortality_Rates!$B$6, $C115, 1),  Mortality_Rates!$C$111))</f>
        <v>1.0953742316523308E-4</v>
      </c>
      <c r="AP115" s="30">
        <f ca="1">(1-IF($B115="Male", $C$3, $C$4))^MIN((AP$8-$C$6), $C$5)*IF($B115="Male", MIN(OFFSET(Mortality_Rates!$B$6, $C115, 0), Mortality_Rates!$B$111), MIN(OFFSET(Mortality_Rates!$B$6, $C115, 1),  Mortality_Rates!$C$111))</f>
        <v>1.0827774279883291E-4</v>
      </c>
      <c r="AQ115" s="30">
        <f ca="1">(1-IF($B115="Male", $C$3, $C$4))^MIN((AQ$8-$C$6), $C$5)*IF($B115="Male", MIN(OFFSET(Mortality_Rates!$B$6, $C115, 0), Mortality_Rates!$B$111), MIN(OFFSET(Mortality_Rates!$B$6, $C115, 1),  Mortality_Rates!$C$111))</f>
        <v>1.0703254875664633E-4</v>
      </c>
      <c r="AR115" s="30">
        <f ca="1">(1-IF($B115="Male", $C$3, $C$4))^MIN((AR$8-$C$6), $C$5)*IF($B115="Male", MIN(OFFSET(Mortality_Rates!$B$6, $C115, 0), Mortality_Rates!$B$111), MIN(OFFSET(Mortality_Rates!$B$6, $C115, 1),  Mortality_Rates!$C$111))</f>
        <v>1.0580167444594489E-4</v>
      </c>
      <c r="AS115" s="30">
        <f ca="1">(1-IF($B115="Male", $C$3, $C$4))^MIN((AS$8-$C$6), $C$5)*IF($B115="Male", MIN(OFFSET(Mortality_Rates!$B$6, $C115, 0), Mortality_Rates!$B$111), MIN(OFFSET(Mortality_Rates!$B$6, $C115, 1),  Mortality_Rates!$C$111))</f>
        <v>1.0458495518981653E-4</v>
      </c>
      <c r="AT115" s="30">
        <f ca="1">(1-IF($B115="Male", $C$3, $C$4))^MIN((AT$8-$C$6), $C$5)*IF($B115="Male", MIN(OFFSET(Mortality_Rates!$B$6, $C115, 0), Mortality_Rates!$B$111), MIN(OFFSET(Mortality_Rates!$B$6, $C115, 1),  Mortality_Rates!$C$111))</f>
        <v>1.0338222820513364E-4</v>
      </c>
      <c r="AU115" s="30">
        <f ca="1">(1-IF($B115="Male", $C$3, $C$4))^MIN((AU$8-$C$6), $C$5)*IF($B115="Male", MIN(OFFSET(Mortality_Rates!$B$6, $C115, 0), Mortality_Rates!$B$111), MIN(OFFSET(Mortality_Rates!$B$6, $C115, 1),  Mortality_Rates!$C$111))</f>
        <v>1.0219333258077462E-4</v>
      </c>
      <c r="AV115" s="30">
        <f ca="1">(1-IF($B115="Male", $C$3, $C$4))^MIN((AV$8-$C$6), $C$5)*IF($B115="Male", MIN(OFFSET(Mortality_Rates!$B$6, $C115, 0), Mortality_Rates!$B$111), MIN(OFFSET(Mortality_Rates!$B$6, $C115, 1),  Mortality_Rates!$C$111))</f>
        <v>1.0101810925609571E-4</v>
      </c>
      <c r="AW115" s="30">
        <f ca="1">(1-IF($B115="Male", $C$3, $C$4))^MIN((AW$8-$C$6), $C$5)*IF($B115="Male", MIN(OFFSET(Mortality_Rates!$B$6, $C115, 0), Mortality_Rates!$B$111), MIN(OFFSET(Mortality_Rates!$B$6, $C115, 1),  Mortality_Rates!$C$111))</f>
        <v>9.9856400999650613E-5</v>
      </c>
      <c r="AX115" s="30">
        <f ca="1">(1-IF($B115="Male", $C$3, $C$4))^MIN((AX$8-$C$6), $C$5)*IF($B115="Male", MIN(OFFSET(Mortality_Rates!$B$6, $C115, 0), Mortality_Rates!$B$111), MIN(OFFSET(Mortality_Rates!$B$6, $C115, 1),  Mortality_Rates!$C$111))</f>
        <v>9.8708052388154637E-5</v>
      </c>
      <c r="AY115" s="30">
        <f ca="1">(1-IF($B115="Male", $C$3, $C$4))^MIN((AY$8-$C$6), $C$5)*IF($B115="Male", MIN(OFFSET(Mortality_Rates!$B$6, $C115, 0), Mortality_Rates!$B$111), MIN(OFFSET(Mortality_Rates!$B$6, $C115, 1),  Mortality_Rates!$C$111))</f>
        <v>9.7572909785690842E-5</v>
      </c>
      <c r="AZ115" s="30">
        <f ca="1">(1-IF($B115="Male", $C$3, $C$4))^MIN((AZ$8-$C$6), $C$5)*IF($B115="Male", MIN(OFFSET(Mortality_Rates!$B$6, $C115, 0), Mortality_Rates!$B$111), MIN(OFFSET(Mortality_Rates!$B$6, $C115, 1),  Mortality_Rates!$C$111))</f>
        <v>9.6450821323155415E-5</v>
      </c>
      <c r="BA115" s="30">
        <f ca="1">(1-IF($B115="Male", $C$3, $C$4))^MIN((BA$8-$C$6), $C$5)*IF($B115="Male", MIN(OFFSET(Mortality_Rates!$B$6, $C115, 0), Mortality_Rates!$B$111), MIN(OFFSET(Mortality_Rates!$B$6, $C115, 1),  Mortality_Rates!$C$111))</f>
        <v>9.5341636877939134E-5</v>
      </c>
      <c r="BB115" s="30">
        <f ca="1">(1-IF($B115="Male", $C$3, $C$4))^MIN((BB$8-$C$6), $C$5)*IF($B115="Male", MIN(OFFSET(Mortality_Rates!$B$6, $C115, 0), Mortality_Rates!$B$111), MIN(OFFSET(Mortality_Rates!$B$6, $C115, 1),  Mortality_Rates!$C$111))</f>
        <v>9.5341636877939134E-5</v>
      </c>
      <c r="BC115" s="30">
        <f ca="1">(1-IF($B115="Male", $C$3, $C$4))^MIN((BC$8-$C$6), $C$5)*IF($B115="Male", MIN(OFFSET(Mortality_Rates!$B$6, $C115, 0), Mortality_Rates!$B$111), MIN(OFFSET(Mortality_Rates!$B$6, $C115, 1),  Mortality_Rates!$C$111))</f>
        <v>9.5341636877939134E-5</v>
      </c>
      <c r="BD115" s="30">
        <f ca="1">(1-IF($B115="Male", $C$3, $C$4))^MIN((BD$8-$C$6), $C$5)*IF($B115="Male", MIN(OFFSET(Mortality_Rates!$B$6, $C115, 0), Mortality_Rates!$B$111), MIN(OFFSET(Mortality_Rates!$B$6, $C115, 1),  Mortality_Rates!$C$111))</f>
        <v>9.5341636877939134E-5</v>
      </c>
      <c r="BE115" s="30">
        <f ca="1">(1-IF($B115="Male", $C$3, $C$4))^MIN((BE$8-$C$6), $C$5)*IF($B115="Male", MIN(OFFSET(Mortality_Rates!$B$6, $C115, 0), Mortality_Rates!$B$111), MIN(OFFSET(Mortality_Rates!$B$6, $C115, 1),  Mortality_Rates!$C$111))</f>
        <v>9.5341636877939134E-5</v>
      </c>
      <c r="BF115" s="30">
        <f ca="1">(1-IF($B115="Male", $C$3, $C$4))^MIN((BF$8-$C$6), $C$5)*IF($B115="Male", MIN(OFFSET(Mortality_Rates!$B$6, $C115, 0), Mortality_Rates!$B$111), MIN(OFFSET(Mortality_Rates!$B$6, $C115, 1),  Mortality_Rates!$C$111))</f>
        <v>9.5341636877939134E-5</v>
      </c>
      <c r="BG115" s="30">
        <f ca="1">(1-IF($B115="Male", $C$3, $C$4))^MIN((BG$8-$C$6), $C$5)*IF($B115="Male", MIN(OFFSET(Mortality_Rates!$B$6, $C115, 0), Mortality_Rates!$B$111), MIN(OFFSET(Mortality_Rates!$B$6, $C115, 1),  Mortality_Rates!$C$111))</f>
        <v>9.5341636877939134E-5</v>
      </c>
      <c r="BH115" s="30">
        <f ca="1">(1-IF($B115="Male", $C$3, $C$4))^MIN((BH$8-$C$6), $C$5)*IF($B115="Male", MIN(OFFSET(Mortality_Rates!$B$6, $C115, 0), Mortality_Rates!$B$111), MIN(OFFSET(Mortality_Rates!$B$6, $C115, 1),  Mortality_Rates!$C$111))</f>
        <v>9.5341636877939134E-5</v>
      </c>
      <c r="BI115" s="30">
        <f ca="1">(1-IF($B115="Male", $C$3, $C$4))^MIN((BI$8-$C$6), $C$5)*IF($B115="Male", MIN(OFFSET(Mortality_Rates!$B$6, $C115, 0), Mortality_Rates!$B$111), MIN(OFFSET(Mortality_Rates!$B$6, $C115, 1),  Mortality_Rates!$C$111))</f>
        <v>9.5341636877939134E-5</v>
      </c>
      <c r="BJ115" s="30">
        <f ca="1">(1-IF($B115="Male", $C$3, $C$4))^MIN((BJ$8-$C$6), $C$5)*IF($B115="Male", MIN(OFFSET(Mortality_Rates!$B$6, $C115, 0), Mortality_Rates!$B$111), MIN(OFFSET(Mortality_Rates!$B$6, $C115, 1),  Mortality_Rates!$C$111))</f>
        <v>9.5341636877939134E-5</v>
      </c>
      <c r="BK115" s="30">
        <f ca="1">(1-IF($B115="Male", $C$3, $C$4))^MIN((BK$8-$C$6), $C$5)*IF($B115="Male", MIN(OFFSET(Mortality_Rates!$B$6, $C115, 0), Mortality_Rates!$B$111), MIN(OFFSET(Mortality_Rates!$B$6, $C115, 1),  Mortality_Rates!$C$111))</f>
        <v>9.5341636877939134E-5</v>
      </c>
    </row>
    <row r="116" spans="1:63" x14ac:dyDescent="0.35">
      <c r="A116" t="s">
        <v>38</v>
      </c>
      <c r="B116" t="s">
        <v>32</v>
      </c>
      <c r="C116">
        <f t="shared" si="27"/>
        <v>6</v>
      </c>
      <c r="D116" s="30">
        <f ca="1">(1-IF($B116="Male", $C$3, $C$4))^MIN((D$8-$C$6), $C$5)*IF($B116="Male", MIN(OFFSET(Mortality_Rates!$B$6, $C116, 0), Mortality_Rates!$B$111), MIN(OFFSET(Mortality_Rates!$B$6, $C116, 1),  Mortality_Rates!$C$111))</f>
        <v>1.4728650000000001E-4</v>
      </c>
      <c r="E116" s="30">
        <f ca="1">(1-IF($B116="Male", $C$3, $C$4))^MIN((E$8-$C$6), $C$5)*IF($B116="Male", MIN(OFFSET(Mortality_Rates!$B$6, $C116, 0), Mortality_Rates!$B$111), MIN(OFFSET(Mortality_Rates!$B$6, $C116, 1),  Mortality_Rates!$C$111))</f>
        <v>1.4559270525E-4</v>
      </c>
      <c r="F116" s="30">
        <f ca="1">(1-IF($B116="Male", $C$3, $C$4))^MIN((F$8-$C$6), $C$5)*IF($B116="Male", MIN(OFFSET(Mortality_Rates!$B$6, $C116, 0), Mortality_Rates!$B$111), MIN(OFFSET(Mortality_Rates!$B$6, $C116, 1),  Mortality_Rates!$C$111))</f>
        <v>1.43918389139625E-4</v>
      </c>
      <c r="G116" s="30">
        <f ca="1">(1-IF($B116="Male", $C$3, $C$4))^MIN((G$8-$C$6), $C$5)*IF($B116="Male", MIN(OFFSET(Mortality_Rates!$B$6, $C116, 0), Mortality_Rates!$B$111), MIN(OFFSET(Mortality_Rates!$B$6, $C116, 1),  Mortality_Rates!$C$111))</f>
        <v>1.4226332766451933E-4</v>
      </c>
      <c r="H116" s="30">
        <f ca="1">(1-IF($B116="Male", $C$3, $C$4))^MIN((H$8-$C$6), $C$5)*IF($B116="Male", MIN(OFFSET(Mortality_Rates!$B$6, $C116, 0), Mortality_Rates!$B$111), MIN(OFFSET(Mortality_Rates!$B$6, $C116, 1),  Mortality_Rates!$C$111))</f>
        <v>1.4062729939637737E-4</v>
      </c>
      <c r="I116" s="30">
        <f ca="1">(1-IF($B116="Male", $C$3, $C$4))^MIN((I$8-$C$6), $C$5)*IF($B116="Male", MIN(OFFSET(Mortality_Rates!$B$6, $C116, 0), Mortality_Rates!$B$111), MIN(OFFSET(Mortality_Rates!$B$6, $C116, 1),  Mortality_Rates!$C$111))</f>
        <v>1.3901008545331902E-4</v>
      </c>
      <c r="J116" s="30">
        <f ca="1">(1-IF($B116="Male", $C$3, $C$4))^MIN((J$8-$C$6), $C$5)*IF($B116="Male", MIN(OFFSET(Mortality_Rates!$B$6, $C116, 0), Mortality_Rates!$B$111), MIN(OFFSET(Mortality_Rates!$B$6, $C116, 1),  Mortality_Rates!$C$111))</f>
        <v>1.3741146947060585E-4</v>
      </c>
      <c r="K116" s="30">
        <f ca="1">(1-IF($B116="Male", $C$3, $C$4))^MIN((K$8-$C$6), $C$5)*IF($B116="Male", MIN(OFFSET(Mortality_Rates!$B$6, $C116, 0), Mortality_Rates!$B$111), MIN(OFFSET(Mortality_Rates!$B$6, $C116, 1),  Mortality_Rates!$C$111))</f>
        <v>1.3583123757169389E-4</v>
      </c>
      <c r="L116" s="30">
        <f ca="1">(1-IF($B116="Male", $C$3, $C$4))^MIN((L$8-$C$6), $C$5)*IF($B116="Male", MIN(OFFSET(Mortality_Rates!$B$6, $C116, 0), Mortality_Rates!$B$111), MIN(OFFSET(Mortality_Rates!$B$6, $C116, 1),  Mortality_Rates!$C$111))</f>
        <v>1.342691783396194E-4</v>
      </c>
      <c r="M116" s="30">
        <f ca="1">(1-IF($B116="Male", $C$3, $C$4))^MIN((M$8-$C$6), $C$5)*IF($B116="Male", MIN(OFFSET(Mortality_Rates!$B$6, $C116, 0), Mortality_Rates!$B$111), MIN(OFFSET(Mortality_Rates!$B$6, $C116, 1),  Mortality_Rates!$C$111))</f>
        <v>1.3272508278871378E-4</v>
      </c>
      <c r="N116" s="30">
        <f ca="1">(1-IF($B116="Male", $C$3, $C$4))^MIN((N$8-$C$6), $C$5)*IF($B116="Male", MIN(OFFSET(Mortality_Rates!$B$6, $C116, 0), Mortality_Rates!$B$111), MIN(OFFSET(Mortality_Rates!$B$6, $C116, 1),  Mortality_Rates!$C$111))</f>
        <v>1.3119874433664358E-4</v>
      </c>
      <c r="O116" s="30">
        <f ca="1">(1-IF($B116="Male", $C$3, $C$4))^MIN((O$8-$C$6), $C$5)*IF($B116="Male", MIN(OFFSET(Mortality_Rates!$B$6, $C116, 0), Mortality_Rates!$B$111), MIN(OFFSET(Mortality_Rates!$B$6, $C116, 1),  Mortality_Rates!$C$111))</f>
        <v>1.2968995877677219E-4</v>
      </c>
      <c r="P116" s="30">
        <f ca="1">(1-IF($B116="Male", $C$3, $C$4))^MIN((P$8-$C$6), $C$5)*IF($B116="Male", MIN(OFFSET(Mortality_Rates!$B$6, $C116, 0), Mortality_Rates!$B$111), MIN(OFFSET(Mortality_Rates!$B$6, $C116, 1),  Mortality_Rates!$C$111))</f>
        <v>1.2819852425083932E-4</v>
      </c>
      <c r="Q116" s="30">
        <f ca="1">(1-IF($B116="Male", $C$3, $C$4))^MIN((Q$8-$C$6), $C$5)*IF($B116="Male", MIN(OFFSET(Mortality_Rates!$B$6, $C116, 0), Mortality_Rates!$B$111), MIN(OFFSET(Mortality_Rates!$B$6, $C116, 1),  Mortality_Rates!$C$111))</f>
        <v>1.2672424122195467E-4</v>
      </c>
      <c r="R116" s="30">
        <f ca="1">(1-IF($B116="Male", $C$3, $C$4))^MIN((R$8-$C$6), $C$5)*IF($B116="Male", MIN(OFFSET(Mortality_Rates!$B$6, $C116, 0), Mortality_Rates!$B$111), MIN(OFFSET(Mortality_Rates!$B$6, $C116, 1),  Mortality_Rates!$C$111))</f>
        <v>1.2526691244790219E-4</v>
      </c>
      <c r="S116" s="30">
        <f ca="1">(1-IF($B116="Male", $C$3, $C$4))^MIN((S$8-$C$6), $C$5)*IF($B116="Male", MIN(OFFSET(Mortality_Rates!$B$6, $C116, 0), Mortality_Rates!$B$111), MIN(OFFSET(Mortality_Rates!$B$6, $C116, 1),  Mortality_Rates!$C$111))</f>
        <v>1.238263429547513E-4</v>
      </c>
      <c r="T116" s="30">
        <f ca="1">(1-IF($B116="Male", $C$3, $C$4))^MIN((T$8-$C$6), $C$5)*IF($B116="Male", MIN(OFFSET(Mortality_Rates!$B$6, $C116, 0), Mortality_Rates!$B$111), MIN(OFFSET(Mortality_Rates!$B$6, $C116, 1),  Mortality_Rates!$C$111))</f>
        <v>1.2240234001077165E-4</v>
      </c>
      <c r="U116" s="30">
        <f ca="1">(1-IF($B116="Male", $C$3, $C$4))^MIN((U$8-$C$6), $C$5)*IF($B116="Male", MIN(OFFSET(Mortality_Rates!$B$6, $C116, 0), Mortality_Rates!$B$111), MIN(OFFSET(Mortality_Rates!$B$6, $C116, 1),  Mortality_Rates!$C$111))</f>
        <v>1.209947131006478E-4</v>
      </c>
      <c r="V116" s="30">
        <f ca="1">(1-IF($B116="Male", $C$3, $C$4))^MIN((V$8-$C$6), $C$5)*IF($B116="Male", MIN(OFFSET(Mortality_Rates!$B$6, $C116, 0), Mortality_Rates!$B$111), MIN(OFFSET(Mortality_Rates!$B$6, $C116, 1),  Mortality_Rates!$C$111))</f>
        <v>1.1960327389999035E-4</v>
      </c>
      <c r="W116" s="30">
        <f ca="1">(1-IF($B116="Male", $C$3, $C$4))^MIN((W$8-$C$6), $C$5)*IF($B116="Male", MIN(OFFSET(Mortality_Rates!$B$6, $C116, 0), Mortality_Rates!$B$111), MIN(OFFSET(Mortality_Rates!$B$6, $C116, 1),  Mortality_Rates!$C$111))</f>
        <v>1.1822783625014047E-4</v>
      </c>
      <c r="X116" s="30">
        <f ca="1">(1-IF($B116="Male", $C$3, $C$4))^MIN((X$8-$C$6), $C$5)*IF($B116="Male", MIN(OFFSET(Mortality_Rates!$B$6, $C116, 0), Mortality_Rates!$B$111), MIN(OFFSET(Mortality_Rates!$B$6, $C116, 1),  Mortality_Rates!$C$111))</f>
        <v>1.1686821613326385E-4</v>
      </c>
      <c r="Y116" s="30">
        <f ca="1">(1-IF($B116="Male", $C$3, $C$4))^MIN((Y$8-$C$6), $C$5)*IF($B116="Male", MIN(OFFSET(Mortality_Rates!$B$6, $C116, 0), Mortality_Rates!$B$111), MIN(OFFSET(Mortality_Rates!$B$6, $C116, 1),  Mortality_Rates!$C$111))</f>
        <v>1.1552423164773131E-4</v>
      </c>
      <c r="Z116" s="30">
        <f ca="1">(1-IF($B116="Male", $C$3, $C$4))^MIN((Z$8-$C$6), $C$5)*IF($B116="Male", MIN(OFFSET(Mortality_Rates!$B$6, $C116, 0), Mortality_Rates!$B$111), MIN(OFFSET(Mortality_Rates!$B$6, $C116, 1),  Mortality_Rates!$C$111))</f>
        <v>1.1419570298378242E-4</v>
      </c>
      <c r="AA116" s="30">
        <f ca="1">(1-IF($B116="Male", $C$3, $C$4))^MIN((AA$8-$C$6), $C$5)*IF($B116="Male", MIN(OFFSET(Mortality_Rates!$B$6, $C116, 0), Mortality_Rates!$B$111), MIN(OFFSET(Mortality_Rates!$B$6, $C116, 1),  Mortality_Rates!$C$111))</f>
        <v>1.1288245239946891E-4</v>
      </c>
      <c r="AB116" s="30">
        <f ca="1">(1-IF($B116="Male", $C$3, $C$4))^MIN((AB$8-$C$6), $C$5)*IF($B116="Male", MIN(OFFSET(Mortality_Rates!$B$6, $C116, 0), Mortality_Rates!$B$111), MIN(OFFSET(Mortality_Rates!$B$6, $C116, 1),  Mortality_Rates!$C$111))</f>
        <v>1.1158430419687503E-4</v>
      </c>
      <c r="AC116" s="30">
        <f ca="1">(1-IF($B116="Male", $C$3, $C$4))^MIN((AC$8-$C$6), $C$5)*IF($B116="Male", MIN(OFFSET(Mortality_Rates!$B$6, $C116, 0), Mortality_Rates!$B$111), MIN(OFFSET(Mortality_Rates!$B$6, $C116, 1),  Mortality_Rates!$C$111))</f>
        <v>1.1030108469861096E-4</v>
      </c>
      <c r="AD116" s="30">
        <f ca="1">(1-IF($B116="Male", $C$3, $C$4))^MIN((AD$8-$C$6), $C$5)*IF($B116="Male", MIN(OFFSET(Mortality_Rates!$B$6, $C116, 0), Mortality_Rates!$B$111), MIN(OFFSET(Mortality_Rates!$B$6, $C116, 1),  Mortality_Rates!$C$111))</f>
        <v>1.0903262222457694E-4</v>
      </c>
      <c r="AE116" s="30">
        <f ca="1">(1-IF($B116="Male", $C$3, $C$4))^MIN((AE$8-$C$6), $C$5)*IF($B116="Male", MIN(OFFSET(Mortality_Rates!$B$6, $C116, 0), Mortality_Rates!$B$111), MIN(OFFSET(Mortality_Rates!$B$6, $C116, 1),  Mortality_Rates!$C$111))</f>
        <v>1.0777874706899432E-4</v>
      </c>
      <c r="AF116" s="30">
        <f ca="1">(1-IF($B116="Male", $C$3, $C$4))^MIN((AF$8-$C$6), $C$5)*IF($B116="Male", MIN(OFFSET(Mortality_Rates!$B$6, $C116, 0), Mortality_Rates!$B$111), MIN(OFFSET(Mortality_Rates!$B$6, $C116, 1),  Mortality_Rates!$C$111))</f>
        <v>1.0653929147770088E-4</v>
      </c>
      <c r="AG116" s="30">
        <f ca="1">(1-IF($B116="Male", $C$3, $C$4))^MIN((AG$8-$C$6), $C$5)*IF($B116="Male", MIN(OFFSET(Mortality_Rates!$B$6, $C116, 0), Mortality_Rates!$B$111), MIN(OFFSET(Mortality_Rates!$B$6, $C116, 1),  Mortality_Rates!$C$111))</f>
        <v>1.0531408962570733E-4</v>
      </c>
      <c r="AH116" s="30">
        <f ca="1">(1-IF($B116="Male", $C$3, $C$4))^MIN((AH$8-$C$6), $C$5)*IF($B116="Male", MIN(OFFSET(Mortality_Rates!$B$6, $C116, 0), Mortality_Rates!$B$111), MIN(OFFSET(Mortality_Rates!$B$6, $C116, 1),  Mortality_Rates!$C$111))</f>
        <v>1.0410297759501168E-4</v>
      </c>
      <c r="AI116" s="30">
        <f ca="1">(1-IF($B116="Male", $C$3, $C$4))^MIN((AI$8-$C$6), $C$5)*IF($B116="Male", MIN(OFFSET(Mortality_Rates!$B$6, $C116, 0), Mortality_Rates!$B$111), MIN(OFFSET(Mortality_Rates!$B$6, $C116, 1),  Mortality_Rates!$C$111))</f>
        <v>1.0290579335266906E-4</v>
      </c>
      <c r="AJ116" s="30">
        <f ca="1">(1-IF($B116="Male", $C$3, $C$4))^MIN((AJ$8-$C$6), $C$5)*IF($B116="Male", MIN(OFFSET(Mortality_Rates!$B$6, $C116, 0), Mortality_Rates!$B$111), MIN(OFFSET(Mortality_Rates!$B$6, $C116, 1),  Mortality_Rates!$C$111))</f>
        <v>1.0172237672911337E-4</v>
      </c>
      <c r="AK116" s="30">
        <f ca="1">(1-IF($B116="Male", $C$3, $C$4))^MIN((AK$8-$C$6), $C$5)*IF($B116="Male", MIN(OFFSET(Mortality_Rates!$B$6, $C116, 0), Mortality_Rates!$B$111), MIN(OFFSET(Mortality_Rates!$B$6, $C116, 1),  Mortality_Rates!$C$111))</f>
        <v>1.0055256939672856E-4</v>
      </c>
      <c r="AL116" s="30">
        <f ca="1">(1-IF($B116="Male", $C$3, $C$4))^MIN((AL$8-$C$6), $C$5)*IF($B116="Male", MIN(OFFSET(Mortality_Rates!$B$6, $C116, 0), Mortality_Rates!$B$111), MIN(OFFSET(Mortality_Rates!$B$6, $C116, 1),  Mortality_Rates!$C$111))</f>
        <v>9.939621484866617E-5</v>
      </c>
      <c r="AM116" s="30">
        <f ca="1">(1-IF($B116="Male", $C$3, $C$4))^MIN((AM$8-$C$6), $C$5)*IF($B116="Male", MIN(OFFSET(Mortality_Rates!$B$6, $C116, 0), Mortality_Rates!$B$111), MIN(OFFSET(Mortality_Rates!$B$6, $C116, 1),  Mortality_Rates!$C$111))</f>
        <v>9.8253158377906529E-5</v>
      </c>
      <c r="AN116" s="30">
        <f ca="1">(1-IF($B116="Male", $C$3, $C$4))^MIN((AN$8-$C$6), $C$5)*IF($B116="Male", MIN(OFFSET(Mortality_Rates!$B$6, $C116, 0), Mortality_Rates!$B$111), MIN(OFFSET(Mortality_Rates!$B$6, $C116, 1),  Mortality_Rates!$C$111))</f>
        <v>9.7123247056560605E-5</v>
      </c>
      <c r="AO116" s="30">
        <f ca="1">(1-IF($B116="Male", $C$3, $C$4))^MIN((AO$8-$C$6), $C$5)*IF($B116="Male", MIN(OFFSET(Mortality_Rates!$B$6, $C116, 0), Mortality_Rates!$B$111), MIN(OFFSET(Mortality_Rates!$B$6, $C116, 1),  Mortality_Rates!$C$111))</f>
        <v>9.6006329715410155E-5</v>
      </c>
      <c r="AP116" s="30">
        <f ca="1">(1-IF($B116="Male", $C$3, $C$4))^MIN((AP$8-$C$6), $C$5)*IF($B116="Male", MIN(OFFSET(Mortality_Rates!$B$6, $C116, 0), Mortality_Rates!$B$111), MIN(OFFSET(Mortality_Rates!$B$6, $C116, 1),  Mortality_Rates!$C$111))</f>
        <v>9.4902256923682952E-5</v>
      </c>
      <c r="AQ116" s="30">
        <f ca="1">(1-IF($B116="Male", $C$3, $C$4))^MIN((AQ$8-$C$6), $C$5)*IF($B116="Male", MIN(OFFSET(Mortality_Rates!$B$6, $C116, 0), Mortality_Rates!$B$111), MIN(OFFSET(Mortality_Rates!$B$6, $C116, 1),  Mortality_Rates!$C$111))</f>
        <v>9.3810880969060585E-5</v>
      </c>
      <c r="AR116" s="30">
        <f ca="1">(1-IF($B116="Male", $C$3, $C$4))^MIN((AR$8-$C$6), $C$5)*IF($B116="Male", MIN(OFFSET(Mortality_Rates!$B$6, $C116, 0), Mortality_Rates!$B$111), MIN(OFFSET(Mortality_Rates!$B$6, $C116, 1),  Mortality_Rates!$C$111))</f>
        <v>9.2732055837916396E-5</v>
      </c>
      <c r="AS116" s="30">
        <f ca="1">(1-IF($B116="Male", $C$3, $C$4))^MIN((AS$8-$C$6), $C$5)*IF($B116="Male", MIN(OFFSET(Mortality_Rates!$B$6, $C116, 0), Mortality_Rates!$B$111), MIN(OFFSET(Mortality_Rates!$B$6, $C116, 1),  Mortality_Rates!$C$111))</f>
        <v>9.1665637195780349E-5</v>
      </c>
      <c r="AT116" s="30">
        <f ca="1">(1-IF($B116="Male", $C$3, $C$4))^MIN((AT$8-$C$6), $C$5)*IF($B116="Male", MIN(OFFSET(Mortality_Rates!$B$6, $C116, 0), Mortality_Rates!$B$111), MIN(OFFSET(Mortality_Rates!$B$6, $C116, 1),  Mortality_Rates!$C$111))</f>
        <v>9.0611482368028879E-5</v>
      </c>
      <c r="AU116" s="30">
        <f ca="1">(1-IF($B116="Male", $C$3, $C$4))^MIN((AU$8-$C$6), $C$5)*IF($B116="Male", MIN(OFFSET(Mortality_Rates!$B$6, $C116, 0), Mortality_Rates!$B$111), MIN(OFFSET(Mortality_Rates!$B$6, $C116, 1),  Mortality_Rates!$C$111))</f>
        <v>8.9569450320796558E-5</v>
      </c>
      <c r="AV116" s="30">
        <f ca="1">(1-IF($B116="Male", $C$3, $C$4))^MIN((AV$8-$C$6), $C$5)*IF($B116="Male", MIN(OFFSET(Mortality_Rates!$B$6, $C116, 0), Mortality_Rates!$B$111), MIN(OFFSET(Mortality_Rates!$B$6, $C116, 1),  Mortality_Rates!$C$111))</f>
        <v>8.8539401642107404E-5</v>
      </c>
      <c r="AW116" s="30">
        <f ca="1">(1-IF($B116="Male", $C$3, $C$4))^MIN((AW$8-$C$6), $C$5)*IF($B116="Male", MIN(OFFSET(Mortality_Rates!$B$6, $C116, 0), Mortality_Rates!$B$111), MIN(OFFSET(Mortality_Rates!$B$6, $C116, 1),  Mortality_Rates!$C$111))</f>
        <v>8.7521198523223174E-5</v>
      </c>
      <c r="AX116" s="30">
        <f ca="1">(1-IF($B116="Male", $C$3, $C$4))^MIN((AX$8-$C$6), $C$5)*IF($B116="Male", MIN(OFFSET(Mortality_Rates!$B$6, $C116, 0), Mortality_Rates!$B$111), MIN(OFFSET(Mortality_Rates!$B$6, $C116, 1),  Mortality_Rates!$C$111))</f>
        <v>8.6514704740206112E-5</v>
      </c>
      <c r="AY116" s="30">
        <f ca="1">(1-IF($B116="Male", $C$3, $C$4))^MIN((AY$8-$C$6), $C$5)*IF($B116="Male", MIN(OFFSET(Mortality_Rates!$B$6, $C116, 0), Mortality_Rates!$B$111), MIN(OFFSET(Mortality_Rates!$B$6, $C116, 1),  Mortality_Rates!$C$111))</f>
        <v>8.5519785635693727E-5</v>
      </c>
      <c r="AZ116" s="30">
        <f ca="1">(1-IF($B116="Male", $C$3, $C$4))^MIN((AZ$8-$C$6), $C$5)*IF($B116="Male", MIN(OFFSET(Mortality_Rates!$B$6, $C116, 0), Mortality_Rates!$B$111), MIN(OFFSET(Mortality_Rates!$B$6, $C116, 1),  Mortality_Rates!$C$111))</f>
        <v>8.4536308100883258E-5</v>
      </c>
      <c r="BA116" s="30">
        <f ca="1">(1-IF($B116="Male", $C$3, $C$4))^MIN((BA$8-$C$6), $C$5)*IF($B116="Male", MIN(OFFSET(Mortality_Rates!$B$6, $C116, 0), Mortality_Rates!$B$111), MIN(OFFSET(Mortality_Rates!$B$6, $C116, 1),  Mortality_Rates!$C$111))</f>
        <v>8.3564140557723109E-5</v>
      </c>
      <c r="BB116" s="30">
        <f ca="1">(1-IF($B116="Male", $C$3, $C$4))^MIN((BB$8-$C$6), $C$5)*IF($B116="Male", MIN(OFFSET(Mortality_Rates!$B$6, $C116, 0), Mortality_Rates!$B$111), MIN(OFFSET(Mortality_Rates!$B$6, $C116, 1),  Mortality_Rates!$C$111))</f>
        <v>8.3564140557723109E-5</v>
      </c>
      <c r="BC116" s="30">
        <f ca="1">(1-IF($B116="Male", $C$3, $C$4))^MIN((BC$8-$C$6), $C$5)*IF($B116="Male", MIN(OFFSET(Mortality_Rates!$B$6, $C116, 0), Mortality_Rates!$B$111), MIN(OFFSET(Mortality_Rates!$B$6, $C116, 1),  Mortality_Rates!$C$111))</f>
        <v>8.3564140557723109E-5</v>
      </c>
      <c r="BD116" s="30">
        <f ca="1">(1-IF($B116="Male", $C$3, $C$4))^MIN((BD$8-$C$6), $C$5)*IF($B116="Male", MIN(OFFSET(Mortality_Rates!$B$6, $C116, 0), Mortality_Rates!$B$111), MIN(OFFSET(Mortality_Rates!$B$6, $C116, 1),  Mortality_Rates!$C$111))</f>
        <v>8.3564140557723109E-5</v>
      </c>
      <c r="BE116" s="30">
        <f ca="1">(1-IF($B116="Male", $C$3, $C$4))^MIN((BE$8-$C$6), $C$5)*IF($B116="Male", MIN(OFFSET(Mortality_Rates!$B$6, $C116, 0), Mortality_Rates!$B$111), MIN(OFFSET(Mortality_Rates!$B$6, $C116, 1),  Mortality_Rates!$C$111))</f>
        <v>8.3564140557723109E-5</v>
      </c>
      <c r="BF116" s="30">
        <f ca="1">(1-IF($B116="Male", $C$3, $C$4))^MIN((BF$8-$C$6), $C$5)*IF($B116="Male", MIN(OFFSET(Mortality_Rates!$B$6, $C116, 0), Mortality_Rates!$B$111), MIN(OFFSET(Mortality_Rates!$B$6, $C116, 1),  Mortality_Rates!$C$111))</f>
        <v>8.3564140557723109E-5</v>
      </c>
      <c r="BG116" s="30">
        <f ca="1">(1-IF($B116="Male", $C$3, $C$4))^MIN((BG$8-$C$6), $C$5)*IF($B116="Male", MIN(OFFSET(Mortality_Rates!$B$6, $C116, 0), Mortality_Rates!$B$111), MIN(OFFSET(Mortality_Rates!$B$6, $C116, 1),  Mortality_Rates!$C$111))</f>
        <v>8.3564140557723109E-5</v>
      </c>
      <c r="BH116" s="30">
        <f ca="1">(1-IF($B116="Male", $C$3, $C$4))^MIN((BH$8-$C$6), $C$5)*IF($B116="Male", MIN(OFFSET(Mortality_Rates!$B$6, $C116, 0), Mortality_Rates!$B$111), MIN(OFFSET(Mortality_Rates!$B$6, $C116, 1),  Mortality_Rates!$C$111))</f>
        <v>8.3564140557723109E-5</v>
      </c>
      <c r="BI116" s="30">
        <f ca="1">(1-IF($B116="Male", $C$3, $C$4))^MIN((BI$8-$C$6), $C$5)*IF($B116="Male", MIN(OFFSET(Mortality_Rates!$B$6, $C116, 0), Mortality_Rates!$B$111), MIN(OFFSET(Mortality_Rates!$B$6, $C116, 1),  Mortality_Rates!$C$111))</f>
        <v>8.3564140557723109E-5</v>
      </c>
      <c r="BJ116" s="30">
        <f ca="1">(1-IF($B116="Male", $C$3, $C$4))^MIN((BJ$8-$C$6), $C$5)*IF($B116="Male", MIN(OFFSET(Mortality_Rates!$B$6, $C116, 0), Mortality_Rates!$B$111), MIN(OFFSET(Mortality_Rates!$B$6, $C116, 1),  Mortality_Rates!$C$111))</f>
        <v>8.3564140557723109E-5</v>
      </c>
      <c r="BK116" s="30">
        <f ca="1">(1-IF($B116="Male", $C$3, $C$4))^MIN((BK$8-$C$6), $C$5)*IF($B116="Male", MIN(OFFSET(Mortality_Rates!$B$6, $C116, 0), Mortality_Rates!$B$111), MIN(OFFSET(Mortality_Rates!$B$6, $C116, 1),  Mortality_Rates!$C$111))</f>
        <v>8.3564140557723109E-5</v>
      </c>
    </row>
    <row r="117" spans="1:63" x14ac:dyDescent="0.35">
      <c r="A117" t="s">
        <v>38</v>
      </c>
      <c r="B117" t="s">
        <v>32</v>
      </c>
      <c r="C117">
        <f t="shared" si="27"/>
        <v>7</v>
      </c>
      <c r="D117" s="30">
        <f ca="1">(1-IF($B117="Male", $C$3, $C$4))^MIN((D$8-$C$6), $C$5)*IF($B117="Male", MIN(OFFSET(Mortality_Rates!$B$6, $C117, 0), Mortality_Rates!$B$111), MIN(OFFSET(Mortality_Rates!$B$6, $C117, 1),  Mortality_Rates!$C$111))</f>
        <v>1.3542449999999999E-4</v>
      </c>
      <c r="E117" s="30">
        <f ca="1">(1-IF($B117="Male", $C$3, $C$4))^MIN((E$8-$C$6), $C$5)*IF($B117="Male", MIN(OFFSET(Mortality_Rates!$B$6, $C117, 0), Mortality_Rates!$B$111), MIN(OFFSET(Mortality_Rates!$B$6, $C117, 1),  Mortality_Rates!$C$111))</f>
        <v>1.3386711825000001E-4</v>
      </c>
      <c r="F117" s="30">
        <f ca="1">(1-IF($B117="Male", $C$3, $C$4))^MIN((F$8-$C$6), $C$5)*IF($B117="Male", MIN(OFFSET(Mortality_Rates!$B$6, $C117, 0), Mortality_Rates!$B$111), MIN(OFFSET(Mortality_Rates!$B$6, $C117, 1),  Mortality_Rates!$C$111))</f>
        <v>1.32327646390125E-4</v>
      </c>
      <c r="G117" s="30">
        <f ca="1">(1-IF($B117="Male", $C$3, $C$4))^MIN((G$8-$C$6), $C$5)*IF($B117="Male", MIN(OFFSET(Mortality_Rates!$B$6, $C117, 0), Mortality_Rates!$B$111), MIN(OFFSET(Mortality_Rates!$B$6, $C117, 1),  Mortality_Rates!$C$111))</f>
        <v>1.3080587845663857E-4</v>
      </c>
      <c r="H117" s="30">
        <f ca="1">(1-IF($B117="Male", $C$3, $C$4))^MIN((H$8-$C$6), $C$5)*IF($B117="Male", MIN(OFFSET(Mortality_Rates!$B$6, $C117, 0), Mortality_Rates!$B$111), MIN(OFFSET(Mortality_Rates!$B$6, $C117, 1),  Mortality_Rates!$C$111))</f>
        <v>1.2930161085438724E-4</v>
      </c>
      <c r="I117" s="30">
        <f ca="1">(1-IF($B117="Male", $C$3, $C$4))^MIN((I$8-$C$6), $C$5)*IF($B117="Male", MIN(OFFSET(Mortality_Rates!$B$6, $C117, 0), Mortality_Rates!$B$111), MIN(OFFSET(Mortality_Rates!$B$6, $C117, 1),  Mortality_Rates!$C$111))</f>
        <v>1.2781464232956179E-4</v>
      </c>
      <c r="J117" s="30">
        <f ca="1">(1-IF($B117="Male", $C$3, $C$4))^MIN((J$8-$C$6), $C$5)*IF($B117="Male", MIN(OFFSET(Mortality_Rates!$B$6, $C117, 0), Mortality_Rates!$B$111), MIN(OFFSET(Mortality_Rates!$B$6, $C117, 1),  Mortality_Rates!$C$111))</f>
        <v>1.2634477394277182E-4</v>
      </c>
      <c r="K117" s="30">
        <f ca="1">(1-IF($B117="Male", $C$3, $C$4))^MIN((K$8-$C$6), $C$5)*IF($B117="Male", MIN(OFFSET(Mortality_Rates!$B$6, $C117, 0), Mortality_Rates!$B$111), MIN(OFFSET(Mortality_Rates!$B$6, $C117, 1),  Mortality_Rates!$C$111))</f>
        <v>1.2489180904242994E-4</v>
      </c>
      <c r="L117" s="30">
        <f ca="1">(1-IF($B117="Male", $C$3, $C$4))^MIN((L$8-$C$6), $C$5)*IF($B117="Male", MIN(OFFSET(Mortality_Rates!$B$6, $C117, 0), Mortality_Rates!$B$111), MIN(OFFSET(Mortality_Rates!$B$6, $C117, 1),  Mortality_Rates!$C$111))</f>
        <v>1.23455553238442E-4</v>
      </c>
      <c r="M117" s="30">
        <f ca="1">(1-IF($B117="Male", $C$3, $C$4))^MIN((M$8-$C$6), $C$5)*IF($B117="Male", MIN(OFFSET(Mortality_Rates!$B$6, $C117, 0), Mortality_Rates!$B$111), MIN(OFFSET(Mortality_Rates!$B$6, $C117, 1),  Mortality_Rates!$C$111))</f>
        <v>1.2203581437619993E-4</v>
      </c>
      <c r="N117" s="30">
        <f ca="1">(1-IF($B117="Male", $C$3, $C$4))^MIN((N$8-$C$6), $C$5)*IF($B117="Male", MIN(OFFSET(Mortality_Rates!$B$6, $C117, 0), Mortality_Rates!$B$111), MIN(OFFSET(Mortality_Rates!$B$6, $C117, 1),  Mortality_Rates!$C$111))</f>
        <v>1.2063240251087362E-4</v>
      </c>
      <c r="O117" s="30">
        <f ca="1">(1-IF($B117="Male", $C$3, $C$4))^MIN((O$8-$C$6), $C$5)*IF($B117="Male", MIN(OFFSET(Mortality_Rates!$B$6, $C117, 0), Mortality_Rates!$B$111), MIN(OFFSET(Mortality_Rates!$B$6, $C117, 1),  Mortality_Rates!$C$111))</f>
        <v>1.1924512988199859E-4</v>
      </c>
      <c r="P117" s="30">
        <f ca="1">(1-IF($B117="Male", $C$3, $C$4))^MIN((P$8-$C$6), $C$5)*IF($B117="Male", MIN(OFFSET(Mortality_Rates!$B$6, $C117, 0), Mortality_Rates!$B$111), MIN(OFFSET(Mortality_Rates!$B$6, $C117, 1),  Mortality_Rates!$C$111))</f>
        <v>1.1787381088835561E-4</v>
      </c>
      <c r="Q117" s="30">
        <f ca="1">(1-IF($B117="Male", $C$3, $C$4))^MIN((Q$8-$C$6), $C$5)*IF($B117="Male", MIN(OFFSET(Mortality_Rates!$B$6, $C117, 0), Mortality_Rates!$B$111), MIN(OFFSET(Mortality_Rates!$B$6, $C117, 1),  Mortality_Rates!$C$111))</f>
        <v>1.1651826206313952E-4</v>
      </c>
      <c r="R117" s="30">
        <f ca="1">(1-IF($B117="Male", $C$3, $C$4))^MIN((R$8-$C$6), $C$5)*IF($B117="Male", MIN(OFFSET(Mortality_Rates!$B$6, $C117, 0), Mortality_Rates!$B$111), MIN(OFFSET(Mortality_Rates!$B$6, $C117, 1),  Mortality_Rates!$C$111))</f>
        <v>1.1517830204941342E-4</v>
      </c>
      <c r="S117" s="30">
        <f ca="1">(1-IF($B117="Male", $C$3, $C$4))^MIN((S$8-$C$6), $C$5)*IF($B117="Male", MIN(OFFSET(Mortality_Rates!$B$6, $C117, 0), Mortality_Rates!$B$111), MIN(OFFSET(Mortality_Rates!$B$6, $C117, 1),  Mortality_Rates!$C$111))</f>
        <v>1.1385375157584516E-4</v>
      </c>
      <c r="T117" s="30">
        <f ca="1">(1-IF($B117="Male", $C$3, $C$4))^MIN((T$8-$C$6), $C$5)*IF($B117="Male", MIN(OFFSET(Mortality_Rates!$B$6, $C117, 0), Mortality_Rates!$B$111), MIN(OFFSET(Mortality_Rates!$B$6, $C117, 1),  Mortality_Rates!$C$111))</f>
        <v>1.1254443343272294E-4</v>
      </c>
      <c r="U117" s="30">
        <f ca="1">(1-IF($B117="Male", $C$3, $C$4))^MIN((U$8-$C$6), $C$5)*IF($B117="Male", MIN(OFFSET(Mortality_Rates!$B$6, $C117, 0), Mortality_Rates!$B$111), MIN(OFFSET(Mortality_Rates!$B$6, $C117, 1),  Mortality_Rates!$C$111))</f>
        <v>1.1125017244824663E-4</v>
      </c>
      <c r="V117" s="30">
        <f ca="1">(1-IF($B117="Male", $C$3, $C$4))^MIN((V$8-$C$6), $C$5)*IF($B117="Male", MIN(OFFSET(Mortality_Rates!$B$6, $C117, 0), Mortality_Rates!$B$111), MIN(OFFSET(Mortality_Rates!$B$6, $C117, 1),  Mortality_Rates!$C$111))</f>
        <v>1.0997079546509179E-4</v>
      </c>
      <c r="W117" s="30">
        <f ca="1">(1-IF($B117="Male", $C$3, $C$4))^MIN((W$8-$C$6), $C$5)*IF($B117="Male", MIN(OFFSET(Mortality_Rates!$B$6, $C117, 0), Mortality_Rates!$B$111), MIN(OFFSET(Mortality_Rates!$B$6, $C117, 1),  Mortality_Rates!$C$111))</f>
        <v>1.0870613131724325E-4</v>
      </c>
      <c r="X117" s="30">
        <f ca="1">(1-IF($B117="Male", $C$3, $C$4))^MIN((X$8-$C$6), $C$5)*IF($B117="Male", MIN(OFFSET(Mortality_Rates!$B$6, $C117, 0), Mortality_Rates!$B$111), MIN(OFFSET(Mortality_Rates!$B$6, $C117, 1),  Mortality_Rates!$C$111))</f>
        <v>1.0745601080709496E-4</v>
      </c>
      <c r="Y117" s="30">
        <f ca="1">(1-IF($B117="Male", $C$3, $C$4))^MIN((Y$8-$C$6), $C$5)*IF($B117="Male", MIN(OFFSET(Mortality_Rates!$B$6, $C117, 0), Mortality_Rates!$B$111), MIN(OFFSET(Mortality_Rates!$B$6, $C117, 1),  Mortality_Rates!$C$111))</f>
        <v>1.0622026668281336E-4</v>
      </c>
      <c r="Z117" s="30">
        <f ca="1">(1-IF($B117="Male", $C$3, $C$4))^MIN((Z$8-$C$6), $C$5)*IF($B117="Male", MIN(OFFSET(Mortality_Rates!$B$6, $C117, 0), Mortality_Rates!$B$111), MIN(OFFSET(Mortality_Rates!$B$6, $C117, 1),  Mortality_Rates!$C$111))</f>
        <v>1.0499873361596102E-4</v>
      </c>
      <c r="AA117" s="30">
        <f ca="1">(1-IF($B117="Male", $C$3, $C$4))^MIN((AA$8-$C$6), $C$5)*IF($B117="Male", MIN(OFFSET(Mortality_Rates!$B$6, $C117, 0), Mortality_Rates!$B$111), MIN(OFFSET(Mortality_Rates!$B$6, $C117, 1),  Mortality_Rates!$C$111))</f>
        <v>1.0379124817937746E-4</v>
      </c>
      <c r="AB117" s="30">
        <f ca="1">(1-IF($B117="Male", $C$3, $C$4))^MIN((AB$8-$C$6), $C$5)*IF($B117="Male", MIN(OFFSET(Mortality_Rates!$B$6, $C117, 0), Mortality_Rates!$B$111), MIN(OFFSET(Mortality_Rates!$B$6, $C117, 1),  Mortality_Rates!$C$111))</f>
        <v>1.0259764882531462E-4</v>
      </c>
      <c r="AC117" s="30">
        <f ca="1">(1-IF($B117="Male", $C$3, $C$4))^MIN((AC$8-$C$6), $C$5)*IF($B117="Male", MIN(OFFSET(Mortality_Rates!$B$6, $C117, 0), Mortality_Rates!$B$111), MIN(OFFSET(Mortality_Rates!$B$6, $C117, 1),  Mortality_Rates!$C$111))</f>
        <v>1.014177758638235E-4</v>
      </c>
      <c r="AD117" s="30">
        <f ca="1">(1-IF($B117="Male", $C$3, $C$4))^MIN((AD$8-$C$6), $C$5)*IF($B117="Male", MIN(OFFSET(Mortality_Rates!$B$6, $C117, 0), Mortality_Rates!$B$111), MIN(OFFSET(Mortality_Rates!$B$6, $C117, 1),  Mortality_Rates!$C$111))</f>
        <v>1.0025147144138955E-4</v>
      </c>
      <c r="AE117" s="30">
        <f ca="1">(1-IF($B117="Male", $C$3, $C$4))^MIN((AE$8-$C$6), $C$5)*IF($B117="Male", MIN(OFFSET(Mortality_Rates!$B$6, $C117, 0), Mortality_Rates!$B$111), MIN(OFFSET(Mortality_Rates!$B$6, $C117, 1),  Mortality_Rates!$C$111))</f>
        <v>9.9098579519813572E-5</v>
      </c>
      <c r="AF117" s="30">
        <f ca="1">(1-IF($B117="Male", $C$3, $C$4))^MIN((AF$8-$C$6), $C$5)*IF($B117="Male", MIN(OFFSET(Mortality_Rates!$B$6, $C117, 0), Mortality_Rates!$B$111), MIN(OFFSET(Mortality_Rates!$B$6, $C117, 1),  Mortality_Rates!$C$111))</f>
        <v>9.7958945855335718E-5</v>
      </c>
      <c r="AG117" s="30">
        <f ca="1">(1-IF($B117="Male", $C$3, $C$4))^MIN((AG$8-$C$6), $C$5)*IF($B117="Male", MIN(OFFSET(Mortality_Rates!$B$6, $C117, 0), Mortality_Rates!$B$111), MIN(OFFSET(Mortality_Rates!$B$6, $C117, 1),  Mortality_Rates!$C$111))</f>
        <v>9.683241797799935E-5</v>
      </c>
      <c r="AH117" s="30">
        <f ca="1">(1-IF($B117="Male", $C$3, $C$4))^MIN((AH$8-$C$6), $C$5)*IF($B117="Male", MIN(OFFSET(Mortality_Rates!$B$6, $C117, 0), Mortality_Rates!$B$111), MIN(OFFSET(Mortality_Rates!$B$6, $C117, 1),  Mortality_Rates!$C$111))</f>
        <v>9.5718845171252368E-5</v>
      </c>
      <c r="AI117" s="30">
        <f ca="1">(1-IF($B117="Male", $C$3, $C$4))^MIN((AI$8-$C$6), $C$5)*IF($B117="Male", MIN(OFFSET(Mortality_Rates!$B$6, $C117, 0), Mortality_Rates!$B$111), MIN(OFFSET(Mortality_Rates!$B$6, $C117, 1),  Mortality_Rates!$C$111))</f>
        <v>9.461807845178296E-5</v>
      </c>
      <c r="AJ117" s="30">
        <f ca="1">(1-IF($B117="Male", $C$3, $C$4))^MIN((AJ$8-$C$6), $C$5)*IF($B117="Male", MIN(OFFSET(Mortality_Rates!$B$6, $C117, 0), Mortality_Rates!$B$111), MIN(OFFSET(Mortality_Rates!$B$6, $C117, 1),  Mortality_Rates!$C$111))</f>
        <v>9.3529970549587467E-5</v>
      </c>
      <c r="AK117" s="30">
        <f ca="1">(1-IF($B117="Male", $C$3, $C$4))^MIN((AK$8-$C$6), $C$5)*IF($B117="Male", MIN(OFFSET(Mortality_Rates!$B$6, $C117, 0), Mortality_Rates!$B$111), MIN(OFFSET(Mortality_Rates!$B$6, $C117, 1),  Mortality_Rates!$C$111))</f>
        <v>9.2454375888267201E-5</v>
      </c>
      <c r="AL117" s="30">
        <f ca="1">(1-IF($B117="Male", $C$3, $C$4))^MIN((AL$8-$C$6), $C$5)*IF($B117="Male", MIN(OFFSET(Mortality_Rates!$B$6, $C117, 0), Mortality_Rates!$B$111), MIN(OFFSET(Mortality_Rates!$B$6, $C117, 1),  Mortality_Rates!$C$111))</f>
        <v>9.1391150565552125E-5</v>
      </c>
      <c r="AM117" s="30">
        <f ca="1">(1-IF($B117="Male", $C$3, $C$4))^MIN((AM$8-$C$6), $C$5)*IF($B117="Male", MIN(OFFSET(Mortality_Rates!$B$6, $C117, 0), Mortality_Rates!$B$111), MIN(OFFSET(Mortality_Rates!$B$6, $C117, 1),  Mortality_Rates!$C$111))</f>
        <v>9.0340152334048281E-5</v>
      </c>
      <c r="AN117" s="30">
        <f ca="1">(1-IF($B117="Male", $C$3, $C$4))^MIN((AN$8-$C$6), $C$5)*IF($B117="Male", MIN(OFFSET(Mortality_Rates!$B$6, $C117, 0), Mortality_Rates!$B$111), MIN(OFFSET(Mortality_Rates!$B$6, $C117, 1),  Mortality_Rates!$C$111))</f>
        <v>8.9301240582206735E-5</v>
      </c>
      <c r="AO117" s="30">
        <f ca="1">(1-IF($B117="Male", $C$3, $C$4))^MIN((AO$8-$C$6), $C$5)*IF($B117="Male", MIN(OFFSET(Mortality_Rates!$B$6, $C117, 0), Mortality_Rates!$B$111), MIN(OFFSET(Mortality_Rates!$B$6, $C117, 1),  Mortality_Rates!$C$111))</f>
        <v>8.8274276315511354E-5</v>
      </c>
      <c r="AP117" s="30">
        <f ca="1">(1-IF($B117="Male", $C$3, $C$4))^MIN((AP$8-$C$6), $C$5)*IF($B117="Male", MIN(OFFSET(Mortality_Rates!$B$6, $C117, 0), Mortality_Rates!$B$111), MIN(OFFSET(Mortality_Rates!$B$6, $C117, 1),  Mortality_Rates!$C$111))</f>
        <v>8.7259122137882977E-5</v>
      </c>
      <c r="AQ117" s="30">
        <f ca="1">(1-IF($B117="Male", $C$3, $C$4))^MIN((AQ$8-$C$6), $C$5)*IF($B117="Male", MIN(OFFSET(Mortality_Rates!$B$6, $C117, 0), Mortality_Rates!$B$111), MIN(OFFSET(Mortality_Rates!$B$6, $C117, 1),  Mortality_Rates!$C$111))</f>
        <v>8.6255642233297325E-5</v>
      </c>
      <c r="AR117" s="30">
        <f ca="1">(1-IF($B117="Male", $C$3, $C$4))^MIN((AR$8-$C$6), $C$5)*IF($B117="Male", MIN(OFFSET(Mortality_Rates!$B$6, $C117, 0), Mortality_Rates!$B$111), MIN(OFFSET(Mortality_Rates!$B$6, $C117, 1),  Mortality_Rates!$C$111))</f>
        <v>8.5263702347614407E-5</v>
      </c>
      <c r="AS117" s="30">
        <f ca="1">(1-IF($B117="Male", $C$3, $C$4))^MIN((AS$8-$C$6), $C$5)*IF($B117="Male", MIN(OFFSET(Mortality_Rates!$B$6, $C117, 0), Mortality_Rates!$B$111), MIN(OFFSET(Mortality_Rates!$B$6, $C117, 1),  Mortality_Rates!$C$111))</f>
        <v>8.4283169770616842E-5</v>
      </c>
      <c r="AT117" s="30">
        <f ca="1">(1-IF($B117="Male", $C$3, $C$4))^MIN((AT$8-$C$6), $C$5)*IF($B117="Male", MIN(OFFSET(Mortality_Rates!$B$6, $C117, 0), Mortality_Rates!$B$111), MIN(OFFSET(Mortality_Rates!$B$6, $C117, 1),  Mortality_Rates!$C$111))</f>
        <v>8.3313913318254745E-5</v>
      </c>
      <c r="AU117" s="30">
        <f ca="1">(1-IF($B117="Male", $C$3, $C$4))^MIN((AU$8-$C$6), $C$5)*IF($B117="Male", MIN(OFFSET(Mortality_Rates!$B$6, $C117, 0), Mortality_Rates!$B$111), MIN(OFFSET(Mortality_Rates!$B$6, $C117, 1),  Mortality_Rates!$C$111))</f>
        <v>8.235580331509483E-5</v>
      </c>
      <c r="AV117" s="30">
        <f ca="1">(1-IF($B117="Male", $C$3, $C$4))^MIN((AV$8-$C$6), $C$5)*IF($B117="Male", MIN(OFFSET(Mortality_Rates!$B$6, $C117, 0), Mortality_Rates!$B$111), MIN(OFFSET(Mortality_Rates!$B$6, $C117, 1),  Mortality_Rates!$C$111))</f>
        <v>8.1408711576971233E-5</v>
      </c>
      <c r="AW117" s="30">
        <f ca="1">(1-IF($B117="Male", $C$3, $C$4))^MIN((AW$8-$C$6), $C$5)*IF($B117="Male", MIN(OFFSET(Mortality_Rates!$B$6, $C117, 0), Mortality_Rates!$B$111), MIN(OFFSET(Mortality_Rates!$B$6, $C117, 1),  Mortality_Rates!$C$111))</f>
        <v>8.0472511393836076E-5</v>
      </c>
      <c r="AX117" s="30">
        <f ca="1">(1-IF($B117="Male", $C$3, $C$4))^MIN((AX$8-$C$6), $C$5)*IF($B117="Male", MIN(OFFSET(Mortality_Rates!$B$6, $C117, 0), Mortality_Rates!$B$111), MIN(OFFSET(Mortality_Rates!$B$6, $C117, 1),  Mortality_Rates!$C$111))</f>
        <v>7.9547077512806967E-5</v>
      </c>
      <c r="AY117" s="30">
        <f ca="1">(1-IF($B117="Male", $C$3, $C$4))^MIN((AY$8-$C$6), $C$5)*IF($B117="Male", MIN(OFFSET(Mortality_Rates!$B$6, $C117, 0), Mortality_Rates!$B$111), MIN(OFFSET(Mortality_Rates!$B$6, $C117, 1),  Mortality_Rates!$C$111))</f>
        <v>7.8632286121409675E-5</v>
      </c>
      <c r="AZ117" s="30">
        <f ca="1">(1-IF($B117="Male", $C$3, $C$4))^MIN((AZ$8-$C$6), $C$5)*IF($B117="Male", MIN(OFFSET(Mortality_Rates!$B$6, $C117, 0), Mortality_Rates!$B$111), MIN(OFFSET(Mortality_Rates!$B$6, $C117, 1),  Mortality_Rates!$C$111))</f>
        <v>7.7728014831013464E-5</v>
      </c>
      <c r="BA117" s="30">
        <f ca="1">(1-IF($B117="Male", $C$3, $C$4))^MIN((BA$8-$C$6), $C$5)*IF($B117="Male", MIN(OFFSET(Mortality_Rates!$B$6, $C117, 0), Mortality_Rates!$B$111), MIN(OFFSET(Mortality_Rates!$B$6, $C117, 1),  Mortality_Rates!$C$111))</f>
        <v>7.6834142660456815E-5</v>
      </c>
      <c r="BB117" s="30">
        <f ca="1">(1-IF($B117="Male", $C$3, $C$4))^MIN((BB$8-$C$6), $C$5)*IF($B117="Male", MIN(OFFSET(Mortality_Rates!$B$6, $C117, 0), Mortality_Rates!$B$111), MIN(OFFSET(Mortality_Rates!$B$6, $C117, 1),  Mortality_Rates!$C$111))</f>
        <v>7.6834142660456815E-5</v>
      </c>
      <c r="BC117" s="30">
        <f ca="1">(1-IF($B117="Male", $C$3, $C$4))^MIN((BC$8-$C$6), $C$5)*IF($B117="Male", MIN(OFFSET(Mortality_Rates!$B$6, $C117, 0), Mortality_Rates!$B$111), MIN(OFFSET(Mortality_Rates!$B$6, $C117, 1),  Mortality_Rates!$C$111))</f>
        <v>7.6834142660456815E-5</v>
      </c>
      <c r="BD117" s="30">
        <f ca="1">(1-IF($B117="Male", $C$3, $C$4))^MIN((BD$8-$C$6), $C$5)*IF($B117="Male", MIN(OFFSET(Mortality_Rates!$B$6, $C117, 0), Mortality_Rates!$B$111), MIN(OFFSET(Mortality_Rates!$B$6, $C117, 1),  Mortality_Rates!$C$111))</f>
        <v>7.6834142660456815E-5</v>
      </c>
      <c r="BE117" s="30">
        <f ca="1">(1-IF($B117="Male", $C$3, $C$4))^MIN((BE$8-$C$6), $C$5)*IF($B117="Male", MIN(OFFSET(Mortality_Rates!$B$6, $C117, 0), Mortality_Rates!$B$111), MIN(OFFSET(Mortality_Rates!$B$6, $C117, 1),  Mortality_Rates!$C$111))</f>
        <v>7.6834142660456815E-5</v>
      </c>
      <c r="BF117" s="30">
        <f ca="1">(1-IF($B117="Male", $C$3, $C$4))^MIN((BF$8-$C$6), $C$5)*IF($B117="Male", MIN(OFFSET(Mortality_Rates!$B$6, $C117, 0), Mortality_Rates!$B$111), MIN(OFFSET(Mortality_Rates!$B$6, $C117, 1),  Mortality_Rates!$C$111))</f>
        <v>7.6834142660456815E-5</v>
      </c>
      <c r="BG117" s="30">
        <f ca="1">(1-IF($B117="Male", $C$3, $C$4))^MIN((BG$8-$C$6), $C$5)*IF($B117="Male", MIN(OFFSET(Mortality_Rates!$B$6, $C117, 0), Mortality_Rates!$B$111), MIN(OFFSET(Mortality_Rates!$B$6, $C117, 1),  Mortality_Rates!$C$111))</f>
        <v>7.6834142660456815E-5</v>
      </c>
      <c r="BH117" s="30">
        <f ca="1">(1-IF($B117="Male", $C$3, $C$4))^MIN((BH$8-$C$6), $C$5)*IF($B117="Male", MIN(OFFSET(Mortality_Rates!$B$6, $C117, 0), Mortality_Rates!$B$111), MIN(OFFSET(Mortality_Rates!$B$6, $C117, 1),  Mortality_Rates!$C$111))</f>
        <v>7.6834142660456815E-5</v>
      </c>
      <c r="BI117" s="30">
        <f ca="1">(1-IF($B117="Male", $C$3, $C$4))^MIN((BI$8-$C$6), $C$5)*IF($B117="Male", MIN(OFFSET(Mortality_Rates!$B$6, $C117, 0), Mortality_Rates!$B$111), MIN(OFFSET(Mortality_Rates!$B$6, $C117, 1),  Mortality_Rates!$C$111))</f>
        <v>7.6834142660456815E-5</v>
      </c>
      <c r="BJ117" s="30">
        <f ca="1">(1-IF($B117="Male", $C$3, $C$4))^MIN((BJ$8-$C$6), $C$5)*IF($B117="Male", MIN(OFFSET(Mortality_Rates!$B$6, $C117, 0), Mortality_Rates!$B$111), MIN(OFFSET(Mortality_Rates!$B$6, $C117, 1),  Mortality_Rates!$C$111))</f>
        <v>7.6834142660456815E-5</v>
      </c>
      <c r="BK117" s="30">
        <f ca="1">(1-IF($B117="Male", $C$3, $C$4))^MIN((BK$8-$C$6), $C$5)*IF($B117="Male", MIN(OFFSET(Mortality_Rates!$B$6, $C117, 0), Mortality_Rates!$B$111), MIN(OFFSET(Mortality_Rates!$B$6, $C117, 1),  Mortality_Rates!$C$111))</f>
        <v>7.6834142660456815E-5</v>
      </c>
    </row>
    <row r="118" spans="1:63" x14ac:dyDescent="0.35">
      <c r="A118" t="s">
        <v>38</v>
      </c>
      <c r="B118" t="s">
        <v>32</v>
      </c>
      <c r="C118">
        <f t="shared" si="27"/>
        <v>8</v>
      </c>
      <c r="D118" s="30">
        <f ca="1">(1-IF($B118="Male", $C$3, $C$4))^MIN((D$8-$C$6), $C$5)*IF($B118="Male", MIN(OFFSET(Mortality_Rates!$B$6, $C118, 0), Mortality_Rates!$B$111), MIN(OFFSET(Mortality_Rates!$B$6, $C118, 1),  Mortality_Rates!$C$111))</f>
        <v>1.3147050000000002E-4</v>
      </c>
      <c r="E118" s="30">
        <f ca="1">(1-IF($B118="Male", $C$3, $C$4))^MIN((E$8-$C$6), $C$5)*IF($B118="Male", MIN(OFFSET(Mortality_Rates!$B$6, $C118, 0), Mortality_Rates!$B$111), MIN(OFFSET(Mortality_Rates!$B$6, $C118, 1),  Mortality_Rates!$C$111))</f>
        <v>1.2995858925000001E-4</v>
      </c>
      <c r="F118" s="30">
        <f ca="1">(1-IF($B118="Male", $C$3, $C$4))^MIN((F$8-$C$6), $C$5)*IF($B118="Male", MIN(OFFSET(Mortality_Rates!$B$6, $C118, 0), Mortality_Rates!$B$111), MIN(OFFSET(Mortality_Rates!$B$6, $C118, 1),  Mortality_Rates!$C$111))</f>
        <v>1.2846406547362501E-4</v>
      </c>
      <c r="G118" s="30">
        <f ca="1">(1-IF($B118="Male", $C$3, $C$4))^MIN((G$8-$C$6), $C$5)*IF($B118="Male", MIN(OFFSET(Mortality_Rates!$B$6, $C118, 0), Mortality_Rates!$B$111), MIN(OFFSET(Mortality_Rates!$B$6, $C118, 1),  Mortality_Rates!$C$111))</f>
        <v>1.2698672872067833E-4</v>
      </c>
      <c r="H118" s="30">
        <f ca="1">(1-IF($B118="Male", $C$3, $C$4))^MIN((H$8-$C$6), $C$5)*IF($B118="Male", MIN(OFFSET(Mortality_Rates!$B$6, $C118, 0), Mortality_Rates!$B$111), MIN(OFFSET(Mortality_Rates!$B$6, $C118, 1),  Mortality_Rates!$C$111))</f>
        <v>1.2552638134039054E-4</v>
      </c>
      <c r="I118" s="30">
        <f ca="1">(1-IF($B118="Male", $C$3, $C$4))^MIN((I$8-$C$6), $C$5)*IF($B118="Male", MIN(OFFSET(Mortality_Rates!$B$6, $C118, 0), Mortality_Rates!$B$111), MIN(OFFSET(Mortality_Rates!$B$6, $C118, 1),  Mortality_Rates!$C$111))</f>
        <v>1.2408282795497603E-4</v>
      </c>
      <c r="J118" s="30">
        <f ca="1">(1-IF($B118="Male", $C$3, $C$4))^MIN((J$8-$C$6), $C$5)*IF($B118="Male", MIN(OFFSET(Mortality_Rates!$B$6, $C118, 0), Mortality_Rates!$B$111), MIN(OFFSET(Mortality_Rates!$B$6, $C118, 1),  Mortality_Rates!$C$111))</f>
        <v>1.2265587543349381E-4</v>
      </c>
      <c r="K118" s="30">
        <f ca="1">(1-IF($B118="Male", $C$3, $C$4))^MIN((K$8-$C$6), $C$5)*IF($B118="Male", MIN(OFFSET(Mortality_Rates!$B$6, $C118, 0), Mortality_Rates!$B$111), MIN(OFFSET(Mortality_Rates!$B$6, $C118, 1),  Mortality_Rates!$C$111))</f>
        <v>1.2124533286600865E-4</v>
      </c>
      <c r="L118" s="30">
        <f ca="1">(1-IF($B118="Male", $C$3, $C$4))^MIN((L$8-$C$6), $C$5)*IF($B118="Male", MIN(OFFSET(Mortality_Rates!$B$6, $C118, 0), Mortality_Rates!$B$111), MIN(OFFSET(Mortality_Rates!$B$6, $C118, 1),  Mortality_Rates!$C$111))</f>
        <v>1.1985101153804954E-4</v>
      </c>
      <c r="M118" s="30">
        <f ca="1">(1-IF($B118="Male", $C$3, $C$4))^MIN((M$8-$C$6), $C$5)*IF($B118="Male", MIN(OFFSET(Mortality_Rates!$B$6, $C118, 0), Mortality_Rates!$B$111), MIN(OFFSET(Mortality_Rates!$B$6, $C118, 1),  Mortality_Rates!$C$111))</f>
        <v>1.1847272490536199E-4</v>
      </c>
      <c r="N118" s="30">
        <f ca="1">(1-IF($B118="Male", $C$3, $C$4))^MIN((N$8-$C$6), $C$5)*IF($B118="Male", MIN(OFFSET(Mortality_Rates!$B$6, $C118, 0), Mortality_Rates!$B$111), MIN(OFFSET(Mortality_Rates!$B$6, $C118, 1),  Mortality_Rates!$C$111))</f>
        <v>1.1711028856895032E-4</v>
      </c>
      <c r="O118" s="30">
        <f ca="1">(1-IF($B118="Male", $C$3, $C$4))^MIN((O$8-$C$6), $C$5)*IF($B118="Male", MIN(OFFSET(Mortality_Rates!$B$6, $C118, 0), Mortality_Rates!$B$111), MIN(OFFSET(Mortality_Rates!$B$6, $C118, 1),  Mortality_Rates!$C$111))</f>
        <v>1.1576352025040741E-4</v>
      </c>
      <c r="P118" s="30">
        <f ca="1">(1-IF($B118="Male", $C$3, $C$4))^MIN((P$8-$C$6), $C$5)*IF($B118="Male", MIN(OFFSET(Mortality_Rates!$B$6, $C118, 0), Mortality_Rates!$B$111), MIN(OFFSET(Mortality_Rates!$B$6, $C118, 1),  Mortality_Rates!$C$111))</f>
        <v>1.1443223976752772E-4</v>
      </c>
      <c r="Q118" s="30">
        <f ca="1">(1-IF($B118="Male", $C$3, $C$4))^MIN((Q$8-$C$6), $C$5)*IF($B118="Male", MIN(OFFSET(Mortality_Rates!$B$6, $C118, 0), Mortality_Rates!$B$111), MIN(OFFSET(Mortality_Rates!$B$6, $C118, 1),  Mortality_Rates!$C$111))</f>
        <v>1.1311626901020115E-4</v>
      </c>
      <c r="R118" s="30">
        <f ca="1">(1-IF($B118="Male", $C$3, $C$4))^MIN((R$8-$C$6), $C$5)*IF($B118="Male", MIN(OFFSET(Mortality_Rates!$B$6, $C118, 0), Mortality_Rates!$B$111), MIN(OFFSET(Mortality_Rates!$B$6, $C118, 1),  Mortality_Rates!$C$111))</f>
        <v>1.1181543191658385E-4</v>
      </c>
      <c r="S118" s="30">
        <f ca="1">(1-IF($B118="Male", $C$3, $C$4))^MIN((S$8-$C$6), $C$5)*IF($B118="Male", MIN(OFFSET(Mortality_Rates!$B$6, $C118, 0), Mortality_Rates!$B$111), MIN(OFFSET(Mortality_Rates!$B$6, $C118, 1),  Mortality_Rates!$C$111))</f>
        <v>1.1052955444954312E-4</v>
      </c>
      <c r="T118" s="30">
        <f ca="1">(1-IF($B118="Male", $C$3, $C$4))^MIN((T$8-$C$6), $C$5)*IF($B118="Male", MIN(OFFSET(Mortality_Rates!$B$6, $C118, 0), Mortality_Rates!$B$111), MIN(OFFSET(Mortality_Rates!$B$6, $C118, 1),  Mortality_Rates!$C$111))</f>
        <v>1.0925846457337337E-4</v>
      </c>
      <c r="U118" s="30">
        <f ca="1">(1-IF($B118="Male", $C$3, $C$4))^MIN((U$8-$C$6), $C$5)*IF($B118="Male", MIN(OFFSET(Mortality_Rates!$B$6, $C118, 0), Mortality_Rates!$B$111), MIN(OFFSET(Mortality_Rates!$B$6, $C118, 1),  Mortality_Rates!$C$111))</f>
        <v>1.0800199223077959E-4</v>
      </c>
      <c r="V118" s="30">
        <f ca="1">(1-IF($B118="Male", $C$3, $C$4))^MIN((V$8-$C$6), $C$5)*IF($B118="Male", MIN(OFFSET(Mortality_Rates!$B$6, $C118, 0), Mortality_Rates!$B$111), MIN(OFFSET(Mortality_Rates!$B$6, $C118, 1),  Mortality_Rates!$C$111))</f>
        <v>1.0675996932012562E-4</v>
      </c>
      <c r="W118" s="30">
        <f ca="1">(1-IF($B118="Male", $C$3, $C$4))^MIN((W$8-$C$6), $C$5)*IF($B118="Male", MIN(OFFSET(Mortality_Rates!$B$6, $C118, 0), Mortality_Rates!$B$111), MIN(OFFSET(Mortality_Rates!$B$6, $C118, 1),  Mortality_Rates!$C$111))</f>
        <v>1.0553222967294419E-4</v>
      </c>
      <c r="X118" s="30">
        <f ca="1">(1-IF($B118="Male", $C$3, $C$4))^MIN((X$8-$C$6), $C$5)*IF($B118="Male", MIN(OFFSET(Mortality_Rates!$B$6, $C118, 0), Mortality_Rates!$B$111), MIN(OFFSET(Mortality_Rates!$B$6, $C118, 1),  Mortality_Rates!$C$111))</f>
        <v>1.0431860903170533E-4</v>
      </c>
      <c r="Y118" s="30">
        <f ca="1">(1-IF($B118="Male", $C$3, $C$4))^MIN((Y$8-$C$6), $C$5)*IF($B118="Male", MIN(OFFSET(Mortality_Rates!$B$6, $C118, 0), Mortality_Rates!$B$111), MIN(OFFSET(Mortality_Rates!$B$6, $C118, 1),  Mortality_Rates!$C$111))</f>
        <v>1.0311894502784072E-4</v>
      </c>
      <c r="Z118" s="30">
        <f ca="1">(1-IF($B118="Male", $C$3, $C$4))^MIN((Z$8-$C$6), $C$5)*IF($B118="Male", MIN(OFFSET(Mortality_Rates!$B$6, $C118, 0), Mortality_Rates!$B$111), MIN(OFFSET(Mortality_Rates!$B$6, $C118, 1),  Mortality_Rates!$C$111))</f>
        <v>1.0193307716002056E-4</v>
      </c>
      <c r="AA118" s="30">
        <f ca="1">(1-IF($B118="Male", $C$3, $C$4))^MIN((AA$8-$C$6), $C$5)*IF($B118="Male", MIN(OFFSET(Mortality_Rates!$B$6, $C118, 0), Mortality_Rates!$B$111), MIN(OFFSET(Mortality_Rates!$B$6, $C118, 1),  Mortality_Rates!$C$111))</f>
        <v>1.0076084677268033E-4</v>
      </c>
      <c r="AB118" s="30">
        <f ca="1">(1-IF($B118="Male", $C$3, $C$4))^MIN((AB$8-$C$6), $C$5)*IF($B118="Male", MIN(OFFSET(Mortality_Rates!$B$6, $C118, 0), Mortality_Rates!$B$111), MIN(OFFSET(Mortality_Rates!$B$6, $C118, 1),  Mortality_Rates!$C$111))</f>
        <v>9.9602097034794492E-5</v>
      </c>
      <c r="AC118" s="30">
        <f ca="1">(1-IF($B118="Male", $C$3, $C$4))^MIN((AC$8-$C$6), $C$5)*IF($B118="Male", MIN(OFFSET(Mortality_Rates!$B$6, $C118, 0), Mortality_Rates!$B$111), MIN(OFFSET(Mortality_Rates!$B$6, $C118, 1),  Mortality_Rates!$C$111))</f>
        <v>9.8456672918894361E-5</v>
      </c>
      <c r="AD118" s="30">
        <f ca="1">(1-IF($B118="Male", $C$3, $C$4))^MIN((AD$8-$C$6), $C$5)*IF($B118="Male", MIN(OFFSET(Mortality_Rates!$B$6, $C118, 0), Mortality_Rates!$B$111), MIN(OFFSET(Mortality_Rates!$B$6, $C118, 1),  Mortality_Rates!$C$111))</f>
        <v>9.7324421180327084E-5</v>
      </c>
      <c r="AE118" s="30">
        <f ca="1">(1-IF($B118="Male", $C$3, $C$4))^MIN((AE$8-$C$6), $C$5)*IF($B118="Male", MIN(OFFSET(Mortality_Rates!$B$6, $C118, 0), Mortality_Rates!$B$111), MIN(OFFSET(Mortality_Rates!$B$6, $C118, 1),  Mortality_Rates!$C$111))</f>
        <v>9.6205190336753335E-5</v>
      </c>
      <c r="AF118" s="30">
        <f ca="1">(1-IF($B118="Male", $C$3, $C$4))^MIN((AF$8-$C$6), $C$5)*IF($B118="Male", MIN(OFFSET(Mortality_Rates!$B$6, $C118, 0), Mortality_Rates!$B$111), MIN(OFFSET(Mortality_Rates!$B$6, $C118, 1),  Mortality_Rates!$C$111))</f>
        <v>9.5098830647880668E-5</v>
      </c>
      <c r="AG118" s="30">
        <f ca="1">(1-IF($B118="Male", $C$3, $C$4))^MIN((AG$8-$C$6), $C$5)*IF($B118="Male", MIN(OFFSET(Mortality_Rates!$B$6, $C118, 0), Mortality_Rates!$B$111), MIN(OFFSET(Mortality_Rates!$B$6, $C118, 1),  Mortality_Rates!$C$111))</f>
        <v>9.4005194095430041E-5</v>
      </c>
      <c r="AH118" s="30">
        <f ca="1">(1-IF($B118="Male", $C$3, $C$4))^MIN((AH$8-$C$6), $C$5)*IF($B118="Male", MIN(OFFSET(Mortality_Rates!$B$6, $C118, 0), Mortality_Rates!$B$111), MIN(OFFSET(Mortality_Rates!$B$6, $C118, 1),  Mortality_Rates!$C$111))</f>
        <v>9.2924134363332601E-5</v>
      </c>
      <c r="AI118" s="30">
        <f ca="1">(1-IF($B118="Male", $C$3, $C$4))^MIN((AI$8-$C$6), $C$5)*IF($B118="Male", MIN(OFFSET(Mortality_Rates!$B$6, $C118, 0), Mortality_Rates!$B$111), MIN(OFFSET(Mortality_Rates!$B$6, $C118, 1),  Mortality_Rates!$C$111))</f>
        <v>9.1855506818154265E-5</v>
      </c>
      <c r="AJ118" s="30">
        <f ca="1">(1-IF($B118="Male", $C$3, $C$4))^MIN((AJ$8-$C$6), $C$5)*IF($B118="Male", MIN(OFFSET(Mortality_Rates!$B$6, $C118, 0), Mortality_Rates!$B$111), MIN(OFFSET(Mortality_Rates!$B$6, $C118, 1),  Mortality_Rates!$C$111))</f>
        <v>9.0799168489745494E-5</v>
      </c>
      <c r="AK118" s="30">
        <f ca="1">(1-IF($B118="Male", $C$3, $C$4))^MIN((AK$8-$C$6), $C$5)*IF($B118="Male", MIN(OFFSET(Mortality_Rates!$B$6, $C118, 0), Mortality_Rates!$B$111), MIN(OFFSET(Mortality_Rates!$B$6, $C118, 1),  Mortality_Rates!$C$111))</f>
        <v>8.9754978052113414E-5</v>
      </c>
      <c r="AL118" s="30">
        <f ca="1">(1-IF($B118="Male", $C$3, $C$4))^MIN((AL$8-$C$6), $C$5)*IF($B118="Male", MIN(OFFSET(Mortality_Rates!$B$6, $C118, 0), Mortality_Rates!$B$111), MIN(OFFSET(Mortality_Rates!$B$6, $C118, 1),  Mortality_Rates!$C$111))</f>
        <v>8.8722795804514106E-5</v>
      </c>
      <c r="AM118" s="30">
        <f ca="1">(1-IF($B118="Male", $C$3, $C$4))^MIN((AM$8-$C$6), $C$5)*IF($B118="Male", MIN(OFFSET(Mortality_Rates!$B$6, $C118, 0), Mortality_Rates!$B$111), MIN(OFFSET(Mortality_Rates!$B$6, $C118, 1),  Mortality_Rates!$C$111))</f>
        <v>8.7702483652762217E-5</v>
      </c>
      <c r="AN118" s="30">
        <f ca="1">(1-IF($B118="Male", $C$3, $C$4))^MIN((AN$8-$C$6), $C$5)*IF($B118="Male", MIN(OFFSET(Mortality_Rates!$B$6, $C118, 0), Mortality_Rates!$B$111), MIN(OFFSET(Mortality_Rates!$B$6, $C118, 1),  Mortality_Rates!$C$111))</f>
        <v>8.6693905090755454E-5</v>
      </c>
      <c r="AO118" s="30">
        <f ca="1">(1-IF($B118="Male", $C$3, $C$4))^MIN((AO$8-$C$6), $C$5)*IF($B118="Male", MIN(OFFSET(Mortality_Rates!$B$6, $C118, 0), Mortality_Rates!$B$111), MIN(OFFSET(Mortality_Rates!$B$6, $C118, 1),  Mortality_Rates!$C$111))</f>
        <v>8.5696925182211767E-5</v>
      </c>
      <c r="AP118" s="30">
        <f ca="1">(1-IF($B118="Male", $C$3, $C$4))^MIN((AP$8-$C$6), $C$5)*IF($B118="Male", MIN(OFFSET(Mortality_Rates!$B$6, $C118, 0), Mortality_Rates!$B$111), MIN(OFFSET(Mortality_Rates!$B$6, $C118, 1),  Mortality_Rates!$C$111))</f>
        <v>8.4711410542616337E-5</v>
      </c>
      <c r="AQ118" s="30">
        <f ca="1">(1-IF($B118="Male", $C$3, $C$4))^MIN((AQ$8-$C$6), $C$5)*IF($B118="Male", MIN(OFFSET(Mortality_Rates!$B$6, $C118, 0), Mortality_Rates!$B$111), MIN(OFFSET(Mortality_Rates!$B$6, $C118, 1),  Mortality_Rates!$C$111))</f>
        <v>8.3737229321376248E-5</v>
      </c>
      <c r="AR118" s="30">
        <f ca="1">(1-IF($B118="Male", $C$3, $C$4))^MIN((AR$8-$C$6), $C$5)*IF($B118="Male", MIN(OFFSET(Mortality_Rates!$B$6, $C118, 0), Mortality_Rates!$B$111), MIN(OFFSET(Mortality_Rates!$B$6, $C118, 1),  Mortality_Rates!$C$111))</f>
        <v>8.277425118418042E-5</v>
      </c>
      <c r="AS118" s="30">
        <f ca="1">(1-IF($B118="Male", $C$3, $C$4))^MIN((AS$8-$C$6), $C$5)*IF($B118="Male", MIN(OFFSET(Mortality_Rates!$B$6, $C118, 0), Mortality_Rates!$B$111), MIN(OFFSET(Mortality_Rates!$B$6, $C118, 1),  Mortality_Rates!$C$111))</f>
        <v>8.1822347295562334E-5</v>
      </c>
      <c r="AT118" s="30">
        <f ca="1">(1-IF($B118="Male", $C$3, $C$4))^MIN((AT$8-$C$6), $C$5)*IF($B118="Male", MIN(OFFSET(Mortality_Rates!$B$6, $C118, 0), Mortality_Rates!$B$111), MIN(OFFSET(Mortality_Rates!$B$6, $C118, 1),  Mortality_Rates!$C$111))</f>
        <v>8.0881390301663371E-5</v>
      </c>
      <c r="AU118" s="30">
        <f ca="1">(1-IF($B118="Male", $C$3, $C$4))^MIN((AU$8-$C$6), $C$5)*IF($B118="Male", MIN(OFFSET(Mortality_Rates!$B$6, $C118, 0), Mortality_Rates!$B$111), MIN(OFFSET(Mortality_Rates!$B$6, $C118, 1),  Mortality_Rates!$C$111))</f>
        <v>7.9951254313194263E-5</v>
      </c>
      <c r="AV118" s="30">
        <f ca="1">(1-IF($B118="Male", $C$3, $C$4))^MIN((AV$8-$C$6), $C$5)*IF($B118="Male", MIN(OFFSET(Mortality_Rates!$B$6, $C118, 0), Mortality_Rates!$B$111), MIN(OFFSET(Mortality_Rates!$B$6, $C118, 1),  Mortality_Rates!$C$111))</f>
        <v>7.9031814888592527E-5</v>
      </c>
      <c r="AW118" s="30">
        <f ca="1">(1-IF($B118="Male", $C$3, $C$4))^MIN((AW$8-$C$6), $C$5)*IF($B118="Male", MIN(OFFSET(Mortality_Rates!$B$6, $C118, 0), Mortality_Rates!$B$111), MIN(OFFSET(Mortality_Rates!$B$6, $C118, 1),  Mortality_Rates!$C$111))</f>
        <v>7.8122949017373714E-5</v>
      </c>
      <c r="AX118" s="30">
        <f ca="1">(1-IF($B118="Male", $C$3, $C$4))^MIN((AX$8-$C$6), $C$5)*IF($B118="Male", MIN(OFFSET(Mortality_Rates!$B$6, $C118, 0), Mortality_Rates!$B$111), MIN(OFFSET(Mortality_Rates!$B$6, $C118, 1),  Mortality_Rates!$C$111))</f>
        <v>7.7224535103673914E-5</v>
      </c>
      <c r="AY118" s="30">
        <f ca="1">(1-IF($B118="Male", $C$3, $C$4))^MIN((AY$8-$C$6), $C$5)*IF($B118="Male", MIN(OFFSET(Mortality_Rates!$B$6, $C118, 0), Mortality_Rates!$B$111), MIN(OFFSET(Mortality_Rates!$B$6, $C118, 1),  Mortality_Rates!$C$111))</f>
        <v>7.6336452949981662E-5</v>
      </c>
      <c r="AZ118" s="30">
        <f ca="1">(1-IF($B118="Male", $C$3, $C$4))^MIN((AZ$8-$C$6), $C$5)*IF($B118="Male", MIN(OFFSET(Mortality_Rates!$B$6, $C118, 0), Mortality_Rates!$B$111), MIN(OFFSET(Mortality_Rates!$B$6, $C118, 1),  Mortality_Rates!$C$111))</f>
        <v>7.5458583741056884E-5</v>
      </c>
      <c r="BA118" s="30">
        <f ca="1">(1-IF($B118="Male", $C$3, $C$4))^MIN((BA$8-$C$6), $C$5)*IF($B118="Male", MIN(OFFSET(Mortality_Rates!$B$6, $C118, 0), Mortality_Rates!$B$111), MIN(OFFSET(Mortality_Rates!$B$6, $C118, 1),  Mortality_Rates!$C$111))</f>
        <v>7.4590810028034735E-5</v>
      </c>
      <c r="BB118" s="30">
        <f ca="1">(1-IF($B118="Male", $C$3, $C$4))^MIN((BB$8-$C$6), $C$5)*IF($B118="Male", MIN(OFFSET(Mortality_Rates!$B$6, $C118, 0), Mortality_Rates!$B$111), MIN(OFFSET(Mortality_Rates!$B$6, $C118, 1),  Mortality_Rates!$C$111))</f>
        <v>7.4590810028034735E-5</v>
      </c>
      <c r="BC118" s="30">
        <f ca="1">(1-IF($B118="Male", $C$3, $C$4))^MIN((BC$8-$C$6), $C$5)*IF($B118="Male", MIN(OFFSET(Mortality_Rates!$B$6, $C118, 0), Mortality_Rates!$B$111), MIN(OFFSET(Mortality_Rates!$B$6, $C118, 1),  Mortality_Rates!$C$111))</f>
        <v>7.4590810028034735E-5</v>
      </c>
      <c r="BD118" s="30">
        <f ca="1">(1-IF($B118="Male", $C$3, $C$4))^MIN((BD$8-$C$6), $C$5)*IF($B118="Male", MIN(OFFSET(Mortality_Rates!$B$6, $C118, 0), Mortality_Rates!$B$111), MIN(OFFSET(Mortality_Rates!$B$6, $C118, 1),  Mortality_Rates!$C$111))</f>
        <v>7.4590810028034735E-5</v>
      </c>
      <c r="BE118" s="30">
        <f ca="1">(1-IF($B118="Male", $C$3, $C$4))^MIN((BE$8-$C$6), $C$5)*IF($B118="Male", MIN(OFFSET(Mortality_Rates!$B$6, $C118, 0), Mortality_Rates!$B$111), MIN(OFFSET(Mortality_Rates!$B$6, $C118, 1),  Mortality_Rates!$C$111))</f>
        <v>7.4590810028034735E-5</v>
      </c>
      <c r="BF118" s="30">
        <f ca="1">(1-IF($B118="Male", $C$3, $C$4))^MIN((BF$8-$C$6), $C$5)*IF($B118="Male", MIN(OFFSET(Mortality_Rates!$B$6, $C118, 0), Mortality_Rates!$B$111), MIN(OFFSET(Mortality_Rates!$B$6, $C118, 1),  Mortality_Rates!$C$111))</f>
        <v>7.4590810028034735E-5</v>
      </c>
      <c r="BG118" s="30">
        <f ca="1">(1-IF($B118="Male", $C$3, $C$4))^MIN((BG$8-$C$6), $C$5)*IF($B118="Male", MIN(OFFSET(Mortality_Rates!$B$6, $C118, 0), Mortality_Rates!$B$111), MIN(OFFSET(Mortality_Rates!$B$6, $C118, 1),  Mortality_Rates!$C$111))</f>
        <v>7.4590810028034735E-5</v>
      </c>
      <c r="BH118" s="30">
        <f ca="1">(1-IF($B118="Male", $C$3, $C$4))^MIN((BH$8-$C$6), $C$5)*IF($B118="Male", MIN(OFFSET(Mortality_Rates!$B$6, $C118, 0), Mortality_Rates!$B$111), MIN(OFFSET(Mortality_Rates!$B$6, $C118, 1),  Mortality_Rates!$C$111))</f>
        <v>7.4590810028034735E-5</v>
      </c>
      <c r="BI118" s="30">
        <f ca="1">(1-IF($B118="Male", $C$3, $C$4))^MIN((BI$8-$C$6), $C$5)*IF($B118="Male", MIN(OFFSET(Mortality_Rates!$B$6, $C118, 0), Mortality_Rates!$B$111), MIN(OFFSET(Mortality_Rates!$B$6, $C118, 1),  Mortality_Rates!$C$111))</f>
        <v>7.4590810028034735E-5</v>
      </c>
      <c r="BJ118" s="30">
        <f ca="1">(1-IF($B118="Male", $C$3, $C$4))^MIN((BJ$8-$C$6), $C$5)*IF($B118="Male", MIN(OFFSET(Mortality_Rates!$B$6, $C118, 0), Mortality_Rates!$B$111), MIN(OFFSET(Mortality_Rates!$B$6, $C118, 1),  Mortality_Rates!$C$111))</f>
        <v>7.4590810028034735E-5</v>
      </c>
      <c r="BK118" s="30">
        <f ca="1">(1-IF($B118="Male", $C$3, $C$4))^MIN((BK$8-$C$6), $C$5)*IF($B118="Male", MIN(OFFSET(Mortality_Rates!$B$6, $C118, 0), Mortality_Rates!$B$111), MIN(OFFSET(Mortality_Rates!$B$6, $C118, 1),  Mortality_Rates!$C$111))</f>
        <v>7.4590810028034735E-5</v>
      </c>
    </row>
    <row r="119" spans="1:63" x14ac:dyDescent="0.35">
      <c r="A119" t="s">
        <v>38</v>
      </c>
      <c r="B119" t="s">
        <v>32</v>
      </c>
      <c r="C119">
        <f t="shared" si="27"/>
        <v>9</v>
      </c>
      <c r="D119" s="30">
        <f ca="1">(1-IF($B119="Male", $C$3, $C$4))^MIN((D$8-$C$6), $C$5)*IF($B119="Male", MIN(OFFSET(Mortality_Rates!$B$6, $C119, 0), Mortality_Rates!$B$111), MIN(OFFSET(Mortality_Rates!$B$6, $C119, 1),  Mortality_Rates!$C$111))</f>
        <v>1.3443600000000001E-4</v>
      </c>
      <c r="E119" s="30">
        <f ca="1">(1-IF($B119="Male", $C$3, $C$4))^MIN((E$8-$C$6), $C$5)*IF($B119="Male", MIN(OFFSET(Mortality_Rates!$B$6, $C119, 0), Mortality_Rates!$B$111), MIN(OFFSET(Mortality_Rates!$B$6, $C119, 1),  Mortality_Rates!$C$111))</f>
        <v>1.3288998600000001E-4</v>
      </c>
      <c r="F119" s="30">
        <f ca="1">(1-IF($B119="Male", $C$3, $C$4))^MIN((F$8-$C$6), $C$5)*IF($B119="Male", MIN(OFFSET(Mortality_Rates!$B$6, $C119, 0), Mortality_Rates!$B$111), MIN(OFFSET(Mortality_Rates!$B$6, $C119, 1),  Mortality_Rates!$C$111))</f>
        <v>1.31361751161E-4</v>
      </c>
      <c r="G119" s="30">
        <f ca="1">(1-IF($B119="Male", $C$3, $C$4))^MIN((G$8-$C$6), $C$5)*IF($B119="Male", MIN(OFFSET(Mortality_Rates!$B$6, $C119, 0), Mortality_Rates!$B$111), MIN(OFFSET(Mortality_Rates!$B$6, $C119, 1),  Mortality_Rates!$C$111))</f>
        <v>1.2985109102264851E-4</v>
      </c>
      <c r="H119" s="30">
        <f ca="1">(1-IF($B119="Male", $C$3, $C$4))^MIN((H$8-$C$6), $C$5)*IF($B119="Male", MIN(OFFSET(Mortality_Rates!$B$6, $C119, 0), Mortality_Rates!$B$111), MIN(OFFSET(Mortality_Rates!$B$6, $C119, 1),  Mortality_Rates!$C$111))</f>
        <v>1.2835780347588807E-4</v>
      </c>
      <c r="I119" s="30">
        <f ca="1">(1-IF($B119="Male", $C$3, $C$4))^MIN((I$8-$C$6), $C$5)*IF($B119="Male", MIN(OFFSET(Mortality_Rates!$B$6, $C119, 0), Mortality_Rates!$B$111), MIN(OFFSET(Mortality_Rates!$B$6, $C119, 1),  Mortality_Rates!$C$111))</f>
        <v>1.2688168873591535E-4</v>
      </c>
      <c r="J119" s="30">
        <f ca="1">(1-IF($B119="Male", $C$3, $C$4))^MIN((J$8-$C$6), $C$5)*IF($B119="Male", MIN(OFFSET(Mortality_Rates!$B$6, $C119, 0), Mortality_Rates!$B$111), MIN(OFFSET(Mortality_Rates!$B$6, $C119, 1),  Mortality_Rates!$C$111))</f>
        <v>1.2542254931545232E-4</v>
      </c>
      <c r="K119" s="30">
        <f ca="1">(1-IF($B119="Male", $C$3, $C$4))^MIN((K$8-$C$6), $C$5)*IF($B119="Male", MIN(OFFSET(Mortality_Rates!$B$6, $C119, 0), Mortality_Rates!$B$111), MIN(OFFSET(Mortality_Rates!$B$6, $C119, 1),  Mortality_Rates!$C$111))</f>
        <v>1.2398018999832462E-4</v>
      </c>
      <c r="L119" s="30">
        <f ca="1">(1-IF($B119="Male", $C$3, $C$4))^MIN((L$8-$C$6), $C$5)*IF($B119="Male", MIN(OFFSET(Mortality_Rates!$B$6, $C119, 0), Mortality_Rates!$B$111), MIN(OFFSET(Mortality_Rates!$B$6, $C119, 1),  Mortality_Rates!$C$111))</f>
        <v>1.2255441781334388E-4</v>
      </c>
      <c r="M119" s="30">
        <f ca="1">(1-IF($B119="Male", $C$3, $C$4))^MIN((M$8-$C$6), $C$5)*IF($B119="Male", MIN(OFFSET(Mortality_Rates!$B$6, $C119, 0), Mortality_Rates!$B$111), MIN(OFFSET(Mortality_Rates!$B$6, $C119, 1),  Mortality_Rates!$C$111))</f>
        <v>1.2114504200849044E-4</v>
      </c>
      <c r="N119" s="30">
        <f ca="1">(1-IF($B119="Male", $C$3, $C$4))^MIN((N$8-$C$6), $C$5)*IF($B119="Male", MIN(OFFSET(Mortality_Rates!$B$6, $C119, 0), Mortality_Rates!$B$111), MIN(OFFSET(Mortality_Rates!$B$6, $C119, 1),  Mortality_Rates!$C$111))</f>
        <v>1.197518740253928E-4</v>
      </c>
      <c r="O119" s="30">
        <f ca="1">(1-IF($B119="Male", $C$3, $C$4))^MIN((O$8-$C$6), $C$5)*IF($B119="Male", MIN(OFFSET(Mortality_Rates!$B$6, $C119, 0), Mortality_Rates!$B$111), MIN(OFFSET(Mortality_Rates!$B$6, $C119, 1),  Mortality_Rates!$C$111))</f>
        <v>1.183747274741008E-4</v>
      </c>
      <c r="P119" s="30">
        <f ca="1">(1-IF($B119="Male", $C$3, $C$4))^MIN((P$8-$C$6), $C$5)*IF($B119="Male", MIN(OFFSET(Mortality_Rates!$B$6, $C119, 0), Mortality_Rates!$B$111), MIN(OFFSET(Mortality_Rates!$B$6, $C119, 1),  Mortality_Rates!$C$111))</f>
        <v>1.1701341810814863E-4</v>
      </c>
      <c r="Q119" s="30">
        <f ca="1">(1-IF($B119="Male", $C$3, $C$4))^MIN((Q$8-$C$6), $C$5)*IF($B119="Male", MIN(OFFSET(Mortality_Rates!$B$6, $C119, 0), Mortality_Rates!$B$111), MIN(OFFSET(Mortality_Rates!$B$6, $C119, 1),  Mortality_Rates!$C$111))</f>
        <v>1.1566776379990493E-4</v>
      </c>
      <c r="R119" s="30">
        <f ca="1">(1-IF($B119="Male", $C$3, $C$4))^MIN((R$8-$C$6), $C$5)*IF($B119="Male", MIN(OFFSET(Mortality_Rates!$B$6, $C119, 0), Mortality_Rates!$B$111), MIN(OFFSET(Mortality_Rates!$B$6, $C119, 1),  Mortality_Rates!$C$111))</f>
        <v>1.1433758451620603E-4</v>
      </c>
      <c r="S119" s="30">
        <f ca="1">(1-IF($B119="Male", $C$3, $C$4))^MIN((S$8-$C$6), $C$5)*IF($B119="Male", MIN(OFFSET(Mortality_Rates!$B$6, $C119, 0), Mortality_Rates!$B$111), MIN(OFFSET(Mortality_Rates!$B$6, $C119, 1),  Mortality_Rates!$C$111))</f>
        <v>1.1302270229426966E-4</v>
      </c>
      <c r="T119" s="30">
        <f ca="1">(1-IF($B119="Male", $C$3, $C$4))^MIN((T$8-$C$6), $C$5)*IF($B119="Male", MIN(OFFSET(Mortality_Rates!$B$6, $C119, 0), Mortality_Rates!$B$111), MIN(OFFSET(Mortality_Rates!$B$6, $C119, 1),  Mortality_Rates!$C$111))</f>
        <v>1.1172294121788556E-4</v>
      </c>
      <c r="U119" s="30">
        <f ca="1">(1-IF($B119="Male", $C$3, $C$4))^MIN((U$8-$C$6), $C$5)*IF($B119="Male", MIN(OFFSET(Mortality_Rates!$B$6, $C119, 0), Mortality_Rates!$B$111), MIN(OFFSET(Mortality_Rates!$B$6, $C119, 1),  Mortality_Rates!$C$111))</f>
        <v>1.1043812739387987E-4</v>
      </c>
      <c r="V119" s="30">
        <f ca="1">(1-IF($B119="Male", $C$3, $C$4))^MIN((V$8-$C$6), $C$5)*IF($B119="Male", MIN(OFFSET(Mortality_Rates!$B$6, $C119, 0), Mortality_Rates!$B$111), MIN(OFFSET(Mortality_Rates!$B$6, $C119, 1),  Mortality_Rates!$C$111))</f>
        <v>1.0916808892885025E-4</v>
      </c>
      <c r="W119" s="30">
        <f ca="1">(1-IF($B119="Male", $C$3, $C$4))^MIN((W$8-$C$6), $C$5)*IF($B119="Male", MIN(OFFSET(Mortality_Rates!$B$6, $C119, 0), Mortality_Rates!$B$111), MIN(OFFSET(Mortality_Rates!$B$6, $C119, 1),  Mortality_Rates!$C$111))</f>
        <v>1.0791265590616848E-4</v>
      </c>
      <c r="X119" s="30">
        <f ca="1">(1-IF($B119="Male", $C$3, $C$4))^MIN((X$8-$C$6), $C$5)*IF($B119="Male", MIN(OFFSET(Mortality_Rates!$B$6, $C119, 0), Mortality_Rates!$B$111), MIN(OFFSET(Mortality_Rates!$B$6, $C119, 1),  Mortality_Rates!$C$111))</f>
        <v>1.0667166036324756E-4</v>
      </c>
      <c r="Y119" s="30">
        <f ca="1">(1-IF($B119="Male", $C$3, $C$4))^MIN((Y$8-$C$6), $C$5)*IF($B119="Male", MIN(OFFSET(Mortality_Rates!$B$6, $C119, 0), Mortality_Rates!$B$111), MIN(OFFSET(Mortality_Rates!$B$6, $C119, 1),  Mortality_Rates!$C$111))</f>
        <v>1.054449362690702E-4</v>
      </c>
      <c r="Z119" s="30">
        <f ca="1">(1-IF($B119="Male", $C$3, $C$4))^MIN((Z$8-$C$6), $C$5)*IF($B119="Male", MIN(OFFSET(Mortality_Rates!$B$6, $C119, 0), Mortality_Rates!$B$111), MIN(OFFSET(Mortality_Rates!$B$6, $C119, 1),  Mortality_Rates!$C$111))</f>
        <v>1.042323195019759E-4</v>
      </c>
      <c r="AA119" s="30">
        <f ca="1">(1-IF($B119="Male", $C$3, $C$4))^MIN((AA$8-$C$6), $C$5)*IF($B119="Male", MIN(OFFSET(Mortality_Rates!$B$6, $C119, 0), Mortality_Rates!$B$111), MIN(OFFSET(Mortality_Rates!$B$6, $C119, 1),  Mortality_Rates!$C$111))</f>
        <v>1.0303364782770317E-4</v>
      </c>
      <c r="AB119" s="30">
        <f ca="1">(1-IF($B119="Male", $C$3, $C$4))^MIN((AB$8-$C$6), $C$5)*IF($B119="Male", MIN(OFFSET(Mortality_Rates!$B$6, $C119, 0), Mortality_Rates!$B$111), MIN(OFFSET(Mortality_Rates!$B$6, $C119, 1),  Mortality_Rates!$C$111))</f>
        <v>1.0184876087768459E-4</v>
      </c>
      <c r="AC119" s="30">
        <f ca="1">(1-IF($B119="Male", $C$3, $C$4))^MIN((AC$8-$C$6), $C$5)*IF($B119="Male", MIN(OFFSET(Mortality_Rates!$B$6, $C119, 0), Mortality_Rates!$B$111), MIN(OFFSET(Mortality_Rates!$B$6, $C119, 1),  Mortality_Rates!$C$111))</f>
        <v>1.0067750012759122E-4</v>
      </c>
      <c r="AD119" s="30">
        <f ca="1">(1-IF($B119="Male", $C$3, $C$4))^MIN((AD$8-$C$6), $C$5)*IF($B119="Male", MIN(OFFSET(Mortality_Rates!$B$6, $C119, 0), Mortality_Rates!$B$111), MIN(OFFSET(Mortality_Rates!$B$6, $C119, 1),  Mortality_Rates!$C$111))</f>
        <v>9.9519708876123932E-5</v>
      </c>
      <c r="AE119" s="30">
        <f ca="1">(1-IF($B119="Male", $C$3, $C$4))^MIN((AE$8-$C$6), $C$5)*IF($B119="Male", MIN(OFFSET(Mortality_Rates!$B$6, $C119, 0), Mortality_Rates!$B$111), MIN(OFFSET(Mortality_Rates!$B$6, $C119, 1),  Mortality_Rates!$C$111))</f>
        <v>9.8375232224048523E-5</v>
      </c>
      <c r="AF119" s="30">
        <f ca="1">(1-IF($B119="Male", $C$3, $C$4))^MIN((AF$8-$C$6), $C$5)*IF($B119="Male", MIN(OFFSET(Mortality_Rates!$B$6, $C119, 0), Mortality_Rates!$B$111), MIN(OFFSET(Mortality_Rates!$B$6, $C119, 1),  Mortality_Rates!$C$111))</f>
        <v>9.7243917053471956E-5</v>
      </c>
      <c r="AG119" s="30">
        <f ca="1">(1-IF($B119="Male", $C$3, $C$4))^MIN((AG$8-$C$6), $C$5)*IF($B119="Male", MIN(OFFSET(Mortality_Rates!$B$6, $C119, 0), Mortality_Rates!$B$111), MIN(OFFSET(Mortality_Rates!$B$6, $C119, 1),  Mortality_Rates!$C$111))</f>
        <v>9.612561200735703E-5</v>
      </c>
      <c r="AH119" s="30">
        <f ca="1">(1-IF($B119="Male", $C$3, $C$4))^MIN((AH$8-$C$6), $C$5)*IF($B119="Male", MIN(OFFSET(Mortality_Rates!$B$6, $C119, 0), Mortality_Rates!$B$111), MIN(OFFSET(Mortality_Rates!$B$6, $C119, 1),  Mortality_Rates!$C$111))</f>
        <v>9.5020167469272426E-5</v>
      </c>
      <c r="AI119" s="30">
        <f ca="1">(1-IF($B119="Male", $C$3, $C$4))^MIN((AI$8-$C$6), $C$5)*IF($B119="Male", MIN(OFFSET(Mortality_Rates!$B$6, $C119, 0), Mortality_Rates!$B$111), MIN(OFFSET(Mortality_Rates!$B$6, $C119, 1),  Mortality_Rates!$C$111))</f>
        <v>9.392743554337579E-5</v>
      </c>
      <c r="AJ119" s="30">
        <f ca="1">(1-IF($B119="Male", $C$3, $C$4))^MIN((AJ$8-$C$6), $C$5)*IF($B119="Male", MIN(OFFSET(Mortality_Rates!$B$6, $C119, 0), Mortality_Rates!$B$111), MIN(OFFSET(Mortality_Rates!$B$6, $C119, 1),  Mortality_Rates!$C$111))</f>
        <v>9.284727003462697E-5</v>
      </c>
      <c r="AK119" s="30">
        <f ca="1">(1-IF($B119="Male", $C$3, $C$4))^MIN((AK$8-$C$6), $C$5)*IF($B119="Male", MIN(OFFSET(Mortality_Rates!$B$6, $C119, 0), Mortality_Rates!$B$111), MIN(OFFSET(Mortality_Rates!$B$6, $C119, 1),  Mortality_Rates!$C$111))</f>
        <v>9.1779526429228758E-5</v>
      </c>
      <c r="AL119" s="30">
        <f ca="1">(1-IF($B119="Male", $C$3, $C$4))^MIN((AL$8-$C$6), $C$5)*IF($B119="Male", MIN(OFFSET(Mortality_Rates!$B$6, $C119, 0), Mortality_Rates!$B$111), MIN(OFFSET(Mortality_Rates!$B$6, $C119, 1),  Mortality_Rates!$C$111))</f>
        <v>9.0724061875292617E-5</v>
      </c>
      <c r="AM119" s="30">
        <f ca="1">(1-IF($B119="Male", $C$3, $C$4))^MIN((AM$8-$C$6), $C$5)*IF($B119="Male", MIN(OFFSET(Mortality_Rates!$B$6, $C119, 0), Mortality_Rates!$B$111), MIN(OFFSET(Mortality_Rates!$B$6, $C119, 1),  Mortality_Rates!$C$111))</f>
        <v>8.9680735163726765E-5</v>
      </c>
      <c r="AN119" s="30">
        <f ca="1">(1-IF($B119="Male", $C$3, $C$4))^MIN((AN$8-$C$6), $C$5)*IF($B119="Male", MIN(OFFSET(Mortality_Rates!$B$6, $C119, 0), Mortality_Rates!$B$111), MIN(OFFSET(Mortality_Rates!$B$6, $C119, 1),  Mortality_Rates!$C$111))</f>
        <v>8.8649406709343908E-5</v>
      </c>
      <c r="AO119" s="30">
        <f ca="1">(1-IF($B119="Male", $C$3, $C$4))^MIN((AO$8-$C$6), $C$5)*IF($B119="Male", MIN(OFFSET(Mortality_Rates!$B$6, $C119, 0), Mortality_Rates!$B$111), MIN(OFFSET(Mortality_Rates!$B$6, $C119, 1),  Mortality_Rates!$C$111))</f>
        <v>8.7629938532186454E-5</v>
      </c>
      <c r="AP119" s="30">
        <f ca="1">(1-IF($B119="Male", $C$3, $C$4))^MIN((AP$8-$C$6), $C$5)*IF($B119="Male", MIN(OFFSET(Mortality_Rates!$B$6, $C119, 0), Mortality_Rates!$B$111), MIN(OFFSET(Mortality_Rates!$B$6, $C119, 1),  Mortality_Rates!$C$111))</f>
        <v>8.6622194239066317E-5</v>
      </c>
      <c r="AQ119" s="30">
        <f ca="1">(1-IF($B119="Male", $C$3, $C$4))^MIN((AQ$8-$C$6), $C$5)*IF($B119="Male", MIN(OFFSET(Mortality_Rates!$B$6, $C119, 0), Mortality_Rates!$B$111), MIN(OFFSET(Mortality_Rates!$B$6, $C119, 1),  Mortality_Rates!$C$111))</f>
        <v>8.5626039005317053E-5</v>
      </c>
      <c r="AR119" s="30">
        <f ca="1">(1-IF($B119="Male", $C$3, $C$4))^MIN((AR$8-$C$6), $C$5)*IF($B119="Male", MIN(OFFSET(Mortality_Rates!$B$6, $C119, 0), Mortality_Rates!$B$111), MIN(OFFSET(Mortality_Rates!$B$6, $C119, 1),  Mortality_Rates!$C$111))</f>
        <v>8.4641339556755914E-5</v>
      </c>
      <c r="AS119" s="30">
        <f ca="1">(1-IF($B119="Male", $C$3, $C$4))^MIN((AS$8-$C$6), $C$5)*IF($B119="Male", MIN(OFFSET(Mortality_Rates!$B$6, $C119, 0), Mortality_Rates!$B$111), MIN(OFFSET(Mortality_Rates!$B$6, $C119, 1),  Mortality_Rates!$C$111))</f>
        <v>8.3667964151853215E-5</v>
      </c>
      <c r="AT119" s="30">
        <f ca="1">(1-IF($B119="Male", $C$3, $C$4))^MIN((AT$8-$C$6), $C$5)*IF($B119="Male", MIN(OFFSET(Mortality_Rates!$B$6, $C119, 0), Mortality_Rates!$B$111), MIN(OFFSET(Mortality_Rates!$B$6, $C119, 1),  Mortality_Rates!$C$111))</f>
        <v>8.2705782564106902E-5</v>
      </c>
      <c r="AU119" s="30">
        <f ca="1">(1-IF($B119="Male", $C$3, $C$4))^MIN((AU$8-$C$6), $C$5)*IF($B119="Male", MIN(OFFSET(Mortality_Rates!$B$6, $C119, 0), Mortality_Rates!$B$111), MIN(OFFSET(Mortality_Rates!$B$6, $C119, 1),  Mortality_Rates!$C$111))</f>
        <v>8.1754666064619681E-5</v>
      </c>
      <c r="AV119" s="30">
        <f ca="1">(1-IF($B119="Male", $C$3, $C$4))^MIN((AV$8-$C$6), $C$5)*IF($B119="Male", MIN(OFFSET(Mortality_Rates!$B$6, $C119, 0), Mortality_Rates!$B$111), MIN(OFFSET(Mortality_Rates!$B$6, $C119, 1),  Mortality_Rates!$C$111))</f>
        <v>8.0814487404876566E-5</v>
      </c>
      <c r="AW119" s="30">
        <f ca="1">(1-IF($B119="Male", $C$3, $C$4))^MIN((AW$8-$C$6), $C$5)*IF($B119="Male", MIN(OFFSET(Mortality_Rates!$B$6, $C119, 0), Mortality_Rates!$B$111), MIN(OFFSET(Mortality_Rates!$B$6, $C119, 1),  Mortality_Rates!$C$111))</f>
        <v>7.9885120799720485E-5</v>
      </c>
      <c r="AX119" s="30">
        <f ca="1">(1-IF($B119="Male", $C$3, $C$4))^MIN((AX$8-$C$6), $C$5)*IF($B119="Male", MIN(OFFSET(Mortality_Rates!$B$6, $C119, 0), Mortality_Rates!$B$111), MIN(OFFSET(Mortality_Rates!$B$6, $C119, 1),  Mortality_Rates!$C$111))</f>
        <v>7.8966441910523693E-5</v>
      </c>
      <c r="AY119" s="30">
        <f ca="1">(1-IF($B119="Male", $C$3, $C$4))^MIN((AY$8-$C$6), $C$5)*IF($B119="Male", MIN(OFFSET(Mortality_Rates!$B$6, $C119, 0), Mortality_Rates!$B$111), MIN(OFFSET(Mortality_Rates!$B$6, $C119, 1),  Mortality_Rates!$C$111))</f>
        <v>7.8058327828552679E-5</v>
      </c>
      <c r="AZ119" s="30">
        <f ca="1">(1-IF($B119="Male", $C$3, $C$4))^MIN((AZ$8-$C$6), $C$5)*IF($B119="Male", MIN(OFFSET(Mortality_Rates!$B$6, $C119, 0), Mortality_Rates!$B$111), MIN(OFFSET(Mortality_Rates!$B$6, $C119, 1),  Mortality_Rates!$C$111))</f>
        <v>7.7160657058524316E-5</v>
      </c>
      <c r="BA119" s="30">
        <f ca="1">(1-IF($B119="Male", $C$3, $C$4))^MIN((BA$8-$C$6), $C$5)*IF($B119="Male", MIN(OFFSET(Mortality_Rates!$B$6, $C119, 0), Mortality_Rates!$B$111), MIN(OFFSET(Mortality_Rates!$B$6, $C119, 1),  Mortality_Rates!$C$111))</f>
        <v>7.6273309502351299E-5</v>
      </c>
      <c r="BB119" s="30">
        <f ca="1">(1-IF($B119="Male", $C$3, $C$4))^MIN((BB$8-$C$6), $C$5)*IF($B119="Male", MIN(OFFSET(Mortality_Rates!$B$6, $C119, 0), Mortality_Rates!$B$111), MIN(OFFSET(Mortality_Rates!$B$6, $C119, 1),  Mortality_Rates!$C$111))</f>
        <v>7.6273309502351299E-5</v>
      </c>
      <c r="BC119" s="30">
        <f ca="1">(1-IF($B119="Male", $C$3, $C$4))^MIN((BC$8-$C$6), $C$5)*IF($B119="Male", MIN(OFFSET(Mortality_Rates!$B$6, $C119, 0), Mortality_Rates!$B$111), MIN(OFFSET(Mortality_Rates!$B$6, $C119, 1),  Mortality_Rates!$C$111))</f>
        <v>7.6273309502351299E-5</v>
      </c>
      <c r="BD119" s="30">
        <f ca="1">(1-IF($B119="Male", $C$3, $C$4))^MIN((BD$8-$C$6), $C$5)*IF($B119="Male", MIN(OFFSET(Mortality_Rates!$B$6, $C119, 0), Mortality_Rates!$B$111), MIN(OFFSET(Mortality_Rates!$B$6, $C119, 1),  Mortality_Rates!$C$111))</f>
        <v>7.6273309502351299E-5</v>
      </c>
      <c r="BE119" s="30">
        <f ca="1">(1-IF($B119="Male", $C$3, $C$4))^MIN((BE$8-$C$6), $C$5)*IF($B119="Male", MIN(OFFSET(Mortality_Rates!$B$6, $C119, 0), Mortality_Rates!$B$111), MIN(OFFSET(Mortality_Rates!$B$6, $C119, 1),  Mortality_Rates!$C$111))</f>
        <v>7.6273309502351299E-5</v>
      </c>
      <c r="BF119" s="30">
        <f ca="1">(1-IF($B119="Male", $C$3, $C$4))^MIN((BF$8-$C$6), $C$5)*IF($B119="Male", MIN(OFFSET(Mortality_Rates!$B$6, $C119, 0), Mortality_Rates!$B$111), MIN(OFFSET(Mortality_Rates!$B$6, $C119, 1),  Mortality_Rates!$C$111))</f>
        <v>7.6273309502351299E-5</v>
      </c>
      <c r="BG119" s="30">
        <f ca="1">(1-IF($B119="Male", $C$3, $C$4))^MIN((BG$8-$C$6), $C$5)*IF($B119="Male", MIN(OFFSET(Mortality_Rates!$B$6, $C119, 0), Mortality_Rates!$B$111), MIN(OFFSET(Mortality_Rates!$B$6, $C119, 1),  Mortality_Rates!$C$111))</f>
        <v>7.6273309502351299E-5</v>
      </c>
      <c r="BH119" s="30">
        <f ca="1">(1-IF($B119="Male", $C$3, $C$4))^MIN((BH$8-$C$6), $C$5)*IF($B119="Male", MIN(OFFSET(Mortality_Rates!$B$6, $C119, 0), Mortality_Rates!$B$111), MIN(OFFSET(Mortality_Rates!$B$6, $C119, 1),  Mortality_Rates!$C$111))</f>
        <v>7.6273309502351299E-5</v>
      </c>
      <c r="BI119" s="30">
        <f ca="1">(1-IF($B119="Male", $C$3, $C$4))^MIN((BI$8-$C$6), $C$5)*IF($B119="Male", MIN(OFFSET(Mortality_Rates!$B$6, $C119, 0), Mortality_Rates!$B$111), MIN(OFFSET(Mortality_Rates!$B$6, $C119, 1),  Mortality_Rates!$C$111))</f>
        <v>7.6273309502351299E-5</v>
      </c>
      <c r="BJ119" s="30">
        <f ca="1">(1-IF($B119="Male", $C$3, $C$4))^MIN((BJ$8-$C$6), $C$5)*IF($B119="Male", MIN(OFFSET(Mortality_Rates!$B$6, $C119, 0), Mortality_Rates!$B$111), MIN(OFFSET(Mortality_Rates!$B$6, $C119, 1),  Mortality_Rates!$C$111))</f>
        <v>7.6273309502351299E-5</v>
      </c>
      <c r="BK119" s="30">
        <f ca="1">(1-IF($B119="Male", $C$3, $C$4))^MIN((BK$8-$C$6), $C$5)*IF($B119="Male", MIN(OFFSET(Mortality_Rates!$B$6, $C119, 0), Mortality_Rates!$B$111), MIN(OFFSET(Mortality_Rates!$B$6, $C119, 1),  Mortality_Rates!$C$111))</f>
        <v>7.6273309502351299E-5</v>
      </c>
    </row>
    <row r="120" spans="1:63" x14ac:dyDescent="0.35">
      <c r="A120" t="s">
        <v>38</v>
      </c>
      <c r="B120" t="s">
        <v>32</v>
      </c>
      <c r="C120">
        <f t="shared" si="27"/>
        <v>10</v>
      </c>
      <c r="D120" s="30">
        <f ca="1">(1-IF($B120="Male", $C$3, $C$4))^MIN((D$8-$C$6), $C$5)*IF($B120="Male", MIN(OFFSET(Mortality_Rates!$B$6, $C120, 0), Mortality_Rates!$B$111), MIN(OFFSET(Mortality_Rates!$B$6, $C120, 1),  Mortality_Rates!$C$111))</f>
        <v>1.4333250000000001E-4</v>
      </c>
      <c r="E120" s="30">
        <f ca="1">(1-IF($B120="Male", $C$3, $C$4))^MIN((E$8-$C$6), $C$5)*IF($B120="Male", MIN(OFFSET(Mortality_Rates!$B$6, $C120, 0), Mortality_Rates!$B$111), MIN(OFFSET(Mortality_Rates!$B$6, $C120, 1),  Mortality_Rates!$C$111))</f>
        <v>1.4168417624999999E-4</v>
      </c>
      <c r="F120" s="30">
        <f ca="1">(1-IF($B120="Male", $C$3, $C$4))^MIN((F$8-$C$6), $C$5)*IF($B120="Male", MIN(OFFSET(Mortality_Rates!$B$6, $C120, 0), Mortality_Rates!$B$111), MIN(OFFSET(Mortality_Rates!$B$6, $C120, 1),  Mortality_Rates!$C$111))</f>
        <v>1.4005480822312501E-4</v>
      </c>
      <c r="G120" s="30">
        <f ca="1">(1-IF($B120="Male", $C$3, $C$4))^MIN((G$8-$C$6), $C$5)*IF($B120="Male", MIN(OFFSET(Mortality_Rates!$B$6, $C120, 0), Mortality_Rates!$B$111), MIN(OFFSET(Mortality_Rates!$B$6, $C120, 1),  Mortality_Rates!$C$111))</f>
        <v>1.3844417792855908E-4</v>
      </c>
      <c r="H120" s="30">
        <f ca="1">(1-IF($B120="Male", $C$3, $C$4))^MIN((H$8-$C$6), $C$5)*IF($B120="Male", MIN(OFFSET(Mortality_Rates!$B$6, $C120, 0), Mortality_Rates!$B$111), MIN(OFFSET(Mortality_Rates!$B$6, $C120, 1),  Mortality_Rates!$C$111))</f>
        <v>1.3685206988238067E-4</v>
      </c>
      <c r="I120" s="30">
        <f ca="1">(1-IF($B120="Male", $C$3, $C$4))^MIN((I$8-$C$6), $C$5)*IF($B120="Male", MIN(OFFSET(Mortality_Rates!$B$6, $C120, 0), Mortality_Rates!$B$111), MIN(OFFSET(Mortality_Rates!$B$6, $C120, 1),  Mortality_Rates!$C$111))</f>
        <v>1.3527827107873329E-4</v>
      </c>
      <c r="J120" s="30">
        <f ca="1">(1-IF($B120="Male", $C$3, $C$4))^MIN((J$8-$C$6), $C$5)*IF($B120="Male", MIN(OFFSET(Mortality_Rates!$B$6, $C120, 0), Mortality_Rates!$B$111), MIN(OFFSET(Mortality_Rates!$B$6, $C120, 1),  Mortality_Rates!$C$111))</f>
        <v>1.3372257096132785E-4</v>
      </c>
      <c r="K120" s="30">
        <f ca="1">(1-IF($B120="Male", $C$3, $C$4))^MIN((K$8-$C$6), $C$5)*IF($B120="Male", MIN(OFFSET(Mortality_Rates!$B$6, $C120, 0), Mortality_Rates!$B$111), MIN(OFFSET(Mortality_Rates!$B$6, $C120, 1),  Mortality_Rates!$C$111))</f>
        <v>1.3218476139527258E-4</v>
      </c>
      <c r="L120" s="30">
        <f ca="1">(1-IF($B120="Male", $C$3, $C$4))^MIN((L$8-$C$6), $C$5)*IF($B120="Male", MIN(OFFSET(Mortality_Rates!$B$6, $C120, 0), Mortality_Rates!$B$111), MIN(OFFSET(Mortality_Rates!$B$6, $C120, 1),  Mortality_Rates!$C$111))</f>
        <v>1.3066463663922694E-4</v>
      </c>
      <c r="M120" s="30">
        <f ca="1">(1-IF($B120="Male", $C$3, $C$4))^MIN((M$8-$C$6), $C$5)*IF($B120="Male", MIN(OFFSET(Mortality_Rates!$B$6, $C120, 0), Mortality_Rates!$B$111), MIN(OFFSET(Mortality_Rates!$B$6, $C120, 1),  Mortality_Rates!$C$111))</f>
        <v>1.2916199331787585E-4</v>
      </c>
      <c r="N120" s="30">
        <f ca="1">(1-IF($B120="Male", $C$3, $C$4))^MIN((N$8-$C$6), $C$5)*IF($B120="Male", MIN(OFFSET(Mortality_Rates!$B$6, $C120, 0), Mortality_Rates!$B$111), MIN(OFFSET(Mortality_Rates!$B$6, $C120, 1),  Mortality_Rates!$C$111))</f>
        <v>1.2767663039472027E-4</v>
      </c>
      <c r="O120" s="30">
        <f ca="1">(1-IF($B120="Male", $C$3, $C$4))^MIN((O$8-$C$6), $C$5)*IF($B120="Male", MIN(OFFSET(Mortality_Rates!$B$6, $C120, 0), Mortality_Rates!$B$111), MIN(OFFSET(Mortality_Rates!$B$6, $C120, 1),  Mortality_Rates!$C$111))</f>
        <v>1.26208349145181E-4</v>
      </c>
      <c r="P120" s="30">
        <f ca="1">(1-IF($B120="Male", $C$3, $C$4))^MIN((P$8-$C$6), $C$5)*IF($B120="Male", MIN(OFFSET(Mortality_Rates!$B$6, $C120, 0), Mortality_Rates!$B$111), MIN(OFFSET(Mortality_Rates!$B$6, $C120, 1),  Mortality_Rates!$C$111))</f>
        <v>1.2475695313001142E-4</v>
      </c>
      <c r="Q120" s="30">
        <f ca="1">(1-IF($B120="Male", $C$3, $C$4))^MIN((Q$8-$C$6), $C$5)*IF($B120="Male", MIN(OFFSET(Mortality_Rates!$B$6, $C120, 0), Mortality_Rates!$B$111), MIN(OFFSET(Mortality_Rates!$B$6, $C120, 1),  Mortality_Rates!$C$111))</f>
        <v>1.233222481690163E-4</v>
      </c>
      <c r="R120" s="30">
        <f ca="1">(1-IF($B120="Male", $C$3, $C$4))^MIN((R$8-$C$6), $C$5)*IF($B120="Male", MIN(OFFSET(Mortality_Rates!$B$6, $C120, 0), Mortality_Rates!$B$111), MIN(OFFSET(Mortality_Rates!$B$6, $C120, 1),  Mortality_Rates!$C$111))</f>
        <v>1.2190404231507261E-4</v>
      </c>
      <c r="S120" s="30">
        <f ca="1">(1-IF($B120="Male", $C$3, $C$4))^MIN((S$8-$C$6), $C$5)*IF($B120="Male", MIN(OFFSET(Mortality_Rates!$B$6, $C120, 0), Mortality_Rates!$B$111), MIN(OFFSET(Mortality_Rates!$B$6, $C120, 1),  Mortality_Rates!$C$111))</f>
        <v>1.2050214582844927E-4</v>
      </c>
      <c r="T120" s="30">
        <f ca="1">(1-IF($B120="Male", $C$3, $C$4))^MIN((T$8-$C$6), $C$5)*IF($B120="Male", MIN(OFFSET(Mortality_Rates!$B$6, $C120, 0), Mortality_Rates!$B$111), MIN(OFFSET(Mortality_Rates!$B$6, $C120, 1),  Mortality_Rates!$C$111))</f>
        <v>1.191163711514221E-4</v>
      </c>
      <c r="U120" s="30">
        <f ca="1">(1-IF($B120="Male", $C$3, $C$4))^MIN((U$8-$C$6), $C$5)*IF($B120="Male", MIN(OFFSET(Mortality_Rates!$B$6, $C120, 0), Mortality_Rates!$B$111), MIN(OFFSET(Mortality_Rates!$B$6, $C120, 1),  Mortality_Rates!$C$111))</f>
        <v>1.1774653288318074E-4</v>
      </c>
      <c r="V120" s="30">
        <f ca="1">(1-IF($B120="Male", $C$3, $C$4))^MIN((V$8-$C$6), $C$5)*IF($B120="Male", MIN(OFFSET(Mortality_Rates!$B$6, $C120, 0), Mortality_Rates!$B$111), MIN(OFFSET(Mortality_Rates!$B$6, $C120, 1),  Mortality_Rates!$C$111))</f>
        <v>1.1639244775502417E-4</v>
      </c>
      <c r="W120" s="30">
        <f ca="1">(1-IF($B120="Male", $C$3, $C$4))^MIN((W$8-$C$6), $C$5)*IF($B120="Male", MIN(OFFSET(Mortality_Rates!$B$6, $C120, 0), Mortality_Rates!$B$111), MIN(OFFSET(Mortality_Rates!$B$6, $C120, 1),  Mortality_Rates!$C$111))</f>
        <v>1.1505393460584141E-4</v>
      </c>
      <c r="X120" s="30">
        <f ca="1">(1-IF($B120="Male", $C$3, $C$4))^MIN((X$8-$C$6), $C$5)*IF($B120="Male", MIN(OFFSET(Mortality_Rates!$B$6, $C120, 0), Mortality_Rates!$B$111), MIN(OFFSET(Mortality_Rates!$B$6, $C120, 1),  Mortality_Rates!$C$111))</f>
        <v>1.1373081435787424E-4</v>
      </c>
      <c r="Y120" s="30">
        <f ca="1">(1-IF($B120="Male", $C$3, $C$4))^MIN((Y$8-$C$6), $C$5)*IF($B120="Male", MIN(OFFSET(Mortality_Rates!$B$6, $C120, 0), Mortality_Rates!$B$111), MIN(OFFSET(Mortality_Rates!$B$6, $C120, 1),  Mortality_Rates!$C$111))</f>
        <v>1.1242290999275867E-4</v>
      </c>
      <c r="Z120" s="30">
        <f ca="1">(1-IF($B120="Male", $C$3, $C$4))^MIN((Z$8-$C$6), $C$5)*IF($B120="Male", MIN(OFFSET(Mortality_Rates!$B$6, $C120, 0), Mortality_Rates!$B$111), MIN(OFFSET(Mortality_Rates!$B$6, $C120, 1),  Mortality_Rates!$C$111))</f>
        <v>1.1113004652784195E-4</v>
      </c>
      <c r="AA120" s="30">
        <f ca="1">(1-IF($B120="Male", $C$3, $C$4))^MIN((AA$8-$C$6), $C$5)*IF($B120="Male", MIN(OFFSET(Mortality_Rates!$B$6, $C120, 0), Mortality_Rates!$B$111), MIN(OFFSET(Mortality_Rates!$B$6, $C120, 1),  Mortality_Rates!$C$111))</f>
        <v>1.0985205099277178E-4</v>
      </c>
      <c r="AB120" s="30">
        <f ca="1">(1-IF($B120="Male", $C$3, $C$4))^MIN((AB$8-$C$6), $C$5)*IF($B120="Male", MIN(OFFSET(Mortality_Rates!$B$6, $C120, 0), Mortality_Rates!$B$111), MIN(OFFSET(Mortality_Rates!$B$6, $C120, 1),  Mortality_Rates!$C$111))</f>
        <v>1.085887524063549E-4</v>
      </c>
      <c r="AC120" s="30">
        <f ca="1">(1-IF($B120="Male", $C$3, $C$4))^MIN((AC$8-$C$6), $C$5)*IF($B120="Male", MIN(OFFSET(Mortality_Rates!$B$6, $C120, 0), Mortality_Rates!$B$111), MIN(OFFSET(Mortality_Rates!$B$6, $C120, 1),  Mortality_Rates!$C$111))</f>
        <v>1.0733998175368182E-4</v>
      </c>
      <c r="AD120" s="30">
        <f ca="1">(1-IF($B120="Male", $C$3, $C$4))^MIN((AD$8-$C$6), $C$5)*IF($B120="Male", MIN(OFFSET(Mortality_Rates!$B$6, $C120, 0), Mortality_Rates!$B$111), MIN(OFFSET(Mortality_Rates!$B$6, $C120, 1),  Mortality_Rates!$C$111))</f>
        <v>1.0610557196351449E-4</v>
      </c>
      <c r="AE120" s="30">
        <f ca="1">(1-IF($B120="Male", $C$3, $C$4))^MIN((AE$8-$C$6), $C$5)*IF($B120="Male", MIN(OFFSET(Mortality_Rates!$B$6, $C120, 0), Mortality_Rates!$B$111), MIN(OFFSET(Mortality_Rates!$B$6, $C120, 1),  Mortality_Rates!$C$111))</f>
        <v>1.0488535788593409E-4</v>
      </c>
      <c r="AF120" s="30">
        <f ca="1">(1-IF($B120="Male", $C$3, $C$4))^MIN((AF$8-$C$6), $C$5)*IF($B120="Male", MIN(OFFSET(Mortality_Rates!$B$6, $C120, 0), Mortality_Rates!$B$111), MIN(OFFSET(Mortality_Rates!$B$6, $C120, 1),  Mortality_Rates!$C$111))</f>
        <v>1.0367917627024583E-4</v>
      </c>
      <c r="AG120" s="30">
        <f ca="1">(1-IF($B120="Male", $C$3, $C$4))^MIN((AG$8-$C$6), $C$5)*IF($B120="Male", MIN(OFFSET(Mortality_Rates!$B$6, $C120, 0), Mortality_Rates!$B$111), MIN(OFFSET(Mortality_Rates!$B$6, $C120, 1),  Mortality_Rates!$C$111))</f>
        <v>1.0248686574313801E-4</v>
      </c>
      <c r="AH120" s="30">
        <f ca="1">(1-IF($B120="Male", $C$3, $C$4))^MIN((AH$8-$C$6), $C$5)*IF($B120="Male", MIN(OFFSET(Mortality_Rates!$B$6, $C120, 0), Mortality_Rates!$B$111), MIN(OFFSET(Mortality_Rates!$B$6, $C120, 1),  Mortality_Rates!$C$111))</f>
        <v>1.0130826678709192E-4</v>
      </c>
      <c r="AI120" s="30">
        <f ca="1">(1-IF($B120="Male", $C$3, $C$4))^MIN((AI$8-$C$6), $C$5)*IF($B120="Male", MIN(OFFSET(Mortality_Rates!$B$6, $C120, 0), Mortality_Rates!$B$111), MIN(OFFSET(Mortality_Rates!$B$6, $C120, 1),  Mortality_Rates!$C$111))</f>
        <v>1.0014322171904036E-4</v>
      </c>
      <c r="AJ120" s="30">
        <f ca="1">(1-IF($B120="Male", $C$3, $C$4))^MIN((AJ$8-$C$6), $C$5)*IF($B120="Male", MIN(OFFSET(Mortality_Rates!$B$6, $C120, 0), Mortality_Rates!$B$111), MIN(OFFSET(Mortality_Rates!$B$6, $C120, 1),  Mortality_Rates!$C$111))</f>
        <v>9.8991574669271399E-5</v>
      </c>
      <c r="AK120" s="30">
        <f ca="1">(1-IF($B120="Male", $C$3, $C$4))^MIN((AK$8-$C$6), $C$5)*IF($B120="Male", MIN(OFFSET(Mortality_Rates!$B$6, $C120, 0), Mortality_Rates!$B$111), MIN(OFFSET(Mortality_Rates!$B$6, $C120, 1),  Mortality_Rates!$C$111))</f>
        <v>9.7853171560574774E-5</v>
      </c>
      <c r="AL120" s="30">
        <f ca="1">(1-IF($B120="Male", $C$3, $C$4))^MIN((AL$8-$C$6), $C$5)*IF($B120="Male", MIN(OFFSET(Mortality_Rates!$B$6, $C120, 0), Mortality_Rates!$B$111), MIN(OFFSET(Mortality_Rates!$B$6, $C120, 1),  Mortality_Rates!$C$111))</f>
        <v>9.6727860087628164E-5</v>
      </c>
      <c r="AM120" s="30">
        <f ca="1">(1-IF($B120="Male", $C$3, $C$4))^MIN((AM$8-$C$6), $C$5)*IF($B120="Male", MIN(OFFSET(Mortality_Rates!$B$6, $C120, 0), Mortality_Rates!$B$111), MIN(OFFSET(Mortality_Rates!$B$6, $C120, 1),  Mortality_Rates!$C$111))</f>
        <v>9.5615489696620451E-5</v>
      </c>
      <c r="AN120" s="30">
        <f ca="1">(1-IF($B120="Male", $C$3, $C$4))^MIN((AN$8-$C$6), $C$5)*IF($B120="Male", MIN(OFFSET(Mortality_Rates!$B$6, $C120, 0), Mortality_Rates!$B$111), MIN(OFFSET(Mortality_Rates!$B$6, $C120, 1),  Mortality_Rates!$C$111))</f>
        <v>9.4515911565109324E-5</v>
      </c>
      <c r="AO120" s="30">
        <f ca="1">(1-IF($B120="Male", $C$3, $C$4))^MIN((AO$8-$C$6), $C$5)*IF($B120="Male", MIN(OFFSET(Mortality_Rates!$B$6, $C120, 0), Mortality_Rates!$B$111), MIN(OFFSET(Mortality_Rates!$B$6, $C120, 1),  Mortality_Rates!$C$111))</f>
        <v>9.3428978582110568E-5</v>
      </c>
      <c r="AP120" s="30">
        <f ca="1">(1-IF($B120="Male", $C$3, $C$4))^MIN((AP$8-$C$6), $C$5)*IF($B120="Male", MIN(OFFSET(Mortality_Rates!$B$6, $C120, 0), Mortality_Rates!$B$111), MIN(OFFSET(Mortality_Rates!$B$6, $C120, 1),  Mortality_Rates!$C$111))</f>
        <v>9.2354545328416298E-5</v>
      </c>
      <c r="AQ120" s="30">
        <f ca="1">(1-IF($B120="Male", $C$3, $C$4))^MIN((AQ$8-$C$6), $C$5)*IF($B120="Male", MIN(OFFSET(Mortality_Rates!$B$6, $C120, 0), Mortality_Rates!$B$111), MIN(OFFSET(Mortality_Rates!$B$6, $C120, 1),  Mortality_Rates!$C$111))</f>
        <v>9.1292468057139507E-5</v>
      </c>
      <c r="AR120" s="30">
        <f ca="1">(1-IF($B120="Male", $C$3, $C$4))^MIN((AR$8-$C$6), $C$5)*IF($B120="Male", MIN(OFFSET(Mortality_Rates!$B$6, $C120, 0), Mortality_Rates!$B$111), MIN(OFFSET(Mortality_Rates!$B$6, $C120, 1),  Mortality_Rates!$C$111))</f>
        <v>9.0242604674482409E-5</v>
      </c>
      <c r="AS120" s="30">
        <f ca="1">(1-IF($B120="Male", $C$3, $C$4))^MIN((AS$8-$C$6), $C$5)*IF($B120="Male", MIN(OFFSET(Mortality_Rates!$B$6, $C120, 0), Mortality_Rates!$B$111), MIN(OFFSET(Mortality_Rates!$B$6, $C120, 1),  Mortality_Rates!$C$111))</f>
        <v>8.9204814720725856E-5</v>
      </c>
      <c r="AT120" s="30">
        <f ca="1">(1-IF($B120="Male", $C$3, $C$4))^MIN((AT$8-$C$6), $C$5)*IF($B120="Male", MIN(OFFSET(Mortality_Rates!$B$6, $C120, 0), Mortality_Rates!$B$111), MIN(OFFSET(Mortality_Rates!$B$6, $C120, 1),  Mortality_Rates!$C$111))</f>
        <v>8.8178959351437505E-5</v>
      </c>
      <c r="AU120" s="30">
        <f ca="1">(1-IF($B120="Male", $C$3, $C$4))^MIN((AU$8-$C$6), $C$5)*IF($B120="Male", MIN(OFFSET(Mortality_Rates!$B$6, $C120, 0), Mortality_Rates!$B$111), MIN(OFFSET(Mortality_Rates!$B$6, $C120, 1),  Mortality_Rates!$C$111))</f>
        <v>8.7164901318895991E-5</v>
      </c>
      <c r="AV120" s="30">
        <f ca="1">(1-IF($B120="Male", $C$3, $C$4))^MIN((AV$8-$C$6), $C$5)*IF($B120="Male", MIN(OFFSET(Mortality_Rates!$B$6, $C120, 0), Mortality_Rates!$B$111), MIN(OFFSET(Mortality_Rates!$B$6, $C120, 1),  Mortality_Rates!$C$111))</f>
        <v>8.6162504953728685E-5</v>
      </c>
      <c r="AW120" s="30">
        <f ca="1">(1-IF($B120="Male", $C$3, $C$4))^MIN((AW$8-$C$6), $C$5)*IF($B120="Male", MIN(OFFSET(Mortality_Rates!$B$6, $C120, 0), Mortality_Rates!$B$111), MIN(OFFSET(Mortality_Rates!$B$6, $C120, 1),  Mortality_Rates!$C$111))</f>
        <v>8.5171636146760813E-5</v>
      </c>
      <c r="AX120" s="30">
        <f ca="1">(1-IF($B120="Male", $C$3, $C$4))^MIN((AX$8-$C$6), $C$5)*IF($B120="Male", MIN(OFFSET(Mortality_Rates!$B$6, $C120, 0), Mortality_Rates!$B$111), MIN(OFFSET(Mortality_Rates!$B$6, $C120, 1),  Mortality_Rates!$C$111))</f>
        <v>8.4192162331073059E-5</v>
      </c>
      <c r="AY120" s="30">
        <f ca="1">(1-IF($B120="Male", $C$3, $C$4))^MIN((AY$8-$C$6), $C$5)*IF($B120="Male", MIN(OFFSET(Mortality_Rates!$B$6, $C120, 0), Mortality_Rates!$B$111), MIN(OFFSET(Mortality_Rates!$B$6, $C120, 1),  Mortality_Rates!$C$111))</f>
        <v>8.3223952464265714E-5</v>
      </c>
      <c r="AZ120" s="30">
        <f ca="1">(1-IF($B120="Male", $C$3, $C$4))^MIN((AZ$8-$C$6), $C$5)*IF($B120="Male", MIN(OFFSET(Mortality_Rates!$B$6, $C120, 0), Mortality_Rates!$B$111), MIN(OFFSET(Mortality_Rates!$B$6, $C120, 1),  Mortality_Rates!$C$111))</f>
        <v>8.2266877010926664E-5</v>
      </c>
      <c r="BA120" s="30">
        <f ca="1">(1-IF($B120="Male", $C$3, $C$4))^MIN((BA$8-$C$6), $C$5)*IF($B120="Male", MIN(OFFSET(Mortality_Rates!$B$6, $C120, 0), Mortality_Rates!$B$111), MIN(OFFSET(Mortality_Rates!$B$6, $C120, 1),  Mortality_Rates!$C$111))</f>
        <v>8.1320807925301016E-5</v>
      </c>
      <c r="BB120" s="30">
        <f ca="1">(1-IF($B120="Male", $C$3, $C$4))^MIN((BB$8-$C$6), $C$5)*IF($B120="Male", MIN(OFFSET(Mortality_Rates!$B$6, $C120, 0), Mortality_Rates!$B$111), MIN(OFFSET(Mortality_Rates!$B$6, $C120, 1),  Mortality_Rates!$C$111))</f>
        <v>8.1320807925301016E-5</v>
      </c>
      <c r="BC120" s="30">
        <f ca="1">(1-IF($B120="Male", $C$3, $C$4))^MIN((BC$8-$C$6), $C$5)*IF($B120="Male", MIN(OFFSET(Mortality_Rates!$B$6, $C120, 0), Mortality_Rates!$B$111), MIN(OFFSET(Mortality_Rates!$B$6, $C120, 1),  Mortality_Rates!$C$111))</f>
        <v>8.1320807925301016E-5</v>
      </c>
      <c r="BD120" s="30">
        <f ca="1">(1-IF($B120="Male", $C$3, $C$4))^MIN((BD$8-$C$6), $C$5)*IF($B120="Male", MIN(OFFSET(Mortality_Rates!$B$6, $C120, 0), Mortality_Rates!$B$111), MIN(OFFSET(Mortality_Rates!$B$6, $C120, 1),  Mortality_Rates!$C$111))</f>
        <v>8.1320807925301016E-5</v>
      </c>
      <c r="BE120" s="30">
        <f ca="1">(1-IF($B120="Male", $C$3, $C$4))^MIN((BE$8-$C$6), $C$5)*IF($B120="Male", MIN(OFFSET(Mortality_Rates!$B$6, $C120, 0), Mortality_Rates!$B$111), MIN(OFFSET(Mortality_Rates!$B$6, $C120, 1),  Mortality_Rates!$C$111))</f>
        <v>8.1320807925301016E-5</v>
      </c>
      <c r="BF120" s="30">
        <f ca="1">(1-IF($B120="Male", $C$3, $C$4))^MIN((BF$8-$C$6), $C$5)*IF($B120="Male", MIN(OFFSET(Mortality_Rates!$B$6, $C120, 0), Mortality_Rates!$B$111), MIN(OFFSET(Mortality_Rates!$B$6, $C120, 1),  Mortality_Rates!$C$111))</f>
        <v>8.1320807925301016E-5</v>
      </c>
      <c r="BG120" s="30">
        <f ca="1">(1-IF($B120="Male", $C$3, $C$4))^MIN((BG$8-$C$6), $C$5)*IF($B120="Male", MIN(OFFSET(Mortality_Rates!$B$6, $C120, 0), Mortality_Rates!$B$111), MIN(OFFSET(Mortality_Rates!$B$6, $C120, 1),  Mortality_Rates!$C$111))</f>
        <v>8.1320807925301016E-5</v>
      </c>
      <c r="BH120" s="30">
        <f ca="1">(1-IF($B120="Male", $C$3, $C$4))^MIN((BH$8-$C$6), $C$5)*IF($B120="Male", MIN(OFFSET(Mortality_Rates!$B$6, $C120, 0), Mortality_Rates!$B$111), MIN(OFFSET(Mortality_Rates!$B$6, $C120, 1),  Mortality_Rates!$C$111))</f>
        <v>8.1320807925301016E-5</v>
      </c>
      <c r="BI120" s="30">
        <f ca="1">(1-IF($B120="Male", $C$3, $C$4))^MIN((BI$8-$C$6), $C$5)*IF($B120="Male", MIN(OFFSET(Mortality_Rates!$B$6, $C120, 0), Mortality_Rates!$B$111), MIN(OFFSET(Mortality_Rates!$B$6, $C120, 1),  Mortality_Rates!$C$111))</f>
        <v>8.1320807925301016E-5</v>
      </c>
      <c r="BJ120" s="30">
        <f ca="1">(1-IF($B120="Male", $C$3, $C$4))^MIN((BJ$8-$C$6), $C$5)*IF($B120="Male", MIN(OFFSET(Mortality_Rates!$B$6, $C120, 0), Mortality_Rates!$B$111), MIN(OFFSET(Mortality_Rates!$B$6, $C120, 1),  Mortality_Rates!$C$111))</f>
        <v>8.1320807925301016E-5</v>
      </c>
      <c r="BK120" s="30">
        <f ca="1">(1-IF($B120="Male", $C$3, $C$4))^MIN((BK$8-$C$6), $C$5)*IF($B120="Male", MIN(OFFSET(Mortality_Rates!$B$6, $C120, 0), Mortality_Rates!$B$111), MIN(OFFSET(Mortality_Rates!$B$6, $C120, 1),  Mortality_Rates!$C$111))</f>
        <v>8.1320807925301016E-5</v>
      </c>
    </row>
    <row r="121" spans="1:63" x14ac:dyDescent="0.35">
      <c r="A121" t="s">
        <v>38</v>
      </c>
      <c r="B121" t="s">
        <v>32</v>
      </c>
      <c r="C121">
        <f t="shared" si="27"/>
        <v>11</v>
      </c>
      <c r="D121" s="30">
        <f ca="1">(1-IF($B121="Male", $C$3, $C$4))^MIN((D$8-$C$6), $C$5)*IF($B121="Male", MIN(OFFSET(Mortality_Rates!$B$6, $C121, 0), Mortality_Rates!$B$111), MIN(OFFSET(Mortality_Rates!$B$6, $C121, 1),  Mortality_Rates!$C$111))</f>
        <v>1.551945E-4</v>
      </c>
      <c r="E121" s="30">
        <f ca="1">(1-IF($B121="Male", $C$3, $C$4))^MIN((E$8-$C$6), $C$5)*IF($B121="Male", MIN(OFFSET(Mortality_Rates!$B$6, $C121, 0), Mortality_Rates!$B$111), MIN(OFFSET(Mortality_Rates!$B$6, $C121, 1),  Mortality_Rates!$C$111))</f>
        <v>1.5340976325000001E-4</v>
      </c>
      <c r="F121" s="30">
        <f ca="1">(1-IF($B121="Male", $C$3, $C$4))^MIN((F$8-$C$6), $C$5)*IF($B121="Male", MIN(OFFSET(Mortality_Rates!$B$6, $C121, 0), Mortality_Rates!$B$111), MIN(OFFSET(Mortality_Rates!$B$6, $C121, 1),  Mortality_Rates!$C$111))</f>
        <v>1.51645550972625E-4</v>
      </c>
      <c r="G121" s="30">
        <f ca="1">(1-IF($B121="Male", $C$3, $C$4))^MIN((G$8-$C$6), $C$5)*IF($B121="Male", MIN(OFFSET(Mortality_Rates!$B$6, $C121, 0), Mortality_Rates!$B$111), MIN(OFFSET(Mortality_Rates!$B$6, $C121, 1),  Mortality_Rates!$C$111))</f>
        <v>1.4990162713643981E-4</v>
      </c>
      <c r="H121" s="30">
        <f ca="1">(1-IF($B121="Male", $C$3, $C$4))^MIN((H$8-$C$6), $C$5)*IF($B121="Male", MIN(OFFSET(Mortality_Rates!$B$6, $C121, 0), Mortality_Rates!$B$111), MIN(OFFSET(Mortality_Rates!$B$6, $C121, 1),  Mortality_Rates!$C$111))</f>
        <v>1.4817775842437077E-4</v>
      </c>
      <c r="I121" s="30">
        <f ca="1">(1-IF($B121="Male", $C$3, $C$4))^MIN((I$8-$C$6), $C$5)*IF($B121="Male", MIN(OFFSET(Mortality_Rates!$B$6, $C121, 0), Mortality_Rates!$B$111), MIN(OFFSET(Mortality_Rates!$B$6, $C121, 1),  Mortality_Rates!$C$111))</f>
        <v>1.4647371420249052E-4</v>
      </c>
      <c r="J121" s="30">
        <f ca="1">(1-IF($B121="Male", $C$3, $C$4))^MIN((J$8-$C$6), $C$5)*IF($B121="Male", MIN(OFFSET(Mortality_Rates!$B$6, $C121, 0), Mortality_Rates!$B$111), MIN(OFFSET(Mortality_Rates!$B$6, $C121, 1),  Mortality_Rates!$C$111))</f>
        <v>1.4478926648916186E-4</v>
      </c>
      <c r="K121" s="30">
        <f ca="1">(1-IF($B121="Male", $C$3, $C$4))^MIN((K$8-$C$6), $C$5)*IF($B121="Male", MIN(OFFSET(Mortality_Rates!$B$6, $C121, 0), Mortality_Rates!$B$111), MIN(OFFSET(Mortality_Rates!$B$6, $C121, 1),  Mortality_Rates!$C$111))</f>
        <v>1.431241899245365E-4</v>
      </c>
      <c r="L121" s="30">
        <f ca="1">(1-IF($B121="Male", $C$3, $C$4))^MIN((L$8-$C$6), $C$5)*IF($B121="Male", MIN(OFFSET(Mortality_Rates!$B$6, $C121, 0), Mortality_Rates!$B$111), MIN(OFFSET(Mortality_Rates!$B$6, $C121, 1),  Mortality_Rates!$C$111))</f>
        <v>1.4147826174040434E-4</v>
      </c>
      <c r="M121" s="30">
        <f ca="1">(1-IF($B121="Male", $C$3, $C$4))^MIN((M$8-$C$6), $C$5)*IF($B121="Male", MIN(OFFSET(Mortality_Rates!$B$6, $C121, 0), Mortality_Rates!$B$111), MIN(OFFSET(Mortality_Rates!$B$6, $C121, 1),  Mortality_Rates!$C$111))</f>
        <v>1.3985126173038969E-4</v>
      </c>
      <c r="N121" s="30">
        <f ca="1">(1-IF($B121="Male", $C$3, $C$4))^MIN((N$8-$C$6), $C$5)*IF($B121="Male", MIN(OFFSET(Mortality_Rates!$B$6, $C121, 0), Mortality_Rates!$B$111), MIN(OFFSET(Mortality_Rates!$B$6, $C121, 1),  Mortality_Rates!$C$111))</f>
        <v>1.3824297222049021E-4</v>
      </c>
      <c r="O121" s="30">
        <f ca="1">(1-IF($B121="Male", $C$3, $C$4))^MIN((O$8-$C$6), $C$5)*IF($B121="Male", MIN(OFFSET(Mortality_Rates!$B$6, $C121, 0), Mortality_Rates!$B$111), MIN(OFFSET(Mortality_Rates!$B$6, $C121, 1),  Mortality_Rates!$C$111))</f>
        <v>1.3665317803995459E-4</v>
      </c>
      <c r="P121" s="30">
        <f ca="1">(1-IF($B121="Male", $C$3, $C$4))^MIN((P$8-$C$6), $C$5)*IF($B121="Male", MIN(OFFSET(Mortality_Rates!$B$6, $C121, 0), Mortality_Rates!$B$111), MIN(OFFSET(Mortality_Rates!$B$6, $C121, 1),  Mortality_Rates!$C$111))</f>
        <v>1.3508166649249512E-4</v>
      </c>
      <c r="Q121" s="30">
        <f ca="1">(1-IF($B121="Male", $C$3, $C$4))^MIN((Q$8-$C$6), $C$5)*IF($B121="Male", MIN(OFFSET(Mortality_Rates!$B$6, $C121, 0), Mortality_Rates!$B$111), MIN(OFFSET(Mortality_Rates!$B$6, $C121, 1),  Mortality_Rates!$C$111))</f>
        <v>1.3352822732783142E-4</v>
      </c>
      <c r="R121" s="30">
        <f ca="1">(1-IF($B121="Male", $C$3, $C$4))^MIN((R$8-$C$6), $C$5)*IF($B121="Male", MIN(OFFSET(Mortality_Rates!$B$6, $C121, 0), Mortality_Rates!$B$111), MIN(OFFSET(Mortality_Rates!$B$6, $C121, 1),  Mortality_Rates!$C$111))</f>
        <v>1.3199265271356136E-4</v>
      </c>
      <c r="S121" s="30">
        <f ca="1">(1-IF($B121="Male", $C$3, $C$4))^MIN((S$8-$C$6), $C$5)*IF($B121="Male", MIN(OFFSET(Mortality_Rates!$B$6, $C121, 0), Mortality_Rates!$B$111), MIN(OFFSET(Mortality_Rates!$B$6, $C121, 1),  Mortality_Rates!$C$111))</f>
        <v>1.3047473720735541E-4</v>
      </c>
      <c r="T121" s="30">
        <f ca="1">(1-IF($B121="Male", $C$3, $C$4))^MIN((T$8-$C$6), $C$5)*IF($B121="Male", MIN(OFFSET(Mortality_Rates!$B$6, $C121, 0), Mortality_Rates!$B$111), MIN(OFFSET(Mortality_Rates!$B$6, $C121, 1),  Mortality_Rates!$C$111))</f>
        <v>1.2897427772947081E-4</v>
      </c>
      <c r="U121" s="30">
        <f ca="1">(1-IF($B121="Male", $C$3, $C$4))^MIN((U$8-$C$6), $C$5)*IF($B121="Male", MIN(OFFSET(Mortality_Rates!$B$6, $C121, 0), Mortality_Rates!$B$111), MIN(OFFSET(Mortality_Rates!$B$6, $C121, 1),  Mortality_Rates!$C$111))</f>
        <v>1.274910735355819E-4</v>
      </c>
      <c r="V121" s="30">
        <f ca="1">(1-IF($B121="Male", $C$3, $C$4))^MIN((V$8-$C$6), $C$5)*IF($B121="Male", MIN(OFFSET(Mortality_Rates!$B$6, $C121, 0), Mortality_Rates!$B$111), MIN(OFFSET(Mortality_Rates!$B$6, $C121, 1),  Mortality_Rates!$C$111))</f>
        <v>1.2602492618992271E-4</v>
      </c>
      <c r="W121" s="30">
        <f ca="1">(1-IF($B121="Male", $C$3, $C$4))^MIN((W$8-$C$6), $C$5)*IF($B121="Male", MIN(OFFSET(Mortality_Rates!$B$6, $C121, 0), Mortality_Rates!$B$111), MIN(OFFSET(Mortality_Rates!$B$6, $C121, 1),  Mortality_Rates!$C$111))</f>
        <v>1.2457563953873862E-4</v>
      </c>
      <c r="X121" s="30">
        <f ca="1">(1-IF($B121="Male", $C$3, $C$4))^MIN((X$8-$C$6), $C$5)*IF($B121="Male", MIN(OFFSET(Mortality_Rates!$B$6, $C121, 0), Mortality_Rates!$B$111), MIN(OFFSET(Mortality_Rates!$B$6, $C121, 1),  Mortality_Rates!$C$111))</f>
        <v>1.2314301968404312E-4</v>
      </c>
      <c r="Y121" s="30">
        <f ca="1">(1-IF($B121="Male", $C$3, $C$4))^MIN((Y$8-$C$6), $C$5)*IF($B121="Male", MIN(OFFSET(Mortality_Rates!$B$6, $C121, 0), Mortality_Rates!$B$111), MIN(OFFSET(Mortality_Rates!$B$6, $C121, 1),  Mortality_Rates!$C$111))</f>
        <v>1.2172687495767663E-4</v>
      </c>
      <c r="Z121" s="30">
        <f ca="1">(1-IF($B121="Male", $C$3, $C$4))^MIN((Z$8-$C$6), $C$5)*IF($B121="Male", MIN(OFFSET(Mortality_Rates!$B$6, $C121, 0), Mortality_Rates!$B$111), MIN(OFFSET(Mortality_Rates!$B$6, $C121, 1),  Mortality_Rates!$C$111))</f>
        <v>1.2032701589566335E-4</v>
      </c>
      <c r="AA121" s="30">
        <f ca="1">(1-IF($B121="Male", $C$3, $C$4))^MIN((AA$8-$C$6), $C$5)*IF($B121="Male", MIN(OFFSET(Mortality_Rates!$B$6, $C121, 0), Mortality_Rates!$B$111), MIN(OFFSET(Mortality_Rates!$B$6, $C121, 1),  Mortality_Rates!$C$111))</f>
        <v>1.1894325521286323E-4</v>
      </c>
      <c r="AB121" s="30">
        <f ca="1">(1-IF($B121="Male", $C$3, $C$4))^MIN((AB$8-$C$6), $C$5)*IF($B121="Male", MIN(OFFSET(Mortality_Rates!$B$6, $C121, 0), Mortality_Rates!$B$111), MIN(OFFSET(Mortality_Rates!$B$6, $C121, 1),  Mortality_Rates!$C$111))</f>
        <v>1.1757540777791529E-4</v>
      </c>
      <c r="AC121" s="30">
        <f ca="1">(1-IF($B121="Male", $C$3, $C$4))^MIN((AC$8-$C$6), $C$5)*IF($B121="Male", MIN(OFFSET(Mortality_Rates!$B$6, $C121, 0), Mortality_Rates!$B$111), MIN(OFFSET(Mortality_Rates!$B$6, $C121, 1),  Mortality_Rates!$C$111))</f>
        <v>1.1622329058846926E-4</v>
      </c>
      <c r="AD121" s="30">
        <f ca="1">(1-IF($B121="Male", $C$3, $C$4))^MIN((AD$8-$C$6), $C$5)*IF($B121="Male", MIN(OFFSET(Mortality_Rates!$B$6, $C121, 0), Mortality_Rates!$B$111), MIN(OFFSET(Mortality_Rates!$B$6, $C121, 1),  Mortality_Rates!$C$111))</f>
        <v>1.1488672274670188E-4</v>
      </c>
      <c r="AE121" s="30">
        <f ca="1">(1-IF($B121="Male", $C$3, $C$4))^MIN((AE$8-$C$6), $C$5)*IF($B121="Male", MIN(OFFSET(Mortality_Rates!$B$6, $C121, 0), Mortality_Rates!$B$111), MIN(OFFSET(Mortality_Rates!$B$6, $C121, 1),  Mortality_Rates!$C$111))</f>
        <v>1.1356552543511483E-4</v>
      </c>
      <c r="AF121" s="30">
        <f ca="1">(1-IF($B121="Male", $C$3, $C$4))^MIN((AF$8-$C$6), $C$5)*IF($B121="Male", MIN(OFFSET(Mortality_Rates!$B$6, $C121, 0), Mortality_Rates!$B$111), MIN(OFFSET(Mortality_Rates!$B$6, $C121, 1),  Mortality_Rates!$C$111))</f>
        <v>1.1225952189261101E-4</v>
      </c>
      <c r="AG121" s="30">
        <f ca="1">(1-IF($B121="Male", $C$3, $C$4))^MIN((AG$8-$C$6), $C$5)*IF($B121="Male", MIN(OFFSET(Mortality_Rates!$B$6, $C121, 0), Mortality_Rates!$B$111), MIN(OFFSET(Mortality_Rates!$B$6, $C121, 1),  Mortality_Rates!$C$111))</f>
        <v>1.1096853739084597E-4</v>
      </c>
      <c r="AH121" s="30">
        <f ca="1">(1-IF($B121="Male", $C$3, $C$4))^MIN((AH$8-$C$6), $C$5)*IF($B121="Male", MIN(OFFSET(Mortality_Rates!$B$6, $C121, 0), Mortality_Rates!$B$111), MIN(OFFSET(Mortality_Rates!$B$6, $C121, 1),  Mortality_Rates!$C$111))</f>
        <v>1.0969239921085124E-4</v>
      </c>
      <c r="AI121" s="30">
        <f ca="1">(1-IF($B121="Male", $C$3, $C$4))^MIN((AI$8-$C$6), $C$5)*IF($B121="Male", MIN(OFFSET(Mortality_Rates!$B$6, $C121, 0), Mortality_Rates!$B$111), MIN(OFFSET(Mortality_Rates!$B$6, $C121, 1),  Mortality_Rates!$C$111))</f>
        <v>1.0843093661992645E-4</v>
      </c>
      <c r="AJ121" s="30">
        <f ca="1">(1-IF($B121="Male", $C$3, $C$4))^MIN((AJ$8-$C$6), $C$5)*IF($B121="Male", MIN(OFFSET(Mortality_Rates!$B$6, $C121, 0), Mortality_Rates!$B$111), MIN(OFFSET(Mortality_Rates!$B$6, $C121, 1),  Mortality_Rates!$C$111))</f>
        <v>1.071839808487973E-4</v>
      </c>
      <c r="AK121" s="30">
        <f ca="1">(1-IF($B121="Male", $C$3, $C$4))^MIN((AK$8-$C$6), $C$5)*IF($B121="Male", MIN(OFFSET(Mortality_Rates!$B$6, $C121, 0), Mortality_Rates!$B$111), MIN(OFFSET(Mortality_Rates!$B$6, $C121, 1),  Mortality_Rates!$C$111))</f>
        <v>1.0595136506903613E-4</v>
      </c>
      <c r="AL121" s="30">
        <f ca="1">(1-IF($B121="Male", $C$3, $C$4))^MIN((AL$8-$C$6), $C$5)*IF($B121="Male", MIN(OFFSET(Mortality_Rates!$B$6, $C121, 0), Mortality_Rates!$B$111), MIN(OFFSET(Mortality_Rates!$B$6, $C121, 1),  Mortality_Rates!$C$111))</f>
        <v>1.0473292437074221E-4</v>
      </c>
      <c r="AM121" s="30">
        <f ca="1">(1-IF($B121="Male", $C$3, $C$4))^MIN((AM$8-$C$6), $C$5)*IF($B121="Male", MIN(OFFSET(Mortality_Rates!$B$6, $C121, 0), Mortality_Rates!$B$111), MIN(OFFSET(Mortality_Rates!$B$6, $C121, 1),  Mortality_Rates!$C$111))</f>
        <v>1.035284957404787E-4</v>
      </c>
      <c r="AN121" s="30">
        <f ca="1">(1-IF($B121="Male", $C$3, $C$4))^MIN((AN$8-$C$6), $C$5)*IF($B121="Male", MIN(OFFSET(Mortality_Rates!$B$6, $C121, 0), Mortality_Rates!$B$111), MIN(OFFSET(Mortality_Rates!$B$6, $C121, 1),  Mortality_Rates!$C$111))</f>
        <v>1.0233791803946319E-4</v>
      </c>
      <c r="AO121" s="30">
        <f ca="1">(1-IF($B121="Male", $C$3, $C$4))^MIN((AO$8-$C$6), $C$5)*IF($B121="Male", MIN(OFFSET(Mortality_Rates!$B$6, $C121, 0), Mortality_Rates!$B$111), MIN(OFFSET(Mortality_Rates!$B$6, $C121, 1),  Mortality_Rates!$C$111))</f>
        <v>1.0116103198200937E-4</v>
      </c>
      <c r="AP121" s="30">
        <f ca="1">(1-IF($B121="Male", $C$3, $C$4))^MIN((AP$8-$C$6), $C$5)*IF($B121="Male", MIN(OFFSET(Mortality_Rates!$B$6, $C121, 0), Mortality_Rates!$B$111), MIN(OFFSET(Mortality_Rates!$B$6, $C121, 1),  Mortality_Rates!$C$111))</f>
        <v>9.9997680114216259E-5</v>
      </c>
      <c r="AQ121" s="30">
        <f ca="1">(1-IF($B121="Male", $C$3, $C$4))^MIN((AQ$8-$C$6), $C$5)*IF($B121="Male", MIN(OFFSET(Mortality_Rates!$B$6, $C121, 0), Mortality_Rates!$B$111), MIN(OFFSET(Mortality_Rates!$B$6, $C121, 1),  Mortality_Rates!$C$111))</f>
        <v>9.8847706792902767E-5</v>
      </c>
      <c r="AR121" s="30">
        <f ca="1">(1-IF($B121="Male", $C$3, $C$4))^MIN((AR$8-$C$6), $C$5)*IF($B121="Male", MIN(OFFSET(Mortality_Rates!$B$6, $C121, 0), Mortality_Rates!$B$111), MIN(OFFSET(Mortality_Rates!$B$6, $C121, 1),  Mortality_Rates!$C$111))</f>
        <v>9.7710958164784397E-5</v>
      </c>
      <c r="AS121" s="30">
        <f ca="1">(1-IF($B121="Male", $C$3, $C$4))^MIN((AS$8-$C$6), $C$5)*IF($B121="Male", MIN(OFFSET(Mortality_Rates!$B$6, $C121, 0), Mortality_Rates!$B$111), MIN(OFFSET(Mortality_Rates!$B$6, $C121, 1),  Mortality_Rates!$C$111))</f>
        <v>9.6587282145889364E-5</v>
      </c>
      <c r="AT121" s="30">
        <f ca="1">(1-IF($B121="Male", $C$3, $C$4))^MIN((AT$8-$C$6), $C$5)*IF($B121="Male", MIN(OFFSET(Mortality_Rates!$B$6, $C121, 0), Mortality_Rates!$B$111), MIN(OFFSET(Mortality_Rates!$B$6, $C121, 1),  Mortality_Rates!$C$111))</f>
        <v>9.5476528401211639E-5</v>
      </c>
      <c r="AU121" s="30">
        <f ca="1">(1-IF($B121="Male", $C$3, $C$4))^MIN((AU$8-$C$6), $C$5)*IF($B121="Male", MIN(OFFSET(Mortality_Rates!$B$6, $C121, 0), Mortality_Rates!$B$111), MIN(OFFSET(Mortality_Rates!$B$6, $C121, 1),  Mortality_Rates!$C$111))</f>
        <v>9.4378548324597719E-5</v>
      </c>
      <c r="AV121" s="30">
        <f ca="1">(1-IF($B121="Male", $C$3, $C$4))^MIN((AV$8-$C$6), $C$5)*IF($B121="Male", MIN(OFFSET(Mortality_Rates!$B$6, $C121, 0), Mortality_Rates!$B$111), MIN(OFFSET(Mortality_Rates!$B$6, $C121, 1),  Mortality_Rates!$C$111))</f>
        <v>9.3293195018864843E-5</v>
      </c>
      <c r="AW121" s="30">
        <f ca="1">(1-IF($B121="Male", $C$3, $C$4))^MIN((AW$8-$C$6), $C$5)*IF($B121="Male", MIN(OFFSET(Mortality_Rates!$B$6, $C121, 0), Mortality_Rates!$B$111), MIN(OFFSET(Mortality_Rates!$B$6, $C121, 1),  Mortality_Rates!$C$111))</f>
        <v>9.2220323276147911E-5</v>
      </c>
      <c r="AX121" s="30">
        <f ca="1">(1-IF($B121="Male", $C$3, $C$4))^MIN((AX$8-$C$6), $C$5)*IF($B121="Male", MIN(OFFSET(Mortality_Rates!$B$6, $C121, 0), Mortality_Rates!$B$111), MIN(OFFSET(Mortality_Rates!$B$6, $C121, 1),  Mortality_Rates!$C$111))</f>
        <v>9.1159789558472204E-5</v>
      </c>
      <c r="AY121" s="30">
        <f ca="1">(1-IF($B121="Male", $C$3, $C$4))^MIN((AY$8-$C$6), $C$5)*IF($B121="Male", MIN(OFFSET(Mortality_Rates!$B$6, $C121, 0), Mortality_Rates!$B$111), MIN(OFFSET(Mortality_Rates!$B$6, $C121, 1),  Mortality_Rates!$C$111))</f>
        <v>9.011145197854978E-5</v>
      </c>
      <c r="AZ121" s="30">
        <f ca="1">(1-IF($B121="Male", $C$3, $C$4))^MIN((AZ$8-$C$6), $C$5)*IF($B121="Male", MIN(OFFSET(Mortality_Rates!$B$6, $C121, 0), Mortality_Rates!$B$111), MIN(OFFSET(Mortality_Rates!$B$6, $C121, 1),  Mortality_Rates!$C$111))</f>
        <v>8.9075170280796459E-5</v>
      </c>
      <c r="BA121" s="30">
        <f ca="1">(1-IF($B121="Male", $C$3, $C$4))^MIN((BA$8-$C$6), $C$5)*IF($B121="Male", MIN(OFFSET(Mortality_Rates!$B$6, $C121, 0), Mortality_Rates!$B$111), MIN(OFFSET(Mortality_Rates!$B$6, $C121, 1),  Mortality_Rates!$C$111))</f>
        <v>8.805080582256731E-5</v>
      </c>
      <c r="BB121" s="30">
        <f ca="1">(1-IF($B121="Male", $C$3, $C$4))^MIN((BB$8-$C$6), $C$5)*IF($B121="Male", MIN(OFFSET(Mortality_Rates!$B$6, $C121, 0), Mortality_Rates!$B$111), MIN(OFFSET(Mortality_Rates!$B$6, $C121, 1),  Mortality_Rates!$C$111))</f>
        <v>8.805080582256731E-5</v>
      </c>
      <c r="BC121" s="30">
        <f ca="1">(1-IF($B121="Male", $C$3, $C$4))^MIN((BC$8-$C$6), $C$5)*IF($B121="Male", MIN(OFFSET(Mortality_Rates!$B$6, $C121, 0), Mortality_Rates!$B$111), MIN(OFFSET(Mortality_Rates!$B$6, $C121, 1),  Mortality_Rates!$C$111))</f>
        <v>8.805080582256731E-5</v>
      </c>
      <c r="BD121" s="30">
        <f ca="1">(1-IF($B121="Male", $C$3, $C$4))^MIN((BD$8-$C$6), $C$5)*IF($B121="Male", MIN(OFFSET(Mortality_Rates!$B$6, $C121, 0), Mortality_Rates!$B$111), MIN(OFFSET(Mortality_Rates!$B$6, $C121, 1),  Mortality_Rates!$C$111))</f>
        <v>8.805080582256731E-5</v>
      </c>
      <c r="BE121" s="30">
        <f ca="1">(1-IF($B121="Male", $C$3, $C$4))^MIN((BE$8-$C$6), $C$5)*IF($B121="Male", MIN(OFFSET(Mortality_Rates!$B$6, $C121, 0), Mortality_Rates!$B$111), MIN(OFFSET(Mortality_Rates!$B$6, $C121, 1),  Mortality_Rates!$C$111))</f>
        <v>8.805080582256731E-5</v>
      </c>
      <c r="BF121" s="30">
        <f ca="1">(1-IF($B121="Male", $C$3, $C$4))^MIN((BF$8-$C$6), $C$5)*IF($B121="Male", MIN(OFFSET(Mortality_Rates!$B$6, $C121, 0), Mortality_Rates!$B$111), MIN(OFFSET(Mortality_Rates!$B$6, $C121, 1),  Mortality_Rates!$C$111))</f>
        <v>8.805080582256731E-5</v>
      </c>
      <c r="BG121" s="30">
        <f ca="1">(1-IF($B121="Male", $C$3, $C$4))^MIN((BG$8-$C$6), $C$5)*IF($B121="Male", MIN(OFFSET(Mortality_Rates!$B$6, $C121, 0), Mortality_Rates!$B$111), MIN(OFFSET(Mortality_Rates!$B$6, $C121, 1),  Mortality_Rates!$C$111))</f>
        <v>8.805080582256731E-5</v>
      </c>
      <c r="BH121" s="30">
        <f ca="1">(1-IF($B121="Male", $C$3, $C$4))^MIN((BH$8-$C$6), $C$5)*IF($B121="Male", MIN(OFFSET(Mortality_Rates!$B$6, $C121, 0), Mortality_Rates!$B$111), MIN(OFFSET(Mortality_Rates!$B$6, $C121, 1),  Mortality_Rates!$C$111))</f>
        <v>8.805080582256731E-5</v>
      </c>
      <c r="BI121" s="30">
        <f ca="1">(1-IF($B121="Male", $C$3, $C$4))^MIN((BI$8-$C$6), $C$5)*IF($B121="Male", MIN(OFFSET(Mortality_Rates!$B$6, $C121, 0), Mortality_Rates!$B$111), MIN(OFFSET(Mortality_Rates!$B$6, $C121, 1),  Mortality_Rates!$C$111))</f>
        <v>8.805080582256731E-5</v>
      </c>
      <c r="BJ121" s="30">
        <f ca="1">(1-IF($B121="Male", $C$3, $C$4))^MIN((BJ$8-$C$6), $C$5)*IF($B121="Male", MIN(OFFSET(Mortality_Rates!$B$6, $C121, 0), Mortality_Rates!$B$111), MIN(OFFSET(Mortality_Rates!$B$6, $C121, 1),  Mortality_Rates!$C$111))</f>
        <v>8.805080582256731E-5</v>
      </c>
      <c r="BK121" s="30">
        <f ca="1">(1-IF($B121="Male", $C$3, $C$4))^MIN((BK$8-$C$6), $C$5)*IF($B121="Male", MIN(OFFSET(Mortality_Rates!$B$6, $C121, 0), Mortality_Rates!$B$111), MIN(OFFSET(Mortality_Rates!$B$6, $C121, 1),  Mortality_Rates!$C$111))</f>
        <v>8.805080582256731E-5</v>
      </c>
    </row>
    <row r="122" spans="1:63" x14ac:dyDescent="0.35">
      <c r="A122" t="s">
        <v>38</v>
      </c>
      <c r="B122" t="s">
        <v>32</v>
      </c>
      <c r="C122">
        <f t="shared" si="27"/>
        <v>12</v>
      </c>
      <c r="D122" s="30">
        <f ca="1">(1-IF($B122="Male", $C$3, $C$4))^MIN((D$8-$C$6), $C$5)*IF($B122="Male", MIN(OFFSET(Mortality_Rates!$B$6, $C122, 0), Mortality_Rates!$B$111), MIN(OFFSET(Mortality_Rates!$B$6, $C122, 1),  Mortality_Rates!$C$111))</f>
        <v>1.7002200000000001E-4</v>
      </c>
      <c r="E122" s="30">
        <f ca="1">(1-IF($B122="Male", $C$3, $C$4))^MIN((E$8-$C$6), $C$5)*IF($B122="Male", MIN(OFFSET(Mortality_Rates!$B$6, $C122, 0), Mortality_Rates!$B$111), MIN(OFFSET(Mortality_Rates!$B$6, $C122, 1),  Mortality_Rates!$C$111))</f>
        <v>1.6806674700000002E-4</v>
      </c>
      <c r="F122" s="30">
        <f ca="1">(1-IF($B122="Male", $C$3, $C$4))^MIN((F$8-$C$6), $C$5)*IF($B122="Male", MIN(OFFSET(Mortality_Rates!$B$6, $C122, 0), Mortality_Rates!$B$111), MIN(OFFSET(Mortality_Rates!$B$6, $C122, 1),  Mortality_Rates!$C$111))</f>
        <v>1.6613397940950001E-4</v>
      </c>
      <c r="G122" s="30">
        <f ca="1">(1-IF($B122="Male", $C$3, $C$4))^MIN((G$8-$C$6), $C$5)*IF($B122="Male", MIN(OFFSET(Mortality_Rates!$B$6, $C122, 0), Mortality_Rates!$B$111), MIN(OFFSET(Mortality_Rates!$B$6, $C122, 1),  Mortality_Rates!$C$111))</f>
        <v>1.6422343864629077E-4</v>
      </c>
      <c r="H122" s="30">
        <f ca="1">(1-IF($B122="Male", $C$3, $C$4))^MIN((H$8-$C$6), $C$5)*IF($B122="Male", MIN(OFFSET(Mortality_Rates!$B$6, $C122, 0), Mortality_Rates!$B$111), MIN(OFFSET(Mortality_Rates!$B$6, $C122, 1),  Mortality_Rates!$C$111))</f>
        <v>1.6233486910185844E-4</v>
      </c>
      <c r="I122" s="30">
        <f ca="1">(1-IF($B122="Male", $C$3, $C$4))^MIN((I$8-$C$6), $C$5)*IF($B122="Male", MIN(OFFSET(Mortality_Rates!$B$6, $C122, 0), Mortality_Rates!$B$111), MIN(OFFSET(Mortality_Rates!$B$6, $C122, 1),  Mortality_Rates!$C$111))</f>
        <v>1.6046801810718706E-4</v>
      </c>
      <c r="J122" s="30">
        <f ca="1">(1-IF($B122="Male", $C$3, $C$4))^MIN((J$8-$C$6), $C$5)*IF($B122="Male", MIN(OFFSET(Mortality_Rates!$B$6, $C122, 0), Mortality_Rates!$B$111), MIN(OFFSET(Mortality_Rates!$B$6, $C122, 1),  Mortality_Rates!$C$111))</f>
        <v>1.5862263589895442E-4</v>
      </c>
      <c r="K122" s="30">
        <f ca="1">(1-IF($B122="Male", $C$3, $C$4))^MIN((K$8-$C$6), $C$5)*IF($B122="Male", MIN(OFFSET(Mortality_Rates!$B$6, $C122, 0), Mortality_Rates!$B$111), MIN(OFFSET(Mortality_Rates!$B$6, $C122, 1),  Mortality_Rates!$C$111))</f>
        <v>1.5679847558611645E-4</v>
      </c>
      <c r="L122" s="30">
        <f ca="1">(1-IF($B122="Male", $C$3, $C$4))^MIN((L$8-$C$6), $C$5)*IF($B122="Male", MIN(OFFSET(Mortality_Rates!$B$6, $C122, 0), Mortality_Rates!$B$111), MIN(OFFSET(Mortality_Rates!$B$6, $C122, 1),  Mortality_Rates!$C$111))</f>
        <v>1.549952931168761E-4</v>
      </c>
      <c r="M122" s="30">
        <f ca="1">(1-IF($B122="Male", $C$3, $C$4))^MIN((M$8-$C$6), $C$5)*IF($B122="Male", MIN(OFFSET(Mortality_Rates!$B$6, $C122, 0), Mortality_Rates!$B$111), MIN(OFFSET(Mortality_Rates!$B$6, $C122, 1),  Mortality_Rates!$C$111))</f>
        <v>1.5321284724603202E-4</v>
      </c>
      <c r="N122" s="30">
        <f ca="1">(1-IF($B122="Male", $C$3, $C$4))^MIN((N$8-$C$6), $C$5)*IF($B122="Male", MIN(OFFSET(Mortality_Rates!$B$6, $C122, 0), Mortality_Rates!$B$111), MIN(OFFSET(Mortality_Rates!$B$6, $C122, 1),  Mortality_Rates!$C$111))</f>
        <v>1.5145089950270265E-4</v>
      </c>
      <c r="O122" s="30">
        <f ca="1">(1-IF($B122="Male", $C$3, $C$4))^MIN((O$8-$C$6), $C$5)*IF($B122="Male", MIN(OFFSET(Mortality_Rates!$B$6, $C122, 0), Mortality_Rates!$B$111), MIN(OFFSET(Mortality_Rates!$B$6, $C122, 1),  Mortality_Rates!$C$111))</f>
        <v>1.4970921415842161E-4</v>
      </c>
      <c r="P122" s="30">
        <f ca="1">(1-IF($B122="Male", $C$3, $C$4))^MIN((P$8-$C$6), $C$5)*IF($B122="Male", MIN(OFFSET(Mortality_Rates!$B$6, $C122, 0), Mortality_Rates!$B$111), MIN(OFFSET(Mortality_Rates!$B$6, $C122, 1),  Mortality_Rates!$C$111))</f>
        <v>1.4798755819559975E-4</v>
      </c>
      <c r="Q122" s="30">
        <f ca="1">(1-IF($B122="Male", $C$3, $C$4))^MIN((Q$8-$C$6), $C$5)*IF($B122="Male", MIN(OFFSET(Mortality_Rates!$B$6, $C122, 0), Mortality_Rates!$B$111), MIN(OFFSET(Mortality_Rates!$B$6, $C122, 1),  Mortality_Rates!$C$111))</f>
        <v>1.4628570127635037E-4</v>
      </c>
      <c r="R122" s="30">
        <f ca="1">(1-IF($B122="Male", $C$3, $C$4))^MIN((R$8-$C$6), $C$5)*IF($B122="Male", MIN(OFFSET(Mortality_Rates!$B$6, $C122, 0), Mortality_Rates!$B$111), MIN(OFFSET(Mortality_Rates!$B$6, $C122, 1),  Mortality_Rates!$C$111))</f>
        <v>1.4460341571167235E-4</v>
      </c>
      <c r="S122" s="30">
        <f ca="1">(1-IF($B122="Male", $C$3, $C$4))^MIN((S$8-$C$6), $C$5)*IF($B122="Male", MIN(OFFSET(Mortality_Rates!$B$6, $C122, 0), Mortality_Rates!$B$111), MIN(OFFSET(Mortality_Rates!$B$6, $C122, 1),  Mortality_Rates!$C$111))</f>
        <v>1.429404764309881E-4</v>
      </c>
      <c r="T122" s="30">
        <f ca="1">(1-IF($B122="Male", $C$3, $C$4))^MIN((T$8-$C$6), $C$5)*IF($B122="Male", MIN(OFFSET(Mortality_Rates!$B$6, $C122, 0), Mortality_Rates!$B$111), MIN(OFFSET(Mortality_Rates!$B$6, $C122, 1),  Mortality_Rates!$C$111))</f>
        <v>1.4129666095203172E-4</v>
      </c>
      <c r="U122" s="30">
        <f ca="1">(1-IF($B122="Male", $C$3, $C$4))^MIN((U$8-$C$6), $C$5)*IF($B122="Male", MIN(OFFSET(Mortality_Rates!$B$6, $C122, 0), Mortality_Rates!$B$111), MIN(OFFSET(Mortality_Rates!$B$6, $C122, 1),  Mortality_Rates!$C$111))</f>
        <v>1.3967174935108337E-4</v>
      </c>
      <c r="V122" s="30">
        <f ca="1">(1-IF($B122="Male", $C$3, $C$4))^MIN((V$8-$C$6), $C$5)*IF($B122="Male", MIN(OFFSET(Mortality_Rates!$B$6, $C122, 0), Mortality_Rates!$B$111), MIN(OFFSET(Mortality_Rates!$B$6, $C122, 1),  Mortality_Rates!$C$111))</f>
        <v>1.3806552423354591E-4</v>
      </c>
      <c r="W122" s="30">
        <f ca="1">(1-IF($B122="Male", $C$3, $C$4))^MIN((W$8-$C$6), $C$5)*IF($B122="Male", MIN(OFFSET(Mortality_Rates!$B$6, $C122, 0), Mortality_Rates!$B$111), MIN(OFFSET(Mortality_Rates!$B$6, $C122, 1),  Mortality_Rates!$C$111))</f>
        <v>1.3647777070486015E-4</v>
      </c>
      <c r="X122" s="30">
        <f ca="1">(1-IF($B122="Male", $C$3, $C$4))^MIN((X$8-$C$6), $C$5)*IF($B122="Male", MIN(OFFSET(Mortality_Rates!$B$6, $C122, 0), Mortality_Rates!$B$111), MIN(OFFSET(Mortality_Rates!$B$6, $C122, 1),  Mortality_Rates!$C$111))</f>
        <v>1.3490827634175427E-4</v>
      </c>
      <c r="Y122" s="30">
        <f ca="1">(1-IF($B122="Male", $C$3, $C$4))^MIN((Y$8-$C$6), $C$5)*IF($B122="Male", MIN(OFFSET(Mortality_Rates!$B$6, $C122, 0), Mortality_Rates!$B$111), MIN(OFFSET(Mortality_Rates!$B$6, $C122, 1),  Mortality_Rates!$C$111))</f>
        <v>1.3335683116382407E-4</v>
      </c>
      <c r="Z122" s="30">
        <f ca="1">(1-IF($B122="Male", $C$3, $C$4))^MIN((Z$8-$C$6), $C$5)*IF($B122="Male", MIN(OFFSET(Mortality_Rates!$B$6, $C122, 0), Mortality_Rates!$B$111), MIN(OFFSET(Mortality_Rates!$B$6, $C122, 1),  Mortality_Rates!$C$111))</f>
        <v>1.3182322760544013E-4</v>
      </c>
      <c r="AA122" s="30">
        <f ca="1">(1-IF($B122="Male", $C$3, $C$4))^MIN((AA$8-$C$6), $C$5)*IF($B122="Male", MIN(OFFSET(Mortality_Rates!$B$6, $C122, 0), Mortality_Rates!$B$111), MIN(OFFSET(Mortality_Rates!$B$6, $C122, 1),  Mortality_Rates!$C$111))</f>
        <v>1.3030726048797757E-4</v>
      </c>
      <c r="AB122" s="30">
        <f ca="1">(1-IF($B122="Male", $C$3, $C$4))^MIN((AB$8-$C$6), $C$5)*IF($B122="Male", MIN(OFFSET(Mortality_Rates!$B$6, $C122, 0), Mortality_Rates!$B$111), MIN(OFFSET(Mortality_Rates!$B$6, $C122, 1),  Mortality_Rates!$C$111))</f>
        <v>1.2880872699236581E-4</v>
      </c>
      <c r="AC122" s="30">
        <f ca="1">(1-IF($B122="Male", $C$3, $C$4))^MIN((AC$8-$C$6), $C$5)*IF($B122="Male", MIN(OFFSET(Mortality_Rates!$B$6, $C122, 0), Mortality_Rates!$B$111), MIN(OFFSET(Mortality_Rates!$B$6, $C122, 1),  Mortality_Rates!$C$111))</f>
        <v>1.2732742663195361E-4</v>
      </c>
      <c r="AD122" s="30">
        <f ca="1">(1-IF($B122="Male", $C$3, $C$4))^MIN((AD$8-$C$6), $C$5)*IF($B122="Male", MIN(OFFSET(Mortality_Rates!$B$6, $C122, 0), Mortality_Rates!$B$111), MIN(OFFSET(Mortality_Rates!$B$6, $C122, 1),  Mortality_Rates!$C$111))</f>
        <v>1.2586316122568616E-4</v>
      </c>
      <c r="AE122" s="30">
        <f ca="1">(1-IF($B122="Male", $C$3, $C$4))^MIN((AE$8-$C$6), $C$5)*IF($B122="Male", MIN(OFFSET(Mortality_Rates!$B$6, $C122, 0), Mortality_Rates!$B$111), MIN(OFFSET(Mortality_Rates!$B$6, $C122, 1),  Mortality_Rates!$C$111))</f>
        <v>1.2441573487159078E-4</v>
      </c>
      <c r="AF122" s="30">
        <f ca="1">(1-IF($B122="Male", $C$3, $C$4))^MIN((AF$8-$C$6), $C$5)*IF($B122="Male", MIN(OFFSET(Mortality_Rates!$B$6, $C122, 0), Mortality_Rates!$B$111), MIN(OFFSET(Mortality_Rates!$B$6, $C122, 1),  Mortality_Rates!$C$111))</f>
        <v>1.2298495392056748E-4</v>
      </c>
      <c r="AG122" s="30">
        <f ca="1">(1-IF($B122="Male", $C$3, $C$4))^MIN((AG$8-$C$6), $C$5)*IF($B122="Male", MIN(OFFSET(Mortality_Rates!$B$6, $C122, 0), Mortality_Rates!$B$111), MIN(OFFSET(Mortality_Rates!$B$6, $C122, 1),  Mortality_Rates!$C$111))</f>
        <v>1.2157062695048095E-4</v>
      </c>
      <c r="AH122" s="30">
        <f ca="1">(1-IF($B122="Male", $C$3, $C$4))^MIN((AH$8-$C$6), $C$5)*IF($B122="Male", MIN(OFFSET(Mortality_Rates!$B$6, $C122, 0), Mortality_Rates!$B$111), MIN(OFFSET(Mortality_Rates!$B$6, $C122, 1),  Mortality_Rates!$C$111))</f>
        <v>1.2017256474055043E-4</v>
      </c>
      <c r="AI122" s="30">
        <f ca="1">(1-IF($B122="Male", $C$3, $C$4))^MIN((AI$8-$C$6), $C$5)*IF($B122="Male", MIN(OFFSET(Mortality_Rates!$B$6, $C122, 0), Mortality_Rates!$B$111), MIN(OFFSET(Mortality_Rates!$B$6, $C122, 1),  Mortality_Rates!$C$111))</f>
        <v>1.1879058024603409E-4</v>
      </c>
      <c r="AJ122" s="30">
        <f ca="1">(1-IF($B122="Male", $C$3, $C$4))^MIN((AJ$8-$C$6), $C$5)*IF($B122="Male", MIN(OFFSET(Mortality_Rates!$B$6, $C122, 0), Mortality_Rates!$B$111), MIN(OFFSET(Mortality_Rates!$B$6, $C122, 1),  Mortality_Rates!$C$111))</f>
        <v>1.174244885732047E-4</v>
      </c>
      <c r="AK122" s="30">
        <f ca="1">(1-IF($B122="Male", $C$3, $C$4))^MIN((AK$8-$C$6), $C$5)*IF($B122="Male", MIN(OFFSET(Mortality_Rates!$B$6, $C122, 0), Mortality_Rates!$B$111), MIN(OFFSET(Mortality_Rates!$B$6, $C122, 1),  Mortality_Rates!$C$111))</f>
        <v>1.1607410695461284E-4</v>
      </c>
      <c r="AL122" s="30">
        <f ca="1">(1-IF($B122="Male", $C$3, $C$4))^MIN((AL$8-$C$6), $C$5)*IF($B122="Male", MIN(OFFSET(Mortality_Rates!$B$6, $C122, 0), Mortality_Rates!$B$111), MIN(OFFSET(Mortality_Rates!$B$6, $C122, 1),  Mortality_Rates!$C$111))</f>
        <v>1.1473925472463479E-4</v>
      </c>
      <c r="AM122" s="30">
        <f ca="1">(1-IF($B122="Male", $C$3, $C$4))^MIN((AM$8-$C$6), $C$5)*IF($B122="Male", MIN(OFFSET(Mortality_Rates!$B$6, $C122, 0), Mortality_Rates!$B$111), MIN(OFFSET(Mortality_Rates!$B$6, $C122, 1),  Mortality_Rates!$C$111))</f>
        <v>1.1341975329530151E-4</v>
      </c>
      <c r="AN122" s="30">
        <f ca="1">(1-IF($B122="Male", $C$3, $C$4))^MIN((AN$8-$C$6), $C$5)*IF($B122="Male", MIN(OFFSET(Mortality_Rates!$B$6, $C122, 0), Mortality_Rates!$B$111), MIN(OFFSET(Mortality_Rates!$B$6, $C122, 1),  Mortality_Rates!$C$111))</f>
        <v>1.1211542613240555E-4</v>
      </c>
      <c r="AO122" s="30">
        <f ca="1">(1-IF($B122="Male", $C$3, $C$4))^MIN((AO$8-$C$6), $C$5)*IF($B122="Male", MIN(OFFSET(Mortality_Rates!$B$6, $C122, 0), Mortality_Rates!$B$111), MIN(OFFSET(Mortality_Rates!$B$6, $C122, 1),  Mortality_Rates!$C$111))</f>
        <v>1.1082609873188288E-4</v>
      </c>
      <c r="AP122" s="30">
        <f ca="1">(1-IF($B122="Male", $C$3, $C$4))^MIN((AP$8-$C$6), $C$5)*IF($B122="Male", MIN(OFFSET(Mortality_Rates!$B$6, $C122, 0), Mortality_Rates!$B$111), MIN(OFFSET(Mortality_Rates!$B$6, $C122, 1),  Mortality_Rates!$C$111))</f>
        <v>1.0955159859646623E-4</v>
      </c>
      <c r="AQ122" s="30">
        <f ca="1">(1-IF($B122="Male", $C$3, $C$4))^MIN((AQ$8-$C$6), $C$5)*IF($B122="Male", MIN(OFFSET(Mortality_Rates!$B$6, $C122, 0), Mortality_Rates!$B$111), MIN(OFFSET(Mortality_Rates!$B$6, $C122, 1),  Mortality_Rates!$C$111))</f>
        <v>1.0829175521260687E-4</v>
      </c>
      <c r="AR122" s="30">
        <f ca="1">(1-IF($B122="Male", $C$3, $C$4))^MIN((AR$8-$C$6), $C$5)*IF($B122="Male", MIN(OFFSET(Mortality_Rates!$B$6, $C122, 0), Mortality_Rates!$B$111), MIN(OFFSET(Mortality_Rates!$B$6, $C122, 1),  Mortality_Rates!$C$111))</f>
        <v>1.0704640002766189E-4</v>
      </c>
      <c r="AS122" s="30">
        <f ca="1">(1-IF($B122="Male", $C$3, $C$4))^MIN((AS$8-$C$6), $C$5)*IF($B122="Male", MIN(OFFSET(Mortality_Rates!$B$6, $C122, 0), Mortality_Rates!$B$111), MIN(OFFSET(Mortality_Rates!$B$6, $C122, 1),  Mortality_Rates!$C$111))</f>
        <v>1.0581536642734378E-4</v>
      </c>
      <c r="AT122" s="30">
        <f ca="1">(1-IF($B122="Male", $C$3, $C$4))^MIN((AT$8-$C$6), $C$5)*IF($B122="Male", MIN(OFFSET(Mortality_Rates!$B$6, $C122, 0), Mortality_Rates!$B$111), MIN(OFFSET(Mortality_Rates!$B$6, $C122, 1),  Mortality_Rates!$C$111))</f>
        <v>1.0459848971342933E-4</v>
      </c>
      <c r="AU122" s="30">
        <f ca="1">(1-IF($B122="Male", $C$3, $C$4))^MIN((AU$8-$C$6), $C$5)*IF($B122="Male", MIN(OFFSET(Mortality_Rates!$B$6, $C122, 0), Mortality_Rates!$B$111), MIN(OFFSET(Mortality_Rates!$B$6, $C122, 1),  Mortality_Rates!$C$111))</f>
        <v>1.0339560708172491E-4</v>
      </c>
      <c r="AV122" s="30">
        <f ca="1">(1-IF($B122="Male", $C$3, $C$4))^MIN((AV$8-$C$6), $C$5)*IF($B122="Male", MIN(OFFSET(Mortality_Rates!$B$6, $C122, 0), Mortality_Rates!$B$111), MIN(OFFSET(Mortality_Rates!$B$6, $C122, 1),  Mortality_Rates!$C$111))</f>
        <v>1.0220655760028507E-4</v>
      </c>
      <c r="AW122" s="30">
        <f ca="1">(1-IF($B122="Male", $C$3, $C$4))^MIN((AW$8-$C$6), $C$5)*IF($B122="Male", MIN(OFFSET(Mortality_Rates!$B$6, $C122, 0), Mortality_Rates!$B$111), MIN(OFFSET(Mortality_Rates!$B$6, $C122, 1),  Mortality_Rates!$C$111))</f>
        <v>1.0103118218788179E-4</v>
      </c>
      <c r="AX122" s="30">
        <f ca="1">(1-IF($B122="Male", $C$3, $C$4))^MIN((AX$8-$C$6), $C$5)*IF($B122="Male", MIN(OFFSET(Mortality_Rates!$B$6, $C122, 0), Mortality_Rates!$B$111), MIN(OFFSET(Mortality_Rates!$B$6, $C122, 1),  Mortality_Rates!$C$111))</f>
        <v>9.9869323592721157E-5</v>
      </c>
      <c r="AY122" s="30">
        <f ca="1">(1-IF($B122="Male", $C$3, $C$4))^MIN((AY$8-$C$6), $C$5)*IF($B122="Male", MIN(OFFSET(Mortality_Rates!$B$6, $C122, 0), Mortality_Rates!$B$111), MIN(OFFSET(Mortality_Rates!$B$6, $C122, 1),  Mortality_Rates!$C$111))</f>
        <v>9.8720826371404848E-5</v>
      </c>
      <c r="AZ122" s="30">
        <f ca="1">(1-IF($B122="Male", $C$3, $C$4))^MIN((AZ$8-$C$6), $C$5)*IF($B122="Male", MIN(OFFSET(Mortality_Rates!$B$6, $C122, 0), Mortality_Rates!$B$111), MIN(OFFSET(Mortality_Rates!$B$6, $C122, 1),  Mortality_Rates!$C$111))</f>
        <v>9.7585536868133711E-5</v>
      </c>
      <c r="BA122" s="30">
        <f ca="1">(1-IF($B122="Male", $C$3, $C$4))^MIN((BA$8-$C$6), $C$5)*IF($B122="Male", MIN(OFFSET(Mortality_Rates!$B$6, $C122, 0), Mortality_Rates!$B$111), MIN(OFFSET(Mortality_Rates!$B$6, $C122, 1),  Mortality_Rates!$C$111))</f>
        <v>9.646330319415018E-5</v>
      </c>
      <c r="BB122" s="30">
        <f ca="1">(1-IF($B122="Male", $C$3, $C$4))^MIN((BB$8-$C$6), $C$5)*IF($B122="Male", MIN(OFFSET(Mortality_Rates!$B$6, $C122, 0), Mortality_Rates!$B$111), MIN(OFFSET(Mortality_Rates!$B$6, $C122, 1),  Mortality_Rates!$C$111))</f>
        <v>9.646330319415018E-5</v>
      </c>
      <c r="BC122" s="30">
        <f ca="1">(1-IF($B122="Male", $C$3, $C$4))^MIN((BC$8-$C$6), $C$5)*IF($B122="Male", MIN(OFFSET(Mortality_Rates!$B$6, $C122, 0), Mortality_Rates!$B$111), MIN(OFFSET(Mortality_Rates!$B$6, $C122, 1),  Mortality_Rates!$C$111))</f>
        <v>9.646330319415018E-5</v>
      </c>
      <c r="BD122" s="30">
        <f ca="1">(1-IF($B122="Male", $C$3, $C$4))^MIN((BD$8-$C$6), $C$5)*IF($B122="Male", MIN(OFFSET(Mortality_Rates!$B$6, $C122, 0), Mortality_Rates!$B$111), MIN(OFFSET(Mortality_Rates!$B$6, $C122, 1),  Mortality_Rates!$C$111))</f>
        <v>9.646330319415018E-5</v>
      </c>
      <c r="BE122" s="30">
        <f ca="1">(1-IF($B122="Male", $C$3, $C$4))^MIN((BE$8-$C$6), $C$5)*IF($B122="Male", MIN(OFFSET(Mortality_Rates!$B$6, $C122, 0), Mortality_Rates!$B$111), MIN(OFFSET(Mortality_Rates!$B$6, $C122, 1),  Mortality_Rates!$C$111))</f>
        <v>9.646330319415018E-5</v>
      </c>
      <c r="BF122" s="30">
        <f ca="1">(1-IF($B122="Male", $C$3, $C$4))^MIN((BF$8-$C$6), $C$5)*IF($B122="Male", MIN(OFFSET(Mortality_Rates!$B$6, $C122, 0), Mortality_Rates!$B$111), MIN(OFFSET(Mortality_Rates!$B$6, $C122, 1),  Mortality_Rates!$C$111))</f>
        <v>9.646330319415018E-5</v>
      </c>
      <c r="BG122" s="30">
        <f ca="1">(1-IF($B122="Male", $C$3, $C$4))^MIN((BG$8-$C$6), $C$5)*IF($B122="Male", MIN(OFFSET(Mortality_Rates!$B$6, $C122, 0), Mortality_Rates!$B$111), MIN(OFFSET(Mortality_Rates!$B$6, $C122, 1),  Mortality_Rates!$C$111))</f>
        <v>9.646330319415018E-5</v>
      </c>
      <c r="BH122" s="30">
        <f ca="1">(1-IF($B122="Male", $C$3, $C$4))^MIN((BH$8-$C$6), $C$5)*IF($B122="Male", MIN(OFFSET(Mortality_Rates!$B$6, $C122, 0), Mortality_Rates!$B$111), MIN(OFFSET(Mortality_Rates!$B$6, $C122, 1),  Mortality_Rates!$C$111))</f>
        <v>9.646330319415018E-5</v>
      </c>
      <c r="BI122" s="30">
        <f ca="1">(1-IF($B122="Male", $C$3, $C$4))^MIN((BI$8-$C$6), $C$5)*IF($B122="Male", MIN(OFFSET(Mortality_Rates!$B$6, $C122, 0), Mortality_Rates!$B$111), MIN(OFFSET(Mortality_Rates!$B$6, $C122, 1),  Mortality_Rates!$C$111))</f>
        <v>9.646330319415018E-5</v>
      </c>
      <c r="BJ122" s="30">
        <f ca="1">(1-IF($B122="Male", $C$3, $C$4))^MIN((BJ$8-$C$6), $C$5)*IF($B122="Male", MIN(OFFSET(Mortality_Rates!$B$6, $C122, 0), Mortality_Rates!$B$111), MIN(OFFSET(Mortality_Rates!$B$6, $C122, 1),  Mortality_Rates!$C$111))</f>
        <v>9.646330319415018E-5</v>
      </c>
      <c r="BK122" s="30">
        <f ca="1">(1-IF($B122="Male", $C$3, $C$4))^MIN((BK$8-$C$6), $C$5)*IF($B122="Male", MIN(OFFSET(Mortality_Rates!$B$6, $C122, 0), Mortality_Rates!$B$111), MIN(OFFSET(Mortality_Rates!$B$6, $C122, 1),  Mortality_Rates!$C$111))</f>
        <v>9.646330319415018E-5</v>
      </c>
    </row>
    <row r="123" spans="1:63" x14ac:dyDescent="0.35">
      <c r="A123" t="s">
        <v>38</v>
      </c>
      <c r="B123" t="s">
        <v>32</v>
      </c>
      <c r="C123">
        <f t="shared" si="27"/>
        <v>13</v>
      </c>
      <c r="D123" s="30">
        <f ca="1">(1-IF($B123="Male", $C$3, $C$4))^MIN((D$8-$C$6), $C$5)*IF($B123="Male", MIN(OFFSET(Mortality_Rates!$B$6, $C123, 0), Mortality_Rates!$B$111), MIN(OFFSET(Mortality_Rates!$B$6, $C123, 1),  Mortality_Rates!$C$111))</f>
        <v>1.8682650000000002E-4</v>
      </c>
      <c r="E123" s="30">
        <f ca="1">(1-IF($B123="Male", $C$3, $C$4))^MIN((E$8-$C$6), $C$5)*IF($B123="Male", MIN(OFFSET(Mortality_Rates!$B$6, $C123, 0), Mortality_Rates!$B$111), MIN(OFFSET(Mortality_Rates!$B$6, $C123, 1),  Mortality_Rates!$C$111))</f>
        <v>1.8467799525000002E-4</v>
      </c>
      <c r="F123" s="30">
        <f ca="1">(1-IF($B123="Male", $C$3, $C$4))^MIN((F$8-$C$6), $C$5)*IF($B123="Male", MIN(OFFSET(Mortality_Rates!$B$6, $C123, 0), Mortality_Rates!$B$111), MIN(OFFSET(Mortality_Rates!$B$6, $C123, 1),  Mortality_Rates!$C$111))</f>
        <v>1.8255419830462503E-4</v>
      </c>
      <c r="G123" s="30">
        <f ca="1">(1-IF($B123="Male", $C$3, $C$4))^MIN((G$8-$C$6), $C$5)*IF($B123="Male", MIN(OFFSET(Mortality_Rates!$B$6, $C123, 0), Mortality_Rates!$B$111), MIN(OFFSET(Mortality_Rates!$B$6, $C123, 1),  Mortality_Rates!$C$111))</f>
        <v>1.8045482502412183E-4</v>
      </c>
      <c r="H123" s="30">
        <f ca="1">(1-IF($B123="Male", $C$3, $C$4))^MIN((H$8-$C$6), $C$5)*IF($B123="Male", MIN(OFFSET(Mortality_Rates!$B$6, $C123, 0), Mortality_Rates!$B$111), MIN(OFFSET(Mortality_Rates!$B$6, $C123, 1),  Mortality_Rates!$C$111))</f>
        <v>1.7837959453634447E-4</v>
      </c>
      <c r="I123" s="30">
        <f ca="1">(1-IF($B123="Male", $C$3, $C$4))^MIN((I$8-$C$6), $C$5)*IF($B123="Male", MIN(OFFSET(Mortality_Rates!$B$6, $C123, 0), Mortality_Rates!$B$111), MIN(OFFSET(Mortality_Rates!$B$6, $C123, 1),  Mortality_Rates!$C$111))</f>
        <v>1.7632822919917649E-4</v>
      </c>
      <c r="J123" s="30">
        <f ca="1">(1-IF($B123="Male", $C$3, $C$4))^MIN((J$8-$C$6), $C$5)*IF($B123="Male", MIN(OFFSET(Mortality_Rates!$B$6, $C123, 0), Mortality_Rates!$B$111), MIN(OFFSET(Mortality_Rates!$B$6, $C123, 1),  Mortality_Rates!$C$111))</f>
        <v>1.7430045456338596E-4</v>
      </c>
      <c r="K123" s="30">
        <f ca="1">(1-IF($B123="Male", $C$3, $C$4))^MIN((K$8-$C$6), $C$5)*IF($B123="Male", MIN(OFFSET(Mortality_Rates!$B$6, $C123, 0), Mortality_Rates!$B$111), MIN(OFFSET(Mortality_Rates!$B$6, $C123, 1),  Mortality_Rates!$C$111))</f>
        <v>1.7229599933590704E-4</v>
      </c>
      <c r="L123" s="30">
        <f ca="1">(1-IF($B123="Male", $C$3, $C$4))^MIN((L$8-$C$6), $C$5)*IF($B123="Male", MIN(OFFSET(Mortality_Rates!$B$6, $C123, 0), Mortality_Rates!$B$111), MIN(OFFSET(Mortality_Rates!$B$6, $C123, 1),  Mortality_Rates!$C$111))</f>
        <v>1.703145953435441E-4</v>
      </c>
      <c r="M123" s="30">
        <f ca="1">(1-IF($B123="Male", $C$3, $C$4))^MIN((M$8-$C$6), $C$5)*IF($B123="Male", MIN(OFFSET(Mortality_Rates!$B$6, $C123, 0), Mortality_Rates!$B$111), MIN(OFFSET(Mortality_Rates!$B$6, $C123, 1),  Mortality_Rates!$C$111))</f>
        <v>1.6835597749709336E-4</v>
      </c>
      <c r="N123" s="30">
        <f ca="1">(1-IF($B123="Male", $C$3, $C$4))^MIN((N$8-$C$6), $C$5)*IF($B123="Male", MIN(OFFSET(Mortality_Rates!$B$6, $C123, 0), Mortality_Rates!$B$111), MIN(OFFSET(Mortality_Rates!$B$6, $C123, 1),  Mortality_Rates!$C$111))</f>
        <v>1.6641988375587678E-4</v>
      </c>
      <c r="O123" s="30">
        <f ca="1">(1-IF($B123="Male", $C$3, $C$4))^MIN((O$8-$C$6), $C$5)*IF($B123="Male", MIN(OFFSET(Mortality_Rates!$B$6, $C123, 0), Mortality_Rates!$B$111), MIN(OFFSET(Mortality_Rates!$B$6, $C123, 1),  Mortality_Rates!$C$111))</f>
        <v>1.6450605509268421E-4</v>
      </c>
      <c r="P123" s="30">
        <f ca="1">(1-IF($B123="Male", $C$3, $C$4))^MIN((P$8-$C$6), $C$5)*IF($B123="Male", MIN(OFFSET(Mortality_Rates!$B$6, $C123, 0), Mortality_Rates!$B$111), MIN(OFFSET(Mortality_Rates!$B$6, $C123, 1),  Mortality_Rates!$C$111))</f>
        <v>1.6261423545911835E-4</v>
      </c>
      <c r="Q123" s="30">
        <f ca="1">(1-IF($B123="Male", $C$3, $C$4))^MIN((Q$8-$C$6), $C$5)*IF($B123="Male", MIN(OFFSET(Mortality_Rates!$B$6, $C123, 0), Mortality_Rates!$B$111), MIN(OFFSET(Mortality_Rates!$B$6, $C123, 1),  Mortality_Rates!$C$111))</f>
        <v>1.6074417175133848E-4</v>
      </c>
      <c r="R123" s="30">
        <f ca="1">(1-IF($B123="Male", $C$3, $C$4))^MIN((R$8-$C$6), $C$5)*IF($B123="Male", MIN(OFFSET(Mortality_Rates!$B$6, $C123, 0), Mortality_Rates!$B$111), MIN(OFFSET(Mortality_Rates!$B$6, $C123, 1),  Mortality_Rates!$C$111))</f>
        <v>1.588956137761981E-4</v>
      </c>
      <c r="S123" s="30">
        <f ca="1">(1-IF($B123="Male", $C$3, $C$4))^MIN((S$8-$C$6), $C$5)*IF($B123="Male", MIN(OFFSET(Mortality_Rates!$B$6, $C123, 0), Mortality_Rates!$B$111), MIN(OFFSET(Mortality_Rates!$B$6, $C123, 1),  Mortality_Rates!$C$111))</f>
        <v>1.5706831421777182E-4</v>
      </c>
      <c r="T123" s="30">
        <f ca="1">(1-IF($B123="Male", $C$3, $C$4))^MIN((T$8-$C$6), $C$5)*IF($B123="Male", MIN(OFFSET(Mortality_Rates!$B$6, $C123, 0), Mortality_Rates!$B$111), MIN(OFFSET(Mortality_Rates!$B$6, $C123, 1),  Mortality_Rates!$C$111))</f>
        <v>1.5526202860426742E-4</v>
      </c>
      <c r="U123" s="30">
        <f ca="1">(1-IF($B123="Male", $C$3, $C$4))^MIN((U$8-$C$6), $C$5)*IF($B123="Male", MIN(OFFSET(Mortality_Rates!$B$6, $C123, 0), Mortality_Rates!$B$111), MIN(OFFSET(Mortality_Rates!$B$6, $C123, 1),  Mortality_Rates!$C$111))</f>
        <v>1.5347651527531836E-4</v>
      </c>
      <c r="V123" s="30">
        <f ca="1">(1-IF($B123="Male", $C$3, $C$4))^MIN((V$8-$C$6), $C$5)*IF($B123="Male", MIN(OFFSET(Mortality_Rates!$B$6, $C123, 0), Mortality_Rates!$B$111), MIN(OFFSET(Mortality_Rates!$B$6, $C123, 1),  Mortality_Rates!$C$111))</f>
        <v>1.5171153534965221E-4</v>
      </c>
      <c r="W123" s="30">
        <f ca="1">(1-IF($B123="Male", $C$3, $C$4))^MIN((W$8-$C$6), $C$5)*IF($B123="Male", MIN(OFFSET(Mortality_Rates!$B$6, $C123, 0), Mortality_Rates!$B$111), MIN(OFFSET(Mortality_Rates!$B$6, $C123, 1),  Mortality_Rates!$C$111))</f>
        <v>1.4996685269313121E-4</v>
      </c>
      <c r="X123" s="30">
        <f ca="1">(1-IF($B123="Male", $C$3, $C$4))^MIN((X$8-$C$6), $C$5)*IF($B123="Male", MIN(OFFSET(Mortality_Rates!$B$6, $C123, 0), Mortality_Rates!$B$111), MIN(OFFSET(Mortality_Rates!$B$6, $C123, 1),  Mortality_Rates!$C$111))</f>
        <v>1.4824223388716022E-4</v>
      </c>
      <c r="Y123" s="30">
        <f ca="1">(1-IF($B123="Male", $C$3, $C$4))^MIN((Y$8-$C$6), $C$5)*IF($B123="Male", MIN(OFFSET(Mortality_Rates!$B$6, $C123, 0), Mortality_Rates!$B$111), MIN(OFFSET(Mortality_Rates!$B$6, $C123, 1),  Mortality_Rates!$C$111))</f>
        <v>1.4653744819745788E-4</v>
      </c>
      <c r="Z123" s="30">
        <f ca="1">(1-IF($B123="Male", $C$3, $C$4))^MIN((Z$8-$C$6), $C$5)*IF($B123="Male", MIN(OFFSET(Mortality_Rates!$B$6, $C123, 0), Mortality_Rates!$B$111), MIN(OFFSET(Mortality_Rates!$B$6, $C123, 1),  Mortality_Rates!$C$111))</f>
        <v>1.4485226754318712E-4</v>
      </c>
      <c r="AA123" s="30">
        <f ca="1">(1-IF($B123="Male", $C$3, $C$4))^MIN((AA$8-$C$6), $C$5)*IF($B123="Male", MIN(OFFSET(Mortality_Rates!$B$6, $C123, 0), Mortality_Rates!$B$111), MIN(OFFSET(Mortality_Rates!$B$6, $C123, 1),  Mortality_Rates!$C$111))</f>
        <v>1.4318646646644046E-4</v>
      </c>
      <c r="AB123" s="30">
        <f ca="1">(1-IF($B123="Male", $C$3, $C$4))^MIN((AB$8-$C$6), $C$5)*IF($B123="Male", MIN(OFFSET(Mortality_Rates!$B$6, $C123, 0), Mortality_Rates!$B$111), MIN(OFFSET(Mortality_Rates!$B$6, $C123, 1),  Mortality_Rates!$C$111))</f>
        <v>1.415398221020764E-4</v>
      </c>
      <c r="AC123" s="30">
        <f ca="1">(1-IF($B123="Male", $C$3, $C$4))^MIN((AC$8-$C$6), $C$5)*IF($B123="Male", MIN(OFFSET(Mortality_Rates!$B$6, $C123, 0), Mortality_Rates!$B$111), MIN(OFFSET(Mortality_Rates!$B$6, $C123, 1),  Mortality_Rates!$C$111))</f>
        <v>1.3991211414790251E-4</v>
      </c>
      <c r="AD123" s="30">
        <f ca="1">(1-IF($B123="Male", $C$3, $C$4))^MIN((AD$8-$C$6), $C$5)*IF($B123="Male", MIN(OFFSET(Mortality_Rates!$B$6, $C123, 0), Mortality_Rates!$B$111), MIN(OFFSET(Mortality_Rates!$B$6, $C123, 1),  Mortality_Rates!$C$111))</f>
        <v>1.3830312483520163E-4</v>
      </c>
      <c r="AE123" s="30">
        <f ca="1">(1-IF($B123="Male", $C$3, $C$4))^MIN((AE$8-$C$6), $C$5)*IF($B123="Male", MIN(OFFSET(Mortality_Rates!$B$6, $C123, 0), Mortality_Rates!$B$111), MIN(OFFSET(Mortality_Rates!$B$6, $C123, 1),  Mortality_Rates!$C$111))</f>
        <v>1.3671263889959684E-4</v>
      </c>
      <c r="AF123" s="30">
        <f ca="1">(1-IF($B123="Male", $C$3, $C$4))^MIN((AF$8-$C$6), $C$5)*IF($B123="Male", MIN(OFFSET(Mortality_Rates!$B$6, $C123, 0), Mortality_Rates!$B$111), MIN(OFFSET(Mortality_Rates!$B$6, $C123, 1),  Mortality_Rates!$C$111))</f>
        <v>1.3514044355225147E-4</v>
      </c>
      <c r="AG123" s="30">
        <f ca="1">(1-IF($B123="Male", $C$3, $C$4))^MIN((AG$8-$C$6), $C$5)*IF($B123="Male", MIN(OFFSET(Mortality_Rates!$B$6, $C123, 0), Mortality_Rates!$B$111), MIN(OFFSET(Mortality_Rates!$B$6, $C123, 1),  Mortality_Rates!$C$111))</f>
        <v>1.3358632845140059E-4</v>
      </c>
      <c r="AH123" s="30">
        <f ca="1">(1-IF($B123="Male", $C$3, $C$4))^MIN((AH$8-$C$6), $C$5)*IF($B123="Male", MIN(OFFSET(Mortality_Rates!$B$6, $C123, 0), Mortality_Rates!$B$111), MIN(OFFSET(Mortality_Rates!$B$6, $C123, 1),  Mortality_Rates!$C$111))</f>
        <v>1.3205008567420946E-4</v>
      </c>
      <c r="AI123" s="30">
        <f ca="1">(1-IF($B123="Male", $C$3, $C$4))^MIN((AI$8-$C$6), $C$5)*IF($B123="Male", MIN(OFFSET(Mortality_Rates!$B$6, $C123, 0), Mortality_Rates!$B$111), MIN(OFFSET(Mortality_Rates!$B$6, $C123, 1),  Mortality_Rates!$C$111))</f>
        <v>1.3053150968895605E-4</v>
      </c>
      <c r="AJ123" s="30">
        <f ca="1">(1-IF($B123="Male", $C$3, $C$4))^MIN((AJ$8-$C$6), $C$5)*IF($B123="Male", MIN(OFFSET(Mortality_Rates!$B$6, $C123, 0), Mortality_Rates!$B$111), MIN(OFFSET(Mortality_Rates!$B$6, $C123, 1),  Mortality_Rates!$C$111))</f>
        <v>1.2903039732753307E-4</v>
      </c>
      <c r="AK123" s="30">
        <f ca="1">(1-IF($B123="Male", $C$3, $C$4))^MIN((AK$8-$C$6), $C$5)*IF($B123="Male", MIN(OFFSET(Mortality_Rates!$B$6, $C123, 0), Mortality_Rates!$B$111), MIN(OFFSET(Mortality_Rates!$B$6, $C123, 1),  Mortality_Rates!$C$111))</f>
        <v>1.2754654775826645E-4</v>
      </c>
      <c r="AL123" s="30">
        <f ca="1">(1-IF($B123="Male", $C$3, $C$4))^MIN((AL$8-$C$6), $C$5)*IF($B123="Male", MIN(OFFSET(Mortality_Rates!$B$6, $C123, 0), Mortality_Rates!$B$111), MIN(OFFSET(Mortality_Rates!$B$6, $C123, 1),  Mortality_Rates!$C$111))</f>
        <v>1.2607976245904636E-4</v>
      </c>
      <c r="AM123" s="30">
        <f ca="1">(1-IF($B123="Male", $C$3, $C$4))^MIN((AM$8-$C$6), $C$5)*IF($B123="Male", MIN(OFFSET(Mortality_Rates!$B$6, $C123, 0), Mortality_Rates!$B$111), MIN(OFFSET(Mortality_Rates!$B$6, $C123, 1),  Mortality_Rates!$C$111))</f>
        <v>1.2462984519076735E-4</v>
      </c>
      <c r="AN123" s="30">
        <f ca="1">(1-IF($B123="Male", $C$3, $C$4))^MIN((AN$8-$C$6), $C$5)*IF($B123="Male", MIN(OFFSET(Mortality_Rates!$B$6, $C123, 0), Mortality_Rates!$B$111), MIN(OFFSET(Mortality_Rates!$B$6, $C123, 1),  Mortality_Rates!$C$111))</f>
        <v>1.2319660197107352E-4</v>
      </c>
      <c r="AO123" s="30">
        <f ca="1">(1-IF($B123="Male", $C$3, $C$4))^MIN((AO$8-$C$6), $C$5)*IF($B123="Male", MIN(OFFSET(Mortality_Rates!$B$6, $C123, 0), Mortality_Rates!$B$111), MIN(OFFSET(Mortality_Rates!$B$6, $C123, 1),  Mortality_Rates!$C$111))</f>
        <v>1.2177984104840619E-4</v>
      </c>
      <c r="AP123" s="30">
        <f ca="1">(1-IF($B123="Male", $C$3, $C$4))^MIN((AP$8-$C$6), $C$5)*IF($B123="Male", MIN(OFFSET(Mortality_Rates!$B$6, $C123, 0), Mortality_Rates!$B$111), MIN(OFFSET(Mortality_Rates!$B$6, $C123, 1),  Mortality_Rates!$C$111))</f>
        <v>1.2037937287634953E-4</v>
      </c>
      <c r="AQ123" s="30">
        <f ca="1">(1-IF($B123="Male", $C$3, $C$4))^MIN((AQ$8-$C$6), $C$5)*IF($B123="Male", MIN(OFFSET(Mortality_Rates!$B$6, $C123, 0), Mortality_Rates!$B$111), MIN(OFFSET(Mortality_Rates!$B$6, $C123, 1),  Mortality_Rates!$C$111))</f>
        <v>1.1899501008827151E-4</v>
      </c>
      <c r="AR123" s="30">
        <f ca="1">(1-IF($B123="Male", $C$3, $C$4))^MIN((AR$8-$C$6), $C$5)*IF($B123="Male", MIN(OFFSET(Mortality_Rates!$B$6, $C123, 0), Mortality_Rates!$B$111), MIN(OFFSET(Mortality_Rates!$B$6, $C123, 1),  Mortality_Rates!$C$111))</f>
        <v>1.1762656747225638E-4</v>
      </c>
      <c r="AS123" s="30">
        <f ca="1">(1-IF($B123="Male", $C$3, $C$4))^MIN((AS$8-$C$6), $C$5)*IF($B123="Male", MIN(OFFSET(Mortality_Rates!$B$6, $C123, 0), Mortality_Rates!$B$111), MIN(OFFSET(Mortality_Rates!$B$6, $C123, 1),  Mortality_Rates!$C$111))</f>
        <v>1.1627386194632543E-4</v>
      </c>
      <c r="AT123" s="30">
        <f ca="1">(1-IF($B123="Male", $C$3, $C$4))^MIN((AT$8-$C$6), $C$5)*IF($B123="Male", MIN(OFFSET(Mortality_Rates!$B$6, $C123, 0), Mortality_Rates!$B$111), MIN(OFFSET(Mortality_Rates!$B$6, $C123, 1),  Mortality_Rates!$C$111))</f>
        <v>1.1493671253394269E-4</v>
      </c>
      <c r="AU123" s="30">
        <f ca="1">(1-IF($B123="Male", $C$3, $C$4))^MIN((AU$8-$C$6), $C$5)*IF($B123="Male", MIN(OFFSET(Mortality_Rates!$B$6, $C123, 0), Mortality_Rates!$B$111), MIN(OFFSET(Mortality_Rates!$B$6, $C123, 1),  Mortality_Rates!$C$111))</f>
        <v>1.1361494033980238E-4</v>
      </c>
      <c r="AV123" s="30">
        <f ca="1">(1-IF($B123="Male", $C$3, $C$4))^MIN((AV$8-$C$6), $C$5)*IF($B123="Male", MIN(OFFSET(Mortality_Rates!$B$6, $C123, 0), Mortality_Rates!$B$111), MIN(OFFSET(Mortality_Rates!$B$6, $C123, 1),  Mortality_Rates!$C$111))</f>
        <v>1.1230836852589464E-4</v>
      </c>
      <c r="AW123" s="30">
        <f ca="1">(1-IF($B123="Male", $C$3, $C$4))^MIN((AW$8-$C$6), $C$5)*IF($B123="Male", MIN(OFFSET(Mortality_Rates!$B$6, $C123, 0), Mortality_Rates!$B$111), MIN(OFFSET(Mortality_Rates!$B$6, $C123, 1),  Mortality_Rates!$C$111))</f>
        <v>1.1101682228784686E-4</v>
      </c>
      <c r="AX123" s="30">
        <f ca="1">(1-IF($B123="Male", $C$3, $C$4))^MIN((AX$8-$C$6), $C$5)*IF($B123="Male", MIN(OFFSET(Mortality_Rates!$B$6, $C123, 0), Mortality_Rates!$B$111), MIN(OFFSET(Mortality_Rates!$B$6, $C123, 1),  Mortality_Rates!$C$111))</f>
        <v>1.0974012883153661E-4</v>
      </c>
      <c r="AY123" s="30">
        <f ca="1">(1-IF($B123="Male", $C$3, $C$4))^MIN((AY$8-$C$6), $C$5)*IF($B123="Male", MIN(OFFSET(Mortality_Rates!$B$6, $C123, 0), Mortality_Rates!$B$111), MIN(OFFSET(Mortality_Rates!$B$6, $C123, 1),  Mortality_Rates!$C$111))</f>
        <v>1.0847811734997394E-4</v>
      </c>
      <c r="AZ123" s="30">
        <f ca="1">(1-IF($B123="Male", $C$3, $C$4))^MIN((AZ$8-$C$6), $C$5)*IF($B123="Male", MIN(OFFSET(Mortality_Rates!$B$6, $C123, 0), Mortality_Rates!$B$111), MIN(OFFSET(Mortality_Rates!$B$6, $C123, 1),  Mortality_Rates!$C$111))</f>
        <v>1.0723061900044925E-4</v>
      </c>
      <c r="BA123" s="30">
        <f ca="1">(1-IF($B123="Male", $C$3, $C$4))^MIN((BA$8-$C$6), $C$5)*IF($B123="Male", MIN(OFFSET(Mortality_Rates!$B$6, $C123, 0), Mortality_Rates!$B$111), MIN(OFFSET(Mortality_Rates!$B$6, $C123, 1),  Mortality_Rates!$C$111))</f>
        <v>1.059974668819441E-4</v>
      </c>
      <c r="BB123" s="30">
        <f ca="1">(1-IF($B123="Male", $C$3, $C$4))^MIN((BB$8-$C$6), $C$5)*IF($B123="Male", MIN(OFFSET(Mortality_Rates!$B$6, $C123, 0), Mortality_Rates!$B$111), MIN(OFFSET(Mortality_Rates!$B$6, $C123, 1),  Mortality_Rates!$C$111))</f>
        <v>1.059974668819441E-4</v>
      </c>
      <c r="BC123" s="30">
        <f ca="1">(1-IF($B123="Male", $C$3, $C$4))^MIN((BC$8-$C$6), $C$5)*IF($B123="Male", MIN(OFFSET(Mortality_Rates!$B$6, $C123, 0), Mortality_Rates!$B$111), MIN(OFFSET(Mortality_Rates!$B$6, $C123, 1),  Mortality_Rates!$C$111))</f>
        <v>1.059974668819441E-4</v>
      </c>
      <c r="BD123" s="30">
        <f ca="1">(1-IF($B123="Male", $C$3, $C$4))^MIN((BD$8-$C$6), $C$5)*IF($B123="Male", MIN(OFFSET(Mortality_Rates!$B$6, $C123, 0), Mortality_Rates!$B$111), MIN(OFFSET(Mortality_Rates!$B$6, $C123, 1),  Mortality_Rates!$C$111))</f>
        <v>1.059974668819441E-4</v>
      </c>
      <c r="BE123" s="30">
        <f ca="1">(1-IF($B123="Male", $C$3, $C$4))^MIN((BE$8-$C$6), $C$5)*IF($B123="Male", MIN(OFFSET(Mortality_Rates!$B$6, $C123, 0), Mortality_Rates!$B$111), MIN(OFFSET(Mortality_Rates!$B$6, $C123, 1),  Mortality_Rates!$C$111))</f>
        <v>1.059974668819441E-4</v>
      </c>
      <c r="BF123" s="30">
        <f ca="1">(1-IF($B123="Male", $C$3, $C$4))^MIN((BF$8-$C$6), $C$5)*IF($B123="Male", MIN(OFFSET(Mortality_Rates!$B$6, $C123, 0), Mortality_Rates!$B$111), MIN(OFFSET(Mortality_Rates!$B$6, $C123, 1),  Mortality_Rates!$C$111))</f>
        <v>1.059974668819441E-4</v>
      </c>
      <c r="BG123" s="30">
        <f ca="1">(1-IF($B123="Male", $C$3, $C$4))^MIN((BG$8-$C$6), $C$5)*IF($B123="Male", MIN(OFFSET(Mortality_Rates!$B$6, $C123, 0), Mortality_Rates!$B$111), MIN(OFFSET(Mortality_Rates!$B$6, $C123, 1),  Mortality_Rates!$C$111))</f>
        <v>1.059974668819441E-4</v>
      </c>
      <c r="BH123" s="30">
        <f ca="1">(1-IF($B123="Male", $C$3, $C$4))^MIN((BH$8-$C$6), $C$5)*IF($B123="Male", MIN(OFFSET(Mortality_Rates!$B$6, $C123, 0), Mortality_Rates!$B$111), MIN(OFFSET(Mortality_Rates!$B$6, $C123, 1),  Mortality_Rates!$C$111))</f>
        <v>1.059974668819441E-4</v>
      </c>
      <c r="BI123" s="30">
        <f ca="1">(1-IF($B123="Male", $C$3, $C$4))^MIN((BI$8-$C$6), $C$5)*IF($B123="Male", MIN(OFFSET(Mortality_Rates!$B$6, $C123, 0), Mortality_Rates!$B$111), MIN(OFFSET(Mortality_Rates!$B$6, $C123, 1),  Mortality_Rates!$C$111))</f>
        <v>1.059974668819441E-4</v>
      </c>
      <c r="BJ123" s="30">
        <f ca="1">(1-IF($B123="Male", $C$3, $C$4))^MIN((BJ$8-$C$6), $C$5)*IF($B123="Male", MIN(OFFSET(Mortality_Rates!$B$6, $C123, 0), Mortality_Rates!$B$111), MIN(OFFSET(Mortality_Rates!$B$6, $C123, 1),  Mortality_Rates!$C$111))</f>
        <v>1.059974668819441E-4</v>
      </c>
      <c r="BK123" s="30">
        <f ca="1">(1-IF($B123="Male", $C$3, $C$4))^MIN((BK$8-$C$6), $C$5)*IF($B123="Male", MIN(OFFSET(Mortality_Rates!$B$6, $C123, 0), Mortality_Rates!$B$111), MIN(OFFSET(Mortality_Rates!$B$6, $C123, 1),  Mortality_Rates!$C$111))</f>
        <v>1.059974668819441E-4</v>
      </c>
    </row>
    <row r="124" spans="1:63" x14ac:dyDescent="0.35">
      <c r="A124" t="s">
        <v>38</v>
      </c>
      <c r="B124" t="s">
        <v>32</v>
      </c>
      <c r="C124">
        <f t="shared" si="27"/>
        <v>14</v>
      </c>
      <c r="D124" s="30">
        <f ca="1">(1-IF($B124="Male", $C$3, $C$4))^MIN((D$8-$C$6), $C$5)*IF($B124="Male", MIN(OFFSET(Mortality_Rates!$B$6, $C124, 0), Mortality_Rates!$B$111), MIN(OFFSET(Mortality_Rates!$B$6, $C124, 1),  Mortality_Rates!$C$111))</f>
        <v>2.0363099999999999E-4</v>
      </c>
      <c r="E124" s="30">
        <f ca="1">(1-IF($B124="Male", $C$3, $C$4))^MIN((E$8-$C$6), $C$5)*IF($B124="Male", MIN(OFFSET(Mortality_Rates!$B$6, $C124, 0), Mortality_Rates!$B$111), MIN(OFFSET(Mortality_Rates!$B$6, $C124, 1),  Mortality_Rates!$C$111))</f>
        <v>2.0128924350000001E-4</v>
      </c>
      <c r="F124" s="30">
        <f ca="1">(1-IF($B124="Male", $C$3, $C$4))^MIN((F$8-$C$6), $C$5)*IF($B124="Male", MIN(OFFSET(Mortality_Rates!$B$6, $C124, 0), Mortality_Rates!$B$111), MIN(OFFSET(Mortality_Rates!$B$6, $C124, 1),  Mortality_Rates!$C$111))</f>
        <v>1.9897441719974999E-4</v>
      </c>
      <c r="G124" s="30">
        <f ca="1">(1-IF($B124="Male", $C$3, $C$4))^MIN((G$8-$C$6), $C$5)*IF($B124="Male", MIN(OFFSET(Mortality_Rates!$B$6, $C124, 0), Mortality_Rates!$B$111), MIN(OFFSET(Mortality_Rates!$B$6, $C124, 1),  Mortality_Rates!$C$111))</f>
        <v>1.9668621140195289E-4</v>
      </c>
      <c r="H124" s="30">
        <f ca="1">(1-IF($B124="Male", $C$3, $C$4))^MIN((H$8-$C$6), $C$5)*IF($B124="Male", MIN(OFFSET(Mortality_Rates!$B$6, $C124, 0), Mortality_Rates!$B$111), MIN(OFFSET(Mortality_Rates!$B$6, $C124, 1),  Mortality_Rates!$C$111))</f>
        <v>1.9442431997083044E-4</v>
      </c>
      <c r="I124" s="30">
        <f ca="1">(1-IF($B124="Male", $C$3, $C$4))^MIN((I$8-$C$6), $C$5)*IF($B124="Male", MIN(OFFSET(Mortality_Rates!$B$6, $C124, 0), Mortality_Rates!$B$111), MIN(OFFSET(Mortality_Rates!$B$6, $C124, 1),  Mortality_Rates!$C$111))</f>
        <v>1.921884402911659E-4</v>
      </c>
      <c r="J124" s="30">
        <f ca="1">(1-IF($B124="Male", $C$3, $C$4))^MIN((J$8-$C$6), $C$5)*IF($B124="Male", MIN(OFFSET(Mortality_Rates!$B$6, $C124, 0), Mortality_Rates!$B$111), MIN(OFFSET(Mortality_Rates!$B$6, $C124, 1),  Mortality_Rates!$C$111))</f>
        <v>1.8997827322781748E-4</v>
      </c>
      <c r="K124" s="30">
        <f ca="1">(1-IF($B124="Male", $C$3, $C$4))^MIN((K$8-$C$6), $C$5)*IF($B124="Male", MIN(OFFSET(Mortality_Rates!$B$6, $C124, 0), Mortality_Rates!$B$111), MIN(OFFSET(Mortality_Rates!$B$6, $C124, 1),  Mortality_Rates!$C$111))</f>
        <v>1.877935230856976E-4</v>
      </c>
      <c r="L124" s="30">
        <f ca="1">(1-IF($B124="Male", $C$3, $C$4))^MIN((L$8-$C$6), $C$5)*IF($B124="Male", MIN(OFFSET(Mortality_Rates!$B$6, $C124, 0), Mortality_Rates!$B$111), MIN(OFFSET(Mortality_Rates!$B$6, $C124, 1),  Mortality_Rates!$C$111))</f>
        <v>1.8563389757021207E-4</v>
      </c>
      <c r="M124" s="30">
        <f ca="1">(1-IF($B124="Male", $C$3, $C$4))^MIN((M$8-$C$6), $C$5)*IF($B124="Male", MIN(OFFSET(Mortality_Rates!$B$6, $C124, 0), Mortality_Rates!$B$111), MIN(OFFSET(Mortality_Rates!$B$6, $C124, 1),  Mortality_Rates!$C$111))</f>
        <v>1.8349910774815464E-4</v>
      </c>
      <c r="N124" s="30">
        <f ca="1">(1-IF($B124="Male", $C$3, $C$4))^MIN((N$8-$C$6), $C$5)*IF($B124="Male", MIN(OFFSET(Mortality_Rates!$B$6, $C124, 0), Mortality_Rates!$B$111), MIN(OFFSET(Mortality_Rates!$B$6, $C124, 1),  Mortality_Rates!$C$111))</f>
        <v>1.8138886800905086E-4</v>
      </c>
      <c r="O124" s="30">
        <f ca="1">(1-IF($B124="Male", $C$3, $C$4))^MIN((O$8-$C$6), $C$5)*IF($B124="Male", MIN(OFFSET(Mortality_Rates!$B$6, $C124, 0), Mortality_Rates!$B$111), MIN(OFFSET(Mortality_Rates!$B$6, $C124, 1),  Mortality_Rates!$C$111))</f>
        <v>1.7930289602694678E-4</v>
      </c>
      <c r="P124" s="30">
        <f ca="1">(1-IF($B124="Male", $C$3, $C$4))^MIN((P$8-$C$6), $C$5)*IF($B124="Male", MIN(OFFSET(Mortality_Rates!$B$6, $C124, 0), Mortality_Rates!$B$111), MIN(OFFSET(Mortality_Rates!$B$6, $C124, 1),  Mortality_Rates!$C$111))</f>
        <v>1.7724091272263689E-4</v>
      </c>
      <c r="Q124" s="30">
        <f ca="1">(1-IF($B124="Male", $C$3, $C$4))^MIN((Q$8-$C$6), $C$5)*IF($B124="Male", MIN(OFFSET(Mortality_Rates!$B$6, $C124, 0), Mortality_Rates!$B$111), MIN(OFFSET(Mortality_Rates!$B$6, $C124, 1),  Mortality_Rates!$C$111))</f>
        <v>1.752026422263266E-4</v>
      </c>
      <c r="R124" s="30">
        <f ca="1">(1-IF($B124="Male", $C$3, $C$4))^MIN((R$8-$C$6), $C$5)*IF($B124="Male", MIN(OFFSET(Mortality_Rates!$B$6, $C124, 0), Mortality_Rates!$B$111), MIN(OFFSET(Mortality_Rates!$B$6, $C124, 1),  Mortality_Rates!$C$111))</f>
        <v>1.7318781184072385E-4</v>
      </c>
      <c r="S124" s="30">
        <f ca="1">(1-IF($B124="Male", $C$3, $C$4))^MIN((S$8-$C$6), $C$5)*IF($B124="Male", MIN(OFFSET(Mortality_Rates!$B$6, $C124, 0), Mortality_Rates!$B$111), MIN(OFFSET(Mortality_Rates!$B$6, $C124, 1),  Mortality_Rates!$C$111))</f>
        <v>1.7119615200455551E-4</v>
      </c>
      <c r="T124" s="30">
        <f ca="1">(1-IF($B124="Male", $C$3, $C$4))^MIN((T$8-$C$6), $C$5)*IF($B124="Male", MIN(OFFSET(Mortality_Rates!$B$6, $C124, 0), Mortality_Rates!$B$111), MIN(OFFSET(Mortality_Rates!$B$6, $C124, 1),  Mortality_Rates!$C$111))</f>
        <v>1.692273962565031E-4</v>
      </c>
      <c r="U124" s="30">
        <f ca="1">(1-IF($B124="Male", $C$3, $C$4))^MIN((U$8-$C$6), $C$5)*IF($B124="Male", MIN(OFFSET(Mortality_Rates!$B$6, $C124, 0), Mortality_Rates!$B$111), MIN(OFFSET(Mortality_Rates!$B$6, $C124, 1),  Mortality_Rates!$C$111))</f>
        <v>1.6728128119955333E-4</v>
      </c>
      <c r="V124" s="30">
        <f ca="1">(1-IF($B124="Male", $C$3, $C$4))^MIN((V$8-$C$6), $C$5)*IF($B124="Male", MIN(OFFSET(Mortality_Rates!$B$6, $C124, 0), Mortality_Rates!$B$111), MIN(OFFSET(Mortality_Rates!$B$6, $C124, 1),  Mortality_Rates!$C$111))</f>
        <v>1.6535754646575848E-4</v>
      </c>
      <c r="W124" s="30">
        <f ca="1">(1-IF($B124="Male", $C$3, $C$4))^MIN((W$8-$C$6), $C$5)*IF($B124="Male", MIN(OFFSET(Mortality_Rates!$B$6, $C124, 0), Mortality_Rates!$B$111), MIN(OFFSET(Mortality_Rates!$B$6, $C124, 1),  Mortality_Rates!$C$111))</f>
        <v>1.6345593468140225E-4</v>
      </c>
      <c r="X124" s="30">
        <f ca="1">(1-IF($B124="Male", $C$3, $C$4))^MIN((X$8-$C$6), $C$5)*IF($B124="Male", MIN(OFFSET(Mortality_Rates!$B$6, $C124, 0), Mortality_Rates!$B$111), MIN(OFFSET(Mortality_Rates!$B$6, $C124, 1),  Mortality_Rates!$C$111))</f>
        <v>1.6157619143256614E-4</v>
      </c>
      <c r="Y124" s="30">
        <f ca="1">(1-IF($B124="Male", $C$3, $C$4))^MIN((Y$8-$C$6), $C$5)*IF($B124="Male", MIN(OFFSET(Mortality_Rates!$B$6, $C124, 0), Mortality_Rates!$B$111), MIN(OFFSET(Mortality_Rates!$B$6, $C124, 1),  Mortality_Rates!$C$111))</f>
        <v>1.5971806523109162E-4</v>
      </c>
      <c r="Z124" s="30">
        <f ca="1">(1-IF($B124="Male", $C$3, $C$4))^MIN((Z$8-$C$6), $C$5)*IF($B124="Male", MIN(OFFSET(Mortality_Rates!$B$6, $C124, 0), Mortality_Rates!$B$111), MIN(OFFSET(Mortality_Rates!$B$6, $C124, 1),  Mortality_Rates!$C$111))</f>
        <v>1.5788130748093409E-4</v>
      </c>
      <c r="AA124" s="30">
        <f ca="1">(1-IF($B124="Male", $C$3, $C$4))^MIN((AA$8-$C$6), $C$5)*IF($B124="Male", MIN(OFFSET(Mortality_Rates!$B$6, $C124, 0), Mortality_Rates!$B$111), MIN(OFFSET(Mortality_Rates!$B$6, $C124, 1),  Mortality_Rates!$C$111))</f>
        <v>1.5606567244490333E-4</v>
      </c>
      <c r="AB124" s="30">
        <f ca="1">(1-IF($B124="Male", $C$3, $C$4))^MIN((AB$8-$C$6), $C$5)*IF($B124="Male", MIN(OFFSET(Mortality_Rates!$B$6, $C124, 0), Mortality_Rates!$B$111), MIN(OFFSET(Mortality_Rates!$B$6, $C124, 1),  Mortality_Rates!$C$111))</f>
        <v>1.5427091721178693E-4</v>
      </c>
      <c r="AC124" s="30">
        <f ca="1">(1-IF($B124="Male", $C$3, $C$4))^MIN((AC$8-$C$6), $C$5)*IF($B124="Male", MIN(OFFSET(Mortality_Rates!$B$6, $C124, 0), Mortality_Rates!$B$111), MIN(OFFSET(Mortality_Rates!$B$6, $C124, 1),  Mortality_Rates!$C$111))</f>
        <v>1.5249680166385139E-4</v>
      </c>
      <c r="AD124" s="30">
        <f ca="1">(1-IF($B124="Male", $C$3, $C$4))^MIN((AD$8-$C$6), $C$5)*IF($B124="Male", MIN(OFFSET(Mortality_Rates!$B$6, $C124, 0), Mortality_Rates!$B$111), MIN(OFFSET(Mortality_Rates!$B$6, $C124, 1),  Mortality_Rates!$C$111))</f>
        <v>1.5074308844471713E-4</v>
      </c>
      <c r="AE124" s="30">
        <f ca="1">(1-IF($B124="Male", $C$3, $C$4))^MIN((AE$8-$C$6), $C$5)*IF($B124="Male", MIN(OFFSET(Mortality_Rates!$B$6, $C124, 0), Mortality_Rates!$B$111), MIN(OFFSET(Mortality_Rates!$B$6, $C124, 1),  Mortality_Rates!$C$111))</f>
        <v>1.4900954292760288E-4</v>
      </c>
      <c r="AF124" s="30">
        <f ca="1">(1-IF($B124="Male", $C$3, $C$4))^MIN((AF$8-$C$6), $C$5)*IF($B124="Male", MIN(OFFSET(Mortality_Rates!$B$6, $C124, 0), Mortality_Rates!$B$111), MIN(OFFSET(Mortality_Rates!$B$6, $C124, 1),  Mortality_Rates!$C$111))</f>
        <v>1.4729593318393546E-4</v>
      </c>
      <c r="AG124" s="30">
        <f ca="1">(1-IF($B124="Male", $C$3, $C$4))^MIN((AG$8-$C$6), $C$5)*IF($B124="Male", MIN(OFFSET(Mortality_Rates!$B$6, $C124, 0), Mortality_Rates!$B$111), MIN(OFFSET(Mortality_Rates!$B$6, $C124, 1),  Mortality_Rates!$C$111))</f>
        <v>1.4560202995232018E-4</v>
      </c>
      <c r="AH124" s="30">
        <f ca="1">(1-IF($B124="Male", $C$3, $C$4))^MIN((AH$8-$C$6), $C$5)*IF($B124="Male", MIN(OFFSET(Mortality_Rates!$B$6, $C124, 0), Mortality_Rates!$B$111), MIN(OFFSET(Mortality_Rates!$B$6, $C124, 1),  Mortality_Rates!$C$111))</f>
        <v>1.439276066078685E-4</v>
      </c>
      <c r="AI124" s="30">
        <f ca="1">(1-IF($B124="Male", $C$3, $C$4))^MIN((AI$8-$C$6), $C$5)*IF($B124="Male", MIN(OFFSET(Mortality_Rates!$B$6, $C124, 0), Mortality_Rates!$B$111), MIN(OFFSET(Mortality_Rates!$B$6, $C124, 1),  Mortality_Rates!$C$111))</f>
        <v>1.4227243913187803E-4</v>
      </c>
      <c r="AJ124" s="30">
        <f ca="1">(1-IF($B124="Male", $C$3, $C$4))^MIN((AJ$8-$C$6), $C$5)*IF($B124="Male", MIN(OFFSET(Mortality_Rates!$B$6, $C124, 0), Mortality_Rates!$B$111), MIN(OFFSET(Mortality_Rates!$B$6, $C124, 1),  Mortality_Rates!$C$111))</f>
        <v>1.4063630608186144E-4</v>
      </c>
      <c r="AK124" s="30">
        <f ca="1">(1-IF($B124="Male", $C$3, $C$4))^MIN((AK$8-$C$6), $C$5)*IF($B124="Male", MIN(OFFSET(Mortality_Rates!$B$6, $C124, 0), Mortality_Rates!$B$111), MIN(OFFSET(Mortality_Rates!$B$6, $C124, 1),  Mortality_Rates!$C$111))</f>
        <v>1.3901898856192002E-4</v>
      </c>
      <c r="AL124" s="30">
        <f ca="1">(1-IF($B124="Male", $C$3, $C$4))^MIN((AL$8-$C$6), $C$5)*IF($B124="Male", MIN(OFFSET(Mortality_Rates!$B$6, $C124, 0), Mortality_Rates!$B$111), MIN(OFFSET(Mortality_Rates!$B$6, $C124, 1),  Mortality_Rates!$C$111))</f>
        <v>1.3742027019345793E-4</v>
      </c>
      <c r="AM124" s="30">
        <f ca="1">(1-IF($B124="Male", $C$3, $C$4))^MIN((AM$8-$C$6), $C$5)*IF($B124="Male", MIN(OFFSET(Mortality_Rates!$B$6, $C124, 0), Mortality_Rates!$B$111), MIN(OFFSET(Mortality_Rates!$B$6, $C124, 1),  Mortality_Rates!$C$111))</f>
        <v>1.3583993708623319E-4</v>
      </c>
      <c r="AN124" s="30">
        <f ca="1">(1-IF($B124="Male", $C$3, $C$4))^MIN((AN$8-$C$6), $C$5)*IF($B124="Male", MIN(OFFSET(Mortality_Rates!$B$6, $C124, 0), Mortality_Rates!$B$111), MIN(OFFSET(Mortality_Rates!$B$6, $C124, 1),  Mortality_Rates!$C$111))</f>
        <v>1.342777778097415E-4</v>
      </c>
      <c r="AO124" s="30">
        <f ca="1">(1-IF($B124="Male", $C$3, $C$4))^MIN((AO$8-$C$6), $C$5)*IF($B124="Male", MIN(OFFSET(Mortality_Rates!$B$6, $C124, 0), Mortality_Rates!$B$111), MIN(OFFSET(Mortality_Rates!$B$6, $C124, 1),  Mortality_Rates!$C$111))</f>
        <v>1.3273358336492947E-4</v>
      </c>
      <c r="AP124" s="30">
        <f ca="1">(1-IF($B124="Male", $C$3, $C$4))^MIN((AP$8-$C$6), $C$5)*IF($B124="Male", MIN(OFFSET(Mortality_Rates!$B$6, $C124, 0), Mortality_Rates!$B$111), MIN(OFFSET(Mortality_Rates!$B$6, $C124, 1),  Mortality_Rates!$C$111))</f>
        <v>1.312071471562328E-4</v>
      </c>
      <c r="AQ124" s="30">
        <f ca="1">(1-IF($B124="Male", $C$3, $C$4))^MIN((AQ$8-$C$6), $C$5)*IF($B124="Male", MIN(OFFSET(Mortality_Rates!$B$6, $C124, 0), Mortality_Rates!$B$111), MIN(OFFSET(Mortality_Rates!$B$6, $C124, 1),  Mortality_Rates!$C$111))</f>
        <v>1.2969826496393613E-4</v>
      </c>
      <c r="AR124" s="30">
        <f ca="1">(1-IF($B124="Male", $C$3, $C$4))^MIN((AR$8-$C$6), $C$5)*IF($B124="Male", MIN(OFFSET(Mortality_Rates!$B$6, $C124, 0), Mortality_Rates!$B$111), MIN(OFFSET(Mortality_Rates!$B$6, $C124, 1),  Mortality_Rates!$C$111))</f>
        <v>1.2820673491685086E-4</v>
      </c>
      <c r="AS124" s="30">
        <f ca="1">(1-IF($B124="Male", $C$3, $C$4))^MIN((AS$8-$C$6), $C$5)*IF($B124="Male", MIN(OFFSET(Mortality_Rates!$B$6, $C124, 0), Mortality_Rates!$B$111), MIN(OFFSET(Mortality_Rates!$B$6, $C124, 1),  Mortality_Rates!$C$111))</f>
        <v>1.2673235746530706E-4</v>
      </c>
      <c r="AT124" s="30">
        <f ca="1">(1-IF($B124="Male", $C$3, $C$4))^MIN((AT$8-$C$6), $C$5)*IF($B124="Male", MIN(OFFSET(Mortality_Rates!$B$6, $C124, 0), Mortality_Rates!$B$111), MIN(OFFSET(Mortality_Rates!$B$6, $C124, 1),  Mortality_Rates!$C$111))</f>
        <v>1.2527493535445603E-4</v>
      </c>
      <c r="AU124" s="30">
        <f ca="1">(1-IF($B124="Male", $C$3, $C$4))^MIN((AU$8-$C$6), $C$5)*IF($B124="Male", MIN(OFFSET(Mortality_Rates!$B$6, $C124, 0), Mortality_Rates!$B$111), MIN(OFFSET(Mortality_Rates!$B$6, $C124, 1),  Mortality_Rates!$C$111))</f>
        <v>1.2383427359787981E-4</v>
      </c>
      <c r="AV124" s="30">
        <f ca="1">(1-IF($B124="Male", $C$3, $C$4))^MIN((AV$8-$C$6), $C$5)*IF($B124="Male", MIN(OFFSET(Mortality_Rates!$B$6, $C124, 0), Mortality_Rates!$B$111), MIN(OFFSET(Mortality_Rates!$B$6, $C124, 1),  Mortality_Rates!$C$111))</f>
        <v>1.2241017945150421E-4</v>
      </c>
      <c r="AW124" s="30">
        <f ca="1">(1-IF($B124="Male", $C$3, $C$4))^MIN((AW$8-$C$6), $C$5)*IF($B124="Male", MIN(OFFSET(Mortality_Rates!$B$6, $C124, 0), Mortality_Rates!$B$111), MIN(OFFSET(Mortality_Rates!$B$6, $C124, 1),  Mortality_Rates!$C$111))</f>
        <v>1.2100246238781191E-4</v>
      </c>
      <c r="AX124" s="30">
        <f ca="1">(1-IF($B124="Male", $C$3, $C$4))^MIN((AX$8-$C$6), $C$5)*IF($B124="Male", MIN(OFFSET(Mortality_Rates!$B$6, $C124, 0), Mortality_Rates!$B$111), MIN(OFFSET(Mortality_Rates!$B$6, $C124, 1),  Mortality_Rates!$C$111))</f>
        <v>1.1961093407035207E-4</v>
      </c>
      <c r="AY124" s="30">
        <f ca="1">(1-IF($B124="Male", $C$3, $C$4))^MIN((AY$8-$C$6), $C$5)*IF($B124="Male", MIN(OFFSET(Mortality_Rates!$B$6, $C124, 0), Mortality_Rates!$B$111), MIN(OFFSET(Mortality_Rates!$B$6, $C124, 1),  Mortality_Rates!$C$111))</f>
        <v>1.1823540832854301E-4</v>
      </c>
      <c r="AZ124" s="30">
        <f ca="1">(1-IF($B124="Male", $C$3, $C$4))^MIN((AZ$8-$C$6), $C$5)*IF($B124="Male", MIN(OFFSET(Mortality_Rates!$B$6, $C124, 0), Mortality_Rates!$B$111), MIN(OFFSET(Mortality_Rates!$B$6, $C124, 1),  Mortality_Rates!$C$111))</f>
        <v>1.1687570113276478E-4</v>
      </c>
      <c r="BA124" s="30">
        <f ca="1">(1-IF($B124="Male", $C$3, $C$4))^MIN((BA$8-$C$6), $C$5)*IF($B124="Male", MIN(OFFSET(Mortality_Rates!$B$6, $C124, 0), Mortality_Rates!$B$111), MIN(OFFSET(Mortality_Rates!$B$6, $C124, 1),  Mortality_Rates!$C$111))</f>
        <v>1.1553163056973799E-4</v>
      </c>
      <c r="BB124" s="30">
        <f ca="1">(1-IF($B124="Male", $C$3, $C$4))^MIN((BB$8-$C$6), $C$5)*IF($B124="Male", MIN(OFFSET(Mortality_Rates!$B$6, $C124, 0), Mortality_Rates!$B$111), MIN(OFFSET(Mortality_Rates!$B$6, $C124, 1),  Mortality_Rates!$C$111))</f>
        <v>1.1553163056973799E-4</v>
      </c>
      <c r="BC124" s="30">
        <f ca="1">(1-IF($B124="Male", $C$3, $C$4))^MIN((BC$8-$C$6), $C$5)*IF($B124="Male", MIN(OFFSET(Mortality_Rates!$B$6, $C124, 0), Mortality_Rates!$B$111), MIN(OFFSET(Mortality_Rates!$B$6, $C124, 1),  Mortality_Rates!$C$111))</f>
        <v>1.1553163056973799E-4</v>
      </c>
      <c r="BD124" s="30">
        <f ca="1">(1-IF($B124="Male", $C$3, $C$4))^MIN((BD$8-$C$6), $C$5)*IF($B124="Male", MIN(OFFSET(Mortality_Rates!$B$6, $C124, 0), Mortality_Rates!$B$111), MIN(OFFSET(Mortality_Rates!$B$6, $C124, 1),  Mortality_Rates!$C$111))</f>
        <v>1.1553163056973799E-4</v>
      </c>
      <c r="BE124" s="30">
        <f ca="1">(1-IF($B124="Male", $C$3, $C$4))^MIN((BE$8-$C$6), $C$5)*IF($B124="Male", MIN(OFFSET(Mortality_Rates!$B$6, $C124, 0), Mortality_Rates!$B$111), MIN(OFFSET(Mortality_Rates!$B$6, $C124, 1),  Mortality_Rates!$C$111))</f>
        <v>1.1553163056973799E-4</v>
      </c>
      <c r="BF124" s="30">
        <f ca="1">(1-IF($B124="Male", $C$3, $C$4))^MIN((BF$8-$C$6), $C$5)*IF($B124="Male", MIN(OFFSET(Mortality_Rates!$B$6, $C124, 0), Mortality_Rates!$B$111), MIN(OFFSET(Mortality_Rates!$B$6, $C124, 1),  Mortality_Rates!$C$111))</f>
        <v>1.1553163056973799E-4</v>
      </c>
      <c r="BG124" s="30">
        <f ca="1">(1-IF($B124="Male", $C$3, $C$4))^MIN((BG$8-$C$6), $C$5)*IF($B124="Male", MIN(OFFSET(Mortality_Rates!$B$6, $C124, 0), Mortality_Rates!$B$111), MIN(OFFSET(Mortality_Rates!$B$6, $C124, 1),  Mortality_Rates!$C$111))</f>
        <v>1.1553163056973799E-4</v>
      </c>
      <c r="BH124" s="30">
        <f ca="1">(1-IF($B124="Male", $C$3, $C$4))^MIN((BH$8-$C$6), $C$5)*IF($B124="Male", MIN(OFFSET(Mortality_Rates!$B$6, $C124, 0), Mortality_Rates!$B$111), MIN(OFFSET(Mortality_Rates!$B$6, $C124, 1),  Mortality_Rates!$C$111))</f>
        <v>1.1553163056973799E-4</v>
      </c>
      <c r="BI124" s="30">
        <f ca="1">(1-IF($B124="Male", $C$3, $C$4))^MIN((BI$8-$C$6), $C$5)*IF($B124="Male", MIN(OFFSET(Mortality_Rates!$B$6, $C124, 0), Mortality_Rates!$B$111), MIN(OFFSET(Mortality_Rates!$B$6, $C124, 1),  Mortality_Rates!$C$111))</f>
        <v>1.1553163056973799E-4</v>
      </c>
      <c r="BJ124" s="30">
        <f ca="1">(1-IF($B124="Male", $C$3, $C$4))^MIN((BJ$8-$C$6), $C$5)*IF($B124="Male", MIN(OFFSET(Mortality_Rates!$B$6, $C124, 0), Mortality_Rates!$B$111), MIN(OFFSET(Mortality_Rates!$B$6, $C124, 1),  Mortality_Rates!$C$111))</f>
        <v>1.1553163056973799E-4</v>
      </c>
      <c r="BK124" s="30">
        <f ca="1">(1-IF($B124="Male", $C$3, $C$4))^MIN((BK$8-$C$6), $C$5)*IF($B124="Male", MIN(OFFSET(Mortality_Rates!$B$6, $C124, 0), Mortality_Rates!$B$111), MIN(OFFSET(Mortality_Rates!$B$6, $C124, 1),  Mortality_Rates!$C$111))</f>
        <v>1.1553163056973799E-4</v>
      </c>
    </row>
    <row r="125" spans="1:63" x14ac:dyDescent="0.35">
      <c r="A125" t="s">
        <v>38</v>
      </c>
      <c r="B125" t="s">
        <v>32</v>
      </c>
      <c r="C125">
        <f t="shared" si="27"/>
        <v>15</v>
      </c>
      <c r="D125" s="30">
        <f ca="1">(1-IF($B125="Male", $C$3, $C$4))^MIN((D$8-$C$6), $C$5)*IF($B125="Male", MIN(OFFSET(Mortality_Rates!$B$6, $C125, 0), Mortality_Rates!$B$111), MIN(OFFSET(Mortality_Rates!$B$6, $C125, 1),  Mortality_Rates!$C$111))</f>
        <v>2.1845850000000002E-4</v>
      </c>
      <c r="E125" s="30">
        <f ca="1">(1-IF($B125="Male", $C$3, $C$4))^MIN((E$8-$C$6), $C$5)*IF($B125="Male", MIN(OFFSET(Mortality_Rates!$B$6, $C125, 0), Mortality_Rates!$B$111), MIN(OFFSET(Mortality_Rates!$B$6, $C125, 1),  Mortality_Rates!$C$111))</f>
        <v>2.1594622725000002E-4</v>
      </c>
      <c r="F125" s="30">
        <f ca="1">(1-IF($B125="Male", $C$3, $C$4))^MIN((F$8-$C$6), $C$5)*IF($B125="Male", MIN(OFFSET(Mortality_Rates!$B$6, $C125, 0), Mortality_Rates!$B$111), MIN(OFFSET(Mortality_Rates!$B$6, $C125, 1),  Mortality_Rates!$C$111))</f>
        <v>2.1346284563662503E-4</v>
      </c>
      <c r="G125" s="30">
        <f ca="1">(1-IF($B125="Male", $C$3, $C$4))^MIN((G$8-$C$6), $C$5)*IF($B125="Male", MIN(OFFSET(Mortality_Rates!$B$6, $C125, 0), Mortality_Rates!$B$111), MIN(OFFSET(Mortality_Rates!$B$6, $C125, 1),  Mortality_Rates!$C$111))</f>
        <v>2.1100802291180385E-4</v>
      </c>
      <c r="H125" s="30">
        <f ca="1">(1-IF($B125="Male", $C$3, $C$4))^MIN((H$8-$C$6), $C$5)*IF($B125="Male", MIN(OFFSET(Mortality_Rates!$B$6, $C125, 0), Mortality_Rates!$B$111), MIN(OFFSET(Mortality_Rates!$B$6, $C125, 1),  Mortality_Rates!$C$111))</f>
        <v>2.0858143064831811E-4</v>
      </c>
      <c r="I125" s="30">
        <f ca="1">(1-IF($B125="Male", $C$3, $C$4))^MIN((I$8-$C$6), $C$5)*IF($B125="Male", MIN(OFFSET(Mortality_Rates!$B$6, $C125, 0), Mortality_Rates!$B$111), MIN(OFFSET(Mortality_Rates!$B$6, $C125, 1),  Mortality_Rates!$C$111))</f>
        <v>2.0618274419586244E-4</v>
      </c>
      <c r="J125" s="30">
        <f ca="1">(1-IF($B125="Male", $C$3, $C$4))^MIN((J$8-$C$6), $C$5)*IF($B125="Male", MIN(OFFSET(Mortality_Rates!$B$6, $C125, 0), Mortality_Rates!$B$111), MIN(OFFSET(Mortality_Rates!$B$6, $C125, 1),  Mortality_Rates!$C$111))</f>
        <v>2.0381164263761004E-4</v>
      </c>
      <c r="K125" s="30">
        <f ca="1">(1-IF($B125="Male", $C$3, $C$4))^MIN((K$8-$C$6), $C$5)*IF($B125="Male", MIN(OFFSET(Mortality_Rates!$B$6, $C125, 0), Mortality_Rates!$B$111), MIN(OFFSET(Mortality_Rates!$B$6, $C125, 1),  Mortality_Rates!$C$111))</f>
        <v>2.0146780874727752E-4</v>
      </c>
      <c r="L125" s="30">
        <f ca="1">(1-IF($B125="Male", $C$3, $C$4))^MIN((L$8-$C$6), $C$5)*IF($B125="Male", MIN(OFFSET(Mortality_Rates!$B$6, $C125, 0), Mortality_Rates!$B$111), MIN(OFFSET(Mortality_Rates!$B$6, $C125, 1),  Mortality_Rates!$C$111))</f>
        <v>1.9915092894668383E-4</v>
      </c>
      <c r="M125" s="30">
        <f ca="1">(1-IF($B125="Male", $C$3, $C$4))^MIN((M$8-$C$6), $C$5)*IF($B125="Male", MIN(OFFSET(Mortality_Rates!$B$6, $C125, 0), Mortality_Rates!$B$111), MIN(OFFSET(Mortality_Rates!$B$6, $C125, 1),  Mortality_Rates!$C$111))</f>
        <v>1.9686069326379696E-4</v>
      </c>
      <c r="N125" s="30">
        <f ca="1">(1-IF($B125="Male", $C$3, $C$4))^MIN((N$8-$C$6), $C$5)*IF($B125="Male", MIN(OFFSET(Mortality_Rates!$B$6, $C125, 0), Mortality_Rates!$B$111), MIN(OFFSET(Mortality_Rates!$B$6, $C125, 1),  Mortality_Rates!$C$111))</f>
        <v>1.945967952912633E-4</v>
      </c>
      <c r="O125" s="30">
        <f ca="1">(1-IF($B125="Male", $C$3, $C$4))^MIN((O$8-$C$6), $C$5)*IF($B125="Male", MIN(OFFSET(Mortality_Rates!$B$6, $C125, 0), Mortality_Rates!$B$111), MIN(OFFSET(Mortality_Rates!$B$6, $C125, 1),  Mortality_Rates!$C$111))</f>
        <v>1.9235893214541381E-4</v>
      </c>
      <c r="P125" s="30">
        <f ca="1">(1-IF($B125="Male", $C$3, $C$4))^MIN((P$8-$C$6), $C$5)*IF($B125="Male", MIN(OFFSET(Mortality_Rates!$B$6, $C125, 0), Mortality_Rates!$B$111), MIN(OFFSET(Mortality_Rates!$B$6, $C125, 1),  Mortality_Rates!$C$111))</f>
        <v>1.9014680442574155E-4</v>
      </c>
      <c r="Q125" s="30">
        <f ca="1">(1-IF($B125="Male", $C$3, $C$4))^MIN((Q$8-$C$6), $C$5)*IF($B125="Male", MIN(OFFSET(Mortality_Rates!$B$6, $C125, 0), Mortality_Rates!$B$111), MIN(OFFSET(Mortality_Rates!$B$6, $C125, 1),  Mortality_Rates!$C$111))</f>
        <v>1.8796011617484552E-4</v>
      </c>
      <c r="R125" s="30">
        <f ca="1">(1-IF($B125="Male", $C$3, $C$4))^MIN((R$8-$C$6), $C$5)*IF($B125="Male", MIN(OFFSET(Mortality_Rates!$B$6, $C125, 0), Mortality_Rates!$B$111), MIN(OFFSET(Mortality_Rates!$B$6, $C125, 1),  Mortality_Rates!$C$111))</f>
        <v>1.857985748388348E-4</v>
      </c>
      <c r="S125" s="30">
        <f ca="1">(1-IF($B125="Male", $C$3, $C$4))^MIN((S$8-$C$6), $C$5)*IF($B125="Male", MIN(OFFSET(Mortality_Rates!$B$6, $C125, 0), Mortality_Rates!$B$111), MIN(OFFSET(Mortality_Rates!$B$6, $C125, 1),  Mortality_Rates!$C$111))</f>
        <v>1.836618912281882E-4</v>
      </c>
      <c r="T125" s="30">
        <f ca="1">(1-IF($B125="Male", $C$3, $C$4))^MIN((T$8-$C$6), $C$5)*IF($B125="Male", MIN(OFFSET(Mortality_Rates!$B$6, $C125, 0), Mortality_Rates!$B$111), MIN(OFFSET(Mortality_Rates!$B$6, $C125, 1),  Mortality_Rates!$C$111))</f>
        <v>1.8154977947906404E-4</v>
      </c>
      <c r="U125" s="30">
        <f ca="1">(1-IF($B125="Male", $C$3, $C$4))^MIN((U$8-$C$6), $C$5)*IF($B125="Male", MIN(OFFSET(Mortality_Rates!$B$6, $C125, 0), Mortality_Rates!$B$111), MIN(OFFSET(Mortality_Rates!$B$6, $C125, 1),  Mortality_Rates!$C$111))</f>
        <v>1.794619570150548E-4</v>
      </c>
      <c r="V125" s="30">
        <f ca="1">(1-IF($B125="Male", $C$3, $C$4))^MIN((V$8-$C$6), $C$5)*IF($B125="Male", MIN(OFFSET(Mortality_Rates!$B$6, $C125, 0), Mortality_Rates!$B$111), MIN(OFFSET(Mortality_Rates!$B$6, $C125, 1),  Mortality_Rates!$C$111))</f>
        <v>1.7739814450938167E-4</v>
      </c>
      <c r="W125" s="30">
        <f ca="1">(1-IF($B125="Male", $C$3, $C$4))^MIN((W$8-$C$6), $C$5)*IF($B125="Male", MIN(OFFSET(Mortality_Rates!$B$6, $C125, 0), Mortality_Rates!$B$111), MIN(OFFSET(Mortality_Rates!$B$6, $C125, 1),  Mortality_Rates!$C$111))</f>
        <v>1.753580658475238E-4</v>
      </c>
      <c r="X125" s="30">
        <f ca="1">(1-IF($B125="Male", $C$3, $C$4))^MIN((X$8-$C$6), $C$5)*IF($B125="Male", MIN(OFFSET(Mortality_Rates!$B$6, $C125, 0), Mortality_Rates!$B$111), MIN(OFFSET(Mortality_Rates!$B$6, $C125, 1),  Mortality_Rates!$C$111))</f>
        <v>1.7334144809027729E-4</v>
      </c>
      <c r="Y125" s="30">
        <f ca="1">(1-IF($B125="Male", $C$3, $C$4))^MIN((Y$8-$C$6), $C$5)*IF($B125="Male", MIN(OFFSET(Mortality_Rates!$B$6, $C125, 0), Mortality_Rates!$B$111), MIN(OFFSET(Mortality_Rates!$B$6, $C125, 1),  Mortality_Rates!$C$111))</f>
        <v>1.7134802143723907E-4</v>
      </c>
      <c r="Z125" s="30">
        <f ca="1">(1-IF($B125="Male", $C$3, $C$4))^MIN((Z$8-$C$6), $C$5)*IF($B125="Male", MIN(OFFSET(Mortality_Rates!$B$6, $C125, 0), Mortality_Rates!$B$111), MIN(OFFSET(Mortality_Rates!$B$6, $C125, 1),  Mortality_Rates!$C$111))</f>
        <v>1.6937751919071084E-4</v>
      </c>
      <c r="AA125" s="30">
        <f ca="1">(1-IF($B125="Male", $C$3, $C$4))^MIN((AA$8-$C$6), $C$5)*IF($B125="Male", MIN(OFFSET(Mortality_Rates!$B$6, $C125, 0), Mortality_Rates!$B$111), MIN(OFFSET(Mortality_Rates!$B$6, $C125, 1),  Mortality_Rates!$C$111))</f>
        <v>1.6742967772001766E-4</v>
      </c>
      <c r="AB125" s="30">
        <f ca="1">(1-IF($B125="Male", $C$3, $C$4))^MIN((AB$8-$C$6), $C$5)*IF($B125="Male", MIN(OFFSET(Mortality_Rates!$B$6, $C125, 0), Mortality_Rates!$B$111), MIN(OFFSET(Mortality_Rates!$B$6, $C125, 1),  Mortality_Rates!$C$111))</f>
        <v>1.6550423642623747E-4</v>
      </c>
      <c r="AC125" s="30">
        <f ca="1">(1-IF($B125="Male", $C$3, $C$4))^MIN((AC$8-$C$6), $C$5)*IF($B125="Male", MIN(OFFSET(Mortality_Rates!$B$6, $C125, 0), Mortality_Rates!$B$111), MIN(OFFSET(Mortality_Rates!$B$6, $C125, 1),  Mortality_Rates!$C$111))</f>
        <v>1.6360093770733574E-4</v>
      </c>
      <c r="AD125" s="30">
        <f ca="1">(1-IF($B125="Male", $C$3, $C$4))^MIN((AD$8-$C$6), $C$5)*IF($B125="Male", MIN(OFFSET(Mortality_Rates!$B$6, $C125, 0), Mortality_Rates!$B$111), MIN(OFFSET(Mortality_Rates!$B$6, $C125, 1),  Mortality_Rates!$C$111))</f>
        <v>1.617195269237014E-4</v>
      </c>
      <c r="AE125" s="30">
        <f ca="1">(1-IF($B125="Male", $C$3, $C$4))^MIN((AE$8-$C$6), $C$5)*IF($B125="Male", MIN(OFFSET(Mortality_Rates!$B$6, $C125, 0), Mortality_Rates!$B$111), MIN(OFFSET(Mortality_Rates!$B$6, $C125, 1),  Mortality_Rates!$C$111))</f>
        <v>1.5985975236407885E-4</v>
      </c>
      <c r="AF125" s="30">
        <f ca="1">(1-IF($B125="Male", $C$3, $C$4))^MIN((AF$8-$C$6), $C$5)*IF($B125="Male", MIN(OFFSET(Mortality_Rates!$B$6, $C125, 0), Mortality_Rates!$B$111), MIN(OFFSET(Mortality_Rates!$B$6, $C125, 1),  Mortality_Rates!$C$111))</f>
        <v>1.5802136521189192E-4</v>
      </c>
      <c r="AG125" s="30">
        <f ca="1">(1-IF($B125="Male", $C$3, $C$4))^MIN((AG$8-$C$6), $C$5)*IF($B125="Male", MIN(OFFSET(Mortality_Rates!$B$6, $C125, 0), Mortality_Rates!$B$111), MIN(OFFSET(Mortality_Rates!$B$6, $C125, 1),  Mortality_Rates!$C$111))</f>
        <v>1.5620411951195517E-4</v>
      </c>
      <c r="AH125" s="30">
        <f ca="1">(1-IF($B125="Male", $C$3, $C$4))^MIN((AH$8-$C$6), $C$5)*IF($B125="Male", MIN(OFFSET(Mortality_Rates!$B$6, $C125, 0), Mortality_Rates!$B$111), MIN(OFFSET(Mortality_Rates!$B$6, $C125, 1),  Mortality_Rates!$C$111))</f>
        <v>1.5440777213756768E-4</v>
      </c>
      <c r="AI125" s="30">
        <f ca="1">(1-IF($B125="Male", $C$3, $C$4))^MIN((AI$8-$C$6), $C$5)*IF($B125="Male", MIN(OFFSET(Mortality_Rates!$B$6, $C125, 0), Mortality_Rates!$B$111), MIN(OFFSET(Mortality_Rates!$B$6, $C125, 1),  Mortality_Rates!$C$111))</f>
        <v>1.5263208275798567E-4</v>
      </c>
      <c r="AJ125" s="30">
        <f ca="1">(1-IF($B125="Male", $C$3, $C$4))^MIN((AJ$8-$C$6), $C$5)*IF($B125="Male", MIN(OFFSET(Mortality_Rates!$B$6, $C125, 0), Mortality_Rates!$B$111), MIN(OFFSET(Mortality_Rates!$B$6, $C125, 1),  Mortality_Rates!$C$111))</f>
        <v>1.5087681380626883E-4</v>
      </c>
      <c r="AK125" s="30">
        <f ca="1">(1-IF($B125="Male", $C$3, $C$4))^MIN((AK$8-$C$6), $C$5)*IF($B125="Male", MIN(OFFSET(Mortality_Rates!$B$6, $C125, 0), Mortality_Rates!$B$111), MIN(OFFSET(Mortality_Rates!$B$6, $C125, 1),  Mortality_Rates!$C$111))</f>
        <v>1.4914173044749672E-4</v>
      </c>
      <c r="AL125" s="30">
        <f ca="1">(1-IF($B125="Male", $C$3, $C$4))^MIN((AL$8-$C$6), $C$5)*IF($B125="Male", MIN(OFFSET(Mortality_Rates!$B$6, $C125, 0), Mortality_Rates!$B$111), MIN(OFFSET(Mortality_Rates!$B$6, $C125, 1),  Mortality_Rates!$C$111))</f>
        <v>1.4742660054735052E-4</v>
      </c>
      <c r="AM125" s="30">
        <f ca="1">(1-IF($B125="Male", $C$3, $C$4))^MIN((AM$8-$C$6), $C$5)*IF($B125="Male", MIN(OFFSET(Mortality_Rates!$B$6, $C125, 0), Mortality_Rates!$B$111), MIN(OFFSET(Mortality_Rates!$B$6, $C125, 1),  Mortality_Rates!$C$111))</f>
        <v>1.45731194641056E-4</v>
      </c>
      <c r="AN125" s="30">
        <f ca="1">(1-IF($B125="Male", $C$3, $C$4))^MIN((AN$8-$C$6), $C$5)*IF($B125="Male", MIN(OFFSET(Mortality_Rates!$B$6, $C125, 0), Mortality_Rates!$B$111), MIN(OFFSET(Mortality_Rates!$B$6, $C125, 1),  Mortality_Rates!$C$111))</f>
        <v>1.4405528590268385E-4</v>
      </c>
      <c r="AO125" s="30">
        <f ca="1">(1-IF($B125="Male", $C$3, $C$4))^MIN((AO$8-$C$6), $C$5)*IF($B125="Male", MIN(OFFSET(Mortality_Rates!$B$6, $C125, 0), Mortality_Rates!$B$111), MIN(OFFSET(Mortality_Rates!$B$6, $C125, 1),  Mortality_Rates!$C$111))</f>
        <v>1.4239865011480299E-4</v>
      </c>
      <c r="AP125" s="30">
        <f ca="1">(1-IF($B125="Male", $C$3, $C$4))^MIN((AP$8-$C$6), $C$5)*IF($B125="Male", MIN(OFFSET(Mortality_Rates!$B$6, $C125, 0), Mortality_Rates!$B$111), MIN(OFFSET(Mortality_Rates!$B$6, $C125, 1),  Mortality_Rates!$C$111))</f>
        <v>1.4076106563848278E-4</v>
      </c>
      <c r="AQ125" s="30">
        <f ca="1">(1-IF($B125="Male", $C$3, $C$4))^MIN((AQ$8-$C$6), $C$5)*IF($B125="Male", MIN(OFFSET(Mortality_Rates!$B$6, $C125, 0), Mortality_Rates!$B$111), MIN(OFFSET(Mortality_Rates!$B$6, $C125, 1),  Mortality_Rates!$C$111))</f>
        <v>1.3914231338364022E-4</v>
      </c>
      <c r="AR125" s="30">
        <f ca="1">(1-IF($B125="Male", $C$3, $C$4))^MIN((AR$8-$C$6), $C$5)*IF($B125="Male", MIN(OFFSET(Mortality_Rates!$B$6, $C125, 0), Mortality_Rates!$B$111), MIN(OFFSET(Mortality_Rates!$B$6, $C125, 1),  Mortality_Rates!$C$111))</f>
        <v>1.3754217677972835E-4</v>
      </c>
      <c r="AS125" s="30">
        <f ca="1">(1-IF($B125="Male", $C$3, $C$4))^MIN((AS$8-$C$6), $C$5)*IF($B125="Male", MIN(OFFSET(Mortality_Rates!$B$6, $C125, 0), Mortality_Rates!$B$111), MIN(OFFSET(Mortality_Rates!$B$6, $C125, 1),  Mortality_Rates!$C$111))</f>
        <v>1.3596044174676148E-4</v>
      </c>
      <c r="AT125" s="30">
        <f ca="1">(1-IF($B125="Male", $C$3, $C$4))^MIN((AT$8-$C$6), $C$5)*IF($B125="Male", MIN(OFFSET(Mortality_Rates!$B$6, $C125, 0), Mortality_Rates!$B$111), MIN(OFFSET(Mortality_Rates!$B$6, $C125, 1),  Mortality_Rates!$C$111))</f>
        <v>1.3439689666667372E-4</v>
      </c>
      <c r="AU125" s="30">
        <f ca="1">(1-IF($B125="Male", $C$3, $C$4))^MIN((AU$8-$C$6), $C$5)*IF($B125="Male", MIN(OFFSET(Mortality_Rates!$B$6, $C125, 0), Mortality_Rates!$B$111), MIN(OFFSET(Mortality_Rates!$B$6, $C125, 1),  Mortality_Rates!$C$111))</f>
        <v>1.3285133235500701E-4</v>
      </c>
      <c r="AV125" s="30">
        <f ca="1">(1-IF($B125="Male", $C$3, $C$4))^MIN((AV$8-$C$6), $C$5)*IF($B125="Male", MIN(OFFSET(Mortality_Rates!$B$6, $C125, 0), Mortality_Rates!$B$111), MIN(OFFSET(Mortality_Rates!$B$6, $C125, 1),  Mortality_Rates!$C$111))</f>
        <v>1.3132354203292441E-4</v>
      </c>
      <c r="AW125" s="30">
        <f ca="1">(1-IF($B125="Male", $C$3, $C$4))^MIN((AW$8-$C$6), $C$5)*IF($B125="Male", MIN(OFFSET(Mortality_Rates!$B$6, $C125, 0), Mortality_Rates!$B$111), MIN(OFFSET(Mortality_Rates!$B$6, $C125, 1),  Mortality_Rates!$C$111))</f>
        <v>1.2981332129954578E-4</v>
      </c>
      <c r="AX125" s="30">
        <f ca="1">(1-IF($B125="Male", $C$3, $C$4))^MIN((AX$8-$C$6), $C$5)*IF($B125="Male", MIN(OFFSET(Mortality_Rates!$B$6, $C125, 0), Mortality_Rates!$B$111), MIN(OFFSET(Mortality_Rates!$B$6, $C125, 1),  Mortality_Rates!$C$111))</f>
        <v>1.2832046810460103E-4</v>
      </c>
      <c r="AY125" s="30">
        <f ca="1">(1-IF($B125="Male", $C$3, $C$4))^MIN((AY$8-$C$6), $C$5)*IF($B125="Male", MIN(OFFSET(Mortality_Rates!$B$6, $C125, 0), Mortality_Rates!$B$111), MIN(OFFSET(Mortality_Rates!$B$6, $C125, 1),  Mortality_Rates!$C$111))</f>
        <v>1.2684478272139809E-4</v>
      </c>
      <c r="AZ125" s="30">
        <f ca="1">(1-IF($B125="Male", $C$3, $C$4))^MIN((AZ$8-$C$6), $C$5)*IF($B125="Male", MIN(OFFSET(Mortality_Rates!$B$6, $C125, 0), Mortality_Rates!$B$111), MIN(OFFSET(Mortality_Rates!$B$6, $C125, 1),  Mortality_Rates!$C$111))</f>
        <v>1.2538606772010202E-4</v>
      </c>
      <c r="BA125" s="30">
        <f ca="1">(1-IF($B125="Male", $C$3, $C$4))^MIN((BA$8-$C$6), $C$5)*IF($B125="Male", MIN(OFFSET(Mortality_Rates!$B$6, $C125, 0), Mortality_Rates!$B$111), MIN(OFFSET(Mortality_Rates!$B$6, $C125, 1),  Mortality_Rates!$C$111))</f>
        <v>1.2394412794132086E-4</v>
      </c>
      <c r="BB125" s="30">
        <f ca="1">(1-IF($B125="Male", $C$3, $C$4))^MIN((BB$8-$C$6), $C$5)*IF($B125="Male", MIN(OFFSET(Mortality_Rates!$B$6, $C125, 0), Mortality_Rates!$B$111), MIN(OFFSET(Mortality_Rates!$B$6, $C125, 1),  Mortality_Rates!$C$111))</f>
        <v>1.2394412794132086E-4</v>
      </c>
      <c r="BC125" s="30">
        <f ca="1">(1-IF($B125="Male", $C$3, $C$4))^MIN((BC$8-$C$6), $C$5)*IF($B125="Male", MIN(OFFSET(Mortality_Rates!$B$6, $C125, 0), Mortality_Rates!$B$111), MIN(OFFSET(Mortality_Rates!$B$6, $C125, 1),  Mortality_Rates!$C$111))</f>
        <v>1.2394412794132086E-4</v>
      </c>
      <c r="BD125" s="30">
        <f ca="1">(1-IF($B125="Male", $C$3, $C$4))^MIN((BD$8-$C$6), $C$5)*IF($B125="Male", MIN(OFFSET(Mortality_Rates!$B$6, $C125, 0), Mortality_Rates!$B$111), MIN(OFFSET(Mortality_Rates!$B$6, $C125, 1),  Mortality_Rates!$C$111))</f>
        <v>1.2394412794132086E-4</v>
      </c>
      <c r="BE125" s="30">
        <f ca="1">(1-IF($B125="Male", $C$3, $C$4))^MIN((BE$8-$C$6), $C$5)*IF($B125="Male", MIN(OFFSET(Mortality_Rates!$B$6, $C125, 0), Mortality_Rates!$B$111), MIN(OFFSET(Mortality_Rates!$B$6, $C125, 1),  Mortality_Rates!$C$111))</f>
        <v>1.2394412794132086E-4</v>
      </c>
      <c r="BF125" s="30">
        <f ca="1">(1-IF($B125="Male", $C$3, $C$4))^MIN((BF$8-$C$6), $C$5)*IF($B125="Male", MIN(OFFSET(Mortality_Rates!$B$6, $C125, 0), Mortality_Rates!$B$111), MIN(OFFSET(Mortality_Rates!$B$6, $C125, 1),  Mortality_Rates!$C$111))</f>
        <v>1.2394412794132086E-4</v>
      </c>
      <c r="BG125" s="30">
        <f ca="1">(1-IF($B125="Male", $C$3, $C$4))^MIN((BG$8-$C$6), $C$5)*IF($B125="Male", MIN(OFFSET(Mortality_Rates!$B$6, $C125, 0), Mortality_Rates!$B$111), MIN(OFFSET(Mortality_Rates!$B$6, $C125, 1),  Mortality_Rates!$C$111))</f>
        <v>1.2394412794132086E-4</v>
      </c>
      <c r="BH125" s="30">
        <f ca="1">(1-IF($B125="Male", $C$3, $C$4))^MIN((BH$8-$C$6), $C$5)*IF($B125="Male", MIN(OFFSET(Mortality_Rates!$B$6, $C125, 0), Mortality_Rates!$B$111), MIN(OFFSET(Mortality_Rates!$B$6, $C125, 1),  Mortality_Rates!$C$111))</f>
        <v>1.2394412794132086E-4</v>
      </c>
      <c r="BI125" s="30">
        <f ca="1">(1-IF($B125="Male", $C$3, $C$4))^MIN((BI$8-$C$6), $C$5)*IF($B125="Male", MIN(OFFSET(Mortality_Rates!$B$6, $C125, 0), Mortality_Rates!$B$111), MIN(OFFSET(Mortality_Rates!$B$6, $C125, 1),  Mortality_Rates!$C$111))</f>
        <v>1.2394412794132086E-4</v>
      </c>
      <c r="BJ125" s="30">
        <f ca="1">(1-IF($B125="Male", $C$3, $C$4))^MIN((BJ$8-$C$6), $C$5)*IF($B125="Male", MIN(OFFSET(Mortality_Rates!$B$6, $C125, 0), Mortality_Rates!$B$111), MIN(OFFSET(Mortality_Rates!$B$6, $C125, 1),  Mortality_Rates!$C$111))</f>
        <v>1.2394412794132086E-4</v>
      </c>
      <c r="BK125" s="30">
        <f ca="1">(1-IF($B125="Male", $C$3, $C$4))^MIN((BK$8-$C$6), $C$5)*IF($B125="Male", MIN(OFFSET(Mortality_Rates!$B$6, $C125, 0), Mortality_Rates!$B$111), MIN(OFFSET(Mortality_Rates!$B$6, $C125, 1),  Mortality_Rates!$C$111))</f>
        <v>1.2394412794132086E-4</v>
      </c>
    </row>
    <row r="126" spans="1:63" x14ac:dyDescent="0.35">
      <c r="A126" t="s">
        <v>38</v>
      </c>
      <c r="B126" t="s">
        <v>32</v>
      </c>
      <c r="C126">
        <f t="shared" si="27"/>
        <v>16</v>
      </c>
      <c r="D126" s="30">
        <f ca="1">(1-IF($B126="Male", $C$3, $C$4))^MIN((D$8-$C$6), $C$5)*IF($B126="Male", MIN(OFFSET(Mortality_Rates!$B$6, $C126, 0), Mortality_Rates!$B$111), MIN(OFFSET(Mortality_Rates!$B$6, $C126, 1),  Mortality_Rates!$C$111))</f>
        <v>2.3130900000000002E-4</v>
      </c>
      <c r="E126" s="30">
        <f ca="1">(1-IF($B126="Male", $C$3, $C$4))^MIN((E$8-$C$6), $C$5)*IF($B126="Male", MIN(OFFSET(Mortality_Rates!$B$6, $C126, 0), Mortality_Rates!$B$111), MIN(OFFSET(Mortality_Rates!$B$6, $C126, 1),  Mortality_Rates!$C$111))</f>
        <v>2.2864894650000001E-4</v>
      </c>
      <c r="F126" s="30">
        <f ca="1">(1-IF($B126="Male", $C$3, $C$4))^MIN((F$8-$C$6), $C$5)*IF($B126="Male", MIN(OFFSET(Mortality_Rates!$B$6, $C126, 0), Mortality_Rates!$B$111), MIN(OFFSET(Mortality_Rates!$B$6, $C126, 1),  Mortality_Rates!$C$111))</f>
        <v>2.2601948361525E-4</v>
      </c>
      <c r="G126" s="30">
        <f ca="1">(1-IF($B126="Male", $C$3, $C$4))^MIN((G$8-$C$6), $C$5)*IF($B126="Male", MIN(OFFSET(Mortality_Rates!$B$6, $C126, 0), Mortality_Rates!$B$111), MIN(OFFSET(Mortality_Rates!$B$6, $C126, 1),  Mortality_Rates!$C$111))</f>
        <v>2.2342025955367464E-4</v>
      </c>
      <c r="H126" s="30">
        <f ca="1">(1-IF($B126="Male", $C$3, $C$4))^MIN((H$8-$C$6), $C$5)*IF($B126="Male", MIN(OFFSET(Mortality_Rates!$B$6, $C126, 0), Mortality_Rates!$B$111), MIN(OFFSET(Mortality_Rates!$B$6, $C126, 1),  Mortality_Rates!$C$111))</f>
        <v>2.2085092656880741E-4</v>
      </c>
      <c r="I126" s="30">
        <f ca="1">(1-IF($B126="Male", $C$3, $C$4))^MIN((I$8-$C$6), $C$5)*IF($B126="Male", MIN(OFFSET(Mortality_Rates!$B$6, $C126, 0), Mortality_Rates!$B$111), MIN(OFFSET(Mortality_Rates!$B$6, $C126, 1),  Mortality_Rates!$C$111))</f>
        <v>2.1831114091326611E-4</v>
      </c>
      <c r="J126" s="30">
        <f ca="1">(1-IF($B126="Male", $C$3, $C$4))^MIN((J$8-$C$6), $C$5)*IF($B126="Male", MIN(OFFSET(Mortality_Rates!$B$6, $C126, 0), Mortality_Rates!$B$111), MIN(OFFSET(Mortality_Rates!$B$6, $C126, 1),  Mortality_Rates!$C$111))</f>
        <v>2.1580056279276355E-4</v>
      </c>
      <c r="K126" s="30">
        <f ca="1">(1-IF($B126="Male", $C$3, $C$4))^MIN((K$8-$C$6), $C$5)*IF($B126="Male", MIN(OFFSET(Mortality_Rates!$B$6, $C126, 0), Mortality_Rates!$B$111), MIN(OFFSET(Mortality_Rates!$B$6, $C126, 1),  Mortality_Rates!$C$111))</f>
        <v>2.1331885632064679E-4</v>
      </c>
      <c r="L126" s="30">
        <f ca="1">(1-IF($B126="Male", $C$3, $C$4))^MIN((L$8-$C$6), $C$5)*IF($B126="Male", MIN(OFFSET(Mortality_Rates!$B$6, $C126, 0), Mortality_Rates!$B$111), MIN(OFFSET(Mortality_Rates!$B$6, $C126, 1),  Mortality_Rates!$C$111))</f>
        <v>2.1086568947295932E-4</v>
      </c>
      <c r="M126" s="30">
        <f ca="1">(1-IF($B126="Male", $C$3, $C$4))^MIN((M$8-$C$6), $C$5)*IF($B126="Male", MIN(OFFSET(Mortality_Rates!$B$6, $C126, 0), Mortality_Rates!$B$111), MIN(OFFSET(Mortality_Rates!$B$6, $C126, 1),  Mortality_Rates!$C$111))</f>
        <v>2.0844073404402031E-4</v>
      </c>
      <c r="N126" s="30">
        <f ca="1">(1-IF($B126="Male", $C$3, $C$4))^MIN((N$8-$C$6), $C$5)*IF($B126="Male", MIN(OFFSET(Mortality_Rates!$B$6, $C126, 0), Mortality_Rates!$B$111), MIN(OFFSET(Mortality_Rates!$B$6, $C126, 1),  Mortality_Rates!$C$111))</f>
        <v>2.0604366560251407E-4</v>
      </c>
      <c r="O126" s="30">
        <f ca="1">(1-IF($B126="Male", $C$3, $C$4))^MIN((O$8-$C$6), $C$5)*IF($B126="Male", MIN(OFFSET(Mortality_Rates!$B$6, $C126, 0), Mortality_Rates!$B$111), MIN(OFFSET(Mortality_Rates!$B$6, $C126, 1),  Mortality_Rates!$C$111))</f>
        <v>2.0367416344808519E-4</v>
      </c>
      <c r="P126" s="30">
        <f ca="1">(1-IF($B126="Male", $C$3, $C$4))^MIN((P$8-$C$6), $C$5)*IF($B126="Male", MIN(OFFSET(Mortality_Rates!$B$6, $C126, 0), Mortality_Rates!$B$111), MIN(OFFSET(Mortality_Rates!$B$6, $C126, 1),  Mortality_Rates!$C$111))</f>
        <v>2.0133191056843222E-4</v>
      </c>
      <c r="Q126" s="30">
        <f ca="1">(1-IF($B126="Male", $C$3, $C$4))^MIN((Q$8-$C$6), $C$5)*IF($B126="Male", MIN(OFFSET(Mortality_Rates!$B$6, $C126, 0), Mortality_Rates!$B$111), MIN(OFFSET(Mortality_Rates!$B$6, $C126, 1),  Mortality_Rates!$C$111))</f>
        <v>1.9901659359689524E-4</v>
      </c>
      <c r="R126" s="30">
        <f ca="1">(1-IF($B126="Male", $C$3, $C$4))^MIN((R$8-$C$6), $C$5)*IF($B126="Male", MIN(OFFSET(Mortality_Rates!$B$6, $C126, 0), Mortality_Rates!$B$111), MIN(OFFSET(Mortality_Rates!$B$6, $C126, 1),  Mortality_Rates!$C$111))</f>
        <v>1.9672790277053097E-4</v>
      </c>
      <c r="S126" s="30">
        <f ca="1">(1-IF($B126="Male", $C$3, $C$4))^MIN((S$8-$C$6), $C$5)*IF($B126="Male", MIN(OFFSET(Mortality_Rates!$B$6, $C126, 0), Mortality_Rates!$B$111), MIN(OFFSET(Mortality_Rates!$B$6, $C126, 1),  Mortality_Rates!$C$111))</f>
        <v>1.9446553188866986E-4</v>
      </c>
      <c r="T126" s="30">
        <f ca="1">(1-IF($B126="Male", $C$3, $C$4))^MIN((T$8-$C$6), $C$5)*IF($B126="Male", MIN(OFFSET(Mortality_Rates!$B$6, $C126, 0), Mortality_Rates!$B$111), MIN(OFFSET(Mortality_Rates!$B$6, $C126, 1),  Mortality_Rates!$C$111))</f>
        <v>1.9222917827195013E-4</v>
      </c>
      <c r="U126" s="30">
        <f ca="1">(1-IF($B126="Male", $C$3, $C$4))^MIN((U$8-$C$6), $C$5)*IF($B126="Male", MIN(OFFSET(Mortality_Rates!$B$6, $C126, 0), Mortality_Rates!$B$111), MIN(OFFSET(Mortality_Rates!$B$6, $C126, 1),  Mortality_Rates!$C$111))</f>
        <v>1.9001854272182272E-4</v>
      </c>
      <c r="V126" s="30">
        <f ca="1">(1-IF($B126="Male", $C$3, $C$4))^MIN((V$8-$C$6), $C$5)*IF($B126="Male", MIN(OFFSET(Mortality_Rates!$B$6, $C126, 0), Mortality_Rates!$B$111), MIN(OFFSET(Mortality_Rates!$B$6, $C126, 1),  Mortality_Rates!$C$111))</f>
        <v>1.8783332948052177E-4</v>
      </c>
      <c r="W126" s="30">
        <f ca="1">(1-IF($B126="Male", $C$3, $C$4))^MIN((W$8-$C$6), $C$5)*IF($B126="Male", MIN(OFFSET(Mortality_Rates!$B$6, $C126, 0), Mortality_Rates!$B$111), MIN(OFFSET(Mortality_Rates!$B$6, $C126, 1),  Mortality_Rates!$C$111))</f>
        <v>1.8567324619149576E-4</v>
      </c>
      <c r="X126" s="30">
        <f ca="1">(1-IF($B126="Male", $C$3, $C$4))^MIN((X$8-$C$6), $C$5)*IF($B126="Male", MIN(OFFSET(Mortality_Rates!$B$6, $C126, 0), Mortality_Rates!$B$111), MIN(OFFSET(Mortality_Rates!$B$6, $C126, 1),  Mortality_Rates!$C$111))</f>
        <v>1.8353800386029359E-4</v>
      </c>
      <c r="Y126" s="30">
        <f ca="1">(1-IF($B126="Male", $C$3, $C$4))^MIN((Y$8-$C$6), $C$5)*IF($B126="Male", MIN(OFFSET(Mortality_Rates!$B$6, $C126, 0), Mortality_Rates!$B$111), MIN(OFFSET(Mortality_Rates!$B$6, $C126, 1),  Mortality_Rates!$C$111))</f>
        <v>1.8142731681590018E-4</v>
      </c>
      <c r="Z126" s="30">
        <f ca="1">(1-IF($B126="Male", $C$3, $C$4))^MIN((Z$8-$C$6), $C$5)*IF($B126="Male", MIN(OFFSET(Mortality_Rates!$B$6, $C126, 0), Mortality_Rates!$B$111), MIN(OFFSET(Mortality_Rates!$B$6, $C126, 1),  Mortality_Rates!$C$111))</f>
        <v>1.7934090267251735E-4</v>
      </c>
      <c r="AA126" s="30">
        <f ca="1">(1-IF($B126="Male", $C$3, $C$4))^MIN((AA$8-$C$6), $C$5)*IF($B126="Male", MIN(OFFSET(Mortality_Rates!$B$6, $C126, 0), Mortality_Rates!$B$111), MIN(OFFSET(Mortality_Rates!$B$6, $C126, 1),  Mortality_Rates!$C$111))</f>
        <v>1.7727848229178339E-4</v>
      </c>
      <c r="AB126" s="30">
        <f ca="1">(1-IF($B126="Male", $C$3, $C$4))^MIN((AB$8-$C$6), $C$5)*IF($B126="Male", MIN(OFFSET(Mortality_Rates!$B$6, $C126, 0), Mortality_Rates!$B$111), MIN(OFFSET(Mortality_Rates!$B$6, $C126, 1),  Mortality_Rates!$C$111))</f>
        <v>1.7523977974542789E-4</v>
      </c>
      <c r="AC126" s="30">
        <f ca="1">(1-IF($B126="Male", $C$3, $C$4))^MIN((AC$8-$C$6), $C$5)*IF($B126="Male", MIN(OFFSET(Mortality_Rates!$B$6, $C126, 0), Mortality_Rates!$B$111), MIN(OFFSET(Mortality_Rates!$B$6, $C126, 1),  Mortality_Rates!$C$111))</f>
        <v>1.7322452227835547E-4</v>
      </c>
      <c r="AD126" s="30">
        <f ca="1">(1-IF($B126="Male", $C$3, $C$4))^MIN((AD$8-$C$6), $C$5)*IF($B126="Male", MIN(OFFSET(Mortality_Rates!$B$6, $C126, 0), Mortality_Rates!$B$111), MIN(OFFSET(Mortality_Rates!$B$6, $C126, 1),  Mortality_Rates!$C$111))</f>
        <v>1.712324402721544E-4</v>
      </c>
      <c r="AE126" s="30">
        <f ca="1">(1-IF($B126="Male", $C$3, $C$4))^MIN((AE$8-$C$6), $C$5)*IF($B126="Male", MIN(OFFSET(Mortality_Rates!$B$6, $C126, 0), Mortality_Rates!$B$111), MIN(OFFSET(Mortality_Rates!$B$6, $C126, 1),  Mortality_Rates!$C$111))</f>
        <v>1.6926326720902466E-4</v>
      </c>
      <c r="AF126" s="30">
        <f ca="1">(1-IF($B126="Male", $C$3, $C$4))^MIN((AF$8-$C$6), $C$5)*IF($B126="Male", MIN(OFFSET(Mortality_Rates!$B$6, $C126, 0), Mortality_Rates!$B$111), MIN(OFFSET(Mortality_Rates!$B$6, $C126, 1),  Mortality_Rates!$C$111))</f>
        <v>1.6731673963612086E-4</v>
      </c>
      <c r="AG126" s="30">
        <f ca="1">(1-IF($B126="Male", $C$3, $C$4))^MIN((AG$8-$C$6), $C$5)*IF($B126="Male", MIN(OFFSET(Mortality_Rates!$B$6, $C126, 0), Mortality_Rates!$B$111), MIN(OFFSET(Mortality_Rates!$B$6, $C126, 1),  Mortality_Rates!$C$111))</f>
        <v>1.6539259713030548E-4</v>
      </c>
      <c r="AH126" s="30">
        <f ca="1">(1-IF($B126="Male", $C$3, $C$4))^MIN((AH$8-$C$6), $C$5)*IF($B126="Male", MIN(OFFSET(Mortality_Rates!$B$6, $C126, 0), Mortality_Rates!$B$111), MIN(OFFSET(Mortality_Rates!$B$6, $C126, 1),  Mortality_Rates!$C$111))</f>
        <v>1.6349058226330695E-4</v>
      </c>
      <c r="AI126" s="30">
        <f ca="1">(1-IF($B126="Male", $C$3, $C$4))^MIN((AI$8-$C$6), $C$5)*IF($B126="Male", MIN(OFFSET(Mortality_Rates!$B$6, $C126, 0), Mortality_Rates!$B$111), MIN(OFFSET(Mortality_Rates!$B$6, $C126, 1),  Mortality_Rates!$C$111))</f>
        <v>1.6161044056727891E-4</v>
      </c>
      <c r="AJ126" s="30">
        <f ca="1">(1-IF($B126="Male", $C$3, $C$4))^MIN((AJ$8-$C$6), $C$5)*IF($B126="Male", MIN(OFFSET(Mortality_Rates!$B$6, $C126, 0), Mortality_Rates!$B$111), MIN(OFFSET(Mortality_Rates!$B$6, $C126, 1),  Mortality_Rates!$C$111))</f>
        <v>1.5975192050075523E-4</v>
      </c>
      <c r="AK126" s="30">
        <f ca="1">(1-IF($B126="Male", $C$3, $C$4))^MIN((AK$8-$C$6), $C$5)*IF($B126="Male", MIN(OFFSET(Mortality_Rates!$B$6, $C126, 0), Mortality_Rates!$B$111), MIN(OFFSET(Mortality_Rates!$B$6, $C126, 1),  Mortality_Rates!$C$111))</f>
        <v>1.5791477341499654E-4</v>
      </c>
      <c r="AL126" s="30">
        <f ca="1">(1-IF($B126="Male", $C$3, $C$4))^MIN((AL$8-$C$6), $C$5)*IF($B126="Male", MIN(OFFSET(Mortality_Rates!$B$6, $C126, 0), Mortality_Rates!$B$111), MIN(OFFSET(Mortality_Rates!$B$6, $C126, 1),  Mortality_Rates!$C$111))</f>
        <v>1.5609875352072406E-4</v>
      </c>
      <c r="AM126" s="30">
        <f ca="1">(1-IF($B126="Male", $C$3, $C$4))^MIN((AM$8-$C$6), $C$5)*IF($B126="Male", MIN(OFFSET(Mortality_Rates!$B$6, $C126, 0), Mortality_Rates!$B$111), MIN(OFFSET(Mortality_Rates!$B$6, $C126, 1),  Mortality_Rates!$C$111))</f>
        <v>1.5430361785523575E-4</v>
      </c>
      <c r="AN126" s="30">
        <f ca="1">(1-IF($B126="Male", $C$3, $C$4))^MIN((AN$8-$C$6), $C$5)*IF($B126="Male", MIN(OFFSET(Mortality_Rates!$B$6, $C126, 0), Mortality_Rates!$B$111), MIN(OFFSET(Mortality_Rates!$B$6, $C126, 1),  Mortality_Rates!$C$111))</f>
        <v>1.5252912624990055E-4</v>
      </c>
      <c r="AO126" s="30">
        <f ca="1">(1-IF($B126="Male", $C$3, $C$4))^MIN((AO$8-$C$6), $C$5)*IF($B126="Male", MIN(OFFSET(Mortality_Rates!$B$6, $C126, 0), Mortality_Rates!$B$111), MIN(OFFSET(Mortality_Rates!$B$6, $C126, 1),  Mortality_Rates!$C$111))</f>
        <v>1.507750412980267E-4</v>
      </c>
      <c r="AP126" s="30">
        <f ca="1">(1-IF($B126="Male", $C$3, $C$4))^MIN((AP$8-$C$6), $C$5)*IF($B126="Male", MIN(OFFSET(Mortality_Rates!$B$6, $C126, 0), Mortality_Rates!$B$111), MIN(OFFSET(Mortality_Rates!$B$6, $C126, 1),  Mortality_Rates!$C$111))</f>
        <v>1.4904112832309939E-4</v>
      </c>
      <c r="AQ126" s="30">
        <f ca="1">(1-IF($B126="Male", $C$3, $C$4))^MIN((AQ$8-$C$6), $C$5)*IF($B126="Male", MIN(OFFSET(Mortality_Rates!$B$6, $C126, 0), Mortality_Rates!$B$111), MIN(OFFSET(Mortality_Rates!$B$6, $C126, 1),  Mortality_Rates!$C$111))</f>
        <v>1.4732715534738374E-4</v>
      </c>
      <c r="AR126" s="30">
        <f ca="1">(1-IF($B126="Male", $C$3, $C$4))^MIN((AR$8-$C$6), $C$5)*IF($B126="Male", MIN(OFFSET(Mortality_Rates!$B$6, $C126, 0), Mortality_Rates!$B$111), MIN(OFFSET(Mortality_Rates!$B$6, $C126, 1),  Mortality_Rates!$C$111))</f>
        <v>1.4563289306088884E-4</v>
      </c>
      <c r="AS126" s="30">
        <f ca="1">(1-IF($B126="Male", $C$3, $C$4))^MIN((AS$8-$C$6), $C$5)*IF($B126="Male", MIN(OFFSET(Mortality_Rates!$B$6, $C126, 0), Mortality_Rates!$B$111), MIN(OFFSET(Mortality_Rates!$B$6, $C126, 1),  Mortality_Rates!$C$111))</f>
        <v>1.4395811479068861E-4</v>
      </c>
      <c r="AT126" s="30">
        <f ca="1">(1-IF($B126="Male", $C$3, $C$4))^MIN((AT$8-$C$6), $C$5)*IF($B126="Male", MIN(OFFSET(Mortality_Rates!$B$6, $C126, 0), Mortality_Rates!$B$111), MIN(OFFSET(Mortality_Rates!$B$6, $C126, 1),  Mortality_Rates!$C$111))</f>
        <v>1.423025964705957E-4</v>
      </c>
      <c r="AU126" s="30">
        <f ca="1">(1-IF($B126="Male", $C$3, $C$4))^MIN((AU$8-$C$6), $C$5)*IF($B126="Male", MIN(OFFSET(Mortality_Rates!$B$6, $C126, 0), Mortality_Rates!$B$111), MIN(OFFSET(Mortality_Rates!$B$6, $C126, 1),  Mortality_Rates!$C$111))</f>
        <v>1.4066611661118388E-4</v>
      </c>
      <c r="AV126" s="30">
        <f ca="1">(1-IF($B126="Male", $C$3, $C$4))^MIN((AV$8-$C$6), $C$5)*IF($B126="Male", MIN(OFFSET(Mortality_Rates!$B$6, $C126, 0), Mortality_Rates!$B$111), MIN(OFFSET(Mortality_Rates!$B$6, $C126, 1),  Mortality_Rates!$C$111))</f>
        <v>1.3904845627015524E-4</v>
      </c>
      <c r="AW126" s="30">
        <f ca="1">(1-IF($B126="Male", $C$3, $C$4))^MIN((AW$8-$C$6), $C$5)*IF($B126="Male", MIN(OFFSET(Mortality_Rates!$B$6, $C126, 0), Mortality_Rates!$B$111), MIN(OFFSET(Mortality_Rates!$B$6, $C126, 1),  Mortality_Rates!$C$111))</f>
        <v>1.3744939902304848E-4</v>
      </c>
      <c r="AX126" s="30">
        <f ca="1">(1-IF($B126="Male", $C$3, $C$4))^MIN((AX$8-$C$6), $C$5)*IF($B126="Male", MIN(OFFSET(Mortality_Rates!$B$6, $C126, 0), Mortality_Rates!$B$111), MIN(OFFSET(Mortality_Rates!$B$6, $C126, 1),  Mortality_Rates!$C$111))</f>
        <v>1.3586873093428343E-4</v>
      </c>
      <c r="AY126" s="30">
        <f ca="1">(1-IF($B126="Male", $C$3, $C$4))^MIN((AY$8-$C$6), $C$5)*IF($B126="Male", MIN(OFFSET(Mortality_Rates!$B$6, $C126, 0), Mortality_Rates!$B$111), MIN(OFFSET(Mortality_Rates!$B$6, $C126, 1),  Mortality_Rates!$C$111))</f>
        <v>1.3430624052853917E-4</v>
      </c>
      <c r="AZ126" s="30">
        <f ca="1">(1-IF($B126="Male", $C$3, $C$4))^MIN((AZ$8-$C$6), $C$5)*IF($B126="Male", MIN(OFFSET(Mortality_Rates!$B$6, $C126, 0), Mortality_Rates!$B$111), MIN(OFFSET(Mortality_Rates!$B$6, $C126, 1),  Mortality_Rates!$C$111))</f>
        <v>1.3276171876246097E-4</v>
      </c>
      <c r="BA126" s="30">
        <f ca="1">(1-IF($B126="Male", $C$3, $C$4))^MIN((BA$8-$C$6), $C$5)*IF($B126="Male", MIN(OFFSET(Mortality_Rates!$B$6, $C126, 0), Mortality_Rates!$B$111), MIN(OFFSET(Mortality_Rates!$B$6, $C126, 1),  Mortality_Rates!$C$111))</f>
        <v>1.3123495899669267E-4</v>
      </c>
      <c r="BB126" s="30">
        <f ca="1">(1-IF($B126="Male", $C$3, $C$4))^MIN((BB$8-$C$6), $C$5)*IF($B126="Male", MIN(OFFSET(Mortality_Rates!$B$6, $C126, 0), Mortality_Rates!$B$111), MIN(OFFSET(Mortality_Rates!$B$6, $C126, 1),  Mortality_Rates!$C$111))</f>
        <v>1.3123495899669267E-4</v>
      </c>
      <c r="BC126" s="30">
        <f ca="1">(1-IF($B126="Male", $C$3, $C$4))^MIN((BC$8-$C$6), $C$5)*IF($B126="Male", MIN(OFFSET(Mortality_Rates!$B$6, $C126, 0), Mortality_Rates!$B$111), MIN(OFFSET(Mortality_Rates!$B$6, $C126, 1),  Mortality_Rates!$C$111))</f>
        <v>1.3123495899669267E-4</v>
      </c>
      <c r="BD126" s="30">
        <f ca="1">(1-IF($B126="Male", $C$3, $C$4))^MIN((BD$8-$C$6), $C$5)*IF($B126="Male", MIN(OFFSET(Mortality_Rates!$B$6, $C126, 0), Mortality_Rates!$B$111), MIN(OFFSET(Mortality_Rates!$B$6, $C126, 1),  Mortality_Rates!$C$111))</f>
        <v>1.3123495899669267E-4</v>
      </c>
      <c r="BE126" s="30">
        <f ca="1">(1-IF($B126="Male", $C$3, $C$4))^MIN((BE$8-$C$6), $C$5)*IF($B126="Male", MIN(OFFSET(Mortality_Rates!$B$6, $C126, 0), Mortality_Rates!$B$111), MIN(OFFSET(Mortality_Rates!$B$6, $C126, 1),  Mortality_Rates!$C$111))</f>
        <v>1.3123495899669267E-4</v>
      </c>
      <c r="BF126" s="30">
        <f ca="1">(1-IF($B126="Male", $C$3, $C$4))^MIN((BF$8-$C$6), $C$5)*IF($B126="Male", MIN(OFFSET(Mortality_Rates!$B$6, $C126, 0), Mortality_Rates!$B$111), MIN(OFFSET(Mortality_Rates!$B$6, $C126, 1),  Mortality_Rates!$C$111))</f>
        <v>1.3123495899669267E-4</v>
      </c>
      <c r="BG126" s="30">
        <f ca="1">(1-IF($B126="Male", $C$3, $C$4))^MIN((BG$8-$C$6), $C$5)*IF($B126="Male", MIN(OFFSET(Mortality_Rates!$B$6, $C126, 0), Mortality_Rates!$B$111), MIN(OFFSET(Mortality_Rates!$B$6, $C126, 1),  Mortality_Rates!$C$111))</f>
        <v>1.3123495899669267E-4</v>
      </c>
      <c r="BH126" s="30">
        <f ca="1">(1-IF($B126="Male", $C$3, $C$4))^MIN((BH$8-$C$6), $C$5)*IF($B126="Male", MIN(OFFSET(Mortality_Rates!$B$6, $C126, 0), Mortality_Rates!$B$111), MIN(OFFSET(Mortality_Rates!$B$6, $C126, 1),  Mortality_Rates!$C$111))</f>
        <v>1.3123495899669267E-4</v>
      </c>
      <c r="BI126" s="30">
        <f ca="1">(1-IF($B126="Male", $C$3, $C$4))^MIN((BI$8-$C$6), $C$5)*IF($B126="Male", MIN(OFFSET(Mortality_Rates!$B$6, $C126, 0), Mortality_Rates!$B$111), MIN(OFFSET(Mortality_Rates!$B$6, $C126, 1),  Mortality_Rates!$C$111))</f>
        <v>1.3123495899669267E-4</v>
      </c>
      <c r="BJ126" s="30">
        <f ca="1">(1-IF($B126="Male", $C$3, $C$4))^MIN((BJ$8-$C$6), $C$5)*IF($B126="Male", MIN(OFFSET(Mortality_Rates!$B$6, $C126, 0), Mortality_Rates!$B$111), MIN(OFFSET(Mortality_Rates!$B$6, $C126, 1),  Mortality_Rates!$C$111))</f>
        <v>1.3123495899669267E-4</v>
      </c>
      <c r="BK126" s="30">
        <f ca="1">(1-IF($B126="Male", $C$3, $C$4))^MIN((BK$8-$C$6), $C$5)*IF($B126="Male", MIN(OFFSET(Mortality_Rates!$B$6, $C126, 0), Mortality_Rates!$B$111), MIN(OFFSET(Mortality_Rates!$B$6, $C126, 1),  Mortality_Rates!$C$111))</f>
        <v>1.3123495899669267E-4</v>
      </c>
    </row>
    <row r="127" spans="1:63" x14ac:dyDescent="0.35">
      <c r="A127" t="s">
        <v>38</v>
      </c>
      <c r="B127" t="s">
        <v>32</v>
      </c>
      <c r="C127">
        <f t="shared" si="27"/>
        <v>17</v>
      </c>
      <c r="D127" s="30">
        <f ca="1">(1-IF($B127="Male", $C$3, $C$4))^MIN((D$8-$C$6), $C$5)*IF($B127="Male", MIN(OFFSET(Mortality_Rates!$B$6, $C127, 0), Mortality_Rates!$B$111), MIN(OFFSET(Mortality_Rates!$B$6, $C127, 1),  Mortality_Rates!$C$111))</f>
        <v>2.421825E-4</v>
      </c>
      <c r="E127" s="30">
        <f ca="1">(1-IF($B127="Male", $C$3, $C$4))^MIN((E$8-$C$6), $C$5)*IF($B127="Male", MIN(OFFSET(Mortality_Rates!$B$6, $C127, 0), Mortality_Rates!$B$111), MIN(OFFSET(Mortality_Rates!$B$6, $C127, 1),  Mortality_Rates!$C$111))</f>
        <v>2.3939740124999999E-4</v>
      </c>
      <c r="F127" s="30">
        <f ca="1">(1-IF($B127="Male", $C$3, $C$4))^MIN((F$8-$C$6), $C$5)*IF($B127="Male", MIN(OFFSET(Mortality_Rates!$B$6, $C127, 0), Mortality_Rates!$B$111), MIN(OFFSET(Mortality_Rates!$B$6, $C127, 1),  Mortality_Rates!$C$111))</f>
        <v>2.3664433113562499E-4</v>
      </c>
      <c r="G127" s="30">
        <f ca="1">(1-IF($B127="Male", $C$3, $C$4))^MIN((G$8-$C$6), $C$5)*IF($B127="Male", MIN(OFFSET(Mortality_Rates!$B$6, $C127, 0), Mortality_Rates!$B$111), MIN(OFFSET(Mortality_Rates!$B$6, $C127, 1),  Mortality_Rates!$C$111))</f>
        <v>2.3392292132756533E-4</v>
      </c>
      <c r="H127" s="30">
        <f ca="1">(1-IF($B127="Male", $C$3, $C$4))^MIN((H$8-$C$6), $C$5)*IF($B127="Male", MIN(OFFSET(Mortality_Rates!$B$6, $C127, 0), Mortality_Rates!$B$111), MIN(OFFSET(Mortality_Rates!$B$6, $C127, 1),  Mortality_Rates!$C$111))</f>
        <v>2.3123280773229834E-4</v>
      </c>
      <c r="I127" s="30">
        <f ca="1">(1-IF($B127="Male", $C$3, $C$4))^MIN((I$8-$C$6), $C$5)*IF($B127="Male", MIN(OFFSET(Mortality_Rates!$B$6, $C127, 0), Mortality_Rates!$B$111), MIN(OFFSET(Mortality_Rates!$B$6, $C127, 1),  Mortality_Rates!$C$111))</f>
        <v>2.285736304433769E-4</v>
      </c>
      <c r="J127" s="30">
        <f ca="1">(1-IF($B127="Male", $C$3, $C$4))^MIN((J$8-$C$6), $C$5)*IF($B127="Male", MIN(OFFSET(Mortality_Rates!$B$6, $C127, 0), Mortality_Rates!$B$111), MIN(OFFSET(Mortality_Rates!$B$6, $C127, 1),  Mortality_Rates!$C$111))</f>
        <v>2.2594503369327809E-4</v>
      </c>
      <c r="K127" s="30">
        <f ca="1">(1-IF($B127="Male", $C$3, $C$4))^MIN((K$8-$C$6), $C$5)*IF($B127="Male", MIN(OFFSET(Mortality_Rates!$B$6, $C127, 0), Mortality_Rates!$B$111), MIN(OFFSET(Mortality_Rates!$B$6, $C127, 1),  Mortality_Rates!$C$111))</f>
        <v>2.2334666580580537E-4</v>
      </c>
      <c r="L127" s="30">
        <f ca="1">(1-IF($B127="Male", $C$3, $C$4))^MIN((L$8-$C$6), $C$5)*IF($B127="Male", MIN(OFFSET(Mortality_Rates!$B$6, $C127, 0), Mortality_Rates!$B$111), MIN(OFFSET(Mortality_Rates!$B$6, $C127, 1),  Mortality_Rates!$C$111))</f>
        <v>2.2077817914903863E-4</v>
      </c>
      <c r="M127" s="30">
        <f ca="1">(1-IF($B127="Male", $C$3, $C$4))^MIN((M$8-$C$6), $C$5)*IF($B127="Male", MIN(OFFSET(Mortality_Rates!$B$6, $C127, 0), Mortality_Rates!$B$111), MIN(OFFSET(Mortality_Rates!$B$6, $C127, 1),  Mortality_Rates!$C$111))</f>
        <v>2.1823923008882468E-4</v>
      </c>
      <c r="N127" s="30">
        <f ca="1">(1-IF($B127="Male", $C$3, $C$4))^MIN((N$8-$C$6), $C$5)*IF($B127="Male", MIN(OFFSET(Mortality_Rates!$B$6, $C127, 0), Mortality_Rates!$B$111), MIN(OFFSET(Mortality_Rates!$B$6, $C127, 1),  Mortality_Rates!$C$111))</f>
        <v>2.157294789428032E-4</v>
      </c>
      <c r="O127" s="30">
        <f ca="1">(1-IF($B127="Male", $C$3, $C$4))^MIN((O$8-$C$6), $C$5)*IF($B127="Male", MIN(OFFSET(Mortality_Rates!$B$6, $C127, 0), Mortality_Rates!$B$111), MIN(OFFSET(Mortality_Rates!$B$6, $C127, 1),  Mortality_Rates!$C$111))</f>
        <v>2.1324858993496099E-4</v>
      </c>
      <c r="P127" s="30">
        <f ca="1">(1-IF($B127="Male", $C$3, $C$4))^MIN((P$8-$C$6), $C$5)*IF($B127="Male", MIN(OFFSET(Mortality_Rates!$B$6, $C127, 0), Mortality_Rates!$B$111), MIN(OFFSET(Mortality_Rates!$B$6, $C127, 1),  Mortality_Rates!$C$111))</f>
        <v>2.1079623115070894E-4</v>
      </c>
      <c r="Q127" s="30">
        <f ca="1">(1-IF($B127="Male", $C$3, $C$4))^MIN((Q$8-$C$6), $C$5)*IF($B127="Male", MIN(OFFSET(Mortality_Rates!$B$6, $C127, 0), Mortality_Rates!$B$111), MIN(OFFSET(Mortality_Rates!$B$6, $C127, 1),  Mortality_Rates!$C$111))</f>
        <v>2.0837207449247579E-4</v>
      </c>
      <c r="R127" s="30">
        <f ca="1">(1-IF($B127="Male", $C$3, $C$4))^MIN((R$8-$C$6), $C$5)*IF($B127="Male", MIN(OFFSET(Mortality_Rates!$B$6, $C127, 0), Mortality_Rates!$B$111), MIN(OFFSET(Mortality_Rates!$B$6, $C127, 1),  Mortality_Rates!$C$111))</f>
        <v>2.0597579563581234E-4</v>
      </c>
      <c r="S127" s="30">
        <f ca="1">(1-IF($B127="Male", $C$3, $C$4))^MIN((S$8-$C$6), $C$5)*IF($B127="Male", MIN(OFFSET(Mortality_Rates!$B$6, $C127, 0), Mortality_Rates!$B$111), MIN(OFFSET(Mortality_Rates!$B$6, $C127, 1),  Mortality_Rates!$C$111))</f>
        <v>2.0360707398600048E-4</v>
      </c>
      <c r="T127" s="30">
        <f ca="1">(1-IF($B127="Male", $C$3, $C$4))^MIN((T$8-$C$6), $C$5)*IF($B127="Male", MIN(OFFSET(Mortality_Rates!$B$6, $C127, 0), Mortality_Rates!$B$111), MIN(OFFSET(Mortality_Rates!$B$6, $C127, 1),  Mortality_Rates!$C$111))</f>
        <v>2.0126559263516146E-4</v>
      </c>
      <c r="U127" s="30">
        <f ca="1">(1-IF($B127="Male", $C$3, $C$4))^MIN((U$8-$C$6), $C$5)*IF($B127="Male", MIN(OFFSET(Mortality_Rates!$B$6, $C127, 0), Mortality_Rates!$B$111), MIN(OFFSET(Mortality_Rates!$B$6, $C127, 1),  Mortality_Rates!$C$111))</f>
        <v>1.9895103831985711E-4</v>
      </c>
      <c r="V127" s="30">
        <f ca="1">(1-IF($B127="Male", $C$3, $C$4))^MIN((V$8-$C$6), $C$5)*IF($B127="Male", MIN(OFFSET(Mortality_Rates!$B$6, $C127, 0), Mortality_Rates!$B$111), MIN(OFFSET(Mortality_Rates!$B$6, $C127, 1),  Mortality_Rates!$C$111))</f>
        <v>1.9666310137917876E-4</v>
      </c>
      <c r="W127" s="30">
        <f ca="1">(1-IF($B127="Male", $C$3, $C$4))^MIN((W$8-$C$6), $C$5)*IF($B127="Male", MIN(OFFSET(Mortality_Rates!$B$6, $C127, 0), Mortality_Rates!$B$111), MIN(OFFSET(Mortality_Rates!$B$6, $C127, 1),  Mortality_Rates!$C$111))</f>
        <v>1.9440147571331821E-4</v>
      </c>
      <c r="X127" s="30">
        <f ca="1">(1-IF($B127="Male", $C$3, $C$4))^MIN((X$8-$C$6), $C$5)*IF($B127="Male", MIN(OFFSET(Mortality_Rates!$B$6, $C127, 0), Mortality_Rates!$B$111), MIN(OFFSET(Mortality_Rates!$B$6, $C127, 1),  Mortality_Rates!$C$111))</f>
        <v>1.9216585874261508E-4</v>
      </c>
      <c r="Y127" s="30">
        <f ca="1">(1-IF($B127="Male", $C$3, $C$4))^MIN((Y$8-$C$6), $C$5)*IF($B127="Male", MIN(OFFSET(Mortality_Rates!$B$6, $C127, 0), Mortality_Rates!$B$111), MIN(OFFSET(Mortality_Rates!$B$6, $C127, 1),  Mortality_Rates!$C$111))</f>
        <v>1.89955951367075E-4</v>
      </c>
      <c r="Z127" s="30">
        <f ca="1">(1-IF($B127="Male", $C$3, $C$4))^MIN((Z$8-$C$6), $C$5)*IF($B127="Male", MIN(OFFSET(Mortality_Rates!$B$6, $C127, 0), Mortality_Rates!$B$111), MIN(OFFSET(Mortality_Rates!$B$6, $C127, 1),  Mortality_Rates!$C$111))</f>
        <v>1.8777145792635364E-4</v>
      </c>
      <c r="AA127" s="30">
        <f ca="1">(1-IF($B127="Male", $C$3, $C$4))^MIN((AA$8-$C$6), $C$5)*IF($B127="Male", MIN(OFFSET(Mortality_Rates!$B$6, $C127, 0), Mortality_Rates!$B$111), MIN(OFFSET(Mortality_Rates!$B$6, $C127, 1),  Mortality_Rates!$C$111))</f>
        <v>1.8561208616020057E-4</v>
      </c>
      <c r="AB127" s="30">
        <f ca="1">(1-IF($B127="Male", $C$3, $C$4))^MIN((AB$8-$C$6), $C$5)*IF($B127="Male", MIN(OFFSET(Mortality_Rates!$B$6, $C127, 0), Mortality_Rates!$B$111), MIN(OFFSET(Mortality_Rates!$B$6, $C127, 1),  Mortality_Rates!$C$111))</f>
        <v>1.8347754716935825E-4</v>
      </c>
      <c r="AC127" s="30">
        <f ca="1">(1-IF($B127="Male", $C$3, $C$4))^MIN((AC$8-$C$6), $C$5)*IF($B127="Male", MIN(OFFSET(Mortality_Rates!$B$6, $C127, 0), Mortality_Rates!$B$111), MIN(OFFSET(Mortality_Rates!$B$6, $C127, 1),  Mortality_Rates!$C$111))</f>
        <v>1.8136755537691065E-4</v>
      </c>
      <c r="AD127" s="30">
        <f ca="1">(1-IF($B127="Male", $C$3, $C$4))^MIN((AD$8-$C$6), $C$5)*IF($B127="Male", MIN(OFFSET(Mortality_Rates!$B$6, $C127, 0), Mortality_Rates!$B$111), MIN(OFFSET(Mortality_Rates!$B$6, $C127, 1),  Mortality_Rates!$C$111))</f>
        <v>1.7928182849007618E-4</v>
      </c>
      <c r="AE127" s="30">
        <f ca="1">(1-IF($B127="Male", $C$3, $C$4))^MIN((AE$8-$C$6), $C$5)*IF($B127="Male", MIN(OFFSET(Mortality_Rates!$B$6, $C127, 0), Mortality_Rates!$B$111), MIN(OFFSET(Mortality_Rates!$B$6, $C127, 1),  Mortality_Rates!$C$111))</f>
        <v>1.7722008746244033E-4</v>
      </c>
      <c r="AF127" s="30">
        <f ca="1">(1-IF($B127="Male", $C$3, $C$4))^MIN((AF$8-$C$6), $C$5)*IF($B127="Male", MIN(OFFSET(Mortality_Rates!$B$6, $C127, 0), Mortality_Rates!$B$111), MIN(OFFSET(Mortality_Rates!$B$6, $C127, 1),  Mortality_Rates!$C$111))</f>
        <v>1.7518205645662227E-4</v>
      </c>
      <c r="AG127" s="30">
        <f ca="1">(1-IF($B127="Male", $C$3, $C$4))^MIN((AG$8-$C$6), $C$5)*IF($B127="Male", MIN(OFFSET(Mortality_Rates!$B$6, $C127, 0), Mortality_Rates!$B$111), MIN(OFFSET(Mortality_Rates!$B$6, $C127, 1),  Mortality_Rates!$C$111))</f>
        <v>1.731674628073711E-4</v>
      </c>
      <c r="AH127" s="30">
        <f ca="1">(1-IF($B127="Male", $C$3, $C$4))^MIN((AH$8-$C$6), $C$5)*IF($B127="Male", MIN(OFFSET(Mortality_Rates!$B$6, $C127, 0), Mortality_Rates!$B$111), MIN(OFFSET(Mortality_Rates!$B$6, $C127, 1),  Mortality_Rates!$C$111))</f>
        <v>1.7117603698508634E-4</v>
      </c>
      <c r="AI127" s="30">
        <f ca="1">(1-IF($B127="Male", $C$3, $C$4))^MIN((AI$8-$C$6), $C$5)*IF($B127="Male", MIN(OFFSET(Mortality_Rates!$B$6, $C127, 0), Mortality_Rates!$B$111), MIN(OFFSET(Mortality_Rates!$B$6, $C127, 1),  Mortality_Rates!$C$111))</f>
        <v>1.6920751255975784E-4</v>
      </c>
      <c r="AJ127" s="30">
        <f ca="1">(1-IF($B127="Male", $C$3, $C$4))^MIN((AJ$8-$C$6), $C$5)*IF($B127="Male", MIN(OFFSET(Mortality_Rates!$B$6, $C127, 0), Mortality_Rates!$B$111), MIN(OFFSET(Mortality_Rates!$B$6, $C127, 1),  Mortality_Rates!$C$111))</f>
        <v>1.6726162616532064E-4</v>
      </c>
      <c r="AK127" s="30">
        <f ca="1">(1-IF($B127="Male", $C$3, $C$4))^MIN((AK$8-$C$6), $C$5)*IF($B127="Male", MIN(OFFSET(Mortality_Rates!$B$6, $C127, 0), Mortality_Rates!$B$111), MIN(OFFSET(Mortality_Rates!$B$6, $C127, 1),  Mortality_Rates!$C$111))</f>
        <v>1.6533811746441944E-4</v>
      </c>
      <c r="AL127" s="30">
        <f ca="1">(1-IF($B127="Male", $C$3, $C$4))^MIN((AL$8-$C$6), $C$5)*IF($B127="Male", MIN(OFFSET(Mortality_Rates!$B$6, $C127, 0), Mortality_Rates!$B$111), MIN(OFFSET(Mortality_Rates!$B$6, $C127, 1),  Mortality_Rates!$C$111))</f>
        <v>1.6343672911357861E-4</v>
      </c>
      <c r="AM127" s="30">
        <f ca="1">(1-IF($B127="Male", $C$3, $C$4))^MIN((AM$8-$C$6), $C$5)*IF($B127="Male", MIN(OFFSET(Mortality_Rates!$B$6, $C127, 0), Mortality_Rates!$B$111), MIN(OFFSET(Mortality_Rates!$B$6, $C127, 1),  Mortality_Rates!$C$111))</f>
        <v>1.6155720672877247E-4</v>
      </c>
      <c r="AN127" s="30">
        <f ca="1">(1-IF($B127="Male", $C$3, $C$4))^MIN((AN$8-$C$6), $C$5)*IF($B127="Male", MIN(OFFSET(Mortality_Rates!$B$6, $C127, 0), Mortality_Rates!$B$111), MIN(OFFSET(Mortality_Rates!$B$6, $C127, 1),  Mortality_Rates!$C$111))</f>
        <v>1.5969929885139159E-4</v>
      </c>
      <c r="AO127" s="30">
        <f ca="1">(1-IF($B127="Male", $C$3, $C$4))^MIN((AO$8-$C$6), $C$5)*IF($B127="Male", MIN(OFFSET(Mortality_Rates!$B$6, $C127, 0), Mortality_Rates!$B$111), MIN(OFFSET(Mortality_Rates!$B$6, $C127, 1),  Mortality_Rates!$C$111))</f>
        <v>1.5786275691460059E-4</v>
      </c>
      <c r="AP127" s="30">
        <f ca="1">(1-IF($B127="Male", $C$3, $C$4))^MIN((AP$8-$C$6), $C$5)*IF($B127="Male", MIN(OFFSET(Mortality_Rates!$B$6, $C127, 0), Mortality_Rates!$B$111), MIN(OFFSET(Mortality_Rates!$B$6, $C127, 1),  Mortality_Rates!$C$111))</f>
        <v>1.5604733521008271E-4</v>
      </c>
      <c r="AQ127" s="30">
        <f ca="1">(1-IF($B127="Male", $C$3, $C$4))^MIN((AQ$8-$C$6), $C$5)*IF($B127="Male", MIN(OFFSET(Mortality_Rates!$B$6, $C127, 0), Mortality_Rates!$B$111), MIN(OFFSET(Mortality_Rates!$B$6, $C127, 1),  Mortality_Rates!$C$111))</f>
        <v>1.5425279085516674E-4</v>
      </c>
      <c r="AR127" s="30">
        <f ca="1">(1-IF($B127="Male", $C$3, $C$4))^MIN((AR$8-$C$6), $C$5)*IF($B127="Male", MIN(OFFSET(Mortality_Rates!$B$6, $C127, 0), Mortality_Rates!$B$111), MIN(OFFSET(Mortality_Rates!$B$6, $C127, 1),  Mortality_Rates!$C$111))</f>
        <v>1.5247888376033233E-4</v>
      </c>
      <c r="AS127" s="30">
        <f ca="1">(1-IF($B127="Male", $C$3, $C$4))^MIN((AS$8-$C$6), $C$5)*IF($B127="Male", MIN(OFFSET(Mortality_Rates!$B$6, $C127, 0), Mortality_Rates!$B$111), MIN(OFFSET(Mortality_Rates!$B$6, $C127, 1),  Mortality_Rates!$C$111))</f>
        <v>1.5072537659708849E-4</v>
      </c>
      <c r="AT127" s="30">
        <f ca="1">(1-IF($B127="Male", $C$3, $C$4))^MIN((AT$8-$C$6), $C$5)*IF($B127="Male", MIN(OFFSET(Mortality_Rates!$B$6, $C127, 0), Mortality_Rates!$B$111), MIN(OFFSET(Mortality_Rates!$B$6, $C127, 1),  Mortality_Rates!$C$111))</f>
        <v>1.4899203476622199E-4</v>
      </c>
      <c r="AU127" s="30">
        <f ca="1">(1-IF($B127="Male", $C$3, $C$4))^MIN((AU$8-$C$6), $C$5)*IF($B127="Male", MIN(OFFSET(Mortality_Rates!$B$6, $C127, 0), Mortality_Rates!$B$111), MIN(OFFSET(Mortality_Rates!$B$6, $C127, 1),  Mortality_Rates!$C$111))</f>
        <v>1.4727862636641046E-4</v>
      </c>
      <c r="AV127" s="30">
        <f ca="1">(1-IF($B127="Male", $C$3, $C$4))^MIN((AV$8-$C$6), $C$5)*IF($B127="Male", MIN(OFFSET(Mortality_Rates!$B$6, $C127, 0), Mortality_Rates!$B$111), MIN(OFFSET(Mortality_Rates!$B$6, $C127, 1),  Mortality_Rates!$C$111))</f>
        <v>1.4558492216319675E-4</v>
      </c>
      <c r="AW127" s="30">
        <f ca="1">(1-IF($B127="Male", $C$3, $C$4))^MIN((AW$8-$C$6), $C$5)*IF($B127="Male", MIN(OFFSET(Mortality_Rates!$B$6, $C127, 0), Mortality_Rates!$B$111), MIN(OFFSET(Mortality_Rates!$B$6, $C127, 1),  Mortality_Rates!$C$111))</f>
        <v>1.4391069555831998E-4</v>
      </c>
      <c r="AX127" s="30">
        <f ca="1">(1-IF($B127="Male", $C$3, $C$4))^MIN((AX$8-$C$6), $C$5)*IF($B127="Male", MIN(OFFSET(Mortality_Rates!$B$6, $C127, 0), Mortality_Rates!$B$111), MIN(OFFSET(Mortality_Rates!$B$6, $C127, 1),  Mortality_Rates!$C$111))</f>
        <v>1.4225572255939932E-4</v>
      </c>
      <c r="AY127" s="30">
        <f ca="1">(1-IF($B127="Male", $C$3, $C$4))^MIN((AY$8-$C$6), $C$5)*IF($B127="Male", MIN(OFFSET(Mortality_Rates!$B$6, $C127, 0), Mortality_Rates!$B$111), MIN(OFFSET(Mortality_Rates!$B$6, $C127, 1),  Mortality_Rates!$C$111))</f>
        <v>1.406197817499662E-4</v>
      </c>
      <c r="AZ127" s="30">
        <f ca="1">(1-IF($B127="Male", $C$3, $C$4))^MIN((AZ$8-$C$6), $C$5)*IF($B127="Male", MIN(OFFSET(Mortality_Rates!$B$6, $C127, 0), Mortality_Rates!$B$111), MIN(OFFSET(Mortality_Rates!$B$6, $C127, 1),  Mortality_Rates!$C$111))</f>
        <v>1.3900265425984161E-4</v>
      </c>
      <c r="BA127" s="30">
        <f ca="1">(1-IF($B127="Male", $C$3, $C$4))^MIN((BA$8-$C$6), $C$5)*IF($B127="Male", MIN(OFFSET(Mortality_Rates!$B$6, $C127, 0), Mortality_Rates!$B$111), MIN(OFFSET(Mortality_Rates!$B$6, $C127, 1),  Mortality_Rates!$C$111))</f>
        <v>1.3740412373585345E-4</v>
      </c>
      <c r="BB127" s="30">
        <f ca="1">(1-IF($B127="Male", $C$3, $C$4))^MIN((BB$8-$C$6), $C$5)*IF($B127="Male", MIN(OFFSET(Mortality_Rates!$B$6, $C127, 0), Mortality_Rates!$B$111), MIN(OFFSET(Mortality_Rates!$B$6, $C127, 1),  Mortality_Rates!$C$111))</f>
        <v>1.3740412373585345E-4</v>
      </c>
      <c r="BC127" s="30">
        <f ca="1">(1-IF($B127="Male", $C$3, $C$4))^MIN((BC$8-$C$6), $C$5)*IF($B127="Male", MIN(OFFSET(Mortality_Rates!$B$6, $C127, 0), Mortality_Rates!$B$111), MIN(OFFSET(Mortality_Rates!$B$6, $C127, 1),  Mortality_Rates!$C$111))</f>
        <v>1.3740412373585345E-4</v>
      </c>
      <c r="BD127" s="30">
        <f ca="1">(1-IF($B127="Male", $C$3, $C$4))^MIN((BD$8-$C$6), $C$5)*IF($B127="Male", MIN(OFFSET(Mortality_Rates!$B$6, $C127, 0), Mortality_Rates!$B$111), MIN(OFFSET(Mortality_Rates!$B$6, $C127, 1),  Mortality_Rates!$C$111))</f>
        <v>1.3740412373585345E-4</v>
      </c>
      <c r="BE127" s="30">
        <f ca="1">(1-IF($B127="Male", $C$3, $C$4))^MIN((BE$8-$C$6), $C$5)*IF($B127="Male", MIN(OFFSET(Mortality_Rates!$B$6, $C127, 0), Mortality_Rates!$B$111), MIN(OFFSET(Mortality_Rates!$B$6, $C127, 1),  Mortality_Rates!$C$111))</f>
        <v>1.3740412373585345E-4</v>
      </c>
      <c r="BF127" s="30">
        <f ca="1">(1-IF($B127="Male", $C$3, $C$4))^MIN((BF$8-$C$6), $C$5)*IF($B127="Male", MIN(OFFSET(Mortality_Rates!$B$6, $C127, 0), Mortality_Rates!$B$111), MIN(OFFSET(Mortality_Rates!$B$6, $C127, 1),  Mortality_Rates!$C$111))</f>
        <v>1.3740412373585345E-4</v>
      </c>
      <c r="BG127" s="30">
        <f ca="1">(1-IF($B127="Male", $C$3, $C$4))^MIN((BG$8-$C$6), $C$5)*IF($B127="Male", MIN(OFFSET(Mortality_Rates!$B$6, $C127, 0), Mortality_Rates!$B$111), MIN(OFFSET(Mortality_Rates!$B$6, $C127, 1),  Mortality_Rates!$C$111))</f>
        <v>1.3740412373585345E-4</v>
      </c>
      <c r="BH127" s="30">
        <f ca="1">(1-IF($B127="Male", $C$3, $C$4))^MIN((BH$8-$C$6), $C$5)*IF($B127="Male", MIN(OFFSET(Mortality_Rates!$B$6, $C127, 0), Mortality_Rates!$B$111), MIN(OFFSET(Mortality_Rates!$B$6, $C127, 1),  Mortality_Rates!$C$111))</f>
        <v>1.3740412373585345E-4</v>
      </c>
      <c r="BI127" s="30">
        <f ca="1">(1-IF($B127="Male", $C$3, $C$4))^MIN((BI$8-$C$6), $C$5)*IF($B127="Male", MIN(OFFSET(Mortality_Rates!$B$6, $C127, 0), Mortality_Rates!$B$111), MIN(OFFSET(Mortality_Rates!$B$6, $C127, 1),  Mortality_Rates!$C$111))</f>
        <v>1.3740412373585345E-4</v>
      </c>
      <c r="BJ127" s="30">
        <f ca="1">(1-IF($B127="Male", $C$3, $C$4))^MIN((BJ$8-$C$6), $C$5)*IF($B127="Male", MIN(OFFSET(Mortality_Rates!$B$6, $C127, 0), Mortality_Rates!$B$111), MIN(OFFSET(Mortality_Rates!$B$6, $C127, 1),  Mortality_Rates!$C$111))</f>
        <v>1.3740412373585345E-4</v>
      </c>
      <c r="BK127" s="30">
        <f ca="1">(1-IF($B127="Male", $C$3, $C$4))^MIN((BK$8-$C$6), $C$5)*IF($B127="Male", MIN(OFFSET(Mortality_Rates!$B$6, $C127, 0), Mortality_Rates!$B$111), MIN(OFFSET(Mortality_Rates!$B$6, $C127, 1),  Mortality_Rates!$C$111))</f>
        <v>1.3740412373585345E-4</v>
      </c>
    </row>
    <row r="128" spans="1:63" x14ac:dyDescent="0.35">
      <c r="A128" t="s">
        <v>38</v>
      </c>
      <c r="B128" t="s">
        <v>32</v>
      </c>
      <c r="C128">
        <f t="shared" si="27"/>
        <v>18</v>
      </c>
      <c r="D128" s="30">
        <f ca="1">(1-IF($B128="Male", $C$3, $C$4))^MIN((D$8-$C$6), $C$5)*IF($B128="Male", MIN(OFFSET(Mortality_Rates!$B$6, $C128, 0), Mortality_Rates!$B$111), MIN(OFFSET(Mortality_Rates!$B$6, $C128, 1),  Mortality_Rates!$C$111))</f>
        <v>2.5206750000000003E-4</v>
      </c>
      <c r="E128" s="30">
        <f ca="1">(1-IF($B128="Male", $C$3, $C$4))^MIN((E$8-$C$6), $C$5)*IF($B128="Male", MIN(OFFSET(Mortality_Rates!$B$6, $C128, 0), Mortality_Rates!$B$111), MIN(OFFSET(Mortality_Rates!$B$6, $C128, 1),  Mortality_Rates!$C$111))</f>
        <v>2.4916872375000001E-4</v>
      </c>
      <c r="F128" s="30">
        <f ca="1">(1-IF($B128="Male", $C$3, $C$4))^MIN((F$8-$C$6), $C$5)*IF($B128="Male", MIN(OFFSET(Mortality_Rates!$B$6, $C128, 0), Mortality_Rates!$B$111), MIN(OFFSET(Mortality_Rates!$B$6, $C128, 1),  Mortality_Rates!$C$111))</f>
        <v>2.4630328342687503E-4</v>
      </c>
      <c r="G128" s="30">
        <f ca="1">(1-IF($B128="Male", $C$3, $C$4))^MIN((G$8-$C$6), $C$5)*IF($B128="Male", MIN(OFFSET(Mortality_Rates!$B$6, $C128, 0), Mortality_Rates!$B$111), MIN(OFFSET(Mortality_Rates!$B$6, $C128, 1),  Mortality_Rates!$C$111))</f>
        <v>2.4347079566746599E-4</v>
      </c>
      <c r="H128" s="30">
        <f ca="1">(1-IF($B128="Male", $C$3, $C$4))^MIN((H$8-$C$6), $C$5)*IF($B128="Male", MIN(OFFSET(Mortality_Rates!$B$6, $C128, 0), Mortality_Rates!$B$111), MIN(OFFSET(Mortality_Rates!$B$6, $C128, 1),  Mortality_Rates!$C$111))</f>
        <v>2.4067088151729014E-4</v>
      </c>
      <c r="I128" s="30">
        <f ca="1">(1-IF($B128="Male", $C$3, $C$4))^MIN((I$8-$C$6), $C$5)*IF($B128="Male", MIN(OFFSET(Mortality_Rates!$B$6, $C128, 0), Mortality_Rates!$B$111), MIN(OFFSET(Mortality_Rates!$B$6, $C128, 1),  Mortality_Rates!$C$111))</f>
        <v>2.379031663798413E-4</v>
      </c>
      <c r="J128" s="30">
        <f ca="1">(1-IF($B128="Male", $C$3, $C$4))^MIN((J$8-$C$6), $C$5)*IF($B128="Male", MIN(OFFSET(Mortality_Rates!$B$6, $C128, 0), Mortality_Rates!$B$111), MIN(OFFSET(Mortality_Rates!$B$6, $C128, 1),  Mortality_Rates!$C$111))</f>
        <v>2.3516727996647312E-4</v>
      </c>
      <c r="K128" s="30">
        <f ca="1">(1-IF($B128="Male", $C$3, $C$4))^MIN((K$8-$C$6), $C$5)*IF($B128="Male", MIN(OFFSET(Mortality_Rates!$B$6, $C128, 0), Mortality_Rates!$B$111), MIN(OFFSET(Mortality_Rates!$B$6, $C128, 1),  Mortality_Rates!$C$111))</f>
        <v>2.3246285624685869E-4</v>
      </c>
      <c r="L128" s="30">
        <f ca="1">(1-IF($B128="Male", $C$3, $C$4))^MIN((L$8-$C$6), $C$5)*IF($B128="Male", MIN(OFFSET(Mortality_Rates!$B$6, $C128, 0), Mortality_Rates!$B$111), MIN(OFFSET(Mortality_Rates!$B$6, $C128, 1),  Mortality_Rates!$C$111))</f>
        <v>2.2978953340001981E-4</v>
      </c>
      <c r="M128" s="30">
        <f ca="1">(1-IF($B128="Male", $C$3, $C$4))^MIN((M$8-$C$6), $C$5)*IF($B128="Male", MIN(OFFSET(Mortality_Rates!$B$6, $C128, 0), Mortality_Rates!$B$111), MIN(OFFSET(Mortality_Rates!$B$6, $C128, 1),  Mortality_Rates!$C$111))</f>
        <v>2.2714695376591961E-4</v>
      </c>
      <c r="N128" s="30">
        <f ca="1">(1-IF($B128="Male", $C$3, $C$4))^MIN((N$8-$C$6), $C$5)*IF($B128="Male", MIN(OFFSET(Mortality_Rates!$B$6, $C128, 0), Mortality_Rates!$B$111), MIN(OFFSET(Mortality_Rates!$B$6, $C128, 1),  Mortality_Rates!$C$111))</f>
        <v>2.245347637976115E-4</v>
      </c>
      <c r="O128" s="30">
        <f ca="1">(1-IF($B128="Male", $C$3, $C$4))^MIN((O$8-$C$6), $C$5)*IF($B128="Male", MIN(OFFSET(Mortality_Rates!$B$6, $C128, 0), Mortality_Rates!$B$111), MIN(OFFSET(Mortality_Rates!$B$6, $C128, 1),  Mortality_Rates!$C$111))</f>
        <v>2.2195261401393901E-4</v>
      </c>
      <c r="P128" s="30">
        <f ca="1">(1-IF($B128="Male", $C$3, $C$4))^MIN((P$8-$C$6), $C$5)*IF($B128="Male", MIN(OFFSET(Mortality_Rates!$B$6, $C128, 0), Mortality_Rates!$B$111), MIN(OFFSET(Mortality_Rates!$B$6, $C128, 1),  Mortality_Rates!$C$111))</f>
        <v>2.1940015895277872E-4</v>
      </c>
      <c r="Q128" s="30">
        <f ca="1">(1-IF($B128="Male", $C$3, $C$4))^MIN((Q$8-$C$6), $C$5)*IF($B128="Male", MIN(OFFSET(Mortality_Rates!$B$6, $C128, 0), Mortality_Rates!$B$111), MIN(OFFSET(Mortality_Rates!$B$6, $C128, 1),  Mortality_Rates!$C$111))</f>
        <v>2.1687705712482178E-4</v>
      </c>
      <c r="R128" s="30">
        <f ca="1">(1-IF($B128="Male", $C$3, $C$4))^MIN((R$8-$C$6), $C$5)*IF($B128="Male", MIN(OFFSET(Mortality_Rates!$B$6, $C128, 0), Mortality_Rates!$B$111), MIN(OFFSET(Mortality_Rates!$B$6, $C128, 1),  Mortality_Rates!$C$111))</f>
        <v>2.1438297096788633E-4</v>
      </c>
      <c r="S128" s="30">
        <f ca="1">(1-IF($B128="Male", $C$3, $C$4))^MIN((S$8-$C$6), $C$5)*IF($B128="Male", MIN(OFFSET(Mortality_Rates!$B$6, $C128, 0), Mortality_Rates!$B$111), MIN(OFFSET(Mortality_Rates!$B$6, $C128, 1),  Mortality_Rates!$C$111))</f>
        <v>2.1191756680175562E-4</v>
      </c>
      <c r="T128" s="30">
        <f ca="1">(1-IF($B128="Male", $C$3, $C$4))^MIN((T$8-$C$6), $C$5)*IF($B128="Male", MIN(OFFSET(Mortality_Rates!$B$6, $C128, 0), Mortality_Rates!$B$111), MIN(OFFSET(Mortality_Rates!$B$6, $C128, 1),  Mortality_Rates!$C$111))</f>
        <v>2.0948051478353541E-4</v>
      </c>
      <c r="U128" s="30">
        <f ca="1">(1-IF($B128="Male", $C$3, $C$4))^MIN((U$8-$C$6), $C$5)*IF($B128="Male", MIN(OFFSET(Mortality_Rates!$B$6, $C128, 0), Mortality_Rates!$B$111), MIN(OFFSET(Mortality_Rates!$B$6, $C128, 1),  Mortality_Rates!$C$111))</f>
        <v>2.0707148886352477E-4</v>
      </c>
      <c r="V128" s="30">
        <f ca="1">(1-IF($B128="Male", $C$3, $C$4))^MIN((V$8-$C$6), $C$5)*IF($B128="Male", MIN(OFFSET(Mortality_Rates!$B$6, $C128, 0), Mortality_Rates!$B$111), MIN(OFFSET(Mortality_Rates!$B$6, $C128, 1),  Mortality_Rates!$C$111))</f>
        <v>2.0469016674159424E-4</v>
      </c>
      <c r="W128" s="30">
        <f ca="1">(1-IF($B128="Male", $C$3, $C$4))^MIN((W$8-$C$6), $C$5)*IF($B128="Male", MIN(OFFSET(Mortality_Rates!$B$6, $C128, 0), Mortality_Rates!$B$111), MIN(OFFSET(Mortality_Rates!$B$6, $C128, 1),  Mortality_Rates!$C$111))</f>
        <v>2.0233622982406593E-4</v>
      </c>
      <c r="X128" s="30">
        <f ca="1">(1-IF($B128="Male", $C$3, $C$4))^MIN((X$8-$C$6), $C$5)*IF($B128="Male", MIN(OFFSET(Mortality_Rates!$B$6, $C128, 0), Mortality_Rates!$B$111), MIN(OFFSET(Mortality_Rates!$B$6, $C128, 1),  Mortality_Rates!$C$111))</f>
        <v>2.0000936318108917E-4</v>
      </c>
      <c r="Y128" s="30">
        <f ca="1">(1-IF($B128="Male", $C$3, $C$4))^MIN((Y$8-$C$6), $C$5)*IF($B128="Male", MIN(OFFSET(Mortality_Rates!$B$6, $C128, 0), Mortality_Rates!$B$111), MIN(OFFSET(Mortality_Rates!$B$6, $C128, 1),  Mortality_Rates!$C$111))</f>
        <v>1.9770925550450664E-4</v>
      </c>
      <c r="Z128" s="30">
        <f ca="1">(1-IF($B128="Male", $C$3, $C$4))^MIN((Z$8-$C$6), $C$5)*IF($B128="Male", MIN(OFFSET(Mortality_Rates!$B$6, $C128, 0), Mortality_Rates!$B$111), MIN(OFFSET(Mortality_Rates!$B$6, $C128, 1),  Mortality_Rates!$C$111))</f>
        <v>1.9543559906620483E-4</v>
      </c>
      <c r="AA128" s="30">
        <f ca="1">(1-IF($B128="Male", $C$3, $C$4))^MIN((AA$8-$C$6), $C$5)*IF($B128="Male", MIN(OFFSET(Mortality_Rates!$B$6, $C128, 0), Mortality_Rates!$B$111), MIN(OFFSET(Mortality_Rates!$B$6, $C128, 1),  Mortality_Rates!$C$111))</f>
        <v>1.9318808967694348E-4</v>
      </c>
      <c r="AB128" s="30">
        <f ca="1">(1-IF($B128="Male", $C$3, $C$4))^MIN((AB$8-$C$6), $C$5)*IF($B128="Male", MIN(OFFSET(Mortality_Rates!$B$6, $C128, 0), Mortality_Rates!$B$111), MIN(OFFSET(Mortality_Rates!$B$6, $C128, 1),  Mortality_Rates!$C$111))</f>
        <v>1.9096642664565862E-4</v>
      </c>
      <c r="AC128" s="30">
        <f ca="1">(1-IF($B128="Male", $C$3, $C$4))^MIN((AC$8-$C$6), $C$5)*IF($B128="Male", MIN(OFFSET(Mortality_Rates!$B$6, $C128, 0), Mortality_Rates!$B$111), MIN(OFFSET(Mortality_Rates!$B$6, $C128, 1),  Mortality_Rates!$C$111))</f>
        <v>1.8877031273923354E-4</v>
      </c>
      <c r="AD128" s="30">
        <f ca="1">(1-IF($B128="Male", $C$3, $C$4))^MIN((AD$8-$C$6), $C$5)*IF($B128="Male", MIN(OFFSET(Mortality_Rates!$B$6, $C128, 0), Mortality_Rates!$B$111), MIN(OFFSET(Mortality_Rates!$B$6, $C128, 1),  Mortality_Rates!$C$111))</f>
        <v>1.8659945414273237E-4</v>
      </c>
      <c r="AE128" s="30">
        <f ca="1">(1-IF($B128="Male", $C$3, $C$4))^MIN((AE$8-$C$6), $C$5)*IF($B128="Male", MIN(OFFSET(Mortality_Rates!$B$6, $C128, 0), Mortality_Rates!$B$111), MIN(OFFSET(Mortality_Rates!$B$6, $C128, 1),  Mortality_Rates!$C$111))</f>
        <v>1.8445356042009098E-4</v>
      </c>
      <c r="AF128" s="30">
        <f ca="1">(1-IF($B128="Male", $C$3, $C$4))^MIN((AF$8-$C$6), $C$5)*IF($B128="Male", MIN(OFFSET(Mortality_Rates!$B$6, $C128, 0), Mortality_Rates!$B$111), MIN(OFFSET(Mortality_Rates!$B$6, $C128, 1),  Mortality_Rates!$C$111))</f>
        <v>1.8233234447525992E-4</v>
      </c>
      <c r="AG128" s="30">
        <f ca="1">(1-IF($B128="Male", $C$3, $C$4))^MIN((AG$8-$C$6), $C$5)*IF($B128="Male", MIN(OFFSET(Mortality_Rates!$B$6, $C128, 0), Mortality_Rates!$B$111), MIN(OFFSET(Mortality_Rates!$B$6, $C128, 1),  Mortality_Rates!$C$111))</f>
        <v>1.8023552251379444E-4</v>
      </c>
      <c r="AH128" s="30">
        <f ca="1">(1-IF($B128="Male", $C$3, $C$4))^MIN((AH$8-$C$6), $C$5)*IF($B128="Male", MIN(OFFSET(Mortality_Rates!$B$6, $C128, 0), Mortality_Rates!$B$111), MIN(OFFSET(Mortality_Rates!$B$6, $C128, 1),  Mortality_Rates!$C$111))</f>
        <v>1.7816281400488581E-4</v>
      </c>
      <c r="AI128" s="30">
        <f ca="1">(1-IF($B128="Male", $C$3, $C$4))^MIN((AI$8-$C$6), $C$5)*IF($B128="Male", MIN(OFFSET(Mortality_Rates!$B$6, $C128, 0), Mortality_Rates!$B$111), MIN(OFFSET(Mortality_Rates!$B$6, $C128, 1),  Mortality_Rates!$C$111))</f>
        <v>1.761139416438296E-4</v>
      </c>
      <c r="AJ128" s="30">
        <f ca="1">(1-IF($B128="Male", $C$3, $C$4))^MIN((AJ$8-$C$6), $C$5)*IF($B128="Male", MIN(OFFSET(Mortality_Rates!$B$6, $C128, 0), Mortality_Rates!$B$111), MIN(OFFSET(Mortality_Rates!$B$6, $C128, 1),  Mortality_Rates!$C$111))</f>
        <v>1.7408863131492558E-4</v>
      </c>
      <c r="AK128" s="30">
        <f ca="1">(1-IF($B128="Male", $C$3, $C$4))^MIN((AK$8-$C$6), $C$5)*IF($B128="Male", MIN(OFFSET(Mortality_Rates!$B$6, $C128, 0), Mortality_Rates!$B$111), MIN(OFFSET(Mortality_Rates!$B$6, $C128, 1),  Mortality_Rates!$C$111))</f>
        <v>1.7208661205480393E-4</v>
      </c>
      <c r="AL128" s="30">
        <f ca="1">(1-IF($B128="Male", $C$3, $C$4))^MIN((AL$8-$C$6), $C$5)*IF($B128="Male", MIN(OFFSET(Mortality_Rates!$B$6, $C128, 0), Mortality_Rates!$B$111), MIN(OFFSET(Mortality_Rates!$B$6, $C128, 1),  Mortality_Rates!$C$111))</f>
        <v>1.7010761601617369E-4</v>
      </c>
      <c r="AM128" s="30">
        <f ca="1">(1-IF($B128="Male", $C$3, $C$4))^MIN((AM$8-$C$6), $C$5)*IF($B128="Male", MIN(OFFSET(Mortality_Rates!$B$6, $C128, 0), Mortality_Rates!$B$111), MIN(OFFSET(Mortality_Rates!$B$6, $C128, 1),  Mortality_Rates!$C$111))</f>
        <v>1.6815137843198772E-4</v>
      </c>
      <c r="AN128" s="30">
        <f ca="1">(1-IF($B128="Male", $C$3, $C$4))^MIN((AN$8-$C$6), $C$5)*IF($B128="Male", MIN(OFFSET(Mortality_Rates!$B$6, $C128, 0), Mortality_Rates!$B$111), MIN(OFFSET(Mortality_Rates!$B$6, $C128, 1),  Mortality_Rates!$C$111))</f>
        <v>1.6621763758001986E-4</v>
      </c>
      <c r="AO128" s="30">
        <f ca="1">(1-IF($B128="Male", $C$3, $C$4))^MIN((AO$8-$C$6), $C$5)*IF($B128="Male", MIN(OFFSET(Mortality_Rates!$B$6, $C128, 0), Mortality_Rates!$B$111), MIN(OFFSET(Mortality_Rates!$B$6, $C128, 1),  Mortality_Rates!$C$111))</f>
        <v>1.6430613474784962E-4</v>
      </c>
      <c r="AP128" s="30">
        <f ca="1">(1-IF($B128="Male", $C$3, $C$4))^MIN((AP$8-$C$6), $C$5)*IF($B128="Male", MIN(OFFSET(Mortality_Rates!$B$6, $C128, 0), Mortality_Rates!$B$111), MIN(OFFSET(Mortality_Rates!$B$6, $C128, 1),  Mortality_Rates!$C$111))</f>
        <v>1.6241661419824936E-4</v>
      </c>
      <c r="AQ128" s="30">
        <f ca="1">(1-IF($B128="Male", $C$3, $C$4))^MIN((AQ$8-$C$6), $C$5)*IF($B128="Male", MIN(OFFSET(Mortality_Rates!$B$6, $C128, 0), Mortality_Rates!$B$111), MIN(OFFSET(Mortality_Rates!$B$6, $C128, 1),  Mortality_Rates!$C$111))</f>
        <v>1.605488231349695E-4</v>
      </c>
      <c r="AR128" s="30">
        <f ca="1">(1-IF($B128="Male", $C$3, $C$4))^MIN((AR$8-$C$6), $C$5)*IF($B128="Male", MIN(OFFSET(Mortality_Rates!$B$6, $C128, 0), Mortality_Rates!$B$111), MIN(OFFSET(Mortality_Rates!$B$6, $C128, 1),  Mortality_Rates!$C$111))</f>
        <v>1.5870251166891735E-4</v>
      </c>
      <c r="AS128" s="30">
        <f ca="1">(1-IF($B128="Male", $C$3, $C$4))^MIN((AS$8-$C$6), $C$5)*IF($B128="Male", MIN(OFFSET(Mortality_Rates!$B$6, $C128, 0), Mortality_Rates!$B$111), MIN(OFFSET(Mortality_Rates!$B$6, $C128, 1),  Mortality_Rates!$C$111))</f>
        <v>1.5687743278472479E-4</v>
      </c>
      <c r="AT128" s="30">
        <f ca="1">(1-IF($B128="Male", $C$3, $C$4))^MIN((AT$8-$C$6), $C$5)*IF($B128="Male", MIN(OFFSET(Mortality_Rates!$B$6, $C128, 0), Mortality_Rates!$B$111), MIN(OFFSET(Mortality_Rates!$B$6, $C128, 1),  Mortality_Rates!$C$111))</f>
        <v>1.5507334230770045E-4</v>
      </c>
      <c r="AU128" s="30">
        <f ca="1">(1-IF($B128="Male", $C$3, $C$4))^MIN((AU$8-$C$6), $C$5)*IF($B128="Male", MIN(OFFSET(Mortality_Rates!$B$6, $C128, 0), Mortality_Rates!$B$111), MIN(OFFSET(Mortality_Rates!$B$6, $C128, 1),  Mortality_Rates!$C$111))</f>
        <v>1.5328999887116192E-4</v>
      </c>
      <c r="AV128" s="30">
        <f ca="1">(1-IF($B128="Male", $C$3, $C$4))^MIN((AV$8-$C$6), $C$5)*IF($B128="Male", MIN(OFFSET(Mortality_Rates!$B$6, $C128, 0), Mortality_Rates!$B$111), MIN(OFFSET(Mortality_Rates!$B$6, $C128, 1),  Mortality_Rates!$C$111))</f>
        <v>1.5152716388414358E-4</v>
      </c>
      <c r="AW128" s="30">
        <f ca="1">(1-IF($B128="Male", $C$3, $C$4))^MIN((AW$8-$C$6), $C$5)*IF($B128="Male", MIN(OFFSET(Mortality_Rates!$B$6, $C128, 0), Mortality_Rates!$B$111), MIN(OFFSET(Mortality_Rates!$B$6, $C128, 1),  Mortality_Rates!$C$111))</f>
        <v>1.4978460149947593E-4</v>
      </c>
      <c r="AX128" s="30">
        <f ca="1">(1-IF($B128="Male", $C$3, $C$4))^MIN((AX$8-$C$6), $C$5)*IF($B128="Male", MIN(OFFSET(Mortality_Rates!$B$6, $C128, 0), Mortality_Rates!$B$111), MIN(OFFSET(Mortality_Rates!$B$6, $C128, 1),  Mortality_Rates!$C$111))</f>
        <v>1.4806207858223194E-4</v>
      </c>
      <c r="AY128" s="30">
        <f ca="1">(1-IF($B128="Male", $C$3, $C$4))^MIN((AY$8-$C$6), $C$5)*IF($B128="Male", MIN(OFFSET(Mortality_Rates!$B$6, $C128, 0), Mortality_Rates!$B$111), MIN(OFFSET(Mortality_Rates!$B$6, $C128, 1),  Mortality_Rates!$C$111))</f>
        <v>1.4635936467853627E-4</v>
      </c>
      <c r="AZ128" s="30">
        <f ca="1">(1-IF($B128="Male", $C$3, $C$4))^MIN((AZ$8-$C$6), $C$5)*IF($B128="Male", MIN(OFFSET(Mortality_Rates!$B$6, $C128, 0), Mortality_Rates!$B$111), MIN(OFFSET(Mortality_Rates!$B$6, $C128, 1),  Mortality_Rates!$C$111))</f>
        <v>1.4467623198473312E-4</v>
      </c>
      <c r="BA128" s="30">
        <f ca="1">(1-IF($B128="Male", $C$3, $C$4))^MIN((BA$8-$C$6), $C$5)*IF($B128="Male", MIN(OFFSET(Mortality_Rates!$B$6, $C128, 0), Mortality_Rates!$B$111), MIN(OFFSET(Mortality_Rates!$B$6, $C128, 1),  Mortality_Rates!$C$111))</f>
        <v>1.4301245531690869E-4</v>
      </c>
      <c r="BB128" s="30">
        <f ca="1">(1-IF($B128="Male", $C$3, $C$4))^MIN((BB$8-$C$6), $C$5)*IF($B128="Male", MIN(OFFSET(Mortality_Rates!$B$6, $C128, 0), Mortality_Rates!$B$111), MIN(OFFSET(Mortality_Rates!$B$6, $C128, 1),  Mortality_Rates!$C$111))</f>
        <v>1.4301245531690869E-4</v>
      </c>
      <c r="BC128" s="30">
        <f ca="1">(1-IF($B128="Male", $C$3, $C$4))^MIN((BC$8-$C$6), $C$5)*IF($B128="Male", MIN(OFFSET(Mortality_Rates!$B$6, $C128, 0), Mortality_Rates!$B$111), MIN(OFFSET(Mortality_Rates!$B$6, $C128, 1),  Mortality_Rates!$C$111))</f>
        <v>1.4301245531690869E-4</v>
      </c>
      <c r="BD128" s="30">
        <f ca="1">(1-IF($B128="Male", $C$3, $C$4))^MIN((BD$8-$C$6), $C$5)*IF($B128="Male", MIN(OFFSET(Mortality_Rates!$B$6, $C128, 0), Mortality_Rates!$B$111), MIN(OFFSET(Mortality_Rates!$B$6, $C128, 1),  Mortality_Rates!$C$111))</f>
        <v>1.4301245531690869E-4</v>
      </c>
      <c r="BE128" s="30">
        <f ca="1">(1-IF($B128="Male", $C$3, $C$4))^MIN((BE$8-$C$6), $C$5)*IF($B128="Male", MIN(OFFSET(Mortality_Rates!$B$6, $C128, 0), Mortality_Rates!$B$111), MIN(OFFSET(Mortality_Rates!$B$6, $C128, 1),  Mortality_Rates!$C$111))</f>
        <v>1.4301245531690869E-4</v>
      </c>
      <c r="BF128" s="30">
        <f ca="1">(1-IF($B128="Male", $C$3, $C$4))^MIN((BF$8-$C$6), $C$5)*IF($B128="Male", MIN(OFFSET(Mortality_Rates!$B$6, $C128, 0), Mortality_Rates!$B$111), MIN(OFFSET(Mortality_Rates!$B$6, $C128, 1),  Mortality_Rates!$C$111))</f>
        <v>1.4301245531690869E-4</v>
      </c>
      <c r="BG128" s="30">
        <f ca="1">(1-IF($B128="Male", $C$3, $C$4))^MIN((BG$8-$C$6), $C$5)*IF($B128="Male", MIN(OFFSET(Mortality_Rates!$B$6, $C128, 0), Mortality_Rates!$B$111), MIN(OFFSET(Mortality_Rates!$B$6, $C128, 1),  Mortality_Rates!$C$111))</f>
        <v>1.4301245531690869E-4</v>
      </c>
      <c r="BH128" s="30">
        <f ca="1">(1-IF($B128="Male", $C$3, $C$4))^MIN((BH$8-$C$6), $C$5)*IF($B128="Male", MIN(OFFSET(Mortality_Rates!$B$6, $C128, 0), Mortality_Rates!$B$111), MIN(OFFSET(Mortality_Rates!$B$6, $C128, 1),  Mortality_Rates!$C$111))</f>
        <v>1.4301245531690869E-4</v>
      </c>
      <c r="BI128" s="30">
        <f ca="1">(1-IF($B128="Male", $C$3, $C$4))^MIN((BI$8-$C$6), $C$5)*IF($B128="Male", MIN(OFFSET(Mortality_Rates!$B$6, $C128, 0), Mortality_Rates!$B$111), MIN(OFFSET(Mortality_Rates!$B$6, $C128, 1),  Mortality_Rates!$C$111))</f>
        <v>1.4301245531690869E-4</v>
      </c>
      <c r="BJ128" s="30">
        <f ca="1">(1-IF($B128="Male", $C$3, $C$4))^MIN((BJ$8-$C$6), $C$5)*IF($B128="Male", MIN(OFFSET(Mortality_Rates!$B$6, $C128, 0), Mortality_Rates!$B$111), MIN(OFFSET(Mortality_Rates!$B$6, $C128, 1),  Mortality_Rates!$C$111))</f>
        <v>1.4301245531690869E-4</v>
      </c>
      <c r="BK128" s="30">
        <f ca="1">(1-IF($B128="Male", $C$3, $C$4))^MIN((BK$8-$C$6), $C$5)*IF($B128="Male", MIN(OFFSET(Mortality_Rates!$B$6, $C128, 0), Mortality_Rates!$B$111), MIN(OFFSET(Mortality_Rates!$B$6, $C128, 1),  Mortality_Rates!$C$111))</f>
        <v>1.4301245531690869E-4</v>
      </c>
    </row>
    <row r="129" spans="1:63" x14ac:dyDescent="0.35">
      <c r="A129" t="s">
        <v>38</v>
      </c>
      <c r="B129" t="s">
        <v>32</v>
      </c>
      <c r="C129">
        <f t="shared" si="27"/>
        <v>19</v>
      </c>
      <c r="D129" s="30">
        <f ca="1">(1-IF($B129="Male", $C$3, $C$4))^MIN((D$8-$C$6), $C$5)*IF($B129="Male", MIN(OFFSET(Mortality_Rates!$B$6, $C129, 0), Mortality_Rates!$B$111), MIN(OFFSET(Mortality_Rates!$B$6, $C129, 1),  Mortality_Rates!$C$111))</f>
        <v>2.5898700000000002E-4</v>
      </c>
      <c r="E129" s="30">
        <f ca="1">(1-IF($B129="Male", $C$3, $C$4))^MIN((E$8-$C$6), $C$5)*IF($B129="Male", MIN(OFFSET(Mortality_Rates!$B$6, $C129, 0), Mortality_Rates!$B$111), MIN(OFFSET(Mortality_Rates!$B$6, $C129, 1),  Mortality_Rates!$C$111))</f>
        <v>2.5600864950000001E-4</v>
      </c>
      <c r="F129" s="30">
        <f ca="1">(1-IF($B129="Male", $C$3, $C$4))^MIN((F$8-$C$6), $C$5)*IF($B129="Male", MIN(OFFSET(Mortality_Rates!$B$6, $C129, 0), Mortality_Rates!$B$111), MIN(OFFSET(Mortality_Rates!$B$6, $C129, 1),  Mortality_Rates!$C$111))</f>
        <v>2.5306455003075006E-4</v>
      </c>
      <c r="G129" s="30">
        <f ca="1">(1-IF($B129="Male", $C$3, $C$4))^MIN((G$8-$C$6), $C$5)*IF($B129="Male", MIN(OFFSET(Mortality_Rates!$B$6, $C129, 0), Mortality_Rates!$B$111), MIN(OFFSET(Mortality_Rates!$B$6, $C129, 1),  Mortality_Rates!$C$111))</f>
        <v>2.5015430770539642E-4</v>
      </c>
      <c r="H129" s="30">
        <f ca="1">(1-IF($B129="Male", $C$3, $C$4))^MIN((H$8-$C$6), $C$5)*IF($B129="Male", MIN(OFFSET(Mortality_Rates!$B$6, $C129, 0), Mortality_Rates!$B$111), MIN(OFFSET(Mortality_Rates!$B$6, $C129, 1),  Mortality_Rates!$C$111))</f>
        <v>2.4727753316678439E-4</v>
      </c>
      <c r="I129" s="30">
        <f ca="1">(1-IF($B129="Male", $C$3, $C$4))^MIN((I$8-$C$6), $C$5)*IF($B129="Male", MIN(OFFSET(Mortality_Rates!$B$6, $C129, 0), Mortality_Rates!$B$111), MIN(OFFSET(Mortality_Rates!$B$6, $C129, 1),  Mortality_Rates!$C$111))</f>
        <v>2.4443384153536636E-4</v>
      </c>
      <c r="J129" s="30">
        <f ca="1">(1-IF($B129="Male", $C$3, $C$4))^MIN((J$8-$C$6), $C$5)*IF($B129="Male", MIN(OFFSET(Mortality_Rates!$B$6, $C129, 0), Mortality_Rates!$B$111), MIN(OFFSET(Mortality_Rates!$B$6, $C129, 1),  Mortality_Rates!$C$111))</f>
        <v>2.4162285235770965E-4</v>
      </c>
      <c r="K129" s="30">
        <f ca="1">(1-IF($B129="Male", $C$3, $C$4))^MIN((K$8-$C$6), $C$5)*IF($B129="Male", MIN(OFFSET(Mortality_Rates!$B$6, $C129, 0), Mortality_Rates!$B$111), MIN(OFFSET(Mortality_Rates!$B$6, $C129, 1),  Mortality_Rates!$C$111))</f>
        <v>2.3884418955559598E-4</v>
      </c>
      <c r="L129" s="30">
        <f ca="1">(1-IF($B129="Male", $C$3, $C$4))^MIN((L$8-$C$6), $C$5)*IF($B129="Male", MIN(OFFSET(Mortality_Rates!$B$6, $C129, 0), Mortality_Rates!$B$111), MIN(OFFSET(Mortality_Rates!$B$6, $C129, 1),  Mortality_Rates!$C$111))</f>
        <v>2.3609748137570663E-4</v>
      </c>
      <c r="M129" s="30">
        <f ca="1">(1-IF($B129="Male", $C$3, $C$4))^MIN((M$8-$C$6), $C$5)*IF($B129="Male", MIN(OFFSET(Mortality_Rates!$B$6, $C129, 0), Mortality_Rates!$B$111), MIN(OFFSET(Mortality_Rates!$B$6, $C129, 1),  Mortality_Rates!$C$111))</f>
        <v>2.3338236033988602E-4</v>
      </c>
      <c r="N129" s="30">
        <f ca="1">(1-IF($B129="Male", $C$3, $C$4))^MIN((N$8-$C$6), $C$5)*IF($B129="Male", MIN(OFFSET(Mortality_Rates!$B$6, $C129, 0), Mortality_Rates!$B$111), MIN(OFFSET(Mortality_Rates!$B$6, $C129, 1),  Mortality_Rates!$C$111))</f>
        <v>2.3069846319597733E-4</v>
      </c>
      <c r="O129" s="30">
        <f ca="1">(1-IF($B129="Male", $C$3, $C$4))^MIN((O$8-$C$6), $C$5)*IF($B129="Male", MIN(OFFSET(Mortality_Rates!$B$6, $C129, 0), Mortality_Rates!$B$111), MIN(OFFSET(Mortality_Rates!$B$6, $C129, 1),  Mortality_Rates!$C$111))</f>
        <v>2.2804543086922362E-4</v>
      </c>
      <c r="P129" s="30">
        <f ca="1">(1-IF($B129="Male", $C$3, $C$4))^MIN((P$8-$C$6), $C$5)*IF($B129="Male", MIN(OFFSET(Mortality_Rates!$B$6, $C129, 0), Mortality_Rates!$B$111), MIN(OFFSET(Mortality_Rates!$B$6, $C129, 1),  Mortality_Rates!$C$111))</f>
        <v>2.2542290841422755E-4</v>
      </c>
      <c r="Q129" s="30">
        <f ca="1">(1-IF($B129="Male", $C$3, $C$4))^MIN((Q$8-$C$6), $C$5)*IF($B129="Male", MIN(OFFSET(Mortality_Rates!$B$6, $C129, 0), Mortality_Rates!$B$111), MIN(OFFSET(Mortality_Rates!$B$6, $C129, 1),  Mortality_Rates!$C$111))</f>
        <v>2.2283054496746393E-4</v>
      </c>
      <c r="R129" s="30">
        <f ca="1">(1-IF($B129="Male", $C$3, $C$4))^MIN((R$8-$C$6), $C$5)*IF($B129="Male", MIN(OFFSET(Mortality_Rates!$B$6, $C129, 0), Mortality_Rates!$B$111), MIN(OFFSET(Mortality_Rates!$B$6, $C129, 1),  Mortality_Rates!$C$111))</f>
        <v>2.2026799370033812E-4</v>
      </c>
      <c r="S129" s="30">
        <f ca="1">(1-IF($B129="Male", $C$3, $C$4))^MIN((S$8-$C$6), $C$5)*IF($B129="Male", MIN(OFFSET(Mortality_Rates!$B$6, $C129, 0), Mortality_Rates!$B$111), MIN(OFFSET(Mortality_Rates!$B$6, $C129, 1),  Mortality_Rates!$C$111))</f>
        <v>2.177349117727842E-4</v>
      </c>
      <c r="T129" s="30">
        <f ca="1">(1-IF($B129="Male", $C$3, $C$4))^MIN((T$8-$C$6), $C$5)*IF($B129="Male", MIN(OFFSET(Mortality_Rates!$B$6, $C129, 0), Mortality_Rates!$B$111), MIN(OFFSET(Mortality_Rates!$B$6, $C129, 1),  Mortality_Rates!$C$111))</f>
        <v>2.1523096028739719E-4</v>
      </c>
      <c r="U129" s="30">
        <f ca="1">(1-IF($B129="Male", $C$3, $C$4))^MIN((U$8-$C$6), $C$5)*IF($B129="Male", MIN(OFFSET(Mortality_Rates!$B$6, $C129, 0), Mortality_Rates!$B$111), MIN(OFFSET(Mortality_Rates!$B$6, $C129, 1),  Mortality_Rates!$C$111))</f>
        <v>2.1275580424409213E-4</v>
      </c>
      <c r="V129" s="30">
        <f ca="1">(1-IF($B129="Male", $C$3, $C$4))^MIN((V$8-$C$6), $C$5)*IF($B129="Male", MIN(OFFSET(Mortality_Rates!$B$6, $C129, 0), Mortality_Rates!$B$111), MIN(OFFSET(Mortality_Rates!$B$6, $C129, 1),  Mortality_Rates!$C$111))</f>
        <v>2.1030911249528506E-4</v>
      </c>
      <c r="W129" s="30">
        <f ca="1">(1-IF($B129="Male", $C$3, $C$4))^MIN((W$8-$C$6), $C$5)*IF($B129="Male", MIN(OFFSET(Mortality_Rates!$B$6, $C129, 0), Mortality_Rates!$B$111), MIN(OFFSET(Mortality_Rates!$B$6, $C129, 1),  Mortality_Rates!$C$111))</f>
        <v>2.078905577015893E-4</v>
      </c>
      <c r="X129" s="30">
        <f ca="1">(1-IF($B129="Male", $C$3, $C$4))^MIN((X$8-$C$6), $C$5)*IF($B129="Male", MIN(OFFSET(Mortality_Rates!$B$6, $C129, 0), Mortality_Rates!$B$111), MIN(OFFSET(Mortality_Rates!$B$6, $C129, 1),  Mortality_Rates!$C$111))</f>
        <v>2.0549981628802106E-4</v>
      </c>
      <c r="Y129" s="30">
        <f ca="1">(1-IF($B129="Male", $C$3, $C$4))^MIN((Y$8-$C$6), $C$5)*IF($B129="Male", MIN(OFFSET(Mortality_Rates!$B$6, $C129, 0), Mortality_Rates!$B$111), MIN(OFFSET(Mortality_Rates!$B$6, $C129, 1),  Mortality_Rates!$C$111))</f>
        <v>2.031365684007088E-4</v>
      </c>
      <c r="Z129" s="30">
        <f ca="1">(1-IF($B129="Male", $C$3, $C$4))^MIN((Z$8-$C$6), $C$5)*IF($B129="Male", MIN(OFFSET(Mortality_Rates!$B$6, $C129, 0), Mortality_Rates!$B$111), MIN(OFFSET(Mortality_Rates!$B$6, $C129, 1),  Mortality_Rates!$C$111))</f>
        <v>2.0080049786410067E-4</v>
      </c>
      <c r="AA129" s="30">
        <f ca="1">(1-IF($B129="Male", $C$3, $C$4))^MIN((AA$8-$C$6), $C$5)*IF($B129="Male", MIN(OFFSET(Mortality_Rates!$B$6, $C129, 0), Mortality_Rates!$B$111), MIN(OFFSET(Mortality_Rates!$B$6, $C129, 1),  Mortality_Rates!$C$111))</f>
        <v>1.9849129213866349E-4</v>
      </c>
      <c r="AB129" s="30">
        <f ca="1">(1-IF($B129="Male", $C$3, $C$4))^MIN((AB$8-$C$6), $C$5)*IF($B129="Male", MIN(OFFSET(Mortality_Rates!$B$6, $C129, 0), Mortality_Rates!$B$111), MIN(OFFSET(Mortality_Rates!$B$6, $C129, 1),  Mortality_Rates!$C$111))</f>
        <v>1.9620864227906887E-4</v>
      </c>
      <c r="AC129" s="30">
        <f ca="1">(1-IF($B129="Male", $C$3, $C$4))^MIN((AC$8-$C$6), $C$5)*IF($B129="Male", MIN(OFFSET(Mortality_Rates!$B$6, $C129, 0), Mortality_Rates!$B$111), MIN(OFFSET(Mortality_Rates!$B$6, $C129, 1),  Mortality_Rates!$C$111))</f>
        <v>1.9395224289285958E-4</v>
      </c>
      <c r="AD129" s="30">
        <f ca="1">(1-IF($B129="Male", $C$3, $C$4))^MIN((AD$8-$C$6), $C$5)*IF($B129="Male", MIN(OFFSET(Mortality_Rates!$B$6, $C129, 0), Mortality_Rates!$B$111), MIN(OFFSET(Mortality_Rates!$B$6, $C129, 1),  Mortality_Rates!$C$111))</f>
        <v>1.917217920995917E-4</v>
      </c>
      <c r="AE129" s="30">
        <f ca="1">(1-IF($B129="Male", $C$3, $C$4))^MIN((AE$8-$C$6), $C$5)*IF($B129="Male", MIN(OFFSET(Mortality_Rates!$B$6, $C129, 0), Mortality_Rates!$B$111), MIN(OFFSET(Mortality_Rates!$B$6, $C129, 1),  Mortality_Rates!$C$111))</f>
        <v>1.8951699149044642E-4</v>
      </c>
      <c r="AF129" s="30">
        <f ca="1">(1-IF($B129="Male", $C$3, $C$4))^MIN((AF$8-$C$6), $C$5)*IF($B129="Male", MIN(OFFSET(Mortality_Rates!$B$6, $C129, 0), Mortality_Rates!$B$111), MIN(OFFSET(Mortality_Rates!$B$6, $C129, 1),  Mortality_Rates!$C$111))</f>
        <v>1.8733754608830629E-4</v>
      </c>
      <c r="AG129" s="30">
        <f ca="1">(1-IF($B129="Male", $C$3, $C$4))^MIN((AG$8-$C$6), $C$5)*IF($B129="Male", MIN(OFFSET(Mortality_Rates!$B$6, $C129, 0), Mortality_Rates!$B$111), MIN(OFFSET(Mortality_Rates!$B$6, $C129, 1),  Mortality_Rates!$C$111))</f>
        <v>1.8518316430829077E-4</v>
      </c>
      <c r="AH129" s="30">
        <f ca="1">(1-IF($B129="Male", $C$3, $C$4))^MIN((AH$8-$C$6), $C$5)*IF($B129="Male", MIN(OFFSET(Mortality_Rates!$B$6, $C129, 0), Mortality_Rates!$B$111), MIN(OFFSET(Mortality_Rates!$B$6, $C129, 1),  Mortality_Rates!$C$111))</f>
        <v>1.8305355791874541E-4</v>
      </c>
      <c r="AI129" s="30">
        <f ca="1">(1-IF($B129="Male", $C$3, $C$4))^MIN((AI$8-$C$6), $C$5)*IF($B129="Male", MIN(OFFSET(Mortality_Rates!$B$6, $C129, 0), Mortality_Rates!$B$111), MIN(OFFSET(Mortality_Rates!$B$6, $C129, 1),  Mortality_Rates!$C$111))</f>
        <v>1.8094844200267985E-4</v>
      </c>
      <c r="AJ129" s="30">
        <f ca="1">(1-IF($B129="Male", $C$3, $C$4))^MIN((AJ$8-$C$6), $C$5)*IF($B129="Male", MIN(OFFSET(Mortality_Rates!$B$6, $C129, 0), Mortality_Rates!$B$111), MIN(OFFSET(Mortality_Rates!$B$6, $C129, 1),  Mortality_Rates!$C$111))</f>
        <v>1.7886753491964903E-4</v>
      </c>
      <c r="AK129" s="30">
        <f ca="1">(1-IF($B129="Male", $C$3, $C$4))^MIN((AK$8-$C$6), $C$5)*IF($B129="Male", MIN(OFFSET(Mortality_Rates!$B$6, $C129, 0), Mortality_Rates!$B$111), MIN(OFFSET(Mortality_Rates!$B$6, $C129, 1),  Mortality_Rates!$C$111))</f>
        <v>1.7681055826807306E-4</v>
      </c>
      <c r="AL129" s="30">
        <f ca="1">(1-IF($B129="Male", $C$3, $C$4))^MIN((AL$8-$C$6), $C$5)*IF($B129="Male", MIN(OFFSET(Mortality_Rates!$B$6, $C129, 0), Mortality_Rates!$B$111), MIN(OFFSET(Mortality_Rates!$B$6, $C129, 1),  Mortality_Rates!$C$111))</f>
        <v>1.7477723684799021E-4</v>
      </c>
      <c r="AM129" s="30">
        <f ca="1">(1-IF($B129="Male", $C$3, $C$4))^MIN((AM$8-$C$6), $C$5)*IF($B129="Male", MIN(OFFSET(Mortality_Rates!$B$6, $C129, 0), Mortality_Rates!$B$111), MIN(OFFSET(Mortality_Rates!$B$6, $C129, 1),  Mortality_Rates!$C$111))</f>
        <v>1.7276729862423834E-4</v>
      </c>
      <c r="AN129" s="30">
        <f ca="1">(1-IF($B129="Male", $C$3, $C$4))^MIN((AN$8-$C$6), $C$5)*IF($B129="Male", MIN(OFFSET(Mortality_Rates!$B$6, $C129, 0), Mortality_Rates!$B$111), MIN(OFFSET(Mortality_Rates!$B$6, $C129, 1),  Mortality_Rates!$C$111))</f>
        <v>1.7078047469005963E-4</v>
      </c>
      <c r="AO129" s="30">
        <f ca="1">(1-IF($B129="Male", $C$3, $C$4))^MIN((AO$8-$C$6), $C$5)*IF($B129="Male", MIN(OFFSET(Mortality_Rates!$B$6, $C129, 0), Mortality_Rates!$B$111), MIN(OFFSET(Mortality_Rates!$B$6, $C129, 1),  Mortality_Rates!$C$111))</f>
        <v>1.6881649923112393E-4</v>
      </c>
      <c r="AP129" s="30">
        <f ca="1">(1-IF($B129="Male", $C$3, $C$4))^MIN((AP$8-$C$6), $C$5)*IF($B129="Male", MIN(OFFSET(Mortality_Rates!$B$6, $C129, 0), Mortality_Rates!$B$111), MIN(OFFSET(Mortality_Rates!$B$6, $C129, 1),  Mortality_Rates!$C$111))</f>
        <v>1.6687510948996601E-4</v>
      </c>
      <c r="AQ129" s="30">
        <f ca="1">(1-IF($B129="Male", $C$3, $C$4))^MIN((AQ$8-$C$6), $C$5)*IF($B129="Male", MIN(OFFSET(Mortality_Rates!$B$6, $C129, 0), Mortality_Rates!$B$111), MIN(OFFSET(Mortality_Rates!$B$6, $C129, 1),  Mortality_Rates!$C$111))</f>
        <v>1.649560457308314E-4</v>
      </c>
      <c r="AR129" s="30">
        <f ca="1">(1-IF($B129="Male", $C$3, $C$4))^MIN((AR$8-$C$6), $C$5)*IF($B129="Male", MIN(OFFSET(Mortality_Rates!$B$6, $C129, 0), Mortality_Rates!$B$111), MIN(OFFSET(Mortality_Rates!$B$6, $C129, 1),  Mortality_Rates!$C$111))</f>
        <v>1.6305905120492684E-4</v>
      </c>
      <c r="AS129" s="30">
        <f ca="1">(1-IF($B129="Male", $C$3, $C$4))^MIN((AS$8-$C$6), $C$5)*IF($B129="Male", MIN(OFFSET(Mortality_Rates!$B$6, $C129, 0), Mortality_Rates!$B$111), MIN(OFFSET(Mortality_Rates!$B$6, $C129, 1),  Mortality_Rates!$C$111))</f>
        <v>1.6118387211607016E-4</v>
      </c>
      <c r="AT129" s="30">
        <f ca="1">(1-IF($B129="Male", $C$3, $C$4))^MIN((AT$8-$C$6), $C$5)*IF($B129="Male", MIN(OFFSET(Mortality_Rates!$B$6, $C129, 0), Mortality_Rates!$B$111), MIN(OFFSET(Mortality_Rates!$B$6, $C129, 1),  Mortality_Rates!$C$111))</f>
        <v>1.5933025758673537E-4</v>
      </c>
      <c r="AU129" s="30">
        <f ca="1">(1-IF($B129="Male", $C$3, $C$4))^MIN((AU$8-$C$6), $C$5)*IF($B129="Male", MIN(OFFSET(Mortality_Rates!$B$6, $C129, 0), Mortality_Rates!$B$111), MIN(OFFSET(Mortality_Rates!$B$6, $C129, 1),  Mortality_Rates!$C$111))</f>
        <v>1.5749795962448793E-4</v>
      </c>
      <c r="AV129" s="30">
        <f ca="1">(1-IF($B129="Male", $C$3, $C$4))^MIN((AV$8-$C$6), $C$5)*IF($B129="Male", MIN(OFFSET(Mortality_Rates!$B$6, $C129, 0), Mortality_Rates!$B$111), MIN(OFFSET(Mortality_Rates!$B$6, $C129, 1),  Mortality_Rates!$C$111))</f>
        <v>1.5568673308880633E-4</v>
      </c>
      <c r="AW129" s="30">
        <f ca="1">(1-IF($B129="Male", $C$3, $C$4))^MIN((AW$8-$C$6), $C$5)*IF($B129="Male", MIN(OFFSET(Mortality_Rates!$B$6, $C129, 0), Mortality_Rates!$B$111), MIN(OFFSET(Mortality_Rates!$B$6, $C129, 1),  Mortality_Rates!$C$111))</f>
        <v>1.5389633565828507E-4</v>
      </c>
      <c r="AX129" s="30">
        <f ca="1">(1-IF($B129="Male", $C$3, $C$4))^MIN((AX$8-$C$6), $C$5)*IF($B129="Male", MIN(OFFSET(Mortality_Rates!$B$6, $C129, 0), Mortality_Rates!$B$111), MIN(OFFSET(Mortality_Rates!$B$6, $C129, 1),  Mortality_Rates!$C$111))</f>
        <v>1.5212652779821479E-4</v>
      </c>
      <c r="AY129" s="30">
        <f ca="1">(1-IF($B129="Male", $C$3, $C$4))^MIN((AY$8-$C$6), $C$5)*IF($B129="Male", MIN(OFFSET(Mortality_Rates!$B$6, $C129, 0), Mortality_Rates!$B$111), MIN(OFFSET(Mortality_Rates!$B$6, $C129, 1),  Mortality_Rates!$C$111))</f>
        <v>1.5037707272853531E-4</v>
      </c>
      <c r="AZ129" s="30">
        <f ca="1">(1-IF($B129="Male", $C$3, $C$4))^MIN((AZ$8-$C$6), $C$5)*IF($B129="Male", MIN(OFFSET(Mortality_Rates!$B$6, $C129, 0), Mortality_Rates!$B$111), MIN(OFFSET(Mortality_Rates!$B$6, $C129, 1),  Mortality_Rates!$C$111))</f>
        <v>1.4864773639215717E-4</v>
      </c>
      <c r="BA129" s="30">
        <f ca="1">(1-IF($B129="Male", $C$3, $C$4))^MIN((BA$8-$C$6), $C$5)*IF($B129="Male", MIN(OFFSET(Mortality_Rates!$B$6, $C129, 0), Mortality_Rates!$B$111), MIN(OFFSET(Mortality_Rates!$B$6, $C129, 1),  Mortality_Rates!$C$111))</f>
        <v>1.4693828742364738E-4</v>
      </c>
      <c r="BB129" s="30">
        <f ca="1">(1-IF($B129="Male", $C$3, $C$4))^MIN((BB$8-$C$6), $C$5)*IF($B129="Male", MIN(OFFSET(Mortality_Rates!$B$6, $C129, 0), Mortality_Rates!$B$111), MIN(OFFSET(Mortality_Rates!$B$6, $C129, 1),  Mortality_Rates!$C$111))</f>
        <v>1.4693828742364738E-4</v>
      </c>
      <c r="BC129" s="30">
        <f ca="1">(1-IF($B129="Male", $C$3, $C$4))^MIN((BC$8-$C$6), $C$5)*IF($B129="Male", MIN(OFFSET(Mortality_Rates!$B$6, $C129, 0), Mortality_Rates!$B$111), MIN(OFFSET(Mortality_Rates!$B$6, $C129, 1),  Mortality_Rates!$C$111))</f>
        <v>1.4693828742364738E-4</v>
      </c>
      <c r="BD129" s="30">
        <f ca="1">(1-IF($B129="Male", $C$3, $C$4))^MIN((BD$8-$C$6), $C$5)*IF($B129="Male", MIN(OFFSET(Mortality_Rates!$B$6, $C129, 0), Mortality_Rates!$B$111), MIN(OFFSET(Mortality_Rates!$B$6, $C129, 1),  Mortality_Rates!$C$111))</f>
        <v>1.4693828742364738E-4</v>
      </c>
      <c r="BE129" s="30">
        <f ca="1">(1-IF($B129="Male", $C$3, $C$4))^MIN((BE$8-$C$6), $C$5)*IF($B129="Male", MIN(OFFSET(Mortality_Rates!$B$6, $C129, 0), Mortality_Rates!$B$111), MIN(OFFSET(Mortality_Rates!$B$6, $C129, 1),  Mortality_Rates!$C$111))</f>
        <v>1.4693828742364738E-4</v>
      </c>
      <c r="BF129" s="30">
        <f ca="1">(1-IF($B129="Male", $C$3, $C$4))^MIN((BF$8-$C$6), $C$5)*IF($B129="Male", MIN(OFFSET(Mortality_Rates!$B$6, $C129, 0), Mortality_Rates!$B$111), MIN(OFFSET(Mortality_Rates!$B$6, $C129, 1),  Mortality_Rates!$C$111))</f>
        <v>1.4693828742364738E-4</v>
      </c>
      <c r="BG129" s="30">
        <f ca="1">(1-IF($B129="Male", $C$3, $C$4))^MIN((BG$8-$C$6), $C$5)*IF($B129="Male", MIN(OFFSET(Mortality_Rates!$B$6, $C129, 0), Mortality_Rates!$B$111), MIN(OFFSET(Mortality_Rates!$B$6, $C129, 1),  Mortality_Rates!$C$111))</f>
        <v>1.4693828742364738E-4</v>
      </c>
      <c r="BH129" s="30">
        <f ca="1">(1-IF($B129="Male", $C$3, $C$4))^MIN((BH$8-$C$6), $C$5)*IF($B129="Male", MIN(OFFSET(Mortality_Rates!$B$6, $C129, 0), Mortality_Rates!$B$111), MIN(OFFSET(Mortality_Rates!$B$6, $C129, 1),  Mortality_Rates!$C$111))</f>
        <v>1.4693828742364738E-4</v>
      </c>
      <c r="BI129" s="30">
        <f ca="1">(1-IF($B129="Male", $C$3, $C$4))^MIN((BI$8-$C$6), $C$5)*IF($B129="Male", MIN(OFFSET(Mortality_Rates!$B$6, $C129, 0), Mortality_Rates!$B$111), MIN(OFFSET(Mortality_Rates!$B$6, $C129, 1),  Mortality_Rates!$C$111))</f>
        <v>1.4693828742364738E-4</v>
      </c>
      <c r="BJ129" s="30">
        <f ca="1">(1-IF($B129="Male", $C$3, $C$4))^MIN((BJ$8-$C$6), $C$5)*IF($B129="Male", MIN(OFFSET(Mortality_Rates!$B$6, $C129, 0), Mortality_Rates!$B$111), MIN(OFFSET(Mortality_Rates!$B$6, $C129, 1),  Mortality_Rates!$C$111))</f>
        <v>1.4693828742364738E-4</v>
      </c>
      <c r="BK129" s="30">
        <f ca="1">(1-IF($B129="Male", $C$3, $C$4))^MIN((BK$8-$C$6), $C$5)*IF($B129="Male", MIN(OFFSET(Mortality_Rates!$B$6, $C129, 0), Mortality_Rates!$B$111), MIN(OFFSET(Mortality_Rates!$B$6, $C129, 1),  Mortality_Rates!$C$111))</f>
        <v>1.4693828742364738E-4</v>
      </c>
    </row>
    <row r="130" spans="1:63" x14ac:dyDescent="0.35">
      <c r="A130" t="s">
        <v>38</v>
      </c>
      <c r="B130" t="s">
        <v>32</v>
      </c>
      <c r="C130">
        <f t="shared" si="27"/>
        <v>20</v>
      </c>
      <c r="D130" s="30">
        <f ca="1">(1-IF($B130="Male", $C$3, $C$4))^MIN((D$8-$C$6), $C$5)*IF($B130="Male", MIN(OFFSET(Mortality_Rates!$B$6, $C130, 0), Mortality_Rates!$B$111), MIN(OFFSET(Mortality_Rates!$B$6, $C130, 1),  Mortality_Rates!$C$111))</f>
        <v>2.6590650000000001E-4</v>
      </c>
      <c r="E130" s="30">
        <f ca="1">(1-IF($B130="Male", $C$3, $C$4))^MIN((E$8-$C$6), $C$5)*IF($B130="Male", MIN(OFFSET(Mortality_Rates!$B$6, $C130, 0), Mortality_Rates!$B$111), MIN(OFFSET(Mortality_Rates!$B$6, $C130, 1),  Mortality_Rates!$C$111))</f>
        <v>2.6284857524999997E-4</v>
      </c>
      <c r="F130" s="30">
        <f ca="1">(1-IF($B130="Male", $C$3, $C$4))^MIN((F$8-$C$6), $C$5)*IF($B130="Male", MIN(OFFSET(Mortality_Rates!$B$6, $C130, 0), Mortality_Rates!$B$111), MIN(OFFSET(Mortality_Rates!$B$6, $C130, 1),  Mortality_Rates!$C$111))</f>
        <v>2.5982581663462498E-4</v>
      </c>
      <c r="G130" s="30">
        <f ca="1">(1-IF($B130="Male", $C$3, $C$4))^MIN((G$8-$C$6), $C$5)*IF($B130="Male", MIN(OFFSET(Mortality_Rates!$B$6, $C130, 0), Mortality_Rates!$B$111), MIN(OFFSET(Mortality_Rates!$B$6, $C130, 1),  Mortality_Rates!$C$111))</f>
        <v>2.5683781974332682E-4</v>
      </c>
      <c r="H130" s="30">
        <f ca="1">(1-IF($B130="Male", $C$3, $C$4))^MIN((H$8-$C$6), $C$5)*IF($B130="Male", MIN(OFFSET(Mortality_Rates!$B$6, $C130, 0), Mortality_Rates!$B$111), MIN(OFFSET(Mortality_Rates!$B$6, $C130, 1),  Mortality_Rates!$C$111))</f>
        <v>2.5388418481627856E-4</v>
      </c>
      <c r="I130" s="30">
        <f ca="1">(1-IF($B130="Male", $C$3, $C$4))^MIN((I$8-$C$6), $C$5)*IF($B130="Male", MIN(OFFSET(Mortality_Rates!$B$6, $C130, 0), Mortality_Rates!$B$111), MIN(OFFSET(Mortality_Rates!$B$6, $C130, 1),  Mortality_Rates!$C$111))</f>
        <v>2.5096451669089136E-4</v>
      </c>
      <c r="J130" s="30">
        <f ca="1">(1-IF($B130="Male", $C$3, $C$4))^MIN((J$8-$C$6), $C$5)*IF($B130="Male", MIN(OFFSET(Mortality_Rates!$B$6, $C130, 0), Mortality_Rates!$B$111), MIN(OFFSET(Mortality_Rates!$B$6, $C130, 1),  Mortality_Rates!$C$111))</f>
        <v>2.4807842474894613E-4</v>
      </c>
      <c r="K130" s="30">
        <f ca="1">(1-IF($B130="Male", $C$3, $C$4))^MIN((K$8-$C$6), $C$5)*IF($B130="Male", MIN(OFFSET(Mortality_Rates!$B$6, $C130, 0), Mortality_Rates!$B$111), MIN(OFFSET(Mortality_Rates!$B$6, $C130, 1),  Mortality_Rates!$C$111))</f>
        <v>2.4522552286433322E-4</v>
      </c>
      <c r="L130" s="30">
        <f ca="1">(1-IF($B130="Male", $C$3, $C$4))^MIN((L$8-$C$6), $C$5)*IF($B130="Male", MIN(OFFSET(Mortality_Rates!$B$6, $C130, 0), Mortality_Rates!$B$111), MIN(OFFSET(Mortality_Rates!$B$6, $C130, 1),  Mortality_Rates!$C$111))</f>
        <v>2.4240542935139342E-4</v>
      </c>
      <c r="M130" s="30">
        <f ca="1">(1-IF($B130="Male", $C$3, $C$4))^MIN((M$8-$C$6), $C$5)*IF($B130="Male", MIN(OFFSET(Mortality_Rates!$B$6, $C130, 0), Mortality_Rates!$B$111), MIN(OFFSET(Mortality_Rates!$B$6, $C130, 1),  Mortality_Rates!$C$111))</f>
        <v>2.396177669138524E-4</v>
      </c>
      <c r="N130" s="30">
        <f ca="1">(1-IF($B130="Male", $C$3, $C$4))^MIN((N$8-$C$6), $C$5)*IF($B130="Male", MIN(OFFSET(Mortality_Rates!$B$6, $C130, 0), Mortality_Rates!$B$111), MIN(OFFSET(Mortality_Rates!$B$6, $C130, 1),  Mortality_Rates!$C$111))</f>
        <v>2.3686216259434308E-4</v>
      </c>
      <c r="O130" s="30">
        <f ca="1">(1-IF($B130="Male", $C$3, $C$4))^MIN((O$8-$C$6), $C$5)*IF($B130="Male", MIN(OFFSET(Mortality_Rates!$B$6, $C130, 0), Mortality_Rates!$B$111), MIN(OFFSET(Mortality_Rates!$B$6, $C130, 1),  Mortality_Rates!$C$111))</f>
        <v>2.3413824772450817E-4</v>
      </c>
      <c r="P130" s="30">
        <f ca="1">(1-IF($B130="Male", $C$3, $C$4))^MIN((P$8-$C$6), $C$5)*IF($B130="Male", MIN(OFFSET(Mortality_Rates!$B$6, $C130, 0), Mortality_Rates!$B$111), MIN(OFFSET(Mortality_Rates!$B$6, $C130, 1),  Mortality_Rates!$C$111))</f>
        <v>2.3144565787567634E-4</v>
      </c>
      <c r="Q130" s="30">
        <f ca="1">(1-IF($B130="Male", $C$3, $C$4))^MIN((Q$8-$C$6), $C$5)*IF($B130="Male", MIN(OFFSET(Mortality_Rates!$B$6, $C130, 0), Mortality_Rates!$B$111), MIN(OFFSET(Mortality_Rates!$B$6, $C130, 1),  Mortality_Rates!$C$111))</f>
        <v>2.2878403281010606E-4</v>
      </c>
      <c r="R130" s="30">
        <f ca="1">(1-IF($B130="Male", $C$3, $C$4))^MIN((R$8-$C$6), $C$5)*IF($B130="Male", MIN(OFFSET(Mortality_Rates!$B$6, $C130, 0), Mortality_Rates!$B$111), MIN(OFFSET(Mortality_Rates!$B$6, $C130, 1),  Mortality_Rates!$C$111))</f>
        <v>2.2615301643278985E-4</v>
      </c>
      <c r="S130" s="30">
        <f ca="1">(1-IF($B130="Male", $C$3, $C$4))^MIN((S$8-$C$6), $C$5)*IF($B130="Male", MIN(OFFSET(Mortality_Rates!$B$6, $C130, 0), Mortality_Rates!$B$111), MIN(OFFSET(Mortality_Rates!$B$6, $C130, 1),  Mortality_Rates!$C$111))</f>
        <v>2.2355225674381275E-4</v>
      </c>
      <c r="T130" s="30">
        <f ca="1">(1-IF($B130="Male", $C$3, $C$4))^MIN((T$8-$C$6), $C$5)*IF($B130="Male", MIN(OFFSET(Mortality_Rates!$B$6, $C130, 0), Mortality_Rates!$B$111), MIN(OFFSET(Mortality_Rates!$B$6, $C130, 1),  Mortality_Rates!$C$111))</f>
        <v>2.2098140579125892E-4</v>
      </c>
      <c r="U130" s="30">
        <f ca="1">(1-IF($B130="Male", $C$3, $C$4))^MIN((U$8-$C$6), $C$5)*IF($B130="Male", MIN(OFFSET(Mortality_Rates!$B$6, $C130, 0), Mortality_Rates!$B$111), MIN(OFFSET(Mortality_Rates!$B$6, $C130, 1),  Mortality_Rates!$C$111))</f>
        <v>2.1844011962465944E-4</v>
      </c>
      <c r="V130" s="30">
        <f ca="1">(1-IF($B130="Male", $C$3, $C$4))^MIN((V$8-$C$6), $C$5)*IF($B130="Male", MIN(OFFSET(Mortality_Rates!$B$6, $C130, 0), Mortality_Rates!$B$111), MIN(OFFSET(Mortality_Rates!$B$6, $C130, 1),  Mortality_Rates!$C$111))</f>
        <v>2.1592805824897584E-4</v>
      </c>
      <c r="W130" s="30">
        <f ca="1">(1-IF($B130="Male", $C$3, $C$4))^MIN((W$8-$C$6), $C$5)*IF($B130="Male", MIN(OFFSET(Mortality_Rates!$B$6, $C130, 0), Mortality_Rates!$B$111), MIN(OFFSET(Mortality_Rates!$B$6, $C130, 1),  Mortality_Rates!$C$111))</f>
        <v>2.1344488557911264E-4</v>
      </c>
      <c r="X130" s="30">
        <f ca="1">(1-IF($B130="Male", $C$3, $C$4))^MIN((X$8-$C$6), $C$5)*IF($B130="Male", MIN(OFFSET(Mortality_Rates!$B$6, $C130, 0), Mortality_Rates!$B$111), MIN(OFFSET(Mortality_Rates!$B$6, $C130, 1),  Mortality_Rates!$C$111))</f>
        <v>2.1099026939495286E-4</v>
      </c>
      <c r="Y130" s="30">
        <f ca="1">(1-IF($B130="Male", $C$3, $C$4))^MIN((Y$8-$C$6), $C$5)*IF($B130="Male", MIN(OFFSET(Mortality_Rates!$B$6, $C130, 0), Mortality_Rates!$B$111), MIN(OFFSET(Mortality_Rates!$B$6, $C130, 1),  Mortality_Rates!$C$111))</f>
        <v>2.085638812969109E-4</v>
      </c>
      <c r="Z130" s="30">
        <f ca="1">(1-IF($B130="Male", $C$3, $C$4))^MIN((Z$8-$C$6), $C$5)*IF($B130="Male", MIN(OFFSET(Mortality_Rates!$B$6, $C130, 0), Mortality_Rates!$B$111), MIN(OFFSET(Mortality_Rates!$B$6, $C130, 1),  Mortality_Rates!$C$111))</f>
        <v>2.0616539666199645E-4</v>
      </c>
      <c r="AA130" s="30">
        <f ca="1">(1-IF($B130="Male", $C$3, $C$4))^MIN((AA$8-$C$6), $C$5)*IF($B130="Male", MIN(OFFSET(Mortality_Rates!$B$6, $C130, 0), Mortality_Rates!$B$111), MIN(OFFSET(Mortality_Rates!$B$6, $C130, 1),  Mortality_Rates!$C$111))</f>
        <v>2.0379449460038347E-4</v>
      </c>
      <c r="AB130" s="30">
        <f ca="1">(1-IF($B130="Male", $C$3, $C$4))^MIN((AB$8-$C$6), $C$5)*IF($B130="Male", MIN(OFFSET(Mortality_Rates!$B$6, $C130, 0), Mortality_Rates!$B$111), MIN(OFFSET(Mortality_Rates!$B$6, $C130, 1),  Mortality_Rates!$C$111))</f>
        <v>2.0145085791247906E-4</v>
      </c>
      <c r="AC130" s="30">
        <f ca="1">(1-IF($B130="Male", $C$3, $C$4))^MIN((AC$8-$C$6), $C$5)*IF($B130="Male", MIN(OFFSET(Mortality_Rates!$B$6, $C130, 0), Mortality_Rates!$B$111), MIN(OFFSET(Mortality_Rates!$B$6, $C130, 1),  Mortality_Rates!$C$111))</f>
        <v>1.9913417304648557E-4</v>
      </c>
      <c r="AD130" s="30">
        <f ca="1">(1-IF($B130="Male", $C$3, $C$4))^MIN((AD$8-$C$6), $C$5)*IF($B130="Male", MIN(OFFSET(Mortality_Rates!$B$6, $C130, 0), Mortality_Rates!$B$111), MIN(OFFSET(Mortality_Rates!$B$6, $C130, 1),  Mortality_Rates!$C$111))</f>
        <v>1.9684413005645099E-4</v>
      </c>
      <c r="AE130" s="30">
        <f ca="1">(1-IF($B130="Male", $C$3, $C$4))^MIN((AE$8-$C$6), $C$5)*IF($B130="Male", MIN(OFFSET(Mortality_Rates!$B$6, $C130, 0), Mortality_Rates!$B$111), MIN(OFFSET(Mortality_Rates!$B$6, $C130, 1),  Mortality_Rates!$C$111))</f>
        <v>1.9458042256080183E-4</v>
      </c>
      <c r="AF130" s="30">
        <f ca="1">(1-IF($B130="Male", $C$3, $C$4))^MIN((AF$8-$C$6), $C$5)*IF($B130="Male", MIN(OFFSET(Mortality_Rates!$B$6, $C130, 0), Mortality_Rates!$B$111), MIN(OFFSET(Mortality_Rates!$B$6, $C130, 1),  Mortality_Rates!$C$111))</f>
        <v>1.923427477013526E-4</v>
      </c>
      <c r="AG130" s="30">
        <f ca="1">(1-IF($B130="Male", $C$3, $C$4))^MIN((AG$8-$C$6), $C$5)*IF($B130="Male", MIN(OFFSET(Mortality_Rates!$B$6, $C130, 0), Mortality_Rates!$B$111), MIN(OFFSET(Mortality_Rates!$B$6, $C130, 1),  Mortality_Rates!$C$111))</f>
        <v>1.9013080610278706E-4</v>
      </c>
      <c r="AH130" s="30">
        <f ca="1">(1-IF($B130="Male", $C$3, $C$4))^MIN((AH$8-$C$6), $C$5)*IF($B130="Male", MIN(OFFSET(Mortality_Rates!$B$6, $C130, 0), Mortality_Rates!$B$111), MIN(OFFSET(Mortality_Rates!$B$6, $C130, 1),  Mortality_Rates!$C$111))</f>
        <v>1.87944301832605E-4</v>
      </c>
      <c r="AI130" s="30">
        <f ca="1">(1-IF($B130="Male", $C$3, $C$4))^MIN((AI$8-$C$6), $C$5)*IF($B130="Male", MIN(OFFSET(Mortality_Rates!$B$6, $C130, 0), Mortality_Rates!$B$111), MIN(OFFSET(Mortality_Rates!$B$6, $C130, 1),  Mortality_Rates!$C$111))</f>
        <v>1.8578294236153004E-4</v>
      </c>
      <c r="AJ130" s="30">
        <f ca="1">(1-IF($B130="Male", $C$3, $C$4))^MIN((AJ$8-$C$6), $C$5)*IF($B130="Male", MIN(OFFSET(Mortality_Rates!$B$6, $C130, 0), Mortality_Rates!$B$111), MIN(OFFSET(Mortality_Rates!$B$6, $C130, 1),  Mortality_Rates!$C$111))</f>
        <v>1.8364643852437245E-4</v>
      </c>
      <c r="AK130" s="30">
        <f ca="1">(1-IF($B130="Male", $C$3, $C$4))^MIN((AK$8-$C$6), $C$5)*IF($B130="Male", MIN(OFFSET(Mortality_Rates!$B$6, $C130, 0), Mortality_Rates!$B$111), MIN(OFFSET(Mortality_Rates!$B$6, $C130, 1),  Mortality_Rates!$C$111))</f>
        <v>1.8153450448134216E-4</v>
      </c>
      <c r="AL130" s="30">
        <f ca="1">(1-IF($B130="Male", $C$3, $C$4))^MIN((AL$8-$C$6), $C$5)*IF($B130="Male", MIN(OFFSET(Mortality_Rates!$B$6, $C130, 0), Mortality_Rates!$B$111), MIN(OFFSET(Mortality_Rates!$B$6, $C130, 1),  Mortality_Rates!$C$111))</f>
        <v>1.7944685767980672E-4</v>
      </c>
      <c r="AM130" s="30">
        <f ca="1">(1-IF($B130="Male", $C$3, $C$4))^MIN((AM$8-$C$6), $C$5)*IF($B130="Male", MIN(OFFSET(Mortality_Rates!$B$6, $C130, 0), Mortality_Rates!$B$111), MIN(OFFSET(Mortality_Rates!$B$6, $C130, 1),  Mortality_Rates!$C$111))</f>
        <v>1.7738321881648897E-4</v>
      </c>
      <c r="AN130" s="30">
        <f ca="1">(1-IF($B130="Male", $C$3, $C$4))^MIN((AN$8-$C$6), $C$5)*IF($B130="Male", MIN(OFFSET(Mortality_Rates!$B$6, $C130, 0), Mortality_Rates!$B$111), MIN(OFFSET(Mortality_Rates!$B$6, $C130, 1),  Mortality_Rates!$C$111))</f>
        <v>1.7534331180009934E-4</v>
      </c>
      <c r="AO130" s="30">
        <f ca="1">(1-IF($B130="Male", $C$3, $C$4))^MIN((AO$8-$C$6), $C$5)*IF($B130="Male", MIN(OFFSET(Mortality_Rates!$B$6, $C130, 0), Mortality_Rates!$B$111), MIN(OFFSET(Mortality_Rates!$B$6, $C130, 1),  Mortality_Rates!$C$111))</f>
        <v>1.7332686371439819E-4</v>
      </c>
      <c r="AP130" s="30">
        <f ca="1">(1-IF($B130="Male", $C$3, $C$4))^MIN((AP$8-$C$6), $C$5)*IF($B130="Male", MIN(OFFSET(Mortality_Rates!$B$6, $C130, 0), Mortality_Rates!$B$111), MIN(OFFSET(Mortality_Rates!$B$6, $C130, 1),  Mortality_Rates!$C$111))</f>
        <v>1.7133360478168263E-4</v>
      </c>
      <c r="AQ130" s="30">
        <f ca="1">(1-IF($B130="Male", $C$3, $C$4))^MIN((AQ$8-$C$6), $C$5)*IF($B130="Male", MIN(OFFSET(Mortality_Rates!$B$6, $C130, 0), Mortality_Rates!$B$111), MIN(OFFSET(Mortality_Rates!$B$6, $C130, 1),  Mortality_Rates!$C$111))</f>
        <v>1.6936326832669329E-4</v>
      </c>
      <c r="AR130" s="30">
        <f ca="1">(1-IF($B130="Male", $C$3, $C$4))^MIN((AR$8-$C$6), $C$5)*IF($B130="Male", MIN(OFFSET(Mortality_Rates!$B$6, $C130, 0), Mortality_Rates!$B$111), MIN(OFFSET(Mortality_Rates!$B$6, $C130, 1),  Mortality_Rates!$C$111))</f>
        <v>1.6741559074093631E-4</v>
      </c>
      <c r="AS130" s="30">
        <f ca="1">(1-IF($B130="Male", $C$3, $C$4))^MIN((AS$8-$C$6), $C$5)*IF($B130="Male", MIN(OFFSET(Mortality_Rates!$B$6, $C130, 0), Mortality_Rates!$B$111), MIN(OFFSET(Mortality_Rates!$B$6, $C130, 1),  Mortality_Rates!$C$111))</f>
        <v>1.6549031144741554E-4</v>
      </c>
      <c r="AT130" s="30">
        <f ca="1">(1-IF($B130="Male", $C$3, $C$4))^MIN((AT$8-$C$6), $C$5)*IF($B130="Male", MIN(OFFSET(Mortality_Rates!$B$6, $C130, 0), Mortality_Rates!$B$111), MIN(OFFSET(Mortality_Rates!$B$6, $C130, 1),  Mortality_Rates!$C$111))</f>
        <v>1.6358717286577026E-4</v>
      </c>
      <c r="AU130" s="30">
        <f ca="1">(1-IF($B130="Male", $C$3, $C$4))^MIN((AU$8-$C$6), $C$5)*IF($B130="Male", MIN(OFFSET(Mortality_Rates!$B$6, $C130, 0), Mortality_Rates!$B$111), MIN(OFFSET(Mortality_Rates!$B$6, $C130, 1),  Mortality_Rates!$C$111))</f>
        <v>1.6170592037781392E-4</v>
      </c>
      <c r="AV130" s="30">
        <f ca="1">(1-IF($B130="Male", $C$3, $C$4))^MIN((AV$8-$C$6), $C$5)*IF($B130="Male", MIN(OFFSET(Mortality_Rates!$B$6, $C130, 0), Mortality_Rates!$B$111), MIN(OFFSET(Mortality_Rates!$B$6, $C130, 1),  Mortality_Rates!$C$111))</f>
        <v>1.5984630229346907E-4</v>
      </c>
      <c r="AW130" s="30">
        <f ca="1">(1-IF($B130="Male", $C$3, $C$4))^MIN((AW$8-$C$6), $C$5)*IF($B130="Male", MIN(OFFSET(Mortality_Rates!$B$6, $C130, 0), Mortality_Rates!$B$111), MIN(OFFSET(Mortality_Rates!$B$6, $C130, 1),  Mortality_Rates!$C$111))</f>
        <v>1.5800806981709417E-4</v>
      </c>
      <c r="AX130" s="30">
        <f ca="1">(1-IF($B130="Male", $C$3, $C$4))^MIN((AX$8-$C$6), $C$5)*IF($B130="Male", MIN(OFFSET(Mortality_Rates!$B$6, $C130, 0), Mortality_Rates!$B$111), MIN(OFFSET(Mortality_Rates!$B$6, $C130, 1),  Mortality_Rates!$C$111))</f>
        <v>1.5619097701419761E-4</v>
      </c>
      <c r="AY130" s="30">
        <f ca="1">(1-IF($B130="Male", $C$3, $C$4))^MIN((AY$8-$C$6), $C$5)*IF($B130="Male", MIN(OFFSET(Mortality_Rates!$B$6, $C130, 0), Mortality_Rates!$B$111), MIN(OFFSET(Mortality_Rates!$B$6, $C130, 1),  Mortality_Rates!$C$111))</f>
        <v>1.5439478077853433E-4</v>
      </c>
      <c r="AZ130" s="30">
        <f ca="1">(1-IF($B130="Male", $C$3, $C$4))^MIN((AZ$8-$C$6), $C$5)*IF($B130="Male", MIN(OFFSET(Mortality_Rates!$B$6, $C130, 0), Mortality_Rates!$B$111), MIN(OFFSET(Mortality_Rates!$B$6, $C130, 1),  Mortality_Rates!$C$111))</f>
        <v>1.5261924079958117E-4</v>
      </c>
      <c r="BA130" s="30">
        <f ca="1">(1-IF($B130="Male", $C$3, $C$4))^MIN((BA$8-$C$6), $C$5)*IF($B130="Male", MIN(OFFSET(Mortality_Rates!$B$6, $C130, 0), Mortality_Rates!$B$111), MIN(OFFSET(Mortality_Rates!$B$6, $C130, 1),  Mortality_Rates!$C$111))</f>
        <v>1.5086411953038601E-4</v>
      </c>
      <c r="BB130" s="30">
        <f ca="1">(1-IF($B130="Male", $C$3, $C$4))^MIN((BB$8-$C$6), $C$5)*IF($B130="Male", MIN(OFFSET(Mortality_Rates!$B$6, $C130, 0), Mortality_Rates!$B$111), MIN(OFFSET(Mortality_Rates!$B$6, $C130, 1),  Mortality_Rates!$C$111))</f>
        <v>1.5086411953038601E-4</v>
      </c>
      <c r="BC130" s="30">
        <f ca="1">(1-IF($B130="Male", $C$3, $C$4))^MIN((BC$8-$C$6), $C$5)*IF($B130="Male", MIN(OFFSET(Mortality_Rates!$B$6, $C130, 0), Mortality_Rates!$B$111), MIN(OFFSET(Mortality_Rates!$B$6, $C130, 1),  Mortality_Rates!$C$111))</f>
        <v>1.5086411953038601E-4</v>
      </c>
      <c r="BD130" s="30">
        <f ca="1">(1-IF($B130="Male", $C$3, $C$4))^MIN((BD$8-$C$6), $C$5)*IF($B130="Male", MIN(OFFSET(Mortality_Rates!$B$6, $C130, 0), Mortality_Rates!$B$111), MIN(OFFSET(Mortality_Rates!$B$6, $C130, 1),  Mortality_Rates!$C$111))</f>
        <v>1.5086411953038601E-4</v>
      </c>
      <c r="BE130" s="30">
        <f ca="1">(1-IF($B130="Male", $C$3, $C$4))^MIN((BE$8-$C$6), $C$5)*IF($B130="Male", MIN(OFFSET(Mortality_Rates!$B$6, $C130, 0), Mortality_Rates!$B$111), MIN(OFFSET(Mortality_Rates!$B$6, $C130, 1),  Mortality_Rates!$C$111))</f>
        <v>1.5086411953038601E-4</v>
      </c>
      <c r="BF130" s="30">
        <f ca="1">(1-IF($B130="Male", $C$3, $C$4))^MIN((BF$8-$C$6), $C$5)*IF($B130="Male", MIN(OFFSET(Mortality_Rates!$B$6, $C130, 0), Mortality_Rates!$B$111), MIN(OFFSET(Mortality_Rates!$B$6, $C130, 1),  Mortality_Rates!$C$111))</f>
        <v>1.5086411953038601E-4</v>
      </c>
      <c r="BG130" s="30">
        <f ca="1">(1-IF($B130="Male", $C$3, $C$4))^MIN((BG$8-$C$6), $C$5)*IF($B130="Male", MIN(OFFSET(Mortality_Rates!$B$6, $C130, 0), Mortality_Rates!$B$111), MIN(OFFSET(Mortality_Rates!$B$6, $C130, 1),  Mortality_Rates!$C$111))</f>
        <v>1.5086411953038601E-4</v>
      </c>
      <c r="BH130" s="30">
        <f ca="1">(1-IF($B130="Male", $C$3, $C$4))^MIN((BH$8-$C$6), $C$5)*IF($B130="Male", MIN(OFFSET(Mortality_Rates!$B$6, $C130, 0), Mortality_Rates!$B$111), MIN(OFFSET(Mortality_Rates!$B$6, $C130, 1),  Mortality_Rates!$C$111))</f>
        <v>1.5086411953038601E-4</v>
      </c>
      <c r="BI130" s="30">
        <f ca="1">(1-IF($B130="Male", $C$3, $C$4))^MIN((BI$8-$C$6), $C$5)*IF($B130="Male", MIN(OFFSET(Mortality_Rates!$B$6, $C130, 0), Mortality_Rates!$B$111), MIN(OFFSET(Mortality_Rates!$B$6, $C130, 1),  Mortality_Rates!$C$111))</f>
        <v>1.5086411953038601E-4</v>
      </c>
      <c r="BJ130" s="30">
        <f ca="1">(1-IF($B130="Male", $C$3, $C$4))^MIN((BJ$8-$C$6), $C$5)*IF($B130="Male", MIN(OFFSET(Mortality_Rates!$B$6, $C130, 0), Mortality_Rates!$B$111), MIN(OFFSET(Mortality_Rates!$B$6, $C130, 1),  Mortality_Rates!$C$111))</f>
        <v>1.5086411953038601E-4</v>
      </c>
      <c r="BK130" s="30">
        <f ca="1">(1-IF($B130="Male", $C$3, $C$4))^MIN((BK$8-$C$6), $C$5)*IF($B130="Male", MIN(OFFSET(Mortality_Rates!$B$6, $C130, 0), Mortality_Rates!$B$111), MIN(OFFSET(Mortality_Rates!$B$6, $C130, 1),  Mortality_Rates!$C$111))</f>
        <v>1.5086411953038601E-4</v>
      </c>
    </row>
    <row r="131" spans="1:63" x14ac:dyDescent="0.35">
      <c r="A131" t="s">
        <v>38</v>
      </c>
      <c r="B131" t="s">
        <v>32</v>
      </c>
      <c r="C131">
        <f t="shared" si="27"/>
        <v>21</v>
      </c>
      <c r="D131" s="30">
        <f ca="1">(1-IF($B131="Male", $C$3, $C$4))^MIN((D$8-$C$6), $C$5)*IF($B131="Male", MIN(OFFSET(Mortality_Rates!$B$6, $C131, 0), Mortality_Rates!$B$111), MIN(OFFSET(Mortality_Rates!$B$6, $C131, 1),  Mortality_Rates!$C$111))</f>
        <v>2.7084899999999998E-4</v>
      </c>
      <c r="E131" s="30">
        <f ca="1">(1-IF($B131="Male", $C$3, $C$4))^MIN((E$8-$C$6), $C$5)*IF($B131="Male", MIN(OFFSET(Mortality_Rates!$B$6, $C131, 0), Mortality_Rates!$B$111), MIN(OFFSET(Mortality_Rates!$B$6, $C131, 1),  Mortality_Rates!$C$111))</f>
        <v>2.6773423650000003E-4</v>
      </c>
      <c r="F131" s="30">
        <f ca="1">(1-IF($B131="Male", $C$3, $C$4))^MIN((F$8-$C$6), $C$5)*IF($B131="Male", MIN(OFFSET(Mortality_Rates!$B$6, $C131, 0), Mortality_Rates!$B$111), MIN(OFFSET(Mortality_Rates!$B$6, $C131, 1),  Mortality_Rates!$C$111))</f>
        <v>2.6465529278025E-4</v>
      </c>
      <c r="G131" s="30">
        <f ca="1">(1-IF($B131="Male", $C$3, $C$4))^MIN((G$8-$C$6), $C$5)*IF($B131="Male", MIN(OFFSET(Mortality_Rates!$B$6, $C131, 0), Mortality_Rates!$B$111), MIN(OFFSET(Mortality_Rates!$B$6, $C131, 1),  Mortality_Rates!$C$111))</f>
        <v>2.6161175691327715E-4</v>
      </c>
      <c r="H131" s="30">
        <f ca="1">(1-IF($B131="Male", $C$3, $C$4))^MIN((H$8-$C$6), $C$5)*IF($B131="Male", MIN(OFFSET(Mortality_Rates!$B$6, $C131, 0), Mortality_Rates!$B$111), MIN(OFFSET(Mortality_Rates!$B$6, $C131, 1),  Mortality_Rates!$C$111))</f>
        <v>2.5860322170877449E-4</v>
      </c>
      <c r="I131" s="30">
        <f ca="1">(1-IF($B131="Male", $C$3, $C$4))^MIN((I$8-$C$6), $C$5)*IF($B131="Male", MIN(OFFSET(Mortality_Rates!$B$6, $C131, 0), Mortality_Rates!$B$111), MIN(OFFSET(Mortality_Rates!$B$6, $C131, 1),  Mortality_Rates!$C$111))</f>
        <v>2.5562928465912359E-4</v>
      </c>
      <c r="J131" s="30">
        <f ca="1">(1-IF($B131="Male", $C$3, $C$4))^MIN((J$8-$C$6), $C$5)*IF($B131="Male", MIN(OFFSET(Mortality_Rates!$B$6, $C131, 0), Mortality_Rates!$B$111), MIN(OFFSET(Mortality_Rates!$B$6, $C131, 1),  Mortality_Rates!$C$111))</f>
        <v>2.5268954788554363E-4</v>
      </c>
      <c r="K131" s="30">
        <f ca="1">(1-IF($B131="Male", $C$3, $C$4))^MIN((K$8-$C$6), $C$5)*IF($B131="Male", MIN(OFFSET(Mortality_Rates!$B$6, $C131, 0), Mortality_Rates!$B$111), MIN(OFFSET(Mortality_Rates!$B$6, $C131, 1),  Mortality_Rates!$C$111))</f>
        <v>2.4978361808485988E-4</v>
      </c>
      <c r="L131" s="30">
        <f ca="1">(1-IF($B131="Male", $C$3, $C$4))^MIN((L$8-$C$6), $C$5)*IF($B131="Male", MIN(OFFSET(Mortality_Rates!$B$6, $C131, 0), Mortality_Rates!$B$111), MIN(OFFSET(Mortality_Rates!$B$6, $C131, 1),  Mortality_Rates!$C$111))</f>
        <v>2.46911106476884E-4</v>
      </c>
      <c r="M131" s="30">
        <f ca="1">(1-IF($B131="Male", $C$3, $C$4))^MIN((M$8-$C$6), $C$5)*IF($B131="Male", MIN(OFFSET(Mortality_Rates!$B$6, $C131, 0), Mortality_Rates!$B$111), MIN(OFFSET(Mortality_Rates!$B$6, $C131, 1),  Mortality_Rates!$C$111))</f>
        <v>2.4407162875239986E-4</v>
      </c>
      <c r="N131" s="30">
        <f ca="1">(1-IF($B131="Male", $C$3, $C$4))^MIN((N$8-$C$6), $C$5)*IF($B131="Male", MIN(OFFSET(Mortality_Rates!$B$6, $C131, 0), Mortality_Rates!$B$111), MIN(OFFSET(Mortality_Rates!$B$6, $C131, 1),  Mortality_Rates!$C$111))</f>
        <v>2.4126480502174725E-4</v>
      </c>
      <c r="O131" s="30">
        <f ca="1">(1-IF($B131="Male", $C$3, $C$4))^MIN((O$8-$C$6), $C$5)*IF($B131="Male", MIN(OFFSET(Mortality_Rates!$B$6, $C131, 0), Mortality_Rates!$B$111), MIN(OFFSET(Mortality_Rates!$B$6, $C131, 1),  Mortality_Rates!$C$111))</f>
        <v>2.3849025976399718E-4</v>
      </c>
      <c r="P131" s="30">
        <f ca="1">(1-IF($B131="Male", $C$3, $C$4))^MIN((P$8-$C$6), $C$5)*IF($B131="Male", MIN(OFFSET(Mortality_Rates!$B$6, $C131, 0), Mortality_Rates!$B$111), MIN(OFFSET(Mortality_Rates!$B$6, $C131, 1),  Mortality_Rates!$C$111))</f>
        <v>2.3574762177671122E-4</v>
      </c>
      <c r="Q131" s="30">
        <f ca="1">(1-IF($B131="Male", $C$3, $C$4))^MIN((Q$8-$C$6), $C$5)*IF($B131="Male", MIN(OFFSET(Mortality_Rates!$B$6, $C131, 0), Mortality_Rates!$B$111), MIN(OFFSET(Mortality_Rates!$B$6, $C131, 1),  Mortality_Rates!$C$111))</f>
        <v>2.3303652412627905E-4</v>
      </c>
      <c r="R131" s="30">
        <f ca="1">(1-IF($B131="Male", $C$3, $C$4))^MIN((R$8-$C$6), $C$5)*IF($B131="Male", MIN(OFFSET(Mortality_Rates!$B$6, $C131, 0), Mortality_Rates!$B$111), MIN(OFFSET(Mortality_Rates!$B$6, $C131, 1),  Mortality_Rates!$C$111))</f>
        <v>2.3035660409882684E-4</v>
      </c>
      <c r="S131" s="30">
        <f ca="1">(1-IF($B131="Male", $C$3, $C$4))^MIN((S$8-$C$6), $C$5)*IF($B131="Male", MIN(OFFSET(Mortality_Rates!$B$6, $C131, 0), Mortality_Rates!$B$111), MIN(OFFSET(Mortality_Rates!$B$6, $C131, 1),  Mortality_Rates!$C$111))</f>
        <v>2.2770750315169032E-4</v>
      </c>
      <c r="T131" s="30">
        <f ca="1">(1-IF($B131="Male", $C$3, $C$4))^MIN((T$8-$C$6), $C$5)*IF($B131="Male", MIN(OFFSET(Mortality_Rates!$B$6, $C131, 0), Mortality_Rates!$B$111), MIN(OFFSET(Mortality_Rates!$B$6, $C131, 1),  Mortality_Rates!$C$111))</f>
        <v>2.2508886686544588E-4</v>
      </c>
      <c r="U131" s="30">
        <f ca="1">(1-IF($B131="Male", $C$3, $C$4))^MIN((U$8-$C$6), $C$5)*IF($B131="Male", MIN(OFFSET(Mortality_Rates!$B$6, $C131, 0), Mortality_Rates!$B$111), MIN(OFFSET(Mortality_Rates!$B$6, $C131, 1),  Mortality_Rates!$C$111))</f>
        <v>2.2250034489649327E-4</v>
      </c>
      <c r="V131" s="30">
        <f ca="1">(1-IF($B131="Male", $C$3, $C$4))^MIN((V$8-$C$6), $C$5)*IF($B131="Male", MIN(OFFSET(Mortality_Rates!$B$6, $C131, 0), Mortality_Rates!$B$111), MIN(OFFSET(Mortality_Rates!$B$6, $C131, 1),  Mortality_Rates!$C$111))</f>
        <v>2.1994159093018358E-4</v>
      </c>
      <c r="W131" s="30">
        <f ca="1">(1-IF($B131="Male", $C$3, $C$4))^MIN((W$8-$C$6), $C$5)*IF($B131="Male", MIN(OFFSET(Mortality_Rates!$B$6, $C131, 0), Mortality_Rates!$B$111), MIN(OFFSET(Mortality_Rates!$B$6, $C131, 1),  Mortality_Rates!$C$111))</f>
        <v>2.174122626344865E-4</v>
      </c>
      <c r="X131" s="30">
        <f ca="1">(1-IF($B131="Male", $C$3, $C$4))^MIN((X$8-$C$6), $C$5)*IF($B131="Male", MIN(OFFSET(Mortality_Rates!$B$6, $C131, 0), Mortality_Rates!$B$111), MIN(OFFSET(Mortality_Rates!$B$6, $C131, 1),  Mortality_Rates!$C$111))</f>
        <v>2.1491202161418992E-4</v>
      </c>
      <c r="Y131" s="30">
        <f ca="1">(1-IF($B131="Male", $C$3, $C$4))^MIN((Y$8-$C$6), $C$5)*IF($B131="Male", MIN(OFFSET(Mortality_Rates!$B$6, $C131, 0), Mortality_Rates!$B$111), MIN(OFFSET(Mortality_Rates!$B$6, $C131, 1),  Mortality_Rates!$C$111))</f>
        <v>2.1244053336562672E-4</v>
      </c>
      <c r="Z131" s="30">
        <f ca="1">(1-IF($B131="Male", $C$3, $C$4))^MIN((Z$8-$C$6), $C$5)*IF($B131="Male", MIN(OFFSET(Mortality_Rates!$B$6, $C131, 0), Mortality_Rates!$B$111), MIN(OFFSET(Mortality_Rates!$B$6, $C131, 1),  Mortality_Rates!$C$111))</f>
        <v>2.0999746723192203E-4</v>
      </c>
      <c r="AA131" s="30">
        <f ca="1">(1-IF($B131="Male", $C$3, $C$4))^MIN((AA$8-$C$6), $C$5)*IF($B131="Male", MIN(OFFSET(Mortality_Rates!$B$6, $C131, 0), Mortality_Rates!$B$111), MIN(OFFSET(Mortality_Rates!$B$6, $C131, 1),  Mortality_Rates!$C$111))</f>
        <v>2.0758249635875493E-4</v>
      </c>
      <c r="AB131" s="30">
        <f ca="1">(1-IF($B131="Male", $C$3, $C$4))^MIN((AB$8-$C$6), $C$5)*IF($B131="Male", MIN(OFFSET(Mortality_Rates!$B$6, $C131, 0), Mortality_Rates!$B$111), MIN(OFFSET(Mortality_Rates!$B$6, $C131, 1),  Mortality_Rates!$C$111))</f>
        <v>2.0519529765062924E-4</v>
      </c>
      <c r="AC131" s="30">
        <f ca="1">(1-IF($B131="Male", $C$3, $C$4))^MIN((AC$8-$C$6), $C$5)*IF($B131="Male", MIN(OFFSET(Mortality_Rates!$B$6, $C131, 0), Mortality_Rates!$B$111), MIN(OFFSET(Mortality_Rates!$B$6, $C131, 1),  Mortality_Rates!$C$111))</f>
        <v>2.02835551727647E-4</v>
      </c>
      <c r="AD131" s="30">
        <f ca="1">(1-IF($B131="Male", $C$3, $C$4))^MIN((AD$8-$C$6), $C$5)*IF($B131="Male", MIN(OFFSET(Mortality_Rates!$B$6, $C131, 0), Mortality_Rates!$B$111), MIN(OFFSET(Mortality_Rates!$B$6, $C131, 1),  Mortality_Rates!$C$111))</f>
        <v>2.005029428827791E-4</v>
      </c>
      <c r="AE131" s="30">
        <f ca="1">(1-IF($B131="Male", $C$3, $C$4))^MIN((AE$8-$C$6), $C$5)*IF($B131="Male", MIN(OFFSET(Mortality_Rates!$B$6, $C131, 0), Mortality_Rates!$B$111), MIN(OFFSET(Mortality_Rates!$B$6, $C131, 1),  Mortality_Rates!$C$111))</f>
        <v>1.9819715903962714E-4</v>
      </c>
      <c r="AF131" s="30">
        <f ca="1">(1-IF($B131="Male", $C$3, $C$4))^MIN((AF$8-$C$6), $C$5)*IF($B131="Male", MIN(OFFSET(Mortality_Rates!$B$6, $C131, 0), Mortality_Rates!$B$111), MIN(OFFSET(Mortality_Rates!$B$6, $C131, 1),  Mortality_Rates!$C$111))</f>
        <v>1.9591789171067144E-4</v>
      </c>
      <c r="AG131" s="30">
        <f ca="1">(1-IF($B131="Male", $C$3, $C$4))^MIN((AG$8-$C$6), $C$5)*IF($B131="Male", MIN(OFFSET(Mortality_Rates!$B$6, $C131, 0), Mortality_Rates!$B$111), MIN(OFFSET(Mortality_Rates!$B$6, $C131, 1),  Mortality_Rates!$C$111))</f>
        <v>1.936648359559987E-4</v>
      </c>
      <c r="AH131" s="30">
        <f ca="1">(1-IF($B131="Male", $C$3, $C$4))^MIN((AH$8-$C$6), $C$5)*IF($B131="Male", MIN(OFFSET(Mortality_Rates!$B$6, $C131, 0), Mortality_Rates!$B$111), MIN(OFFSET(Mortality_Rates!$B$6, $C131, 1),  Mortality_Rates!$C$111))</f>
        <v>1.9143769034250474E-4</v>
      </c>
      <c r="AI131" s="30">
        <f ca="1">(1-IF($B131="Male", $C$3, $C$4))^MIN((AI$8-$C$6), $C$5)*IF($B131="Male", MIN(OFFSET(Mortality_Rates!$B$6, $C131, 0), Mortality_Rates!$B$111), MIN(OFFSET(Mortality_Rates!$B$6, $C131, 1),  Mortality_Rates!$C$111))</f>
        <v>1.8923615690356592E-4</v>
      </c>
      <c r="AJ131" s="30">
        <f ca="1">(1-IF($B131="Male", $C$3, $C$4))^MIN((AJ$8-$C$6), $C$5)*IF($B131="Male", MIN(OFFSET(Mortality_Rates!$B$6, $C131, 0), Mortality_Rates!$B$111), MIN(OFFSET(Mortality_Rates!$B$6, $C131, 1),  Mortality_Rates!$C$111))</f>
        <v>1.8705994109917493E-4</v>
      </c>
      <c r="AK131" s="30">
        <f ca="1">(1-IF($B131="Male", $C$3, $C$4))^MIN((AK$8-$C$6), $C$5)*IF($B131="Male", MIN(OFFSET(Mortality_Rates!$B$6, $C131, 0), Mortality_Rates!$B$111), MIN(OFFSET(Mortality_Rates!$B$6, $C131, 1),  Mortality_Rates!$C$111))</f>
        <v>1.849087517765344E-4</v>
      </c>
      <c r="AL131" s="30">
        <f ca="1">(1-IF($B131="Male", $C$3, $C$4))^MIN((AL$8-$C$6), $C$5)*IF($B131="Male", MIN(OFFSET(Mortality_Rates!$B$6, $C131, 0), Mortality_Rates!$B$111), MIN(OFFSET(Mortality_Rates!$B$6, $C131, 1),  Mortality_Rates!$C$111))</f>
        <v>1.8278230113110425E-4</v>
      </c>
      <c r="AM131" s="30">
        <f ca="1">(1-IF($B131="Male", $C$3, $C$4))^MIN((AM$8-$C$6), $C$5)*IF($B131="Male", MIN(OFFSET(Mortality_Rates!$B$6, $C131, 0), Mortality_Rates!$B$111), MIN(OFFSET(Mortality_Rates!$B$6, $C131, 1),  Mortality_Rates!$C$111))</f>
        <v>1.8068030466809656E-4</v>
      </c>
      <c r="AN131" s="30">
        <f ca="1">(1-IF($B131="Male", $C$3, $C$4))^MIN((AN$8-$C$6), $C$5)*IF($B131="Male", MIN(OFFSET(Mortality_Rates!$B$6, $C131, 0), Mortality_Rates!$B$111), MIN(OFFSET(Mortality_Rates!$B$6, $C131, 1),  Mortality_Rates!$C$111))</f>
        <v>1.7860248116441347E-4</v>
      </c>
      <c r="AO131" s="30">
        <f ca="1">(1-IF($B131="Male", $C$3, $C$4))^MIN((AO$8-$C$6), $C$5)*IF($B131="Male", MIN(OFFSET(Mortality_Rates!$B$6, $C131, 0), Mortality_Rates!$B$111), MIN(OFFSET(Mortality_Rates!$B$6, $C131, 1),  Mortality_Rates!$C$111))</f>
        <v>1.7654855263102271E-4</v>
      </c>
      <c r="AP131" s="30">
        <f ca="1">(1-IF($B131="Male", $C$3, $C$4))^MIN((AP$8-$C$6), $C$5)*IF($B131="Male", MIN(OFFSET(Mortality_Rates!$B$6, $C131, 0), Mortality_Rates!$B$111), MIN(OFFSET(Mortality_Rates!$B$6, $C131, 1),  Mortality_Rates!$C$111))</f>
        <v>1.7451824427576595E-4</v>
      </c>
      <c r="AQ131" s="30">
        <f ca="1">(1-IF($B131="Male", $C$3, $C$4))^MIN((AQ$8-$C$6), $C$5)*IF($B131="Male", MIN(OFFSET(Mortality_Rates!$B$6, $C131, 0), Mortality_Rates!$B$111), MIN(OFFSET(Mortality_Rates!$B$6, $C131, 1),  Mortality_Rates!$C$111))</f>
        <v>1.7251128446659465E-4</v>
      </c>
      <c r="AR131" s="30">
        <f ca="1">(1-IF($B131="Male", $C$3, $C$4))^MIN((AR$8-$C$6), $C$5)*IF($B131="Male", MIN(OFFSET(Mortality_Rates!$B$6, $C131, 0), Mortality_Rates!$B$111), MIN(OFFSET(Mortality_Rates!$B$6, $C131, 1),  Mortality_Rates!$C$111))</f>
        <v>1.7052740469522881E-4</v>
      </c>
      <c r="AS131" s="30">
        <f ca="1">(1-IF($B131="Male", $C$3, $C$4))^MIN((AS$8-$C$6), $C$5)*IF($B131="Male", MIN(OFFSET(Mortality_Rates!$B$6, $C131, 0), Mortality_Rates!$B$111), MIN(OFFSET(Mortality_Rates!$B$6, $C131, 1),  Mortality_Rates!$C$111))</f>
        <v>1.6856633954123368E-4</v>
      </c>
      <c r="AT131" s="30">
        <f ca="1">(1-IF($B131="Male", $C$3, $C$4))^MIN((AT$8-$C$6), $C$5)*IF($B131="Male", MIN(OFFSET(Mortality_Rates!$B$6, $C131, 0), Mortality_Rates!$B$111), MIN(OFFSET(Mortality_Rates!$B$6, $C131, 1),  Mortality_Rates!$C$111))</f>
        <v>1.6662782663650949E-4</v>
      </c>
      <c r="AU131" s="30">
        <f ca="1">(1-IF($B131="Male", $C$3, $C$4))^MIN((AU$8-$C$6), $C$5)*IF($B131="Male", MIN(OFFSET(Mortality_Rates!$B$6, $C131, 0), Mortality_Rates!$B$111), MIN(OFFSET(Mortality_Rates!$B$6, $C131, 1),  Mortality_Rates!$C$111))</f>
        <v>1.6471160663018966E-4</v>
      </c>
      <c r="AV131" s="30">
        <f ca="1">(1-IF($B131="Male", $C$3, $C$4))^MIN((AV$8-$C$6), $C$5)*IF($B131="Male", MIN(OFFSET(Mortality_Rates!$B$6, $C131, 0), Mortality_Rates!$B$111), MIN(OFFSET(Mortality_Rates!$B$6, $C131, 1),  Mortality_Rates!$C$111))</f>
        <v>1.6281742315394247E-4</v>
      </c>
      <c r="AW131" s="30">
        <f ca="1">(1-IF($B131="Male", $C$3, $C$4))^MIN((AW$8-$C$6), $C$5)*IF($B131="Male", MIN(OFFSET(Mortality_Rates!$B$6, $C131, 0), Mortality_Rates!$B$111), MIN(OFFSET(Mortality_Rates!$B$6, $C131, 1),  Mortality_Rates!$C$111))</f>
        <v>1.6094502278767215E-4</v>
      </c>
      <c r="AX131" s="30">
        <f ca="1">(1-IF($B131="Male", $C$3, $C$4))^MIN((AX$8-$C$6), $C$5)*IF($B131="Male", MIN(OFFSET(Mortality_Rates!$B$6, $C131, 0), Mortality_Rates!$B$111), MIN(OFFSET(Mortality_Rates!$B$6, $C131, 1),  Mortality_Rates!$C$111))</f>
        <v>1.5909415502561393E-4</v>
      </c>
      <c r="AY131" s="30">
        <f ca="1">(1-IF($B131="Male", $C$3, $C$4))^MIN((AY$8-$C$6), $C$5)*IF($B131="Male", MIN(OFFSET(Mortality_Rates!$B$6, $C131, 0), Mortality_Rates!$B$111), MIN(OFFSET(Mortality_Rates!$B$6, $C131, 1),  Mortality_Rates!$C$111))</f>
        <v>1.5726457224281935E-4</v>
      </c>
      <c r="AZ131" s="30">
        <f ca="1">(1-IF($B131="Male", $C$3, $C$4))^MIN((AZ$8-$C$6), $C$5)*IF($B131="Male", MIN(OFFSET(Mortality_Rates!$B$6, $C131, 0), Mortality_Rates!$B$111), MIN(OFFSET(Mortality_Rates!$B$6, $C131, 1),  Mortality_Rates!$C$111))</f>
        <v>1.5545602966202693E-4</v>
      </c>
      <c r="BA131" s="30">
        <f ca="1">(1-IF($B131="Male", $C$3, $C$4))^MIN((BA$8-$C$6), $C$5)*IF($B131="Male", MIN(OFFSET(Mortality_Rates!$B$6, $C131, 0), Mortality_Rates!$B$111), MIN(OFFSET(Mortality_Rates!$B$6, $C131, 1),  Mortality_Rates!$C$111))</f>
        <v>1.5366828532091363E-4</v>
      </c>
      <c r="BB131" s="30">
        <f ca="1">(1-IF($B131="Male", $C$3, $C$4))^MIN((BB$8-$C$6), $C$5)*IF($B131="Male", MIN(OFFSET(Mortality_Rates!$B$6, $C131, 0), Mortality_Rates!$B$111), MIN(OFFSET(Mortality_Rates!$B$6, $C131, 1),  Mortality_Rates!$C$111))</f>
        <v>1.5366828532091363E-4</v>
      </c>
      <c r="BC131" s="30">
        <f ca="1">(1-IF($B131="Male", $C$3, $C$4))^MIN((BC$8-$C$6), $C$5)*IF($B131="Male", MIN(OFFSET(Mortality_Rates!$B$6, $C131, 0), Mortality_Rates!$B$111), MIN(OFFSET(Mortality_Rates!$B$6, $C131, 1),  Mortality_Rates!$C$111))</f>
        <v>1.5366828532091363E-4</v>
      </c>
      <c r="BD131" s="30">
        <f ca="1">(1-IF($B131="Male", $C$3, $C$4))^MIN((BD$8-$C$6), $C$5)*IF($B131="Male", MIN(OFFSET(Mortality_Rates!$B$6, $C131, 0), Mortality_Rates!$B$111), MIN(OFFSET(Mortality_Rates!$B$6, $C131, 1),  Mortality_Rates!$C$111))</f>
        <v>1.5366828532091363E-4</v>
      </c>
      <c r="BE131" s="30">
        <f ca="1">(1-IF($B131="Male", $C$3, $C$4))^MIN((BE$8-$C$6), $C$5)*IF($B131="Male", MIN(OFFSET(Mortality_Rates!$B$6, $C131, 0), Mortality_Rates!$B$111), MIN(OFFSET(Mortality_Rates!$B$6, $C131, 1),  Mortality_Rates!$C$111))</f>
        <v>1.5366828532091363E-4</v>
      </c>
      <c r="BF131" s="30">
        <f ca="1">(1-IF($B131="Male", $C$3, $C$4))^MIN((BF$8-$C$6), $C$5)*IF($B131="Male", MIN(OFFSET(Mortality_Rates!$B$6, $C131, 0), Mortality_Rates!$B$111), MIN(OFFSET(Mortality_Rates!$B$6, $C131, 1),  Mortality_Rates!$C$111))</f>
        <v>1.5366828532091363E-4</v>
      </c>
      <c r="BG131" s="30">
        <f ca="1">(1-IF($B131="Male", $C$3, $C$4))^MIN((BG$8-$C$6), $C$5)*IF($B131="Male", MIN(OFFSET(Mortality_Rates!$B$6, $C131, 0), Mortality_Rates!$B$111), MIN(OFFSET(Mortality_Rates!$B$6, $C131, 1),  Mortality_Rates!$C$111))</f>
        <v>1.5366828532091363E-4</v>
      </c>
      <c r="BH131" s="30">
        <f ca="1">(1-IF($B131="Male", $C$3, $C$4))^MIN((BH$8-$C$6), $C$5)*IF($B131="Male", MIN(OFFSET(Mortality_Rates!$B$6, $C131, 0), Mortality_Rates!$B$111), MIN(OFFSET(Mortality_Rates!$B$6, $C131, 1),  Mortality_Rates!$C$111))</f>
        <v>1.5366828532091363E-4</v>
      </c>
      <c r="BI131" s="30">
        <f ca="1">(1-IF($B131="Male", $C$3, $C$4))^MIN((BI$8-$C$6), $C$5)*IF($B131="Male", MIN(OFFSET(Mortality_Rates!$B$6, $C131, 0), Mortality_Rates!$B$111), MIN(OFFSET(Mortality_Rates!$B$6, $C131, 1),  Mortality_Rates!$C$111))</f>
        <v>1.5366828532091363E-4</v>
      </c>
      <c r="BJ131" s="30">
        <f ca="1">(1-IF($B131="Male", $C$3, $C$4))^MIN((BJ$8-$C$6), $C$5)*IF($B131="Male", MIN(OFFSET(Mortality_Rates!$B$6, $C131, 0), Mortality_Rates!$B$111), MIN(OFFSET(Mortality_Rates!$B$6, $C131, 1),  Mortality_Rates!$C$111))</f>
        <v>1.5366828532091363E-4</v>
      </c>
      <c r="BK131" s="30">
        <f ca="1">(1-IF($B131="Male", $C$3, $C$4))^MIN((BK$8-$C$6), $C$5)*IF($B131="Male", MIN(OFFSET(Mortality_Rates!$B$6, $C131, 0), Mortality_Rates!$B$111), MIN(OFFSET(Mortality_Rates!$B$6, $C131, 1),  Mortality_Rates!$C$111))</f>
        <v>1.5366828532091363E-4</v>
      </c>
    </row>
    <row r="132" spans="1:63" x14ac:dyDescent="0.35">
      <c r="A132" t="s">
        <v>38</v>
      </c>
      <c r="B132" t="s">
        <v>32</v>
      </c>
      <c r="C132">
        <f t="shared" si="27"/>
        <v>22</v>
      </c>
      <c r="D132" s="30">
        <f ca="1">(1-IF($B132="Male", $C$3, $C$4))^MIN((D$8-$C$6), $C$5)*IF($B132="Male", MIN(OFFSET(Mortality_Rates!$B$6, $C132, 0), Mortality_Rates!$B$111), MIN(OFFSET(Mortality_Rates!$B$6, $C132, 1),  Mortality_Rates!$C$111))</f>
        <v>2.7579150000000001E-4</v>
      </c>
      <c r="E132" s="30">
        <f ca="1">(1-IF($B132="Male", $C$3, $C$4))^MIN((E$8-$C$6), $C$5)*IF($B132="Male", MIN(OFFSET(Mortality_Rates!$B$6, $C132, 0), Mortality_Rates!$B$111), MIN(OFFSET(Mortality_Rates!$B$6, $C132, 1),  Mortality_Rates!$C$111))</f>
        <v>2.7261989775000003E-4</v>
      </c>
      <c r="F132" s="30">
        <f ca="1">(1-IF($B132="Male", $C$3, $C$4))^MIN((F$8-$C$6), $C$5)*IF($B132="Male", MIN(OFFSET(Mortality_Rates!$B$6, $C132, 0), Mortality_Rates!$B$111), MIN(OFFSET(Mortality_Rates!$B$6, $C132, 1),  Mortality_Rates!$C$111))</f>
        <v>2.6948476892587502E-4</v>
      </c>
      <c r="G132" s="30">
        <f ca="1">(1-IF($B132="Male", $C$3, $C$4))^MIN((G$8-$C$6), $C$5)*IF($B132="Male", MIN(OFFSET(Mortality_Rates!$B$6, $C132, 0), Mortality_Rates!$B$111), MIN(OFFSET(Mortality_Rates!$B$6, $C132, 1),  Mortality_Rates!$C$111))</f>
        <v>2.6638569408322748E-4</v>
      </c>
      <c r="H132" s="30">
        <f ca="1">(1-IF($B132="Male", $C$3, $C$4))^MIN((H$8-$C$6), $C$5)*IF($B132="Male", MIN(OFFSET(Mortality_Rates!$B$6, $C132, 0), Mortality_Rates!$B$111), MIN(OFFSET(Mortality_Rates!$B$6, $C132, 1),  Mortality_Rates!$C$111))</f>
        <v>2.6332225860127036E-4</v>
      </c>
      <c r="I132" s="30">
        <f ca="1">(1-IF($B132="Male", $C$3, $C$4))^MIN((I$8-$C$6), $C$5)*IF($B132="Male", MIN(OFFSET(Mortality_Rates!$B$6, $C132, 0), Mortality_Rates!$B$111), MIN(OFFSET(Mortality_Rates!$B$6, $C132, 1),  Mortality_Rates!$C$111))</f>
        <v>2.6029405262735576E-4</v>
      </c>
      <c r="J132" s="30">
        <f ca="1">(1-IF($B132="Male", $C$3, $C$4))^MIN((J$8-$C$6), $C$5)*IF($B132="Male", MIN(OFFSET(Mortality_Rates!$B$6, $C132, 0), Mortality_Rates!$B$111), MIN(OFFSET(Mortality_Rates!$B$6, $C132, 1),  Mortality_Rates!$C$111))</f>
        <v>2.5730067102214119E-4</v>
      </c>
      <c r="K132" s="30">
        <f ca="1">(1-IF($B132="Male", $C$3, $C$4))^MIN((K$8-$C$6), $C$5)*IF($B132="Male", MIN(OFFSET(Mortality_Rates!$B$6, $C132, 0), Mortality_Rates!$B$111), MIN(OFFSET(Mortality_Rates!$B$6, $C132, 1),  Mortality_Rates!$C$111))</f>
        <v>2.5434171330538654E-4</v>
      </c>
      <c r="L132" s="30">
        <f ca="1">(1-IF($B132="Male", $C$3, $C$4))^MIN((L$8-$C$6), $C$5)*IF($B132="Male", MIN(OFFSET(Mortality_Rates!$B$6, $C132, 0), Mortality_Rates!$B$111), MIN(OFFSET(Mortality_Rates!$B$6, $C132, 1),  Mortality_Rates!$C$111))</f>
        <v>2.5141678360237458E-4</v>
      </c>
      <c r="M132" s="30">
        <f ca="1">(1-IF($B132="Male", $C$3, $C$4))^MIN((M$8-$C$6), $C$5)*IF($B132="Male", MIN(OFFSET(Mortality_Rates!$B$6, $C132, 0), Mortality_Rates!$B$111), MIN(OFFSET(Mortality_Rates!$B$6, $C132, 1),  Mortality_Rates!$C$111))</f>
        <v>2.485254905909473E-4</v>
      </c>
      <c r="N132" s="30">
        <f ca="1">(1-IF($B132="Male", $C$3, $C$4))^MIN((N$8-$C$6), $C$5)*IF($B132="Male", MIN(OFFSET(Mortality_Rates!$B$6, $C132, 0), Mortality_Rates!$B$111), MIN(OFFSET(Mortality_Rates!$B$6, $C132, 1),  Mortality_Rates!$C$111))</f>
        <v>2.4566744744915138E-4</v>
      </c>
      <c r="O132" s="30">
        <f ca="1">(1-IF($B132="Male", $C$3, $C$4))^MIN((O$8-$C$6), $C$5)*IF($B132="Male", MIN(OFFSET(Mortality_Rates!$B$6, $C132, 0), Mortality_Rates!$B$111), MIN(OFFSET(Mortality_Rates!$B$6, $C132, 1),  Mortality_Rates!$C$111))</f>
        <v>2.4284227180348619E-4</v>
      </c>
      <c r="P132" s="30">
        <f ca="1">(1-IF($B132="Male", $C$3, $C$4))^MIN((P$8-$C$6), $C$5)*IF($B132="Male", MIN(OFFSET(Mortality_Rates!$B$6, $C132, 0), Mortality_Rates!$B$111), MIN(OFFSET(Mortality_Rates!$B$6, $C132, 1),  Mortality_Rates!$C$111))</f>
        <v>2.4004958567774612E-4</v>
      </c>
      <c r="Q132" s="30">
        <f ca="1">(1-IF($B132="Male", $C$3, $C$4))^MIN((Q$8-$C$6), $C$5)*IF($B132="Male", MIN(OFFSET(Mortality_Rates!$B$6, $C132, 0), Mortality_Rates!$B$111), MIN(OFFSET(Mortality_Rates!$B$6, $C132, 1),  Mortality_Rates!$C$111))</f>
        <v>2.3728901544245204E-4</v>
      </c>
      <c r="R132" s="30">
        <f ca="1">(1-IF($B132="Male", $C$3, $C$4))^MIN((R$8-$C$6), $C$5)*IF($B132="Male", MIN(OFFSET(Mortality_Rates!$B$6, $C132, 0), Mortality_Rates!$B$111), MIN(OFFSET(Mortality_Rates!$B$6, $C132, 1),  Mortality_Rates!$C$111))</f>
        <v>2.3456019176486384E-4</v>
      </c>
      <c r="S132" s="30">
        <f ca="1">(1-IF($B132="Male", $C$3, $C$4))^MIN((S$8-$C$6), $C$5)*IF($B132="Male", MIN(OFFSET(Mortality_Rates!$B$6, $C132, 0), Mortality_Rates!$B$111), MIN(OFFSET(Mortality_Rates!$B$6, $C132, 1),  Mortality_Rates!$C$111))</f>
        <v>2.3186274955956789E-4</v>
      </c>
      <c r="T132" s="30">
        <f ca="1">(1-IF($B132="Male", $C$3, $C$4))^MIN((T$8-$C$6), $C$5)*IF($B132="Male", MIN(OFFSET(Mortality_Rates!$B$6, $C132, 0), Mortality_Rates!$B$111), MIN(OFFSET(Mortality_Rates!$B$6, $C132, 1),  Mortality_Rates!$C$111))</f>
        <v>2.2919632793963287E-4</v>
      </c>
      <c r="U132" s="30">
        <f ca="1">(1-IF($B132="Male", $C$3, $C$4))^MIN((U$8-$C$6), $C$5)*IF($B132="Male", MIN(OFFSET(Mortality_Rates!$B$6, $C132, 0), Mortality_Rates!$B$111), MIN(OFFSET(Mortality_Rates!$B$6, $C132, 1),  Mortality_Rates!$C$111))</f>
        <v>2.265605701683271E-4</v>
      </c>
      <c r="V132" s="30">
        <f ca="1">(1-IF($B132="Male", $C$3, $C$4))^MIN((V$8-$C$6), $C$5)*IF($B132="Male", MIN(OFFSET(Mortality_Rates!$B$6, $C132, 0), Mortality_Rates!$B$111), MIN(OFFSET(Mortality_Rates!$B$6, $C132, 1),  Mortality_Rates!$C$111))</f>
        <v>2.2395512361139133E-4</v>
      </c>
      <c r="W132" s="30">
        <f ca="1">(1-IF($B132="Male", $C$3, $C$4))^MIN((W$8-$C$6), $C$5)*IF($B132="Male", MIN(OFFSET(Mortality_Rates!$B$6, $C132, 0), Mortality_Rates!$B$111), MIN(OFFSET(Mortality_Rates!$B$6, $C132, 1),  Mortality_Rates!$C$111))</f>
        <v>2.2137963968986036E-4</v>
      </c>
      <c r="X132" s="30">
        <f ca="1">(1-IF($B132="Male", $C$3, $C$4))^MIN((X$8-$C$6), $C$5)*IF($B132="Male", MIN(OFFSET(Mortality_Rates!$B$6, $C132, 0), Mortality_Rates!$B$111), MIN(OFFSET(Mortality_Rates!$B$6, $C132, 1),  Mortality_Rates!$C$111))</f>
        <v>2.1883377383342698E-4</v>
      </c>
      <c r="Y132" s="30">
        <f ca="1">(1-IF($B132="Male", $C$3, $C$4))^MIN((Y$8-$C$6), $C$5)*IF($B132="Male", MIN(OFFSET(Mortality_Rates!$B$6, $C132, 0), Mortality_Rates!$B$111), MIN(OFFSET(Mortality_Rates!$B$6, $C132, 1),  Mortality_Rates!$C$111))</f>
        <v>2.1631718543434255E-4</v>
      </c>
      <c r="Z132" s="30">
        <f ca="1">(1-IF($B132="Male", $C$3, $C$4))^MIN((Z$8-$C$6), $C$5)*IF($B132="Male", MIN(OFFSET(Mortality_Rates!$B$6, $C132, 0), Mortality_Rates!$B$111), MIN(OFFSET(Mortality_Rates!$B$6, $C132, 1),  Mortality_Rates!$C$111))</f>
        <v>2.1382953780184764E-4</v>
      </c>
      <c r="AA132" s="30">
        <f ca="1">(1-IF($B132="Male", $C$3, $C$4))^MIN((AA$8-$C$6), $C$5)*IF($B132="Male", MIN(OFFSET(Mortality_Rates!$B$6, $C132, 0), Mortality_Rates!$B$111), MIN(OFFSET(Mortality_Rates!$B$6, $C132, 1),  Mortality_Rates!$C$111))</f>
        <v>2.1137049811712638E-4</v>
      </c>
      <c r="AB132" s="30">
        <f ca="1">(1-IF($B132="Male", $C$3, $C$4))^MIN((AB$8-$C$6), $C$5)*IF($B132="Male", MIN(OFFSET(Mortality_Rates!$B$6, $C132, 0), Mortality_Rates!$B$111), MIN(OFFSET(Mortality_Rates!$B$6, $C132, 1),  Mortality_Rates!$C$111))</f>
        <v>2.0893973738877943E-4</v>
      </c>
      <c r="AC132" s="30">
        <f ca="1">(1-IF($B132="Male", $C$3, $C$4))^MIN((AC$8-$C$6), $C$5)*IF($B132="Male", MIN(OFFSET(Mortality_Rates!$B$6, $C132, 0), Mortality_Rates!$B$111), MIN(OFFSET(Mortality_Rates!$B$6, $C132, 1),  Mortality_Rates!$C$111))</f>
        <v>2.0653693040880846E-4</v>
      </c>
      <c r="AD132" s="30">
        <f ca="1">(1-IF($B132="Male", $C$3, $C$4))^MIN((AD$8-$C$6), $C$5)*IF($B132="Male", MIN(OFFSET(Mortality_Rates!$B$6, $C132, 0), Mortality_Rates!$B$111), MIN(OFFSET(Mortality_Rates!$B$6, $C132, 1),  Mortality_Rates!$C$111))</f>
        <v>2.0416175570910718E-4</v>
      </c>
      <c r="AE132" s="30">
        <f ca="1">(1-IF($B132="Male", $C$3, $C$4))^MIN((AE$8-$C$6), $C$5)*IF($B132="Male", MIN(OFFSET(Mortality_Rates!$B$6, $C132, 0), Mortality_Rates!$B$111), MIN(OFFSET(Mortality_Rates!$B$6, $C132, 1),  Mortality_Rates!$C$111))</f>
        <v>2.0181389551845248E-4</v>
      </c>
      <c r="AF132" s="30">
        <f ca="1">(1-IF($B132="Male", $C$3, $C$4))^MIN((AF$8-$C$6), $C$5)*IF($B132="Male", MIN(OFFSET(Mortality_Rates!$B$6, $C132, 0), Mortality_Rates!$B$111), MIN(OFFSET(Mortality_Rates!$B$6, $C132, 1),  Mortality_Rates!$C$111))</f>
        <v>1.9949303571999028E-4</v>
      </c>
      <c r="AG132" s="30">
        <f ca="1">(1-IF($B132="Male", $C$3, $C$4))^MIN((AG$8-$C$6), $C$5)*IF($B132="Male", MIN(OFFSET(Mortality_Rates!$B$6, $C132, 0), Mortality_Rates!$B$111), MIN(OFFSET(Mortality_Rates!$B$6, $C132, 1),  Mortality_Rates!$C$111))</f>
        <v>1.9719886580921037E-4</v>
      </c>
      <c r="AH132" s="30">
        <f ca="1">(1-IF($B132="Male", $C$3, $C$4))^MIN((AH$8-$C$6), $C$5)*IF($B132="Male", MIN(OFFSET(Mortality_Rates!$B$6, $C132, 0), Mortality_Rates!$B$111), MIN(OFFSET(Mortality_Rates!$B$6, $C132, 1),  Mortality_Rates!$C$111))</f>
        <v>1.9493107885240445E-4</v>
      </c>
      <c r="AI132" s="30">
        <f ca="1">(1-IF($B132="Male", $C$3, $C$4))^MIN((AI$8-$C$6), $C$5)*IF($B132="Male", MIN(OFFSET(Mortality_Rates!$B$6, $C132, 0), Mortality_Rates!$B$111), MIN(OFFSET(Mortality_Rates!$B$6, $C132, 1),  Mortality_Rates!$C$111))</f>
        <v>1.926893714456018E-4</v>
      </c>
      <c r="AJ132" s="30">
        <f ca="1">(1-IF($B132="Male", $C$3, $C$4))^MIN((AJ$8-$C$6), $C$5)*IF($B132="Male", MIN(OFFSET(Mortality_Rates!$B$6, $C132, 0), Mortality_Rates!$B$111), MIN(OFFSET(Mortality_Rates!$B$6, $C132, 1),  Mortality_Rates!$C$111))</f>
        <v>1.9047344367397739E-4</v>
      </c>
      <c r="AK132" s="30">
        <f ca="1">(1-IF($B132="Male", $C$3, $C$4))^MIN((AK$8-$C$6), $C$5)*IF($B132="Male", MIN(OFFSET(Mortality_Rates!$B$6, $C132, 0), Mortality_Rates!$B$111), MIN(OFFSET(Mortality_Rates!$B$6, $C132, 1),  Mortality_Rates!$C$111))</f>
        <v>1.8828299907172665E-4</v>
      </c>
      <c r="AL132" s="30">
        <f ca="1">(1-IF($B132="Male", $C$3, $C$4))^MIN((AL$8-$C$6), $C$5)*IF($B132="Male", MIN(OFFSET(Mortality_Rates!$B$6, $C132, 0), Mortality_Rates!$B$111), MIN(OFFSET(Mortality_Rates!$B$6, $C132, 1),  Mortality_Rates!$C$111))</f>
        <v>1.8611774458240178E-4</v>
      </c>
      <c r="AM132" s="30">
        <f ca="1">(1-IF($B132="Male", $C$3, $C$4))^MIN((AM$8-$C$6), $C$5)*IF($B132="Male", MIN(OFFSET(Mortality_Rates!$B$6, $C132, 0), Mortality_Rates!$B$111), MIN(OFFSET(Mortality_Rates!$B$6, $C132, 1),  Mortality_Rates!$C$111))</f>
        <v>1.8397739051970418E-4</v>
      </c>
      <c r="AN132" s="30">
        <f ca="1">(1-IF($B132="Male", $C$3, $C$4))^MIN((AN$8-$C$6), $C$5)*IF($B132="Male", MIN(OFFSET(Mortality_Rates!$B$6, $C132, 0), Mortality_Rates!$B$111), MIN(OFFSET(Mortality_Rates!$B$6, $C132, 1),  Mortality_Rates!$C$111))</f>
        <v>1.8186165052872761E-4</v>
      </c>
      <c r="AO132" s="30">
        <f ca="1">(1-IF($B132="Male", $C$3, $C$4))^MIN((AO$8-$C$6), $C$5)*IF($B132="Male", MIN(OFFSET(Mortality_Rates!$B$6, $C132, 0), Mortality_Rates!$B$111), MIN(OFFSET(Mortality_Rates!$B$6, $C132, 1),  Mortality_Rates!$C$111))</f>
        <v>1.7977024154764722E-4</v>
      </c>
      <c r="AP132" s="30">
        <f ca="1">(1-IF($B132="Male", $C$3, $C$4))^MIN((AP$8-$C$6), $C$5)*IF($B132="Male", MIN(OFFSET(Mortality_Rates!$B$6, $C132, 0), Mortality_Rates!$B$111), MIN(OFFSET(Mortality_Rates!$B$6, $C132, 1),  Mortality_Rates!$C$111))</f>
        <v>1.7770288376984928E-4</v>
      </c>
      <c r="AQ132" s="30">
        <f ca="1">(1-IF($B132="Male", $C$3, $C$4))^MIN((AQ$8-$C$6), $C$5)*IF($B132="Male", MIN(OFFSET(Mortality_Rates!$B$6, $C132, 0), Mortality_Rates!$B$111), MIN(OFFSET(Mortality_Rates!$B$6, $C132, 1),  Mortality_Rates!$C$111))</f>
        <v>1.7565930060649601E-4</v>
      </c>
      <c r="AR132" s="30">
        <f ca="1">(1-IF($B132="Male", $C$3, $C$4))^MIN((AR$8-$C$6), $C$5)*IF($B132="Male", MIN(OFFSET(Mortality_Rates!$B$6, $C132, 0), Mortality_Rates!$B$111), MIN(OFFSET(Mortality_Rates!$B$6, $C132, 1),  Mortality_Rates!$C$111))</f>
        <v>1.7363921864952132E-4</v>
      </c>
      <c r="AS132" s="30">
        <f ca="1">(1-IF($B132="Male", $C$3, $C$4))^MIN((AS$8-$C$6), $C$5)*IF($B132="Male", MIN(OFFSET(Mortality_Rates!$B$6, $C132, 0), Mortality_Rates!$B$111), MIN(OFFSET(Mortality_Rates!$B$6, $C132, 1),  Mortality_Rates!$C$111))</f>
        <v>1.716423676350518E-4</v>
      </c>
      <c r="AT132" s="30">
        <f ca="1">(1-IF($B132="Male", $C$3, $C$4))^MIN((AT$8-$C$6), $C$5)*IF($B132="Male", MIN(OFFSET(Mortality_Rates!$B$6, $C132, 0), Mortality_Rates!$B$111), MIN(OFFSET(Mortality_Rates!$B$6, $C132, 1),  Mortality_Rates!$C$111))</f>
        <v>1.6966848040724872E-4</v>
      </c>
      <c r="AU132" s="30">
        <f ca="1">(1-IF($B132="Male", $C$3, $C$4))^MIN((AU$8-$C$6), $C$5)*IF($B132="Male", MIN(OFFSET(Mortality_Rates!$B$6, $C132, 0), Mortality_Rates!$B$111), MIN(OFFSET(Mortality_Rates!$B$6, $C132, 1),  Mortality_Rates!$C$111))</f>
        <v>1.677172928825654E-4</v>
      </c>
      <c r="AV132" s="30">
        <f ca="1">(1-IF($B132="Male", $C$3, $C$4))^MIN((AV$8-$C$6), $C$5)*IF($B132="Male", MIN(OFFSET(Mortality_Rates!$B$6, $C132, 0), Mortality_Rates!$B$111), MIN(OFFSET(Mortality_Rates!$B$6, $C132, 1),  Mortality_Rates!$C$111))</f>
        <v>1.6578854401441589E-4</v>
      </c>
      <c r="AW132" s="30">
        <f ca="1">(1-IF($B132="Male", $C$3, $C$4))^MIN((AW$8-$C$6), $C$5)*IF($B132="Male", MIN(OFFSET(Mortality_Rates!$B$6, $C132, 0), Mortality_Rates!$B$111), MIN(OFFSET(Mortality_Rates!$B$6, $C132, 1),  Mortality_Rates!$C$111))</f>
        <v>1.638819757582501E-4</v>
      </c>
      <c r="AX132" s="30">
        <f ca="1">(1-IF($B132="Male", $C$3, $C$4))^MIN((AX$8-$C$6), $C$5)*IF($B132="Male", MIN(OFFSET(Mortality_Rates!$B$6, $C132, 0), Mortality_Rates!$B$111), MIN(OFFSET(Mortality_Rates!$B$6, $C132, 1),  Mortality_Rates!$C$111))</f>
        <v>1.6199733303703023E-4</v>
      </c>
      <c r="AY132" s="30">
        <f ca="1">(1-IF($B132="Male", $C$3, $C$4))^MIN((AY$8-$C$6), $C$5)*IF($B132="Male", MIN(OFFSET(Mortality_Rates!$B$6, $C132, 0), Mortality_Rates!$B$111), MIN(OFFSET(Mortality_Rates!$B$6, $C132, 1),  Mortality_Rates!$C$111))</f>
        <v>1.6013436370710437E-4</v>
      </c>
      <c r="AZ132" s="30">
        <f ca="1">(1-IF($B132="Male", $C$3, $C$4))^MIN((AZ$8-$C$6), $C$5)*IF($B132="Male", MIN(OFFSET(Mortality_Rates!$B$6, $C132, 0), Mortality_Rates!$B$111), MIN(OFFSET(Mortality_Rates!$B$6, $C132, 1),  Mortality_Rates!$C$111))</f>
        <v>1.5829281852447268E-4</v>
      </c>
      <c r="BA132" s="30">
        <f ca="1">(1-IF($B132="Male", $C$3, $C$4))^MIN((BA$8-$C$6), $C$5)*IF($B132="Male", MIN(OFFSET(Mortality_Rates!$B$6, $C132, 0), Mortality_Rates!$B$111), MIN(OFFSET(Mortality_Rates!$B$6, $C132, 1),  Mortality_Rates!$C$111))</f>
        <v>1.5647245111144128E-4</v>
      </c>
      <c r="BB132" s="30">
        <f ca="1">(1-IF($B132="Male", $C$3, $C$4))^MIN((BB$8-$C$6), $C$5)*IF($B132="Male", MIN(OFFSET(Mortality_Rates!$B$6, $C132, 0), Mortality_Rates!$B$111), MIN(OFFSET(Mortality_Rates!$B$6, $C132, 1),  Mortality_Rates!$C$111))</f>
        <v>1.5647245111144128E-4</v>
      </c>
      <c r="BC132" s="30">
        <f ca="1">(1-IF($B132="Male", $C$3, $C$4))^MIN((BC$8-$C$6), $C$5)*IF($B132="Male", MIN(OFFSET(Mortality_Rates!$B$6, $C132, 0), Mortality_Rates!$B$111), MIN(OFFSET(Mortality_Rates!$B$6, $C132, 1),  Mortality_Rates!$C$111))</f>
        <v>1.5647245111144128E-4</v>
      </c>
      <c r="BD132" s="30">
        <f ca="1">(1-IF($B132="Male", $C$3, $C$4))^MIN((BD$8-$C$6), $C$5)*IF($B132="Male", MIN(OFFSET(Mortality_Rates!$B$6, $C132, 0), Mortality_Rates!$B$111), MIN(OFFSET(Mortality_Rates!$B$6, $C132, 1),  Mortality_Rates!$C$111))</f>
        <v>1.5647245111144128E-4</v>
      </c>
      <c r="BE132" s="30">
        <f ca="1">(1-IF($B132="Male", $C$3, $C$4))^MIN((BE$8-$C$6), $C$5)*IF($B132="Male", MIN(OFFSET(Mortality_Rates!$B$6, $C132, 0), Mortality_Rates!$B$111), MIN(OFFSET(Mortality_Rates!$B$6, $C132, 1),  Mortality_Rates!$C$111))</f>
        <v>1.5647245111144128E-4</v>
      </c>
      <c r="BF132" s="30">
        <f ca="1">(1-IF($B132="Male", $C$3, $C$4))^MIN((BF$8-$C$6), $C$5)*IF($B132="Male", MIN(OFFSET(Mortality_Rates!$B$6, $C132, 0), Mortality_Rates!$B$111), MIN(OFFSET(Mortality_Rates!$B$6, $C132, 1),  Mortality_Rates!$C$111))</f>
        <v>1.5647245111144128E-4</v>
      </c>
      <c r="BG132" s="30">
        <f ca="1">(1-IF($B132="Male", $C$3, $C$4))^MIN((BG$8-$C$6), $C$5)*IF($B132="Male", MIN(OFFSET(Mortality_Rates!$B$6, $C132, 0), Mortality_Rates!$B$111), MIN(OFFSET(Mortality_Rates!$B$6, $C132, 1),  Mortality_Rates!$C$111))</f>
        <v>1.5647245111144128E-4</v>
      </c>
      <c r="BH132" s="30">
        <f ca="1">(1-IF($B132="Male", $C$3, $C$4))^MIN((BH$8-$C$6), $C$5)*IF($B132="Male", MIN(OFFSET(Mortality_Rates!$B$6, $C132, 0), Mortality_Rates!$B$111), MIN(OFFSET(Mortality_Rates!$B$6, $C132, 1),  Mortality_Rates!$C$111))</f>
        <v>1.5647245111144128E-4</v>
      </c>
      <c r="BI132" s="30">
        <f ca="1">(1-IF($B132="Male", $C$3, $C$4))^MIN((BI$8-$C$6), $C$5)*IF($B132="Male", MIN(OFFSET(Mortality_Rates!$B$6, $C132, 0), Mortality_Rates!$B$111), MIN(OFFSET(Mortality_Rates!$B$6, $C132, 1),  Mortality_Rates!$C$111))</f>
        <v>1.5647245111144128E-4</v>
      </c>
      <c r="BJ132" s="30">
        <f ca="1">(1-IF($B132="Male", $C$3, $C$4))^MIN((BJ$8-$C$6), $C$5)*IF($B132="Male", MIN(OFFSET(Mortality_Rates!$B$6, $C132, 0), Mortality_Rates!$B$111), MIN(OFFSET(Mortality_Rates!$B$6, $C132, 1),  Mortality_Rates!$C$111))</f>
        <v>1.5647245111144128E-4</v>
      </c>
      <c r="BK132" s="30">
        <f ca="1">(1-IF($B132="Male", $C$3, $C$4))^MIN((BK$8-$C$6), $C$5)*IF($B132="Male", MIN(OFFSET(Mortality_Rates!$B$6, $C132, 0), Mortality_Rates!$B$111), MIN(OFFSET(Mortality_Rates!$B$6, $C132, 1),  Mortality_Rates!$C$111))</f>
        <v>1.5647245111144128E-4</v>
      </c>
    </row>
    <row r="133" spans="1:63" x14ac:dyDescent="0.35">
      <c r="A133" t="s">
        <v>38</v>
      </c>
      <c r="B133" t="s">
        <v>32</v>
      </c>
      <c r="C133">
        <f t="shared" si="27"/>
        <v>23</v>
      </c>
      <c r="D133" s="30">
        <f ca="1">(1-IF($B133="Male", $C$3, $C$4))^MIN((D$8-$C$6), $C$5)*IF($B133="Male", MIN(OFFSET(Mortality_Rates!$B$6, $C133, 0), Mortality_Rates!$B$111), MIN(OFFSET(Mortality_Rates!$B$6, $C133, 1),  Mortality_Rates!$C$111))</f>
        <v>2.8073400000000004E-4</v>
      </c>
      <c r="E133" s="30">
        <f ca="1">(1-IF($B133="Male", $C$3, $C$4))^MIN((E$8-$C$6), $C$5)*IF($B133="Male", MIN(OFFSET(Mortality_Rates!$B$6, $C133, 0), Mortality_Rates!$B$111), MIN(OFFSET(Mortality_Rates!$B$6, $C133, 1),  Mortality_Rates!$C$111))</f>
        <v>2.7750555900000004E-4</v>
      </c>
      <c r="F133" s="30">
        <f ca="1">(1-IF($B133="Male", $C$3, $C$4))^MIN((F$8-$C$6), $C$5)*IF($B133="Male", MIN(OFFSET(Mortality_Rates!$B$6, $C133, 0), Mortality_Rates!$B$111), MIN(OFFSET(Mortality_Rates!$B$6, $C133, 1),  Mortality_Rates!$C$111))</f>
        <v>2.7431424507150004E-4</v>
      </c>
      <c r="G133" s="30">
        <f ca="1">(1-IF($B133="Male", $C$3, $C$4))^MIN((G$8-$C$6), $C$5)*IF($B133="Male", MIN(OFFSET(Mortality_Rates!$B$6, $C133, 0), Mortality_Rates!$B$111), MIN(OFFSET(Mortality_Rates!$B$6, $C133, 1),  Mortality_Rates!$C$111))</f>
        <v>2.7115963125317781E-4</v>
      </c>
      <c r="H133" s="30">
        <f ca="1">(1-IF($B133="Male", $C$3, $C$4))^MIN((H$8-$C$6), $C$5)*IF($B133="Male", MIN(OFFSET(Mortality_Rates!$B$6, $C133, 0), Mortality_Rates!$B$111), MIN(OFFSET(Mortality_Rates!$B$6, $C133, 1),  Mortality_Rates!$C$111))</f>
        <v>2.6804129549376629E-4</v>
      </c>
      <c r="I133" s="30">
        <f ca="1">(1-IF($B133="Male", $C$3, $C$4))^MIN((I$8-$C$6), $C$5)*IF($B133="Male", MIN(OFFSET(Mortality_Rates!$B$6, $C133, 0), Mortality_Rates!$B$111), MIN(OFFSET(Mortality_Rates!$B$6, $C133, 1),  Mortality_Rates!$C$111))</f>
        <v>2.6495882059558793E-4</v>
      </c>
      <c r="J133" s="30">
        <f ca="1">(1-IF($B133="Male", $C$3, $C$4))^MIN((J$8-$C$6), $C$5)*IF($B133="Male", MIN(OFFSET(Mortality_Rates!$B$6, $C133, 0), Mortality_Rates!$B$111), MIN(OFFSET(Mortality_Rates!$B$6, $C133, 1),  Mortality_Rates!$C$111))</f>
        <v>2.619117941587387E-4</v>
      </c>
      <c r="K133" s="30">
        <f ca="1">(1-IF($B133="Male", $C$3, $C$4))^MIN((K$8-$C$6), $C$5)*IF($B133="Male", MIN(OFFSET(Mortality_Rates!$B$6, $C133, 0), Mortality_Rates!$B$111), MIN(OFFSET(Mortality_Rates!$B$6, $C133, 1),  Mortality_Rates!$C$111))</f>
        <v>2.588998085259132E-4</v>
      </c>
      <c r="L133" s="30">
        <f ca="1">(1-IF($B133="Male", $C$3, $C$4))^MIN((L$8-$C$6), $C$5)*IF($B133="Male", MIN(OFFSET(Mortality_Rates!$B$6, $C133, 0), Mortality_Rates!$B$111), MIN(OFFSET(Mortality_Rates!$B$6, $C133, 1),  Mortality_Rates!$C$111))</f>
        <v>2.5592246072786521E-4</v>
      </c>
      <c r="M133" s="30">
        <f ca="1">(1-IF($B133="Male", $C$3, $C$4))^MIN((M$8-$C$6), $C$5)*IF($B133="Male", MIN(OFFSET(Mortality_Rates!$B$6, $C133, 0), Mortality_Rates!$B$111), MIN(OFFSET(Mortality_Rates!$B$6, $C133, 1),  Mortality_Rates!$C$111))</f>
        <v>2.5297935242949479E-4</v>
      </c>
      <c r="N133" s="30">
        <f ca="1">(1-IF($B133="Male", $C$3, $C$4))^MIN((N$8-$C$6), $C$5)*IF($B133="Male", MIN(OFFSET(Mortality_Rates!$B$6, $C133, 0), Mortality_Rates!$B$111), MIN(OFFSET(Mortality_Rates!$B$6, $C133, 1),  Mortality_Rates!$C$111))</f>
        <v>2.5007008987655555E-4</v>
      </c>
      <c r="O133" s="30">
        <f ca="1">(1-IF($B133="Male", $C$3, $C$4))^MIN((O$8-$C$6), $C$5)*IF($B133="Male", MIN(OFFSET(Mortality_Rates!$B$6, $C133, 0), Mortality_Rates!$B$111), MIN(OFFSET(Mortality_Rates!$B$6, $C133, 1),  Mortality_Rates!$C$111))</f>
        <v>2.4719428384297523E-4</v>
      </c>
      <c r="P133" s="30">
        <f ca="1">(1-IF($B133="Male", $C$3, $C$4))^MIN((P$8-$C$6), $C$5)*IF($B133="Male", MIN(OFFSET(Mortality_Rates!$B$6, $C133, 0), Mortality_Rates!$B$111), MIN(OFFSET(Mortality_Rates!$B$6, $C133, 1),  Mortality_Rates!$C$111))</f>
        <v>2.4435154957878099E-4</v>
      </c>
      <c r="Q133" s="30">
        <f ca="1">(1-IF($B133="Male", $C$3, $C$4))^MIN((Q$8-$C$6), $C$5)*IF($B133="Male", MIN(OFFSET(Mortality_Rates!$B$6, $C133, 0), Mortality_Rates!$B$111), MIN(OFFSET(Mortality_Rates!$B$6, $C133, 1),  Mortality_Rates!$C$111))</f>
        <v>2.4154150675862504E-4</v>
      </c>
      <c r="R133" s="30">
        <f ca="1">(1-IF($B133="Male", $C$3, $C$4))^MIN((R$8-$C$6), $C$5)*IF($B133="Male", MIN(OFFSET(Mortality_Rates!$B$6, $C133, 0), Mortality_Rates!$B$111), MIN(OFFSET(Mortality_Rates!$B$6, $C133, 1),  Mortality_Rates!$C$111))</f>
        <v>2.3876377943090083E-4</v>
      </c>
      <c r="S133" s="30">
        <f ca="1">(1-IF($B133="Male", $C$3, $C$4))^MIN((S$8-$C$6), $C$5)*IF($B133="Male", MIN(OFFSET(Mortality_Rates!$B$6, $C133, 0), Mortality_Rates!$B$111), MIN(OFFSET(Mortality_Rates!$B$6, $C133, 1),  Mortality_Rates!$C$111))</f>
        <v>2.3601799596744547E-4</v>
      </c>
      <c r="T133" s="30">
        <f ca="1">(1-IF($B133="Male", $C$3, $C$4))^MIN((T$8-$C$6), $C$5)*IF($B133="Male", MIN(OFFSET(Mortality_Rates!$B$6, $C133, 0), Mortality_Rates!$B$111), MIN(OFFSET(Mortality_Rates!$B$6, $C133, 1),  Mortality_Rates!$C$111))</f>
        <v>2.3330378901381985E-4</v>
      </c>
      <c r="U133" s="30">
        <f ca="1">(1-IF($B133="Male", $C$3, $C$4))^MIN((U$8-$C$6), $C$5)*IF($B133="Male", MIN(OFFSET(Mortality_Rates!$B$6, $C133, 0), Mortality_Rates!$B$111), MIN(OFFSET(Mortality_Rates!$B$6, $C133, 1),  Mortality_Rates!$C$111))</f>
        <v>2.3062079544016093E-4</v>
      </c>
      <c r="V133" s="30">
        <f ca="1">(1-IF($B133="Male", $C$3, $C$4))^MIN((V$8-$C$6), $C$5)*IF($B133="Male", MIN(OFFSET(Mortality_Rates!$B$6, $C133, 0), Mortality_Rates!$B$111), MIN(OFFSET(Mortality_Rates!$B$6, $C133, 1),  Mortality_Rates!$C$111))</f>
        <v>2.2796865629259907E-4</v>
      </c>
      <c r="W133" s="30">
        <f ca="1">(1-IF($B133="Male", $C$3, $C$4))^MIN((W$8-$C$6), $C$5)*IF($B133="Male", MIN(OFFSET(Mortality_Rates!$B$6, $C133, 0), Mortality_Rates!$B$111), MIN(OFFSET(Mortality_Rates!$B$6, $C133, 1),  Mortality_Rates!$C$111))</f>
        <v>2.253470167452342E-4</v>
      </c>
      <c r="X133" s="30">
        <f ca="1">(1-IF($B133="Male", $C$3, $C$4))^MIN((X$8-$C$6), $C$5)*IF($B133="Male", MIN(OFFSET(Mortality_Rates!$B$6, $C133, 0), Mortality_Rates!$B$111), MIN(OFFSET(Mortality_Rates!$B$6, $C133, 1),  Mortality_Rates!$C$111))</f>
        <v>2.2275552605266401E-4</v>
      </c>
      <c r="Y133" s="30">
        <f ca="1">(1-IF($B133="Male", $C$3, $C$4))^MIN((Y$8-$C$6), $C$5)*IF($B133="Male", MIN(OFFSET(Mortality_Rates!$B$6, $C133, 0), Mortality_Rates!$B$111), MIN(OFFSET(Mortality_Rates!$B$6, $C133, 1),  Mortality_Rates!$C$111))</f>
        <v>2.2019383750305837E-4</v>
      </c>
      <c r="Z133" s="30">
        <f ca="1">(1-IF($B133="Male", $C$3, $C$4))^MIN((Z$8-$C$6), $C$5)*IF($B133="Male", MIN(OFFSET(Mortality_Rates!$B$6, $C133, 0), Mortality_Rates!$B$111), MIN(OFFSET(Mortality_Rates!$B$6, $C133, 1),  Mortality_Rates!$C$111))</f>
        <v>2.1766160837177322E-4</v>
      </c>
      <c r="AA133" s="30">
        <f ca="1">(1-IF($B133="Male", $C$3, $C$4))^MIN((AA$8-$C$6), $C$5)*IF($B133="Male", MIN(OFFSET(Mortality_Rates!$B$6, $C133, 0), Mortality_Rates!$B$111), MIN(OFFSET(Mortality_Rates!$B$6, $C133, 1),  Mortality_Rates!$C$111))</f>
        <v>2.1515849987549784E-4</v>
      </c>
      <c r="AB133" s="30">
        <f ca="1">(1-IF($B133="Male", $C$3, $C$4))^MIN((AB$8-$C$6), $C$5)*IF($B133="Male", MIN(OFFSET(Mortality_Rates!$B$6, $C133, 0), Mortality_Rates!$B$111), MIN(OFFSET(Mortality_Rates!$B$6, $C133, 1),  Mortality_Rates!$C$111))</f>
        <v>2.1268417712692959E-4</v>
      </c>
      <c r="AC133" s="30">
        <f ca="1">(1-IF($B133="Male", $C$3, $C$4))^MIN((AC$8-$C$6), $C$5)*IF($B133="Male", MIN(OFFSET(Mortality_Rates!$B$6, $C133, 0), Mortality_Rates!$B$111), MIN(OFFSET(Mortality_Rates!$B$6, $C133, 1),  Mortality_Rates!$C$111))</f>
        <v>2.1023830908996992E-4</v>
      </c>
      <c r="AD133" s="30">
        <f ca="1">(1-IF($B133="Male", $C$3, $C$4))^MIN((AD$8-$C$6), $C$5)*IF($B133="Male", MIN(OFFSET(Mortality_Rates!$B$6, $C133, 0), Mortality_Rates!$B$111), MIN(OFFSET(Mortality_Rates!$B$6, $C133, 1),  Mortality_Rates!$C$111))</f>
        <v>2.0782056853543528E-4</v>
      </c>
      <c r="AE133" s="30">
        <f ca="1">(1-IF($B133="Male", $C$3, $C$4))^MIN((AE$8-$C$6), $C$5)*IF($B133="Male", MIN(OFFSET(Mortality_Rates!$B$6, $C133, 0), Mortality_Rates!$B$111), MIN(OFFSET(Mortality_Rates!$B$6, $C133, 1),  Mortality_Rates!$C$111))</f>
        <v>2.054306319972778E-4</v>
      </c>
      <c r="AF133" s="30">
        <f ca="1">(1-IF($B133="Male", $C$3, $C$4))^MIN((AF$8-$C$6), $C$5)*IF($B133="Male", MIN(OFFSET(Mortality_Rates!$B$6, $C133, 0), Mortality_Rates!$B$111), MIN(OFFSET(Mortality_Rates!$B$6, $C133, 1),  Mortality_Rates!$C$111))</f>
        <v>2.0306817972930909E-4</v>
      </c>
      <c r="AG133" s="30">
        <f ca="1">(1-IF($B133="Male", $C$3, $C$4))^MIN((AG$8-$C$6), $C$5)*IF($B133="Male", MIN(OFFSET(Mortality_Rates!$B$6, $C133, 0), Mortality_Rates!$B$111), MIN(OFFSET(Mortality_Rates!$B$6, $C133, 1),  Mortality_Rates!$C$111))</f>
        <v>2.0073289566242204E-4</v>
      </c>
      <c r="AH133" s="30">
        <f ca="1">(1-IF($B133="Male", $C$3, $C$4))^MIN((AH$8-$C$6), $C$5)*IF($B133="Male", MIN(OFFSET(Mortality_Rates!$B$6, $C133, 0), Mortality_Rates!$B$111), MIN(OFFSET(Mortality_Rates!$B$6, $C133, 1),  Mortality_Rates!$C$111))</f>
        <v>1.9842446736230418E-4</v>
      </c>
      <c r="AI133" s="30">
        <f ca="1">(1-IF($B133="Male", $C$3, $C$4))^MIN((AI$8-$C$6), $C$5)*IF($B133="Male", MIN(OFFSET(Mortality_Rates!$B$6, $C133, 0), Mortality_Rates!$B$111), MIN(OFFSET(Mortality_Rates!$B$6, $C133, 1),  Mortality_Rates!$C$111))</f>
        <v>1.9614258598763768E-4</v>
      </c>
      <c r="AJ133" s="30">
        <f ca="1">(1-IF($B133="Male", $C$3, $C$4))^MIN((AJ$8-$C$6), $C$5)*IF($B133="Male", MIN(OFFSET(Mortality_Rates!$B$6, $C133, 0), Mortality_Rates!$B$111), MIN(OFFSET(Mortality_Rates!$B$6, $C133, 1),  Mortality_Rates!$C$111))</f>
        <v>1.9388694624877987E-4</v>
      </c>
      <c r="AK133" s="30">
        <f ca="1">(1-IF($B133="Male", $C$3, $C$4))^MIN((AK$8-$C$6), $C$5)*IF($B133="Male", MIN(OFFSET(Mortality_Rates!$B$6, $C133, 0), Mortality_Rates!$B$111), MIN(OFFSET(Mortality_Rates!$B$6, $C133, 1),  Mortality_Rates!$C$111))</f>
        <v>1.9165724636691889E-4</v>
      </c>
      <c r="AL133" s="30">
        <f ca="1">(1-IF($B133="Male", $C$3, $C$4))^MIN((AL$8-$C$6), $C$5)*IF($B133="Male", MIN(OFFSET(Mortality_Rates!$B$6, $C133, 0), Mortality_Rates!$B$111), MIN(OFFSET(Mortality_Rates!$B$6, $C133, 1),  Mortality_Rates!$C$111))</f>
        <v>1.8945318803369931E-4</v>
      </c>
      <c r="AM133" s="30">
        <f ca="1">(1-IF($B133="Male", $C$3, $C$4))^MIN((AM$8-$C$6), $C$5)*IF($B133="Male", MIN(OFFSET(Mortality_Rates!$B$6, $C133, 0), Mortality_Rates!$B$111), MIN(OFFSET(Mortality_Rates!$B$6, $C133, 1),  Mortality_Rates!$C$111))</f>
        <v>1.8727447637131181E-4</v>
      </c>
      <c r="AN133" s="30">
        <f ca="1">(1-IF($B133="Male", $C$3, $C$4))^MIN((AN$8-$C$6), $C$5)*IF($B133="Male", MIN(OFFSET(Mortality_Rates!$B$6, $C133, 0), Mortality_Rates!$B$111), MIN(OFFSET(Mortality_Rates!$B$6, $C133, 1),  Mortality_Rates!$C$111))</f>
        <v>1.8512081989304171E-4</v>
      </c>
      <c r="AO133" s="30">
        <f ca="1">(1-IF($B133="Male", $C$3, $C$4))^MIN((AO$8-$C$6), $C$5)*IF($B133="Male", MIN(OFFSET(Mortality_Rates!$B$6, $C133, 0), Mortality_Rates!$B$111), MIN(OFFSET(Mortality_Rates!$B$6, $C133, 1),  Mortality_Rates!$C$111))</f>
        <v>1.8299193046427174E-4</v>
      </c>
      <c r="AP133" s="30">
        <f ca="1">(1-IF($B133="Male", $C$3, $C$4))^MIN((AP$8-$C$6), $C$5)*IF($B133="Male", MIN(OFFSET(Mortality_Rates!$B$6, $C133, 0), Mortality_Rates!$B$111), MIN(OFFSET(Mortality_Rates!$B$6, $C133, 1),  Mortality_Rates!$C$111))</f>
        <v>1.8088752326393261E-4</v>
      </c>
      <c r="AQ133" s="30">
        <f ca="1">(1-IF($B133="Male", $C$3, $C$4))^MIN((AQ$8-$C$6), $C$5)*IF($B133="Male", MIN(OFFSET(Mortality_Rates!$B$6, $C133, 0), Mortality_Rates!$B$111), MIN(OFFSET(Mortality_Rates!$B$6, $C133, 1),  Mortality_Rates!$C$111))</f>
        <v>1.7880731674639738E-4</v>
      </c>
      <c r="AR133" s="30">
        <f ca="1">(1-IF($B133="Male", $C$3, $C$4))^MIN((AR$8-$C$6), $C$5)*IF($B133="Male", MIN(OFFSET(Mortality_Rates!$B$6, $C133, 0), Mortality_Rates!$B$111), MIN(OFFSET(Mortality_Rates!$B$6, $C133, 1),  Mortality_Rates!$C$111))</f>
        <v>1.7675103260381383E-4</v>
      </c>
      <c r="AS133" s="30">
        <f ca="1">(1-IF($B133="Male", $C$3, $C$4))^MIN((AS$8-$C$6), $C$5)*IF($B133="Male", MIN(OFFSET(Mortality_Rates!$B$6, $C133, 0), Mortality_Rates!$B$111), MIN(OFFSET(Mortality_Rates!$B$6, $C133, 1),  Mortality_Rates!$C$111))</f>
        <v>1.7471839572886995E-4</v>
      </c>
      <c r="AT133" s="30">
        <f ca="1">(1-IF($B133="Male", $C$3, $C$4))^MIN((AT$8-$C$6), $C$5)*IF($B133="Male", MIN(OFFSET(Mortality_Rates!$B$6, $C133, 0), Mortality_Rates!$B$111), MIN(OFFSET(Mortality_Rates!$B$6, $C133, 1),  Mortality_Rates!$C$111))</f>
        <v>1.7270913417798795E-4</v>
      </c>
      <c r="AU133" s="30">
        <f ca="1">(1-IF($B133="Male", $C$3, $C$4))^MIN((AU$8-$C$6), $C$5)*IF($B133="Male", MIN(OFFSET(Mortality_Rates!$B$6, $C133, 0), Mortality_Rates!$B$111), MIN(OFFSET(Mortality_Rates!$B$6, $C133, 1),  Mortality_Rates!$C$111))</f>
        <v>1.7072297913494112E-4</v>
      </c>
      <c r="AV133" s="30">
        <f ca="1">(1-IF($B133="Male", $C$3, $C$4))^MIN((AV$8-$C$6), $C$5)*IF($B133="Male", MIN(OFFSET(Mortality_Rates!$B$6, $C133, 0), Mortality_Rates!$B$111), MIN(OFFSET(Mortality_Rates!$B$6, $C133, 1),  Mortality_Rates!$C$111))</f>
        <v>1.6875966487488929E-4</v>
      </c>
      <c r="AW133" s="30">
        <f ca="1">(1-IF($B133="Male", $C$3, $C$4))^MIN((AW$8-$C$6), $C$5)*IF($B133="Male", MIN(OFFSET(Mortality_Rates!$B$6, $C133, 0), Mortality_Rates!$B$111), MIN(OFFSET(Mortality_Rates!$B$6, $C133, 1),  Mortality_Rates!$C$111))</f>
        <v>1.6681892872882808E-4</v>
      </c>
      <c r="AX133" s="30">
        <f ca="1">(1-IF($B133="Male", $C$3, $C$4))^MIN((AX$8-$C$6), $C$5)*IF($B133="Male", MIN(OFFSET(Mortality_Rates!$B$6, $C133, 0), Mortality_Rates!$B$111), MIN(OFFSET(Mortality_Rates!$B$6, $C133, 1),  Mortality_Rates!$C$111))</f>
        <v>1.6490051104844656E-4</v>
      </c>
      <c r="AY133" s="30">
        <f ca="1">(1-IF($B133="Male", $C$3, $C$4))^MIN((AY$8-$C$6), $C$5)*IF($B133="Male", MIN(OFFSET(Mortality_Rates!$B$6, $C133, 0), Mortality_Rates!$B$111), MIN(OFFSET(Mortality_Rates!$B$6, $C133, 1),  Mortality_Rates!$C$111))</f>
        <v>1.6300415517138942E-4</v>
      </c>
      <c r="AZ133" s="30">
        <f ca="1">(1-IF($B133="Male", $C$3, $C$4))^MIN((AZ$8-$C$6), $C$5)*IF($B133="Male", MIN(OFFSET(Mortality_Rates!$B$6, $C133, 0), Mortality_Rates!$B$111), MIN(OFFSET(Mortality_Rates!$B$6, $C133, 1),  Mortality_Rates!$C$111))</f>
        <v>1.6112960738691844E-4</v>
      </c>
      <c r="BA133" s="30">
        <f ca="1">(1-IF($B133="Male", $C$3, $C$4))^MIN((BA$8-$C$6), $C$5)*IF($B133="Male", MIN(OFFSET(Mortality_Rates!$B$6, $C133, 0), Mortality_Rates!$B$111), MIN(OFFSET(Mortality_Rates!$B$6, $C133, 1),  Mortality_Rates!$C$111))</f>
        <v>1.592766169019689E-4</v>
      </c>
      <c r="BB133" s="30">
        <f ca="1">(1-IF($B133="Male", $C$3, $C$4))^MIN((BB$8-$C$6), $C$5)*IF($B133="Male", MIN(OFFSET(Mortality_Rates!$B$6, $C133, 0), Mortality_Rates!$B$111), MIN(OFFSET(Mortality_Rates!$B$6, $C133, 1),  Mortality_Rates!$C$111))</f>
        <v>1.592766169019689E-4</v>
      </c>
      <c r="BC133" s="30">
        <f ca="1">(1-IF($B133="Male", $C$3, $C$4))^MIN((BC$8-$C$6), $C$5)*IF($B133="Male", MIN(OFFSET(Mortality_Rates!$B$6, $C133, 0), Mortality_Rates!$B$111), MIN(OFFSET(Mortality_Rates!$B$6, $C133, 1),  Mortality_Rates!$C$111))</f>
        <v>1.592766169019689E-4</v>
      </c>
      <c r="BD133" s="30">
        <f ca="1">(1-IF($B133="Male", $C$3, $C$4))^MIN((BD$8-$C$6), $C$5)*IF($B133="Male", MIN(OFFSET(Mortality_Rates!$B$6, $C133, 0), Mortality_Rates!$B$111), MIN(OFFSET(Mortality_Rates!$B$6, $C133, 1),  Mortality_Rates!$C$111))</f>
        <v>1.592766169019689E-4</v>
      </c>
      <c r="BE133" s="30">
        <f ca="1">(1-IF($B133="Male", $C$3, $C$4))^MIN((BE$8-$C$6), $C$5)*IF($B133="Male", MIN(OFFSET(Mortality_Rates!$B$6, $C133, 0), Mortality_Rates!$B$111), MIN(OFFSET(Mortality_Rates!$B$6, $C133, 1),  Mortality_Rates!$C$111))</f>
        <v>1.592766169019689E-4</v>
      </c>
      <c r="BF133" s="30">
        <f ca="1">(1-IF($B133="Male", $C$3, $C$4))^MIN((BF$8-$C$6), $C$5)*IF($B133="Male", MIN(OFFSET(Mortality_Rates!$B$6, $C133, 0), Mortality_Rates!$B$111), MIN(OFFSET(Mortality_Rates!$B$6, $C133, 1),  Mortality_Rates!$C$111))</f>
        <v>1.592766169019689E-4</v>
      </c>
      <c r="BG133" s="30">
        <f ca="1">(1-IF($B133="Male", $C$3, $C$4))^MIN((BG$8-$C$6), $C$5)*IF($B133="Male", MIN(OFFSET(Mortality_Rates!$B$6, $C133, 0), Mortality_Rates!$B$111), MIN(OFFSET(Mortality_Rates!$B$6, $C133, 1),  Mortality_Rates!$C$111))</f>
        <v>1.592766169019689E-4</v>
      </c>
      <c r="BH133" s="30">
        <f ca="1">(1-IF($B133="Male", $C$3, $C$4))^MIN((BH$8-$C$6), $C$5)*IF($B133="Male", MIN(OFFSET(Mortality_Rates!$B$6, $C133, 0), Mortality_Rates!$B$111), MIN(OFFSET(Mortality_Rates!$B$6, $C133, 1),  Mortality_Rates!$C$111))</f>
        <v>1.592766169019689E-4</v>
      </c>
      <c r="BI133" s="30">
        <f ca="1">(1-IF($B133="Male", $C$3, $C$4))^MIN((BI$8-$C$6), $C$5)*IF($B133="Male", MIN(OFFSET(Mortality_Rates!$B$6, $C133, 0), Mortality_Rates!$B$111), MIN(OFFSET(Mortality_Rates!$B$6, $C133, 1),  Mortality_Rates!$C$111))</f>
        <v>1.592766169019689E-4</v>
      </c>
      <c r="BJ133" s="30">
        <f ca="1">(1-IF($B133="Male", $C$3, $C$4))^MIN((BJ$8-$C$6), $C$5)*IF($B133="Male", MIN(OFFSET(Mortality_Rates!$B$6, $C133, 0), Mortality_Rates!$B$111), MIN(OFFSET(Mortality_Rates!$B$6, $C133, 1),  Mortality_Rates!$C$111))</f>
        <v>1.592766169019689E-4</v>
      </c>
      <c r="BK133" s="30">
        <f ca="1">(1-IF($B133="Male", $C$3, $C$4))^MIN((BK$8-$C$6), $C$5)*IF($B133="Male", MIN(OFFSET(Mortality_Rates!$B$6, $C133, 0), Mortality_Rates!$B$111), MIN(OFFSET(Mortality_Rates!$B$6, $C133, 1),  Mortality_Rates!$C$111))</f>
        <v>1.592766169019689E-4</v>
      </c>
    </row>
    <row r="134" spans="1:63" x14ac:dyDescent="0.35">
      <c r="A134" t="s">
        <v>38</v>
      </c>
      <c r="B134" t="s">
        <v>32</v>
      </c>
      <c r="C134">
        <f t="shared" si="27"/>
        <v>24</v>
      </c>
      <c r="D134" s="30">
        <f ca="1">(1-IF($B134="Male", $C$3, $C$4))^MIN((D$8-$C$6), $C$5)*IF($B134="Male", MIN(OFFSET(Mortality_Rates!$B$6, $C134, 0), Mortality_Rates!$B$111), MIN(OFFSET(Mortality_Rates!$B$6, $C134, 1),  Mortality_Rates!$C$111))</f>
        <v>2.8567650000000002E-4</v>
      </c>
      <c r="E134" s="30">
        <f ca="1">(1-IF($B134="Male", $C$3, $C$4))^MIN((E$8-$C$6), $C$5)*IF($B134="Male", MIN(OFFSET(Mortality_Rates!$B$6, $C134, 0), Mortality_Rates!$B$111), MIN(OFFSET(Mortality_Rates!$B$6, $C134, 1),  Mortality_Rates!$C$111))</f>
        <v>2.8239122024999999E-4</v>
      </c>
      <c r="F134" s="30">
        <f ca="1">(1-IF($B134="Male", $C$3, $C$4))^MIN((F$8-$C$6), $C$5)*IF($B134="Male", MIN(OFFSET(Mortality_Rates!$B$6, $C134, 0), Mortality_Rates!$B$111), MIN(OFFSET(Mortality_Rates!$B$6, $C134, 1),  Mortality_Rates!$C$111))</f>
        <v>2.7914372121712501E-4</v>
      </c>
      <c r="G134" s="30">
        <f ca="1">(1-IF($B134="Male", $C$3, $C$4))^MIN((G$8-$C$6), $C$5)*IF($B134="Male", MIN(OFFSET(Mortality_Rates!$B$6, $C134, 0), Mortality_Rates!$B$111), MIN(OFFSET(Mortality_Rates!$B$6, $C134, 1),  Mortality_Rates!$C$111))</f>
        <v>2.7593356842312808E-4</v>
      </c>
      <c r="H134" s="30">
        <f ca="1">(1-IF($B134="Male", $C$3, $C$4))^MIN((H$8-$C$6), $C$5)*IF($B134="Male", MIN(OFFSET(Mortality_Rates!$B$6, $C134, 0), Mortality_Rates!$B$111), MIN(OFFSET(Mortality_Rates!$B$6, $C134, 1),  Mortality_Rates!$C$111))</f>
        <v>2.7276033238626211E-4</v>
      </c>
      <c r="I134" s="30">
        <f ca="1">(1-IF($B134="Male", $C$3, $C$4))^MIN((I$8-$C$6), $C$5)*IF($B134="Male", MIN(OFFSET(Mortality_Rates!$B$6, $C134, 0), Mortality_Rates!$B$111), MIN(OFFSET(Mortality_Rates!$B$6, $C134, 1),  Mortality_Rates!$C$111))</f>
        <v>2.6962358856382011E-4</v>
      </c>
      <c r="J134" s="30">
        <f ca="1">(1-IF($B134="Male", $C$3, $C$4))^MIN((J$8-$C$6), $C$5)*IF($B134="Male", MIN(OFFSET(Mortality_Rates!$B$6, $C134, 0), Mortality_Rates!$B$111), MIN(OFFSET(Mortality_Rates!$B$6, $C134, 1),  Mortality_Rates!$C$111))</f>
        <v>2.6652291729533615E-4</v>
      </c>
      <c r="K134" s="30">
        <f ca="1">(1-IF($B134="Male", $C$3, $C$4))^MIN((K$8-$C$6), $C$5)*IF($B134="Male", MIN(OFFSET(Mortality_Rates!$B$6, $C134, 0), Mortality_Rates!$B$111), MIN(OFFSET(Mortality_Rates!$B$6, $C134, 1),  Mortality_Rates!$C$111))</f>
        <v>2.6345790374643981E-4</v>
      </c>
      <c r="L134" s="30">
        <f ca="1">(1-IF($B134="Male", $C$3, $C$4))^MIN((L$8-$C$6), $C$5)*IF($B134="Male", MIN(OFFSET(Mortality_Rates!$B$6, $C134, 0), Mortality_Rates!$B$111), MIN(OFFSET(Mortality_Rates!$B$6, $C134, 1),  Mortality_Rates!$C$111))</f>
        <v>2.6042813785335573E-4</v>
      </c>
      <c r="M134" s="30">
        <f ca="1">(1-IF($B134="Male", $C$3, $C$4))^MIN((M$8-$C$6), $C$5)*IF($B134="Male", MIN(OFFSET(Mortality_Rates!$B$6, $C134, 0), Mortality_Rates!$B$111), MIN(OFFSET(Mortality_Rates!$B$6, $C134, 1),  Mortality_Rates!$C$111))</f>
        <v>2.5743321426804217E-4</v>
      </c>
      <c r="N134" s="30">
        <f ca="1">(1-IF($B134="Male", $C$3, $C$4))^MIN((N$8-$C$6), $C$5)*IF($B134="Male", MIN(OFFSET(Mortality_Rates!$B$6, $C134, 0), Mortality_Rates!$B$111), MIN(OFFSET(Mortality_Rates!$B$6, $C134, 1),  Mortality_Rates!$C$111))</f>
        <v>2.5447273230395966E-4</v>
      </c>
      <c r="O134" s="30">
        <f ca="1">(1-IF($B134="Male", $C$3, $C$4))^MIN((O$8-$C$6), $C$5)*IF($B134="Male", MIN(OFFSET(Mortality_Rates!$B$6, $C134, 0), Mortality_Rates!$B$111), MIN(OFFSET(Mortality_Rates!$B$6, $C134, 1),  Mortality_Rates!$C$111))</f>
        <v>2.5154629588246415E-4</v>
      </c>
      <c r="P134" s="30">
        <f ca="1">(1-IF($B134="Male", $C$3, $C$4))^MIN((P$8-$C$6), $C$5)*IF($B134="Male", MIN(OFFSET(Mortality_Rates!$B$6, $C134, 0), Mortality_Rates!$B$111), MIN(OFFSET(Mortality_Rates!$B$6, $C134, 1),  Mortality_Rates!$C$111))</f>
        <v>2.4865351347981584E-4</v>
      </c>
      <c r="Q134" s="30">
        <f ca="1">(1-IF($B134="Male", $C$3, $C$4))^MIN((Q$8-$C$6), $C$5)*IF($B134="Male", MIN(OFFSET(Mortality_Rates!$B$6, $C134, 0), Mortality_Rates!$B$111), MIN(OFFSET(Mortality_Rates!$B$6, $C134, 1),  Mortality_Rates!$C$111))</f>
        <v>2.4579399807479795E-4</v>
      </c>
      <c r="R134" s="30">
        <f ca="1">(1-IF($B134="Male", $C$3, $C$4))^MIN((R$8-$C$6), $C$5)*IF($B134="Male", MIN(OFFSET(Mortality_Rates!$B$6, $C134, 0), Mortality_Rates!$B$111), MIN(OFFSET(Mortality_Rates!$B$6, $C134, 1),  Mortality_Rates!$C$111))</f>
        <v>2.429673670969378E-4</v>
      </c>
      <c r="S134" s="30">
        <f ca="1">(1-IF($B134="Male", $C$3, $C$4))^MIN((S$8-$C$6), $C$5)*IF($B134="Male", MIN(OFFSET(Mortality_Rates!$B$6, $C134, 0), Mortality_Rates!$B$111), MIN(OFFSET(Mortality_Rates!$B$6, $C134, 1),  Mortality_Rates!$C$111))</f>
        <v>2.4017324237532301E-4</v>
      </c>
      <c r="T134" s="30">
        <f ca="1">(1-IF($B134="Male", $C$3, $C$4))^MIN((T$8-$C$6), $C$5)*IF($B134="Male", MIN(OFFSET(Mortality_Rates!$B$6, $C134, 0), Mortality_Rates!$B$111), MIN(OFFSET(Mortality_Rates!$B$6, $C134, 1),  Mortality_Rates!$C$111))</f>
        <v>2.3741125008800679E-4</v>
      </c>
      <c r="U134" s="30">
        <f ca="1">(1-IF($B134="Male", $C$3, $C$4))^MIN((U$8-$C$6), $C$5)*IF($B134="Male", MIN(OFFSET(Mortality_Rates!$B$6, $C134, 0), Mortality_Rates!$B$111), MIN(OFFSET(Mortality_Rates!$B$6, $C134, 1),  Mortality_Rates!$C$111))</f>
        <v>2.3468102071199471E-4</v>
      </c>
      <c r="V134" s="30">
        <f ca="1">(1-IF($B134="Male", $C$3, $C$4))^MIN((V$8-$C$6), $C$5)*IF($B134="Male", MIN(OFFSET(Mortality_Rates!$B$6, $C134, 0), Mortality_Rates!$B$111), MIN(OFFSET(Mortality_Rates!$B$6, $C134, 1),  Mortality_Rates!$C$111))</f>
        <v>2.3198218897380678E-4</v>
      </c>
      <c r="W134" s="30">
        <f ca="1">(1-IF($B134="Male", $C$3, $C$4))^MIN((W$8-$C$6), $C$5)*IF($B134="Male", MIN(OFFSET(Mortality_Rates!$B$6, $C134, 0), Mortality_Rates!$B$111), MIN(OFFSET(Mortality_Rates!$B$6, $C134, 1),  Mortality_Rates!$C$111))</f>
        <v>2.29314393800608E-4</v>
      </c>
      <c r="X134" s="30">
        <f ca="1">(1-IF($B134="Male", $C$3, $C$4))^MIN((X$8-$C$6), $C$5)*IF($B134="Male", MIN(OFFSET(Mortality_Rates!$B$6, $C134, 0), Mortality_Rates!$B$111), MIN(OFFSET(Mortality_Rates!$B$6, $C134, 1),  Mortality_Rates!$C$111))</f>
        <v>2.2667727827190104E-4</v>
      </c>
      <c r="Y134" s="30">
        <f ca="1">(1-IF($B134="Male", $C$3, $C$4))^MIN((Y$8-$C$6), $C$5)*IF($B134="Male", MIN(OFFSET(Mortality_Rates!$B$6, $C134, 0), Mortality_Rates!$B$111), MIN(OFFSET(Mortality_Rates!$B$6, $C134, 1),  Mortality_Rates!$C$111))</f>
        <v>2.2407048957177417E-4</v>
      </c>
      <c r="Z134" s="30">
        <f ca="1">(1-IF($B134="Male", $C$3, $C$4))^MIN((Z$8-$C$6), $C$5)*IF($B134="Male", MIN(OFFSET(Mortality_Rates!$B$6, $C134, 0), Mortality_Rates!$B$111), MIN(OFFSET(Mortality_Rates!$B$6, $C134, 1),  Mortality_Rates!$C$111))</f>
        <v>2.2149367894169878E-4</v>
      </c>
      <c r="AA134" s="30">
        <f ca="1">(1-IF($B134="Male", $C$3, $C$4))^MIN((AA$8-$C$6), $C$5)*IF($B134="Male", MIN(OFFSET(Mortality_Rates!$B$6, $C134, 0), Mortality_Rates!$B$111), MIN(OFFSET(Mortality_Rates!$B$6, $C134, 1),  Mortality_Rates!$C$111))</f>
        <v>2.1894650163386924E-4</v>
      </c>
      <c r="AB134" s="30">
        <f ca="1">(1-IF($B134="Male", $C$3, $C$4))^MIN((AB$8-$C$6), $C$5)*IF($B134="Male", MIN(OFFSET(Mortality_Rates!$B$6, $C134, 0), Mortality_Rates!$B$111), MIN(OFFSET(Mortality_Rates!$B$6, $C134, 1),  Mortality_Rates!$C$111))</f>
        <v>2.1642861686507972E-4</v>
      </c>
      <c r="AC134" s="30">
        <f ca="1">(1-IF($B134="Male", $C$3, $C$4))^MIN((AC$8-$C$6), $C$5)*IF($B134="Male", MIN(OFFSET(Mortality_Rates!$B$6, $C134, 0), Mortality_Rates!$B$111), MIN(OFFSET(Mortality_Rates!$B$6, $C134, 1),  Mortality_Rates!$C$111))</f>
        <v>2.1393968777113132E-4</v>
      </c>
      <c r="AD134" s="30">
        <f ca="1">(1-IF($B134="Male", $C$3, $C$4))^MIN((AD$8-$C$6), $C$5)*IF($B134="Male", MIN(OFFSET(Mortality_Rates!$B$6, $C134, 0), Mortality_Rates!$B$111), MIN(OFFSET(Mortality_Rates!$B$6, $C134, 1),  Mortality_Rates!$C$111))</f>
        <v>2.1147938136176333E-4</v>
      </c>
      <c r="AE134" s="30">
        <f ca="1">(1-IF($B134="Male", $C$3, $C$4))^MIN((AE$8-$C$6), $C$5)*IF($B134="Male", MIN(OFFSET(Mortality_Rates!$B$6, $C134, 0), Mortality_Rates!$B$111), MIN(OFFSET(Mortality_Rates!$B$6, $C134, 1),  Mortality_Rates!$C$111))</f>
        <v>2.0904736847610308E-4</v>
      </c>
      <c r="AF134" s="30">
        <f ca="1">(1-IF($B134="Male", $C$3, $C$4))^MIN((AF$8-$C$6), $C$5)*IF($B134="Male", MIN(OFFSET(Mortality_Rates!$B$6, $C134, 0), Mortality_Rates!$B$111), MIN(OFFSET(Mortality_Rates!$B$6, $C134, 1),  Mortality_Rates!$C$111))</f>
        <v>2.066433237386279E-4</v>
      </c>
      <c r="AG134" s="30">
        <f ca="1">(1-IF($B134="Male", $C$3, $C$4))^MIN((AG$8-$C$6), $C$5)*IF($B134="Male", MIN(OFFSET(Mortality_Rates!$B$6, $C134, 0), Mortality_Rates!$B$111), MIN(OFFSET(Mortality_Rates!$B$6, $C134, 1),  Mortality_Rates!$C$111))</f>
        <v>2.0426692551563365E-4</v>
      </c>
      <c r="AH134" s="30">
        <f ca="1">(1-IF($B134="Male", $C$3, $C$4))^MIN((AH$8-$C$6), $C$5)*IF($B134="Male", MIN(OFFSET(Mortality_Rates!$B$6, $C134, 0), Mortality_Rates!$B$111), MIN(OFFSET(Mortality_Rates!$B$6, $C134, 1),  Mortality_Rates!$C$111))</f>
        <v>2.0191785587220389E-4</v>
      </c>
      <c r="AI134" s="30">
        <f ca="1">(1-IF($B134="Male", $C$3, $C$4))^MIN((AI$8-$C$6), $C$5)*IF($B134="Male", MIN(OFFSET(Mortality_Rates!$B$6, $C134, 0), Mortality_Rates!$B$111), MIN(OFFSET(Mortality_Rates!$B$6, $C134, 1),  Mortality_Rates!$C$111))</f>
        <v>1.9959580052967353E-4</v>
      </c>
      <c r="AJ134" s="30">
        <f ca="1">(1-IF($B134="Male", $C$3, $C$4))^MIN((AJ$8-$C$6), $C$5)*IF($B134="Male", MIN(OFFSET(Mortality_Rates!$B$6, $C134, 0), Mortality_Rates!$B$111), MIN(OFFSET(Mortality_Rates!$B$6, $C134, 1),  Mortality_Rates!$C$111))</f>
        <v>1.973004488235823E-4</v>
      </c>
      <c r="AK134" s="30">
        <f ca="1">(1-IF($B134="Male", $C$3, $C$4))^MIN((AK$8-$C$6), $C$5)*IF($B134="Male", MIN(OFFSET(Mortality_Rates!$B$6, $C134, 0), Mortality_Rates!$B$111), MIN(OFFSET(Mortality_Rates!$B$6, $C134, 1),  Mortality_Rates!$C$111))</f>
        <v>1.9503149366211108E-4</v>
      </c>
      <c r="AL134" s="30">
        <f ca="1">(1-IF($B134="Male", $C$3, $C$4))^MIN((AL$8-$C$6), $C$5)*IF($B134="Male", MIN(OFFSET(Mortality_Rates!$B$6, $C134, 0), Mortality_Rates!$B$111), MIN(OFFSET(Mortality_Rates!$B$6, $C134, 1),  Mortality_Rates!$C$111))</f>
        <v>1.9278863148499681E-4</v>
      </c>
      <c r="AM134" s="30">
        <f ca="1">(1-IF($B134="Male", $C$3, $C$4))^MIN((AM$8-$C$6), $C$5)*IF($B134="Male", MIN(OFFSET(Mortality_Rates!$B$6, $C134, 0), Mortality_Rates!$B$111), MIN(OFFSET(Mortality_Rates!$B$6, $C134, 1),  Mortality_Rates!$C$111))</f>
        <v>1.9057156222291937E-4</v>
      </c>
      <c r="AN134" s="30">
        <f ca="1">(1-IF($B134="Male", $C$3, $C$4))^MIN((AN$8-$C$6), $C$5)*IF($B134="Male", MIN(OFFSET(Mortality_Rates!$B$6, $C134, 0), Mortality_Rates!$B$111), MIN(OFFSET(Mortality_Rates!$B$6, $C134, 1),  Mortality_Rates!$C$111))</f>
        <v>1.8837998925735579E-4</v>
      </c>
      <c r="AO134" s="30">
        <f ca="1">(1-IF($B134="Male", $C$3, $C$4))^MIN((AO$8-$C$6), $C$5)*IF($B134="Male", MIN(OFFSET(Mortality_Rates!$B$6, $C134, 0), Mortality_Rates!$B$111), MIN(OFFSET(Mortality_Rates!$B$6, $C134, 1),  Mortality_Rates!$C$111))</f>
        <v>1.8621361938089622E-4</v>
      </c>
      <c r="AP134" s="30">
        <f ca="1">(1-IF($B134="Male", $C$3, $C$4))^MIN((AP$8-$C$6), $C$5)*IF($B134="Male", MIN(OFFSET(Mortality_Rates!$B$6, $C134, 0), Mortality_Rates!$B$111), MIN(OFFSET(Mortality_Rates!$B$6, $C134, 1),  Mortality_Rates!$C$111))</f>
        <v>1.8407216275801591E-4</v>
      </c>
      <c r="AQ134" s="30">
        <f ca="1">(1-IF($B134="Male", $C$3, $C$4))^MIN((AQ$8-$C$6), $C$5)*IF($B134="Male", MIN(OFFSET(Mortality_Rates!$B$6, $C134, 0), Mortality_Rates!$B$111), MIN(OFFSET(Mortality_Rates!$B$6, $C134, 1),  Mortality_Rates!$C$111))</f>
        <v>1.8195533288629871E-4</v>
      </c>
      <c r="AR134" s="30">
        <f ca="1">(1-IF($B134="Male", $C$3, $C$4))^MIN((AR$8-$C$6), $C$5)*IF($B134="Male", MIN(OFFSET(Mortality_Rates!$B$6, $C134, 0), Mortality_Rates!$B$111), MIN(OFFSET(Mortality_Rates!$B$6, $C134, 1),  Mortality_Rates!$C$111))</f>
        <v>1.7986284655810628E-4</v>
      </c>
      <c r="AS134" s="30">
        <f ca="1">(1-IF($B134="Male", $C$3, $C$4))^MIN((AS$8-$C$6), $C$5)*IF($B134="Male", MIN(OFFSET(Mortality_Rates!$B$6, $C134, 0), Mortality_Rates!$B$111), MIN(OFFSET(Mortality_Rates!$B$6, $C134, 1),  Mortality_Rates!$C$111))</f>
        <v>1.7779442382268807E-4</v>
      </c>
      <c r="AT134" s="30">
        <f ca="1">(1-IF($B134="Male", $C$3, $C$4))^MIN((AT$8-$C$6), $C$5)*IF($B134="Male", MIN(OFFSET(Mortality_Rates!$B$6, $C134, 0), Mortality_Rates!$B$111), MIN(OFFSET(Mortality_Rates!$B$6, $C134, 1),  Mortality_Rates!$C$111))</f>
        <v>1.7574978794872715E-4</v>
      </c>
      <c r="AU134" s="30">
        <f ca="1">(1-IF($B134="Male", $C$3, $C$4))^MIN((AU$8-$C$6), $C$5)*IF($B134="Male", MIN(OFFSET(Mortality_Rates!$B$6, $C134, 0), Mortality_Rates!$B$111), MIN(OFFSET(Mortality_Rates!$B$6, $C134, 1),  Mortality_Rates!$C$111))</f>
        <v>1.7372866538731683E-4</v>
      </c>
      <c r="AV134" s="30">
        <f ca="1">(1-IF($B134="Male", $C$3, $C$4))^MIN((AV$8-$C$6), $C$5)*IF($B134="Male", MIN(OFFSET(Mortality_Rates!$B$6, $C134, 0), Mortality_Rates!$B$111), MIN(OFFSET(Mortality_Rates!$B$6, $C134, 1),  Mortality_Rates!$C$111))</f>
        <v>1.7173078573536269E-4</v>
      </c>
      <c r="AW134" s="30">
        <f ca="1">(1-IF($B134="Male", $C$3, $C$4))^MIN((AW$8-$C$6), $C$5)*IF($B134="Male", MIN(OFFSET(Mortality_Rates!$B$6, $C134, 0), Mortality_Rates!$B$111), MIN(OFFSET(Mortality_Rates!$B$6, $C134, 1),  Mortality_Rates!$C$111))</f>
        <v>1.6975588169940601E-4</v>
      </c>
      <c r="AX134" s="30">
        <f ca="1">(1-IF($B134="Male", $C$3, $C$4))^MIN((AX$8-$C$6), $C$5)*IF($B134="Male", MIN(OFFSET(Mortality_Rates!$B$6, $C134, 0), Mortality_Rates!$B$111), MIN(OFFSET(Mortality_Rates!$B$6, $C134, 1),  Mortality_Rates!$C$111))</f>
        <v>1.6780368905986286E-4</v>
      </c>
      <c r="AY134" s="30">
        <f ca="1">(1-IF($B134="Male", $C$3, $C$4))^MIN((AY$8-$C$6), $C$5)*IF($B134="Male", MIN(OFFSET(Mortality_Rates!$B$6, $C134, 0), Mortality_Rates!$B$111), MIN(OFFSET(Mortality_Rates!$B$6, $C134, 1),  Mortality_Rates!$C$111))</f>
        <v>1.6587394663567442E-4</v>
      </c>
      <c r="AZ134" s="30">
        <f ca="1">(1-IF($B134="Male", $C$3, $C$4))^MIN((AZ$8-$C$6), $C$5)*IF($B134="Male", MIN(OFFSET(Mortality_Rates!$B$6, $C134, 0), Mortality_Rates!$B$111), MIN(OFFSET(Mortality_Rates!$B$6, $C134, 1),  Mortality_Rates!$C$111))</f>
        <v>1.6396639624936417E-4</v>
      </c>
      <c r="BA134" s="30">
        <f ca="1">(1-IF($B134="Male", $C$3, $C$4))^MIN((BA$8-$C$6), $C$5)*IF($B134="Male", MIN(OFFSET(Mortality_Rates!$B$6, $C134, 0), Mortality_Rates!$B$111), MIN(OFFSET(Mortality_Rates!$B$6, $C134, 1),  Mortality_Rates!$C$111))</f>
        <v>1.620807826924965E-4</v>
      </c>
      <c r="BB134" s="30">
        <f ca="1">(1-IF($B134="Male", $C$3, $C$4))^MIN((BB$8-$C$6), $C$5)*IF($B134="Male", MIN(OFFSET(Mortality_Rates!$B$6, $C134, 0), Mortality_Rates!$B$111), MIN(OFFSET(Mortality_Rates!$B$6, $C134, 1),  Mortality_Rates!$C$111))</f>
        <v>1.620807826924965E-4</v>
      </c>
      <c r="BC134" s="30">
        <f ca="1">(1-IF($B134="Male", $C$3, $C$4))^MIN((BC$8-$C$6), $C$5)*IF($B134="Male", MIN(OFFSET(Mortality_Rates!$B$6, $C134, 0), Mortality_Rates!$B$111), MIN(OFFSET(Mortality_Rates!$B$6, $C134, 1),  Mortality_Rates!$C$111))</f>
        <v>1.620807826924965E-4</v>
      </c>
      <c r="BD134" s="30">
        <f ca="1">(1-IF($B134="Male", $C$3, $C$4))^MIN((BD$8-$C$6), $C$5)*IF($B134="Male", MIN(OFFSET(Mortality_Rates!$B$6, $C134, 0), Mortality_Rates!$B$111), MIN(OFFSET(Mortality_Rates!$B$6, $C134, 1),  Mortality_Rates!$C$111))</f>
        <v>1.620807826924965E-4</v>
      </c>
      <c r="BE134" s="30">
        <f ca="1">(1-IF($B134="Male", $C$3, $C$4))^MIN((BE$8-$C$6), $C$5)*IF($B134="Male", MIN(OFFSET(Mortality_Rates!$B$6, $C134, 0), Mortality_Rates!$B$111), MIN(OFFSET(Mortality_Rates!$B$6, $C134, 1),  Mortality_Rates!$C$111))</f>
        <v>1.620807826924965E-4</v>
      </c>
      <c r="BF134" s="30">
        <f ca="1">(1-IF($B134="Male", $C$3, $C$4))^MIN((BF$8-$C$6), $C$5)*IF($B134="Male", MIN(OFFSET(Mortality_Rates!$B$6, $C134, 0), Mortality_Rates!$B$111), MIN(OFFSET(Mortality_Rates!$B$6, $C134, 1),  Mortality_Rates!$C$111))</f>
        <v>1.620807826924965E-4</v>
      </c>
      <c r="BG134" s="30">
        <f ca="1">(1-IF($B134="Male", $C$3, $C$4))^MIN((BG$8-$C$6), $C$5)*IF($B134="Male", MIN(OFFSET(Mortality_Rates!$B$6, $C134, 0), Mortality_Rates!$B$111), MIN(OFFSET(Mortality_Rates!$B$6, $C134, 1),  Mortality_Rates!$C$111))</f>
        <v>1.620807826924965E-4</v>
      </c>
      <c r="BH134" s="30">
        <f ca="1">(1-IF($B134="Male", $C$3, $C$4))^MIN((BH$8-$C$6), $C$5)*IF($B134="Male", MIN(OFFSET(Mortality_Rates!$B$6, $C134, 0), Mortality_Rates!$B$111), MIN(OFFSET(Mortality_Rates!$B$6, $C134, 1),  Mortality_Rates!$C$111))</f>
        <v>1.620807826924965E-4</v>
      </c>
      <c r="BI134" s="30">
        <f ca="1">(1-IF($B134="Male", $C$3, $C$4))^MIN((BI$8-$C$6), $C$5)*IF($B134="Male", MIN(OFFSET(Mortality_Rates!$B$6, $C134, 0), Mortality_Rates!$B$111), MIN(OFFSET(Mortality_Rates!$B$6, $C134, 1),  Mortality_Rates!$C$111))</f>
        <v>1.620807826924965E-4</v>
      </c>
      <c r="BJ134" s="30">
        <f ca="1">(1-IF($B134="Male", $C$3, $C$4))^MIN((BJ$8-$C$6), $C$5)*IF($B134="Male", MIN(OFFSET(Mortality_Rates!$B$6, $C134, 0), Mortality_Rates!$B$111), MIN(OFFSET(Mortality_Rates!$B$6, $C134, 1),  Mortality_Rates!$C$111))</f>
        <v>1.620807826924965E-4</v>
      </c>
      <c r="BK134" s="30">
        <f ca="1">(1-IF($B134="Male", $C$3, $C$4))^MIN((BK$8-$C$6), $C$5)*IF($B134="Male", MIN(OFFSET(Mortality_Rates!$B$6, $C134, 0), Mortality_Rates!$B$111), MIN(OFFSET(Mortality_Rates!$B$6, $C134, 1),  Mortality_Rates!$C$111))</f>
        <v>1.620807826924965E-4</v>
      </c>
    </row>
    <row r="135" spans="1:63" x14ac:dyDescent="0.35">
      <c r="A135" t="s">
        <v>38</v>
      </c>
      <c r="B135" t="s">
        <v>32</v>
      </c>
      <c r="C135">
        <f t="shared" si="27"/>
        <v>25</v>
      </c>
      <c r="D135" s="30">
        <f ca="1">(1-IF($B135="Male", $C$3, $C$4))^MIN((D$8-$C$6), $C$5)*IF($B135="Male", MIN(OFFSET(Mortality_Rates!$B$6, $C135, 0), Mortality_Rates!$B$111), MIN(OFFSET(Mortality_Rates!$B$6, $C135, 1),  Mortality_Rates!$C$111))</f>
        <v>2.9061899999999999E-4</v>
      </c>
      <c r="E135" s="30">
        <f ca="1">(1-IF($B135="Male", $C$3, $C$4))^MIN((E$8-$C$6), $C$5)*IF($B135="Male", MIN(OFFSET(Mortality_Rates!$B$6, $C135, 0), Mortality_Rates!$B$111), MIN(OFFSET(Mortality_Rates!$B$6, $C135, 1),  Mortality_Rates!$C$111))</f>
        <v>2.8727688149999999E-4</v>
      </c>
      <c r="F135" s="30">
        <f ca="1">(1-IF($B135="Male", $C$3, $C$4))^MIN((F$8-$C$6), $C$5)*IF($B135="Male", MIN(OFFSET(Mortality_Rates!$B$6, $C135, 0), Mortality_Rates!$B$111), MIN(OFFSET(Mortality_Rates!$B$6, $C135, 1),  Mortality_Rates!$C$111))</f>
        <v>2.8397319736274998E-4</v>
      </c>
      <c r="G135" s="30">
        <f ca="1">(1-IF($B135="Male", $C$3, $C$4))^MIN((G$8-$C$6), $C$5)*IF($B135="Male", MIN(OFFSET(Mortality_Rates!$B$6, $C135, 0), Mortality_Rates!$B$111), MIN(OFFSET(Mortality_Rates!$B$6, $C135, 1),  Mortality_Rates!$C$111))</f>
        <v>2.8070750559307841E-4</v>
      </c>
      <c r="H135" s="30">
        <f ca="1">(1-IF($B135="Male", $C$3, $C$4))^MIN((H$8-$C$6), $C$5)*IF($B135="Male", MIN(OFFSET(Mortality_Rates!$B$6, $C135, 0), Mortality_Rates!$B$111), MIN(OFFSET(Mortality_Rates!$B$6, $C135, 1),  Mortality_Rates!$C$111))</f>
        <v>2.7747936927875803E-4</v>
      </c>
      <c r="I135" s="30">
        <f ca="1">(1-IF($B135="Male", $C$3, $C$4))^MIN((I$8-$C$6), $C$5)*IF($B135="Male", MIN(OFFSET(Mortality_Rates!$B$6, $C135, 0), Mortality_Rates!$B$111), MIN(OFFSET(Mortality_Rates!$B$6, $C135, 1),  Mortality_Rates!$C$111))</f>
        <v>2.7428835653205228E-4</v>
      </c>
      <c r="J135" s="30">
        <f ca="1">(1-IF($B135="Male", $C$3, $C$4))^MIN((J$8-$C$6), $C$5)*IF($B135="Male", MIN(OFFSET(Mortality_Rates!$B$6, $C135, 0), Mortality_Rates!$B$111), MIN(OFFSET(Mortality_Rates!$B$6, $C135, 1),  Mortality_Rates!$C$111))</f>
        <v>2.711340404319337E-4</v>
      </c>
      <c r="K135" s="30">
        <f ca="1">(1-IF($B135="Male", $C$3, $C$4))^MIN((K$8-$C$6), $C$5)*IF($B135="Male", MIN(OFFSET(Mortality_Rates!$B$6, $C135, 0), Mortality_Rates!$B$111), MIN(OFFSET(Mortality_Rates!$B$6, $C135, 1),  Mortality_Rates!$C$111))</f>
        <v>2.6801599896696647E-4</v>
      </c>
      <c r="L135" s="30">
        <f ca="1">(1-IF($B135="Male", $C$3, $C$4))^MIN((L$8-$C$6), $C$5)*IF($B135="Male", MIN(OFFSET(Mortality_Rates!$B$6, $C135, 0), Mortality_Rates!$B$111), MIN(OFFSET(Mortality_Rates!$B$6, $C135, 1),  Mortality_Rates!$C$111))</f>
        <v>2.6493381497884636E-4</v>
      </c>
      <c r="M135" s="30">
        <f ca="1">(1-IF($B135="Male", $C$3, $C$4))^MIN((M$8-$C$6), $C$5)*IF($B135="Male", MIN(OFFSET(Mortality_Rates!$B$6, $C135, 0), Mortality_Rates!$B$111), MIN(OFFSET(Mortality_Rates!$B$6, $C135, 1),  Mortality_Rates!$C$111))</f>
        <v>2.618870761065896E-4</v>
      </c>
      <c r="N135" s="30">
        <f ca="1">(1-IF($B135="Male", $C$3, $C$4))^MIN((N$8-$C$6), $C$5)*IF($B135="Male", MIN(OFFSET(Mortality_Rates!$B$6, $C135, 0), Mortality_Rates!$B$111), MIN(OFFSET(Mortality_Rates!$B$6, $C135, 1),  Mortality_Rates!$C$111))</f>
        <v>2.5887537473136382E-4</v>
      </c>
      <c r="O135" s="30">
        <f ca="1">(1-IF($B135="Male", $C$3, $C$4))^MIN((O$8-$C$6), $C$5)*IF($B135="Male", MIN(OFFSET(Mortality_Rates!$B$6, $C135, 0), Mortality_Rates!$B$111), MIN(OFFSET(Mortality_Rates!$B$6, $C135, 1),  Mortality_Rates!$C$111))</f>
        <v>2.5589830792195319E-4</v>
      </c>
      <c r="P135" s="30">
        <f ca="1">(1-IF($B135="Male", $C$3, $C$4))^MIN((P$8-$C$6), $C$5)*IF($B135="Male", MIN(OFFSET(Mortality_Rates!$B$6, $C135, 0), Mortality_Rates!$B$111), MIN(OFFSET(Mortality_Rates!$B$6, $C135, 1),  Mortality_Rates!$C$111))</f>
        <v>2.5295547738085074E-4</v>
      </c>
      <c r="Q135" s="30">
        <f ca="1">(1-IF($B135="Male", $C$3, $C$4))^MIN((Q$8-$C$6), $C$5)*IF($B135="Male", MIN(OFFSET(Mortality_Rates!$B$6, $C135, 0), Mortality_Rates!$B$111), MIN(OFFSET(Mortality_Rates!$B$6, $C135, 1),  Mortality_Rates!$C$111))</f>
        <v>2.5004648939097097E-4</v>
      </c>
      <c r="R135" s="30">
        <f ca="1">(1-IF($B135="Male", $C$3, $C$4))^MIN((R$8-$C$6), $C$5)*IF($B135="Male", MIN(OFFSET(Mortality_Rates!$B$6, $C135, 0), Mortality_Rates!$B$111), MIN(OFFSET(Mortality_Rates!$B$6, $C135, 1),  Mortality_Rates!$C$111))</f>
        <v>2.471709547629748E-4</v>
      </c>
      <c r="S135" s="30">
        <f ca="1">(1-IF($B135="Male", $C$3, $C$4))^MIN((S$8-$C$6), $C$5)*IF($B135="Male", MIN(OFFSET(Mortality_Rates!$B$6, $C135, 0), Mortality_Rates!$B$111), MIN(OFFSET(Mortality_Rates!$B$6, $C135, 1),  Mortality_Rates!$C$111))</f>
        <v>2.4432848878320058E-4</v>
      </c>
      <c r="T135" s="30">
        <f ca="1">(1-IF($B135="Male", $C$3, $C$4))^MIN((T$8-$C$6), $C$5)*IF($B135="Male", MIN(OFFSET(Mortality_Rates!$B$6, $C135, 0), Mortality_Rates!$B$111), MIN(OFFSET(Mortality_Rates!$B$6, $C135, 1),  Mortality_Rates!$C$111))</f>
        <v>2.4151871116219375E-4</v>
      </c>
      <c r="U135" s="30">
        <f ca="1">(1-IF($B135="Male", $C$3, $C$4))^MIN((U$8-$C$6), $C$5)*IF($B135="Male", MIN(OFFSET(Mortality_Rates!$B$6, $C135, 0), Mortality_Rates!$B$111), MIN(OFFSET(Mortality_Rates!$B$6, $C135, 1),  Mortality_Rates!$C$111))</f>
        <v>2.3874124598382854E-4</v>
      </c>
      <c r="V135" s="30">
        <f ca="1">(1-IF($B135="Male", $C$3, $C$4))^MIN((V$8-$C$6), $C$5)*IF($B135="Male", MIN(OFFSET(Mortality_Rates!$B$6, $C135, 0), Mortality_Rates!$B$111), MIN(OFFSET(Mortality_Rates!$B$6, $C135, 1),  Mortality_Rates!$C$111))</f>
        <v>2.3599572165501452E-4</v>
      </c>
      <c r="W135" s="30">
        <f ca="1">(1-IF($B135="Male", $C$3, $C$4))^MIN((W$8-$C$6), $C$5)*IF($B135="Male", MIN(OFFSET(Mortality_Rates!$B$6, $C135, 0), Mortality_Rates!$B$111), MIN(OFFSET(Mortality_Rates!$B$6, $C135, 1),  Mortality_Rates!$C$111))</f>
        <v>2.3328177085598186E-4</v>
      </c>
      <c r="X135" s="30">
        <f ca="1">(1-IF($B135="Male", $C$3, $C$4))^MIN((X$8-$C$6), $C$5)*IF($B135="Male", MIN(OFFSET(Mortality_Rates!$B$6, $C135, 0), Mortality_Rates!$B$111), MIN(OFFSET(Mortality_Rates!$B$6, $C135, 1),  Mortality_Rates!$C$111))</f>
        <v>2.3059903049113808E-4</v>
      </c>
      <c r="Y135" s="30">
        <f ca="1">(1-IF($B135="Male", $C$3, $C$4))^MIN((Y$8-$C$6), $C$5)*IF($B135="Male", MIN(OFFSET(Mortality_Rates!$B$6, $C135, 0), Mortality_Rates!$B$111), MIN(OFFSET(Mortality_Rates!$B$6, $C135, 1),  Mortality_Rates!$C$111))</f>
        <v>2.2794714164048999E-4</v>
      </c>
      <c r="Z135" s="30">
        <f ca="1">(1-IF($B135="Male", $C$3, $C$4))^MIN((Z$8-$C$6), $C$5)*IF($B135="Male", MIN(OFFSET(Mortality_Rates!$B$6, $C135, 0), Mortality_Rates!$B$111), MIN(OFFSET(Mortality_Rates!$B$6, $C135, 1),  Mortality_Rates!$C$111))</f>
        <v>2.2532574951162438E-4</v>
      </c>
      <c r="AA135" s="30">
        <f ca="1">(1-IF($B135="Male", $C$3, $C$4))^MIN((AA$8-$C$6), $C$5)*IF($B135="Male", MIN(OFFSET(Mortality_Rates!$B$6, $C135, 0), Mortality_Rates!$B$111), MIN(OFFSET(Mortality_Rates!$B$6, $C135, 1),  Mortality_Rates!$C$111))</f>
        <v>2.2273450339224069E-4</v>
      </c>
      <c r="AB135" s="30">
        <f ca="1">(1-IF($B135="Male", $C$3, $C$4))^MIN((AB$8-$C$6), $C$5)*IF($B135="Male", MIN(OFFSET(Mortality_Rates!$B$6, $C135, 0), Mortality_Rates!$B$111), MIN(OFFSET(Mortality_Rates!$B$6, $C135, 1),  Mortality_Rates!$C$111))</f>
        <v>2.2017305660322991E-4</v>
      </c>
      <c r="AC135" s="30">
        <f ca="1">(1-IF($B135="Male", $C$3, $C$4))^MIN((AC$8-$C$6), $C$5)*IF($B135="Male", MIN(OFFSET(Mortality_Rates!$B$6, $C135, 0), Mortality_Rates!$B$111), MIN(OFFSET(Mortality_Rates!$B$6, $C135, 1),  Mortality_Rates!$C$111))</f>
        <v>2.1764106645229278E-4</v>
      </c>
      <c r="AD135" s="30">
        <f ca="1">(1-IF($B135="Male", $C$3, $C$4))^MIN((AD$8-$C$6), $C$5)*IF($B135="Male", MIN(OFFSET(Mortality_Rates!$B$6, $C135, 0), Mortality_Rates!$B$111), MIN(OFFSET(Mortality_Rates!$B$6, $C135, 1),  Mortality_Rates!$C$111))</f>
        <v>2.1513819418809141E-4</v>
      </c>
      <c r="AE135" s="30">
        <f ca="1">(1-IF($B135="Male", $C$3, $C$4))^MIN((AE$8-$C$6), $C$5)*IF($B135="Male", MIN(OFFSET(Mortality_Rates!$B$6, $C135, 0), Mortality_Rates!$B$111), MIN(OFFSET(Mortality_Rates!$B$6, $C135, 1),  Mortality_Rates!$C$111))</f>
        <v>2.126641049549284E-4</v>
      </c>
      <c r="AF135" s="30">
        <f ca="1">(1-IF($B135="Male", $C$3, $C$4))^MIN((AF$8-$C$6), $C$5)*IF($B135="Male", MIN(OFFSET(Mortality_Rates!$B$6, $C135, 0), Mortality_Rates!$B$111), MIN(OFFSET(Mortality_Rates!$B$6, $C135, 1),  Mortality_Rates!$C$111))</f>
        <v>2.1021846774794671E-4</v>
      </c>
      <c r="AG135" s="30">
        <f ca="1">(1-IF($B135="Male", $C$3, $C$4))^MIN((AG$8-$C$6), $C$5)*IF($B135="Male", MIN(OFFSET(Mortality_Rates!$B$6, $C135, 0), Mortality_Rates!$B$111), MIN(OFFSET(Mortality_Rates!$B$6, $C135, 1),  Mortality_Rates!$C$111))</f>
        <v>2.0780095536884532E-4</v>
      </c>
      <c r="AH135" s="30">
        <f ca="1">(1-IF($B135="Male", $C$3, $C$4))^MIN((AH$8-$C$6), $C$5)*IF($B135="Male", MIN(OFFSET(Mortality_Rates!$B$6, $C135, 0), Mortality_Rates!$B$111), MIN(OFFSET(Mortality_Rates!$B$6, $C135, 1),  Mortality_Rates!$C$111))</f>
        <v>2.054112443821036E-4</v>
      </c>
      <c r="AI135" s="30">
        <f ca="1">(1-IF($B135="Male", $C$3, $C$4))^MIN((AI$8-$C$6), $C$5)*IF($B135="Male", MIN(OFFSET(Mortality_Rates!$B$6, $C135, 0), Mortality_Rates!$B$111), MIN(OFFSET(Mortality_Rates!$B$6, $C135, 1),  Mortality_Rates!$C$111))</f>
        <v>2.0304901507170941E-4</v>
      </c>
      <c r="AJ135" s="30">
        <f ca="1">(1-IF($B135="Male", $C$3, $C$4))^MIN((AJ$8-$C$6), $C$5)*IF($B135="Male", MIN(OFFSET(Mortality_Rates!$B$6, $C135, 0), Mortality_Rates!$B$111), MIN(OFFSET(Mortality_Rates!$B$6, $C135, 1),  Mortality_Rates!$C$111))</f>
        <v>2.0071395139838478E-4</v>
      </c>
      <c r="AK135" s="30">
        <f ca="1">(1-IF($B135="Male", $C$3, $C$4))^MIN((AK$8-$C$6), $C$5)*IF($B135="Male", MIN(OFFSET(Mortality_Rates!$B$6, $C135, 0), Mortality_Rates!$B$111), MIN(OFFSET(Mortality_Rates!$B$6, $C135, 1),  Mortality_Rates!$C$111))</f>
        <v>1.9840574095730332E-4</v>
      </c>
      <c r="AL135" s="30">
        <f ca="1">(1-IF($B135="Male", $C$3, $C$4))^MIN((AL$8-$C$6), $C$5)*IF($B135="Male", MIN(OFFSET(Mortality_Rates!$B$6, $C135, 0), Mortality_Rates!$B$111), MIN(OFFSET(Mortality_Rates!$B$6, $C135, 1),  Mortality_Rates!$C$111))</f>
        <v>1.9612407493629433E-4</v>
      </c>
      <c r="AM135" s="30">
        <f ca="1">(1-IF($B135="Male", $C$3, $C$4))^MIN((AM$8-$C$6), $C$5)*IF($B135="Male", MIN(OFFSET(Mortality_Rates!$B$6, $C135, 0), Mortality_Rates!$B$111), MIN(OFFSET(Mortality_Rates!$B$6, $C135, 1),  Mortality_Rates!$C$111))</f>
        <v>1.9386864807452699E-4</v>
      </c>
      <c r="AN135" s="30">
        <f ca="1">(1-IF($B135="Male", $C$3, $C$4))^MIN((AN$8-$C$6), $C$5)*IF($B135="Male", MIN(OFFSET(Mortality_Rates!$B$6, $C135, 0), Mortality_Rates!$B$111), MIN(OFFSET(Mortality_Rates!$B$6, $C135, 1),  Mortality_Rates!$C$111))</f>
        <v>1.9163915862166993E-4</v>
      </c>
      <c r="AO135" s="30">
        <f ca="1">(1-IF($B135="Male", $C$3, $C$4))^MIN((AO$8-$C$6), $C$5)*IF($B135="Male", MIN(OFFSET(Mortality_Rates!$B$6, $C135, 0), Mortality_Rates!$B$111), MIN(OFFSET(Mortality_Rates!$B$6, $C135, 1),  Mortality_Rates!$C$111))</f>
        <v>1.8943530829752071E-4</v>
      </c>
      <c r="AP135" s="30">
        <f ca="1">(1-IF($B135="Male", $C$3, $C$4))^MIN((AP$8-$C$6), $C$5)*IF($B135="Male", MIN(OFFSET(Mortality_Rates!$B$6, $C135, 0), Mortality_Rates!$B$111), MIN(OFFSET(Mortality_Rates!$B$6, $C135, 1),  Mortality_Rates!$C$111))</f>
        <v>1.8725680225209924E-4</v>
      </c>
      <c r="AQ135" s="30">
        <f ca="1">(1-IF($B135="Male", $C$3, $C$4))^MIN((AQ$8-$C$6), $C$5)*IF($B135="Male", MIN(OFFSET(Mortality_Rates!$B$6, $C135, 0), Mortality_Rates!$B$111), MIN(OFFSET(Mortality_Rates!$B$6, $C135, 1),  Mortality_Rates!$C$111))</f>
        <v>1.8510334902620011E-4</v>
      </c>
      <c r="AR135" s="30">
        <f ca="1">(1-IF($B135="Male", $C$3, $C$4))^MIN((AR$8-$C$6), $C$5)*IF($B135="Male", MIN(OFFSET(Mortality_Rates!$B$6, $C135, 0), Mortality_Rates!$B$111), MIN(OFFSET(Mortality_Rates!$B$6, $C135, 1),  Mortality_Rates!$C$111))</f>
        <v>1.8297466051239879E-4</v>
      </c>
      <c r="AS135" s="30">
        <f ca="1">(1-IF($B135="Male", $C$3, $C$4))^MIN((AS$8-$C$6), $C$5)*IF($B135="Male", MIN(OFFSET(Mortality_Rates!$B$6, $C135, 0), Mortality_Rates!$B$111), MIN(OFFSET(Mortality_Rates!$B$6, $C135, 1),  Mortality_Rates!$C$111))</f>
        <v>1.8087045191650619E-4</v>
      </c>
      <c r="AT135" s="30">
        <f ca="1">(1-IF($B135="Male", $C$3, $C$4))^MIN((AT$8-$C$6), $C$5)*IF($B135="Male", MIN(OFFSET(Mortality_Rates!$B$6, $C135, 0), Mortality_Rates!$B$111), MIN(OFFSET(Mortality_Rates!$B$6, $C135, 1),  Mortality_Rates!$C$111))</f>
        <v>1.7879044171946638E-4</v>
      </c>
      <c r="AU135" s="30">
        <f ca="1">(1-IF($B135="Male", $C$3, $C$4))^MIN((AU$8-$C$6), $C$5)*IF($B135="Male", MIN(OFFSET(Mortality_Rates!$B$6, $C135, 0), Mortality_Rates!$B$111), MIN(OFFSET(Mortality_Rates!$B$6, $C135, 1),  Mortality_Rates!$C$111))</f>
        <v>1.7673435163969255E-4</v>
      </c>
      <c r="AV135" s="30">
        <f ca="1">(1-IF($B135="Male", $C$3, $C$4))^MIN((AV$8-$C$6), $C$5)*IF($B135="Male", MIN(OFFSET(Mortality_Rates!$B$6, $C135, 0), Mortality_Rates!$B$111), MIN(OFFSET(Mortality_Rates!$B$6, $C135, 1),  Mortality_Rates!$C$111))</f>
        <v>1.7470190659583609E-4</v>
      </c>
      <c r="AW135" s="30">
        <f ca="1">(1-IF($B135="Male", $C$3, $C$4))^MIN((AW$8-$C$6), $C$5)*IF($B135="Male", MIN(OFFSET(Mortality_Rates!$B$6, $C135, 0), Mortality_Rates!$B$111), MIN(OFFSET(Mortality_Rates!$B$6, $C135, 1),  Mortality_Rates!$C$111))</f>
        <v>1.7269283466998399E-4</v>
      </c>
      <c r="AX135" s="30">
        <f ca="1">(1-IF($B135="Male", $C$3, $C$4))^MIN((AX$8-$C$6), $C$5)*IF($B135="Male", MIN(OFFSET(Mortality_Rates!$B$6, $C135, 0), Mortality_Rates!$B$111), MIN(OFFSET(Mortality_Rates!$B$6, $C135, 1),  Mortality_Rates!$C$111))</f>
        <v>1.7070686707127916E-4</v>
      </c>
      <c r="AY135" s="30">
        <f ca="1">(1-IF($B135="Male", $C$3, $C$4))^MIN((AY$8-$C$6), $C$5)*IF($B135="Male", MIN(OFFSET(Mortality_Rates!$B$6, $C135, 0), Mortality_Rates!$B$111), MIN(OFFSET(Mortality_Rates!$B$6, $C135, 1),  Mortality_Rates!$C$111))</f>
        <v>1.6874373809995944E-4</v>
      </c>
      <c r="AZ135" s="30">
        <f ca="1">(1-IF($B135="Male", $C$3, $C$4))^MIN((AZ$8-$C$6), $C$5)*IF($B135="Male", MIN(OFFSET(Mortality_Rates!$B$6, $C135, 0), Mortality_Rates!$B$111), MIN(OFFSET(Mortality_Rates!$B$6, $C135, 1),  Mortality_Rates!$C$111))</f>
        <v>1.6680318511180992E-4</v>
      </c>
      <c r="BA135" s="30">
        <f ca="1">(1-IF($B135="Male", $C$3, $C$4))^MIN((BA$8-$C$6), $C$5)*IF($B135="Male", MIN(OFFSET(Mortality_Rates!$B$6, $C135, 0), Mortality_Rates!$B$111), MIN(OFFSET(Mortality_Rates!$B$6, $C135, 1),  Mortality_Rates!$C$111))</f>
        <v>1.6488494848302412E-4</v>
      </c>
      <c r="BB135" s="30">
        <f ca="1">(1-IF($B135="Male", $C$3, $C$4))^MIN((BB$8-$C$6), $C$5)*IF($B135="Male", MIN(OFFSET(Mortality_Rates!$B$6, $C135, 0), Mortality_Rates!$B$111), MIN(OFFSET(Mortality_Rates!$B$6, $C135, 1),  Mortality_Rates!$C$111))</f>
        <v>1.6488494848302412E-4</v>
      </c>
      <c r="BC135" s="30">
        <f ca="1">(1-IF($B135="Male", $C$3, $C$4))^MIN((BC$8-$C$6), $C$5)*IF($B135="Male", MIN(OFFSET(Mortality_Rates!$B$6, $C135, 0), Mortality_Rates!$B$111), MIN(OFFSET(Mortality_Rates!$B$6, $C135, 1),  Mortality_Rates!$C$111))</f>
        <v>1.6488494848302412E-4</v>
      </c>
      <c r="BD135" s="30">
        <f ca="1">(1-IF($B135="Male", $C$3, $C$4))^MIN((BD$8-$C$6), $C$5)*IF($B135="Male", MIN(OFFSET(Mortality_Rates!$B$6, $C135, 0), Mortality_Rates!$B$111), MIN(OFFSET(Mortality_Rates!$B$6, $C135, 1),  Mortality_Rates!$C$111))</f>
        <v>1.6488494848302412E-4</v>
      </c>
      <c r="BE135" s="30">
        <f ca="1">(1-IF($B135="Male", $C$3, $C$4))^MIN((BE$8-$C$6), $C$5)*IF($B135="Male", MIN(OFFSET(Mortality_Rates!$B$6, $C135, 0), Mortality_Rates!$B$111), MIN(OFFSET(Mortality_Rates!$B$6, $C135, 1),  Mortality_Rates!$C$111))</f>
        <v>1.6488494848302412E-4</v>
      </c>
      <c r="BF135" s="30">
        <f ca="1">(1-IF($B135="Male", $C$3, $C$4))^MIN((BF$8-$C$6), $C$5)*IF($B135="Male", MIN(OFFSET(Mortality_Rates!$B$6, $C135, 0), Mortality_Rates!$B$111), MIN(OFFSET(Mortality_Rates!$B$6, $C135, 1),  Mortality_Rates!$C$111))</f>
        <v>1.6488494848302412E-4</v>
      </c>
      <c r="BG135" s="30">
        <f ca="1">(1-IF($B135="Male", $C$3, $C$4))^MIN((BG$8-$C$6), $C$5)*IF($B135="Male", MIN(OFFSET(Mortality_Rates!$B$6, $C135, 0), Mortality_Rates!$B$111), MIN(OFFSET(Mortality_Rates!$B$6, $C135, 1),  Mortality_Rates!$C$111))</f>
        <v>1.6488494848302412E-4</v>
      </c>
      <c r="BH135" s="30">
        <f ca="1">(1-IF($B135="Male", $C$3, $C$4))^MIN((BH$8-$C$6), $C$5)*IF($B135="Male", MIN(OFFSET(Mortality_Rates!$B$6, $C135, 0), Mortality_Rates!$B$111), MIN(OFFSET(Mortality_Rates!$B$6, $C135, 1),  Mortality_Rates!$C$111))</f>
        <v>1.6488494848302412E-4</v>
      </c>
      <c r="BI135" s="30">
        <f ca="1">(1-IF($B135="Male", $C$3, $C$4))^MIN((BI$8-$C$6), $C$5)*IF($B135="Male", MIN(OFFSET(Mortality_Rates!$B$6, $C135, 0), Mortality_Rates!$B$111), MIN(OFFSET(Mortality_Rates!$B$6, $C135, 1),  Mortality_Rates!$C$111))</f>
        <v>1.6488494848302412E-4</v>
      </c>
      <c r="BJ135" s="30">
        <f ca="1">(1-IF($B135="Male", $C$3, $C$4))^MIN((BJ$8-$C$6), $C$5)*IF($B135="Male", MIN(OFFSET(Mortality_Rates!$B$6, $C135, 0), Mortality_Rates!$B$111), MIN(OFFSET(Mortality_Rates!$B$6, $C135, 1),  Mortality_Rates!$C$111))</f>
        <v>1.6488494848302412E-4</v>
      </c>
      <c r="BK135" s="30">
        <f ca="1">(1-IF($B135="Male", $C$3, $C$4))^MIN((BK$8-$C$6), $C$5)*IF($B135="Male", MIN(OFFSET(Mortality_Rates!$B$6, $C135, 0), Mortality_Rates!$B$111), MIN(OFFSET(Mortality_Rates!$B$6, $C135, 1),  Mortality_Rates!$C$111))</f>
        <v>1.6488494848302412E-4</v>
      </c>
    </row>
    <row r="136" spans="1:63" x14ac:dyDescent="0.35">
      <c r="A136" t="s">
        <v>38</v>
      </c>
      <c r="B136" t="s">
        <v>32</v>
      </c>
      <c r="C136">
        <f t="shared" si="27"/>
        <v>26</v>
      </c>
      <c r="D136" s="30">
        <f ca="1">(1-IF($B136="Male", $C$3, $C$4))^MIN((D$8-$C$6), $C$5)*IF($B136="Male", MIN(OFFSET(Mortality_Rates!$B$6, $C136, 0), Mortality_Rates!$B$111), MIN(OFFSET(Mortality_Rates!$B$6, $C136, 1),  Mortality_Rates!$C$111))</f>
        <v>2.9654999999999997E-4</v>
      </c>
      <c r="E136" s="30">
        <f ca="1">(1-IF($B136="Male", $C$3, $C$4))^MIN((E$8-$C$6), $C$5)*IF($B136="Male", MIN(OFFSET(Mortality_Rates!$B$6, $C136, 0), Mortality_Rates!$B$111), MIN(OFFSET(Mortality_Rates!$B$6, $C136, 1),  Mortality_Rates!$C$111))</f>
        <v>2.93139675E-4</v>
      </c>
      <c r="F136" s="30">
        <f ca="1">(1-IF($B136="Male", $C$3, $C$4))^MIN((F$8-$C$6), $C$5)*IF($B136="Male", MIN(OFFSET(Mortality_Rates!$B$6, $C136, 0), Mortality_Rates!$B$111), MIN(OFFSET(Mortality_Rates!$B$6, $C136, 1),  Mortality_Rates!$C$111))</f>
        <v>2.897685687375E-4</v>
      </c>
      <c r="G136" s="30">
        <f ca="1">(1-IF($B136="Male", $C$3, $C$4))^MIN((G$8-$C$6), $C$5)*IF($B136="Male", MIN(OFFSET(Mortality_Rates!$B$6, $C136, 0), Mortality_Rates!$B$111), MIN(OFFSET(Mortality_Rates!$B$6, $C136, 1),  Mortality_Rates!$C$111))</f>
        <v>2.8643623019701877E-4</v>
      </c>
      <c r="H136" s="30">
        <f ca="1">(1-IF($B136="Male", $C$3, $C$4))^MIN((H$8-$C$6), $C$5)*IF($B136="Male", MIN(OFFSET(Mortality_Rates!$B$6, $C136, 0), Mortality_Rates!$B$111), MIN(OFFSET(Mortality_Rates!$B$6, $C136, 1),  Mortality_Rates!$C$111))</f>
        <v>2.8314221354975308E-4</v>
      </c>
      <c r="I136" s="30">
        <f ca="1">(1-IF($B136="Male", $C$3, $C$4))^MIN((I$8-$C$6), $C$5)*IF($B136="Male", MIN(OFFSET(Mortality_Rates!$B$6, $C136, 0), Mortality_Rates!$B$111), MIN(OFFSET(Mortality_Rates!$B$6, $C136, 1),  Mortality_Rates!$C$111))</f>
        <v>2.7988607809393087E-4</v>
      </c>
      <c r="J136" s="30">
        <f ca="1">(1-IF($B136="Male", $C$3, $C$4))^MIN((J$8-$C$6), $C$5)*IF($B136="Male", MIN(OFFSET(Mortality_Rates!$B$6, $C136, 0), Mortality_Rates!$B$111), MIN(OFFSET(Mortality_Rates!$B$6, $C136, 1),  Mortality_Rates!$C$111))</f>
        <v>2.7666738819585071E-4</v>
      </c>
      <c r="K136" s="30">
        <f ca="1">(1-IF($B136="Male", $C$3, $C$4))^MIN((K$8-$C$6), $C$5)*IF($B136="Male", MIN(OFFSET(Mortality_Rates!$B$6, $C136, 0), Mortality_Rates!$B$111), MIN(OFFSET(Mortality_Rates!$B$6, $C136, 1),  Mortality_Rates!$C$111))</f>
        <v>2.7348571323159842E-4</v>
      </c>
      <c r="L136" s="30">
        <f ca="1">(1-IF($B136="Male", $C$3, $C$4))^MIN((L$8-$C$6), $C$5)*IF($B136="Male", MIN(OFFSET(Mortality_Rates!$B$6, $C136, 0), Mortality_Rates!$B$111), MIN(OFFSET(Mortality_Rates!$B$6, $C136, 1),  Mortality_Rates!$C$111))</f>
        <v>2.7034062752943504E-4</v>
      </c>
      <c r="M136" s="30">
        <f ca="1">(1-IF($B136="Male", $C$3, $C$4))^MIN((M$8-$C$6), $C$5)*IF($B136="Male", MIN(OFFSET(Mortality_Rates!$B$6, $C136, 0), Mortality_Rates!$B$111), MIN(OFFSET(Mortality_Rates!$B$6, $C136, 1),  Mortality_Rates!$C$111))</f>
        <v>2.6723171031284656E-4</v>
      </c>
      <c r="N136" s="30">
        <f ca="1">(1-IF($B136="Male", $C$3, $C$4))^MIN((N$8-$C$6), $C$5)*IF($B136="Male", MIN(OFFSET(Mortality_Rates!$B$6, $C136, 0), Mortality_Rates!$B$111), MIN(OFFSET(Mortality_Rates!$B$6, $C136, 1),  Mortality_Rates!$C$111))</f>
        <v>2.6415854564424882E-4</v>
      </c>
      <c r="O136" s="30">
        <f ca="1">(1-IF($B136="Male", $C$3, $C$4))^MIN((O$8-$C$6), $C$5)*IF($B136="Male", MIN(OFFSET(Mortality_Rates!$B$6, $C136, 0), Mortality_Rates!$B$111), MIN(OFFSET(Mortality_Rates!$B$6, $C136, 1),  Mortality_Rates!$C$111))</f>
        <v>2.6112072236933996E-4</v>
      </c>
      <c r="P136" s="30">
        <f ca="1">(1-IF($B136="Male", $C$3, $C$4))^MIN((P$8-$C$6), $C$5)*IF($B136="Male", MIN(OFFSET(Mortality_Rates!$B$6, $C136, 0), Mortality_Rates!$B$111), MIN(OFFSET(Mortality_Rates!$B$6, $C136, 1),  Mortality_Rates!$C$111))</f>
        <v>2.5811783406209254E-4</v>
      </c>
      <c r="Q136" s="30">
        <f ca="1">(1-IF($B136="Male", $C$3, $C$4))^MIN((Q$8-$C$6), $C$5)*IF($B136="Male", MIN(OFFSET(Mortality_Rates!$B$6, $C136, 0), Mortality_Rates!$B$111), MIN(OFFSET(Mortality_Rates!$B$6, $C136, 1),  Mortality_Rates!$C$111))</f>
        <v>2.5514947897037853E-4</v>
      </c>
      <c r="R136" s="30">
        <f ca="1">(1-IF($B136="Male", $C$3, $C$4))^MIN((R$8-$C$6), $C$5)*IF($B136="Male", MIN(OFFSET(Mortality_Rates!$B$6, $C136, 0), Mortality_Rates!$B$111), MIN(OFFSET(Mortality_Rates!$B$6, $C136, 1),  Mortality_Rates!$C$111))</f>
        <v>2.5221525996221915E-4</v>
      </c>
      <c r="S136" s="30">
        <f ca="1">(1-IF($B136="Male", $C$3, $C$4))^MIN((S$8-$C$6), $C$5)*IF($B136="Male", MIN(OFFSET(Mortality_Rates!$B$6, $C136, 0), Mortality_Rates!$B$111), MIN(OFFSET(Mortality_Rates!$B$6, $C136, 1),  Mortality_Rates!$C$111))</f>
        <v>2.493147844726536E-4</v>
      </c>
      <c r="T136" s="30">
        <f ca="1">(1-IF($B136="Male", $C$3, $C$4))^MIN((T$8-$C$6), $C$5)*IF($B136="Male", MIN(OFFSET(Mortality_Rates!$B$6, $C136, 0), Mortality_Rates!$B$111), MIN(OFFSET(Mortality_Rates!$B$6, $C136, 1),  Mortality_Rates!$C$111))</f>
        <v>2.4644766445121812E-4</v>
      </c>
      <c r="U136" s="30">
        <f ca="1">(1-IF($B136="Male", $C$3, $C$4))^MIN((U$8-$C$6), $C$5)*IF($B136="Male", MIN(OFFSET(Mortality_Rates!$B$6, $C136, 0), Mortality_Rates!$B$111), MIN(OFFSET(Mortality_Rates!$B$6, $C136, 1),  Mortality_Rates!$C$111))</f>
        <v>2.436135163100291E-4</v>
      </c>
      <c r="V136" s="30">
        <f ca="1">(1-IF($B136="Male", $C$3, $C$4))^MIN((V$8-$C$6), $C$5)*IF($B136="Male", MIN(OFFSET(Mortality_Rates!$B$6, $C136, 0), Mortality_Rates!$B$111), MIN(OFFSET(Mortality_Rates!$B$6, $C136, 1),  Mortality_Rates!$C$111))</f>
        <v>2.4081196087246377E-4</v>
      </c>
      <c r="W136" s="30">
        <f ca="1">(1-IF($B136="Male", $C$3, $C$4))^MIN((W$8-$C$6), $C$5)*IF($B136="Male", MIN(OFFSET(Mortality_Rates!$B$6, $C136, 0), Mortality_Rates!$B$111), MIN(OFFSET(Mortality_Rates!$B$6, $C136, 1),  Mortality_Rates!$C$111))</f>
        <v>2.3804262332243045E-4</v>
      </c>
      <c r="X136" s="30">
        <f ca="1">(1-IF($B136="Male", $C$3, $C$4))^MIN((X$8-$C$6), $C$5)*IF($B136="Male", MIN(OFFSET(Mortality_Rates!$B$6, $C136, 0), Mortality_Rates!$B$111), MIN(OFFSET(Mortality_Rates!$B$6, $C136, 1),  Mortality_Rates!$C$111))</f>
        <v>2.3530513315422254E-4</v>
      </c>
      <c r="Y136" s="30">
        <f ca="1">(1-IF($B136="Male", $C$3, $C$4))^MIN((Y$8-$C$6), $C$5)*IF($B136="Male", MIN(OFFSET(Mortality_Rates!$B$6, $C136, 0), Mortality_Rates!$B$111), MIN(OFFSET(Mortality_Rates!$B$6, $C136, 1),  Mortality_Rates!$C$111))</f>
        <v>2.3259912412294895E-4</v>
      </c>
      <c r="Z136" s="30">
        <f ca="1">(1-IF($B136="Male", $C$3, $C$4))^MIN((Z$8-$C$6), $C$5)*IF($B136="Male", MIN(OFFSET(Mortality_Rates!$B$6, $C136, 0), Mortality_Rates!$B$111), MIN(OFFSET(Mortality_Rates!$B$6, $C136, 1),  Mortality_Rates!$C$111))</f>
        <v>2.2992423419553507E-4</v>
      </c>
      <c r="AA136" s="30">
        <f ca="1">(1-IF($B136="Male", $C$3, $C$4))^MIN((AA$8-$C$6), $C$5)*IF($B136="Male", MIN(OFFSET(Mortality_Rates!$B$6, $C136, 0), Mortality_Rates!$B$111), MIN(OFFSET(Mortality_Rates!$B$6, $C136, 1),  Mortality_Rates!$C$111))</f>
        <v>2.2728010550228641E-4</v>
      </c>
      <c r="AB136" s="30">
        <f ca="1">(1-IF($B136="Male", $C$3, $C$4))^MIN((AB$8-$C$6), $C$5)*IF($B136="Male", MIN(OFFSET(Mortality_Rates!$B$6, $C136, 0), Mortality_Rates!$B$111), MIN(OFFSET(Mortality_Rates!$B$6, $C136, 1),  Mortality_Rates!$C$111))</f>
        <v>2.2466638428901011E-4</v>
      </c>
      <c r="AC136" s="30">
        <f ca="1">(1-IF($B136="Male", $C$3, $C$4))^MIN((AC$8-$C$6), $C$5)*IF($B136="Male", MIN(OFFSET(Mortality_Rates!$B$6, $C136, 0), Mortality_Rates!$B$111), MIN(OFFSET(Mortality_Rates!$B$6, $C136, 1),  Mortality_Rates!$C$111))</f>
        <v>2.220827208696865E-4</v>
      </c>
      <c r="AD136" s="30">
        <f ca="1">(1-IF($B136="Male", $C$3, $C$4))^MIN((AD$8-$C$6), $C$5)*IF($B136="Male", MIN(OFFSET(Mortality_Rates!$B$6, $C136, 0), Mortality_Rates!$B$111), MIN(OFFSET(Mortality_Rates!$B$6, $C136, 1),  Mortality_Rates!$C$111))</f>
        <v>2.1952876957968511E-4</v>
      </c>
      <c r="AE136" s="30">
        <f ca="1">(1-IF($B136="Male", $C$3, $C$4))^MIN((AE$8-$C$6), $C$5)*IF($B136="Male", MIN(OFFSET(Mortality_Rates!$B$6, $C136, 0), Mortality_Rates!$B$111), MIN(OFFSET(Mortality_Rates!$B$6, $C136, 1),  Mortality_Rates!$C$111))</f>
        <v>2.1700418872951877E-4</v>
      </c>
      <c r="AF136" s="30">
        <f ca="1">(1-IF($B136="Male", $C$3, $C$4))^MIN((AF$8-$C$6), $C$5)*IF($B136="Male", MIN(OFFSET(Mortality_Rates!$B$6, $C136, 0), Mortality_Rates!$B$111), MIN(OFFSET(Mortality_Rates!$B$6, $C136, 1),  Mortality_Rates!$C$111))</f>
        <v>2.1450864055912929E-4</v>
      </c>
      <c r="AG136" s="30">
        <f ca="1">(1-IF($B136="Male", $C$3, $C$4))^MIN((AG$8-$C$6), $C$5)*IF($B136="Male", MIN(OFFSET(Mortality_Rates!$B$6, $C136, 0), Mortality_Rates!$B$111), MIN(OFFSET(Mortality_Rates!$B$6, $C136, 1),  Mortality_Rates!$C$111))</f>
        <v>2.120417911926993E-4</v>
      </c>
      <c r="AH136" s="30">
        <f ca="1">(1-IF($B136="Male", $C$3, $C$4))^MIN((AH$8-$C$6), $C$5)*IF($B136="Male", MIN(OFFSET(Mortality_Rates!$B$6, $C136, 0), Mortality_Rates!$B$111), MIN(OFFSET(Mortality_Rates!$B$6, $C136, 1),  Mortality_Rates!$C$111))</f>
        <v>2.0960331059398328E-4</v>
      </c>
      <c r="AI136" s="30">
        <f ca="1">(1-IF($B136="Male", $C$3, $C$4))^MIN((AI$8-$C$6), $C$5)*IF($B136="Male", MIN(OFFSET(Mortality_Rates!$B$6, $C136, 0), Mortality_Rates!$B$111), MIN(OFFSET(Mortality_Rates!$B$6, $C136, 1),  Mortality_Rates!$C$111))</f>
        <v>2.0719287252215246E-4</v>
      </c>
      <c r="AJ136" s="30">
        <f ca="1">(1-IF($B136="Male", $C$3, $C$4))^MIN((AJ$8-$C$6), $C$5)*IF($B136="Male", MIN(OFFSET(Mortality_Rates!$B$6, $C136, 0), Mortality_Rates!$B$111), MIN(OFFSET(Mortality_Rates!$B$6, $C136, 1),  Mortality_Rates!$C$111))</f>
        <v>2.0481015448814771E-4</v>
      </c>
      <c r="AK136" s="30">
        <f ca="1">(1-IF($B136="Male", $C$3, $C$4))^MIN((AK$8-$C$6), $C$5)*IF($B136="Male", MIN(OFFSET(Mortality_Rates!$B$6, $C136, 0), Mortality_Rates!$B$111), MIN(OFFSET(Mortality_Rates!$B$6, $C136, 1),  Mortality_Rates!$C$111))</f>
        <v>2.0245483771153401E-4</v>
      </c>
      <c r="AL136" s="30">
        <f ca="1">(1-IF($B136="Male", $C$3, $C$4))^MIN((AL$8-$C$6), $C$5)*IF($B136="Male", MIN(OFFSET(Mortality_Rates!$B$6, $C136, 0), Mortality_Rates!$B$111), MIN(OFFSET(Mortality_Rates!$B$6, $C136, 1),  Mortality_Rates!$C$111))</f>
        <v>2.0012660707785136E-4</v>
      </c>
      <c r="AM136" s="30">
        <f ca="1">(1-IF($B136="Male", $C$3, $C$4))^MIN((AM$8-$C$6), $C$5)*IF($B136="Male", MIN(OFFSET(Mortality_Rates!$B$6, $C136, 0), Mortality_Rates!$B$111), MIN(OFFSET(Mortality_Rates!$B$6, $C136, 1),  Mortality_Rates!$C$111))</f>
        <v>1.9782515109645609E-4</v>
      </c>
      <c r="AN136" s="30">
        <f ca="1">(1-IF($B136="Male", $C$3, $C$4))^MIN((AN$8-$C$6), $C$5)*IF($B136="Male", MIN(OFFSET(Mortality_Rates!$B$6, $C136, 0), Mortality_Rates!$B$111), MIN(OFFSET(Mortality_Rates!$B$6, $C136, 1),  Mortality_Rates!$C$111))</f>
        <v>1.9555016185884686E-4</v>
      </c>
      <c r="AO136" s="30">
        <f ca="1">(1-IF($B136="Male", $C$3, $C$4))^MIN((AO$8-$C$6), $C$5)*IF($B136="Male", MIN(OFFSET(Mortality_Rates!$B$6, $C136, 0), Mortality_Rates!$B$111), MIN(OFFSET(Mortality_Rates!$B$6, $C136, 1),  Mortality_Rates!$C$111))</f>
        <v>1.9330133499747011E-4</v>
      </c>
      <c r="AP136" s="30">
        <f ca="1">(1-IF($B136="Male", $C$3, $C$4))^MIN((AP$8-$C$6), $C$5)*IF($B136="Male", MIN(OFFSET(Mortality_Rates!$B$6, $C136, 0), Mortality_Rates!$B$111), MIN(OFFSET(Mortality_Rates!$B$6, $C136, 1),  Mortality_Rates!$C$111))</f>
        <v>1.9107836964499922E-4</v>
      </c>
      <c r="AQ136" s="30">
        <f ca="1">(1-IF($B136="Male", $C$3, $C$4))^MIN((AQ$8-$C$6), $C$5)*IF($B136="Male", MIN(OFFSET(Mortality_Rates!$B$6, $C136, 0), Mortality_Rates!$B$111), MIN(OFFSET(Mortality_Rates!$B$6, $C136, 1),  Mortality_Rates!$C$111))</f>
        <v>1.8888096839408171E-4</v>
      </c>
      <c r="AR136" s="30">
        <f ca="1">(1-IF($B136="Male", $C$3, $C$4))^MIN((AR$8-$C$6), $C$5)*IF($B136="Male", MIN(OFFSET(Mortality_Rates!$B$6, $C136, 0), Mortality_Rates!$B$111), MIN(OFFSET(Mortality_Rates!$B$6, $C136, 1),  Mortality_Rates!$C$111))</f>
        <v>1.8670883725754978E-4</v>
      </c>
      <c r="AS136" s="30">
        <f ca="1">(1-IF($B136="Male", $C$3, $C$4))^MIN((AS$8-$C$6), $C$5)*IF($B136="Male", MIN(OFFSET(Mortality_Rates!$B$6, $C136, 0), Mortality_Rates!$B$111), MIN(OFFSET(Mortality_Rates!$B$6, $C136, 1),  Mortality_Rates!$C$111))</f>
        <v>1.8456168562908795E-4</v>
      </c>
      <c r="AT136" s="30">
        <f ca="1">(1-IF($B136="Male", $C$3, $C$4))^MIN((AT$8-$C$6), $C$5)*IF($B136="Male", MIN(OFFSET(Mortality_Rates!$B$6, $C136, 0), Mortality_Rates!$B$111), MIN(OFFSET(Mortality_Rates!$B$6, $C136, 1),  Mortality_Rates!$C$111))</f>
        <v>1.8243922624435344E-4</v>
      </c>
      <c r="AU136" s="30">
        <f ca="1">(1-IF($B136="Male", $C$3, $C$4))^MIN((AU$8-$C$6), $C$5)*IF($B136="Male", MIN(OFFSET(Mortality_Rates!$B$6, $C136, 0), Mortality_Rates!$B$111), MIN(OFFSET(Mortality_Rates!$B$6, $C136, 1),  Mortality_Rates!$C$111))</f>
        <v>1.8034117514254341E-4</v>
      </c>
      <c r="AV136" s="30">
        <f ca="1">(1-IF($B136="Male", $C$3, $C$4))^MIN((AV$8-$C$6), $C$5)*IF($B136="Male", MIN(OFFSET(Mortality_Rates!$B$6, $C136, 0), Mortality_Rates!$B$111), MIN(OFFSET(Mortality_Rates!$B$6, $C136, 1),  Mortality_Rates!$C$111))</f>
        <v>1.7826725162840417E-4</v>
      </c>
      <c r="AW136" s="30">
        <f ca="1">(1-IF($B136="Male", $C$3, $C$4))^MIN((AW$8-$C$6), $C$5)*IF($B136="Male", MIN(OFFSET(Mortality_Rates!$B$6, $C136, 0), Mortality_Rates!$B$111), MIN(OFFSET(Mortality_Rates!$B$6, $C136, 1),  Mortality_Rates!$C$111))</f>
        <v>1.7621717823467753E-4</v>
      </c>
      <c r="AX136" s="30">
        <f ca="1">(1-IF($B136="Male", $C$3, $C$4))^MIN((AX$8-$C$6), $C$5)*IF($B136="Male", MIN(OFFSET(Mortality_Rates!$B$6, $C136, 0), Mortality_Rates!$B$111), MIN(OFFSET(Mortality_Rates!$B$6, $C136, 1),  Mortality_Rates!$C$111))</f>
        <v>1.7419068068497874E-4</v>
      </c>
      <c r="AY136" s="30">
        <f ca="1">(1-IF($B136="Male", $C$3, $C$4))^MIN((AY$8-$C$6), $C$5)*IF($B136="Male", MIN(OFFSET(Mortality_Rates!$B$6, $C136, 0), Mortality_Rates!$B$111), MIN(OFFSET(Mortality_Rates!$B$6, $C136, 1),  Mortality_Rates!$C$111))</f>
        <v>1.7218748785710147E-4</v>
      </c>
      <c r="AZ136" s="30">
        <f ca="1">(1-IF($B136="Male", $C$3, $C$4))^MIN((AZ$8-$C$6), $C$5)*IF($B136="Male", MIN(OFFSET(Mortality_Rates!$B$6, $C136, 0), Mortality_Rates!$B$111), MIN(OFFSET(Mortality_Rates!$B$6, $C136, 1),  Mortality_Rates!$C$111))</f>
        <v>1.7020733174674481E-4</v>
      </c>
      <c r="BA136" s="30">
        <f ca="1">(1-IF($B136="Male", $C$3, $C$4))^MIN((BA$8-$C$6), $C$5)*IF($B136="Male", MIN(OFFSET(Mortality_Rates!$B$6, $C136, 0), Mortality_Rates!$B$111), MIN(OFFSET(Mortality_Rates!$B$6, $C136, 1),  Mortality_Rates!$C$111))</f>
        <v>1.6824994743165725E-4</v>
      </c>
      <c r="BB136" s="30">
        <f ca="1">(1-IF($B136="Male", $C$3, $C$4))^MIN((BB$8-$C$6), $C$5)*IF($B136="Male", MIN(OFFSET(Mortality_Rates!$B$6, $C136, 0), Mortality_Rates!$B$111), MIN(OFFSET(Mortality_Rates!$B$6, $C136, 1),  Mortality_Rates!$C$111))</f>
        <v>1.6824994743165725E-4</v>
      </c>
      <c r="BC136" s="30">
        <f ca="1">(1-IF($B136="Male", $C$3, $C$4))^MIN((BC$8-$C$6), $C$5)*IF($B136="Male", MIN(OFFSET(Mortality_Rates!$B$6, $C136, 0), Mortality_Rates!$B$111), MIN(OFFSET(Mortality_Rates!$B$6, $C136, 1),  Mortality_Rates!$C$111))</f>
        <v>1.6824994743165725E-4</v>
      </c>
      <c r="BD136" s="30">
        <f ca="1">(1-IF($B136="Male", $C$3, $C$4))^MIN((BD$8-$C$6), $C$5)*IF($B136="Male", MIN(OFFSET(Mortality_Rates!$B$6, $C136, 0), Mortality_Rates!$B$111), MIN(OFFSET(Mortality_Rates!$B$6, $C136, 1),  Mortality_Rates!$C$111))</f>
        <v>1.6824994743165725E-4</v>
      </c>
      <c r="BE136" s="30">
        <f ca="1">(1-IF($B136="Male", $C$3, $C$4))^MIN((BE$8-$C$6), $C$5)*IF($B136="Male", MIN(OFFSET(Mortality_Rates!$B$6, $C136, 0), Mortality_Rates!$B$111), MIN(OFFSET(Mortality_Rates!$B$6, $C136, 1),  Mortality_Rates!$C$111))</f>
        <v>1.6824994743165725E-4</v>
      </c>
      <c r="BF136" s="30">
        <f ca="1">(1-IF($B136="Male", $C$3, $C$4))^MIN((BF$8-$C$6), $C$5)*IF($B136="Male", MIN(OFFSET(Mortality_Rates!$B$6, $C136, 0), Mortality_Rates!$B$111), MIN(OFFSET(Mortality_Rates!$B$6, $C136, 1),  Mortality_Rates!$C$111))</f>
        <v>1.6824994743165725E-4</v>
      </c>
      <c r="BG136" s="30">
        <f ca="1">(1-IF($B136="Male", $C$3, $C$4))^MIN((BG$8-$C$6), $C$5)*IF($B136="Male", MIN(OFFSET(Mortality_Rates!$B$6, $C136, 0), Mortality_Rates!$B$111), MIN(OFFSET(Mortality_Rates!$B$6, $C136, 1),  Mortality_Rates!$C$111))</f>
        <v>1.6824994743165725E-4</v>
      </c>
      <c r="BH136" s="30">
        <f ca="1">(1-IF($B136="Male", $C$3, $C$4))^MIN((BH$8-$C$6), $C$5)*IF($B136="Male", MIN(OFFSET(Mortality_Rates!$B$6, $C136, 0), Mortality_Rates!$B$111), MIN(OFFSET(Mortality_Rates!$B$6, $C136, 1),  Mortality_Rates!$C$111))</f>
        <v>1.6824994743165725E-4</v>
      </c>
      <c r="BI136" s="30">
        <f ca="1">(1-IF($B136="Male", $C$3, $C$4))^MIN((BI$8-$C$6), $C$5)*IF($B136="Male", MIN(OFFSET(Mortality_Rates!$B$6, $C136, 0), Mortality_Rates!$B$111), MIN(OFFSET(Mortality_Rates!$B$6, $C136, 1),  Mortality_Rates!$C$111))</f>
        <v>1.6824994743165725E-4</v>
      </c>
      <c r="BJ136" s="30">
        <f ca="1">(1-IF($B136="Male", $C$3, $C$4))^MIN((BJ$8-$C$6), $C$5)*IF($B136="Male", MIN(OFFSET(Mortality_Rates!$B$6, $C136, 0), Mortality_Rates!$B$111), MIN(OFFSET(Mortality_Rates!$B$6, $C136, 1),  Mortality_Rates!$C$111))</f>
        <v>1.6824994743165725E-4</v>
      </c>
      <c r="BK136" s="30">
        <f ca="1">(1-IF($B136="Male", $C$3, $C$4))^MIN((BK$8-$C$6), $C$5)*IF($B136="Male", MIN(OFFSET(Mortality_Rates!$B$6, $C136, 0), Mortality_Rates!$B$111), MIN(OFFSET(Mortality_Rates!$B$6, $C136, 1),  Mortality_Rates!$C$111))</f>
        <v>1.6824994743165725E-4</v>
      </c>
    </row>
    <row r="137" spans="1:63" x14ac:dyDescent="0.35">
      <c r="A137" t="s">
        <v>38</v>
      </c>
      <c r="B137" t="s">
        <v>32</v>
      </c>
      <c r="C137">
        <f t="shared" si="27"/>
        <v>27</v>
      </c>
      <c r="D137" s="30">
        <f ca="1">(1-IF($B137="Male", $C$3, $C$4))^MIN((D$8-$C$6), $C$5)*IF($B137="Male", MIN(OFFSET(Mortality_Rates!$B$6, $C137, 0), Mortality_Rates!$B$111), MIN(OFFSET(Mortality_Rates!$B$6, $C137, 1),  Mortality_Rates!$C$111))</f>
        <v>3.0346950000000001E-4</v>
      </c>
      <c r="E137" s="30">
        <f ca="1">(1-IF($B137="Male", $C$3, $C$4))^MIN((E$8-$C$6), $C$5)*IF($B137="Male", MIN(OFFSET(Mortality_Rates!$B$6, $C137, 0), Mortality_Rates!$B$111), MIN(OFFSET(Mortality_Rates!$B$6, $C137, 1),  Mortality_Rates!$C$111))</f>
        <v>2.9997960075000001E-4</v>
      </c>
      <c r="F137" s="30">
        <f ca="1">(1-IF($B137="Male", $C$3, $C$4))^MIN((F$8-$C$6), $C$5)*IF($B137="Male", MIN(OFFSET(Mortality_Rates!$B$6, $C137, 0), Mortality_Rates!$B$111), MIN(OFFSET(Mortality_Rates!$B$6, $C137, 1),  Mortality_Rates!$C$111))</f>
        <v>2.9652983534137498E-4</v>
      </c>
      <c r="G137" s="30">
        <f ca="1">(1-IF($B137="Male", $C$3, $C$4))^MIN((G$8-$C$6), $C$5)*IF($B137="Male", MIN(OFFSET(Mortality_Rates!$B$6, $C137, 0), Mortality_Rates!$B$111), MIN(OFFSET(Mortality_Rates!$B$6, $C137, 1),  Mortality_Rates!$C$111))</f>
        <v>2.9311974223494923E-4</v>
      </c>
      <c r="H137" s="30">
        <f ca="1">(1-IF($B137="Male", $C$3, $C$4))^MIN((H$8-$C$6), $C$5)*IF($B137="Male", MIN(OFFSET(Mortality_Rates!$B$6, $C137, 0), Mortality_Rates!$B$111), MIN(OFFSET(Mortality_Rates!$B$6, $C137, 1),  Mortality_Rates!$C$111))</f>
        <v>2.8974886519924731E-4</v>
      </c>
      <c r="I137" s="30">
        <f ca="1">(1-IF($B137="Male", $C$3, $C$4))^MIN((I$8-$C$6), $C$5)*IF($B137="Male", MIN(OFFSET(Mortality_Rates!$B$6, $C137, 0), Mortality_Rates!$B$111), MIN(OFFSET(Mortality_Rates!$B$6, $C137, 1),  Mortality_Rates!$C$111))</f>
        <v>2.8641675324945592E-4</v>
      </c>
      <c r="J137" s="30">
        <f ca="1">(1-IF($B137="Male", $C$3, $C$4))^MIN((J$8-$C$6), $C$5)*IF($B137="Male", MIN(OFFSET(Mortality_Rates!$B$6, $C137, 0), Mortality_Rates!$B$111), MIN(OFFSET(Mortality_Rates!$B$6, $C137, 1),  Mortality_Rates!$C$111))</f>
        <v>2.8312296058708721E-4</v>
      </c>
      <c r="K137" s="30">
        <f ca="1">(1-IF($B137="Male", $C$3, $C$4))^MIN((K$8-$C$6), $C$5)*IF($B137="Male", MIN(OFFSET(Mortality_Rates!$B$6, $C137, 0), Mortality_Rates!$B$111), MIN(OFFSET(Mortality_Rates!$B$6, $C137, 1),  Mortality_Rates!$C$111))</f>
        <v>2.7986704654033571E-4</v>
      </c>
      <c r="L137" s="30">
        <f ca="1">(1-IF($B137="Male", $C$3, $C$4))^MIN((L$8-$C$6), $C$5)*IF($B137="Male", MIN(OFFSET(Mortality_Rates!$B$6, $C137, 0), Mortality_Rates!$B$111), MIN(OFFSET(Mortality_Rates!$B$6, $C137, 1),  Mortality_Rates!$C$111))</f>
        <v>2.7664857550512185E-4</v>
      </c>
      <c r="M137" s="30">
        <f ca="1">(1-IF($B137="Male", $C$3, $C$4))^MIN((M$8-$C$6), $C$5)*IF($B137="Male", MIN(OFFSET(Mortality_Rates!$B$6, $C137, 0), Mortality_Rates!$B$111), MIN(OFFSET(Mortality_Rates!$B$6, $C137, 1),  Mortality_Rates!$C$111))</f>
        <v>2.7346711688681295E-4</v>
      </c>
      <c r="N137" s="30">
        <f ca="1">(1-IF($B137="Male", $C$3, $C$4))^MIN((N$8-$C$6), $C$5)*IF($B137="Male", MIN(OFFSET(Mortality_Rates!$B$6, $C137, 0), Mortality_Rates!$B$111), MIN(OFFSET(Mortality_Rates!$B$6, $C137, 1),  Mortality_Rates!$C$111))</f>
        <v>2.703222450426146E-4</v>
      </c>
      <c r="O137" s="30">
        <f ca="1">(1-IF($B137="Male", $C$3, $C$4))^MIN((O$8-$C$6), $C$5)*IF($B137="Male", MIN(OFFSET(Mortality_Rates!$B$6, $C137, 0), Mortality_Rates!$B$111), MIN(OFFSET(Mortality_Rates!$B$6, $C137, 1),  Mortality_Rates!$C$111))</f>
        <v>2.6721353922462456E-4</v>
      </c>
      <c r="P137" s="30">
        <f ca="1">(1-IF($B137="Male", $C$3, $C$4))^MIN((P$8-$C$6), $C$5)*IF($B137="Male", MIN(OFFSET(Mortality_Rates!$B$6, $C137, 0), Mortality_Rates!$B$111), MIN(OFFSET(Mortality_Rates!$B$6, $C137, 1),  Mortality_Rates!$C$111))</f>
        <v>2.6414058352354139E-4</v>
      </c>
      <c r="Q137" s="30">
        <f ca="1">(1-IF($B137="Male", $C$3, $C$4))^MIN((Q$8-$C$6), $C$5)*IF($B137="Male", MIN(OFFSET(Mortality_Rates!$B$6, $C137, 0), Mortality_Rates!$B$111), MIN(OFFSET(Mortality_Rates!$B$6, $C137, 1),  Mortality_Rates!$C$111))</f>
        <v>2.6110296681302068E-4</v>
      </c>
      <c r="R137" s="30">
        <f ca="1">(1-IF($B137="Male", $C$3, $C$4))^MIN((R$8-$C$6), $C$5)*IF($B137="Male", MIN(OFFSET(Mortality_Rates!$B$6, $C137, 0), Mortality_Rates!$B$111), MIN(OFFSET(Mortality_Rates!$B$6, $C137, 1),  Mortality_Rates!$C$111))</f>
        <v>2.5810028269467093E-4</v>
      </c>
      <c r="S137" s="30">
        <f ca="1">(1-IF($B137="Male", $C$3, $C$4))^MIN((S$8-$C$6), $C$5)*IF($B137="Male", MIN(OFFSET(Mortality_Rates!$B$6, $C137, 0), Mortality_Rates!$B$111), MIN(OFFSET(Mortality_Rates!$B$6, $C137, 1),  Mortality_Rates!$C$111))</f>
        <v>2.5513212944368221E-4</v>
      </c>
      <c r="T137" s="30">
        <f ca="1">(1-IF($B137="Male", $C$3, $C$4))^MIN((T$8-$C$6), $C$5)*IF($B137="Male", MIN(OFFSET(Mortality_Rates!$B$6, $C137, 0), Mortality_Rates!$B$111), MIN(OFFSET(Mortality_Rates!$B$6, $C137, 1),  Mortality_Rates!$C$111))</f>
        <v>2.5219810995507984E-4</v>
      </c>
      <c r="U137" s="30">
        <f ca="1">(1-IF($B137="Male", $C$3, $C$4))^MIN((U$8-$C$6), $C$5)*IF($B137="Male", MIN(OFFSET(Mortality_Rates!$B$6, $C137, 0), Mortality_Rates!$B$111), MIN(OFFSET(Mortality_Rates!$B$6, $C137, 1),  Mortality_Rates!$C$111))</f>
        <v>2.4929783169059649E-4</v>
      </c>
      <c r="V137" s="30">
        <f ca="1">(1-IF($B137="Male", $C$3, $C$4))^MIN((V$8-$C$6), $C$5)*IF($B137="Male", MIN(OFFSET(Mortality_Rates!$B$6, $C137, 0), Mortality_Rates!$B$111), MIN(OFFSET(Mortality_Rates!$B$6, $C137, 1),  Mortality_Rates!$C$111))</f>
        <v>2.4643090662615459E-4</v>
      </c>
      <c r="W137" s="30">
        <f ca="1">(1-IF($B137="Male", $C$3, $C$4))^MIN((W$8-$C$6), $C$5)*IF($B137="Male", MIN(OFFSET(Mortality_Rates!$B$6, $C137, 0), Mortality_Rates!$B$111), MIN(OFFSET(Mortality_Rates!$B$6, $C137, 1),  Mortality_Rates!$C$111))</f>
        <v>2.4359695119995385E-4</v>
      </c>
      <c r="X137" s="30">
        <f ca="1">(1-IF($B137="Male", $C$3, $C$4))^MIN((X$8-$C$6), $C$5)*IF($B137="Male", MIN(OFFSET(Mortality_Rates!$B$6, $C137, 0), Mortality_Rates!$B$111), MIN(OFFSET(Mortality_Rates!$B$6, $C137, 1),  Mortality_Rates!$C$111))</f>
        <v>2.407955862611544E-4</v>
      </c>
      <c r="Y137" s="30">
        <f ca="1">(1-IF($B137="Male", $C$3, $C$4))^MIN((Y$8-$C$6), $C$5)*IF($B137="Male", MIN(OFFSET(Mortality_Rates!$B$6, $C137, 0), Mortality_Rates!$B$111), MIN(OFFSET(Mortality_Rates!$B$6, $C137, 1),  Mortality_Rates!$C$111))</f>
        <v>2.3802643701915111E-4</v>
      </c>
      <c r="Z137" s="30">
        <f ca="1">(1-IF($B137="Male", $C$3, $C$4))^MIN((Z$8-$C$6), $C$5)*IF($B137="Male", MIN(OFFSET(Mortality_Rates!$B$6, $C137, 0), Mortality_Rates!$B$111), MIN(OFFSET(Mortality_Rates!$B$6, $C137, 1),  Mortality_Rates!$C$111))</f>
        <v>2.3528913299343087E-4</v>
      </c>
      <c r="AA137" s="30">
        <f ca="1">(1-IF($B137="Male", $C$3, $C$4))^MIN((AA$8-$C$6), $C$5)*IF($B137="Male", MIN(OFFSET(Mortality_Rates!$B$6, $C137, 0), Mortality_Rates!$B$111), MIN(OFFSET(Mortality_Rates!$B$6, $C137, 1),  Mortality_Rates!$C$111))</f>
        <v>2.3258330796400642E-4</v>
      </c>
      <c r="AB137" s="30">
        <f ca="1">(1-IF($B137="Male", $C$3, $C$4))^MIN((AB$8-$C$6), $C$5)*IF($B137="Male", MIN(OFFSET(Mortality_Rates!$B$6, $C137, 0), Mortality_Rates!$B$111), MIN(OFFSET(Mortality_Rates!$B$6, $C137, 1),  Mortality_Rates!$C$111))</f>
        <v>2.2990859992242036E-4</v>
      </c>
      <c r="AC137" s="30">
        <f ca="1">(1-IF($B137="Male", $C$3, $C$4))^MIN((AC$8-$C$6), $C$5)*IF($B137="Male", MIN(OFFSET(Mortality_Rates!$B$6, $C137, 0), Mortality_Rates!$B$111), MIN(OFFSET(Mortality_Rates!$B$6, $C137, 1),  Mortality_Rates!$C$111))</f>
        <v>2.2726465102331251E-4</v>
      </c>
      <c r="AD137" s="30">
        <f ca="1">(1-IF($B137="Male", $C$3, $C$4))^MIN((AD$8-$C$6), $C$5)*IF($B137="Male", MIN(OFFSET(Mortality_Rates!$B$6, $C137, 0), Mortality_Rates!$B$111), MIN(OFFSET(Mortality_Rates!$B$6, $C137, 1),  Mortality_Rates!$C$111))</f>
        <v>2.2465110753654445E-4</v>
      </c>
      <c r="AE137" s="30">
        <f ca="1">(1-IF($B137="Male", $C$3, $C$4))^MIN((AE$8-$C$6), $C$5)*IF($B137="Male", MIN(OFFSET(Mortality_Rates!$B$6, $C137, 0), Mortality_Rates!$B$111), MIN(OFFSET(Mortality_Rates!$B$6, $C137, 1),  Mortality_Rates!$C$111))</f>
        <v>2.2206761979987421E-4</v>
      </c>
      <c r="AF137" s="30">
        <f ca="1">(1-IF($B137="Male", $C$3, $C$4))^MIN((AF$8-$C$6), $C$5)*IF($B137="Male", MIN(OFFSET(Mortality_Rates!$B$6, $C137, 0), Mortality_Rates!$B$111), MIN(OFFSET(Mortality_Rates!$B$6, $C137, 1),  Mortality_Rates!$C$111))</f>
        <v>2.1951384217217565E-4</v>
      </c>
      <c r="AG137" s="30">
        <f ca="1">(1-IF($B137="Male", $C$3, $C$4))^MIN((AG$8-$C$6), $C$5)*IF($B137="Male", MIN(OFFSET(Mortality_Rates!$B$6, $C137, 0), Mortality_Rates!$B$111), MIN(OFFSET(Mortality_Rates!$B$6, $C137, 1),  Mortality_Rates!$C$111))</f>
        <v>2.1698943298719564E-4</v>
      </c>
      <c r="AH137" s="30">
        <f ca="1">(1-IF($B137="Male", $C$3, $C$4))^MIN((AH$8-$C$6), $C$5)*IF($B137="Male", MIN(OFFSET(Mortality_Rates!$B$6, $C137, 0), Mortality_Rates!$B$111), MIN(OFFSET(Mortality_Rates!$B$6, $C137, 1),  Mortality_Rates!$C$111))</f>
        <v>2.1449405450784287E-4</v>
      </c>
      <c r="AI137" s="30">
        <f ca="1">(1-IF($B137="Male", $C$3, $C$4))^MIN((AI$8-$C$6), $C$5)*IF($B137="Male", MIN(OFFSET(Mortality_Rates!$B$6, $C137, 0), Mortality_Rates!$B$111), MIN(OFFSET(Mortality_Rates!$B$6, $C137, 1),  Mortality_Rates!$C$111))</f>
        <v>2.1202737288100268E-4</v>
      </c>
      <c r="AJ137" s="30">
        <f ca="1">(1-IF($B137="Male", $C$3, $C$4))^MIN((AJ$8-$C$6), $C$5)*IF($B137="Male", MIN(OFFSET(Mortality_Rates!$B$6, $C137, 0), Mortality_Rates!$B$111), MIN(OFFSET(Mortality_Rates!$B$6, $C137, 1),  Mortality_Rates!$C$111))</f>
        <v>2.0958905809287116E-4</v>
      </c>
      <c r="AK137" s="30">
        <f ca="1">(1-IF($B137="Male", $C$3, $C$4))^MIN((AK$8-$C$6), $C$5)*IF($B137="Male", MIN(OFFSET(Mortality_Rates!$B$6, $C137, 0), Mortality_Rates!$B$111), MIN(OFFSET(Mortality_Rates!$B$6, $C137, 1),  Mortality_Rates!$C$111))</f>
        <v>2.0717878392480314E-4</v>
      </c>
      <c r="AL137" s="30">
        <f ca="1">(1-IF($B137="Male", $C$3, $C$4))^MIN((AL$8-$C$6), $C$5)*IF($B137="Male", MIN(OFFSET(Mortality_Rates!$B$6, $C137, 0), Mortality_Rates!$B$111), MIN(OFFSET(Mortality_Rates!$B$6, $C137, 1),  Mortality_Rates!$C$111))</f>
        <v>2.047962279096679E-4</v>
      </c>
      <c r="AM137" s="30">
        <f ca="1">(1-IF($B137="Male", $C$3, $C$4))^MIN((AM$8-$C$6), $C$5)*IF($B137="Male", MIN(OFFSET(Mortality_Rates!$B$6, $C137, 0), Mortality_Rates!$B$111), MIN(OFFSET(Mortality_Rates!$B$6, $C137, 1),  Mortality_Rates!$C$111))</f>
        <v>2.0244107128870674E-4</v>
      </c>
      <c r="AN137" s="30">
        <f ca="1">(1-IF($B137="Male", $C$3, $C$4))^MIN((AN$8-$C$6), $C$5)*IF($B137="Male", MIN(OFFSET(Mortality_Rates!$B$6, $C137, 0), Mortality_Rates!$B$111), MIN(OFFSET(Mortality_Rates!$B$6, $C137, 1),  Mortality_Rates!$C$111))</f>
        <v>2.0011299896888663E-4</v>
      </c>
      <c r="AO137" s="30">
        <f ca="1">(1-IF($B137="Male", $C$3, $C$4))^MIN((AO$8-$C$6), $C$5)*IF($B137="Male", MIN(OFFSET(Mortality_Rates!$B$6, $C137, 0), Mortality_Rates!$B$111), MIN(OFFSET(Mortality_Rates!$B$6, $C137, 1),  Mortality_Rates!$C$111))</f>
        <v>1.9781169948074442E-4</v>
      </c>
      <c r="AP137" s="30">
        <f ca="1">(1-IF($B137="Male", $C$3, $C$4))^MIN((AP$8-$C$6), $C$5)*IF($B137="Male", MIN(OFFSET(Mortality_Rates!$B$6, $C137, 0), Mortality_Rates!$B$111), MIN(OFFSET(Mortality_Rates!$B$6, $C137, 1),  Mortality_Rates!$C$111))</f>
        <v>1.9553686493671587E-4</v>
      </c>
      <c r="AQ137" s="30">
        <f ca="1">(1-IF($B137="Male", $C$3, $C$4))^MIN((AQ$8-$C$6), $C$5)*IF($B137="Male", MIN(OFFSET(Mortality_Rates!$B$6, $C137, 0), Mortality_Rates!$B$111), MIN(OFFSET(Mortality_Rates!$B$6, $C137, 1),  Mortality_Rates!$C$111))</f>
        <v>1.9328819098994362E-4</v>
      </c>
      <c r="AR137" s="30">
        <f ca="1">(1-IF($B137="Male", $C$3, $C$4))^MIN((AR$8-$C$6), $C$5)*IF($B137="Male", MIN(OFFSET(Mortality_Rates!$B$6, $C137, 0), Mortality_Rates!$B$111), MIN(OFFSET(Mortality_Rates!$B$6, $C137, 1),  Mortality_Rates!$C$111))</f>
        <v>1.9106537679355927E-4</v>
      </c>
      <c r="AS137" s="30">
        <f ca="1">(1-IF($B137="Male", $C$3, $C$4))^MIN((AS$8-$C$6), $C$5)*IF($B137="Male", MIN(OFFSET(Mortality_Rates!$B$6, $C137, 0), Mortality_Rates!$B$111), MIN(OFFSET(Mortality_Rates!$B$6, $C137, 1),  Mortality_Rates!$C$111))</f>
        <v>1.8886812496043335E-4</v>
      </c>
      <c r="AT137" s="30">
        <f ca="1">(1-IF($B137="Male", $C$3, $C$4))^MIN((AT$8-$C$6), $C$5)*IF($B137="Male", MIN(OFFSET(Mortality_Rates!$B$6, $C137, 0), Mortality_Rates!$B$111), MIN(OFFSET(Mortality_Rates!$B$6, $C137, 1),  Mortality_Rates!$C$111))</f>
        <v>1.8669614152338836E-4</v>
      </c>
      <c r="AU137" s="30">
        <f ca="1">(1-IF($B137="Male", $C$3, $C$4))^MIN((AU$8-$C$6), $C$5)*IF($B137="Male", MIN(OFFSET(Mortality_Rates!$B$6, $C137, 0), Mortality_Rates!$B$111), MIN(OFFSET(Mortality_Rates!$B$6, $C137, 1),  Mortality_Rates!$C$111))</f>
        <v>1.8454913589586943E-4</v>
      </c>
      <c r="AV137" s="30">
        <f ca="1">(1-IF($B137="Male", $C$3, $C$4))^MIN((AV$8-$C$6), $C$5)*IF($B137="Male", MIN(OFFSET(Mortality_Rates!$B$6, $C137, 0), Mortality_Rates!$B$111), MIN(OFFSET(Mortality_Rates!$B$6, $C137, 1),  Mortality_Rates!$C$111))</f>
        <v>1.8242682083306693E-4</v>
      </c>
      <c r="AW137" s="30">
        <f ca="1">(1-IF($B137="Male", $C$3, $C$4))^MIN((AW$8-$C$6), $C$5)*IF($B137="Male", MIN(OFFSET(Mortality_Rates!$B$6, $C137, 0), Mortality_Rates!$B$111), MIN(OFFSET(Mortality_Rates!$B$6, $C137, 1),  Mortality_Rates!$C$111))</f>
        <v>1.8032891239348666E-4</v>
      </c>
      <c r="AX137" s="30">
        <f ca="1">(1-IF($B137="Male", $C$3, $C$4))^MIN((AX$8-$C$6), $C$5)*IF($B137="Male", MIN(OFFSET(Mortality_Rates!$B$6, $C137, 0), Mortality_Rates!$B$111), MIN(OFFSET(Mortality_Rates!$B$6, $C137, 1),  Mortality_Rates!$C$111))</f>
        <v>1.7825512990096156E-4</v>
      </c>
      <c r="AY137" s="30">
        <f ca="1">(1-IF($B137="Male", $C$3, $C$4))^MIN((AY$8-$C$6), $C$5)*IF($B137="Male", MIN(OFFSET(Mortality_Rates!$B$6, $C137, 0), Mortality_Rates!$B$111), MIN(OFFSET(Mortality_Rates!$B$6, $C137, 1),  Mortality_Rates!$C$111))</f>
        <v>1.7620519590710052E-4</v>
      </c>
      <c r="AZ137" s="30">
        <f ca="1">(1-IF($B137="Male", $C$3, $C$4))^MIN((AZ$8-$C$6), $C$5)*IF($B137="Male", MIN(OFFSET(Mortality_Rates!$B$6, $C137, 0), Mortality_Rates!$B$111), MIN(OFFSET(Mortality_Rates!$B$6, $C137, 1),  Mortality_Rates!$C$111))</f>
        <v>1.7417883615416887E-4</v>
      </c>
      <c r="BA137" s="30">
        <f ca="1">(1-IF($B137="Male", $C$3, $C$4))^MIN((BA$8-$C$6), $C$5)*IF($B137="Male", MIN(OFFSET(Mortality_Rates!$B$6, $C137, 0), Mortality_Rates!$B$111), MIN(OFFSET(Mortality_Rates!$B$6, $C137, 1),  Mortality_Rates!$C$111))</f>
        <v>1.7217577953839594E-4</v>
      </c>
      <c r="BB137" s="30">
        <f ca="1">(1-IF($B137="Male", $C$3, $C$4))^MIN((BB$8-$C$6), $C$5)*IF($B137="Male", MIN(OFFSET(Mortality_Rates!$B$6, $C137, 0), Mortality_Rates!$B$111), MIN(OFFSET(Mortality_Rates!$B$6, $C137, 1),  Mortality_Rates!$C$111))</f>
        <v>1.7217577953839594E-4</v>
      </c>
      <c r="BC137" s="30">
        <f ca="1">(1-IF($B137="Male", $C$3, $C$4))^MIN((BC$8-$C$6), $C$5)*IF($B137="Male", MIN(OFFSET(Mortality_Rates!$B$6, $C137, 0), Mortality_Rates!$B$111), MIN(OFFSET(Mortality_Rates!$B$6, $C137, 1),  Mortality_Rates!$C$111))</f>
        <v>1.7217577953839594E-4</v>
      </c>
      <c r="BD137" s="30">
        <f ca="1">(1-IF($B137="Male", $C$3, $C$4))^MIN((BD$8-$C$6), $C$5)*IF($B137="Male", MIN(OFFSET(Mortality_Rates!$B$6, $C137, 0), Mortality_Rates!$B$111), MIN(OFFSET(Mortality_Rates!$B$6, $C137, 1),  Mortality_Rates!$C$111))</f>
        <v>1.7217577953839594E-4</v>
      </c>
      <c r="BE137" s="30">
        <f ca="1">(1-IF($B137="Male", $C$3, $C$4))^MIN((BE$8-$C$6), $C$5)*IF($B137="Male", MIN(OFFSET(Mortality_Rates!$B$6, $C137, 0), Mortality_Rates!$B$111), MIN(OFFSET(Mortality_Rates!$B$6, $C137, 1),  Mortality_Rates!$C$111))</f>
        <v>1.7217577953839594E-4</v>
      </c>
      <c r="BF137" s="30">
        <f ca="1">(1-IF($B137="Male", $C$3, $C$4))^MIN((BF$8-$C$6), $C$5)*IF($B137="Male", MIN(OFFSET(Mortality_Rates!$B$6, $C137, 0), Mortality_Rates!$B$111), MIN(OFFSET(Mortality_Rates!$B$6, $C137, 1),  Mortality_Rates!$C$111))</f>
        <v>1.7217577953839594E-4</v>
      </c>
      <c r="BG137" s="30">
        <f ca="1">(1-IF($B137="Male", $C$3, $C$4))^MIN((BG$8-$C$6), $C$5)*IF($B137="Male", MIN(OFFSET(Mortality_Rates!$B$6, $C137, 0), Mortality_Rates!$B$111), MIN(OFFSET(Mortality_Rates!$B$6, $C137, 1),  Mortality_Rates!$C$111))</f>
        <v>1.7217577953839594E-4</v>
      </c>
      <c r="BH137" s="30">
        <f ca="1">(1-IF($B137="Male", $C$3, $C$4))^MIN((BH$8-$C$6), $C$5)*IF($B137="Male", MIN(OFFSET(Mortality_Rates!$B$6, $C137, 0), Mortality_Rates!$B$111), MIN(OFFSET(Mortality_Rates!$B$6, $C137, 1),  Mortality_Rates!$C$111))</f>
        <v>1.7217577953839594E-4</v>
      </c>
      <c r="BI137" s="30">
        <f ca="1">(1-IF($B137="Male", $C$3, $C$4))^MIN((BI$8-$C$6), $C$5)*IF($B137="Male", MIN(OFFSET(Mortality_Rates!$B$6, $C137, 0), Mortality_Rates!$B$111), MIN(OFFSET(Mortality_Rates!$B$6, $C137, 1),  Mortality_Rates!$C$111))</f>
        <v>1.7217577953839594E-4</v>
      </c>
      <c r="BJ137" s="30">
        <f ca="1">(1-IF($B137="Male", $C$3, $C$4))^MIN((BJ$8-$C$6), $C$5)*IF($B137="Male", MIN(OFFSET(Mortality_Rates!$B$6, $C137, 0), Mortality_Rates!$B$111), MIN(OFFSET(Mortality_Rates!$B$6, $C137, 1),  Mortality_Rates!$C$111))</f>
        <v>1.7217577953839594E-4</v>
      </c>
      <c r="BK137" s="30">
        <f ca="1">(1-IF($B137="Male", $C$3, $C$4))^MIN((BK$8-$C$6), $C$5)*IF($B137="Male", MIN(OFFSET(Mortality_Rates!$B$6, $C137, 0), Mortality_Rates!$B$111), MIN(OFFSET(Mortality_Rates!$B$6, $C137, 1),  Mortality_Rates!$C$111))</f>
        <v>1.7217577953839594E-4</v>
      </c>
    </row>
    <row r="138" spans="1:63" x14ac:dyDescent="0.35">
      <c r="A138" t="s">
        <v>38</v>
      </c>
      <c r="B138" t="s">
        <v>32</v>
      </c>
      <c r="C138">
        <f t="shared" si="27"/>
        <v>28</v>
      </c>
      <c r="D138" s="30">
        <f ca="1">(1-IF($B138="Male", $C$3, $C$4))^MIN((D$8-$C$6), $C$5)*IF($B138="Male", MIN(OFFSET(Mortality_Rates!$B$6, $C138, 0), Mortality_Rates!$B$111), MIN(OFFSET(Mortality_Rates!$B$6, $C138, 1),  Mortality_Rates!$C$111))</f>
        <v>3.1236600000000001E-4</v>
      </c>
      <c r="E138" s="30">
        <f ca="1">(1-IF($B138="Male", $C$3, $C$4))^MIN((E$8-$C$6), $C$5)*IF($B138="Male", MIN(OFFSET(Mortality_Rates!$B$6, $C138, 0), Mortality_Rates!$B$111), MIN(OFFSET(Mortality_Rates!$B$6, $C138, 1),  Mortality_Rates!$C$111))</f>
        <v>3.0877379100000002E-4</v>
      </c>
      <c r="F138" s="30">
        <f ca="1">(1-IF($B138="Male", $C$3, $C$4))^MIN((F$8-$C$6), $C$5)*IF($B138="Male", MIN(OFFSET(Mortality_Rates!$B$6, $C138, 0), Mortality_Rates!$B$111), MIN(OFFSET(Mortality_Rates!$B$6, $C138, 1),  Mortality_Rates!$C$111))</f>
        <v>3.0522289240350001E-4</v>
      </c>
      <c r="G138" s="30">
        <f ca="1">(1-IF($B138="Male", $C$3, $C$4))^MIN((G$8-$C$6), $C$5)*IF($B138="Male", MIN(OFFSET(Mortality_Rates!$B$6, $C138, 0), Mortality_Rates!$B$111), MIN(OFFSET(Mortality_Rates!$B$6, $C138, 1),  Mortality_Rates!$C$111))</f>
        <v>3.0171282914085974E-4</v>
      </c>
      <c r="H138" s="30">
        <f ca="1">(1-IF($B138="Male", $C$3, $C$4))^MIN((H$8-$C$6), $C$5)*IF($B138="Male", MIN(OFFSET(Mortality_Rates!$B$6, $C138, 0), Mortality_Rates!$B$111), MIN(OFFSET(Mortality_Rates!$B$6, $C138, 1),  Mortality_Rates!$C$111))</f>
        <v>2.9824313160573988E-4</v>
      </c>
      <c r="I138" s="30">
        <f ca="1">(1-IF($B138="Male", $C$3, $C$4))^MIN((I$8-$C$6), $C$5)*IF($B138="Male", MIN(OFFSET(Mortality_Rates!$B$6, $C138, 0), Mortality_Rates!$B$111), MIN(OFFSET(Mortality_Rates!$B$6, $C138, 1),  Mortality_Rates!$C$111))</f>
        <v>2.9481333559227386E-4</v>
      </c>
      <c r="J138" s="30">
        <f ca="1">(1-IF($B138="Male", $C$3, $C$4))^MIN((J$8-$C$6), $C$5)*IF($B138="Male", MIN(OFFSET(Mortality_Rates!$B$6, $C138, 0), Mortality_Rates!$B$111), MIN(OFFSET(Mortality_Rates!$B$6, $C138, 1),  Mortality_Rates!$C$111))</f>
        <v>2.9142298223296272E-4</v>
      </c>
      <c r="K138" s="30">
        <f ca="1">(1-IF($B138="Male", $C$3, $C$4))^MIN((K$8-$C$6), $C$5)*IF($B138="Male", MIN(OFFSET(Mortality_Rates!$B$6, $C138, 0), Mortality_Rates!$B$111), MIN(OFFSET(Mortality_Rates!$B$6, $C138, 1),  Mortality_Rates!$C$111))</f>
        <v>2.8807161793728369E-4</v>
      </c>
      <c r="L138" s="30">
        <f ca="1">(1-IF($B138="Male", $C$3, $C$4))^MIN((L$8-$C$6), $C$5)*IF($B138="Male", MIN(OFFSET(Mortality_Rates!$B$6, $C138, 0), Mortality_Rates!$B$111), MIN(OFFSET(Mortality_Rates!$B$6, $C138, 1),  Mortality_Rates!$C$111))</f>
        <v>2.8475879433100492E-4</v>
      </c>
      <c r="M138" s="30">
        <f ca="1">(1-IF($B138="Male", $C$3, $C$4))^MIN((M$8-$C$6), $C$5)*IF($B138="Male", MIN(OFFSET(Mortality_Rates!$B$6, $C138, 0), Mortality_Rates!$B$111), MIN(OFFSET(Mortality_Rates!$B$6, $C138, 1),  Mortality_Rates!$C$111))</f>
        <v>2.8148406819619834E-4</v>
      </c>
      <c r="N138" s="30">
        <f ca="1">(1-IF($B138="Male", $C$3, $C$4))^MIN((N$8-$C$6), $C$5)*IF($B138="Male", MIN(OFFSET(Mortality_Rates!$B$6, $C138, 0), Mortality_Rates!$B$111), MIN(OFFSET(Mortality_Rates!$B$6, $C138, 1),  Mortality_Rates!$C$111))</f>
        <v>2.7824700141194209E-4</v>
      </c>
      <c r="O138" s="30">
        <f ca="1">(1-IF($B138="Male", $C$3, $C$4))^MIN((O$8-$C$6), $C$5)*IF($B138="Male", MIN(OFFSET(Mortality_Rates!$B$6, $C138, 0), Mortality_Rates!$B$111), MIN(OFFSET(Mortality_Rates!$B$6, $C138, 1),  Mortality_Rates!$C$111))</f>
        <v>2.750471608957048E-4</v>
      </c>
      <c r="P138" s="30">
        <f ca="1">(1-IF($B138="Male", $C$3, $C$4))^MIN((P$8-$C$6), $C$5)*IF($B138="Male", MIN(OFFSET(Mortality_Rates!$B$6, $C138, 0), Mortality_Rates!$B$111), MIN(OFFSET(Mortality_Rates!$B$6, $C138, 1),  Mortality_Rates!$C$111))</f>
        <v>2.7188411854540419E-4</v>
      </c>
      <c r="Q138" s="30">
        <f ca="1">(1-IF($B138="Male", $C$3, $C$4))^MIN((Q$8-$C$6), $C$5)*IF($B138="Male", MIN(OFFSET(Mortality_Rates!$B$6, $C138, 0), Mortality_Rates!$B$111), MIN(OFFSET(Mortality_Rates!$B$6, $C138, 1),  Mortality_Rates!$C$111))</f>
        <v>2.6875745118213202E-4</v>
      </c>
      <c r="R138" s="30">
        <f ca="1">(1-IF($B138="Male", $C$3, $C$4))^MIN((R$8-$C$6), $C$5)*IF($B138="Male", MIN(OFFSET(Mortality_Rates!$B$6, $C138, 0), Mortality_Rates!$B$111), MIN(OFFSET(Mortality_Rates!$B$6, $C138, 1),  Mortality_Rates!$C$111))</f>
        <v>2.6566674049353754E-4</v>
      </c>
      <c r="S138" s="30">
        <f ca="1">(1-IF($B138="Male", $C$3, $C$4))^MIN((S$8-$C$6), $C$5)*IF($B138="Male", MIN(OFFSET(Mortality_Rates!$B$6, $C138, 0), Mortality_Rates!$B$111), MIN(OFFSET(Mortality_Rates!$B$6, $C138, 1),  Mortality_Rates!$C$111))</f>
        <v>2.6261157297786182E-4</v>
      </c>
      <c r="T138" s="30">
        <f ca="1">(1-IF($B138="Male", $C$3, $C$4))^MIN((T$8-$C$6), $C$5)*IF($B138="Male", MIN(OFFSET(Mortality_Rates!$B$6, $C138, 0), Mortality_Rates!$B$111), MIN(OFFSET(Mortality_Rates!$B$6, $C138, 1),  Mortality_Rates!$C$111))</f>
        <v>2.5959153988861644E-4</v>
      </c>
      <c r="U138" s="30">
        <f ca="1">(1-IF($B138="Male", $C$3, $C$4))^MIN((U$8-$C$6), $C$5)*IF($B138="Male", MIN(OFFSET(Mortality_Rates!$B$6, $C138, 0), Mortality_Rates!$B$111), MIN(OFFSET(Mortality_Rates!$B$6, $C138, 1),  Mortality_Rates!$C$111))</f>
        <v>2.5660623717989735E-4</v>
      </c>
      <c r="V138" s="30">
        <f ca="1">(1-IF($B138="Male", $C$3, $C$4))^MIN((V$8-$C$6), $C$5)*IF($B138="Male", MIN(OFFSET(Mortality_Rates!$B$6, $C138, 0), Mortality_Rates!$B$111), MIN(OFFSET(Mortality_Rates!$B$6, $C138, 1),  Mortality_Rates!$C$111))</f>
        <v>2.536552654523285E-4</v>
      </c>
      <c r="W138" s="30">
        <f ca="1">(1-IF($B138="Male", $C$3, $C$4))^MIN((W$8-$C$6), $C$5)*IF($B138="Male", MIN(OFFSET(Mortality_Rates!$B$6, $C138, 0), Mortality_Rates!$B$111), MIN(OFFSET(Mortality_Rates!$B$6, $C138, 1),  Mortality_Rates!$C$111))</f>
        <v>2.5073822989962676E-4</v>
      </c>
      <c r="X138" s="30">
        <f ca="1">(1-IF($B138="Male", $C$3, $C$4))^MIN((X$8-$C$6), $C$5)*IF($B138="Male", MIN(OFFSET(Mortality_Rates!$B$6, $C138, 0), Mortality_Rates!$B$111), MIN(OFFSET(Mortality_Rates!$B$6, $C138, 1),  Mortality_Rates!$C$111))</f>
        <v>2.4785474025578109E-4</v>
      </c>
      <c r="Y138" s="30">
        <f ca="1">(1-IF($B138="Male", $C$3, $C$4))^MIN((Y$8-$C$6), $C$5)*IF($B138="Male", MIN(OFFSET(Mortality_Rates!$B$6, $C138, 0), Mortality_Rates!$B$111), MIN(OFFSET(Mortality_Rates!$B$6, $C138, 1),  Mortality_Rates!$C$111))</f>
        <v>2.4500441074283959E-4</v>
      </c>
      <c r="Z138" s="30">
        <f ca="1">(1-IF($B138="Male", $C$3, $C$4))^MIN((Z$8-$C$6), $C$5)*IF($B138="Male", MIN(OFFSET(Mortality_Rates!$B$6, $C138, 0), Mortality_Rates!$B$111), MIN(OFFSET(Mortality_Rates!$B$6, $C138, 1),  Mortality_Rates!$C$111))</f>
        <v>2.4218686001929694E-4</v>
      </c>
      <c r="AA138" s="30">
        <f ca="1">(1-IF($B138="Male", $C$3, $C$4))^MIN((AA$8-$C$6), $C$5)*IF($B138="Male", MIN(OFFSET(Mortality_Rates!$B$6, $C138, 0), Mortality_Rates!$B$111), MIN(OFFSET(Mortality_Rates!$B$6, $C138, 1),  Mortality_Rates!$C$111))</f>
        <v>2.3940171112907501E-4</v>
      </c>
      <c r="AB138" s="30">
        <f ca="1">(1-IF($B138="Male", $C$3, $C$4))^MIN((AB$8-$C$6), $C$5)*IF($B138="Male", MIN(OFFSET(Mortality_Rates!$B$6, $C138, 0), Mortality_Rates!$B$111), MIN(OFFSET(Mortality_Rates!$B$6, $C138, 1),  Mortality_Rates!$C$111))</f>
        <v>2.3664859145109066E-4</v>
      </c>
      <c r="AC138" s="30">
        <f ca="1">(1-IF($B138="Male", $C$3, $C$4))^MIN((AC$8-$C$6), $C$5)*IF($B138="Male", MIN(OFFSET(Mortality_Rates!$B$6, $C138, 0), Mortality_Rates!$B$111), MIN(OFFSET(Mortality_Rates!$B$6, $C138, 1),  Mortality_Rates!$C$111))</f>
        <v>2.3392713264940311E-4</v>
      </c>
      <c r="AD138" s="30">
        <f ca="1">(1-IF($B138="Male", $C$3, $C$4))^MIN((AD$8-$C$6), $C$5)*IF($B138="Male", MIN(OFFSET(Mortality_Rates!$B$6, $C138, 0), Mortality_Rates!$B$111), MIN(OFFSET(Mortality_Rates!$B$6, $C138, 1),  Mortality_Rates!$C$111))</f>
        <v>2.3123697062393499E-4</v>
      </c>
      <c r="AE138" s="30">
        <f ca="1">(1-IF($B138="Male", $C$3, $C$4))^MIN((AE$8-$C$6), $C$5)*IF($B138="Male", MIN(OFFSET(Mortality_Rates!$B$6, $C138, 0), Mortality_Rates!$B$111), MIN(OFFSET(Mortality_Rates!$B$6, $C138, 1),  Mortality_Rates!$C$111))</f>
        <v>2.2857774546175978E-4</v>
      </c>
      <c r="AF138" s="30">
        <f ca="1">(1-IF($B138="Male", $C$3, $C$4))^MIN((AF$8-$C$6), $C$5)*IF($B138="Male", MIN(OFFSET(Mortality_Rates!$B$6, $C138, 0), Mortality_Rates!$B$111), MIN(OFFSET(Mortality_Rates!$B$6, $C138, 1),  Mortality_Rates!$C$111))</f>
        <v>2.2594910138894954E-4</v>
      </c>
      <c r="AG138" s="30">
        <f ca="1">(1-IF($B138="Male", $C$3, $C$4))^MIN((AG$8-$C$6), $C$5)*IF($B138="Male", MIN(OFFSET(Mortality_Rates!$B$6, $C138, 0), Mortality_Rates!$B$111), MIN(OFFSET(Mortality_Rates!$B$6, $C138, 1),  Mortality_Rates!$C$111))</f>
        <v>2.2335068672297661E-4</v>
      </c>
      <c r="AH138" s="30">
        <f ca="1">(1-IF($B138="Male", $C$3, $C$4))^MIN((AH$8-$C$6), $C$5)*IF($B138="Male", MIN(OFFSET(Mortality_Rates!$B$6, $C138, 0), Mortality_Rates!$B$111), MIN(OFFSET(Mortality_Rates!$B$6, $C138, 1),  Mortality_Rates!$C$111))</f>
        <v>2.2078215382566237E-4</v>
      </c>
      <c r="AI138" s="30">
        <f ca="1">(1-IF($B138="Male", $C$3, $C$4))^MIN((AI$8-$C$6), $C$5)*IF($B138="Male", MIN(OFFSET(Mortality_Rates!$B$6, $C138, 0), Mortality_Rates!$B$111), MIN(OFFSET(Mortality_Rates!$B$6, $C138, 1),  Mortality_Rates!$C$111))</f>
        <v>2.1824315905666727E-4</v>
      </c>
      <c r="AJ138" s="30">
        <f ca="1">(1-IF($B138="Male", $C$3, $C$4))^MIN((AJ$8-$C$6), $C$5)*IF($B138="Male", MIN(OFFSET(Mortality_Rates!$B$6, $C138, 0), Mortality_Rates!$B$111), MIN(OFFSET(Mortality_Rates!$B$6, $C138, 1),  Mortality_Rates!$C$111))</f>
        <v>2.157333627275156E-4</v>
      </c>
      <c r="AK138" s="30">
        <f ca="1">(1-IF($B138="Male", $C$3, $C$4))^MIN((AK$8-$C$6), $C$5)*IF($B138="Male", MIN(OFFSET(Mortality_Rates!$B$6, $C138, 0), Mortality_Rates!$B$111), MIN(OFFSET(Mortality_Rates!$B$6, $C138, 1),  Mortality_Rates!$C$111))</f>
        <v>2.1325242905614915E-4</v>
      </c>
      <c r="AL138" s="30">
        <f ca="1">(1-IF($B138="Male", $C$3, $C$4))^MIN((AL$8-$C$6), $C$5)*IF($B138="Male", MIN(OFFSET(Mortality_Rates!$B$6, $C138, 0), Mortality_Rates!$B$111), MIN(OFFSET(Mortality_Rates!$B$6, $C138, 1),  Mortality_Rates!$C$111))</f>
        <v>2.1080002612200343E-4</v>
      </c>
      <c r="AM138" s="30">
        <f ca="1">(1-IF($B138="Male", $C$3, $C$4))^MIN((AM$8-$C$6), $C$5)*IF($B138="Male", MIN(OFFSET(Mortality_Rates!$B$6, $C138, 0), Mortality_Rates!$B$111), MIN(OFFSET(Mortality_Rates!$B$6, $C138, 1),  Mortality_Rates!$C$111))</f>
        <v>2.0837582582160043E-4</v>
      </c>
      <c r="AN138" s="30">
        <f ca="1">(1-IF($B138="Male", $C$3, $C$4))^MIN((AN$8-$C$6), $C$5)*IF($B138="Male", MIN(OFFSET(Mortality_Rates!$B$6, $C138, 0), Mortality_Rates!$B$111), MIN(OFFSET(Mortality_Rates!$B$6, $C138, 1),  Mortality_Rates!$C$111))</f>
        <v>2.0597950382465202E-4</v>
      </c>
      <c r="AO138" s="30">
        <f ca="1">(1-IF($B138="Male", $C$3, $C$4))^MIN((AO$8-$C$6), $C$5)*IF($B138="Male", MIN(OFFSET(Mortality_Rates!$B$6, $C138, 0), Mortality_Rates!$B$111), MIN(OFFSET(Mortality_Rates!$B$6, $C138, 1),  Mortality_Rates!$C$111))</f>
        <v>2.0361073953066854E-4</v>
      </c>
      <c r="AP138" s="30">
        <f ca="1">(1-IF($B138="Male", $C$3, $C$4))^MIN((AP$8-$C$6), $C$5)*IF($B138="Male", MIN(OFFSET(Mortality_Rates!$B$6, $C138, 0), Mortality_Rates!$B$111), MIN(OFFSET(Mortality_Rates!$B$6, $C138, 1),  Mortality_Rates!$C$111))</f>
        <v>2.0126921602606584E-4</v>
      </c>
      <c r="AQ138" s="30">
        <f ca="1">(1-IF($B138="Male", $C$3, $C$4))^MIN((AQ$8-$C$6), $C$5)*IF($B138="Male", MIN(OFFSET(Mortality_Rates!$B$6, $C138, 0), Mortality_Rates!$B$111), MIN(OFFSET(Mortality_Rates!$B$6, $C138, 1),  Mortality_Rates!$C$111))</f>
        <v>1.9895462004176608E-4</v>
      </c>
      <c r="AR138" s="30">
        <f ca="1">(1-IF($B138="Male", $C$3, $C$4))^MIN((AR$8-$C$6), $C$5)*IF($B138="Male", MIN(OFFSET(Mortality_Rates!$B$6, $C138, 0), Mortality_Rates!$B$111), MIN(OFFSET(Mortality_Rates!$B$6, $C138, 1),  Mortality_Rates!$C$111))</f>
        <v>1.9666664191128578E-4</v>
      </c>
      <c r="AS138" s="30">
        <f ca="1">(1-IF($B138="Male", $C$3, $C$4))^MIN((AS$8-$C$6), $C$5)*IF($B138="Male", MIN(OFFSET(Mortality_Rates!$B$6, $C138, 0), Mortality_Rates!$B$111), MIN(OFFSET(Mortality_Rates!$B$6, $C138, 1),  Mortality_Rates!$C$111))</f>
        <v>1.9440497552930598E-4</v>
      </c>
      <c r="AT138" s="30">
        <f ca="1">(1-IF($B138="Male", $C$3, $C$4))^MIN((AT$8-$C$6), $C$5)*IF($B138="Male", MIN(OFFSET(Mortality_Rates!$B$6, $C138, 0), Mortality_Rates!$B$111), MIN(OFFSET(Mortality_Rates!$B$6, $C138, 1),  Mortality_Rates!$C$111))</f>
        <v>1.9216931831071897E-4</v>
      </c>
      <c r="AU138" s="30">
        <f ca="1">(1-IF($B138="Male", $C$3, $C$4))^MIN((AU$8-$C$6), $C$5)*IF($B138="Male", MIN(OFFSET(Mortality_Rates!$B$6, $C138, 0), Mortality_Rates!$B$111), MIN(OFFSET(Mortality_Rates!$B$6, $C138, 1),  Mortality_Rates!$C$111))</f>
        <v>1.8995937115014573E-4</v>
      </c>
      <c r="AV138" s="30">
        <f ca="1">(1-IF($B138="Male", $C$3, $C$4))^MIN((AV$8-$C$6), $C$5)*IF($B138="Male", MIN(OFFSET(Mortality_Rates!$B$6, $C138, 0), Mortality_Rates!$B$111), MIN(OFFSET(Mortality_Rates!$B$6, $C138, 1),  Mortality_Rates!$C$111))</f>
        <v>1.8777483838191905E-4</v>
      </c>
      <c r="AW138" s="30">
        <f ca="1">(1-IF($B138="Male", $C$3, $C$4))^MIN((AW$8-$C$6), $C$5)*IF($B138="Male", MIN(OFFSET(Mortality_Rates!$B$6, $C138, 0), Mortality_Rates!$B$111), MIN(OFFSET(Mortality_Rates!$B$6, $C138, 1),  Mortality_Rates!$C$111))</f>
        <v>1.85615427740527E-4</v>
      </c>
      <c r="AX138" s="30">
        <f ca="1">(1-IF($B138="Male", $C$3, $C$4))^MIN((AX$8-$C$6), $C$5)*IF($B138="Male", MIN(OFFSET(Mortality_Rates!$B$6, $C138, 0), Mortality_Rates!$B$111), MIN(OFFSET(Mortality_Rates!$B$6, $C138, 1),  Mortality_Rates!$C$111))</f>
        <v>1.8348085032151093E-4</v>
      </c>
      <c r="AY138" s="30">
        <f ca="1">(1-IF($B138="Male", $C$3, $C$4))^MIN((AY$8-$C$6), $C$5)*IF($B138="Male", MIN(OFFSET(Mortality_Rates!$B$6, $C138, 0), Mortality_Rates!$B$111), MIN(OFFSET(Mortality_Rates!$B$6, $C138, 1),  Mortality_Rates!$C$111))</f>
        <v>1.8137082054281355E-4</v>
      </c>
      <c r="AZ138" s="30">
        <f ca="1">(1-IF($B138="Male", $C$3, $C$4))^MIN((AZ$8-$C$6), $C$5)*IF($B138="Male", MIN(OFFSET(Mortality_Rates!$B$6, $C138, 0), Mortality_Rates!$B$111), MIN(OFFSET(Mortality_Rates!$B$6, $C138, 1),  Mortality_Rates!$C$111))</f>
        <v>1.7928505610657121E-4</v>
      </c>
      <c r="BA138" s="30">
        <f ca="1">(1-IF($B138="Male", $C$3, $C$4))^MIN((BA$8-$C$6), $C$5)*IF($B138="Male", MIN(OFFSET(Mortality_Rates!$B$6, $C138, 0), Mortality_Rates!$B$111), MIN(OFFSET(Mortality_Rates!$B$6, $C138, 1),  Mortality_Rates!$C$111))</f>
        <v>1.7722327796134565E-4</v>
      </c>
      <c r="BB138" s="30">
        <f ca="1">(1-IF($B138="Male", $C$3, $C$4))^MIN((BB$8-$C$6), $C$5)*IF($B138="Male", MIN(OFFSET(Mortality_Rates!$B$6, $C138, 0), Mortality_Rates!$B$111), MIN(OFFSET(Mortality_Rates!$B$6, $C138, 1),  Mortality_Rates!$C$111))</f>
        <v>1.7722327796134565E-4</v>
      </c>
      <c r="BC138" s="30">
        <f ca="1">(1-IF($B138="Male", $C$3, $C$4))^MIN((BC$8-$C$6), $C$5)*IF($B138="Male", MIN(OFFSET(Mortality_Rates!$B$6, $C138, 0), Mortality_Rates!$B$111), MIN(OFFSET(Mortality_Rates!$B$6, $C138, 1),  Mortality_Rates!$C$111))</f>
        <v>1.7722327796134565E-4</v>
      </c>
      <c r="BD138" s="30">
        <f ca="1">(1-IF($B138="Male", $C$3, $C$4))^MIN((BD$8-$C$6), $C$5)*IF($B138="Male", MIN(OFFSET(Mortality_Rates!$B$6, $C138, 0), Mortality_Rates!$B$111), MIN(OFFSET(Mortality_Rates!$B$6, $C138, 1),  Mortality_Rates!$C$111))</f>
        <v>1.7722327796134565E-4</v>
      </c>
      <c r="BE138" s="30">
        <f ca="1">(1-IF($B138="Male", $C$3, $C$4))^MIN((BE$8-$C$6), $C$5)*IF($B138="Male", MIN(OFFSET(Mortality_Rates!$B$6, $C138, 0), Mortality_Rates!$B$111), MIN(OFFSET(Mortality_Rates!$B$6, $C138, 1),  Mortality_Rates!$C$111))</f>
        <v>1.7722327796134565E-4</v>
      </c>
      <c r="BF138" s="30">
        <f ca="1">(1-IF($B138="Male", $C$3, $C$4))^MIN((BF$8-$C$6), $C$5)*IF($B138="Male", MIN(OFFSET(Mortality_Rates!$B$6, $C138, 0), Mortality_Rates!$B$111), MIN(OFFSET(Mortality_Rates!$B$6, $C138, 1),  Mortality_Rates!$C$111))</f>
        <v>1.7722327796134565E-4</v>
      </c>
      <c r="BG138" s="30">
        <f ca="1">(1-IF($B138="Male", $C$3, $C$4))^MIN((BG$8-$C$6), $C$5)*IF($B138="Male", MIN(OFFSET(Mortality_Rates!$B$6, $C138, 0), Mortality_Rates!$B$111), MIN(OFFSET(Mortality_Rates!$B$6, $C138, 1),  Mortality_Rates!$C$111))</f>
        <v>1.7722327796134565E-4</v>
      </c>
      <c r="BH138" s="30">
        <f ca="1">(1-IF($B138="Male", $C$3, $C$4))^MIN((BH$8-$C$6), $C$5)*IF($B138="Male", MIN(OFFSET(Mortality_Rates!$B$6, $C138, 0), Mortality_Rates!$B$111), MIN(OFFSET(Mortality_Rates!$B$6, $C138, 1),  Mortality_Rates!$C$111))</f>
        <v>1.7722327796134565E-4</v>
      </c>
      <c r="BI138" s="30">
        <f ca="1">(1-IF($B138="Male", $C$3, $C$4))^MIN((BI$8-$C$6), $C$5)*IF($B138="Male", MIN(OFFSET(Mortality_Rates!$B$6, $C138, 0), Mortality_Rates!$B$111), MIN(OFFSET(Mortality_Rates!$B$6, $C138, 1),  Mortality_Rates!$C$111))</f>
        <v>1.7722327796134565E-4</v>
      </c>
      <c r="BJ138" s="30">
        <f ca="1">(1-IF($B138="Male", $C$3, $C$4))^MIN((BJ$8-$C$6), $C$5)*IF($B138="Male", MIN(OFFSET(Mortality_Rates!$B$6, $C138, 0), Mortality_Rates!$B$111), MIN(OFFSET(Mortality_Rates!$B$6, $C138, 1),  Mortality_Rates!$C$111))</f>
        <v>1.7722327796134565E-4</v>
      </c>
      <c r="BK138" s="30">
        <f ca="1">(1-IF($B138="Male", $C$3, $C$4))^MIN((BK$8-$C$6), $C$5)*IF($B138="Male", MIN(OFFSET(Mortality_Rates!$B$6, $C138, 0), Mortality_Rates!$B$111), MIN(OFFSET(Mortality_Rates!$B$6, $C138, 1),  Mortality_Rates!$C$111))</f>
        <v>1.7722327796134565E-4</v>
      </c>
    </row>
    <row r="139" spans="1:63" x14ac:dyDescent="0.35">
      <c r="A139" t="s">
        <v>38</v>
      </c>
      <c r="B139" t="s">
        <v>32</v>
      </c>
      <c r="C139">
        <f t="shared" si="27"/>
        <v>29</v>
      </c>
      <c r="D139" s="30">
        <f ca="1">(1-IF($B139="Male", $C$3, $C$4))^MIN((D$8-$C$6), $C$5)*IF($B139="Male", MIN(OFFSET(Mortality_Rates!$B$6, $C139, 0), Mortality_Rates!$B$111), MIN(OFFSET(Mortality_Rates!$B$6, $C139, 1),  Mortality_Rates!$C$111))</f>
        <v>3.2323950000000002E-4</v>
      </c>
      <c r="E139" s="30">
        <f ca="1">(1-IF($B139="Male", $C$3, $C$4))^MIN((E$8-$C$6), $C$5)*IF($B139="Male", MIN(OFFSET(Mortality_Rates!$B$6, $C139, 0), Mortality_Rates!$B$111), MIN(OFFSET(Mortality_Rates!$B$6, $C139, 1),  Mortality_Rates!$C$111))</f>
        <v>3.1952224574999997E-4</v>
      </c>
      <c r="F139" s="30">
        <f ca="1">(1-IF($B139="Male", $C$3, $C$4))^MIN((F$8-$C$6), $C$5)*IF($B139="Male", MIN(OFFSET(Mortality_Rates!$B$6, $C139, 0), Mortality_Rates!$B$111), MIN(OFFSET(Mortality_Rates!$B$6, $C139, 1),  Mortality_Rates!$C$111))</f>
        <v>3.1584773992387501E-4</v>
      </c>
      <c r="G139" s="30">
        <f ca="1">(1-IF($B139="Male", $C$3, $C$4))^MIN((G$8-$C$6), $C$5)*IF($B139="Male", MIN(OFFSET(Mortality_Rates!$B$6, $C139, 0), Mortality_Rates!$B$111), MIN(OFFSET(Mortality_Rates!$B$6, $C139, 1),  Mortality_Rates!$C$111))</f>
        <v>3.1221549091475044E-4</v>
      </c>
      <c r="H139" s="30">
        <f ca="1">(1-IF($B139="Male", $C$3, $C$4))^MIN((H$8-$C$6), $C$5)*IF($B139="Male", MIN(OFFSET(Mortality_Rates!$B$6, $C139, 0), Mortality_Rates!$B$111), MIN(OFFSET(Mortality_Rates!$B$6, $C139, 1),  Mortality_Rates!$C$111))</f>
        <v>3.0862501276923086E-4</v>
      </c>
      <c r="I139" s="30">
        <f ca="1">(1-IF($B139="Male", $C$3, $C$4))^MIN((I$8-$C$6), $C$5)*IF($B139="Male", MIN(OFFSET(Mortality_Rates!$B$6, $C139, 0), Mortality_Rates!$B$111), MIN(OFFSET(Mortality_Rates!$B$6, $C139, 1),  Mortality_Rates!$C$111))</f>
        <v>3.0507582512238467E-4</v>
      </c>
      <c r="J139" s="30">
        <f ca="1">(1-IF($B139="Male", $C$3, $C$4))^MIN((J$8-$C$6), $C$5)*IF($B139="Male", MIN(OFFSET(Mortality_Rates!$B$6, $C139, 0), Mortality_Rates!$B$111), MIN(OFFSET(Mortality_Rates!$B$6, $C139, 1),  Mortality_Rates!$C$111))</f>
        <v>3.0156745313347728E-4</v>
      </c>
      <c r="K139" s="30">
        <f ca="1">(1-IF($B139="Male", $C$3, $C$4))^MIN((K$8-$C$6), $C$5)*IF($B139="Male", MIN(OFFSET(Mortality_Rates!$B$6, $C139, 0), Mortality_Rates!$B$111), MIN(OFFSET(Mortality_Rates!$B$6, $C139, 1),  Mortality_Rates!$C$111))</f>
        <v>2.9809942742244229E-4</v>
      </c>
      <c r="L139" s="30">
        <f ca="1">(1-IF($B139="Male", $C$3, $C$4))^MIN((L$8-$C$6), $C$5)*IF($B139="Male", MIN(OFFSET(Mortality_Rates!$B$6, $C139, 0), Mortality_Rates!$B$111), MIN(OFFSET(Mortality_Rates!$B$6, $C139, 1),  Mortality_Rates!$C$111))</f>
        <v>2.9467128400708417E-4</v>
      </c>
      <c r="M139" s="30">
        <f ca="1">(1-IF($B139="Male", $C$3, $C$4))^MIN((M$8-$C$6), $C$5)*IF($B139="Male", MIN(OFFSET(Mortality_Rates!$B$6, $C139, 0), Mortality_Rates!$B$111), MIN(OFFSET(Mortality_Rates!$B$6, $C139, 1),  Mortality_Rates!$C$111))</f>
        <v>2.9128256424100274E-4</v>
      </c>
      <c r="N139" s="30">
        <f ca="1">(1-IF($B139="Male", $C$3, $C$4))^MIN((N$8-$C$6), $C$5)*IF($B139="Male", MIN(OFFSET(Mortality_Rates!$B$6, $C139, 0), Mortality_Rates!$B$111), MIN(OFFSET(Mortality_Rates!$B$6, $C139, 1),  Mortality_Rates!$C$111))</f>
        <v>2.879328147522312E-4</v>
      </c>
      <c r="O139" s="30">
        <f ca="1">(1-IF($B139="Male", $C$3, $C$4))^MIN((O$8-$C$6), $C$5)*IF($B139="Male", MIN(OFFSET(Mortality_Rates!$B$6, $C139, 0), Mortality_Rates!$B$111), MIN(OFFSET(Mortality_Rates!$B$6, $C139, 1),  Mortality_Rates!$C$111))</f>
        <v>2.846215873825806E-4</v>
      </c>
      <c r="P139" s="30">
        <f ca="1">(1-IF($B139="Male", $C$3, $C$4))^MIN((P$8-$C$6), $C$5)*IF($B139="Male", MIN(OFFSET(Mortality_Rates!$B$6, $C139, 0), Mortality_Rates!$B$111), MIN(OFFSET(Mortality_Rates!$B$6, $C139, 1),  Mortality_Rates!$C$111))</f>
        <v>2.8134843912768089E-4</v>
      </c>
      <c r="Q139" s="30">
        <f ca="1">(1-IF($B139="Male", $C$3, $C$4))^MIN((Q$8-$C$6), $C$5)*IF($B139="Male", MIN(OFFSET(Mortality_Rates!$B$6, $C139, 0), Mortality_Rates!$B$111), MIN(OFFSET(Mortality_Rates!$B$6, $C139, 1),  Mortality_Rates!$C$111))</f>
        <v>2.781129320777126E-4</v>
      </c>
      <c r="R139" s="30">
        <f ca="1">(1-IF($B139="Male", $C$3, $C$4))^MIN((R$8-$C$6), $C$5)*IF($B139="Male", MIN(OFFSET(Mortality_Rates!$B$6, $C139, 0), Mortality_Rates!$B$111), MIN(OFFSET(Mortality_Rates!$B$6, $C139, 1),  Mortality_Rates!$C$111))</f>
        <v>2.7491463335881891E-4</v>
      </c>
      <c r="S139" s="30">
        <f ca="1">(1-IF($B139="Male", $C$3, $C$4))^MIN((S$8-$C$6), $C$5)*IF($B139="Male", MIN(OFFSET(Mortality_Rates!$B$6, $C139, 0), Mortality_Rates!$B$111), MIN(OFFSET(Mortality_Rates!$B$6, $C139, 1),  Mortality_Rates!$C$111))</f>
        <v>2.7175311507519244E-4</v>
      </c>
      <c r="T139" s="30">
        <f ca="1">(1-IF($B139="Male", $C$3, $C$4))^MIN((T$8-$C$6), $C$5)*IF($B139="Male", MIN(OFFSET(Mortality_Rates!$B$6, $C139, 0), Mortality_Rates!$B$111), MIN(OFFSET(Mortality_Rates!$B$6, $C139, 1),  Mortality_Rates!$C$111))</f>
        <v>2.6862795425182774E-4</v>
      </c>
      <c r="U139" s="30">
        <f ca="1">(1-IF($B139="Male", $C$3, $C$4))^MIN((U$8-$C$6), $C$5)*IF($B139="Male", MIN(OFFSET(Mortality_Rates!$B$6, $C139, 0), Mortality_Rates!$B$111), MIN(OFFSET(Mortality_Rates!$B$6, $C139, 1),  Mortality_Rates!$C$111))</f>
        <v>2.6553873277793176E-4</v>
      </c>
      <c r="V139" s="30">
        <f ca="1">(1-IF($B139="Male", $C$3, $C$4))^MIN((V$8-$C$6), $C$5)*IF($B139="Male", MIN(OFFSET(Mortality_Rates!$B$6, $C139, 0), Mortality_Rates!$B$111), MIN(OFFSET(Mortality_Rates!$B$6, $C139, 1),  Mortality_Rates!$C$111))</f>
        <v>2.624850373509855E-4</v>
      </c>
      <c r="W139" s="30">
        <f ca="1">(1-IF($B139="Male", $C$3, $C$4))^MIN((W$8-$C$6), $C$5)*IF($B139="Male", MIN(OFFSET(Mortality_Rates!$B$6, $C139, 0), Mortality_Rates!$B$111), MIN(OFFSET(Mortality_Rates!$B$6, $C139, 1),  Mortality_Rates!$C$111))</f>
        <v>2.5946645942144921E-4</v>
      </c>
      <c r="X139" s="30">
        <f ca="1">(1-IF($B139="Male", $C$3, $C$4))^MIN((X$8-$C$6), $C$5)*IF($B139="Male", MIN(OFFSET(Mortality_Rates!$B$6, $C139, 0), Mortality_Rates!$B$111), MIN(OFFSET(Mortality_Rates!$B$6, $C139, 1),  Mortality_Rates!$C$111))</f>
        <v>2.5648259513810258E-4</v>
      </c>
      <c r="Y139" s="30">
        <f ca="1">(1-IF($B139="Male", $C$3, $C$4))^MIN((Y$8-$C$6), $C$5)*IF($B139="Male", MIN(OFFSET(Mortality_Rates!$B$6, $C139, 0), Mortality_Rates!$B$111), MIN(OFFSET(Mortality_Rates!$B$6, $C139, 1),  Mortality_Rates!$C$111))</f>
        <v>2.5353304529401438E-4</v>
      </c>
      <c r="Z139" s="30">
        <f ca="1">(1-IF($B139="Male", $C$3, $C$4))^MIN((Z$8-$C$6), $C$5)*IF($B139="Male", MIN(OFFSET(Mortality_Rates!$B$6, $C139, 0), Mortality_Rates!$B$111), MIN(OFFSET(Mortality_Rates!$B$6, $C139, 1),  Mortality_Rates!$C$111))</f>
        <v>2.5061741527313323E-4</v>
      </c>
      <c r="AA139" s="30">
        <f ca="1">(1-IF($B139="Male", $C$3, $C$4))^MIN((AA$8-$C$6), $C$5)*IF($B139="Male", MIN(OFFSET(Mortality_Rates!$B$6, $C139, 0), Mortality_Rates!$B$111), MIN(OFFSET(Mortality_Rates!$B$6, $C139, 1),  Mortality_Rates!$C$111))</f>
        <v>2.4773531499749219E-4</v>
      </c>
      <c r="AB139" s="30">
        <f ca="1">(1-IF($B139="Male", $C$3, $C$4))^MIN((AB$8-$C$6), $C$5)*IF($B139="Male", MIN(OFFSET(Mortality_Rates!$B$6, $C139, 0), Mortality_Rates!$B$111), MIN(OFFSET(Mortality_Rates!$B$6, $C139, 1),  Mortality_Rates!$C$111))</f>
        <v>2.44886358875021E-4</v>
      </c>
      <c r="AC139" s="30">
        <f ca="1">(1-IF($B139="Male", $C$3, $C$4))^MIN((AC$8-$C$6), $C$5)*IF($B139="Male", MIN(OFFSET(Mortality_Rates!$B$6, $C139, 0), Mortality_Rates!$B$111), MIN(OFFSET(Mortality_Rates!$B$6, $C139, 1),  Mortality_Rates!$C$111))</f>
        <v>2.4207016574795829E-4</v>
      </c>
      <c r="AD139" s="30">
        <f ca="1">(1-IF($B139="Male", $C$3, $C$4))^MIN((AD$8-$C$6), $C$5)*IF($B139="Male", MIN(OFFSET(Mortality_Rates!$B$6, $C139, 0), Mortality_Rates!$B$111), MIN(OFFSET(Mortality_Rates!$B$6, $C139, 1),  Mortality_Rates!$C$111))</f>
        <v>2.3928635884185679E-4</v>
      </c>
      <c r="AE139" s="30">
        <f ca="1">(1-IF($B139="Male", $C$3, $C$4))^MIN((AE$8-$C$6), $C$5)*IF($B139="Male", MIN(OFFSET(Mortality_Rates!$B$6, $C139, 0), Mortality_Rates!$B$111), MIN(OFFSET(Mortality_Rates!$B$6, $C139, 1),  Mortality_Rates!$C$111))</f>
        <v>2.3653456571517547E-4</v>
      </c>
      <c r="AF139" s="30">
        <f ca="1">(1-IF($B139="Male", $C$3, $C$4))^MIN((AF$8-$C$6), $C$5)*IF($B139="Male", MIN(OFFSET(Mortality_Rates!$B$6, $C139, 0), Mortality_Rates!$B$111), MIN(OFFSET(Mortality_Rates!$B$6, $C139, 1),  Mortality_Rates!$C$111))</f>
        <v>2.3381441820945095E-4</v>
      </c>
      <c r="AG139" s="30">
        <f ca="1">(1-IF($B139="Male", $C$3, $C$4))^MIN((AG$8-$C$6), $C$5)*IF($B139="Male", MIN(OFFSET(Mortality_Rates!$B$6, $C139, 0), Mortality_Rates!$B$111), MIN(OFFSET(Mortality_Rates!$B$6, $C139, 1),  Mortality_Rates!$C$111))</f>
        <v>2.3112555240004226E-4</v>
      </c>
      <c r="AH139" s="30">
        <f ca="1">(1-IF($B139="Male", $C$3, $C$4))^MIN((AH$8-$C$6), $C$5)*IF($B139="Male", MIN(OFFSET(Mortality_Rates!$B$6, $C139, 0), Mortality_Rates!$B$111), MIN(OFFSET(Mortality_Rates!$B$6, $C139, 1),  Mortality_Rates!$C$111))</f>
        <v>2.2846760854744176E-4</v>
      </c>
      <c r="AI139" s="30">
        <f ca="1">(1-IF($B139="Male", $C$3, $C$4))^MIN((AI$8-$C$6), $C$5)*IF($B139="Male", MIN(OFFSET(Mortality_Rates!$B$6, $C139, 0), Mortality_Rates!$B$111), MIN(OFFSET(Mortality_Rates!$B$6, $C139, 1),  Mortality_Rates!$C$111))</f>
        <v>2.2584023104914617E-4</v>
      </c>
      <c r="AJ139" s="30">
        <f ca="1">(1-IF($B139="Male", $C$3, $C$4))^MIN((AJ$8-$C$6), $C$5)*IF($B139="Male", MIN(OFFSET(Mortality_Rates!$B$6, $C139, 0), Mortality_Rates!$B$111), MIN(OFFSET(Mortality_Rates!$B$6, $C139, 1),  Mortality_Rates!$C$111))</f>
        <v>2.2324306839208101E-4</v>
      </c>
      <c r="AK139" s="30">
        <f ca="1">(1-IF($B139="Male", $C$3, $C$4))^MIN((AK$8-$C$6), $C$5)*IF($B139="Male", MIN(OFFSET(Mortality_Rates!$B$6, $C139, 0), Mortality_Rates!$B$111), MIN(OFFSET(Mortality_Rates!$B$6, $C139, 1),  Mortality_Rates!$C$111))</f>
        <v>2.2067577310557206E-4</v>
      </c>
      <c r="AL139" s="30">
        <f ca="1">(1-IF($B139="Male", $C$3, $C$4))^MIN((AL$8-$C$6), $C$5)*IF($B139="Male", MIN(OFFSET(Mortality_Rates!$B$6, $C139, 0), Mortality_Rates!$B$111), MIN(OFFSET(Mortality_Rates!$B$6, $C139, 1),  Mortality_Rates!$C$111))</f>
        <v>2.1813800171485798E-4</v>
      </c>
      <c r="AM139" s="30">
        <f ca="1">(1-IF($B139="Male", $C$3, $C$4))^MIN((AM$8-$C$6), $C$5)*IF($B139="Male", MIN(OFFSET(Mortality_Rates!$B$6, $C139, 0), Mortality_Rates!$B$111), MIN(OFFSET(Mortality_Rates!$B$6, $C139, 1),  Mortality_Rates!$C$111))</f>
        <v>2.1562941469513715E-4</v>
      </c>
      <c r="AN139" s="30">
        <f ca="1">(1-IF($B139="Male", $C$3, $C$4))^MIN((AN$8-$C$6), $C$5)*IF($B139="Male", MIN(OFFSET(Mortality_Rates!$B$6, $C139, 0), Mortality_Rates!$B$111), MIN(OFFSET(Mortality_Rates!$B$6, $C139, 1),  Mortality_Rates!$C$111))</f>
        <v>2.1314967642614309E-4</v>
      </c>
      <c r="AO139" s="30">
        <f ca="1">(1-IF($B139="Male", $C$3, $C$4))^MIN((AO$8-$C$6), $C$5)*IF($B139="Male", MIN(OFFSET(Mortality_Rates!$B$6, $C139, 0), Mortality_Rates!$B$111), MIN(OFFSET(Mortality_Rates!$B$6, $C139, 1),  Mortality_Rates!$C$111))</f>
        <v>2.1069845514724243E-4</v>
      </c>
      <c r="AP139" s="30">
        <f ca="1">(1-IF($B139="Male", $C$3, $C$4))^MIN((AP$8-$C$6), $C$5)*IF($B139="Male", MIN(OFFSET(Mortality_Rates!$B$6, $C139, 0), Mortality_Rates!$B$111), MIN(OFFSET(Mortality_Rates!$B$6, $C139, 1),  Mortality_Rates!$C$111))</f>
        <v>2.0827542291304915E-4</v>
      </c>
      <c r="AQ139" s="30">
        <f ca="1">(1-IF($B139="Male", $C$3, $C$4))^MIN((AQ$8-$C$6), $C$5)*IF($B139="Male", MIN(OFFSET(Mortality_Rates!$B$6, $C139, 0), Mortality_Rates!$B$111), MIN(OFFSET(Mortality_Rates!$B$6, $C139, 1),  Mortality_Rates!$C$111))</f>
        <v>2.0588025554954908E-4</v>
      </c>
      <c r="AR139" s="30">
        <f ca="1">(1-IF($B139="Male", $C$3, $C$4))^MIN((AR$8-$C$6), $C$5)*IF($B139="Male", MIN(OFFSET(Mortality_Rates!$B$6, $C139, 0), Mortality_Rates!$B$111), MIN(OFFSET(Mortality_Rates!$B$6, $C139, 1),  Mortality_Rates!$C$111))</f>
        <v>2.0351263261072928E-4</v>
      </c>
      <c r="AS139" s="30">
        <f ca="1">(1-IF($B139="Male", $C$3, $C$4))^MIN((AS$8-$C$6), $C$5)*IF($B139="Male", MIN(OFFSET(Mortality_Rates!$B$6, $C139, 0), Mortality_Rates!$B$111), MIN(OFFSET(Mortality_Rates!$B$6, $C139, 1),  Mortality_Rates!$C$111))</f>
        <v>2.0117223733570586E-4</v>
      </c>
      <c r="AT139" s="30">
        <f ca="1">(1-IF($B139="Male", $C$3, $C$4))^MIN((AT$8-$C$6), $C$5)*IF($B139="Male", MIN(OFFSET(Mortality_Rates!$B$6, $C139, 0), Mortality_Rates!$B$111), MIN(OFFSET(Mortality_Rates!$B$6, $C139, 1),  Mortality_Rates!$C$111))</f>
        <v>1.9885875660634526E-4</v>
      </c>
      <c r="AU139" s="30">
        <f ca="1">(1-IF($B139="Male", $C$3, $C$4))^MIN((AU$8-$C$6), $C$5)*IF($B139="Male", MIN(OFFSET(Mortality_Rates!$B$6, $C139, 0), Mortality_Rates!$B$111), MIN(OFFSET(Mortality_Rates!$B$6, $C139, 1),  Mortality_Rates!$C$111))</f>
        <v>1.9657188090537231E-4</v>
      </c>
      <c r="AV139" s="30">
        <f ca="1">(1-IF($B139="Male", $C$3, $C$4))^MIN((AV$8-$C$6), $C$5)*IF($B139="Male", MIN(OFFSET(Mortality_Rates!$B$6, $C139, 0), Mortality_Rates!$B$111), MIN(OFFSET(Mortality_Rates!$B$6, $C139, 1),  Mortality_Rates!$C$111))</f>
        <v>1.9431130427496055E-4</v>
      </c>
      <c r="AW139" s="30">
        <f ca="1">(1-IF($B139="Male", $C$3, $C$4))^MIN((AW$8-$C$6), $C$5)*IF($B139="Male", MIN(OFFSET(Mortality_Rates!$B$6, $C139, 0), Mortality_Rates!$B$111), MIN(OFFSET(Mortality_Rates!$B$6, $C139, 1),  Mortality_Rates!$C$111))</f>
        <v>1.920767242757985E-4</v>
      </c>
      <c r="AX139" s="30">
        <f ca="1">(1-IF($B139="Male", $C$3, $C$4))^MIN((AX$8-$C$6), $C$5)*IF($B139="Male", MIN(OFFSET(Mortality_Rates!$B$6, $C139, 0), Mortality_Rates!$B$111), MIN(OFFSET(Mortality_Rates!$B$6, $C139, 1),  Mortality_Rates!$C$111))</f>
        <v>1.8986784194662681E-4</v>
      </c>
      <c r="AY139" s="30">
        <f ca="1">(1-IF($B139="Male", $C$3, $C$4))^MIN((AY$8-$C$6), $C$5)*IF($B139="Male", MIN(OFFSET(Mortality_Rates!$B$6, $C139, 0), Mortality_Rates!$B$111), MIN(OFFSET(Mortality_Rates!$B$6, $C139, 1),  Mortality_Rates!$C$111))</f>
        <v>1.8768436176424061E-4</v>
      </c>
      <c r="AZ139" s="30">
        <f ca="1">(1-IF($B139="Male", $C$3, $C$4))^MIN((AZ$8-$C$6), $C$5)*IF($B139="Male", MIN(OFFSET(Mortality_Rates!$B$6, $C139, 0), Mortality_Rates!$B$111), MIN(OFFSET(Mortality_Rates!$B$6, $C139, 1),  Mortality_Rates!$C$111))</f>
        <v>1.8552599160395186E-4</v>
      </c>
      <c r="BA139" s="30">
        <f ca="1">(1-IF($B139="Male", $C$3, $C$4))^MIN((BA$8-$C$6), $C$5)*IF($B139="Male", MIN(OFFSET(Mortality_Rates!$B$6, $C139, 0), Mortality_Rates!$B$111), MIN(OFFSET(Mortality_Rates!$B$6, $C139, 1),  Mortality_Rates!$C$111))</f>
        <v>1.8339244270050643E-4</v>
      </c>
      <c r="BB139" s="30">
        <f ca="1">(1-IF($B139="Male", $C$3, $C$4))^MIN((BB$8-$C$6), $C$5)*IF($B139="Male", MIN(OFFSET(Mortality_Rates!$B$6, $C139, 0), Mortality_Rates!$B$111), MIN(OFFSET(Mortality_Rates!$B$6, $C139, 1),  Mortality_Rates!$C$111))</f>
        <v>1.8339244270050643E-4</v>
      </c>
      <c r="BC139" s="30">
        <f ca="1">(1-IF($B139="Male", $C$3, $C$4))^MIN((BC$8-$C$6), $C$5)*IF($B139="Male", MIN(OFFSET(Mortality_Rates!$B$6, $C139, 0), Mortality_Rates!$B$111), MIN(OFFSET(Mortality_Rates!$B$6, $C139, 1),  Mortality_Rates!$C$111))</f>
        <v>1.8339244270050643E-4</v>
      </c>
      <c r="BD139" s="30">
        <f ca="1">(1-IF($B139="Male", $C$3, $C$4))^MIN((BD$8-$C$6), $C$5)*IF($B139="Male", MIN(OFFSET(Mortality_Rates!$B$6, $C139, 0), Mortality_Rates!$B$111), MIN(OFFSET(Mortality_Rates!$B$6, $C139, 1),  Mortality_Rates!$C$111))</f>
        <v>1.8339244270050643E-4</v>
      </c>
      <c r="BE139" s="30">
        <f ca="1">(1-IF($B139="Male", $C$3, $C$4))^MIN((BE$8-$C$6), $C$5)*IF($B139="Male", MIN(OFFSET(Mortality_Rates!$B$6, $C139, 0), Mortality_Rates!$B$111), MIN(OFFSET(Mortality_Rates!$B$6, $C139, 1),  Mortality_Rates!$C$111))</f>
        <v>1.8339244270050643E-4</v>
      </c>
      <c r="BF139" s="30">
        <f ca="1">(1-IF($B139="Male", $C$3, $C$4))^MIN((BF$8-$C$6), $C$5)*IF($B139="Male", MIN(OFFSET(Mortality_Rates!$B$6, $C139, 0), Mortality_Rates!$B$111), MIN(OFFSET(Mortality_Rates!$B$6, $C139, 1),  Mortality_Rates!$C$111))</f>
        <v>1.8339244270050643E-4</v>
      </c>
      <c r="BG139" s="30">
        <f ca="1">(1-IF($B139="Male", $C$3, $C$4))^MIN((BG$8-$C$6), $C$5)*IF($B139="Male", MIN(OFFSET(Mortality_Rates!$B$6, $C139, 0), Mortality_Rates!$B$111), MIN(OFFSET(Mortality_Rates!$B$6, $C139, 1),  Mortality_Rates!$C$111))</f>
        <v>1.8339244270050643E-4</v>
      </c>
      <c r="BH139" s="30">
        <f ca="1">(1-IF($B139="Male", $C$3, $C$4))^MIN((BH$8-$C$6), $C$5)*IF($B139="Male", MIN(OFFSET(Mortality_Rates!$B$6, $C139, 0), Mortality_Rates!$B$111), MIN(OFFSET(Mortality_Rates!$B$6, $C139, 1),  Mortality_Rates!$C$111))</f>
        <v>1.8339244270050643E-4</v>
      </c>
      <c r="BI139" s="30">
        <f ca="1">(1-IF($B139="Male", $C$3, $C$4))^MIN((BI$8-$C$6), $C$5)*IF($B139="Male", MIN(OFFSET(Mortality_Rates!$B$6, $C139, 0), Mortality_Rates!$B$111), MIN(OFFSET(Mortality_Rates!$B$6, $C139, 1),  Mortality_Rates!$C$111))</f>
        <v>1.8339244270050643E-4</v>
      </c>
      <c r="BJ139" s="30">
        <f ca="1">(1-IF($B139="Male", $C$3, $C$4))^MIN((BJ$8-$C$6), $C$5)*IF($B139="Male", MIN(OFFSET(Mortality_Rates!$B$6, $C139, 0), Mortality_Rates!$B$111), MIN(OFFSET(Mortality_Rates!$B$6, $C139, 1),  Mortality_Rates!$C$111))</f>
        <v>1.8339244270050643E-4</v>
      </c>
      <c r="BK139" s="30">
        <f ca="1">(1-IF($B139="Male", $C$3, $C$4))^MIN((BK$8-$C$6), $C$5)*IF($B139="Male", MIN(OFFSET(Mortality_Rates!$B$6, $C139, 0), Mortality_Rates!$B$111), MIN(OFFSET(Mortality_Rates!$B$6, $C139, 1),  Mortality_Rates!$C$111))</f>
        <v>1.8339244270050643E-4</v>
      </c>
    </row>
    <row r="140" spans="1:63" x14ac:dyDescent="0.35">
      <c r="A140" t="s">
        <v>38</v>
      </c>
      <c r="B140" t="s">
        <v>32</v>
      </c>
      <c r="C140">
        <f t="shared" si="27"/>
        <v>30</v>
      </c>
      <c r="D140" s="30">
        <f ca="1">(1-IF($B140="Male", $C$3, $C$4))^MIN((D$8-$C$6), $C$5)*IF($B140="Male", MIN(OFFSET(Mortality_Rates!$B$6, $C140, 0), Mortality_Rates!$B$111), MIN(OFFSET(Mortality_Rates!$B$6, $C140, 1),  Mortality_Rates!$C$111))</f>
        <v>3.3609000000000004E-4</v>
      </c>
      <c r="E140" s="30">
        <f ca="1">(1-IF($B140="Male", $C$3, $C$4))^MIN((E$8-$C$6), $C$5)*IF($B140="Male", MIN(OFFSET(Mortality_Rates!$B$6, $C140, 0), Mortality_Rates!$B$111), MIN(OFFSET(Mortality_Rates!$B$6, $C140, 1),  Mortality_Rates!$C$111))</f>
        <v>3.3222496500000004E-4</v>
      </c>
      <c r="F140" s="30">
        <f ca="1">(1-IF($B140="Male", $C$3, $C$4))^MIN((F$8-$C$6), $C$5)*IF($B140="Male", MIN(OFFSET(Mortality_Rates!$B$6, $C140, 0), Mortality_Rates!$B$111), MIN(OFFSET(Mortality_Rates!$B$6, $C140, 1),  Mortality_Rates!$C$111))</f>
        <v>3.2840437790250006E-4</v>
      </c>
      <c r="G140" s="30">
        <f ca="1">(1-IF($B140="Male", $C$3, $C$4))^MIN((G$8-$C$6), $C$5)*IF($B140="Male", MIN(OFFSET(Mortality_Rates!$B$6, $C140, 0), Mortality_Rates!$B$111), MIN(OFFSET(Mortality_Rates!$B$6, $C140, 1),  Mortality_Rates!$C$111))</f>
        <v>3.2462772755662131E-4</v>
      </c>
      <c r="H140" s="30">
        <f ca="1">(1-IF($B140="Male", $C$3, $C$4))^MIN((H$8-$C$6), $C$5)*IF($B140="Male", MIN(OFFSET(Mortality_Rates!$B$6, $C140, 0), Mortality_Rates!$B$111), MIN(OFFSET(Mortality_Rates!$B$6, $C140, 1),  Mortality_Rates!$C$111))</f>
        <v>3.2089450868972018E-4</v>
      </c>
      <c r="I140" s="30">
        <f ca="1">(1-IF($B140="Male", $C$3, $C$4))^MIN((I$8-$C$6), $C$5)*IF($B140="Male", MIN(OFFSET(Mortality_Rates!$B$6, $C140, 0), Mortality_Rates!$B$111), MIN(OFFSET(Mortality_Rates!$B$6, $C140, 1),  Mortality_Rates!$C$111))</f>
        <v>3.1720422183978837E-4</v>
      </c>
      <c r="J140" s="30">
        <f ca="1">(1-IF($B140="Male", $C$3, $C$4))^MIN((J$8-$C$6), $C$5)*IF($B140="Male", MIN(OFFSET(Mortality_Rates!$B$6, $C140, 0), Mortality_Rates!$B$111), MIN(OFFSET(Mortality_Rates!$B$6, $C140, 1),  Mortality_Rates!$C$111))</f>
        <v>3.1355637328863085E-4</v>
      </c>
      <c r="K140" s="30">
        <f ca="1">(1-IF($B140="Male", $C$3, $C$4))^MIN((K$8-$C$6), $C$5)*IF($B140="Male", MIN(OFFSET(Mortality_Rates!$B$6, $C140, 0), Mortality_Rates!$B$111), MIN(OFFSET(Mortality_Rates!$B$6, $C140, 1),  Mortality_Rates!$C$111))</f>
        <v>3.0995047499581159E-4</v>
      </c>
      <c r="L140" s="30">
        <f ca="1">(1-IF($B140="Male", $C$3, $C$4))^MIN((L$8-$C$6), $C$5)*IF($B140="Male", MIN(OFFSET(Mortality_Rates!$B$6, $C140, 0), Mortality_Rates!$B$111), MIN(OFFSET(Mortality_Rates!$B$6, $C140, 1),  Mortality_Rates!$C$111))</f>
        <v>3.0638604453335976E-4</v>
      </c>
      <c r="M140" s="30">
        <f ca="1">(1-IF($B140="Male", $C$3, $C$4))^MIN((M$8-$C$6), $C$5)*IF($B140="Male", MIN(OFFSET(Mortality_Rates!$B$6, $C140, 0), Mortality_Rates!$B$111), MIN(OFFSET(Mortality_Rates!$B$6, $C140, 1),  Mortality_Rates!$C$111))</f>
        <v>3.0286260502122614E-4</v>
      </c>
      <c r="N140" s="30">
        <f ca="1">(1-IF($B140="Male", $C$3, $C$4))^MIN((N$8-$C$6), $C$5)*IF($B140="Male", MIN(OFFSET(Mortality_Rates!$B$6, $C140, 0), Mortality_Rates!$B$111), MIN(OFFSET(Mortality_Rates!$B$6, $C140, 1),  Mortality_Rates!$C$111))</f>
        <v>2.9937968506348202E-4</v>
      </c>
      <c r="O140" s="30">
        <f ca="1">(1-IF($B140="Male", $C$3, $C$4))^MIN((O$8-$C$6), $C$5)*IF($B140="Male", MIN(OFFSET(Mortality_Rates!$B$6, $C140, 0), Mortality_Rates!$B$111), MIN(OFFSET(Mortality_Rates!$B$6, $C140, 1),  Mortality_Rates!$C$111))</f>
        <v>2.9593681868525203E-4</v>
      </c>
      <c r="P140" s="30">
        <f ca="1">(1-IF($B140="Male", $C$3, $C$4))^MIN((P$8-$C$6), $C$5)*IF($B140="Male", MIN(OFFSET(Mortality_Rates!$B$6, $C140, 0), Mortality_Rates!$B$111), MIN(OFFSET(Mortality_Rates!$B$6, $C140, 1),  Mortality_Rates!$C$111))</f>
        <v>2.9253354527037165E-4</v>
      </c>
      <c r="Q140" s="30">
        <f ca="1">(1-IF($B140="Male", $C$3, $C$4))^MIN((Q$8-$C$6), $C$5)*IF($B140="Male", MIN(OFFSET(Mortality_Rates!$B$6, $C140, 0), Mortality_Rates!$B$111), MIN(OFFSET(Mortality_Rates!$B$6, $C140, 1),  Mortality_Rates!$C$111))</f>
        <v>2.8916940949976237E-4</v>
      </c>
      <c r="R140" s="30">
        <f ca="1">(1-IF($B140="Male", $C$3, $C$4))^MIN((R$8-$C$6), $C$5)*IF($B140="Male", MIN(OFFSET(Mortality_Rates!$B$6, $C140, 0), Mortality_Rates!$B$111), MIN(OFFSET(Mortality_Rates!$B$6, $C140, 1),  Mortality_Rates!$C$111))</f>
        <v>2.8584396129051511E-4</v>
      </c>
      <c r="S140" s="30">
        <f ca="1">(1-IF($B140="Male", $C$3, $C$4))^MIN((S$8-$C$6), $C$5)*IF($B140="Male", MIN(OFFSET(Mortality_Rates!$B$6, $C140, 0), Mortality_Rates!$B$111), MIN(OFFSET(Mortality_Rates!$B$6, $C140, 1),  Mortality_Rates!$C$111))</f>
        <v>2.8255675573567418E-4</v>
      </c>
      <c r="T140" s="30">
        <f ca="1">(1-IF($B140="Male", $C$3, $C$4))^MIN((T$8-$C$6), $C$5)*IF($B140="Male", MIN(OFFSET(Mortality_Rates!$B$6, $C140, 0), Mortality_Rates!$B$111), MIN(OFFSET(Mortality_Rates!$B$6, $C140, 1),  Mortality_Rates!$C$111))</f>
        <v>2.7930735304471392E-4</v>
      </c>
      <c r="U140" s="30">
        <f ca="1">(1-IF($B140="Male", $C$3, $C$4))^MIN((U$8-$C$6), $C$5)*IF($B140="Male", MIN(OFFSET(Mortality_Rates!$B$6, $C140, 0), Mortality_Rates!$B$111), MIN(OFFSET(Mortality_Rates!$B$6, $C140, 1),  Mortality_Rates!$C$111))</f>
        <v>2.7609531848469968E-4</v>
      </c>
      <c r="V140" s="30">
        <f ca="1">(1-IF($B140="Male", $C$3, $C$4))^MIN((V$8-$C$6), $C$5)*IF($B140="Male", MIN(OFFSET(Mortality_Rates!$B$6, $C140, 0), Mortality_Rates!$B$111), MIN(OFFSET(Mortality_Rates!$B$6, $C140, 1),  Mortality_Rates!$C$111))</f>
        <v>2.7292022232212567E-4</v>
      </c>
      <c r="W140" s="30">
        <f ca="1">(1-IF($B140="Male", $C$3, $C$4))^MIN((W$8-$C$6), $C$5)*IF($B140="Male", MIN(OFFSET(Mortality_Rates!$B$6, $C140, 0), Mortality_Rates!$B$111), MIN(OFFSET(Mortality_Rates!$B$6, $C140, 1),  Mortality_Rates!$C$111))</f>
        <v>2.6978163976542122E-4</v>
      </c>
      <c r="X140" s="30">
        <f ca="1">(1-IF($B140="Male", $C$3, $C$4))^MIN((X$8-$C$6), $C$5)*IF($B140="Male", MIN(OFFSET(Mortality_Rates!$B$6, $C140, 0), Mortality_Rates!$B$111), MIN(OFFSET(Mortality_Rates!$B$6, $C140, 1),  Mortality_Rates!$C$111))</f>
        <v>2.6667915090811893E-4</v>
      </c>
      <c r="Y140" s="30">
        <f ca="1">(1-IF($B140="Male", $C$3, $C$4))^MIN((Y$8-$C$6), $C$5)*IF($B140="Male", MIN(OFFSET(Mortality_Rates!$B$6, $C140, 0), Mortality_Rates!$B$111), MIN(OFFSET(Mortality_Rates!$B$6, $C140, 1),  Mortality_Rates!$C$111))</f>
        <v>2.6361234067267554E-4</v>
      </c>
      <c r="Z140" s="30">
        <f ca="1">(1-IF($B140="Male", $C$3, $C$4))^MIN((Z$8-$C$6), $C$5)*IF($B140="Male", MIN(OFFSET(Mortality_Rates!$B$6, $C140, 0), Mortality_Rates!$B$111), MIN(OFFSET(Mortality_Rates!$B$6, $C140, 1),  Mortality_Rates!$C$111))</f>
        <v>2.605807987549398E-4</v>
      </c>
      <c r="AA140" s="30">
        <f ca="1">(1-IF($B140="Male", $C$3, $C$4))^MIN((AA$8-$C$6), $C$5)*IF($B140="Male", MIN(OFFSET(Mortality_Rates!$B$6, $C140, 0), Mortality_Rates!$B$111), MIN(OFFSET(Mortality_Rates!$B$6, $C140, 1),  Mortality_Rates!$C$111))</f>
        <v>2.5758411956925797E-4</v>
      </c>
      <c r="AB140" s="30">
        <f ca="1">(1-IF($B140="Male", $C$3, $C$4))^MIN((AB$8-$C$6), $C$5)*IF($B140="Male", MIN(OFFSET(Mortality_Rates!$B$6, $C140, 0), Mortality_Rates!$B$111), MIN(OFFSET(Mortality_Rates!$B$6, $C140, 1),  Mortality_Rates!$C$111))</f>
        <v>2.546219021942115E-4</v>
      </c>
      <c r="AC140" s="30">
        <f ca="1">(1-IF($B140="Male", $C$3, $C$4))^MIN((AC$8-$C$6), $C$5)*IF($B140="Male", MIN(OFFSET(Mortality_Rates!$B$6, $C140, 0), Mortality_Rates!$B$111), MIN(OFFSET(Mortality_Rates!$B$6, $C140, 1),  Mortality_Rates!$C$111))</f>
        <v>2.5169375031897805E-4</v>
      </c>
      <c r="AD140" s="30">
        <f ca="1">(1-IF($B140="Male", $C$3, $C$4))^MIN((AD$8-$C$6), $C$5)*IF($B140="Male", MIN(OFFSET(Mortality_Rates!$B$6, $C140, 0), Mortality_Rates!$B$111), MIN(OFFSET(Mortality_Rates!$B$6, $C140, 1),  Mortality_Rates!$C$111))</f>
        <v>2.4879927219030986E-4</v>
      </c>
      <c r="AE140" s="30">
        <f ca="1">(1-IF($B140="Male", $C$3, $C$4))^MIN((AE$8-$C$6), $C$5)*IF($B140="Male", MIN(OFFSET(Mortality_Rates!$B$6, $C140, 0), Mortality_Rates!$B$111), MIN(OFFSET(Mortality_Rates!$B$6, $C140, 1),  Mortality_Rates!$C$111))</f>
        <v>2.4593808056012131E-4</v>
      </c>
      <c r="AF140" s="30">
        <f ca="1">(1-IF($B140="Male", $C$3, $C$4))^MIN((AF$8-$C$6), $C$5)*IF($B140="Male", MIN(OFFSET(Mortality_Rates!$B$6, $C140, 0), Mortality_Rates!$B$111), MIN(OFFSET(Mortality_Rates!$B$6, $C140, 1),  Mortality_Rates!$C$111))</f>
        <v>2.4310979263367992E-4</v>
      </c>
      <c r="AG140" s="30">
        <f ca="1">(1-IF($B140="Male", $C$3, $C$4))^MIN((AG$8-$C$6), $C$5)*IF($B140="Male", MIN(OFFSET(Mortality_Rates!$B$6, $C140, 0), Mortality_Rates!$B$111), MIN(OFFSET(Mortality_Rates!$B$6, $C140, 1),  Mortality_Rates!$C$111))</f>
        <v>2.4031403001839257E-4</v>
      </c>
      <c r="AH140" s="30">
        <f ca="1">(1-IF($B140="Male", $C$3, $C$4))^MIN((AH$8-$C$6), $C$5)*IF($B140="Male", MIN(OFFSET(Mortality_Rates!$B$6, $C140, 0), Mortality_Rates!$B$111), MIN(OFFSET(Mortality_Rates!$B$6, $C140, 1),  Mortality_Rates!$C$111))</f>
        <v>2.3755041867318106E-4</v>
      </c>
      <c r="AI140" s="30">
        <f ca="1">(1-IF($B140="Male", $C$3, $C$4))^MIN((AI$8-$C$6), $C$5)*IF($B140="Male", MIN(OFFSET(Mortality_Rates!$B$6, $C140, 0), Mortality_Rates!$B$111), MIN(OFFSET(Mortality_Rates!$B$6, $C140, 1),  Mortality_Rates!$C$111))</f>
        <v>2.348185888584395E-4</v>
      </c>
      <c r="AJ140" s="30">
        <f ca="1">(1-IF($B140="Male", $C$3, $C$4))^MIN((AJ$8-$C$6), $C$5)*IF($B140="Male", MIN(OFFSET(Mortality_Rates!$B$6, $C140, 0), Mortality_Rates!$B$111), MIN(OFFSET(Mortality_Rates!$B$6, $C140, 1),  Mortality_Rates!$C$111))</f>
        <v>2.3211817508656744E-4</v>
      </c>
      <c r="AK140" s="30">
        <f ca="1">(1-IF($B140="Male", $C$3, $C$4))^MIN((AK$8-$C$6), $C$5)*IF($B140="Male", MIN(OFFSET(Mortality_Rates!$B$6, $C140, 0), Mortality_Rates!$B$111), MIN(OFFSET(Mortality_Rates!$B$6, $C140, 1),  Mortality_Rates!$C$111))</f>
        <v>2.294488160730719E-4</v>
      </c>
      <c r="AL140" s="30">
        <f ca="1">(1-IF($B140="Male", $C$3, $C$4))^MIN((AL$8-$C$6), $C$5)*IF($B140="Male", MIN(OFFSET(Mortality_Rates!$B$6, $C140, 0), Mortality_Rates!$B$111), MIN(OFFSET(Mortality_Rates!$B$6, $C140, 1),  Mortality_Rates!$C$111))</f>
        <v>2.2681015468823158E-4</v>
      </c>
      <c r="AM140" s="30">
        <f ca="1">(1-IF($B140="Male", $C$3, $C$4))^MIN((AM$8-$C$6), $C$5)*IF($B140="Male", MIN(OFFSET(Mortality_Rates!$B$6, $C140, 0), Mortality_Rates!$B$111), MIN(OFFSET(Mortality_Rates!$B$6, $C140, 1),  Mortality_Rates!$C$111))</f>
        <v>2.2420183790931693E-4</v>
      </c>
      <c r="AN140" s="30">
        <f ca="1">(1-IF($B140="Male", $C$3, $C$4))^MIN((AN$8-$C$6), $C$5)*IF($B140="Male", MIN(OFFSET(Mortality_Rates!$B$6, $C140, 0), Mortality_Rates!$B$111), MIN(OFFSET(Mortality_Rates!$B$6, $C140, 1),  Mortality_Rates!$C$111))</f>
        <v>2.2162351677335981E-4</v>
      </c>
      <c r="AO140" s="30">
        <f ca="1">(1-IF($B140="Male", $C$3, $C$4))^MIN((AO$8-$C$6), $C$5)*IF($B140="Male", MIN(OFFSET(Mortality_Rates!$B$6, $C140, 0), Mortality_Rates!$B$111), MIN(OFFSET(Mortality_Rates!$B$6, $C140, 1),  Mortality_Rates!$C$111))</f>
        <v>2.1907484633046617E-4</v>
      </c>
      <c r="AP140" s="30">
        <f ca="1">(1-IF($B140="Male", $C$3, $C$4))^MIN((AP$8-$C$6), $C$5)*IF($B140="Male", MIN(OFFSET(Mortality_Rates!$B$6, $C140, 0), Mortality_Rates!$B$111), MIN(OFFSET(Mortality_Rates!$B$6, $C140, 1),  Mortality_Rates!$C$111))</f>
        <v>2.1655548559766581E-4</v>
      </c>
      <c r="AQ140" s="30">
        <f ca="1">(1-IF($B140="Male", $C$3, $C$4))^MIN((AQ$8-$C$6), $C$5)*IF($B140="Male", MIN(OFFSET(Mortality_Rates!$B$6, $C140, 0), Mortality_Rates!$B$111), MIN(OFFSET(Mortality_Rates!$B$6, $C140, 1),  Mortality_Rates!$C$111))</f>
        <v>2.1406509751329265E-4</v>
      </c>
      <c r="AR140" s="30">
        <f ca="1">(1-IF($B140="Male", $C$3, $C$4))^MIN((AR$8-$C$6), $C$5)*IF($B140="Male", MIN(OFFSET(Mortality_Rates!$B$6, $C140, 0), Mortality_Rates!$B$111), MIN(OFFSET(Mortality_Rates!$B$6, $C140, 1),  Mortality_Rates!$C$111))</f>
        <v>2.1160334889188978E-4</v>
      </c>
      <c r="AS140" s="30">
        <f ca="1">(1-IF($B140="Male", $C$3, $C$4))^MIN((AS$8-$C$6), $C$5)*IF($B140="Male", MIN(OFFSET(Mortality_Rates!$B$6, $C140, 0), Mortality_Rates!$B$111), MIN(OFFSET(Mortality_Rates!$B$6, $C140, 1),  Mortality_Rates!$C$111))</f>
        <v>2.0916991037963305E-4</v>
      </c>
      <c r="AT140" s="30">
        <f ca="1">(1-IF($B140="Male", $C$3, $C$4))^MIN((AT$8-$C$6), $C$5)*IF($B140="Male", MIN(OFFSET(Mortality_Rates!$B$6, $C140, 0), Mortality_Rates!$B$111), MIN(OFFSET(Mortality_Rates!$B$6, $C140, 1),  Mortality_Rates!$C$111))</f>
        <v>2.0676445641026729E-4</v>
      </c>
      <c r="AU140" s="30">
        <f ca="1">(1-IF($B140="Male", $C$3, $C$4))^MIN((AU$8-$C$6), $C$5)*IF($B140="Male", MIN(OFFSET(Mortality_Rates!$B$6, $C140, 0), Mortality_Rates!$B$111), MIN(OFFSET(Mortality_Rates!$B$6, $C140, 1),  Mortality_Rates!$C$111))</f>
        <v>2.0438666516154924E-4</v>
      </c>
      <c r="AV140" s="30">
        <f ca="1">(1-IF($B140="Male", $C$3, $C$4))^MIN((AV$8-$C$6), $C$5)*IF($B140="Male", MIN(OFFSET(Mortality_Rates!$B$6, $C140, 0), Mortality_Rates!$B$111), MIN(OFFSET(Mortality_Rates!$B$6, $C140, 1),  Mortality_Rates!$C$111))</f>
        <v>2.0203621851219142E-4</v>
      </c>
      <c r="AW140" s="30">
        <f ca="1">(1-IF($B140="Male", $C$3, $C$4))^MIN((AW$8-$C$6), $C$5)*IF($B140="Male", MIN(OFFSET(Mortality_Rates!$B$6, $C140, 0), Mortality_Rates!$B$111), MIN(OFFSET(Mortality_Rates!$B$6, $C140, 1),  Mortality_Rates!$C$111))</f>
        <v>1.9971280199930123E-4</v>
      </c>
      <c r="AX140" s="30">
        <f ca="1">(1-IF($B140="Male", $C$3, $C$4))^MIN((AX$8-$C$6), $C$5)*IF($B140="Male", MIN(OFFSET(Mortality_Rates!$B$6, $C140, 0), Mortality_Rates!$B$111), MIN(OFFSET(Mortality_Rates!$B$6, $C140, 1),  Mortality_Rates!$C$111))</f>
        <v>1.9741610477630927E-4</v>
      </c>
      <c r="AY140" s="30">
        <f ca="1">(1-IF($B140="Male", $C$3, $C$4))^MIN((AY$8-$C$6), $C$5)*IF($B140="Male", MIN(OFFSET(Mortality_Rates!$B$6, $C140, 0), Mortality_Rates!$B$111), MIN(OFFSET(Mortality_Rates!$B$6, $C140, 1),  Mortality_Rates!$C$111))</f>
        <v>1.9514581957138168E-4</v>
      </c>
      <c r="AZ140" s="30">
        <f ca="1">(1-IF($B140="Male", $C$3, $C$4))^MIN((AZ$8-$C$6), $C$5)*IF($B140="Male", MIN(OFFSET(Mortality_Rates!$B$6, $C140, 0), Mortality_Rates!$B$111), MIN(OFFSET(Mortality_Rates!$B$6, $C140, 1),  Mortality_Rates!$C$111))</f>
        <v>1.9290164264631083E-4</v>
      </c>
      <c r="BA140" s="30">
        <f ca="1">(1-IF($B140="Male", $C$3, $C$4))^MIN((BA$8-$C$6), $C$5)*IF($B140="Male", MIN(OFFSET(Mortality_Rates!$B$6, $C140, 0), Mortality_Rates!$B$111), MIN(OFFSET(Mortality_Rates!$B$6, $C140, 1),  Mortality_Rates!$C$111))</f>
        <v>1.9068327375587827E-4</v>
      </c>
      <c r="BB140" s="30">
        <f ca="1">(1-IF($B140="Male", $C$3, $C$4))^MIN((BB$8-$C$6), $C$5)*IF($B140="Male", MIN(OFFSET(Mortality_Rates!$B$6, $C140, 0), Mortality_Rates!$B$111), MIN(OFFSET(Mortality_Rates!$B$6, $C140, 1),  Mortality_Rates!$C$111))</f>
        <v>1.9068327375587827E-4</v>
      </c>
      <c r="BC140" s="30">
        <f ca="1">(1-IF($B140="Male", $C$3, $C$4))^MIN((BC$8-$C$6), $C$5)*IF($B140="Male", MIN(OFFSET(Mortality_Rates!$B$6, $C140, 0), Mortality_Rates!$B$111), MIN(OFFSET(Mortality_Rates!$B$6, $C140, 1),  Mortality_Rates!$C$111))</f>
        <v>1.9068327375587827E-4</v>
      </c>
      <c r="BD140" s="30">
        <f ca="1">(1-IF($B140="Male", $C$3, $C$4))^MIN((BD$8-$C$6), $C$5)*IF($B140="Male", MIN(OFFSET(Mortality_Rates!$B$6, $C140, 0), Mortality_Rates!$B$111), MIN(OFFSET(Mortality_Rates!$B$6, $C140, 1),  Mortality_Rates!$C$111))</f>
        <v>1.9068327375587827E-4</v>
      </c>
      <c r="BE140" s="30">
        <f ca="1">(1-IF($B140="Male", $C$3, $C$4))^MIN((BE$8-$C$6), $C$5)*IF($B140="Male", MIN(OFFSET(Mortality_Rates!$B$6, $C140, 0), Mortality_Rates!$B$111), MIN(OFFSET(Mortality_Rates!$B$6, $C140, 1),  Mortality_Rates!$C$111))</f>
        <v>1.9068327375587827E-4</v>
      </c>
      <c r="BF140" s="30">
        <f ca="1">(1-IF($B140="Male", $C$3, $C$4))^MIN((BF$8-$C$6), $C$5)*IF($B140="Male", MIN(OFFSET(Mortality_Rates!$B$6, $C140, 0), Mortality_Rates!$B$111), MIN(OFFSET(Mortality_Rates!$B$6, $C140, 1),  Mortality_Rates!$C$111))</f>
        <v>1.9068327375587827E-4</v>
      </c>
      <c r="BG140" s="30">
        <f ca="1">(1-IF($B140="Male", $C$3, $C$4))^MIN((BG$8-$C$6), $C$5)*IF($B140="Male", MIN(OFFSET(Mortality_Rates!$B$6, $C140, 0), Mortality_Rates!$B$111), MIN(OFFSET(Mortality_Rates!$B$6, $C140, 1),  Mortality_Rates!$C$111))</f>
        <v>1.9068327375587827E-4</v>
      </c>
      <c r="BH140" s="30">
        <f ca="1">(1-IF($B140="Male", $C$3, $C$4))^MIN((BH$8-$C$6), $C$5)*IF($B140="Male", MIN(OFFSET(Mortality_Rates!$B$6, $C140, 0), Mortality_Rates!$B$111), MIN(OFFSET(Mortality_Rates!$B$6, $C140, 1),  Mortality_Rates!$C$111))</f>
        <v>1.9068327375587827E-4</v>
      </c>
      <c r="BI140" s="30">
        <f ca="1">(1-IF($B140="Male", $C$3, $C$4))^MIN((BI$8-$C$6), $C$5)*IF($B140="Male", MIN(OFFSET(Mortality_Rates!$B$6, $C140, 0), Mortality_Rates!$B$111), MIN(OFFSET(Mortality_Rates!$B$6, $C140, 1),  Mortality_Rates!$C$111))</f>
        <v>1.9068327375587827E-4</v>
      </c>
      <c r="BJ140" s="30">
        <f ca="1">(1-IF($B140="Male", $C$3, $C$4))^MIN((BJ$8-$C$6), $C$5)*IF($B140="Male", MIN(OFFSET(Mortality_Rates!$B$6, $C140, 0), Mortality_Rates!$B$111), MIN(OFFSET(Mortality_Rates!$B$6, $C140, 1),  Mortality_Rates!$C$111))</f>
        <v>1.9068327375587827E-4</v>
      </c>
      <c r="BK140" s="30">
        <f ca="1">(1-IF($B140="Male", $C$3, $C$4))^MIN((BK$8-$C$6), $C$5)*IF($B140="Male", MIN(OFFSET(Mortality_Rates!$B$6, $C140, 0), Mortality_Rates!$B$111), MIN(OFFSET(Mortality_Rates!$B$6, $C140, 1),  Mortality_Rates!$C$111))</f>
        <v>1.9068327375587827E-4</v>
      </c>
    </row>
    <row r="141" spans="1:63" x14ac:dyDescent="0.35">
      <c r="A141" t="s">
        <v>38</v>
      </c>
      <c r="B141" t="s">
        <v>32</v>
      </c>
      <c r="C141">
        <f t="shared" si="27"/>
        <v>31</v>
      </c>
      <c r="D141" s="30">
        <f ca="1">(1-IF($B141="Male", $C$3, $C$4))^MIN((D$8-$C$6), $C$5)*IF($B141="Male", MIN(OFFSET(Mortality_Rates!$B$6, $C141, 0), Mortality_Rates!$B$111), MIN(OFFSET(Mortality_Rates!$B$6, $C141, 1),  Mortality_Rates!$C$111))</f>
        <v>3.5190599999999997E-4</v>
      </c>
      <c r="E141" s="30">
        <f ca="1">(1-IF($B141="Male", $C$3, $C$4))^MIN((E$8-$C$6), $C$5)*IF($B141="Male", MIN(OFFSET(Mortality_Rates!$B$6, $C141, 0), Mortality_Rates!$B$111), MIN(OFFSET(Mortality_Rates!$B$6, $C141, 1),  Mortality_Rates!$C$111))</f>
        <v>3.4785908100000001E-4</v>
      </c>
      <c r="F141" s="30">
        <f ca="1">(1-IF($B141="Male", $C$3, $C$4))^MIN((F$8-$C$6), $C$5)*IF($B141="Male", MIN(OFFSET(Mortality_Rates!$B$6, $C141, 0), Mortality_Rates!$B$111), MIN(OFFSET(Mortality_Rates!$B$6, $C141, 1),  Mortality_Rates!$C$111))</f>
        <v>3.4385870156850002E-4</v>
      </c>
      <c r="G141" s="30">
        <f ca="1">(1-IF($B141="Male", $C$3, $C$4))^MIN((G$8-$C$6), $C$5)*IF($B141="Male", MIN(OFFSET(Mortality_Rates!$B$6, $C141, 0), Mortality_Rates!$B$111), MIN(OFFSET(Mortality_Rates!$B$6, $C141, 1),  Mortality_Rates!$C$111))</f>
        <v>3.3990432650046228E-4</v>
      </c>
      <c r="H141" s="30">
        <f ca="1">(1-IF($B141="Male", $C$3, $C$4))^MIN((H$8-$C$6), $C$5)*IF($B141="Male", MIN(OFFSET(Mortality_Rates!$B$6, $C141, 0), Mortality_Rates!$B$111), MIN(OFFSET(Mortality_Rates!$B$6, $C141, 1),  Mortality_Rates!$C$111))</f>
        <v>3.3599542674570698E-4</v>
      </c>
      <c r="I141" s="30">
        <f ca="1">(1-IF($B141="Male", $C$3, $C$4))^MIN((I$8-$C$6), $C$5)*IF($B141="Male", MIN(OFFSET(Mortality_Rates!$B$6, $C141, 0), Mortality_Rates!$B$111), MIN(OFFSET(Mortality_Rates!$B$6, $C141, 1),  Mortality_Rates!$C$111))</f>
        <v>3.3213147933813136E-4</v>
      </c>
      <c r="J141" s="30">
        <f ca="1">(1-IF($B141="Male", $C$3, $C$4))^MIN((J$8-$C$6), $C$5)*IF($B141="Male", MIN(OFFSET(Mortality_Rates!$B$6, $C141, 0), Mortality_Rates!$B$111), MIN(OFFSET(Mortality_Rates!$B$6, $C141, 1),  Mortality_Rates!$C$111))</f>
        <v>3.2831196732574286E-4</v>
      </c>
      <c r="K141" s="30">
        <f ca="1">(1-IF($B141="Male", $C$3, $C$4))^MIN((K$8-$C$6), $C$5)*IF($B141="Male", MIN(OFFSET(Mortality_Rates!$B$6, $C141, 0), Mortality_Rates!$B$111), MIN(OFFSET(Mortality_Rates!$B$6, $C141, 1),  Mortality_Rates!$C$111))</f>
        <v>3.245363797014968E-4</v>
      </c>
      <c r="L141" s="30">
        <f ca="1">(1-IF($B141="Male", $C$3, $C$4))^MIN((L$8-$C$6), $C$5)*IF($B141="Male", MIN(OFFSET(Mortality_Rates!$B$6, $C141, 0), Mortality_Rates!$B$111), MIN(OFFSET(Mortality_Rates!$B$6, $C141, 1),  Mortality_Rates!$C$111))</f>
        <v>3.2080421133492959E-4</v>
      </c>
      <c r="M141" s="30">
        <f ca="1">(1-IF($B141="Male", $C$3, $C$4))^MIN((M$8-$C$6), $C$5)*IF($B141="Male", MIN(OFFSET(Mortality_Rates!$B$6, $C141, 0), Mortality_Rates!$B$111), MIN(OFFSET(Mortality_Rates!$B$6, $C141, 1),  Mortality_Rates!$C$111))</f>
        <v>3.1711496290457792E-4</v>
      </c>
      <c r="N141" s="30">
        <f ca="1">(1-IF($B141="Male", $C$3, $C$4))^MIN((N$8-$C$6), $C$5)*IF($B141="Male", MIN(OFFSET(Mortality_Rates!$B$6, $C141, 0), Mortality_Rates!$B$111), MIN(OFFSET(Mortality_Rates!$B$6, $C141, 1),  Mortality_Rates!$C$111))</f>
        <v>3.1346814083117524E-4</v>
      </c>
      <c r="O141" s="30">
        <f ca="1">(1-IF($B141="Male", $C$3, $C$4))^MIN((O$8-$C$6), $C$5)*IF($B141="Male", MIN(OFFSET(Mortality_Rates!$B$6, $C141, 0), Mortality_Rates!$B$111), MIN(OFFSET(Mortality_Rates!$B$6, $C141, 1),  Mortality_Rates!$C$111))</f>
        <v>3.0986325721161676E-4</v>
      </c>
      <c r="P141" s="30">
        <f ca="1">(1-IF($B141="Male", $C$3, $C$4))^MIN((P$8-$C$6), $C$5)*IF($B141="Male", MIN(OFFSET(Mortality_Rates!$B$6, $C141, 0), Mortality_Rates!$B$111), MIN(OFFSET(Mortality_Rates!$B$6, $C141, 1),  Mortality_Rates!$C$111))</f>
        <v>3.0629982975368319E-4</v>
      </c>
      <c r="Q141" s="30">
        <f ca="1">(1-IF($B141="Male", $C$3, $C$4))^MIN((Q$8-$C$6), $C$5)*IF($B141="Male", MIN(OFFSET(Mortality_Rates!$B$6, $C141, 0), Mortality_Rates!$B$111), MIN(OFFSET(Mortality_Rates!$B$6, $C141, 1),  Mortality_Rates!$C$111))</f>
        <v>3.0277738171151586E-4</v>
      </c>
      <c r="R141" s="30">
        <f ca="1">(1-IF($B141="Male", $C$3, $C$4))^MIN((R$8-$C$6), $C$5)*IF($B141="Male", MIN(OFFSET(Mortality_Rates!$B$6, $C141, 0), Mortality_Rates!$B$111), MIN(OFFSET(Mortality_Rates!$B$6, $C141, 1),  Mortality_Rates!$C$111))</f>
        <v>2.9929544182183339E-4</v>
      </c>
      <c r="S141" s="30">
        <f ca="1">(1-IF($B141="Male", $C$3, $C$4))^MIN((S$8-$C$6), $C$5)*IF($B141="Male", MIN(OFFSET(Mortality_Rates!$B$6, $C141, 0), Mortality_Rates!$B$111), MIN(OFFSET(Mortality_Rates!$B$6, $C141, 1),  Mortality_Rates!$C$111))</f>
        <v>2.9585354424088229E-4</v>
      </c>
      <c r="T141" s="30">
        <f ca="1">(1-IF($B141="Male", $C$3, $C$4))^MIN((T$8-$C$6), $C$5)*IF($B141="Male", MIN(OFFSET(Mortality_Rates!$B$6, $C141, 0), Mortality_Rates!$B$111), MIN(OFFSET(Mortality_Rates!$B$6, $C141, 1),  Mortality_Rates!$C$111))</f>
        <v>2.9245122848211219E-4</v>
      </c>
      <c r="U141" s="30">
        <f ca="1">(1-IF($B141="Male", $C$3, $C$4))^MIN((U$8-$C$6), $C$5)*IF($B141="Male", MIN(OFFSET(Mortality_Rates!$B$6, $C141, 0), Mortality_Rates!$B$111), MIN(OFFSET(Mortality_Rates!$B$6, $C141, 1),  Mortality_Rates!$C$111))</f>
        <v>2.890880393545679E-4</v>
      </c>
      <c r="V141" s="30">
        <f ca="1">(1-IF($B141="Male", $C$3, $C$4))^MIN((V$8-$C$6), $C$5)*IF($B141="Male", MIN(OFFSET(Mortality_Rates!$B$6, $C141, 0), Mortality_Rates!$B$111), MIN(OFFSET(Mortality_Rates!$B$6, $C141, 1),  Mortality_Rates!$C$111))</f>
        <v>2.8576352690199038E-4</v>
      </c>
      <c r="W141" s="30">
        <f ca="1">(1-IF($B141="Male", $C$3, $C$4))^MIN((W$8-$C$6), $C$5)*IF($B141="Male", MIN(OFFSET(Mortality_Rates!$B$6, $C141, 0), Mortality_Rates!$B$111), MIN(OFFSET(Mortality_Rates!$B$6, $C141, 1),  Mortality_Rates!$C$111))</f>
        <v>2.8247724634261747E-4</v>
      </c>
      <c r="X141" s="30">
        <f ca="1">(1-IF($B141="Male", $C$3, $C$4))^MIN((X$8-$C$6), $C$5)*IF($B141="Male", MIN(OFFSET(Mortality_Rates!$B$6, $C141, 0), Mortality_Rates!$B$111), MIN(OFFSET(Mortality_Rates!$B$6, $C141, 1),  Mortality_Rates!$C$111))</f>
        <v>2.792287580096774E-4</v>
      </c>
      <c r="Y141" s="30">
        <f ca="1">(1-IF($B141="Male", $C$3, $C$4))^MIN((Y$8-$C$6), $C$5)*IF($B141="Male", MIN(OFFSET(Mortality_Rates!$B$6, $C141, 0), Mortality_Rates!$B$111), MIN(OFFSET(Mortality_Rates!$B$6, $C141, 1),  Mortality_Rates!$C$111))</f>
        <v>2.7601762729256613E-4</v>
      </c>
      <c r="Z141" s="30">
        <f ca="1">(1-IF($B141="Male", $C$3, $C$4))^MIN((Z$8-$C$6), $C$5)*IF($B141="Male", MIN(OFFSET(Mortality_Rates!$B$6, $C141, 0), Mortality_Rates!$B$111), MIN(OFFSET(Mortality_Rates!$B$6, $C141, 1),  Mortality_Rates!$C$111))</f>
        <v>2.7284342457870161E-4</v>
      </c>
      <c r="AA141" s="30">
        <f ca="1">(1-IF($B141="Male", $C$3, $C$4))^MIN((AA$8-$C$6), $C$5)*IF($B141="Male", MIN(OFFSET(Mortality_Rates!$B$6, $C141, 0), Mortality_Rates!$B$111), MIN(OFFSET(Mortality_Rates!$B$6, $C141, 1),  Mortality_Rates!$C$111))</f>
        <v>2.6970572519604652E-4</v>
      </c>
      <c r="AB141" s="30">
        <f ca="1">(1-IF($B141="Male", $C$3, $C$4))^MIN((AB$8-$C$6), $C$5)*IF($B141="Male", MIN(OFFSET(Mortality_Rates!$B$6, $C141, 0), Mortality_Rates!$B$111), MIN(OFFSET(Mortality_Rates!$B$6, $C141, 1),  Mortality_Rates!$C$111))</f>
        <v>2.6660410935629202E-4</v>
      </c>
      <c r="AC141" s="30">
        <f ca="1">(1-IF($B141="Male", $C$3, $C$4))^MIN((AC$8-$C$6), $C$5)*IF($B141="Male", MIN(OFFSET(Mortality_Rates!$B$6, $C141, 0), Mortality_Rates!$B$111), MIN(OFFSET(Mortality_Rates!$B$6, $C141, 1),  Mortality_Rates!$C$111))</f>
        <v>2.6353816209869467E-4</v>
      </c>
      <c r="AD141" s="30">
        <f ca="1">(1-IF($B141="Male", $C$3, $C$4))^MIN((AD$8-$C$6), $C$5)*IF($B141="Male", MIN(OFFSET(Mortality_Rates!$B$6, $C141, 0), Mortality_Rates!$B$111), MIN(OFFSET(Mortality_Rates!$B$6, $C141, 1),  Mortality_Rates!$C$111))</f>
        <v>2.6050747323455966E-4</v>
      </c>
      <c r="AE141" s="30">
        <f ca="1">(1-IF($B141="Male", $C$3, $C$4))^MIN((AE$8-$C$6), $C$5)*IF($B141="Male", MIN(OFFSET(Mortality_Rates!$B$6, $C141, 0), Mortality_Rates!$B$111), MIN(OFFSET(Mortality_Rates!$B$6, $C141, 1),  Mortality_Rates!$C$111))</f>
        <v>2.5751163729236226E-4</v>
      </c>
      <c r="AF141" s="30">
        <f ca="1">(1-IF($B141="Male", $C$3, $C$4))^MIN((AF$8-$C$6), $C$5)*IF($B141="Male", MIN(OFFSET(Mortality_Rates!$B$6, $C141, 0), Mortality_Rates!$B$111), MIN(OFFSET(Mortality_Rates!$B$6, $C141, 1),  Mortality_Rates!$C$111))</f>
        <v>2.5455025346350011E-4</v>
      </c>
      <c r="AG141" s="30">
        <f ca="1">(1-IF($B141="Male", $C$3, $C$4))^MIN((AG$8-$C$6), $C$5)*IF($B141="Male", MIN(OFFSET(Mortality_Rates!$B$6, $C141, 0), Mortality_Rates!$B$111), MIN(OFFSET(Mortality_Rates!$B$6, $C141, 1),  Mortality_Rates!$C$111))</f>
        <v>2.5162292554866983E-4</v>
      </c>
      <c r="AH141" s="30">
        <f ca="1">(1-IF($B141="Male", $C$3, $C$4))^MIN((AH$8-$C$6), $C$5)*IF($B141="Male", MIN(OFFSET(Mortality_Rates!$B$6, $C141, 0), Mortality_Rates!$B$111), MIN(OFFSET(Mortality_Rates!$B$6, $C141, 1),  Mortality_Rates!$C$111))</f>
        <v>2.4872926190486015E-4</v>
      </c>
      <c r="AI141" s="30">
        <f ca="1">(1-IF($B141="Male", $C$3, $C$4))^MIN((AI$8-$C$6), $C$5)*IF($B141="Male", MIN(OFFSET(Mortality_Rates!$B$6, $C141, 0), Mortality_Rates!$B$111), MIN(OFFSET(Mortality_Rates!$B$6, $C141, 1),  Mortality_Rates!$C$111))</f>
        <v>2.4586887539295425E-4</v>
      </c>
      <c r="AJ141" s="30">
        <f ca="1">(1-IF($B141="Male", $C$3, $C$4))^MIN((AJ$8-$C$6), $C$5)*IF($B141="Male", MIN(OFFSET(Mortality_Rates!$B$6, $C141, 0), Mortality_Rates!$B$111), MIN(OFFSET(Mortality_Rates!$B$6, $C141, 1),  Mortality_Rates!$C$111))</f>
        <v>2.430413833259353E-4</v>
      </c>
      <c r="AK141" s="30">
        <f ca="1">(1-IF($B141="Male", $C$3, $C$4))^MIN((AK$8-$C$6), $C$5)*IF($B141="Male", MIN(OFFSET(Mortality_Rates!$B$6, $C141, 0), Mortality_Rates!$B$111), MIN(OFFSET(Mortality_Rates!$B$6, $C141, 1),  Mortality_Rates!$C$111))</f>
        <v>2.4024640741768702E-4</v>
      </c>
      <c r="AL141" s="30">
        <f ca="1">(1-IF($B141="Male", $C$3, $C$4))^MIN((AL$8-$C$6), $C$5)*IF($B141="Male", MIN(OFFSET(Mortality_Rates!$B$6, $C141, 0), Mortality_Rates!$B$111), MIN(OFFSET(Mortality_Rates!$B$6, $C141, 1),  Mortality_Rates!$C$111))</f>
        <v>2.3748357373238363E-4</v>
      </c>
      <c r="AM141" s="30">
        <f ca="1">(1-IF($B141="Male", $C$3, $C$4))^MIN((AM$8-$C$6), $C$5)*IF($B141="Male", MIN(OFFSET(Mortality_Rates!$B$6, $C141, 0), Mortality_Rates!$B$111), MIN(OFFSET(Mortality_Rates!$B$6, $C141, 1),  Mortality_Rates!$C$111))</f>
        <v>2.3475251263446124E-4</v>
      </c>
      <c r="AN141" s="30">
        <f ca="1">(1-IF($B141="Male", $C$3, $C$4))^MIN((AN$8-$C$6), $C$5)*IF($B141="Male", MIN(OFFSET(Mortality_Rates!$B$6, $C141, 0), Mortality_Rates!$B$111), MIN(OFFSET(Mortality_Rates!$B$6, $C141, 1),  Mortality_Rates!$C$111))</f>
        <v>2.3205285873916494E-4</v>
      </c>
      <c r="AO141" s="30">
        <f ca="1">(1-IF($B141="Male", $C$3, $C$4))^MIN((AO$8-$C$6), $C$5)*IF($B141="Male", MIN(OFFSET(Mortality_Rates!$B$6, $C141, 0), Mortality_Rates!$B$111), MIN(OFFSET(Mortality_Rates!$B$6, $C141, 1),  Mortality_Rates!$C$111))</f>
        <v>2.2938425086366454E-4</v>
      </c>
      <c r="AP141" s="30">
        <f ca="1">(1-IF($B141="Male", $C$3, $C$4))^MIN((AP$8-$C$6), $C$5)*IF($B141="Male", MIN(OFFSET(Mortality_Rates!$B$6, $C141, 0), Mortality_Rates!$B$111), MIN(OFFSET(Mortality_Rates!$B$6, $C141, 1),  Mortality_Rates!$C$111))</f>
        <v>2.267463319787324E-4</v>
      </c>
      <c r="AQ141" s="30">
        <f ca="1">(1-IF($B141="Male", $C$3, $C$4))^MIN((AQ$8-$C$6), $C$5)*IF($B141="Male", MIN(OFFSET(Mortality_Rates!$B$6, $C141, 0), Mortality_Rates!$B$111), MIN(OFFSET(Mortality_Rates!$B$6, $C141, 1),  Mortality_Rates!$C$111))</f>
        <v>2.2413874916097699E-4</v>
      </c>
      <c r="AR141" s="30">
        <f ca="1">(1-IF($B141="Male", $C$3, $C$4))^MIN((AR$8-$C$6), $C$5)*IF($B141="Male", MIN(OFFSET(Mortality_Rates!$B$6, $C141, 0), Mortality_Rates!$B$111), MIN(OFFSET(Mortality_Rates!$B$6, $C141, 1),  Mortality_Rates!$C$111))</f>
        <v>2.2156115354562576E-4</v>
      </c>
      <c r="AS141" s="30">
        <f ca="1">(1-IF($B141="Male", $C$3, $C$4))^MIN((AS$8-$C$6), $C$5)*IF($B141="Male", MIN(OFFSET(Mortality_Rates!$B$6, $C141, 0), Mortality_Rates!$B$111), MIN(OFFSET(Mortality_Rates!$B$6, $C141, 1),  Mortality_Rates!$C$111))</f>
        <v>2.1901320027985105E-4</v>
      </c>
      <c r="AT141" s="30">
        <f ca="1">(1-IF($B141="Male", $C$3, $C$4))^MIN((AT$8-$C$6), $C$5)*IF($B141="Male", MIN(OFFSET(Mortality_Rates!$B$6, $C141, 0), Mortality_Rates!$B$111), MIN(OFFSET(Mortality_Rates!$B$6, $C141, 1),  Mortality_Rates!$C$111))</f>
        <v>2.1649454847663278E-4</v>
      </c>
      <c r="AU141" s="30">
        <f ca="1">(1-IF($B141="Male", $C$3, $C$4))^MIN((AU$8-$C$6), $C$5)*IF($B141="Male", MIN(OFFSET(Mortality_Rates!$B$6, $C141, 0), Mortality_Rates!$B$111), MIN(OFFSET(Mortality_Rates!$B$6, $C141, 1),  Mortality_Rates!$C$111))</f>
        <v>2.1400486116915151E-4</v>
      </c>
      <c r="AV141" s="30">
        <f ca="1">(1-IF($B141="Male", $C$3, $C$4))^MIN((AV$8-$C$6), $C$5)*IF($B141="Male", MIN(OFFSET(Mortality_Rates!$B$6, $C141, 0), Mortality_Rates!$B$111), MIN(OFFSET(Mortality_Rates!$B$6, $C141, 1),  Mortality_Rates!$C$111))</f>
        <v>2.1154380526570627E-4</v>
      </c>
      <c r="AW141" s="30">
        <f ca="1">(1-IF($B141="Male", $C$3, $C$4))^MIN((AW$8-$C$6), $C$5)*IF($B141="Male", MIN(OFFSET(Mortality_Rates!$B$6, $C141, 0), Mortality_Rates!$B$111), MIN(OFFSET(Mortality_Rates!$B$6, $C141, 1),  Mortality_Rates!$C$111))</f>
        <v>2.0911105150515067E-4</v>
      </c>
      <c r="AX141" s="30">
        <f ca="1">(1-IF($B141="Male", $C$3, $C$4))^MIN((AX$8-$C$6), $C$5)*IF($B141="Male", MIN(OFFSET(Mortality_Rates!$B$6, $C141, 0), Mortality_Rates!$B$111), MIN(OFFSET(Mortality_Rates!$B$6, $C141, 1),  Mortality_Rates!$C$111))</f>
        <v>2.0670627441284143E-4</v>
      </c>
      <c r="AY141" s="30">
        <f ca="1">(1-IF($B141="Male", $C$3, $C$4))^MIN((AY$8-$C$6), $C$5)*IF($B141="Male", MIN(OFFSET(Mortality_Rates!$B$6, $C141, 0), Mortality_Rates!$B$111), MIN(OFFSET(Mortality_Rates!$B$6, $C141, 1),  Mortality_Rates!$C$111))</f>
        <v>2.0432915225709376E-4</v>
      </c>
      <c r="AZ141" s="30">
        <f ca="1">(1-IF($B141="Male", $C$3, $C$4))^MIN((AZ$8-$C$6), $C$5)*IF($B141="Male", MIN(OFFSET(Mortality_Rates!$B$6, $C141, 0), Mortality_Rates!$B$111), MIN(OFFSET(Mortality_Rates!$B$6, $C141, 1),  Mortality_Rates!$C$111))</f>
        <v>2.0197936700613718E-4</v>
      </c>
      <c r="BA141" s="30">
        <f ca="1">(1-IF($B141="Male", $C$3, $C$4))^MIN((BA$8-$C$6), $C$5)*IF($B141="Male", MIN(OFFSET(Mortality_Rates!$B$6, $C141, 0), Mortality_Rates!$B$111), MIN(OFFSET(Mortality_Rates!$B$6, $C141, 1),  Mortality_Rates!$C$111))</f>
        <v>1.9965660428556661E-4</v>
      </c>
      <c r="BB141" s="30">
        <f ca="1">(1-IF($B141="Male", $C$3, $C$4))^MIN((BB$8-$C$6), $C$5)*IF($B141="Male", MIN(OFFSET(Mortality_Rates!$B$6, $C141, 0), Mortality_Rates!$B$111), MIN(OFFSET(Mortality_Rates!$B$6, $C141, 1),  Mortality_Rates!$C$111))</f>
        <v>1.9965660428556661E-4</v>
      </c>
      <c r="BC141" s="30">
        <f ca="1">(1-IF($B141="Male", $C$3, $C$4))^MIN((BC$8-$C$6), $C$5)*IF($B141="Male", MIN(OFFSET(Mortality_Rates!$B$6, $C141, 0), Mortality_Rates!$B$111), MIN(OFFSET(Mortality_Rates!$B$6, $C141, 1),  Mortality_Rates!$C$111))</f>
        <v>1.9965660428556661E-4</v>
      </c>
      <c r="BD141" s="30">
        <f ca="1">(1-IF($B141="Male", $C$3, $C$4))^MIN((BD$8-$C$6), $C$5)*IF($B141="Male", MIN(OFFSET(Mortality_Rates!$B$6, $C141, 0), Mortality_Rates!$B$111), MIN(OFFSET(Mortality_Rates!$B$6, $C141, 1),  Mortality_Rates!$C$111))</f>
        <v>1.9965660428556661E-4</v>
      </c>
      <c r="BE141" s="30">
        <f ca="1">(1-IF($B141="Male", $C$3, $C$4))^MIN((BE$8-$C$6), $C$5)*IF($B141="Male", MIN(OFFSET(Mortality_Rates!$B$6, $C141, 0), Mortality_Rates!$B$111), MIN(OFFSET(Mortality_Rates!$B$6, $C141, 1),  Mortality_Rates!$C$111))</f>
        <v>1.9965660428556661E-4</v>
      </c>
      <c r="BF141" s="30">
        <f ca="1">(1-IF($B141="Male", $C$3, $C$4))^MIN((BF$8-$C$6), $C$5)*IF($B141="Male", MIN(OFFSET(Mortality_Rates!$B$6, $C141, 0), Mortality_Rates!$B$111), MIN(OFFSET(Mortality_Rates!$B$6, $C141, 1),  Mortality_Rates!$C$111))</f>
        <v>1.9965660428556661E-4</v>
      </c>
      <c r="BG141" s="30">
        <f ca="1">(1-IF($B141="Male", $C$3, $C$4))^MIN((BG$8-$C$6), $C$5)*IF($B141="Male", MIN(OFFSET(Mortality_Rates!$B$6, $C141, 0), Mortality_Rates!$B$111), MIN(OFFSET(Mortality_Rates!$B$6, $C141, 1),  Mortality_Rates!$C$111))</f>
        <v>1.9965660428556661E-4</v>
      </c>
      <c r="BH141" s="30">
        <f ca="1">(1-IF($B141="Male", $C$3, $C$4))^MIN((BH$8-$C$6), $C$5)*IF($B141="Male", MIN(OFFSET(Mortality_Rates!$B$6, $C141, 0), Mortality_Rates!$B$111), MIN(OFFSET(Mortality_Rates!$B$6, $C141, 1),  Mortality_Rates!$C$111))</f>
        <v>1.9965660428556661E-4</v>
      </c>
      <c r="BI141" s="30">
        <f ca="1">(1-IF($B141="Male", $C$3, $C$4))^MIN((BI$8-$C$6), $C$5)*IF($B141="Male", MIN(OFFSET(Mortality_Rates!$B$6, $C141, 0), Mortality_Rates!$B$111), MIN(OFFSET(Mortality_Rates!$B$6, $C141, 1),  Mortality_Rates!$C$111))</f>
        <v>1.9965660428556661E-4</v>
      </c>
      <c r="BJ141" s="30">
        <f ca="1">(1-IF($B141="Male", $C$3, $C$4))^MIN((BJ$8-$C$6), $C$5)*IF($B141="Male", MIN(OFFSET(Mortality_Rates!$B$6, $C141, 0), Mortality_Rates!$B$111), MIN(OFFSET(Mortality_Rates!$B$6, $C141, 1),  Mortality_Rates!$C$111))</f>
        <v>1.9965660428556661E-4</v>
      </c>
      <c r="BK141" s="30">
        <f ca="1">(1-IF($B141="Male", $C$3, $C$4))^MIN((BK$8-$C$6), $C$5)*IF($B141="Male", MIN(OFFSET(Mortality_Rates!$B$6, $C141, 0), Mortality_Rates!$B$111), MIN(OFFSET(Mortality_Rates!$B$6, $C141, 1),  Mortality_Rates!$C$111))</f>
        <v>1.9965660428556661E-4</v>
      </c>
    </row>
    <row r="142" spans="1:63" x14ac:dyDescent="0.35">
      <c r="A142" t="s">
        <v>38</v>
      </c>
      <c r="B142" t="s">
        <v>32</v>
      </c>
      <c r="C142">
        <f t="shared" si="27"/>
        <v>32</v>
      </c>
      <c r="D142" s="30">
        <f ca="1">(1-IF($B142="Male", $C$3, $C$4))^MIN((D$8-$C$6), $C$5)*IF($B142="Male", MIN(OFFSET(Mortality_Rates!$B$6, $C142, 0), Mortality_Rates!$B$111), MIN(OFFSET(Mortality_Rates!$B$6, $C142, 1),  Mortality_Rates!$C$111))</f>
        <v>3.6969900000000003E-4</v>
      </c>
      <c r="E142" s="30">
        <f ca="1">(1-IF($B142="Male", $C$3, $C$4))^MIN((E$8-$C$6), $C$5)*IF($B142="Male", MIN(OFFSET(Mortality_Rates!$B$6, $C142, 0), Mortality_Rates!$B$111), MIN(OFFSET(Mortality_Rates!$B$6, $C142, 1),  Mortality_Rates!$C$111))</f>
        <v>3.6544746149999997E-4</v>
      </c>
      <c r="F142" s="30">
        <f ca="1">(1-IF($B142="Male", $C$3, $C$4))^MIN((F$8-$C$6), $C$5)*IF($B142="Male", MIN(OFFSET(Mortality_Rates!$B$6, $C142, 0), Mortality_Rates!$B$111), MIN(OFFSET(Mortality_Rates!$B$6, $C142, 1),  Mortality_Rates!$C$111))</f>
        <v>3.6124481569274998E-4</v>
      </c>
      <c r="G142" s="30">
        <f ca="1">(1-IF($B142="Male", $C$3, $C$4))^MIN((G$8-$C$6), $C$5)*IF($B142="Male", MIN(OFFSET(Mortality_Rates!$B$6, $C142, 0), Mortality_Rates!$B$111), MIN(OFFSET(Mortality_Rates!$B$6, $C142, 1),  Mortality_Rates!$C$111))</f>
        <v>3.5709050031228342E-4</v>
      </c>
      <c r="H142" s="30">
        <f ca="1">(1-IF($B142="Male", $C$3, $C$4))^MIN((H$8-$C$6), $C$5)*IF($B142="Male", MIN(OFFSET(Mortality_Rates!$B$6, $C142, 0), Mortality_Rates!$B$111), MIN(OFFSET(Mortality_Rates!$B$6, $C142, 1),  Mortality_Rates!$C$111))</f>
        <v>3.5298395955869218E-4</v>
      </c>
      <c r="I142" s="30">
        <f ca="1">(1-IF($B142="Male", $C$3, $C$4))^MIN((I$8-$C$6), $C$5)*IF($B142="Male", MIN(OFFSET(Mortality_Rates!$B$6, $C142, 0), Mortality_Rates!$B$111), MIN(OFFSET(Mortality_Rates!$B$6, $C142, 1),  Mortality_Rates!$C$111))</f>
        <v>3.4892464402376717E-4</v>
      </c>
      <c r="J142" s="30">
        <f ca="1">(1-IF($B142="Male", $C$3, $C$4))^MIN((J$8-$C$6), $C$5)*IF($B142="Male", MIN(OFFSET(Mortality_Rates!$B$6, $C142, 0), Mortality_Rates!$B$111), MIN(OFFSET(Mortality_Rates!$B$6, $C142, 1),  Mortality_Rates!$C$111))</f>
        <v>3.4491201061749387E-4</v>
      </c>
      <c r="K142" s="30">
        <f ca="1">(1-IF($B142="Male", $C$3, $C$4))^MIN((K$8-$C$6), $C$5)*IF($B142="Male", MIN(OFFSET(Mortality_Rates!$B$6, $C142, 0), Mortality_Rates!$B$111), MIN(OFFSET(Mortality_Rates!$B$6, $C142, 1),  Mortality_Rates!$C$111))</f>
        <v>3.4094552249539271E-4</v>
      </c>
      <c r="L142" s="30">
        <f ca="1">(1-IF($B142="Male", $C$3, $C$4))^MIN((L$8-$C$6), $C$5)*IF($B142="Male", MIN(OFFSET(Mortality_Rates!$B$6, $C142, 0), Mortality_Rates!$B$111), MIN(OFFSET(Mortality_Rates!$B$6, $C142, 1),  Mortality_Rates!$C$111))</f>
        <v>3.3702464898669566E-4</v>
      </c>
      <c r="M142" s="30">
        <f ca="1">(1-IF($B142="Male", $C$3, $C$4))^MIN((M$8-$C$6), $C$5)*IF($B142="Male", MIN(OFFSET(Mortality_Rates!$B$6, $C142, 0), Mortality_Rates!$B$111), MIN(OFFSET(Mortality_Rates!$B$6, $C142, 1),  Mortality_Rates!$C$111))</f>
        <v>3.331488655233487E-4</v>
      </c>
      <c r="N142" s="30">
        <f ca="1">(1-IF($B142="Male", $C$3, $C$4))^MIN((N$8-$C$6), $C$5)*IF($B142="Male", MIN(OFFSET(Mortality_Rates!$B$6, $C142, 0), Mortality_Rates!$B$111), MIN(OFFSET(Mortality_Rates!$B$6, $C142, 1),  Mortality_Rates!$C$111))</f>
        <v>3.2931765356983018E-4</v>
      </c>
      <c r="O142" s="30">
        <f ca="1">(1-IF($B142="Male", $C$3, $C$4))^MIN((O$8-$C$6), $C$5)*IF($B142="Male", MIN(OFFSET(Mortality_Rates!$B$6, $C142, 0), Mortality_Rates!$B$111), MIN(OFFSET(Mortality_Rates!$B$6, $C142, 1),  Mortality_Rates!$C$111))</f>
        <v>3.2553050055377717E-4</v>
      </c>
      <c r="P142" s="30">
        <f ca="1">(1-IF($B142="Male", $C$3, $C$4))^MIN((P$8-$C$6), $C$5)*IF($B142="Male", MIN(OFFSET(Mortality_Rates!$B$6, $C142, 0), Mortality_Rates!$B$111), MIN(OFFSET(Mortality_Rates!$B$6, $C142, 1),  Mortality_Rates!$C$111))</f>
        <v>3.2178689979740874E-4</v>
      </c>
      <c r="Q142" s="30">
        <f ca="1">(1-IF($B142="Male", $C$3, $C$4))^MIN((Q$8-$C$6), $C$5)*IF($B142="Male", MIN(OFFSET(Mortality_Rates!$B$6, $C142, 0), Mortality_Rates!$B$111), MIN(OFFSET(Mortality_Rates!$B$6, $C142, 1),  Mortality_Rates!$C$111))</f>
        <v>3.1808635044973854E-4</v>
      </c>
      <c r="R142" s="30">
        <f ca="1">(1-IF($B142="Male", $C$3, $C$4))^MIN((R$8-$C$6), $C$5)*IF($B142="Male", MIN(OFFSET(Mortality_Rates!$B$6, $C142, 0), Mortality_Rates!$B$111), MIN(OFFSET(Mortality_Rates!$B$6, $C142, 1),  Mortality_Rates!$C$111))</f>
        <v>3.1442835741956655E-4</v>
      </c>
      <c r="S142" s="30">
        <f ca="1">(1-IF($B142="Male", $C$3, $C$4))^MIN((S$8-$C$6), $C$5)*IF($B142="Male", MIN(OFFSET(Mortality_Rates!$B$6, $C142, 0), Mortality_Rates!$B$111), MIN(OFFSET(Mortality_Rates!$B$6, $C142, 1),  Mortality_Rates!$C$111))</f>
        <v>3.1081243130924151E-4</v>
      </c>
      <c r="T142" s="30">
        <f ca="1">(1-IF($B142="Male", $C$3, $C$4))^MIN((T$8-$C$6), $C$5)*IF($B142="Male", MIN(OFFSET(Mortality_Rates!$B$6, $C142, 0), Mortality_Rates!$B$111), MIN(OFFSET(Mortality_Rates!$B$6, $C142, 1),  Mortality_Rates!$C$111))</f>
        <v>3.0723808834918527E-4</v>
      </c>
      <c r="U142" s="30">
        <f ca="1">(1-IF($B142="Male", $C$3, $C$4))^MIN((U$8-$C$6), $C$5)*IF($B142="Male", MIN(OFFSET(Mortality_Rates!$B$6, $C142, 0), Mortality_Rates!$B$111), MIN(OFFSET(Mortality_Rates!$B$6, $C142, 1),  Mortality_Rates!$C$111))</f>
        <v>3.0370485033316962E-4</v>
      </c>
      <c r="V142" s="30">
        <f ca="1">(1-IF($B142="Male", $C$3, $C$4))^MIN((V$8-$C$6), $C$5)*IF($B142="Male", MIN(OFFSET(Mortality_Rates!$B$6, $C142, 0), Mortality_Rates!$B$111), MIN(OFFSET(Mortality_Rates!$B$6, $C142, 1),  Mortality_Rates!$C$111))</f>
        <v>3.0021224455433816E-4</v>
      </c>
      <c r="W142" s="30">
        <f ca="1">(1-IF($B142="Male", $C$3, $C$4))^MIN((W$8-$C$6), $C$5)*IF($B142="Male", MIN(OFFSET(Mortality_Rates!$B$6, $C142, 0), Mortality_Rates!$B$111), MIN(OFFSET(Mortality_Rates!$B$6, $C142, 1),  Mortality_Rates!$C$111))</f>
        <v>2.9675980374196329E-4</v>
      </c>
      <c r="X142" s="30">
        <f ca="1">(1-IF($B142="Male", $C$3, $C$4))^MIN((X$8-$C$6), $C$5)*IF($B142="Male", MIN(OFFSET(Mortality_Rates!$B$6, $C142, 0), Mortality_Rates!$B$111), MIN(OFFSET(Mortality_Rates!$B$6, $C142, 1),  Mortality_Rates!$C$111))</f>
        <v>2.9334706599893078E-4</v>
      </c>
      <c r="Y142" s="30">
        <f ca="1">(1-IF($B142="Male", $C$3, $C$4))^MIN((Y$8-$C$6), $C$5)*IF($B142="Male", MIN(OFFSET(Mortality_Rates!$B$6, $C142, 0), Mortality_Rates!$B$111), MIN(OFFSET(Mortality_Rates!$B$6, $C142, 1),  Mortality_Rates!$C$111))</f>
        <v>2.8997357473994304E-4</v>
      </c>
      <c r="Z142" s="30">
        <f ca="1">(1-IF($B142="Male", $C$3, $C$4))^MIN((Z$8-$C$6), $C$5)*IF($B142="Male", MIN(OFFSET(Mortality_Rates!$B$6, $C142, 0), Mortality_Rates!$B$111), MIN(OFFSET(Mortality_Rates!$B$6, $C142, 1),  Mortality_Rates!$C$111))</f>
        <v>2.8663887863043374E-4</v>
      </c>
      <c r="AA142" s="30">
        <f ca="1">(1-IF($B142="Male", $C$3, $C$4))^MIN((AA$8-$C$6), $C$5)*IF($B142="Male", MIN(OFFSET(Mortality_Rates!$B$6, $C142, 0), Mortality_Rates!$B$111), MIN(OFFSET(Mortality_Rates!$B$6, $C142, 1),  Mortality_Rates!$C$111))</f>
        <v>2.833425315261837E-4</v>
      </c>
      <c r="AB142" s="30">
        <f ca="1">(1-IF($B142="Male", $C$3, $C$4))^MIN((AB$8-$C$6), $C$5)*IF($B142="Male", MIN(OFFSET(Mortality_Rates!$B$6, $C142, 0), Mortality_Rates!$B$111), MIN(OFFSET(Mortality_Rates!$B$6, $C142, 1),  Mortality_Rates!$C$111))</f>
        <v>2.8008409241363262E-4</v>
      </c>
      <c r="AC142" s="30">
        <f ca="1">(1-IF($B142="Male", $C$3, $C$4))^MIN((AC$8-$C$6), $C$5)*IF($B142="Male", MIN(OFFSET(Mortality_Rates!$B$6, $C142, 0), Mortality_Rates!$B$111), MIN(OFFSET(Mortality_Rates!$B$6, $C142, 1),  Mortality_Rates!$C$111))</f>
        <v>2.7686312535087586E-4</v>
      </c>
      <c r="AD142" s="30">
        <f ca="1">(1-IF($B142="Male", $C$3, $C$4))^MIN((AD$8-$C$6), $C$5)*IF($B142="Male", MIN(OFFSET(Mortality_Rates!$B$6, $C142, 0), Mortality_Rates!$B$111), MIN(OFFSET(Mortality_Rates!$B$6, $C142, 1),  Mortality_Rates!$C$111))</f>
        <v>2.736791994093408E-4</v>
      </c>
      <c r="AE142" s="30">
        <f ca="1">(1-IF($B142="Male", $C$3, $C$4))^MIN((AE$8-$C$6), $C$5)*IF($B142="Male", MIN(OFFSET(Mortality_Rates!$B$6, $C142, 0), Mortality_Rates!$B$111), MIN(OFFSET(Mortality_Rates!$B$6, $C142, 1),  Mortality_Rates!$C$111))</f>
        <v>2.7053188861613338E-4</v>
      </c>
      <c r="AF142" s="30">
        <f ca="1">(1-IF($B142="Male", $C$3, $C$4))^MIN((AF$8-$C$6), $C$5)*IF($B142="Male", MIN(OFFSET(Mortality_Rates!$B$6, $C142, 0), Mortality_Rates!$B$111), MIN(OFFSET(Mortality_Rates!$B$6, $C142, 1),  Mortality_Rates!$C$111))</f>
        <v>2.6742077189704789E-4</v>
      </c>
      <c r="AG142" s="30">
        <f ca="1">(1-IF($B142="Male", $C$3, $C$4))^MIN((AG$8-$C$6), $C$5)*IF($B142="Male", MIN(OFFSET(Mortality_Rates!$B$6, $C142, 0), Mortality_Rates!$B$111), MIN(OFFSET(Mortality_Rates!$B$6, $C142, 1),  Mortality_Rates!$C$111))</f>
        <v>2.6434543302023179E-4</v>
      </c>
      <c r="AH142" s="30">
        <f ca="1">(1-IF($B142="Male", $C$3, $C$4))^MIN((AH$8-$C$6), $C$5)*IF($B142="Male", MIN(OFFSET(Mortality_Rates!$B$6, $C142, 0), Mortality_Rates!$B$111), MIN(OFFSET(Mortality_Rates!$B$6, $C142, 1),  Mortality_Rates!$C$111))</f>
        <v>2.6130546054049916E-4</v>
      </c>
      <c r="AI142" s="30">
        <f ca="1">(1-IF($B142="Male", $C$3, $C$4))^MIN((AI$8-$C$6), $C$5)*IF($B142="Male", MIN(OFFSET(Mortality_Rates!$B$6, $C142, 0), Mortality_Rates!$B$111), MIN(OFFSET(Mortality_Rates!$B$6, $C142, 1),  Mortality_Rates!$C$111))</f>
        <v>2.5830044774428343E-4</v>
      </c>
      <c r="AJ142" s="30">
        <f ca="1">(1-IF($B142="Male", $C$3, $C$4))^MIN((AJ$8-$C$6), $C$5)*IF($B142="Male", MIN(OFFSET(Mortality_Rates!$B$6, $C142, 0), Mortality_Rates!$B$111), MIN(OFFSET(Mortality_Rates!$B$6, $C142, 1),  Mortality_Rates!$C$111))</f>
        <v>2.5532999259522416E-4</v>
      </c>
      <c r="AK142" s="30">
        <f ca="1">(1-IF($B142="Male", $C$3, $C$4))^MIN((AK$8-$C$6), $C$5)*IF($B142="Male", MIN(OFFSET(Mortality_Rates!$B$6, $C142, 0), Mortality_Rates!$B$111), MIN(OFFSET(Mortality_Rates!$B$6, $C142, 1),  Mortality_Rates!$C$111))</f>
        <v>2.5239369768037908E-4</v>
      </c>
      <c r="AL142" s="30">
        <f ca="1">(1-IF($B142="Male", $C$3, $C$4))^MIN((AL$8-$C$6), $C$5)*IF($B142="Male", MIN(OFFSET(Mortality_Rates!$B$6, $C142, 0), Mortality_Rates!$B$111), MIN(OFFSET(Mortality_Rates!$B$6, $C142, 1),  Mortality_Rates!$C$111))</f>
        <v>2.4949117015705469E-4</v>
      </c>
      <c r="AM142" s="30">
        <f ca="1">(1-IF($B142="Male", $C$3, $C$4))^MIN((AM$8-$C$6), $C$5)*IF($B142="Male", MIN(OFFSET(Mortality_Rates!$B$6, $C142, 0), Mortality_Rates!$B$111), MIN(OFFSET(Mortality_Rates!$B$6, $C142, 1),  Mortality_Rates!$C$111))</f>
        <v>2.4662202170024858E-4</v>
      </c>
      <c r="AN142" s="30">
        <f ca="1">(1-IF($B142="Male", $C$3, $C$4))^MIN((AN$8-$C$6), $C$5)*IF($B142="Male", MIN(OFFSET(Mortality_Rates!$B$6, $C142, 0), Mortality_Rates!$B$111), MIN(OFFSET(Mortality_Rates!$B$6, $C142, 1),  Mortality_Rates!$C$111))</f>
        <v>2.4378586845069577E-4</v>
      </c>
      <c r="AO142" s="30">
        <f ca="1">(1-IF($B142="Male", $C$3, $C$4))^MIN((AO$8-$C$6), $C$5)*IF($B142="Male", MIN(OFFSET(Mortality_Rates!$B$6, $C142, 0), Mortality_Rates!$B$111), MIN(OFFSET(Mortality_Rates!$B$6, $C142, 1),  Mortality_Rates!$C$111))</f>
        <v>2.4098233096351274E-4</v>
      </c>
      <c r="AP142" s="30">
        <f ca="1">(1-IF($B142="Male", $C$3, $C$4))^MIN((AP$8-$C$6), $C$5)*IF($B142="Male", MIN(OFFSET(Mortality_Rates!$B$6, $C142, 0), Mortality_Rates!$B$111), MIN(OFFSET(Mortality_Rates!$B$6, $C142, 1),  Mortality_Rates!$C$111))</f>
        <v>2.3821103415743236E-4</v>
      </c>
      <c r="AQ142" s="30">
        <f ca="1">(1-IF($B142="Male", $C$3, $C$4))^MIN((AQ$8-$C$6), $C$5)*IF($B142="Male", MIN(OFFSET(Mortality_Rates!$B$6, $C142, 0), Mortality_Rates!$B$111), MIN(OFFSET(Mortality_Rates!$B$6, $C142, 1),  Mortality_Rates!$C$111))</f>
        <v>2.354716072646219E-4</v>
      </c>
      <c r="AR142" s="30">
        <f ca="1">(1-IF($B142="Male", $C$3, $C$4))^MIN((AR$8-$C$6), $C$5)*IF($B142="Male", MIN(OFFSET(Mortality_Rates!$B$6, $C142, 0), Mortality_Rates!$B$111), MIN(OFFSET(Mortality_Rates!$B$6, $C142, 1),  Mortality_Rates!$C$111))</f>
        <v>2.3276368378107875E-4</v>
      </c>
      <c r="AS142" s="30">
        <f ca="1">(1-IF($B142="Male", $C$3, $C$4))^MIN((AS$8-$C$6), $C$5)*IF($B142="Male", MIN(OFFSET(Mortality_Rates!$B$6, $C142, 0), Mortality_Rates!$B$111), MIN(OFFSET(Mortality_Rates!$B$6, $C142, 1),  Mortality_Rates!$C$111))</f>
        <v>2.3008690141759633E-4</v>
      </c>
      <c r="AT142" s="30">
        <f ca="1">(1-IF($B142="Male", $C$3, $C$4))^MIN((AT$8-$C$6), $C$5)*IF($B142="Male", MIN(OFFSET(Mortality_Rates!$B$6, $C142, 0), Mortality_Rates!$B$111), MIN(OFFSET(Mortality_Rates!$B$6, $C142, 1),  Mortality_Rates!$C$111))</f>
        <v>2.2744090205129399E-4</v>
      </c>
      <c r="AU142" s="30">
        <f ca="1">(1-IF($B142="Male", $C$3, $C$4))^MIN((AU$8-$C$6), $C$5)*IF($B142="Male", MIN(OFFSET(Mortality_Rates!$B$6, $C142, 0), Mortality_Rates!$B$111), MIN(OFFSET(Mortality_Rates!$B$6, $C142, 1),  Mortality_Rates!$C$111))</f>
        <v>2.2482533167770413E-4</v>
      </c>
      <c r="AV142" s="30">
        <f ca="1">(1-IF($B142="Male", $C$3, $C$4))^MIN((AV$8-$C$6), $C$5)*IF($B142="Male", MIN(OFFSET(Mortality_Rates!$B$6, $C142, 0), Mortality_Rates!$B$111), MIN(OFFSET(Mortality_Rates!$B$6, $C142, 1),  Mortality_Rates!$C$111))</f>
        <v>2.2223984036341053E-4</v>
      </c>
      <c r="AW142" s="30">
        <f ca="1">(1-IF($B142="Male", $C$3, $C$4))^MIN((AW$8-$C$6), $C$5)*IF($B142="Male", MIN(OFFSET(Mortality_Rates!$B$6, $C142, 0), Mortality_Rates!$B$111), MIN(OFFSET(Mortality_Rates!$B$6, $C142, 1),  Mortality_Rates!$C$111))</f>
        <v>2.1968408219923133E-4</v>
      </c>
      <c r="AX142" s="30">
        <f ca="1">(1-IF($B142="Male", $C$3, $C$4))^MIN((AX$8-$C$6), $C$5)*IF($B142="Male", MIN(OFFSET(Mortality_Rates!$B$6, $C142, 0), Mortality_Rates!$B$111), MIN(OFFSET(Mortality_Rates!$B$6, $C142, 1),  Mortality_Rates!$C$111))</f>
        <v>2.1715771525394016E-4</v>
      </c>
      <c r="AY142" s="30">
        <f ca="1">(1-IF($B142="Male", $C$3, $C$4))^MIN((AY$8-$C$6), $C$5)*IF($B142="Male", MIN(OFFSET(Mortality_Rates!$B$6, $C142, 0), Mortality_Rates!$B$111), MIN(OFFSET(Mortality_Rates!$B$6, $C142, 1),  Mortality_Rates!$C$111))</f>
        <v>2.1466040152851983E-4</v>
      </c>
      <c r="AZ142" s="30">
        <f ca="1">(1-IF($B142="Male", $C$3, $C$4))^MIN((AZ$8-$C$6), $C$5)*IF($B142="Male", MIN(OFFSET(Mortality_Rates!$B$6, $C142, 0), Mortality_Rates!$B$111), MIN(OFFSET(Mortality_Rates!$B$6, $C142, 1),  Mortality_Rates!$C$111))</f>
        <v>2.1219180691094187E-4</v>
      </c>
      <c r="BA142" s="30">
        <f ca="1">(1-IF($B142="Male", $C$3, $C$4))^MIN((BA$8-$C$6), $C$5)*IF($B142="Male", MIN(OFFSET(Mortality_Rates!$B$6, $C142, 0), Mortality_Rates!$B$111), MIN(OFFSET(Mortality_Rates!$B$6, $C142, 1),  Mortality_Rates!$C$111))</f>
        <v>2.0975160113146607E-4</v>
      </c>
      <c r="BB142" s="30">
        <f ca="1">(1-IF($B142="Male", $C$3, $C$4))^MIN((BB$8-$C$6), $C$5)*IF($B142="Male", MIN(OFFSET(Mortality_Rates!$B$6, $C142, 0), Mortality_Rates!$B$111), MIN(OFFSET(Mortality_Rates!$B$6, $C142, 1),  Mortality_Rates!$C$111))</f>
        <v>2.0975160113146607E-4</v>
      </c>
      <c r="BC142" s="30">
        <f ca="1">(1-IF($B142="Male", $C$3, $C$4))^MIN((BC$8-$C$6), $C$5)*IF($B142="Male", MIN(OFFSET(Mortality_Rates!$B$6, $C142, 0), Mortality_Rates!$B$111), MIN(OFFSET(Mortality_Rates!$B$6, $C142, 1),  Mortality_Rates!$C$111))</f>
        <v>2.0975160113146607E-4</v>
      </c>
      <c r="BD142" s="30">
        <f ca="1">(1-IF($B142="Male", $C$3, $C$4))^MIN((BD$8-$C$6), $C$5)*IF($B142="Male", MIN(OFFSET(Mortality_Rates!$B$6, $C142, 0), Mortality_Rates!$B$111), MIN(OFFSET(Mortality_Rates!$B$6, $C142, 1),  Mortality_Rates!$C$111))</f>
        <v>2.0975160113146607E-4</v>
      </c>
      <c r="BE142" s="30">
        <f ca="1">(1-IF($B142="Male", $C$3, $C$4))^MIN((BE$8-$C$6), $C$5)*IF($B142="Male", MIN(OFFSET(Mortality_Rates!$B$6, $C142, 0), Mortality_Rates!$B$111), MIN(OFFSET(Mortality_Rates!$B$6, $C142, 1),  Mortality_Rates!$C$111))</f>
        <v>2.0975160113146607E-4</v>
      </c>
      <c r="BF142" s="30">
        <f ca="1">(1-IF($B142="Male", $C$3, $C$4))^MIN((BF$8-$C$6), $C$5)*IF($B142="Male", MIN(OFFSET(Mortality_Rates!$B$6, $C142, 0), Mortality_Rates!$B$111), MIN(OFFSET(Mortality_Rates!$B$6, $C142, 1),  Mortality_Rates!$C$111))</f>
        <v>2.0975160113146607E-4</v>
      </c>
      <c r="BG142" s="30">
        <f ca="1">(1-IF($B142="Male", $C$3, $C$4))^MIN((BG$8-$C$6), $C$5)*IF($B142="Male", MIN(OFFSET(Mortality_Rates!$B$6, $C142, 0), Mortality_Rates!$B$111), MIN(OFFSET(Mortality_Rates!$B$6, $C142, 1),  Mortality_Rates!$C$111))</f>
        <v>2.0975160113146607E-4</v>
      </c>
      <c r="BH142" s="30">
        <f ca="1">(1-IF($B142="Male", $C$3, $C$4))^MIN((BH$8-$C$6), $C$5)*IF($B142="Male", MIN(OFFSET(Mortality_Rates!$B$6, $C142, 0), Mortality_Rates!$B$111), MIN(OFFSET(Mortality_Rates!$B$6, $C142, 1),  Mortality_Rates!$C$111))</f>
        <v>2.0975160113146607E-4</v>
      </c>
      <c r="BI142" s="30">
        <f ca="1">(1-IF($B142="Male", $C$3, $C$4))^MIN((BI$8-$C$6), $C$5)*IF($B142="Male", MIN(OFFSET(Mortality_Rates!$B$6, $C142, 0), Mortality_Rates!$B$111), MIN(OFFSET(Mortality_Rates!$B$6, $C142, 1),  Mortality_Rates!$C$111))</f>
        <v>2.0975160113146607E-4</v>
      </c>
      <c r="BJ142" s="30">
        <f ca="1">(1-IF($B142="Male", $C$3, $C$4))^MIN((BJ$8-$C$6), $C$5)*IF($B142="Male", MIN(OFFSET(Mortality_Rates!$B$6, $C142, 0), Mortality_Rates!$B$111), MIN(OFFSET(Mortality_Rates!$B$6, $C142, 1),  Mortality_Rates!$C$111))</f>
        <v>2.0975160113146607E-4</v>
      </c>
      <c r="BK142" s="30">
        <f ca="1">(1-IF($B142="Male", $C$3, $C$4))^MIN((BK$8-$C$6), $C$5)*IF($B142="Male", MIN(OFFSET(Mortality_Rates!$B$6, $C142, 0), Mortality_Rates!$B$111), MIN(OFFSET(Mortality_Rates!$B$6, $C142, 1),  Mortality_Rates!$C$111))</f>
        <v>2.0975160113146607E-4</v>
      </c>
    </row>
    <row r="143" spans="1:63" x14ac:dyDescent="0.35">
      <c r="A143" t="s">
        <v>38</v>
      </c>
      <c r="B143" t="s">
        <v>32</v>
      </c>
      <c r="C143">
        <f t="shared" si="27"/>
        <v>33</v>
      </c>
      <c r="D143" s="30">
        <f ca="1">(1-IF($B143="Male", $C$3, $C$4))^MIN((D$8-$C$6), $C$5)*IF($B143="Male", MIN(OFFSET(Mortality_Rates!$B$6, $C143, 0), Mortality_Rates!$B$111), MIN(OFFSET(Mortality_Rates!$B$6, $C143, 1),  Mortality_Rates!$C$111))</f>
        <v>3.924345E-4</v>
      </c>
      <c r="E143" s="30">
        <f ca="1">(1-IF($B143="Male", $C$3, $C$4))^MIN((E$8-$C$6), $C$5)*IF($B143="Male", MIN(OFFSET(Mortality_Rates!$B$6, $C143, 0), Mortality_Rates!$B$111), MIN(OFFSET(Mortality_Rates!$B$6, $C143, 1),  Mortality_Rates!$C$111))</f>
        <v>3.8792150325E-4</v>
      </c>
      <c r="F143" s="30">
        <f ca="1">(1-IF($B143="Male", $C$3, $C$4))^MIN((F$8-$C$6), $C$5)*IF($B143="Male", MIN(OFFSET(Mortality_Rates!$B$6, $C143, 0), Mortality_Rates!$B$111), MIN(OFFSET(Mortality_Rates!$B$6, $C143, 1),  Mortality_Rates!$C$111))</f>
        <v>3.8346040596262503E-4</v>
      </c>
      <c r="G143" s="30">
        <f ca="1">(1-IF($B143="Male", $C$3, $C$4))^MIN((G$8-$C$6), $C$5)*IF($B143="Male", MIN(OFFSET(Mortality_Rates!$B$6, $C143, 0), Mortality_Rates!$B$111), MIN(OFFSET(Mortality_Rates!$B$6, $C143, 1),  Mortality_Rates!$C$111))</f>
        <v>3.7905061129405484E-4</v>
      </c>
      <c r="H143" s="30">
        <f ca="1">(1-IF($B143="Male", $C$3, $C$4))^MIN((H$8-$C$6), $C$5)*IF($B143="Male", MIN(OFFSET(Mortality_Rates!$B$6, $C143, 0), Mortality_Rates!$B$111), MIN(OFFSET(Mortality_Rates!$B$6, $C143, 1),  Mortality_Rates!$C$111))</f>
        <v>3.7469152926417325E-4</v>
      </c>
      <c r="I143" s="30">
        <f ca="1">(1-IF($B143="Male", $C$3, $C$4))^MIN((I$8-$C$6), $C$5)*IF($B143="Male", MIN(OFFSET(Mortality_Rates!$B$6, $C143, 0), Mortality_Rates!$B$111), MIN(OFFSET(Mortality_Rates!$B$6, $C143, 1),  Mortality_Rates!$C$111))</f>
        <v>3.7038257667763522E-4</v>
      </c>
      <c r="J143" s="30">
        <f ca="1">(1-IF($B143="Male", $C$3, $C$4))^MIN((J$8-$C$6), $C$5)*IF($B143="Male", MIN(OFFSET(Mortality_Rates!$B$6, $C143, 0), Mortality_Rates!$B$111), MIN(OFFSET(Mortality_Rates!$B$6, $C143, 1),  Mortality_Rates!$C$111))</f>
        <v>3.6612317704584244E-4</v>
      </c>
      <c r="K143" s="30">
        <f ca="1">(1-IF($B143="Male", $C$3, $C$4))^MIN((K$8-$C$6), $C$5)*IF($B143="Male", MIN(OFFSET(Mortality_Rates!$B$6, $C143, 0), Mortality_Rates!$B$111), MIN(OFFSET(Mortality_Rates!$B$6, $C143, 1),  Mortality_Rates!$C$111))</f>
        <v>3.6191276050981527E-4</v>
      </c>
      <c r="L143" s="30">
        <f ca="1">(1-IF($B143="Male", $C$3, $C$4))^MIN((L$8-$C$6), $C$5)*IF($B143="Male", MIN(OFFSET(Mortality_Rates!$B$6, $C143, 0), Mortality_Rates!$B$111), MIN(OFFSET(Mortality_Rates!$B$6, $C143, 1),  Mortality_Rates!$C$111))</f>
        <v>3.5775076376395236E-4</v>
      </c>
      <c r="M143" s="30">
        <f ca="1">(1-IF($B143="Male", $C$3, $C$4))^MIN((M$8-$C$6), $C$5)*IF($B143="Male", MIN(OFFSET(Mortality_Rates!$B$6, $C143, 0), Mortality_Rates!$B$111), MIN(OFFSET(Mortality_Rates!$B$6, $C143, 1),  Mortality_Rates!$C$111))</f>
        <v>3.5363662998066697E-4</v>
      </c>
      <c r="N143" s="30">
        <f ca="1">(1-IF($B143="Male", $C$3, $C$4))^MIN((N$8-$C$6), $C$5)*IF($B143="Male", MIN(OFFSET(Mortality_Rates!$B$6, $C143, 0), Mortality_Rates!$B$111), MIN(OFFSET(Mortality_Rates!$B$6, $C143, 1),  Mortality_Rates!$C$111))</f>
        <v>3.4956980873588928E-4</v>
      </c>
      <c r="O143" s="30">
        <f ca="1">(1-IF($B143="Male", $C$3, $C$4))^MIN((O$8-$C$6), $C$5)*IF($B143="Male", MIN(OFFSET(Mortality_Rates!$B$6, $C143, 0), Mortality_Rates!$B$111), MIN(OFFSET(Mortality_Rates!$B$6, $C143, 1),  Mortality_Rates!$C$111))</f>
        <v>3.4554975593542662E-4</v>
      </c>
      <c r="P143" s="30">
        <f ca="1">(1-IF($B143="Male", $C$3, $C$4))^MIN((P$8-$C$6), $C$5)*IF($B143="Male", MIN(OFFSET(Mortality_Rates!$B$6, $C143, 0), Mortality_Rates!$B$111), MIN(OFFSET(Mortality_Rates!$B$6, $C143, 1),  Mortality_Rates!$C$111))</f>
        <v>3.4157593374216919E-4</v>
      </c>
      <c r="Q143" s="30">
        <f ca="1">(1-IF($B143="Male", $C$3, $C$4))^MIN((Q$8-$C$6), $C$5)*IF($B143="Male", MIN(OFFSET(Mortality_Rates!$B$6, $C143, 0), Mortality_Rates!$B$111), MIN(OFFSET(Mortality_Rates!$B$6, $C143, 1),  Mortality_Rates!$C$111))</f>
        <v>3.3764781050413424E-4</v>
      </c>
      <c r="R143" s="30">
        <f ca="1">(1-IF($B143="Male", $C$3, $C$4))^MIN((R$8-$C$6), $C$5)*IF($B143="Male", MIN(OFFSET(Mortality_Rates!$B$6, $C143, 0), Mortality_Rates!$B$111), MIN(OFFSET(Mortality_Rates!$B$6, $C143, 1),  Mortality_Rates!$C$111))</f>
        <v>3.3376486068333673E-4</v>
      </c>
      <c r="S143" s="30">
        <f ca="1">(1-IF($B143="Male", $C$3, $C$4))^MIN((S$8-$C$6), $C$5)*IF($B143="Male", MIN(OFFSET(Mortality_Rates!$B$6, $C143, 0), Mortality_Rates!$B$111), MIN(OFFSET(Mortality_Rates!$B$6, $C143, 1),  Mortality_Rates!$C$111))</f>
        <v>3.2992656478547834E-4</v>
      </c>
      <c r="T143" s="30">
        <f ca="1">(1-IF($B143="Male", $C$3, $C$4))^MIN((T$8-$C$6), $C$5)*IF($B143="Male", MIN(OFFSET(Mortality_Rates!$B$6, $C143, 0), Mortality_Rates!$B$111), MIN(OFFSET(Mortality_Rates!$B$6, $C143, 1),  Mortality_Rates!$C$111))</f>
        <v>3.2613240929044531E-4</v>
      </c>
      <c r="U143" s="30">
        <f ca="1">(1-IF($B143="Male", $C$3, $C$4))^MIN((U$8-$C$6), $C$5)*IF($B143="Male", MIN(OFFSET(Mortality_Rates!$B$6, $C143, 0), Mortality_Rates!$B$111), MIN(OFFSET(Mortality_Rates!$B$6, $C143, 1),  Mortality_Rates!$C$111))</f>
        <v>3.223818865836052E-4</v>
      </c>
      <c r="V143" s="30">
        <f ca="1">(1-IF($B143="Male", $C$3, $C$4))^MIN((V$8-$C$6), $C$5)*IF($B143="Male", MIN(OFFSET(Mortality_Rates!$B$6, $C143, 0), Mortality_Rates!$B$111), MIN(OFFSET(Mortality_Rates!$B$6, $C143, 1),  Mortality_Rates!$C$111))</f>
        <v>3.1867449488789376E-4</v>
      </c>
      <c r="W143" s="30">
        <f ca="1">(1-IF($B143="Male", $C$3, $C$4))^MIN((W$8-$C$6), $C$5)*IF($B143="Male", MIN(OFFSET(Mortality_Rates!$B$6, $C143, 0), Mortality_Rates!$B$111), MIN(OFFSET(Mortality_Rates!$B$6, $C143, 1),  Mortality_Rates!$C$111))</f>
        <v>3.1500973819668303E-4</v>
      </c>
      <c r="X143" s="30">
        <f ca="1">(1-IF($B143="Male", $C$3, $C$4))^MIN((X$8-$C$6), $C$5)*IF($B143="Male", MIN(OFFSET(Mortality_Rates!$B$6, $C143, 0), Mortality_Rates!$B$111), MIN(OFFSET(Mortality_Rates!$B$6, $C143, 1),  Mortality_Rates!$C$111))</f>
        <v>3.1138712620742119E-4</v>
      </c>
      <c r="Y143" s="30">
        <f ca="1">(1-IF($B143="Male", $C$3, $C$4))^MIN((Y$8-$C$6), $C$5)*IF($B143="Male", MIN(OFFSET(Mortality_Rates!$B$6, $C143, 0), Mortality_Rates!$B$111), MIN(OFFSET(Mortality_Rates!$B$6, $C143, 1),  Mortality_Rates!$C$111))</f>
        <v>3.078061742560358E-4</v>
      </c>
      <c r="Z143" s="30">
        <f ca="1">(1-IF($B143="Male", $C$3, $C$4))^MIN((Z$8-$C$6), $C$5)*IF($B143="Male", MIN(OFFSET(Mortality_Rates!$B$6, $C143, 0), Mortality_Rates!$B$111), MIN(OFFSET(Mortality_Rates!$B$6, $C143, 1),  Mortality_Rates!$C$111))</f>
        <v>3.0426640325209142E-4</v>
      </c>
      <c r="AA143" s="30">
        <f ca="1">(1-IF($B143="Male", $C$3, $C$4))^MIN((AA$8-$C$6), $C$5)*IF($B143="Male", MIN(OFFSET(Mortality_Rates!$B$6, $C143, 0), Mortality_Rates!$B$111), MIN(OFFSET(Mortality_Rates!$B$6, $C143, 1),  Mortality_Rates!$C$111))</f>
        <v>3.0076733961469234E-4</v>
      </c>
      <c r="AB143" s="30">
        <f ca="1">(1-IF($B143="Male", $C$3, $C$4))^MIN((AB$8-$C$6), $C$5)*IF($B143="Male", MIN(OFFSET(Mortality_Rates!$B$6, $C143, 0), Mortality_Rates!$B$111), MIN(OFFSET(Mortality_Rates!$B$6, $C143, 1),  Mortality_Rates!$C$111))</f>
        <v>2.9730851520912339E-4</v>
      </c>
      <c r="AC143" s="30">
        <f ca="1">(1-IF($B143="Male", $C$3, $C$4))^MIN((AC$8-$C$6), $C$5)*IF($B143="Male", MIN(OFFSET(Mortality_Rates!$B$6, $C143, 0), Mortality_Rates!$B$111), MIN(OFFSET(Mortality_Rates!$B$6, $C143, 1),  Mortality_Rates!$C$111))</f>
        <v>2.9388946728421846E-4</v>
      </c>
      <c r="AD143" s="30">
        <f ca="1">(1-IF($B143="Male", $C$3, $C$4))^MIN((AD$8-$C$6), $C$5)*IF($B143="Male", MIN(OFFSET(Mortality_Rates!$B$6, $C143, 0), Mortality_Rates!$B$111), MIN(OFFSET(Mortality_Rates!$B$6, $C143, 1),  Mortality_Rates!$C$111))</f>
        <v>2.9050973841045002E-4</v>
      </c>
      <c r="AE143" s="30">
        <f ca="1">(1-IF($B143="Male", $C$3, $C$4))^MIN((AE$8-$C$6), $C$5)*IF($B143="Male", MIN(OFFSET(Mortality_Rates!$B$6, $C143, 0), Mortality_Rates!$B$111), MIN(OFFSET(Mortality_Rates!$B$6, $C143, 1),  Mortality_Rates!$C$111))</f>
        <v>2.8716887641872988E-4</v>
      </c>
      <c r="AF143" s="30">
        <f ca="1">(1-IF($B143="Male", $C$3, $C$4))^MIN((AF$8-$C$6), $C$5)*IF($B143="Male", MIN(OFFSET(Mortality_Rates!$B$6, $C143, 0), Mortality_Rates!$B$111), MIN(OFFSET(Mortality_Rates!$B$6, $C143, 1),  Mortality_Rates!$C$111))</f>
        <v>2.8386643433991448E-4</v>
      </c>
      <c r="AG143" s="30">
        <f ca="1">(1-IF($B143="Male", $C$3, $C$4))^MIN((AG$8-$C$6), $C$5)*IF($B143="Male", MIN(OFFSET(Mortality_Rates!$B$6, $C143, 0), Mortality_Rates!$B$111), MIN(OFFSET(Mortality_Rates!$B$6, $C143, 1),  Mortality_Rates!$C$111))</f>
        <v>2.8060197034500542E-4</v>
      </c>
      <c r="AH143" s="30">
        <f ca="1">(1-IF($B143="Male", $C$3, $C$4))^MIN((AH$8-$C$6), $C$5)*IF($B143="Male", MIN(OFFSET(Mortality_Rates!$B$6, $C143, 0), Mortality_Rates!$B$111), MIN(OFFSET(Mortality_Rates!$B$6, $C143, 1),  Mortality_Rates!$C$111))</f>
        <v>2.773750476860379E-4</v>
      </c>
      <c r="AI143" s="30">
        <f ca="1">(1-IF($B143="Male", $C$3, $C$4))^MIN((AI$8-$C$6), $C$5)*IF($B143="Male", MIN(OFFSET(Mortality_Rates!$B$6, $C143, 0), Mortality_Rates!$B$111), MIN(OFFSET(Mortality_Rates!$B$6, $C143, 1),  Mortality_Rates!$C$111))</f>
        <v>2.7418523463764843E-4</v>
      </c>
      <c r="AJ143" s="30">
        <f ca="1">(1-IF($B143="Male", $C$3, $C$4))^MIN((AJ$8-$C$6), $C$5)*IF($B143="Male", MIN(OFFSET(Mortality_Rates!$B$6, $C143, 0), Mortality_Rates!$B$111), MIN(OFFSET(Mortality_Rates!$B$6, $C143, 1),  Mortality_Rates!$C$111))</f>
        <v>2.7103210443931548E-4</v>
      </c>
      <c r="AK143" s="30">
        <f ca="1">(1-IF($B143="Male", $C$3, $C$4))^MIN((AK$8-$C$6), $C$5)*IF($B143="Male", MIN(OFFSET(Mortality_Rates!$B$6, $C143, 0), Mortality_Rates!$B$111), MIN(OFFSET(Mortality_Rates!$B$6, $C143, 1),  Mortality_Rates!$C$111))</f>
        <v>2.6791523523826336E-4</v>
      </c>
      <c r="AL143" s="30">
        <f ca="1">(1-IF($B143="Male", $C$3, $C$4))^MIN((AL$8-$C$6), $C$5)*IF($B143="Male", MIN(OFFSET(Mortality_Rates!$B$6, $C143, 0), Mortality_Rates!$B$111), MIN(OFFSET(Mortality_Rates!$B$6, $C143, 1),  Mortality_Rates!$C$111))</f>
        <v>2.6483421003302329E-4</v>
      </c>
      <c r="AM143" s="30">
        <f ca="1">(1-IF($B143="Male", $C$3, $C$4))^MIN((AM$8-$C$6), $C$5)*IF($B143="Male", MIN(OFFSET(Mortality_Rates!$B$6, $C143, 0), Mortality_Rates!$B$111), MIN(OFFSET(Mortality_Rates!$B$6, $C143, 1),  Mortality_Rates!$C$111))</f>
        <v>2.617886166176436E-4</v>
      </c>
      <c r="AN143" s="30">
        <f ca="1">(1-IF($B143="Male", $C$3, $C$4))^MIN((AN$8-$C$6), $C$5)*IF($B143="Male", MIN(OFFSET(Mortality_Rates!$B$6, $C143, 0), Mortality_Rates!$B$111), MIN(OFFSET(Mortality_Rates!$B$6, $C143, 1),  Mortality_Rates!$C$111))</f>
        <v>2.5877804752654068E-4</v>
      </c>
      <c r="AO143" s="30">
        <f ca="1">(1-IF($B143="Male", $C$3, $C$4))^MIN((AO$8-$C$6), $C$5)*IF($B143="Male", MIN(OFFSET(Mortality_Rates!$B$6, $C143, 0), Mortality_Rates!$B$111), MIN(OFFSET(Mortality_Rates!$B$6, $C143, 1),  Mortality_Rates!$C$111))</f>
        <v>2.5580209997998546E-4</v>
      </c>
      <c r="AP143" s="30">
        <f ca="1">(1-IF($B143="Male", $C$3, $C$4))^MIN((AP$8-$C$6), $C$5)*IF($B143="Male", MIN(OFFSET(Mortality_Rates!$B$6, $C143, 0), Mortality_Rates!$B$111), MIN(OFFSET(Mortality_Rates!$B$6, $C143, 1),  Mortality_Rates!$C$111))</f>
        <v>2.5286037583021568E-4</v>
      </c>
      <c r="AQ143" s="30">
        <f ca="1">(1-IF($B143="Male", $C$3, $C$4))^MIN((AQ$8-$C$6), $C$5)*IF($B143="Male", MIN(OFFSET(Mortality_Rates!$B$6, $C143, 0), Mortality_Rates!$B$111), MIN(OFFSET(Mortality_Rates!$B$6, $C143, 1),  Mortality_Rates!$C$111))</f>
        <v>2.4995248150816814E-4</v>
      </c>
      <c r="AR143" s="30">
        <f ca="1">(1-IF($B143="Male", $C$3, $C$4))^MIN((AR$8-$C$6), $C$5)*IF($B143="Male", MIN(OFFSET(Mortality_Rates!$B$6, $C143, 0), Mortality_Rates!$B$111), MIN(OFFSET(Mortality_Rates!$B$6, $C143, 1),  Mortality_Rates!$C$111))</f>
        <v>2.4707802797082425E-4</v>
      </c>
      <c r="AS143" s="30">
        <f ca="1">(1-IF($B143="Male", $C$3, $C$4))^MIN((AS$8-$C$6), $C$5)*IF($B143="Male", MIN(OFFSET(Mortality_Rates!$B$6, $C143, 0), Mortality_Rates!$B$111), MIN(OFFSET(Mortality_Rates!$B$6, $C143, 1),  Mortality_Rates!$C$111))</f>
        <v>2.4423663064915974E-4</v>
      </c>
      <c r="AT143" s="30">
        <f ca="1">(1-IF($B143="Male", $C$3, $C$4))^MIN((AT$8-$C$6), $C$5)*IF($B143="Male", MIN(OFFSET(Mortality_Rates!$B$6, $C143, 0), Mortality_Rates!$B$111), MIN(OFFSET(Mortality_Rates!$B$6, $C143, 1),  Mortality_Rates!$C$111))</f>
        <v>2.4142790939669443E-4</v>
      </c>
      <c r="AU143" s="30">
        <f ca="1">(1-IF($B143="Male", $C$3, $C$4))^MIN((AU$8-$C$6), $C$5)*IF($B143="Male", MIN(OFFSET(Mortality_Rates!$B$6, $C143, 0), Mortality_Rates!$B$111), MIN(OFFSET(Mortality_Rates!$B$6, $C143, 1),  Mortality_Rates!$C$111))</f>
        <v>2.3865148843863247E-4</v>
      </c>
      <c r="AV143" s="30">
        <f ca="1">(1-IF($B143="Male", $C$3, $C$4))^MIN((AV$8-$C$6), $C$5)*IF($B143="Male", MIN(OFFSET(Mortality_Rates!$B$6, $C143, 0), Mortality_Rates!$B$111), MIN(OFFSET(Mortality_Rates!$B$6, $C143, 1),  Mortality_Rates!$C$111))</f>
        <v>2.3590699632158819E-4</v>
      </c>
      <c r="AW143" s="30">
        <f ca="1">(1-IF($B143="Male", $C$3, $C$4))^MIN((AW$8-$C$6), $C$5)*IF($B143="Male", MIN(OFFSET(Mortality_Rates!$B$6, $C143, 0), Mortality_Rates!$B$111), MIN(OFFSET(Mortality_Rates!$B$6, $C143, 1),  Mortality_Rates!$C$111))</f>
        <v>2.3319406586388993E-4</v>
      </c>
      <c r="AX143" s="30">
        <f ca="1">(1-IF($B143="Male", $C$3, $C$4))^MIN((AX$8-$C$6), $C$5)*IF($B143="Male", MIN(OFFSET(Mortality_Rates!$B$6, $C143, 0), Mortality_Rates!$B$111), MIN(OFFSET(Mortality_Rates!$B$6, $C143, 1),  Mortality_Rates!$C$111))</f>
        <v>2.3051233410645522E-4</v>
      </c>
      <c r="AY143" s="30">
        <f ca="1">(1-IF($B143="Male", $C$3, $C$4))^MIN((AY$8-$C$6), $C$5)*IF($B143="Male", MIN(OFFSET(Mortality_Rates!$B$6, $C143, 0), Mortality_Rates!$B$111), MIN(OFFSET(Mortality_Rates!$B$6, $C143, 1),  Mortality_Rates!$C$111))</f>
        <v>2.2786144226423095E-4</v>
      </c>
      <c r="AZ143" s="30">
        <f ca="1">(1-IF($B143="Male", $C$3, $C$4))^MIN((AZ$8-$C$6), $C$5)*IF($B143="Male", MIN(OFFSET(Mortality_Rates!$B$6, $C143, 0), Mortality_Rates!$B$111), MIN(OFFSET(Mortality_Rates!$B$6, $C143, 1),  Mortality_Rates!$C$111))</f>
        <v>2.2524103567819233E-4</v>
      </c>
      <c r="BA143" s="30">
        <f ca="1">(1-IF($B143="Male", $C$3, $C$4))^MIN((BA$8-$C$6), $C$5)*IF($B143="Male", MIN(OFFSET(Mortality_Rates!$B$6, $C143, 0), Mortality_Rates!$B$111), MIN(OFFSET(Mortality_Rates!$B$6, $C143, 1),  Mortality_Rates!$C$111))</f>
        <v>2.2265076376789313E-4</v>
      </c>
      <c r="BB143" s="30">
        <f ca="1">(1-IF($B143="Male", $C$3, $C$4))^MIN((BB$8-$C$6), $C$5)*IF($B143="Male", MIN(OFFSET(Mortality_Rates!$B$6, $C143, 0), Mortality_Rates!$B$111), MIN(OFFSET(Mortality_Rates!$B$6, $C143, 1),  Mortality_Rates!$C$111))</f>
        <v>2.2265076376789313E-4</v>
      </c>
      <c r="BC143" s="30">
        <f ca="1">(1-IF($B143="Male", $C$3, $C$4))^MIN((BC$8-$C$6), $C$5)*IF($B143="Male", MIN(OFFSET(Mortality_Rates!$B$6, $C143, 0), Mortality_Rates!$B$111), MIN(OFFSET(Mortality_Rates!$B$6, $C143, 1),  Mortality_Rates!$C$111))</f>
        <v>2.2265076376789313E-4</v>
      </c>
      <c r="BD143" s="30">
        <f ca="1">(1-IF($B143="Male", $C$3, $C$4))^MIN((BD$8-$C$6), $C$5)*IF($B143="Male", MIN(OFFSET(Mortality_Rates!$B$6, $C143, 0), Mortality_Rates!$B$111), MIN(OFFSET(Mortality_Rates!$B$6, $C143, 1),  Mortality_Rates!$C$111))</f>
        <v>2.2265076376789313E-4</v>
      </c>
      <c r="BE143" s="30">
        <f ca="1">(1-IF($B143="Male", $C$3, $C$4))^MIN((BE$8-$C$6), $C$5)*IF($B143="Male", MIN(OFFSET(Mortality_Rates!$B$6, $C143, 0), Mortality_Rates!$B$111), MIN(OFFSET(Mortality_Rates!$B$6, $C143, 1),  Mortality_Rates!$C$111))</f>
        <v>2.2265076376789313E-4</v>
      </c>
      <c r="BF143" s="30">
        <f ca="1">(1-IF($B143="Male", $C$3, $C$4))^MIN((BF$8-$C$6), $C$5)*IF($B143="Male", MIN(OFFSET(Mortality_Rates!$B$6, $C143, 0), Mortality_Rates!$B$111), MIN(OFFSET(Mortality_Rates!$B$6, $C143, 1),  Mortality_Rates!$C$111))</f>
        <v>2.2265076376789313E-4</v>
      </c>
      <c r="BG143" s="30">
        <f ca="1">(1-IF($B143="Male", $C$3, $C$4))^MIN((BG$8-$C$6), $C$5)*IF($B143="Male", MIN(OFFSET(Mortality_Rates!$B$6, $C143, 0), Mortality_Rates!$B$111), MIN(OFFSET(Mortality_Rates!$B$6, $C143, 1),  Mortality_Rates!$C$111))</f>
        <v>2.2265076376789313E-4</v>
      </c>
      <c r="BH143" s="30">
        <f ca="1">(1-IF($B143="Male", $C$3, $C$4))^MIN((BH$8-$C$6), $C$5)*IF($B143="Male", MIN(OFFSET(Mortality_Rates!$B$6, $C143, 0), Mortality_Rates!$B$111), MIN(OFFSET(Mortality_Rates!$B$6, $C143, 1),  Mortality_Rates!$C$111))</f>
        <v>2.2265076376789313E-4</v>
      </c>
      <c r="BI143" s="30">
        <f ca="1">(1-IF($B143="Male", $C$3, $C$4))^MIN((BI$8-$C$6), $C$5)*IF($B143="Male", MIN(OFFSET(Mortality_Rates!$B$6, $C143, 0), Mortality_Rates!$B$111), MIN(OFFSET(Mortality_Rates!$B$6, $C143, 1),  Mortality_Rates!$C$111))</f>
        <v>2.2265076376789313E-4</v>
      </c>
      <c r="BJ143" s="30">
        <f ca="1">(1-IF($B143="Male", $C$3, $C$4))^MIN((BJ$8-$C$6), $C$5)*IF($B143="Male", MIN(OFFSET(Mortality_Rates!$B$6, $C143, 0), Mortality_Rates!$B$111), MIN(OFFSET(Mortality_Rates!$B$6, $C143, 1),  Mortality_Rates!$C$111))</f>
        <v>2.2265076376789313E-4</v>
      </c>
      <c r="BK143" s="30">
        <f ca="1">(1-IF($B143="Male", $C$3, $C$4))^MIN((BK$8-$C$6), $C$5)*IF($B143="Male", MIN(OFFSET(Mortality_Rates!$B$6, $C143, 0), Mortality_Rates!$B$111), MIN(OFFSET(Mortality_Rates!$B$6, $C143, 1),  Mortality_Rates!$C$111))</f>
        <v>2.2265076376789313E-4</v>
      </c>
    </row>
    <row r="144" spans="1:63" x14ac:dyDescent="0.35">
      <c r="A144" t="s">
        <v>38</v>
      </c>
      <c r="B144" t="s">
        <v>32</v>
      </c>
      <c r="C144">
        <f t="shared" si="27"/>
        <v>34</v>
      </c>
      <c r="D144" s="30">
        <f ca="1">(1-IF($B144="Male", $C$3, $C$4))^MIN((D$8-$C$6), $C$5)*IF($B144="Male", MIN(OFFSET(Mortality_Rates!$B$6, $C144, 0), Mortality_Rates!$B$111), MIN(OFFSET(Mortality_Rates!$B$6, $C144, 1),  Mortality_Rates!$C$111))</f>
        <v>4.1813549999999999E-4</v>
      </c>
      <c r="E144" s="30">
        <f ca="1">(1-IF($B144="Male", $C$3, $C$4))^MIN((E$8-$C$6), $C$5)*IF($B144="Male", MIN(OFFSET(Mortality_Rates!$B$6, $C144, 0), Mortality_Rates!$B$111), MIN(OFFSET(Mortality_Rates!$B$6, $C144, 1),  Mortality_Rates!$C$111))</f>
        <v>4.1332694174999997E-4</v>
      </c>
      <c r="F144" s="30">
        <f ca="1">(1-IF($B144="Male", $C$3, $C$4))^MIN((F$8-$C$6), $C$5)*IF($B144="Male", MIN(OFFSET(Mortality_Rates!$B$6, $C144, 0), Mortality_Rates!$B$111), MIN(OFFSET(Mortality_Rates!$B$6, $C144, 1),  Mortality_Rates!$C$111))</f>
        <v>4.0857368191987497E-4</v>
      </c>
      <c r="G144" s="30">
        <f ca="1">(1-IF($B144="Male", $C$3, $C$4))^MIN((G$8-$C$6), $C$5)*IF($B144="Male", MIN(OFFSET(Mortality_Rates!$B$6, $C144, 0), Mortality_Rates!$B$111), MIN(OFFSET(Mortality_Rates!$B$6, $C144, 1),  Mortality_Rates!$C$111))</f>
        <v>4.0387508457779647E-4</v>
      </c>
      <c r="H144" s="30">
        <f ca="1">(1-IF($B144="Male", $C$3, $C$4))^MIN((H$8-$C$6), $C$5)*IF($B144="Male", MIN(OFFSET(Mortality_Rates!$B$6, $C144, 0), Mortality_Rates!$B$111), MIN(OFFSET(Mortality_Rates!$B$6, $C144, 1),  Mortality_Rates!$C$111))</f>
        <v>3.9923052110515185E-4</v>
      </c>
      <c r="I144" s="30">
        <f ca="1">(1-IF($B144="Male", $C$3, $C$4))^MIN((I$8-$C$6), $C$5)*IF($B144="Male", MIN(OFFSET(Mortality_Rates!$B$6, $C144, 0), Mortality_Rates!$B$111), MIN(OFFSET(Mortality_Rates!$B$6, $C144, 1),  Mortality_Rates!$C$111))</f>
        <v>3.9463937011244255E-4</v>
      </c>
      <c r="J144" s="30">
        <f ca="1">(1-IF($B144="Male", $C$3, $C$4))^MIN((J$8-$C$6), $C$5)*IF($B144="Male", MIN(OFFSET(Mortality_Rates!$B$6, $C144, 0), Mortality_Rates!$B$111), MIN(OFFSET(Mortality_Rates!$B$6, $C144, 1),  Mortality_Rates!$C$111))</f>
        <v>3.9010101735614951E-4</v>
      </c>
      <c r="K144" s="30">
        <f ca="1">(1-IF($B144="Male", $C$3, $C$4))^MIN((K$8-$C$6), $C$5)*IF($B144="Male", MIN(OFFSET(Mortality_Rates!$B$6, $C144, 0), Mortality_Rates!$B$111), MIN(OFFSET(Mortality_Rates!$B$6, $C144, 1),  Mortality_Rates!$C$111))</f>
        <v>3.856148556565538E-4</v>
      </c>
      <c r="L144" s="30">
        <f ca="1">(1-IF($B144="Male", $C$3, $C$4))^MIN((L$8-$C$6), $C$5)*IF($B144="Male", MIN(OFFSET(Mortality_Rates!$B$6, $C144, 0), Mortality_Rates!$B$111), MIN(OFFSET(Mortality_Rates!$B$6, $C144, 1),  Mortality_Rates!$C$111))</f>
        <v>3.811802848165034E-4</v>
      </c>
      <c r="M144" s="30">
        <f ca="1">(1-IF($B144="Male", $C$3, $C$4))^MIN((M$8-$C$6), $C$5)*IF($B144="Male", MIN(OFFSET(Mortality_Rates!$B$6, $C144, 0), Mortality_Rates!$B$111), MIN(OFFSET(Mortality_Rates!$B$6, $C144, 1),  Mortality_Rates!$C$111))</f>
        <v>3.7679671154111362E-4</v>
      </c>
      <c r="N144" s="30">
        <f ca="1">(1-IF($B144="Male", $C$3, $C$4))^MIN((N$8-$C$6), $C$5)*IF($B144="Male", MIN(OFFSET(Mortality_Rates!$B$6, $C144, 0), Mortality_Rates!$B$111), MIN(OFFSET(Mortality_Rates!$B$6, $C144, 1),  Mortality_Rates!$C$111))</f>
        <v>3.7246354935839082E-4</v>
      </c>
      <c r="O144" s="30">
        <f ca="1">(1-IF($B144="Male", $C$3, $C$4))^MIN((O$8-$C$6), $C$5)*IF($B144="Male", MIN(OFFSET(Mortality_Rates!$B$6, $C144, 0), Mortality_Rates!$B$111), MIN(OFFSET(Mortality_Rates!$B$6, $C144, 1),  Mortality_Rates!$C$111))</f>
        <v>3.6818021854076937E-4</v>
      </c>
      <c r="P144" s="30">
        <f ca="1">(1-IF($B144="Male", $C$3, $C$4))^MIN((P$8-$C$6), $C$5)*IF($B144="Male", MIN(OFFSET(Mortality_Rates!$B$6, $C144, 0), Mortality_Rates!$B$111), MIN(OFFSET(Mortality_Rates!$B$6, $C144, 1),  Mortality_Rates!$C$111))</f>
        <v>3.6394614602755054E-4</v>
      </c>
      <c r="Q144" s="30">
        <f ca="1">(1-IF($B144="Male", $C$3, $C$4))^MIN((Q$8-$C$6), $C$5)*IF($B144="Male", MIN(OFFSET(Mortality_Rates!$B$6, $C144, 0), Mortality_Rates!$B$111), MIN(OFFSET(Mortality_Rates!$B$6, $C144, 1),  Mortality_Rates!$C$111))</f>
        <v>3.5976076534823372E-4</v>
      </c>
      <c r="R144" s="30">
        <f ca="1">(1-IF($B144="Male", $C$3, $C$4))^MIN((R$8-$C$6), $C$5)*IF($B144="Male", MIN(OFFSET(Mortality_Rates!$B$6, $C144, 0), Mortality_Rates!$B$111), MIN(OFFSET(Mortality_Rates!$B$6, $C144, 1),  Mortality_Rates!$C$111))</f>
        <v>3.5562351654672906E-4</v>
      </c>
      <c r="S144" s="30">
        <f ca="1">(1-IF($B144="Male", $C$3, $C$4))^MIN((S$8-$C$6), $C$5)*IF($B144="Male", MIN(OFFSET(Mortality_Rates!$B$6, $C144, 0), Mortality_Rates!$B$111), MIN(OFFSET(Mortality_Rates!$B$6, $C144, 1),  Mortality_Rates!$C$111))</f>
        <v>3.5153384610644165E-4</v>
      </c>
      <c r="T144" s="30">
        <f ca="1">(1-IF($B144="Male", $C$3, $C$4))^MIN((T$8-$C$6), $C$5)*IF($B144="Male", MIN(OFFSET(Mortality_Rates!$B$6, $C144, 0), Mortality_Rates!$B$111), MIN(OFFSET(Mortality_Rates!$B$6, $C144, 1),  Mortality_Rates!$C$111))</f>
        <v>3.4749120687621756E-4</v>
      </c>
      <c r="U144" s="30">
        <f ca="1">(1-IF($B144="Male", $C$3, $C$4))^MIN((U$8-$C$6), $C$5)*IF($B144="Male", MIN(OFFSET(Mortality_Rates!$B$6, $C144, 0), Mortality_Rates!$B$111), MIN(OFFSET(Mortality_Rates!$B$6, $C144, 1),  Mortality_Rates!$C$111))</f>
        <v>3.4349505799714108E-4</v>
      </c>
      <c r="V144" s="30">
        <f ca="1">(1-IF($B144="Male", $C$3, $C$4))^MIN((V$8-$C$6), $C$5)*IF($B144="Male", MIN(OFFSET(Mortality_Rates!$B$6, $C144, 0), Mortality_Rates!$B$111), MIN(OFFSET(Mortality_Rates!$B$6, $C144, 1),  Mortality_Rates!$C$111))</f>
        <v>3.3954486483017395E-4</v>
      </c>
      <c r="W144" s="30">
        <f ca="1">(1-IF($B144="Male", $C$3, $C$4))^MIN((W$8-$C$6), $C$5)*IF($B144="Male", MIN(OFFSET(Mortality_Rates!$B$6, $C144, 0), Mortality_Rates!$B$111), MIN(OFFSET(Mortality_Rates!$B$6, $C144, 1),  Mortality_Rates!$C$111))</f>
        <v>3.3564009888462695E-4</v>
      </c>
      <c r="X144" s="30">
        <f ca="1">(1-IF($B144="Male", $C$3, $C$4))^MIN((X$8-$C$6), $C$5)*IF($B144="Male", MIN(OFFSET(Mortality_Rates!$B$6, $C144, 0), Mortality_Rates!$B$111), MIN(OFFSET(Mortality_Rates!$B$6, $C144, 1),  Mortality_Rates!$C$111))</f>
        <v>3.3178023774745378E-4</v>
      </c>
      <c r="Y144" s="30">
        <f ca="1">(1-IF($B144="Male", $C$3, $C$4))^MIN((Y$8-$C$6), $C$5)*IF($B144="Male", MIN(OFFSET(Mortality_Rates!$B$6, $C144, 0), Mortality_Rates!$B$111), MIN(OFFSET(Mortality_Rates!$B$6, $C144, 1),  Mortality_Rates!$C$111))</f>
        <v>3.2796476501335803E-4</v>
      </c>
      <c r="Z144" s="30">
        <f ca="1">(1-IF($B144="Male", $C$3, $C$4))^MIN((Z$8-$C$6), $C$5)*IF($B144="Male", MIN(OFFSET(Mortality_Rates!$B$6, $C144, 0), Mortality_Rates!$B$111), MIN(OFFSET(Mortality_Rates!$B$6, $C144, 1),  Mortality_Rates!$C$111))</f>
        <v>3.2419317021570445E-4</v>
      </c>
      <c r="AA144" s="30">
        <f ca="1">(1-IF($B144="Male", $C$3, $C$4))^MIN((AA$8-$C$6), $C$5)*IF($B144="Male", MIN(OFFSET(Mortality_Rates!$B$6, $C144, 0), Mortality_Rates!$B$111), MIN(OFFSET(Mortality_Rates!$B$6, $C144, 1),  Mortality_Rates!$C$111))</f>
        <v>3.2046494875822385E-4</v>
      </c>
      <c r="AB144" s="30">
        <f ca="1">(1-IF($B144="Male", $C$3, $C$4))^MIN((AB$8-$C$6), $C$5)*IF($B144="Male", MIN(OFFSET(Mortality_Rates!$B$6, $C144, 0), Mortality_Rates!$B$111), MIN(OFFSET(Mortality_Rates!$B$6, $C144, 1),  Mortality_Rates!$C$111))</f>
        <v>3.1677960184750429E-4</v>
      </c>
      <c r="AC144" s="30">
        <f ca="1">(1-IF($B144="Male", $C$3, $C$4))^MIN((AC$8-$C$6), $C$5)*IF($B144="Male", MIN(OFFSET(Mortality_Rates!$B$6, $C144, 0), Mortality_Rates!$B$111), MIN(OFFSET(Mortality_Rates!$B$6, $C144, 1),  Mortality_Rates!$C$111))</f>
        <v>3.1313663642625799E-4</v>
      </c>
      <c r="AD144" s="30">
        <f ca="1">(1-IF($B144="Male", $C$3, $C$4))^MIN((AD$8-$C$6), $C$5)*IF($B144="Male", MIN(OFFSET(Mortality_Rates!$B$6, $C144, 0), Mortality_Rates!$B$111), MIN(OFFSET(Mortality_Rates!$B$6, $C144, 1),  Mortality_Rates!$C$111))</f>
        <v>3.0953556510735603E-4</v>
      </c>
      <c r="AE144" s="30">
        <f ca="1">(1-IF($B144="Male", $C$3, $C$4))^MIN((AE$8-$C$6), $C$5)*IF($B144="Male", MIN(OFFSET(Mortality_Rates!$B$6, $C144, 0), Mortality_Rates!$B$111), MIN(OFFSET(Mortality_Rates!$B$6, $C144, 1),  Mortality_Rates!$C$111))</f>
        <v>3.0597590610862145E-4</v>
      </c>
      <c r="AF144" s="30">
        <f ca="1">(1-IF($B144="Male", $C$3, $C$4))^MIN((AF$8-$C$6), $C$5)*IF($B144="Male", MIN(OFFSET(Mortality_Rates!$B$6, $C144, 0), Mortality_Rates!$B$111), MIN(OFFSET(Mortality_Rates!$B$6, $C144, 1),  Mortality_Rates!$C$111))</f>
        <v>3.024571831883723E-4</v>
      </c>
      <c r="AG144" s="30">
        <f ca="1">(1-IF($B144="Male", $C$3, $C$4))^MIN((AG$8-$C$6), $C$5)*IF($B144="Male", MIN(OFFSET(Mortality_Rates!$B$6, $C144, 0), Mortality_Rates!$B$111), MIN(OFFSET(Mortality_Rates!$B$6, $C144, 1),  Mortality_Rates!$C$111))</f>
        <v>2.9897892558170604E-4</v>
      </c>
      <c r="AH144" s="30">
        <f ca="1">(1-IF($B144="Male", $C$3, $C$4))^MIN((AH$8-$C$6), $C$5)*IF($B144="Male", MIN(OFFSET(Mortality_Rates!$B$6, $C144, 0), Mortality_Rates!$B$111), MIN(OFFSET(Mortality_Rates!$B$6, $C144, 1),  Mortality_Rates!$C$111))</f>
        <v>2.9554066793751639E-4</v>
      </c>
      <c r="AI144" s="30">
        <f ca="1">(1-IF($B144="Male", $C$3, $C$4))^MIN((AI$8-$C$6), $C$5)*IF($B144="Male", MIN(OFFSET(Mortality_Rates!$B$6, $C144, 0), Mortality_Rates!$B$111), MIN(OFFSET(Mortality_Rates!$B$6, $C144, 1),  Mortality_Rates!$C$111))</f>
        <v>2.9214195025623497E-4</v>
      </c>
      <c r="AJ144" s="30">
        <f ca="1">(1-IF($B144="Male", $C$3, $C$4))^MIN((AJ$8-$C$6), $C$5)*IF($B144="Male", MIN(OFFSET(Mortality_Rates!$B$6, $C144, 0), Mortality_Rates!$B$111), MIN(OFFSET(Mortality_Rates!$B$6, $C144, 1),  Mortality_Rates!$C$111))</f>
        <v>2.8878231782828828E-4</v>
      </c>
      <c r="AK144" s="30">
        <f ca="1">(1-IF($B144="Male", $C$3, $C$4))^MIN((AK$8-$C$6), $C$5)*IF($B144="Male", MIN(OFFSET(Mortality_Rates!$B$6, $C144, 0), Mortality_Rates!$B$111), MIN(OFFSET(Mortality_Rates!$B$6, $C144, 1),  Mortality_Rates!$C$111))</f>
        <v>2.8546132117326294E-4</v>
      </c>
      <c r="AL144" s="30">
        <f ca="1">(1-IF($B144="Male", $C$3, $C$4))^MIN((AL$8-$C$6), $C$5)*IF($B144="Male", MIN(OFFSET(Mortality_Rates!$B$6, $C144, 0), Mortality_Rates!$B$111), MIN(OFFSET(Mortality_Rates!$B$6, $C144, 1),  Mortality_Rates!$C$111))</f>
        <v>2.8217851597977042E-4</v>
      </c>
      <c r="AM144" s="30">
        <f ca="1">(1-IF($B144="Male", $C$3, $C$4))^MIN((AM$8-$C$6), $C$5)*IF($B144="Male", MIN(OFFSET(Mortality_Rates!$B$6, $C144, 0), Mortality_Rates!$B$111), MIN(OFFSET(Mortality_Rates!$B$6, $C144, 1),  Mortality_Rates!$C$111))</f>
        <v>2.7893346304600311E-4</v>
      </c>
      <c r="AN144" s="30">
        <f ca="1">(1-IF($B144="Male", $C$3, $C$4))^MIN((AN$8-$C$6), $C$5)*IF($B144="Male", MIN(OFFSET(Mortality_Rates!$B$6, $C144, 0), Mortality_Rates!$B$111), MIN(OFFSET(Mortality_Rates!$B$6, $C144, 1),  Mortality_Rates!$C$111))</f>
        <v>2.7572572822097408E-4</v>
      </c>
      <c r="AO144" s="30">
        <f ca="1">(1-IF($B144="Male", $C$3, $C$4))^MIN((AO$8-$C$6), $C$5)*IF($B144="Male", MIN(OFFSET(Mortality_Rates!$B$6, $C144, 0), Mortality_Rates!$B$111), MIN(OFFSET(Mortality_Rates!$B$6, $C144, 1),  Mortality_Rates!$C$111))</f>
        <v>2.7255488234643289E-4</v>
      </c>
      <c r="AP144" s="30">
        <f ca="1">(1-IF($B144="Male", $C$3, $C$4))^MIN((AP$8-$C$6), $C$5)*IF($B144="Male", MIN(OFFSET(Mortality_Rates!$B$6, $C144, 0), Mortality_Rates!$B$111), MIN(OFFSET(Mortality_Rates!$B$6, $C144, 1),  Mortality_Rates!$C$111))</f>
        <v>2.6942050119944889E-4</v>
      </c>
      <c r="AQ144" s="30">
        <f ca="1">(1-IF($B144="Male", $C$3, $C$4))^MIN((AQ$8-$C$6), $C$5)*IF($B144="Male", MIN(OFFSET(Mortality_Rates!$B$6, $C144, 0), Mortality_Rates!$B$111), MIN(OFFSET(Mortality_Rates!$B$6, $C144, 1),  Mortality_Rates!$C$111))</f>
        <v>2.6632216543565524E-4</v>
      </c>
      <c r="AR144" s="30">
        <f ca="1">(1-IF($B144="Male", $C$3, $C$4))^MIN((AR$8-$C$6), $C$5)*IF($B144="Male", MIN(OFFSET(Mortality_Rates!$B$6, $C144, 0), Mortality_Rates!$B$111), MIN(OFFSET(Mortality_Rates!$B$6, $C144, 1),  Mortality_Rates!$C$111))</f>
        <v>2.6325946053314521E-4</v>
      </c>
      <c r="AS144" s="30">
        <f ca="1">(1-IF($B144="Male", $C$3, $C$4))^MIN((AS$8-$C$6), $C$5)*IF($B144="Male", MIN(OFFSET(Mortality_Rates!$B$6, $C144, 0), Mortality_Rates!$B$111), MIN(OFFSET(Mortality_Rates!$B$6, $C144, 1),  Mortality_Rates!$C$111))</f>
        <v>2.6023197673701401E-4</v>
      </c>
      <c r="AT144" s="30">
        <f ca="1">(1-IF($B144="Male", $C$3, $C$4))^MIN((AT$8-$C$6), $C$5)*IF($B144="Male", MIN(OFFSET(Mortality_Rates!$B$6, $C144, 0), Mortality_Rates!$B$111), MIN(OFFSET(Mortality_Rates!$B$6, $C144, 1),  Mortality_Rates!$C$111))</f>
        <v>2.5723930900453836E-4</v>
      </c>
      <c r="AU144" s="30">
        <f ca="1">(1-IF($B144="Male", $C$3, $C$4))^MIN((AU$8-$C$6), $C$5)*IF($B144="Male", MIN(OFFSET(Mortality_Rates!$B$6, $C144, 0), Mortality_Rates!$B$111), MIN(OFFSET(Mortality_Rates!$B$6, $C144, 1),  Mortality_Rates!$C$111))</f>
        <v>2.5428105695098622E-4</v>
      </c>
      <c r="AV144" s="30">
        <f ca="1">(1-IF($B144="Male", $C$3, $C$4))^MIN((AV$8-$C$6), $C$5)*IF($B144="Male", MIN(OFFSET(Mortality_Rates!$B$6, $C144, 0), Mortality_Rates!$B$111), MIN(OFFSET(Mortality_Rates!$B$6, $C144, 1),  Mortality_Rates!$C$111))</f>
        <v>2.5135682479604987E-4</v>
      </c>
      <c r="AW144" s="30">
        <f ca="1">(1-IF($B144="Male", $C$3, $C$4))^MIN((AW$8-$C$6), $C$5)*IF($B144="Male", MIN(OFFSET(Mortality_Rates!$B$6, $C144, 0), Mortality_Rates!$B$111), MIN(OFFSET(Mortality_Rates!$B$6, $C144, 1),  Mortality_Rates!$C$111))</f>
        <v>2.4846622131089531E-4</v>
      </c>
      <c r="AX144" s="30">
        <f ca="1">(1-IF($B144="Male", $C$3, $C$4))^MIN((AX$8-$C$6), $C$5)*IF($B144="Male", MIN(OFFSET(Mortality_Rates!$B$6, $C144, 0), Mortality_Rates!$B$111), MIN(OFFSET(Mortality_Rates!$B$6, $C144, 1),  Mortality_Rates!$C$111))</f>
        <v>2.4560885976582003E-4</v>
      </c>
      <c r="AY144" s="30">
        <f ca="1">(1-IF($B144="Male", $C$3, $C$4))^MIN((AY$8-$C$6), $C$5)*IF($B144="Male", MIN(OFFSET(Mortality_Rates!$B$6, $C144, 0), Mortality_Rates!$B$111), MIN(OFFSET(Mortality_Rates!$B$6, $C144, 1),  Mortality_Rates!$C$111))</f>
        <v>2.4278435787851308E-4</v>
      </c>
      <c r="AZ144" s="30">
        <f ca="1">(1-IF($B144="Male", $C$3, $C$4))^MIN((AZ$8-$C$6), $C$5)*IF($B144="Male", MIN(OFFSET(Mortality_Rates!$B$6, $C144, 0), Mortality_Rates!$B$111), MIN(OFFSET(Mortality_Rates!$B$6, $C144, 1),  Mortality_Rates!$C$111))</f>
        <v>2.3999233776291019E-4</v>
      </c>
      <c r="BA144" s="30">
        <f ca="1">(1-IF($B144="Male", $C$3, $C$4))^MIN((BA$8-$C$6), $C$5)*IF($B144="Male", MIN(OFFSET(Mortality_Rates!$B$6, $C144, 0), Mortality_Rates!$B$111), MIN(OFFSET(Mortality_Rates!$B$6, $C144, 1),  Mortality_Rates!$C$111))</f>
        <v>2.3723242587863675E-4</v>
      </c>
      <c r="BB144" s="30">
        <f ca="1">(1-IF($B144="Male", $C$3, $C$4))^MIN((BB$8-$C$6), $C$5)*IF($B144="Male", MIN(OFFSET(Mortality_Rates!$B$6, $C144, 0), Mortality_Rates!$B$111), MIN(OFFSET(Mortality_Rates!$B$6, $C144, 1),  Mortality_Rates!$C$111))</f>
        <v>2.3723242587863675E-4</v>
      </c>
      <c r="BC144" s="30">
        <f ca="1">(1-IF($B144="Male", $C$3, $C$4))^MIN((BC$8-$C$6), $C$5)*IF($B144="Male", MIN(OFFSET(Mortality_Rates!$B$6, $C144, 0), Mortality_Rates!$B$111), MIN(OFFSET(Mortality_Rates!$B$6, $C144, 1),  Mortality_Rates!$C$111))</f>
        <v>2.3723242587863675E-4</v>
      </c>
      <c r="BD144" s="30">
        <f ca="1">(1-IF($B144="Male", $C$3, $C$4))^MIN((BD$8-$C$6), $C$5)*IF($B144="Male", MIN(OFFSET(Mortality_Rates!$B$6, $C144, 0), Mortality_Rates!$B$111), MIN(OFFSET(Mortality_Rates!$B$6, $C144, 1),  Mortality_Rates!$C$111))</f>
        <v>2.3723242587863675E-4</v>
      </c>
      <c r="BE144" s="30">
        <f ca="1">(1-IF($B144="Male", $C$3, $C$4))^MIN((BE$8-$C$6), $C$5)*IF($B144="Male", MIN(OFFSET(Mortality_Rates!$B$6, $C144, 0), Mortality_Rates!$B$111), MIN(OFFSET(Mortality_Rates!$B$6, $C144, 1),  Mortality_Rates!$C$111))</f>
        <v>2.3723242587863675E-4</v>
      </c>
      <c r="BF144" s="30">
        <f ca="1">(1-IF($B144="Male", $C$3, $C$4))^MIN((BF$8-$C$6), $C$5)*IF($B144="Male", MIN(OFFSET(Mortality_Rates!$B$6, $C144, 0), Mortality_Rates!$B$111), MIN(OFFSET(Mortality_Rates!$B$6, $C144, 1),  Mortality_Rates!$C$111))</f>
        <v>2.3723242587863675E-4</v>
      </c>
      <c r="BG144" s="30">
        <f ca="1">(1-IF($B144="Male", $C$3, $C$4))^MIN((BG$8-$C$6), $C$5)*IF($B144="Male", MIN(OFFSET(Mortality_Rates!$B$6, $C144, 0), Mortality_Rates!$B$111), MIN(OFFSET(Mortality_Rates!$B$6, $C144, 1),  Mortality_Rates!$C$111))</f>
        <v>2.3723242587863675E-4</v>
      </c>
      <c r="BH144" s="30">
        <f ca="1">(1-IF($B144="Male", $C$3, $C$4))^MIN((BH$8-$C$6), $C$5)*IF($B144="Male", MIN(OFFSET(Mortality_Rates!$B$6, $C144, 0), Mortality_Rates!$B$111), MIN(OFFSET(Mortality_Rates!$B$6, $C144, 1),  Mortality_Rates!$C$111))</f>
        <v>2.3723242587863675E-4</v>
      </c>
      <c r="BI144" s="30">
        <f ca="1">(1-IF($B144="Male", $C$3, $C$4))^MIN((BI$8-$C$6), $C$5)*IF($B144="Male", MIN(OFFSET(Mortality_Rates!$B$6, $C144, 0), Mortality_Rates!$B$111), MIN(OFFSET(Mortality_Rates!$B$6, $C144, 1),  Mortality_Rates!$C$111))</f>
        <v>2.3723242587863675E-4</v>
      </c>
      <c r="BJ144" s="30">
        <f ca="1">(1-IF($B144="Male", $C$3, $C$4))^MIN((BJ$8-$C$6), $C$5)*IF($B144="Male", MIN(OFFSET(Mortality_Rates!$B$6, $C144, 0), Mortality_Rates!$B$111), MIN(OFFSET(Mortality_Rates!$B$6, $C144, 1),  Mortality_Rates!$C$111))</f>
        <v>2.3723242587863675E-4</v>
      </c>
      <c r="BK144" s="30">
        <f ca="1">(1-IF($B144="Male", $C$3, $C$4))^MIN((BK$8-$C$6), $C$5)*IF($B144="Male", MIN(OFFSET(Mortality_Rates!$B$6, $C144, 0), Mortality_Rates!$B$111), MIN(OFFSET(Mortality_Rates!$B$6, $C144, 1),  Mortality_Rates!$C$111))</f>
        <v>2.3723242587863675E-4</v>
      </c>
    </row>
    <row r="145" spans="1:63" x14ac:dyDescent="0.35">
      <c r="A145" t="s">
        <v>38</v>
      </c>
      <c r="B145" t="s">
        <v>32</v>
      </c>
      <c r="C145">
        <f t="shared" si="27"/>
        <v>35</v>
      </c>
      <c r="D145" s="30">
        <f ca="1">(1-IF($B145="Male", $C$3, $C$4))^MIN((D$8-$C$6), $C$5)*IF($B145="Male", MIN(OFFSET(Mortality_Rates!$B$6, $C145, 0), Mortality_Rates!$B$111), MIN(OFFSET(Mortality_Rates!$B$6, $C145, 1),  Mortality_Rates!$C$111))</f>
        <v>4.4877900000000001E-4</v>
      </c>
      <c r="E145" s="30">
        <f ca="1">(1-IF($B145="Male", $C$3, $C$4))^MIN((E$8-$C$6), $C$5)*IF($B145="Male", MIN(OFFSET(Mortality_Rates!$B$6, $C145, 0), Mortality_Rates!$B$111), MIN(OFFSET(Mortality_Rates!$B$6, $C145, 1),  Mortality_Rates!$C$111))</f>
        <v>4.436180415E-4</v>
      </c>
      <c r="F145" s="30">
        <f ca="1">(1-IF($B145="Male", $C$3, $C$4))^MIN((F$8-$C$6), $C$5)*IF($B145="Male", MIN(OFFSET(Mortality_Rates!$B$6, $C145, 0), Mortality_Rates!$B$111), MIN(OFFSET(Mortality_Rates!$B$6, $C145, 1),  Mortality_Rates!$C$111))</f>
        <v>4.3851643402274999E-4</v>
      </c>
      <c r="G145" s="30">
        <f ca="1">(1-IF($B145="Male", $C$3, $C$4))^MIN((G$8-$C$6), $C$5)*IF($B145="Male", MIN(OFFSET(Mortality_Rates!$B$6, $C145, 0), Mortality_Rates!$B$111), MIN(OFFSET(Mortality_Rates!$B$6, $C145, 1),  Mortality_Rates!$C$111))</f>
        <v>4.3347349503148838E-4</v>
      </c>
      <c r="H145" s="30">
        <f ca="1">(1-IF($B145="Male", $C$3, $C$4))^MIN((H$8-$C$6), $C$5)*IF($B145="Male", MIN(OFFSET(Mortality_Rates!$B$6, $C145, 0), Mortality_Rates!$B$111), MIN(OFFSET(Mortality_Rates!$B$6, $C145, 1),  Mortality_Rates!$C$111))</f>
        <v>4.2848854983862632E-4</v>
      </c>
      <c r="I145" s="30">
        <f ca="1">(1-IF($B145="Male", $C$3, $C$4))^MIN((I$8-$C$6), $C$5)*IF($B145="Male", MIN(OFFSET(Mortality_Rates!$B$6, $C145, 0), Mortality_Rates!$B$111), MIN(OFFSET(Mortality_Rates!$B$6, $C145, 1),  Mortality_Rates!$C$111))</f>
        <v>4.2356093151548212E-4</v>
      </c>
      <c r="J145" s="30">
        <f ca="1">(1-IF($B145="Male", $C$3, $C$4))^MIN((J$8-$C$6), $C$5)*IF($B145="Male", MIN(OFFSET(Mortality_Rates!$B$6, $C145, 0), Mortality_Rates!$B$111), MIN(OFFSET(Mortality_Rates!$B$6, $C145, 1),  Mortality_Rates!$C$111))</f>
        <v>4.1868998080305404E-4</v>
      </c>
      <c r="K145" s="30">
        <f ca="1">(1-IF($B145="Male", $C$3, $C$4))^MIN((K$8-$C$6), $C$5)*IF($B145="Male", MIN(OFFSET(Mortality_Rates!$B$6, $C145, 0), Mortality_Rates!$B$111), MIN(OFFSET(Mortality_Rates!$B$6, $C145, 1),  Mortality_Rates!$C$111))</f>
        <v>4.1387504602381894E-4</v>
      </c>
      <c r="L145" s="30">
        <f ca="1">(1-IF($B145="Male", $C$3, $C$4))^MIN((L$8-$C$6), $C$5)*IF($B145="Male", MIN(OFFSET(Mortality_Rates!$B$6, $C145, 0), Mortality_Rates!$B$111), MIN(OFFSET(Mortality_Rates!$B$6, $C145, 1),  Mortality_Rates!$C$111))</f>
        <v>4.0911548299454501E-4</v>
      </c>
      <c r="M145" s="30">
        <f ca="1">(1-IF($B145="Male", $C$3, $C$4))^MIN((M$8-$C$6), $C$5)*IF($B145="Male", MIN(OFFSET(Mortality_Rates!$B$6, $C145, 0), Mortality_Rates!$B$111), MIN(OFFSET(Mortality_Rates!$B$6, $C145, 1),  Mortality_Rates!$C$111))</f>
        <v>4.0441065494010775E-4</v>
      </c>
      <c r="N145" s="30">
        <f ca="1">(1-IF($B145="Male", $C$3, $C$4))^MIN((N$8-$C$6), $C$5)*IF($B145="Male", MIN(OFFSET(Mortality_Rates!$B$6, $C145, 0), Mortality_Rates!$B$111), MIN(OFFSET(Mortality_Rates!$B$6, $C145, 1),  Mortality_Rates!$C$111))</f>
        <v>3.9975993240829653E-4</v>
      </c>
      <c r="O145" s="30">
        <f ca="1">(1-IF($B145="Male", $C$3, $C$4))^MIN((O$8-$C$6), $C$5)*IF($B145="Male", MIN(OFFSET(Mortality_Rates!$B$6, $C145, 0), Mortality_Rates!$B$111), MIN(OFFSET(Mortality_Rates!$B$6, $C145, 1),  Mortality_Rates!$C$111))</f>
        <v>3.9516269318560116E-4</v>
      </c>
      <c r="P145" s="30">
        <f ca="1">(1-IF($B145="Male", $C$3, $C$4))^MIN((P$8-$C$6), $C$5)*IF($B145="Male", MIN(OFFSET(Mortality_Rates!$B$6, $C145, 0), Mortality_Rates!$B$111), MIN(OFFSET(Mortality_Rates!$B$6, $C145, 1),  Mortality_Rates!$C$111))</f>
        <v>3.9061832221396674E-4</v>
      </c>
      <c r="Q145" s="30">
        <f ca="1">(1-IF($B145="Male", $C$3, $C$4))^MIN((Q$8-$C$6), $C$5)*IF($B145="Male", MIN(OFFSET(Mortality_Rates!$B$6, $C145, 0), Mortality_Rates!$B$111), MIN(OFFSET(Mortality_Rates!$B$6, $C145, 1),  Mortality_Rates!$C$111))</f>
        <v>3.8612621150850617E-4</v>
      </c>
      <c r="R145" s="30">
        <f ca="1">(1-IF($B145="Male", $C$3, $C$4))^MIN((R$8-$C$6), $C$5)*IF($B145="Male", MIN(OFFSET(Mortality_Rates!$B$6, $C145, 0), Mortality_Rates!$B$111), MIN(OFFSET(Mortality_Rates!$B$6, $C145, 1),  Mortality_Rates!$C$111))</f>
        <v>3.8168576007615836E-4</v>
      </c>
      <c r="S145" s="30">
        <f ca="1">(1-IF($B145="Male", $C$3, $C$4))^MIN((S$8-$C$6), $C$5)*IF($B145="Male", MIN(OFFSET(Mortality_Rates!$B$6, $C145, 0), Mortality_Rates!$B$111), MIN(OFFSET(Mortality_Rates!$B$6, $C145, 1),  Mortality_Rates!$C$111))</f>
        <v>3.772963738352825E-4</v>
      </c>
      <c r="T145" s="30">
        <f ca="1">(1-IF($B145="Male", $C$3, $C$4))^MIN((T$8-$C$6), $C$5)*IF($B145="Male", MIN(OFFSET(Mortality_Rates!$B$6, $C145, 0), Mortality_Rates!$B$111), MIN(OFFSET(Mortality_Rates!$B$6, $C145, 1),  Mortality_Rates!$C$111))</f>
        <v>3.7295746553617676E-4</v>
      </c>
      <c r="U145" s="30">
        <f ca="1">(1-IF($B145="Male", $C$3, $C$4))^MIN((U$8-$C$6), $C$5)*IF($B145="Male", MIN(OFFSET(Mortality_Rates!$B$6, $C145, 0), Mortality_Rates!$B$111), MIN(OFFSET(Mortality_Rates!$B$6, $C145, 1),  Mortality_Rates!$C$111))</f>
        <v>3.6866845468251072E-4</v>
      </c>
      <c r="V145" s="30">
        <f ca="1">(1-IF($B145="Male", $C$3, $C$4))^MIN((V$8-$C$6), $C$5)*IF($B145="Male", MIN(OFFSET(Mortality_Rates!$B$6, $C145, 0), Mortality_Rates!$B$111), MIN(OFFSET(Mortality_Rates!$B$6, $C145, 1),  Mortality_Rates!$C$111))</f>
        <v>3.6442876745366185E-4</v>
      </c>
      <c r="W145" s="30">
        <f ca="1">(1-IF($B145="Male", $C$3, $C$4))^MIN((W$8-$C$6), $C$5)*IF($B145="Male", MIN(OFFSET(Mortality_Rates!$B$6, $C145, 0), Mortality_Rates!$B$111), MIN(OFFSET(Mortality_Rates!$B$6, $C145, 1),  Mortality_Rates!$C$111))</f>
        <v>3.6023783662794478E-4</v>
      </c>
      <c r="X145" s="30">
        <f ca="1">(1-IF($B145="Male", $C$3, $C$4))^MIN((X$8-$C$6), $C$5)*IF($B145="Male", MIN(OFFSET(Mortality_Rates!$B$6, $C145, 0), Mortality_Rates!$B$111), MIN(OFFSET(Mortality_Rates!$B$6, $C145, 1),  Mortality_Rates!$C$111))</f>
        <v>3.5609510150672345E-4</v>
      </c>
      <c r="Y145" s="30">
        <f ca="1">(1-IF($B145="Male", $C$3, $C$4))^MIN((Y$8-$C$6), $C$5)*IF($B145="Male", MIN(OFFSET(Mortality_Rates!$B$6, $C145, 0), Mortality_Rates!$B$111), MIN(OFFSET(Mortality_Rates!$B$6, $C145, 1),  Mortality_Rates!$C$111))</f>
        <v>3.5200000783939612E-4</v>
      </c>
      <c r="Z145" s="30">
        <f ca="1">(1-IF($B145="Male", $C$3, $C$4))^MIN((Z$8-$C$6), $C$5)*IF($B145="Male", MIN(OFFSET(Mortality_Rates!$B$6, $C145, 0), Mortality_Rates!$B$111), MIN(OFFSET(Mortality_Rates!$B$6, $C145, 1),  Mortality_Rates!$C$111))</f>
        <v>3.4795200774924309E-4</v>
      </c>
      <c r="AA145" s="30">
        <f ca="1">(1-IF($B145="Male", $C$3, $C$4))^MIN((AA$8-$C$6), $C$5)*IF($B145="Male", MIN(OFFSET(Mortality_Rates!$B$6, $C145, 0), Mortality_Rates!$B$111), MIN(OFFSET(Mortality_Rates!$B$6, $C145, 1),  Mortality_Rates!$C$111))</f>
        <v>3.4395055966012677E-4</v>
      </c>
      <c r="AB145" s="30">
        <f ca="1">(1-IF($B145="Male", $C$3, $C$4))^MIN((AB$8-$C$6), $C$5)*IF($B145="Male", MIN(OFFSET(Mortality_Rates!$B$6, $C145, 0), Mortality_Rates!$B$111), MIN(OFFSET(Mortality_Rates!$B$6, $C145, 1),  Mortality_Rates!$C$111))</f>
        <v>3.3999512822403528E-4</v>
      </c>
      <c r="AC145" s="30">
        <f ca="1">(1-IF($B145="Male", $C$3, $C$4))^MIN((AC$8-$C$6), $C$5)*IF($B145="Male", MIN(OFFSET(Mortality_Rates!$B$6, $C145, 0), Mortality_Rates!$B$111), MIN(OFFSET(Mortality_Rates!$B$6, $C145, 1),  Mortality_Rates!$C$111))</f>
        <v>3.3608518424945892E-4</v>
      </c>
      <c r="AD145" s="30">
        <f ca="1">(1-IF($B145="Male", $C$3, $C$4))^MIN((AD$8-$C$6), $C$5)*IF($B145="Male", MIN(OFFSET(Mortality_Rates!$B$6, $C145, 0), Mortality_Rates!$B$111), MIN(OFFSET(Mortality_Rates!$B$6, $C145, 1),  Mortality_Rates!$C$111))</f>
        <v>3.3222020463059013E-4</v>
      </c>
      <c r="AE145" s="30">
        <f ca="1">(1-IF($B145="Male", $C$3, $C$4))^MIN((AE$8-$C$6), $C$5)*IF($B145="Male", MIN(OFFSET(Mortality_Rates!$B$6, $C145, 0), Mortality_Rates!$B$111), MIN(OFFSET(Mortality_Rates!$B$6, $C145, 1),  Mortality_Rates!$C$111))</f>
        <v>3.283996722773384E-4</v>
      </c>
      <c r="AF145" s="30">
        <f ca="1">(1-IF($B145="Male", $C$3, $C$4))^MIN((AF$8-$C$6), $C$5)*IF($B145="Male", MIN(OFFSET(Mortality_Rates!$B$6, $C145, 0), Mortality_Rates!$B$111), MIN(OFFSET(Mortality_Rates!$B$6, $C145, 1),  Mortality_Rates!$C$111))</f>
        <v>3.2462307604614899E-4</v>
      </c>
      <c r="AG145" s="30">
        <f ca="1">(1-IF($B145="Male", $C$3, $C$4))^MIN((AG$8-$C$6), $C$5)*IF($B145="Male", MIN(OFFSET(Mortality_Rates!$B$6, $C145, 0), Mortality_Rates!$B$111), MIN(OFFSET(Mortality_Rates!$B$6, $C145, 1),  Mortality_Rates!$C$111))</f>
        <v>3.2088991067161828E-4</v>
      </c>
      <c r="AH145" s="30">
        <f ca="1">(1-IF($B145="Male", $C$3, $C$4))^MIN((AH$8-$C$6), $C$5)*IF($B145="Male", MIN(OFFSET(Mortality_Rates!$B$6, $C145, 0), Mortality_Rates!$B$111), MIN(OFFSET(Mortality_Rates!$B$6, $C145, 1),  Mortality_Rates!$C$111))</f>
        <v>3.1719967669889467E-4</v>
      </c>
      <c r="AI145" s="30">
        <f ca="1">(1-IF($B145="Male", $C$3, $C$4))^MIN((AI$8-$C$6), $C$5)*IF($B145="Male", MIN(OFFSET(Mortality_Rates!$B$6, $C145, 0), Mortality_Rates!$B$111), MIN(OFFSET(Mortality_Rates!$B$6, $C145, 1),  Mortality_Rates!$C$111))</f>
        <v>3.1355188041685739E-4</v>
      </c>
      <c r="AJ145" s="30">
        <f ca="1">(1-IF($B145="Male", $C$3, $C$4))^MIN((AJ$8-$C$6), $C$5)*IF($B145="Male", MIN(OFFSET(Mortality_Rates!$B$6, $C145, 0), Mortality_Rates!$B$111), MIN(OFFSET(Mortality_Rates!$B$6, $C145, 1),  Mortality_Rates!$C$111))</f>
        <v>3.0994603379206357E-4</v>
      </c>
      <c r="AK145" s="30">
        <f ca="1">(1-IF($B145="Male", $C$3, $C$4))^MIN((AK$8-$C$6), $C$5)*IF($B145="Male", MIN(OFFSET(Mortality_Rates!$B$6, $C145, 0), Mortality_Rates!$B$111), MIN(OFFSET(Mortality_Rates!$B$6, $C145, 1),  Mortality_Rates!$C$111))</f>
        <v>3.0638165440345481E-4</v>
      </c>
      <c r="AL145" s="30">
        <f ca="1">(1-IF($B145="Male", $C$3, $C$4))^MIN((AL$8-$C$6), $C$5)*IF($B145="Male", MIN(OFFSET(Mortality_Rates!$B$6, $C145, 0), Mortality_Rates!$B$111), MIN(OFFSET(Mortality_Rates!$B$6, $C145, 1),  Mortality_Rates!$C$111))</f>
        <v>3.0285826537781508E-4</v>
      </c>
      <c r="AM145" s="30">
        <f ca="1">(1-IF($B145="Male", $C$3, $C$4))^MIN((AM$8-$C$6), $C$5)*IF($B145="Male", MIN(OFFSET(Mortality_Rates!$B$6, $C145, 0), Mortality_Rates!$B$111), MIN(OFFSET(Mortality_Rates!$B$6, $C145, 1),  Mortality_Rates!$C$111))</f>
        <v>2.9937539532597026E-4</v>
      </c>
      <c r="AN145" s="30">
        <f ca="1">(1-IF($B145="Male", $C$3, $C$4))^MIN((AN$8-$C$6), $C$5)*IF($B145="Male", MIN(OFFSET(Mortality_Rates!$B$6, $C145, 0), Mortality_Rates!$B$111), MIN(OFFSET(Mortality_Rates!$B$6, $C145, 1),  Mortality_Rates!$C$111))</f>
        <v>2.9593257827972158E-4</v>
      </c>
      <c r="AO145" s="30">
        <f ca="1">(1-IF($B145="Male", $C$3, $C$4))^MIN((AO$8-$C$6), $C$5)*IF($B145="Male", MIN(OFFSET(Mortality_Rates!$B$6, $C145, 0), Mortality_Rates!$B$111), MIN(OFFSET(Mortality_Rates!$B$6, $C145, 1),  Mortality_Rates!$C$111))</f>
        <v>2.9252935362950478E-4</v>
      </c>
      <c r="AP145" s="30">
        <f ca="1">(1-IF($B145="Male", $C$3, $C$4))^MIN((AP$8-$C$6), $C$5)*IF($B145="Male", MIN(OFFSET(Mortality_Rates!$B$6, $C145, 0), Mortality_Rates!$B$111), MIN(OFFSET(Mortality_Rates!$B$6, $C145, 1),  Mortality_Rates!$C$111))</f>
        <v>2.8916526606276549E-4</v>
      </c>
      <c r="AQ145" s="30">
        <f ca="1">(1-IF($B145="Male", $C$3, $C$4))^MIN((AQ$8-$C$6), $C$5)*IF($B145="Male", MIN(OFFSET(Mortality_Rates!$B$6, $C145, 0), Mortality_Rates!$B$111), MIN(OFFSET(Mortality_Rates!$B$6, $C145, 1),  Mortality_Rates!$C$111))</f>
        <v>2.8583986550304366E-4</v>
      </c>
      <c r="AR145" s="30">
        <f ca="1">(1-IF($B145="Male", $C$3, $C$4))^MIN((AR$8-$C$6), $C$5)*IF($B145="Male", MIN(OFFSET(Mortality_Rates!$B$6, $C145, 0), Mortality_Rates!$B$111), MIN(OFFSET(Mortality_Rates!$B$6, $C145, 1),  Mortality_Rates!$C$111))</f>
        <v>2.8255270704975868E-4</v>
      </c>
      <c r="AS145" s="30">
        <f ca="1">(1-IF($B145="Male", $C$3, $C$4))^MIN((AS$8-$C$6), $C$5)*IF($B145="Male", MIN(OFFSET(Mortality_Rates!$B$6, $C145, 0), Mortality_Rates!$B$111), MIN(OFFSET(Mortality_Rates!$B$6, $C145, 1),  Mortality_Rates!$C$111))</f>
        <v>2.7930335091868642E-4</v>
      </c>
      <c r="AT145" s="30">
        <f ca="1">(1-IF($B145="Male", $C$3, $C$4))^MIN((AT$8-$C$6), $C$5)*IF($B145="Male", MIN(OFFSET(Mortality_Rates!$B$6, $C145, 0), Mortality_Rates!$B$111), MIN(OFFSET(Mortality_Rates!$B$6, $C145, 1),  Mortality_Rates!$C$111))</f>
        <v>2.7609136238312157E-4</v>
      </c>
      <c r="AU145" s="30">
        <f ca="1">(1-IF($B145="Male", $C$3, $C$4))^MIN((AU$8-$C$6), $C$5)*IF($B145="Male", MIN(OFFSET(Mortality_Rates!$B$6, $C145, 0), Mortality_Rates!$B$111), MIN(OFFSET(Mortality_Rates!$B$6, $C145, 1),  Mortality_Rates!$C$111))</f>
        <v>2.7291631171571569E-4</v>
      </c>
      <c r="AV145" s="30">
        <f ca="1">(1-IF($B145="Male", $C$3, $C$4))^MIN((AV$8-$C$6), $C$5)*IF($B145="Male", MIN(OFFSET(Mortality_Rates!$B$6, $C145, 0), Mortality_Rates!$B$111), MIN(OFFSET(Mortality_Rates!$B$6, $C145, 1),  Mortality_Rates!$C$111))</f>
        <v>2.6977777413098497E-4</v>
      </c>
      <c r="AW145" s="30">
        <f ca="1">(1-IF($B145="Male", $C$3, $C$4))^MIN((AW$8-$C$6), $C$5)*IF($B145="Male", MIN(OFFSET(Mortality_Rates!$B$6, $C145, 0), Mortality_Rates!$B$111), MIN(OFFSET(Mortality_Rates!$B$6, $C145, 1),  Mortality_Rates!$C$111))</f>
        <v>2.6667532972847864E-4</v>
      </c>
      <c r="AX145" s="30">
        <f ca="1">(1-IF($B145="Male", $C$3, $C$4))^MIN((AX$8-$C$6), $C$5)*IF($B145="Male", MIN(OFFSET(Mortality_Rates!$B$6, $C145, 0), Mortality_Rates!$B$111), MIN(OFFSET(Mortality_Rates!$B$6, $C145, 1),  Mortality_Rates!$C$111))</f>
        <v>2.6360856343660117E-4</v>
      </c>
      <c r="AY145" s="30">
        <f ca="1">(1-IF($B145="Male", $C$3, $C$4))^MIN((AY$8-$C$6), $C$5)*IF($B145="Male", MIN(OFFSET(Mortality_Rates!$B$6, $C145, 0), Mortality_Rates!$B$111), MIN(OFFSET(Mortality_Rates!$B$6, $C145, 1),  Mortality_Rates!$C$111))</f>
        <v>2.6057706495708025E-4</v>
      </c>
      <c r="AZ145" s="30">
        <f ca="1">(1-IF($B145="Male", $C$3, $C$4))^MIN((AZ$8-$C$6), $C$5)*IF($B145="Male", MIN(OFFSET(Mortality_Rates!$B$6, $C145, 0), Mortality_Rates!$B$111), MIN(OFFSET(Mortality_Rates!$B$6, $C145, 1),  Mortality_Rates!$C$111))</f>
        <v>2.5758042871007383E-4</v>
      </c>
      <c r="BA145" s="30">
        <f ca="1">(1-IF($B145="Male", $C$3, $C$4))^MIN((BA$8-$C$6), $C$5)*IF($B145="Male", MIN(OFFSET(Mortality_Rates!$B$6, $C145, 0), Mortality_Rates!$B$111), MIN(OFFSET(Mortality_Rates!$B$6, $C145, 1),  Mortality_Rates!$C$111))</f>
        <v>2.5461825377990802E-4</v>
      </c>
      <c r="BB145" s="30">
        <f ca="1">(1-IF($B145="Male", $C$3, $C$4))^MIN((BB$8-$C$6), $C$5)*IF($B145="Male", MIN(OFFSET(Mortality_Rates!$B$6, $C145, 0), Mortality_Rates!$B$111), MIN(OFFSET(Mortality_Rates!$B$6, $C145, 1),  Mortality_Rates!$C$111))</f>
        <v>2.5461825377990802E-4</v>
      </c>
      <c r="BC145" s="30">
        <f ca="1">(1-IF($B145="Male", $C$3, $C$4))^MIN((BC$8-$C$6), $C$5)*IF($B145="Male", MIN(OFFSET(Mortality_Rates!$B$6, $C145, 0), Mortality_Rates!$B$111), MIN(OFFSET(Mortality_Rates!$B$6, $C145, 1),  Mortality_Rates!$C$111))</f>
        <v>2.5461825377990802E-4</v>
      </c>
      <c r="BD145" s="30">
        <f ca="1">(1-IF($B145="Male", $C$3, $C$4))^MIN((BD$8-$C$6), $C$5)*IF($B145="Male", MIN(OFFSET(Mortality_Rates!$B$6, $C145, 0), Mortality_Rates!$B$111), MIN(OFFSET(Mortality_Rates!$B$6, $C145, 1),  Mortality_Rates!$C$111))</f>
        <v>2.5461825377990802E-4</v>
      </c>
      <c r="BE145" s="30">
        <f ca="1">(1-IF($B145="Male", $C$3, $C$4))^MIN((BE$8-$C$6), $C$5)*IF($B145="Male", MIN(OFFSET(Mortality_Rates!$B$6, $C145, 0), Mortality_Rates!$B$111), MIN(OFFSET(Mortality_Rates!$B$6, $C145, 1),  Mortality_Rates!$C$111))</f>
        <v>2.5461825377990802E-4</v>
      </c>
      <c r="BF145" s="30">
        <f ca="1">(1-IF($B145="Male", $C$3, $C$4))^MIN((BF$8-$C$6), $C$5)*IF($B145="Male", MIN(OFFSET(Mortality_Rates!$B$6, $C145, 0), Mortality_Rates!$B$111), MIN(OFFSET(Mortality_Rates!$B$6, $C145, 1),  Mortality_Rates!$C$111))</f>
        <v>2.5461825377990802E-4</v>
      </c>
      <c r="BG145" s="30">
        <f ca="1">(1-IF($B145="Male", $C$3, $C$4))^MIN((BG$8-$C$6), $C$5)*IF($B145="Male", MIN(OFFSET(Mortality_Rates!$B$6, $C145, 0), Mortality_Rates!$B$111), MIN(OFFSET(Mortality_Rates!$B$6, $C145, 1),  Mortality_Rates!$C$111))</f>
        <v>2.5461825377990802E-4</v>
      </c>
      <c r="BH145" s="30">
        <f ca="1">(1-IF($B145="Male", $C$3, $C$4))^MIN((BH$8-$C$6), $C$5)*IF($B145="Male", MIN(OFFSET(Mortality_Rates!$B$6, $C145, 0), Mortality_Rates!$B$111), MIN(OFFSET(Mortality_Rates!$B$6, $C145, 1),  Mortality_Rates!$C$111))</f>
        <v>2.5461825377990802E-4</v>
      </c>
      <c r="BI145" s="30">
        <f ca="1">(1-IF($B145="Male", $C$3, $C$4))^MIN((BI$8-$C$6), $C$5)*IF($B145="Male", MIN(OFFSET(Mortality_Rates!$B$6, $C145, 0), Mortality_Rates!$B$111), MIN(OFFSET(Mortality_Rates!$B$6, $C145, 1),  Mortality_Rates!$C$111))</f>
        <v>2.5461825377990802E-4</v>
      </c>
      <c r="BJ145" s="30">
        <f ca="1">(1-IF($B145="Male", $C$3, $C$4))^MIN((BJ$8-$C$6), $C$5)*IF($B145="Male", MIN(OFFSET(Mortality_Rates!$B$6, $C145, 0), Mortality_Rates!$B$111), MIN(OFFSET(Mortality_Rates!$B$6, $C145, 1),  Mortality_Rates!$C$111))</f>
        <v>2.5461825377990802E-4</v>
      </c>
      <c r="BK145" s="30">
        <f ca="1">(1-IF($B145="Male", $C$3, $C$4))^MIN((BK$8-$C$6), $C$5)*IF($B145="Male", MIN(OFFSET(Mortality_Rates!$B$6, $C145, 0), Mortality_Rates!$B$111), MIN(OFFSET(Mortality_Rates!$B$6, $C145, 1),  Mortality_Rates!$C$111))</f>
        <v>2.5461825377990802E-4</v>
      </c>
    </row>
    <row r="146" spans="1:63" x14ac:dyDescent="0.35">
      <c r="A146" t="s">
        <v>38</v>
      </c>
      <c r="B146" t="s">
        <v>32</v>
      </c>
      <c r="C146">
        <f t="shared" si="27"/>
        <v>36</v>
      </c>
      <c r="D146" s="30">
        <f ca="1">(1-IF($B146="Male", $C$3, $C$4))^MIN((D$8-$C$6), $C$5)*IF($B146="Male", MIN(OFFSET(Mortality_Rates!$B$6, $C146, 0), Mortality_Rates!$B$111), MIN(OFFSET(Mortality_Rates!$B$6, $C146, 1),  Mortality_Rates!$C$111))</f>
        <v>4.833765E-4</v>
      </c>
      <c r="E146" s="30">
        <f ca="1">(1-IF($B146="Male", $C$3, $C$4))^MIN((E$8-$C$6), $C$5)*IF($B146="Male", MIN(OFFSET(Mortality_Rates!$B$6, $C146, 0), Mortality_Rates!$B$111), MIN(OFFSET(Mortality_Rates!$B$6, $C146, 1),  Mortality_Rates!$C$111))</f>
        <v>4.7781767024999999E-4</v>
      </c>
      <c r="F146" s="30">
        <f ca="1">(1-IF($B146="Male", $C$3, $C$4))^MIN((F$8-$C$6), $C$5)*IF($B146="Male", MIN(OFFSET(Mortality_Rates!$B$6, $C146, 0), Mortality_Rates!$B$111), MIN(OFFSET(Mortality_Rates!$B$6, $C146, 1),  Mortality_Rates!$C$111))</f>
        <v>4.7232276704212497E-4</v>
      </c>
      <c r="G146" s="30">
        <f ca="1">(1-IF($B146="Male", $C$3, $C$4))^MIN((G$8-$C$6), $C$5)*IF($B146="Male", MIN(OFFSET(Mortality_Rates!$B$6, $C146, 0), Mortality_Rates!$B$111), MIN(OFFSET(Mortality_Rates!$B$6, $C146, 1),  Mortality_Rates!$C$111))</f>
        <v>4.6689105522114058E-4</v>
      </c>
      <c r="H146" s="30">
        <f ca="1">(1-IF($B146="Male", $C$3, $C$4))^MIN((H$8-$C$6), $C$5)*IF($B146="Male", MIN(OFFSET(Mortality_Rates!$B$6, $C146, 0), Mortality_Rates!$B$111), MIN(OFFSET(Mortality_Rates!$B$6, $C146, 1),  Mortality_Rates!$C$111))</f>
        <v>4.615218080860975E-4</v>
      </c>
      <c r="I146" s="30">
        <f ca="1">(1-IF($B146="Male", $C$3, $C$4))^MIN((I$8-$C$6), $C$5)*IF($B146="Male", MIN(OFFSET(Mortality_Rates!$B$6, $C146, 0), Mortality_Rates!$B$111), MIN(OFFSET(Mortality_Rates!$B$6, $C146, 1),  Mortality_Rates!$C$111))</f>
        <v>4.5621430729310733E-4</v>
      </c>
      <c r="J146" s="30">
        <f ca="1">(1-IF($B146="Male", $C$3, $C$4))^MIN((J$8-$C$6), $C$5)*IF($B146="Male", MIN(OFFSET(Mortality_Rates!$B$6, $C146, 0), Mortality_Rates!$B$111), MIN(OFFSET(Mortality_Rates!$B$6, $C146, 1),  Mortality_Rates!$C$111))</f>
        <v>4.5096784275923662E-4</v>
      </c>
      <c r="K146" s="30">
        <f ca="1">(1-IF($B146="Male", $C$3, $C$4))^MIN((K$8-$C$6), $C$5)*IF($B146="Male", MIN(OFFSET(Mortality_Rates!$B$6, $C146, 0), Mortality_Rates!$B$111), MIN(OFFSET(Mortality_Rates!$B$6, $C146, 1),  Mortality_Rates!$C$111))</f>
        <v>4.457817125675054E-4</v>
      </c>
      <c r="L146" s="30">
        <f ca="1">(1-IF($B146="Male", $C$3, $C$4))^MIN((L$8-$C$6), $C$5)*IF($B146="Male", MIN(OFFSET(Mortality_Rates!$B$6, $C146, 0), Mortality_Rates!$B$111), MIN(OFFSET(Mortality_Rates!$B$6, $C146, 1),  Mortality_Rates!$C$111))</f>
        <v>4.4065522287297911E-4</v>
      </c>
      <c r="M146" s="30">
        <f ca="1">(1-IF($B146="Male", $C$3, $C$4))^MIN((M$8-$C$6), $C$5)*IF($B146="Male", MIN(OFFSET(Mortality_Rates!$B$6, $C146, 0), Mortality_Rates!$B$111), MIN(OFFSET(Mortality_Rates!$B$6, $C146, 1),  Mortality_Rates!$C$111))</f>
        <v>4.3558768780993984E-4</v>
      </c>
      <c r="N146" s="30">
        <f ca="1">(1-IF($B146="Male", $C$3, $C$4))^MIN((N$8-$C$6), $C$5)*IF($B146="Male", MIN(OFFSET(Mortality_Rates!$B$6, $C146, 0), Mortality_Rates!$B$111), MIN(OFFSET(Mortality_Rates!$B$6, $C146, 1),  Mortality_Rates!$C$111))</f>
        <v>4.3057842940012552E-4</v>
      </c>
      <c r="O146" s="30">
        <f ca="1">(1-IF($B146="Male", $C$3, $C$4))^MIN((O$8-$C$6), $C$5)*IF($B146="Male", MIN(OFFSET(Mortality_Rates!$B$6, $C146, 0), Mortality_Rates!$B$111), MIN(OFFSET(Mortality_Rates!$B$6, $C146, 1),  Mortality_Rates!$C$111))</f>
        <v>4.2562677746202414E-4</v>
      </c>
      <c r="P146" s="30">
        <f ca="1">(1-IF($B146="Male", $C$3, $C$4))^MIN((P$8-$C$6), $C$5)*IF($B146="Male", MIN(OFFSET(Mortality_Rates!$B$6, $C146, 0), Mortality_Rates!$B$111), MIN(OFFSET(Mortality_Rates!$B$6, $C146, 1),  Mortality_Rates!$C$111))</f>
        <v>4.2073206952121089E-4</v>
      </c>
      <c r="Q146" s="30">
        <f ca="1">(1-IF($B146="Male", $C$3, $C$4))^MIN((Q$8-$C$6), $C$5)*IF($B146="Male", MIN(OFFSET(Mortality_Rates!$B$6, $C146, 0), Mortality_Rates!$B$111), MIN(OFFSET(Mortality_Rates!$B$6, $C146, 1),  Mortality_Rates!$C$111))</f>
        <v>4.1589365072171699E-4</v>
      </c>
      <c r="R146" s="30">
        <f ca="1">(1-IF($B146="Male", $C$3, $C$4))^MIN((R$8-$C$6), $C$5)*IF($B146="Male", MIN(OFFSET(Mortality_Rates!$B$6, $C146, 0), Mortality_Rates!$B$111), MIN(OFFSET(Mortality_Rates!$B$6, $C146, 1),  Mortality_Rates!$C$111))</f>
        <v>4.1111087373841724E-4</v>
      </c>
      <c r="S146" s="30">
        <f ca="1">(1-IF($B146="Male", $C$3, $C$4))^MIN((S$8-$C$6), $C$5)*IF($B146="Male", MIN(OFFSET(Mortality_Rates!$B$6, $C146, 0), Mortality_Rates!$B$111), MIN(OFFSET(Mortality_Rates!$B$6, $C146, 1),  Mortality_Rates!$C$111))</f>
        <v>4.0638309869042542E-4</v>
      </c>
      <c r="T146" s="30">
        <f ca="1">(1-IF($B146="Male", $C$3, $C$4))^MIN((T$8-$C$6), $C$5)*IF($B146="Male", MIN(OFFSET(Mortality_Rates!$B$6, $C146, 0), Mortality_Rates!$B$111), MIN(OFFSET(Mortality_Rates!$B$6, $C146, 1),  Mortality_Rates!$C$111))</f>
        <v>4.0170969305548549E-4</v>
      </c>
      <c r="U146" s="30">
        <f ca="1">(1-IF($B146="Male", $C$3, $C$4))^MIN((U$8-$C$6), $C$5)*IF($B146="Male", MIN(OFFSET(Mortality_Rates!$B$6, $C146, 0), Mortality_Rates!$B$111), MIN(OFFSET(Mortality_Rates!$B$6, $C146, 1),  Mortality_Rates!$C$111))</f>
        <v>3.9709003158534746E-4</v>
      </c>
      <c r="V146" s="30">
        <f ca="1">(1-IF($B146="Male", $C$3, $C$4))^MIN((V$8-$C$6), $C$5)*IF($B146="Male", MIN(OFFSET(Mortality_Rates!$B$6, $C146, 0), Mortality_Rates!$B$111), MIN(OFFSET(Mortality_Rates!$B$6, $C146, 1),  Mortality_Rates!$C$111))</f>
        <v>3.9252349622211595E-4</v>
      </c>
      <c r="W146" s="30">
        <f ca="1">(1-IF($B146="Male", $C$3, $C$4))^MIN((W$8-$C$6), $C$5)*IF($B146="Male", MIN(OFFSET(Mortality_Rates!$B$6, $C146, 0), Mortality_Rates!$B$111), MIN(OFFSET(Mortality_Rates!$B$6, $C146, 1),  Mortality_Rates!$C$111))</f>
        <v>3.8800947601556164E-4</v>
      </c>
      <c r="X146" s="30">
        <f ca="1">(1-IF($B146="Male", $C$3, $C$4))^MIN((X$8-$C$6), $C$5)*IF($B146="Male", MIN(OFFSET(Mortality_Rates!$B$6, $C146, 0), Mortality_Rates!$B$111), MIN(OFFSET(Mortality_Rates!$B$6, $C146, 1),  Mortality_Rates!$C$111))</f>
        <v>3.8354736704138273E-4</v>
      </c>
      <c r="Y146" s="30">
        <f ca="1">(1-IF($B146="Male", $C$3, $C$4))^MIN((Y$8-$C$6), $C$5)*IF($B146="Male", MIN(OFFSET(Mortality_Rates!$B$6, $C146, 0), Mortality_Rates!$B$111), MIN(OFFSET(Mortality_Rates!$B$6, $C146, 1),  Mortality_Rates!$C$111))</f>
        <v>3.791365723204068E-4</v>
      </c>
      <c r="Z146" s="30">
        <f ca="1">(1-IF($B146="Male", $C$3, $C$4))^MIN((Z$8-$C$6), $C$5)*IF($B146="Male", MIN(OFFSET(Mortality_Rates!$B$6, $C146, 0), Mortality_Rates!$B$111), MIN(OFFSET(Mortality_Rates!$B$6, $C146, 1),  Mortality_Rates!$C$111))</f>
        <v>3.7477650173872213E-4</v>
      </c>
      <c r="AA146" s="30">
        <f ca="1">(1-IF($B146="Male", $C$3, $C$4))^MIN((AA$8-$C$6), $C$5)*IF($B146="Male", MIN(OFFSET(Mortality_Rates!$B$6, $C146, 0), Mortality_Rates!$B$111), MIN(OFFSET(Mortality_Rates!$B$6, $C146, 1),  Mortality_Rates!$C$111))</f>
        <v>3.7046657196872684E-4</v>
      </c>
      <c r="AB146" s="30">
        <f ca="1">(1-IF($B146="Male", $C$3, $C$4))^MIN((AB$8-$C$6), $C$5)*IF($B146="Male", MIN(OFFSET(Mortality_Rates!$B$6, $C146, 0), Mortality_Rates!$B$111), MIN(OFFSET(Mortality_Rates!$B$6, $C146, 1),  Mortality_Rates!$C$111))</f>
        <v>3.6620620639108646E-4</v>
      </c>
      <c r="AC146" s="30">
        <f ca="1">(1-IF($B146="Male", $C$3, $C$4))^MIN((AC$8-$C$6), $C$5)*IF($B146="Male", MIN(OFFSET(Mortality_Rates!$B$6, $C146, 0), Mortality_Rates!$B$111), MIN(OFFSET(Mortality_Rates!$B$6, $C146, 1),  Mortality_Rates!$C$111))</f>
        <v>3.6199483501758896E-4</v>
      </c>
      <c r="AD146" s="30">
        <f ca="1">(1-IF($B146="Male", $C$3, $C$4))^MIN((AD$8-$C$6), $C$5)*IF($B146="Male", MIN(OFFSET(Mortality_Rates!$B$6, $C146, 0), Mortality_Rates!$B$111), MIN(OFFSET(Mortality_Rates!$B$6, $C146, 1),  Mortality_Rates!$C$111))</f>
        <v>3.5783189441488674E-4</v>
      </c>
      <c r="AE146" s="30">
        <f ca="1">(1-IF($B146="Male", $C$3, $C$4))^MIN((AE$8-$C$6), $C$5)*IF($B146="Male", MIN(OFFSET(Mortality_Rates!$B$6, $C146, 0), Mortality_Rates!$B$111), MIN(OFFSET(Mortality_Rates!$B$6, $C146, 1),  Mortality_Rates!$C$111))</f>
        <v>3.5371682762911559E-4</v>
      </c>
      <c r="AF146" s="30">
        <f ca="1">(1-IF($B146="Male", $C$3, $C$4))^MIN((AF$8-$C$6), $C$5)*IF($B146="Male", MIN(OFFSET(Mortality_Rates!$B$6, $C146, 0), Mortality_Rates!$B$111), MIN(OFFSET(Mortality_Rates!$B$6, $C146, 1),  Mortality_Rates!$C$111))</f>
        <v>3.4964908411138073E-4</v>
      </c>
      <c r="AG146" s="30">
        <f ca="1">(1-IF($B146="Male", $C$3, $C$4))^MIN((AG$8-$C$6), $C$5)*IF($B146="Male", MIN(OFFSET(Mortality_Rates!$B$6, $C146, 0), Mortality_Rates!$B$111), MIN(OFFSET(Mortality_Rates!$B$6, $C146, 1),  Mortality_Rates!$C$111))</f>
        <v>3.4562811964409986E-4</v>
      </c>
      <c r="AH146" s="30">
        <f ca="1">(1-IF($B146="Male", $C$3, $C$4))^MIN((AH$8-$C$6), $C$5)*IF($B146="Male", MIN(OFFSET(Mortality_Rates!$B$6, $C146, 0), Mortality_Rates!$B$111), MIN(OFFSET(Mortality_Rates!$B$6, $C146, 1),  Mortality_Rates!$C$111))</f>
        <v>3.4165339626819271E-4</v>
      </c>
      <c r="AI146" s="30">
        <f ca="1">(1-IF($B146="Male", $C$3, $C$4))^MIN((AI$8-$C$6), $C$5)*IF($B146="Male", MIN(OFFSET(Mortality_Rates!$B$6, $C146, 0), Mortality_Rates!$B$111), MIN(OFFSET(Mortality_Rates!$B$6, $C146, 1),  Mortality_Rates!$C$111))</f>
        <v>3.3772438221110849E-4</v>
      </c>
      <c r="AJ146" s="30">
        <f ca="1">(1-IF($B146="Male", $C$3, $C$4))^MIN((AJ$8-$C$6), $C$5)*IF($B146="Male", MIN(OFFSET(Mortality_Rates!$B$6, $C146, 0), Mortality_Rates!$B$111), MIN(OFFSET(Mortality_Rates!$B$6, $C146, 1),  Mortality_Rates!$C$111))</f>
        <v>3.3384055181568078E-4</v>
      </c>
      <c r="AK146" s="30">
        <f ca="1">(1-IF($B146="Male", $C$3, $C$4))^MIN((AK$8-$C$6), $C$5)*IF($B146="Male", MIN(OFFSET(Mortality_Rates!$B$6, $C146, 0), Mortality_Rates!$B$111), MIN(OFFSET(Mortality_Rates!$B$6, $C146, 1),  Mortality_Rates!$C$111))</f>
        <v>3.3000138546980041E-4</v>
      </c>
      <c r="AL146" s="30">
        <f ca="1">(1-IF($B146="Male", $C$3, $C$4))^MIN((AL$8-$C$6), $C$5)*IF($B146="Male", MIN(OFFSET(Mortality_Rates!$B$6, $C146, 0), Mortality_Rates!$B$111), MIN(OFFSET(Mortality_Rates!$B$6, $C146, 1),  Mortality_Rates!$C$111))</f>
        <v>3.2620636953689772E-4</v>
      </c>
      <c r="AM146" s="30">
        <f ca="1">(1-IF($B146="Male", $C$3, $C$4))^MIN((AM$8-$C$6), $C$5)*IF($B146="Male", MIN(OFFSET(Mortality_Rates!$B$6, $C146, 0), Mortality_Rates!$B$111), MIN(OFFSET(Mortality_Rates!$B$6, $C146, 1),  Mortality_Rates!$C$111))</f>
        <v>3.2245499628722342E-4</v>
      </c>
      <c r="AN146" s="30">
        <f ca="1">(1-IF($B146="Male", $C$3, $C$4))^MIN((AN$8-$C$6), $C$5)*IF($B146="Male", MIN(OFFSET(Mortality_Rates!$B$6, $C146, 0), Mortality_Rates!$B$111), MIN(OFFSET(Mortality_Rates!$B$6, $C146, 1),  Mortality_Rates!$C$111))</f>
        <v>3.1874676382992039E-4</v>
      </c>
      <c r="AO146" s="30">
        <f ca="1">(1-IF($B146="Male", $C$3, $C$4))^MIN((AO$8-$C$6), $C$5)*IF($B146="Male", MIN(OFFSET(Mortality_Rates!$B$6, $C146, 0), Mortality_Rates!$B$111), MIN(OFFSET(Mortality_Rates!$B$6, $C146, 1),  Mortality_Rates!$C$111))</f>
        <v>3.1508117604587627E-4</v>
      </c>
      <c r="AP146" s="30">
        <f ca="1">(1-IF($B146="Male", $C$3, $C$4))^MIN((AP$8-$C$6), $C$5)*IF($B146="Male", MIN(OFFSET(Mortality_Rates!$B$6, $C146, 0), Mortality_Rates!$B$111), MIN(OFFSET(Mortality_Rates!$B$6, $C146, 1),  Mortality_Rates!$C$111))</f>
        <v>3.1145774252134872E-4</v>
      </c>
      <c r="AQ146" s="30">
        <f ca="1">(1-IF($B146="Male", $C$3, $C$4))^MIN((AQ$8-$C$6), $C$5)*IF($B146="Male", MIN(OFFSET(Mortality_Rates!$B$6, $C146, 0), Mortality_Rates!$B$111), MIN(OFFSET(Mortality_Rates!$B$6, $C146, 1),  Mortality_Rates!$C$111))</f>
        <v>3.0787597848235318E-4</v>
      </c>
      <c r="AR146" s="30">
        <f ca="1">(1-IF($B146="Male", $C$3, $C$4))^MIN((AR$8-$C$6), $C$5)*IF($B146="Male", MIN(OFFSET(Mortality_Rates!$B$6, $C146, 0), Mortality_Rates!$B$111), MIN(OFFSET(Mortality_Rates!$B$6, $C146, 1),  Mortality_Rates!$C$111))</f>
        <v>3.0433540472980613E-4</v>
      </c>
      <c r="AS146" s="30">
        <f ca="1">(1-IF($B146="Male", $C$3, $C$4))^MIN((AS$8-$C$6), $C$5)*IF($B146="Male", MIN(OFFSET(Mortality_Rates!$B$6, $C146, 0), Mortality_Rates!$B$111), MIN(OFFSET(Mortality_Rates!$B$6, $C146, 1),  Mortality_Rates!$C$111))</f>
        <v>3.0083554757541335E-4</v>
      </c>
      <c r="AT146" s="30">
        <f ca="1">(1-IF($B146="Male", $C$3, $C$4))^MIN((AT$8-$C$6), $C$5)*IF($B146="Male", MIN(OFFSET(Mortality_Rates!$B$6, $C146, 0), Mortality_Rates!$B$111), MIN(OFFSET(Mortality_Rates!$B$6, $C146, 1),  Mortality_Rates!$C$111))</f>
        <v>2.9737593877829615E-4</v>
      </c>
      <c r="AU146" s="30">
        <f ca="1">(1-IF($B146="Male", $C$3, $C$4))^MIN((AU$8-$C$6), $C$5)*IF($B146="Male", MIN(OFFSET(Mortality_Rates!$B$6, $C146, 0), Mortality_Rates!$B$111), MIN(OFFSET(Mortality_Rates!$B$6, $C146, 1),  Mortality_Rates!$C$111))</f>
        <v>2.9395611548234575E-4</v>
      </c>
      <c r="AV146" s="30">
        <f ca="1">(1-IF($B146="Male", $C$3, $C$4))^MIN((AV$8-$C$6), $C$5)*IF($B146="Male", MIN(OFFSET(Mortality_Rates!$B$6, $C146, 0), Mortality_Rates!$B$111), MIN(OFFSET(Mortality_Rates!$B$6, $C146, 1),  Mortality_Rates!$C$111))</f>
        <v>2.9057562015429879E-4</v>
      </c>
      <c r="AW146" s="30">
        <f ca="1">(1-IF($B146="Male", $C$3, $C$4))^MIN((AW$8-$C$6), $C$5)*IF($B146="Male", MIN(OFFSET(Mortality_Rates!$B$6, $C146, 0), Mortality_Rates!$B$111), MIN(OFFSET(Mortality_Rates!$B$6, $C146, 1),  Mortality_Rates!$C$111))</f>
        <v>2.8723400052252439E-4</v>
      </c>
      <c r="AX146" s="30">
        <f ca="1">(1-IF($B146="Male", $C$3, $C$4))^MIN((AX$8-$C$6), $C$5)*IF($B146="Male", MIN(OFFSET(Mortality_Rates!$B$6, $C146, 0), Mortality_Rates!$B$111), MIN(OFFSET(Mortality_Rates!$B$6, $C146, 1),  Mortality_Rates!$C$111))</f>
        <v>2.8393080951651534E-4</v>
      </c>
      <c r="AY146" s="30">
        <f ca="1">(1-IF($B146="Male", $C$3, $C$4))^MIN((AY$8-$C$6), $C$5)*IF($B146="Male", MIN(OFFSET(Mortality_Rates!$B$6, $C146, 0), Mortality_Rates!$B$111), MIN(OFFSET(Mortality_Rates!$B$6, $C146, 1),  Mortality_Rates!$C$111))</f>
        <v>2.8066560520707541E-4</v>
      </c>
      <c r="AZ146" s="30">
        <f ca="1">(1-IF($B146="Male", $C$3, $C$4))^MIN((AZ$8-$C$6), $C$5)*IF($B146="Male", MIN(OFFSET(Mortality_Rates!$B$6, $C146, 0), Mortality_Rates!$B$111), MIN(OFFSET(Mortality_Rates!$B$6, $C146, 1),  Mortality_Rates!$C$111))</f>
        <v>2.7743795074719403E-4</v>
      </c>
      <c r="BA146" s="30">
        <f ca="1">(1-IF($B146="Male", $C$3, $C$4))^MIN((BA$8-$C$6), $C$5)*IF($B146="Male", MIN(OFFSET(Mortality_Rates!$B$6, $C146, 0), Mortality_Rates!$B$111), MIN(OFFSET(Mortality_Rates!$B$6, $C146, 1),  Mortality_Rates!$C$111))</f>
        <v>2.7424741431360136E-4</v>
      </c>
      <c r="BB146" s="30">
        <f ca="1">(1-IF($B146="Male", $C$3, $C$4))^MIN((BB$8-$C$6), $C$5)*IF($B146="Male", MIN(OFFSET(Mortality_Rates!$B$6, $C146, 0), Mortality_Rates!$B$111), MIN(OFFSET(Mortality_Rates!$B$6, $C146, 1),  Mortality_Rates!$C$111))</f>
        <v>2.7424741431360136E-4</v>
      </c>
      <c r="BC146" s="30">
        <f ca="1">(1-IF($B146="Male", $C$3, $C$4))^MIN((BC$8-$C$6), $C$5)*IF($B146="Male", MIN(OFFSET(Mortality_Rates!$B$6, $C146, 0), Mortality_Rates!$B$111), MIN(OFFSET(Mortality_Rates!$B$6, $C146, 1),  Mortality_Rates!$C$111))</f>
        <v>2.7424741431360136E-4</v>
      </c>
      <c r="BD146" s="30">
        <f ca="1">(1-IF($B146="Male", $C$3, $C$4))^MIN((BD$8-$C$6), $C$5)*IF($B146="Male", MIN(OFFSET(Mortality_Rates!$B$6, $C146, 0), Mortality_Rates!$B$111), MIN(OFFSET(Mortality_Rates!$B$6, $C146, 1),  Mortality_Rates!$C$111))</f>
        <v>2.7424741431360136E-4</v>
      </c>
      <c r="BE146" s="30">
        <f ca="1">(1-IF($B146="Male", $C$3, $C$4))^MIN((BE$8-$C$6), $C$5)*IF($B146="Male", MIN(OFFSET(Mortality_Rates!$B$6, $C146, 0), Mortality_Rates!$B$111), MIN(OFFSET(Mortality_Rates!$B$6, $C146, 1),  Mortality_Rates!$C$111))</f>
        <v>2.7424741431360136E-4</v>
      </c>
      <c r="BF146" s="30">
        <f ca="1">(1-IF($B146="Male", $C$3, $C$4))^MIN((BF$8-$C$6), $C$5)*IF($B146="Male", MIN(OFFSET(Mortality_Rates!$B$6, $C146, 0), Mortality_Rates!$B$111), MIN(OFFSET(Mortality_Rates!$B$6, $C146, 1),  Mortality_Rates!$C$111))</f>
        <v>2.7424741431360136E-4</v>
      </c>
      <c r="BG146" s="30">
        <f ca="1">(1-IF($B146="Male", $C$3, $C$4))^MIN((BG$8-$C$6), $C$5)*IF($B146="Male", MIN(OFFSET(Mortality_Rates!$B$6, $C146, 0), Mortality_Rates!$B$111), MIN(OFFSET(Mortality_Rates!$B$6, $C146, 1),  Mortality_Rates!$C$111))</f>
        <v>2.7424741431360136E-4</v>
      </c>
      <c r="BH146" s="30">
        <f ca="1">(1-IF($B146="Male", $C$3, $C$4))^MIN((BH$8-$C$6), $C$5)*IF($B146="Male", MIN(OFFSET(Mortality_Rates!$B$6, $C146, 0), Mortality_Rates!$B$111), MIN(OFFSET(Mortality_Rates!$B$6, $C146, 1),  Mortality_Rates!$C$111))</f>
        <v>2.7424741431360136E-4</v>
      </c>
      <c r="BI146" s="30">
        <f ca="1">(1-IF($B146="Male", $C$3, $C$4))^MIN((BI$8-$C$6), $C$5)*IF($B146="Male", MIN(OFFSET(Mortality_Rates!$B$6, $C146, 0), Mortality_Rates!$B$111), MIN(OFFSET(Mortality_Rates!$B$6, $C146, 1),  Mortality_Rates!$C$111))</f>
        <v>2.7424741431360136E-4</v>
      </c>
      <c r="BJ146" s="30">
        <f ca="1">(1-IF($B146="Male", $C$3, $C$4))^MIN((BJ$8-$C$6), $C$5)*IF($B146="Male", MIN(OFFSET(Mortality_Rates!$B$6, $C146, 0), Mortality_Rates!$B$111), MIN(OFFSET(Mortality_Rates!$B$6, $C146, 1),  Mortality_Rates!$C$111))</f>
        <v>2.7424741431360136E-4</v>
      </c>
      <c r="BK146" s="30">
        <f ca="1">(1-IF($B146="Male", $C$3, $C$4))^MIN((BK$8-$C$6), $C$5)*IF($B146="Male", MIN(OFFSET(Mortality_Rates!$B$6, $C146, 0), Mortality_Rates!$B$111), MIN(OFFSET(Mortality_Rates!$B$6, $C146, 1),  Mortality_Rates!$C$111))</f>
        <v>2.7424741431360136E-4</v>
      </c>
    </row>
    <row r="147" spans="1:63" x14ac:dyDescent="0.35">
      <c r="A147" t="s">
        <v>38</v>
      </c>
      <c r="B147" t="s">
        <v>32</v>
      </c>
      <c r="C147">
        <f t="shared" si="27"/>
        <v>37</v>
      </c>
      <c r="D147" s="30">
        <f ca="1">(1-IF($B147="Male", $C$3, $C$4))^MIN((D$8-$C$6), $C$5)*IF($B147="Male", MIN(OFFSET(Mortality_Rates!$B$6, $C147, 0), Mortality_Rates!$B$111), MIN(OFFSET(Mortality_Rates!$B$6, $C147, 1),  Mortality_Rates!$C$111))</f>
        <v>5.2390499999999997E-4</v>
      </c>
      <c r="E147" s="30">
        <f ca="1">(1-IF($B147="Male", $C$3, $C$4))^MIN((E$8-$C$6), $C$5)*IF($B147="Male", MIN(OFFSET(Mortality_Rates!$B$6, $C147, 0), Mortality_Rates!$B$111), MIN(OFFSET(Mortality_Rates!$B$6, $C147, 1),  Mortality_Rates!$C$111))</f>
        <v>5.1788009250000003E-4</v>
      </c>
      <c r="F147" s="30">
        <f ca="1">(1-IF($B147="Male", $C$3, $C$4))^MIN((F$8-$C$6), $C$5)*IF($B147="Male", MIN(OFFSET(Mortality_Rates!$B$6, $C147, 0), Mortality_Rates!$B$111), MIN(OFFSET(Mortality_Rates!$B$6, $C147, 1),  Mortality_Rates!$C$111))</f>
        <v>5.1192447143625004E-4</v>
      </c>
      <c r="G147" s="30">
        <f ca="1">(1-IF($B147="Male", $C$3, $C$4))^MIN((G$8-$C$6), $C$5)*IF($B147="Male", MIN(OFFSET(Mortality_Rates!$B$6, $C147, 0), Mortality_Rates!$B$111), MIN(OFFSET(Mortality_Rates!$B$6, $C147, 1),  Mortality_Rates!$C$111))</f>
        <v>5.0603734001473315E-4</v>
      </c>
      <c r="H147" s="30">
        <f ca="1">(1-IF($B147="Male", $C$3, $C$4))^MIN((H$8-$C$6), $C$5)*IF($B147="Male", MIN(OFFSET(Mortality_Rates!$B$6, $C147, 0), Mortality_Rates!$B$111), MIN(OFFSET(Mortality_Rates!$B$6, $C147, 1),  Mortality_Rates!$C$111))</f>
        <v>5.0021791060456372E-4</v>
      </c>
      <c r="I147" s="30">
        <f ca="1">(1-IF($B147="Male", $C$3, $C$4))^MIN((I$8-$C$6), $C$5)*IF($B147="Male", MIN(OFFSET(Mortality_Rates!$B$6, $C147, 0), Mortality_Rates!$B$111), MIN(OFFSET(Mortality_Rates!$B$6, $C147, 1),  Mortality_Rates!$C$111))</f>
        <v>4.944654046326113E-4</v>
      </c>
      <c r="J147" s="30">
        <f ca="1">(1-IF($B147="Male", $C$3, $C$4))^MIN((J$8-$C$6), $C$5)*IF($B147="Male", MIN(OFFSET(Mortality_Rates!$B$6, $C147, 0), Mortality_Rates!$B$111), MIN(OFFSET(Mortality_Rates!$B$6, $C147, 1),  Mortality_Rates!$C$111))</f>
        <v>4.8877905247933626E-4</v>
      </c>
      <c r="K147" s="30">
        <f ca="1">(1-IF($B147="Male", $C$3, $C$4))^MIN((K$8-$C$6), $C$5)*IF($B147="Male", MIN(OFFSET(Mortality_Rates!$B$6, $C147, 0), Mortality_Rates!$B$111), MIN(OFFSET(Mortality_Rates!$B$6, $C147, 1),  Mortality_Rates!$C$111))</f>
        <v>4.8315809337582386E-4</v>
      </c>
      <c r="L147" s="30">
        <f ca="1">(1-IF($B147="Male", $C$3, $C$4))^MIN((L$8-$C$6), $C$5)*IF($B147="Male", MIN(OFFSET(Mortality_Rates!$B$6, $C147, 0), Mortality_Rates!$B$111), MIN(OFFSET(Mortality_Rates!$B$6, $C147, 1),  Mortality_Rates!$C$111))</f>
        <v>4.7760177530200193E-4</v>
      </c>
      <c r="M147" s="30">
        <f ca="1">(1-IF($B147="Male", $C$3, $C$4))^MIN((M$8-$C$6), $C$5)*IF($B147="Male", MIN(OFFSET(Mortality_Rates!$B$6, $C147, 0), Mortality_Rates!$B$111), MIN(OFFSET(Mortality_Rates!$B$6, $C147, 1),  Mortality_Rates!$C$111))</f>
        <v>4.7210935488602889E-4</v>
      </c>
      <c r="N147" s="30">
        <f ca="1">(1-IF($B147="Male", $C$3, $C$4))^MIN((N$8-$C$6), $C$5)*IF($B147="Male", MIN(OFFSET(Mortality_Rates!$B$6, $C147, 0), Mortality_Rates!$B$111), MIN(OFFSET(Mortality_Rates!$B$6, $C147, 1),  Mortality_Rates!$C$111))</f>
        <v>4.6668009730483956E-4</v>
      </c>
      <c r="O147" s="30">
        <f ca="1">(1-IF($B147="Male", $C$3, $C$4))^MIN((O$8-$C$6), $C$5)*IF($B147="Male", MIN(OFFSET(Mortality_Rates!$B$6, $C147, 0), Mortality_Rates!$B$111), MIN(OFFSET(Mortality_Rates!$B$6, $C147, 1),  Mortality_Rates!$C$111))</f>
        <v>4.61313276185834E-4</v>
      </c>
      <c r="P147" s="30">
        <f ca="1">(1-IF($B147="Male", $C$3, $C$4))^MIN((P$8-$C$6), $C$5)*IF($B147="Male", MIN(OFFSET(Mortality_Rates!$B$6, $C147, 0), Mortality_Rates!$B$111), MIN(OFFSET(Mortality_Rates!$B$6, $C147, 1),  Mortality_Rates!$C$111))</f>
        <v>4.5600817350969689E-4</v>
      </c>
      <c r="Q147" s="30">
        <f ca="1">(1-IF($B147="Male", $C$3, $C$4))^MIN((Q$8-$C$6), $C$5)*IF($B147="Male", MIN(OFFSET(Mortality_Rates!$B$6, $C147, 0), Mortality_Rates!$B$111), MIN(OFFSET(Mortality_Rates!$B$6, $C147, 1),  Mortality_Rates!$C$111))</f>
        <v>4.5076407951433537E-4</v>
      </c>
      <c r="R147" s="30">
        <f ca="1">(1-IF($B147="Male", $C$3, $C$4))^MIN((R$8-$C$6), $C$5)*IF($B147="Male", MIN(OFFSET(Mortality_Rates!$B$6, $C147, 0), Mortality_Rates!$B$111), MIN(OFFSET(Mortality_Rates!$B$6, $C147, 1),  Mortality_Rates!$C$111))</f>
        <v>4.4558029259992053E-4</v>
      </c>
      <c r="S147" s="30">
        <f ca="1">(1-IF($B147="Male", $C$3, $C$4))^MIN((S$8-$C$6), $C$5)*IF($B147="Male", MIN(OFFSET(Mortality_Rates!$B$6, $C147, 0), Mortality_Rates!$B$111), MIN(OFFSET(Mortality_Rates!$B$6, $C147, 1),  Mortality_Rates!$C$111))</f>
        <v>4.4045611923502142E-4</v>
      </c>
      <c r="T147" s="30">
        <f ca="1">(1-IF($B147="Male", $C$3, $C$4))^MIN((T$8-$C$6), $C$5)*IF($B147="Male", MIN(OFFSET(Mortality_Rates!$B$6, $C147, 0), Mortality_Rates!$B$111), MIN(OFFSET(Mortality_Rates!$B$6, $C147, 1),  Mortality_Rates!$C$111))</f>
        <v>4.3539087386381867E-4</v>
      </c>
      <c r="U147" s="30">
        <f ca="1">(1-IF($B147="Male", $C$3, $C$4))^MIN((U$8-$C$6), $C$5)*IF($B147="Male", MIN(OFFSET(Mortality_Rates!$B$6, $C147, 0), Mortality_Rates!$B$111), MIN(OFFSET(Mortality_Rates!$B$6, $C147, 1),  Mortality_Rates!$C$111))</f>
        <v>4.3038387881438476E-4</v>
      </c>
      <c r="V147" s="30">
        <f ca="1">(1-IF($B147="Male", $C$3, $C$4))^MIN((V$8-$C$6), $C$5)*IF($B147="Male", MIN(OFFSET(Mortality_Rates!$B$6, $C147, 0), Mortality_Rates!$B$111), MIN(OFFSET(Mortality_Rates!$B$6, $C147, 1),  Mortality_Rates!$C$111))</f>
        <v>4.2543446420801933E-4</v>
      </c>
      <c r="W147" s="30">
        <f ca="1">(1-IF($B147="Male", $C$3, $C$4))^MIN((W$8-$C$6), $C$5)*IF($B147="Male", MIN(OFFSET(Mortality_Rates!$B$6, $C147, 0), Mortality_Rates!$B$111), MIN(OFFSET(Mortality_Rates!$B$6, $C147, 1),  Mortality_Rates!$C$111))</f>
        <v>4.2054196786962719E-4</v>
      </c>
      <c r="X147" s="30">
        <f ca="1">(1-IF($B147="Male", $C$3, $C$4))^MIN((X$8-$C$6), $C$5)*IF($B147="Male", MIN(OFFSET(Mortality_Rates!$B$6, $C147, 0), Mortality_Rates!$B$111), MIN(OFFSET(Mortality_Rates!$B$6, $C147, 1),  Mortality_Rates!$C$111))</f>
        <v>4.1570573523912646E-4</v>
      </c>
      <c r="Y147" s="30">
        <f ca="1">(1-IF($B147="Male", $C$3, $C$4))^MIN((Y$8-$C$6), $C$5)*IF($B147="Male", MIN(OFFSET(Mortality_Rates!$B$6, $C147, 0), Mortality_Rates!$B$111), MIN(OFFSET(Mortality_Rates!$B$6, $C147, 1),  Mortality_Rates!$C$111))</f>
        <v>4.1092511928387653E-4</v>
      </c>
      <c r="Z147" s="30">
        <f ca="1">(1-IF($B147="Male", $C$3, $C$4))^MIN((Z$8-$C$6), $C$5)*IF($B147="Male", MIN(OFFSET(Mortality_Rates!$B$6, $C147, 0), Mortality_Rates!$B$111), MIN(OFFSET(Mortality_Rates!$B$6, $C147, 1),  Mortality_Rates!$C$111))</f>
        <v>4.0619948041211194E-4</v>
      </c>
      <c r="AA147" s="30">
        <f ca="1">(1-IF($B147="Male", $C$3, $C$4))^MIN((AA$8-$C$6), $C$5)*IF($B147="Male", MIN(OFFSET(Mortality_Rates!$B$6, $C147, 0), Mortality_Rates!$B$111), MIN(OFFSET(Mortality_Rates!$B$6, $C147, 1),  Mortality_Rates!$C$111))</f>
        <v>4.0152818638737267E-4</v>
      </c>
      <c r="AB147" s="30">
        <f ca="1">(1-IF($B147="Male", $C$3, $C$4))^MIN((AB$8-$C$6), $C$5)*IF($B147="Male", MIN(OFFSET(Mortality_Rates!$B$6, $C147, 0), Mortality_Rates!$B$111), MIN(OFFSET(Mortality_Rates!$B$6, $C147, 1),  Mortality_Rates!$C$111))</f>
        <v>3.9691061224391788E-4</v>
      </c>
      <c r="AC147" s="30">
        <f ca="1">(1-IF($B147="Male", $C$3, $C$4))^MIN((AC$8-$C$6), $C$5)*IF($B147="Male", MIN(OFFSET(Mortality_Rates!$B$6, $C147, 0), Mortality_Rates!$B$111), MIN(OFFSET(Mortality_Rates!$B$6, $C147, 1),  Mortality_Rates!$C$111))</f>
        <v>3.9234614020311281E-4</v>
      </c>
      <c r="AD147" s="30">
        <f ca="1">(1-IF($B147="Male", $C$3, $C$4))^MIN((AD$8-$C$6), $C$5)*IF($B147="Male", MIN(OFFSET(Mortality_Rates!$B$6, $C147, 0), Mortality_Rates!$B$111), MIN(OFFSET(Mortality_Rates!$B$6, $C147, 1),  Mortality_Rates!$C$111))</f>
        <v>3.8783415959077705E-4</v>
      </c>
      <c r="AE147" s="30">
        <f ca="1">(1-IF($B147="Male", $C$3, $C$4))^MIN((AE$8-$C$6), $C$5)*IF($B147="Male", MIN(OFFSET(Mortality_Rates!$B$6, $C147, 0), Mortality_Rates!$B$111), MIN(OFFSET(Mortality_Rates!$B$6, $C147, 1),  Mortality_Rates!$C$111))</f>
        <v>3.8337406675548316E-4</v>
      </c>
      <c r="AF147" s="30">
        <f ca="1">(1-IF($B147="Male", $C$3, $C$4))^MIN((AF$8-$C$6), $C$5)*IF($B147="Male", MIN(OFFSET(Mortality_Rates!$B$6, $C147, 0), Mortality_Rates!$B$111), MIN(OFFSET(Mortality_Rates!$B$6, $C147, 1),  Mortality_Rates!$C$111))</f>
        <v>3.7896526498779509E-4</v>
      </c>
      <c r="AG147" s="30">
        <f ca="1">(1-IF($B147="Male", $C$3, $C$4))^MIN((AG$8-$C$6), $C$5)*IF($B147="Male", MIN(OFFSET(Mortality_Rates!$B$6, $C147, 0), Mortality_Rates!$B$111), MIN(OFFSET(Mortality_Rates!$B$6, $C147, 1),  Mortality_Rates!$C$111))</f>
        <v>3.7460716444043544E-4</v>
      </c>
      <c r="AH147" s="30">
        <f ca="1">(1-IF($B147="Male", $C$3, $C$4))^MIN((AH$8-$C$6), $C$5)*IF($B147="Male", MIN(OFFSET(Mortality_Rates!$B$6, $C147, 0), Mortality_Rates!$B$111), MIN(OFFSET(Mortality_Rates!$B$6, $C147, 1),  Mortality_Rates!$C$111))</f>
        <v>3.7029918204937046E-4</v>
      </c>
      <c r="AI147" s="30">
        <f ca="1">(1-IF($B147="Male", $C$3, $C$4))^MIN((AI$8-$C$6), $C$5)*IF($B147="Male", MIN(OFFSET(Mortality_Rates!$B$6, $C147, 0), Mortality_Rates!$B$111), MIN(OFFSET(Mortality_Rates!$B$6, $C147, 1),  Mortality_Rates!$C$111))</f>
        <v>3.6604074145580266E-4</v>
      </c>
      <c r="AJ147" s="30">
        <f ca="1">(1-IF($B147="Male", $C$3, $C$4))^MIN((AJ$8-$C$6), $C$5)*IF($B147="Male", MIN(OFFSET(Mortality_Rates!$B$6, $C147, 0), Mortality_Rates!$B$111), MIN(OFFSET(Mortality_Rates!$B$6, $C147, 1),  Mortality_Rates!$C$111))</f>
        <v>3.6183127292906098E-4</v>
      </c>
      <c r="AK147" s="30">
        <f ca="1">(1-IF($B147="Male", $C$3, $C$4))^MIN((AK$8-$C$6), $C$5)*IF($B147="Male", MIN(OFFSET(Mortality_Rates!$B$6, $C147, 0), Mortality_Rates!$B$111), MIN(OFFSET(Mortality_Rates!$B$6, $C147, 1),  Mortality_Rates!$C$111))</f>
        <v>3.5767021329037677E-4</v>
      </c>
      <c r="AL147" s="30">
        <f ca="1">(1-IF($B147="Male", $C$3, $C$4))^MIN((AL$8-$C$6), $C$5)*IF($B147="Male", MIN(OFFSET(Mortality_Rates!$B$6, $C147, 0), Mortality_Rates!$B$111), MIN(OFFSET(Mortality_Rates!$B$6, $C147, 1),  Mortality_Rates!$C$111))</f>
        <v>3.5355700583753743E-4</v>
      </c>
      <c r="AM147" s="30">
        <f ca="1">(1-IF($B147="Male", $C$3, $C$4))^MIN((AM$8-$C$6), $C$5)*IF($B147="Male", MIN(OFFSET(Mortality_Rates!$B$6, $C147, 0), Mortality_Rates!$B$111), MIN(OFFSET(Mortality_Rates!$B$6, $C147, 1),  Mortality_Rates!$C$111))</f>
        <v>3.4949110027040575E-4</v>
      </c>
      <c r="AN147" s="30">
        <f ca="1">(1-IF($B147="Male", $C$3, $C$4))^MIN((AN$8-$C$6), $C$5)*IF($B147="Male", MIN(OFFSET(Mortality_Rates!$B$6, $C147, 0), Mortality_Rates!$B$111), MIN(OFFSET(Mortality_Rates!$B$6, $C147, 1),  Mortality_Rates!$C$111))</f>
        <v>3.4547195261729611E-4</v>
      </c>
      <c r="AO147" s="30">
        <f ca="1">(1-IF($B147="Male", $C$3, $C$4))^MIN((AO$8-$C$6), $C$5)*IF($B147="Male", MIN(OFFSET(Mortality_Rates!$B$6, $C147, 0), Mortality_Rates!$B$111), MIN(OFFSET(Mortality_Rates!$B$6, $C147, 1),  Mortality_Rates!$C$111))</f>
        <v>3.4149902516219724E-4</v>
      </c>
      <c r="AP147" s="30">
        <f ca="1">(1-IF($B147="Male", $C$3, $C$4))^MIN((AP$8-$C$6), $C$5)*IF($B147="Male", MIN(OFFSET(Mortality_Rates!$B$6, $C147, 0), Mortality_Rates!$B$111), MIN(OFFSET(Mortality_Rates!$B$6, $C147, 1),  Mortality_Rates!$C$111))</f>
        <v>3.3757178637283197E-4</v>
      </c>
      <c r="AQ147" s="30">
        <f ca="1">(1-IF($B147="Male", $C$3, $C$4))^MIN((AQ$8-$C$6), $C$5)*IF($B147="Male", MIN(OFFSET(Mortality_Rates!$B$6, $C147, 0), Mortality_Rates!$B$111), MIN(OFFSET(Mortality_Rates!$B$6, $C147, 1),  Mortality_Rates!$C$111))</f>
        <v>3.3368971082954439E-4</v>
      </c>
      <c r="AR147" s="30">
        <f ca="1">(1-IF($B147="Male", $C$3, $C$4))^MIN((AR$8-$C$6), $C$5)*IF($B147="Male", MIN(OFFSET(Mortality_Rates!$B$6, $C147, 0), Mortality_Rates!$B$111), MIN(OFFSET(Mortality_Rates!$B$6, $C147, 1),  Mortality_Rates!$C$111))</f>
        <v>3.2985227915500461E-4</v>
      </c>
      <c r="AS147" s="30">
        <f ca="1">(1-IF($B147="Male", $C$3, $C$4))^MIN((AS$8-$C$6), $C$5)*IF($B147="Male", MIN(OFFSET(Mortality_Rates!$B$6, $C147, 0), Mortality_Rates!$B$111), MIN(OFFSET(Mortality_Rates!$B$6, $C147, 1),  Mortality_Rates!$C$111))</f>
        <v>3.2605897794472206E-4</v>
      </c>
      <c r="AT147" s="30">
        <f ca="1">(1-IF($B147="Male", $C$3, $C$4))^MIN((AT$8-$C$6), $C$5)*IF($B147="Male", MIN(OFFSET(Mortality_Rates!$B$6, $C147, 0), Mortality_Rates!$B$111), MIN(OFFSET(Mortality_Rates!$B$6, $C147, 1),  Mortality_Rates!$C$111))</f>
        <v>3.2230929969835777E-4</v>
      </c>
      <c r="AU147" s="30">
        <f ca="1">(1-IF($B147="Male", $C$3, $C$4))^MIN((AU$8-$C$6), $C$5)*IF($B147="Male", MIN(OFFSET(Mortality_Rates!$B$6, $C147, 0), Mortality_Rates!$B$111), MIN(OFFSET(Mortality_Rates!$B$6, $C147, 1),  Mortality_Rates!$C$111))</f>
        <v>3.186027427518267E-4</v>
      </c>
      <c r="AV147" s="30">
        <f ca="1">(1-IF($B147="Male", $C$3, $C$4))^MIN((AV$8-$C$6), $C$5)*IF($B147="Male", MIN(OFFSET(Mortality_Rates!$B$6, $C147, 0), Mortality_Rates!$B$111), MIN(OFFSET(Mortality_Rates!$B$6, $C147, 1),  Mortality_Rates!$C$111))</f>
        <v>3.1493881121018069E-4</v>
      </c>
      <c r="AW147" s="30">
        <f ca="1">(1-IF($B147="Male", $C$3, $C$4))^MIN((AW$8-$C$6), $C$5)*IF($B147="Male", MIN(OFFSET(Mortality_Rates!$B$6, $C147, 0), Mortality_Rates!$B$111), MIN(OFFSET(Mortality_Rates!$B$6, $C147, 1),  Mortality_Rates!$C$111))</f>
        <v>3.1131701488126362E-4</v>
      </c>
      <c r="AX147" s="30">
        <f ca="1">(1-IF($B147="Male", $C$3, $C$4))^MIN((AX$8-$C$6), $C$5)*IF($B147="Male", MIN(OFFSET(Mortality_Rates!$B$6, $C147, 0), Mortality_Rates!$B$111), MIN(OFFSET(Mortality_Rates!$B$6, $C147, 1),  Mortality_Rates!$C$111))</f>
        <v>3.0773686921012913E-4</v>
      </c>
      <c r="AY147" s="30">
        <f ca="1">(1-IF($B147="Male", $C$3, $C$4))^MIN((AY$8-$C$6), $C$5)*IF($B147="Male", MIN(OFFSET(Mortality_Rates!$B$6, $C147, 0), Mortality_Rates!$B$111), MIN(OFFSET(Mortality_Rates!$B$6, $C147, 1),  Mortality_Rates!$C$111))</f>
        <v>3.0419789521421263E-4</v>
      </c>
      <c r="AZ147" s="30">
        <f ca="1">(1-IF($B147="Male", $C$3, $C$4))^MIN((AZ$8-$C$6), $C$5)*IF($B147="Male", MIN(OFFSET(Mortality_Rates!$B$6, $C147, 0), Mortality_Rates!$B$111), MIN(OFFSET(Mortality_Rates!$B$6, $C147, 1),  Mortality_Rates!$C$111))</f>
        <v>3.0069961941924916E-4</v>
      </c>
      <c r="BA147" s="30">
        <f ca="1">(1-IF($B147="Male", $C$3, $C$4))^MIN((BA$8-$C$6), $C$5)*IF($B147="Male", MIN(OFFSET(Mortality_Rates!$B$6, $C147, 0), Mortality_Rates!$B$111), MIN(OFFSET(Mortality_Rates!$B$6, $C147, 1),  Mortality_Rates!$C$111))</f>
        <v>2.9724157379592783E-4</v>
      </c>
      <c r="BB147" s="30">
        <f ca="1">(1-IF($B147="Male", $C$3, $C$4))^MIN((BB$8-$C$6), $C$5)*IF($B147="Male", MIN(OFFSET(Mortality_Rates!$B$6, $C147, 0), Mortality_Rates!$B$111), MIN(OFFSET(Mortality_Rates!$B$6, $C147, 1),  Mortality_Rates!$C$111))</f>
        <v>2.9724157379592783E-4</v>
      </c>
      <c r="BC147" s="30">
        <f ca="1">(1-IF($B147="Male", $C$3, $C$4))^MIN((BC$8-$C$6), $C$5)*IF($B147="Male", MIN(OFFSET(Mortality_Rates!$B$6, $C147, 0), Mortality_Rates!$B$111), MIN(OFFSET(Mortality_Rates!$B$6, $C147, 1),  Mortality_Rates!$C$111))</f>
        <v>2.9724157379592783E-4</v>
      </c>
      <c r="BD147" s="30">
        <f ca="1">(1-IF($B147="Male", $C$3, $C$4))^MIN((BD$8-$C$6), $C$5)*IF($B147="Male", MIN(OFFSET(Mortality_Rates!$B$6, $C147, 0), Mortality_Rates!$B$111), MIN(OFFSET(Mortality_Rates!$B$6, $C147, 1),  Mortality_Rates!$C$111))</f>
        <v>2.9724157379592783E-4</v>
      </c>
      <c r="BE147" s="30">
        <f ca="1">(1-IF($B147="Male", $C$3, $C$4))^MIN((BE$8-$C$6), $C$5)*IF($B147="Male", MIN(OFFSET(Mortality_Rates!$B$6, $C147, 0), Mortality_Rates!$B$111), MIN(OFFSET(Mortality_Rates!$B$6, $C147, 1),  Mortality_Rates!$C$111))</f>
        <v>2.9724157379592783E-4</v>
      </c>
      <c r="BF147" s="30">
        <f ca="1">(1-IF($B147="Male", $C$3, $C$4))^MIN((BF$8-$C$6), $C$5)*IF($B147="Male", MIN(OFFSET(Mortality_Rates!$B$6, $C147, 0), Mortality_Rates!$B$111), MIN(OFFSET(Mortality_Rates!$B$6, $C147, 1),  Mortality_Rates!$C$111))</f>
        <v>2.9724157379592783E-4</v>
      </c>
      <c r="BG147" s="30">
        <f ca="1">(1-IF($B147="Male", $C$3, $C$4))^MIN((BG$8-$C$6), $C$5)*IF($B147="Male", MIN(OFFSET(Mortality_Rates!$B$6, $C147, 0), Mortality_Rates!$B$111), MIN(OFFSET(Mortality_Rates!$B$6, $C147, 1),  Mortality_Rates!$C$111))</f>
        <v>2.9724157379592783E-4</v>
      </c>
      <c r="BH147" s="30">
        <f ca="1">(1-IF($B147="Male", $C$3, $C$4))^MIN((BH$8-$C$6), $C$5)*IF($B147="Male", MIN(OFFSET(Mortality_Rates!$B$6, $C147, 0), Mortality_Rates!$B$111), MIN(OFFSET(Mortality_Rates!$B$6, $C147, 1),  Mortality_Rates!$C$111))</f>
        <v>2.9724157379592783E-4</v>
      </c>
      <c r="BI147" s="30">
        <f ca="1">(1-IF($B147="Male", $C$3, $C$4))^MIN((BI$8-$C$6), $C$5)*IF($B147="Male", MIN(OFFSET(Mortality_Rates!$B$6, $C147, 0), Mortality_Rates!$B$111), MIN(OFFSET(Mortality_Rates!$B$6, $C147, 1),  Mortality_Rates!$C$111))</f>
        <v>2.9724157379592783E-4</v>
      </c>
      <c r="BJ147" s="30">
        <f ca="1">(1-IF($B147="Male", $C$3, $C$4))^MIN((BJ$8-$C$6), $C$5)*IF($B147="Male", MIN(OFFSET(Mortality_Rates!$B$6, $C147, 0), Mortality_Rates!$B$111), MIN(OFFSET(Mortality_Rates!$B$6, $C147, 1),  Mortality_Rates!$C$111))</f>
        <v>2.9724157379592783E-4</v>
      </c>
      <c r="BK147" s="30">
        <f ca="1">(1-IF($B147="Male", $C$3, $C$4))^MIN((BK$8-$C$6), $C$5)*IF($B147="Male", MIN(OFFSET(Mortality_Rates!$B$6, $C147, 0), Mortality_Rates!$B$111), MIN(OFFSET(Mortality_Rates!$B$6, $C147, 1),  Mortality_Rates!$C$111))</f>
        <v>2.9724157379592783E-4</v>
      </c>
    </row>
    <row r="148" spans="1:63" x14ac:dyDescent="0.35">
      <c r="A148" t="s">
        <v>38</v>
      </c>
      <c r="B148" t="s">
        <v>32</v>
      </c>
      <c r="C148">
        <f t="shared" si="27"/>
        <v>38</v>
      </c>
      <c r="D148" s="30">
        <f ca="1">(1-IF($B148="Male", $C$3, $C$4))^MIN((D$8-$C$6), $C$5)*IF($B148="Male", MIN(OFFSET(Mortality_Rates!$B$6, $C148, 0), Mortality_Rates!$B$111), MIN(OFFSET(Mortality_Rates!$B$6, $C148, 1),  Mortality_Rates!$C$111))</f>
        <v>5.7036450000000002E-4</v>
      </c>
      <c r="E148" s="30">
        <f ca="1">(1-IF($B148="Male", $C$3, $C$4))^MIN((E$8-$C$6), $C$5)*IF($B148="Male", MIN(OFFSET(Mortality_Rates!$B$6, $C148, 0), Mortality_Rates!$B$111), MIN(OFFSET(Mortality_Rates!$B$6, $C148, 1),  Mortality_Rates!$C$111))</f>
        <v>5.6380530825000008E-4</v>
      </c>
      <c r="F148" s="30">
        <f ca="1">(1-IF($B148="Male", $C$3, $C$4))^MIN((F$8-$C$6), $C$5)*IF($B148="Male", MIN(OFFSET(Mortality_Rates!$B$6, $C148, 0), Mortality_Rates!$B$111), MIN(OFFSET(Mortality_Rates!$B$6, $C148, 1),  Mortality_Rates!$C$111))</f>
        <v>5.5732154720512502E-4</v>
      </c>
      <c r="G148" s="30">
        <f ca="1">(1-IF($B148="Male", $C$3, $C$4))^MIN((G$8-$C$6), $C$5)*IF($B148="Male", MIN(OFFSET(Mortality_Rates!$B$6, $C148, 0), Mortality_Rates!$B$111), MIN(OFFSET(Mortality_Rates!$B$6, $C148, 1),  Mortality_Rates!$C$111))</f>
        <v>5.5091234941226613E-4</v>
      </c>
      <c r="H148" s="30">
        <f ca="1">(1-IF($B148="Male", $C$3, $C$4))^MIN((H$8-$C$6), $C$5)*IF($B148="Male", MIN(OFFSET(Mortality_Rates!$B$6, $C148, 0), Mortality_Rates!$B$111), MIN(OFFSET(Mortality_Rates!$B$6, $C148, 1),  Mortality_Rates!$C$111))</f>
        <v>5.4457685739402509E-4</v>
      </c>
      <c r="I148" s="30">
        <f ca="1">(1-IF($B148="Male", $C$3, $C$4))^MIN((I$8-$C$6), $C$5)*IF($B148="Male", MIN(OFFSET(Mortality_Rates!$B$6, $C148, 0), Mortality_Rates!$B$111), MIN(OFFSET(Mortality_Rates!$B$6, $C148, 1),  Mortality_Rates!$C$111))</f>
        <v>5.3831422353399386E-4</v>
      </c>
      <c r="J148" s="30">
        <f ca="1">(1-IF($B148="Male", $C$3, $C$4))^MIN((J$8-$C$6), $C$5)*IF($B148="Male", MIN(OFFSET(Mortality_Rates!$B$6, $C148, 0), Mortality_Rates!$B$111), MIN(OFFSET(Mortality_Rates!$B$6, $C148, 1),  Mortality_Rates!$C$111))</f>
        <v>5.3212360996335295E-4</v>
      </c>
      <c r="K148" s="30">
        <f ca="1">(1-IF($B148="Male", $C$3, $C$4))^MIN((K$8-$C$6), $C$5)*IF($B148="Male", MIN(OFFSET(Mortality_Rates!$B$6, $C148, 0), Mortality_Rates!$B$111), MIN(OFFSET(Mortality_Rates!$B$6, $C148, 1),  Mortality_Rates!$C$111))</f>
        <v>5.2600418844877433E-4</v>
      </c>
      <c r="L148" s="30">
        <f ca="1">(1-IF($B148="Male", $C$3, $C$4))^MIN((L$8-$C$6), $C$5)*IF($B148="Male", MIN(OFFSET(Mortality_Rates!$B$6, $C148, 0), Mortality_Rates!$B$111), MIN(OFFSET(Mortality_Rates!$B$6, $C148, 1),  Mortality_Rates!$C$111))</f>
        <v>5.1995514028161348E-4</v>
      </c>
      <c r="M148" s="30">
        <f ca="1">(1-IF($B148="Male", $C$3, $C$4))^MIN((M$8-$C$6), $C$5)*IF($B148="Male", MIN(OFFSET(Mortality_Rates!$B$6, $C148, 0), Mortality_Rates!$B$111), MIN(OFFSET(Mortality_Rates!$B$6, $C148, 1),  Mortality_Rates!$C$111))</f>
        <v>5.1397565616837491E-4</v>
      </c>
      <c r="N148" s="30">
        <f ca="1">(1-IF($B148="Male", $C$3, $C$4))^MIN((N$8-$C$6), $C$5)*IF($B148="Male", MIN(OFFSET(Mortality_Rates!$B$6, $C148, 0), Mortality_Rates!$B$111), MIN(OFFSET(Mortality_Rates!$B$6, $C148, 1),  Mortality_Rates!$C$111))</f>
        <v>5.0806493612243859E-4</v>
      </c>
      <c r="O148" s="30">
        <f ca="1">(1-IF($B148="Male", $C$3, $C$4))^MIN((O$8-$C$6), $C$5)*IF($B148="Male", MIN(OFFSET(Mortality_Rates!$B$6, $C148, 0), Mortality_Rates!$B$111), MIN(OFFSET(Mortality_Rates!$B$6, $C148, 1),  Mortality_Rates!$C$111))</f>
        <v>5.0222218935703057E-4</v>
      </c>
      <c r="P148" s="30">
        <f ca="1">(1-IF($B148="Male", $C$3, $C$4))^MIN((P$8-$C$6), $C$5)*IF($B148="Male", MIN(OFFSET(Mortality_Rates!$B$6, $C148, 0), Mortality_Rates!$B$111), MIN(OFFSET(Mortality_Rates!$B$6, $C148, 1),  Mortality_Rates!$C$111))</f>
        <v>4.9644663417942479E-4</v>
      </c>
      <c r="Q148" s="30">
        <f ca="1">(1-IF($B148="Male", $C$3, $C$4))^MIN((Q$8-$C$6), $C$5)*IF($B148="Male", MIN(OFFSET(Mortality_Rates!$B$6, $C148, 0), Mortality_Rates!$B$111), MIN(OFFSET(Mortality_Rates!$B$6, $C148, 1),  Mortality_Rates!$C$111))</f>
        <v>4.9073749788636136E-4</v>
      </c>
      <c r="R148" s="30">
        <f ca="1">(1-IF($B148="Male", $C$3, $C$4))^MIN((R$8-$C$6), $C$5)*IF($B148="Male", MIN(OFFSET(Mortality_Rates!$B$6, $C148, 0), Mortality_Rates!$B$111), MIN(OFFSET(Mortality_Rates!$B$6, $C148, 1),  Mortality_Rates!$C$111))</f>
        <v>4.8509401666066828E-4</v>
      </c>
      <c r="S148" s="30">
        <f ca="1">(1-IF($B148="Male", $C$3, $C$4))^MIN((S$8-$C$6), $C$5)*IF($B148="Male", MIN(OFFSET(Mortality_Rates!$B$6, $C148, 0), Mortality_Rates!$B$111), MIN(OFFSET(Mortality_Rates!$B$6, $C148, 1),  Mortality_Rates!$C$111))</f>
        <v>4.7951543546907054E-4</v>
      </c>
      <c r="T148" s="30">
        <f ca="1">(1-IF($B148="Male", $C$3, $C$4))^MIN((T$8-$C$6), $C$5)*IF($B148="Male", MIN(OFFSET(Mortality_Rates!$B$6, $C148, 0), Mortality_Rates!$B$111), MIN(OFFSET(Mortality_Rates!$B$6, $C148, 1),  Mortality_Rates!$C$111))</f>
        <v>4.7400100796117625E-4</v>
      </c>
      <c r="U148" s="30">
        <f ca="1">(1-IF($B148="Male", $C$3, $C$4))^MIN((U$8-$C$6), $C$5)*IF($B148="Male", MIN(OFFSET(Mortality_Rates!$B$6, $C148, 0), Mortality_Rates!$B$111), MIN(OFFSET(Mortality_Rates!$B$6, $C148, 1),  Mortality_Rates!$C$111))</f>
        <v>4.6854999636962273E-4</v>
      </c>
      <c r="V148" s="30">
        <f ca="1">(1-IF($B148="Male", $C$3, $C$4))^MIN((V$8-$C$6), $C$5)*IF($B148="Male", MIN(OFFSET(Mortality_Rates!$B$6, $C148, 0), Mortality_Rates!$B$111), MIN(OFFSET(Mortality_Rates!$B$6, $C148, 1),  Mortality_Rates!$C$111))</f>
        <v>4.6316167141137205E-4</v>
      </c>
      <c r="W148" s="30">
        <f ca="1">(1-IF($B148="Male", $C$3, $C$4))^MIN((W$8-$C$6), $C$5)*IF($B148="Male", MIN(OFFSET(Mortality_Rates!$B$6, $C148, 0), Mortality_Rates!$B$111), MIN(OFFSET(Mortality_Rates!$B$6, $C148, 1),  Mortality_Rates!$C$111))</f>
        <v>4.5783531219014133E-4</v>
      </c>
      <c r="X148" s="30">
        <f ca="1">(1-IF($B148="Male", $C$3, $C$4))^MIN((X$8-$C$6), $C$5)*IF($B148="Male", MIN(OFFSET(Mortality_Rates!$B$6, $C148, 0), Mortality_Rates!$B$111), MIN(OFFSET(Mortality_Rates!$B$6, $C148, 1),  Mortality_Rates!$C$111))</f>
        <v>4.5257020609995471E-4</v>
      </c>
      <c r="Y148" s="30">
        <f ca="1">(1-IF($B148="Male", $C$3, $C$4))^MIN((Y$8-$C$6), $C$5)*IF($B148="Male", MIN(OFFSET(Mortality_Rates!$B$6, $C148, 0), Mortality_Rates!$B$111), MIN(OFFSET(Mortality_Rates!$B$6, $C148, 1),  Mortality_Rates!$C$111))</f>
        <v>4.4736564872980525E-4</v>
      </c>
      <c r="Z148" s="30">
        <f ca="1">(1-IF($B148="Male", $C$3, $C$4))^MIN((Z$8-$C$6), $C$5)*IF($B148="Male", MIN(OFFSET(Mortality_Rates!$B$6, $C148, 0), Mortality_Rates!$B$111), MIN(OFFSET(Mortality_Rates!$B$6, $C148, 1),  Mortality_Rates!$C$111))</f>
        <v>4.4222094376941251E-4</v>
      </c>
      <c r="AA148" s="30">
        <f ca="1">(1-IF($B148="Male", $C$3, $C$4))^MIN((AA$8-$C$6), $C$5)*IF($B148="Male", MIN(OFFSET(Mortality_Rates!$B$6, $C148, 0), Mortality_Rates!$B$111), MIN(OFFSET(Mortality_Rates!$B$6, $C148, 1),  Mortality_Rates!$C$111))</f>
        <v>4.3713540291606424E-4</v>
      </c>
      <c r="AB148" s="30">
        <f ca="1">(1-IF($B148="Male", $C$3, $C$4))^MIN((AB$8-$C$6), $C$5)*IF($B148="Male", MIN(OFFSET(Mortality_Rates!$B$6, $C148, 0), Mortality_Rates!$B$111), MIN(OFFSET(Mortality_Rates!$B$6, $C148, 1),  Mortality_Rates!$C$111))</f>
        <v>4.3210834578252951E-4</v>
      </c>
      <c r="AC148" s="30">
        <f ca="1">(1-IF($B148="Male", $C$3, $C$4))^MIN((AC$8-$C$6), $C$5)*IF($B148="Male", MIN(OFFSET(Mortality_Rates!$B$6, $C148, 0), Mortality_Rates!$B$111), MIN(OFFSET(Mortality_Rates!$B$6, $C148, 1),  Mortality_Rates!$C$111))</f>
        <v>4.271390998060304E-4</v>
      </c>
      <c r="AD148" s="30">
        <f ca="1">(1-IF($B148="Male", $C$3, $C$4))^MIN((AD$8-$C$6), $C$5)*IF($B148="Male", MIN(OFFSET(Mortality_Rates!$B$6, $C148, 0), Mortality_Rates!$B$111), MIN(OFFSET(Mortality_Rates!$B$6, $C148, 1),  Mortality_Rates!$C$111))</f>
        <v>4.2222700015826111E-4</v>
      </c>
      <c r="AE148" s="30">
        <f ca="1">(1-IF($B148="Male", $C$3, $C$4))^MIN((AE$8-$C$6), $C$5)*IF($B148="Male", MIN(OFFSET(Mortality_Rates!$B$6, $C148, 0), Mortality_Rates!$B$111), MIN(OFFSET(Mortality_Rates!$B$6, $C148, 1),  Mortality_Rates!$C$111))</f>
        <v>4.1737138965644116E-4</v>
      </c>
      <c r="AF148" s="30">
        <f ca="1">(1-IF($B148="Male", $C$3, $C$4))^MIN((AF$8-$C$6), $C$5)*IF($B148="Male", MIN(OFFSET(Mortality_Rates!$B$6, $C148, 0), Mortality_Rates!$B$111), MIN(OFFSET(Mortality_Rates!$B$6, $C148, 1),  Mortality_Rates!$C$111))</f>
        <v>4.1257161867539209E-4</v>
      </c>
      <c r="AG148" s="30">
        <f ca="1">(1-IF($B148="Male", $C$3, $C$4))^MIN((AG$8-$C$6), $C$5)*IF($B148="Male", MIN(OFFSET(Mortality_Rates!$B$6, $C148, 0), Mortality_Rates!$B$111), MIN(OFFSET(Mortality_Rates!$B$6, $C148, 1),  Mortality_Rates!$C$111))</f>
        <v>4.0782704506062508E-4</v>
      </c>
      <c r="AH148" s="30">
        <f ca="1">(1-IF($B148="Male", $C$3, $C$4))^MIN((AH$8-$C$6), $C$5)*IF($B148="Male", MIN(OFFSET(Mortality_Rates!$B$6, $C148, 0), Mortality_Rates!$B$111), MIN(OFFSET(Mortality_Rates!$B$6, $C148, 1),  Mortality_Rates!$C$111))</f>
        <v>4.0313703404242787E-4</v>
      </c>
      <c r="AI148" s="30">
        <f ca="1">(1-IF($B148="Male", $C$3, $C$4))^MIN((AI$8-$C$6), $C$5)*IF($B148="Male", MIN(OFFSET(Mortality_Rates!$B$6, $C148, 0), Mortality_Rates!$B$111), MIN(OFFSET(Mortality_Rates!$B$6, $C148, 1),  Mortality_Rates!$C$111))</f>
        <v>3.9850095815093997E-4</v>
      </c>
      <c r="AJ148" s="30">
        <f ca="1">(1-IF($B148="Male", $C$3, $C$4))^MIN((AJ$8-$C$6), $C$5)*IF($B148="Male", MIN(OFFSET(Mortality_Rates!$B$6, $C148, 0), Mortality_Rates!$B$111), MIN(OFFSET(Mortality_Rates!$B$6, $C148, 1),  Mortality_Rates!$C$111))</f>
        <v>3.9391819713220416E-4</v>
      </c>
      <c r="AK148" s="30">
        <f ca="1">(1-IF($B148="Male", $C$3, $C$4))^MIN((AK$8-$C$6), $C$5)*IF($B148="Male", MIN(OFFSET(Mortality_Rates!$B$6, $C148, 0), Mortality_Rates!$B$111), MIN(OFFSET(Mortality_Rates!$B$6, $C148, 1),  Mortality_Rates!$C$111))</f>
        <v>3.8938813786518379E-4</v>
      </c>
      <c r="AL148" s="30">
        <f ca="1">(1-IF($B148="Male", $C$3, $C$4))^MIN((AL$8-$C$6), $C$5)*IF($B148="Male", MIN(OFFSET(Mortality_Rates!$B$6, $C148, 0), Mortality_Rates!$B$111), MIN(OFFSET(Mortality_Rates!$B$6, $C148, 1),  Mortality_Rates!$C$111))</f>
        <v>3.8491017427973417E-4</v>
      </c>
      <c r="AM148" s="30">
        <f ca="1">(1-IF($B148="Male", $C$3, $C$4))^MIN((AM$8-$C$6), $C$5)*IF($B148="Male", MIN(OFFSET(Mortality_Rates!$B$6, $C148, 0), Mortality_Rates!$B$111), MIN(OFFSET(Mortality_Rates!$B$6, $C148, 1),  Mortality_Rates!$C$111))</f>
        <v>3.8048370727551727E-4</v>
      </c>
      <c r="AN148" s="30">
        <f ca="1">(1-IF($B148="Male", $C$3, $C$4))^MIN((AN$8-$C$6), $C$5)*IF($B148="Male", MIN(OFFSET(Mortality_Rates!$B$6, $C148, 0), Mortality_Rates!$B$111), MIN(OFFSET(Mortality_Rates!$B$6, $C148, 1),  Mortality_Rates!$C$111))</f>
        <v>3.7610814464184884E-4</v>
      </c>
      <c r="AO148" s="30">
        <f ca="1">(1-IF($B148="Male", $C$3, $C$4))^MIN((AO$8-$C$6), $C$5)*IF($B148="Male", MIN(OFFSET(Mortality_Rates!$B$6, $C148, 0), Mortality_Rates!$B$111), MIN(OFFSET(Mortality_Rates!$B$6, $C148, 1),  Mortality_Rates!$C$111))</f>
        <v>3.7178290097846759E-4</v>
      </c>
      <c r="AP148" s="30">
        <f ca="1">(1-IF($B148="Male", $C$3, $C$4))^MIN((AP$8-$C$6), $C$5)*IF($B148="Male", MIN(OFFSET(Mortality_Rates!$B$6, $C148, 0), Mortality_Rates!$B$111), MIN(OFFSET(Mortality_Rates!$B$6, $C148, 1),  Mortality_Rates!$C$111))</f>
        <v>3.6750739761721524E-4</v>
      </c>
      <c r="AQ148" s="30">
        <f ca="1">(1-IF($B148="Male", $C$3, $C$4))^MIN((AQ$8-$C$6), $C$5)*IF($B148="Male", MIN(OFFSET(Mortality_Rates!$B$6, $C148, 0), Mortality_Rates!$B$111), MIN(OFFSET(Mortality_Rates!$B$6, $C148, 1),  Mortality_Rates!$C$111))</f>
        <v>3.6328106254461724E-4</v>
      </c>
      <c r="AR148" s="30">
        <f ca="1">(1-IF($B148="Male", $C$3, $C$4))^MIN((AR$8-$C$6), $C$5)*IF($B148="Male", MIN(OFFSET(Mortality_Rates!$B$6, $C148, 0), Mortality_Rates!$B$111), MIN(OFFSET(Mortality_Rates!$B$6, $C148, 1),  Mortality_Rates!$C$111))</f>
        <v>3.5910333032535414E-4</v>
      </c>
      <c r="AS148" s="30">
        <f ca="1">(1-IF($B148="Male", $C$3, $C$4))^MIN((AS$8-$C$6), $C$5)*IF($B148="Male", MIN(OFFSET(Mortality_Rates!$B$6, $C148, 0), Mortality_Rates!$B$111), MIN(OFFSET(Mortality_Rates!$B$6, $C148, 1),  Mortality_Rates!$C$111))</f>
        <v>3.5497364202661256E-4</v>
      </c>
      <c r="AT148" s="30">
        <f ca="1">(1-IF($B148="Male", $C$3, $C$4))^MIN((AT$8-$C$6), $C$5)*IF($B148="Male", MIN(OFFSET(Mortality_Rates!$B$6, $C148, 0), Mortality_Rates!$B$111), MIN(OFFSET(Mortality_Rates!$B$6, $C148, 1),  Mortality_Rates!$C$111))</f>
        <v>3.5089144514330653E-4</v>
      </c>
      <c r="AU148" s="30">
        <f ca="1">(1-IF($B148="Male", $C$3, $C$4))^MIN((AU$8-$C$6), $C$5)*IF($B148="Male", MIN(OFFSET(Mortality_Rates!$B$6, $C148, 0), Mortality_Rates!$B$111), MIN(OFFSET(Mortality_Rates!$B$6, $C148, 1),  Mortality_Rates!$C$111))</f>
        <v>3.4685619352415855E-4</v>
      </c>
      <c r="AV148" s="30">
        <f ca="1">(1-IF($B148="Male", $C$3, $C$4))^MIN((AV$8-$C$6), $C$5)*IF($B148="Male", MIN(OFFSET(Mortality_Rates!$B$6, $C148, 0), Mortality_Rates!$B$111), MIN(OFFSET(Mortality_Rates!$B$6, $C148, 1),  Mortality_Rates!$C$111))</f>
        <v>3.4286734729863073E-4</v>
      </c>
      <c r="AW148" s="30">
        <f ca="1">(1-IF($B148="Male", $C$3, $C$4))^MIN((AW$8-$C$6), $C$5)*IF($B148="Male", MIN(OFFSET(Mortality_Rates!$B$6, $C148, 0), Mortality_Rates!$B$111), MIN(OFFSET(Mortality_Rates!$B$6, $C148, 1),  Mortality_Rates!$C$111))</f>
        <v>3.3892437280469651E-4</v>
      </c>
      <c r="AX148" s="30">
        <f ca="1">(1-IF($B148="Male", $C$3, $C$4))^MIN((AX$8-$C$6), $C$5)*IF($B148="Male", MIN(OFFSET(Mortality_Rates!$B$6, $C148, 0), Mortality_Rates!$B$111), MIN(OFFSET(Mortality_Rates!$B$6, $C148, 1),  Mortality_Rates!$C$111))</f>
        <v>3.3502674251744248E-4</v>
      </c>
      <c r="AY148" s="30">
        <f ca="1">(1-IF($B148="Male", $C$3, $C$4))^MIN((AY$8-$C$6), $C$5)*IF($B148="Male", MIN(OFFSET(Mortality_Rates!$B$6, $C148, 0), Mortality_Rates!$B$111), MIN(OFFSET(Mortality_Rates!$B$6, $C148, 1),  Mortality_Rates!$C$111))</f>
        <v>3.3117393497849185E-4</v>
      </c>
      <c r="AZ148" s="30">
        <f ca="1">(1-IF($B148="Male", $C$3, $C$4))^MIN((AZ$8-$C$6), $C$5)*IF($B148="Male", MIN(OFFSET(Mortality_Rates!$B$6, $C148, 0), Mortality_Rates!$B$111), MIN(OFFSET(Mortality_Rates!$B$6, $C148, 1),  Mortality_Rates!$C$111))</f>
        <v>3.2736543472623925E-4</v>
      </c>
      <c r="BA148" s="30">
        <f ca="1">(1-IF($B148="Male", $C$3, $C$4))^MIN((BA$8-$C$6), $C$5)*IF($B148="Male", MIN(OFFSET(Mortality_Rates!$B$6, $C148, 0), Mortality_Rates!$B$111), MIN(OFFSET(Mortality_Rates!$B$6, $C148, 1),  Mortality_Rates!$C$111))</f>
        <v>3.2360073222688753E-4</v>
      </c>
      <c r="BB148" s="30">
        <f ca="1">(1-IF($B148="Male", $C$3, $C$4))^MIN((BB$8-$C$6), $C$5)*IF($B148="Male", MIN(OFFSET(Mortality_Rates!$B$6, $C148, 0), Mortality_Rates!$B$111), MIN(OFFSET(Mortality_Rates!$B$6, $C148, 1),  Mortality_Rates!$C$111))</f>
        <v>3.2360073222688753E-4</v>
      </c>
      <c r="BC148" s="30">
        <f ca="1">(1-IF($B148="Male", $C$3, $C$4))^MIN((BC$8-$C$6), $C$5)*IF($B148="Male", MIN(OFFSET(Mortality_Rates!$B$6, $C148, 0), Mortality_Rates!$B$111), MIN(OFFSET(Mortality_Rates!$B$6, $C148, 1),  Mortality_Rates!$C$111))</f>
        <v>3.2360073222688753E-4</v>
      </c>
      <c r="BD148" s="30">
        <f ca="1">(1-IF($B148="Male", $C$3, $C$4))^MIN((BD$8-$C$6), $C$5)*IF($B148="Male", MIN(OFFSET(Mortality_Rates!$B$6, $C148, 0), Mortality_Rates!$B$111), MIN(OFFSET(Mortality_Rates!$B$6, $C148, 1),  Mortality_Rates!$C$111))</f>
        <v>3.2360073222688753E-4</v>
      </c>
      <c r="BE148" s="30">
        <f ca="1">(1-IF($B148="Male", $C$3, $C$4))^MIN((BE$8-$C$6), $C$5)*IF($B148="Male", MIN(OFFSET(Mortality_Rates!$B$6, $C148, 0), Mortality_Rates!$B$111), MIN(OFFSET(Mortality_Rates!$B$6, $C148, 1),  Mortality_Rates!$C$111))</f>
        <v>3.2360073222688753E-4</v>
      </c>
      <c r="BF148" s="30">
        <f ca="1">(1-IF($B148="Male", $C$3, $C$4))^MIN((BF$8-$C$6), $C$5)*IF($B148="Male", MIN(OFFSET(Mortality_Rates!$B$6, $C148, 0), Mortality_Rates!$B$111), MIN(OFFSET(Mortality_Rates!$B$6, $C148, 1),  Mortality_Rates!$C$111))</f>
        <v>3.2360073222688753E-4</v>
      </c>
      <c r="BG148" s="30">
        <f ca="1">(1-IF($B148="Male", $C$3, $C$4))^MIN((BG$8-$C$6), $C$5)*IF($B148="Male", MIN(OFFSET(Mortality_Rates!$B$6, $C148, 0), Mortality_Rates!$B$111), MIN(OFFSET(Mortality_Rates!$B$6, $C148, 1),  Mortality_Rates!$C$111))</f>
        <v>3.2360073222688753E-4</v>
      </c>
      <c r="BH148" s="30">
        <f ca="1">(1-IF($B148="Male", $C$3, $C$4))^MIN((BH$8-$C$6), $C$5)*IF($B148="Male", MIN(OFFSET(Mortality_Rates!$B$6, $C148, 0), Mortality_Rates!$B$111), MIN(OFFSET(Mortality_Rates!$B$6, $C148, 1),  Mortality_Rates!$C$111))</f>
        <v>3.2360073222688753E-4</v>
      </c>
      <c r="BI148" s="30">
        <f ca="1">(1-IF($B148="Male", $C$3, $C$4))^MIN((BI$8-$C$6), $C$5)*IF($B148="Male", MIN(OFFSET(Mortality_Rates!$B$6, $C148, 0), Mortality_Rates!$B$111), MIN(OFFSET(Mortality_Rates!$B$6, $C148, 1),  Mortality_Rates!$C$111))</f>
        <v>3.2360073222688753E-4</v>
      </c>
      <c r="BJ148" s="30">
        <f ca="1">(1-IF($B148="Male", $C$3, $C$4))^MIN((BJ$8-$C$6), $C$5)*IF($B148="Male", MIN(OFFSET(Mortality_Rates!$B$6, $C148, 0), Mortality_Rates!$B$111), MIN(OFFSET(Mortality_Rates!$B$6, $C148, 1),  Mortality_Rates!$C$111))</f>
        <v>3.2360073222688753E-4</v>
      </c>
      <c r="BK148" s="30">
        <f ca="1">(1-IF($B148="Male", $C$3, $C$4))^MIN((BK$8-$C$6), $C$5)*IF($B148="Male", MIN(OFFSET(Mortality_Rates!$B$6, $C148, 0), Mortality_Rates!$B$111), MIN(OFFSET(Mortality_Rates!$B$6, $C148, 1),  Mortality_Rates!$C$111))</f>
        <v>3.2360073222688753E-4</v>
      </c>
    </row>
    <row r="149" spans="1:63" x14ac:dyDescent="0.35">
      <c r="A149" t="s">
        <v>38</v>
      </c>
      <c r="B149" t="s">
        <v>32</v>
      </c>
      <c r="C149">
        <f t="shared" si="27"/>
        <v>39</v>
      </c>
      <c r="D149" s="30">
        <f ca="1">(1-IF($B149="Male", $C$3, $C$4))^MIN((D$8-$C$6), $C$5)*IF($B149="Male", MIN(OFFSET(Mortality_Rates!$B$6, $C149, 0), Mortality_Rates!$B$111), MIN(OFFSET(Mortality_Rates!$B$6, $C149, 1),  Mortality_Rates!$C$111))</f>
        <v>6.2374350000000012E-4</v>
      </c>
      <c r="E149" s="30">
        <f ca="1">(1-IF($B149="Male", $C$3, $C$4))^MIN((E$8-$C$6), $C$5)*IF($B149="Male", MIN(OFFSET(Mortality_Rates!$B$6, $C149, 0), Mortality_Rates!$B$111), MIN(OFFSET(Mortality_Rates!$B$6, $C149, 1),  Mortality_Rates!$C$111))</f>
        <v>6.1657044975000003E-4</v>
      </c>
      <c r="F149" s="30">
        <f ca="1">(1-IF($B149="Male", $C$3, $C$4))^MIN((F$8-$C$6), $C$5)*IF($B149="Male", MIN(OFFSET(Mortality_Rates!$B$6, $C149, 0), Mortality_Rates!$B$111), MIN(OFFSET(Mortality_Rates!$B$6, $C149, 1),  Mortality_Rates!$C$111))</f>
        <v>6.0947988957787502E-4</v>
      </c>
      <c r="G149" s="30">
        <f ca="1">(1-IF($B149="Male", $C$3, $C$4))^MIN((G$8-$C$6), $C$5)*IF($B149="Male", MIN(OFFSET(Mortality_Rates!$B$6, $C149, 0), Mortality_Rates!$B$111), MIN(OFFSET(Mortality_Rates!$B$6, $C149, 1),  Mortality_Rates!$C$111))</f>
        <v>6.0247087084772956E-4</v>
      </c>
      <c r="H149" s="30">
        <f ca="1">(1-IF($B149="Male", $C$3, $C$4))^MIN((H$8-$C$6), $C$5)*IF($B149="Male", MIN(OFFSET(Mortality_Rates!$B$6, $C149, 0), Mortality_Rates!$B$111), MIN(OFFSET(Mortality_Rates!$B$6, $C149, 1),  Mortality_Rates!$C$111))</f>
        <v>5.9554245583298075E-4</v>
      </c>
      <c r="I149" s="30">
        <f ca="1">(1-IF($B149="Male", $C$3, $C$4))^MIN((I$8-$C$6), $C$5)*IF($B149="Male", MIN(OFFSET(Mortality_Rates!$B$6, $C149, 0), Mortality_Rates!$B$111), MIN(OFFSET(Mortality_Rates!$B$6, $C149, 1),  Mortality_Rates!$C$111))</f>
        <v>5.8869371759090136E-4</v>
      </c>
      <c r="J149" s="30">
        <f ca="1">(1-IF($B149="Male", $C$3, $C$4))^MIN((J$8-$C$6), $C$5)*IF($B149="Male", MIN(OFFSET(Mortality_Rates!$B$6, $C149, 0), Mortality_Rates!$B$111), MIN(OFFSET(Mortality_Rates!$B$6, $C149, 1),  Mortality_Rates!$C$111))</f>
        <v>5.819237398386061E-4</v>
      </c>
      <c r="K149" s="30">
        <f ca="1">(1-IF($B149="Male", $C$3, $C$4))^MIN((K$8-$C$6), $C$5)*IF($B149="Male", MIN(OFFSET(Mortality_Rates!$B$6, $C149, 0), Mortality_Rates!$B$111), MIN(OFFSET(Mortality_Rates!$B$6, $C149, 1),  Mortality_Rates!$C$111))</f>
        <v>5.7523161683046208E-4</v>
      </c>
      <c r="L149" s="30">
        <f ca="1">(1-IF($B149="Male", $C$3, $C$4))^MIN((L$8-$C$6), $C$5)*IF($B149="Male", MIN(OFFSET(Mortality_Rates!$B$6, $C149, 0), Mortality_Rates!$B$111), MIN(OFFSET(Mortality_Rates!$B$6, $C149, 1),  Mortality_Rates!$C$111))</f>
        <v>5.6861645323691174E-4</v>
      </c>
      <c r="M149" s="30">
        <f ca="1">(1-IF($B149="Male", $C$3, $C$4))^MIN((M$8-$C$6), $C$5)*IF($B149="Male", MIN(OFFSET(Mortality_Rates!$B$6, $C149, 0), Mortality_Rates!$B$111), MIN(OFFSET(Mortality_Rates!$B$6, $C149, 1),  Mortality_Rates!$C$111))</f>
        <v>5.6207736402468726E-4</v>
      </c>
      <c r="N149" s="30">
        <f ca="1">(1-IF($B149="Male", $C$3, $C$4))^MIN((N$8-$C$6), $C$5)*IF($B149="Male", MIN(OFFSET(Mortality_Rates!$B$6, $C149, 0), Mortality_Rates!$B$111), MIN(OFFSET(Mortality_Rates!$B$6, $C149, 1),  Mortality_Rates!$C$111))</f>
        <v>5.5561347433840335E-4</v>
      </c>
      <c r="O149" s="30">
        <f ca="1">(1-IF($B149="Male", $C$3, $C$4))^MIN((O$8-$C$6), $C$5)*IF($B149="Male", MIN(OFFSET(Mortality_Rates!$B$6, $C149, 0), Mortality_Rates!$B$111), MIN(OFFSET(Mortality_Rates!$B$6, $C149, 1),  Mortality_Rates!$C$111))</f>
        <v>5.4922391938351186E-4</v>
      </c>
      <c r="P149" s="30">
        <f ca="1">(1-IF($B149="Male", $C$3, $C$4))^MIN((P$8-$C$6), $C$5)*IF($B149="Male", MIN(OFFSET(Mortality_Rates!$B$6, $C149, 0), Mortality_Rates!$B$111), MIN(OFFSET(Mortality_Rates!$B$6, $C149, 1),  Mortality_Rates!$C$111))</f>
        <v>5.4290784431060149E-4</v>
      </c>
      <c r="Q149" s="30">
        <f ca="1">(1-IF($B149="Male", $C$3, $C$4))^MIN((Q$8-$C$6), $C$5)*IF($B149="Male", MIN(OFFSET(Mortality_Rates!$B$6, $C149, 0), Mortality_Rates!$B$111), MIN(OFFSET(Mortality_Rates!$B$6, $C149, 1),  Mortality_Rates!$C$111))</f>
        <v>5.366644041010295E-4</v>
      </c>
      <c r="R149" s="30">
        <f ca="1">(1-IF($B149="Male", $C$3, $C$4))^MIN((R$8-$C$6), $C$5)*IF($B149="Male", MIN(OFFSET(Mortality_Rates!$B$6, $C149, 0), Mortality_Rates!$B$111), MIN(OFFSET(Mortality_Rates!$B$6, $C149, 1),  Mortality_Rates!$C$111))</f>
        <v>5.3049276345386775E-4</v>
      </c>
      <c r="S149" s="30">
        <f ca="1">(1-IF($B149="Male", $C$3, $C$4))^MIN((S$8-$C$6), $C$5)*IF($B149="Male", MIN(OFFSET(Mortality_Rates!$B$6, $C149, 0), Mortality_Rates!$B$111), MIN(OFFSET(Mortality_Rates!$B$6, $C149, 1),  Mortality_Rates!$C$111))</f>
        <v>5.2439209667414822E-4</v>
      </c>
      <c r="T149" s="30">
        <f ca="1">(1-IF($B149="Male", $C$3, $C$4))^MIN((T$8-$C$6), $C$5)*IF($B149="Male", MIN(OFFSET(Mortality_Rates!$B$6, $C149, 0), Mortality_Rates!$B$111), MIN(OFFSET(Mortality_Rates!$B$6, $C149, 1),  Mortality_Rates!$C$111))</f>
        <v>5.183615875623955E-4</v>
      </c>
      <c r="U149" s="30">
        <f ca="1">(1-IF($B149="Male", $C$3, $C$4))^MIN((U$8-$C$6), $C$5)*IF($B149="Male", MIN(OFFSET(Mortality_Rates!$B$6, $C149, 0), Mortality_Rates!$B$111), MIN(OFFSET(Mortality_Rates!$B$6, $C149, 1),  Mortality_Rates!$C$111))</f>
        <v>5.12400429305428E-4</v>
      </c>
      <c r="V149" s="30">
        <f ca="1">(1-IF($B149="Male", $C$3, $C$4))^MIN((V$8-$C$6), $C$5)*IF($B149="Male", MIN(OFFSET(Mortality_Rates!$B$6, $C149, 0), Mortality_Rates!$B$111), MIN(OFFSET(Mortality_Rates!$B$6, $C149, 1),  Mortality_Rates!$C$111))</f>
        <v>5.0650782436841555E-4</v>
      </c>
      <c r="W149" s="30">
        <f ca="1">(1-IF($B149="Male", $C$3, $C$4))^MIN((W$8-$C$6), $C$5)*IF($B149="Male", MIN(OFFSET(Mortality_Rates!$B$6, $C149, 0), Mortality_Rates!$B$111), MIN(OFFSET(Mortality_Rates!$B$6, $C149, 1),  Mortality_Rates!$C$111))</f>
        <v>5.0068298438817884E-4</v>
      </c>
      <c r="X149" s="30">
        <f ca="1">(1-IF($B149="Male", $C$3, $C$4))^MIN((X$8-$C$6), $C$5)*IF($B149="Male", MIN(OFFSET(Mortality_Rates!$B$6, $C149, 0), Mortality_Rates!$B$111), MIN(OFFSET(Mortality_Rates!$B$6, $C149, 1),  Mortality_Rates!$C$111))</f>
        <v>4.9492513006771475E-4</v>
      </c>
      <c r="Y149" s="30">
        <f ca="1">(1-IF($B149="Male", $C$3, $C$4))^MIN((Y$8-$C$6), $C$5)*IF($B149="Male", MIN(OFFSET(Mortality_Rates!$B$6, $C149, 0), Mortality_Rates!$B$111), MIN(OFFSET(Mortality_Rates!$B$6, $C149, 1),  Mortality_Rates!$C$111))</f>
        <v>4.892334910719361E-4</v>
      </c>
      <c r="Z149" s="30">
        <f ca="1">(1-IF($B149="Male", $C$3, $C$4))^MIN((Z$8-$C$6), $C$5)*IF($B149="Male", MIN(OFFSET(Mortality_Rates!$B$6, $C149, 0), Mortality_Rates!$B$111), MIN(OFFSET(Mortality_Rates!$B$6, $C149, 1),  Mortality_Rates!$C$111))</f>
        <v>4.8360730592460883E-4</v>
      </c>
      <c r="AA149" s="30">
        <f ca="1">(1-IF($B149="Male", $C$3, $C$4))^MIN((AA$8-$C$6), $C$5)*IF($B149="Male", MIN(OFFSET(Mortality_Rates!$B$6, $C149, 0), Mortality_Rates!$B$111), MIN(OFFSET(Mortality_Rates!$B$6, $C149, 1),  Mortality_Rates!$C$111))</f>
        <v>4.7804582190647579E-4</v>
      </c>
      <c r="AB149" s="30">
        <f ca="1">(1-IF($B149="Male", $C$3, $C$4))^MIN((AB$8-$C$6), $C$5)*IF($B149="Male", MIN(OFFSET(Mortality_Rates!$B$6, $C149, 0), Mortality_Rates!$B$111), MIN(OFFSET(Mortality_Rates!$B$6, $C149, 1),  Mortality_Rates!$C$111))</f>
        <v>4.7254829495455133E-4</v>
      </c>
      <c r="AC149" s="30">
        <f ca="1">(1-IF($B149="Male", $C$3, $C$4))^MIN((AC$8-$C$6), $C$5)*IF($B149="Male", MIN(OFFSET(Mortality_Rates!$B$6, $C149, 0), Mortality_Rates!$B$111), MIN(OFFSET(Mortality_Rates!$B$6, $C149, 1),  Mortality_Rates!$C$111))</f>
        <v>4.6711398956257398E-4</v>
      </c>
      <c r="AD149" s="30">
        <f ca="1">(1-IF($B149="Male", $C$3, $C$4))^MIN((AD$8-$C$6), $C$5)*IF($B149="Male", MIN(OFFSET(Mortality_Rates!$B$6, $C149, 0), Mortality_Rates!$B$111), MIN(OFFSET(Mortality_Rates!$B$6, $C149, 1),  Mortality_Rates!$C$111))</f>
        <v>4.6174217868260442E-4</v>
      </c>
      <c r="AE149" s="30">
        <f ca="1">(1-IF($B149="Male", $C$3, $C$4))^MIN((AE$8-$C$6), $C$5)*IF($B149="Male", MIN(OFFSET(Mortality_Rates!$B$6, $C149, 0), Mortality_Rates!$B$111), MIN(OFFSET(Mortality_Rates!$B$6, $C149, 1),  Mortality_Rates!$C$111))</f>
        <v>4.5643214362775454E-4</v>
      </c>
      <c r="AF149" s="30">
        <f ca="1">(1-IF($B149="Male", $C$3, $C$4))^MIN((AF$8-$C$6), $C$5)*IF($B149="Male", MIN(OFFSET(Mortality_Rates!$B$6, $C149, 0), Mortality_Rates!$B$111), MIN(OFFSET(Mortality_Rates!$B$6, $C149, 1),  Mortality_Rates!$C$111))</f>
        <v>4.5118317397603537E-4</v>
      </c>
      <c r="AG149" s="30">
        <f ca="1">(1-IF($B149="Male", $C$3, $C$4))^MIN((AG$8-$C$6), $C$5)*IF($B149="Male", MIN(OFFSET(Mortality_Rates!$B$6, $C149, 0), Mortality_Rates!$B$111), MIN(OFFSET(Mortality_Rates!$B$6, $C149, 1),  Mortality_Rates!$C$111))</f>
        <v>4.4599456747531095E-4</v>
      </c>
      <c r="AH149" s="30">
        <f ca="1">(1-IF($B149="Male", $C$3, $C$4))^MIN((AH$8-$C$6), $C$5)*IF($B149="Male", MIN(OFFSET(Mortality_Rates!$B$6, $C149, 0), Mortality_Rates!$B$111), MIN(OFFSET(Mortality_Rates!$B$6, $C149, 1),  Mortality_Rates!$C$111))</f>
        <v>4.4086562994934489E-4</v>
      </c>
      <c r="AI149" s="30">
        <f ca="1">(1-IF($B149="Male", $C$3, $C$4))^MIN((AI$8-$C$6), $C$5)*IF($B149="Male", MIN(OFFSET(Mortality_Rates!$B$6, $C149, 0), Mortality_Rates!$B$111), MIN(OFFSET(Mortality_Rates!$B$6, $C149, 1),  Mortality_Rates!$C$111))</f>
        <v>4.3579567520492739E-4</v>
      </c>
      <c r="AJ149" s="30">
        <f ca="1">(1-IF($B149="Male", $C$3, $C$4))^MIN((AJ$8-$C$6), $C$5)*IF($B149="Male", MIN(OFFSET(Mortality_Rates!$B$6, $C149, 0), Mortality_Rates!$B$111), MIN(OFFSET(Mortality_Rates!$B$6, $C149, 1),  Mortality_Rates!$C$111))</f>
        <v>4.3078402494007076E-4</v>
      </c>
      <c r="AK149" s="30">
        <f ca="1">(1-IF($B149="Male", $C$3, $C$4))^MIN((AK$8-$C$6), $C$5)*IF($B149="Male", MIN(OFFSET(Mortality_Rates!$B$6, $C149, 0), Mortality_Rates!$B$111), MIN(OFFSET(Mortality_Rates!$B$6, $C149, 1),  Mortality_Rates!$C$111))</f>
        <v>4.2583000865325995E-4</v>
      </c>
      <c r="AL149" s="30">
        <f ca="1">(1-IF($B149="Male", $C$3, $C$4))^MIN((AL$8-$C$6), $C$5)*IF($B149="Male", MIN(OFFSET(Mortality_Rates!$B$6, $C149, 0), Mortality_Rates!$B$111), MIN(OFFSET(Mortality_Rates!$B$6, $C149, 1),  Mortality_Rates!$C$111))</f>
        <v>4.2093296355374743E-4</v>
      </c>
      <c r="AM149" s="30">
        <f ca="1">(1-IF($B149="Male", $C$3, $C$4))^MIN((AM$8-$C$6), $C$5)*IF($B149="Male", MIN(OFFSET(Mortality_Rates!$B$6, $C149, 0), Mortality_Rates!$B$111), MIN(OFFSET(Mortality_Rates!$B$6, $C149, 1),  Mortality_Rates!$C$111))</f>
        <v>4.1609223447287939E-4</v>
      </c>
      <c r="AN149" s="30">
        <f ca="1">(1-IF($B149="Male", $C$3, $C$4))^MIN((AN$8-$C$6), $C$5)*IF($B149="Male", MIN(OFFSET(Mortality_Rates!$B$6, $C149, 0), Mortality_Rates!$B$111), MIN(OFFSET(Mortality_Rates!$B$6, $C149, 1),  Mortality_Rates!$C$111))</f>
        <v>4.1130717377644129E-4</v>
      </c>
      <c r="AO149" s="30">
        <f ca="1">(1-IF($B149="Male", $C$3, $C$4))^MIN((AO$8-$C$6), $C$5)*IF($B149="Male", MIN(OFFSET(Mortality_Rates!$B$6, $C149, 0), Mortality_Rates!$B$111), MIN(OFFSET(Mortality_Rates!$B$6, $C149, 1),  Mortality_Rates!$C$111))</f>
        <v>4.0657714127801222E-4</v>
      </c>
      <c r="AP149" s="30">
        <f ca="1">(1-IF($B149="Male", $C$3, $C$4))^MIN((AP$8-$C$6), $C$5)*IF($B149="Male", MIN(OFFSET(Mortality_Rates!$B$6, $C149, 0), Mortality_Rates!$B$111), MIN(OFFSET(Mortality_Rates!$B$6, $C149, 1),  Mortality_Rates!$C$111))</f>
        <v>4.019015041533151E-4</v>
      </c>
      <c r="AQ149" s="30">
        <f ca="1">(1-IF($B149="Male", $C$3, $C$4))^MIN((AQ$8-$C$6), $C$5)*IF($B149="Male", MIN(OFFSET(Mortality_Rates!$B$6, $C149, 0), Mortality_Rates!$B$111), MIN(OFFSET(Mortality_Rates!$B$6, $C149, 1),  Mortality_Rates!$C$111))</f>
        <v>3.9727963685555197E-4</v>
      </c>
      <c r="AR149" s="30">
        <f ca="1">(1-IF($B149="Male", $C$3, $C$4))^MIN((AR$8-$C$6), $C$5)*IF($B149="Male", MIN(OFFSET(Mortality_Rates!$B$6, $C149, 0), Mortality_Rates!$B$111), MIN(OFFSET(Mortality_Rates!$B$6, $C149, 1),  Mortality_Rates!$C$111))</f>
        <v>3.9271092103171308E-4</v>
      </c>
      <c r="AS149" s="30">
        <f ca="1">(1-IF($B149="Male", $C$3, $C$4))^MIN((AS$8-$C$6), $C$5)*IF($B149="Male", MIN(OFFSET(Mortality_Rates!$B$6, $C149, 0), Mortality_Rates!$B$111), MIN(OFFSET(Mortality_Rates!$B$6, $C149, 1),  Mortality_Rates!$C$111))</f>
        <v>3.8819474543984838E-4</v>
      </c>
      <c r="AT149" s="30">
        <f ca="1">(1-IF($B149="Male", $C$3, $C$4))^MIN((AT$8-$C$6), $C$5)*IF($B149="Male", MIN(OFFSET(Mortality_Rates!$B$6, $C149, 0), Mortality_Rates!$B$111), MIN(OFFSET(Mortality_Rates!$B$6, $C149, 1),  Mortality_Rates!$C$111))</f>
        <v>3.8373050586729016E-4</v>
      </c>
      <c r="AU149" s="30">
        <f ca="1">(1-IF($B149="Male", $C$3, $C$4))^MIN((AU$8-$C$6), $C$5)*IF($B149="Male", MIN(OFFSET(Mortality_Rates!$B$6, $C149, 0), Mortality_Rates!$B$111), MIN(OFFSET(Mortality_Rates!$B$6, $C149, 1),  Mortality_Rates!$C$111))</f>
        <v>3.793176050498164E-4</v>
      </c>
      <c r="AV149" s="30">
        <f ca="1">(1-IF($B149="Male", $C$3, $C$4))^MIN((AV$8-$C$6), $C$5)*IF($B149="Male", MIN(OFFSET(Mortality_Rates!$B$6, $C149, 0), Mortality_Rates!$B$111), MIN(OFFSET(Mortality_Rates!$B$6, $C149, 1),  Mortality_Rates!$C$111))</f>
        <v>3.7495545259174349E-4</v>
      </c>
      <c r="AW149" s="30">
        <f ca="1">(1-IF($B149="Male", $C$3, $C$4))^MIN((AW$8-$C$6), $C$5)*IF($B149="Male", MIN(OFFSET(Mortality_Rates!$B$6, $C149, 0), Mortality_Rates!$B$111), MIN(OFFSET(Mortality_Rates!$B$6, $C149, 1),  Mortality_Rates!$C$111))</f>
        <v>3.7064346488693844E-4</v>
      </c>
      <c r="AX149" s="30">
        <f ca="1">(1-IF($B149="Male", $C$3, $C$4))^MIN((AX$8-$C$6), $C$5)*IF($B149="Male", MIN(OFFSET(Mortality_Rates!$B$6, $C149, 0), Mortality_Rates!$B$111), MIN(OFFSET(Mortality_Rates!$B$6, $C149, 1),  Mortality_Rates!$C$111))</f>
        <v>3.6638106504073868E-4</v>
      </c>
      <c r="AY149" s="30">
        <f ca="1">(1-IF($B149="Male", $C$3, $C$4))^MIN((AY$8-$C$6), $C$5)*IF($B149="Male", MIN(OFFSET(Mortality_Rates!$B$6, $C149, 0), Mortality_Rates!$B$111), MIN(OFFSET(Mortality_Rates!$B$6, $C149, 1),  Mortality_Rates!$C$111))</f>
        <v>3.6216768279277018E-4</v>
      </c>
      <c r="AZ149" s="30">
        <f ca="1">(1-IF($B149="Male", $C$3, $C$4))^MIN((AZ$8-$C$6), $C$5)*IF($B149="Male", MIN(OFFSET(Mortality_Rates!$B$6, $C149, 0), Mortality_Rates!$B$111), MIN(OFFSET(Mortality_Rates!$B$6, $C149, 1),  Mortality_Rates!$C$111))</f>
        <v>3.5800275444065329E-4</v>
      </c>
      <c r="BA149" s="30">
        <f ca="1">(1-IF($B149="Male", $C$3, $C$4))^MIN((BA$8-$C$6), $C$5)*IF($B149="Male", MIN(OFFSET(Mortality_Rates!$B$6, $C149, 0), Mortality_Rates!$B$111), MIN(OFFSET(Mortality_Rates!$B$6, $C149, 1),  Mortality_Rates!$C$111))</f>
        <v>3.5388572276458583E-4</v>
      </c>
      <c r="BB149" s="30">
        <f ca="1">(1-IF($B149="Male", $C$3, $C$4))^MIN((BB$8-$C$6), $C$5)*IF($B149="Male", MIN(OFFSET(Mortality_Rates!$B$6, $C149, 0), Mortality_Rates!$B$111), MIN(OFFSET(Mortality_Rates!$B$6, $C149, 1),  Mortality_Rates!$C$111))</f>
        <v>3.5388572276458583E-4</v>
      </c>
      <c r="BC149" s="30">
        <f ca="1">(1-IF($B149="Male", $C$3, $C$4))^MIN((BC$8-$C$6), $C$5)*IF($B149="Male", MIN(OFFSET(Mortality_Rates!$B$6, $C149, 0), Mortality_Rates!$B$111), MIN(OFFSET(Mortality_Rates!$B$6, $C149, 1),  Mortality_Rates!$C$111))</f>
        <v>3.5388572276458583E-4</v>
      </c>
      <c r="BD149" s="30">
        <f ca="1">(1-IF($B149="Male", $C$3, $C$4))^MIN((BD$8-$C$6), $C$5)*IF($B149="Male", MIN(OFFSET(Mortality_Rates!$B$6, $C149, 0), Mortality_Rates!$B$111), MIN(OFFSET(Mortality_Rates!$B$6, $C149, 1),  Mortality_Rates!$C$111))</f>
        <v>3.5388572276458583E-4</v>
      </c>
      <c r="BE149" s="30">
        <f ca="1">(1-IF($B149="Male", $C$3, $C$4))^MIN((BE$8-$C$6), $C$5)*IF($B149="Male", MIN(OFFSET(Mortality_Rates!$B$6, $C149, 0), Mortality_Rates!$B$111), MIN(OFFSET(Mortality_Rates!$B$6, $C149, 1),  Mortality_Rates!$C$111))</f>
        <v>3.5388572276458583E-4</v>
      </c>
      <c r="BF149" s="30">
        <f ca="1">(1-IF($B149="Male", $C$3, $C$4))^MIN((BF$8-$C$6), $C$5)*IF($B149="Male", MIN(OFFSET(Mortality_Rates!$B$6, $C149, 0), Mortality_Rates!$B$111), MIN(OFFSET(Mortality_Rates!$B$6, $C149, 1),  Mortality_Rates!$C$111))</f>
        <v>3.5388572276458583E-4</v>
      </c>
      <c r="BG149" s="30">
        <f ca="1">(1-IF($B149="Male", $C$3, $C$4))^MIN((BG$8-$C$6), $C$5)*IF($B149="Male", MIN(OFFSET(Mortality_Rates!$B$6, $C149, 0), Mortality_Rates!$B$111), MIN(OFFSET(Mortality_Rates!$B$6, $C149, 1),  Mortality_Rates!$C$111))</f>
        <v>3.5388572276458583E-4</v>
      </c>
      <c r="BH149" s="30">
        <f ca="1">(1-IF($B149="Male", $C$3, $C$4))^MIN((BH$8-$C$6), $C$5)*IF($B149="Male", MIN(OFFSET(Mortality_Rates!$B$6, $C149, 0), Mortality_Rates!$B$111), MIN(OFFSET(Mortality_Rates!$B$6, $C149, 1),  Mortality_Rates!$C$111))</f>
        <v>3.5388572276458583E-4</v>
      </c>
      <c r="BI149" s="30">
        <f ca="1">(1-IF($B149="Male", $C$3, $C$4))^MIN((BI$8-$C$6), $C$5)*IF($B149="Male", MIN(OFFSET(Mortality_Rates!$B$6, $C149, 0), Mortality_Rates!$B$111), MIN(OFFSET(Mortality_Rates!$B$6, $C149, 1),  Mortality_Rates!$C$111))</f>
        <v>3.5388572276458583E-4</v>
      </c>
      <c r="BJ149" s="30">
        <f ca="1">(1-IF($B149="Male", $C$3, $C$4))^MIN((BJ$8-$C$6), $C$5)*IF($B149="Male", MIN(OFFSET(Mortality_Rates!$B$6, $C149, 0), Mortality_Rates!$B$111), MIN(OFFSET(Mortality_Rates!$B$6, $C149, 1),  Mortality_Rates!$C$111))</f>
        <v>3.5388572276458583E-4</v>
      </c>
      <c r="BK149" s="30">
        <f ca="1">(1-IF($B149="Male", $C$3, $C$4))^MIN((BK$8-$C$6), $C$5)*IF($B149="Male", MIN(OFFSET(Mortality_Rates!$B$6, $C149, 0), Mortality_Rates!$B$111), MIN(OFFSET(Mortality_Rates!$B$6, $C149, 1),  Mortality_Rates!$C$111))</f>
        <v>3.5388572276458583E-4</v>
      </c>
    </row>
    <row r="150" spans="1:63" x14ac:dyDescent="0.35">
      <c r="A150" t="s">
        <v>38</v>
      </c>
      <c r="B150" t="s">
        <v>32</v>
      </c>
      <c r="C150">
        <f t="shared" si="27"/>
        <v>40</v>
      </c>
      <c r="D150" s="30">
        <f ca="1">(1-IF($B150="Male", $C$3, $C$4))^MIN((D$8-$C$6), $C$5)*IF($B150="Male", MIN(OFFSET(Mortality_Rates!$B$6, $C150, 0), Mortality_Rates!$B$111), MIN(OFFSET(Mortality_Rates!$B$6, $C150, 1),  Mortality_Rates!$C$111))</f>
        <v>6.8404200000000005E-4</v>
      </c>
      <c r="E150" s="30">
        <f ca="1">(1-IF($B150="Male", $C$3, $C$4))^MIN((E$8-$C$6), $C$5)*IF($B150="Male", MIN(OFFSET(Mortality_Rates!$B$6, $C150, 0), Mortality_Rates!$B$111), MIN(OFFSET(Mortality_Rates!$B$6, $C150, 1),  Mortality_Rates!$C$111))</f>
        <v>6.7617551699999999E-4</v>
      </c>
      <c r="F150" s="30">
        <f ca="1">(1-IF($B150="Male", $C$3, $C$4))^MIN((F$8-$C$6), $C$5)*IF($B150="Male", MIN(OFFSET(Mortality_Rates!$B$6, $C150, 0), Mortality_Rates!$B$111), MIN(OFFSET(Mortality_Rates!$B$6, $C150, 1),  Mortality_Rates!$C$111))</f>
        <v>6.6839949855450006E-4</v>
      </c>
      <c r="G150" s="30">
        <f ca="1">(1-IF($B150="Male", $C$3, $C$4))^MIN((G$8-$C$6), $C$5)*IF($B150="Male", MIN(OFFSET(Mortality_Rates!$B$6, $C150, 0), Mortality_Rates!$B$111), MIN(OFFSET(Mortality_Rates!$B$6, $C150, 1),  Mortality_Rates!$C$111))</f>
        <v>6.6071290432112334E-4</v>
      </c>
      <c r="H150" s="30">
        <f ca="1">(1-IF($B150="Male", $C$3, $C$4))^MIN((H$8-$C$6), $C$5)*IF($B150="Male", MIN(OFFSET(Mortality_Rates!$B$6, $C150, 0), Mortality_Rates!$B$111), MIN(OFFSET(Mortality_Rates!$B$6, $C150, 1),  Mortality_Rates!$C$111))</f>
        <v>6.5311470592143046E-4</v>
      </c>
      <c r="I150" s="30">
        <f ca="1">(1-IF($B150="Male", $C$3, $C$4))^MIN((I$8-$C$6), $C$5)*IF($B150="Male", MIN(OFFSET(Mortality_Rates!$B$6, $C150, 0), Mortality_Rates!$B$111), MIN(OFFSET(Mortality_Rates!$B$6, $C150, 1),  Mortality_Rates!$C$111))</f>
        <v>6.4560388680333402E-4</v>
      </c>
      <c r="J150" s="30">
        <f ca="1">(1-IF($B150="Male", $C$3, $C$4))^MIN((J$8-$C$6), $C$5)*IF($B150="Male", MIN(OFFSET(Mortality_Rates!$B$6, $C150, 0), Mortality_Rates!$B$111), MIN(OFFSET(Mortality_Rates!$B$6, $C150, 1),  Mortality_Rates!$C$111))</f>
        <v>6.381794421050957E-4</v>
      </c>
      <c r="K150" s="30">
        <f ca="1">(1-IF($B150="Male", $C$3, $C$4))^MIN((K$8-$C$6), $C$5)*IF($B150="Male", MIN(OFFSET(Mortality_Rates!$B$6, $C150, 0), Mortality_Rates!$B$111), MIN(OFFSET(Mortality_Rates!$B$6, $C150, 1),  Mortality_Rates!$C$111))</f>
        <v>6.3084037852088708E-4</v>
      </c>
      <c r="L150" s="30">
        <f ca="1">(1-IF($B150="Male", $C$3, $C$4))^MIN((L$8-$C$6), $C$5)*IF($B150="Male", MIN(OFFSET(Mortality_Rates!$B$6, $C150, 0), Mortality_Rates!$B$111), MIN(OFFSET(Mortality_Rates!$B$6, $C150, 1),  Mortality_Rates!$C$111))</f>
        <v>6.2358571416789687E-4</v>
      </c>
      <c r="M150" s="30">
        <f ca="1">(1-IF($B150="Male", $C$3, $C$4))^MIN((M$8-$C$6), $C$5)*IF($B150="Male", MIN(OFFSET(Mortality_Rates!$B$6, $C150, 0), Mortality_Rates!$B$111), MIN(OFFSET(Mortality_Rates!$B$6, $C150, 1),  Mortality_Rates!$C$111))</f>
        <v>6.164144784549661E-4</v>
      </c>
      <c r="N150" s="30">
        <f ca="1">(1-IF($B150="Male", $C$3, $C$4))^MIN((N$8-$C$6), $C$5)*IF($B150="Male", MIN(OFFSET(Mortality_Rates!$B$6, $C150, 0), Mortality_Rates!$B$111), MIN(OFFSET(Mortality_Rates!$B$6, $C150, 1),  Mortality_Rates!$C$111))</f>
        <v>6.0932571195273393E-4</v>
      </c>
      <c r="O150" s="30">
        <f ca="1">(1-IF($B150="Male", $C$3, $C$4))^MIN((O$8-$C$6), $C$5)*IF($B150="Male", MIN(OFFSET(Mortality_Rates!$B$6, $C150, 0), Mortality_Rates!$B$111), MIN(OFFSET(Mortality_Rates!$B$6, $C150, 1),  Mortality_Rates!$C$111))</f>
        <v>6.023184662652776E-4</v>
      </c>
      <c r="P150" s="30">
        <f ca="1">(1-IF($B150="Male", $C$3, $C$4))^MIN((P$8-$C$6), $C$5)*IF($B150="Male", MIN(OFFSET(Mortality_Rates!$B$6, $C150, 0), Mortality_Rates!$B$111), MIN(OFFSET(Mortality_Rates!$B$6, $C150, 1),  Mortality_Rates!$C$111))</f>
        <v>5.9539180390322688E-4</v>
      </c>
      <c r="Q150" s="30">
        <f ca="1">(1-IF($B150="Male", $C$3, $C$4))^MIN((Q$8-$C$6), $C$5)*IF($B150="Male", MIN(OFFSET(Mortality_Rates!$B$6, $C150, 0), Mortality_Rates!$B$111), MIN(OFFSET(Mortality_Rates!$B$6, $C150, 1),  Mortality_Rates!$C$111))</f>
        <v>5.8854479815833986E-4</v>
      </c>
      <c r="R150" s="30">
        <f ca="1">(1-IF($B150="Male", $C$3, $C$4))^MIN((R$8-$C$6), $C$5)*IF($B150="Male", MIN(OFFSET(Mortality_Rates!$B$6, $C150, 0), Mortality_Rates!$B$111), MIN(OFFSET(Mortality_Rates!$B$6, $C150, 1),  Mortality_Rates!$C$111))</f>
        <v>5.8177653297951891E-4</v>
      </c>
      <c r="S150" s="30">
        <f ca="1">(1-IF($B150="Male", $C$3, $C$4))^MIN((S$8-$C$6), $C$5)*IF($B150="Male", MIN(OFFSET(Mortality_Rates!$B$6, $C150, 0), Mortality_Rates!$B$111), MIN(OFFSET(Mortality_Rates!$B$6, $C150, 1),  Mortality_Rates!$C$111))</f>
        <v>5.750861028502544E-4</v>
      </c>
      <c r="T150" s="30">
        <f ca="1">(1-IF($B150="Male", $C$3, $C$4))^MIN((T$8-$C$6), $C$5)*IF($B150="Male", MIN(OFFSET(Mortality_Rates!$B$6, $C150, 0), Mortality_Rates!$B$111), MIN(OFFSET(Mortality_Rates!$B$6, $C150, 1),  Mortality_Rates!$C$111))</f>
        <v>5.6847261266747653E-4</v>
      </c>
      <c r="U150" s="30">
        <f ca="1">(1-IF($B150="Male", $C$3, $C$4))^MIN((U$8-$C$6), $C$5)*IF($B150="Male", MIN(OFFSET(Mortality_Rates!$B$6, $C150, 0), Mortality_Rates!$B$111), MIN(OFFSET(Mortality_Rates!$B$6, $C150, 1),  Mortality_Rates!$C$111))</f>
        <v>5.6193517762180057E-4</v>
      </c>
      <c r="V150" s="30">
        <f ca="1">(1-IF($B150="Male", $C$3, $C$4))^MIN((V$8-$C$6), $C$5)*IF($B150="Male", MIN(OFFSET(Mortality_Rates!$B$6, $C150, 0), Mortality_Rates!$B$111), MIN(OFFSET(Mortality_Rates!$B$6, $C150, 1),  Mortality_Rates!$C$111))</f>
        <v>5.5547292307914979E-4</v>
      </c>
      <c r="W150" s="30">
        <f ca="1">(1-IF($B150="Male", $C$3, $C$4))^MIN((W$8-$C$6), $C$5)*IF($B150="Male", MIN(OFFSET(Mortality_Rates!$B$6, $C150, 0), Mortality_Rates!$B$111), MIN(OFFSET(Mortality_Rates!$B$6, $C150, 1),  Mortality_Rates!$C$111))</f>
        <v>5.4908498446373962E-4</v>
      </c>
      <c r="X150" s="30">
        <f ca="1">(1-IF($B150="Male", $C$3, $C$4))^MIN((X$8-$C$6), $C$5)*IF($B150="Male", MIN(OFFSET(Mortality_Rates!$B$6, $C150, 0), Mortality_Rates!$B$111), MIN(OFFSET(Mortality_Rates!$B$6, $C150, 1),  Mortality_Rates!$C$111))</f>
        <v>5.4277050714240666E-4</v>
      </c>
      <c r="Y150" s="30">
        <f ca="1">(1-IF($B150="Male", $C$3, $C$4))^MIN((Y$8-$C$6), $C$5)*IF($B150="Male", MIN(OFFSET(Mortality_Rates!$B$6, $C150, 0), Mortality_Rates!$B$111), MIN(OFFSET(Mortality_Rates!$B$6, $C150, 1),  Mortality_Rates!$C$111))</f>
        <v>5.3652864631026896E-4</v>
      </c>
      <c r="Z150" s="30">
        <f ca="1">(1-IF($B150="Male", $C$3, $C$4))^MIN((Z$8-$C$6), $C$5)*IF($B150="Male", MIN(OFFSET(Mortality_Rates!$B$6, $C150, 0), Mortality_Rates!$B$111), MIN(OFFSET(Mortality_Rates!$B$6, $C150, 1),  Mortality_Rates!$C$111))</f>
        <v>5.303585668777009E-4</v>
      </c>
      <c r="AA150" s="30">
        <f ca="1">(1-IF($B150="Male", $C$3, $C$4))^MIN((AA$8-$C$6), $C$5)*IF($B150="Male", MIN(OFFSET(Mortality_Rates!$B$6, $C150, 0), Mortality_Rates!$B$111), MIN(OFFSET(Mortality_Rates!$B$6, $C150, 1),  Mortality_Rates!$C$111))</f>
        <v>5.2425944335860732E-4</v>
      </c>
      <c r="AB150" s="30">
        <f ca="1">(1-IF($B150="Male", $C$3, $C$4))^MIN((AB$8-$C$6), $C$5)*IF($B150="Male", MIN(OFFSET(Mortality_Rates!$B$6, $C150, 0), Mortality_Rates!$B$111), MIN(OFFSET(Mortality_Rates!$B$6, $C150, 1),  Mortality_Rates!$C$111))</f>
        <v>5.182304597599834E-4</v>
      </c>
      <c r="AC150" s="30">
        <f ca="1">(1-IF($B150="Male", $C$3, $C$4))^MIN((AC$8-$C$6), $C$5)*IF($B150="Male", MIN(OFFSET(Mortality_Rates!$B$6, $C150, 0), Mortality_Rates!$B$111), MIN(OFFSET(Mortality_Rates!$B$6, $C150, 1),  Mortality_Rates!$C$111))</f>
        <v>5.1227080947274361E-4</v>
      </c>
      <c r="AD150" s="30">
        <f ca="1">(1-IF($B150="Male", $C$3, $C$4))^MIN((AD$8-$C$6), $C$5)*IF($B150="Male", MIN(OFFSET(Mortality_Rates!$B$6, $C150, 0), Mortality_Rates!$B$111), MIN(OFFSET(Mortality_Rates!$B$6, $C150, 1),  Mortality_Rates!$C$111))</f>
        <v>5.063796951638071E-4</v>
      </c>
      <c r="AE150" s="30">
        <f ca="1">(1-IF($B150="Male", $C$3, $C$4))^MIN((AE$8-$C$6), $C$5)*IF($B150="Male", MIN(OFFSET(Mortality_Rates!$B$6, $C150, 0), Mortality_Rates!$B$111), MIN(OFFSET(Mortality_Rates!$B$6, $C150, 1),  Mortality_Rates!$C$111))</f>
        <v>5.0055632866942337E-4</v>
      </c>
      <c r="AF150" s="30">
        <f ca="1">(1-IF($B150="Male", $C$3, $C$4))^MIN((AF$8-$C$6), $C$5)*IF($B150="Male", MIN(OFFSET(Mortality_Rates!$B$6, $C150, 0), Mortality_Rates!$B$111), MIN(OFFSET(Mortality_Rates!$B$6, $C150, 1),  Mortality_Rates!$C$111))</f>
        <v>4.9479993088972498E-4</v>
      </c>
      <c r="AG150" s="30">
        <f ca="1">(1-IF($B150="Male", $C$3, $C$4))^MIN((AG$8-$C$6), $C$5)*IF($B150="Male", MIN(OFFSET(Mortality_Rates!$B$6, $C150, 0), Mortality_Rates!$B$111), MIN(OFFSET(Mortality_Rates!$B$6, $C150, 1),  Mortality_Rates!$C$111))</f>
        <v>4.891097316844931E-4</v>
      </c>
      <c r="AH150" s="30">
        <f ca="1">(1-IF($B150="Male", $C$3, $C$4))^MIN((AH$8-$C$6), $C$5)*IF($B150="Male", MIN(OFFSET(Mortality_Rates!$B$6, $C150, 0), Mortality_Rates!$B$111), MIN(OFFSET(Mortality_Rates!$B$6, $C150, 1),  Mortality_Rates!$C$111))</f>
        <v>4.8348496977012147E-4</v>
      </c>
      <c r="AI150" s="30">
        <f ca="1">(1-IF($B150="Male", $C$3, $C$4))^MIN((AI$8-$C$6), $C$5)*IF($B150="Male", MIN(OFFSET(Mortality_Rates!$B$6, $C150, 0), Mortality_Rates!$B$111), MIN(OFFSET(Mortality_Rates!$B$6, $C150, 1),  Mortality_Rates!$C$111))</f>
        <v>4.7792489261776504E-4</v>
      </c>
      <c r="AJ150" s="30">
        <f ca="1">(1-IF($B150="Male", $C$3, $C$4))^MIN((AJ$8-$C$6), $C$5)*IF($B150="Male", MIN(OFFSET(Mortality_Rates!$B$6, $C150, 0), Mortality_Rates!$B$111), MIN(OFFSET(Mortality_Rates!$B$6, $C150, 1),  Mortality_Rates!$C$111))</f>
        <v>4.7242875635266078E-4</v>
      </c>
      <c r="AK150" s="30">
        <f ca="1">(1-IF($B150="Male", $C$3, $C$4))^MIN((AK$8-$C$6), $C$5)*IF($B150="Male", MIN(OFFSET(Mortality_Rates!$B$6, $C150, 0), Mortality_Rates!$B$111), MIN(OFFSET(Mortality_Rates!$B$6, $C150, 1),  Mortality_Rates!$C$111))</f>
        <v>4.6699582565460518E-4</v>
      </c>
      <c r="AL150" s="30">
        <f ca="1">(1-IF($B150="Male", $C$3, $C$4))^MIN((AL$8-$C$6), $C$5)*IF($B150="Male", MIN(OFFSET(Mortality_Rates!$B$6, $C150, 0), Mortality_Rates!$B$111), MIN(OFFSET(Mortality_Rates!$B$6, $C150, 1),  Mortality_Rates!$C$111))</f>
        <v>4.616253736595772E-4</v>
      </c>
      <c r="AM150" s="30">
        <f ca="1">(1-IF($B150="Male", $C$3, $C$4))^MIN((AM$8-$C$6), $C$5)*IF($B150="Male", MIN(OFFSET(Mortality_Rates!$B$6, $C150, 0), Mortality_Rates!$B$111), MIN(OFFSET(Mortality_Rates!$B$6, $C150, 1),  Mortality_Rates!$C$111))</f>
        <v>4.563166818624921E-4</v>
      </c>
      <c r="AN150" s="30">
        <f ca="1">(1-IF($B150="Male", $C$3, $C$4))^MIN((AN$8-$C$6), $C$5)*IF($B150="Male", MIN(OFFSET(Mortality_Rates!$B$6, $C150, 0), Mortality_Rates!$B$111), MIN(OFFSET(Mortality_Rates!$B$6, $C150, 1),  Mortality_Rates!$C$111))</f>
        <v>4.5106904002107344E-4</v>
      </c>
      <c r="AO150" s="30">
        <f ca="1">(1-IF($B150="Male", $C$3, $C$4))^MIN((AO$8-$C$6), $C$5)*IF($B150="Male", MIN(OFFSET(Mortality_Rates!$B$6, $C150, 0), Mortality_Rates!$B$111), MIN(OFFSET(Mortality_Rates!$B$6, $C150, 1),  Mortality_Rates!$C$111))</f>
        <v>4.4588174606083114E-4</v>
      </c>
      <c r="AP150" s="30">
        <f ca="1">(1-IF($B150="Male", $C$3, $C$4))^MIN((AP$8-$C$6), $C$5)*IF($B150="Male", MIN(OFFSET(Mortality_Rates!$B$6, $C150, 0), Mortality_Rates!$B$111), MIN(OFFSET(Mortality_Rates!$B$6, $C150, 1),  Mortality_Rates!$C$111))</f>
        <v>4.407541059811316E-4</v>
      </c>
      <c r="AQ150" s="30">
        <f ca="1">(1-IF($B150="Male", $C$3, $C$4))^MIN((AQ$8-$C$6), $C$5)*IF($B150="Male", MIN(OFFSET(Mortality_Rates!$B$6, $C150, 0), Mortality_Rates!$B$111), MIN(OFFSET(Mortality_Rates!$B$6, $C150, 1),  Mortality_Rates!$C$111))</f>
        <v>4.3568543376234858E-4</v>
      </c>
      <c r="AR150" s="30">
        <f ca="1">(1-IF($B150="Male", $C$3, $C$4))^MIN((AR$8-$C$6), $C$5)*IF($B150="Male", MIN(OFFSET(Mortality_Rates!$B$6, $C150, 0), Mortality_Rates!$B$111), MIN(OFFSET(Mortality_Rates!$B$6, $C150, 1),  Mortality_Rates!$C$111))</f>
        <v>4.3067505127408154E-4</v>
      </c>
      <c r="AS150" s="30">
        <f ca="1">(1-IF($B150="Male", $C$3, $C$4))^MIN((AS$8-$C$6), $C$5)*IF($B150="Male", MIN(OFFSET(Mortality_Rates!$B$6, $C150, 0), Mortality_Rates!$B$111), MIN(OFFSET(Mortality_Rates!$B$6, $C150, 1),  Mortality_Rates!$C$111))</f>
        <v>4.2572228818442957E-4</v>
      </c>
      <c r="AT150" s="30">
        <f ca="1">(1-IF($B150="Male", $C$3, $C$4))^MIN((AT$8-$C$6), $C$5)*IF($B150="Male", MIN(OFFSET(Mortality_Rates!$B$6, $C150, 0), Mortality_Rates!$B$111), MIN(OFFSET(Mortality_Rates!$B$6, $C150, 1),  Mortality_Rates!$C$111))</f>
        <v>4.208264818703087E-4</v>
      </c>
      <c r="AU150" s="30">
        <f ca="1">(1-IF($B150="Male", $C$3, $C$4))^MIN((AU$8-$C$6), $C$5)*IF($B150="Male", MIN(OFFSET(Mortality_Rates!$B$6, $C150, 0), Mortality_Rates!$B$111), MIN(OFFSET(Mortality_Rates!$B$6, $C150, 1),  Mortality_Rates!$C$111))</f>
        <v>4.1598697732880016E-4</v>
      </c>
      <c r="AV150" s="30">
        <f ca="1">(1-IF($B150="Male", $C$3, $C$4))^MIN((AV$8-$C$6), $C$5)*IF($B150="Male", MIN(OFFSET(Mortality_Rates!$B$6, $C150, 0), Mortality_Rates!$B$111), MIN(OFFSET(Mortality_Rates!$B$6, $C150, 1),  Mortality_Rates!$C$111))</f>
        <v>4.1120312708951899E-4</v>
      </c>
      <c r="AW150" s="30">
        <f ca="1">(1-IF($B150="Male", $C$3, $C$4))^MIN((AW$8-$C$6), $C$5)*IF($B150="Male", MIN(OFFSET(Mortality_Rates!$B$6, $C150, 0), Mortality_Rates!$B$111), MIN(OFFSET(Mortality_Rates!$B$6, $C150, 1),  Mortality_Rates!$C$111))</f>
        <v>4.0647429112798954E-4</v>
      </c>
      <c r="AX150" s="30">
        <f ca="1">(1-IF($B150="Male", $C$3, $C$4))^MIN((AX$8-$C$6), $C$5)*IF($B150="Male", MIN(OFFSET(Mortality_Rates!$B$6, $C150, 0), Mortality_Rates!$B$111), MIN(OFFSET(Mortality_Rates!$B$6, $C150, 1),  Mortality_Rates!$C$111))</f>
        <v>4.0179983678001767E-4</v>
      </c>
      <c r="AY150" s="30">
        <f ca="1">(1-IF($B150="Male", $C$3, $C$4))^MIN((AY$8-$C$6), $C$5)*IF($B150="Male", MIN(OFFSET(Mortality_Rates!$B$6, $C150, 0), Mortality_Rates!$B$111), MIN(OFFSET(Mortality_Rates!$B$6, $C150, 1),  Mortality_Rates!$C$111))</f>
        <v>3.9717913865704743E-4</v>
      </c>
      <c r="AZ150" s="30">
        <f ca="1">(1-IF($B150="Male", $C$3, $C$4))^MIN((AZ$8-$C$6), $C$5)*IF($B150="Male", MIN(OFFSET(Mortality_Rates!$B$6, $C150, 0), Mortality_Rates!$B$111), MIN(OFFSET(Mortality_Rates!$B$6, $C150, 1),  Mortality_Rates!$C$111))</f>
        <v>3.9261157856249139E-4</v>
      </c>
      <c r="BA150" s="30">
        <f ca="1">(1-IF($B150="Male", $C$3, $C$4))^MIN((BA$8-$C$6), $C$5)*IF($B150="Male", MIN(OFFSET(Mortality_Rates!$B$6, $C150, 0), Mortality_Rates!$B$111), MIN(OFFSET(Mortality_Rates!$B$6, $C150, 1),  Mortality_Rates!$C$111))</f>
        <v>3.8809654540902279E-4</v>
      </c>
      <c r="BB150" s="30">
        <f ca="1">(1-IF($B150="Male", $C$3, $C$4))^MIN((BB$8-$C$6), $C$5)*IF($B150="Male", MIN(OFFSET(Mortality_Rates!$B$6, $C150, 0), Mortality_Rates!$B$111), MIN(OFFSET(Mortality_Rates!$B$6, $C150, 1),  Mortality_Rates!$C$111))</f>
        <v>3.8809654540902279E-4</v>
      </c>
      <c r="BC150" s="30">
        <f ca="1">(1-IF($B150="Male", $C$3, $C$4))^MIN((BC$8-$C$6), $C$5)*IF($B150="Male", MIN(OFFSET(Mortality_Rates!$B$6, $C150, 0), Mortality_Rates!$B$111), MIN(OFFSET(Mortality_Rates!$B$6, $C150, 1),  Mortality_Rates!$C$111))</f>
        <v>3.8809654540902279E-4</v>
      </c>
      <c r="BD150" s="30">
        <f ca="1">(1-IF($B150="Male", $C$3, $C$4))^MIN((BD$8-$C$6), $C$5)*IF($B150="Male", MIN(OFFSET(Mortality_Rates!$B$6, $C150, 0), Mortality_Rates!$B$111), MIN(OFFSET(Mortality_Rates!$B$6, $C150, 1),  Mortality_Rates!$C$111))</f>
        <v>3.8809654540902279E-4</v>
      </c>
      <c r="BE150" s="30">
        <f ca="1">(1-IF($B150="Male", $C$3, $C$4))^MIN((BE$8-$C$6), $C$5)*IF($B150="Male", MIN(OFFSET(Mortality_Rates!$B$6, $C150, 0), Mortality_Rates!$B$111), MIN(OFFSET(Mortality_Rates!$B$6, $C150, 1),  Mortality_Rates!$C$111))</f>
        <v>3.8809654540902279E-4</v>
      </c>
      <c r="BF150" s="30">
        <f ca="1">(1-IF($B150="Male", $C$3, $C$4))^MIN((BF$8-$C$6), $C$5)*IF($B150="Male", MIN(OFFSET(Mortality_Rates!$B$6, $C150, 0), Mortality_Rates!$B$111), MIN(OFFSET(Mortality_Rates!$B$6, $C150, 1),  Mortality_Rates!$C$111))</f>
        <v>3.8809654540902279E-4</v>
      </c>
      <c r="BG150" s="30">
        <f ca="1">(1-IF($B150="Male", $C$3, $C$4))^MIN((BG$8-$C$6), $C$5)*IF($B150="Male", MIN(OFFSET(Mortality_Rates!$B$6, $C150, 0), Mortality_Rates!$B$111), MIN(OFFSET(Mortality_Rates!$B$6, $C150, 1),  Mortality_Rates!$C$111))</f>
        <v>3.8809654540902279E-4</v>
      </c>
      <c r="BH150" s="30">
        <f ca="1">(1-IF($B150="Male", $C$3, $C$4))^MIN((BH$8-$C$6), $C$5)*IF($B150="Male", MIN(OFFSET(Mortality_Rates!$B$6, $C150, 0), Mortality_Rates!$B$111), MIN(OFFSET(Mortality_Rates!$B$6, $C150, 1),  Mortality_Rates!$C$111))</f>
        <v>3.8809654540902279E-4</v>
      </c>
      <c r="BI150" s="30">
        <f ca="1">(1-IF($B150="Male", $C$3, $C$4))^MIN((BI$8-$C$6), $C$5)*IF($B150="Male", MIN(OFFSET(Mortality_Rates!$B$6, $C150, 0), Mortality_Rates!$B$111), MIN(OFFSET(Mortality_Rates!$B$6, $C150, 1),  Mortality_Rates!$C$111))</f>
        <v>3.8809654540902279E-4</v>
      </c>
      <c r="BJ150" s="30">
        <f ca="1">(1-IF($B150="Male", $C$3, $C$4))^MIN((BJ$8-$C$6), $C$5)*IF($B150="Male", MIN(OFFSET(Mortality_Rates!$B$6, $C150, 0), Mortality_Rates!$B$111), MIN(OFFSET(Mortality_Rates!$B$6, $C150, 1),  Mortality_Rates!$C$111))</f>
        <v>3.8809654540902279E-4</v>
      </c>
      <c r="BK150" s="30">
        <f ca="1">(1-IF($B150="Male", $C$3, $C$4))^MIN((BK$8-$C$6), $C$5)*IF($B150="Male", MIN(OFFSET(Mortality_Rates!$B$6, $C150, 0), Mortality_Rates!$B$111), MIN(OFFSET(Mortality_Rates!$B$6, $C150, 1),  Mortality_Rates!$C$111))</f>
        <v>3.8809654540902279E-4</v>
      </c>
    </row>
    <row r="151" spans="1:63" x14ac:dyDescent="0.35">
      <c r="A151" t="s">
        <v>38</v>
      </c>
      <c r="B151" t="s">
        <v>32</v>
      </c>
      <c r="C151">
        <f t="shared" si="27"/>
        <v>41</v>
      </c>
      <c r="D151" s="30">
        <f ca="1">(1-IF($B151="Male", $C$3, $C$4))^MIN((D$8-$C$6), $C$5)*IF($B151="Male", MIN(OFFSET(Mortality_Rates!$B$6, $C151, 0), Mortality_Rates!$B$111), MIN(OFFSET(Mortality_Rates!$B$6, $C151, 1),  Mortality_Rates!$C$111))</f>
        <v>7.5323700000000003E-4</v>
      </c>
      <c r="E151" s="30">
        <f ca="1">(1-IF($B151="Male", $C$3, $C$4))^MIN((E$8-$C$6), $C$5)*IF($B151="Male", MIN(OFFSET(Mortality_Rates!$B$6, $C151, 0), Mortality_Rates!$B$111), MIN(OFFSET(Mortality_Rates!$B$6, $C151, 1),  Mortality_Rates!$C$111))</f>
        <v>7.4457477449999996E-4</v>
      </c>
      <c r="F151" s="30">
        <f ca="1">(1-IF($B151="Male", $C$3, $C$4))^MIN((F$8-$C$6), $C$5)*IF($B151="Male", MIN(OFFSET(Mortality_Rates!$B$6, $C151, 0), Mortality_Rates!$B$111), MIN(OFFSET(Mortality_Rates!$B$6, $C151, 1),  Mortality_Rates!$C$111))</f>
        <v>7.3601216459325003E-4</v>
      </c>
      <c r="G151" s="30">
        <f ca="1">(1-IF($B151="Male", $C$3, $C$4))^MIN((G$8-$C$6), $C$5)*IF($B151="Male", MIN(OFFSET(Mortality_Rates!$B$6, $C151, 0), Mortality_Rates!$B$111), MIN(OFFSET(Mortality_Rates!$B$6, $C151, 1),  Mortality_Rates!$C$111))</f>
        <v>7.2754802470042764E-4</v>
      </c>
      <c r="H151" s="30">
        <f ca="1">(1-IF($B151="Male", $C$3, $C$4))^MIN((H$8-$C$6), $C$5)*IF($B151="Male", MIN(OFFSET(Mortality_Rates!$B$6, $C151, 0), Mortality_Rates!$B$111), MIN(OFFSET(Mortality_Rates!$B$6, $C151, 1),  Mortality_Rates!$C$111))</f>
        <v>7.1918122241637281E-4</v>
      </c>
      <c r="I151" s="30">
        <f ca="1">(1-IF($B151="Male", $C$3, $C$4))^MIN((I$8-$C$6), $C$5)*IF($B151="Male", MIN(OFFSET(Mortality_Rates!$B$6, $C151, 0), Mortality_Rates!$B$111), MIN(OFFSET(Mortality_Rates!$B$6, $C151, 1),  Mortality_Rates!$C$111))</f>
        <v>7.1091063835858445E-4</v>
      </c>
      <c r="J151" s="30">
        <f ca="1">(1-IF($B151="Male", $C$3, $C$4))^MIN((J$8-$C$6), $C$5)*IF($B151="Male", MIN(OFFSET(Mortality_Rates!$B$6, $C151, 0), Mortality_Rates!$B$111), MIN(OFFSET(Mortality_Rates!$B$6, $C151, 1),  Mortality_Rates!$C$111))</f>
        <v>7.0273516601746075E-4</v>
      </c>
      <c r="K151" s="30">
        <f ca="1">(1-IF($B151="Male", $C$3, $C$4))^MIN((K$8-$C$6), $C$5)*IF($B151="Male", MIN(OFFSET(Mortality_Rates!$B$6, $C151, 0), Mortality_Rates!$B$111), MIN(OFFSET(Mortality_Rates!$B$6, $C151, 1),  Mortality_Rates!$C$111))</f>
        <v>6.9465371160825999E-4</v>
      </c>
      <c r="L151" s="30">
        <f ca="1">(1-IF($B151="Male", $C$3, $C$4))^MIN((L$8-$C$6), $C$5)*IF($B151="Male", MIN(OFFSET(Mortality_Rates!$B$6, $C151, 0), Mortality_Rates!$B$111), MIN(OFFSET(Mortality_Rates!$B$6, $C151, 1),  Mortality_Rates!$C$111))</f>
        <v>6.8666519392476507E-4</v>
      </c>
      <c r="M151" s="30">
        <f ca="1">(1-IF($B151="Male", $C$3, $C$4))^MIN((M$8-$C$6), $C$5)*IF($B151="Male", MIN(OFFSET(Mortality_Rates!$B$6, $C151, 0), Mortality_Rates!$B$111), MIN(OFFSET(Mortality_Rates!$B$6, $C151, 1),  Mortality_Rates!$C$111))</f>
        <v>6.7876854419463028E-4</v>
      </c>
      <c r="N151" s="30">
        <f ca="1">(1-IF($B151="Male", $C$3, $C$4))^MIN((N$8-$C$6), $C$5)*IF($B151="Male", MIN(OFFSET(Mortality_Rates!$B$6, $C151, 0), Mortality_Rates!$B$111), MIN(OFFSET(Mortality_Rates!$B$6, $C151, 1),  Mortality_Rates!$C$111))</f>
        <v>6.7096270593639202E-4</v>
      </c>
      <c r="O151" s="30">
        <f ca="1">(1-IF($B151="Male", $C$3, $C$4))^MIN((O$8-$C$6), $C$5)*IF($B151="Male", MIN(OFFSET(Mortality_Rates!$B$6, $C151, 0), Mortality_Rates!$B$111), MIN(OFFSET(Mortality_Rates!$B$6, $C151, 1),  Mortality_Rates!$C$111))</f>
        <v>6.6324663481812356E-4</v>
      </c>
      <c r="P151" s="30">
        <f ca="1">(1-IF($B151="Male", $C$3, $C$4))^MIN((P$8-$C$6), $C$5)*IF($B151="Male", MIN(OFFSET(Mortality_Rates!$B$6, $C151, 0), Mortality_Rates!$B$111), MIN(OFFSET(Mortality_Rates!$B$6, $C151, 1),  Mortality_Rates!$C$111))</f>
        <v>6.5561929851771518E-4</v>
      </c>
      <c r="Q151" s="30">
        <f ca="1">(1-IF($B151="Male", $C$3, $C$4))^MIN((Q$8-$C$6), $C$5)*IF($B151="Male", MIN(OFFSET(Mortality_Rates!$B$6, $C151, 0), Mortality_Rates!$B$111), MIN(OFFSET(Mortality_Rates!$B$6, $C151, 1),  Mortality_Rates!$C$111))</f>
        <v>6.480796765847615E-4</v>
      </c>
      <c r="R151" s="30">
        <f ca="1">(1-IF($B151="Male", $C$3, $C$4))^MIN((R$8-$C$6), $C$5)*IF($B151="Male", MIN(OFFSET(Mortality_Rates!$B$6, $C151, 0), Mortality_Rates!$B$111), MIN(OFFSET(Mortality_Rates!$B$6, $C151, 1),  Mortality_Rates!$C$111))</f>
        <v>6.4062676030403668E-4</v>
      </c>
      <c r="S151" s="30">
        <f ca="1">(1-IF($B151="Male", $C$3, $C$4))^MIN((S$8-$C$6), $C$5)*IF($B151="Male", MIN(OFFSET(Mortality_Rates!$B$6, $C151, 0), Mortality_Rates!$B$111), MIN(OFFSET(Mortality_Rates!$B$6, $C151, 1),  Mortality_Rates!$C$111))</f>
        <v>6.3325955256054024E-4</v>
      </c>
      <c r="T151" s="30">
        <f ca="1">(1-IF($B151="Male", $C$3, $C$4))^MIN((T$8-$C$6), $C$5)*IF($B151="Male", MIN(OFFSET(Mortality_Rates!$B$6, $C151, 0), Mortality_Rates!$B$111), MIN(OFFSET(Mortality_Rates!$B$6, $C151, 1),  Mortality_Rates!$C$111))</f>
        <v>6.2597706770609399E-4</v>
      </c>
      <c r="U151" s="30">
        <f ca="1">(1-IF($B151="Male", $C$3, $C$4))^MIN((U$8-$C$6), $C$5)*IF($B151="Male", MIN(OFFSET(Mortality_Rates!$B$6, $C151, 0), Mortality_Rates!$B$111), MIN(OFFSET(Mortality_Rates!$B$6, $C151, 1),  Mortality_Rates!$C$111))</f>
        <v>6.1877833142747396E-4</v>
      </c>
      <c r="V151" s="30">
        <f ca="1">(1-IF($B151="Male", $C$3, $C$4))^MIN((V$8-$C$6), $C$5)*IF($B151="Male", MIN(OFFSET(Mortality_Rates!$B$6, $C151, 0), Mortality_Rates!$B$111), MIN(OFFSET(Mortality_Rates!$B$6, $C151, 1),  Mortality_Rates!$C$111))</f>
        <v>6.11662380616058E-4</v>
      </c>
      <c r="W151" s="30">
        <f ca="1">(1-IF($B151="Male", $C$3, $C$4))^MIN((W$8-$C$6), $C$5)*IF($B151="Male", MIN(OFFSET(Mortality_Rates!$B$6, $C151, 0), Mortality_Rates!$B$111), MIN(OFFSET(Mortality_Rates!$B$6, $C151, 1),  Mortality_Rates!$C$111))</f>
        <v>6.0462826323897344E-4</v>
      </c>
      <c r="X151" s="30">
        <f ca="1">(1-IF($B151="Male", $C$3, $C$4))^MIN((X$8-$C$6), $C$5)*IF($B151="Male", MIN(OFFSET(Mortality_Rates!$B$6, $C151, 0), Mortality_Rates!$B$111), MIN(OFFSET(Mortality_Rates!$B$6, $C151, 1),  Mortality_Rates!$C$111))</f>
        <v>5.9767503821172522E-4</v>
      </c>
      <c r="Y151" s="30">
        <f ca="1">(1-IF($B151="Male", $C$3, $C$4))^MIN((Y$8-$C$6), $C$5)*IF($B151="Male", MIN(OFFSET(Mortality_Rates!$B$6, $C151, 0), Mortality_Rates!$B$111), MIN(OFFSET(Mortality_Rates!$B$6, $C151, 1),  Mortality_Rates!$C$111))</f>
        <v>5.9080177527229033E-4</v>
      </c>
      <c r="Z151" s="30">
        <f ca="1">(1-IF($B151="Male", $C$3, $C$4))^MIN((Z$8-$C$6), $C$5)*IF($B151="Male", MIN(OFFSET(Mortality_Rates!$B$6, $C151, 0), Mortality_Rates!$B$111), MIN(OFFSET(Mortality_Rates!$B$6, $C151, 1),  Mortality_Rates!$C$111))</f>
        <v>5.8400755485665909E-4</v>
      </c>
      <c r="AA151" s="30">
        <f ca="1">(1-IF($B151="Male", $C$3, $C$4))^MIN((AA$8-$C$6), $C$5)*IF($B151="Male", MIN(OFFSET(Mortality_Rates!$B$6, $C151, 0), Mortality_Rates!$B$111), MIN(OFFSET(Mortality_Rates!$B$6, $C151, 1),  Mortality_Rates!$C$111))</f>
        <v>5.7729146797580748E-4</v>
      </c>
      <c r="AB151" s="30">
        <f ca="1">(1-IF($B151="Male", $C$3, $C$4))^MIN((AB$8-$C$6), $C$5)*IF($B151="Male", MIN(OFFSET(Mortality_Rates!$B$6, $C151, 0), Mortality_Rates!$B$111), MIN(OFFSET(Mortality_Rates!$B$6, $C151, 1),  Mortality_Rates!$C$111))</f>
        <v>5.7065261609408574E-4</v>
      </c>
      <c r="AC151" s="30">
        <f ca="1">(1-IF($B151="Male", $C$3, $C$4))^MIN((AC$8-$C$6), $C$5)*IF($B151="Male", MIN(OFFSET(Mortality_Rates!$B$6, $C151, 0), Mortality_Rates!$B$111), MIN(OFFSET(Mortality_Rates!$B$6, $C151, 1),  Mortality_Rates!$C$111))</f>
        <v>5.6409011100900369E-4</v>
      </c>
      <c r="AD151" s="30">
        <f ca="1">(1-IF($B151="Male", $C$3, $C$4))^MIN((AD$8-$C$6), $C$5)*IF($B151="Male", MIN(OFFSET(Mortality_Rates!$B$6, $C151, 0), Mortality_Rates!$B$111), MIN(OFFSET(Mortality_Rates!$B$6, $C151, 1),  Mortality_Rates!$C$111))</f>
        <v>5.5760307473240022E-4</v>
      </c>
      <c r="AE151" s="30">
        <f ca="1">(1-IF($B151="Male", $C$3, $C$4))^MIN((AE$8-$C$6), $C$5)*IF($B151="Male", MIN(OFFSET(Mortality_Rates!$B$6, $C151, 0), Mortality_Rates!$B$111), MIN(OFFSET(Mortality_Rates!$B$6, $C151, 1),  Mortality_Rates!$C$111))</f>
        <v>5.5119063937297775E-4</v>
      </c>
      <c r="AF151" s="30">
        <f ca="1">(1-IF($B151="Male", $C$3, $C$4))^MIN((AF$8-$C$6), $C$5)*IF($B151="Male", MIN(OFFSET(Mortality_Rates!$B$6, $C151, 0), Mortality_Rates!$B$111), MIN(OFFSET(Mortality_Rates!$B$6, $C151, 1),  Mortality_Rates!$C$111))</f>
        <v>5.4485194702018846E-4</v>
      </c>
      <c r="AG151" s="30">
        <f ca="1">(1-IF($B151="Male", $C$3, $C$4))^MIN((AG$8-$C$6), $C$5)*IF($B151="Male", MIN(OFFSET(Mortality_Rates!$B$6, $C151, 0), Mortality_Rates!$B$111), MIN(OFFSET(Mortality_Rates!$B$6, $C151, 1),  Mortality_Rates!$C$111))</f>
        <v>5.3858614962945626E-4</v>
      </c>
      <c r="AH151" s="30">
        <f ca="1">(1-IF($B151="Male", $C$3, $C$4))^MIN((AH$8-$C$6), $C$5)*IF($B151="Male", MIN(OFFSET(Mortality_Rates!$B$6, $C151, 0), Mortality_Rates!$B$111), MIN(OFFSET(Mortality_Rates!$B$6, $C151, 1),  Mortality_Rates!$C$111))</f>
        <v>5.3239240890871756E-4</v>
      </c>
      <c r="AI151" s="30">
        <f ca="1">(1-IF($B151="Male", $C$3, $C$4))^MIN((AI$8-$C$6), $C$5)*IF($B151="Male", MIN(OFFSET(Mortality_Rates!$B$6, $C151, 0), Mortality_Rates!$B$111), MIN(OFFSET(Mortality_Rates!$B$6, $C151, 1),  Mortality_Rates!$C$111))</f>
        <v>5.2626989620626729E-4</v>
      </c>
      <c r="AJ151" s="30">
        <f ca="1">(1-IF($B151="Male", $C$3, $C$4))^MIN((AJ$8-$C$6), $C$5)*IF($B151="Male", MIN(OFFSET(Mortality_Rates!$B$6, $C151, 0), Mortality_Rates!$B$111), MIN(OFFSET(Mortality_Rates!$B$6, $C151, 1),  Mortality_Rates!$C$111))</f>
        <v>5.2021779239989528E-4</v>
      </c>
      <c r="AK151" s="30">
        <f ca="1">(1-IF($B151="Male", $C$3, $C$4))^MIN((AK$8-$C$6), $C$5)*IF($B151="Male", MIN(OFFSET(Mortality_Rates!$B$6, $C151, 0), Mortality_Rates!$B$111), MIN(OFFSET(Mortality_Rates!$B$6, $C151, 1),  Mortality_Rates!$C$111))</f>
        <v>5.1423528778729642E-4</v>
      </c>
      <c r="AL151" s="30">
        <f ca="1">(1-IF($B151="Male", $C$3, $C$4))^MIN((AL$8-$C$6), $C$5)*IF($B151="Male", MIN(OFFSET(Mortality_Rates!$B$6, $C151, 0), Mortality_Rates!$B$111), MIN(OFFSET(Mortality_Rates!$B$6, $C151, 1),  Mortality_Rates!$C$111))</f>
        <v>5.0832158197774242E-4</v>
      </c>
      <c r="AM151" s="30">
        <f ca="1">(1-IF($B151="Male", $C$3, $C$4))^MIN((AM$8-$C$6), $C$5)*IF($B151="Male", MIN(OFFSET(Mortality_Rates!$B$6, $C151, 0), Mortality_Rates!$B$111), MIN(OFFSET(Mortality_Rates!$B$6, $C151, 1),  Mortality_Rates!$C$111))</f>
        <v>5.0247588378499847E-4</v>
      </c>
      <c r="AN151" s="30">
        <f ca="1">(1-IF($B151="Male", $C$3, $C$4))^MIN((AN$8-$C$6), $C$5)*IF($B151="Male", MIN(OFFSET(Mortality_Rates!$B$6, $C151, 0), Mortality_Rates!$B$111), MIN(OFFSET(Mortality_Rates!$B$6, $C151, 1),  Mortality_Rates!$C$111))</f>
        <v>4.9669741112147101E-4</v>
      </c>
      <c r="AO151" s="30">
        <f ca="1">(1-IF($B151="Male", $C$3, $C$4))^MIN((AO$8-$C$6), $C$5)*IF($B151="Male", MIN(OFFSET(Mortality_Rates!$B$6, $C151, 0), Mortality_Rates!$B$111), MIN(OFFSET(Mortality_Rates!$B$6, $C151, 1),  Mortality_Rates!$C$111))</f>
        <v>4.9098539089357412E-4</v>
      </c>
      <c r="AP151" s="30">
        <f ca="1">(1-IF($B151="Male", $C$3, $C$4))^MIN((AP$8-$C$6), $C$5)*IF($B151="Male", MIN(OFFSET(Mortality_Rates!$B$6, $C151, 0), Mortality_Rates!$B$111), MIN(OFFSET(Mortality_Rates!$B$6, $C151, 1),  Mortality_Rates!$C$111))</f>
        <v>4.8533905889829807E-4</v>
      </c>
      <c r="AQ151" s="30">
        <f ca="1">(1-IF($B151="Male", $C$3, $C$4))^MIN((AQ$8-$C$6), $C$5)*IF($B151="Male", MIN(OFFSET(Mortality_Rates!$B$6, $C151, 0), Mortality_Rates!$B$111), MIN(OFFSET(Mortality_Rates!$B$6, $C151, 1),  Mortality_Rates!$C$111))</f>
        <v>4.7975765972096761E-4</v>
      </c>
      <c r="AR151" s="30">
        <f ca="1">(1-IF($B151="Male", $C$3, $C$4))^MIN((AR$8-$C$6), $C$5)*IF($B151="Male", MIN(OFFSET(Mortality_Rates!$B$6, $C151, 0), Mortality_Rates!$B$111), MIN(OFFSET(Mortality_Rates!$B$6, $C151, 1),  Mortality_Rates!$C$111))</f>
        <v>4.7424044663417649E-4</v>
      </c>
      <c r="AS151" s="30">
        <f ca="1">(1-IF($B151="Male", $C$3, $C$4))^MIN((AS$8-$C$6), $C$5)*IF($B151="Male", MIN(OFFSET(Mortality_Rates!$B$6, $C151, 0), Mortality_Rates!$B$111), MIN(OFFSET(Mortality_Rates!$B$6, $C151, 1),  Mortality_Rates!$C$111))</f>
        <v>4.6878668149788342E-4</v>
      </c>
      <c r="AT151" s="30">
        <f ca="1">(1-IF($B151="Male", $C$3, $C$4))^MIN((AT$8-$C$6), $C$5)*IF($B151="Male", MIN(OFFSET(Mortality_Rates!$B$6, $C151, 0), Mortality_Rates!$B$111), MIN(OFFSET(Mortality_Rates!$B$6, $C151, 1),  Mortality_Rates!$C$111))</f>
        <v>4.6339563466065781E-4</v>
      </c>
      <c r="AU151" s="30">
        <f ca="1">(1-IF($B151="Male", $C$3, $C$4))^MIN((AU$8-$C$6), $C$5)*IF($B151="Male", MIN(OFFSET(Mortality_Rates!$B$6, $C151, 0), Mortality_Rates!$B$111), MIN(OFFSET(Mortality_Rates!$B$6, $C151, 1),  Mortality_Rates!$C$111))</f>
        <v>4.5806658486206029E-4</v>
      </c>
      <c r="AV151" s="30">
        <f ca="1">(1-IF($B151="Male", $C$3, $C$4))^MIN((AV$8-$C$6), $C$5)*IF($B151="Male", MIN(OFFSET(Mortality_Rates!$B$6, $C151, 0), Mortality_Rates!$B$111), MIN(OFFSET(Mortality_Rates!$B$6, $C151, 1),  Mortality_Rates!$C$111))</f>
        <v>4.5279881913614658E-4</v>
      </c>
      <c r="AW151" s="30">
        <f ca="1">(1-IF($B151="Male", $C$3, $C$4))^MIN((AW$8-$C$6), $C$5)*IF($B151="Male", MIN(OFFSET(Mortality_Rates!$B$6, $C151, 0), Mortality_Rates!$B$111), MIN(OFFSET(Mortality_Rates!$B$6, $C151, 1),  Mortality_Rates!$C$111))</f>
        <v>4.4759163271608092E-4</v>
      </c>
      <c r="AX151" s="30">
        <f ca="1">(1-IF($B151="Male", $C$3, $C$4))^MIN((AX$8-$C$6), $C$5)*IF($B151="Male", MIN(OFFSET(Mortality_Rates!$B$6, $C151, 0), Mortality_Rates!$B$111), MIN(OFFSET(Mortality_Rates!$B$6, $C151, 1),  Mortality_Rates!$C$111))</f>
        <v>4.4244432893984602E-4</v>
      </c>
      <c r="AY151" s="30">
        <f ca="1">(1-IF($B151="Male", $C$3, $C$4))^MIN((AY$8-$C$6), $C$5)*IF($B151="Male", MIN(OFFSET(Mortality_Rates!$B$6, $C151, 0), Mortality_Rates!$B$111), MIN(OFFSET(Mortality_Rates!$B$6, $C151, 1),  Mortality_Rates!$C$111))</f>
        <v>4.3735621915703775E-4</v>
      </c>
      <c r="AZ151" s="30">
        <f ca="1">(1-IF($B151="Male", $C$3, $C$4))^MIN((AZ$8-$C$6), $C$5)*IF($B151="Male", MIN(OFFSET(Mortality_Rates!$B$6, $C151, 0), Mortality_Rates!$B$111), MIN(OFFSET(Mortality_Rates!$B$6, $C151, 1),  Mortality_Rates!$C$111))</f>
        <v>4.3232662263673185E-4</v>
      </c>
      <c r="BA151" s="30">
        <f ca="1">(1-IF($B151="Male", $C$3, $C$4))^MIN((BA$8-$C$6), $C$5)*IF($B151="Male", MIN(OFFSET(Mortality_Rates!$B$6, $C151, 0), Mortality_Rates!$B$111), MIN(OFFSET(Mortality_Rates!$B$6, $C151, 1),  Mortality_Rates!$C$111))</f>
        <v>4.2735486647640946E-4</v>
      </c>
      <c r="BB151" s="30">
        <f ca="1">(1-IF($B151="Male", $C$3, $C$4))^MIN((BB$8-$C$6), $C$5)*IF($B151="Male", MIN(OFFSET(Mortality_Rates!$B$6, $C151, 0), Mortality_Rates!$B$111), MIN(OFFSET(Mortality_Rates!$B$6, $C151, 1),  Mortality_Rates!$C$111))</f>
        <v>4.2735486647640946E-4</v>
      </c>
      <c r="BC151" s="30">
        <f ca="1">(1-IF($B151="Male", $C$3, $C$4))^MIN((BC$8-$C$6), $C$5)*IF($B151="Male", MIN(OFFSET(Mortality_Rates!$B$6, $C151, 0), Mortality_Rates!$B$111), MIN(OFFSET(Mortality_Rates!$B$6, $C151, 1),  Mortality_Rates!$C$111))</f>
        <v>4.2735486647640946E-4</v>
      </c>
      <c r="BD151" s="30">
        <f ca="1">(1-IF($B151="Male", $C$3, $C$4))^MIN((BD$8-$C$6), $C$5)*IF($B151="Male", MIN(OFFSET(Mortality_Rates!$B$6, $C151, 0), Mortality_Rates!$B$111), MIN(OFFSET(Mortality_Rates!$B$6, $C151, 1),  Mortality_Rates!$C$111))</f>
        <v>4.2735486647640946E-4</v>
      </c>
      <c r="BE151" s="30">
        <f ca="1">(1-IF($B151="Male", $C$3, $C$4))^MIN((BE$8-$C$6), $C$5)*IF($B151="Male", MIN(OFFSET(Mortality_Rates!$B$6, $C151, 0), Mortality_Rates!$B$111), MIN(OFFSET(Mortality_Rates!$B$6, $C151, 1),  Mortality_Rates!$C$111))</f>
        <v>4.2735486647640946E-4</v>
      </c>
      <c r="BF151" s="30">
        <f ca="1">(1-IF($B151="Male", $C$3, $C$4))^MIN((BF$8-$C$6), $C$5)*IF($B151="Male", MIN(OFFSET(Mortality_Rates!$B$6, $C151, 0), Mortality_Rates!$B$111), MIN(OFFSET(Mortality_Rates!$B$6, $C151, 1),  Mortality_Rates!$C$111))</f>
        <v>4.2735486647640946E-4</v>
      </c>
      <c r="BG151" s="30">
        <f ca="1">(1-IF($B151="Male", $C$3, $C$4))^MIN((BG$8-$C$6), $C$5)*IF($B151="Male", MIN(OFFSET(Mortality_Rates!$B$6, $C151, 0), Mortality_Rates!$B$111), MIN(OFFSET(Mortality_Rates!$B$6, $C151, 1),  Mortality_Rates!$C$111))</f>
        <v>4.2735486647640946E-4</v>
      </c>
      <c r="BH151" s="30">
        <f ca="1">(1-IF($B151="Male", $C$3, $C$4))^MIN((BH$8-$C$6), $C$5)*IF($B151="Male", MIN(OFFSET(Mortality_Rates!$B$6, $C151, 0), Mortality_Rates!$B$111), MIN(OFFSET(Mortality_Rates!$B$6, $C151, 1),  Mortality_Rates!$C$111))</f>
        <v>4.2735486647640946E-4</v>
      </c>
      <c r="BI151" s="30">
        <f ca="1">(1-IF($B151="Male", $C$3, $C$4))^MIN((BI$8-$C$6), $C$5)*IF($B151="Male", MIN(OFFSET(Mortality_Rates!$B$6, $C151, 0), Mortality_Rates!$B$111), MIN(OFFSET(Mortality_Rates!$B$6, $C151, 1),  Mortality_Rates!$C$111))</f>
        <v>4.2735486647640946E-4</v>
      </c>
      <c r="BJ151" s="30">
        <f ca="1">(1-IF($B151="Male", $C$3, $C$4))^MIN((BJ$8-$C$6), $C$5)*IF($B151="Male", MIN(OFFSET(Mortality_Rates!$B$6, $C151, 0), Mortality_Rates!$B$111), MIN(OFFSET(Mortality_Rates!$B$6, $C151, 1),  Mortality_Rates!$C$111))</f>
        <v>4.2735486647640946E-4</v>
      </c>
      <c r="BK151" s="30">
        <f ca="1">(1-IF($B151="Male", $C$3, $C$4))^MIN((BK$8-$C$6), $C$5)*IF($B151="Male", MIN(OFFSET(Mortality_Rates!$B$6, $C151, 0), Mortality_Rates!$B$111), MIN(OFFSET(Mortality_Rates!$B$6, $C151, 1),  Mortality_Rates!$C$111))</f>
        <v>4.2735486647640946E-4</v>
      </c>
    </row>
    <row r="152" spans="1:63" x14ac:dyDescent="0.35">
      <c r="A152" t="s">
        <v>38</v>
      </c>
      <c r="B152" t="s">
        <v>32</v>
      </c>
      <c r="C152">
        <f t="shared" si="27"/>
        <v>42</v>
      </c>
      <c r="D152" s="30">
        <f ca="1">(1-IF($B152="Male", $C$3, $C$4))^MIN((D$8-$C$6), $C$5)*IF($B152="Male", MIN(OFFSET(Mortality_Rates!$B$6, $C152, 0), Mortality_Rates!$B$111), MIN(OFFSET(Mortality_Rates!$B$6, $C152, 1),  Mortality_Rates!$C$111))</f>
        <v>8.3132849999999995E-4</v>
      </c>
      <c r="E152" s="30">
        <f ca="1">(1-IF($B152="Male", $C$3, $C$4))^MIN((E$8-$C$6), $C$5)*IF($B152="Male", MIN(OFFSET(Mortality_Rates!$B$6, $C152, 0), Mortality_Rates!$B$111), MIN(OFFSET(Mortality_Rates!$B$6, $C152, 1),  Mortality_Rates!$C$111))</f>
        <v>8.2176822224999994E-4</v>
      </c>
      <c r="F152" s="30">
        <f ca="1">(1-IF($B152="Male", $C$3, $C$4))^MIN((F$8-$C$6), $C$5)*IF($B152="Male", MIN(OFFSET(Mortality_Rates!$B$6, $C152, 0), Mortality_Rates!$B$111), MIN(OFFSET(Mortality_Rates!$B$6, $C152, 1),  Mortality_Rates!$C$111))</f>
        <v>8.1231788769412503E-4</v>
      </c>
      <c r="G152" s="30">
        <f ca="1">(1-IF($B152="Male", $C$3, $C$4))^MIN((G$8-$C$6), $C$5)*IF($B152="Male", MIN(OFFSET(Mortality_Rates!$B$6, $C152, 0), Mortality_Rates!$B$111), MIN(OFFSET(Mortality_Rates!$B$6, $C152, 1),  Mortality_Rates!$C$111))</f>
        <v>8.0297623198564256E-4</v>
      </c>
      <c r="H152" s="30">
        <f ca="1">(1-IF($B152="Male", $C$3, $C$4))^MIN((H$8-$C$6), $C$5)*IF($B152="Male", MIN(OFFSET(Mortality_Rates!$B$6, $C152, 0), Mortality_Rates!$B$111), MIN(OFFSET(Mortality_Rates!$B$6, $C152, 1),  Mortality_Rates!$C$111))</f>
        <v>7.9374200531780778E-4</v>
      </c>
      <c r="I152" s="30">
        <f ca="1">(1-IF($B152="Male", $C$3, $C$4))^MIN((I$8-$C$6), $C$5)*IF($B152="Male", MIN(OFFSET(Mortality_Rates!$B$6, $C152, 0), Mortality_Rates!$B$111), MIN(OFFSET(Mortality_Rates!$B$6, $C152, 1),  Mortality_Rates!$C$111))</f>
        <v>7.8461397225665299E-4</v>
      </c>
      <c r="J152" s="30">
        <f ca="1">(1-IF($B152="Male", $C$3, $C$4))^MIN((J$8-$C$6), $C$5)*IF($B152="Male", MIN(OFFSET(Mortality_Rates!$B$6, $C152, 0), Mortality_Rates!$B$111), MIN(OFFSET(Mortality_Rates!$B$6, $C152, 1),  Mortality_Rates!$C$111))</f>
        <v>7.7559091157570147E-4</v>
      </c>
      <c r="K152" s="30">
        <f ca="1">(1-IF($B152="Male", $C$3, $C$4))^MIN((K$8-$C$6), $C$5)*IF($B152="Male", MIN(OFFSET(Mortality_Rates!$B$6, $C152, 0), Mortality_Rates!$B$111), MIN(OFFSET(Mortality_Rates!$B$6, $C152, 1),  Mortality_Rates!$C$111))</f>
        <v>7.6667161609258094E-4</v>
      </c>
      <c r="L152" s="30">
        <f ca="1">(1-IF($B152="Male", $C$3, $C$4))^MIN((L$8-$C$6), $C$5)*IF($B152="Male", MIN(OFFSET(Mortality_Rates!$B$6, $C152, 0), Mortality_Rates!$B$111), MIN(OFFSET(Mortality_Rates!$B$6, $C152, 1),  Mortality_Rates!$C$111))</f>
        <v>7.5785489250751621E-4</v>
      </c>
      <c r="M152" s="30">
        <f ca="1">(1-IF($B152="Male", $C$3, $C$4))^MIN((M$8-$C$6), $C$5)*IF($B152="Male", MIN(OFFSET(Mortality_Rates!$B$6, $C152, 0), Mortality_Rates!$B$111), MIN(OFFSET(Mortality_Rates!$B$6, $C152, 1),  Mortality_Rates!$C$111))</f>
        <v>7.491395612436798E-4</v>
      </c>
      <c r="N152" s="30">
        <f ca="1">(1-IF($B152="Male", $C$3, $C$4))^MIN((N$8-$C$6), $C$5)*IF($B152="Male", MIN(OFFSET(Mortality_Rates!$B$6, $C152, 0), Mortality_Rates!$B$111), MIN(OFFSET(Mortality_Rates!$B$6, $C152, 1),  Mortality_Rates!$C$111))</f>
        <v>7.4052445628937748E-4</v>
      </c>
      <c r="O152" s="30">
        <f ca="1">(1-IF($B152="Male", $C$3, $C$4))^MIN((O$8-$C$6), $C$5)*IF($B152="Male", MIN(OFFSET(Mortality_Rates!$B$6, $C152, 0), Mortality_Rates!$B$111), MIN(OFFSET(Mortality_Rates!$B$6, $C152, 1),  Mortality_Rates!$C$111))</f>
        <v>7.3200842504204976E-4</v>
      </c>
      <c r="P152" s="30">
        <f ca="1">(1-IF($B152="Male", $C$3, $C$4))^MIN((P$8-$C$6), $C$5)*IF($B152="Male", MIN(OFFSET(Mortality_Rates!$B$6, $C152, 0), Mortality_Rates!$B$111), MIN(OFFSET(Mortality_Rates!$B$6, $C152, 1),  Mortality_Rates!$C$111))</f>
        <v>7.2359032815406618E-4</v>
      </c>
      <c r="Q152" s="30">
        <f ca="1">(1-IF($B152="Male", $C$3, $C$4))^MIN((Q$8-$C$6), $C$5)*IF($B152="Male", MIN(OFFSET(Mortality_Rates!$B$6, $C152, 0), Mortality_Rates!$B$111), MIN(OFFSET(Mortality_Rates!$B$6, $C152, 1),  Mortality_Rates!$C$111))</f>
        <v>7.1526903938029442E-4</v>
      </c>
      <c r="R152" s="30">
        <f ca="1">(1-IF($B152="Male", $C$3, $C$4))^MIN((R$8-$C$6), $C$5)*IF($B152="Male", MIN(OFFSET(Mortality_Rates!$B$6, $C152, 0), Mortality_Rates!$B$111), MIN(OFFSET(Mortality_Rates!$B$6, $C152, 1),  Mortality_Rates!$C$111))</f>
        <v>7.0704344542742105E-4</v>
      </c>
      <c r="S152" s="30">
        <f ca="1">(1-IF($B152="Male", $C$3, $C$4))^MIN((S$8-$C$6), $C$5)*IF($B152="Male", MIN(OFFSET(Mortality_Rates!$B$6, $C152, 0), Mortality_Rates!$B$111), MIN(OFFSET(Mortality_Rates!$B$6, $C152, 1),  Mortality_Rates!$C$111))</f>
        <v>6.9891244580500564E-4</v>
      </c>
      <c r="T152" s="30">
        <f ca="1">(1-IF($B152="Male", $C$3, $C$4))^MIN((T$8-$C$6), $C$5)*IF($B152="Male", MIN(OFFSET(Mortality_Rates!$B$6, $C152, 0), Mortality_Rates!$B$111), MIN(OFFSET(Mortality_Rates!$B$6, $C152, 1),  Mortality_Rates!$C$111))</f>
        <v>6.908749526782481E-4</v>
      </c>
      <c r="U152" s="30">
        <f ca="1">(1-IF($B152="Male", $C$3, $C$4))^MIN((U$8-$C$6), $C$5)*IF($B152="Male", MIN(OFFSET(Mortality_Rates!$B$6, $C152, 0), Mortality_Rates!$B$111), MIN(OFFSET(Mortality_Rates!$B$6, $C152, 1),  Mortality_Rates!$C$111))</f>
        <v>6.8292989072244825E-4</v>
      </c>
      <c r="V152" s="30">
        <f ca="1">(1-IF($B152="Male", $C$3, $C$4))^MIN((V$8-$C$6), $C$5)*IF($B152="Male", MIN(OFFSET(Mortality_Rates!$B$6, $C152, 0), Mortality_Rates!$B$111), MIN(OFFSET(Mortality_Rates!$B$6, $C152, 1),  Mortality_Rates!$C$111))</f>
        <v>6.7507619697914018E-4</v>
      </c>
      <c r="W152" s="30">
        <f ca="1">(1-IF($B152="Male", $C$3, $C$4))^MIN((W$8-$C$6), $C$5)*IF($B152="Male", MIN(OFFSET(Mortality_Rates!$B$6, $C152, 0), Mortality_Rates!$B$111), MIN(OFFSET(Mortality_Rates!$B$6, $C152, 1),  Mortality_Rates!$C$111))</f>
        <v>6.6731282071388009E-4</v>
      </c>
      <c r="X152" s="30">
        <f ca="1">(1-IF($B152="Male", $C$3, $C$4))^MIN((X$8-$C$6), $C$5)*IF($B152="Male", MIN(OFFSET(Mortality_Rates!$B$6, $C152, 0), Mortality_Rates!$B$111), MIN(OFFSET(Mortality_Rates!$B$6, $C152, 1),  Mortality_Rates!$C$111))</f>
        <v>6.5963872327567052E-4</v>
      </c>
      <c r="Y152" s="30">
        <f ca="1">(1-IF($B152="Male", $C$3, $C$4))^MIN((Y$8-$C$6), $C$5)*IF($B152="Male", MIN(OFFSET(Mortality_Rates!$B$6, $C152, 0), Mortality_Rates!$B$111), MIN(OFFSET(Mortality_Rates!$B$6, $C152, 1),  Mortality_Rates!$C$111))</f>
        <v>6.5205287795800022E-4</v>
      </c>
      <c r="Z152" s="30">
        <f ca="1">(1-IF($B152="Male", $C$3, $C$4))^MIN((Z$8-$C$6), $C$5)*IF($B152="Male", MIN(OFFSET(Mortality_Rates!$B$6, $C152, 0), Mortality_Rates!$B$111), MIN(OFFSET(Mortality_Rates!$B$6, $C152, 1),  Mortality_Rates!$C$111))</f>
        <v>6.4455426986148329E-4</v>
      </c>
      <c r="AA152" s="30">
        <f ca="1">(1-IF($B152="Male", $C$3, $C$4))^MIN((AA$8-$C$6), $C$5)*IF($B152="Male", MIN(OFFSET(Mortality_Rates!$B$6, $C152, 0), Mortality_Rates!$B$111), MIN(OFFSET(Mortality_Rates!$B$6, $C152, 1),  Mortality_Rates!$C$111))</f>
        <v>6.3714189575807625E-4</v>
      </c>
      <c r="AB152" s="30">
        <f ca="1">(1-IF($B152="Male", $C$3, $C$4))^MIN((AB$8-$C$6), $C$5)*IF($B152="Male", MIN(OFFSET(Mortality_Rates!$B$6, $C152, 0), Mortality_Rates!$B$111), MIN(OFFSET(Mortality_Rates!$B$6, $C152, 1),  Mortality_Rates!$C$111))</f>
        <v>6.298147639568583E-4</v>
      </c>
      <c r="AC152" s="30">
        <f ca="1">(1-IF($B152="Male", $C$3, $C$4))^MIN((AC$8-$C$6), $C$5)*IF($B152="Male", MIN(OFFSET(Mortality_Rates!$B$6, $C152, 0), Mortality_Rates!$B$111), MIN(OFFSET(Mortality_Rates!$B$6, $C152, 1),  Mortality_Rates!$C$111))</f>
        <v>6.2257189417135451E-4</v>
      </c>
      <c r="AD152" s="30">
        <f ca="1">(1-IF($B152="Male", $C$3, $C$4))^MIN((AD$8-$C$6), $C$5)*IF($B152="Male", MIN(OFFSET(Mortality_Rates!$B$6, $C152, 0), Mortality_Rates!$B$111), MIN(OFFSET(Mortality_Rates!$B$6, $C152, 1),  Mortality_Rates!$C$111))</f>
        <v>6.1541231738838399E-4</v>
      </c>
      <c r="AE152" s="30">
        <f ca="1">(1-IF($B152="Male", $C$3, $C$4))^MIN((AE$8-$C$6), $C$5)*IF($B152="Male", MIN(OFFSET(Mortality_Rates!$B$6, $C152, 0), Mortality_Rates!$B$111), MIN(OFFSET(Mortality_Rates!$B$6, $C152, 1),  Mortality_Rates!$C$111))</f>
        <v>6.0833507573841759E-4</v>
      </c>
      <c r="AF152" s="30">
        <f ca="1">(1-IF($B152="Male", $C$3, $C$4))^MIN((AF$8-$C$6), $C$5)*IF($B152="Male", MIN(OFFSET(Mortality_Rates!$B$6, $C152, 0), Mortality_Rates!$B$111), MIN(OFFSET(Mortality_Rates!$B$6, $C152, 1),  Mortality_Rates!$C$111))</f>
        <v>6.0133922236742579E-4</v>
      </c>
      <c r="AG152" s="30">
        <f ca="1">(1-IF($B152="Male", $C$3, $C$4))^MIN((AG$8-$C$6), $C$5)*IF($B152="Male", MIN(OFFSET(Mortality_Rates!$B$6, $C152, 0), Mortality_Rates!$B$111), MIN(OFFSET(Mortality_Rates!$B$6, $C152, 1),  Mortality_Rates!$C$111))</f>
        <v>5.9442382131020036E-4</v>
      </c>
      <c r="AH152" s="30">
        <f ca="1">(1-IF($B152="Male", $C$3, $C$4))^MIN((AH$8-$C$6), $C$5)*IF($B152="Male", MIN(OFFSET(Mortality_Rates!$B$6, $C152, 0), Mortality_Rates!$B$111), MIN(OFFSET(Mortality_Rates!$B$6, $C152, 1),  Mortality_Rates!$C$111))</f>
        <v>5.8758794736513305E-4</v>
      </c>
      <c r="AI152" s="30">
        <f ca="1">(1-IF($B152="Male", $C$3, $C$4))^MIN((AI$8-$C$6), $C$5)*IF($B152="Male", MIN(OFFSET(Mortality_Rates!$B$6, $C152, 0), Mortality_Rates!$B$111), MIN(OFFSET(Mortality_Rates!$B$6, $C152, 1),  Mortality_Rates!$C$111))</f>
        <v>5.8083068597043405E-4</v>
      </c>
      <c r="AJ152" s="30">
        <f ca="1">(1-IF($B152="Male", $C$3, $C$4))^MIN((AJ$8-$C$6), $C$5)*IF($B152="Male", MIN(OFFSET(Mortality_Rates!$B$6, $C152, 0), Mortality_Rates!$B$111), MIN(OFFSET(Mortality_Rates!$B$6, $C152, 1),  Mortality_Rates!$C$111))</f>
        <v>5.7415113308177407E-4</v>
      </c>
      <c r="AK152" s="30">
        <f ca="1">(1-IF($B152="Male", $C$3, $C$4))^MIN((AK$8-$C$6), $C$5)*IF($B152="Male", MIN(OFFSET(Mortality_Rates!$B$6, $C152, 0), Mortality_Rates!$B$111), MIN(OFFSET(Mortality_Rates!$B$6, $C152, 1),  Mortality_Rates!$C$111))</f>
        <v>5.6754839505133363E-4</v>
      </c>
      <c r="AL152" s="30">
        <f ca="1">(1-IF($B152="Male", $C$3, $C$4))^MIN((AL$8-$C$6), $C$5)*IF($B152="Male", MIN(OFFSET(Mortality_Rates!$B$6, $C152, 0), Mortality_Rates!$B$111), MIN(OFFSET(Mortality_Rates!$B$6, $C152, 1),  Mortality_Rates!$C$111))</f>
        <v>5.6102158850824331E-4</v>
      </c>
      <c r="AM152" s="30">
        <f ca="1">(1-IF($B152="Male", $C$3, $C$4))^MIN((AM$8-$C$6), $C$5)*IF($B152="Male", MIN(OFFSET(Mortality_Rates!$B$6, $C152, 0), Mortality_Rates!$B$111), MIN(OFFSET(Mortality_Rates!$B$6, $C152, 1),  Mortality_Rates!$C$111))</f>
        <v>5.5456984024039862E-4</v>
      </c>
      <c r="AN152" s="30">
        <f ca="1">(1-IF($B152="Male", $C$3, $C$4))^MIN((AN$8-$C$6), $C$5)*IF($B152="Male", MIN(OFFSET(Mortality_Rates!$B$6, $C152, 0), Mortality_Rates!$B$111), MIN(OFFSET(Mortality_Rates!$B$6, $C152, 1),  Mortality_Rates!$C$111))</f>
        <v>5.4819228707763399E-4</v>
      </c>
      <c r="AO152" s="30">
        <f ca="1">(1-IF($B152="Male", $C$3, $C$4))^MIN((AO$8-$C$6), $C$5)*IF($B152="Male", MIN(OFFSET(Mortality_Rates!$B$6, $C152, 0), Mortality_Rates!$B$111), MIN(OFFSET(Mortality_Rates!$B$6, $C152, 1),  Mortality_Rates!$C$111))</f>
        <v>5.4188807577624121E-4</v>
      </c>
      <c r="AP152" s="30">
        <f ca="1">(1-IF($B152="Male", $C$3, $C$4))^MIN((AP$8-$C$6), $C$5)*IF($B152="Male", MIN(OFFSET(Mortality_Rates!$B$6, $C152, 0), Mortality_Rates!$B$111), MIN(OFFSET(Mortality_Rates!$B$6, $C152, 1),  Mortality_Rates!$C$111))</f>
        <v>5.3565636290481451E-4</v>
      </c>
      <c r="AQ152" s="30">
        <f ca="1">(1-IF($B152="Male", $C$3, $C$4))^MIN((AQ$8-$C$6), $C$5)*IF($B152="Male", MIN(OFFSET(Mortality_Rates!$B$6, $C152, 0), Mortality_Rates!$B$111), MIN(OFFSET(Mortality_Rates!$B$6, $C152, 1),  Mortality_Rates!$C$111))</f>
        <v>5.2949631473140908E-4</v>
      </c>
      <c r="AR152" s="30">
        <f ca="1">(1-IF($B152="Male", $C$3, $C$4))^MIN((AR$8-$C$6), $C$5)*IF($B152="Male", MIN(OFFSET(Mortality_Rates!$B$6, $C152, 0), Mortality_Rates!$B$111), MIN(OFFSET(Mortality_Rates!$B$6, $C152, 1),  Mortality_Rates!$C$111))</f>
        <v>5.2340710711199791E-4</v>
      </c>
      <c r="AS152" s="30">
        <f ca="1">(1-IF($B152="Male", $C$3, $C$4))^MIN((AS$8-$C$6), $C$5)*IF($B152="Male", MIN(OFFSET(Mortality_Rates!$B$6, $C152, 0), Mortality_Rates!$B$111), MIN(OFFSET(Mortality_Rates!$B$6, $C152, 1),  Mortality_Rates!$C$111))</f>
        <v>5.1738792538020986E-4</v>
      </c>
      <c r="AT152" s="30">
        <f ca="1">(1-IF($B152="Male", $C$3, $C$4))^MIN((AT$8-$C$6), $C$5)*IF($B152="Male", MIN(OFFSET(Mortality_Rates!$B$6, $C152, 0), Mortality_Rates!$B$111), MIN(OFFSET(Mortality_Rates!$B$6, $C152, 1),  Mortality_Rates!$C$111))</f>
        <v>5.1143796423833751E-4</v>
      </c>
      <c r="AU152" s="30">
        <f ca="1">(1-IF($B152="Male", $C$3, $C$4))^MIN((AU$8-$C$6), $C$5)*IF($B152="Male", MIN(OFFSET(Mortality_Rates!$B$6, $C152, 0), Mortality_Rates!$B$111), MIN(OFFSET(Mortality_Rates!$B$6, $C152, 1),  Mortality_Rates!$C$111))</f>
        <v>5.0555642764959672E-4</v>
      </c>
      <c r="AV152" s="30">
        <f ca="1">(1-IF($B152="Male", $C$3, $C$4))^MIN((AV$8-$C$6), $C$5)*IF($B152="Male", MIN(OFFSET(Mortality_Rates!$B$6, $C152, 0), Mortality_Rates!$B$111), MIN(OFFSET(Mortality_Rates!$B$6, $C152, 1),  Mortality_Rates!$C$111))</f>
        <v>4.9974252873162637E-4</v>
      </c>
      <c r="AW152" s="30">
        <f ca="1">(1-IF($B152="Male", $C$3, $C$4))^MIN((AW$8-$C$6), $C$5)*IF($B152="Male", MIN(OFFSET(Mortality_Rates!$B$6, $C152, 0), Mortality_Rates!$B$111), MIN(OFFSET(Mortality_Rates!$B$6, $C152, 1),  Mortality_Rates!$C$111))</f>
        <v>4.939954896512127E-4</v>
      </c>
      <c r="AX152" s="30">
        <f ca="1">(1-IF($B152="Male", $C$3, $C$4))^MIN((AX$8-$C$6), $C$5)*IF($B152="Male", MIN(OFFSET(Mortality_Rates!$B$6, $C152, 0), Mortality_Rates!$B$111), MIN(OFFSET(Mortality_Rates!$B$6, $C152, 1),  Mortality_Rates!$C$111))</f>
        <v>4.8831454152022374E-4</v>
      </c>
      <c r="AY152" s="30">
        <f ca="1">(1-IF($B152="Male", $C$3, $C$4))^MIN((AY$8-$C$6), $C$5)*IF($B152="Male", MIN(OFFSET(Mortality_Rates!$B$6, $C152, 0), Mortality_Rates!$B$111), MIN(OFFSET(Mortality_Rates!$B$6, $C152, 1),  Mortality_Rates!$C$111))</f>
        <v>4.8269892429274113E-4</v>
      </c>
      <c r="AZ152" s="30">
        <f ca="1">(1-IF($B152="Male", $C$3, $C$4))^MIN((AZ$8-$C$6), $C$5)*IF($B152="Male", MIN(OFFSET(Mortality_Rates!$B$6, $C152, 0), Mortality_Rates!$B$111), MIN(OFFSET(Mortality_Rates!$B$6, $C152, 1),  Mortality_Rates!$C$111))</f>
        <v>4.7714788666337464E-4</v>
      </c>
      <c r="BA152" s="30">
        <f ca="1">(1-IF($B152="Male", $C$3, $C$4))^MIN((BA$8-$C$6), $C$5)*IF($B152="Male", MIN(OFFSET(Mortality_Rates!$B$6, $C152, 0), Mortality_Rates!$B$111), MIN(OFFSET(Mortality_Rates!$B$6, $C152, 1),  Mortality_Rates!$C$111))</f>
        <v>4.7166068596674586E-4</v>
      </c>
      <c r="BB152" s="30">
        <f ca="1">(1-IF($B152="Male", $C$3, $C$4))^MIN((BB$8-$C$6), $C$5)*IF($B152="Male", MIN(OFFSET(Mortality_Rates!$B$6, $C152, 0), Mortality_Rates!$B$111), MIN(OFFSET(Mortality_Rates!$B$6, $C152, 1),  Mortality_Rates!$C$111))</f>
        <v>4.7166068596674586E-4</v>
      </c>
      <c r="BC152" s="30">
        <f ca="1">(1-IF($B152="Male", $C$3, $C$4))^MIN((BC$8-$C$6), $C$5)*IF($B152="Male", MIN(OFFSET(Mortality_Rates!$B$6, $C152, 0), Mortality_Rates!$B$111), MIN(OFFSET(Mortality_Rates!$B$6, $C152, 1),  Mortality_Rates!$C$111))</f>
        <v>4.7166068596674586E-4</v>
      </c>
      <c r="BD152" s="30">
        <f ca="1">(1-IF($B152="Male", $C$3, $C$4))^MIN((BD$8-$C$6), $C$5)*IF($B152="Male", MIN(OFFSET(Mortality_Rates!$B$6, $C152, 0), Mortality_Rates!$B$111), MIN(OFFSET(Mortality_Rates!$B$6, $C152, 1),  Mortality_Rates!$C$111))</f>
        <v>4.7166068596674586E-4</v>
      </c>
      <c r="BE152" s="30">
        <f ca="1">(1-IF($B152="Male", $C$3, $C$4))^MIN((BE$8-$C$6), $C$5)*IF($B152="Male", MIN(OFFSET(Mortality_Rates!$B$6, $C152, 0), Mortality_Rates!$B$111), MIN(OFFSET(Mortality_Rates!$B$6, $C152, 1),  Mortality_Rates!$C$111))</f>
        <v>4.7166068596674586E-4</v>
      </c>
      <c r="BF152" s="30">
        <f ca="1">(1-IF($B152="Male", $C$3, $C$4))^MIN((BF$8-$C$6), $C$5)*IF($B152="Male", MIN(OFFSET(Mortality_Rates!$B$6, $C152, 0), Mortality_Rates!$B$111), MIN(OFFSET(Mortality_Rates!$B$6, $C152, 1),  Mortality_Rates!$C$111))</f>
        <v>4.7166068596674586E-4</v>
      </c>
      <c r="BG152" s="30">
        <f ca="1">(1-IF($B152="Male", $C$3, $C$4))^MIN((BG$8-$C$6), $C$5)*IF($B152="Male", MIN(OFFSET(Mortality_Rates!$B$6, $C152, 0), Mortality_Rates!$B$111), MIN(OFFSET(Mortality_Rates!$B$6, $C152, 1),  Mortality_Rates!$C$111))</f>
        <v>4.7166068596674586E-4</v>
      </c>
      <c r="BH152" s="30">
        <f ca="1">(1-IF($B152="Male", $C$3, $C$4))^MIN((BH$8-$C$6), $C$5)*IF($B152="Male", MIN(OFFSET(Mortality_Rates!$B$6, $C152, 0), Mortality_Rates!$B$111), MIN(OFFSET(Mortality_Rates!$B$6, $C152, 1),  Mortality_Rates!$C$111))</f>
        <v>4.7166068596674586E-4</v>
      </c>
      <c r="BI152" s="30">
        <f ca="1">(1-IF($B152="Male", $C$3, $C$4))^MIN((BI$8-$C$6), $C$5)*IF($B152="Male", MIN(OFFSET(Mortality_Rates!$B$6, $C152, 0), Mortality_Rates!$B$111), MIN(OFFSET(Mortality_Rates!$B$6, $C152, 1),  Mortality_Rates!$C$111))</f>
        <v>4.7166068596674586E-4</v>
      </c>
      <c r="BJ152" s="30">
        <f ca="1">(1-IF($B152="Male", $C$3, $C$4))^MIN((BJ$8-$C$6), $C$5)*IF($B152="Male", MIN(OFFSET(Mortality_Rates!$B$6, $C152, 0), Mortality_Rates!$B$111), MIN(OFFSET(Mortality_Rates!$B$6, $C152, 1),  Mortality_Rates!$C$111))</f>
        <v>4.7166068596674586E-4</v>
      </c>
      <c r="BK152" s="30">
        <f ca="1">(1-IF($B152="Male", $C$3, $C$4))^MIN((BK$8-$C$6), $C$5)*IF($B152="Male", MIN(OFFSET(Mortality_Rates!$B$6, $C152, 0), Mortality_Rates!$B$111), MIN(OFFSET(Mortality_Rates!$B$6, $C152, 1),  Mortality_Rates!$C$111))</f>
        <v>4.7166068596674586E-4</v>
      </c>
    </row>
    <row r="153" spans="1:63" x14ac:dyDescent="0.35">
      <c r="A153" t="s">
        <v>38</v>
      </c>
      <c r="B153" t="s">
        <v>32</v>
      </c>
      <c r="C153">
        <f t="shared" si="27"/>
        <v>43</v>
      </c>
      <c r="D153" s="30">
        <f ca="1">(1-IF($B153="Male", $C$3, $C$4))^MIN((D$8-$C$6), $C$5)*IF($B153="Male", MIN(OFFSET(Mortality_Rates!$B$6, $C153, 0), Mortality_Rates!$B$111), MIN(OFFSET(Mortality_Rates!$B$6, $C153, 1),  Mortality_Rates!$C$111))</f>
        <v>9.1831650000000003E-4</v>
      </c>
      <c r="E153" s="30">
        <f ca="1">(1-IF($B153="Male", $C$3, $C$4))^MIN((E$8-$C$6), $C$5)*IF($B153="Male", MIN(OFFSET(Mortality_Rates!$B$6, $C153, 0), Mortality_Rates!$B$111), MIN(OFFSET(Mortality_Rates!$B$6, $C153, 1),  Mortality_Rates!$C$111))</f>
        <v>9.0775586025000003E-4</v>
      </c>
      <c r="F153" s="30">
        <f ca="1">(1-IF($B153="Male", $C$3, $C$4))^MIN((F$8-$C$6), $C$5)*IF($B153="Male", MIN(OFFSET(Mortality_Rates!$B$6, $C153, 0), Mortality_Rates!$B$111), MIN(OFFSET(Mortality_Rates!$B$6, $C153, 1),  Mortality_Rates!$C$111))</f>
        <v>8.9731666785712507E-4</v>
      </c>
      <c r="G153" s="30">
        <f ca="1">(1-IF($B153="Male", $C$3, $C$4))^MIN((G$8-$C$6), $C$5)*IF($B153="Male", MIN(OFFSET(Mortality_Rates!$B$6, $C153, 0), Mortality_Rates!$B$111), MIN(OFFSET(Mortality_Rates!$B$6, $C153, 1),  Mortality_Rates!$C$111))</f>
        <v>8.8699752617676822E-4</v>
      </c>
      <c r="H153" s="30">
        <f ca="1">(1-IF($B153="Male", $C$3, $C$4))^MIN((H$8-$C$6), $C$5)*IF($B153="Male", MIN(OFFSET(Mortality_Rates!$B$6, $C153, 0), Mortality_Rates!$B$111), MIN(OFFSET(Mortality_Rates!$B$6, $C153, 1),  Mortality_Rates!$C$111))</f>
        <v>8.7679705462573537E-4</v>
      </c>
      <c r="I153" s="30">
        <f ca="1">(1-IF($B153="Male", $C$3, $C$4))^MIN((I$8-$C$6), $C$5)*IF($B153="Male", MIN(OFFSET(Mortality_Rates!$B$6, $C153, 0), Mortality_Rates!$B$111), MIN(OFFSET(Mortality_Rates!$B$6, $C153, 1),  Mortality_Rates!$C$111))</f>
        <v>8.667138884975394E-4</v>
      </c>
      <c r="J153" s="30">
        <f ca="1">(1-IF($B153="Male", $C$3, $C$4))^MIN((J$8-$C$6), $C$5)*IF($B153="Male", MIN(OFFSET(Mortality_Rates!$B$6, $C153, 0), Mortality_Rates!$B$111), MIN(OFFSET(Mortality_Rates!$B$6, $C153, 1),  Mortality_Rates!$C$111))</f>
        <v>8.5674667877981775E-4</v>
      </c>
      <c r="K153" s="30">
        <f ca="1">(1-IF($B153="Male", $C$3, $C$4))^MIN((K$8-$C$6), $C$5)*IF($B153="Male", MIN(OFFSET(Mortality_Rates!$B$6, $C153, 0), Mortality_Rates!$B$111), MIN(OFFSET(Mortality_Rates!$B$6, $C153, 1),  Mortality_Rates!$C$111))</f>
        <v>8.4689409197384981E-4</v>
      </c>
      <c r="L153" s="30">
        <f ca="1">(1-IF($B153="Male", $C$3, $C$4))^MIN((L$8-$C$6), $C$5)*IF($B153="Male", MIN(OFFSET(Mortality_Rates!$B$6, $C153, 0), Mortality_Rates!$B$111), MIN(OFFSET(Mortality_Rates!$B$6, $C153, 1),  Mortality_Rates!$C$111))</f>
        <v>8.3715480991615053E-4</v>
      </c>
      <c r="M153" s="30">
        <f ca="1">(1-IF($B153="Male", $C$3, $C$4))^MIN((M$8-$C$6), $C$5)*IF($B153="Male", MIN(OFFSET(Mortality_Rates!$B$6, $C153, 0), Mortality_Rates!$B$111), MIN(OFFSET(Mortality_Rates!$B$6, $C153, 1),  Mortality_Rates!$C$111))</f>
        <v>8.2752752960211487E-4</v>
      </c>
      <c r="N153" s="30">
        <f ca="1">(1-IF($B153="Male", $C$3, $C$4))^MIN((N$8-$C$6), $C$5)*IF($B153="Male", MIN(OFFSET(Mortality_Rates!$B$6, $C153, 0), Mortality_Rates!$B$111), MIN(OFFSET(Mortality_Rates!$B$6, $C153, 1),  Mortality_Rates!$C$111))</f>
        <v>8.1801096301169056E-4</v>
      </c>
      <c r="O153" s="30">
        <f ca="1">(1-IF($B153="Male", $C$3, $C$4))^MIN((O$8-$C$6), $C$5)*IF($B153="Male", MIN(OFFSET(Mortality_Rates!$B$6, $C153, 0), Mortality_Rates!$B$111), MIN(OFFSET(Mortality_Rates!$B$6, $C153, 1),  Mortality_Rates!$C$111))</f>
        <v>8.086038369370562E-4</v>
      </c>
      <c r="P153" s="30">
        <f ca="1">(1-IF($B153="Male", $C$3, $C$4))^MIN((P$8-$C$6), $C$5)*IF($B153="Male", MIN(OFFSET(Mortality_Rates!$B$6, $C153, 0), Mortality_Rates!$B$111), MIN(OFFSET(Mortality_Rates!$B$6, $C153, 1),  Mortality_Rates!$C$111))</f>
        <v>7.9930489281228008E-4</v>
      </c>
      <c r="Q153" s="30">
        <f ca="1">(1-IF($B153="Male", $C$3, $C$4))^MIN((Q$8-$C$6), $C$5)*IF($B153="Male", MIN(OFFSET(Mortality_Rates!$B$6, $C153, 0), Mortality_Rates!$B$111), MIN(OFFSET(Mortality_Rates!$B$6, $C153, 1),  Mortality_Rates!$C$111))</f>
        <v>7.9011288654493885E-4</v>
      </c>
      <c r="R153" s="30">
        <f ca="1">(1-IF($B153="Male", $C$3, $C$4))^MIN((R$8-$C$6), $C$5)*IF($B153="Male", MIN(OFFSET(Mortality_Rates!$B$6, $C153, 0), Mortality_Rates!$B$111), MIN(OFFSET(Mortality_Rates!$B$6, $C153, 1),  Mortality_Rates!$C$111))</f>
        <v>7.8102658834967214E-4</v>
      </c>
      <c r="S153" s="30">
        <f ca="1">(1-IF($B153="Male", $C$3, $C$4))^MIN((S$8-$C$6), $C$5)*IF($B153="Male", MIN(OFFSET(Mortality_Rates!$B$6, $C153, 0), Mortality_Rates!$B$111), MIN(OFFSET(Mortality_Rates!$B$6, $C153, 1),  Mortality_Rates!$C$111))</f>
        <v>7.7204478258365082E-4</v>
      </c>
      <c r="T153" s="30">
        <f ca="1">(1-IF($B153="Male", $C$3, $C$4))^MIN((T$8-$C$6), $C$5)*IF($B153="Male", MIN(OFFSET(Mortality_Rates!$B$6, $C153, 0), Mortality_Rates!$B$111), MIN(OFFSET(Mortality_Rates!$B$6, $C153, 1),  Mortality_Rates!$C$111))</f>
        <v>7.6316626758393886E-4</v>
      </c>
      <c r="U153" s="30">
        <f ca="1">(1-IF($B153="Male", $C$3, $C$4))^MIN((U$8-$C$6), $C$5)*IF($B153="Male", MIN(OFFSET(Mortality_Rates!$B$6, $C153, 0), Mortality_Rates!$B$111), MIN(OFFSET(Mortality_Rates!$B$6, $C153, 1),  Mortality_Rates!$C$111))</f>
        <v>7.5438985550672357E-4</v>
      </c>
      <c r="V153" s="30">
        <f ca="1">(1-IF($B153="Male", $C$3, $C$4))^MIN((V$8-$C$6), $C$5)*IF($B153="Male", MIN(OFFSET(Mortality_Rates!$B$6, $C153, 0), Mortality_Rates!$B$111), MIN(OFFSET(Mortality_Rates!$B$6, $C153, 1),  Mortality_Rates!$C$111))</f>
        <v>7.4571437216839622E-4</v>
      </c>
      <c r="W153" s="30">
        <f ca="1">(1-IF($B153="Male", $C$3, $C$4))^MIN((W$8-$C$6), $C$5)*IF($B153="Male", MIN(OFFSET(Mortality_Rates!$B$6, $C153, 0), Mortality_Rates!$B$111), MIN(OFFSET(Mortality_Rates!$B$6, $C153, 1),  Mortality_Rates!$C$111))</f>
        <v>7.3713865688845978E-4</v>
      </c>
      <c r="X153" s="30">
        <f ca="1">(1-IF($B153="Male", $C$3, $C$4))^MIN((X$8-$C$6), $C$5)*IF($B153="Male", MIN(OFFSET(Mortality_Rates!$B$6, $C153, 0), Mortality_Rates!$B$111), MIN(OFFSET(Mortality_Rates!$B$6, $C153, 1),  Mortality_Rates!$C$111))</f>
        <v>7.2866156233424245E-4</v>
      </c>
      <c r="Y153" s="30">
        <f ca="1">(1-IF($B153="Male", $C$3, $C$4))^MIN((Y$8-$C$6), $C$5)*IF($B153="Male", MIN(OFFSET(Mortality_Rates!$B$6, $C153, 0), Mortality_Rates!$B$111), MIN(OFFSET(Mortality_Rates!$B$6, $C153, 1),  Mortality_Rates!$C$111))</f>
        <v>7.2028195436739872E-4</v>
      </c>
      <c r="Z153" s="30">
        <f ca="1">(1-IF($B153="Male", $C$3, $C$4))^MIN((Z$8-$C$6), $C$5)*IF($B153="Male", MIN(OFFSET(Mortality_Rates!$B$6, $C153, 0), Mortality_Rates!$B$111), MIN(OFFSET(Mortality_Rates!$B$6, $C153, 1),  Mortality_Rates!$C$111))</f>
        <v>7.1199871189217361E-4</v>
      </c>
      <c r="AA153" s="30">
        <f ca="1">(1-IF($B153="Male", $C$3, $C$4))^MIN((AA$8-$C$6), $C$5)*IF($B153="Male", MIN(OFFSET(Mortality_Rates!$B$6, $C153, 0), Mortality_Rates!$B$111), MIN(OFFSET(Mortality_Rates!$B$6, $C153, 1),  Mortality_Rates!$C$111))</f>
        <v>7.0381072670541364E-4</v>
      </c>
      <c r="AB153" s="30">
        <f ca="1">(1-IF($B153="Male", $C$3, $C$4))^MIN((AB$8-$C$6), $C$5)*IF($B153="Male", MIN(OFFSET(Mortality_Rates!$B$6, $C153, 0), Mortality_Rates!$B$111), MIN(OFFSET(Mortality_Rates!$B$6, $C153, 1),  Mortality_Rates!$C$111))</f>
        <v>6.9571690334830141E-4</v>
      </c>
      <c r="AC153" s="30">
        <f ca="1">(1-IF($B153="Male", $C$3, $C$4))^MIN((AC$8-$C$6), $C$5)*IF($B153="Male", MIN(OFFSET(Mortality_Rates!$B$6, $C153, 0), Mortality_Rates!$B$111), MIN(OFFSET(Mortality_Rates!$B$6, $C153, 1),  Mortality_Rates!$C$111))</f>
        <v>6.8771615895979596E-4</v>
      </c>
      <c r="AD153" s="30">
        <f ca="1">(1-IF($B153="Male", $C$3, $C$4))^MIN((AD$8-$C$6), $C$5)*IF($B153="Male", MIN(OFFSET(Mortality_Rates!$B$6, $C153, 0), Mortality_Rates!$B$111), MIN(OFFSET(Mortality_Rates!$B$6, $C153, 1),  Mortality_Rates!$C$111))</f>
        <v>6.798074231317583E-4</v>
      </c>
      <c r="AE153" s="30">
        <f ca="1">(1-IF($B153="Male", $C$3, $C$4))^MIN((AE$8-$C$6), $C$5)*IF($B153="Male", MIN(OFFSET(Mortality_Rates!$B$6, $C153, 0), Mortality_Rates!$B$111), MIN(OFFSET(Mortality_Rates!$B$6, $C153, 1),  Mortality_Rates!$C$111))</f>
        <v>6.7198963776574322E-4</v>
      </c>
      <c r="AF153" s="30">
        <f ca="1">(1-IF($B153="Male", $C$3, $C$4))^MIN((AF$8-$C$6), $C$5)*IF($B153="Male", MIN(OFFSET(Mortality_Rates!$B$6, $C153, 0), Mortality_Rates!$B$111), MIN(OFFSET(Mortality_Rates!$B$6, $C153, 1),  Mortality_Rates!$C$111))</f>
        <v>6.642617569314371E-4</v>
      </c>
      <c r="AG153" s="30">
        <f ca="1">(1-IF($B153="Male", $C$3, $C$4))^MIN((AG$8-$C$6), $C$5)*IF($B153="Male", MIN(OFFSET(Mortality_Rates!$B$6, $C153, 0), Mortality_Rates!$B$111), MIN(OFFSET(Mortality_Rates!$B$6, $C153, 1),  Mortality_Rates!$C$111))</f>
        <v>6.5662274672672564E-4</v>
      </c>
      <c r="AH153" s="30">
        <f ca="1">(1-IF($B153="Male", $C$3, $C$4))^MIN((AH$8-$C$6), $C$5)*IF($B153="Male", MIN(OFFSET(Mortality_Rates!$B$6, $C153, 0), Mortality_Rates!$B$111), MIN(OFFSET(Mortality_Rates!$B$6, $C153, 1),  Mortality_Rates!$C$111))</f>
        <v>6.4907158513936825E-4</v>
      </c>
      <c r="AI153" s="30">
        <f ca="1">(1-IF($B153="Male", $C$3, $C$4))^MIN((AI$8-$C$6), $C$5)*IF($B153="Male", MIN(OFFSET(Mortality_Rates!$B$6, $C153, 0), Mortality_Rates!$B$111), MIN(OFFSET(Mortality_Rates!$B$6, $C153, 1),  Mortality_Rates!$C$111))</f>
        <v>6.4160726191026549E-4</v>
      </c>
      <c r="AJ153" s="30">
        <f ca="1">(1-IF($B153="Male", $C$3, $C$4))^MIN((AJ$8-$C$6), $C$5)*IF($B153="Male", MIN(OFFSET(Mortality_Rates!$B$6, $C153, 0), Mortality_Rates!$B$111), MIN(OFFSET(Mortality_Rates!$B$6, $C153, 1),  Mortality_Rates!$C$111))</f>
        <v>6.3422877839829745E-4</v>
      </c>
      <c r="AK153" s="30">
        <f ca="1">(1-IF($B153="Male", $C$3, $C$4))^MIN((AK$8-$C$6), $C$5)*IF($B153="Male", MIN(OFFSET(Mortality_Rates!$B$6, $C153, 0), Mortality_Rates!$B$111), MIN(OFFSET(Mortality_Rates!$B$6, $C153, 1),  Mortality_Rates!$C$111))</f>
        <v>6.2693514744671707E-4</v>
      </c>
      <c r="AL153" s="30">
        <f ca="1">(1-IF($B153="Male", $C$3, $C$4))^MIN((AL$8-$C$6), $C$5)*IF($B153="Male", MIN(OFFSET(Mortality_Rates!$B$6, $C153, 0), Mortality_Rates!$B$111), MIN(OFFSET(Mortality_Rates!$B$6, $C153, 1),  Mortality_Rates!$C$111))</f>
        <v>6.1972539325107971E-4</v>
      </c>
      <c r="AM153" s="30">
        <f ca="1">(1-IF($B153="Male", $C$3, $C$4))^MIN((AM$8-$C$6), $C$5)*IF($B153="Male", MIN(OFFSET(Mortality_Rates!$B$6, $C153, 0), Mortality_Rates!$B$111), MIN(OFFSET(Mortality_Rates!$B$6, $C153, 1),  Mortality_Rates!$C$111))</f>
        <v>6.1259855122869247E-4</v>
      </c>
      <c r="AN153" s="30">
        <f ca="1">(1-IF($B153="Male", $C$3, $C$4))^MIN((AN$8-$C$6), $C$5)*IF($B153="Male", MIN(OFFSET(Mortality_Rates!$B$6, $C153, 0), Mortality_Rates!$B$111), MIN(OFFSET(Mortality_Rates!$B$6, $C153, 1),  Mortality_Rates!$C$111))</f>
        <v>6.0555366788956255E-4</v>
      </c>
      <c r="AO153" s="30">
        <f ca="1">(1-IF($B153="Male", $C$3, $C$4))^MIN((AO$8-$C$6), $C$5)*IF($B153="Male", MIN(OFFSET(Mortality_Rates!$B$6, $C153, 0), Mortality_Rates!$B$111), MIN(OFFSET(Mortality_Rates!$B$6, $C153, 1),  Mortality_Rates!$C$111))</f>
        <v>5.9858980070883253E-4</v>
      </c>
      <c r="AP153" s="30">
        <f ca="1">(1-IF($B153="Male", $C$3, $C$4))^MIN((AP$8-$C$6), $C$5)*IF($B153="Male", MIN(OFFSET(Mortality_Rates!$B$6, $C153, 0), Mortality_Rates!$B$111), MIN(OFFSET(Mortality_Rates!$B$6, $C153, 1),  Mortality_Rates!$C$111))</f>
        <v>5.9170601800068103E-4</v>
      </c>
      <c r="AQ153" s="30">
        <f ca="1">(1-IF($B153="Male", $C$3, $C$4))^MIN((AQ$8-$C$6), $C$5)*IF($B153="Male", MIN(OFFSET(Mortality_Rates!$B$6, $C153, 0), Mortality_Rates!$B$111), MIN(OFFSET(Mortality_Rates!$B$6, $C153, 1),  Mortality_Rates!$C$111))</f>
        <v>5.8490139879367308E-4</v>
      </c>
      <c r="AR153" s="30">
        <f ca="1">(1-IF($B153="Male", $C$3, $C$4))^MIN((AR$8-$C$6), $C$5)*IF($B153="Male", MIN(OFFSET(Mortality_Rates!$B$6, $C153, 0), Mortality_Rates!$B$111), MIN(OFFSET(Mortality_Rates!$B$6, $C153, 1),  Mortality_Rates!$C$111))</f>
        <v>5.7817503270754587E-4</v>
      </c>
      <c r="AS153" s="30">
        <f ca="1">(1-IF($B153="Male", $C$3, $C$4))^MIN((AS$8-$C$6), $C$5)*IF($B153="Male", MIN(OFFSET(Mortality_Rates!$B$6, $C153, 0), Mortality_Rates!$B$111), MIN(OFFSET(Mortality_Rates!$B$6, $C153, 1),  Mortality_Rates!$C$111))</f>
        <v>5.7152601983140913E-4</v>
      </c>
      <c r="AT153" s="30">
        <f ca="1">(1-IF($B153="Male", $C$3, $C$4))^MIN((AT$8-$C$6), $C$5)*IF($B153="Male", MIN(OFFSET(Mortality_Rates!$B$6, $C153, 0), Mortality_Rates!$B$111), MIN(OFFSET(Mortality_Rates!$B$6, $C153, 1),  Mortality_Rates!$C$111))</f>
        <v>5.6495347060334794E-4</v>
      </c>
      <c r="AU153" s="30">
        <f ca="1">(1-IF($B153="Male", $C$3, $C$4))^MIN((AU$8-$C$6), $C$5)*IF($B153="Male", MIN(OFFSET(Mortality_Rates!$B$6, $C153, 0), Mortality_Rates!$B$111), MIN(OFFSET(Mortality_Rates!$B$6, $C153, 1),  Mortality_Rates!$C$111))</f>
        <v>5.5845650569140946E-4</v>
      </c>
      <c r="AV153" s="30">
        <f ca="1">(1-IF($B153="Male", $C$3, $C$4))^MIN((AV$8-$C$6), $C$5)*IF($B153="Male", MIN(OFFSET(Mortality_Rates!$B$6, $C153, 0), Mortality_Rates!$B$111), MIN(OFFSET(Mortality_Rates!$B$6, $C153, 1),  Mortality_Rates!$C$111))</f>
        <v>5.520342558759583E-4</v>
      </c>
      <c r="AW153" s="30">
        <f ca="1">(1-IF($B153="Male", $C$3, $C$4))^MIN((AW$8-$C$6), $C$5)*IF($B153="Male", MIN(OFFSET(Mortality_Rates!$B$6, $C153, 0), Mortality_Rates!$B$111), MIN(OFFSET(Mortality_Rates!$B$6, $C153, 1),  Mortality_Rates!$C$111))</f>
        <v>5.4568586193338476E-4</v>
      </c>
      <c r="AX153" s="30">
        <f ca="1">(1-IF($B153="Male", $C$3, $C$4))^MIN((AX$8-$C$6), $C$5)*IF($B153="Male", MIN(OFFSET(Mortality_Rates!$B$6, $C153, 0), Mortality_Rates!$B$111), MIN(OFFSET(Mortality_Rates!$B$6, $C153, 1),  Mortality_Rates!$C$111))</f>
        <v>5.3941047452115093E-4</v>
      </c>
      <c r="AY153" s="30">
        <f ca="1">(1-IF($B153="Male", $C$3, $C$4))^MIN((AY$8-$C$6), $C$5)*IF($B153="Male", MIN(OFFSET(Mortality_Rates!$B$6, $C153, 0), Mortality_Rates!$B$111), MIN(OFFSET(Mortality_Rates!$B$6, $C153, 1),  Mortality_Rates!$C$111))</f>
        <v>5.3320725406415758E-4</v>
      </c>
      <c r="AZ153" s="30">
        <f ca="1">(1-IF($B153="Male", $C$3, $C$4))^MIN((AZ$8-$C$6), $C$5)*IF($B153="Male", MIN(OFFSET(Mortality_Rates!$B$6, $C153, 0), Mortality_Rates!$B$111), MIN(OFFSET(Mortality_Rates!$B$6, $C153, 1),  Mortality_Rates!$C$111))</f>
        <v>5.2707537064241986E-4</v>
      </c>
      <c r="BA153" s="30">
        <f ca="1">(1-IF($B153="Male", $C$3, $C$4))^MIN((BA$8-$C$6), $C$5)*IF($B153="Male", MIN(OFFSET(Mortality_Rates!$B$6, $C153, 0), Mortality_Rates!$B$111), MIN(OFFSET(Mortality_Rates!$B$6, $C153, 1),  Mortality_Rates!$C$111))</f>
        <v>5.2101400388003202E-4</v>
      </c>
      <c r="BB153" s="30">
        <f ca="1">(1-IF($B153="Male", $C$3, $C$4))^MIN((BB$8-$C$6), $C$5)*IF($B153="Male", MIN(OFFSET(Mortality_Rates!$B$6, $C153, 0), Mortality_Rates!$B$111), MIN(OFFSET(Mortality_Rates!$B$6, $C153, 1),  Mortality_Rates!$C$111))</f>
        <v>5.2101400388003202E-4</v>
      </c>
      <c r="BC153" s="30">
        <f ca="1">(1-IF($B153="Male", $C$3, $C$4))^MIN((BC$8-$C$6), $C$5)*IF($B153="Male", MIN(OFFSET(Mortality_Rates!$B$6, $C153, 0), Mortality_Rates!$B$111), MIN(OFFSET(Mortality_Rates!$B$6, $C153, 1),  Mortality_Rates!$C$111))</f>
        <v>5.2101400388003202E-4</v>
      </c>
      <c r="BD153" s="30">
        <f ca="1">(1-IF($B153="Male", $C$3, $C$4))^MIN((BD$8-$C$6), $C$5)*IF($B153="Male", MIN(OFFSET(Mortality_Rates!$B$6, $C153, 0), Mortality_Rates!$B$111), MIN(OFFSET(Mortality_Rates!$B$6, $C153, 1),  Mortality_Rates!$C$111))</f>
        <v>5.2101400388003202E-4</v>
      </c>
      <c r="BE153" s="30">
        <f ca="1">(1-IF($B153="Male", $C$3, $C$4))^MIN((BE$8-$C$6), $C$5)*IF($B153="Male", MIN(OFFSET(Mortality_Rates!$B$6, $C153, 0), Mortality_Rates!$B$111), MIN(OFFSET(Mortality_Rates!$B$6, $C153, 1),  Mortality_Rates!$C$111))</f>
        <v>5.2101400388003202E-4</v>
      </c>
      <c r="BF153" s="30">
        <f ca="1">(1-IF($B153="Male", $C$3, $C$4))^MIN((BF$8-$C$6), $C$5)*IF($B153="Male", MIN(OFFSET(Mortality_Rates!$B$6, $C153, 0), Mortality_Rates!$B$111), MIN(OFFSET(Mortality_Rates!$B$6, $C153, 1),  Mortality_Rates!$C$111))</f>
        <v>5.2101400388003202E-4</v>
      </c>
      <c r="BG153" s="30">
        <f ca="1">(1-IF($B153="Male", $C$3, $C$4))^MIN((BG$8-$C$6), $C$5)*IF($B153="Male", MIN(OFFSET(Mortality_Rates!$B$6, $C153, 0), Mortality_Rates!$B$111), MIN(OFFSET(Mortality_Rates!$B$6, $C153, 1),  Mortality_Rates!$C$111))</f>
        <v>5.2101400388003202E-4</v>
      </c>
      <c r="BH153" s="30">
        <f ca="1">(1-IF($B153="Male", $C$3, $C$4))^MIN((BH$8-$C$6), $C$5)*IF($B153="Male", MIN(OFFSET(Mortality_Rates!$B$6, $C153, 0), Mortality_Rates!$B$111), MIN(OFFSET(Mortality_Rates!$B$6, $C153, 1),  Mortality_Rates!$C$111))</f>
        <v>5.2101400388003202E-4</v>
      </c>
      <c r="BI153" s="30">
        <f ca="1">(1-IF($B153="Male", $C$3, $C$4))^MIN((BI$8-$C$6), $C$5)*IF($B153="Male", MIN(OFFSET(Mortality_Rates!$B$6, $C153, 0), Mortality_Rates!$B$111), MIN(OFFSET(Mortality_Rates!$B$6, $C153, 1),  Mortality_Rates!$C$111))</f>
        <v>5.2101400388003202E-4</v>
      </c>
      <c r="BJ153" s="30">
        <f ca="1">(1-IF($B153="Male", $C$3, $C$4))^MIN((BJ$8-$C$6), $C$5)*IF($B153="Male", MIN(OFFSET(Mortality_Rates!$B$6, $C153, 0), Mortality_Rates!$B$111), MIN(OFFSET(Mortality_Rates!$B$6, $C153, 1),  Mortality_Rates!$C$111))</f>
        <v>5.2101400388003202E-4</v>
      </c>
      <c r="BK153" s="30">
        <f ca="1">(1-IF($B153="Male", $C$3, $C$4))^MIN((BK$8-$C$6), $C$5)*IF($B153="Male", MIN(OFFSET(Mortality_Rates!$B$6, $C153, 0), Mortality_Rates!$B$111), MIN(OFFSET(Mortality_Rates!$B$6, $C153, 1),  Mortality_Rates!$C$111))</f>
        <v>5.2101400388003202E-4</v>
      </c>
    </row>
    <row r="154" spans="1:63" x14ac:dyDescent="0.35">
      <c r="A154" t="s">
        <v>38</v>
      </c>
      <c r="B154" t="s">
        <v>32</v>
      </c>
      <c r="C154">
        <f t="shared" si="27"/>
        <v>44</v>
      </c>
      <c r="D154" s="30">
        <f ca="1">(1-IF($B154="Male", $C$3, $C$4))^MIN((D$8-$C$6), $C$5)*IF($B154="Male", MIN(OFFSET(Mortality_Rates!$B$6, $C154, 0), Mortality_Rates!$B$111), MIN(OFFSET(Mortality_Rates!$B$6, $C154, 1),  Mortality_Rates!$C$111))</f>
        <v>1.0161780000000002E-3</v>
      </c>
      <c r="E154" s="30">
        <f ca="1">(1-IF($B154="Male", $C$3, $C$4))^MIN((E$8-$C$6), $C$5)*IF($B154="Male", MIN(OFFSET(Mortality_Rates!$B$6, $C154, 0), Mortality_Rates!$B$111), MIN(OFFSET(Mortality_Rates!$B$6, $C154, 1),  Mortality_Rates!$C$111))</f>
        <v>1.004491953E-3</v>
      </c>
      <c r="F154" s="30">
        <f ca="1">(1-IF($B154="Male", $C$3, $C$4))^MIN((F$8-$C$6), $C$5)*IF($B154="Male", MIN(OFFSET(Mortality_Rates!$B$6, $C154, 0), Mortality_Rates!$B$111), MIN(OFFSET(Mortality_Rates!$B$6, $C154, 1),  Mortality_Rates!$C$111))</f>
        <v>9.9294029554050016E-4</v>
      </c>
      <c r="G154" s="30">
        <f ca="1">(1-IF($B154="Male", $C$3, $C$4))^MIN((G$8-$C$6), $C$5)*IF($B154="Male", MIN(OFFSET(Mortality_Rates!$B$6, $C154, 0), Mortality_Rates!$B$111), MIN(OFFSET(Mortality_Rates!$B$6, $C154, 1),  Mortality_Rates!$C$111))</f>
        <v>9.8152148214178435E-4</v>
      </c>
      <c r="H154" s="30">
        <f ca="1">(1-IF($B154="Male", $C$3, $C$4))^MIN((H$8-$C$6), $C$5)*IF($B154="Male", MIN(OFFSET(Mortality_Rates!$B$6, $C154, 0), Mortality_Rates!$B$111), MIN(OFFSET(Mortality_Rates!$B$6, $C154, 1),  Mortality_Rates!$C$111))</f>
        <v>9.7023398509715395E-4</v>
      </c>
      <c r="I154" s="30">
        <f ca="1">(1-IF($B154="Male", $C$3, $C$4))^MIN((I$8-$C$6), $C$5)*IF($B154="Male", MIN(OFFSET(Mortality_Rates!$B$6, $C154, 0), Mortality_Rates!$B$111), MIN(OFFSET(Mortality_Rates!$B$6, $C154, 1),  Mortality_Rates!$C$111))</f>
        <v>9.5907629426853663E-4</v>
      </c>
      <c r="J154" s="30">
        <f ca="1">(1-IF($B154="Male", $C$3, $C$4))^MIN((J$8-$C$6), $C$5)*IF($B154="Male", MIN(OFFSET(Mortality_Rates!$B$6, $C154, 0), Mortality_Rates!$B$111), MIN(OFFSET(Mortality_Rates!$B$6, $C154, 1),  Mortality_Rates!$C$111))</f>
        <v>9.4804691688444849E-4</v>
      </c>
      <c r="K154" s="30">
        <f ca="1">(1-IF($B154="Male", $C$3, $C$4))^MIN((K$8-$C$6), $C$5)*IF($B154="Male", MIN(OFFSET(Mortality_Rates!$B$6, $C154, 0), Mortality_Rates!$B$111), MIN(OFFSET(Mortality_Rates!$B$6, $C154, 1),  Mortality_Rates!$C$111))</f>
        <v>9.371443773402774E-4</v>
      </c>
      <c r="L154" s="30">
        <f ca="1">(1-IF($B154="Male", $C$3, $C$4))^MIN((L$8-$C$6), $C$5)*IF($B154="Male", MIN(OFFSET(Mortality_Rates!$B$6, $C154, 0), Mortality_Rates!$B$111), MIN(OFFSET(Mortality_Rates!$B$6, $C154, 1),  Mortality_Rates!$C$111))</f>
        <v>9.2636721700086421E-4</v>
      </c>
      <c r="M154" s="30">
        <f ca="1">(1-IF($B154="Male", $C$3, $C$4))^MIN((M$8-$C$6), $C$5)*IF($B154="Male", MIN(OFFSET(Mortality_Rates!$B$6, $C154, 0), Mortality_Rates!$B$111), MIN(OFFSET(Mortality_Rates!$B$6, $C154, 1),  Mortality_Rates!$C$111))</f>
        <v>9.1571399400535423E-4</v>
      </c>
      <c r="N154" s="30">
        <f ca="1">(1-IF($B154="Male", $C$3, $C$4))^MIN((N$8-$C$6), $C$5)*IF($B154="Male", MIN(OFFSET(Mortality_Rates!$B$6, $C154, 0), Mortality_Rates!$B$111), MIN(OFFSET(Mortality_Rates!$B$6, $C154, 1),  Mortality_Rates!$C$111))</f>
        <v>9.0518328307429268E-4</v>
      </c>
      <c r="O154" s="30">
        <f ca="1">(1-IF($B154="Male", $C$3, $C$4))^MIN((O$8-$C$6), $C$5)*IF($B154="Male", MIN(OFFSET(Mortality_Rates!$B$6, $C154, 0), Mortality_Rates!$B$111), MIN(OFFSET(Mortality_Rates!$B$6, $C154, 1),  Mortality_Rates!$C$111))</f>
        <v>8.9477367531893843E-4</v>
      </c>
      <c r="P154" s="30">
        <f ca="1">(1-IF($B154="Male", $C$3, $C$4))^MIN((P$8-$C$6), $C$5)*IF($B154="Male", MIN(OFFSET(Mortality_Rates!$B$6, $C154, 0), Mortality_Rates!$B$111), MIN(OFFSET(Mortality_Rates!$B$6, $C154, 1),  Mortality_Rates!$C$111))</f>
        <v>8.8448377805277068E-4</v>
      </c>
      <c r="Q154" s="30">
        <f ca="1">(1-IF($B154="Male", $C$3, $C$4))^MIN((Q$8-$C$6), $C$5)*IF($B154="Male", MIN(OFFSET(Mortality_Rates!$B$6, $C154, 0), Mortality_Rates!$B$111), MIN(OFFSET(Mortality_Rates!$B$6, $C154, 1),  Mortality_Rates!$C$111))</f>
        <v>8.7431221460516385E-4</v>
      </c>
      <c r="R154" s="30">
        <f ca="1">(1-IF($B154="Male", $C$3, $C$4))^MIN((R$8-$C$6), $C$5)*IF($B154="Male", MIN(OFFSET(Mortality_Rates!$B$6, $C154, 0), Mortality_Rates!$B$111), MIN(OFFSET(Mortality_Rates!$B$6, $C154, 1),  Mortality_Rates!$C$111))</f>
        <v>8.6425762413720449E-4</v>
      </c>
      <c r="S154" s="30">
        <f ca="1">(1-IF($B154="Male", $C$3, $C$4))^MIN((S$8-$C$6), $C$5)*IF($B154="Male", MIN(OFFSET(Mortality_Rates!$B$6, $C154, 0), Mortality_Rates!$B$111), MIN(OFFSET(Mortality_Rates!$B$6, $C154, 1),  Mortality_Rates!$C$111))</f>
        <v>8.5431866145962651E-4</v>
      </c>
      <c r="T154" s="30">
        <f ca="1">(1-IF($B154="Male", $C$3, $C$4))^MIN((T$8-$C$6), $C$5)*IF($B154="Male", MIN(OFFSET(Mortality_Rates!$B$6, $C154, 0), Mortality_Rates!$B$111), MIN(OFFSET(Mortality_Rates!$B$6, $C154, 1),  Mortality_Rates!$C$111))</f>
        <v>8.4449399685284081E-4</v>
      </c>
      <c r="U154" s="30">
        <f ca="1">(1-IF($B154="Male", $C$3, $C$4))^MIN((U$8-$C$6), $C$5)*IF($B154="Male", MIN(OFFSET(Mortality_Rates!$B$6, $C154, 0), Mortality_Rates!$B$111), MIN(OFFSET(Mortality_Rates!$B$6, $C154, 1),  Mortality_Rates!$C$111))</f>
        <v>8.347823158890332E-4</v>
      </c>
      <c r="V154" s="30">
        <f ca="1">(1-IF($B154="Male", $C$3, $C$4))^MIN((V$8-$C$6), $C$5)*IF($B154="Male", MIN(OFFSET(Mortality_Rates!$B$6, $C154, 0), Mortality_Rates!$B$111), MIN(OFFSET(Mortality_Rates!$B$6, $C154, 1),  Mortality_Rates!$C$111))</f>
        <v>8.2518231925630926E-4</v>
      </c>
      <c r="W154" s="30">
        <f ca="1">(1-IF($B154="Male", $C$3, $C$4))^MIN((W$8-$C$6), $C$5)*IF($B154="Male", MIN(OFFSET(Mortality_Rates!$B$6, $C154, 0), Mortality_Rates!$B$111), MIN(OFFSET(Mortality_Rates!$B$6, $C154, 1),  Mortality_Rates!$C$111))</f>
        <v>8.1569272258486187E-4</v>
      </c>
      <c r="X154" s="30">
        <f ca="1">(1-IF($B154="Male", $C$3, $C$4))^MIN((X$8-$C$6), $C$5)*IF($B154="Male", MIN(OFFSET(Mortality_Rates!$B$6, $C154, 0), Mortality_Rates!$B$111), MIN(OFFSET(Mortality_Rates!$B$6, $C154, 1),  Mortality_Rates!$C$111))</f>
        <v>8.0631225627513599E-4</v>
      </c>
      <c r="Y154" s="30">
        <f ca="1">(1-IF($B154="Male", $C$3, $C$4))^MIN((Y$8-$C$6), $C$5)*IF($B154="Male", MIN(OFFSET(Mortality_Rates!$B$6, $C154, 0), Mortality_Rates!$B$111), MIN(OFFSET(Mortality_Rates!$B$6, $C154, 1),  Mortality_Rates!$C$111))</f>
        <v>7.970396653279719E-4</v>
      </c>
      <c r="Z154" s="30">
        <f ca="1">(1-IF($B154="Male", $C$3, $C$4))^MIN((Z$8-$C$6), $C$5)*IF($B154="Male", MIN(OFFSET(Mortality_Rates!$B$6, $C154, 0), Mortality_Rates!$B$111), MIN(OFFSET(Mortality_Rates!$B$6, $C154, 1),  Mortality_Rates!$C$111))</f>
        <v>7.8787370917670024E-4</v>
      </c>
      <c r="AA154" s="30">
        <f ca="1">(1-IF($B154="Male", $C$3, $C$4))^MIN((AA$8-$C$6), $C$5)*IF($B154="Male", MIN(OFFSET(Mortality_Rates!$B$6, $C154, 0), Mortality_Rates!$B$111), MIN(OFFSET(Mortality_Rates!$B$6, $C154, 1),  Mortality_Rates!$C$111))</f>
        <v>7.7881316152116813E-4</v>
      </c>
      <c r="AB154" s="30">
        <f ca="1">(1-IF($B154="Male", $C$3, $C$4))^MIN((AB$8-$C$6), $C$5)*IF($B154="Male", MIN(OFFSET(Mortality_Rates!$B$6, $C154, 0), Mortality_Rates!$B$111), MIN(OFFSET(Mortality_Rates!$B$6, $C154, 1),  Mortality_Rates!$C$111))</f>
        <v>7.6985681016367472E-4</v>
      </c>
      <c r="AC154" s="30">
        <f ca="1">(1-IF($B154="Male", $C$3, $C$4))^MIN((AC$8-$C$6), $C$5)*IF($B154="Male", MIN(OFFSET(Mortality_Rates!$B$6, $C154, 0), Mortality_Rates!$B$111), MIN(OFFSET(Mortality_Rates!$B$6, $C154, 1),  Mortality_Rates!$C$111))</f>
        <v>7.610034568467925E-4</v>
      </c>
      <c r="AD154" s="30">
        <f ca="1">(1-IF($B154="Male", $C$3, $C$4))^MIN((AD$8-$C$6), $C$5)*IF($B154="Male", MIN(OFFSET(Mortality_Rates!$B$6, $C154, 0), Mortality_Rates!$B$111), MIN(OFFSET(Mortality_Rates!$B$6, $C154, 1),  Mortality_Rates!$C$111))</f>
        <v>7.5225191709305439E-4</v>
      </c>
      <c r="AE154" s="30">
        <f ca="1">(1-IF($B154="Male", $C$3, $C$4))^MIN((AE$8-$C$6), $C$5)*IF($B154="Male", MIN(OFFSET(Mortality_Rates!$B$6, $C154, 0), Mortality_Rates!$B$111), MIN(OFFSET(Mortality_Rates!$B$6, $C154, 1),  Mortality_Rates!$C$111))</f>
        <v>7.4360102004648442E-4</v>
      </c>
      <c r="AF154" s="30">
        <f ca="1">(1-IF($B154="Male", $C$3, $C$4))^MIN((AF$8-$C$6), $C$5)*IF($B154="Male", MIN(OFFSET(Mortality_Rates!$B$6, $C154, 0), Mortality_Rates!$B$111), MIN(OFFSET(Mortality_Rates!$B$6, $C154, 1),  Mortality_Rates!$C$111))</f>
        <v>7.3504960831594979E-4</v>
      </c>
      <c r="AG154" s="30">
        <f ca="1">(1-IF($B154="Male", $C$3, $C$4))^MIN((AG$8-$C$6), $C$5)*IF($B154="Male", MIN(OFFSET(Mortality_Rates!$B$6, $C154, 0), Mortality_Rates!$B$111), MIN(OFFSET(Mortality_Rates!$B$6, $C154, 1),  Mortality_Rates!$C$111))</f>
        <v>7.2659653782031642E-4</v>
      </c>
      <c r="AH154" s="30">
        <f ca="1">(1-IF($B154="Male", $C$3, $C$4))^MIN((AH$8-$C$6), $C$5)*IF($B154="Male", MIN(OFFSET(Mortality_Rates!$B$6, $C154, 0), Mortality_Rates!$B$111), MIN(OFFSET(Mortality_Rates!$B$6, $C154, 1),  Mortality_Rates!$C$111))</f>
        <v>7.1824067763538279E-4</v>
      </c>
      <c r="AI154" s="30">
        <f ca="1">(1-IF($B154="Male", $C$3, $C$4))^MIN((AI$8-$C$6), $C$5)*IF($B154="Male", MIN(OFFSET(Mortality_Rates!$B$6, $C154, 0), Mortality_Rates!$B$111), MIN(OFFSET(Mortality_Rates!$B$6, $C154, 1),  Mortality_Rates!$C$111))</f>
        <v>7.0998090984257588E-4</v>
      </c>
      <c r="AJ154" s="30">
        <f ca="1">(1-IF($B154="Male", $C$3, $C$4))^MIN((AJ$8-$C$6), $C$5)*IF($B154="Male", MIN(OFFSET(Mortality_Rates!$B$6, $C154, 0), Mortality_Rates!$B$111), MIN(OFFSET(Mortality_Rates!$B$6, $C154, 1),  Mortality_Rates!$C$111))</f>
        <v>7.0181612937938629E-4</v>
      </c>
      <c r="AK154" s="30">
        <f ca="1">(1-IF($B154="Male", $C$3, $C$4))^MIN((AK$8-$C$6), $C$5)*IF($B154="Male", MIN(OFFSET(Mortality_Rates!$B$6, $C154, 0), Mortality_Rates!$B$111), MIN(OFFSET(Mortality_Rates!$B$6, $C154, 1),  Mortality_Rates!$C$111))</f>
        <v>6.9374524389152325E-4</v>
      </c>
      <c r="AL154" s="30">
        <f ca="1">(1-IF($B154="Male", $C$3, $C$4))^MIN((AL$8-$C$6), $C$5)*IF($B154="Male", MIN(OFFSET(Mortality_Rates!$B$6, $C154, 0), Mortality_Rates!$B$111), MIN(OFFSET(Mortality_Rates!$B$6, $C154, 1),  Mortality_Rates!$C$111))</f>
        <v>6.8576717358677071E-4</v>
      </c>
      <c r="AM154" s="30">
        <f ca="1">(1-IF($B154="Male", $C$3, $C$4))^MIN((AM$8-$C$6), $C$5)*IF($B154="Male", MIN(OFFSET(Mortality_Rates!$B$6, $C154, 0), Mortality_Rates!$B$111), MIN(OFFSET(Mortality_Rates!$B$6, $C154, 1),  Mortality_Rates!$C$111))</f>
        <v>6.7788085109052299E-4</v>
      </c>
      <c r="AN154" s="30">
        <f ca="1">(1-IF($B154="Male", $C$3, $C$4))^MIN((AN$8-$C$6), $C$5)*IF($B154="Male", MIN(OFFSET(Mortality_Rates!$B$6, $C154, 0), Mortality_Rates!$B$111), MIN(OFFSET(Mortality_Rates!$B$6, $C154, 1),  Mortality_Rates!$C$111))</f>
        <v>6.7008522130298197E-4</v>
      </c>
      <c r="AO154" s="30">
        <f ca="1">(1-IF($B154="Male", $C$3, $C$4))^MIN((AO$8-$C$6), $C$5)*IF($B154="Male", MIN(OFFSET(Mortality_Rates!$B$6, $C154, 0), Mortality_Rates!$B$111), MIN(OFFSET(Mortality_Rates!$B$6, $C154, 1),  Mortality_Rates!$C$111))</f>
        <v>6.6237924125799768E-4</v>
      </c>
      <c r="AP154" s="30">
        <f ca="1">(1-IF($B154="Male", $C$3, $C$4))^MIN((AP$8-$C$6), $C$5)*IF($B154="Male", MIN(OFFSET(Mortality_Rates!$B$6, $C154, 0), Mortality_Rates!$B$111), MIN(OFFSET(Mortality_Rates!$B$6, $C154, 1),  Mortality_Rates!$C$111))</f>
        <v>6.5476187998353072E-4</v>
      </c>
      <c r="AQ154" s="30">
        <f ca="1">(1-IF($B154="Male", $C$3, $C$4))^MIN((AQ$8-$C$6), $C$5)*IF($B154="Male", MIN(OFFSET(Mortality_Rates!$B$6, $C154, 0), Mortality_Rates!$B$111), MIN(OFFSET(Mortality_Rates!$B$6, $C154, 1),  Mortality_Rates!$C$111))</f>
        <v>6.4723211836372016E-4</v>
      </c>
      <c r="AR154" s="30">
        <f ca="1">(1-IF($B154="Male", $C$3, $C$4))^MIN((AR$8-$C$6), $C$5)*IF($B154="Male", MIN(OFFSET(Mortality_Rates!$B$6, $C154, 0), Mortality_Rates!$B$111), MIN(OFFSET(Mortality_Rates!$B$6, $C154, 1),  Mortality_Rates!$C$111))</f>
        <v>6.3978894900253733E-4</v>
      </c>
      <c r="AS154" s="30">
        <f ca="1">(1-IF($B154="Male", $C$3, $C$4))^MIN((AS$8-$C$6), $C$5)*IF($B154="Male", MIN(OFFSET(Mortality_Rates!$B$6, $C154, 0), Mortality_Rates!$B$111), MIN(OFFSET(Mortality_Rates!$B$6, $C154, 1),  Mortality_Rates!$C$111))</f>
        <v>6.3243137608900817E-4</v>
      </c>
      <c r="AT154" s="30">
        <f ca="1">(1-IF($B154="Male", $C$3, $C$4))^MIN((AT$8-$C$6), $C$5)*IF($B154="Male", MIN(OFFSET(Mortality_Rates!$B$6, $C154, 0), Mortality_Rates!$B$111), MIN(OFFSET(Mortality_Rates!$B$6, $C154, 1),  Mortality_Rates!$C$111))</f>
        <v>6.2515841526398456E-4</v>
      </c>
      <c r="AU154" s="30">
        <f ca="1">(1-IF($B154="Male", $C$3, $C$4))^MIN((AU$8-$C$6), $C$5)*IF($B154="Male", MIN(OFFSET(Mortality_Rates!$B$6, $C154, 0), Mortality_Rates!$B$111), MIN(OFFSET(Mortality_Rates!$B$6, $C154, 1),  Mortality_Rates!$C$111))</f>
        <v>6.1796909348844887E-4</v>
      </c>
      <c r="AV154" s="30">
        <f ca="1">(1-IF($B154="Male", $C$3, $C$4))^MIN((AV$8-$C$6), $C$5)*IF($B154="Male", MIN(OFFSET(Mortality_Rates!$B$6, $C154, 0), Mortality_Rates!$B$111), MIN(OFFSET(Mortality_Rates!$B$6, $C154, 1),  Mortality_Rates!$C$111))</f>
        <v>6.1086244891333163E-4</v>
      </c>
      <c r="AW154" s="30">
        <f ca="1">(1-IF($B154="Male", $C$3, $C$4))^MIN((AW$8-$C$6), $C$5)*IF($B154="Male", MIN(OFFSET(Mortality_Rates!$B$6, $C154, 0), Mortality_Rates!$B$111), MIN(OFFSET(Mortality_Rates!$B$6, $C154, 1),  Mortality_Rates!$C$111))</f>
        <v>6.0383753075082835E-4</v>
      </c>
      <c r="AX154" s="30">
        <f ca="1">(1-IF($B154="Male", $C$3, $C$4))^MIN((AX$8-$C$6), $C$5)*IF($B154="Male", MIN(OFFSET(Mortality_Rates!$B$6, $C154, 0), Mortality_Rates!$B$111), MIN(OFFSET(Mortality_Rates!$B$6, $C154, 1),  Mortality_Rates!$C$111))</f>
        <v>5.9689339914719385E-4</v>
      </c>
      <c r="AY154" s="30">
        <f ca="1">(1-IF($B154="Male", $C$3, $C$4))^MIN((AY$8-$C$6), $C$5)*IF($B154="Male", MIN(OFFSET(Mortality_Rates!$B$6, $C154, 0), Mortality_Rates!$B$111), MIN(OFFSET(Mortality_Rates!$B$6, $C154, 1),  Mortality_Rates!$C$111))</f>
        <v>5.9002912505700116E-4</v>
      </c>
      <c r="AZ154" s="30">
        <f ca="1">(1-IF($B154="Male", $C$3, $C$4))^MIN((AZ$8-$C$6), $C$5)*IF($B154="Male", MIN(OFFSET(Mortality_Rates!$B$6, $C154, 0), Mortality_Rates!$B$111), MIN(OFFSET(Mortality_Rates!$B$6, $C154, 1),  Mortality_Rates!$C$111))</f>
        <v>5.8324379011884568E-4</v>
      </c>
      <c r="BA154" s="30">
        <f ca="1">(1-IF($B154="Male", $C$3, $C$4))^MIN((BA$8-$C$6), $C$5)*IF($B154="Male", MIN(OFFSET(Mortality_Rates!$B$6, $C154, 0), Mortality_Rates!$B$111), MIN(OFFSET(Mortality_Rates!$B$6, $C154, 1),  Mortality_Rates!$C$111))</f>
        <v>5.7653648653247902E-4</v>
      </c>
      <c r="BB154" s="30">
        <f ca="1">(1-IF($B154="Male", $C$3, $C$4))^MIN((BB$8-$C$6), $C$5)*IF($B154="Male", MIN(OFFSET(Mortality_Rates!$B$6, $C154, 0), Mortality_Rates!$B$111), MIN(OFFSET(Mortality_Rates!$B$6, $C154, 1),  Mortality_Rates!$C$111))</f>
        <v>5.7653648653247902E-4</v>
      </c>
      <c r="BC154" s="30">
        <f ca="1">(1-IF($B154="Male", $C$3, $C$4))^MIN((BC$8-$C$6), $C$5)*IF($B154="Male", MIN(OFFSET(Mortality_Rates!$B$6, $C154, 0), Mortality_Rates!$B$111), MIN(OFFSET(Mortality_Rates!$B$6, $C154, 1),  Mortality_Rates!$C$111))</f>
        <v>5.7653648653247902E-4</v>
      </c>
      <c r="BD154" s="30">
        <f ca="1">(1-IF($B154="Male", $C$3, $C$4))^MIN((BD$8-$C$6), $C$5)*IF($B154="Male", MIN(OFFSET(Mortality_Rates!$B$6, $C154, 0), Mortality_Rates!$B$111), MIN(OFFSET(Mortality_Rates!$B$6, $C154, 1),  Mortality_Rates!$C$111))</f>
        <v>5.7653648653247902E-4</v>
      </c>
      <c r="BE154" s="30">
        <f ca="1">(1-IF($B154="Male", $C$3, $C$4))^MIN((BE$8-$C$6), $C$5)*IF($B154="Male", MIN(OFFSET(Mortality_Rates!$B$6, $C154, 0), Mortality_Rates!$B$111), MIN(OFFSET(Mortality_Rates!$B$6, $C154, 1),  Mortality_Rates!$C$111))</f>
        <v>5.7653648653247902E-4</v>
      </c>
      <c r="BF154" s="30">
        <f ca="1">(1-IF($B154="Male", $C$3, $C$4))^MIN((BF$8-$C$6), $C$5)*IF($B154="Male", MIN(OFFSET(Mortality_Rates!$B$6, $C154, 0), Mortality_Rates!$B$111), MIN(OFFSET(Mortality_Rates!$B$6, $C154, 1),  Mortality_Rates!$C$111))</f>
        <v>5.7653648653247902E-4</v>
      </c>
      <c r="BG154" s="30">
        <f ca="1">(1-IF($B154="Male", $C$3, $C$4))^MIN((BG$8-$C$6), $C$5)*IF($B154="Male", MIN(OFFSET(Mortality_Rates!$B$6, $C154, 0), Mortality_Rates!$B$111), MIN(OFFSET(Mortality_Rates!$B$6, $C154, 1),  Mortality_Rates!$C$111))</f>
        <v>5.7653648653247902E-4</v>
      </c>
      <c r="BH154" s="30">
        <f ca="1">(1-IF($B154="Male", $C$3, $C$4))^MIN((BH$8-$C$6), $C$5)*IF($B154="Male", MIN(OFFSET(Mortality_Rates!$B$6, $C154, 0), Mortality_Rates!$B$111), MIN(OFFSET(Mortality_Rates!$B$6, $C154, 1),  Mortality_Rates!$C$111))</f>
        <v>5.7653648653247902E-4</v>
      </c>
      <c r="BI154" s="30">
        <f ca="1">(1-IF($B154="Male", $C$3, $C$4))^MIN((BI$8-$C$6), $C$5)*IF($B154="Male", MIN(OFFSET(Mortality_Rates!$B$6, $C154, 0), Mortality_Rates!$B$111), MIN(OFFSET(Mortality_Rates!$B$6, $C154, 1),  Mortality_Rates!$C$111))</f>
        <v>5.7653648653247902E-4</v>
      </c>
      <c r="BJ154" s="30">
        <f ca="1">(1-IF($B154="Male", $C$3, $C$4))^MIN((BJ$8-$C$6), $C$5)*IF($B154="Male", MIN(OFFSET(Mortality_Rates!$B$6, $C154, 0), Mortality_Rates!$B$111), MIN(OFFSET(Mortality_Rates!$B$6, $C154, 1),  Mortality_Rates!$C$111))</f>
        <v>5.7653648653247902E-4</v>
      </c>
      <c r="BK154" s="30">
        <f ca="1">(1-IF($B154="Male", $C$3, $C$4))^MIN((BK$8-$C$6), $C$5)*IF($B154="Male", MIN(OFFSET(Mortality_Rates!$B$6, $C154, 0), Mortality_Rates!$B$111), MIN(OFFSET(Mortality_Rates!$B$6, $C154, 1),  Mortality_Rates!$C$111))</f>
        <v>5.7653648653247902E-4</v>
      </c>
    </row>
    <row r="155" spans="1:63" x14ac:dyDescent="0.35">
      <c r="A155" t="s">
        <v>38</v>
      </c>
      <c r="B155" t="s">
        <v>32</v>
      </c>
      <c r="C155">
        <f t="shared" si="27"/>
        <v>45</v>
      </c>
      <c r="D155" s="30">
        <f ca="1">(1-IF($B155="Male", $C$3, $C$4))^MIN((D$8-$C$6), $C$5)*IF($B155="Male", MIN(OFFSET(Mortality_Rates!$B$6, $C155, 0), Mortality_Rates!$B$111), MIN(OFFSET(Mortality_Rates!$B$6, $C155, 1),  Mortality_Rates!$C$111))</f>
        <v>1.1239245000000001E-3</v>
      </c>
      <c r="E155" s="30">
        <f ca="1">(1-IF($B155="Male", $C$3, $C$4))^MIN((E$8-$C$6), $C$5)*IF($B155="Male", MIN(OFFSET(Mortality_Rates!$B$6, $C155, 0), Mortality_Rates!$B$111), MIN(OFFSET(Mortality_Rates!$B$6, $C155, 1),  Mortality_Rates!$C$111))</f>
        <v>1.11099936825E-3</v>
      </c>
      <c r="F155" s="30">
        <f ca="1">(1-IF($B155="Male", $C$3, $C$4))^MIN((F$8-$C$6), $C$5)*IF($B155="Male", MIN(OFFSET(Mortality_Rates!$B$6, $C155, 0), Mortality_Rates!$B$111), MIN(OFFSET(Mortality_Rates!$B$6, $C155, 1),  Mortality_Rates!$C$111))</f>
        <v>1.0982228755151251E-3</v>
      </c>
      <c r="G155" s="30">
        <f ca="1">(1-IF($B155="Male", $C$3, $C$4))^MIN((G$8-$C$6), $C$5)*IF($B155="Male", MIN(OFFSET(Mortality_Rates!$B$6, $C155, 0), Mortality_Rates!$B$111), MIN(OFFSET(Mortality_Rates!$B$6, $C155, 1),  Mortality_Rates!$C$111))</f>
        <v>1.0855933124467013E-3</v>
      </c>
      <c r="H155" s="30">
        <f ca="1">(1-IF($B155="Male", $C$3, $C$4))^MIN((H$8-$C$6), $C$5)*IF($B155="Male", MIN(OFFSET(Mortality_Rates!$B$6, $C155, 0), Mortality_Rates!$B$111), MIN(OFFSET(Mortality_Rates!$B$6, $C155, 1),  Mortality_Rates!$C$111))</f>
        <v>1.0731089893535643E-3</v>
      </c>
      <c r="I155" s="30">
        <f ca="1">(1-IF($B155="Male", $C$3, $C$4))^MIN((I$8-$C$6), $C$5)*IF($B155="Male", MIN(OFFSET(Mortality_Rates!$B$6, $C155, 0), Mortality_Rates!$B$111), MIN(OFFSET(Mortality_Rates!$B$6, $C155, 1),  Mortality_Rates!$C$111))</f>
        <v>1.0607682359759982E-3</v>
      </c>
      <c r="J155" s="30">
        <f ca="1">(1-IF($B155="Male", $C$3, $C$4))^MIN((J$8-$C$6), $C$5)*IF($B155="Male", MIN(OFFSET(Mortality_Rates!$B$6, $C155, 0), Mortality_Rates!$B$111), MIN(OFFSET(Mortality_Rates!$B$6, $C155, 1),  Mortality_Rates!$C$111))</f>
        <v>1.0485694012622741E-3</v>
      </c>
      <c r="K155" s="30">
        <f ca="1">(1-IF($B155="Male", $C$3, $C$4))^MIN((K$8-$C$6), $C$5)*IF($B155="Male", MIN(OFFSET(Mortality_Rates!$B$6, $C155, 0), Mortality_Rates!$B$111), MIN(OFFSET(Mortality_Rates!$B$6, $C155, 1),  Mortality_Rates!$C$111))</f>
        <v>1.036510853147758E-3</v>
      </c>
      <c r="L155" s="30">
        <f ca="1">(1-IF($B155="Male", $C$3, $C$4))^MIN((L$8-$C$6), $C$5)*IF($B155="Male", MIN(OFFSET(Mortality_Rates!$B$6, $C155, 0), Mortality_Rates!$B$111), MIN(OFFSET(Mortality_Rates!$B$6, $C155, 1),  Mortality_Rates!$C$111))</f>
        <v>1.0245909783365588E-3</v>
      </c>
      <c r="M155" s="30">
        <f ca="1">(1-IF($B155="Male", $C$3, $C$4))^MIN((M$8-$C$6), $C$5)*IF($B155="Male", MIN(OFFSET(Mortality_Rates!$B$6, $C155, 0), Mortality_Rates!$B$111), MIN(OFFSET(Mortality_Rates!$B$6, $C155, 1),  Mortality_Rates!$C$111))</f>
        <v>1.0128081820856883E-3</v>
      </c>
      <c r="N155" s="30">
        <f ca="1">(1-IF($B155="Male", $C$3, $C$4))^MIN((N$8-$C$6), $C$5)*IF($B155="Male", MIN(OFFSET(Mortality_Rates!$B$6, $C155, 0), Mortality_Rates!$B$111), MIN(OFFSET(Mortality_Rates!$B$6, $C155, 1),  Mortality_Rates!$C$111))</f>
        <v>1.001160887991703E-3</v>
      </c>
      <c r="O155" s="30">
        <f ca="1">(1-IF($B155="Male", $C$3, $C$4))^MIN((O$8-$C$6), $C$5)*IF($B155="Male", MIN(OFFSET(Mortality_Rates!$B$6, $C155, 0), Mortality_Rates!$B$111), MIN(OFFSET(Mortality_Rates!$B$6, $C155, 1),  Mortality_Rates!$C$111))</f>
        <v>9.8964753777979852E-4</v>
      </c>
      <c r="P155" s="30">
        <f ca="1">(1-IF($B155="Male", $C$3, $C$4))^MIN((P$8-$C$6), $C$5)*IF($B155="Male", MIN(OFFSET(Mortality_Rates!$B$6, $C155, 0), Mortality_Rates!$B$111), MIN(OFFSET(Mortality_Rates!$B$6, $C155, 1),  Mortality_Rates!$C$111))</f>
        <v>9.7826659109533087E-4</v>
      </c>
      <c r="Q155" s="30">
        <f ca="1">(1-IF($B155="Male", $C$3, $C$4))^MIN((Q$8-$C$6), $C$5)*IF($B155="Male", MIN(OFFSET(Mortality_Rates!$B$6, $C155, 0), Mortality_Rates!$B$111), MIN(OFFSET(Mortality_Rates!$B$6, $C155, 1),  Mortality_Rates!$C$111))</f>
        <v>9.6701652529773458E-4</v>
      </c>
      <c r="R155" s="30">
        <f ca="1">(1-IF($B155="Male", $C$3, $C$4))^MIN((R$8-$C$6), $C$5)*IF($B155="Male", MIN(OFFSET(Mortality_Rates!$B$6, $C155, 0), Mortality_Rates!$B$111), MIN(OFFSET(Mortality_Rates!$B$6, $C155, 1),  Mortality_Rates!$C$111))</f>
        <v>9.5589583525681066E-4</v>
      </c>
      <c r="S155" s="30">
        <f ca="1">(1-IF($B155="Male", $C$3, $C$4))^MIN((S$8-$C$6), $C$5)*IF($B155="Male", MIN(OFFSET(Mortality_Rates!$B$6, $C155, 0), Mortality_Rates!$B$111), MIN(OFFSET(Mortality_Rates!$B$6, $C155, 1),  Mortality_Rates!$C$111))</f>
        <v>9.4490303315135729E-4</v>
      </c>
      <c r="T155" s="30">
        <f ca="1">(1-IF($B155="Male", $C$3, $C$4))^MIN((T$8-$C$6), $C$5)*IF($B155="Male", MIN(OFFSET(Mortality_Rates!$B$6, $C155, 0), Mortality_Rates!$B$111), MIN(OFFSET(Mortality_Rates!$B$6, $C155, 1),  Mortality_Rates!$C$111))</f>
        <v>9.3403664827011669E-4</v>
      </c>
      <c r="U155" s="30">
        <f ca="1">(1-IF($B155="Male", $C$3, $C$4))^MIN((U$8-$C$6), $C$5)*IF($B155="Male", MIN(OFFSET(Mortality_Rates!$B$6, $C155, 0), Mortality_Rates!$B$111), MIN(OFFSET(Mortality_Rates!$B$6, $C155, 1),  Mortality_Rates!$C$111))</f>
        <v>9.2329522681501043E-4</v>
      </c>
      <c r="V155" s="30">
        <f ca="1">(1-IF($B155="Male", $C$3, $C$4))^MIN((V$8-$C$6), $C$5)*IF($B155="Male", MIN(OFFSET(Mortality_Rates!$B$6, $C155, 0), Mortality_Rates!$B$111), MIN(OFFSET(Mortality_Rates!$B$6, $C155, 1),  Mortality_Rates!$C$111))</f>
        <v>9.1267733170663772E-4</v>
      </c>
      <c r="W155" s="30">
        <f ca="1">(1-IF($B155="Male", $C$3, $C$4))^MIN((W$8-$C$6), $C$5)*IF($B155="Male", MIN(OFFSET(Mortality_Rates!$B$6, $C155, 0), Mortality_Rates!$B$111), MIN(OFFSET(Mortality_Rates!$B$6, $C155, 1),  Mortality_Rates!$C$111))</f>
        <v>9.0218154239201146E-4</v>
      </c>
      <c r="X155" s="30">
        <f ca="1">(1-IF($B155="Male", $C$3, $C$4))^MIN((X$8-$C$6), $C$5)*IF($B155="Male", MIN(OFFSET(Mortality_Rates!$B$6, $C155, 0), Mortality_Rates!$B$111), MIN(OFFSET(Mortality_Rates!$B$6, $C155, 1),  Mortality_Rates!$C$111))</f>
        <v>8.9180645465450348E-4</v>
      </c>
      <c r="Y155" s="30">
        <f ca="1">(1-IF($B155="Male", $C$3, $C$4))^MIN((Y$8-$C$6), $C$5)*IF($B155="Male", MIN(OFFSET(Mortality_Rates!$B$6, $C155, 0), Mortality_Rates!$B$111), MIN(OFFSET(Mortality_Rates!$B$6, $C155, 1),  Mortality_Rates!$C$111))</f>
        <v>8.8155068042597656E-4</v>
      </c>
      <c r="Z155" s="30">
        <f ca="1">(1-IF($B155="Male", $C$3, $C$4))^MIN((Z$8-$C$6), $C$5)*IF($B155="Male", MIN(OFFSET(Mortality_Rates!$B$6, $C155, 0), Mortality_Rates!$B$111), MIN(OFFSET(Mortality_Rates!$B$6, $C155, 1),  Mortality_Rates!$C$111))</f>
        <v>8.7141284760107799E-4</v>
      </c>
      <c r="AA155" s="30">
        <f ca="1">(1-IF($B155="Male", $C$3, $C$4))^MIN((AA$8-$C$6), $C$5)*IF($B155="Male", MIN(OFFSET(Mortality_Rates!$B$6, $C155, 0), Mortality_Rates!$B$111), MIN(OFFSET(Mortality_Rates!$B$6, $C155, 1),  Mortality_Rates!$C$111))</f>
        <v>8.6139159985366553E-4</v>
      </c>
      <c r="AB155" s="30">
        <f ca="1">(1-IF($B155="Male", $C$3, $C$4))^MIN((AB$8-$C$6), $C$5)*IF($B155="Male", MIN(OFFSET(Mortality_Rates!$B$6, $C155, 0), Mortality_Rates!$B$111), MIN(OFFSET(Mortality_Rates!$B$6, $C155, 1),  Mortality_Rates!$C$111))</f>
        <v>8.5148559645534835E-4</v>
      </c>
      <c r="AC155" s="30">
        <f ca="1">(1-IF($B155="Male", $C$3, $C$4))^MIN((AC$8-$C$6), $C$5)*IF($B155="Male", MIN(OFFSET(Mortality_Rates!$B$6, $C155, 0), Mortality_Rates!$B$111), MIN(OFFSET(Mortality_Rates!$B$6, $C155, 1),  Mortality_Rates!$C$111))</f>
        <v>8.4169351209611185E-4</v>
      </c>
      <c r="AD155" s="30">
        <f ca="1">(1-IF($B155="Male", $C$3, $C$4))^MIN((AD$8-$C$6), $C$5)*IF($B155="Male", MIN(OFFSET(Mortality_Rates!$B$6, $C155, 0), Mortality_Rates!$B$111), MIN(OFFSET(Mortality_Rates!$B$6, $C155, 1),  Mortality_Rates!$C$111))</f>
        <v>8.3201403670700664E-4</v>
      </c>
      <c r="AE155" s="30">
        <f ca="1">(1-IF($B155="Male", $C$3, $C$4))^MIN((AE$8-$C$6), $C$5)*IF($B155="Male", MIN(OFFSET(Mortality_Rates!$B$6, $C155, 0), Mortality_Rates!$B$111), MIN(OFFSET(Mortality_Rates!$B$6, $C155, 1),  Mortality_Rates!$C$111))</f>
        <v>8.2244587528487614E-4</v>
      </c>
      <c r="AF155" s="30">
        <f ca="1">(1-IF($B155="Male", $C$3, $C$4))^MIN((AF$8-$C$6), $C$5)*IF($B155="Male", MIN(OFFSET(Mortality_Rates!$B$6, $C155, 0), Mortality_Rates!$B$111), MIN(OFFSET(Mortality_Rates!$B$6, $C155, 1),  Mortality_Rates!$C$111))</f>
        <v>8.1298774771910011E-4</v>
      </c>
      <c r="AG155" s="30">
        <f ca="1">(1-IF($B155="Male", $C$3, $C$4))^MIN((AG$8-$C$6), $C$5)*IF($B155="Male", MIN(OFFSET(Mortality_Rates!$B$6, $C155, 0), Mortality_Rates!$B$111), MIN(OFFSET(Mortality_Rates!$B$6, $C155, 1),  Mortality_Rates!$C$111))</f>
        <v>8.0363838862033043E-4</v>
      </c>
      <c r="AH155" s="30">
        <f ca="1">(1-IF($B155="Male", $C$3, $C$4))^MIN((AH$8-$C$6), $C$5)*IF($B155="Male", MIN(OFFSET(Mortality_Rates!$B$6, $C155, 0), Mortality_Rates!$B$111), MIN(OFFSET(Mortality_Rates!$B$6, $C155, 1),  Mortality_Rates!$C$111))</f>
        <v>7.9439654715119659E-4</v>
      </c>
      <c r="AI155" s="30">
        <f ca="1">(1-IF($B155="Male", $C$3, $C$4))^MIN((AI$8-$C$6), $C$5)*IF($B155="Male", MIN(OFFSET(Mortality_Rates!$B$6, $C155, 0), Mortality_Rates!$B$111), MIN(OFFSET(Mortality_Rates!$B$6, $C155, 1),  Mortality_Rates!$C$111))</f>
        <v>7.8526098685895781E-4</v>
      </c>
      <c r="AJ155" s="30">
        <f ca="1">(1-IF($B155="Male", $C$3, $C$4))^MIN((AJ$8-$C$6), $C$5)*IF($B155="Male", MIN(OFFSET(Mortality_Rates!$B$6, $C155, 0), Mortality_Rates!$B$111), MIN(OFFSET(Mortality_Rates!$B$6, $C155, 1),  Mortality_Rates!$C$111))</f>
        <v>7.7623048551007988E-4</v>
      </c>
      <c r="AK155" s="30">
        <f ca="1">(1-IF($B155="Male", $C$3, $C$4))^MIN((AK$8-$C$6), $C$5)*IF($B155="Male", MIN(OFFSET(Mortality_Rates!$B$6, $C155, 0), Mortality_Rates!$B$111), MIN(OFFSET(Mortality_Rates!$B$6, $C155, 1),  Mortality_Rates!$C$111))</f>
        <v>7.6730383492671392E-4</v>
      </c>
      <c r="AL155" s="30">
        <f ca="1">(1-IF($B155="Male", $C$3, $C$4))^MIN((AL$8-$C$6), $C$5)*IF($B155="Male", MIN(OFFSET(Mortality_Rates!$B$6, $C155, 0), Mortality_Rates!$B$111), MIN(OFFSET(Mortality_Rates!$B$6, $C155, 1),  Mortality_Rates!$C$111))</f>
        <v>7.5847984082505666E-4</v>
      </c>
      <c r="AM155" s="30">
        <f ca="1">(1-IF($B155="Male", $C$3, $C$4))^MIN((AM$8-$C$6), $C$5)*IF($B155="Male", MIN(OFFSET(Mortality_Rates!$B$6, $C155, 0), Mortality_Rates!$B$111), MIN(OFFSET(Mortality_Rates!$B$6, $C155, 1),  Mortality_Rates!$C$111))</f>
        <v>7.497573226555687E-4</v>
      </c>
      <c r="AN155" s="30">
        <f ca="1">(1-IF($B155="Male", $C$3, $C$4))^MIN((AN$8-$C$6), $C$5)*IF($B155="Male", MIN(OFFSET(Mortality_Rates!$B$6, $C155, 0), Mortality_Rates!$B$111), MIN(OFFSET(Mortality_Rates!$B$6, $C155, 1),  Mortality_Rates!$C$111))</f>
        <v>7.411351134450296E-4</v>
      </c>
      <c r="AO155" s="30">
        <f ca="1">(1-IF($B155="Male", $C$3, $C$4))^MIN((AO$8-$C$6), $C$5)*IF($B155="Male", MIN(OFFSET(Mortality_Rates!$B$6, $C155, 0), Mortality_Rates!$B$111), MIN(OFFSET(Mortality_Rates!$B$6, $C155, 1),  Mortality_Rates!$C$111))</f>
        <v>7.3261205964041175E-4</v>
      </c>
      <c r="AP155" s="30">
        <f ca="1">(1-IF($B155="Male", $C$3, $C$4))^MIN((AP$8-$C$6), $C$5)*IF($B155="Male", MIN(OFFSET(Mortality_Rates!$B$6, $C155, 0), Mortality_Rates!$B$111), MIN(OFFSET(Mortality_Rates!$B$6, $C155, 1),  Mortality_Rates!$C$111))</f>
        <v>7.2418702095454707E-4</v>
      </c>
      <c r="AQ155" s="30">
        <f ca="1">(1-IF($B155="Male", $C$3, $C$4))^MIN((AQ$8-$C$6), $C$5)*IF($B155="Male", MIN(OFFSET(Mortality_Rates!$B$6, $C155, 0), Mortality_Rates!$B$111), MIN(OFFSET(Mortality_Rates!$B$6, $C155, 1),  Mortality_Rates!$C$111))</f>
        <v>7.1585887021356981E-4</v>
      </c>
      <c r="AR155" s="30">
        <f ca="1">(1-IF($B155="Male", $C$3, $C$4))^MIN((AR$8-$C$6), $C$5)*IF($B155="Male", MIN(OFFSET(Mortality_Rates!$B$6, $C155, 0), Mortality_Rates!$B$111), MIN(OFFSET(Mortality_Rates!$B$6, $C155, 1),  Mortality_Rates!$C$111))</f>
        <v>7.0762649320611369E-4</v>
      </c>
      <c r="AS155" s="30">
        <f ca="1">(1-IF($B155="Male", $C$3, $C$4))^MIN((AS$8-$C$6), $C$5)*IF($B155="Male", MIN(OFFSET(Mortality_Rates!$B$6, $C155, 0), Mortality_Rates!$B$111), MIN(OFFSET(Mortality_Rates!$B$6, $C155, 1),  Mortality_Rates!$C$111))</f>
        <v>6.9948878853424339E-4</v>
      </c>
      <c r="AT155" s="30">
        <f ca="1">(1-IF($B155="Male", $C$3, $C$4))^MIN((AT$8-$C$6), $C$5)*IF($B155="Male", MIN(OFFSET(Mortality_Rates!$B$6, $C155, 0), Mortality_Rates!$B$111), MIN(OFFSET(Mortality_Rates!$B$6, $C155, 1),  Mortality_Rates!$C$111))</f>
        <v>6.9144466746609969E-4</v>
      </c>
      <c r="AU155" s="30">
        <f ca="1">(1-IF($B155="Male", $C$3, $C$4))^MIN((AU$8-$C$6), $C$5)*IF($B155="Male", MIN(OFFSET(Mortality_Rates!$B$6, $C155, 0), Mortality_Rates!$B$111), MIN(OFFSET(Mortality_Rates!$B$6, $C155, 1),  Mortality_Rates!$C$111))</f>
        <v>6.8349305379023959E-4</v>
      </c>
      <c r="AV155" s="30">
        <f ca="1">(1-IF($B155="Male", $C$3, $C$4))^MIN((AV$8-$C$6), $C$5)*IF($B155="Male", MIN(OFFSET(Mortality_Rates!$B$6, $C155, 0), Mortality_Rates!$B$111), MIN(OFFSET(Mortality_Rates!$B$6, $C155, 1),  Mortality_Rates!$C$111))</f>
        <v>6.7563288367165181E-4</v>
      </c>
      <c r="AW155" s="30">
        <f ca="1">(1-IF($B155="Male", $C$3, $C$4))^MIN((AW$8-$C$6), $C$5)*IF($B155="Male", MIN(OFFSET(Mortality_Rates!$B$6, $C155, 0), Mortality_Rates!$B$111), MIN(OFFSET(Mortality_Rates!$B$6, $C155, 1),  Mortality_Rates!$C$111))</f>
        <v>6.6786310550942789E-4</v>
      </c>
      <c r="AX155" s="30">
        <f ca="1">(1-IF($B155="Male", $C$3, $C$4))^MIN((AX$8-$C$6), $C$5)*IF($B155="Male", MIN(OFFSET(Mortality_Rates!$B$6, $C155, 0), Mortality_Rates!$B$111), MIN(OFFSET(Mortality_Rates!$B$6, $C155, 1),  Mortality_Rates!$C$111))</f>
        <v>6.6018267979606941E-4</v>
      </c>
      <c r="AY155" s="30">
        <f ca="1">(1-IF($B155="Male", $C$3, $C$4))^MIN((AY$8-$C$6), $C$5)*IF($B155="Male", MIN(OFFSET(Mortality_Rates!$B$6, $C155, 0), Mortality_Rates!$B$111), MIN(OFFSET(Mortality_Rates!$B$6, $C155, 1),  Mortality_Rates!$C$111))</f>
        <v>6.5259057897841457E-4</v>
      </c>
      <c r="AZ155" s="30">
        <f ca="1">(1-IF($B155="Male", $C$3, $C$4))^MIN((AZ$8-$C$6), $C$5)*IF($B155="Male", MIN(OFFSET(Mortality_Rates!$B$6, $C155, 0), Mortality_Rates!$B$111), MIN(OFFSET(Mortality_Rates!$B$6, $C155, 1),  Mortality_Rates!$C$111))</f>
        <v>6.4508578732016294E-4</v>
      </c>
      <c r="BA155" s="30">
        <f ca="1">(1-IF($B155="Male", $C$3, $C$4))^MIN((BA$8-$C$6), $C$5)*IF($B155="Male", MIN(OFFSET(Mortality_Rates!$B$6, $C155, 0), Mortality_Rates!$B$111), MIN(OFFSET(Mortality_Rates!$B$6, $C155, 1),  Mortality_Rates!$C$111))</f>
        <v>6.376673007659811E-4</v>
      </c>
      <c r="BB155" s="30">
        <f ca="1">(1-IF($B155="Male", $C$3, $C$4))^MIN((BB$8-$C$6), $C$5)*IF($B155="Male", MIN(OFFSET(Mortality_Rates!$B$6, $C155, 0), Mortality_Rates!$B$111), MIN(OFFSET(Mortality_Rates!$B$6, $C155, 1),  Mortality_Rates!$C$111))</f>
        <v>6.376673007659811E-4</v>
      </c>
      <c r="BC155" s="30">
        <f ca="1">(1-IF($B155="Male", $C$3, $C$4))^MIN((BC$8-$C$6), $C$5)*IF($B155="Male", MIN(OFFSET(Mortality_Rates!$B$6, $C155, 0), Mortality_Rates!$B$111), MIN(OFFSET(Mortality_Rates!$B$6, $C155, 1),  Mortality_Rates!$C$111))</f>
        <v>6.376673007659811E-4</v>
      </c>
      <c r="BD155" s="30">
        <f ca="1">(1-IF($B155="Male", $C$3, $C$4))^MIN((BD$8-$C$6), $C$5)*IF($B155="Male", MIN(OFFSET(Mortality_Rates!$B$6, $C155, 0), Mortality_Rates!$B$111), MIN(OFFSET(Mortality_Rates!$B$6, $C155, 1),  Mortality_Rates!$C$111))</f>
        <v>6.376673007659811E-4</v>
      </c>
      <c r="BE155" s="30">
        <f ca="1">(1-IF($B155="Male", $C$3, $C$4))^MIN((BE$8-$C$6), $C$5)*IF($B155="Male", MIN(OFFSET(Mortality_Rates!$B$6, $C155, 0), Mortality_Rates!$B$111), MIN(OFFSET(Mortality_Rates!$B$6, $C155, 1),  Mortality_Rates!$C$111))</f>
        <v>6.376673007659811E-4</v>
      </c>
      <c r="BF155" s="30">
        <f ca="1">(1-IF($B155="Male", $C$3, $C$4))^MIN((BF$8-$C$6), $C$5)*IF($B155="Male", MIN(OFFSET(Mortality_Rates!$B$6, $C155, 0), Mortality_Rates!$B$111), MIN(OFFSET(Mortality_Rates!$B$6, $C155, 1),  Mortality_Rates!$C$111))</f>
        <v>6.376673007659811E-4</v>
      </c>
      <c r="BG155" s="30">
        <f ca="1">(1-IF($B155="Male", $C$3, $C$4))^MIN((BG$8-$C$6), $C$5)*IF($B155="Male", MIN(OFFSET(Mortality_Rates!$B$6, $C155, 0), Mortality_Rates!$B$111), MIN(OFFSET(Mortality_Rates!$B$6, $C155, 1),  Mortality_Rates!$C$111))</f>
        <v>6.376673007659811E-4</v>
      </c>
      <c r="BH155" s="30">
        <f ca="1">(1-IF($B155="Male", $C$3, $C$4))^MIN((BH$8-$C$6), $C$5)*IF($B155="Male", MIN(OFFSET(Mortality_Rates!$B$6, $C155, 0), Mortality_Rates!$B$111), MIN(OFFSET(Mortality_Rates!$B$6, $C155, 1),  Mortality_Rates!$C$111))</f>
        <v>6.376673007659811E-4</v>
      </c>
      <c r="BI155" s="30">
        <f ca="1">(1-IF($B155="Male", $C$3, $C$4))^MIN((BI$8-$C$6), $C$5)*IF($B155="Male", MIN(OFFSET(Mortality_Rates!$B$6, $C155, 0), Mortality_Rates!$B$111), MIN(OFFSET(Mortality_Rates!$B$6, $C155, 1),  Mortality_Rates!$C$111))</f>
        <v>6.376673007659811E-4</v>
      </c>
      <c r="BJ155" s="30">
        <f ca="1">(1-IF($B155="Male", $C$3, $C$4))^MIN((BJ$8-$C$6), $C$5)*IF($B155="Male", MIN(OFFSET(Mortality_Rates!$B$6, $C155, 0), Mortality_Rates!$B$111), MIN(OFFSET(Mortality_Rates!$B$6, $C155, 1),  Mortality_Rates!$C$111))</f>
        <v>6.376673007659811E-4</v>
      </c>
      <c r="BK155" s="30">
        <f ca="1">(1-IF($B155="Male", $C$3, $C$4))^MIN((BK$8-$C$6), $C$5)*IF($B155="Male", MIN(OFFSET(Mortality_Rates!$B$6, $C155, 0), Mortality_Rates!$B$111), MIN(OFFSET(Mortality_Rates!$B$6, $C155, 1),  Mortality_Rates!$C$111))</f>
        <v>6.376673007659811E-4</v>
      </c>
    </row>
    <row r="156" spans="1:63" x14ac:dyDescent="0.35">
      <c r="A156" t="s">
        <v>38</v>
      </c>
      <c r="B156" t="s">
        <v>32</v>
      </c>
      <c r="C156">
        <f t="shared" si="27"/>
        <v>46</v>
      </c>
      <c r="D156" s="30">
        <f ca="1">(1-IF($B156="Male", $C$3, $C$4))^MIN((D$8-$C$6), $C$5)*IF($B156="Male", MIN(OFFSET(Mortality_Rates!$B$6, $C156, 0), Mortality_Rates!$B$111), MIN(OFFSET(Mortality_Rates!$B$6, $C156, 1),  Mortality_Rates!$C$111))</f>
        <v>1.2445214999999999E-3</v>
      </c>
      <c r="E156" s="30">
        <f ca="1">(1-IF($B156="Male", $C$3, $C$4))^MIN((E$8-$C$6), $C$5)*IF($B156="Male", MIN(OFFSET(Mortality_Rates!$B$6, $C156, 0), Mortality_Rates!$B$111), MIN(OFFSET(Mortality_Rates!$B$6, $C156, 1),  Mortality_Rates!$C$111))</f>
        <v>1.23020950275E-3</v>
      </c>
      <c r="F156" s="30">
        <f ca="1">(1-IF($B156="Male", $C$3, $C$4))^MIN((F$8-$C$6), $C$5)*IF($B156="Male", MIN(OFFSET(Mortality_Rates!$B$6, $C156, 0), Mortality_Rates!$B$111), MIN(OFFSET(Mortality_Rates!$B$6, $C156, 1),  Mortality_Rates!$C$111))</f>
        <v>1.2160620934683749E-3</v>
      </c>
      <c r="G156" s="30">
        <f ca="1">(1-IF($B156="Male", $C$3, $C$4))^MIN((G$8-$C$6), $C$5)*IF($B156="Male", MIN(OFFSET(Mortality_Rates!$B$6, $C156, 0), Mortality_Rates!$B$111), MIN(OFFSET(Mortality_Rates!$B$6, $C156, 1),  Mortality_Rates!$C$111))</f>
        <v>1.2020773793934888E-3</v>
      </c>
      <c r="H156" s="30">
        <f ca="1">(1-IF($B156="Male", $C$3, $C$4))^MIN((H$8-$C$6), $C$5)*IF($B156="Male", MIN(OFFSET(Mortality_Rates!$B$6, $C156, 0), Mortality_Rates!$B$111), MIN(OFFSET(Mortality_Rates!$B$6, $C156, 1),  Mortality_Rates!$C$111))</f>
        <v>1.1882534895304637E-3</v>
      </c>
      <c r="I156" s="30">
        <f ca="1">(1-IF($B156="Male", $C$3, $C$4))^MIN((I$8-$C$6), $C$5)*IF($B156="Male", MIN(OFFSET(Mortality_Rates!$B$6, $C156, 0), Mortality_Rates!$B$111), MIN(OFFSET(Mortality_Rates!$B$6, $C156, 1),  Mortality_Rates!$C$111))</f>
        <v>1.1745885744008633E-3</v>
      </c>
      <c r="J156" s="30">
        <f ca="1">(1-IF($B156="Male", $C$3, $C$4))^MIN((J$8-$C$6), $C$5)*IF($B156="Male", MIN(OFFSET(Mortality_Rates!$B$6, $C156, 0), Mortality_Rates!$B$111), MIN(OFFSET(Mortality_Rates!$B$6, $C156, 1),  Mortality_Rates!$C$111))</f>
        <v>1.1610808057952535E-3</v>
      </c>
      <c r="K156" s="30">
        <f ca="1">(1-IF($B156="Male", $C$3, $C$4))^MIN((K$8-$C$6), $C$5)*IF($B156="Male", MIN(OFFSET(Mortality_Rates!$B$6, $C156, 0), Mortality_Rates!$B$111), MIN(OFFSET(Mortality_Rates!$B$6, $C156, 1),  Mortality_Rates!$C$111))</f>
        <v>1.147728376528608E-3</v>
      </c>
      <c r="L156" s="30">
        <f ca="1">(1-IF($B156="Male", $C$3, $C$4))^MIN((L$8-$C$6), $C$5)*IF($B156="Male", MIN(OFFSET(Mortality_Rates!$B$6, $C156, 0), Mortality_Rates!$B$111), MIN(OFFSET(Mortality_Rates!$B$6, $C156, 1),  Mortality_Rates!$C$111))</f>
        <v>1.1345295001985291E-3</v>
      </c>
      <c r="M156" s="30">
        <f ca="1">(1-IF($B156="Male", $C$3, $C$4))^MIN((M$8-$C$6), $C$5)*IF($B156="Male", MIN(OFFSET(Mortality_Rates!$B$6, $C156, 0), Mortality_Rates!$B$111), MIN(OFFSET(Mortality_Rates!$B$6, $C156, 1),  Mortality_Rates!$C$111))</f>
        <v>1.121482410946246E-3</v>
      </c>
      <c r="N156" s="30">
        <f ca="1">(1-IF($B156="Male", $C$3, $C$4))^MIN((N$8-$C$6), $C$5)*IF($B156="Male", MIN(OFFSET(Mortality_Rates!$B$6, $C156, 0), Mortality_Rates!$B$111), MIN(OFFSET(Mortality_Rates!$B$6, $C156, 1),  Mortality_Rates!$C$111))</f>
        <v>1.1085853632203642E-3</v>
      </c>
      <c r="O156" s="30">
        <f ca="1">(1-IF($B156="Male", $C$3, $C$4))^MIN((O$8-$C$6), $C$5)*IF($B156="Male", MIN(OFFSET(Mortality_Rates!$B$6, $C156, 0), Mortality_Rates!$B$111), MIN(OFFSET(Mortality_Rates!$B$6, $C156, 1),  Mortality_Rates!$C$111))</f>
        <v>1.0958366315433302E-3</v>
      </c>
      <c r="P156" s="30">
        <f ca="1">(1-IF($B156="Male", $C$3, $C$4))^MIN((P$8-$C$6), $C$5)*IF($B156="Male", MIN(OFFSET(Mortality_Rates!$B$6, $C156, 0), Mortality_Rates!$B$111), MIN(OFFSET(Mortality_Rates!$B$6, $C156, 1),  Mortality_Rates!$C$111))</f>
        <v>1.0832345102805819E-3</v>
      </c>
      <c r="Q156" s="30">
        <f ca="1">(1-IF($B156="Male", $C$3, $C$4))^MIN((Q$8-$C$6), $C$5)*IF($B156="Male", MIN(OFFSET(Mortality_Rates!$B$6, $C156, 0), Mortality_Rates!$B$111), MIN(OFFSET(Mortality_Rates!$B$6, $C156, 1),  Mortality_Rates!$C$111))</f>
        <v>1.0707773134123551E-3</v>
      </c>
      <c r="R156" s="30">
        <f ca="1">(1-IF($B156="Male", $C$3, $C$4))^MIN((R$8-$C$6), $C$5)*IF($B156="Male", MIN(OFFSET(Mortality_Rates!$B$6, $C156, 0), Mortality_Rates!$B$111), MIN(OFFSET(Mortality_Rates!$B$6, $C156, 1),  Mortality_Rates!$C$111))</f>
        <v>1.0584633743081131E-3</v>
      </c>
      <c r="S156" s="30">
        <f ca="1">(1-IF($B156="Male", $C$3, $C$4))^MIN((S$8-$C$6), $C$5)*IF($B156="Male", MIN(OFFSET(Mortality_Rates!$B$6, $C156, 0), Mortality_Rates!$B$111), MIN(OFFSET(Mortality_Rates!$B$6, $C156, 1),  Mortality_Rates!$C$111))</f>
        <v>1.0462910455035699E-3</v>
      </c>
      <c r="T156" s="30">
        <f ca="1">(1-IF($B156="Male", $C$3, $C$4))^MIN((T$8-$C$6), $C$5)*IF($B156="Male", MIN(OFFSET(Mortality_Rates!$B$6, $C156, 0), Mortality_Rates!$B$111), MIN(OFFSET(Mortality_Rates!$B$6, $C156, 1),  Mortality_Rates!$C$111))</f>
        <v>1.0342586984802787E-3</v>
      </c>
      <c r="U156" s="30">
        <f ca="1">(1-IF($B156="Male", $C$3, $C$4))^MIN((U$8-$C$6), $C$5)*IF($B156="Male", MIN(OFFSET(Mortality_Rates!$B$6, $C156, 0), Mortality_Rates!$B$111), MIN(OFFSET(Mortality_Rates!$B$6, $C156, 1),  Mortality_Rates!$C$111))</f>
        <v>1.0223647234477555E-3</v>
      </c>
      <c r="V156" s="30">
        <f ca="1">(1-IF($B156="Male", $C$3, $C$4))^MIN((V$8-$C$6), $C$5)*IF($B156="Male", MIN(OFFSET(Mortality_Rates!$B$6, $C156, 0), Mortality_Rates!$B$111), MIN(OFFSET(Mortality_Rates!$B$6, $C156, 1),  Mortality_Rates!$C$111))</f>
        <v>1.0106075291281063E-3</v>
      </c>
      <c r="W156" s="30">
        <f ca="1">(1-IF($B156="Male", $C$3, $C$4))^MIN((W$8-$C$6), $C$5)*IF($B156="Male", MIN(OFFSET(Mortality_Rates!$B$6, $C156, 0), Mortality_Rates!$B$111), MIN(OFFSET(Mortality_Rates!$B$6, $C156, 1),  Mortality_Rates!$C$111))</f>
        <v>9.9898554254313323E-4</v>
      </c>
      <c r="X156" s="30">
        <f ca="1">(1-IF($B156="Male", $C$3, $C$4))^MIN((X$8-$C$6), $C$5)*IF($B156="Male", MIN(OFFSET(Mortality_Rates!$B$6, $C156, 0), Mortality_Rates!$B$111), MIN(OFFSET(Mortality_Rates!$B$6, $C156, 1),  Mortality_Rates!$C$111))</f>
        <v>9.8749720880388732E-4</v>
      </c>
      <c r="Y156" s="30">
        <f ca="1">(1-IF($B156="Male", $C$3, $C$4))^MIN((Y$8-$C$6), $C$5)*IF($B156="Male", MIN(OFFSET(Mortality_Rates!$B$6, $C156, 0), Mortality_Rates!$B$111), MIN(OFFSET(Mortality_Rates!$B$6, $C156, 1),  Mortality_Rates!$C$111))</f>
        <v>9.7614099090264251E-4</v>
      </c>
      <c r="Z156" s="30">
        <f ca="1">(1-IF($B156="Male", $C$3, $C$4))^MIN((Z$8-$C$6), $C$5)*IF($B156="Male", MIN(OFFSET(Mortality_Rates!$B$6, $C156, 0), Mortality_Rates!$B$111), MIN(OFFSET(Mortality_Rates!$B$6, $C156, 1),  Mortality_Rates!$C$111))</f>
        <v>9.6491536950726214E-4</v>
      </c>
      <c r="AA156" s="30">
        <f ca="1">(1-IF($B156="Male", $C$3, $C$4))^MIN((AA$8-$C$6), $C$5)*IF($B156="Male", MIN(OFFSET(Mortality_Rates!$B$6, $C156, 0), Mortality_Rates!$B$111), MIN(OFFSET(Mortality_Rates!$B$6, $C156, 1),  Mortality_Rates!$C$111))</f>
        <v>9.538188427579286E-4</v>
      </c>
      <c r="AB156" s="30">
        <f ca="1">(1-IF($B156="Male", $C$3, $C$4))^MIN((AB$8-$C$6), $C$5)*IF($B156="Male", MIN(OFFSET(Mortality_Rates!$B$6, $C156, 0), Mortality_Rates!$B$111), MIN(OFFSET(Mortality_Rates!$B$6, $C156, 1),  Mortality_Rates!$C$111))</f>
        <v>9.4284992606621237E-4</v>
      </c>
      <c r="AC156" s="30">
        <f ca="1">(1-IF($B156="Male", $C$3, $C$4))^MIN((AC$8-$C$6), $C$5)*IF($B156="Male", MIN(OFFSET(Mortality_Rates!$B$6, $C156, 0), Mortality_Rates!$B$111), MIN(OFFSET(Mortality_Rates!$B$6, $C156, 1),  Mortality_Rates!$C$111))</f>
        <v>9.3200715191645099E-4</v>
      </c>
      <c r="AD156" s="30">
        <f ca="1">(1-IF($B156="Male", $C$3, $C$4))^MIN((AD$8-$C$6), $C$5)*IF($B156="Male", MIN(OFFSET(Mortality_Rates!$B$6, $C156, 0), Mortality_Rates!$B$111), MIN(OFFSET(Mortality_Rates!$B$6, $C156, 1),  Mortality_Rates!$C$111))</f>
        <v>9.2128906966941189E-4</v>
      </c>
      <c r="AE156" s="30">
        <f ca="1">(1-IF($B156="Male", $C$3, $C$4))^MIN((AE$8-$C$6), $C$5)*IF($B156="Male", MIN(OFFSET(Mortality_Rates!$B$6, $C156, 0), Mortality_Rates!$B$111), MIN(OFFSET(Mortality_Rates!$B$6, $C156, 1),  Mortality_Rates!$C$111))</f>
        <v>9.1069424536821379E-4</v>
      </c>
      <c r="AF156" s="30">
        <f ca="1">(1-IF($B156="Male", $C$3, $C$4))^MIN((AF$8-$C$6), $C$5)*IF($B156="Male", MIN(OFFSET(Mortality_Rates!$B$6, $C156, 0), Mortality_Rates!$B$111), MIN(OFFSET(Mortality_Rates!$B$6, $C156, 1),  Mortality_Rates!$C$111))</f>
        <v>9.0022126154647934E-4</v>
      </c>
      <c r="AG156" s="30">
        <f ca="1">(1-IF($B156="Male", $C$3, $C$4))^MIN((AG$8-$C$6), $C$5)*IF($B156="Male", MIN(OFFSET(Mortality_Rates!$B$6, $C156, 0), Mortality_Rates!$B$111), MIN(OFFSET(Mortality_Rates!$B$6, $C156, 1),  Mortality_Rates!$C$111))</f>
        <v>8.8986871703869473E-4</v>
      </c>
      <c r="AH156" s="30">
        <f ca="1">(1-IF($B156="Male", $C$3, $C$4))^MIN((AH$8-$C$6), $C$5)*IF($B156="Male", MIN(OFFSET(Mortality_Rates!$B$6, $C156, 0), Mortality_Rates!$B$111), MIN(OFFSET(Mortality_Rates!$B$6, $C156, 1),  Mortality_Rates!$C$111))</f>
        <v>8.7963522679274976E-4</v>
      </c>
      <c r="AI156" s="30">
        <f ca="1">(1-IF($B156="Male", $C$3, $C$4))^MIN((AI$8-$C$6), $C$5)*IF($B156="Male", MIN(OFFSET(Mortality_Rates!$B$6, $C156, 0), Mortality_Rates!$B$111), MIN(OFFSET(Mortality_Rates!$B$6, $C156, 1),  Mortality_Rates!$C$111))</f>
        <v>8.695194216846332E-4</v>
      </c>
      <c r="AJ156" s="30">
        <f ca="1">(1-IF($B156="Male", $C$3, $C$4))^MIN((AJ$8-$C$6), $C$5)*IF($B156="Male", MIN(OFFSET(Mortality_Rates!$B$6, $C156, 0), Mortality_Rates!$B$111), MIN(OFFSET(Mortality_Rates!$B$6, $C156, 1),  Mortality_Rates!$C$111))</f>
        <v>8.5951994833525992E-4</v>
      </c>
      <c r="AK156" s="30">
        <f ca="1">(1-IF($B156="Male", $C$3, $C$4))^MIN((AK$8-$C$6), $C$5)*IF($B156="Male", MIN(OFFSET(Mortality_Rates!$B$6, $C156, 0), Mortality_Rates!$B$111), MIN(OFFSET(Mortality_Rates!$B$6, $C156, 1),  Mortality_Rates!$C$111))</f>
        <v>8.4963546892940437E-4</v>
      </c>
      <c r="AL156" s="30">
        <f ca="1">(1-IF($B156="Male", $C$3, $C$4))^MIN((AL$8-$C$6), $C$5)*IF($B156="Male", MIN(OFFSET(Mortality_Rates!$B$6, $C156, 0), Mortality_Rates!$B$111), MIN(OFFSET(Mortality_Rates!$B$6, $C156, 1),  Mortality_Rates!$C$111))</f>
        <v>8.398646610367162E-4</v>
      </c>
      <c r="AM156" s="30">
        <f ca="1">(1-IF($B156="Male", $C$3, $C$4))^MIN((AM$8-$C$6), $C$5)*IF($B156="Male", MIN(OFFSET(Mortality_Rates!$B$6, $C156, 0), Mortality_Rates!$B$111), MIN(OFFSET(Mortality_Rates!$B$6, $C156, 1),  Mortality_Rates!$C$111))</f>
        <v>8.3020621743479413E-4</v>
      </c>
      <c r="AN156" s="30">
        <f ca="1">(1-IF($B156="Male", $C$3, $C$4))^MIN((AN$8-$C$6), $C$5)*IF($B156="Male", MIN(OFFSET(Mortality_Rates!$B$6, $C156, 0), Mortality_Rates!$B$111), MIN(OFFSET(Mortality_Rates!$B$6, $C156, 1),  Mortality_Rates!$C$111))</f>
        <v>8.2065884593429401E-4</v>
      </c>
      <c r="AO156" s="30">
        <f ca="1">(1-IF($B156="Male", $C$3, $C$4))^MIN((AO$8-$C$6), $C$5)*IF($B156="Male", MIN(OFFSET(Mortality_Rates!$B$6, $C156, 0), Mortality_Rates!$B$111), MIN(OFFSET(Mortality_Rates!$B$6, $C156, 1),  Mortality_Rates!$C$111))</f>
        <v>8.1122126920604959E-4</v>
      </c>
      <c r="AP156" s="30">
        <f ca="1">(1-IF($B156="Male", $C$3, $C$4))^MIN((AP$8-$C$6), $C$5)*IF($B156="Male", MIN(OFFSET(Mortality_Rates!$B$6, $C156, 0), Mortality_Rates!$B$111), MIN(OFFSET(Mortality_Rates!$B$6, $C156, 1),  Mortality_Rates!$C$111))</f>
        <v>8.0189222461018008E-4</v>
      </c>
      <c r="AQ156" s="30">
        <f ca="1">(1-IF($B156="Male", $C$3, $C$4))^MIN((AQ$8-$C$6), $C$5)*IF($B156="Male", MIN(OFFSET(Mortality_Rates!$B$6, $C156, 0), Mortality_Rates!$B$111), MIN(OFFSET(Mortality_Rates!$B$6, $C156, 1),  Mortality_Rates!$C$111))</f>
        <v>7.9267046402716292E-4</v>
      </c>
      <c r="AR156" s="30">
        <f ca="1">(1-IF($B156="Male", $C$3, $C$4))^MIN((AR$8-$C$6), $C$5)*IF($B156="Male", MIN(OFFSET(Mortality_Rates!$B$6, $C156, 0), Mortality_Rates!$B$111), MIN(OFFSET(Mortality_Rates!$B$6, $C156, 1),  Mortality_Rates!$C$111))</f>
        <v>7.8355475369085062E-4</v>
      </c>
      <c r="AS156" s="30">
        <f ca="1">(1-IF($B156="Male", $C$3, $C$4))^MIN((AS$8-$C$6), $C$5)*IF($B156="Male", MIN(OFFSET(Mortality_Rates!$B$6, $C156, 0), Mortality_Rates!$B$111), MIN(OFFSET(Mortality_Rates!$B$6, $C156, 1),  Mortality_Rates!$C$111))</f>
        <v>7.7454387402340577E-4</v>
      </c>
      <c r="AT156" s="30">
        <f ca="1">(1-IF($B156="Male", $C$3, $C$4))^MIN((AT$8-$C$6), $C$5)*IF($B156="Male", MIN(OFFSET(Mortality_Rates!$B$6, $C156, 0), Mortality_Rates!$B$111), MIN(OFFSET(Mortality_Rates!$B$6, $C156, 1),  Mortality_Rates!$C$111))</f>
        <v>7.6563661947213666E-4</v>
      </c>
      <c r="AU156" s="30">
        <f ca="1">(1-IF($B156="Male", $C$3, $C$4))^MIN((AU$8-$C$6), $C$5)*IF($B156="Male", MIN(OFFSET(Mortality_Rates!$B$6, $C156, 0), Mortality_Rates!$B$111), MIN(OFFSET(Mortality_Rates!$B$6, $C156, 1),  Mortality_Rates!$C$111))</f>
        <v>7.5683179834820722E-4</v>
      </c>
      <c r="AV156" s="30">
        <f ca="1">(1-IF($B156="Male", $C$3, $C$4))^MIN((AV$8-$C$6), $C$5)*IF($B156="Male", MIN(OFFSET(Mortality_Rates!$B$6, $C156, 0), Mortality_Rates!$B$111), MIN(OFFSET(Mortality_Rates!$B$6, $C156, 1),  Mortality_Rates!$C$111))</f>
        <v>7.4812823266720281E-4</v>
      </c>
      <c r="AW156" s="30">
        <f ca="1">(1-IF($B156="Male", $C$3, $C$4))^MIN((AW$8-$C$6), $C$5)*IF($B156="Male", MIN(OFFSET(Mortality_Rates!$B$6, $C156, 0), Mortality_Rates!$B$111), MIN(OFFSET(Mortality_Rates!$B$6, $C156, 1),  Mortality_Rates!$C$111))</f>
        <v>7.3952475799152998E-4</v>
      </c>
      <c r="AX156" s="30">
        <f ca="1">(1-IF($B156="Male", $C$3, $C$4))^MIN((AX$8-$C$6), $C$5)*IF($B156="Male", MIN(OFFSET(Mortality_Rates!$B$6, $C156, 0), Mortality_Rates!$B$111), MIN(OFFSET(Mortality_Rates!$B$6, $C156, 1),  Mortality_Rates!$C$111))</f>
        <v>7.3102022327462739E-4</v>
      </c>
      <c r="AY156" s="30">
        <f ca="1">(1-IF($B156="Male", $C$3, $C$4))^MIN((AY$8-$C$6), $C$5)*IF($B156="Male", MIN(OFFSET(Mortality_Rates!$B$6, $C156, 0), Mortality_Rates!$B$111), MIN(OFFSET(Mortality_Rates!$B$6, $C156, 1),  Mortality_Rates!$C$111))</f>
        <v>7.2261349070696919E-4</v>
      </c>
      <c r="AZ156" s="30">
        <f ca="1">(1-IF($B156="Male", $C$3, $C$4))^MIN((AZ$8-$C$6), $C$5)*IF($B156="Male", MIN(OFFSET(Mortality_Rates!$B$6, $C156, 0), Mortality_Rates!$B$111), MIN(OFFSET(Mortality_Rates!$B$6, $C156, 1),  Mortality_Rates!$C$111))</f>
        <v>7.1430343556383913E-4</v>
      </c>
      <c r="BA156" s="30">
        <f ca="1">(1-IF($B156="Male", $C$3, $C$4))^MIN((BA$8-$C$6), $C$5)*IF($B156="Male", MIN(OFFSET(Mortality_Rates!$B$6, $C156, 0), Mortality_Rates!$B$111), MIN(OFFSET(Mortality_Rates!$B$6, $C156, 1),  Mortality_Rates!$C$111))</f>
        <v>7.0608894605485501E-4</v>
      </c>
      <c r="BB156" s="30">
        <f ca="1">(1-IF($B156="Male", $C$3, $C$4))^MIN((BB$8-$C$6), $C$5)*IF($B156="Male", MIN(OFFSET(Mortality_Rates!$B$6, $C156, 0), Mortality_Rates!$B$111), MIN(OFFSET(Mortality_Rates!$B$6, $C156, 1),  Mortality_Rates!$C$111))</f>
        <v>7.0608894605485501E-4</v>
      </c>
      <c r="BC156" s="30">
        <f ca="1">(1-IF($B156="Male", $C$3, $C$4))^MIN((BC$8-$C$6), $C$5)*IF($B156="Male", MIN(OFFSET(Mortality_Rates!$B$6, $C156, 0), Mortality_Rates!$B$111), MIN(OFFSET(Mortality_Rates!$B$6, $C156, 1),  Mortality_Rates!$C$111))</f>
        <v>7.0608894605485501E-4</v>
      </c>
      <c r="BD156" s="30">
        <f ca="1">(1-IF($B156="Male", $C$3, $C$4))^MIN((BD$8-$C$6), $C$5)*IF($B156="Male", MIN(OFFSET(Mortality_Rates!$B$6, $C156, 0), Mortality_Rates!$B$111), MIN(OFFSET(Mortality_Rates!$B$6, $C156, 1),  Mortality_Rates!$C$111))</f>
        <v>7.0608894605485501E-4</v>
      </c>
      <c r="BE156" s="30">
        <f ca="1">(1-IF($B156="Male", $C$3, $C$4))^MIN((BE$8-$C$6), $C$5)*IF($B156="Male", MIN(OFFSET(Mortality_Rates!$B$6, $C156, 0), Mortality_Rates!$B$111), MIN(OFFSET(Mortality_Rates!$B$6, $C156, 1),  Mortality_Rates!$C$111))</f>
        <v>7.0608894605485501E-4</v>
      </c>
      <c r="BF156" s="30">
        <f ca="1">(1-IF($B156="Male", $C$3, $C$4))^MIN((BF$8-$C$6), $C$5)*IF($B156="Male", MIN(OFFSET(Mortality_Rates!$B$6, $C156, 0), Mortality_Rates!$B$111), MIN(OFFSET(Mortality_Rates!$B$6, $C156, 1),  Mortality_Rates!$C$111))</f>
        <v>7.0608894605485501E-4</v>
      </c>
      <c r="BG156" s="30">
        <f ca="1">(1-IF($B156="Male", $C$3, $C$4))^MIN((BG$8-$C$6), $C$5)*IF($B156="Male", MIN(OFFSET(Mortality_Rates!$B$6, $C156, 0), Mortality_Rates!$B$111), MIN(OFFSET(Mortality_Rates!$B$6, $C156, 1),  Mortality_Rates!$C$111))</f>
        <v>7.0608894605485501E-4</v>
      </c>
      <c r="BH156" s="30">
        <f ca="1">(1-IF($B156="Male", $C$3, $C$4))^MIN((BH$8-$C$6), $C$5)*IF($B156="Male", MIN(OFFSET(Mortality_Rates!$B$6, $C156, 0), Mortality_Rates!$B$111), MIN(OFFSET(Mortality_Rates!$B$6, $C156, 1),  Mortality_Rates!$C$111))</f>
        <v>7.0608894605485501E-4</v>
      </c>
      <c r="BI156" s="30">
        <f ca="1">(1-IF($B156="Male", $C$3, $C$4))^MIN((BI$8-$C$6), $C$5)*IF($B156="Male", MIN(OFFSET(Mortality_Rates!$B$6, $C156, 0), Mortality_Rates!$B$111), MIN(OFFSET(Mortality_Rates!$B$6, $C156, 1),  Mortality_Rates!$C$111))</f>
        <v>7.0608894605485501E-4</v>
      </c>
      <c r="BJ156" s="30">
        <f ca="1">(1-IF($B156="Male", $C$3, $C$4))^MIN((BJ$8-$C$6), $C$5)*IF($B156="Male", MIN(OFFSET(Mortality_Rates!$B$6, $C156, 0), Mortality_Rates!$B$111), MIN(OFFSET(Mortality_Rates!$B$6, $C156, 1),  Mortality_Rates!$C$111))</f>
        <v>7.0608894605485501E-4</v>
      </c>
      <c r="BK156" s="30">
        <f ca="1">(1-IF($B156="Male", $C$3, $C$4))^MIN((BK$8-$C$6), $C$5)*IF($B156="Male", MIN(OFFSET(Mortality_Rates!$B$6, $C156, 0), Mortality_Rates!$B$111), MIN(OFFSET(Mortality_Rates!$B$6, $C156, 1),  Mortality_Rates!$C$111))</f>
        <v>7.0608894605485501E-4</v>
      </c>
    </row>
    <row r="157" spans="1:63" x14ac:dyDescent="0.35">
      <c r="A157" t="s">
        <v>38</v>
      </c>
      <c r="B157" t="s">
        <v>32</v>
      </c>
      <c r="C157">
        <f t="shared" si="27"/>
        <v>47</v>
      </c>
      <c r="D157" s="30">
        <f ca="1">(1-IF($B157="Male", $C$3, $C$4))^MIN((D$8-$C$6), $C$5)*IF($B157="Male", MIN(OFFSET(Mortality_Rates!$B$6, $C157, 0), Mortality_Rates!$B$111), MIN(OFFSET(Mortality_Rates!$B$6, $C157, 1),  Mortality_Rates!$C$111))</f>
        <v>1.3759920000000001E-3</v>
      </c>
      <c r="E157" s="30">
        <f ca="1">(1-IF($B157="Male", $C$3, $C$4))^MIN((E$8-$C$6), $C$5)*IF($B157="Male", MIN(OFFSET(Mortality_Rates!$B$6, $C157, 0), Mortality_Rates!$B$111), MIN(OFFSET(Mortality_Rates!$B$6, $C157, 1),  Mortality_Rates!$C$111))</f>
        <v>1.360168092E-3</v>
      </c>
      <c r="F157" s="30">
        <f ca="1">(1-IF($B157="Male", $C$3, $C$4))^MIN((F$8-$C$6), $C$5)*IF($B157="Male", MIN(OFFSET(Mortality_Rates!$B$6, $C157, 0), Mortality_Rates!$B$111), MIN(OFFSET(Mortality_Rates!$B$6, $C157, 1),  Mortality_Rates!$C$111))</f>
        <v>1.3445261589420002E-3</v>
      </c>
      <c r="G157" s="30">
        <f ca="1">(1-IF($B157="Male", $C$3, $C$4))^MIN((G$8-$C$6), $C$5)*IF($B157="Male", MIN(OFFSET(Mortality_Rates!$B$6, $C157, 0), Mortality_Rates!$B$111), MIN(OFFSET(Mortality_Rates!$B$6, $C157, 1),  Mortality_Rates!$C$111))</f>
        <v>1.3290641081141672E-3</v>
      </c>
      <c r="H157" s="30">
        <f ca="1">(1-IF($B157="Male", $C$3, $C$4))^MIN((H$8-$C$6), $C$5)*IF($B157="Male", MIN(OFFSET(Mortality_Rates!$B$6, $C157, 0), Mortality_Rates!$B$111), MIN(OFFSET(Mortality_Rates!$B$6, $C157, 1),  Mortality_Rates!$C$111))</f>
        <v>1.3137798708708543E-3</v>
      </c>
      <c r="I157" s="30">
        <f ca="1">(1-IF($B157="Male", $C$3, $C$4))^MIN((I$8-$C$6), $C$5)*IF($B157="Male", MIN(OFFSET(Mortality_Rates!$B$6, $C157, 0), Mortality_Rates!$B$111), MIN(OFFSET(Mortality_Rates!$B$6, $C157, 1),  Mortality_Rates!$C$111))</f>
        <v>1.2986714023558393E-3</v>
      </c>
      <c r="J157" s="30">
        <f ca="1">(1-IF($B157="Male", $C$3, $C$4))^MIN((J$8-$C$6), $C$5)*IF($B157="Male", MIN(OFFSET(Mortality_Rates!$B$6, $C157, 0), Mortality_Rates!$B$111), MIN(OFFSET(Mortality_Rates!$B$6, $C157, 1),  Mortality_Rates!$C$111))</f>
        <v>1.2837366812287474E-3</v>
      </c>
      <c r="K157" s="30">
        <f ca="1">(1-IF($B157="Male", $C$3, $C$4))^MIN((K$8-$C$6), $C$5)*IF($B157="Male", MIN(OFFSET(Mortality_Rates!$B$6, $C157, 0), Mortality_Rates!$B$111), MIN(OFFSET(Mortality_Rates!$B$6, $C157, 1),  Mortality_Rates!$C$111))</f>
        <v>1.2689737093946167E-3</v>
      </c>
      <c r="L157" s="30">
        <f ca="1">(1-IF($B157="Male", $C$3, $C$4))^MIN((L$8-$C$6), $C$5)*IF($B157="Male", MIN(OFFSET(Mortality_Rates!$B$6, $C157, 0), Mortality_Rates!$B$111), MIN(OFFSET(Mortality_Rates!$B$6, $C157, 1),  Mortality_Rates!$C$111))</f>
        <v>1.2543805117365787E-3</v>
      </c>
      <c r="M157" s="30">
        <f ca="1">(1-IF($B157="Male", $C$3, $C$4))^MIN((M$8-$C$6), $C$5)*IF($B157="Male", MIN(OFFSET(Mortality_Rates!$B$6, $C157, 0), Mortality_Rates!$B$111), MIN(OFFSET(Mortality_Rates!$B$6, $C157, 1),  Mortality_Rates!$C$111))</f>
        <v>1.239955135851608E-3</v>
      </c>
      <c r="N157" s="30">
        <f ca="1">(1-IF($B157="Male", $C$3, $C$4))^MIN((N$8-$C$6), $C$5)*IF($B157="Male", MIN(OFFSET(Mortality_Rates!$B$6, $C157, 0), Mortality_Rates!$B$111), MIN(OFFSET(Mortality_Rates!$B$6, $C157, 1),  Mortality_Rates!$C$111))</f>
        <v>1.2256956517893145E-3</v>
      </c>
      <c r="O157" s="30">
        <f ca="1">(1-IF($B157="Male", $C$3, $C$4))^MIN((O$8-$C$6), $C$5)*IF($B157="Male", MIN(OFFSET(Mortality_Rates!$B$6, $C157, 0), Mortality_Rates!$B$111), MIN(OFFSET(Mortality_Rates!$B$6, $C157, 1),  Mortality_Rates!$C$111))</f>
        <v>1.2116001517937377E-3</v>
      </c>
      <c r="P157" s="30">
        <f ca="1">(1-IF($B157="Male", $C$3, $C$4))^MIN((P$8-$C$6), $C$5)*IF($B157="Male", MIN(OFFSET(Mortality_Rates!$B$6, $C157, 0), Mortality_Rates!$B$111), MIN(OFFSET(Mortality_Rates!$B$6, $C157, 1),  Mortality_Rates!$C$111))</f>
        <v>1.1976667500481096E-3</v>
      </c>
      <c r="Q157" s="30">
        <f ca="1">(1-IF($B157="Male", $C$3, $C$4))^MIN((Q$8-$C$6), $C$5)*IF($B157="Male", MIN(OFFSET(Mortality_Rates!$B$6, $C157, 0), Mortality_Rates!$B$111), MIN(OFFSET(Mortality_Rates!$B$6, $C157, 1),  Mortality_Rates!$C$111))</f>
        <v>1.1838935824225565E-3</v>
      </c>
      <c r="R157" s="30">
        <f ca="1">(1-IF($B157="Male", $C$3, $C$4))^MIN((R$8-$C$6), $C$5)*IF($B157="Male", MIN(OFFSET(Mortality_Rates!$B$6, $C157, 0), Mortality_Rates!$B$111), MIN(OFFSET(Mortality_Rates!$B$6, $C157, 1),  Mortality_Rates!$C$111))</f>
        <v>1.1702788062246971E-3</v>
      </c>
      <c r="S157" s="30">
        <f ca="1">(1-IF($B157="Male", $C$3, $C$4))^MIN((S$8-$C$6), $C$5)*IF($B157="Male", MIN(OFFSET(Mortality_Rates!$B$6, $C157, 0), Mortality_Rates!$B$111), MIN(OFFSET(Mortality_Rates!$B$6, $C157, 1),  Mortality_Rates!$C$111))</f>
        <v>1.156820599953113E-3</v>
      </c>
      <c r="T157" s="30">
        <f ca="1">(1-IF($B157="Male", $C$3, $C$4))^MIN((T$8-$C$6), $C$5)*IF($B157="Male", MIN(OFFSET(Mortality_Rates!$B$6, $C157, 0), Mortality_Rates!$B$111), MIN(OFFSET(Mortality_Rates!$B$6, $C157, 1),  Mortality_Rates!$C$111))</f>
        <v>1.1435171630536521E-3</v>
      </c>
      <c r="U157" s="30">
        <f ca="1">(1-IF($B157="Male", $C$3, $C$4))^MIN((U$8-$C$6), $C$5)*IF($B157="Male", MIN(OFFSET(Mortality_Rates!$B$6, $C157, 0), Mortality_Rates!$B$111), MIN(OFFSET(Mortality_Rates!$B$6, $C157, 1),  Mortality_Rates!$C$111))</f>
        <v>1.1303667156785352E-3</v>
      </c>
      <c r="V157" s="30">
        <f ca="1">(1-IF($B157="Male", $C$3, $C$4))^MIN((V$8-$C$6), $C$5)*IF($B157="Male", MIN(OFFSET(Mortality_Rates!$B$6, $C157, 0), Mortality_Rates!$B$111), MIN(OFFSET(Mortality_Rates!$B$6, $C157, 1),  Mortality_Rates!$C$111))</f>
        <v>1.1173674984482321E-3</v>
      </c>
      <c r="W157" s="30">
        <f ca="1">(1-IF($B157="Male", $C$3, $C$4))^MIN((W$8-$C$6), $C$5)*IF($B157="Male", MIN(OFFSET(Mortality_Rates!$B$6, $C157, 0), Mortality_Rates!$B$111), MIN(OFFSET(Mortality_Rates!$B$6, $C157, 1),  Mortality_Rates!$C$111))</f>
        <v>1.1045177722160775E-3</v>
      </c>
      <c r="X157" s="30">
        <f ca="1">(1-IF($B157="Male", $C$3, $C$4))^MIN((X$8-$C$6), $C$5)*IF($B157="Male", MIN(OFFSET(Mortality_Rates!$B$6, $C157, 0), Mortality_Rates!$B$111), MIN(OFFSET(Mortality_Rates!$B$6, $C157, 1),  Mortality_Rates!$C$111))</f>
        <v>1.0918158178355925E-3</v>
      </c>
      <c r="Y157" s="30">
        <f ca="1">(1-IF($B157="Male", $C$3, $C$4))^MIN((Y$8-$C$6), $C$5)*IF($B157="Male", MIN(OFFSET(Mortality_Rates!$B$6, $C157, 0), Mortality_Rates!$B$111), MIN(OFFSET(Mortality_Rates!$B$6, $C157, 1),  Mortality_Rates!$C$111))</f>
        <v>1.0792599359304832E-3</v>
      </c>
      <c r="Z157" s="30">
        <f ca="1">(1-IF($B157="Male", $C$3, $C$4))^MIN((Z$8-$C$6), $C$5)*IF($B157="Male", MIN(OFFSET(Mortality_Rates!$B$6, $C157, 0), Mortality_Rates!$B$111), MIN(OFFSET(Mortality_Rates!$B$6, $C157, 1),  Mortality_Rates!$C$111))</f>
        <v>1.0668484466672828E-3</v>
      </c>
      <c r="AA157" s="30">
        <f ca="1">(1-IF($B157="Male", $C$3, $C$4))^MIN((AA$8-$C$6), $C$5)*IF($B157="Male", MIN(OFFSET(Mortality_Rates!$B$6, $C157, 0), Mortality_Rates!$B$111), MIN(OFFSET(Mortality_Rates!$B$6, $C157, 1),  Mortality_Rates!$C$111))</f>
        <v>1.054579689530609E-3</v>
      </c>
      <c r="AB157" s="30">
        <f ca="1">(1-IF($B157="Male", $C$3, $C$4))^MIN((AB$8-$C$6), $C$5)*IF($B157="Male", MIN(OFFSET(Mortality_Rates!$B$6, $C157, 0), Mortality_Rates!$B$111), MIN(OFFSET(Mortality_Rates!$B$6, $C157, 1),  Mortality_Rates!$C$111))</f>
        <v>1.0424520231010069E-3</v>
      </c>
      <c r="AC157" s="30">
        <f ca="1">(1-IF($B157="Male", $C$3, $C$4))^MIN((AC$8-$C$6), $C$5)*IF($B157="Male", MIN(OFFSET(Mortality_Rates!$B$6, $C157, 0), Mortality_Rates!$B$111), MIN(OFFSET(Mortality_Rates!$B$6, $C157, 1),  Mortality_Rates!$C$111))</f>
        <v>1.0304638248353453E-3</v>
      </c>
      <c r="AD157" s="30">
        <f ca="1">(1-IF($B157="Male", $C$3, $C$4))^MIN((AD$8-$C$6), $C$5)*IF($B157="Male", MIN(OFFSET(Mortality_Rates!$B$6, $C157, 0), Mortality_Rates!$B$111), MIN(OFFSET(Mortality_Rates!$B$6, $C157, 1),  Mortality_Rates!$C$111))</f>
        <v>1.0186134908497391E-3</v>
      </c>
      <c r="AE157" s="30">
        <f ca="1">(1-IF($B157="Male", $C$3, $C$4))^MIN((AE$8-$C$6), $C$5)*IF($B157="Male", MIN(OFFSET(Mortality_Rates!$B$6, $C157, 0), Mortality_Rates!$B$111), MIN(OFFSET(Mortality_Rates!$B$6, $C157, 1),  Mortality_Rates!$C$111))</f>
        <v>1.0068994357049672E-3</v>
      </c>
      <c r="AF157" s="30">
        <f ca="1">(1-IF($B157="Male", $C$3, $C$4))^MIN((AF$8-$C$6), $C$5)*IF($B157="Male", MIN(OFFSET(Mortality_Rates!$B$6, $C157, 0), Mortality_Rates!$B$111), MIN(OFFSET(Mortality_Rates!$B$6, $C157, 1),  Mortality_Rates!$C$111))</f>
        <v>9.9532009219436006E-4</v>
      </c>
      <c r="AG157" s="30">
        <f ca="1">(1-IF($B157="Male", $C$3, $C$4))^MIN((AG$8-$C$6), $C$5)*IF($B157="Male", MIN(OFFSET(Mortality_Rates!$B$6, $C157, 0), Mortality_Rates!$B$111), MIN(OFFSET(Mortality_Rates!$B$6, $C157, 1),  Mortality_Rates!$C$111))</f>
        <v>9.8387391113412487E-4</v>
      </c>
      <c r="AH157" s="30">
        <f ca="1">(1-IF($B157="Male", $C$3, $C$4))^MIN((AH$8-$C$6), $C$5)*IF($B157="Male", MIN(OFFSET(Mortality_Rates!$B$6, $C157, 0), Mortality_Rates!$B$111), MIN(OFFSET(Mortality_Rates!$B$6, $C157, 1),  Mortality_Rates!$C$111))</f>
        <v>9.7255936115608248E-4</v>
      </c>
      <c r="AI157" s="30">
        <f ca="1">(1-IF($B157="Male", $C$3, $C$4))^MIN((AI$8-$C$6), $C$5)*IF($B157="Male", MIN(OFFSET(Mortality_Rates!$B$6, $C157, 0), Mortality_Rates!$B$111), MIN(OFFSET(Mortality_Rates!$B$6, $C157, 1),  Mortality_Rates!$C$111))</f>
        <v>9.6137492850278743E-4</v>
      </c>
      <c r="AJ157" s="30">
        <f ca="1">(1-IF($B157="Male", $C$3, $C$4))^MIN((AJ$8-$C$6), $C$5)*IF($B157="Male", MIN(OFFSET(Mortality_Rates!$B$6, $C157, 0), Mortality_Rates!$B$111), MIN(OFFSET(Mortality_Rates!$B$6, $C157, 1),  Mortality_Rates!$C$111))</f>
        <v>9.5031911682500554E-4</v>
      </c>
      <c r="AK157" s="30">
        <f ca="1">(1-IF($B157="Male", $C$3, $C$4))^MIN((AK$8-$C$6), $C$5)*IF($B157="Male", MIN(OFFSET(Mortality_Rates!$B$6, $C157, 0), Mortality_Rates!$B$111), MIN(OFFSET(Mortality_Rates!$B$6, $C157, 1),  Mortality_Rates!$C$111))</f>
        <v>9.393904469815179E-4</v>
      </c>
      <c r="AL157" s="30">
        <f ca="1">(1-IF($B157="Male", $C$3, $C$4))^MIN((AL$8-$C$6), $C$5)*IF($B157="Male", MIN(OFFSET(Mortality_Rates!$B$6, $C157, 0), Mortality_Rates!$B$111), MIN(OFFSET(Mortality_Rates!$B$6, $C157, 1),  Mortality_Rates!$C$111))</f>
        <v>9.2858745684123035E-4</v>
      </c>
      <c r="AM157" s="30">
        <f ca="1">(1-IF($B157="Male", $C$3, $C$4))^MIN((AM$8-$C$6), $C$5)*IF($B157="Male", MIN(OFFSET(Mortality_Rates!$B$6, $C157, 0), Mortality_Rates!$B$111), MIN(OFFSET(Mortality_Rates!$B$6, $C157, 1),  Mortality_Rates!$C$111))</f>
        <v>9.1790870108755633E-4</v>
      </c>
      <c r="AN157" s="30">
        <f ca="1">(1-IF($B157="Male", $C$3, $C$4))^MIN((AN$8-$C$6), $C$5)*IF($B157="Male", MIN(OFFSET(Mortality_Rates!$B$6, $C157, 0), Mortality_Rates!$B$111), MIN(OFFSET(Mortality_Rates!$B$6, $C157, 1),  Mortality_Rates!$C$111))</f>
        <v>9.0735275102504949E-4</v>
      </c>
      <c r="AO157" s="30">
        <f ca="1">(1-IF($B157="Male", $C$3, $C$4))^MIN((AO$8-$C$6), $C$5)*IF($B157="Male", MIN(OFFSET(Mortality_Rates!$B$6, $C157, 0), Mortality_Rates!$B$111), MIN(OFFSET(Mortality_Rates!$B$6, $C157, 1),  Mortality_Rates!$C$111))</f>
        <v>8.9691819438826137E-4</v>
      </c>
      <c r="AP157" s="30">
        <f ca="1">(1-IF($B157="Male", $C$3, $C$4))^MIN((AP$8-$C$6), $C$5)*IF($B157="Male", MIN(OFFSET(Mortality_Rates!$B$6, $C157, 0), Mortality_Rates!$B$111), MIN(OFFSET(Mortality_Rates!$B$6, $C157, 1),  Mortality_Rates!$C$111))</f>
        <v>8.8660363515279648E-4</v>
      </c>
      <c r="AQ157" s="30">
        <f ca="1">(1-IF($B157="Male", $C$3, $C$4))^MIN((AQ$8-$C$6), $C$5)*IF($B157="Male", MIN(OFFSET(Mortality_Rates!$B$6, $C157, 0), Mortality_Rates!$B$111), MIN(OFFSET(Mortality_Rates!$B$6, $C157, 1),  Mortality_Rates!$C$111))</f>
        <v>8.7640769334853923E-4</v>
      </c>
      <c r="AR157" s="30">
        <f ca="1">(1-IF($B157="Male", $C$3, $C$4))^MIN((AR$8-$C$6), $C$5)*IF($B157="Male", MIN(OFFSET(Mortality_Rates!$B$6, $C157, 0), Mortality_Rates!$B$111), MIN(OFFSET(Mortality_Rates!$B$6, $C157, 1),  Mortality_Rates!$C$111))</f>
        <v>8.6632900487503104E-4</v>
      </c>
      <c r="AS157" s="30">
        <f ca="1">(1-IF($B157="Male", $C$3, $C$4))^MIN((AS$8-$C$6), $C$5)*IF($B157="Male", MIN(OFFSET(Mortality_Rates!$B$6, $C157, 0), Mortality_Rates!$B$111), MIN(OFFSET(Mortality_Rates!$B$6, $C157, 1),  Mortality_Rates!$C$111))</f>
        <v>8.5636622131896815E-4</v>
      </c>
      <c r="AT157" s="30">
        <f ca="1">(1-IF($B157="Male", $C$3, $C$4))^MIN((AT$8-$C$6), $C$5)*IF($B157="Male", MIN(OFFSET(Mortality_Rates!$B$6, $C157, 0), Mortality_Rates!$B$111), MIN(OFFSET(Mortality_Rates!$B$6, $C157, 1),  Mortality_Rates!$C$111))</f>
        <v>8.4651800977380014E-4</v>
      </c>
      <c r="AU157" s="30">
        <f ca="1">(1-IF($B157="Male", $C$3, $C$4))^MIN((AU$8-$C$6), $C$5)*IF($B157="Male", MIN(OFFSET(Mortality_Rates!$B$6, $C157, 0), Mortality_Rates!$B$111), MIN(OFFSET(Mortality_Rates!$B$6, $C157, 1),  Mortality_Rates!$C$111))</f>
        <v>8.3678305266140151E-4</v>
      </c>
      <c r="AV157" s="30">
        <f ca="1">(1-IF($B157="Male", $C$3, $C$4))^MIN((AV$8-$C$6), $C$5)*IF($B157="Male", MIN(OFFSET(Mortality_Rates!$B$6, $C157, 0), Mortality_Rates!$B$111), MIN(OFFSET(Mortality_Rates!$B$6, $C157, 1),  Mortality_Rates!$C$111))</f>
        <v>8.2716004755579542E-4</v>
      </c>
      <c r="AW157" s="30">
        <f ca="1">(1-IF($B157="Male", $C$3, $C$4))^MIN((AW$8-$C$6), $C$5)*IF($B157="Male", MIN(OFFSET(Mortality_Rates!$B$6, $C157, 0), Mortality_Rates!$B$111), MIN(OFFSET(Mortality_Rates!$B$6, $C157, 1),  Mortality_Rates!$C$111))</f>
        <v>8.176477070089038E-4</v>
      </c>
      <c r="AX157" s="30">
        <f ca="1">(1-IF($B157="Male", $C$3, $C$4))^MIN((AX$8-$C$6), $C$5)*IF($B157="Male", MIN(OFFSET(Mortality_Rates!$B$6, $C157, 0), Mortality_Rates!$B$111), MIN(OFFSET(Mortality_Rates!$B$6, $C157, 1),  Mortality_Rates!$C$111))</f>
        <v>8.0824475837830141E-4</v>
      </c>
      <c r="AY157" s="30">
        <f ca="1">(1-IF($B157="Male", $C$3, $C$4))^MIN((AY$8-$C$6), $C$5)*IF($B157="Male", MIN(OFFSET(Mortality_Rates!$B$6, $C157, 0), Mortality_Rates!$B$111), MIN(OFFSET(Mortality_Rates!$B$6, $C157, 1),  Mortality_Rates!$C$111))</f>
        <v>7.9894994365695094E-4</v>
      </c>
      <c r="AZ157" s="30">
        <f ca="1">(1-IF($B157="Male", $C$3, $C$4))^MIN((AZ$8-$C$6), $C$5)*IF($B157="Male", MIN(OFFSET(Mortality_Rates!$B$6, $C157, 0), Mortality_Rates!$B$111), MIN(OFFSET(Mortality_Rates!$B$6, $C157, 1),  Mortality_Rates!$C$111))</f>
        <v>7.8976201930489596E-4</v>
      </c>
      <c r="BA157" s="30">
        <f ca="1">(1-IF($B157="Male", $C$3, $C$4))^MIN((BA$8-$C$6), $C$5)*IF($B157="Male", MIN(OFFSET(Mortality_Rates!$B$6, $C157, 0), Mortality_Rates!$B$111), MIN(OFFSET(Mortality_Rates!$B$6, $C157, 1),  Mortality_Rates!$C$111))</f>
        <v>7.8067975608288982E-4</v>
      </c>
      <c r="BB157" s="30">
        <f ca="1">(1-IF($B157="Male", $C$3, $C$4))^MIN((BB$8-$C$6), $C$5)*IF($B157="Male", MIN(OFFSET(Mortality_Rates!$B$6, $C157, 0), Mortality_Rates!$B$111), MIN(OFFSET(Mortality_Rates!$B$6, $C157, 1),  Mortality_Rates!$C$111))</f>
        <v>7.8067975608288982E-4</v>
      </c>
      <c r="BC157" s="30">
        <f ca="1">(1-IF($B157="Male", $C$3, $C$4))^MIN((BC$8-$C$6), $C$5)*IF($B157="Male", MIN(OFFSET(Mortality_Rates!$B$6, $C157, 0), Mortality_Rates!$B$111), MIN(OFFSET(Mortality_Rates!$B$6, $C157, 1),  Mortality_Rates!$C$111))</f>
        <v>7.8067975608288982E-4</v>
      </c>
      <c r="BD157" s="30">
        <f ca="1">(1-IF($B157="Male", $C$3, $C$4))^MIN((BD$8-$C$6), $C$5)*IF($B157="Male", MIN(OFFSET(Mortality_Rates!$B$6, $C157, 0), Mortality_Rates!$B$111), MIN(OFFSET(Mortality_Rates!$B$6, $C157, 1),  Mortality_Rates!$C$111))</f>
        <v>7.8067975608288982E-4</v>
      </c>
      <c r="BE157" s="30">
        <f ca="1">(1-IF($B157="Male", $C$3, $C$4))^MIN((BE$8-$C$6), $C$5)*IF($B157="Male", MIN(OFFSET(Mortality_Rates!$B$6, $C157, 0), Mortality_Rates!$B$111), MIN(OFFSET(Mortality_Rates!$B$6, $C157, 1),  Mortality_Rates!$C$111))</f>
        <v>7.8067975608288982E-4</v>
      </c>
      <c r="BF157" s="30">
        <f ca="1">(1-IF($B157="Male", $C$3, $C$4))^MIN((BF$8-$C$6), $C$5)*IF($B157="Male", MIN(OFFSET(Mortality_Rates!$B$6, $C157, 0), Mortality_Rates!$B$111), MIN(OFFSET(Mortality_Rates!$B$6, $C157, 1),  Mortality_Rates!$C$111))</f>
        <v>7.8067975608288982E-4</v>
      </c>
      <c r="BG157" s="30">
        <f ca="1">(1-IF($B157="Male", $C$3, $C$4))^MIN((BG$8-$C$6), $C$5)*IF($B157="Male", MIN(OFFSET(Mortality_Rates!$B$6, $C157, 0), Mortality_Rates!$B$111), MIN(OFFSET(Mortality_Rates!$B$6, $C157, 1),  Mortality_Rates!$C$111))</f>
        <v>7.8067975608288982E-4</v>
      </c>
      <c r="BH157" s="30">
        <f ca="1">(1-IF($B157="Male", $C$3, $C$4))^MIN((BH$8-$C$6), $C$5)*IF($B157="Male", MIN(OFFSET(Mortality_Rates!$B$6, $C157, 0), Mortality_Rates!$B$111), MIN(OFFSET(Mortality_Rates!$B$6, $C157, 1),  Mortality_Rates!$C$111))</f>
        <v>7.8067975608288982E-4</v>
      </c>
      <c r="BI157" s="30">
        <f ca="1">(1-IF($B157="Male", $C$3, $C$4))^MIN((BI$8-$C$6), $C$5)*IF($B157="Male", MIN(OFFSET(Mortality_Rates!$B$6, $C157, 0), Mortality_Rates!$B$111), MIN(OFFSET(Mortality_Rates!$B$6, $C157, 1),  Mortality_Rates!$C$111))</f>
        <v>7.8067975608288982E-4</v>
      </c>
      <c r="BJ157" s="30">
        <f ca="1">(1-IF($B157="Male", $C$3, $C$4))^MIN((BJ$8-$C$6), $C$5)*IF($B157="Male", MIN(OFFSET(Mortality_Rates!$B$6, $C157, 0), Mortality_Rates!$B$111), MIN(OFFSET(Mortality_Rates!$B$6, $C157, 1),  Mortality_Rates!$C$111))</f>
        <v>7.8067975608288982E-4</v>
      </c>
      <c r="BK157" s="30">
        <f ca="1">(1-IF($B157="Male", $C$3, $C$4))^MIN((BK$8-$C$6), $C$5)*IF($B157="Male", MIN(OFFSET(Mortality_Rates!$B$6, $C157, 0), Mortality_Rates!$B$111), MIN(OFFSET(Mortality_Rates!$B$6, $C157, 1),  Mortality_Rates!$C$111))</f>
        <v>7.8067975608288982E-4</v>
      </c>
    </row>
    <row r="158" spans="1:63" x14ac:dyDescent="0.35">
      <c r="A158" t="s">
        <v>38</v>
      </c>
      <c r="B158" t="s">
        <v>32</v>
      </c>
      <c r="C158">
        <f t="shared" si="27"/>
        <v>48</v>
      </c>
      <c r="D158" s="30">
        <f ca="1">(1-IF($B158="Male", $C$3, $C$4))^MIN((D$8-$C$6), $C$5)*IF($B158="Male", MIN(OFFSET(Mortality_Rates!$B$6, $C158, 0), Mortality_Rates!$B$111), MIN(OFFSET(Mortality_Rates!$B$6, $C158, 1),  Mortality_Rates!$C$111))</f>
        <v>1.5193245E-3</v>
      </c>
      <c r="E158" s="30">
        <f ca="1">(1-IF($B158="Male", $C$3, $C$4))^MIN((E$8-$C$6), $C$5)*IF($B158="Male", MIN(OFFSET(Mortality_Rates!$B$6, $C158, 0), Mortality_Rates!$B$111), MIN(OFFSET(Mortality_Rates!$B$6, $C158, 1),  Mortality_Rates!$C$111))</f>
        <v>1.50185226825E-3</v>
      </c>
      <c r="F158" s="30">
        <f ca="1">(1-IF($B158="Male", $C$3, $C$4))^MIN((F$8-$C$6), $C$5)*IF($B158="Male", MIN(OFFSET(Mortality_Rates!$B$6, $C158, 0), Mortality_Rates!$B$111), MIN(OFFSET(Mortality_Rates!$B$6, $C158, 1),  Mortality_Rates!$C$111))</f>
        <v>1.484580967165125E-3</v>
      </c>
      <c r="G158" s="30">
        <f ca="1">(1-IF($B158="Male", $C$3, $C$4))^MIN((G$8-$C$6), $C$5)*IF($B158="Male", MIN(OFFSET(Mortality_Rates!$B$6, $C158, 0), Mortality_Rates!$B$111), MIN(OFFSET(Mortality_Rates!$B$6, $C158, 1),  Mortality_Rates!$C$111))</f>
        <v>1.4675082860427261E-3</v>
      </c>
      <c r="H158" s="30">
        <f ca="1">(1-IF($B158="Male", $C$3, $C$4))^MIN((H$8-$C$6), $C$5)*IF($B158="Male", MIN(OFFSET(Mortality_Rates!$B$6, $C158, 0), Mortality_Rates!$B$111), MIN(OFFSET(Mortality_Rates!$B$6, $C158, 1),  Mortality_Rates!$C$111))</f>
        <v>1.4506319407532348E-3</v>
      </c>
      <c r="I158" s="30">
        <f ca="1">(1-IF($B158="Male", $C$3, $C$4))^MIN((I$8-$C$6), $C$5)*IF($B158="Male", MIN(OFFSET(Mortality_Rates!$B$6, $C158, 0), Mortality_Rates!$B$111), MIN(OFFSET(Mortality_Rates!$B$6, $C158, 1),  Mortality_Rates!$C$111))</f>
        <v>1.4339496734345728E-3</v>
      </c>
      <c r="J158" s="30">
        <f ca="1">(1-IF($B158="Male", $C$3, $C$4))^MIN((J$8-$C$6), $C$5)*IF($B158="Male", MIN(OFFSET(Mortality_Rates!$B$6, $C158, 0), Mortality_Rates!$B$111), MIN(OFFSET(Mortality_Rates!$B$6, $C158, 1),  Mortality_Rates!$C$111))</f>
        <v>1.4174592521900751E-3</v>
      </c>
      <c r="K158" s="30">
        <f ca="1">(1-IF($B158="Male", $C$3, $C$4))^MIN((K$8-$C$6), $C$5)*IF($B158="Male", MIN(OFFSET(Mortality_Rates!$B$6, $C158, 0), Mortality_Rates!$B$111), MIN(OFFSET(Mortality_Rates!$B$6, $C158, 1),  Mortality_Rates!$C$111))</f>
        <v>1.4011584707898893E-3</v>
      </c>
      <c r="L158" s="30">
        <f ca="1">(1-IF($B158="Male", $C$3, $C$4))^MIN((L$8-$C$6), $C$5)*IF($B158="Male", MIN(OFFSET(Mortality_Rates!$B$6, $C158, 0), Mortality_Rates!$B$111), MIN(OFFSET(Mortality_Rates!$B$6, $C158, 1),  Mortality_Rates!$C$111))</f>
        <v>1.3850451483758055E-3</v>
      </c>
      <c r="M158" s="30">
        <f ca="1">(1-IF($B158="Male", $C$3, $C$4))^MIN((M$8-$C$6), $C$5)*IF($B158="Male", MIN(OFFSET(Mortality_Rates!$B$6, $C158, 0), Mortality_Rates!$B$111), MIN(OFFSET(Mortality_Rates!$B$6, $C158, 1),  Mortality_Rates!$C$111))</f>
        <v>1.3691171291694839E-3</v>
      </c>
      <c r="N158" s="30">
        <f ca="1">(1-IF($B158="Male", $C$3, $C$4))^MIN((N$8-$C$6), $C$5)*IF($B158="Male", MIN(OFFSET(Mortality_Rates!$B$6, $C158, 0), Mortality_Rates!$B$111), MIN(OFFSET(Mortality_Rates!$B$6, $C158, 1),  Mortality_Rates!$C$111))</f>
        <v>1.3533722821840349E-3</v>
      </c>
      <c r="O158" s="30">
        <f ca="1">(1-IF($B158="Male", $C$3, $C$4))^MIN((O$8-$C$6), $C$5)*IF($B158="Male", MIN(OFFSET(Mortality_Rates!$B$6, $C158, 0), Mortality_Rates!$B$111), MIN(OFFSET(Mortality_Rates!$B$6, $C158, 1),  Mortality_Rates!$C$111))</f>
        <v>1.3378085009389186E-3</v>
      </c>
      <c r="P158" s="30">
        <f ca="1">(1-IF($B158="Male", $C$3, $C$4))^MIN((P$8-$C$6), $C$5)*IF($B158="Male", MIN(OFFSET(Mortality_Rates!$B$6, $C158, 0), Mortality_Rates!$B$111), MIN(OFFSET(Mortality_Rates!$B$6, $C158, 1),  Mortality_Rates!$C$111))</f>
        <v>1.3224237031781211E-3</v>
      </c>
      <c r="Q158" s="30">
        <f ca="1">(1-IF($B158="Male", $C$3, $C$4))^MIN((Q$8-$C$6), $C$5)*IF($B158="Male", MIN(OFFSET(Mortality_Rates!$B$6, $C158, 0), Mortality_Rates!$B$111), MIN(OFFSET(Mortality_Rates!$B$6, $C158, 1),  Mortality_Rates!$C$111))</f>
        <v>1.3072158305915725E-3</v>
      </c>
      <c r="R158" s="30">
        <f ca="1">(1-IF($B158="Male", $C$3, $C$4))^MIN((R$8-$C$6), $C$5)*IF($B158="Male", MIN(OFFSET(Mortality_Rates!$B$6, $C158, 0), Mortality_Rates!$B$111), MIN(OFFSET(Mortality_Rates!$B$6, $C158, 1),  Mortality_Rates!$C$111))</f>
        <v>1.2921828485397695E-3</v>
      </c>
      <c r="S158" s="30">
        <f ca="1">(1-IF($B158="Male", $C$3, $C$4))^MIN((S$8-$C$6), $C$5)*IF($B158="Male", MIN(OFFSET(Mortality_Rates!$B$6, $C158, 0), Mortality_Rates!$B$111), MIN(OFFSET(Mortality_Rates!$B$6, $C158, 1),  Mortality_Rates!$C$111))</f>
        <v>1.2773227457815622E-3</v>
      </c>
      <c r="T158" s="30">
        <f ca="1">(1-IF($B158="Male", $C$3, $C$4))^MIN((T$8-$C$6), $C$5)*IF($B158="Male", MIN(OFFSET(Mortality_Rates!$B$6, $C158, 0), Mortality_Rates!$B$111), MIN(OFFSET(Mortality_Rates!$B$6, $C158, 1),  Mortality_Rates!$C$111))</f>
        <v>1.2626335342050743E-3</v>
      </c>
      <c r="U158" s="30">
        <f ca="1">(1-IF($B158="Male", $C$3, $C$4))^MIN((U$8-$C$6), $C$5)*IF($B158="Male", MIN(OFFSET(Mortality_Rates!$B$6, $C158, 0), Mortality_Rates!$B$111), MIN(OFFSET(Mortality_Rates!$B$6, $C158, 1),  Mortality_Rates!$C$111))</f>
        <v>1.2481132485617158E-3</v>
      </c>
      <c r="V158" s="30">
        <f ca="1">(1-IF($B158="Male", $C$3, $C$4))^MIN((V$8-$C$6), $C$5)*IF($B158="Male", MIN(OFFSET(Mortality_Rates!$B$6, $C158, 0), Mortality_Rates!$B$111), MIN(OFFSET(Mortality_Rates!$B$6, $C158, 1),  Mortality_Rates!$C$111))</f>
        <v>1.2337599462032562E-3</v>
      </c>
      <c r="W158" s="30">
        <f ca="1">(1-IF($B158="Male", $C$3, $C$4))^MIN((W$8-$C$6), $C$5)*IF($B158="Male", MIN(OFFSET(Mortality_Rates!$B$6, $C158, 0), Mortality_Rates!$B$111), MIN(OFFSET(Mortality_Rates!$B$6, $C158, 1),  Mortality_Rates!$C$111))</f>
        <v>1.2195717068219187E-3</v>
      </c>
      <c r="X158" s="30">
        <f ca="1">(1-IF($B158="Male", $C$3, $C$4))^MIN((X$8-$C$6), $C$5)*IF($B158="Male", MIN(OFFSET(Mortality_Rates!$B$6, $C158, 0), Mortality_Rates!$B$111), MIN(OFFSET(Mortality_Rates!$B$6, $C158, 1),  Mortality_Rates!$C$111))</f>
        <v>1.2055466321934669E-3</v>
      </c>
      <c r="Y158" s="30">
        <f ca="1">(1-IF($B158="Male", $C$3, $C$4))^MIN((Y$8-$C$6), $C$5)*IF($B158="Male", MIN(OFFSET(Mortality_Rates!$B$6, $C158, 0), Mortality_Rates!$B$111), MIN(OFFSET(Mortality_Rates!$B$6, $C158, 1),  Mortality_Rates!$C$111))</f>
        <v>1.1916828459232419E-3</v>
      </c>
      <c r="Z158" s="30">
        <f ca="1">(1-IF($B158="Male", $C$3, $C$4))^MIN((Z$8-$C$6), $C$5)*IF($B158="Male", MIN(OFFSET(Mortality_Rates!$B$6, $C158, 0), Mortality_Rates!$B$111), MIN(OFFSET(Mortality_Rates!$B$6, $C158, 1),  Mortality_Rates!$C$111))</f>
        <v>1.1779784931951246E-3</v>
      </c>
      <c r="AA158" s="30">
        <f ca="1">(1-IF($B158="Male", $C$3, $C$4))^MIN((AA$8-$C$6), $C$5)*IF($B158="Male", MIN(OFFSET(Mortality_Rates!$B$6, $C158, 0), Mortality_Rates!$B$111), MIN(OFFSET(Mortality_Rates!$B$6, $C158, 1),  Mortality_Rates!$C$111))</f>
        <v>1.1644317405233807E-3</v>
      </c>
      <c r="AB158" s="30">
        <f ca="1">(1-IF($B158="Male", $C$3, $C$4))^MIN((AB$8-$C$6), $C$5)*IF($B158="Male", MIN(OFFSET(Mortality_Rates!$B$6, $C158, 0), Mortality_Rates!$B$111), MIN(OFFSET(Mortality_Rates!$B$6, $C158, 1),  Mortality_Rates!$C$111))</f>
        <v>1.1510407755073618E-3</v>
      </c>
      <c r="AC158" s="30">
        <f ca="1">(1-IF($B158="Male", $C$3, $C$4))^MIN((AC$8-$C$6), $C$5)*IF($B158="Male", MIN(OFFSET(Mortality_Rates!$B$6, $C158, 0), Mortality_Rates!$B$111), MIN(OFFSET(Mortality_Rates!$B$6, $C158, 1),  Mortality_Rates!$C$111))</f>
        <v>1.1378038065890273E-3</v>
      </c>
      <c r="AD158" s="30">
        <f ca="1">(1-IF($B158="Male", $C$3, $C$4))^MIN((AD$8-$C$6), $C$5)*IF($B158="Male", MIN(OFFSET(Mortality_Rates!$B$6, $C158, 0), Mortality_Rates!$B$111), MIN(OFFSET(Mortality_Rates!$B$6, $C158, 1),  Mortality_Rates!$C$111))</f>
        <v>1.1247190628132534E-3</v>
      </c>
      <c r="AE158" s="30">
        <f ca="1">(1-IF($B158="Male", $C$3, $C$4))^MIN((AE$8-$C$6), $C$5)*IF($B158="Male", MIN(OFFSET(Mortality_Rates!$B$6, $C158, 0), Mortality_Rates!$B$111), MIN(OFFSET(Mortality_Rates!$B$6, $C158, 1),  Mortality_Rates!$C$111))</f>
        <v>1.1117847935909013E-3</v>
      </c>
      <c r="AF158" s="30">
        <f ca="1">(1-IF($B158="Male", $C$3, $C$4))^MIN((AF$8-$C$6), $C$5)*IF($B158="Male", MIN(OFFSET(Mortality_Rates!$B$6, $C158, 0), Mortality_Rates!$B$111), MIN(OFFSET(Mortality_Rates!$B$6, $C158, 1),  Mortality_Rates!$C$111))</f>
        <v>1.0989992684646058E-3</v>
      </c>
      <c r="AG158" s="30">
        <f ca="1">(1-IF($B158="Male", $C$3, $C$4))^MIN((AG$8-$C$6), $C$5)*IF($B158="Male", MIN(OFFSET(Mortality_Rates!$B$6, $C158, 0), Mortality_Rates!$B$111), MIN(OFFSET(Mortality_Rates!$B$6, $C158, 1),  Mortality_Rates!$C$111))</f>
        <v>1.0863607768772628E-3</v>
      </c>
      <c r="AH158" s="30">
        <f ca="1">(1-IF($B158="Male", $C$3, $C$4))^MIN((AH$8-$C$6), $C$5)*IF($B158="Male", MIN(OFFSET(Mortality_Rates!$B$6, $C158, 0), Mortality_Rates!$B$111), MIN(OFFSET(Mortality_Rates!$B$6, $C158, 1),  Mortality_Rates!$C$111))</f>
        <v>1.0738676279431743E-3</v>
      </c>
      <c r="AI158" s="30">
        <f ca="1">(1-IF($B158="Male", $C$3, $C$4))^MIN((AI$8-$C$6), $C$5)*IF($B158="Male", MIN(OFFSET(Mortality_Rates!$B$6, $C158, 0), Mortality_Rates!$B$111), MIN(OFFSET(Mortality_Rates!$B$6, $C158, 1),  Mortality_Rates!$C$111))</f>
        <v>1.0615181502218278E-3</v>
      </c>
      <c r="AJ158" s="30">
        <f ca="1">(1-IF($B158="Male", $C$3, $C$4))^MIN((AJ$8-$C$6), $C$5)*IF($B158="Male", MIN(OFFSET(Mortality_Rates!$B$6, $C158, 0), Mortality_Rates!$B$111), MIN(OFFSET(Mortality_Rates!$B$6, $C158, 1),  Mortality_Rates!$C$111))</f>
        <v>1.0493106914942769E-3</v>
      </c>
      <c r="AK158" s="30">
        <f ca="1">(1-IF($B158="Male", $C$3, $C$4))^MIN((AK$8-$C$6), $C$5)*IF($B158="Male", MIN(OFFSET(Mortality_Rates!$B$6, $C158, 0), Mortality_Rates!$B$111), MIN(OFFSET(Mortality_Rates!$B$6, $C158, 1),  Mortality_Rates!$C$111))</f>
        <v>1.0372436185420925E-3</v>
      </c>
      <c r="AL158" s="30">
        <f ca="1">(1-IF($B158="Male", $C$3, $C$4))^MIN((AL$8-$C$6), $C$5)*IF($B158="Male", MIN(OFFSET(Mortality_Rates!$B$6, $C158, 0), Mortality_Rates!$B$111), MIN(OFFSET(Mortality_Rates!$B$6, $C158, 1),  Mortality_Rates!$C$111))</f>
        <v>1.0253153169288585E-3</v>
      </c>
      <c r="AM158" s="30">
        <f ca="1">(1-IF($B158="Male", $C$3, $C$4))^MIN((AM$8-$C$6), $C$5)*IF($B158="Male", MIN(OFFSET(Mortality_Rates!$B$6, $C158, 0), Mortality_Rates!$B$111), MIN(OFFSET(Mortality_Rates!$B$6, $C158, 1),  Mortality_Rates!$C$111))</f>
        <v>1.0135241907841767E-3</v>
      </c>
      <c r="AN158" s="30">
        <f ca="1">(1-IF($B158="Male", $C$3, $C$4))^MIN((AN$8-$C$6), $C$5)*IF($B158="Male", MIN(OFFSET(Mortality_Rates!$B$6, $C158, 0), Mortality_Rates!$B$111), MIN(OFFSET(Mortality_Rates!$B$6, $C158, 1),  Mortality_Rates!$C$111))</f>
        <v>1.0018686625901587E-3</v>
      </c>
      <c r="AO158" s="30">
        <f ca="1">(1-IF($B158="Male", $C$3, $C$4))^MIN((AO$8-$C$6), $C$5)*IF($B158="Male", MIN(OFFSET(Mortality_Rates!$B$6, $C158, 0), Mortality_Rates!$B$111), MIN(OFFSET(Mortality_Rates!$B$6, $C158, 1),  Mortality_Rates!$C$111))</f>
        <v>9.903471729703719E-4</v>
      </c>
      <c r="AP158" s="30">
        <f ca="1">(1-IF($B158="Male", $C$3, $C$4))^MIN((AP$8-$C$6), $C$5)*IF($B158="Male", MIN(OFFSET(Mortality_Rates!$B$6, $C158, 0), Mortality_Rates!$B$111), MIN(OFFSET(Mortality_Rates!$B$6, $C158, 1),  Mortality_Rates!$C$111))</f>
        <v>9.789581804812127E-4</v>
      </c>
      <c r="AQ158" s="30">
        <f ca="1">(1-IF($B158="Male", $C$3, $C$4))^MIN((AQ$8-$C$6), $C$5)*IF($B158="Male", MIN(OFFSET(Mortality_Rates!$B$6, $C158, 0), Mortality_Rates!$B$111), MIN(OFFSET(Mortality_Rates!$B$6, $C158, 1),  Mortality_Rates!$C$111))</f>
        <v>9.6770016140567869E-4</v>
      </c>
      <c r="AR158" s="30">
        <f ca="1">(1-IF($B158="Male", $C$3, $C$4))^MIN((AR$8-$C$6), $C$5)*IF($B158="Male", MIN(OFFSET(Mortality_Rates!$B$6, $C158, 0), Mortality_Rates!$B$111), MIN(OFFSET(Mortality_Rates!$B$6, $C158, 1),  Mortality_Rates!$C$111))</f>
        <v>9.5657160954951343E-4</v>
      </c>
      <c r="AS158" s="30">
        <f ca="1">(1-IF($B158="Male", $C$3, $C$4))^MIN((AS$8-$C$6), $C$5)*IF($B158="Male", MIN(OFFSET(Mortality_Rates!$B$6, $C158, 0), Mortality_Rates!$B$111), MIN(OFFSET(Mortality_Rates!$B$6, $C158, 1),  Mortality_Rates!$C$111))</f>
        <v>9.4557103603969399E-4</v>
      </c>
      <c r="AT158" s="30">
        <f ca="1">(1-IF($B158="Male", $C$3, $C$4))^MIN((AT$8-$C$6), $C$5)*IF($B158="Male", MIN(OFFSET(Mortality_Rates!$B$6, $C158, 0), Mortality_Rates!$B$111), MIN(OFFSET(Mortality_Rates!$B$6, $C158, 1),  Mortality_Rates!$C$111))</f>
        <v>9.3469696912523758E-4</v>
      </c>
      <c r="AU158" s="30">
        <f ca="1">(1-IF($B158="Male", $C$3, $C$4))^MIN((AU$8-$C$6), $C$5)*IF($B158="Male", MIN(OFFSET(Mortality_Rates!$B$6, $C158, 0), Mortality_Rates!$B$111), MIN(OFFSET(Mortality_Rates!$B$6, $C158, 1),  Mortality_Rates!$C$111))</f>
        <v>9.2394795398029748E-4</v>
      </c>
      <c r="AV158" s="30">
        <f ca="1">(1-IF($B158="Male", $C$3, $C$4))^MIN((AV$8-$C$6), $C$5)*IF($B158="Male", MIN(OFFSET(Mortality_Rates!$B$6, $C158, 0), Mortality_Rates!$B$111), MIN(OFFSET(Mortality_Rates!$B$6, $C158, 1),  Mortality_Rates!$C$111))</f>
        <v>9.1332255250952408E-4</v>
      </c>
      <c r="AW158" s="30">
        <f ca="1">(1-IF($B158="Male", $C$3, $C$4))^MIN((AW$8-$C$6), $C$5)*IF($B158="Male", MIN(OFFSET(Mortality_Rates!$B$6, $C158, 0), Mortality_Rates!$B$111), MIN(OFFSET(Mortality_Rates!$B$6, $C158, 1),  Mortality_Rates!$C$111))</f>
        <v>9.028193431556646E-4</v>
      </c>
      <c r="AX158" s="30">
        <f ca="1">(1-IF($B158="Male", $C$3, $C$4))^MIN((AX$8-$C$6), $C$5)*IF($B158="Male", MIN(OFFSET(Mortality_Rates!$B$6, $C158, 0), Mortality_Rates!$B$111), MIN(OFFSET(Mortality_Rates!$B$6, $C158, 1),  Mortality_Rates!$C$111))</f>
        <v>8.9243692070937444E-4</v>
      </c>
      <c r="AY158" s="30">
        <f ca="1">(1-IF($B158="Male", $C$3, $C$4))^MIN((AY$8-$C$6), $C$5)*IF($B158="Male", MIN(OFFSET(Mortality_Rates!$B$6, $C158, 0), Mortality_Rates!$B$111), MIN(OFFSET(Mortality_Rates!$B$6, $C158, 1),  Mortality_Rates!$C$111))</f>
        <v>8.821738961212166E-4</v>
      </c>
      <c r="AZ158" s="30">
        <f ca="1">(1-IF($B158="Male", $C$3, $C$4))^MIN((AZ$8-$C$6), $C$5)*IF($B158="Male", MIN(OFFSET(Mortality_Rates!$B$6, $C158, 0), Mortality_Rates!$B$111), MIN(OFFSET(Mortality_Rates!$B$6, $C158, 1),  Mortality_Rates!$C$111))</f>
        <v>8.7202889631582262E-4</v>
      </c>
      <c r="BA158" s="30">
        <f ca="1">(1-IF($B158="Male", $C$3, $C$4))^MIN((BA$8-$C$6), $C$5)*IF($B158="Male", MIN(OFFSET(Mortality_Rates!$B$6, $C158, 0), Mortality_Rates!$B$111), MIN(OFFSET(Mortality_Rates!$B$6, $C158, 1),  Mortality_Rates!$C$111))</f>
        <v>8.6200056400819076E-4</v>
      </c>
      <c r="BB158" s="30">
        <f ca="1">(1-IF($B158="Male", $C$3, $C$4))^MIN((BB$8-$C$6), $C$5)*IF($B158="Male", MIN(OFFSET(Mortality_Rates!$B$6, $C158, 0), Mortality_Rates!$B$111), MIN(OFFSET(Mortality_Rates!$B$6, $C158, 1),  Mortality_Rates!$C$111))</f>
        <v>8.6200056400819076E-4</v>
      </c>
      <c r="BC158" s="30">
        <f ca="1">(1-IF($B158="Male", $C$3, $C$4))^MIN((BC$8-$C$6), $C$5)*IF($B158="Male", MIN(OFFSET(Mortality_Rates!$B$6, $C158, 0), Mortality_Rates!$B$111), MIN(OFFSET(Mortality_Rates!$B$6, $C158, 1),  Mortality_Rates!$C$111))</f>
        <v>8.6200056400819076E-4</v>
      </c>
      <c r="BD158" s="30">
        <f ca="1">(1-IF($B158="Male", $C$3, $C$4))^MIN((BD$8-$C$6), $C$5)*IF($B158="Male", MIN(OFFSET(Mortality_Rates!$B$6, $C158, 0), Mortality_Rates!$B$111), MIN(OFFSET(Mortality_Rates!$B$6, $C158, 1),  Mortality_Rates!$C$111))</f>
        <v>8.6200056400819076E-4</v>
      </c>
      <c r="BE158" s="30">
        <f ca="1">(1-IF($B158="Male", $C$3, $C$4))^MIN((BE$8-$C$6), $C$5)*IF($B158="Male", MIN(OFFSET(Mortality_Rates!$B$6, $C158, 0), Mortality_Rates!$B$111), MIN(OFFSET(Mortality_Rates!$B$6, $C158, 1),  Mortality_Rates!$C$111))</f>
        <v>8.6200056400819076E-4</v>
      </c>
      <c r="BF158" s="30">
        <f ca="1">(1-IF($B158="Male", $C$3, $C$4))^MIN((BF$8-$C$6), $C$5)*IF($B158="Male", MIN(OFFSET(Mortality_Rates!$B$6, $C158, 0), Mortality_Rates!$B$111), MIN(OFFSET(Mortality_Rates!$B$6, $C158, 1),  Mortality_Rates!$C$111))</f>
        <v>8.6200056400819076E-4</v>
      </c>
      <c r="BG158" s="30">
        <f ca="1">(1-IF($B158="Male", $C$3, $C$4))^MIN((BG$8-$C$6), $C$5)*IF($B158="Male", MIN(OFFSET(Mortality_Rates!$B$6, $C158, 0), Mortality_Rates!$B$111), MIN(OFFSET(Mortality_Rates!$B$6, $C158, 1),  Mortality_Rates!$C$111))</f>
        <v>8.6200056400819076E-4</v>
      </c>
      <c r="BH158" s="30">
        <f ca="1">(1-IF($B158="Male", $C$3, $C$4))^MIN((BH$8-$C$6), $C$5)*IF($B158="Male", MIN(OFFSET(Mortality_Rates!$B$6, $C158, 0), Mortality_Rates!$B$111), MIN(OFFSET(Mortality_Rates!$B$6, $C158, 1),  Mortality_Rates!$C$111))</f>
        <v>8.6200056400819076E-4</v>
      </c>
      <c r="BI158" s="30">
        <f ca="1">(1-IF($B158="Male", $C$3, $C$4))^MIN((BI$8-$C$6), $C$5)*IF($B158="Male", MIN(OFFSET(Mortality_Rates!$B$6, $C158, 0), Mortality_Rates!$B$111), MIN(OFFSET(Mortality_Rates!$B$6, $C158, 1),  Mortality_Rates!$C$111))</f>
        <v>8.6200056400819076E-4</v>
      </c>
      <c r="BJ158" s="30">
        <f ca="1">(1-IF($B158="Male", $C$3, $C$4))^MIN((BJ$8-$C$6), $C$5)*IF($B158="Male", MIN(OFFSET(Mortality_Rates!$B$6, $C158, 0), Mortality_Rates!$B$111), MIN(OFFSET(Mortality_Rates!$B$6, $C158, 1),  Mortality_Rates!$C$111))</f>
        <v>8.6200056400819076E-4</v>
      </c>
      <c r="BK158" s="30">
        <f ca="1">(1-IF($B158="Male", $C$3, $C$4))^MIN((BK$8-$C$6), $C$5)*IF($B158="Male", MIN(OFFSET(Mortality_Rates!$B$6, $C158, 0), Mortality_Rates!$B$111), MIN(OFFSET(Mortality_Rates!$B$6, $C158, 1),  Mortality_Rates!$C$111))</f>
        <v>8.6200056400819076E-4</v>
      </c>
    </row>
    <row r="159" spans="1:63" x14ac:dyDescent="0.35">
      <c r="A159" t="s">
        <v>38</v>
      </c>
      <c r="B159" t="s">
        <v>32</v>
      </c>
      <c r="C159">
        <f t="shared" si="27"/>
        <v>49</v>
      </c>
      <c r="D159" s="30">
        <f ca="1">(1-IF($B159="Male", $C$3, $C$4))^MIN((D$8-$C$6), $C$5)*IF($B159="Male", MIN(OFFSET(Mortality_Rates!$B$6, $C159, 0), Mortality_Rates!$B$111), MIN(OFFSET(Mortality_Rates!$B$6, $C159, 1),  Mortality_Rates!$C$111))</f>
        <v>1.672542E-3</v>
      </c>
      <c r="E159" s="30">
        <f ca="1">(1-IF($B159="Male", $C$3, $C$4))^MIN((E$8-$C$6), $C$5)*IF($B159="Male", MIN(OFFSET(Mortality_Rates!$B$6, $C159, 0), Mortality_Rates!$B$111), MIN(OFFSET(Mortality_Rates!$B$6, $C159, 1),  Mortality_Rates!$C$111))</f>
        <v>1.6533077669999999E-3</v>
      </c>
      <c r="F159" s="30">
        <f ca="1">(1-IF($B159="Male", $C$3, $C$4))^MIN((F$8-$C$6), $C$5)*IF($B159="Male", MIN(OFFSET(Mortality_Rates!$B$6, $C159, 0), Mortality_Rates!$B$111), MIN(OFFSET(Mortality_Rates!$B$6, $C159, 1),  Mortality_Rates!$C$111))</f>
        <v>1.6342947276794999E-3</v>
      </c>
      <c r="G159" s="30">
        <f ca="1">(1-IF($B159="Male", $C$3, $C$4))^MIN((G$8-$C$6), $C$5)*IF($B159="Male", MIN(OFFSET(Mortality_Rates!$B$6, $C159, 0), Mortality_Rates!$B$111), MIN(OFFSET(Mortality_Rates!$B$6, $C159, 1),  Mortality_Rates!$C$111))</f>
        <v>1.6155003383111859E-3</v>
      </c>
      <c r="H159" s="30">
        <f ca="1">(1-IF($B159="Male", $C$3, $C$4))^MIN((H$8-$C$6), $C$5)*IF($B159="Male", MIN(OFFSET(Mortality_Rates!$B$6, $C159, 0), Mortality_Rates!$B$111), MIN(OFFSET(Mortality_Rates!$B$6, $C159, 1),  Mortality_Rates!$C$111))</f>
        <v>1.5969220844206074E-3</v>
      </c>
      <c r="I159" s="30">
        <f ca="1">(1-IF($B159="Male", $C$3, $C$4))^MIN((I$8-$C$6), $C$5)*IF($B159="Male", MIN(OFFSET(Mortality_Rates!$B$6, $C159, 0), Mortality_Rates!$B$111), MIN(OFFSET(Mortality_Rates!$B$6, $C159, 1),  Mortality_Rates!$C$111))</f>
        <v>1.5785574804497702E-3</v>
      </c>
      <c r="J159" s="30">
        <f ca="1">(1-IF($B159="Male", $C$3, $C$4))^MIN((J$8-$C$6), $C$5)*IF($B159="Male", MIN(OFFSET(Mortality_Rates!$B$6, $C159, 0), Mortality_Rates!$B$111), MIN(OFFSET(Mortality_Rates!$B$6, $C159, 1),  Mortality_Rates!$C$111))</f>
        <v>1.5604040694245981E-3</v>
      </c>
      <c r="K159" s="30">
        <f ca="1">(1-IF($B159="Male", $C$3, $C$4))^MIN((K$8-$C$6), $C$5)*IF($B159="Male", MIN(OFFSET(Mortality_Rates!$B$6, $C159, 0), Mortality_Rates!$B$111), MIN(OFFSET(Mortality_Rates!$B$6, $C159, 1),  Mortality_Rates!$C$111))</f>
        <v>1.5424594226262152E-3</v>
      </c>
      <c r="L159" s="30">
        <f ca="1">(1-IF($B159="Male", $C$3, $C$4))^MIN((L$8-$C$6), $C$5)*IF($B159="Male", MIN(OFFSET(Mortality_Rates!$B$6, $C159, 0), Mortality_Rates!$B$111), MIN(OFFSET(Mortality_Rates!$B$6, $C159, 1),  Mortality_Rates!$C$111))</f>
        <v>1.5247211392660136E-3</v>
      </c>
      <c r="M159" s="30">
        <f ca="1">(1-IF($B159="Male", $C$3, $C$4))^MIN((M$8-$C$6), $C$5)*IF($B159="Male", MIN(OFFSET(Mortality_Rates!$B$6, $C159, 0), Mortality_Rates!$B$111), MIN(OFFSET(Mortality_Rates!$B$6, $C159, 1),  Mortality_Rates!$C$111))</f>
        <v>1.5071868461644545E-3</v>
      </c>
      <c r="N159" s="30">
        <f ca="1">(1-IF($B159="Male", $C$3, $C$4))^MIN((N$8-$C$6), $C$5)*IF($B159="Male", MIN(OFFSET(Mortality_Rates!$B$6, $C159, 0), Mortality_Rates!$B$111), MIN(OFFSET(Mortality_Rates!$B$6, $C159, 1),  Mortality_Rates!$C$111))</f>
        <v>1.4898541974335633E-3</v>
      </c>
      <c r="O159" s="30">
        <f ca="1">(1-IF($B159="Male", $C$3, $C$4))^MIN((O$8-$C$6), $C$5)*IF($B159="Male", MIN(OFFSET(Mortality_Rates!$B$6, $C159, 0), Mortality_Rates!$B$111), MIN(OFFSET(Mortality_Rates!$B$6, $C159, 1),  Mortality_Rates!$C$111))</f>
        <v>1.4727208741630775E-3</v>
      </c>
      <c r="P159" s="30">
        <f ca="1">(1-IF($B159="Male", $C$3, $C$4))^MIN((P$8-$C$6), $C$5)*IF($B159="Male", MIN(OFFSET(Mortality_Rates!$B$6, $C159, 0), Mortality_Rates!$B$111), MIN(OFFSET(Mortality_Rates!$B$6, $C159, 1),  Mortality_Rates!$C$111))</f>
        <v>1.4557845841102022E-3</v>
      </c>
      <c r="Q159" s="30">
        <f ca="1">(1-IF($B159="Male", $C$3, $C$4))^MIN((Q$8-$C$6), $C$5)*IF($B159="Male", MIN(OFFSET(Mortality_Rates!$B$6, $C159, 0), Mortality_Rates!$B$111), MIN(OFFSET(Mortality_Rates!$B$6, $C159, 1),  Mortality_Rates!$C$111))</f>
        <v>1.4390430613929349E-3</v>
      </c>
      <c r="R159" s="30">
        <f ca="1">(1-IF($B159="Male", $C$3, $C$4))^MIN((R$8-$C$6), $C$5)*IF($B159="Male", MIN(OFFSET(Mortality_Rates!$B$6, $C159, 0), Mortality_Rates!$B$111), MIN(OFFSET(Mortality_Rates!$B$6, $C159, 1),  Mortality_Rates!$C$111))</f>
        <v>1.4224940661869162E-3</v>
      </c>
      <c r="S159" s="30">
        <f ca="1">(1-IF($B159="Male", $C$3, $C$4))^MIN((S$8-$C$6), $C$5)*IF($B159="Male", MIN(OFFSET(Mortality_Rates!$B$6, $C159, 0), Mortality_Rates!$B$111), MIN(OFFSET(Mortality_Rates!$B$6, $C159, 1),  Mortality_Rates!$C$111))</f>
        <v>1.4061353844257666E-3</v>
      </c>
      <c r="T159" s="30">
        <f ca="1">(1-IF($B159="Male", $C$3, $C$4))^MIN((T$8-$C$6), $C$5)*IF($B159="Male", MIN(OFFSET(Mortality_Rates!$B$6, $C159, 0), Mortality_Rates!$B$111), MIN(OFFSET(Mortality_Rates!$B$6, $C159, 1),  Mortality_Rates!$C$111))</f>
        <v>1.3899648275048702E-3</v>
      </c>
      <c r="U159" s="30">
        <f ca="1">(1-IF($B159="Male", $C$3, $C$4))^MIN((U$8-$C$6), $C$5)*IF($B159="Male", MIN(OFFSET(Mortality_Rates!$B$6, $C159, 0), Mortality_Rates!$B$111), MIN(OFFSET(Mortality_Rates!$B$6, $C159, 1),  Mortality_Rates!$C$111))</f>
        <v>1.3739802319885643E-3</v>
      </c>
      <c r="V159" s="30">
        <f ca="1">(1-IF($B159="Male", $C$3, $C$4))^MIN((V$8-$C$6), $C$5)*IF($B159="Male", MIN(OFFSET(Mortality_Rates!$B$6, $C159, 0), Mortality_Rates!$B$111), MIN(OFFSET(Mortality_Rates!$B$6, $C159, 1),  Mortality_Rates!$C$111))</f>
        <v>1.3581794593206958E-3</v>
      </c>
      <c r="W159" s="30">
        <f ca="1">(1-IF($B159="Male", $C$3, $C$4))^MIN((W$8-$C$6), $C$5)*IF($B159="Male", MIN(OFFSET(Mortality_Rates!$B$6, $C159, 0), Mortality_Rates!$B$111), MIN(OFFSET(Mortality_Rates!$B$6, $C159, 1),  Mortality_Rates!$C$111))</f>
        <v>1.3425603955385078E-3</v>
      </c>
      <c r="X159" s="30">
        <f ca="1">(1-IF($B159="Male", $C$3, $C$4))^MIN((X$8-$C$6), $C$5)*IF($B159="Male", MIN(OFFSET(Mortality_Rates!$B$6, $C159, 0), Mortality_Rates!$B$111), MIN(OFFSET(Mortality_Rates!$B$6, $C159, 1),  Mortality_Rates!$C$111))</f>
        <v>1.3271209509898151E-3</v>
      </c>
      <c r="Y159" s="30">
        <f ca="1">(1-IF($B159="Male", $C$3, $C$4))^MIN((Y$8-$C$6), $C$5)*IF($B159="Male", MIN(OFFSET(Mortality_Rates!$B$6, $C159, 0), Mortality_Rates!$B$111), MIN(OFFSET(Mortality_Rates!$B$6, $C159, 1),  Mortality_Rates!$C$111))</f>
        <v>1.3118590600534321E-3</v>
      </c>
      <c r="Z159" s="30">
        <f ca="1">(1-IF($B159="Male", $C$3, $C$4))^MIN((Z$8-$C$6), $C$5)*IF($B159="Male", MIN(OFFSET(Mortality_Rates!$B$6, $C159, 0), Mortality_Rates!$B$111), MIN(OFFSET(Mortality_Rates!$B$6, $C159, 1),  Mortality_Rates!$C$111))</f>
        <v>1.2967726808628178E-3</v>
      </c>
      <c r="AA159" s="30">
        <f ca="1">(1-IF($B159="Male", $C$3, $C$4))^MIN((AA$8-$C$6), $C$5)*IF($B159="Male", MIN(OFFSET(Mortality_Rates!$B$6, $C159, 0), Mortality_Rates!$B$111), MIN(OFFSET(Mortality_Rates!$B$6, $C159, 1),  Mortality_Rates!$C$111))</f>
        <v>1.2818597950328954E-3</v>
      </c>
      <c r="AB159" s="30">
        <f ca="1">(1-IF($B159="Male", $C$3, $C$4))^MIN((AB$8-$C$6), $C$5)*IF($B159="Male", MIN(OFFSET(Mortality_Rates!$B$6, $C159, 0), Mortality_Rates!$B$111), MIN(OFFSET(Mortality_Rates!$B$6, $C159, 1),  Mortality_Rates!$C$111))</f>
        <v>1.2671184073900171E-3</v>
      </c>
      <c r="AC159" s="30">
        <f ca="1">(1-IF($B159="Male", $C$3, $C$4))^MIN((AC$8-$C$6), $C$5)*IF($B159="Male", MIN(OFFSET(Mortality_Rates!$B$6, $C159, 0), Mortality_Rates!$B$111), MIN(OFFSET(Mortality_Rates!$B$6, $C159, 1),  Mortality_Rates!$C$111))</f>
        <v>1.2525465457050319E-3</v>
      </c>
      <c r="AD159" s="30">
        <f ca="1">(1-IF($B159="Male", $C$3, $C$4))^MIN((AD$8-$C$6), $C$5)*IF($B159="Male", MIN(OFFSET(Mortality_Rates!$B$6, $C159, 0), Mortality_Rates!$B$111), MIN(OFFSET(Mortality_Rates!$B$6, $C159, 1),  Mortality_Rates!$C$111))</f>
        <v>1.2381422604294241E-3</v>
      </c>
      <c r="AE159" s="30">
        <f ca="1">(1-IF($B159="Male", $C$3, $C$4))^MIN((AE$8-$C$6), $C$5)*IF($B159="Male", MIN(OFFSET(Mortality_Rates!$B$6, $C159, 0), Mortality_Rates!$B$111), MIN(OFFSET(Mortality_Rates!$B$6, $C159, 1),  Mortality_Rates!$C$111))</f>
        <v>1.2239036244344858E-3</v>
      </c>
      <c r="AF159" s="30">
        <f ca="1">(1-IF($B159="Male", $C$3, $C$4))^MIN((AF$8-$C$6), $C$5)*IF($B159="Male", MIN(OFFSET(Mortality_Rates!$B$6, $C159, 0), Mortality_Rates!$B$111), MIN(OFFSET(Mortality_Rates!$B$6, $C159, 1),  Mortality_Rates!$C$111))</f>
        <v>1.2098287327534892E-3</v>
      </c>
      <c r="AG159" s="30">
        <f ca="1">(1-IF($B159="Male", $C$3, $C$4))^MIN((AG$8-$C$6), $C$5)*IF($B159="Male", MIN(OFFSET(Mortality_Rates!$B$6, $C159, 0), Mortality_Rates!$B$111), MIN(OFFSET(Mortality_Rates!$B$6, $C159, 1),  Mortality_Rates!$C$111))</f>
        <v>1.1959157023268242E-3</v>
      </c>
      <c r="AH159" s="30">
        <f ca="1">(1-IF($B159="Male", $C$3, $C$4))^MIN((AH$8-$C$6), $C$5)*IF($B159="Male", MIN(OFFSET(Mortality_Rates!$B$6, $C159, 0), Mortality_Rates!$B$111), MIN(OFFSET(Mortality_Rates!$B$6, $C159, 1),  Mortality_Rates!$C$111))</f>
        <v>1.1821626717500656E-3</v>
      </c>
      <c r="AI159" s="30">
        <f ca="1">(1-IF($B159="Male", $C$3, $C$4))^MIN((AI$8-$C$6), $C$5)*IF($B159="Male", MIN(OFFSET(Mortality_Rates!$B$6, $C159, 0), Mortality_Rates!$B$111), MIN(OFFSET(Mortality_Rates!$B$6, $C159, 1),  Mortality_Rates!$C$111))</f>
        <v>1.1685678010249399E-3</v>
      </c>
      <c r="AJ159" s="30">
        <f ca="1">(1-IF($B159="Male", $C$3, $C$4))^MIN((AJ$8-$C$6), $C$5)*IF($B159="Male", MIN(OFFSET(Mortality_Rates!$B$6, $C159, 0), Mortality_Rates!$B$111), MIN(OFFSET(Mortality_Rates!$B$6, $C159, 1),  Mortality_Rates!$C$111))</f>
        <v>1.1551292713131531E-3</v>
      </c>
      <c r="AK159" s="30">
        <f ca="1">(1-IF($B159="Male", $C$3, $C$4))^MIN((AK$8-$C$6), $C$5)*IF($B159="Male", MIN(OFFSET(Mortality_Rates!$B$6, $C159, 0), Mortality_Rates!$B$111), MIN(OFFSET(Mortality_Rates!$B$6, $C159, 1),  Mortality_Rates!$C$111))</f>
        <v>1.1418452846930517E-3</v>
      </c>
      <c r="AL159" s="30">
        <f ca="1">(1-IF($B159="Male", $C$3, $C$4))^MIN((AL$8-$C$6), $C$5)*IF($B159="Male", MIN(OFFSET(Mortality_Rates!$B$6, $C159, 0), Mortality_Rates!$B$111), MIN(OFFSET(Mortality_Rates!$B$6, $C159, 1),  Mortality_Rates!$C$111))</f>
        <v>1.1287140639190817E-3</v>
      </c>
      <c r="AM159" s="30">
        <f ca="1">(1-IF($B159="Male", $C$3, $C$4))^MIN((AM$8-$C$6), $C$5)*IF($B159="Male", MIN(OFFSET(Mortality_Rates!$B$6, $C159, 0), Mortality_Rates!$B$111), MIN(OFFSET(Mortality_Rates!$B$6, $C159, 1),  Mortality_Rates!$C$111))</f>
        <v>1.1157338521840124E-3</v>
      </c>
      <c r="AN159" s="30">
        <f ca="1">(1-IF($B159="Male", $C$3, $C$4))^MIN((AN$8-$C$6), $C$5)*IF($B159="Male", MIN(OFFSET(Mortality_Rates!$B$6, $C159, 0), Mortality_Rates!$B$111), MIN(OFFSET(Mortality_Rates!$B$6, $C159, 1),  Mortality_Rates!$C$111))</f>
        <v>1.1029029128838963E-3</v>
      </c>
      <c r="AO159" s="30">
        <f ca="1">(1-IF($B159="Male", $C$3, $C$4))^MIN((AO$8-$C$6), $C$5)*IF($B159="Male", MIN(OFFSET(Mortality_Rates!$B$6, $C159, 0), Mortality_Rates!$B$111), MIN(OFFSET(Mortality_Rates!$B$6, $C159, 1),  Mortality_Rates!$C$111))</f>
        <v>1.0902195293857316E-3</v>
      </c>
      <c r="AP159" s="30">
        <f ca="1">(1-IF($B159="Male", $C$3, $C$4))^MIN((AP$8-$C$6), $C$5)*IF($B159="Male", MIN(OFFSET(Mortality_Rates!$B$6, $C159, 0), Mortality_Rates!$B$111), MIN(OFFSET(Mortality_Rates!$B$6, $C159, 1),  Mortality_Rates!$C$111))</f>
        <v>1.0776820047977956E-3</v>
      </c>
      <c r="AQ159" s="30">
        <f ca="1">(1-IF($B159="Male", $C$3, $C$4))^MIN((AQ$8-$C$6), $C$5)*IF($B159="Male", MIN(OFFSET(Mortality_Rates!$B$6, $C159, 0), Mortality_Rates!$B$111), MIN(OFFSET(Mortality_Rates!$B$6, $C159, 1),  Mortality_Rates!$C$111))</f>
        <v>1.0652886617426209E-3</v>
      </c>
      <c r="AR159" s="30">
        <f ca="1">(1-IF($B159="Male", $C$3, $C$4))^MIN((AR$8-$C$6), $C$5)*IF($B159="Male", MIN(OFFSET(Mortality_Rates!$B$6, $C159, 0), Mortality_Rates!$B$111), MIN(OFFSET(Mortality_Rates!$B$6, $C159, 1),  Mortality_Rates!$C$111))</f>
        <v>1.0530378421325808E-3</v>
      </c>
      <c r="AS159" s="30">
        <f ca="1">(1-IF($B159="Male", $C$3, $C$4))^MIN((AS$8-$C$6), $C$5)*IF($B159="Male", MIN(OFFSET(Mortality_Rates!$B$6, $C159, 0), Mortality_Rates!$B$111), MIN(OFFSET(Mortality_Rates!$B$6, $C159, 1),  Mortality_Rates!$C$111))</f>
        <v>1.040927906948056E-3</v>
      </c>
      <c r="AT159" s="30">
        <f ca="1">(1-IF($B159="Male", $C$3, $C$4))^MIN((AT$8-$C$6), $C$5)*IF($B159="Male", MIN(OFFSET(Mortality_Rates!$B$6, $C159, 0), Mortality_Rates!$B$111), MIN(OFFSET(Mortality_Rates!$B$6, $C159, 1),  Mortality_Rates!$C$111))</f>
        <v>1.0289572360181534E-3</v>
      </c>
      <c r="AU159" s="30">
        <f ca="1">(1-IF($B159="Male", $C$3, $C$4))^MIN((AU$8-$C$6), $C$5)*IF($B159="Male", MIN(OFFSET(Mortality_Rates!$B$6, $C159, 0), Mortality_Rates!$B$111), MIN(OFFSET(Mortality_Rates!$B$6, $C159, 1),  Mortality_Rates!$C$111))</f>
        <v>1.0171242278039449E-3</v>
      </c>
      <c r="AV159" s="30">
        <f ca="1">(1-IF($B159="Male", $C$3, $C$4))^MIN((AV$8-$C$6), $C$5)*IF($B159="Male", MIN(OFFSET(Mortality_Rates!$B$6, $C159, 0), Mortality_Rates!$B$111), MIN(OFFSET(Mortality_Rates!$B$6, $C159, 1),  Mortality_Rates!$C$111))</f>
        <v>1.0054272991841995E-3</v>
      </c>
      <c r="AW159" s="30">
        <f ca="1">(1-IF($B159="Male", $C$3, $C$4))^MIN((AW$8-$C$6), $C$5)*IF($B159="Male", MIN(OFFSET(Mortality_Rates!$B$6, $C159, 0), Mortality_Rates!$B$111), MIN(OFFSET(Mortality_Rates!$B$6, $C159, 1),  Mortality_Rates!$C$111))</f>
        <v>9.9386488524358125E-4</v>
      </c>
      <c r="AX159" s="30">
        <f ca="1">(1-IF($B159="Male", $C$3, $C$4))^MIN((AX$8-$C$6), $C$5)*IF($B159="Male", MIN(OFFSET(Mortality_Rates!$B$6, $C159, 0), Mortality_Rates!$B$111), MIN(OFFSET(Mortality_Rates!$B$6, $C159, 1),  Mortality_Rates!$C$111))</f>
        <v>9.8243543906328013E-4</v>
      </c>
      <c r="AY159" s="30">
        <f ca="1">(1-IF($B159="Male", $C$3, $C$4))^MIN((AY$8-$C$6), $C$5)*IF($B159="Male", MIN(OFFSET(Mortality_Rates!$B$6, $C159, 0), Mortality_Rates!$B$111), MIN(OFFSET(Mortality_Rates!$B$6, $C159, 1),  Mortality_Rates!$C$111))</f>
        <v>9.7113743151405231E-4</v>
      </c>
      <c r="AZ159" s="30">
        <f ca="1">(1-IF($B159="Male", $C$3, $C$4))^MIN((AZ$8-$C$6), $C$5)*IF($B159="Male", MIN(OFFSET(Mortality_Rates!$B$6, $C159, 0), Mortality_Rates!$B$111), MIN(OFFSET(Mortality_Rates!$B$6, $C159, 1),  Mortality_Rates!$C$111))</f>
        <v>9.5996935105164074E-4</v>
      </c>
      <c r="BA159" s="30">
        <f ca="1">(1-IF($B159="Male", $C$3, $C$4))^MIN((BA$8-$C$6), $C$5)*IF($B159="Male", MIN(OFFSET(Mortality_Rates!$B$6, $C159, 0), Mortality_Rates!$B$111), MIN(OFFSET(Mortality_Rates!$B$6, $C159, 1),  Mortality_Rates!$C$111))</f>
        <v>9.4892970351454701E-4</v>
      </c>
      <c r="BB159" s="30">
        <f ca="1">(1-IF($B159="Male", $C$3, $C$4))^MIN((BB$8-$C$6), $C$5)*IF($B159="Male", MIN(OFFSET(Mortality_Rates!$B$6, $C159, 0), Mortality_Rates!$B$111), MIN(OFFSET(Mortality_Rates!$B$6, $C159, 1),  Mortality_Rates!$C$111))</f>
        <v>9.4892970351454701E-4</v>
      </c>
      <c r="BC159" s="30">
        <f ca="1">(1-IF($B159="Male", $C$3, $C$4))^MIN((BC$8-$C$6), $C$5)*IF($B159="Male", MIN(OFFSET(Mortality_Rates!$B$6, $C159, 0), Mortality_Rates!$B$111), MIN(OFFSET(Mortality_Rates!$B$6, $C159, 1),  Mortality_Rates!$C$111))</f>
        <v>9.4892970351454701E-4</v>
      </c>
      <c r="BD159" s="30">
        <f ca="1">(1-IF($B159="Male", $C$3, $C$4))^MIN((BD$8-$C$6), $C$5)*IF($B159="Male", MIN(OFFSET(Mortality_Rates!$B$6, $C159, 0), Mortality_Rates!$B$111), MIN(OFFSET(Mortality_Rates!$B$6, $C159, 1),  Mortality_Rates!$C$111))</f>
        <v>9.4892970351454701E-4</v>
      </c>
      <c r="BE159" s="30">
        <f ca="1">(1-IF($B159="Male", $C$3, $C$4))^MIN((BE$8-$C$6), $C$5)*IF($B159="Male", MIN(OFFSET(Mortality_Rates!$B$6, $C159, 0), Mortality_Rates!$B$111), MIN(OFFSET(Mortality_Rates!$B$6, $C159, 1),  Mortality_Rates!$C$111))</f>
        <v>9.4892970351454701E-4</v>
      </c>
      <c r="BF159" s="30">
        <f ca="1">(1-IF($B159="Male", $C$3, $C$4))^MIN((BF$8-$C$6), $C$5)*IF($B159="Male", MIN(OFFSET(Mortality_Rates!$B$6, $C159, 0), Mortality_Rates!$B$111), MIN(OFFSET(Mortality_Rates!$B$6, $C159, 1),  Mortality_Rates!$C$111))</f>
        <v>9.4892970351454701E-4</v>
      </c>
      <c r="BG159" s="30">
        <f ca="1">(1-IF($B159="Male", $C$3, $C$4))^MIN((BG$8-$C$6), $C$5)*IF($B159="Male", MIN(OFFSET(Mortality_Rates!$B$6, $C159, 0), Mortality_Rates!$B$111), MIN(OFFSET(Mortality_Rates!$B$6, $C159, 1),  Mortality_Rates!$C$111))</f>
        <v>9.4892970351454701E-4</v>
      </c>
      <c r="BH159" s="30">
        <f ca="1">(1-IF($B159="Male", $C$3, $C$4))^MIN((BH$8-$C$6), $C$5)*IF($B159="Male", MIN(OFFSET(Mortality_Rates!$B$6, $C159, 0), Mortality_Rates!$B$111), MIN(OFFSET(Mortality_Rates!$B$6, $C159, 1),  Mortality_Rates!$C$111))</f>
        <v>9.4892970351454701E-4</v>
      </c>
      <c r="BI159" s="30">
        <f ca="1">(1-IF($B159="Male", $C$3, $C$4))^MIN((BI$8-$C$6), $C$5)*IF($B159="Male", MIN(OFFSET(Mortality_Rates!$B$6, $C159, 0), Mortality_Rates!$B$111), MIN(OFFSET(Mortality_Rates!$B$6, $C159, 1),  Mortality_Rates!$C$111))</f>
        <v>9.4892970351454701E-4</v>
      </c>
      <c r="BJ159" s="30">
        <f ca="1">(1-IF($B159="Male", $C$3, $C$4))^MIN((BJ$8-$C$6), $C$5)*IF($B159="Male", MIN(OFFSET(Mortality_Rates!$B$6, $C159, 0), Mortality_Rates!$B$111), MIN(OFFSET(Mortality_Rates!$B$6, $C159, 1),  Mortality_Rates!$C$111))</f>
        <v>9.4892970351454701E-4</v>
      </c>
      <c r="BK159" s="30">
        <f ca="1">(1-IF($B159="Male", $C$3, $C$4))^MIN((BK$8-$C$6), $C$5)*IF($B159="Male", MIN(OFFSET(Mortality_Rates!$B$6, $C159, 0), Mortality_Rates!$B$111), MIN(OFFSET(Mortality_Rates!$B$6, $C159, 1),  Mortality_Rates!$C$111))</f>
        <v>9.4892970351454701E-4</v>
      </c>
    </row>
    <row r="160" spans="1:63" x14ac:dyDescent="0.35">
      <c r="A160" t="s">
        <v>38</v>
      </c>
      <c r="B160" t="s">
        <v>32</v>
      </c>
      <c r="C160">
        <f t="shared" si="27"/>
        <v>50</v>
      </c>
      <c r="D160" s="30">
        <f ca="1">(1-IF($B160="Male", $C$3, $C$4))^MIN((D$8-$C$6), $C$5)*IF($B160="Male", MIN(OFFSET(Mortality_Rates!$B$6, $C160, 0), Mortality_Rates!$B$111), MIN(OFFSET(Mortality_Rates!$B$6, $C160, 1),  Mortality_Rates!$C$111))</f>
        <v>1.8376215E-3</v>
      </c>
      <c r="E160" s="30">
        <f ca="1">(1-IF($B160="Male", $C$3, $C$4))^MIN((E$8-$C$6), $C$5)*IF($B160="Male", MIN(OFFSET(Mortality_Rates!$B$6, $C160, 0), Mortality_Rates!$B$111), MIN(OFFSET(Mortality_Rates!$B$6, $C160, 1),  Mortality_Rates!$C$111))</f>
        <v>1.81648885275E-3</v>
      </c>
      <c r="F160" s="30">
        <f ca="1">(1-IF($B160="Male", $C$3, $C$4))^MIN((F$8-$C$6), $C$5)*IF($B160="Male", MIN(OFFSET(Mortality_Rates!$B$6, $C160, 0), Mortality_Rates!$B$111), MIN(OFFSET(Mortality_Rates!$B$6, $C160, 1),  Mortality_Rates!$C$111))</f>
        <v>1.795599230943375E-3</v>
      </c>
      <c r="G160" s="30">
        <f ca="1">(1-IF($B160="Male", $C$3, $C$4))^MIN((G$8-$C$6), $C$5)*IF($B160="Male", MIN(OFFSET(Mortality_Rates!$B$6, $C160, 0), Mortality_Rates!$B$111), MIN(OFFSET(Mortality_Rates!$B$6, $C160, 1),  Mortality_Rates!$C$111))</f>
        <v>1.7749498397875265E-3</v>
      </c>
      <c r="H160" s="30">
        <f ca="1">(1-IF($B160="Male", $C$3, $C$4))^MIN((H$8-$C$6), $C$5)*IF($B160="Male", MIN(OFFSET(Mortality_Rates!$B$6, $C160, 0), Mortality_Rates!$B$111), MIN(OFFSET(Mortality_Rates!$B$6, $C160, 1),  Mortality_Rates!$C$111))</f>
        <v>1.7545379166299699E-3</v>
      </c>
      <c r="I160" s="30">
        <f ca="1">(1-IF($B160="Male", $C$3, $C$4))^MIN((I$8-$C$6), $C$5)*IF($B160="Male", MIN(OFFSET(Mortality_Rates!$B$6, $C160, 0), Mortality_Rates!$B$111), MIN(OFFSET(Mortality_Rates!$B$6, $C160, 1),  Mortality_Rates!$C$111))</f>
        <v>1.7343607305887253E-3</v>
      </c>
      <c r="J160" s="30">
        <f ca="1">(1-IF($B160="Male", $C$3, $C$4))^MIN((J$8-$C$6), $C$5)*IF($B160="Male", MIN(OFFSET(Mortality_Rates!$B$6, $C160, 0), Mortality_Rates!$B$111), MIN(OFFSET(Mortality_Rates!$B$6, $C160, 1),  Mortality_Rates!$C$111))</f>
        <v>1.7144155821869548E-3</v>
      </c>
      <c r="K160" s="30">
        <f ca="1">(1-IF($B160="Male", $C$3, $C$4))^MIN((K$8-$C$6), $C$5)*IF($B160="Male", MIN(OFFSET(Mortality_Rates!$B$6, $C160, 0), Mortality_Rates!$B$111), MIN(OFFSET(Mortality_Rates!$B$6, $C160, 1),  Mortality_Rates!$C$111))</f>
        <v>1.694699802991805E-3</v>
      </c>
      <c r="L160" s="30">
        <f ca="1">(1-IF($B160="Male", $C$3, $C$4))^MIN((L$8-$C$6), $C$5)*IF($B160="Male", MIN(OFFSET(Mortality_Rates!$B$6, $C160, 0), Mortality_Rates!$B$111), MIN(OFFSET(Mortality_Rates!$B$6, $C160, 1),  Mortality_Rates!$C$111))</f>
        <v>1.6752107552573993E-3</v>
      </c>
      <c r="M160" s="30">
        <f ca="1">(1-IF($B160="Male", $C$3, $C$4))^MIN((M$8-$C$6), $C$5)*IF($B160="Male", MIN(OFFSET(Mortality_Rates!$B$6, $C160, 0), Mortality_Rates!$B$111), MIN(OFFSET(Mortality_Rates!$B$6, $C160, 1),  Mortality_Rates!$C$111))</f>
        <v>1.6559458315719392E-3</v>
      </c>
      <c r="N160" s="30">
        <f ca="1">(1-IF($B160="Male", $C$3, $C$4))^MIN((N$8-$C$6), $C$5)*IF($B160="Male", MIN(OFFSET(Mortality_Rates!$B$6, $C160, 0), Mortality_Rates!$B$111), MIN(OFFSET(Mortality_Rates!$B$6, $C160, 1),  Mortality_Rates!$C$111))</f>
        <v>1.6369024545088619E-3</v>
      </c>
      <c r="O160" s="30">
        <f ca="1">(1-IF($B160="Male", $C$3, $C$4))^MIN((O$8-$C$6), $C$5)*IF($B160="Male", MIN(OFFSET(Mortality_Rates!$B$6, $C160, 0), Mortality_Rates!$B$111), MIN(OFFSET(Mortality_Rates!$B$6, $C160, 1),  Mortality_Rates!$C$111))</f>
        <v>1.6180780762820102E-3</v>
      </c>
      <c r="P160" s="30">
        <f ca="1">(1-IF($B160="Male", $C$3, $C$4))^MIN((P$8-$C$6), $C$5)*IF($B160="Male", MIN(OFFSET(Mortality_Rates!$B$6, $C160, 0), Mortality_Rates!$B$111), MIN(OFFSET(Mortality_Rates!$B$6, $C160, 1),  Mortality_Rates!$C$111))</f>
        <v>1.5994701784047671E-3</v>
      </c>
      <c r="Q160" s="30">
        <f ca="1">(1-IF($B160="Male", $C$3, $C$4))^MIN((Q$8-$C$6), $C$5)*IF($B160="Male", MIN(OFFSET(Mortality_Rates!$B$6, $C160, 0), Mortality_Rates!$B$111), MIN(OFFSET(Mortality_Rates!$B$6, $C160, 1),  Mortality_Rates!$C$111))</f>
        <v>1.5810762713531123E-3</v>
      </c>
      <c r="R160" s="30">
        <f ca="1">(1-IF($B160="Male", $C$3, $C$4))^MIN((R$8-$C$6), $C$5)*IF($B160="Male", MIN(OFFSET(Mortality_Rates!$B$6, $C160, 0), Mortality_Rates!$B$111), MIN(OFFSET(Mortality_Rates!$B$6, $C160, 1),  Mortality_Rates!$C$111))</f>
        <v>1.5628938942325516E-3</v>
      </c>
      <c r="S160" s="30">
        <f ca="1">(1-IF($B160="Male", $C$3, $C$4))^MIN((S$8-$C$6), $C$5)*IF($B160="Male", MIN(OFFSET(Mortality_Rates!$B$6, $C160, 0), Mortality_Rates!$B$111), MIN(OFFSET(Mortality_Rates!$B$6, $C160, 1),  Mortality_Rates!$C$111))</f>
        <v>1.5449206144488772E-3</v>
      </c>
      <c r="T160" s="30">
        <f ca="1">(1-IF($B160="Male", $C$3, $C$4))^MIN((T$8-$C$6), $C$5)*IF($B160="Male", MIN(OFFSET(Mortality_Rates!$B$6, $C160, 0), Mortality_Rates!$B$111), MIN(OFFSET(Mortality_Rates!$B$6, $C160, 1),  Mortality_Rates!$C$111))</f>
        <v>1.527154027382715E-3</v>
      </c>
      <c r="U160" s="30">
        <f ca="1">(1-IF($B160="Male", $C$3, $C$4))^MIN((U$8-$C$6), $C$5)*IF($B160="Male", MIN(OFFSET(Mortality_Rates!$B$6, $C160, 0), Mortality_Rates!$B$111), MIN(OFFSET(Mortality_Rates!$B$6, $C160, 1),  Mortality_Rates!$C$111))</f>
        <v>1.5095917560678138E-3</v>
      </c>
      <c r="V160" s="30">
        <f ca="1">(1-IF($B160="Male", $C$3, $C$4))^MIN((V$8-$C$6), $C$5)*IF($B160="Male", MIN(OFFSET(Mortality_Rates!$B$6, $C160, 0), Mortality_Rates!$B$111), MIN(OFFSET(Mortality_Rates!$B$6, $C160, 1),  Mortality_Rates!$C$111))</f>
        <v>1.4922314508730339E-3</v>
      </c>
      <c r="W160" s="30">
        <f ca="1">(1-IF($B160="Male", $C$3, $C$4))^MIN((W$8-$C$6), $C$5)*IF($B160="Male", MIN(OFFSET(Mortality_Rates!$B$6, $C160, 0), Mortality_Rates!$B$111), MIN(OFFSET(Mortality_Rates!$B$6, $C160, 1),  Mortality_Rates!$C$111))</f>
        <v>1.4750707891879942E-3</v>
      </c>
      <c r="X160" s="30">
        <f ca="1">(1-IF($B160="Male", $C$3, $C$4))^MIN((X$8-$C$6), $C$5)*IF($B160="Male", MIN(OFFSET(Mortality_Rates!$B$6, $C160, 0), Mortality_Rates!$B$111), MIN(OFFSET(Mortality_Rates!$B$6, $C160, 1),  Mortality_Rates!$C$111))</f>
        <v>1.4581074751123324E-3</v>
      </c>
      <c r="Y160" s="30">
        <f ca="1">(1-IF($B160="Male", $C$3, $C$4))^MIN((Y$8-$C$6), $C$5)*IF($B160="Male", MIN(OFFSET(Mortality_Rates!$B$6, $C160, 0), Mortality_Rates!$B$111), MIN(OFFSET(Mortality_Rates!$B$6, $C160, 1),  Mortality_Rates!$C$111))</f>
        <v>1.4413392391485404E-3</v>
      </c>
      <c r="Z160" s="30">
        <f ca="1">(1-IF($B160="Male", $C$3, $C$4))^MIN((Z$8-$C$6), $C$5)*IF($B160="Male", MIN(OFFSET(Mortality_Rates!$B$6, $C160, 0), Mortality_Rates!$B$111), MIN(OFFSET(Mortality_Rates!$B$6, $C160, 1),  Mortality_Rates!$C$111))</f>
        <v>1.4247638378983324E-3</v>
      </c>
      <c r="AA160" s="30">
        <f ca="1">(1-IF($B160="Male", $C$3, $C$4))^MIN((AA$8-$C$6), $C$5)*IF($B160="Male", MIN(OFFSET(Mortality_Rates!$B$6, $C160, 0), Mortality_Rates!$B$111), MIN(OFFSET(Mortality_Rates!$B$6, $C160, 1),  Mortality_Rates!$C$111))</f>
        <v>1.4083790537625016E-3</v>
      </c>
      <c r="AB160" s="30">
        <f ca="1">(1-IF($B160="Male", $C$3, $C$4))^MIN((AB$8-$C$6), $C$5)*IF($B160="Male", MIN(OFFSET(Mortality_Rates!$B$6, $C160, 0), Mortality_Rates!$B$111), MIN(OFFSET(Mortality_Rates!$B$6, $C160, 1),  Mortality_Rates!$C$111))</f>
        <v>1.3921826946442328E-3</v>
      </c>
      <c r="AC160" s="30">
        <f ca="1">(1-IF($B160="Male", $C$3, $C$4))^MIN((AC$8-$C$6), $C$5)*IF($B160="Male", MIN(OFFSET(Mortality_Rates!$B$6, $C160, 0), Mortality_Rates!$B$111), MIN(OFFSET(Mortality_Rates!$B$6, $C160, 1),  Mortality_Rates!$C$111))</f>
        <v>1.3761725936558241E-3</v>
      </c>
      <c r="AD160" s="30">
        <f ca="1">(1-IF($B160="Male", $C$3, $C$4))^MIN((AD$8-$C$6), $C$5)*IF($B160="Male", MIN(OFFSET(Mortality_Rates!$B$6, $C160, 0), Mortality_Rates!$B$111), MIN(OFFSET(Mortality_Rates!$B$6, $C160, 1),  Mortality_Rates!$C$111))</f>
        <v>1.3603466088287822E-3</v>
      </c>
      <c r="AE160" s="30">
        <f ca="1">(1-IF($B160="Male", $C$3, $C$4))^MIN((AE$8-$C$6), $C$5)*IF($B160="Male", MIN(OFFSET(Mortality_Rates!$B$6, $C160, 0), Mortality_Rates!$B$111), MIN(OFFSET(Mortality_Rates!$B$6, $C160, 1),  Mortality_Rates!$C$111))</f>
        <v>1.3447026228272515E-3</v>
      </c>
      <c r="AF160" s="30">
        <f ca="1">(1-IF($B160="Male", $C$3, $C$4))^MIN((AF$8-$C$6), $C$5)*IF($B160="Male", MIN(OFFSET(Mortality_Rates!$B$6, $C160, 0), Mortality_Rates!$B$111), MIN(OFFSET(Mortality_Rates!$B$6, $C160, 1),  Mortality_Rates!$C$111))</f>
        <v>1.329238542664738E-3</v>
      </c>
      <c r="AG160" s="30">
        <f ca="1">(1-IF($B160="Male", $C$3, $C$4))^MIN((AG$8-$C$6), $C$5)*IF($B160="Male", MIN(OFFSET(Mortality_Rates!$B$6, $C160, 0), Mortality_Rates!$B$111), MIN(OFFSET(Mortality_Rates!$B$6, $C160, 1),  Mortality_Rates!$C$111))</f>
        <v>1.3139522994240936E-3</v>
      </c>
      <c r="AH160" s="30">
        <f ca="1">(1-IF($B160="Male", $C$3, $C$4))^MIN((AH$8-$C$6), $C$5)*IF($B160="Male", MIN(OFFSET(Mortality_Rates!$B$6, $C160, 0), Mortality_Rates!$B$111), MIN(OFFSET(Mortality_Rates!$B$6, $C160, 1),  Mortality_Rates!$C$111))</f>
        <v>1.2988418479807165E-3</v>
      </c>
      <c r="AI160" s="30">
        <f ca="1">(1-IF($B160="Male", $C$3, $C$4))^MIN((AI$8-$C$6), $C$5)*IF($B160="Male", MIN(OFFSET(Mortality_Rates!$B$6, $C160, 0), Mortality_Rates!$B$111), MIN(OFFSET(Mortality_Rates!$B$6, $C160, 1),  Mortality_Rates!$C$111))</f>
        <v>1.2839051667289381E-3</v>
      </c>
      <c r="AJ160" s="30">
        <f ca="1">(1-IF($B160="Male", $C$3, $C$4))^MIN((AJ$8-$C$6), $C$5)*IF($B160="Male", MIN(OFFSET(Mortality_Rates!$B$6, $C160, 0), Mortality_Rates!$B$111), MIN(OFFSET(Mortality_Rates!$B$6, $C160, 1),  Mortality_Rates!$C$111))</f>
        <v>1.2691402573115555E-3</v>
      </c>
      <c r="AK160" s="30">
        <f ca="1">(1-IF($B160="Male", $C$3, $C$4))^MIN((AK$8-$C$6), $C$5)*IF($B160="Male", MIN(OFFSET(Mortality_Rates!$B$6, $C160, 0), Mortality_Rates!$B$111), MIN(OFFSET(Mortality_Rates!$B$6, $C160, 1),  Mortality_Rates!$C$111))</f>
        <v>1.2545451443524724E-3</v>
      </c>
      <c r="AL160" s="30">
        <f ca="1">(1-IF($B160="Male", $C$3, $C$4))^MIN((AL$8-$C$6), $C$5)*IF($B160="Male", MIN(OFFSET(Mortality_Rates!$B$6, $C160, 0), Mortality_Rates!$B$111), MIN(OFFSET(Mortality_Rates!$B$6, $C160, 1),  Mortality_Rates!$C$111))</f>
        <v>1.240117875192419E-3</v>
      </c>
      <c r="AM160" s="30">
        <f ca="1">(1-IF($B160="Male", $C$3, $C$4))^MIN((AM$8-$C$6), $C$5)*IF($B160="Male", MIN(OFFSET(Mortality_Rates!$B$6, $C160, 0), Mortality_Rates!$B$111), MIN(OFFSET(Mortality_Rates!$B$6, $C160, 1),  Mortality_Rates!$C$111))</f>
        <v>1.2258565196277063E-3</v>
      </c>
      <c r="AN160" s="30">
        <f ca="1">(1-IF($B160="Male", $C$3, $C$4))^MIN((AN$8-$C$6), $C$5)*IF($B160="Male", MIN(OFFSET(Mortality_Rates!$B$6, $C160, 0), Mortality_Rates!$B$111), MIN(OFFSET(Mortality_Rates!$B$6, $C160, 1),  Mortality_Rates!$C$111))</f>
        <v>1.2117591696519877E-3</v>
      </c>
      <c r="AO160" s="30">
        <f ca="1">(1-IF($B160="Male", $C$3, $C$4))^MIN((AO$8-$C$6), $C$5)*IF($B160="Male", MIN(OFFSET(Mortality_Rates!$B$6, $C160, 0), Mortality_Rates!$B$111), MIN(OFFSET(Mortality_Rates!$B$6, $C160, 1),  Mortality_Rates!$C$111))</f>
        <v>1.19782393920099E-3</v>
      </c>
      <c r="AP160" s="30">
        <f ca="1">(1-IF($B160="Male", $C$3, $C$4))^MIN((AP$8-$C$6), $C$5)*IF($B160="Male", MIN(OFFSET(Mortality_Rates!$B$6, $C160, 0), Mortality_Rates!$B$111), MIN(OFFSET(Mortality_Rates!$B$6, $C160, 1),  Mortality_Rates!$C$111))</f>
        <v>1.1840489639001787E-3</v>
      </c>
      <c r="AQ160" s="30">
        <f ca="1">(1-IF($B160="Male", $C$3, $C$4))^MIN((AQ$8-$C$6), $C$5)*IF($B160="Male", MIN(OFFSET(Mortality_Rates!$B$6, $C160, 0), Mortality_Rates!$B$111), MIN(OFFSET(Mortality_Rates!$B$6, $C160, 1),  Mortality_Rates!$C$111))</f>
        <v>1.1704324008153266E-3</v>
      </c>
      <c r="AR160" s="30">
        <f ca="1">(1-IF($B160="Male", $C$3, $C$4))^MIN((AR$8-$C$6), $C$5)*IF($B160="Male", MIN(OFFSET(Mortality_Rates!$B$6, $C160, 0), Mortality_Rates!$B$111), MIN(OFFSET(Mortality_Rates!$B$6, $C160, 1),  Mortality_Rates!$C$111))</f>
        <v>1.1569724282059503E-3</v>
      </c>
      <c r="AS160" s="30">
        <f ca="1">(1-IF($B160="Male", $C$3, $C$4))^MIN((AS$8-$C$6), $C$5)*IF($B160="Male", MIN(OFFSET(Mortality_Rates!$B$6, $C160, 0), Mortality_Rates!$B$111), MIN(OFFSET(Mortality_Rates!$B$6, $C160, 1),  Mortality_Rates!$C$111))</f>
        <v>1.1436672452815818E-3</v>
      </c>
      <c r="AT160" s="30">
        <f ca="1">(1-IF($B160="Male", $C$3, $C$4))^MIN((AT$8-$C$6), $C$5)*IF($B160="Male", MIN(OFFSET(Mortality_Rates!$B$6, $C160, 0), Mortality_Rates!$B$111), MIN(OFFSET(Mortality_Rates!$B$6, $C160, 1),  Mortality_Rates!$C$111))</f>
        <v>1.1305150719608437E-3</v>
      </c>
      <c r="AU160" s="30">
        <f ca="1">(1-IF($B160="Male", $C$3, $C$4))^MIN((AU$8-$C$6), $C$5)*IF($B160="Male", MIN(OFFSET(Mortality_Rates!$B$6, $C160, 0), Mortality_Rates!$B$111), MIN(OFFSET(Mortality_Rates!$B$6, $C160, 1),  Mortality_Rates!$C$111))</f>
        <v>1.117514148633294E-3</v>
      </c>
      <c r="AV160" s="30">
        <f ca="1">(1-IF($B160="Male", $C$3, $C$4))^MIN((AV$8-$C$6), $C$5)*IF($B160="Male", MIN(OFFSET(Mortality_Rates!$B$6, $C160, 0), Mortality_Rates!$B$111), MIN(OFFSET(Mortality_Rates!$B$6, $C160, 1),  Mortality_Rates!$C$111))</f>
        <v>1.1046627359240111E-3</v>
      </c>
      <c r="AW160" s="30">
        <f ca="1">(1-IF($B160="Male", $C$3, $C$4))^MIN((AW$8-$C$6), $C$5)*IF($B160="Male", MIN(OFFSET(Mortality_Rates!$B$6, $C160, 0), Mortality_Rates!$B$111), MIN(OFFSET(Mortality_Rates!$B$6, $C160, 1),  Mortality_Rates!$C$111))</f>
        <v>1.0919591144608852E-3</v>
      </c>
      <c r="AX160" s="30">
        <f ca="1">(1-IF($B160="Male", $C$3, $C$4))^MIN((AX$8-$C$6), $C$5)*IF($B160="Male", MIN(OFFSET(Mortality_Rates!$B$6, $C160, 0), Mortality_Rates!$B$111), MIN(OFFSET(Mortality_Rates!$B$6, $C160, 1),  Mortality_Rates!$C$111))</f>
        <v>1.0794015846445849E-3</v>
      </c>
      <c r="AY160" s="30">
        <f ca="1">(1-IF($B160="Male", $C$3, $C$4))^MIN((AY$8-$C$6), $C$5)*IF($B160="Male", MIN(OFFSET(Mortality_Rates!$B$6, $C160, 0), Mortality_Rates!$B$111), MIN(OFFSET(Mortality_Rates!$B$6, $C160, 1),  Mortality_Rates!$C$111))</f>
        <v>1.0669884664211721E-3</v>
      </c>
      <c r="AZ160" s="30">
        <f ca="1">(1-IF($B160="Male", $C$3, $C$4))^MIN((AZ$8-$C$6), $C$5)*IF($B160="Male", MIN(OFFSET(Mortality_Rates!$B$6, $C160, 0), Mortality_Rates!$B$111), MIN(OFFSET(Mortality_Rates!$B$6, $C160, 1),  Mortality_Rates!$C$111))</f>
        <v>1.0547180990573288E-3</v>
      </c>
      <c r="BA160" s="30">
        <f ca="1">(1-IF($B160="Male", $C$3, $C$4))^MIN((BA$8-$C$6), $C$5)*IF($B160="Male", MIN(OFFSET(Mortality_Rates!$B$6, $C160, 0), Mortality_Rates!$B$111), MIN(OFFSET(Mortality_Rates!$B$6, $C160, 1),  Mortality_Rates!$C$111))</f>
        <v>1.0425888409181696E-3</v>
      </c>
      <c r="BB160" s="30">
        <f ca="1">(1-IF($B160="Male", $C$3, $C$4))^MIN((BB$8-$C$6), $C$5)*IF($B160="Male", MIN(OFFSET(Mortality_Rates!$B$6, $C160, 0), Mortality_Rates!$B$111), MIN(OFFSET(Mortality_Rates!$B$6, $C160, 1),  Mortality_Rates!$C$111))</f>
        <v>1.0425888409181696E-3</v>
      </c>
      <c r="BC160" s="30">
        <f ca="1">(1-IF($B160="Male", $C$3, $C$4))^MIN((BC$8-$C$6), $C$5)*IF($B160="Male", MIN(OFFSET(Mortality_Rates!$B$6, $C160, 0), Mortality_Rates!$B$111), MIN(OFFSET(Mortality_Rates!$B$6, $C160, 1),  Mortality_Rates!$C$111))</f>
        <v>1.0425888409181696E-3</v>
      </c>
      <c r="BD160" s="30">
        <f ca="1">(1-IF($B160="Male", $C$3, $C$4))^MIN((BD$8-$C$6), $C$5)*IF($B160="Male", MIN(OFFSET(Mortality_Rates!$B$6, $C160, 0), Mortality_Rates!$B$111), MIN(OFFSET(Mortality_Rates!$B$6, $C160, 1),  Mortality_Rates!$C$111))</f>
        <v>1.0425888409181696E-3</v>
      </c>
      <c r="BE160" s="30">
        <f ca="1">(1-IF($B160="Male", $C$3, $C$4))^MIN((BE$8-$C$6), $C$5)*IF($B160="Male", MIN(OFFSET(Mortality_Rates!$B$6, $C160, 0), Mortality_Rates!$B$111), MIN(OFFSET(Mortality_Rates!$B$6, $C160, 1),  Mortality_Rates!$C$111))</f>
        <v>1.0425888409181696E-3</v>
      </c>
      <c r="BF160" s="30">
        <f ca="1">(1-IF($B160="Male", $C$3, $C$4))^MIN((BF$8-$C$6), $C$5)*IF($B160="Male", MIN(OFFSET(Mortality_Rates!$B$6, $C160, 0), Mortality_Rates!$B$111), MIN(OFFSET(Mortality_Rates!$B$6, $C160, 1),  Mortality_Rates!$C$111))</f>
        <v>1.0425888409181696E-3</v>
      </c>
      <c r="BG160" s="30">
        <f ca="1">(1-IF($B160="Male", $C$3, $C$4))^MIN((BG$8-$C$6), $C$5)*IF($B160="Male", MIN(OFFSET(Mortality_Rates!$B$6, $C160, 0), Mortality_Rates!$B$111), MIN(OFFSET(Mortality_Rates!$B$6, $C160, 1),  Mortality_Rates!$C$111))</f>
        <v>1.0425888409181696E-3</v>
      </c>
      <c r="BH160" s="30">
        <f ca="1">(1-IF($B160="Male", $C$3, $C$4))^MIN((BH$8-$C$6), $C$5)*IF($B160="Male", MIN(OFFSET(Mortality_Rates!$B$6, $C160, 0), Mortality_Rates!$B$111), MIN(OFFSET(Mortality_Rates!$B$6, $C160, 1),  Mortality_Rates!$C$111))</f>
        <v>1.0425888409181696E-3</v>
      </c>
      <c r="BI160" s="30">
        <f ca="1">(1-IF($B160="Male", $C$3, $C$4))^MIN((BI$8-$C$6), $C$5)*IF($B160="Male", MIN(OFFSET(Mortality_Rates!$B$6, $C160, 0), Mortality_Rates!$B$111), MIN(OFFSET(Mortality_Rates!$B$6, $C160, 1),  Mortality_Rates!$C$111))</f>
        <v>1.0425888409181696E-3</v>
      </c>
      <c r="BJ160" s="30">
        <f ca="1">(1-IF($B160="Male", $C$3, $C$4))^MIN((BJ$8-$C$6), $C$5)*IF($B160="Male", MIN(OFFSET(Mortality_Rates!$B$6, $C160, 0), Mortality_Rates!$B$111), MIN(OFFSET(Mortality_Rates!$B$6, $C160, 1),  Mortality_Rates!$C$111))</f>
        <v>1.0425888409181696E-3</v>
      </c>
      <c r="BK160" s="30">
        <f ca="1">(1-IF($B160="Male", $C$3, $C$4))^MIN((BK$8-$C$6), $C$5)*IF($B160="Male", MIN(OFFSET(Mortality_Rates!$B$6, $C160, 0), Mortality_Rates!$B$111), MIN(OFFSET(Mortality_Rates!$B$6, $C160, 1),  Mortality_Rates!$C$111))</f>
        <v>1.0425888409181696E-3</v>
      </c>
    </row>
    <row r="161" spans="1:63" x14ac:dyDescent="0.35">
      <c r="A161" t="s">
        <v>38</v>
      </c>
      <c r="B161" t="s">
        <v>32</v>
      </c>
      <c r="C161">
        <f t="shared" si="27"/>
        <v>51</v>
      </c>
      <c r="D161" s="30">
        <f ca="1">(1-IF($B161="Male", $C$3, $C$4))^MIN((D$8-$C$6), $C$5)*IF($B161="Male", MIN(OFFSET(Mortality_Rates!$B$6, $C161, 0), Mortality_Rates!$B$111), MIN(OFFSET(Mortality_Rates!$B$6, $C161, 1),  Mortality_Rates!$C$111))</f>
        <v>2.0135745000000004E-3</v>
      </c>
      <c r="E161" s="30">
        <f ca="1">(1-IF($B161="Male", $C$3, $C$4))^MIN((E$8-$C$6), $C$5)*IF($B161="Male", MIN(OFFSET(Mortality_Rates!$B$6, $C161, 0), Mortality_Rates!$B$111), MIN(OFFSET(Mortality_Rates!$B$6, $C161, 1),  Mortality_Rates!$C$111))</f>
        <v>1.9904183932500001E-3</v>
      </c>
      <c r="F161" s="30">
        <f ca="1">(1-IF($B161="Male", $C$3, $C$4))^MIN((F$8-$C$6), $C$5)*IF($B161="Male", MIN(OFFSET(Mortality_Rates!$B$6, $C161, 0), Mortality_Rates!$B$111), MIN(OFFSET(Mortality_Rates!$B$6, $C161, 1),  Mortality_Rates!$C$111))</f>
        <v>1.9675285817276253E-3</v>
      </c>
      <c r="G161" s="30">
        <f ca="1">(1-IF($B161="Male", $C$3, $C$4))^MIN((G$8-$C$6), $C$5)*IF($B161="Male", MIN(OFFSET(Mortality_Rates!$B$6, $C161, 0), Mortality_Rates!$B$111), MIN(OFFSET(Mortality_Rates!$B$6, $C161, 1),  Mortality_Rates!$C$111))</f>
        <v>1.9449020030377576E-3</v>
      </c>
      <c r="H161" s="30">
        <f ca="1">(1-IF($B161="Male", $C$3, $C$4))^MIN((H$8-$C$6), $C$5)*IF($B161="Male", MIN(OFFSET(Mortality_Rates!$B$6, $C161, 0), Mortality_Rates!$B$111), MIN(OFFSET(Mortality_Rates!$B$6, $C161, 1),  Mortality_Rates!$C$111))</f>
        <v>1.9225356300028235E-3</v>
      </c>
      <c r="I161" s="30">
        <f ca="1">(1-IF($B161="Male", $C$3, $C$4))^MIN((I$8-$C$6), $C$5)*IF($B161="Male", MIN(OFFSET(Mortality_Rates!$B$6, $C161, 0), Mortality_Rates!$B$111), MIN(OFFSET(Mortality_Rates!$B$6, $C161, 1),  Mortality_Rates!$C$111))</f>
        <v>1.900426470257791E-3</v>
      </c>
      <c r="J161" s="30">
        <f ca="1">(1-IF($B161="Male", $C$3, $C$4))^MIN((J$8-$C$6), $C$5)*IF($B161="Male", MIN(OFFSET(Mortality_Rates!$B$6, $C161, 0), Mortality_Rates!$B$111), MIN(OFFSET(Mortality_Rates!$B$6, $C161, 1),  Mortality_Rates!$C$111))</f>
        <v>1.8785715658498265E-3</v>
      </c>
      <c r="K161" s="30">
        <f ca="1">(1-IF($B161="Male", $C$3, $C$4))^MIN((K$8-$C$6), $C$5)*IF($B161="Male", MIN(OFFSET(Mortality_Rates!$B$6, $C161, 0), Mortality_Rates!$B$111), MIN(OFFSET(Mortality_Rates!$B$6, $C161, 1),  Mortality_Rates!$C$111))</f>
        <v>1.8569679928425536E-3</v>
      </c>
      <c r="L161" s="30">
        <f ca="1">(1-IF($B161="Male", $C$3, $C$4))^MIN((L$8-$C$6), $C$5)*IF($B161="Male", MIN(OFFSET(Mortality_Rates!$B$6, $C161, 0), Mortality_Rates!$B$111), MIN(OFFSET(Mortality_Rates!$B$6, $C161, 1),  Mortality_Rates!$C$111))</f>
        <v>1.8356128609248641E-3</v>
      </c>
      <c r="M161" s="30">
        <f ca="1">(1-IF($B161="Male", $C$3, $C$4))^MIN((M$8-$C$6), $C$5)*IF($B161="Male", MIN(OFFSET(Mortality_Rates!$B$6, $C161, 0), Mortality_Rates!$B$111), MIN(OFFSET(Mortality_Rates!$B$6, $C161, 1),  Mortality_Rates!$C$111))</f>
        <v>1.8145033130242284E-3</v>
      </c>
      <c r="N161" s="30">
        <f ca="1">(1-IF($B161="Male", $C$3, $C$4))^MIN((N$8-$C$6), $C$5)*IF($B161="Male", MIN(OFFSET(Mortality_Rates!$B$6, $C161, 0), Mortality_Rates!$B$111), MIN(OFFSET(Mortality_Rates!$B$6, $C161, 1),  Mortality_Rates!$C$111))</f>
        <v>1.7936365249244498E-3</v>
      </c>
      <c r="O161" s="30">
        <f ca="1">(1-IF($B161="Male", $C$3, $C$4))^MIN((O$8-$C$6), $C$5)*IF($B161="Male", MIN(OFFSET(Mortality_Rates!$B$6, $C161, 0), Mortality_Rates!$B$111), MIN(OFFSET(Mortality_Rates!$B$6, $C161, 1),  Mortality_Rates!$C$111))</f>
        <v>1.7730097048878188E-3</v>
      </c>
      <c r="P161" s="30">
        <f ca="1">(1-IF($B161="Male", $C$3, $C$4))^MIN((P$8-$C$6), $C$5)*IF($B161="Male", MIN(OFFSET(Mortality_Rates!$B$6, $C161, 0), Mortality_Rates!$B$111), MIN(OFFSET(Mortality_Rates!$B$6, $C161, 1),  Mortality_Rates!$C$111))</f>
        <v>1.7526200932816089E-3</v>
      </c>
      <c r="Q161" s="30">
        <f ca="1">(1-IF($B161="Male", $C$3, $C$4))^MIN((Q$8-$C$6), $C$5)*IF($B161="Male", MIN(OFFSET(Mortality_Rates!$B$6, $C161, 0), Mortality_Rates!$B$111), MIN(OFFSET(Mortality_Rates!$B$6, $C161, 1),  Mortality_Rates!$C$111))</f>
        <v>1.7324649622088703E-3</v>
      </c>
      <c r="R161" s="30">
        <f ca="1">(1-IF($B161="Male", $C$3, $C$4))^MIN((R$8-$C$6), $C$5)*IF($B161="Male", MIN(OFFSET(Mortality_Rates!$B$6, $C161, 0), Mortality_Rates!$B$111), MIN(OFFSET(Mortality_Rates!$B$6, $C161, 1),  Mortality_Rates!$C$111))</f>
        <v>1.7125416151434684E-3</v>
      </c>
      <c r="S161" s="30">
        <f ca="1">(1-IF($B161="Male", $C$3, $C$4))^MIN((S$8-$C$6), $C$5)*IF($B161="Male", MIN(OFFSET(Mortality_Rates!$B$6, $C161, 0), Mortality_Rates!$B$111), MIN(OFFSET(Mortality_Rates!$B$6, $C161, 1),  Mortality_Rates!$C$111))</f>
        <v>1.6928473865693184E-3</v>
      </c>
      <c r="T161" s="30">
        <f ca="1">(1-IF($B161="Male", $C$3, $C$4))^MIN((T$8-$C$6), $C$5)*IF($B161="Male", MIN(OFFSET(Mortality_Rates!$B$6, $C161, 0), Mortality_Rates!$B$111), MIN(OFFSET(Mortality_Rates!$B$6, $C161, 1),  Mortality_Rates!$C$111))</f>
        <v>1.6733796416237713E-3</v>
      </c>
      <c r="U161" s="30">
        <f ca="1">(1-IF($B161="Male", $C$3, $C$4))^MIN((U$8-$C$6), $C$5)*IF($B161="Male", MIN(OFFSET(Mortality_Rates!$B$6, $C161, 0), Mortality_Rates!$B$111), MIN(OFFSET(Mortality_Rates!$B$6, $C161, 1),  Mortality_Rates!$C$111))</f>
        <v>1.6541357757450979E-3</v>
      </c>
      <c r="V161" s="30">
        <f ca="1">(1-IF($B161="Male", $C$3, $C$4))^MIN((V$8-$C$6), $C$5)*IF($B161="Male", MIN(OFFSET(Mortality_Rates!$B$6, $C161, 0), Mortality_Rates!$B$111), MIN(OFFSET(Mortality_Rates!$B$6, $C161, 1),  Mortality_Rates!$C$111))</f>
        <v>1.6351132143240293E-3</v>
      </c>
      <c r="W161" s="30">
        <f ca="1">(1-IF($B161="Male", $C$3, $C$4))^MIN((W$8-$C$6), $C$5)*IF($B161="Male", MIN(OFFSET(Mortality_Rates!$B$6, $C161, 0), Mortality_Rates!$B$111), MIN(OFFSET(Mortality_Rates!$B$6, $C161, 1),  Mortality_Rates!$C$111))</f>
        <v>1.6163094123593032E-3</v>
      </c>
      <c r="X161" s="30">
        <f ca="1">(1-IF($B161="Male", $C$3, $C$4))^MIN((X$8-$C$6), $C$5)*IF($B161="Male", MIN(OFFSET(Mortality_Rates!$B$6, $C161, 0), Mortality_Rates!$B$111), MIN(OFFSET(Mortality_Rates!$B$6, $C161, 1),  Mortality_Rates!$C$111))</f>
        <v>1.5977218541171712E-3</v>
      </c>
      <c r="Y161" s="30">
        <f ca="1">(1-IF($B161="Male", $C$3, $C$4))^MIN((Y$8-$C$6), $C$5)*IF($B161="Male", MIN(OFFSET(Mortality_Rates!$B$6, $C161, 0), Mortality_Rates!$B$111), MIN(OFFSET(Mortality_Rates!$B$6, $C161, 1),  Mortality_Rates!$C$111))</f>
        <v>1.5793480527948236E-3</v>
      </c>
      <c r="Z161" s="30">
        <f ca="1">(1-IF($B161="Male", $C$3, $C$4))^MIN((Z$8-$C$6), $C$5)*IF($B161="Male", MIN(OFFSET(Mortality_Rates!$B$6, $C161, 0), Mortality_Rates!$B$111), MIN(OFFSET(Mortality_Rates!$B$6, $C161, 1),  Mortality_Rates!$C$111))</f>
        <v>1.5611855501876833E-3</v>
      </c>
      <c r="AA161" s="30">
        <f ca="1">(1-IF($B161="Male", $C$3, $C$4))^MIN((AA$8-$C$6), $C$5)*IF($B161="Male", MIN(OFFSET(Mortality_Rates!$B$6, $C161, 0), Mortality_Rates!$B$111), MIN(OFFSET(Mortality_Rates!$B$6, $C161, 1),  Mortality_Rates!$C$111))</f>
        <v>1.5432319163605249E-3</v>
      </c>
      <c r="AB161" s="30">
        <f ca="1">(1-IF($B161="Male", $C$3, $C$4))^MIN((AB$8-$C$6), $C$5)*IF($B161="Male", MIN(OFFSET(Mortality_Rates!$B$6, $C161, 0), Mortality_Rates!$B$111), MIN(OFFSET(Mortality_Rates!$B$6, $C161, 1),  Mortality_Rates!$C$111))</f>
        <v>1.5254847493223788E-3</v>
      </c>
      <c r="AC161" s="30">
        <f ca="1">(1-IF($B161="Male", $C$3, $C$4))^MIN((AC$8-$C$6), $C$5)*IF($B161="Male", MIN(OFFSET(Mortality_Rates!$B$6, $C161, 0), Mortality_Rates!$B$111), MIN(OFFSET(Mortality_Rates!$B$6, $C161, 1),  Mortality_Rates!$C$111))</f>
        <v>1.5079416747051716E-3</v>
      </c>
      <c r="AD161" s="30">
        <f ca="1">(1-IF($B161="Male", $C$3, $C$4))^MIN((AD$8-$C$6), $C$5)*IF($B161="Male", MIN(OFFSET(Mortality_Rates!$B$6, $C161, 0), Mortality_Rates!$B$111), MIN(OFFSET(Mortality_Rates!$B$6, $C161, 1),  Mortality_Rates!$C$111))</f>
        <v>1.4906003454460623E-3</v>
      </c>
      <c r="AE161" s="30">
        <f ca="1">(1-IF($B161="Male", $C$3, $C$4))^MIN((AE$8-$C$6), $C$5)*IF($B161="Male", MIN(OFFSET(Mortality_Rates!$B$6, $C161, 0), Mortality_Rates!$B$111), MIN(OFFSET(Mortality_Rates!$B$6, $C161, 1),  Mortality_Rates!$C$111))</f>
        <v>1.4734584414734327E-3</v>
      </c>
      <c r="AF161" s="30">
        <f ca="1">(1-IF($B161="Male", $C$3, $C$4))^MIN((AF$8-$C$6), $C$5)*IF($B161="Male", MIN(OFFSET(Mortality_Rates!$B$6, $C161, 0), Mortality_Rates!$B$111), MIN(OFFSET(Mortality_Rates!$B$6, $C161, 1),  Mortality_Rates!$C$111))</f>
        <v>1.4565136693964881E-3</v>
      </c>
      <c r="AG161" s="30">
        <f ca="1">(1-IF($B161="Male", $C$3, $C$4))^MIN((AG$8-$C$6), $C$5)*IF($B161="Male", MIN(OFFSET(Mortality_Rates!$B$6, $C161, 0), Mortality_Rates!$B$111), MIN(OFFSET(Mortality_Rates!$B$6, $C161, 1),  Mortality_Rates!$C$111))</f>
        <v>1.4397637621984284E-3</v>
      </c>
      <c r="AH161" s="30">
        <f ca="1">(1-IF($B161="Male", $C$3, $C$4))^MIN((AH$8-$C$6), $C$5)*IF($B161="Male", MIN(OFFSET(Mortality_Rates!$B$6, $C161, 0), Mortality_Rates!$B$111), MIN(OFFSET(Mortality_Rates!$B$6, $C161, 1),  Mortality_Rates!$C$111))</f>
        <v>1.4232064789331466E-3</v>
      </c>
      <c r="AI161" s="30">
        <f ca="1">(1-IF($B161="Male", $C$3, $C$4))^MIN((AI$8-$C$6), $C$5)*IF($B161="Male", MIN(OFFSET(Mortality_Rates!$B$6, $C161, 0), Mortality_Rates!$B$111), MIN(OFFSET(Mortality_Rates!$B$6, $C161, 1),  Mortality_Rates!$C$111))</f>
        <v>1.4068396044254153E-3</v>
      </c>
      <c r="AJ161" s="30">
        <f ca="1">(1-IF($B161="Male", $C$3, $C$4))^MIN((AJ$8-$C$6), $C$5)*IF($B161="Male", MIN(OFFSET(Mortality_Rates!$B$6, $C161, 0), Mortality_Rates!$B$111), MIN(OFFSET(Mortality_Rates!$B$6, $C161, 1),  Mortality_Rates!$C$111))</f>
        <v>1.3906609489745233E-3</v>
      </c>
      <c r="AK161" s="30">
        <f ca="1">(1-IF($B161="Male", $C$3, $C$4))^MIN((AK$8-$C$6), $C$5)*IF($B161="Male", MIN(OFFSET(Mortality_Rates!$B$6, $C161, 0), Mortality_Rates!$B$111), MIN(OFFSET(Mortality_Rates!$B$6, $C161, 1),  Mortality_Rates!$C$111))</f>
        <v>1.3746683480613162E-3</v>
      </c>
      <c r="AL161" s="30">
        <f ca="1">(1-IF($B161="Male", $C$3, $C$4))^MIN((AL$8-$C$6), $C$5)*IF($B161="Male", MIN(OFFSET(Mortality_Rates!$B$6, $C161, 0), Mortality_Rates!$B$111), MIN(OFFSET(Mortality_Rates!$B$6, $C161, 1),  Mortality_Rates!$C$111))</f>
        <v>1.3588596620586109E-3</v>
      </c>
      <c r="AM161" s="30">
        <f ca="1">(1-IF($B161="Male", $C$3, $C$4))^MIN((AM$8-$C$6), $C$5)*IF($B161="Male", MIN(OFFSET(Mortality_Rates!$B$6, $C161, 0), Mortality_Rates!$B$111), MIN(OFFSET(Mortality_Rates!$B$6, $C161, 1),  Mortality_Rates!$C$111))</f>
        <v>1.3432327759449372E-3</v>
      </c>
      <c r="AN161" s="30">
        <f ca="1">(1-IF($B161="Male", $C$3, $C$4))^MIN((AN$8-$C$6), $C$5)*IF($B161="Male", MIN(OFFSET(Mortality_Rates!$B$6, $C161, 0), Mortality_Rates!$B$111), MIN(OFFSET(Mortality_Rates!$B$6, $C161, 1),  Mortality_Rates!$C$111))</f>
        <v>1.3277855990215704E-3</v>
      </c>
      <c r="AO161" s="30">
        <f ca="1">(1-IF($B161="Male", $C$3, $C$4))^MIN((AO$8-$C$6), $C$5)*IF($B161="Male", MIN(OFFSET(Mortality_Rates!$B$6, $C161, 0), Mortality_Rates!$B$111), MIN(OFFSET(Mortality_Rates!$B$6, $C161, 1),  Mortality_Rates!$C$111))</f>
        <v>1.3125160646328222E-3</v>
      </c>
      <c r="AP161" s="30">
        <f ca="1">(1-IF($B161="Male", $C$3, $C$4))^MIN((AP$8-$C$6), $C$5)*IF($B161="Male", MIN(OFFSET(Mortality_Rates!$B$6, $C161, 0), Mortality_Rates!$B$111), MIN(OFFSET(Mortality_Rates!$B$6, $C161, 1),  Mortality_Rates!$C$111))</f>
        <v>1.297422129889545E-3</v>
      </c>
      <c r="AQ161" s="30">
        <f ca="1">(1-IF($B161="Male", $C$3, $C$4))^MIN((AQ$8-$C$6), $C$5)*IF($B161="Male", MIN(OFFSET(Mortality_Rates!$B$6, $C161, 0), Mortality_Rates!$B$111), MIN(OFFSET(Mortality_Rates!$B$6, $C161, 1),  Mortality_Rates!$C$111))</f>
        <v>1.2825017753958152E-3</v>
      </c>
      <c r="AR161" s="30">
        <f ca="1">(1-IF($B161="Male", $C$3, $C$4))^MIN((AR$8-$C$6), $C$5)*IF($B161="Male", MIN(OFFSET(Mortality_Rates!$B$6, $C161, 0), Mortality_Rates!$B$111), MIN(OFFSET(Mortality_Rates!$B$6, $C161, 1),  Mortality_Rates!$C$111))</f>
        <v>1.2677530049787632E-3</v>
      </c>
      <c r="AS161" s="30">
        <f ca="1">(1-IF($B161="Male", $C$3, $C$4))^MIN((AS$8-$C$6), $C$5)*IF($B161="Male", MIN(OFFSET(Mortality_Rates!$B$6, $C161, 0), Mortality_Rates!$B$111), MIN(OFFSET(Mortality_Rates!$B$6, $C161, 1),  Mortality_Rates!$C$111))</f>
        <v>1.2531738454215073E-3</v>
      </c>
      <c r="AT161" s="30">
        <f ca="1">(1-IF($B161="Male", $C$3, $C$4))^MIN((AT$8-$C$6), $C$5)*IF($B161="Male", MIN(OFFSET(Mortality_Rates!$B$6, $C161, 0), Mortality_Rates!$B$111), MIN(OFFSET(Mortality_Rates!$B$6, $C161, 1),  Mortality_Rates!$C$111))</f>
        <v>1.2387623461991601E-3</v>
      </c>
      <c r="AU161" s="30">
        <f ca="1">(1-IF($B161="Male", $C$3, $C$4))^MIN((AU$8-$C$6), $C$5)*IF($B161="Male", MIN(OFFSET(Mortality_Rates!$B$6, $C161, 0), Mortality_Rates!$B$111), MIN(OFFSET(Mortality_Rates!$B$6, $C161, 1),  Mortality_Rates!$C$111))</f>
        <v>1.22451657921787E-3</v>
      </c>
      <c r="AV161" s="30">
        <f ca="1">(1-IF($B161="Male", $C$3, $C$4))^MIN((AV$8-$C$6), $C$5)*IF($B161="Male", MIN(OFFSET(Mortality_Rates!$B$6, $C161, 0), Mortality_Rates!$B$111), MIN(OFFSET(Mortality_Rates!$B$6, $C161, 1),  Mortality_Rates!$C$111))</f>
        <v>1.2104346385568645E-3</v>
      </c>
      <c r="AW161" s="30">
        <f ca="1">(1-IF($B161="Male", $C$3, $C$4))^MIN((AW$8-$C$6), $C$5)*IF($B161="Male", MIN(OFFSET(Mortality_Rates!$B$6, $C161, 0), Mortality_Rates!$B$111), MIN(OFFSET(Mortality_Rates!$B$6, $C161, 1),  Mortality_Rates!$C$111))</f>
        <v>1.1965146402134607E-3</v>
      </c>
      <c r="AX161" s="30">
        <f ca="1">(1-IF($B161="Male", $C$3, $C$4))^MIN((AX$8-$C$6), $C$5)*IF($B161="Male", MIN(OFFSET(Mortality_Rates!$B$6, $C161, 0), Mortality_Rates!$B$111), MIN(OFFSET(Mortality_Rates!$B$6, $C161, 1),  Mortality_Rates!$C$111))</f>
        <v>1.1827547218510059E-3</v>
      </c>
      <c r="AY161" s="30">
        <f ca="1">(1-IF($B161="Male", $C$3, $C$4))^MIN((AY$8-$C$6), $C$5)*IF($B161="Male", MIN(OFFSET(Mortality_Rates!$B$6, $C161, 0), Mortality_Rates!$B$111), MIN(OFFSET(Mortality_Rates!$B$6, $C161, 1),  Mortality_Rates!$C$111))</f>
        <v>1.1691530425497192E-3</v>
      </c>
      <c r="AZ161" s="30">
        <f ca="1">(1-IF($B161="Male", $C$3, $C$4))^MIN((AZ$8-$C$6), $C$5)*IF($B161="Male", MIN(OFFSET(Mortality_Rates!$B$6, $C161, 0), Mortality_Rates!$B$111), MIN(OFFSET(Mortality_Rates!$B$6, $C161, 1),  Mortality_Rates!$C$111))</f>
        <v>1.1557077825603975E-3</v>
      </c>
      <c r="BA161" s="30">
        <f ca="1">(1-IF($B161="Male", $C$3, $C$4))^MIN((BA$8-$C$6), $C$5)*IF($B161="Male", MIN(OFFSET(Mortality_Rates!$B$6, $C161, 0), Mortality_Rates!$B$111), MIN(OFFSET(Mortality_Rates!$B$6, $C161, 1),  Mortality_Rates!$C$111))</f>
        <v>1.142417143060953E-3</v>
      </c>
      <c r="BB161" s="30">
        <f ca="1">(1-IF($B161="Male", $C$3, $C$4))^MIN((BB$8-$C$6), $C$5)*IF($B161="Male", MIN(OFFSET(Mortality_Rates!$B$6, $C161, 0), Mortality_Rates!$B$111), MIN(OFFSET(Mortality_Rates!$B$6, $C161, 1),  Mortality_Rates!$C$111))</f>
        <v>1.142417143060953E-3</v>
      </c>
      <c r="BC161" s="30">
        <f ca="1">(1-IF($B161="Male", $C$3, $C$4))^MIN((BC$8-$C$6), $C$5)*IF($B161="Male", MIN(OFFSET(Mortality_Rates!$B$6, $C161, 0), Mortality_Rates!$B$111), MIN(OFFSET(Mortality_Rates!$B$6, $C161, 1),  Mortality_Rates!$C$111))</f>
        <v>1.142417143060953E-3</v>
      </c>
      <c r="BD161" s="30">
        <f ca="1">(1-IF($B161="Male", $C$3, $C$4))^MIN((BD$8-$C$6), $C$5)*IF($B161="Male", MIN(OFFSET(Mortality_Rates!$B$6, $C161, 0), Mortality_Rates!$B$111), MIN(OFFSET(Mortality_Rates!$B$6, $C161, 1),  Mortality_Rates!$C$111))</f>
        <v>1.142417143060953E-3</v>
      </c>
      <c r="BE161" s="30">
        <f ca="1">(1-IF($B161="Male", $C$3, $C$4))^MIN((BE$8-$C$6), $C$5)*IF($B161="Male", MIN(OFFSET(Mortality_Rates!$B$6, $C161, 0), Mortality_Rates!$B$111), MIN(OFFSET(Mortality_Rates!$B$6, $C161, 1),  Mortality_Rates!$C$111))</f>
        <v>1.142417143060953E-3</v>
      </c>
      <c r="BF161" s="30">
        <f ca="1">(1-IF($B161="Male", $C$3, $C$4))^MIN((BF$8-$C$6), $C$5)*IF($B161="Male", MIN(OFFSET(Mortality_Rates!$B$6, $C161, 0), Mortality_Rates!$B$111), MIN(OFFSET(Mortality_Rates!$B$6, $C161, 1),  Mortality_Rates!$C$111))</f>
        <v>1.142417143060953E-3</v>
      </c>
      <c r="BG161" s="30">
        <f ca="1">(1-IF($B161="Male", $C$3, $C$4))^MIN((BG$8-$C$6), $C$5)*IF($B161="Male", MIN(OFFSET(Mortality_Rates!$B$6, $C161, 0), Mortality_Rates!$B$111), MIN(OFFSET(Mortality_Rates!$B$6, $C161, 1),  Mortality_Rates!$C$111))</f>
        <v>1.142417143060953E-3</v>
      </c>
      <c r="BH161" s="30">
        <f ca="1">(1-IF($B161="Male", $C$3, $C$4))^MIN((BH$8-$C$6), $C$5)*IF($B161="Male", MIN(OFFSET(Mortality_Rates!$B$6, $C161, 0), Mortality_Rates!$B$111), MIN(OFFSET(Mortality_Rates!$B$6, $C161, 1),  Mortality_Rates!$C$111))</f>
        <v>1.142417143060953E-3</v>
      </c>
      <c r="BI161" s="30">
        <f ca="1">(1-IF($B161="Male", $C$3, $C$4))^MIN((BI$8-$C$6), $C$5)*IF($B161="Male", MIN(OFFSET(Mortality_Rates!$B$6, $C161, 0), Mortality_Rates!$B$111), MIN(OFFSET(Mortality_Rates!$B$6, $C161, 1),  Mortality_Rates!$C$111))</f>
        <v>1.142417143060953E-3</v>
      </c>
      <c r="BJ161" s="30">
        <f ca="1">(1-IF($B161="Male", $C$3, $C$4))^MIN((BJ$8-$C$6), $C$5)*IF($B161="Male", MIN(OFFSET(Mortality_Rates!$B$6, $C161, 0), Mortality_Rates!$B$111), MIN(OFFSET(Mortality_Rates!$B$6, $C161, 1),  Mortality_Rates!$C$111))</f>
        <v>1.142417143060953E-3</v>
      </c>
      <c r="BK161" s="30">
        <f ca="1">(1-IF($B161="Male", $C$3, $C$4))^MIN((BK$8-$C$6), $C$5)*IF($B161="Male", MIN(OFFSET(Mortality_Rates!$B$6, $C161, 0), Mortality_Rates!$B$111), MIN(OFFSET(Mortality_Rates!$B$6, $C161, 1),  Mortality_Rates!$C$111))</f>
        <v>1.142417143060953E-3</v>
      </c>
    </row>
    <row r="162" spans="1:63" x14ac:dyDescent="0.35">
      <c r="A162" t="s">
        <v>38</v>
      </c>
      <c r="B162" t="s">
        <v>32</v>
      </c>
      <c r="C162">
        <f t="shared" si="27"/>
        <v>52</v>
      </c>
      <c r="D162" s="30">
        <f ca="1">(1-IF($B162="Male", $C$3, $C$4))^MIN((D$8-$C$6), $C$5)*IF($B162="Male", MIN(OFFSET(Mortality_Rates!$B$6, $C162, 0), Mortality_Rates!$B$111), MIN(OFFSET(Mortality_Rates!$B$6, $C162, 1),  Mortality_Rates!$C$111))</f>
        <v>2.2004010000000003E-3</v>
      </c>
      <c r="E162" s="30">
        <f ca="1">(1-IF($B162="Male", $C$3, $C$4))^MIN((E$8-$C$6), $C$5)*IF($B162="Male", MIN(OFFSET(Mortality_Rates!$B$6, $C162, 0), Mortality_Rates!$B$111), MIN(OFFSET(Mortality_Rates!$B$6, $C162, 1),  Mortality_Rates!$C$111))</f>
        <v>2.1750963885E-3</v>
      </c>
      <c r="F162" s="30">
        <f ca="1">(1-IF($B162="Male", $C$3, $C$4))^MIN((F$8-$C$6), $C$5)*IF($B162="Male", MIN(OFFSET(Mortality_Rates!$B$6, $C162, 0), Mortality_Rates!$B$111), MIN(OFFSET(Mortality_Rates!$B$6, $C162, 1),  Mortality_Rates!$C$111))</f>
        <v>2.1500827800322504E-3</v>
      </c>
      <c r="G162" s="30">
        <f ca="1">(1-IF($B162="Male", $C$3, $C$4))^MIN((G$8-$C$6), $C$5)*IF($B162="Male", MIN(OFFSET(Mortality_Rates!$B$6, $C162, 0), Mortality_Rates!$B$111), MIN(OFFSET(Mortality_Rates!$B$6, $C162, 1),  Mortality_Rates!$C$111))</f>
        <v>2.1253568280618796E-3</v>
      </c>
      <c r="H162" s="30">
        <f ca="1">(1-IF($B162="Male", $C$3, $C$4))^MIN((H$8-$C$6), $C$5)*IF($B162="Male", MIN(OFFSET(Mortality_Rates!$B$6, $C162, 0), Mortality_Rates!$B$111), MIN(OFFSET(Mortality_Rates!$B$6, $C162, 1),  Mortality_Rates!$C$111))</f>
        <v>2.1009152245391681E-3</v>
      </c>
      <c r="I162" s="30">
        <f ca="1">(1-IF($B162="Male", $C$3, $C$4))^MIN((I$8-$C$6), $C$5)*IF($B162="Male", MIN(OFFSET(Mortality_Rates!$B$6, $C162, 0), Mortality_Rates!$B$111), MIN(OFFSET(Mortality_Rates!$B$6, $C162, 1),  Mortality_Rates!$C$111))</f>
        <v>2.0767546994569673E-3</v>
      </c>
      <c r="J162" s="30">
        <f ca="1">(1-IF($B162="Male", $C$3, $C$4))^MIN((J$8-$C$6), $C$5)*IF($B162="Male", MIN(OFFSET(Mortality_Rates!$B$6, $C162, 0), Mortality_Rates!$B$111), MIN(OFFSET(Mortality_Rates!$B$6, $C162, 1),  Mortality_Rates!$C$111))</f>
        <v>2.0528720204132122E-3</v>
      </c>
      <c r="K162" s="30">
        <f ca="1">(1-IF($B162="Male", $C$3, $C$4))^MIN((K$8-$C$6), $C$5)*IF($B162="Male", MIN(OFFSET(Mortality_Rates!$B$6, $C162, 0), Mortality_Rates!$B$111), MIN(OFFSET(Mortality_Rates!$B$6, $C162, 1),  Mortality_Rates!$C$111))</f>
        <v>2.0292639921784604E-3</v>
      </c>
      <c r="L162" s="30">
        <f ca="1">(1-IF($B162="Male", $C$3, $C$4))^MIN((L$8-$C$6), $C$5)*IF($B162="Male", MIN(OFFSET(Mortality_Rates!$B$6, $C162, 0), Mortality_Rates!$B$111), MIN(OFFSET(Mortality_Rates!$B$6, $C162, 1),  Mortality_Rates!$C$111))</f>
        <v>2.0059274562684083E-3</v>
      </c>
      <c r="M162" s="30">
        <f ca="1">(1-IF($B162="Male", $C$3, $C$4))^MIN((M$8-$C$6), $C$5)*IF($B162="Male", MIN(OFFSET(Mortality_Rates!$B$6, $C162, 0), Mortality_Rates!$B$111), MIN(OFFSET(Mortality_Rates!$B$6, $C162, 1),  Mortality_Rates!$C$111))</f>
        <v>1.9828592905213214E-3</v>
      </c>
      <c r="N162" s="30">
        <f ca="1">(1-IF($B162="Male", $C$3, $C$4))^MIN((N$8-$C$6), $C$5)*IF($B162="Male", MIN(OFFSET(Mortality_Rates!$B$6, $C162, 0), Mortality_Rates!$B$111), MIN(OFFSET(Mortality_Rates!$B$6, $C162, 1),  Mortality_Rates!$C$111))</f>
        <v>1.9600564086803265E-3</v>
      </c>
      <c r="O162" s="30">
        <f ca="1">(1-IF($B162="Male", $C$3, $C$4))^MIN((O$8-$C$6), $C$5)*IF($B162="Male", MIN(OFFSET(Mortality_Rates!$B$6, $C162, 0), Mortality_Rates!$B$111), MIN(OFFSET(Mortality_Rates!$B$6, $C162, 1),  Mortality_Rates!$C$111))</f>
        <v>1.9375157599805029E-3</v>
      </c>
      <c r="P162" s="30">
        <f ca="1">(1-IF($B162="Male", $C$3, $C$4))^MIN((P$8-$C$6), $C$5)*IF($B162="Male", MIN(OFFSET(Mortality_Rates!$B$6, $C162, 0), Mortality_Rates!$B$111), MIN(OFFSET(Mortality_Rates!$B$6, $C162, 1),  Mortality_Rates!$C$111))</f>
        <v>1.9152343287407272E-3</v>
      </c>
      <c r="Q162" s="30">
        <f ca="1">(1-IF($B162="Male", $C$3, $C$4))^MIN((Q$8-$C$6), $C$5)*IF($B162="Male", MIN(OFFSET(Mortality_Rates!$B$6, $C162, 0), Mortality_Rates!$B$111), MIN(OFFSET(Mortality_Rates!$B$6, $C162, 1),  Mortality_Rates!$C$111))</f>
        <v>1.8932091339602089E-3</v>
      </c>
      <c r="R162" s="30">
        <f ca="1">(1-IF($B162="Male", $C$3, $C$4))^MIN((R$8-$C$6), $C$5)*IF($B162="Male", MIN(OFFSET(Mortality_Rates!$B$6, $C162, 0), Mortality_Rates!$B$111), MIN(OFFSET(Mortality_Rates!$B$6, $C162, 1),  Mortality_Rates!$C$111))</f>
        <v>1.8714372289196665E-3</v>
      </c>
      <c r="S162" s="30">
        <f ca="1">(1-IF($B162="Male", $C$3, $C$4))^MIN((S$8-$C$6), $C$5)*IF($B162="Male", MIN(OFFSET(Mortality_Rates!$B$6, $C162, 0), Mortality_Rates!$B$111), MIN(OFFSET(Mortality_Rates!$B$6, $C162, 1),  Mortality_Rates!$C$111))</f>
        <v>1.8499157007870902E-3</v>
      </c>
      <c r="T162" s="30">
        <f ca="1">(1-IF($B162="Male", $C$3, $C$4))^MIN((T$8-$C$6), $C$5)*IF($B162="Male", MIN(OFFSET(Mortality_Rates!$B$6, $C162, 0), Mortality_Rates!$B$111), MIN(OFFSET(Mortality_Rates!$B$6, $C162, 1),  Mortality_Rates!$C$111))</f>
        <v>1.8286416702280386E-3</v>
      </c>
      <c r="U162" s="30">
        <f ca="1">(1-IF($B162="Male", $C$3, $C$4))^MIN((U$8-$C$6), $C$5)*IF($B162="Male", MIN(OFFSET(Mortality_Rates!$B$6, $C162, 0), Mortality_Rates!$B$111), MIN(OFFSET(Mortality_Rates!$B$6, $C162, 1),  Mortality_Rates!$C$111))</f>
        <v>1.8076122910204162E-3</v>
      </c>
      <c r="V162" s="30">
        <f ca="1">(1-IF($B162="Male", $C$3, $C$4))^MIN((V$8-$C$6), $C$5)*IF($B162="Male", MIN(OFFSET(Mortality_Rates!$B$6, $C162, 0), Mortality_Rates!$B$111), MIN(OFFSET(Mortality_Rates!$B$6, $C162, 1),  Mortality_Rates!$C$111))</f>
        <v>1.7868247496736814E-3</v>
      </c>
      <c r="W162" s="30">
        <f ca="1">(1-IF($B162="Male", $C$3, $C$4))^MIN((W$8-$C$6), $C$5)*IF($B162="Male", MIN(OFFSET(Mortality_Rates!$B$6, $C162, 0), Mortality_Rates!$B$111), MIN(OFFSET(Mortality_Rates!$B$6, $C162, 1),  Mortality_Rates!$C$111))</f>
        <v>1.7662762650524342E-3</v>
      </c>
      <c r="X162" s="30">
        <f ca="1">(1-IF($B162="Male", $C$3, $C$4))^MIN((X$8-$C$6), $C$5)*IF($B162="Male", MIN(OFFSET(Mortality_Rates!$B$6, $C162, 0), Mortality_Rates!$B$111), MIN(OFFSET(Mortality_Rates!$B$6, $C162, 1),  Mortality_Rates!$C$111))</f>
        <v>1.7459640880043313E-3</v>
      </c>
      <c r="Y162" s="30">
        <f ca="1">(1-IF($B162="Male", $C$3, $C$4))^MIN((Y$8-$C$6), $C$5)*IF($B162="Male", MIN(OFFSET(Mortality_Rates!$B$6, $C162, 0), Mortality_Rates!$B$111), MIN(OFFSET(Mortality_Rates!$B$6, $C162, 1),  Mortality_Rates!$C$111))</f>
        <v>1.7258855009922814E-3</v>
      </c>
      <c r="Z162" s="30">
        <f ca="1">(1-IF($B162="Male", $C$3, $C$4))^MIN((Z$8-$C$6), $C$5)*IF($B162="Male", MIN(OFFSET(Mortality_Rates!$B$6, $C162, 0), Mortality_Rates!$B$111), MIN(OFFSET(Mortality_Rates!$B$6, $C162, 1),  Mortality_Rates!$C$111))</f>
        <v>1.7060378177308703E-3</v>
      </c>
      <c r="AA162" s="30">
        <f ca="1">(1-IF($B162="Male", $C$3, $C$4))^MIN((AA$8-$C$6), $C$5)*IF($B162="Male", MIN(OFFSET(Mortality_Rates!$B$6, $C162, 0), Mortality_Rates!$B$111), MIN(OFFSET(Mortality_Rates!$B$6, $C162, 1),  Mortality_Rates!$C$111))</f>
        <v>1.6864183828269653E-3</v>
      </c>
      <c r="AB162" s="30">
        <f ca="1">(1-IF($B162="Male", $C$3, $C$4))^MIN((AB$8-$C$6), $C$5)*IF($B162="Male", MIN(OFFSET(Mortality_Rates!$B$6, $C162, 0), Mortality_Rates!$B$111), MIN(OFFSET(Mortality_Rates!$B$6, $C162, 1),  Mortality_Rates!$C$111))</f>
        <v>1.6670245714244553E-3</v>
      </c>
      <c r="AC162" s="30">
        <f ca="1">(1-IF($B162="Male", $C$3, $C$4))^MIN((AC$8-$C$6), $C$5)*IF($B162="Male", MIN(OFFSET(Mortality_Rates!$B$6, $C162, 0), Mortality_Rates!$B$111), MIN(OFFSET(Mortality_Rates!$B$6, $C162, 1),  Mortality_Rates!$C$111))</f>
        <v>1.6478537888530739E-3</v>
      </c>
      <c r="AD162" s="30">
        <f ca="1">(1-IF($B162="Male", $C$3, $C$4))^MIN((AD$8-$C$6), $C$5)*IF($B162="Male", MIN(OFFSET(Mortality_Rates!$B$6, $C162, 0), Mortality_Rates!$B$111), MIN(OFFSET(Mortality_Rates!$B$6, $C162, 1),  Mortality_Rates!$C$111))</f>
        <v>1.6289034702812637E-3</v>
      </c>
      <c r="AE162" s="30">
        <f ca="1">(1-IF($B162="Male", $C$3, $C$4))^MIN((AE$8-$C$6), $C$5)*IF($B162="Male", MIN(OFFSET(Mortality_Rates!$B$6, $C162, 0), Mortality_Rates!$B$111), MIN(OFFSET(Mortality_Rates!$B$6, $C162, 1),  Mortality_Rates!$C$111))</f>
        <v>1.6101710803730295E-3</v>
      </c>
      <c r="AF162" s="30">
        <f ca="1">(1-IF($B162="Male", $C$3, $C$4))^MIN((AF$8-$C$6), $C$5)*IF($B162="Male", MIN(OFFSET(Mortality_Rates!$B$6, $C162, 0), Mortality_Rates!$B$111), MIN(OFFSET(Mortality_Rates!$B$6, $C162, 1),  Mortality_Rates!$C$111))</f>
        <v>1.5916541129487396E-3</v>
      </c>
      <c r="AG162" s="30">
        <f ca="1">(1-IF($B162="Male", $C$3, $C$4))^MIN((AG$8-$C$6), $C$5)*IF($B162="Male", MIN(OFFSET(Mortality_Rates!$B$6, $C162, 0), Mortality_Rates!$B$111), MIN(OFFSET(Mortality_Rates!$B$6, $C162, 1),  Mortality_Rates!$C$111))</f>
        <v>1.5733500906498291E-3</v>
      </c>
      <c r="AH162" s="30">
        <f ca="1">(1-IF($B162="Male", $C$3, $C$4))^MIN((AH$8-$C$6), $C$5)*IF($B162="Male", MIN(OFFSET(Mortality_Rates!$B$6, $C162, 0), Mortality_Rates!$B$111), MIN(OFFSET(Mortality_Rates!$B$6, $C162, 1),  Mortality_Rates!$C$111))</f>
        <v>1.555256564607356E-3</v>
      </c>
      <c r="AI162" s="30">
        <f ca="1">(1-IF($B162="Male", $C$3, $C$4))^MIN((AI$8-$C$6), $C$5)*IF($B162="Male", MIN(OFFSET(Mortality_Rates!$B$6, $C162, 0), Mortality_Rates!$B$111), MIN(OFFSET(Mortality_Rates!$B$6, $C162, 1),  Mortality_Rates!$C$111))</f>
        <v>1.5373711141143714E-3</v>
      </c>
      <c r="AJ162" s="30">
        <f ca="1">(1-IF($B162="Male", $C$3, $C$4))^MIN((AJ$8-$C$6), $C$5)*IF($B162="Male", MIN(OFFSET(Mortality_Rates!$B$6, $C162, 0), Mortality_Rates!$B$111), MIN(OFFSET(Mortality_Rates!$B$6, $C162, 1),  Mortality_Rates!$C$111))</f>
        <v>1.5196913463020564E-3</v>
      </c>
      <c r="AK162" s="30">
        <f ca="1">(1-IF($B162="Male", $C$3, $C$4))^MIN((AK$8-$C$6), $C$5)*IF($B162="Male", MIN(OFFSET(Mortality_Rates!$B$6, $C162, 0), Mortality_Rates!$B$111), MIN(OFFSET(Mortality_Rates!$B$6, $C162, 1),  Mortality_Rates!$C$111))</f>
        <v>1.5022148958195826E-3</v>
      </c>
      <c r="AL162" s="30">
        <f ca="1">(1-IF($B162="Male", $C$3, $C$4))^MIN((AL$8-$C$6), $C$5)*IF($B162="Male", MIN(OFFSET(Mortality_Rates!$B$6, $C162, 0), Mortality_Rates!$B$111), MIN(OFFSET(Mortality_Rates!$B$6, $C162, 1),  Mortality_Rates!$C$111))</f>
        <v>1.4849394245176571E-3</v>
      </c>
      <c r="AM162" s="30">
        <f ca="1">(1-IF($B162="Male", $C$3, $C$4))^MIN((AM$8-$C$6), $C$5)*IF($B162="Male", MIN(OFFSET(Mortality_Rates!$B$6, $C162, 0), Mortality_Rates!$B$111), MIN(OFFSET(Mortality_Rates!$B$6, $C162, 1),  Mortality_Rates!$C$111))</f>
        <v>1.4678626211357044E-3</v>
      </c>
      <c r="AN162" s="30">
        <f ca="1">(1-IF($B162="Male", $C$3, $C$4))^MIN((AN$8-$C$6), $C$5)*IF($B162="Male", MIN(OFFSET(Mortality_Rates!$B$6, $C162, 0), Mortality_Rates!$B$111), MIN(OFFSET(Mortality_Rates!$B$6, $C162, 1),  Mortality_Rates!$C$111))</f>
        <v>1.4509822009926439E-3</v>
      </c>
      <c r="AO162" s="30">
        <f ca="1">(1-IF($B162="Male", $C$3, $C$4))^MIN((AO$8-$C$6), $C$5)*IF($B162="Male", MIN(OFFSET(Mortality_Rates!$B$6, $C162, 0), Mortality_Rates!$B$111), MIN(OFFSET(Mortality_Rates!$B$6, $C162, 1),  Mortality_Rates!$C$111))</f>
        <v>1.4342959056812285E-3</v>
      </c>
      <c r="AP162" s="30">
        <f ca="1">(1-IF($B162="Male", $C$3, $C$4))^MIN((AP$8-$C$6), $C$5)*IF($B162="Male", MIN(OFFSET(Mortality_Rates!$B$6, $C162, 0), Mortality_Rates!$B$111), MIN(OFFSET(Mortality_Rates!$B$6, $C162, 1),  Mortality_Rates!$C$111))</f>
        <v>1.4178015027658945E-3</v>
      </c>
      <c r="AQ162" s="30">
        <f ca="1">(1-IF($B162="Male", $C$3, $C$4))^MIN((AQ$8-$C$6), $C$5)*IF($B162="Male", MIN(OFFSET(Mortality_Rates!$B$6, $C162, 0), Mortality_Rates!$B$111), MIN(OFFSET(Mortality_Rates!$B$6, $C162, 1),  Mortality_Rates!$C$111))</f>
        <v>1.4014967854840865E-3</v>
      </c>
      <c r="AR162" s="30">
        <f ca="1">(1-IF($B162="Male", $C$3, $C$4))^MIN((AR$8-$C$6), $C$5)*IF($B162="Male", MIN(OFFSET(Mortality_Rates!$B$6, $C162, 0), Mortality_Rates!$B$111), MIN(OFFSET(Mortality_Rates!$B$6, $C162, 1),  Mortality_Rates!$C$111))</f>
        <v>1.3853795724510195E-3</v>
      </c>
      <c r="AS162" s="30">
        <f ca="1">(1-IF($B162="Male", $C$3, $C$4))^MIN((AS$8-$C$6), $C$5)*IF($B162="Male", MIN(OFFSET(Mortality_Rates!$B$6, $C162, 0), Mortality_Rates!$B$111), MIN(OFFSET(Mortality_Rates!$B$6, $C162, 1),  Mortality_Rates!$C$111))</f>
        <v>1.3694477073678327E-3</v>
      </c>
      <c r="AT162" s="30">
        <f ca="1">(1-IF($B162="Male", $C$3, $C$4))^MIN((AT$8-$C$6), $C$5)*IF($B162="Male", MIN(OFFSET(Mortality_Rates!$B$6, $C162, 0), Mortality_Rates!$B$111), MIN(OFFSET(Mortality_Rates!$B$6, $C162, 1),  Mortality_Rates!$C$111))</f>
        <v>1.3536990587331029E-3</v>
      </c>
      <c r="AU162" s="30">
        <f ca="1">(1-IF($B162="Male", $C$3, $C$4))^MIN((AU$8-$C$6), $C$5)*IF($B162="Male", MIN(OFFSET(Mortality_Rates!$B$6, $C162, 0), Mortality_Rates!$B$111), MIN(OFFSET(Mortality_Rates!$B$6, $C162, 1),  Mortality_Rates!$C$111))</f>
        <v>1.3381315195576723E-3</v>
      </c>
      <c r="AV162" s="30">
        <f ca="1">(1-IF($B162="Male", $C$3, $C$4))^MIN((AV$8-$C$6), $C$5)*IF($B162="Male", MIN(OFFSET(Mortality_Rates!$B$6, $C162, 0), Mortality_Rates!$B$111), MIN(OFFSET(Mortality_Rates!$B$6, $C162, 1),  Mortality_Rates!$C$111))</f>
        <v>1.322743007082759E-3</v>
      </c>
      <c r="AW162" s="30">
        <f ca="1">(1-IF($B162="Male", $C$3, $C$4))^MIN((AW$8-$C$6), $C$5)*IF($B162="Male", MIN(OFFSET(Mortality_Rates!$B$6, $C162, 0), Mortality_Rates!$B$111), MIN(OFFSET(Mortality_Rates!$B$6, $C162, 1),  Mortality_Rates!$C$111))</f>
        <v>1.3075314625013074E-3</v>
      </c>
      <c r="AX162" s="30">
        <f ca="1">(1-IF($B162="Male", $C$3, $C$4))^MIN((AX$8-$C$6), $C$5)*IF($B162="Male", MIN(OFFSET(Mortality_Rates!$B$6, $C162, 0), Mortality_Rates!$B$111), MIN(OFFSET(Mortality_Rates!$B$6, $C162, 1),  Mortality_Rates!$C$111))</f>
        <v>1.2924948506825424E-3</v>
      </c>
      <c r="AY162" s="30">
        <f ca="1">(1-IF($B162="Male", $C$3, $C$4))^MIN((AY$8-$C$6), $C$5)*IF($B162="Male", MIN(OFFSET(Mortality_Rates!$B$6, $C162, 0), Mortality_Rates!$B$111), MIN(OFFSET(Mortality_Rates!$B$6, $C162, 1),  Mortality_Rates!$C$111))</f>
        <v>1.2776311598996931E-3</v>
      </c>
      <c r="AZ162" s="30">
        <f ca="1">(1-IF($B162="Male", $C$3, $C$4))^MIN((AZ$8-$C$6), $C$5)*IF($B162="Male", MIN(OFFSET(Mortality_Rates!$B$6, $C162, 0), Mortality_Rates!$B$111), MIN(OFFSET(Mortality_Rates!$B$6, $C162, 1),  Mortality_Rates!$C$111))</f>
        <v>1.2629384015608468E-3</v>
      </c>
      <c r="BA162" s="30">
        <f ca="1">(1-IF($B162="Male", $C$3, $C$4))^MIN((BA$8-$C$6), $C$5)*IF($B162="Male", MIN(OFFSET(Mortality_Rates!$B$6, $C162, 0), Mortality_Rates!$B$111), MIN(OFFSET(Mortality_Rates!$B$6, $C162, 1),  Mortality_Rates!$C$111))</f>
        <v>1.248414609942897E-3</v>
      </c>
      <c r="BB162" s="30">
        <f ca="1">(1-IF($B162="Male", $C$3, $C$4))^MIN((BB$8-$C$6), $C$5)*IF($B162="Male", MIN(OFFSET(Mortality_Rates!$B$6, $C162, 0), Mortality_Rates!$B$111), MIN(OFFSET(Mortality_Rates!$B$6, $C162, 1),  Mortality_Rates!$C$111))</f>
        <v>1.248414609942897E-3</v>
      </c>
      <c r="BC162" s="30">
        <f ca="1">(1-IF($B162="Male", $C$3, $C$4))^MIN((BC$8-$C$6), $C$5)*IF($B162="Male", MIN(OFFSET(Mortality_Rates!$B$6, $C162, 0), Mortality_Rates!$B$111), MIN(OFFSET(Mortality_Rates!$B$6, $C162, 1),  Mortality_Rates!$C$111))</f>
        <v>1.248414609942897E-3</v>
      </c>
      <c r="BD162" s="30">
        <f ca="1">(1-IF($B162="Male", $C$3, $C$4))^MIN((BD$8-$C$6), $C$5)*IF($B162="Male", MIN(OFFSET(Mortality_Rates!$B$6, $C162, 0), Mortality_Rates!$B$111), MIN(OFFSET(Mortality_Rates!$B$6, $C162, 1),  Mortality_Rates!$C$111))</f>
        <v>1.248414609942897E-3</v>
      </c>
      <c r="BE162" s="30">
        <f ca="1">(1-IF($B162="Male", $C$3, $C$4))^MIN((BE$8-$C$6), $C$5)*IF($B162="Male", MIN(OFFSET(Mortality_Rates!$B$6, $C162, 0), Mortality_Rates!$B$111), MIN(OFFSET(Mortality_Rates!$B$6, $C162, 1),  Mortality_Rates!$C$111))</f>
        <v>1.248414609942897E-3</v>
      </c>
      <c r="BF162" s="30">
        <f ca="1">(1-IF($B162="Male", $C$3, $C$4))^MIN((BF$8-$C$6), $C$5)*IF($B162="Male", MIN(OFFSET(Mortality_Rates!$B$6, $C162, 0), Mortality_Rates!$B$111), MIN(OFFSET(Mortality_Rates!$B$6, $C162, 1),  Mortality_Rates!$C$111))</f>
        <v>1.248414609942897E-3</v>
      </c>
      <c r="BG162" s="30">
        <f ca="1">(1-IF($B162="Male", $C$3, $C$4))^MIN((BG$8-$C$6), $C$5)*IF($B162="Male", MIN(OFFSET(Mortality_Rates!$B$6, $C162, 0), Mortality_Rates!$B$111), MIN(OFFSET(Mortality_Rates!$B$6, $C162, 1),  Mortality_Rates!$C$111))</f>
        <v>1.248414609942897E-3</v>
      </c>
      <c r="BH162" s="30">
        <f ca="1">(1-IF($B162="Male", $C$3, $C$4))^MIN((BH$8-$C$6), $C$5)*IF($B162="Male", MIN(OFFSET(Mortality_Rates!$B$6, $C162, 0), Mortality_Rates!$B$111), MIN(OFFSET(Mortality_Rates!$B$6, $C162, 1),  Mortality_Rates!$C$111))</f>
        <v>1.248414609942897E-3</v>
      </c>
      <c r="BI162" s="30">
        <f ca="1">(1-IF($B162="Male", $C$3, $C$4))^MIN((BI$8-$C$6), $C$5)*IF($B162="Male", MIN(OFFSET(Mortality_Rates!$B$6, $C162, 0), Mortality_Rates!$B$111), MIN(OFFSET(Mortality_Rates!$B$6, $C162, 1),  Mortality_Rates!$C$111))</f>
        <v>1.248414609942897E-3</v>
      </c>
      <c r="BJ162" s="30">
        <f ca="1">(1-IF($B162="Male", $C$3, $C$4))^MIN((BJ$8-$C$6), $C$5)*IF($B162="Male", MIN(OFFSET(Mortality_Rates!$B$6, $C162, 0), Mortality_Rates!$B$111), MIN(OFFSET(Mortality_Rates!$B$6, $C162, 1),  Mortality_Rates!$C$111))</f>
        <v>1.248414609942897E-3</v>
      </c>
      <c r="BK162" s="30">
        <f ca="1">(1-IF($B162="Male", $C$3, $C$4))^MIN((BK$8-$C$6), $C$5)*IF($B162="Male", MIN(OFFSET(Mortality_Rates!$B$6, $C162, 0), Mortality_Rates!$B$111), MIN(OFFSET(Mortality_Rates!$B$6, $C162, 1),  Mortality_Rates!$C$111))</f>
        <v>1.248414609942897E-3</v>
      </c>
    </row>
    <row r="163" spans="1:63" x14ac:dyDescent="0.35">
      <c r="A163" t="s">
        <v>38</v>
      </c>
      <c r="B163" t="s">
        <v>32</v>
      </c>
      <c r="C163">
        <f t="shared" si="27"/>
        <v>53</v>
      </c>
      <c r="D163" s="30">
        <f ca="1">(1-IF($B163="Male", $C$3, $C$4))^MIN((D$8-$C$6), $C$5)*IF($B163="Male", MIN(OFFSET(Mortality_Rates!$B$6, $C163, 0), Mortality_Rates!$B$111), MIN(OFFSET(Mortality_Rates!$B$6, $C163, 1),  Mortality_Rates!$C$111))</f>
        <v>2.3961239999999999E-3</v>
      </c>
      <c r="E163" s="30">
        <f ca="1">(1-IF($B163="Male", $C$3, $C$4))^MIN((E$8-$C$6), $C$5)*IF($B163="Male", MIN(OFFSET(Mortality_Rates!$B$6, $C163, 0), Mortality_Rates!$B$111), MIN(OFFSET(Mortality_Rates!$B$6, $C163, 1),  Mortality_Rates!$C$111))</f>
        <v>2.368568574E-3</v>
      </c>
      <c r="F163" s="30">
        <f ca="1">(1-IF($B163="Male", $C$3, $C$4))^MIN((F$8-$C$6), $C$5)*IF($B163="Male", MIN(OFFSET(Mortality_Rates!$B$6, $C163, 0), Mortality_Rates!$B$111), MIN(OFFSET(Mortality_Rates!$B$6, $C163, 1),  Mortality_Rates!$C$111))</f>
        <v>2.3413300353990001E-3</v>
      </c>
      <c r="G163" s="30">
        <f ca="1">(1-IF($B163="Male", $C$3, $C$4))^MIN((G$8-$C$6), $C$5)*IF($B163="Male", MIN(OFFSET(Mortality_Rates!$B$6, $C163, 0), Mortality_Rates!$B$111), MIN(OFFSET(Mortality_Rates!$B$6, $C163, 1),  Mortality_Rates!$C$111))</f>
        <v>2.3144047399919119E-3</v>
      </c>
      <c r="H163" s="30">
        <f ca="1">(1-IF($B163="Male", $C$3, $C$4))^MIN((H$8-$C$6), $C$5)*IF($B163="Male", MIN(OFFSET(Mortality_Rates!$B$6, $C163, 0), Mortality_Rates!$B$111), MIN(OFFSET(Mortality_Rates!$B$6, $C163, 1),  Mortality_Rates!$C$111))</f>
        <v>2.2877890854820049E-3</v>
      </c>
      <c r="I163" s="30">
        <f ca="1">(1-IF($B163="Male", $C$3, $C$4))^MIN((I$8-$C$6), $C$5)*IF($B163="Male", MIN(OFFSET(Mortality_Rates!$B$6, $C163, 0), Mortality_Rates!$B$111), MIN(OFFSET(Mortality_Rates!$B$6, $C163, 1),  Mortality_Rates!$C$111))</f>
        <v>2.2614795109989617E-3</v>
      </c>
      <c r="J163" s="30">
        <f ca="1">(1-IF($B163="Male", $C$3, $C$4))^MIN((J$8-$C$6), $C$5)*IF($B163="Male", MIN(OFFSET(Mortality_Rates!$B$6, $C163, 0), Mortality_Rates!$B$111), MIN(OFFSET(Mortality_Rates!$B$6, $C163, 1),  Mortality_Rates!$C$111))</f>
        <v>2.2354724966224737E-3</v>
      </c>
      <c r="K163" s="30">
        <f ca="1">(1-IF($B163="Male", $C$3, $C$4))^MIN((K$8-$C$6), $C$5)*IF($B163="Male", MIN(OFFSET(Mortality_Rates!$B$6, $C163, 0), Mortality_Rates!$B$111), MIN(OFFSET(Mortality_Rates!$B$6, $C163, 1),  Mortality_Rates!$C$111))</f>
        <v>2.2097645629113151E-3</v>
      </c>
      <c r="L163" s="30">
        <f ca="1">(1-IF($B163="Male", $C$3, $C$4))^MIN((L$8-$C$6), $C$5)*IF($B163="Male", MIN(OFFSET(Mortality_Rates!$B$6, $C163, 0), Mortality_Rates!$B$111), MIN(OFFSET(Mortality_Rates!$B$6, $C163, 1),  Mortality_Rates!$C$111))</f>
        <v>2.184352270437835E-3</v>
      </c>
      <c r="M163" s="30">
        <f ca="1">(1-IF($B163="Male", $C$3, $C$4))^MIN((M$8-$C$6), $C$5)*IF($B163="Male", MIN(OFFSET(Mortality_Rates!$B$6, $C163, 0), Mortality_Rates!$B$111), MIN(OFFSET(Mortality_Rates!$B$6, $C163, 1),  Mortality_Rates!$C$111))</f>
        <v>2.1592322193278004E-3</v>
      </c>
      <c r="N163" s="30">
        <f ca="1">(1-IF($B163="Male", $C$3, $C$4))^MIN((N$8-$C$6), $C$5)*IF($B163="Male", MIN(OFFSET(Mortality_Rates!$B$6, $C163, 0), Mortality_Rates!$B$111), MIN(OFFSET(Mortality_Rates!$B$6, $C163, 1),  Mortality_Rates!$C$111))</f>
        <v>2.1344010488055305E-3</v>
      </c>
      <c r="O163" s="30">
        <f ca="1">(1-IF($B163="Male", $C$3, $C$4))^MIN((O$8-$C$6), $C$5)*IF($B163="Male", MIN(OFFSET(Mortality_Rates!$B$6, $C163, 0), Mortality_Rates!$B$111), MIN(OFFSET(Mortality_Rates!$B$6, $C163, 1),  Mortality_Rates!$C$111))</f>
        <v>2.1098554367442669E-3</v>
      </c>
      <c r="P163" s="30">
        <f ca="1">(1-IF($B163="Male", $C$3, $C$4))^MIN((P$8-$C$6), $C$5)*IF($B163="Male", MIN(OFFSET(Mortality_Rates!$B$6, $C163, 0), Mortality_Rates!$B$111), MIN(OFFSET(Mortality_Rates!$B$6, $C163, 1),  Mortality_Rates!$C$111))</f>
        <v>2.0855920992217079E-3</v>
      </c>
      <c r="Q163" s="30">
        <f ca="1">(1-IF($B163="Male", $C$3, $C$4))^MIN((Q$8-$C$6), $C$5)*IF($B163="Male", MIN(OFFSET(Mortality_Rates!$B$6, $C163, 0), Mortality_Rates!$B$111), MIN(OFFSET(Mortality_Rates!$B$6, $C163, 1),  Mortality_Rates!$C$111))</f>
        <v>2.0616077900806585E-3</v>
      </c>
      <c r="R163" s="30">
        <f ca="1">(1-IF($B163="Male", $C$3, $C$4))^MIN((R$8-$C$6), $C$5)*IF($B163="Male", MIN(OFFSET(Mortality_Rates!$B$6, $C163, 0), Mortality_Rates!$B$111), MIN(OFFSET(Mortality_Rates!$B$6, $C163, 1),  Mortality_Rates!$C$111))</f>
        <v>2.0378993004947308E-3</v>
      </c>
      <c r="S163" s="30">
        <f ca="1">(1-IF($B163="Male", $C$3, $C$4))^MIN((S$8-$C$6), $C$5)*IF($B163="Male", MIN(OFFSET(Mortality_Rates!$B$6, $C163, 0), Mortality_Rates!$B$111), MIN(OFFSET(Mortality_Rates!$B$6, $C163, 1),  Mortality_Rates!$C$111))</f>
        <v>2.0144634585390416E-3</v>
      </c>
      <c r="T163" s="30">
        <f ca="1">(1-IF($B163="Male", $C$3, $C$4))^MIN((T$8-$C$6), $C$5)*IF($B163="Male", MIN(OFFSET(Mortality_Rates!$B$6, $C163, 0), Mortality_Rates!$B$111), MIN(OFFSET(Mortality_Rates!$B$6, $C163, 1),  Mortality_Rates!$C$111))</f>
        <v>1.9912971287658426E-3</v>
      </c>
      <c r="U163" s="30">
        <f ca="1">(1-IF($B163="Male", $C$3, $C$4))^MIN((U$8-$C$6), $C$5)*IF($B163="Male", MIN(OFFSET(Mortality_Rates!$B$6, $C163, 0), Mortality_Rates!$B$111), MIN(OFFSET(Mortality_Rates!$B$6, $C163, 1),  Mortality_Rates!$C$111))</f>
        <v>1.9683972117850355E-3</v>
      </c>
      <c r="V163" s="30">
        <f ca="1">(1-IF($B163="Male", $C$3, $C$4))^MIN((V$8-$C$6), $C$5)*IF($B163="Male", MIN(OFFSET(Mortality_Rates!$B$6, $C163, 0), Mortality_Rates!$B$111), MIN(OFFSET(Mortality_Rates!$B$6, $C163, 1),  Mortality_Rates!$C$111))</f>
        <v>1.9457606438495075E-3</v>
      </c>
      <c r="W163" s="30">
        <f ca="1">(1-IF($B163="Male", $C$3, $C$4))^MIN((W$8-$C$6), $C$5)*IF($B163="Male", MIN(OFFSET(Mortality_Rates!$B$6, $C163, 0), Mortality_Rates!$B$111), MIN(OFFSET(Mortality_Rates!$B$6, $C163, 1),  Mortality_Rates!$C$111))</f>
        <v>1.9233843964452382E-3</v>
      </c>
      <c r="X163" s="30">
        <f ca="1">(1-IF($B163="Male", $C$3, $C$4))^MIN((X$8-$C$6), $C$5)*IF($B163="Male", MIN(OFFSET(Mortality_Rates!$B$6, $C163, 0), Mortality_Rates!$B$111), MIN(OFFSET(Mortality_Rates!$B$6, $C163, 1),  Mortality_Rates!$C$111))</f>
        <v>1.9012654758861181E-3</v>
      </c>
      <c r="Y163" s="30">
        <f ca="1">(1-IF($B163="Male", $C$3, $C$4))^MIN((Y$8-$C$6), $C$5)*IF($B163="Male", MIN(OFFSET(Mortality_Rates!$B$6, $C163, 0), Mortality_Rates!$B$111), MIN(OFFSET(Mortality_Rates!$B$6, $C163, 1),  Mortality_Rates!$C$111))</f>
        <v>1.8794009229134276E-3</v>
      </c>
      <c r="Z163" s="30">
        <f ca="1">(1-IF($B163="Male", $C$3, $C$4))^MIN((Z$8-$C$6), $C$5)*IF($B163="Male", MIN(OFFSET(Mortality_Rates!$B$6, $C163, 0), Mortality_Rates!$B$111), MIN(OFFSET(Mortality_Rates!$B$6, $C163, 1),  Mortality_Rates!$C$111))</f>
        <v>1.8577878122999234E-3</v>
      </c>
      <c r="AA163" s="30">
        <f ca="1">(1-IF($B163="Male", $C$3, $C$4))^MIN((AA$8-$C$6), $C$5)*IF($B163="Male", MIN(OFFSET(Mortality_Rates!$B$6, $C163, 0), Mortality_Rates!$B$111), MIN(OFFSET(Mortality_Rates!$B$6, $C163, 1),  Mortality_Rates!$C$111))</f>
        <v>1.8364232524584743E-3</v>
      </c>
      <c r="AB163" s="30">
        <f ca="1">(1-IF($B163="Male", $C$3, $C$4))^MIN((AB$8-$C$6), $C$5)*IF($B163="Male", MIN(OFFSET(Mortality_Rates!$B$6, $C163, 0), Mortality_Rates!$B$111), MIN(OFFSET(Mortality_Rates!$B$6, $C163, 1),  Mortality_Rates!$C$111))</f>
        <v>1.8153043850552017E-3</v>
      </c>
      <c r="AC163" s="30">
        <f ca="1">(1-IF($B163="Male", $C$3, $C$4))^MIN((AC$8-$C$6), $C$5)*IF($B163="Male", MIN(OFFSET(Mortality_Rates!$B$6, $C163, 0), Mortality_Rates!$B$111), MIN(OFFSET(Mortality_Rates!$B$6, $C163, 1),  Mortality_Rates!$C$111))</f>
        <v>1.794428384627067E-3</v>
      </c>
      <c r="AD163" s="30">
        <f ca="1">(1-IF($B163="Male", $C$3, $C$4))^MIN((AD$8-$C$6), $C$5)*IF($B163="Male", MIN(OFFSET(Mortality_Rates!$B$6, $C163, 0), Mortality_Rates!$B$111), MIN(OFFSET(Mortality_Rates!$B$6, $C163, 1),  Mortality_Rates!$C$111))</f>
        <v>1.7737924582038559E-3</v>
      </c>
      <c r="AE163" s="30">
        <f ca="1">(1-IF($B163="Male", $C$3, $C$4))^MIN((AE$8-$C$6), $C$5)*IF($B163="Male", MIN(OFFSET(Mortality_Rates!$B$6, $C163, 0), Mortality_Rates!$B$111), MIN(OFFSET(Mortality_Rates!$B$6, $C163, 1),  Mortality_Rates!$C$111))</f>
        <v>1.7533938449345117E-3</v>
      </c>
      <c r="AF163" s="30">
        <f ca="1">(1-IF($B163="Male", $C$3, $C$4))^MIN((AF$8-$C$6), $C$5)*IF($B163="Male", MIN(OFFSET(Mortality_Rates!$B$6, $C163, 0), Mortality_Rates!$B$111), MIN(OFFSET(Mortality_Rates!$B$6, $C163, 1),  Mortality_Rates!$C$111))</f>
        <v>1.7332298157177648E-3</v>
      </c>
      <c r="AG163" s="30">
        <f ca="1">(1-IF($B163="Male", $C$3, $C$4))^MIN((AG$8-$C$6), $C$5)*IF($B163="Male", MIN(OFFSET(Mortality_Rates!$B$6, $C163, 0), Mortality_Rates!$B$111), MIN(OFFSET(Mortality_Rates!$B$6, $C163, 1),  Mortality_Rates!$C$111))</f>
        <v>1.7132976728370104E-3</v>
      </c>
      <c r="AH163" s="30">
        <f ca="1">(1-IF($B163="Male", $C$3, $C$4))^MIN((AH$8-$C$6), $C$5)*IF($B163="Male", MIN(OFFSET(Mortality_Rates!$B$6, $C163, 0), Mortality_Rates!$B$111), MIN(OFFSET(Mortality_Rates!$B$6, $C163, 1),  Mortality_Rates!$C$111))</f>
        <v>1.6935947495993848E-3</v>
      </c>
      <c r="AI163" s="30">
        <f ca="1">(1-IF($B163="Male", $C$3, $C$4))^MIN((AI$8-$C$6), $C$5)*IF($B163="Male", MIN(OFFSET(Mortality_Rates!$B$6, $C163, 0), Mortality_Rates!$B$111), MIN(OFFSET(Mortality_Rates!$B$6, $C163, 1),  Mortality_Rates!$C$111))</f>
        <v>1.674118409978992E-3</v>
      </c>
      <c r="AJ163" s="30">
        <f ca="1">(1-IF($B163="Male", $C$3, $C$4))^MIN((AJ$8-$C$6), $C$5)*IF($B163="Male", MIN(OFFSET(Mortality_Rates!$B$6, $C163, 0), Mortality_Rates!$B$111), MIN(OFFSET(Mortality_Rates!$B$6, $C163, 1),  Mortality_Rates!$C$111))</f>
        <v>1.6548660482642336E-3</v>
      </c>
      <c r="AK163" s="30">
        <f ca="1">(1-IF($B163="Male", $C$3, $C$4))^MIN((AK$8-$C$6), $C$5)*IF($B163="Male", MIN(OFFSET(Mortality_Rates!$B$6, $C163, 0), Mortality_Rates!$B$111), MIN(OFFSET(Mortality_Rates!$B$6, $C163, 1),  Mortality_Rates!$C$111))</f>
        <v>1.6358350887091949E-3</v>
      </c>
      <c r="AL163" s="30">
        <f ca="1">(1-IF($B163="Male", $C$3, $C$4))^MIN((AL$8-$C$6), $C$5)*IF($B163="Male", MIN(OFFSET(Mortality_Rates!$B$6, $C163, 0), Mortality_Rates!$B$111), MIN(OFFSET(Mortality_Rates!$B$6, $C163, 1),  Mortality_Rates!$C$111))</f>
        <v>1.6170229851890389E-3</v>
      </c>
      <c r="AM163" s="30">
        <f ca="1">(1-IF($B163="Male", $C$3, $C$4))^MIN((AM$8-$C$6), $C$5)*IF($B163="Male", MIN(OFFSET(Mortality_Rates!$B$6, $C163, 0), Mortality_Rates!$B$111), MIN(OFFSET(Mortality_Rates!$B$6, $C163, 1),  Mortality_Rates!$C$111))</f>
        <v>1.5984272208593652E-3</v>
      </c>
      <c r="AN163" s="30">
        <f ca="1">(1-IF($B163="Male", $C$3, $C$4))^MIN((AN$8-$C$6), $C$5)*IF($B163="Male", MIN(OFFSET(Mortality_Rates!$B$6, $C163, 0), Mortality_Rates!$B$111), MIN(OFFSET(Mortality_Rates!$B$6, $C163, 1),  Mortality_Rates!$C$111))</f>
        <v>1.5800453078194828E-3</v>
      </c>
      <c r="AO163" s="30">
        <f ca="1">(1-IF($B163="Male", $C$3, $C$4))^MIN((AO$8-$C$6), $C$5)*IF($B163="Male", MIN(OFFSET(Mortality_Rates!$B$6, $C163, 0), Mortality_Rates!$B$111), MIN(OFFSET(Mortality_Rates!$B$6, $C163, 1),  Mortality_Rates!$C$111))</f>
        <v>1.5618747867795586E-3</v>
      </c>
      <c r="AP163" s="30">
        <f ca="1">(1-IF($B163="Male", $C$3, $C$4))^MIN((AP$8-$C$6), $C$5)*IF($B163="Male", MIN(OFFSET(Mortality_Rates!$B$6, $C163, 0), Mortality_Rates!$B$111), MIN(OFFSET(Mortality_Rates!$B$6, $C163, 1),  Mortality_Rates!$C$111))</f>
        <v>1.5439132267315938E-3</v>
      </c>
      <c r="AQ163" s="30">
        <f ca="1">(1-IF($B163="Male", $C$3, $C$4))^MIN((AQ$8-$C$6), $C$5)*IF($B163="Male", MIN(OFFSET(Mortality_Rates!$B$6, $C163, 0), Mortality_Rates!$B$111), MIN(OFFSET(Mortality_Rates!$B$6, $C163, 1),  Mortality_Rates!$C$111))</f>
        <v>1.5261582246241805E-3</v>
      </c>
      <c r="AR163" s="30">
        <f ca="1">(1-IF($B163="Male", $C$3, $C$4))^MIN((AR$8-$C$6), $C$5)*IF($B163="Male", MIN(OFFSET(Mortality_Rates!$B$6, $C163, 0), Mortality_Rates!$B$111), MIN(OFFSET(Mortality_Rates!$B$6, $C163, 1),  Mortality_Rates!$C$111))</f>
        <v>1.5086074050410024E-3</v>
      </c>
      <c r="AS163" s="30">
        <f ca="1">(1-IF($B163="Male", $C$3, $C$4))^MIN((AS$8-$C$6), $C$5)*IF($B163="Male", MIN(OFFSET(Mortality_Rates!$B$6, $C163, 0), Mortality_Rates!$B$111), MIN(OFFSET(Mortality_Rates!$B$6, $C163, 1),  Mortality_Rates!$C$111))</f>
        <v>1.4912584198830308E-3</v>
      </c>
      <c r="AT163" s="30">
        <f ca="1">(1-IF($B163="Male", $C$3, $C$4))^MIN((AT$8-$C$6), $C$5)*IF($B163="Male", MIN(OFFSET(Mortality_Rates!$B$6, $C163, 0), Mortality_Rates!$B$111), MIN(OFFSET(Mortality_Rates!$B$6, $C163, 1),  Mortality_Rates!$C$111))</f>
        <v>1.4741089480543759E-3</v>
      </c>
      <c r="AU163" s="30">
        <f ca="1">(1-IF($B163="Male", $C$3, $C$4))^MIN((AU$8-$C$6), $C$5)*IF($B163="Male", MIN(OFFSET(Mortality_Rates!$B$6, $C163, 0), Mortality_Rates!$B$111), MIN(OFFSET(Mortality_Rates!$B$6, $C163, 1),  Mortality_Rates!$C$111))</f>
        <v>1.4571566951517509E-3</v>
      </c>
      <c r="AV163" s="30">
        <f ca="1">(1-IF($B163="Male", $C$3, $C$4))^MIN((AV$8-$C$6), $C$5)*IF($B163="Male", MIN(OFFSET(Mortality_Rates!$B$6, $C163, 0), Mortality_Rates!$B$111), MIN(OFFSET(Mortality_Rates!$B$6, $C163, 1),  Mortality_Rates!$C$111))</f>
        <v>1.4403993931575057E-3</v>
      </c>
      <c r="AW163" s="30">
        <f ca="1">(1-IF($B163="Male", $C$3, $C$4))^MIN((AW$8-$C$6), $C$5)*IF($B163="Male", MIN(OFFSET(Mortality_Rates!$B$6, $C163, 0), Mortality_Rates!$B$111), MIN(OFFSET(Mortality_Rates!$B$6, $C163, 1),  Mortality_Rates!$C$111))</f>
        <v>1.4238348001361944E-3</v>
      </c>
      <c r="AX163" s="30">
        <f ca="1">(1-IF($B163="Male", $C$3, $C$4))^MIN((AX$8-$C$6), $C$5)*IF($B163="Male", MIN(OFFSET(Mortality_Rates!$B$6, $C163, 0), Mortality_Rates!$B$111), MIN(OFFSET(Mortality_Rates!$B$6, $C163, 1),  Mortality_Rates!$C$111))</f>
        <v>1.4074606999346282E-3</v>
      </c>
      <c r="AY163" s="30">
        <f ca="1">(1-IF($B163="Male", $C$3, $C$4))^MIN((AY$8-$C$6), $C$5)*IF($B163="Male", MIN(OFFSET(Mortality_Rates!$B$6, $C163, 0), Mortality_Rates!$B$111), MIN(OFFSET(Mortality_Rates!$B$6, $C163, 1),  Mortality_Rates!$C$111))</f>
        <v>1.39127490188538E-3</v>
      </c>
      <c r="AZ163" s="30">
        <f ca="1">(1-IF($B163="Male", $C$3, $C$4))^MIN((AZ$8-$C$6), $C$5)*IF($B163="Male", MIN(OFFSET(Mortality_Rates!$B$6, $C163, 0), Mortality_Rates!$B$111), MIN(OFFSET(Mortality_Rates!$B$6, $C163, 1),  Mortality_Rates!$C$111))</f>
        <v>1.3752752405136982E-3</v>
      </c>
      <c r="BA163" s="30">
        <f ca="1">(1-IF($B163="Male", $C$3, $C$4))^MIN((BA$8-$C$6), $C$5)*IF($B163="Male", MIN(OFFSET(Mortality_Rates!$B$6, $C163, 0), Mortality_Rates!$B$111), MIN(OFFSET(Mortality_Rates!$B$6, $C163, 1),  Mortality_Rates!$C$111))</f>
        <v>1.3594595752477907E-3</v>
      </c>
      <c r="BB163" s="30">
        <f ca="1">(1-IF($B163="Male", $C$3, $C$4))^MIN((BB$8-$C$6), $C$5)*IF($B163="Male", MIN(OFFSET(Mortality_Rates!$B$6, $C163, 0), Mortality_Rates!$B$111), MIN(OFFSET(Mortality_Rates!$B$6, $C163, 1),  Mortality_Rates!$C$111))</f>
        <v>1.3594595752477907E-3</v>
      </c>
      <c r="BC163" s="30">
        <f ca="1">(1-IF($B163="Male", $C$3, $C$4))^MIN((BC$8-$C$6), $C$5)*IF($B163="Male", MIN(OFFSET(Mortality_Rates!$B$6, $C163, 0), Mortality_Rates!$B$111), MIN(OFFSET(Mortality_Rates!$B$6, $C163, 1),  Mortality_Rates!$C$111))</f>
        <v>1.3594595752477907E-3</v>
      </c>
      <c r="BD163" s="30">
        <f ca="1">(1-IF($B163="Male", $C$3, $C$4))^MIN((BD$8-$C$6), $C$5)*IF($B163="Male", MIN(OFFSET(Mortality_Rates!$B$6, $C163, 0), Mortality_Rates!$B$111), MIN(OFFSET(Mortality_Rates!$B$6, $C163, 1),  Mortality_Rates!$C$111))</f>
        <v>1.3594595752477907E-3</v>
      </c>
      <c r="BE163" s="30">
        <f ca="1">(1-IF($B163="Male", $C$3, $C$4))^MIN((BE$8-$C$6), $C$5)*IF($B163="Male", MIN(OFFSET(Mortality_Rates!$B$6, $C163, 0), Mortality_Rates!$B$111), MIN(OFFSET(Mortality_Rates!$B$6, $C163, 1),  Mortality_Rates!$C$111))</f>
        <v>1.3594595752477907E-3</v>
      </c>
      <c r="BF163" s="30">
        <f ca="1">(1-IF($B163="Male", $C$3, $C$4))^MIN((BF$8-$C$6), $C$5)*IF($B163="Male", MIN(OFFSET(Mortality_Rates!$B$6, $C163, 0), Mortality_Rates!$B$111), MIN(OFFSET(Mortality_Rates!$B$6, $C163, 1),  Mortality_Rates!$C$111))</f>
        <v>1.3594595752477907E-3</v>
      </c>
      <c r="BG163" s="30">
        <f ca="1">(1-IF($B163="Male", $C$3, $C$4))^MIN((BG$8-$C$6), $C$5)*IF($B163="Male", MIN(OFFSET(Mortality_Rates!$B$6, $C163, 0), Mortality_Rates!$B$111), MIN(OFFSET(Mortality_Rates!$B$6, $C163, 1),  Mortality_Rates!$C$111))</f>
        <v>1.3594595752477907E-3</v>
      </c>
      <c r="BH163" s="30">
        <f ca="1">(1-IF($B163="Male", $C$3, $C$4))^MIN((BH$8-$C$6), $C$5)*IF($B163="Male", MIN(OFFSET(Mortality_Rates!$B$6, $C163, 0), Mortality_Rates!$B$111), MIN(OFFSET(Mortality_Rates!$B$6, $C163, 1),  Mortality_Rates!$C$111))</f>
        <v>1.3594595752477907E-3</v>
      </c>
      <c r="BI163" s="30">
        <f ca="1">(1-IF($B163="Male", $C$3, $C$4))^MIN((BI$8-$C$6), $C$5)*IF($B163="Male", MIN(OFFSET(Mortality_Rates!$B$6, $C163, 0), Mortality_Rates!$B$111), MIN(OFFSET(Mortality_Rates!$B$6, $C163, 1),  Mortality_Rates!$C$111))</f>
        <v>1.3594595752477907E-3</v>
      </c>
      <c r="BJ163" s="30">
        <f ca="1">(1-IF($B163="Male", $C$3, $C$4))^MIN((BJ$8-$C$6), $C$5)*IF($B163="Male", MIN(OFFSET(Mortality_Rates!$B$6, $C163, 0), Mortality_Rates!$B$111), MIN(OFFSET(Mortality_Rates!$B$6, $C163, 1),  Mortality_Rates!$C$111))</f>
        <v>1.3594595752477907E-3</v>
      </c>
      <c r="BK163" s="30">
        <f ca="1">(1-IF($B163="Male", $C$3, $C$4))^MIN((BK$8-$C$6), $C$5)*IF($B163="Male", MIN(OFFSET(Mortality_Rates!$B$6, $C163, 0), Mortality_Rates!$B$111), MIN(OFFSET(Mortality_Rates!$B$6, $C163, 1),  Mortality_Rates!$C$111))</f>
        <v>1.3594595752477907E-3</v>
      </c>
    </row>
    <row r="164" spans="1:63" x14ac:dyDescent="0.35">
      <c r="A164" t="s">
        <v>38</v>
      </c>
      <c r="B164" t="s">
        <v>32</v>
      </c>
      <c r="C164">
        <f t="shared" si="27"/>
        <v>54</v>
      </c>
      <c r="D164" s="30">
        <f ca="1">(1-IF($B164="Male", $C$3, $C$4))^MIN((D$8-$C$6), $C$5)*IF($B164="Male", MIN(OFFSET(Mortality_Rates!$B$6, $C164, 0), Mortality_Rates!$B$111), MIN(OFFSET(Mortality_Rates!$B$6, $C164, 1),  Mortality_Rates!$C$111))</f>
        <v>2.6037090000000001E-3</v>
      </c>
      <c r="E164" s="30">
        <f ca="1">(1-IF($B164="Male", $C$3, $C$4))^MIN((E$8-$C$6), $C$5)*IF($B164="Male", MIN(OFFSET(Mortality_Rates!$B$6, $C164, 0), Mortality_Rates!$B$111), MIN(OFFSET(Mortality_Rates!$B$6, $C164, 1),  Mortality_Rates!$C$111))</f>
        <v>2.5737663465E-3</v>
      </c>
      <c r="F164" s="30">
        <f ca="1">(1-IF($B164="Male", $C$3, $C$4))^MIN((F$8-$C$6), $C$5)*IF($B164="Male", MIN(OFFSET(Mortality_Rates!$B$6, $C164, 0), Mortality_Rates!$B$111), MIN(OFFSET(Mortality_Rates!$B$6, $C164, 1),  Mortality_Rates!$C$111))</f>
        <v>2.5441680335152503E-3</v>
      </c>
      <c r="G164" s="30">
        <f ca="1">(1-IF($B164="Male", $C$3, $C$4))^MIN((G$8-$C$6), $C$5)*IF($B164="Male", MIN(OFFSET(Mortality_Rates!$B$6, $C164, 0), Mortality_Rates!$B$111), MIN(OFFSET(Mortality_Rates!$B$6, $C164, 1),  Mortality_Rates!$C$111))</f>
        <v>2.514910101129825E-3</v>
      </c>
      <c r="H164" s="30">
        <f ca="1">(1-IF($B164="Male", $C$3, $C$4))^MIN((H$8-$C$6), $C$5)*IF($B164="Male", MIN(OFFSET(Mortality_Rates!$B$6, $C164, 0), Mortality_Rates!$B$111), MIN(OFFSET(Mortality_Rates!$B$6, $C164, 1),  Mortality_Rates!$C$111))</f>
        <v>2.4859886349668323E-3</v>
      </c>
      <c r="I164" s="30">
        <f ca="1">(1-IF($B164="Male", $C$3, $C$4))^MIN((I$8-$C$6), $C$5)*IF($B164="Male", MIN(OFFSET(Mortality_Rates!$B$6, $C164, 0), Mortality_Rates!$B$111), MIN(OFFSET(Mortality_Rates!$B$6, $C164, 1),  Mortality_Rates!$C$111))</f>
        <v>2.4573997656647134E-3</v>
      </c>
      <c r="J164" s="30">
        <f ca="1">(1-IF($B164="Male", $C$3, $C$4))^MIN((J$8-$C$6), $C$5)*IF($B164="Male", MIN(OFFSET(Mortality_Rates!$B$6, $C164, 0), Mortality_Rates!$B$111), MIN(OFFSET(Mortality_Rates!$B$6, $C164, 1),  Mortality_Rates!$C$111))</f>
        <v>2.4291396683595694E-3</v>
      </c>
      <c r="K164" s="30">
        <f ca="1">(1-IF($B164="Male", $C$3, $C$4))^MIN((K$8-$C$6), $C$5)*IF($B164="Male", MIN(OFFSET(Mortality_Rates!$B$6, $C164, 0), Mortality_Rates!$B$111), MIN(OFFSET(Mortality_Rates!$B$6, $C164, 1),  Mortality_Rates!$C$111))</f>
        <v>2.4012045621734342E-3</v>
      </c>
      <c r="L164" s="30">
        <f ca="1">(1-IF($B164="Male", $C$3, $C$4))^MIN((L$8-$C$6), $C$5)*IF($B164="Male", MIN(OFFSET(Mortality_Rates!$B$6, $C164, 0), Mortality_Rates!$B$111), MIN(OFFSET(Mortality_Rates!$B$6, $C164, 1),  Mortality_Rates!$C$111))</f>
        <v>2.3735907097084397E-3</v>
      </c>
      <c r="M164" s="30">
        <f ca="1">(1-IF($B164="Male", $C$3, $C$4))^MIN((M$8-$C$6), $C$5)*IF($B164="Male", MIN(OFFSET(Mortality_Rates!$B$6, $C164, 0), Mortality_Rates!$B$111), MIN(OFFSET(Mortality_Rates!$B$6, $C164, 1),  Mortality_Rates!$C$111))</f>
        <v>2.3462944165467928E-3</v>
      </c>
      <c r="N164" s="30">
        <f ca="1">(1-IF($B164="Male", $C$3, $C$4))^MIN((N$8-$C$6), $C$5)*IF($B164="Male", MIN(OFFSET(Mortality_Rates!$B$6, $C164, 0), Mortality_Rates!$B$111), MIN(OFFSET(Mortality_Rates!$B$6, $C164, 1),  Mortality_Rates!$C$111))</f>
        <v>2.3193120307565046E-3</v>
      </c>
      <c r="O164" s="30">
        <f ca="1">(1-IF($B164="Male", $C$3, $C$4))^MIN((O$8-$C$6), $C$5)*IF($B164="Male", MIN(OFFSET(Mortality_Rates!$B$6, $C164, 0), Mortality_Rates!$B$111), MIN(OFFSET(Mortality_Rates!$B$6, $C164, 1),  Mortality_Rates!$C$111))</f>
        <v>2.2926399424028051E-3</v>
      </c>
      <c r="P164" s="30">
        <f ca="1">(1-IF($B164="Male", $C$3, $C$4))^MIN((P$8-$C$6), $C$5)*IF($B164="Male", MIN(OFFSET(Mortality_Rates!$B$6, $C164, 0), Mortality_Rates!$B$111), MIN(OFFSET(Mortality_Rates!$B$6, $C164, 1),  Mortality_Rates!$C$111))</f>
        <v>2.2662745830651729E-3</v>
      </c>
      <c r="Q164" s="30">
        <f ca="1">(1-IF($B164="Male", $C$3, $C$4))^MIN((Q$8-$C$6), $C$5)*IF($B164="Male", MIN(OFFSET(Mortality_Rates!$B$6, $C164, 0), Mortality_Rates!$B$111), MIN(OFFSET(Mortality_Rates!$B$6, $C164, 1),  Mortality_Rates!$C$111))</f>
        <v>2.2402124253599236E-3</v>
      </c>
      <c r="R164" s="30">
        <f ca="1">(1-IF($B164="Male", $C$3, $C$4))^MIN((R$8-$C$6), $C$5)*IF($B164="Male", MIN(OFFSET(Mortality_Rates!$B$6, $C164, 0), Mortality_Rates!$B$111), MIN(OFFSET(Mortality_Rates!$B$6, $C164, 1),  Mortality_Rates!$C$111))</f>
        <v>2.2144499824682845E-3</v>
      </c>
      <c r="S164" s="30">
        <f ca="1">(1-IF($B164="Male", $C$3, $C$4))^MIN((S$8-$C$6), $C$5)*IF($B164="Male", MIN(OFFSET(Mortality_Rates!$B$6, $C164, 0), Mortality_Rates!$B$111), MIN(OFFSET(Mortality_Rates!$B$6, $C164, 1),  Mortality_Rates!$C$111))</f>
        <v>2.1889838076698991E-3</v>
      </c>
      <c r="T164" s="30">
        <f ca="1">(1-IF($B164="Male", $C$3, $C$4))^MIN((T$8-$C$6), $C$5)*IF($B164="Male", MIN(OFFSET(Mortality_Rates!$B$6, $C164, 0), Mortality_Rates!$B$111), MIN(OFFSET(Mortality_Rates!$B$6, $C164, 1),  Mortality_Rates!$C$111))</f>
        <v>2.163810493881695E-3</v>
      </c>
      <c r="U164" s="30">
        <f ca="1">(1-IF($B164="Male", $C$3, $C$4))^MIN((U$8-$C$6), $C$5)*IF($B164="Male", MIN(OFFSET(Mortality_Rates!$B$6, $C164, 0), Mortality_Rates!$B$111), MIN(OFFSET(Mortality_Rates!$B$6, $C164, 1),  Mortality_Rates!$C$111))</f>
        <v>2.1389266732020559E-3</v>
      </c>
      <c r="V164" s="30">
        <f ca="1">(1-IF($B164="Male", $C$3, $C$4))^MIN((V$8-$C$6), $C$5)*IF($B164="Male", MIN(OFFSET(Mortality_Rates!$B$6, $C164, 0), Mortality_Rates!$B$111), MIN(OFFSET(Mortality_Rates!$B$6, $C164, 1),  Mortality_Rates!$C$111))</f>
        <v>2.1143290164602323E-3</v>
      </c>
      <c r="W164" s="30">
        <f ca="1">(1-IF($B164="Male", $C$3, $C$4))^MIN((W$8-$C$6), $C$5)*IF($B164="Male", MIN(OFFSET(Mortality_Rates!$B$6, $C164, 0), Mortality_Rates!$B$111), MIN(OFFSET(Mortality_Rates!$B$6, $C164, 1),  Mortality_Rates!$C$111))</f>
        <v>2.0900142327709395E-3</v>
      </c>
      <c r="X164" s="30">
        <f ca="1">(1-IF($B164="Male", $C$3, $C$4))^MIN((X$8-$C$6), $C$5)*IF($B164="Male", MIN(OFFSET(Mortality_Rates!$B$6, $C164, 0), Mortality_Rates!$B$111), MIN(OFFSET(Mortality_Rates!$B$6, $C164, 1),  Mortality_Rates!$C$111))</f>
        <v>2.0659790690940741E-3</v>
      </c>
      <c r="Y164" s="30">
        <f ca="1">(1-IF($B164="Male", $C$3, $C$4))^MIN((Y$8-$C$6), $C$5)*IF($B164="Male", MIN(OFFSET(Mortality_Rates!$B$6, $C164, 0), Mortality_Rates!$B$111), MIN(OFFSET(Mortality_Rates!$B$6, $C164, 1),  Mortality_Rates!$C$111))</f>
        <v>2.042220309799492E-3</v>
      </c>
      <c r="Z164" s="30">
        <f ca="1">(1-IF($B164="Male", $C$3, $C$4))^MIN((Z$8-$C$6), $C$5)*IF($B164="Male", MIN(OFFSET(Mortality_Rates!$B$6, $C164, 0), Mortality_Rates!$B$111), MIN(OFFSET(Mortality_Rates!$B$6, $C164, 1),  Mortality_Rates!$C$111))</f>
        <v>2.0187347762367983E-3</v>
      </c>
      <c r="AA164" s="30">
        <f ca="1">(1-IF($B164="Male", $C$3, $C$4))^MIN((AA$8-$C$6), $C$5)*IF($B164="Male", MIN(OFFSET(Mortality_Rates!$B$6, $C164, 0), Mortality_Rates!$B$111), MIN(OFFSET(Mortality_Rates!$B$6, $C164, 1),  Mortality_Rates!$C$111))</f>
        <v>1.9955193263100747E-3</v>
      </c>
      <c r="AB164" s="30">
        <f ca="1">(1-IF($B164="Male", $C$3, $C$4))^MIN((AB$8-$C$6), $C$5)*IF($B164="Male", MIN(OFFSET(Mortality_Rates!$B$6, $C164, 0), Mortality_Rates!$B$111), MIN(OFFSET(Mortality_Rates!$B$6, $C164, 1),  Mortality_Rates!$C$111))</f>
        <v>1.9725708540575091E-3</v>
      </c>
      <c r="AC164" s="30">
        <f ca="1">(1-IF($B164="Male", $C$3, $C$4))^MIN((AC$8-$C$6), $C$5)*IF($B164="Male", MIN(OFFSET(Mortality_Rates!$B$6, $C164, 0), Mortality_Rates!$B$111), MIN(OFFSET(Mortality_Rates!$B$6, $C164, 1),  Mortality_Rates!$C$111))</f>
        <v>1.9498862892358476E-3</v>
      </c>
      <c r="AD164" s="30">
        <f ca="1">(1-IF($B164="Male", $C$3, $C$4))^MIN((AD$8-$C$6), $C$5)*IF($B164="Male", MIN(OFFSET(Mortality_Rates!$B$6, $C164, 0), Mortality_Rates!$B$111), MIN(OFFSET(Mortality_Rates!$B$6, $C164, 1),  Mortality_Rates!$C$111))</f>
        <v>1.9274625969096354E-3</v>
      </c>
      <c r="AE164" s="30">
        <f ca="1">(1-IF($B164="Male", $C$3, $C$4))^MIN((AE$8-$C$6), $C$5)*IF($B164="Male", MIN(OFFSET(Mortality_Rates!$B$6, $C164, 0), Mortality_Rates!$B$111), MIN(OFFSET(Mortality_Rates!$B$6, $C164, 1),  Mortality_Rates!$C$111))</f>
        <v>1.9052967770451751E-3</v>
      </c>
      <c r="AF164" s="30">
        <f ca="1">(1-IF($B164="Male", $C$3, $C$4))^MIN((AF$8-$C$6), $C$5)*IF($B164="Male", MIN(OFFSET(Mortality_Rates!$B$6, $C164, 0), Mortality_Rates!$B$111), MIN(OFFSET(Mortality_Rates!$B$6, $C164, 1),  Mortality_Rates!$C$111))</f>
        <v>1.8833858641091553E-3</v>
      </c>
      <c r="AG164" s="30">
        <f ca="1">(1-IF($B164="Male", $C$3, $C$4))^MIN((AG$8-$C$6), $C$5)*IF($B164="Male", MIN(OFFSET(Mortality_Rates!$B$6, $C164, 0), Mortality_Rates!$B$111), MIN(OFFSET(Mortality_Rates!$B$6, $C164, 1),  Mortality_Rates!$C$111))</f>
        <v>1.8617269266719002E-3</v>
      </c>
      <c r="AH164" s="30">
        <f ca="1">(1-IF($B164="Male", $C$3, $C$4))^MIN((AH$8-$C$6), $C$5)*IF($B164="Male", MIN(OFFSET(Mortality_Rates!$B$6, $C164, 0), Mortality_Rates!$B$111), MIN(OFFSET(Mortality_Rates!$B$6, $C164, 1),  Mortality_Rates!$C$111))</f>
        <v>1.8403170670151733E-3</v>
      </c>
      <c r="AI164" s="30">
        <f ca="1">(1-IF($B164="Male", $C$3, $C$4))^MIN((AI$8-$C$6), $C$5)*IF($B164="Male", MIN(OFFSET(Mortality_Rates!$B$6, $C164, 0), Mortality_Rates!$B$111), MIN(OFFSET(Mortality_Rates!$B$6, $C164, 1),  Mortality_Rates!$C$111))</f>
        <v>1.8191534207444987E-3</v>
      </c>
      <c r="AJ164" s="30">
        <f ca="1">(1-IF($B164="Male", $C$3, $C$4))^MIN((AJ$8-$C$6), $C$5)*IF($B164="Male", MIN(OFFSET(Mortality_Rates!$B$6, $C164, 0), Mortality_Rates!$B$111), MIN(OFFSET(Mortality_Rates!$B$6, $C164, 1),  Mortality_Rates!$C$111))</f>
        <v>1.7982331564059372E-3</v>
      </c>
      <c r="AK164" s="30">
        <f ca="1">(1-IF($B164="Male", $C$3, $C$4))^MIN((AK$8-$C$6), $C$5)*IF($B164="Male", MIN(OFFSET(Mortality_Rates!$B$6, $C164, 0), Mortality_Rates!$B$111), MIN(OFFSET(Mortality_Rates!$B$6, $C164, 1),  Mortality_Rates!$C$111))</f>
        <v>1.7775534751072687E-3</v>
      </c>
      <c r="AL164" s="30">
        <f ca="1">(1-IF($B164="Male", $C$3, $C$4))^MIN((AL$8-$C$6), $C$5)*IF($B164="Male", MIN(OFFSET(Mortality_Rates!$B$6, $C164, 0), Mortality_Rates!$B$111), MIN(OFFSET(Mortality_Rates!$B$6, $C164, 1),  Mortality_Rates!$C$111))</f>
        <v>1.7571116101435351E-3</v>
      </c>
      <c r="AM164" s="30">
        <f ca="1">(1-IF($B164="Male", $C$3, $C$4))^MIN((AM$8-$C$6), $C$5)*IF($B164="Male", MIN(OFFSET(Mortality_Rates!$B$6, $C164, 0), Mortality_Rates!$B$111), MIN(OFFSET(Mortality_Rates!$B$6, $C164, 1),  Mortality_Rates!$C$111))</f>
        <v>1.7369048266268846E-3</v>
      </c>
      <c r="AN164" s="30">
        <f ca="1">(1-IF($B164="Male", $C$3, $C$4))^MIN((AN$8-$C$6), $C$5)*IF($B164="Male", MIN(OFFSET(Mortality_Rates!$B$6, $C164, 0), Mortality_Rates!$B$111), MIN(OFFSET(Mortality_Rates!$B$6, $C164, 1),  Mortality_Rates!$C$111))</f>
        <v>1.7169304211206756E-3</v>
      </c>
      <c r="AO164" s="30">
        <f ca="1">(1-IF($B164="Male", $C$3, $C$4))^MIN((AO$8-$C$6), $C$5)*IF($B164="Male", MIN(OFFSET(Mortality_Rates!$B$6, $C164, 0), Mortality_Rates!$B$111), MIN(OFFSET(Mortality_Rates!$B$6, $C164, 1),  Mortality_Rates!$C$111))</f>
        <v>1.6971857212777879E-3</v>
      </c>
      <c r="AP164" s="30">
        <f ca="1">(1-IF($B164="Male", $C$3, $C$4))^MIN((AP$8-$C$6), $C$5)*IF($B164="Male", MIN(OFFSET(Mortality_Rates!$B$6, $C164, 0), Mortality_Rates!$B$111), MIN(OFFSET(Mortality_Rates!$B$6, $C164, 1),  Mortality_Rates!$C$111))</f>
        <v>1.6776680854830933E-3</v>
      </c>
      <c r="AQ164" s="30">
        <f ca="1">(1-IF($B164="Male", $C$3, $C$4))^MIN((AQ$8-$C$6), $C$5)*IF($B164="Male", MIN(OFFSET(Mortality_Rates!$B$6, $C164, 0), Mortality_Rates!$B$111), MIN(OFFSET(Mortality_Rates!$B$6, $C164, 1),  Mortality_Rates!$C$111))</f>
        <v>1.6583749025000376E-3</v>
      </c>
      <c r="AR164" s="30">
        <f ca="1">(1-IF($B164="Male", $C$3, $C$4))^MIN((AR$8-$C$6), $C$5)*IF($B164="Male", MIN(OFFSET(Mortality_Rates!$B$6, $C164, 0), Mortality_Rates!$B$111), MIN(OFFSET(Mortality_Rates!$B$6, $C164, 1),  Mortality_Rates!$C$111))</f>
        <v>1.6393035911212873E-3</v>
      </c>
      <c r="AS164" s="30">
        <f ca="1">(1-IF($B164="Male", $C$3, $C$4))^MIN((AS$8-$C$6), $C$5)*IF($B164="Male", MIN(OFFSET(Mortality_Rates!$B$6, $C164, 0), Mortality_Rates!$B$111), MIN(OFFSET(Mortality_Rates!$B$6, $C164, 1),  Mortality_Rates!$C$111))</f>
        <v>1.6204515998233923E-3</v>
      </c>
      <c r="AT164" s="30">
        <f ca="1">(1-IF($B164="Male", $C$3, $C$4))^MIN((AT$8-$C$6), $C$5)*IF($B164="Male", MIN(OFFSET(Mortality_Rates!$B$6, $C164, 0), Mortality_Rates!$B$111), MIN(OFFSET(Mortality_Rates!$B$6, $C164, 1),  Mortality_Rates!$C$111))</f>
        <v>1.6018164064254235E-3</v>
      </c>
      <c r="AU164" s="30">
        <f ca="1">(1-IF($B164="Male", $C$3, $C$4))^MIN((AU$8-$C$6), $C$5)*IF($B164="Male", MIN(OFFSET(Mortality_Rates!$B$6, $C164, 0), Mortality_Rates!$B$111), MIN(OFFSET(Mortality_Rates!$B$6, $C164, 1),  Mortality_Rates!$C$111))</f>
        <v>1.5833955177515313E-3</v>
      </c>
      <c r="AV164" s="30">
        <f ca="1">(1-IF($B164="Male", $C$3, $C$4))^MIN((AV$8-$C$6), $C$5)*IF($B164="Male", MIN(OFFSET(Mortality_Rates!$B$6, $C164, 0), Mortality_Rates!$B$111), MIN(OFFSET(Mortality_Rates!$B$6, $C164, 1),  Mortality_Rates!$C$111))</f>
        <v>1.5651864692973888E-3</v>
      </c>
      <c r="AW164" s="30">
        <f ca="1">(1-IF($B164="Male", $C$3, $C$4))^MIN((AW$8-$C$6), $C$5)*IF($B164="Male", MIN(OFFSET(Mortality_Rates!$B$6, $C164, 0), Mortality_Rates!$B$111), MIN(OFFSET(Mortality_Rates!$B$6, $C164, 1),  Mortality_Rates!$C$111))</f>
        <v>1.5471868249004688E-3</v>
      </c>
      <c r="AX164" s="30">
        <f ca="1">(1-IF($B164="Male", $C$3, $C$4))^MIN((AX$8-$C$6), $C$5)*IF($B164="Male", MIN(OFFSET(Mortality_Rates!$B$6, $C164, 0), Mortality_Rates!$B$111), MIN(OFFSET(Mortality_Rates!$B$6, $C164, 1),  Mortality_Rates!$C$111))</f>
        <v>1.5293941764141135E-3</v>
      </c>
      <c r="AY164" s="30">
        <f ca="1">(1-IF($B164="Male", $C$3, $C$4))^MIN((AY$8-$C$6), $C$5)*IF($B164="Male", MIN(OFFSET(Mortality_Rates!$B$6, $C164, 0), Mortality_Rates!$B$111), MIN(OFFSET(Mortality_Rates!$B$6, $C164, 1),  Mortality_Rates!$C$111))</f>
        <v>1.511806143385351E-3</v>
      </c>
      <c r="AZ164" s="30">
        <f ca="1">(1-IF($B164="Male", $C$3, $C$4))^MIN((AZ$8-$C$6), $C$5)*IF($B164="Male", MIN(OFFSET(Mortality_Rates!$B$6, $C164, 0), Mortality_Rates!$B$111), MIN(OFFSET(Mortality_Rates!$B$6, $C164, 1),  Mortality_Rates!$C$111))</f>
        <v>1.4944203727364196E-3</v>
      </c>
      <c r="BA164" s="30">
        <f ca="1">(1-IF($B164="Male", $C$3, $C$4))^MIN((BA$8-$C$6), $C$5)*IF($B164="Male", MIN(OFFSET(Mortality_Rates!$B$6, $C164, 0), Mortality_Rates!$B$111), MIN(OFFSET(Mortality_Rates!$B$6, $C164, 1),  Mortality_Rates!$C$111))</f>
        <v>1.4772345384499509E-3</v>
      </c>
      <c r="BB164" s="30">
        <f ca="1">(1-IF($B164="Male", $C$3, $C$4))^MIN((BB$8-$C$6), $C$5)*IF($B164="Male", MIN(OFFSET(Mortality_Rates!$B$6, $C164, 0), Mortality_Rates!$B$111), MIN(OFFSET(Mortality_Rates!$B$6, $C164, 1),  Mortality_Rates!$C$111))</f>
        <v>1.4772345384499509E-3</v>
      </c>
      <c r="BC164" s="30">
        <f ca="1">(1-IF($B164="Male", $C$3, $C$4))^MIN((BC$8-$C$6), $C$5)*IF($B164="Male", MIN(OFFSET(Mortality_Rates!$B$6, $C164, 0), Mortality_Rates!$B$111), MIN(OFFSET(Mortality_Rates!$B$6, $C164, 1),  Mortality_Rates!$C$111))</f>
        <v>1.4772345384499509E-3</v>
      </c>
      <c r="BD164" s="30">
        <f ca="1">(1-IF($B164="Male", $C$3, $C$4))^MIN((BD$8-$C$6), $C$5)*IF($B164="Male", MIN(OFFSET(Mortality_Rates!$B$6, $C164, 0), Mortality_Rates!$B$111), MIN(OFFSET(Mortality_Rates!$B$6, $C164, 1),  Mortality_Rates!$C$111))</f>
        <v>1.4772345384499509E-3</v>
      </c>
      <c r="BE164" s="30">
        <f ca="1">(1-IF($B164="Male", $C$3, $C$4))^MIN((BE$8-$C$6), $C$5)*IF($B164="Male", MIN(OFFSET(Mortality_Rates!$B$6, $C164, 0), Mortality_Rates!$B$111), MIN(OFFSET(Mortality_Rates!$B$6, $C164, 1),  Mortality_Rates!$C$111))</f>
        <v>1.4772345384499509E-3</v>
      </c>
      <c r="BF164" s="30">
        <f ca="1">(1-IF($B164="Male", $C$3, $C$4))^MIN((BF$8-$C$6), $C$5)*IF($B164="Male", MIN(OFFSET(Mortality_Rates!$B$6, $C164, 0), Mortality_Rates!$B$111), MIN(OFFSET(Mortality_Rates!$B$6, $C164, 1),  Mortality_Rates!$C$111))</f>
        <v>1.4772345384499509E-3</v>
      </c>
      <c r="BG164" s="30">
        <f ca="1">(1-IF($B164="Male", $C$3, $C$4))^MIN((BG$8-$C$6), $C$5)*IF($B164="Male", MIN(OFFSET(Mortality_Rates!$B$6, $C164, 0), Mortality_Rates!$B$111), MIN(OFFSET(Mortality_Rates!$B$6, $C164, 1),  Mortality_Rates!$C$111))</f>
        <v>1.4772345384499509E-3</v>
      </c>
      <c r="BH164" s="30">
        <f ca="1">(1-IF($B164="Male", $C$3, $C$4))^MIN((BH$8-$C$6), $C$5)*IF($B164="Male", MIN(OFFSET(Mortality_Rates!$B$6, $C164, 0), Mortality_Rates!$B$111), MIN(OFFSET(Mortality_Rates!$B$6, $C164, 1),  Mortality_Rates!$C$111))</f>
        <v>1.4772345384499509E-3</v>
      </c>
      <c r="BI164" s="30">
        <f ca="1">(1-IF($B164="Male", $C$3, $C$4))^MIN((BI$8-$C$6), $C$5)*IF($B164="Male", MIN(OFFSET(Mortality_Rates!$B$6, $C164, 0), Mortality_Rates!$B$111), MIN(OFFSET(Mortality_Rates!$B$6, $C164, 1),  Mortality_Rates!$C$111))</f>
        <v>1.4772345384499509E-3</v>
      </c>
      <c r="BJ164" s="30">
        <f ca="1">(1-IF($B164="Male", $C$3, $C$4))^MIN((BJ$8-$C$6), $C$5)*IF($B164="Male", MIN(OFFSET(Mortality_Rates!$B$6, $C164, 0), Mortality_Rates!$B$111), MIN(OFFSET(Mortality_Rates!$B$6, $C164, 1),  Mortality_Rates!$C$111))</f>
        <v>1.4772345384499509E-3</v>
      </c>
      <c r="BK164" s="30">
        <f ca="1">(1-IF($B164="Male", $C$3, $C$4))^MIN((BK$8-$C$6), $C$5)*IF($B164="Male", MIN(OFFSET(Mortality_Rates!$B$6, $C164, 0), Mortality_Rates!$B$111), MIN(OFFSET(Mortality_Rates!$B$6, $C164, 1),  Mortality_Rates!$C$111))</f>
        <v>1.4772345384499509E-3</v>
      </c>
    </row>
    <row r="165" spans="1:63" x14ac:dyDescent="0.35">
      <c r="A165" t="s">
        <v>38</v>
      </c>
      <c r="B165" t="s">
        <v>32</v>
      </c>
      <c r="C165">
        <f t="shared" si="27"/>
        <v>55</v>
      </c>
      <c r="D165" s="30">
        <f ca="1">(1-IF($B165="Male", $C$3, $C$4))^MIN((D$8-$C$6), $C$5)*IF($B165="Male", MIN(OFFSET(Mortality_Rates!$B$6, $C165, 0), Mortality_Rates!$B$111), MIN(OFFSET(Mortality_Rates!$B$6, $C165, 1),  Mortality_Rates!$C$111))</f>
        <v>2.8201905000000004E-3</v>
      </c>
      <c r="E165" s="30">
        <f ca="1">(1-IF($B165="Male", $C$3, $C$4))^MIN((E$8-$C$6), $C$5)*IF($B165="Male", MIN(OFFSET(Mortality_Rates!$B$6, $C165, 0), Mortality_Rates!$B$111), MIN(OFFSET(Mortality_Rates!$B$6, $C165, 1),  Mortality_Rates!$C$111))</f>
        <v>2.7877583092500002E-3</v>
      </c>
      <c r="F165" s="30">
        <f ca="1">(1-IF($B165="Male", $C$3, $C$4))^MIN((F$8-$C$6), $C$5)*IF($B165="Male", MIN(OFFSET(Mortality_Rates!$B$6, $C165, 0), Mortality_Rates!$B$111), MIN(OFFSET(Mortality_Rates!$B$6, $C165, 1),  Mortality_Rates!$C$111))</f>
        <v>2.7556990886936253E-3</v>
      </c>
      <c r="G165" s="30">
        <f ca="1">(1-IF($B165="Male", $C$3, $C$4))^MIN((G$8-$C$6), $C$5)*IF($B165="Male", MIN(OFFSET(Mortality_Rates!$B$6, $C165, 0), Mortality_Rates!$B$111), MIN(OFFSET(Mortality_Rates!$B$6, $C165, 1),  Mortality_Rates!$C$111))</f>
        <v>2.7240085491736488E-3</v>
      </c>
      <c r="H165" s="30">
        <f ca="1">(1-IF($B165="Male", $C$3, $C$4))^MIN((H$8-$C$6), $C$5)*IF($B165="Male", MIN(OFFSET(Mortality_Rates!$B$6, $C165, 0), Mortality_Rates!$B$111), MIN(OFFSET(Mortality_Rates!$B$6, $C165, 1),  Mortality_Rates!$C$111))</f>
        <v>2.6926824508581521E-3</v>
      </c>
      <c r="I165" s="30">
        <f ca="1">(1-IF($B165="Male", $C$3, $C$4))^MIN((I$8-$C$6), $C$5)*IF($B165="Male", MIN(OFFSET(Mortality_Rates!$B$6, $C165, 0), Mortality_Rates!$B$111), MIN(OFFSET(Mortality_Rates!$B$6, $C165, 1),  Mortality_Rates!$C$111))</f>
        <v>2.661716602673283E-3</v>
      </c>
      <c r="J165" s="30">
        <f ca="1">(1-IF($B165="Male", $C$3, $C$4))^MIN((J$8-$C$6), $C$5)*IF($B165="Male", MIN(OFFSET(Mortality_Rates!$B$6, $C165, 0), Mortality_Rates!$B$111), MIN(OFFSET(Mortality_Rates!$B$6, $C165, 1),  Mortality_Rates!$C$111))</f>
        <v>2.6311068617425404E-3</v>
      </c>
      <c r="K165" s="30">
        <f ca="1">(1-IF($B165="Male", $C$3, $C$4))^MIN((K$8-$C$6), $C$5)*IF($B165="Male", MIN(OFFSET(Mortality_Rates!$B$6, $C165, 0), Mortality_Rates!$B$111), MIN(OFFSET(Mortality_Rates!$B$6, $C165, 1),  Mortality_Rates!$C$111))</f>
        <v>2.6008491328325012E-3</v>
      </c>
      <c r="L165" s="30">
        <f ca="1">(1-IF($B165="Male", $C$3, $C$4))^MIN((L$8-$C$6), $C$5)*IF($B165="Male", MIN(OFFSET(Mortality_Rates!$B$6, $C165, 0), Mortality_Rates!$B$111), MIN(OFFSET(Mortality_Rates!$B$6, $C165, 1),  Mortality_Rates!$C$111))</f>
        <v>2.5709393678049275E-3</v>
      </c>
      <c r="M165" s="30">
        <f ca="1">(1-IF($B165="Male", $C$3, $C$4))^MIN((M$8-$C$6), $C$5)*IF($B165="Male", MIN(OFFSET(Mortality_Rates!$B$6, $C165, 0), Mortality_Rates!$B$111), MIN(OFFSET(Mortality_Rates!$B$6, $C165, 1),  Mortality_Rates!$C$111))</f>
        <v>2.5413735650751707E-3</v>
      </c>
      <c r="N165" s="30">
        <f ca="1">(1-IF($B165="Male", $C$3, $C$4))^MIN((N$8-$C$6), $C$5)*IF($B165="Male", MIN(OFFSET(Mortality_Rates!$B$6, $C165, 0), Mortality_Rates!$B$111), MIN(OFFSET(Mortality_Rates!$B$6, $C165, 1),  Mortality_Rates!$C$111))</f>
        <v>2.5121477690768063E-3</v>
      </c>
      <c r="O165" s="30">
        <f ca="1">(1-IF($B165="Male", $C$3, $C$4))^MIN((O$8-$C$6), $C$5)*IF($B165="Male", MIN(OFFSET(Mortality_Rates!$B$6, $C165, 0), Mortality_Rates!$B$111), MIN(OFFSET(Mortality_Rates!$B$6, $C165, 1),  Mortality_Rates!$C$111))</f>
        <v>2.4832580697324233E-3</v>
      </c>
      <c r="P165" s="30">
        <f ca="1">(1-IF($B165="Male", $C$3, $C$4))^MIN((P$8-$C$6), $C$5)*IF($B165="Male", MIN(OFFSET(Mortality_Rates!$B$6, $C165, 0), Mortality_Rates!$B$111), MIN(OFFSET(Mortality_Rates!$B$6, $C165, 1),  Mortality_Rates!$C$111))</f>
        <v>2.4547006019305004E-3</v>
      </c>
      <c r="Q165" s="30">
        <f ca="1">(1-IF($B165="Male", $C$3, $C$4))^MIN((Q$8-$C$6), $C$5)*IF($B165="Male", MIN(OFFSET(Mortality_Rates!$B$6, $C165, 0), Mortality_Rates!$B$111), MIN(OFFSET(Mortality_Rates!$B$6, $C165, 1),  Mortality_Rates!$C$111))</f>
        <v>2.4264715450082997E-3</v>
      </c>
      <c r="R165" s="30">
        <f ca="1">(1-IF($B165="Male", $C$3, $C$4))^MIN((R$8-$C$6), $C$5)*IF($B165="Male", MIN(OFFSET(Mortality_Rates!$B$6, $C165, 0), Mortality_Rates!$B$111), MIN(OFFSET(Mortality_Rates!$B$6, $C165, 1),  Mortality_Rates!$C$111))</f>
        <v>2.3985671222407044E-3</v>
      </c>
      <c r="S165" s="30">
        <f ca="1">(1-IF($B165="Male", $C$3, $C$4))^MIN((S$8-$C$6), $C$5)*IF($B165="Male", MIN(OFFSET(Mortality_Rates!$B$6, $C165, 0), Mortality_Rates!$B$111), MIN(OFFSET(Mortality_Rates!$B$6, $C165, 1),  Mortality_Rates!$C$111))</f>
        <v>2.3709836003349364E-3</v>
      </c>
      <c r="T165" s="30">
        <f ca="1">(1-IF($B165="Male", $C$3, $C$4))^MIN((T$8-$C$6), $C$5)*IF($B165="Male", MIN(OFFSET(Mortality_Rates!$B$6, $C165, 0), Mortality_Rates!$B$111), MIN(OFFSET(Mortality_Rates!$B$6, $C165, 1),  Mortality_Rates!$C$111))</f>
        <v>2.3437172889310843E-3</v>
      </c>
      <c r="U165" s="30">
        <f ca="1">(1-IF($B165="Male", $C$3, $C$4))^MIN((U$8-$C$6), $C$5)*IF($B165="Male", MIN(OFFSET(Mortality_Rates!$B$6, $C165, 0), Mortality_Rates!$B$111), MIN(OFFSET(Mortality_Rates!$B$6, $C165, 1),  Mortality_Rates!$C$111))</f>
        <v>2.3167645401083771E-3</v>
      </c>
      <c r="V165" s="30">
        <f ca="1">(1-IF($B165="Male", $C$3, $C$4))^MIN((V$8-$C$6), $C$5)*IF($B165="Male", MIN(OFFSET(Mortality_Rates!$B$6, $C165, 0), Mortality_Rates!$B$111), MIN(OFFSET(Mortality_Rates!$B$6, $C165, 1),  Mortality_Rates!$C$111))</f>
        <v>2.2901217478971305E-3</v>
      </c>
      <c r="W165" s="30">
        <f ca="1">(1-IF($B165="Male", $C$3, $C$4))^MIN((W$8-$C$6), $C$5)*IF($B165="Male", MIN(OFFSET(Mortality_Rates!$B$6, $C165, 0), Mortality_Rates!$B$111), MIN(OFFSET(Mortality_Rates!$B$6, $C165, 1),  Mortality_Rates!$C$111))</f>
        <v>2.2637853477963138E-3</v>
      </c>
      <c r="X165" s="30">
        <f ca="1">(1-IF($B165="Male", $C$3, $C$4))^MIN((X$8-$C$6), $C$5)*IF($B165="Male", MIN(OFFSET(Mortality_Rates!$B$6, $C165, 0), Mortality_Rates!$B$111), MIN(OFFSET(Mortality_Rates!$B$6, $C165, 1),  Mortality_Rates!$C$111))</f>
        <v>2.2377518162966566E-3</v>
      </c>
      <c r="Y165" s="30">
        <f ca="1">(1-IF($B165="Male", $C$3, $C$4))^MIN((Y$8-$C$6), $C$5)*IF($B165="Male", MIN(OFFSET(Mortality_Rates!$B$6, $C165, 0), Mortality_Rates!$B$111), MIN(OFFSET(Mortality_Rates!$B$6, $C165, 1),  Mortality_Rates!$C$111))</f>
        <v>2.2120176704092448E-3</v>
      </c>
      <c r="Z165" s="30">
        <f ca="1">(1-IF($B165="Male", $C$3, $C$4))^MIN((Z$8-$C$6), $C$5)*IF($B165="Male", MIN(OFFSET(Mortality_Rates!$B$6, $C165, 0), Mortality_Rates!$B$111), MIN(OFFSET(Mortality_Rates!$B$6, $C165, 1),  Mortality_Rates!$C$111))</f>
        <v>2.1865794671995387E-3</v>
      </c>
      <c r="AA165" s="30">
        <f ca="1">(1-IF($B165="Male", $C$3, $C$4))^MIN((AA$8-$C$6), $C$5)*IF($B165="Male", MIN(OFFSET(Mortality_Rates!$B$6, $C165, 0), Mortality_Rates!$B$111), MIN(OFFSET(Mortality_Rates!$B$6, $C165, 1),  Mortality_Rates!$C$111))</f>
        <v>2.161433803326744E-3</v>
      </c>
      <c r="AB165" s="30">
        <f ca="1">(1-IF($B165="Male", $C$3, $C$4))^MIN((AB$8-$C$6), $C$5)*IF($B165="Male", MIN(OFFSET(Mortality_Rates!$B$6, $C165, 0), Mortality_Rates!$B$111), MIN(OFFSET(Mortality_Rates!$B$6, $C165, 1),  Mortality_Rates!$C$111))</f>
        <v>2.1365773145884865E-3</v>
      </c>
      <c r="AC165" s="30">
        <f ca="1">(1-IF($B165="Male", $C$3, $C$4))^MIN((AC$8-$C$6), $C$5)*IF($B165="Male", MIN(OFFSET(Mortality_Rates!$B$6, $C165, 0), Mortality_Rates!$B$111), MIN(OFFSET(Mortality_Rates!$B$6, $C165, 1),  Mortality_Rates!$C$111))</f>
        <v>2.1120066754707189E-3</v>
      </c>
      <c r="AD165" s="30">
        <f ca="1">(1-IF($B165="Male", $C$3, $C$4))^MIN((AD$8-$C$6), $C$5)*IF($B165="Male", MIN(OFFSET(Mortality_Rates!$B$6, $C165, 0), Mortality_Rates!$B$111), MIN(OFFSET(Mortality_Rates!$B$6, $C165, 1),  Mortality_Rates!$C$111))</f>
        <v>2.0877185987028058E-3</v>
      </c>
      <c r="AE165" s="30">
        <f ca="1">(1-IF($B165="Male", $C$3, $C$4))^MIN((AE$8-$C$6), $C$5)*IF($B165="Male", MIN(OFFSET(Mortality_Rates!$B$6, $C165, 0), Mortality_Rates!$B$111), MIN(OFFSET(Mortality_Rates!$B$6, $C165, 1),  Mortality_Rates!$C$111))</f>
        <v>2.0637098348177236E-3</v>
      </c>
      <c r="AF165" s="30">
        <f ca="1">(1-IF($B165="Male", $C$3, $C$4))^MIN((AF$8-$C$6), $C$5)*IF($B165="Male", MIN(OFFSET(Mortality_Rates!$B$6, $C165, 0), Mortality_Rates!$B$111), MIN(OFFSET(Mortality_Rates!$B$6, $C165, 1),  Mortality_Rates!$C$111))</f>
        <v>2.0399771717173197E-3</v>
      </c>
      <c r="AG165" s="30">
        <f ca="1">(1-IF($B165="Male", $C$3, $C$4))^MIN((AG$8-$C$6), $C$5)*IF($B165="Male", MIN(OFFSET(Mortality_Rates!$B$6, $C165, 0), Mortality_Rates!$B$111), MIN(OFFSET(Mortality_Rates!$B$6, $C165, 1),  Mortality_Rates!$C$111))</f>
        <v>2.0165174342425705E-3</v>
      </c>
      <c r="AH165" s="30">
        <f ca="1">(1-IF($B165="Male", $C$3, $C$4))^MIN((AH$8-$C$6), $C$5)*IF($B165="Male", MIN(OFFSET(Mortality_Rates!$B$6, $C165, 0), Mortality_Rates!$B$111), MIN(OFFSET(Mortality_Rates!$B$6, $C165, 1),  Mortality_Rates!$C$111))</f>
        <v>1.9933274837487811E-3</v>
      </c>
      <c r="AI165" s="30">
        <f ca="1">(1-IF($B165="Male", $C$3, $C$4))^MIN((AI$8-$C$6), $C$5)*IF($B165="Male", MIN(OFFSET(Mortality_Rates!$B$6, $C165, 0), Mortality_Rates!$B$111), MIN(OFFSET(Mortality_Rates!$B$6, $C165, 1),  Mortality_Rates!$C$111))</f>
        <v>1.9704042176856701E-3</v>
      </c>
      <c r="AJ165" s="30">
        <f ca="1">(1-IF($B165="Male", $C$3, $C$4))^MIN((AJ$8-$C$6), $C$5)*IF($B165="Male", MIN(OFFSET(Mortality_Rates!$B$6, $C165, 0), Mortality_Rates!$B$111), MIN(OFFSET(Mortality_Rates!$B$6, $C165, 1),  Mortality_Rates!$C$111))</f>
        <v>1.947744569182285E-3</v>
      </c>
      <c r="AK165" s="30">
        <f ca="1">(1-IF($B165="Male", $C$3, $C$4))^MIN((AK$8-$C$6), $C$5)*IF($B165="Male", MIN(OFFSET(Mortality_Rates!$B$6, $C165, 0), Mortality_Rates!$B$111), MIN(OFFSET(Mortality_Rates!$B$6, $C165, 1),  Mortality_Rates!$C$111))</f>
        <v>1.9253455066366885E-3</v>
      </c>
      <c r="AL165" s="30">
        <f ca="1">(1-IF($B165="Male", $C$3, $C$4))^MIN((AL$8-$C$6), $C$5)*IF($B165="Male", MIN(OFFSET(Mortality_Rates!$B$6, $C165, 0), Mortality_Rates!$B$111), MIN(OFFSET(Mortality_Rates!$B$6, $C165, 1),  Mortality_Rates!$C$111))</f>
        <v>1.9032040333103665E-3</v>
      </c>
      <c r="AM165" s="30">
        <f ca="1">(1-IF($B165="Male", $C$3, $C$4))^MIN((AM$8-$C$6), $C$5)*IF($B165="Male", MIN(OFFSET(Mortality_Rates!$B$6, $C165, 0), Mortality_Rates!$B$111), MIN(OFFSET(Mortality_Rates!$B$6, $C165, 1),  Mortality_Rates!$C$111))</f>
        <v>1.8813171869272976E-3</v>
      </c>
      <c r="AN165" s="30">
        <f ca="1">(1-IF($B165="Male", $C$3, $C$4))^MIN((AN$8-$C$6), $C$5)*IF($B165="Male", MIN(OFFSET(Mortality_Rates!$B$6, $C165, 0), Mortality_Rates!$B$111), MIN(OFFSET(Mortality_Rates!$B$6, $C165, 1),  Mortality_Rates!$C$111))</f>
        <v>1.8596820392776338E-3</v>
      </c>
      <c r="AO165" s="30">
        <f ca="1">(1-IF($B165="Male", $C$3, $C$4))^MIN((AO$8-$C$6), $C$5)*IF($B165="Male", MIN(OFFSET(Mortality_Rates!$B$6, $C165, 0), Mortality_Rates!$B$111), MIN(OFFSET(Mortality_Rates!$B$6, $C165, 1),  Mortality_Rates!$C$111))</f>
        <v>1.8382956958259409E-3</v>
      </c>
      <c r="AP165" s="30">
        <f ca="1">(1-IF($B165="Male", $C$3, $C$4))^MIN((AP$8-$C$6), $C$5)*IF($B165="Male", MIN(OFFSET(Mortality_Rates!$B$6, $C165, 0), Mortality_Rates!$B$111), MIN(OFFSET(Mortality_Rates!$B$6, $C165, 1),  Mortality_Rates!$C$111))</f>
        <v>1.8171552953239428E-3</v>
      </c>
      <c r="AQ165" s="30">
        <f ca="1">(1-IF($B165="Male", $C$3, $C$4))^MIN((AQ$8-$C$6), $C$5)*IF($B165="Male", MIN(OFFSET(Mortality_Rates!$B$6, $C165, 0), Mortality_Rates!$B$111), MIN(OFFSET(Mortality_Rates!$B$6, $C165, 1),  Mortality_Rates!$C$111))</f>
        <v>1.7962580094277173E-3</v>
      </c>
      <c r="AR165" s="30">
        <f ca="1">(1-IF($B165="Male", $C$3, $C$4))^MIN((AR$8-$C$6), $C$5)*IF($B165="Male", MIN(OFFSET(Mortality_Rates!$B$6, $C165, 0), Mortality_Rates!$B$111), MIN(OFFSET(Mortality_Rates!$B$6, $C165, 1),  Mortality_Rates!$C$111))</f>
        <v>1.7756010423192986E-3</v>
      </c>
      <c r="AS165" s="30">
        <f ca="1">(1-IF($B165="Male", $C$3, $C$4))^MIN((AS$8-$C$6), $C$5)*IF($B165="Male", MIN(OFFSET(Mortality_Rates!$B$6, $C165, 0), Mortality_Rates!$B$111), MIN(OFFSET(Mortality_Rates!$B$6, $C165, 1),  Mortality_Rates!$C$111))</f>
        <v>1.7551816303326266E-3</v>
      </c>
      <c r="AT165" s="30">
        <f ca="1">(1-IF($B165="Male", $C$3, $C$4))^MIN((AT$8-$C$6), $C$5)*IF($B165="Male", MIN(OFFSET(Mortality_Rates!$B$6, $C165, 0), Mortality_Rates!$B$111), MIN(OFFSET(Mortality_Rates!$B$6, $C165, 1),  Mortality_Rates!$C$111))</f>
        <v>1.7349970415838016E-3</v>
      </c>
      <c r="AU165" s="30">
        <f ca="1">(1-IF($B165="Male", $C$3, $C$4))^MIN((AU$8-$C$6), $C$5)*IF($B165="Male", MIN(OFFSET(Mortality_Rates!$B$6, $C165, 0), Mortality_Rates!$B$111), MIN(OFFSET(Mortality_Rates!$B$6, $C165, 1),  Mortality_Rates!$C$111))</f>
        <v>1.7150445756055881E-3</v>
      </c>
      <c r="AV165" s="30">
        <f ca="1">(1-IF($B165="Male", $C$3, $C$4))^MIN((AV$8-$C$6), $C$5)*IF($B165="Male", MIN(OFFSET(Mortality_Rates!$B$6, $C165, 0), Mortality_Rates!$B$111), MIN(OFFSET(Mortality_Rates!$B$6, $C165, 1),  Mortality_Rates!$C$111))</f>
        <v>1.6953215629861237E-3</v>
      </c>
      <c r="AW165" s="30">
        <f ca="1">(1-IF($B165="Male", $C$3, $C$4))^MIN((AW$8-$C$6), $C$5)*IF($B165="Male", MIN(OFFSET(Mortality_Rates!$B$6, $C165, 0), Mortality_Rates!$B$111), MIN(OFFSET(Mortality_Rates!$B$6, $C165, 1),  Mortality_Rates!$C$111))</f>
        <v>1.6758253650117835E-3</v>
      </c>
      <c r="AX165" s="30">
        <f ca="1">(1-IF($B165="Male", $C$3, $C$4))^MIN((AX$8-$C$6), $C$5)*IF($B165="Male", MIN(OFFSET(Mortality_Rates!$B$6, $C165, 0), Mortality_Rates!$B$111), MIN(OFFSET(Mortality_Rates!$B$6, $C165, 1),  Mortality_Rates!$C$111))</f>
        <v>1.6565533733141479E-3</v>
      </c>
      <c r="AY165" s="30">
        <f ca="1">(1-IF($B165="Male", $C$3, $C$4))^MIN((AY$8-$C$6), $C$5)*IF($B165="Male", MIN(OFFSET(Mortality_Rates!$B$6, $C165, 0), Mortality_Rates!$B$111), MIN(OFFSET(Mortality_Rates!$B$6, $C165, 1),  Mortality_Rates!$C$111))</f>
        <v>1.6375030095210352E-3</v>
      </c>
      <c r="AZ165" s="30">
        <f ca="1">(1-IF($B165="Male", $C$3, $C$4))^MIN((AZ$8-$C$6), $C$5)*IF($B165="Male", MIN(OFFSET(Mortality_Rates!$B$6, $C165, 0), Mortality_Rates!$B$111), MIN(OFFSET(Mortality_Rates!$B$6, $C165, 1),  Mortality_Rates!$C$111))</f>
        <v>1.6186717249115432E-3</v>
      </c>
      <c r="BA165" s="30">
        <f ca="1">(1-IF($B165="Male", $C$3, $C$4))^MIN((BA$8-$C$6), $C$5)*IF($B165="Male", MIN(OFFSET(Mortality_Rates!$B$6, $C165, 0), Mortality_Rates!$B$111), MIN(OFFSET(Mortality_Rates!$B$6, $C165, 1),  Mortality_Rates!$C$111))</f>
        <v>1.6000570000750608E-3</v>
      </c>
      <c r="BB165" s="30">
        <f ca="1">(1-IF($B165="Male", $C$3, $C$4))^MIN((BB$8-$C$6), $C$5)*IF($B165="Male", MIN(OFFSET(Mortality_Rates!$B$6, $C165, 0), Mortality_Rates!$B$111), MIN(OFFSET(Mortality_Rates!$B$6, $C165, 1),  Mortality_Rates!$C$111))</f>
        <v>1.6000570000750608E-3</v>
      </c>
      <c r="BC165" s="30">
        <f ca="1">(1-IF($B165="Male", $C$3, $C$4))^MIN((BC$8-$C$6), $C$5)*IF($B165="Male", MIN(OFFSET(Mortality_Rates!$B$6, $C165, 0), Mortality_Rates!$B$111), MIN(OFFSET(Mortality_Rates!$B$6, $C165, 1),  Mortality_Rates!$C$111))</f>
        <v>1.6000570000750608E-3</v>
      </c>
      <c r="BD165" s="30">
        <f ca="1">(1-IF($B165="Male", $C$3, $C$4))^MIN((BD$8-$C$6), $C$5)*IF($B165="Male", MIN(OFFSET(Mortality_Rates!$B$6, $C165, 0), Mortality_Rates!$B$111), MIN(OFFSET(Mortality_Rates!$B$6, $C165, 1),  Mortality_Rates!$C$111))</f>
        <v>1.6000570000750608E-3</v>
      </c>
      <c r="BE165" s="30">
        <f ca="1">(1-IF($B165="Male", $C$3, $C$4))^MIN((BE$8-$C$6), $C$5)*IF($B165="Male", MIN(OFFSET(Mortality_Rates!$B$6, $C165, 0), Mortality_Rates!$B$111), MIN(OFFSET(Mortality_Rates!$B$6, $C165, 1),  Mortality_Rates!$C$111))</f>
        <v>1.6000570000750608E-3</v>
      </c>
      <c r="BF165" s="30">
        <f ca="1">(1-IF($B165="Male", $C$3, $C$4))^MIN((BF$8-$C$6), $C$5)*IF($B165="Male", MIN(OFFSET(Mortality_Rates!$B$6, $C165, 0), Mortality_Rates!$B$111), MIN(OFFSET(Mortality_Rates!$B$6, $C165, 1),  Mortality_Rates!$C$111))</f>
        <v>1.6000570000750608E-3</v>
      </c>
      <c r="BG165" s="30">
        <f ca="1">(1-IF($B165="Male", $C$3, $C$4))^MIN((BG$8-$C$6), $C$5)*IF($B165="Male", MIN(OFFSET(Mortality_Rates!$B$6, $C165, 0), Mortality_Rates!$B$111), MIN(OFFSET(Mortality_Rates!$B$6, $C165, 1),  Mortality_Rates!$C$111))</f>
        <v>1.6000570000750608E-3</v>
      </c>
      <c r="BH165" s="30">
        <f ca="1">(1-IF($B165="Male", $C$3, $C$4))^MIN((BH$8-$C$6), $C$5)*IF($B165="Male", MIN(OFFSET(Mortality_Rates!$B$6, $C165, 0), Mortality_Rates!$B$111), MIN(OFFSET(Mortality_Rates!$B$6, $C165, 1),  Mortality_Rates!$C$111))</f>
        <v>1.6000570000750608E-3</v>
      </c>
      <c r="BI165" s="30">
        <f ca="1">(1-IF($B165="Male", $C$3, $C$4))^MIN((BI$8-$C$6), $C$5)*IF($B165="Male", MIN(OFFSET(Mortality_Rates!$B$6, $C165, 0), Mortality_Rates!$B$111), MIN(OFFSET(Mortality_Rates!$B$6, $C165, 1),  Mortality_Rates!$C$111))</f>
        <v>1.6000570000750608E-3</v>
      </c>
      <c r="BJ165" s="30">
        <f ca="1">(1-IF($B165="Male", $C$3, $C$4))^MIN((BJ$8-$C$6), $C$5)*IF($B165="Male", MIN(OFFSET(Mortality_Rates!$B$6, $C165, 0), Mortality_Rates!$B$111), MIN(OFFSET(Mortality_Rates!$B$6, $C165, 1),  Mortality_Rates!$C$111))</f>
        <v>1.6000570000750608E-3</v>
      </c>
      <c r="BK165" s="30">
        <f ca="1">(1-IF($B165="Male", $C$3, $C$4))^MIN((BK$8-$C$6), $C$5)*IF($B165="Male", MIN(OFFSET(Mortality_Rates!$B$6, $C165, 0), Mortality_Rates!$B$111), MIN(OFFSET(Mortality_Rates!$B$6, $C165, 1),  Mortality_Rates!$C$111))</f>
        <v>1.6000570000750608E-3</v>
      </c>
    </row>
    <row r="166" spans="1:63" x14ac:dyDescent="0.35">
      <c r="A166" t="s">
        <v>38</v>
      </c>
      <c r="B166" t="s">
        <v>32</v>
      </c>
      <c r="C166">
        <f t="shared" si="27"/>
        <v>56</v>
      </c>
      <c r="D166" s="30">
        <f ca="1">(1-IF($B166="Male", $C$3, $C$4))^MIN((D$8-$C$6), $C$5)*IF($B166="Male", MIN(OFFSET(Mortality_Rates!$B$6, $C166, 0), Mortality_Rates!$B$111), MIN(OFFSET(Mortality_Rates!$B$6, $C166, 1),  Mortality_Rates!$C$111))</f>
        <v>3.0495225E-3</v>
      </c>
      <c r="E166" s="30">
        <f ca="1">(1-IF($B166="Male", $C$3, $C$4))^MIN((E$8-$C$6), $C$5)*IF($B166="Male", MIN(OFFSET(Mortality_Rates!$B$6, $C166, 0), Mortality_Rates!$B$111), MIN(OFFSET(Mortality_Rates!$B$6, $C166, 1),  Mortality_Rates!$C$111))</f>
        <v>3.01445299125E-3</v>
      </c>
      <c r="F166" s="30">
        <f ca="1">(1-IF($B166="Male", $C$3, $C$4))^MIN((F$8-$C$6), $C$5)*IF($B166="Male", MIN(OFFSET(Mortality_Rates!$B$6, $C166, 0), Mortality_Rates!$B$111), MIN(OFFSET(Mortality_Rates!$B$6, $C166, 1),  Mortality_Rates!$C$111))</f>
        <v>2.9797867818506254E-3</v>
      </c>
      <c r="G166" s="30">
        <f ca="1">(1-IF($B166="Male", $C$3, $C$4))^MIN((G$8-$C$6), $C$5)*IF($B166="Male", MIN(OFFSET(Mortality_Rates!$B$6, $C166, 0), Mortality_Rates!$B$111), MIN(OFFSET(Mortality_Rates!$B$6, $C166, 1),  Mortality_Rates!$C$111))</f>
        <v>2.9455192338593431E-3</v>
      </c>
      <c r="H166" s="30">
        <f ca="1">(1-IF($B166="Male", $C$3, $C$4))^MIN((H$8-$C$6), $C$5)*IF($B166="Male", MIN(OFFSET(Mortality_Rates!$B$6, $C166, 0), Mortality_Rates!$B$111), MIN(OFFSET(Mortality_Rates!$B$6, $C166, 1),  Mortality_Rates!$C$111))</f>
        <v>2.9116457626699611E-3</v>
      </c>
      <c r="I166" s="30">
        <f ca="1">(1-IF($B166="Male", $C$3, $C$4))^MIN((I$8-$C$6), $C$5)*IF($B166="Male", MIN(OFFSET(Mortality_Rates!$B$6, $C166, 0), Mortality_Rates!$B$111), MIN(OFFSET(Mortality_Rates!$B$6, $C166, 1),  Mortality_Rates!$C$111))</f>
        <v>2.8781618363992565E-3</v>
      </c>
      <c r="J166" s="30">
        <f ca="1">(1-IF($B166="Male", $C$3, $C$4))^MIN((J$8-$C$6), $C$5)*IF($B166="Male", MIN(OFFSET(Mortality_Rates!$B$6, $C166, 0), Mortality_Rates!$B$111), MIN(OFFSET(Mortality_Rates!$B$6, $C166, 1),  Mortality_Rates!$C$111))</f>
        <v>2.845062975280665E-3</v>
      </c>
      <c r="K166" s="30">
        <f ca="1">(1-IF($B166="Male", $C$3, $C$4))^MIN((K$8-$C$6), $C$5)*IF($B166="Male", MIN(OFFSET(Mortality_Rates!$B$6, $C166, 0), Mortality_Rates!$B$111), MIN(OFFSET(Mortality_Rates!$B$6, $C166, 1),  Mortality_Rates!$C$111))</f>
        <v>2.8123447510649373E-3</v>
      </c>
      <c r="L166" s="30">
        <f ca="1">(1-IF($B166="Male", $C$3, $C$4))^MIN((L$8-$C$6), $C$5)*IF($B166="Male", MIN(OFFSET(Mortality_Rates!$B$6, $C166, 0), Mortality_Rates!$B$111), MIN(OFFSET(Mortality_Rates!$B$6, $C166, 1),  Mortality_Rates!$C$111))</f>
        <v>2.7800027864276905E-3</v>
      </c>
      <c r="M166" s="30">
        <f ca="1">(1-IF($B166="Male", $C$3, $C$4))^MIN((M$8-$C$6), $C$5)*IF($B166="Male", MIN(OFFSET(Mortality_Rates!$B$6, $C166, 0), Mortality_Rates!$B$111), MIN(OFFSET(Mortality_Rates!$B$6, $C166, 1),  Mortality_Rates!$C$111))</f>
        <v>2.7480327543837721E-3</v>
      </c>
      <c r="N166" s="30">
        <f ca="1">(1-IF($B166="Male", $C$3, $C$4))^MIN((N$8-$C$6), $C$5)*IF($B166="Male", MIN(OFFSET(Mortality_Rates!$B$6, $C166, 0), Mortality_Rates!$B$111), MIN(OFFSET(Mortality_Rates!$B$6, $C166, 1),  Mortality_Rates!$C$111))</f>
        <v>2.7164303777083587E-3</v>
      </c>
      <c r="O166" s="30">
        <f ca="1">(1-IF($B166="Male", $C$3, $C$4))^MIN((O$8-$C$6), $C$5)*IF($B166="Male", MIN(OFFSET(Mortality_Rates!$B$6, $C166, 0), Mortality_Rates!$B$111), MIN(OFFSET(Mortality_Rates!$B$6, $C166, 1),  Mortality_Rates!$C$111))</f>
        <v>2.685191428364713E-3</v>
      </c>
      <c r="P166" s="30">
        <f ca="1">(1-IF($B166="Male", $C$3, $C$4))^MIN((P$8-$C$6), $C$5)*IF($B166="Male", MIN(OFFSET(Mortality_Rates!$B$6, $C166, 0), Mortality_Rates!$B$111), MIN(OFFSET(Mortality_Rates!$B$6, $C166, 1),  Mortality_Rates!$C$111))</f>
        <v>2.6543117269385188E-3</v>
      </c>
      <c r="Q166" s="30">
        <f ca="1">(1-IF($B166="Male", $C$3, $C$4))^MIN((Q$8-$C$6), $C$5)*IF($B166="Male", MIN(OFFSET(Mortality_Rates!$B$6, $C166, 0), Mortality_Rates!$B$111), MIN(OFFSET(Mortality_Rates!$B$6, $C166, 1),  Mortality_Rates!$C$111))</f>
        <v>2.6237871420787258E-3</v>
      </c>
      <c r="R166" s="30">
        <f ca="1">(1-IF($B166="Male", $C$3, $C$4))^MIN((R$8-$C$6), $C$5)*IF($B166="Male", MIN(OFFSET(Mortality_Rates!$B$6, $C166, 0), Mortality_Rates!$B$111), MIN(OFFSET(Mortality_Rates!$B$6, $C166, 1),  Mortality_Rates!$C$111))</f>
        <v>2.5936135899448207E-3</v>
      </c>
      <c r="S166" s="30">
        <f ca="1">(1-IF($B166="Male", $C$3, $C$4))^MIN((S$8-$C$6), $C$5)*IF($B166="Male", MIN(OFFSET(Mortality_Rates!$B$6, $C166, 0), Mortality_Rates!$B$111), MIN(OFFSET(Mortality_Rates!$B$6, $C166, 1),  Mortality_Rates!$C$111))</f>
        <v>2.5637870336604552E-3</v>
      </c>
      <c r="T166" s="30">
        <f ca="1">(1-IF($B166="Male", $C$3, $C$4))^MIN((T$8-$C$6), $C$5)*IF($B166="Male", MIN(OFFSET(Mortality_Rates!$B$6, $C166, 0), Mortality_Rates!$B$111), MIN(OFFSET(Mortality_Rates!$B$6, $C166, 1),  Mortality_Rates!$C$111))</f>
        <v>2.5343034827733598E-3</v>
      </c>
      <c r="U166" s="30">
        <f ca="1">(1-IF($B166="Male", $C$3, $C$4))^MIN((U$8-$C$6), $C$5)*IF($B166="Male", MIN(OFFSET(Mortality_Rates!$B$6, $C166, 0), Mortality_Rates!$B$111), MIN(OFFSET(Mortality_Rates!$B$6, $C166, 1),  Mortality_Rates!$C$111))</f>
        <v>2.5051589927214662E-3</v>
      </c>
      <c r="V166" s="30">
        <f ca="1">(1-IF($B166="Male", $C$3, $C$4))^MIN((V$8-$C$6), $C$5)*IF($B166="Male", MIN(OFFSET(Mortality_Rates!$B$6, $C166, 0), Mortality_Rates!$B$111), MIN(OFFSET(Mortality_Rates!$B$6, $C166, 1),  Mortality_Rates!$C$111))</f>
        <v>2.4763496643051696E-3</v>
      </c>
      <c r="W166" s="30">
        <f ca="1">(1-IF($B166="Male", $C$3, $C$4))^MIN((W$8-$C$6), $C$5)*IF($B166="Male", MIN(OFFSET(Mortality_Rates!$B$6, $C166, 0), Mortality_Rates!$B$111), MIN(OFFSET(Mortality_Rates!$B$6, $C166, 1),  Mortality_Rates!$C$111))</f>
        <v>2.44787164316566E-3</v>
      </c>
      <c r="X166" s="30">
        <f ca="1">(1-IF($B166="Male", $C$3, $C$4))^MIN((X$8-$C$6), $C$5)*IF($B166="Male", MIN(OFFSET(Mortality_Rates!$B$6, $C166, 0), Mortality_Rates!$B$111), MIN(OFFSET(Mortality_Rates!$B$6, $C166, 1),  Mortality_Rates!$C$111))</f>
        <v>2.4197211192692552E-3</v>
      </c>
      <c r="Y166" s="30">
        <f ca="1">(1-IF($B166="Male", $C$3, $C$4))^MIN((Y$8-$C$6), $C$5)*IF($B166="Male", MIN(OFFSET(Mortality_Rates!$B$6, $C166, 0), Mortality_Rates!$B$111), MIN(OFFSET(Mortality_Rates!$B$6, $C166, 1),  Mortality_Rates!$C$111))</f>
        <v>2.3918943263976588E-3</v>
      </c>
      <c r="Z166" s="30">
        <f ca="1">(1-IF($B166="Male", $C$3, $C$4))^MIN((Z$8-$C$6), $C$5)*IF($B166="Male", MIN(OFFSET(Mortality_Rates!$B$6, $C166, 0), Mortality_Rates!$B$111), MIN(OFFSET(Mortality_Rates!$B$6, $C166, 1),  Mortality_Rates!$C$111))</f>
        <v>2.3643875416440858E-3</v>
      </c>
      <c r="AA166" s="30">
        <f ca="1">(1-IF($B166="Male", $C$3, $C$4))^MIN((AA$8-$C$6), $C$5)*IF($B166="Male", MIN(OFFSET(Mortality_Rates!$B$6, $C166, 0), Mortality_Rates!$B$111), MIN(OFFSET(Mortality_Rates!$B$6, $C166, 1),  Mortality_Rates!$C$111))</f>
        <v>2.3371970849151787E-3</v>
      </c>
      <c r="AB166" s="30">
        <f ca="1">(1-IF($B166="Male", $C$3, $C$4))^MIN((AB$8-$C$6), $C$5)*IF($B166="Male", MIN(OFFSET(Mortality_Rates!$B$6, $C166, 0), Mortality_Rates!$B$111), MIN(OFFSET(Mortality_Rates!$B$6, $C166, 1),  Mortality_Rates!$C$111))</f>
        <v>2.3103193184386543E-3</v>
      </c>
      <c r="AC166" s="30">
        <f ca="1">(1-IF($B166="Male", $C$3, $C$4))^MIN((AC$8-$C$6), $C$5)*IF($B166="Male", MIN(OFFSET(Mortality_Rates!$B$6, $C166, 0), Mortality_Rates!$B$111), MIN(OFFSET(Mortality_Rates!$B$6, $C166, 1),  Mortality_Rates!$C$111))</f>
        <v>2.2837506462766097E-3</v>
      </c>
      <c r="AD166" s="30">
        <f ca="1">(1-IF($B166="Male", $C$3, $C$4))^MIN((AD$8-$C$6), $C$5)*IF($B166="Male", MIN(OFFSET(Mortality_Rates!$B$6, $C166, 0), Mortality_Rates!$B$111), MIN(OFFSET(Mortality_Rates!$B$6, $C166, 1),  Mortality_Rates!$C$111))</f>
        <v>2.2574875138444287E-3</v>
      </c>
      <c r="AE166" s="30">
        <f ca="1">(1-IF($B166="Male", $C$3, $C$4))^MIN((AE$8-$C$6), $C$5)*IF($B166="Male", MIN(OFFSET(Mortality_Rates!$B$6, $C166, 0), Mortality_Rates!$B$111), MIN(OFFSET(Mortality_Rates!$B$6, $C166, 1),  Mortality_Rates!$C$111))</f>
        <v>2.2315264074352181E-3</v>
      </c>
      <c r="AF166" s="30">
        <f ca="1">(1-IF($B166="Male", $C$3, $C$4))^MIN((AF$8-$C$6), $C$5)*IF($B166="Male", MIN(OFFSET(Mortality_Rates!$B$6, $C166, 0), Mortality_Rates!$B$111), MIN(OFFSET(Mortality_Rates!$B$6, $C166, 1),  Mortality_Rates!$C$111))</f>
        <v>2.205863853749713E-3</v>
      </c>
      <c r="AG166" s="30">
        <f ca="1">(1-IF($B166="Male", $C$3, $C$4))^MIN((AG$8-$C$6), $C$5)*IF($B166="Male", MIN(OFFSET(Mortality_Rates!$B$6, $C166, 0), Mortality_Rates!$B$111), MIN(OFFSET(Mortality_Rates!$B$6, $C166, 1),  Mortality_Rates!$C$111))</f>
        <v>2.1804964194315915E-3</v>
      </c>
      <c r="AH166" s="30">
        <f ca="1">(1-IF($B166="Male", $C$3, $C$4))^MIN((AH$8-$C$6), $C$5)*IF($B166="Male", MIN(OFFSET(Mortality_Rates!$B$6, $C166, 0), Mortality_Rates!$B$111), MIN(OFFSET(Mortality_Rates!$B$6, $C166, 1),  Mortality_Rates!$C$111))</f>
        <v>2.1554207106081282E-3</v>
      </c>
      <c r="AI166" s="30">
        <f ca="1">(1-IF($B166="Male", $C$3, $C$4))^MIN((AI$8-$C$6), $C$5)*IF($B166="Male", MIN(OFFSET(Mortality_Rates!$B$6, $C166, 0), Mortality_Rates!$B$111), MIN(OFFSET(Mortality_Rates!$B$6, $C166, 1),  Mortality_Rates!$C$111))</f>
        <v>2.1306333724361347E-3</v>
      </c>
      <c r="AJ166" s="30">
        <f ca="1">(1-IF($B166="Male", $C$3, $C$4))^MIN((AJ$8-$C$6), $C$5)*IF($B166="Male", MIN(OFFSET(Mortality_Rates!$B$6, $C166, 0), Mortality_Rates!$B$111), MIN(OFFSET(Mortality_Rates!$B$6, $C166, 1),  Mortality_Rates!$C$111))</f>
        <v>2.1061310886531194E-3</v>
      </c>
      <c r="AK166" s="30">
        <f ca="1">(1-IF($B166="Male", $C$3, $C$4))^MIN((AK$8-$C$6), $C$5)*IF($B166="Male", MIN(OFFSET(Mortality_Rates!$B$6, $C166, 0), Mortality_Rates!$B$111), MIN(OFFSET(Mortality_Rates!$B$6, $C166, 1),  Mortality_Rates!$C$111))</f>
        <v>2.081910581133608E-3</v>
      </c>
      <c r="AL166" s="30">
        <f ca="1">(1-IF($B166="Male", $C$3, $C$4))^MIN((AL$8-$C$6), $C$5)*IF($B166="Male", MIN(OFFSET(Mortality_Rates!$B$6, $C166, 0), Mortality_Rates!$B$111), MIN(OFFSET(Mortality_Rates!$B$6, $C166, 1),  Mortality_Rates!$C$111))</f>
        <v>2.0579686094505715E-3</v>
      </c>
      <c r="AM166" s="30">
        <f ca="1">(1-IF($B166="Male", $C$3, $C$4))^MIN((AM$8-$C$6), $C$5)*IF($B166="Male", MIN(OFFSET(Mortality_Rates!$B$6, $C166, 0), Mortality_Rates!$B$111), MIN(OFFSET(Mortality_Rates!$B$6, $C166, 1),  Mortality_Rates!$C$111))</f>
        <v>2.0343019704418906E-3</v>
      </c>
      <c r="AN166" s="30">
        <f ca="1">(1-IF($B166="Male", $C$3, $C$4))^MIN((AN$8-$C$6), $C$5)*IF($B166="Male", MIN(OFFSET(Mortality_Rates!$B$6, $C166, 0), Mortality_Rates!$B$111), MIN(OFFSET(Mortality_Rates!$B$6, $C166, 1),  Mortality_Rates!$C$111))</f>
        <v>2.0109074977818085E-3</v>
      </c>
      <c r="AO166" s="30">
        <f ca="1">(1-IF($B166="Male", $C$3, $C$4))^MIN((AO$8-$C$6), $C$5)*IF($B166="Male", MIN(OFFSET(Mortality_Rates!$B$6, $C166, 0), Mortality_Rates!$B$111), MIN(OFFSET(Mortality_Rates!$B$6, $C166, 1),  Mortality_Rates!$C$111))</f>
        <v>1.9877820615573178E-3</v>
      </c>
      <c r="AP166" s="30">
        <f ca="1">(1-IF($B166="Male", $C$3, $C$4))^MIN((AP$8-$C$6), $C$5)*IF($B166="Male", MIN(OFFSET(Mortality_Rates!$B$6, $C166, 0), Mortality_Rates!$B$111), MIN(OFFSET(Mortality_Rates!$B$6, $C166, 1),  Mortality_Rates!$C$111))</f>
        <v>1.964922567849409E-3</v>
      </c>
      <c r="AQ166" s="30">
        <f ca="1">(1-IF($B166="Male", $C$3, $C$4))^MIN((AQ$8-$C$6), $C$5)*IF($B166="Male", MIN(OFFSET(Mortality_Rates!$B$6, $C166, 0), Mortality_Rates!$B$111), MIN(OFFSET(Mortality_Rates!$B$6, $C166, 1),  Mortality_Rates!$C$111))</f>
        <v>1.9423259583191406E-3</v>
      </c>
      <c r="AR166" s="30">
        <f ca="1">(1-IF($B166="Male", $C$3, $C$4))^MIN((AR$8-$C$6), $C$5)*IF($B166="Male", MIN(OFFSET(Mortality_Rates!$B$6, $C166, 0), Mortality_Rates!$B$111), MIN(OFFSET(Mortality_Rates!$B$6, $C166, 1),  Mortality_Rates!$C$111))</f>
        <v>1.9199892097984705E-3</v>
      </c>
      <c r="AS166" s="30">
        <f ca="1">(1-IF($B166="Male", $C$3, $C$4))^MIN((AS$8-$C$6), $C$5)*IF($B166="Male", MIN(OFFSET(Mortality_Rates!$B$6, $C166, 0), Mortality_Rates!$B$111), MIN(OFFSET(Mortality_Rates!$B$6, $C166, 1),  Mortality_Rates!$C$111))</f>
        <v>1.8979093338857881E-3</v>
      </c>
      <c r="AT166" s="30">
        <f ca="1">(1-IF($B166="Male", $C$3, $C$4))^MIN((AT$8-$C$6), $C$5)*IF($B166="Male", MIN(OFFSET(Mortality_Rates!$B$6, $C166, 0), Mortality_Rates!$B$111), MIN(OFFSET(Mortality_Rates!$B$6, $C166, 1),  Mortality_Rates!$C$111))</f>
        <v>1.8760833765461016E-3</v>
      </c>
      <c r="AU166" s="30">
        <f ca="1">(1-IF($B166="Male", $C$3, $C$4))^MIN((AU$8-$C$6), $C$5)*IF($B166="Male", MIN(OFFSET(Mortality_Rates!$B$6, $C166, 0), Mortality_Rates!$B$111), MIN(OFFSET(Mortality_Rates!$B$6, $C166, 1),  Mortality_Rates!$C$111))</f>
        <v>1.8545084177158217E-3</v>
      </c>
      <c r="AV166" s="30">
        <f ca="1">(1-IF($B166="Male", $C$3, $C$4))^MIN((AV$8-$C$6), $C$5)*IF($B166="Male", MIN(OFFSET(Mortality_Rates!$B$6, $C166, 0), Mortality_Rates!$B$111), MIN(OFFSET(Mortality_Rates!$B$6, $C166, 1),  Mortality_Rates!$C$111))</f>
        <v>1.8331815709120897E-3</v>
      </c>
      <c r="AW166" s="30">
        <f ca="1">(1-IF($B166="Male", $C$3, $C$4))^MIN((AW$8-$C$6), $C$5)*IF($B166="Male", MIN(OFFSET(Mortality_Rates!$B$6, $C166, 0), Mortality_Rates!$B$111), MIN(OFFSET(Mortality_Rates!$B$6, $C166, 1),  Mortality_Rates!$C$111))</f>
        <v>1.8120999828466007E-3</v>
      </c>
      <c r="AX166" s="30">
        <f ca="1">(1-IF($B166="Male", $C$3, $C$4))^MIN((AX$8-$C$6), $C$5)*IF($B166="Male", MIN(OFFSET(Mortality_Rates!$B$6, $C166, 0), Mortality_Rates!$B$111), MIN(OFFSET(Mortality_Rates!$B$6, $C166, 1),  Mortality_Rates!$C$111))</f>
        <v>1.7912608330438648E-3</v>
      </c>
      <c r="AY166" s="30">
        <f ca="1">(1-IF($B166="Male", $C$3, $C$4))^MIN((AY$8-$C$6), $C$5)*IF($B166="Male", MIN(OFFSET(Mortality_Rates!$B$6, $C166, 0), Mortality_Rates!$B$111), MIN(OFFSET(Mortality_Rates!$B$6, $C166, 1),  Mortality_Rates!$C$111))</f>
        <v>1.7706613334638602E-3</v>
      </c>
      <c r="AZ166" s="30">
        <f ca="1">(1-IF($B166="Male", $C$3, $C$4))^MIN((AZ$8-$C$6), $C$5)*IF($B166="Male", MIN(OFFSET(Mortality_Rates!$B$6, $C166, 0), Mortality_Rates!$B$111), MIN(OFFSET(Mortality_Rates!$B$6, $C166, 1),  Mortality_Rates!$C$111))</f>
        <v>1.750298728129026E-3</v>
      </c>
      <c r="BA166" s="30">
        <f ca="1">(1-IF($B166="Male", $C$3, $C$4))^MIN((BA$8-$C$6), $C$5)*IF($B166="Male", MIN(OFFSET(Mortality_Rates!$B$6, $C166, 0), Mortality_Rates!$B$111), MIN(OFFSET(Mortality_Rates!$B$6, $C166, 1),  Mortality_Rates!$C$111))</f>
        <v>1.7301702927555423E-3</v>
      </c>
      <c r="BB166" s="30">
        <f ca="1">(1-IF($B166="Male", $C$3, $C$4))^MIN((BB$8-$C$6), $C$5)*IF($B166="Male", MIN(OFFSET(Mortality_Rates!$B$6, $C166, 0), Mortality_Rates!$B$111), MIN(OFFSET(Mortality_Rates!$B$6, $C166, 1),  Mortality_Rates!$C$111))</f>
        <v>1.7301702927555423E-3</v>
      </c>
      <c r="BC166" s="30">
        <f ca="1">(1-IF($B166="Male", $C$3, $C$4))^MIN((BC$8-$C$6), $C$5)*IF($B166="Male", MIN(OFFSET(Mortality_Rates!$B$6, $C166, 0), Mortality_Rates!$B$111), MIN(OFFSET(Mortality_Rates!$B$6, $C166, 1),  Mortality_Rates!$C$111))</f>
        <v>1.7301702927555423E-3</v>
      </c>
      <c r="BD166" s="30">
        <f ca="1">(1-IF($B166="Male", $C$3, $C$4))^MIN((BD$8-$C$6), $C$5)*IF($B166="Male", MIN(OFFSET(Mortality_Rates!$B$6, $C166, 0), Mortality_Rates!$B$111), MIN(OFFSET(Mortality_Rates!$B$6, $C166, 1),  Mortality_Rates!$C$111))</f>
        <v>1.7301702927555423E-3</v>
      </c>
      <c r="BE166" s="30">
        <f ca="1">(1-IF($B166="Male", $C$3, $C$4))^MIN((BE$8-$C$6), $C$5)*IF($B166="Male", MIN(OFFSET(Mortality_Rates!$B$6, $C166, 0), Mortality_Rates!$B$111), MIN(OFFSET(Mortality_Rates!$B$6, $C166, 1),  Mortality_Rates!$C$111))</f>
        <v>1.7301702927555423E-3</v>
      </c>
      <c r="BF166" s="30">
        <f ca="1">(1-IF($B166="Male", $C$3, $C$4))^MIN((BF$8-$C$6), $C$5)*IF($B166="Male", MIN(OFFSET(Mortality_Rates!$B$6, $C166, 0), Mortality_Rates!$B$111), MIN(OFFSET(Mortality_Rates!$B$6, $C166, 1),  Mortality_Rates!$C$111))</f>
        <v>1.7301702927555423E-3</v>
      </c>
      <c r="BG166" s="30">
        <f ca="1">(1-IF($B166="Male", $C$3, $C$4))^MIN((BG$8-$C$6), $C$5)*IF($B166="Male", MIN(OFFSET(Mortality_Rates!$B$6, $C166, 0), Mortality_Rates!$B$111), MIN(OFFSET(Mortality_Rates!$B$6, $C166, 1),  Mortality_Rates!$C$111))</f>
        <v>1.7301702927555423E-3</v>
      </c>
      <c r="BH166" s="30">
        <f ca="1">(1-IF($B166="Male", $C$3, $C$4))^MIN((BH$8-$C$6), $C$5)*IF($B166="Male", MIN(OFFSET(Mortality_Rates!$B$6, $C166, 0), Mortality_Rates!$B$111), MIN(OFFSET(Mortality_Rates!$B$6, $C166, 1),  Mortality_Rates!$C$111))</f>
        <v>1.7301702927555423E-3</v>
      </c>
      <c r="BI166" s="30">
        <f ca="1">(1-IF($B166="Male", $C$3, $C$4))^MIN((BI$8-$C$6), $C$5)*IF($B166="Male", MIN(OFFSET(Mortality_Rates!$B$6, $C166, 0), Mortality_Rates!$B$111), MIN(OFFSET(Mortality_Rates!$B$6, $C166, 1),  Mortality_Rates!$C$111))</f>
        <v>1.7301702927555423E-3</v>
      </c>
      <c r="BJ166" s="30">
        <f ca="1">(1-IF($B166="Male", $C$3, $C$4))^MIN((BJ$8-$C$6), $C$5)*IF($B166="Male", MIN(OFFSET(Mortality_Rates!$B$6, $C166, 0), Mortality_Rates!$B$111), MIN(OFFSET(Mortality_Rates!$B$6, $C166, 1),  Mortality_Rates!$C$111))</f>
        <v>1.7301702927555423E-3</v>
      </c>
      <c r="BK166" s="30">
        <f ca="1">(1-IF($B166="Male", $C$3, $C$4))^MIN((BK$8-$C$6), $C$5)*IF($B166="Male", MIN(OFFSET(Mortality_Rates!$B$6, $C166, 0), Mortality_Rates!$B$111), MIN(OFFSET(Mortality_Rates!$B$6, $C166, 1),  Mortality_Rates!$C$111))</f>
        <v>1.7301702927555423E-3</v>
      </c>
    </row>
    <row r="167" spans="1:63" x14ac:dyDescent="0.35">
      <c r="A167" t="s">
        <v>38</v>
      </c>
      <c r="B167" t="s">
        <v>32</v>
      </c>
      <c r="C167">
        <f t="shared" si="27"/>
        <v>57</v>
      </c>
      <c r="D167" s="30">
        <f ca="1">(1-IF($B167="Male", $C$3, $C$4))^MIN((D$8-$C$6), $C$5)*IF($B167="Male", MIN(OFFSET(Mortality_Rates!$B$6, $C167, 0), Mortality_Rates!$B$111), MIN(OFFSET(Mortality_Rates!$B$6, $C167, 1),  Mortality_Rates!$C$111))</f>
        <v>3.3035669999999999E-3</v>
      </c>
      <c r="E167" s="30">
        <f ca="1">(1-IF($B167="Male", $C$3, $C$4))^MIN((E$8-$C$6), $C$5)*IF($B167="Male", MIN(OFFSET(Mortality_Rates!$B$6, $C167, 0), Mortality_Rates!$B$111), MIN(OFFSET(Mortality_Rates!$B$6, $C167, 1),  Mortality_Rates!$C$111))</f>
        <v>3.2655759794999999E-3</v>
      </c>
      <c r="F167" s="30">
        <f ca="1">(1-IF($B167="Male", $C$3, $C$4))^MIN((F$8-$C$6), $C$5)*IF($B167="Male", MIN(OFFSET(Mortality_Rates!$B$6, $C167, 0), Mortality_Rates!$B$111), MIN(OFFSET(Mortality_Rates!$B$6, $C167, 1),  Mortality_Rates!$C$111))</f>
        <v>3.2280218557357502E-3</v>
      </c>
      <c r="G167" s="30">
        <f ca="1">(1-IF($B167="Male", $C$3, $C$4))^MIN((G$8-$C$6), $C$5)*IF($B167="Male", MIN(OFFSET(Mortality_Rates!$B$6, $C167, 0), Mortality_Rates!$B$111), MIN(OFFSET(Mortality_Rates!$B$6, $C167, 1),  Mortality_Rates!$C$111))</f>
        <v>3.1908996043947891E-3</v>
      </c>
      <c r="H167" s="30">
        <f ca="1">(1-IF($B167="Male", $C$3, $C$4))^MIN((H$8-$C$6), $C$5)*IF($B167="Male", MIN(OFFSET(Mortality_Rates!$B$6, $C167, 0), Mortality_Rates!$B$111), MIN(OFFSET(Mortality_Rates!$B$6, $C167, 1),  Mortality_Rates!$C$111))</f>
        <v>3.1542042589442492E-3</v>
      </c>
      <c r="I167" s="30">
        <f ca="1">(1-IF($B167="Male", $C$3, $C$4))^MIN((I$8-$C$6), $C$5)*IF($B167="Male", MIN(OFFSET(Mortality_Rates!$B$6, $C167, 0), Mortality_Rates!$B$111), MIN(OFFSET(Mortality_Rates!$B$6, $C167, 1),  Mortality_Rates!$C$111))</f>
        <v>3.1179309099663901E-3</v>
      </c>
      <c r="J167" s="30">
        <f ca="1">(1-IF($B167="Male", $C$3, $C$4))^MIN((J$8-$C$6), $C$5)*IF($B167="Male", MIN(OFFSET(Mortality_Rates!$B$6, $C167, 0), Mortality_Rates!$B$111), MIN(OFFSET(Mortality_Rates!$B$6, $C167, 1),  Mortality_Rates!$C$111))</f>
        <v>3.082074704501777E-3</v>
      </c>
      <c r="K167" s="30">
        <f ca="1">(1-IF($B167="Male", $C$3, $C$4))^MIN((K$8-$C$6), $C$5)*IF($B167="Male", MIN(OFFSET(Mortality_Rates!$B$6, $C167, 0), Mortality_Rates!$B$111), MIN(OFFSET(Mortality_Rates!$B$6, $C167, 1),  Mortality_Rates!$C$111))</f>
        <v>3.0466308454000063E-3</v>
      </c>
      <c r="L167" s="30">
        <f ca="1">(1-IF($B167="Male", $C$3, $C$4))^MIN((L$8-$C$6), $C$5)*IF($B167="Male", MIN(OFFSET(Mortality_Rates!$B$6, $C167, 0), Mortality_Rates!$B$111), MIN(OFFSET(Mortality_Rates!$B$6, $C167, 1),  Mortality_Rates!$C$111))</f>
        <v>3.0115945906779066E-3</v>
      </c>
      <c r="M167" s="30">
        <f ca="1">(1-IF($B167="Male", $C$3, $C$4))^MIN((M$8-$C$6), $C$5)*IF($B167="Male", MIN(OFFSET(Mortality_Rates!$B$6, $C167, 0), Mortality_Rates!$B$111), MIN(OFFSET(Mortality_Rates!$B$6, $C167, 1),  Mortality_Rates!$C$111))</f>
        <v>2.9769612528851106E-3</v>
      </c>
      <c r="N167" s="30">
        <f ca="1">(1-IF($B167="Male", $C$3, $C$4))^MIN((N$8-$C$6), $C$5)*IF($B167="Male", MIN(OFFSET(Mortality_Rates!$B$6, $C167, 0), Mortality_Rates!$B$111), MIN(OFFSET(Mortality_Rates!$B$6, $C167, 1),  Mortality_Rates!$C$111))</f>
        <v>2.9427261984769316E-3</v>
      </c>
      <c r="O167" s="30">
        <f ca="1">(1-IF($B167="Male", $C$3, $C$4))^MIN((O$8-$C$6), $C$5)*IF($B167="Male", MIN(OFFSET(Mortality_Rates!$B$6, $C167, 0), Mortality_Rates!$B$111), MIN(OFFSET(Mortality_Rates!$B$6, $C167, 1),  Mortality_Rates!$C$111))</f>
        <v>2.9088848471944474E-3</v>
      </c>
      <c r="P167" s="30">
        <f ca="1">(1-IF($B167="Male", $C$3, $C$4))^MIN((P$8-$C$6), $C$5)*IF($B167="Male", MIN(OFFSET(Mortality_Rates!$B$6, $C167, 0), Mortality_Rates!$B$111), MIN(OFFSET(Mortality_Rates!$B$6, $C167, 1),  Mortality_Rates!$C$111))</f>
        <v>2.8754326714517113E-3</v>
      </c>
      <c r="Q167" s="30">
        <f ca="1">(1-IF($B167="Male", $C$3, $C$4))^MIN((Q$8-$C$6), $C$5)*IF($B167="Male", MIN(OFFSET(Mortality_Rates!$B$6, $C167, 0), Mortality_Rates!$B$111), MIN(OFFSET(Mortality_Rates!$B$6, $C167, 1),  Mortality_Rates!$C$111))</f>
        <v>2.8423651957300167E-3</v>
      </c>
      <c r="R167" s="30">
        <f ca="1">(1-IF($B167="Male", $C$3, $C$4))^MIN((R$8-$C$6), $C$5)*IF($B167="Male", MIN(OFFSET(Mortality_Rates!$B$6, $C167, 0), Mortality_Rates!$B$111), MIN(OFFSET(Mortality_Rates!$B$6, $C167, 1),  Mortality_Rates!$C$111))</f>
        <v>2.8096779959791217E-3</v>
      </c>
      <c r="S167" s="30">
        <f ca="1">(1-IF($B167="Male", $C$3, $C$4))^MIN((S$8-$C$6), $C$5)*IF($B167="Male", MIN(OFFSET(Mortality_Rates!$B$6, $C167, 0), Mortality_Rates!$B$111), MIN(OFFSET(Mortality_Rates!$B$6, $C167, 1),  Mortality_Rates!$C$111))</f>
        <v>2.7773666990253618E-3</v>
      </c>
      <c r="T167" s="30">
        <f ca="1">(1-IF($B167="Male", $C$3, $C$4))^MIN((T$8-$C$6), $C$5)*IF($B167="Male", MIN(OFFSET(Mortality_Rates!$B$6, $C167, 0), Mortality_Rates!$B$111), MIN(OFFSET(Mortality_Rates!$B$6, $C167, 1),  Mortality_Rates!$C$111))</f>
        <v>2.7454269819865698E-3</v>
      </c>
      <c r="U167" s="30">
        <f ca="1">(1-IF($B167="Male", $C$3, $C$4))^MIN((U$8-$C$6), $C$5)*IF($B167="Male", MIN(OFFSET(Mortality_Rates!$B$6, $C167, 0), Mortality_Rates!$B$111), MIN(OFFSET(Mortality_Rates!$B$6, $C167, 1),  Mortality_Rates!$C$111))</f>
        <v>2.7138545716937244E-3</v>
      </c>
      <c r="V167" s="30">
        <f ca="1">(1-IF($B167="Male", $C$3, $C$4))^MIN((V$8-$C$6), $C$5)*IF($B167="Male", MIN(OFFSET(Mortality_Rates!$B$6, $C167, 0), Mortality_Rates!$B$111), MIN(OFFSET(Mortality_Rates!$B$6, $C167, 1),  Mortality_Rates!$C$111))</f>
        <v>2.6826452441192465E-3</v>
      </c>
      <c r="W167" s="30">
        <f ca="1">(1-IF($B167="Male", $C$3, $C$4))^MIN((W$8-$C$6), $C$5)*IF($B167="Male", MIN(OFFSET(Mortality_Rates!$B$6, $C167, 0), Mortality_Rates!$B$111), MIN(OFFSET(Mortality_Rates!$B$6, $C167, 1),  Mortality_Rates!$C$111))</f>
        <v>2.6517948238118753E-3</v>
      </c>
      <c r="X167" s="30">
        <f ca="1">(1-IF($B167="Male", $C$3, $C$4))^MIN((X$8-$C$6), $C$5)*IF($B167="Male", MIN(OFFSET(Mortality_Rates!$B$6, $C167, 0), Mortality_Rates!$B$111), MIN(OFFSET(Mortality_Rates!$B$6, $C167, 1),  Mortality_Rates!$C$111))</f>
        <v>2.6212991833380393E-3</v>
      </c>
      <c r="Y167" s="30">
        <f ca="1">(1-IF($B167="Male", $C$3, $C$4))^MIN((Y$8-$C$6), $C$5)*IF($B167="Male", MIN(OFFSET(Mortality_Rates!$B$6, $C167, 0), Mortality_Rates!$B$111), MIN(OFFSET(Mortality_Rates!$B$6, $C167, 1),  Mortality_Rates!$C$111))</f>
        <v>2.5911542427296515E-3</v>
      </c>
      <c r="Z167" s="30">
        <f ca="1">(1-IF($B167="Male", $C$3, $C$4))^MIN((Z$8-$C$6), $C$5)*IF($B167="Male", MIN(OFFSET(Mortality_Rates!$B$6, $C167, 0), Mortality_Rates!$B$111), MIN(OFFSET(Mortality_Rates!$B$6, $C167, 1),  Mortality_Rates!$C$111))</f>
        <v>2.5613559689382608E-3</v>
      </c>
      <c r="AA167" s="30">
        <f ca="1">(1-IF($B167="Male", $C$3, $C$4))^MIN((AA$8-$C$6), $C$5)*IF($B167="Male", MIN(OFFSET(Mortality_Rates!$B$6, $C167, 0), Mortality_Rates!$B$111), MIN(OFFSET(Mortality_Rates!$B$6, $C167, 1),  Mortality_Rates!$C$111))</f>
        <v>2.5319003752954706E-3</v>
      </c>
      <c r="AB167" s="30">
        <f ca="1">(1-IF($B167="Male", $C$3, $C$4))^MIN((AB$8-$C$6), $C$5)*IF($B167="Male", MIN(OFFSET(Mortality_Rates!$B$6, $C167, 0), Mortality_Rates!$B$111), MIN(OFFSET(Mortality_Rates!$B$6, $C167, 1),  Mortality_Rates!$C$111))</f>
        <v>2.5027835209795726E-3</v>
      </c>
      <c r="AC167" s="30">
        <f ca="1">(1-IF($B167="Male", $C$3, $C$4))^MIN((AC$8-$C$6), $C$5)*IF($B167="Male", MIN(OFFSET(Mortality_Rates!$B$6, $C167, 0), Mortality_Rates!$B$111), MIN(OFFSET(Mortality_Rates!$B$6, $C167, 1),  Mortality_Rates!$C$111))</f>
        <v>2.4740015104883079E-3</v>
      </c>
      <c r="AD167" s="30">
        <f ca="1">(1-IF($B167="Male", $C$3, $C$4))^MIN((AD$8-$C$6), $C$5)*IF($B167="Male", MIN(OFFSET(Mortality_Rates!$B$6, $C167, 0), Mortality_Rates!$B$111), MIN(OFFSET(Mortality_Rates!$B$6, $C167, 1),  Mortality_Rates!$C$111))</f>
        <v>2.4455504931176924E-3</v>
      </c>
      <c r="AE167" s="30">
        <f ca="1">(1-IF($B167="Male", $C$3, $C$4))^MIN((AE$8-$C$6), $C$5)*IF($B167="Male", MIN(OFFSET(Mortality_Rates!$B$6, $C167, 0), Mortality_Rates!$B$111), MIN(OFFSET(Mortality_Rates!$B$6, $C167, 1),  Mortality_Rates!$C$111))</f>
        <v>2.4174266624468394E-3</v>
      </c>
      <c r="AF167" s="30">
        <f ca="1">(1-IF($B167="Male", $C$3, $C$4))^MIN((AF$8-$C$6), $C$5)*IF($B167="Male", MIN(OFFSET(Mortality_Rates!$B$6, $C167, 0), Mortality_Rates!$B$111), MIN(OFFSET(Mortality_Rates!$B$6, $C167, 1),  Mortality_Rates!$C$111))</f>
        <v>2.3896262558287004E-3</v>
      </c>
      <c r="AG167" s="30">
        <f ca="1">(1-IF($B167="Male", $C$3, $C$4))^MIN((AG$8-$C$6), $C$5)*IF($B167="Male", MIN(OFFSET(Mortality_Rates!$B$6, $C167, 0), Mortality_Rates!$B$111), MIN(OFFSET(Mortality_Rates!$B$6, $C167, 1),  Mortality_Rates!$C$111))</f>
        <v>2.3621455538866704E-3</v>
      </c>
      <c r="AH167" s="30">
        <f ca="1">(1-IF($B167="Male", $C$3, $C$4))^MIN((AH$8-$C$6), $C$5)*IF($B167="Male", MIN(OFFSET(Mortality_Rates!$B$6, $C167, 0), Mortality_Rates!$B$111), MIN(OFFSET(Mortality_Rates!$B$6, $C167, 1),  Mortality_Rates!$C$111))</f>
        <v>2.3349808800169737E-3</v>
      </c>
      <c r="AI167" s="30">
        <f ca="1">(1-IF($B167="Male", $C$3, $C$4))^MIN((AI$8-$C$6), $C$5)*IF($B167="Male", MIN(OFFSET(Mortality_Rates!$B$6, $C167, 0), Mortality_Rates!$B$111), MIN(OFFSET(Mortality_Rates!$B$6, $C167, 1),  Mortality_Rates!$C$111))</f>
        <v>2.3081285998967785E-3</v>
      </c>
      <c r="AJ167" s="30">
        <f ca="1">(1-IF($B167="Male", $C$3, $C$4))^MIN((AJ$8-$C$6), $C$5)*IF($B167="Male", MIN(OFFSET(Mortality_Rates!$B$6, $C167, 0), Mortality_Rates!$B$111), MIN(OFFSET(Mortality_Rates!$B$6, $C167, 1),  Mortality_Rates!$C$111))</f>
        <v>2.2815851209979656E-3</v>
      </c>
      <c r="AK167" s="30">
        <f ca="1">(1-IF($B167="Male", $C$3, $C$4))^MIN((AK$8-$C$6), $C$5)*IF($B167="Male", MIN(OFFSET(Mortality_Rates!$B$6, $C167, 0), Mortality_Rates!$B$111), MIN(OFFSET(Mortality_Rates!$B$6, $C167, 1),  Mortality_Rates!$C$111))</f>
        <v>2.255346892106489E-3</v>
      </c>
      <c r="AL167" s="30">
        <f ca="1">(1-IF($B167="Male", $C$3, $C$4))^MIN((AL$8-$C$6), $C$5)*IF($B167="Male", MIN(OFFSET(Mortality_Rates!$B$6, $C167, 0), Mortality_Rates!$B$111), MIN(OFFSET(Mortality_Rates!$B$6, $C167, 1),  Mortality_Rates!$C$111))</f>
        <v>2.229410402847264E-3</v>
      </c>
      <c r="AM167" s="30">
        <f ca="1">(1-IF($B167="Male", $C$3, $C$4))^MIN((AM$8-$C$6), $C$5)*IF($B167="Male", MIN(OFFSET(Mortality_Rates!$B$6, $C167, 0), Mortality_Rates!$B$111), MIN(OFFSET(Mortality_Rates!$B$6, $C167, 1),  Mortality_Rates!$C$111))</f>
        <v>2.2037721832145209E-3</v>
      </c>
      <c r="AN167" s="30">
        <f ca="1">(1-IF($B167="Male", $C$3, $C$4))^MIN((AN$8-$C$6), $C$5)*IF($B167="Male", MIN(OFFSET(Mortality_Rates!$B$6, $C167, 0), Mortality_Rates!$B$111), MIN(OFFSET(Mortality_Rates!$B$6, $C167, 1),  Mortality_Rates!$C$111))</f>
        <v>2.178428803107554E-3</v>
      </c>
      <c r="AO167" s="30">
        <f ca="1">(1-IF($B167="Male", $C$3, $C$4))^MIN((AO$8-$C$6), $C$5)*IF($B167="Male", MIN(OFFSET(Mortality_Rates!$B$6, $C167, 0), Mortality_Rates!$B$111), MIN(OFFSET(Mortality_Rates!$B$6, $C167, 1),  Mortality_Rates!$C$111))</f>
        <v>2.1533768718718172E-3</v>
      </c>
      <c r="AP167" s="30">
        <f ca="1">(1-IF($B167="Male", $C$3, $C$4))^MIN((AP$8-$C$6), $C$5)*IF($B167="Male", MIN(OFFSET(Mortality_Rates!$B$6, $C167, 0), Mortality_Rates!$B$111), MIN(OFFSET(Mortality_Rates!$B$6, $C167, 1),  Mortality_Rates!$C$111))</f>
        <v>2.1286130378452913E-3</v>
      </c>
      <c r="AQ167" s="30">
        <f ca="1">(1-IF($B167="Male", $C$3, $C$4))^MIN((AQ$8-$C$6), $C$5)*IF($B167="Male", MIN(OFFSET(Mortality_Rates!$B$6, $C167, 0), Mortality_Rates!$B$111), MIN(OFFSET(Mortality_Rates!$B$6, $C167, 1),  Mortality_Rates!$C$111))</f>
        <v>2.1041339879100704E-3</v>
      </c>
      <c r="AR167" s="30">
        <f ca="1">(1-IF($B167="Male", $C$3, $C$4))^MIN((AR$8-$C$6), $C$5)*IF($B167="Male", MIN(OFFSET(Mortality_Rates!$B$6, $C167, 0), Mortality_Rates!$B$111), MIN(OFFSET(Mortality_Rates!$B$6, $C167, 1),  Mortality_Rates!$C$111))</f>
        <v>2.0799364470491049E-3</v>
      </c>
      <c r="AS167" s="30">
        <f ca="1">(1-IF($B167="Male", $C$3, $C$4))^MIN((AS$8-$C$6), $C$5)*IF($B167="Male", MIN(OFFSET(Mortality_Rates!$B$6, $C167, 0), Mortality_Rates!$B$111), MIN(OFFSET(Mortality_Rates!$B$6, $C167, 1),  Mortality_Rates!$C$111))</f>
        <v>2.0560171779080401E-3</v>
      </c>
      <c r="AT167" s="30">
        <f ca="1">(1-IF($B167="Male", $C$3, $C$4))^MIN((AT$8-$C$6), $C$5)*IF($B167="Male", MIN(OFFSET(Mortality_Rates!$B$6, $C167, 0), Mortality_Rates!$B$111), MIN(OFFSET(Mortality_Rates!$B$6, $C167, 1),  Mortality_Rates!$C$111))</f>
        <v>2.0323729803620977E-3</v>
      </c>
      <c r="AU167" s="30">
        <f ca="1">(1-IF($B167="Male", $C$3, $C$4))^MIN((AU$8-$C$6), $C$5)*IF($B167="Male", MIN(OFFSET(Mortality_Rates!$B$6, $C167, 0), Mortality_Rates!$B$111), MIN(OFFSET(Mortality_Rates!$B$6, $C167, 1),  Mortality_Rates!$C$111))</f>
        <v>2.0090006910879338E-3</v>
      </c>
      <c r="AV167" s="30">
        <f ca="1">(1-IF($B167="Male", $C$3, $C$4))^MIN((AV$8-$C$6), $C$5)*IF($B167="Male", MIN(OFFSET(Mortality_Rates!$B$6, $C167, 0), Mortality_Rates!$B$111), MIN(OFFSET(Mortality_Rates!$B$6, $C167, 1),  Mortality_Rates!$C$111))</f>
        <v>1.9858971831404225E-3</v>
      </c>
      <c r="AW167" s="30">
        <f ca="1">(1-IF($B167="Male", $C$3, $C$4))^MIN((AW$8-$C$6), $C$5)*IF($B167="Male", MIN(OFFSET(Mortality_Rates!$B$6, $C167, 0), Mortality_Rates!$B$111), MIN(OFFSET(Mortality_Rates!$B$6, $C167, 1),  Mortality_Rates!$C$111))</f>
        <v>1.9630593655343078E-3</v>
      </c>
      <c r="AX167" s="30">
        <f ca="1">(1-IF($B167="Male", $C$3, $C$4))^MIN((AX$8-$C$6), $C$5)*IF($B167="Male", MIN(OFFSET(Mortality_Rates!$B$6, $C167, 0), Mortality_Rates!$B$111), MIN(OFFSET(Mortality_Rates!$B$6, $C167, 1),  Mortality_Rates!$C$111))</f>
        <v>1.9404841828306633E-3</v>
      </c>
      <c r="AY167" s="30">
        <f ca="1">(1-IF($B167="Male", $C$3, $C$4))^MIN((AY$8-$C$6), $C$5)*IF($B167="Male", MIN(OFFSET(Mortality_Rates!$B$6, $C167, 0), Mortality_Rates!$B$111), MIN(OFFSET(Mortality_Rates!$B$6, $C167, 1),  Mortality_Rates!$C$111))</f>
        <v>1.9181686147281105E-3</v>
      </c>
      <c r="AZ167" s="30">
        <f ca="1">(1-IF($B167="Male", $C$3, $C$4))^MIN((AZ$8-$C$6), $C$5)*IF($B167="Male", MIN(OFFSET(Mortality_Rates!$B$6, $C167, 0), Mortality_Rates!$B$111), MIN(OFFSET(Mortality_Rates!$B$6, $C167, 1),  Mortality_Rates!$C$111))</f>
        <v>1.8961096756587373E-3</v>
      </c>
      <c r="BA167" s="30">
        <f ca="1">(1-IF($B167="Male", $C$3, $C$4))^MIN((BA$8-$C$6), $C$5)*IF($B167="Male", MIN(OFFSET(Mortality_Rates!$B$6, $C167, 0), Mortality_Rates!$B$111), MIN(OFFSET(Mortality_Rates!$B$6, $C167, 1),  Mortality_Rates!$C$111))</f>
        <v>1.8743044143886621E-3</v>
      </c>
      <c r="BB167" s="30">
        <f ca="1">(1-IF($B167="Male", $C$3, $C$4))^MIN((BB$8-$C$6), $C$5)*IF($B167="Male", MIN(OFFSET(Mortality_Rates!$B$6, $C167, 0), Mortality_Rates!$B$111), MIN(OFFSET(Mortality_Rates!$B$6, $C167, 1),  Mortality_Rates!$C$111))</f>
        <v>1.8743044143886621E-3</v>
      </c>
      <c r="BC167" s="30">
        <f ca="1">(1-IF($B167="Male", $C$3, $C$4))^MIN((BC$8-$C$6), $C$5)*IF($B167="Male", MIN(OFFSET(Mortality_Rates!$B$6, $C167, 0), Mortality_Rates!$B$111), MIN(OFFSET(Mortality_Rates!$B$6, $C167, 1),  Mortality_Rates!$C$111))</f>
        <v>1.8743044143886621E-3</v>
      </c>
      <c r="BD167" s="30">
        <f ca="1">(1-IF($B167="Male", $C$3, $C$4))^MIN((BD$8-$C$6), $C$5)*IF($B167="Male", MIN(OFFSET(Mortality_Rates!$B$6, $C167, 0), Mortality_Rates!$B$111), MIN(OFFSET(Mortality_Rates!$B$6, $C167, 1),  Mortality_Rates!$C$111))</f>
        <v>1.8743044143886621E-3</v>
      </c>
      <c r="BE167" s="30">
        <f ca="1">(1-IF($B167="Male", $C$3, $C$4))^MIN((BE$8-$C$6), $C$5)*IF($B167="Male", MIN(OFFSET(Mortality_Rates!$B$6, $C167, 0), Mortality_Rates!$B$111), MIN(OFFSET(Mortality_Rates!$B$6, $C167, 1),  Mortality_Rates!$C$111))</f>
        <v>1.8743044143886621E-3</v>
      </c>
      <c r="BF167" s="30">
        <f ca="1">(1-IF($B167="Male", $C$3, $C$4))^MIN((BF$8-$C$6), $C$5)*IF($B167="Male", MIN(OFFSET(Mortality_Rates!$B$6, $C167, 0), Mortality_Rates!$B$111), MIN(OFFSET(Mortality_Rates!$B$6, $C167, 1),  Mortality_Rates!$C$111))</f>
        <v>1.8743044143886621E-3</v>
      </c>
      <c r="BG167" s="30">
        <f ca="1">(1-IF($B167="Male", $C$3, $C$4))^MIN((BG$8-$C$6), $C$5)*IF($B167="Male", MIN(OFFSET(Mortality_Rates!$B$6, $C167, 0), Mortality_Rates!$B$111), MIN(OFFSET(Mortality_Rates!$B$6, $C167, 1),  Mortality_Rates!$C$111))</f>
        <v>1.8743044143886621E-3</v>
      </c>
      <c r="BH167" s="30">
        <f ca="1">(1-IF($B167="Male", $C$3, $C$4))^MIN((BH$8-$C$6), $C$5)*IF($B167="Male", MIN(OFFSET(Mortality_Rates!$B$6, $C167, 0), Mortality_Rates!$B$111), MIN(OFFSET(Mortality_Rates!$B$6, $C167, 1),  Mortality_Rates!$C$111))</f>
        <v>1.8743044143886621E-3</v>
      </c>
      <c r="BI167" s="30">
        <f ca="1">(1-IF($B167="Male", $C$3, $C$4))^MIN((BI$8-$C$6), $C$5)*IF($B167="Male", MIN(OFFSET(Mortality_Rates!$B$6, $C167, 0), Mortality_Rates!$B$111), MIN(OFFSET(Mortality_Rates!$B$6, $C167, 1),  Mortality_Rates!$C$111))</f>
        <v>1.8743044143886621E-3</v>
      </c>
      <c r="BJ167" s="30">
        <f ca="1">(1-IF($B167="Male", $C$3, $C$4))^MIN((BJ$8-$C$6), $C$5)*IF($B167="Male", MIN(OFFSET(Mortality_Rates!$B$6, $C167, 0), Mortality_Rates!$B$111), MIN(OFFSET(Mortality_Rates!$B$6, $C167, 1),  Mortality_Rates!$C$111))</f>
        <v>1.8743044143886621E-3</v>
      </c>
      <c r="BK167" s="30">
        <f ca="1">(1-IF($B167="Male", $C$3, $C$4))^MIN((BK$8-$C$6), $C$5)*IF($B167="Male", MIN(OFFSET(Mortality_Rates!$B$6, $C167, 0), Mortality_Rates!$B$111), MIN(OFFSET(Mortality_Rates!$B$6, $C167, 1),  Mortality_Rates!$C$111))</f>
        <v>1.8743044143886621E-3</v>
      </c>
    </row>
    <row r="168" spans="1:63" x14ac:dyDescent="0.35">
      <c r="A168" t="s">
        <v>38</v>
      </c>
      <c r="B168" t="s">
        <v>32</v>
      </c>
      <c r="C168">
        <f t="shared" si="27"/>
        <v>58</v>
      </c>
      <c r="D168" s="30">
        <f ca="1">(1-IF($B168="Male", $C$3, $C$4))^MIN((D$8-$C$6), $C$5)*IF($B168="Male", MIN(OFFSET(Mortality_Rates!$B$6, $C168, 0), Mortality_Rates!$B$111), MIN(OFFSET(Mortality_Rates!$B$6, $C168, 1),  Mortality_Rates!$C$111))</f>
        <v>3.5961630000000003E-3</v>
      </c>
      <c r="E168" s="30">
        <f ca="1">(1-IF($B168="Male", $C$3, $C$4))^MIN((E$8-$C$6), $C$5)*IF($B168="Male", MIN(OFFSET(Mortality_Rates!$B$6, $C168, 0), Mortality_Rates!$B$111), MIN(OFFSET(Mortality_Rates!$B$6, $C168, 1),  Mortality_Rates!$C$111))</f>
        <v>3.5548071255000003E-3</v>
      </c>
      <c r="F168" s="30">
        <f ca="1">(1-IF($B168="Male", $C$3, $C$4))^MIN((F$8-$C$6), $C$5)*IF($B168="Male", MIN(OFFSET(Mortality_Rates!$B$6, $C168, 0), Mortality_Rates!$B$111), MIN(OFFSET(Mortality_Rates!$B$6, $C168, 1),  Mortality_Rates!$C$111))</f>
        <v>3.5139268435567502E-3</v>
      </c>
      <c r="G168" s="30">
        <f ca="1">(1-IF($B168="Male", $C$3, $C$4))^MIN((G$8-$C$6), $C$5)*IF($B168="Male", MIN(OFFSET(Mortality_Rates!$B$6, $C168, 0), Mortality_Rates!$B$111), MIN(OFFSET(Mortality_Rates!$B$6, $C168, 1),  Mortality_Rates!$C$111))</f>
        <v>3.4735166848558481E-3</v>
      </c>
      <c r="H168" s="30">
        <f ca="1">(1-IF($B168="Male", $C$3, $C$4))^MIN((H$8-$C$6), $C$5)*IF($B168="Male", MIN(OFFSET(Mortality_Rates!$B$6, $C168, 0), Mortality_Rates!$B$111), MIN(OFFSET(Mortality_Rates!$B$6, $C168, 1),  Mortality_Rates!$C$111))</f>
        <v>3.4335712429800058E-3</v>
      </c>
      <c r="I168" s="30">
        <f ca="1">(1-IF($B168="Male", $C$3, $C$4))^MIN((I$8-$C$6), $C$5)*IF($B168="Male", MIN(OFFSET(Mortality_Rates!$B$6, $C168, 0), Mortality_Rates!$B$111), MIN(OFFSET(Mortality_Rates!$B$6, $C168, 1),  Mortality_Rates!$C$111))</f>
        <v>3.3940851736857357E-3</v>
      </c>
      <c r="J168" s="30">
        <f ca="1">(1-IF($B168="Male", $C$3, $C$4))^MIN((J$8-$C$6), $C$5)*IF($B168="Male", MIN(OFFSET(Mortality_Rates!$B$6, $C168, 0), Mortality_Rates!$B$111), MIN(OFFSET(Mortality_Rates!$B$6, $C168, 1),  Mortality_Rates!$C$111))</f>
        <v>3.3550531941883501E-3</v>
      </c>
      <c r="K168" s="30">
        <f ca="1">(1-IF($B168="Male", $C$3, $C$4))^MIN((K$8-$C$6), $C$5)*IF($B168="Male", MIN(OFFSET(Mortality_Rates!$B$6, $C168, 0), Mortality_Rates!$B$111), MIN(OFFSET(Mortality_Rates!$B$6, $C168, 1),  Mortality_Rates!$C$111))</f>
        <v>3.3164700824551839E-3</v>
      </c>
      <c r="L168" s="30">
        <f ca="1">(1-IF($B168="Male", $C$3, $C$4))^MIN((L$8-$C$6), $C$5)*IF($B168="Male", MIN(OFFSET(Mortality_Rates!$B$6, $C168, 0), Mortality_Rates!$B$111), MIN(OFFSET(Mortality_Rates!$B$6, $C168, 1),  Mortality_Rates!$C$111))</f>
        <v>3.2783306765069493E-3</v>
      </c>
      <c r="M168" s="30">
        <f ca="1">(1-IF($B168="Male", $C$3, $C$4))^MIN((M$8-$C$6), $C$5)*IF($B168="Male", MIN(OFFSET(Mortality_Rates!$B$6, $C168, 0), Mortality_Rates!$B$111), MIN(OFFSET(Mortality_Rates!$B$6, $C168, 1),  Mortality_Rates!$C$111))</f>
        <v>3.2406298737271194E-3</v>
      </c>
      <c r="N168" s="30">
        <f ca="1">(1-IF($B168="Male", $C$3, $C$4))^MIN((N$8-$C$6), $C$5)*IF($B168="Male", MIN(OFFSET(Mortality_Rates!$B$6, $C168, 0), Mortality_Rates!$B$111), MIN(OFFSET(Mortality_Rates!$B$6, $C168, 1),  Mortality_Rates!$C$111))</f>
        <v>3.2033626301792577E-3</v>
      </c>
      <c r="O168" s="30">
        <f ca="1">(1-IF($B168="Male", $C$3, $C$4))^MIN((O$8-$C$6), $C$5)*IF($B168="Male", MIN(OFFSET(Mortality_Rates!$B$6, $C168, 0), Mortality_Rates!$B$111), MIN(OFFSET(Mortality_Rates!$B$6, $C168, 1),  Mortality_Rates!$C$111))</f>
        <v>3.1665239599321963E-3</v>
      </c>
      <c r="P168" s="30">
        <f ca="1">(1-IF($B168="Male", $C$3, $C$4))^MIN((P$8-$C$6), $C$5)*IF($B168="Male", MIN(OFFSET(Mortality_Rates!$B$6, $C168, 0), Mortality_Rates!$B$111), MIN(OFFSET(Mortality_Rates!$B$6, $C168, 1),  Mortality_Rates!$C$111))</f>
        <v>3.1301089343929761E-3</v>
      </c>
      <c r="Q168" s="30">
        <f ca="1">(1-IF($B168="Male", $C$3, $C$4))^MIN((Q$8-$C$6), $C$5)*IF($B168="Male", MIN(OFFSET(Mortality_Rates!$B$6, $C168, 0), Mortality_Rates!$B$111), MIN(OFFSET(Mortality_Rates!$B$6, $C168, 1),  Mortality_Rates!$C$111))</f>
        <v>3.0941126816474572E-3</v>
      </c>
      <c r="R168" s="30">
        <f ca="1">(1-IF($B168="Male", $C$3, $C$4))^MIN((R$8-$C$6), $C$5)*IF($B168="Male", MIN(OFFSET(Mortality_Rates!$B$6, $C168, 0), Mortality_Rates!$B$111), MIN(OFFSET(Mortality_Rates!$B$6, $C168, 1),  Mortality_Rates!$C$111))</f>
        <v>3.0585303858085113E-3</v>
      </c>
      <c r="S168" s="30">
        <f ca="1">(1-IF($B168="Male", $C$3, $C$4))^MIN((S$8-$C$6), $C$5)*IF($B168="Male", MIN(OFFSET(Mortality_Rates!$B$6, $C168, 0), Mortality_Rates!$B$111), MIN(OFFSET(Mortality_Rates!$B$6, $C168, 1),  Mortality_Rates!$C$111))</f>
        <v>3.0233572863717136E-3</v>
      </c>
      <c r="T168" s="30">
        <f ca="1">(1-IF($B168="Male", $C$3, $C$4))^MIN((T$8-$C$6), $C$5)*IF($B168="Male", MIN(OFFSET(Mortality_Rates!$B$6, $C168, 0), Mortality_Rates!$B$111), MIN(OFFSET(Mortality_Rates!$B$6, $C168, 1),  Mortality_Rates!$C$111))</f>
        <v>2.9885886775784386E-3</v>
      </c>
      <c r="U168" s="30">
        <f ca="1">(1-IF($B168="Male", $C$3, $C$4))^MIN((U$8-$C$6), $C$5)*IF($B168="Male", MIN(OFFSET(Mortality_Rates!$B$6, $C168, 0), Mortality_Rates!$B$111), MIN(OFFSET(Mortality_Rates!$B$6, $C168, 1),  Mortality_Rates!$C$111))</f>
        <v>2.9542199077862868E-3</v>
      </c>
      <c r="V168" s="30">
        <f ca="1">(1-IF($B168="Male", $C$3, $C$4))^MIN((V$8-$C$6), $C$5)*IF($B168="Male", MIN(OFFSET(Mortality_Rates!$B$6, $C168, 0), Mortality_Rates!$B$111), MIN(OFFSET(Mortality_Rates!$B$6, $C168, 1),  Mortality_Rates!$C$111))</f>
        <v>2.9202463788467444E-3</v>
      </c>
      <c r="W168" s="30">
        <f ca="1">(1-IF($B168="Male", $C$3, $C$4))^MIN((W$8-$C$6), $C$5)*IF($B168="Male", MIN(OFFSET(Mortality_Rates!$B$6, $C168, 0), Mortality_Rates!$B$111), MIN(OFFSET(Mortality_Rates!$B$6, $C168, 1),  Mortality_Rates!$C$111))</f>
        <v>2.8866635454900071E-3</v>
      </c>
      <c r="X168" s="30">
        <f ca="1">(1-IF($B168="Male", $C$3, $C$4))^MIN((X$8-$C$6), $C$5)*IF($B168="Male", MIN(OFFSET(Mortality_Rates!$B$6, $C168, 0), Mortality_Rates!$B$111), MIN(OFFSET(Mortality_Rates!$B$6, $C168, 1),  Mortality_Rates!$C$111))</f>
        <v>2.8534669147168724E-3</v>
      </c>
      <c r="Y168" s="30">
        <f ca="1">(1-IF($B168="Male", $C$3, $C$4))^MIN((Y$8-$C$6), $C$5)*IF($B168="Male", MIN(OFFSET(Mortality_Rates!$B$6, $C168, 0), Mortality_Rates!$B$111), MIN(OFFSET(Mortality_Rates!$B$6, $C168, 1),  Mortality_Rates!$C$111))</f>
        <v>2.8206520451976281E-3</v>
      </c>
      <c r="Z168" s="30">
        <f ca="1">(1-IF($B168="Male", $C$3, $C$4))^MIN((Z$8-$C$6), $C$5)*IF($B168="Male", MIN(OFFSET(Mortality_Rates!$B$6, $C168, 0), Mortality_Rates!$B$111), MIN(OFFSET(Mortality_Rates!$B$6, $C168, 1),  Mortality_Rates!$C$111))</f>
        <v>2.7882145466778556E-3</v>
      </c>
      <c r="AA168" s="30">
        <f ca="1">(1-IF($B168="Male", $C$3, $C$4))^MIN((AA$8-$C$6), $C$5)*IF($B168="Male", MIN(OFFSET(Mortality_Rates!$B$6, $C168, 0), Mortality_Rates!$B$111), MIN(OFFSET(Mortality_Rates!$B$6, $C168, 1),  Mortality_Rates!$C$111))</f>
        <v>2.7561500793910603E-3</v>
      </c>
      <c r="AB168" s="30">
        <f ca="1">(1-IF($B168="Male", $C$3, $C$4))^MIN((AB$8-$C$6), $C$5)*IF($B168="Male", MIN(OFFSET(Mortality_Rates!$B$6, $C168, 0), Mortality_Rates!$B$111), MIN(OFFSET(Mortality_Rates!$B$6, $C168, 1),  Mortality_Rates!$C$111))</f>
        <v>2.7244543534780631E-3</v>
      </c>
      <c r="AC168" s="30">
        <f ca="1">(1-IF($B168="Male", $C$3, $C$4))^MIN((AC$8-$C$6), $C$5)*IF($B168="Male", MIN(OFFSET(Mortality_Rates!$B$6, $C168, 0), Mortality_Rates!$B$111), MIN(OFFSET(Mortality_Rates!$B$6, $C168, 1),  Mortality_Rates!$C$111))</f>
        <v>2.6931231284130653E-3</v>
      </c>
      <c r="AD168" s="30">
        <f ca="1">(1-IF($B168="Male", $C$3, $C$4))^MIN((AD$8-$C$6), $C$5)*IF($B168="Male", MIN(OFFSET(Mortality_Rates!$B$6, $C168, 0), Mortality_Rates!$B$111), MIN(OFFSET(Mortality_Rates!$B$6, $C168, 1),  Mortality_Rates!$C$111))</f>
        <v>2.6621522124363152E-3</v>
      </c>
      <c r="AE168" s="30">
        <f ca="1">(1-IF($B168="Male", $C$3, $C$4))^MIN((AE$8-$C$6), $C$5)*IF($B168="Male", MIN(OFFSET(Mortality_Rates!$B$6, $C168, 0), Mortality_Rates!$B$111), MIN(OFFSET(Mortality_Rates!$B$6, $C168, 1),  Mortality_Rates!$C$111))</f>
        <v>2.631537461993298E-3</v>
      </c>
      <c r="AF168" s="30">
        <f ca="1">(1-IF($B168="Male", $C$3, $C$4))^MIN((AF$8-$C$6), $C$5)*IF($B168="Male", MIN(OFFSET(Mortality_Rates!$B$6, $C168, 0), Mortality_Rates!$B$111), MIN(OFFSET(Mortality_Rates!$B$6, $C168, 1),  Mortality_Rates!$C$111))</f>
        <v>2.6012747811803749E-3</v>
      </c>
      <c r="AG168" s="30">
        <f ca="1">(1-IF($B168="Male", $C$3, $C$4))^MIN((AG$8-$C$6), $C$5)*IF($B168="Male", MIN(OFFSET(Mortality_Rates!$B$6, $C168, 0), Mortality_Rates!$B$111), MIN(OFFSET(Mortality_Rates!$B$6, $C168, 1),  Mortality_Rates!$C$111))</f>
        <v>2.5713601211968004E-3</v>
      </c>
      <c r="AH168" s="30">
        <f ca="1">(1-IF($B168="Male", $C$3, $C$4))^MIN((AH$8-$C$6), $C$5)*IF($B168="Male", MIN(OFFSET(Mortality_Rates!$B$6, $C168, 0), Mortality_Rates!$B$111), MIN(OFFSET(Mortality_Rates!$B$6, $C168, 1),  Mortality_Rates!$C$111))</f>
        <v>2.5417894798030376E-3</v>
      </c>
      <c r="AI168" s="30">
        <f ca="1">(1-IF($B168="Male", $C$3, $C$4))^MIN((AI$8-$C$6), $C$5)*IF($B168="Male", MIN(OFFSET(Mortality_Rates!$B$6, $C168, 0), Mortality_Rates!$B$111), MIN(OFFSET(Mortality_Rates!$B$6, $C168, 1),  Mortality_Rates!$C$111))</f>
        <v>2.5125589007853025E-3</v>
      </c>
      <c r="AJ168" s="30">
        <f ca="1">(1-IF($B168="Male", $C$3, $C$4))^MIN((AJ$8-$C$6), $C$5)*IF($B168="Male", MIN(OFFSET(Mortality_Rates!$B$6, $C168, 0), Mortality_Rates!$B$111), MIN(OFFSET(Mortality_Rates!$B$6, $C168, 1),  Mortality_Rates!$C$111))</f>
        <v>2.4836644734262717E-3</v>
      </c>
      <c r="AK168" s="30">
        <f ca="1">(1-IF($B168="Male", $C$3, $C$4))^MIN((AK$8-$C$6), $C$5)*IF($B168="Male", MIN(OFFSET(Mortality_Rates!$B$6, $C168, 0), Mortality_Rates!$B$111), MIN(OFFSET(Mortality_Rates!$B$6, $C168, 1),  Mortality_Rates!$C$111))</f>
        <v>2.4551023319818693E-3</v>
      </c>
      <c r="AL168" s="30">
        <f ca="1">(1-IF($B168="Male", $C$3, $C$4))^MIN((AL$8-$C$6), $C$5)*IF($B168="Male", MIN(OFFSET(Mortality_Rates!$B$6, $C168, 0), Mortality_Rates!$B$111), MIN(OFFSET(Mortality_Rates!$B$6, $C168, 1),  Mortality_Rates!$C$111))</f>
        <v>2.4268686551640779E-3</v>
      </c>
      <c r="AM168" s="30">
        <f ca="1">(1-IF($B168="Male", $C$3, $C$4))^MIN((AM$8-$C$6), $C$5)*IF($B168="Male", MIN(OFFSET(Mortality_Rates!$B$6, $C168, 0), Mortality_Rates!$B$111), MIN(OFFSET(Mortality_Rates!$B$6, $C168, 1),  Mortality_Rates!$C$111))</f>
        <v>2.3989596656296911E-3</v>
      </c>
      <c r="AN168" s="30">
        <f ca="1">(1-IF($B168="Male", $C$3, $C$4))^MIN((AN$8-$C$6), $C$5)*IF($B168="Male", MIN(OFFSET(Mortality_Rates!$B$6, $C168, 0), Mortality_Rates!$B$111), MIN(OFFSET(Mortality_Rates!$B$6, $C168, 1),  Mortality_Rates!$C$111))</f>
        <v>2.3713716294749498E-3</v>
      </c>
      <c r="AO168" s="30">
        <f ca="1">(1-IF($B168="Male", $C$3, $C$4))^MIN((AO$8-$C$6), $C$5)*IF($B168="Male", MIN(OFFSET(Mortality_Rates!$B$6, $C168, 0), Mortality_Rates!$B$111), MIN(OFFSET(Mortality_Rates!$B$6, $C168, 1),  Mortality_Rates!$C$111))</f>
        <v>2.3441008557359877E-3</v>
      </c>
      <c r="AP168" s="30">
        <f ca="1">(1-IF($B168="Male", $C$3, $C$4))^MIN((AP$8-$C$6), $C$5)*IF($B168="Male", MIN(OFFSET(Mortality_Rates!$B$6, $C168, 0), Mortality_Rates!$B$111), MIN(OFFSET(Mortality_Rates!$B$6, $C168, 1),  Mortality_Rates!$C$111))</f>
        <v>2.3171436958950241E-3</v>
      </c>
      <c r="AQ168" s="30">
        <f ca="1">(1-IF($B168="Male", $C$3, $C$4))^MIN((AQ$8-$C$6), $C$5)*IF($B168="Male", MIN(OFFSET(Mortality_Rates!$B$6, $C168, 0), Mortality_Rates!$B$111), MIN(OFFSET(Mortality_Rates!$B$6, $C168, 1),  Mortality_Rates!$C$111))</f>
        <v>2.2904965433922313E-3</v>
      </c>
      <c r="AR168" s="30">
        <f ca="1">(1-IF($B168="Male", $C$3, $C$4))^MIN((AR$8-$C$6), $C$5)*IF($B168="Male", MIN(OFFSET(Mortality_Rates!$B$6, $C168, 0), Mortality_Rates!$B$111), MIN(OFFSET(Mortality_Rates!$B$6, $C168, 1),  Mortality_Rates!$C$111))</f>
        <v>2.2641558331432205E-3</v>
      </c>
      <c r="AS168" s="30">
        <f ca="1">(1-IF($B168="Male", $C$3, $C$4))^MIN((AS$8-$C$6), $C$5)*IF($B168="Male", MIN(OFFSET(Mortality_Rates!$B$6, $C168, 0), Mortality_Rates!$B$111), MIN(OFFSET(Mortality_Rates!$B$6, $C168, 1),  Mortality_Rates!$C$111))</f>
        <v>2.2381180410620733E-3</v>
      </c>
      <c r="AT168" s="30">
        <f ca="1">(1-IF($B168="Male", $C$3, $C$4))^MIN((AT$8-$C$6), $C$5)*IF($B168="Male", MIN(OFFSET(Mortality_Rates!$B$6, $C168, 0), Mortality_Rates!$B$111), MIN(OFFSET(Mortality_Rates!$B$6, $C168, 1),  Mortality_Rates!$C$111))</f>
        <v>2.2123796835898601E-3</v>
      </c>
      <c r="AU168" s="30">
        <f ca="1">(1-IF($B168="Male", $C$3, $C$4))^MIN((AU$8-$C$6), $C$5)*IF($B168="Male", MIN(OFFSET(Mortality_Rates!$B$6, $C168, 0), Mortality_Rates!$B$111), MIN(OFFSET(Mortality_Rates!$B$6, $C168, 1),  Mortality_Rates!$C$111))</f>
        <v>2.1869373172285766E-3</v>
      </c>
      <c r="AV168" s="30">
        <f ca="1">(1-IF($B168="Male", $C$3, $C$4))^MIN((AV$8-$C$6), $C$5)*IF($B168="Male", MIN(OFFSET(Mortality_Rates!$B$6, $C168, 0), Mortality_Rates!$B$111), MIN(OFFSET(Mortality_Rates!$B$6, $C168, 1),  Mortality_Rates!$C$111))</f>
        <v>2.1617875380804479E-3</v>
      </c>
      <c r="AW168" s="30">
        <f ca="1">(1-IF($B168="Male", $C$3, $C$4))^MIN((AW$8-$C$6), $C$5)*IF($B168="Male", MIN(OFFSET(Mortality_Rates!$B$6, $C168, 0), Mortality_Rates!$B$111), MIN(OFFSET(Mortality_Rates!$B$6, $C168, 1),  Mortality_Rates!$C$111))</f>
        <v>2.1369269813925232E-3</v>
      </c>
      <c r="AX168" s="30">
        <f ca="1">(1-IF($B168="Male", $C$3, $C$4))^MIN((AX$8-$C$6), $C$5)*IF($B168="Male", MIN(OFFSET(Mortality_Rates!$B$6, $C168, 0), Mortality_Rates!$B$111), MIN(OFFSET(Mortality_Rates!$B$6, $C168, 1),  Mortality_Rates!$C$111))</f>
        <v>2.1123523211065091E-3</v>
      </c>
      <c r="AY168" s="30">
        <f ca="1">(1-IF($B168="Male", $C$3, $C$4))^MIN((AY$8-$C$6), $C$5)*IF($B168="Male", MIN(OFFSET(Mortality_Rates!$B$6, $C168, 0), Mortality_Rates!$B$111), MIN(OFFSET(Mortality_Rates!$B$6, $C168, 1),  Mortality_Rates!$C$111))</f>
        <v>2.0880602694137839E-3</v>
      </c>
      <c r="AZ168" s="30">
        <f ca="1">(1-IF($B168="Male", $C$3, $C$4))^MIN((AZ$8-$C$6), $C$5)*IF($B168="Male", MIN(OFFSET(Mortality_Rates!$B$6, $C168, 0), Mortality_Rates!$B$111), MIN(OFFSET(Mortality_Rates!$B$6, $C168, 1),  Mortality_Rates!$C$111))</f>
        <v>2.0640475763155255E-3</v>
      </c>
      <c r="BA168" s="30">
        <f ca="1">(1-IF($B168="Male", $C$3, $C$4))^MIN((BA$8-$C$6), $C$5)*IF($B168="Male", MIN(OFFSET(Mortality_Rates!$B$6, $C168, 0), Mortality_Rates!$B$111), MIN(OFFSET(Mortality_Rates!$B$6, $C168, 1),  Mortality_Rates!$C$111))</f>
        <v>2.0403110291878973E-3</v>
      </c>
      <c r="BB168" s="30">
        <f ca="1">(1-IF($B168="Male", $C$3, $C$4))^MIN((BB$8-$C$6), $C$5)*IF($B168="Male", MIN(OFFSET(Mortality_Rates!$B$6, $C168, 0), Mortality_Rates!$B$111), MIN(OFFSET(Mortality_Rates!$B$6, $C168, 1),  Mortality_Rates!$C$111))</f>
        <v>2.0403110291878973E-3</v>
      </c>
      <c r="BC168" s="30">
        <f ca="1">(1-IF($B168="Male", $C$3, $C$4))^MIN((BC$8-$C$6), $C$5)*IF($B168="Male", MIN(OFFSET(Mortality_Rates!$B$6, $C168, 0), Mortality_Rates!$B$111), MIN(OFFSET(Mortality_Rates!$B$6, $C168, 1),  Mortality_Rates!$C$111))</f>
        <v>2.0403110291878973E-3</v>
      </c>
      <c r="BD168" s="30">
        <f ca="1">(1-IF($B168="Male", $C$3, $C$4))^MIN((BD$8-$C$6), $C$5)*IF($B168="Male", MIN(OFFSET(Mortality_Rates!$B$6, $C168, 0), Mortality_Rates!$B$111), MIN(OFFSET(Mortality_Rates!$B$6, $C168, 1),  Mortality_Rates!$C$111))</f>
        <v>2.0403110291878973E-3</v>
      </c>
      <c r="BE168" s="30">
        <f ca="1">(1-IF($B168="Male", $C$3, $C$4))^MIN((BE$8-$C$6), $C$5)*IF($B168="Male", MIN(OFFSET(Mortality_Rates!$B$6, $C168, 0), Mortality_Rates!$B$111), MIN(OFFSET(Mortality_Rates!$B$6, $C168, 1),  Mortality_Rates!$C$111))</f>
        <v>2.0403110291878973E-3</v>
      </c>
      <c r="BF168" s="30">
        <f ca="1">(1-IF($B168="Male", $C$3, $C$4))^MIN((BF$8-$C$6), $C$5)*IF($B168="Male", MIN(OFFSET(Mortality_Rates!$B$6, $C168, 0), Mortality_Rates!$B$111), MIN(OFFSET(Mortality_Rates!$B$6, $C168, 1),  Mortality_Rates!$C$111))</f>
        <v>2.0403110291878973E-3</v>
      </c>
      <c r="BG168" s="30">
        <f ca="1">(1-IF($B168="Male", $C$3, $C$4))^MIN((BG$8-$C$6), $C$5)*IF($B168="Male", MIN(OFFSET(Mortality_Rates!$B$6, $C168, 0), Mortality_Rates!$B$111), MIN(OFFSET(Mortality_Rates!$B$6, $C168, 1),  Mortality_Rates!$C$111))</f>
        <v>2.0403110291878973E-3</v>
      </c>
      <c r="BH168" s="30">
        <f ca="1">(1-IF($B168="Male", $C$3, $C$4))^MIN((BH$8-$C$6), $C$5)*IF($B168="Male", MIN(OFFSET(Mortality_Rates!$B$6, $C168, 0), Mortality_Rates!$B$111), MIN(OFFSET(Mortality_Rates!$B$6, $C168, 1),  Mortality_Rates!$C$111))</f>
        <v>2.0403110291878973E-3</v>
      </c>
      <c r="BI168" s="30">
        <f ca="1">(1-IF($B168="Male", $C$3, $C$4))^MIN((BI$8-$C$6), $C$5)*IF($B168="Male", MIN(OFFSET(Mortality_Rates!$B$6, $C168, 0), Mortality_Rates!$B$111), MIN(OFFSET(Mortality_Rates!$B$6, $C168, 1),  Mortality_Rates!$C$111))</f>
        <v>2.0403110291878973E-3</v>
      </c>
      <c r="BJ168" s="30">
        <f ca="1">(1-IF($B168="Male", $C$3, $C$4))^MIN((BJ$8-$C$6), $C$5)*IF($B168="Male", MIN(OFFSET(Mortality_Rates!$B$6, $C168, 0), Mortality_Rates!$B$111), MIN(OFFSET(Mortality_Rates!$B$6, $C168, 1),  Mortality_Rates!$C$111))</f>
        <v>2.0403110291878973E-3</v>
      </c>
      <c r="BK168" s="30">
        <f ca="1">(1-IF($B168="Male", $C$3, $C$4))^MIN((BK$8-$C$6), $C$5)*IF($B168="Male", MIN(OFFSET(Mortality_Rates!$B$6, $C168, 0), Mortality_Rates!$B$111), MIN(OFFSET(Mortality_Rates!$B$6, $C168, 1),  Mortality_Rates!$C$111))</f>
        <v>2.0403110291878973E-3</v>
      </c>
    </row>
    <row r="169" spans="1:63" x14ac:dyDescent="0.35">
      <c r="A169" t="s">
        <v>38</v>
      </c>
      <c r="B169" t="s">
        <v>32</v>
      </c>
      <c r="C169">
        <f t="shared" si="27"/>
        <v>59</v>
      </c>
      <c r="D169" s="30">
        <f ca="1">(1-IF($B169="Male", $C$3, $C$4))^MIN((D$8-$C$6), $C$5)*IF($B169="Male", MIN(OFFSET(Mortality_Rates!$B$6, $C169, 0), Mortality_Rates!$B$111), MIN(OFFSET(Mortality_Rates!$B$6, $C169, 1),  Mortality_Rates!$C$111))</f>
        <v>3.9441149999999998E-3</v>
      </c>
      <c r="E169" s="30">
        <f ca="1">(1-IF($B169="Male", $C$3, $C$4))^MIN((E$8-$C$6), $C$5)*IF($B169="Male", MIN(OFFSET(Mortality_Rates!$B$6, $C169, 0), Mortality_Rates!$B$111), MIN(OFFSET(Mortality_Rates!$B$6, $C169, 1),  Mortality_Rates!$C$111))</f>
        <v>3.8987576774999998E-3</v>
      </c>
      <c r="F169" s="30">
        <f ca="1">(1-IF($B169="Male", $C$3, $C$4))^MIN((F$8-$C$6), $C$5)*IF($B169="Male", MIN(OFFSET(Mortality_Rates!$B$6, $C169, 0), Mortality_Rates!$B$111), MIN(OFFSET(Mortality_Rates!$B$6, $C169, 1),  Mortality_Rates!$C$111))</f>
        <v>3.8539219642087499E-3</v>
      </c>
      <c r="G169" s="30">
        <f ca="1">(1-IF($B169="Male", $C$3, $C$4))^MIN((G$8-$C$6), $C$5)*IF($B169="Male", MIN(OFFSET(Mortality_Rates!$B$6, $C169, 0), Mortality_Rates!$B$111), MIN(OFFSET(Mortality_Rates!$B$6, $C169, 1),  Mortality_Rates!$C$111))</f>
        <v>3.8096018616203494E-3</v>
      </c>
      <c r="H169" s="30">
        <f ca="1">(1-IF($B169="Male", $C$3, $C$4))^MIN((H$8-$C$6), $C$5)*IF($B169="Male", MIN(OFFSET(Mortality_Rates!$B$6, $C169, 0), Mortality_Rates!$B$111), MIN(OFFSET(Mortality_Rates!$B$6, $C169, 1),  Mortality_Rates!$C$111))</f>
        <v>3.7657914402117157E-3</v>
      </c>
      <c r="I169" s="30">
        <f ca="1">(1-IF($B169="Male", $C$3, $C$4))^MIN((I$8-$C$6), $C$5)*IF($B169="Male", MIN(OFFSET(Mortality_Rates!$B$6, $C169, 0), Mortality_Rates!$B$111), MIN(OFFSET(Mortality_Rates!$B$6, $C169, 1),  Mortality_Rates!$C$111))</f>
        <v>3.722484838649281E-3</v>
      </c>
      <c r="J169" s="30">
        <f ca="1">(1-IF($B169="Male", $C$3, $C$4))^MIN((J$8-$C$6), $C$5)*IF($B169="Male", MIN(OFFSET(Mortality_Rates!$B$6, $C169, 0), Mortality_Rates!$B$111), MIN(OFFSET(Mortality_Rates!$B$6, $C169, 1),  Mortality_Rates!$C$111))</f>
        <v>3.6796762630048143E-3</v>
      </c>
      <c r="K169" s="30">
        <f ca="1">(1-IF($B169="Male", $C$3, $C$4))^MIN((K$8-$C$6), $C$5)*IF($B169="Male", MIN(OFFSET(Mortality_Rates!$B$6, $C169, 0), Mortality_Rates!$B$111), MIN(OFFSET(Mortality_Rates!$B$6, $C169, 1),  Mortality_Rates!$C$111))</f>
        <v>3.637359985980259E-3</v>
      </c>
      <c r="L169" s="30">
        <f ca="1">(1-IF($B169="Male", $C$3, $C$4))^MIN((L$8-$C$6), $C$5)*IF($B169="Male", MIN(OFFSET(Mortality_Rates!$B$6, $C169, 0), Mortality_Rates!$B$111), MIN(OFFSET(Mortality_Rates!$B$6, $C169, 1),  Mortality_Rates!$C$111))</f>
        <v>3.5955303461414857E-3</v>
      </c>
      <c r="M169" s="30">
        <f ca="1">(1-IF($B169="Male", $C$3, $C$4))^MIN((M$8-$C$6), $C$5)*IF($B169="Male", MIN(OFFSET(Mortality_Rates!$B$6, $C169, 0), Mortality_Rates!$B$111), MIN(OFFSET(Mortality_Rates!$B$6, $C169, 1),  Mortality_Rates!$C$111))</f>
        <v>3.5541817471608588E-3</v>
      </c>
      <c r="N169" s="30">
        <f ca="1">(1-IF($B169="Male", $C$3, $C$4))^MIN((N$8-$C$6), $C$5)*IF($B169="Male", MIN(OFFSET(Mortality_Rates!$B$6, $C169, 0), Mortality_Rates!$B$111), MIN(OFFSET(Mortality_Rates!$B$6, $C169, 1),  Mortality_Rates!$C$111))</f>
        <v>3.5133086570685091E-3</v>
      </c>
      <c r="O169" s="30">
        <f ca="1">(1-IF($B169="Male", $C$3, $C$4))^MIN((O$8-$C$6), $C$5)*IF($B169="Male", MIN(OFFSET(Mortality_Rates!$B$6, $C169, 0), Mortality_Rates!$B$111), MIN(OFFSET(Mortality_Rates!$B$6, $C169, 1),  Mortality_Rates!$C$111))</f>
        <v>3.4729056075122216E-3</v>
      </c>
      <c r="P169" s="30">
        <f ca="1">(1-IF($B169="Male", $C$3, $C$4))^MIN((P$8-$C$6), $C$5)*IF($B169="Male", MIN(OFFSET(Mortality_Rates!$B$6, $C169, 0), Mortality_Rates!$B$111), MIN(OFFSET(Mortality_Rates!$B$6, $C169, 1),  Mortality_Rates!$C$111))</f>
        <v>3.4329671930258313E-3</v>
      </c>
      <c r="Q169" s="30">
        <f ca="1">(1-IF($B169="Male", $C$3, $C$4))^MIN((Q$8-$C$6), $C$5)*IF($B169="Male", MIN(OFFSET(Mortality_Rates!$B$6, $C169, 0), Mortality_Rates!$B$111), MIN(OFFSET(Mortality_Rates!$B$6, $C169, 1),  Mortality_Rates!$C$111))</f>
        <v>3.3934880703060341E-3</v>
      </c>
      <c r="R169" s="30">
        <f ca="1">(1-IF($B169="Male", $C$3, $C$4))^MIN((R$8-$C$6), $C$5)*IF($B169="Male", MIN(OFFSET(Mortality_Rates!$B$6, $C169, 0), Mortality_Rates!$B$111), MIN(OFFSET(Mortality_Rates!$B$6, $C169, 1),  Mortality_Rates!$C$111))</f>
        <v>3.3544629574975148E-3</v>
      </c>
      <c r="S169" s="30">
        <f ca="1">(1-IF($B169="Male", $C$3, $C$4))^MIN((S$8-$C$6), $C$5)*IF($B169="Male", MIN(OFFSET(Mortality_Rates!$B$6, $C169, 0), Mortality_Rates!$B$111), MIN(OFFSET(Mortality_Rates!$B$6, $C169, 1),  Mortality_Rates!$C$111))</f>
        <v>3.315886633486293E-3</v>
      </c>
      <c r="T169" s="30">
        <f ca="1">(1-IF($B169="Male", $C$3, $C$4))^MIN((T$8-$C$6), $C$5)*IF($B169="Male", MIN(OFFSET(Mortality_Rates!$B$6, $C169, 0), Mortality_Rates!$B$111), MIN(OFFSET(Mortality_Rates!$B$6, $C169, 1),  Mortality_Rates!$C$111))</f>
        <v>3.2777539372012008E-3</v>
      </c>
      <c r="U169" s="30">
        <f ca="1">(1-IF($B169="Male", $C$3, $C$4))^MIN((U$8-$C$6), $C$5)*IF($B169="Male", MIN(OFFSET(Mortality_Rates!$B$6, $C169, 0), Mortality_Rates!$B$111), MIN(OFFSET(Mortality_Rates!$B$6, $C169, 1),  Mortality_Rates!$C$111))</f>
        <v>3.2400597669233872E-3</v>
      </c>
      <c r="V169" s="30">
        <f ca="1">(1-IF($B169="Male", $C$3, $C$4))^MIN((V$8-$C$6), $C$5)*IF($B169="Male", MIN(OFFSET(Mortality_Rates!$B$6, $C169, 0), Mortality_Rates!$B$111), MIN(OFFSET(Mortality_Rates!$B$6, $C169, 1),  Mortality_Rates!$C$111))</f>
        <v>3.2027990796037681E-3</v>
      </c>
      <c r="W169" s="30">
        <f ca="1">(1-IF($B169="Male", $C$3, $C$4))^MIN((W$8-$C$6), $C$5)*IF($B169="Male", MIN(OFFSET(Mortality_Rates!$B$6, $C169, 0), Mortality_Rates!$B$111), MIN(OFFSET(Mortality_Rates!$B$6, $C169, 1),  Mortality_Rates!$C$111))</f>
        <v>3.1659668901883251E-3</v>
      </c>
      <c r="X169" s="30">
        <f ca="1">(1-IF($B169="Male", $C$3, $C$4))^MIN((X$8-$C$6), $C$5)*IF($B169="Male", MIN(OFFSET(Mortality_Rates!$B$6, $C169, 0), Mortality_Rates!$B$111), MIN(OFFSET(Mortality_Rates!$B$6, $C169, 1),  Mortality_Rates!$C$111))</f>
        <v>3.1295582709511597E-3</v>
      </c>
      <c r="Y169" s="30">
        <f ca="1">(1-IF($B169="Male", $C$3, $C$4))^MIN((Y$8-$C$6), $C$5)*IF($B169="Male", MIN(OFFSET(Mortality_Rates!$B$6, $C169, 0), Mortality_Rates!$B$111), MIN(OFFSET(Mortality_Rates!$B$6, $C169, 1),  Mortality_Rates!$C$111))</f>
        <v>3.0935683508352212E-3</v>
      </c>
      <c r="Z169" s="30">
        <f ca="1">(1-IF($B169="Male", $C$3, $C$4))^MIN((Z$8-$C$6), $C$5)*IF($B169="Male", MIN(OFFSET(Mortality_Rates!$B$6, $C169, 0), Mortality_Rates!$B$111), MIN(OFFSET(Mortality_Rates!$B$6, $C169, 1),  Mortality_Rates!$C$111))</f>
        <v>3.0579923148006164E-3</v>
      </c>
      <c r="AA169" s="30">
        <f ca="1">(1-IF($B169="Male", $C$3, $C$4))^MIN((AA$8-$C$6), $C$5)*IF($B169="Male", MIN(OFFSET(Mortality_Rates!$B$6, $C169, 0), Mortality_Rates!$B$111), MIN(OFFSET(Mortality_Rates!$B$6, $C169, 1),  Mortality_Rates!$C$111))</f>
        <v>3.022825403180409E-3</v>
      </c>
      <c r="AB169" s="30">
        <f ca="1">(1-IF($B169="Male", $C$3, $C$4))^MIN((AB$8-$C$6), $C$5)*IF($B169="Male", MIN(OFFSET(Mortality_Rates!$B$6, $C169, 0), Mortality_Rates!$B$111), MIN(OFFSET(Mortality_Rates!$B$6, $C169, 1),  Mortality_Rates!$C$111))</f>
        <v>2.9880629110438342E-3</v>
      </c>
      <c r="AC169" s="30">
        <f ca="1">(1-IF($B169="Male", $C$3, $C$4))^MIN((AC$8-$C$6), $C$5)*IF($B169="Male", MIN(OFFSET(Mortality_Rates!$B$6, $C169, 0), Mortality_Rates!$B$111), MIN(OFFSET(Mortality_Rates!$B$6, $C169, 1),  Mortality_Rates!$C$111))</f>
        <v>2.9537001875668302E-3</v>
      </c>
      <c r="AD169" s="30">
        <f ca="1">(1-IF($B169="Male", $C$3, $C$4))^MIN((AD$8-$C$6), $C$5)*IF($B169="Male", MIN(OFFSET(Mortality_Rates!$B$6, $C169, 0), Mortality_Rates!$B$111), MIN(OFFSET(Mortality_Rates!$B$6, $C169, 1),  Mortality_Rates!$C$111))</f>
        <v>2.919732635409812E-3</v>
      </c>
      <c r="AE169" s="30">
        <f ca="1">(1-IF($B169="Male", $C$3, $C$4))^MIN((AE$8-$C$6), $C$5)*IF($B169="Male", MIN(OFFSET(Mortality_Rates!$B$6, $C169, 0), Mortality_Rates!$B$111), MIN(OFFSET(Mortality_Rates!$B$6, $C169, 1),  Mortality_Rates!$C$111))</f>
        <v>2.8861557101025996E-3</v>
      </c>
      <c r="AF169" s="30">
        <f ca="1">(1-IF($B169="Male", $C$3, $C$4))^MIN((AF$8-$C$6), $C$5)*IF($B169="Male", MIN(OFFSET(Mortality_Rates!$B$6, $C169, 0), Mortality_Rates!$B$111), MIN(OFFSET(Mortality_Rates!$B$6, $C169, 1),  Mortality_Rates!$C$111))</f>
        <v>2.8529649194364197E-3</v>
      </c>
      <c r="AG169" s="30">
        <f ca="1">(1-IF($B169="Male", $C$3, $C$4))^MIN((AG$8-$C$6), $C$5)*IF($B169="Male", MIN(OFFSET(Mortality_Rates!$B$6, $C169, 0), Mortality_Rates!$B$111), MIN(OFFSET(Mortality_Rates!$B$6, $C169, 1),  Mortality_Rates!$C$111))</f>
        <v>2.8201558228629006E-3</v>
      </c>
      <c r="AH169" s="30">
        <f ca="1">(1-IF($B169="Male", $C$3, $C$4))^MIN((AH$8-$C$6), $C$5)*IF($B169="Male", MIN(OFFSET(Mortality_Rates!$B$6, $C169, 0), Mortality_Rates!$B$111), MIN(OFFSET(Mortality_Rates!$B$6, $C169, 1),  Mortality_Rates!$C$111))</f>
        <v>2.7877240308999776E-3</v>
      </c>
      <c r="AI169" s="30">
        <f ca="1">(1-IF($B169="Male", $C$3, $C$4))^MIN((AI$8-$C$6), $C$5)*IF($B169="Male", MIN(OFFSET(Mortality_Rates!$B$6, $C169, 0), Mortality_Rates!$B$111), MIN(OFFSET(Mortality_Rates!$B$6, $C169, 1),  Mortality_Rates!$C$111))</f>
        <v>2.7556652045446278E-3</v>
      </c>
      <c r="AJ169" s="30">
        <f ca="1">(1-IF($B169="Male", $C$3, $C$4))^MIN((AJ$8-$C$6), $C$5)*IF($B169="Male", MIN(OFFSET(Mortality_Rates!$B$6, $C169, 0), Mortality_Rates!$B$111), MIN(OFFSET(Mortality_Rates!$B$6, $C169, 1),  Mortality_Rates!$C$111))</f>
        <v>2.7239750546923648E-3</v>
      </c>
      <c r="AK169" s="30">
        <f ca="1">(1-IF($B169="Male", $C$3, $C$4))^MIN((AK$8-$C$6), $C$5)*IF($B169="Male", MIN(OFFSET(Mortality_Rates!$B$6, $C169, 0), Mortality_Rates!$B$111), MIN(OFFSET(Mortality_Rates!$B$6, $C169, 1),  Mortality_Rates!$C$111))</f>
        <v>2.6926493415634022E-3</v>
      </c>
      <c r="AL169" s="30">
        <f ca="1">(1-IF($B169="Male", $C$3, $C$4))^MIN((AL$8-$C$6), $C$5)*IF($B169="Male", MIN(OFFSET(Mortality_Rates!$B$6, $C169, 0), Mortality_Rates!$B$111), MIN(OFFSET(Mortality_Rates!$B$6, $C169, 1),  Mortality_Rates!$C$111))</f>
        <v>2.6616838741354231E-3</v>
      </c>
      <c r="AM169" s="30">
        <f ca="1">(1-IF($B169="Male", $C$3, $C$4))^MIN((AM$8-$C$6), $C$5)*IF($B169="Male", MIN(OFFSET(Mortality_Rates!$B$6, $C169, 0), Mortality_Rates!$B$111), MIN(OFFSET(Mortality_Rates!$B$6, $C169, 1),  Mortality_Rates!$C$111))</f>
        <v>2.6310745095828661E-3</v>
      </c>
      <c r="AN169" s="30">
        <f ca="1">(1-IF($B169="Male", $C$3, $C$4))^MIN((AN$8-$C$6), $C$5)*IF($B169="Male", MIN(OFFSET(Mortality_Rates!$B$6, $C169, 0), Mortality_Rates!$B$111), MIN(OFFSET(Mortality_Rates!$B$6, $C169, 1),  Mortality_Rates!$C$111))</f>
        <v>2.6008171527226631E-3</v>
      </c>
      <c r="AO169" s="30">
        <f ca="1">(1-IF($B169="Male", $C$3, $C$4))^MIN((AO$8-$C$6), $C$5)*IF($B169="Male", MIN(OFFSET(Mortality_Rates!$B$6, $C169, 0), Mortality_Rates!$B$111), MIN(OFFSET(Mortality_Rates!$B$6, $C169, 1),  Mortality_Rates!$C$111))</f>
        <v>2.5709077554663525E-3</v>
      </c>
      <c r="AP169" s="30">
        <f ca="1">(1-IF($B169="Male", $C$3, $C$4))^MIN((AP$8-$C$6), $C$5)*IF($B169="Male", MIN(OFFSET(Mortality_Rates!$B$6, $C169, 0), Mortality_Rates!$B$111), MIN(OFFSET(Mortality_Rates!$B$6, $C169, 1),  Mortality_Rates!$C$111))</f>
        <v>2.5413423162784898E-3</v>
      </c>
      <c r="AQ169" s="30">
        <f ca="1">(1-IF($B169="Male", $C$3, $C$4))^MIN((AQ$8-$C$6), $C$5)*IF($B169="Male", MIN(OFFSET(Mortality_Rates!$B$6, $C169, 0), Mortality_Rates!$B$111), MIN(OFFSET(Mortality_Rates!$B$6, $C169, 1),  Mortality_Rates!$C$111))</f>
        <v>2.5121168796412869E-3</v>
      </c>
      <c r="AR169" s="30">
        <f ca="1">(1-IF($B169="Male", $C$3, $C$4))^MIN((AR$8-$C$6), $C$5)*IF($B169="Male", MIN(OFFSET(Mortality_Rates!$B$6, $C169, 0), Mortality_Rates!$B$111), MIN(OFFSET(Mortality_Rates!$B$6, $C169, 1),  Mortality_Rates!$C$111))</f>
        <v>2.483227535525412E-3</v>
      </c>
      <c r="AS169" s="30">
        <f ca="1">(1-IF($B169="Male", $C$3, $C$4))^MIN((AS$8-$C$6), $C$5)*IF($B169="Male", MIN(OFFSET(Mortality_Rates!$B$6, $C169, 0), Mortality_Rates!$B$111), MIN(OFFSET(Mortality_Rates!$B$6, $C169, 1),  Mortality_Rates!$C$111))</f>
        <v>2.45467041886687E-3</v>
      </c>
      <c r="AT169" s="30">
        <f ca="1">(1-IF($B169="Male", $C$3, $C$4))^MIN((AT$8-$C$6), $C$5)*IF($B169="Male", MIN(OFFSET(Mortality_Rates!$B$6, $C169, 0), Mortality_Rates!$B$111), MIN(OFFSET(Mortality_Rates!$B$6, $C169, 1),  Mortality_Rates!$C$111))</f>
        <v>2.4264417090499009E-3</v>
      </c>
      <c r="AU169" s="30">
        <f ca="1">(1-IF($B169="Male", $C$3, $C$4))^MIN((AU$8-$C$6), $C$5)*IF($B169="Male", MIN(OFFSET(Mortality_Rates!$B$6, $C169, 0), Mortality_Rates!$B$111), MIN(OFFSET(Mortality_Rates!$B$6, $C169, 1),  Mortality_Rates!$C$111))</f>
        <v>2.3985376293958272E-3</v>
      </c>
      <c r="AV169" s="30">
        <f ca="1">(1-IF($B169="Male", $C$3, $C$4))^MIN((AV$8-$C$6), $C$5)*IF($B169="Male", MIN(OFFSET(Mortality_Rates!$B$6, $C169, 0), Mortality_Rates!$B$111), MIN(OFFSET(Mortality_Rates!$B$6, $C169, 1),  Mortality_Rates!$C$111))</f>
        <v>2.3709544466577752E-3</v>
      </c>
      <c r="AW169" s="30">
        <f ca="1">(1-IF($B169="Male", $C$3, $C$4))^MIN((AW$8-$C$6), $C$5)*IF($B169="Male", MIN(OFFSET(Mortality_Rates!$B$6, $C169, 0), Mortality_Rates!$B$111), MIN(OFFSET(Mortality_Rates!$B$6, $C169, 1),  Mortality_Rates!$C$111))</f>
        <v>2.343688470521211E-3</v>
      </c>
      <c r="AX169" s="30">
        <f ca="1">(1-IF($B169="Male", $C$3, $C$4))^MIN((AX$8-$C$6), $C$5)*IF($B169="Male", MIN(OFFSET(Mortality_Rates!$B$6, $C169, 0), Mortality_Rates!$B$111), MIN(OFFSET(Mortality_Rates!$B$6, $C169, 1),  Mortality_Rates!$C$111))</f>
        <v>2.316736053110217E-3</v>
      </c>
      <c r="AY169" s="30">
        <f ca="1">(1-IF($B169="Male", $C$3, $C$4))^MIN((AY$8-$C$6), $C$5)*IF($B169="Male", MIN(OFFSET(Mortality_Rates!$B$6, $C169, 0), Mortality_Rates!$B$111), MIN(OFFSET(Mortality_Rates!$B$6, $C169, 1),  Mortality_Rates!$C$111))</f>
        <v>2.2900935884994497E-3</v>
      </c>
      <c r="AZ169" s="30">
        <f ca="1">(1-IF($B169="Male", $C$3, $C$4))^MIN((AZ$8-$C$6), $C$5)*IF($B169="Male", MIN(OFFSET(Mortality_Rates!$B$6, $C169, 0), Mortality_Rates!$B$111), MIN(OFFSET(Mortality_Rates!$B$6, $C169, 1),  Mortality_Rates!$C$111))</f>
        <v>2.2637575122317062E-3</v>
      </c>
      <c r="BA169" s="30">
        <f ca="1">(1-IF($B169="Male", $C$3, $C$4))^MIN((BA$8-$C$6), $C$5)*IF($B169="Male", MIN(OFFSET(Mortality_Rates!$B$6, $C169, 0), Mortality_Rates!$B$111), MIN(OFFSET(Mortality_Rates!$B$6, $C169, 1),  Mortality_Rates!$C$111))</f>
        <v>2.2377243008410417E-3</v>
      </c>
      <c r="BB169" s="30">
        <f ca="1">(1-IF($B169="Male", $C$3, $C$4))^MIN((BB$8-$C$6), $C$5)*IF($B169="Male", MIN(OFFSET(Mortality_Rates!$B$6, $C169, 0), Mortality_Rates!$B$111), MIN(OFFSET(Mortality_Rates!$B$6, $C169, 1),  Mortality_Rates!$C$111))</f>
        <v>2.2377243008410417E-3</v>
      </c>
      <c r="BC169" s="30">
        <f ca="1">(1-IF($B169="Male", $C$3, $C$4))^MIN((BC$8-$C$6), $C$5)*IF($B169="Male", MIN(OFFSET(Mortality_Rates!$B$6, $C169, 0), Mortality_Rates!$B$111), MIN(OFFSET(Mortality_Rates!$B$6, $C169, 1),  Mortality_Rates!$C$111))</f>
        <v>2.2377243008410417E-3</v>
      </c>
      <c r="BD169" s="30">
        <f ca="1">(1-IF($B169="Male", $C$3, $C$4))^MIN((BD$8-$C$6), $C$5)*IF($B169="Male", MIN(OFFSET(Mortality_Rates!$B$6, $C169, 0), Mortality_Rates!$B$111), MIN(OFFSET(Mortality_Rates!$B$6, $C169, 1),  Mortality_Rates!$C$111))</f>
        <v>2.2377243008410417E-3</v>
      </c>
      <c r="BE169" s="30">
        <f ca="1">(1-IF($B169="Male", $C$3, $C$4))^MIN((BE$8-$C$6), $C$5)*IF($B169="Male", MIN(OFFSET(Mortality_Rates!$B$6, $C169, 0), Mortality_Rates!$B$111), MIN(OFFSET(Mortality_Rates!$B$6, $C169, 1),  Mortality_Rates!$C$111))</f>
        <v>2.2377243008410417E-3</v>
      </c>
      <c r="BF169" s="30">
        <f ca="1">(1-IF($B169="Male", $C$3, $C$4))^MIN((BF$8-$C$6), $C$5)*IF($B169="Male", MIN(OFFSET(Mortality_Rates!$B$6, $C169, 0), Mortality_Rates!$B$111), MIN(OFFSET(Mortality_Rates!$B$6, $C169, 1),  Mortality_Rates!$C$111))</f>
        <v>2.2377243008410417E-3</v>
      </c>
      <c r="BG169" s="30">
        <f ca="1">(1-IF($B169="Male", $C$3, $C$4))^MIN((BG$8-$C$6), $C$5)*IF($B169="Male", MIN(OFFSET(Mortality_Rates!$B$6, $C169, 0), Mortality_Rates!$B$111), MIN(OFFSET(Mortality_Rates!$B$6, $C169, 1),  Mortality_Rates!$C$111))</f>
        <v>2.2377243008410417E-3</v>
      </c>
      <c r="BH169" s="30">
        <f ca="1">(1-IF($B169="Male", $C$3, $C$4))^MIN((BH$8-$C$6), $C$5)*IF($B169="Male", MIN(OFFSET(Mortality_Rates!$B$6, $C169, 0), Mortality_Rates!$B$111), MIN(OFFSET(Mortality_Rates!$B$6, $C169, 1),  Mortality_Rates!$C$111))</f>
        <v>2.2377243008410417E-3</v>
      </c>
      <c r="BI169" s="30">
        <f ca="1">(1-IF($B169="Male", $C$3, $C$4))^MIN((BI$8-$C$6), $C$5)*IF($B169="Male", MIN(OFFSET(Mortality_Rates!$B$6, $C169, 0), Mortality_Rates!$B$111), MIN(OFFSET(Mortality_Rates!$B$6, $C169, 1),  Mortality_Rates!$C$111))</f>
        <v>2.2377243008410417E-3</v>
      </c>
      <c r="BJ169" s="30">
        <f ca="1">(1-IF($B169="Male", $C$3, $C$4))^MIN((BJ$8-$C$6), $C$5)*IF($B169="Male", MIN(OFFSET(Mortality_Rates!$B$6, $C169, 0), Mortality_Rates!$B$111), MIN(OFFSET(Mortality_Rates!$B$6, $C169, 1),  Mortality_Rates!$C$111))</f>
        <v>2.2377243008410417E-3</v>
      </c>
      <c r="BK169" s="30">
        <f ca="1">(1-IF($B169="Male", $C$3, $C$4))^MIN((BK$8-$C$6), $C$5)*IF($B169="Male", MIN(OFFSET(Mortality_Rates!$B$6, $C169, 0), Mortality_Rates!$B$111), MIN(OFFSET(Mortality_Rates!$B$6, $C169, 1),  Mortality_Rates!$C$111))</f>
        <v>2.2377243008410417E-3</v>
      </c>
    </row>
    <row r="170" spans="1:63" x14ac:dyDescent="0.35">
      <c r="A170" t="s">
        <v>38</v>
      </c>
      <c r="B170" t="s">
        <v>32</v>
      </c>
      <c r="C170">
        <f t="shared" si="27"/>
        <v>60</v>
      </c>
      <c r="D170" s="30">
        <f ca="1">(1-IF($B170="Male", $C$3, $C$4))^MIN((D$8-$C$6), $C$5)*IF($B170="Male", MIN(OFFSET(Mortality_Rates!$B$6, $C170, 0), Mortality_Rates!$B$111), MIN(OFFSET(Mortality_Rates!$B$6, $C170, 1),  Mortality_Rates!$C$111))</f>
        <v>4.3632390000000005E-3</v>
      </c>
      <c r="E170" s="30">
        <f ca="1">(1-IF($B170="Male", $C$3, $C$4))^MIN((E$8-$C$6), $C$5)*IF($B170="Male", MIN(OFFSET(Mortality_Rates!$B$6, $C170, 0), Mortality_Rates!$B$111), MIN(OFFSET(Mortality_Rates!$B$6, $C170, 1),  Mortality_Rates!$C$111))</f>
        <v>4.3130617515000002E-3</v>
      </c>
      <c r="F170" s="30">
        <f ca="1">(1-IF($B170="Male", $C$3, $C$4))^MIN((F$8-$C$6), $C$5)*IF($B170="Male", MIN(OFFSET(Mortality_Rates!$B$6, $C170, 0), Mortality_Rates!$B$111), MIN(OFFSET(Mortality_Rates!$B$6, $C170, 1),  Mortality_Rates!$C$111))</f>
        <v>4.2634615413577508E-3</v>
      </c>
      <c r="G170" s="30">
        <f ca="1">(1-IF($B170="Male", $C$3, $C$4))^MIN((G$8-$C$6), $C$5)*IF($B170="Male", MIN(OFFSET(Mortality_Rates!$B$6, $C170, 0), Mortality_Rates!$B$111), MIN(OFFSET(Mortality_Rates!$B$6, $C170, 1),  Mortality_Rates!$C$111))</f>
        <v>4.2144317336321371E-3</v>
      </c>
      <c r="H170" s="30">
        <f ca="1">(1-IF($B170="Male", $C$3, $C$4))^MIN((H$8-$C$6), $C$5)*IF($B170="Male", MIN(OFFSET(Mortality_Rates!$B$6, $C170, 0), Mortality_Rates!$B$111), MIN(OFFSET(Mortality_Rates!$B$6, $C170, 1),  Mortality_Rates!$C$111))</f>
        <v>4.1659657686953675E-3</v>
      </c>
      <c r="I170" s="30">
        <f ca="1">(1-IF($B170="Male", $C$3, $C$4))^MIN((I$8-$C$6), $C$5)*IF($B170="Male", MIN(OFFSET(Mortality_Rates!$B$6, $C170, 0), Mortality_Rates!$B$111), MIN(OFFSET(Mortality_Rates!$B$6, $C170, 1),  Mortality_Rates!$C$111))</f>
        <v>4.1180571623553701E-3</v>
      </c>
      <c r="J170" s="30">
        <f ca="1">(1-IF($B170="Male", $C$3, $C$4))^MIN((J$8-$C$6), $C$5)*IF($B170="Male", MIN(OFFSET(Mortality_Rates!$B$6, $C170, 0), Mortality_Rates!$B$111), MIN(OFFSET(Mortality_Rates!$B$6, $C170, 1),  Mortality_Rates!$C$111))</f>
        <v>4.0706995049882835E-3</v>
      </c>
      <c r="K170" s="30">
        <f ca="1">(1-IF($B170="Male", $C$3, $C$4))^MIN((K$8-$C$6), $C$5)*IF($B170="Male", MIN(OFFSET(Mortality_Rates!$B$6, $C170, 0), Mortality_Rates!$B$111), MIN(OFFSET(Mortality_Rates!$B$6, $C170, 1),  Mortality_Rates!$C$111))</f>
        <v>4.0238864606809187E-3</v>
      </c>
      <c r="L170" s="30">
        <f ca="1">(1-IF($B170="Male", $C$3, $C$4))^MIN((L$8-$C$6), $C$5)*IF($B170="Male", MIN(OFFSET(Mortality_Rates!$B$6, $C170, 0), Mortality_Rates!$B$111), MIN(OFFSET(Mortality_Rates!$B$6, $C170, 1),  Mortality_Rates!$C$111))</f>
        <v>3.9776117663830879E-3</v>
      </c>
      <c r="M170" s="30">
        <f ca="1">(1-IF($B170="Male", $C$3, $C$4))^MIN((M$8-$C$6), $C$5)*IF($B170="Male", MIN(OFFSET(Mortality_Rates!$B$6, $C170, 0), Mortality_Rates!$B$111), MIN(OFFSET(Mortality_Rates!$B$6, $C170, 1),  Mortality_Rates!$C$111))</f>
        <v>3.9318692310696826E-3</v>
      </c>
      <c r="N170" s="30">
        <f ca="1">(1-IF($B170="Male", $C$3, $C$4))^MIN((N$8-$C$6), $C$5)*IF($B170="Male", MIN(OFFSET(Mortality_Rates!$B$6, $C170, 0), Mortality_Rates!$B$111), MIN(OFFSET(Mortality_Rates!$B$6, $C170, 1),  Mortality_Rates!$C$111))</f>
        <v>3.8866527349123814E-3</v>
      </c>
      <c r="O170" s="30">
        <f ca="1">(1-IF($B170="Male", $C$3, $C$4))^MIN((O$8-$C$6), $C$5)*IF($B170="Male", MIN(OFFSET(Mortality_Rates!$B$6, $C170, 0), Mortality_Rates!$B$111), MIN(OFFSET(Mortality_Rates!$B$6, $C170, 1),  Mortality_Rates!$C$111))</f>
        <v>3.8419562284608896E-3</v>
      </c>
      <c r="P170" s="30">
        <f ca="1">(1-IF($B170="Male", $C$3, $C$4))^MIN((P$8-$C$6), $C$5)*IF($B170="Male", MIN(OFFSET(Mortality_Rates!$B$6, $C170, 0), Mortality_Rates!$B$111), MIN(OFFSET(Mortality_Rates!$B$6, $C170, 1),  Mortality_Rates!$C$111))</f>
        <v>3.7977737318335893E-3</v>
      </c>
      <c r="Q170" s="30">
        <f ca="1">(1-IF($B170="Male", $C$3, $C$4))^MIN((Q$8-$C$6), $C$5)*IF($B170="Male", MIN(OFFSET(Mortality_Rates!$B$6, $C170, 0), Mortality_Rates!$B$111), MIN(OFFSET(Mortality_Rates!$B$6, $C170, 1),  Mortality_Rates!$C$111))</f>
        <v>3.7540993339175029E-3</v>
      </c>
      <c r="R170" s="30">
        <f ca="1">(1-IF($B170="Male", $C$3, $C$4))^MIN((R$8-$C$6), $C$5)*IF($B170="Male", MIN(OFFSET(Mortality_Rates!$B$6, $C170, 0), Mortality_Rates!$B$111), MIN(OFFSET(Mortality_Rates!$B$6, $C170, 1),  Mortality_Rates!$C$111))</f>
        <v>3.710927191577452E-3</v>
      </c>
      <c r="S170" s="30">
        <f ca="1">(1-IF($B170="Male", $C$3, $C$4))^MIN((S$8-$C$6), $C$5)*IF($B170="Male", MIN(OFFSET(Mortality_Rates!$B$6, $C170, 0), Mortality_Rates!$B$111), MIN(OFFSET(Mortality_Rates!$B$6, $C170, 1),  Mortality_Rates!$C$111))</f>
        <v>3.6682515288743111E-3</v>
      </c>
      <c r="T170" s="30">
        <f ca="1">(1-IF($B170="Male", $C$3, $C$4))^MIN((T$8-$C$6), $C$5)*IF($B170="Male", MIN(OFFSET(Mortality_Rates!$B$6, $C170, 0), Mortality_Rates!$B$111), MIN(OFFSET(Mortality_Rates!$B$6, $C170, 1),  Mortality_Rates!$C$111))</f>
        <v>3.6260666362922566E-3</v>
      </c>
      <c r="U170" s="30">
        <f ca="1">(1-IF($B170="Male", $C$3, $C$4))^MIN((U$8-$C$6), $C$5)*IF($B170="Male", MIN(OFFSET(Mortality_Rates!$B$6, $C170, 0), Mortality_Rates!$B$111), MIN(OFFSET(Mortality_Rates!$B$6, $C170, 1),  Mortality_Rates!$C$111))</f>
        <v>3.5843668699748958E-3</v>
      </c>
      <c r="V170" s="30">
        <f ca="1">(1-IF($B170="Male", $C$3, $C$4))^MIN((V$8-$C$6), $C$5)*IF($B170="Male", MIN(OFFSET(Mortality_Rates!$B$6, $C170, 0), Mortality_Rates!$B$111), MIN(OFFSET(Mortality_Rates!$B$6, $C170, 1),  Mortality_Rates!$C$111))</f>
        <v>3.5431466509701841E-3</v>
      </c>
      <c r="W170" s="30">
        <f ca="1">(1-IF($B170="Male", $C$3, $C$4))^MIN((W$8-$C$6), $C$5)*IF($B170="Male", MIN(OFFSET(Mortality_Rates!$B$6, $C170, 0), Mortality_Rates!$B$111), MIN(OFFSET(Mortality_Rates!$B$6, $C170, 1),  Mortality_Rates!$C$111))</f>
        <v>3.5024004644840273E-3</v>
      </c>
      <c r="X170" s="30">
        <f ca="1">(1-IF($B170="Male", $C$3, $C$4))^MIN((X$8-$C$6), $C$5)*IF($B170="Male", MIN(OFFSET(Mortality_Rates!$B$6, $C170, 0), Mortality_Rates!$B$111), MIN(OFFSET(Mortality_Rates!$B$6, $C170, 1),  Mortality_Rates!$C$111))</f>
        <v>3.4621228591424614E-3</v>
      </c>
      <c r="Y170" s="30">
        <f ca="1">(1-IF($B170="Male", $C$3, $C$4))^MIN((Y$8-$C$6), $C$5)*IF($B170="Male", MIN(OFFSET(Mortality_Rates!$B$6, $C170, 0), Mortality_Rates!$B$111), MIN(OFFSET(Mortality_Rates!$B$6, $C170, 1),  Mortality_Rates!$C$111))</f>
        <v>3.4223084462623229E-3</v>
      </c>
      <c r="Z170" s="30">
        <f ca="1">(1-IF($B170="Male", $C$3, $C$4))^MIN((Z$8-$C$6), $C$5)*IF($B170="Male", MIN(OFFSET(Mortality_Rates!$B$6, $C170, 0), Mortality_Rates!$B$111), MIN(OFFSET(Mortality_Rates!$B$6, $C170, 1),  Mortality_Rates!$C$111))</f>
        <v>3.3829518991303066E-3</v>
      </c>
      <c r="AA170" s="30">
        <f ca="1">(1-IF($B170="Male", $C$3, $C$4))^MIN((AA$8-$C$6), $C$5)*IF($B170="Male", MIN(OFFSET(Mortality_Rates!$B$6, $C170, 0), Mortality_Rates!$B$111), MIN(OFFSET(Mortality_Rates!$B$6, $C170, 1),  Mortality_Rates!$C$111))</f>
        <v>3.344047952290308E-3</v>
      </c>
      <c r="AB170" s="30">
        <f ca="1">(1-IF($B170="Male", $C$3, $C$4))^MIN((AB$8-$C$6), $C$5)*IF($B170="Male", MIN(OFFSET(Mortality_Rates!$B$6, $C170, 0), Mortality_Rates!$B$111), MIN(OFFSET(Mortality_Rates!$B$6, $C170, 1),  Mortality_Rates!$C$111))</f>
        <v>3.3055914008389693E-3</v>
      </c>
      <c r="AC170" s="30">
        <f ca="1">(1-IF($B170="Male", $C$3, $C$4))^MIN((AC$8-$C$6), $C$5)*IF($B170="Male", MIN(OFFSET(Mortality_Rates!$B$6, $C170, 0), Mortality_Rates!$B$111), MIN(OFFSET(Mortality_Rates!$B$6, $C170, 1),  Mortality_Rates!$C$111))</f>
        <v>3.267577099729321E-3</v>
      </c>
      <c r="AD170" s="30">
        <f ca="1">(1-IF($B170="Male", $C$3, $C$4))^MIN((AD$8-$C$6), $C$5)*IF($B170="Male", MIN(OFFSET(Mortality_Rates!$B$6, $C170, 0), Mortality_Rates!$B$111), MIN(OFFSET(Mortality_Rates!$B$6, $C170, 1),  Mortality_Rates!$C$111))</f>
        <v>3.2299999630824344E-3</v>
      </c>
      <c r="AE170" s="30">
        <f ca="1">(1-IF($B170="Male", $C$3, $C$4))^MIN((AE$8-$C$6), $C$5)*IF($B170="Male", MIN(OFFSET(Mortality_Rates!$B$6, $C170, 0), Mortality_Rates!$B$111), MIN(OFFSET(Mortality_Rates!$B$6, $C170, 1),  Mortality_Rates!$C$111))</f>
        <v>3.1928549635069866E-3</v>
      </c>
      <c r="AF170" s="30">
        <f ca="1">(1-IF($B170="Male", $C$3, $C$4))^MIN((AF$8-$C$6), $C$5)*IF($B170="Male", MIN(OFFSET(Mortality_Rates!$B$6, $C170, 0), Mortality_Rates!$B$111), MIN(OFFSET(Mortality_Rates!$B$6, $C170, 1),  Mortality_Rates!$C$111))</f>
        <v>3.1561371314266563E-3</v>
      </c>
      <c r="AG170" s="30">
        <f ca="1">(1-IF($B170="Male", $C$3, $C$4))^MIN((AG$8-$C$6), $C$5)*IF($B170="Male", MIN(OFFSET(Mortality_Rates!$B$6, $C170, 0), Mortality_Rates!$B$111), MIN(OFFSET(Mortality_Rates!$B$6, $C170, 1),  Mortality_Rates!$C$111))</f>
        <v>3.1198415544152498E-3</v>
      </c>
      <c r="AH170" s="30">
        <f ca="1">(1-IF($B170="Male", $C$3, $C$4))^MIN((AH$8-$C$6), $C$5)*IF($B170="Male", MIN(OFFSET(Mortality_Rates!$B$6, $C170, 0), Mortality_Rates!$B$111), MIN(OFFSET(Mortality_Rates!$B$6, $C170, 1),  Mortality_Rates!$C$111))</f>
        <v>3.0839633765394744E-3</v>
      </c>
      <c r="AI170" s="30">
        <f ca="1">(1-IF($B170="Male", $C$3, $C$4))^MIN((AI$8-$C$6), $C$5)*IF($B170="Male", MIN(OFFSET(Mortality_Rates!$B$6, $C170, 0), Mortality_Rates!$B$111), MIN(OFFSET(Mortality_Rates!$B$6, $C170, 1),  Mortality_Rates!$C$111))</f>
        <v>3.0484977977092704E-3</v>
      </c>
      <c r="AJ170" s="30">
        <f ca="1">(1-IF($B170="Male", $C$3, $C$4))^MIN((AJ$8-$C$6), $C$5)*IF($B170="Male", MIN(OFFSET(Mortality_Rates!$B$6, $C170, 0), Mortality_Rates!$B$111), MIN(OFFSET(Mortality_Rates!$B$6, $C170, 1),  Mortality_Rates!$C$111))</f>
        <v>3.0134400730356141E-3</v>
      </c>
      <c r="AK170" s="30">
        <f ca="1">(1-IF($B170="Male", $C$3, $C$4))^MIN((AK$8-$C$6), $C$5)*IF($B170="Male", MIN(OFFSET(Mortality_Rates!$B$6, $C170, 0), Mortality_Rates!$B$111), MIN(OFFSET(Mortality_Rates!$B$6, $C170, 1),  Mortality_Rates!$C$111))</f>
        <v>2.9787855121957041E-3</v>
      </c>
      <c r="AL170" s="30">
        <f ca="1">(1-IF($B170="Male", $C$3, $C$4))^MIN((AL$8-$C$6), $C$5)*IF($B170="Male", MIN(OFFSET(Mortality_Rates!$B$6, $C170, 0), Mortality_Rates!$B$111), MIN(OFFSET(Mortality_Rates!$B$6, $C170, 1),  Mortality_Rates!$C$111))</f>
        <v>2.9445294788054536E-3</v>
      </c>
      <c r="AM170" s="30">
        <f ca="1">(1-IF($B170="Male", $C$3, $C$4))^MIN((AM$8-$C$6), $C$5)*IF($B170="Male", MIN(OFFSET(Mortality_Rates!$B$6, $C170, 0), Mortality_Rates!$B$111), MIN(OFFSET(Mortality_Rates!$B$6, $C170, 1),  Mortality_Rates!$C$111))</f>
        <v>2.9106673897991912E-3</v>
      </c>
      <c r="AN170" s="30">
        <f ca="1">(1-IF($B170="Male", $C$3, $C$4))^MIN((AN$8-$C$6), $C$5)*IF($B170="Male", MIN(OFFSET(Mortality_Rates!$B$6, $C170, 0), Mortality_Rates!$B$111), MIN(OFFSET(Mortality_Rates!$B$6, $C170, 1),  Mortality_Rates!$C$111))</f>
        <v>2.8771947148165007E-3</v>
      </c>
      <c r="AO170" s="30">
        <f ca="1">(1-IF($B170="Male", $C$3, $C$4))^MIN((AO$8-$C$6), $C$5)*IF($B170="Male", MIN(OFFSET(Mortality_Rates!$B$6, $C170, 0), Mortality_Rates!$B$111), MIN(OFFSET(Mortality_Rates!$B$6, $C170, 1),  Mortality_Rates!$C$111))</f>
        <v>2.8441069755961107E-3</v>
      </c>
      <c r="AP170" s="30">
        <f ca="1">(1-IF($B170="Male", $C$3, $C$4))^MIN((AP$8-$C$6), $C$5)*IF($B170="Male", MIN(OFFSET(Mortality_Rates!$B$6, $C170, 0), Mortality_Rates!$B$111), MIN(OFFSET(Mortality_Rates!$B$6, $C170, 1),  Mortality_Rates!$C$111))</f>
        <v>2.8113997453767556E-3</v>
      </c>
      <c r="AQ170" s="30">
        <f ca="1">(1-IF($B170="Male", $C$3, $C$4))^MIN((AQ$8-$C$6), $C$5)*IF($B170="Male", MIN(OFFSET(Mortality_Rates!$B$6, $C170, 0), Mortality_Rates!$B$111), MIN(OFFSET(Mortality_Rates!$B$6, $C170, 1),  Mortality_Rates!$C$111))</f>
        <v>2.7790686483049228E-3</v>
      </c>
      <c r="AR170" s="30">
        <f ca="1">(1-IF($B170="Male", $C$3, $C$4))^MIN((AR$8-$C$6), $C$5)*IF($B170="Male", MIN(OFFSET(Mortality_Rates!$B$6, $C170, 0), Mortality_Rates!$B$111), MIN(OFFSET(Mortality_Rates!$B$6, $C170, 1),  Mortality_Rates!$C$111))</f>
        <v>2.7471093588494161E-3</v>
      </c>
      <c r="AS170" s="30">
        <f ca="1">(1-IF($B170="Male", $C$3, $C$4))^MIN((AS$8-$C$6), $C$5)*IF($B170="Male", MIN(OFFSET(Mortality_Rates!$B$6, $C170, 0), Mortality_Rates!$B$111), MIN(OFFSET(Mortality_Rates!$B$6, $C170, 1),  Mortality_Rates!$C$111))</f>
        <v>2.7155176012226478E-3</v>
      </c>
      <c r="AT170" s="30">
        <f ca="1">(1-IF($B170="Male", $C$3, $C$4))^MIN((AT$8-$C$6), $C$5)*IF($B170="Male", MIN(OFFSET(Mortality_Rates!$B$6, $C170, 0), Mortality_Rates!$B$111), MIN(OFFSET(Mortality_Rates!$B$6, $C170, 1),  Mortality_Rates!$C$111))</f>
        <v>2.6842891488085877E-3</v>
      </c>
      <c r="AU170" s="30">
        <f ca="1">(1-IF($B170="Male", $C$3, $C$4))^MIN((AU$8-$C$6), $C$5)*IF($B170="Male", MIN(OFFSET(Mortality_Rates!$B$6, $C170, 0), Mortality_Rates!$B$111), MIN(OFFSET(Mortality_Rates!$B$6, $C170, 1),  Mortality_Rates!$C$111))</f>
        <v>2.6534198235972891E-3</v>
      </c>
      <c r="AV170" s="30">
        <f ca="1">(1-IF($B170="Male", $C$3, $C$4))^MIN((AV$8-$C$6), $C$5)*IF($B170="Male", MIN(OFFSET(Mortality_Rates!$B$6, $C170, 0), Mortality_Rates!$B$111), MIN(OFFSET(Mortality_Rates!$B$6, $C170, 1),  Mortality_Rates!$C$111))</f>
        <v>2.6229054956259205E-3</v>
      </c>
      <c r="AW170" s="30">
        <f ca="1">(1-IF($B170="Male", $C$3, $C$4))^MIN((AW$8-$C$6), $C$5)*IF($B170="Male", MIN(OFFSET(Mortality_Rates!$B$6, $C170, 0), Mortality_Rates!$B$111), MIN(OFFSET(Mortality_Rates!$B$6, $C170, 1),  Mortality_Rates!$C$111))</f>
        <v>2.5927420824262224E-3</v>
      </c>
      <c r="AX170" s="30">
        <f ca="1">(1-IF($B170="Male", $C$3, $C$4))^MIN((AX$8-$C$6), $C$5)*IF($B170="Male", MIN(OFFSET(Mortality_Rates!$B$6, $C170, 0), Mortality_Rates!$B$111), MIN(OFFSET(Mortality_Rates!$B$6, $C170, 1),  Mortality_Rates!$C$111))</f>
        <v>2.5629255484783207E-3</v>
      </c>
      <c r="AY170" s="30">
        <f ca="1">(1-IF($B170="Male", $C$3, $C$4))^MIN((AY$8-$C$6), $C$5)*IF($B170="Male", MIN(OFFSET(Mortality_Rates!$B$6, $C170, 0), Mortality_Rates!$B$111), MIN(OFFSET(Mortality_Rates!$B$6, $C170, 1),  Mortality_Rates!$C$111))</f>
        <v>2.53345190467082E-3</v>
      </c>
      <c r="AZ170" s="30">
        <f ca="1">(1-IF($B170="Male", $C$3, $C$4))^MIN((AZ$8-$C$6), $C$5)*IF($B170="Male", MIN(OFFSET(Mortality_Rates!$B$6, $C170, 0), Mortality_Rates!$B$111), MIN(OFFSET(Mortality_Rates!$B$6, $C170, 1),  Mortality_Rates!$C$111))</f>
        <v>2.5043172077671059E-3</v>
      </c>
      <c r="BA170" s="30">
        <f ca="1">(1-IF($B170="Male", $C$3, $C$4))^MIN((BA$8-$C$6), $C$5)*IF($B170="Male", MIN(OFFSET(Mortality_Rates!$B$6, $C170, 0), Mortality_Rates!$B$111), MIN(OFFSET(Mortality_Rates!$B$6, $C170, 1),  Mortality_Rates!$C$111))</f>
        <v>2.4755175598777843E-3</v>
      </c>
      <c r="BB170" s="30">
        <f ca="1">(1-IF($B170="Male", $C$3, $C$4))^MIN((BB$8-$C$6), $C$5)*IF($B170="Male", MIN(OFFSET(Mortality_Rates!$B$6, $C170, 0), Mortality_Rates!$B$111), MIN(OFFSET(Mortality_Rates!$B$6, $C170, 1),  Mortality_Rates!$C$111))</f>
        <v>2.4755175598777843E-3</v>
      </c>
      <c r="BC170" s="30">
        <f ca="1">(1-IF($B170="Male", $C$3, $C$4))^MIN((BC$8-$C$6), $C$5)*IF($B170="Male", MIN(OFFSET(Mortality_Rates!$B$6, $C170, 0), Mortality_Rates!$B$111), MIN(OFFSET(Mortality_Rates!$B$6, $C170, 1),  Mortality_Rates!$C$111))</f>
        <v>2.4755175598777843E-3</v>
      </c>
      <c r="BD170" s="30">
        <f ca="1">(1-IF($B170="Male", $C$3, $C$4))^MIN((BD$8-$C$6), $C$5)*IF($B170="Male", MIN(OFFSET(Mortality_Rates!$B$6, $C170, 0), Mortality_Rates!$B$111), MIN(OFFSET(Mortality_Rates!$B$6, $C170, 1),  Mortality_Rates!$C$111))</f>
        <v>2.4755175598777843E-3</v>
      </c>
      <c r="BE170" s="30">
        <f ca="1">(1-IF($B170="Male", $C$3, $C$4))^MIN((BE$8-$C$6), $C$5)*IF($B170="Male", MIN(OFFSET(Mortality_Rates!$B$6, $C170, 0), Mortality_Rates!$B$111), MIN(OFFSET(Mortality_Rates!$B$6, $C170, 1),  Mortality_Rates!$C$111))</f>
        <v>2.4755175598777843E-3</v>
      </c>
      <c r="BF170" s="30">
        <f ca="1">(1-IF($B170="Male", $C$3, $C$4))^MIN((BF$8-$C$6), $C$5)*IF($B170="Male", MIN(OFFSET(Mortality_Rates!$B$6, $C170, 0), Mortality_Rates!$B$111), MIN(OFFSET(Mortality_Rates!$B$6, $C170, 1),  Mortality_Rates!$C$111))</f>
        <v>2.4755175598777843E-3</v>
      </c>
      <c r="BG170" s="30">
        <f ca="1">(1-IF($B170="Male", $C$3, $C$4))^MIN((BG$8-$C$6), $C$5)*IF($B170="Male", MIN(OFFSET(Mortality_Rates!$B$6, $C170, 0), Mortality_Rates!$B$111), MIN(OFFSET(Mortality_Rates!$B$6, $C170, 1),  Mortality_Rates!$C$111))</f>
        <v>2.4755175598777843E-3</v>
      </c>
      <c r="BH170" s="30">
        <f ca="1">(1-IF($B170="Male", $C$3, $C$4))^MIN((BH$8-$C$6), $C$5)*IF($B170="Male", MIN(OFFSET(Mortality_Rates!$B$6, $C170, 0), Mortality_Rates!$B$111), MIN(OFFSET(Mortality_Rates!$B$6, $C170, 1),  Mortality_Rates!$C$111))</f>
        <v>2.4755175598777843E-3</v>
      </c>
      <c r="BI170" s="30">
        <f ca="1">(1-IF($B170="Male", $C$3, $C$4))^MIN((BI$8-$C$6), $C$5)*IF($B170="Male", MIN(OFFSET(Mortality_Rates!$B$6, $C170, 0), Mortality_Rates!$B$111), MIN(OFFSET(Mortality_Rates!$B$6, $C170, 1),  Mortality_Rates!$C$111))</f>
        <v>2.4755175598777843E-3</v>
      </c>
      <c r="BJ170" s="30">
        <f ca="1">(1-IF($B170="Male", $C$3, $C$4))^MIN((BJ$8-$C$6), $C$5)*IF($B170="Male", MIN(OFFSET(Mortality_Rates!$B$6, $C170, 0), Mortality_Rates!$B$111), MIN(OFFSET(Mortality_Rates!$B$6, $C170, 1),  Mortality_Rates!$C$111))</f>
        <v>2.4755175598777843E-3</v>
      </c>
      <c r="BK170" s="30">
        <f ca="1">(1-IF($B170="Male", $C$3, $C$4))^MIN((BK$8-$C$6), $C$5)*IF($B170="Male", MIN(OFFSET(Mortality_Rates!$B$6, $C170, 0), Mortality_Rates!$B$111), MIN(OFFSET(Mortality_Rates!$B$6, $C170, 1),  Mortality_Rates!$C$111))</f>
        <v>2.4755175598777843E-3</v>
      </c>
    </row>
    <row r="171" spans="1:63" x14ac:dyDescent="0.35">
      <c r="A171" t="s">
        <v>38</v>
      </c>
      <c r="B171" t="s">
        <v>32</v>
      </c>
      <c r="C171">
        <f t="shared" si="27"/>
        <v>61</v>
      </c>
      <c r="D171" s="30">
        <f ca="1">(1-IF($B171="Male", $C$3, $C$4))^MIN((D$8-$C$6), $C$5)*IF($B171="Male", MIN(OFFSET(Mortality_Rates!$B$6, $C171, 0), Mortality_Rates!$B$111), MIN(OFFSET(Mortality_Rates!$B$6, $C171, 1),  Mortality_Rates!$C$111))</f>
        <v>4.8663855000000006E-3</v>
      </c>
      <c r="E171" s="30">
        <f ca="1">(1-IF($B171="Male", $C$3, $C$4))^MIN((E$8-$C$6), $C$5)*IF($B171="Male", MIN(OFFSET(Mortality_Rates!$B$6, $C171, 0), Mortality_Rates!$B$111), MIN(OFFSET(Mortality_Rates!$B$6, $C171, 1),  Mortality_Rates!$C$111))</f>
        <v>4.8104220667500005E-3</v>
      </c>
      <c r="F171" s="30">
        <f ca="1">(1-IF($B171="Male", $C$3, $C$4))^MIN((F$8-$C$6), $C$5)*IF($B171="Male", MIN(OFFSET(Mortality_Rates!$B$6, $C171, 0), Mortality_Rates!$B$111), MIN(OFFSET(Mortality_Rates!$B$6, $C171, 1),  Mortality_Rates!$C$111))</f>
        <v>4.7551022129823754E-3</v>
      </c>
      <c r="G171" s="30">
        <f ca="1">(1-IF($B171="Male", $C$3, $C$4))^MIN((G$8-$C$6), $C$5)*IF($B171="Male", MIN(OFFSET(Mortality_Rates!$B$6, $C171, 0), Mortality_Rates!$B$111), MIN(OFFSET(Mortality_Rates!$B$6, $C171, 1),  Mortality_Rates!$C$111))</f>
        <v>4.7004185375330784E-3</v>
      </c>
      <c r="H171" s="30">
        <f ca="1">(1-IF($B171="Male", $C$3, $C$4))^MIN((H$8-$C$6), $C$5)*IF($B171="Male", MIN(OFFSET(Mortality_Rates!$B$6, $C171, 0), Mortality_Rates!$B$111), MIN(OFFSET(Mortality_Rates!$B$6, $C171, 1),  Mortality_Rates!$C$111))</f>
        <v>4.6463637243514483E-3</v>
      </c>
      <c r="I171" s="30">
        <f ca="1">(1-IF($B171="Male", $C$3, $C$4))^MIN((I$8-$C$6), $C$5)*IF($B171="Male", MIN(OFFSET(Mortality_Rates!$B$6, $C171, 0), Mortality_Rates!$B$111), MIN(OFFSET(Mortality_Rates!$B$6, $C171, 1),  Mortality_Rates!$C$111))</f>
        <v>4.5929305415214061E-3</v>
      </c>
      <c r="J171" s="30">
        <f ca="1">(1-IF($B171="Male", $C$3, $C$4))^MIN((J$8-$C$6), $C$5)*IF($B171="Male", MIN(OFFSET(Mortality_Rates!$B$6, $C171, 0), Mortality_Rates!$B$111), MIN(OFFSET(Mortality_Rates!$B$6, $C171, 1),  Mortality_Rates!$C$111))</f>
        <v>4.5401118402939103E-3</v>
      </c>
      <c r="K171" s="30">
        <f ca="1">(1-IF($B171="Male", $C$3, $C$4))^MIN((K$8-$C$6), $C$5)*IF($B171="Male", MIN(OFFSET(Mortality_Rates!$B$6, $C171, 0), Mortality_Rates!$B$111), MIN(OFFSET(Mortality_Rates!$B$6, $C171, 1),  Mortality_Rates!$C$111))</f>
        <v>4.4879005541305309E-3</v>
      </c>
      <c r="L171" s="30">
        <f ca="1">(1-IF($B171="Male", $C$3, $C$4))^MIN((L$8-$C$6), $C$5)*IF($B171="Male", MIN(OFFSET(Mortality_Rates!$B$6, $C171, 0), Mortality_Rates!$B$111), MIN(OFFSET(Mortality_Rates!$B$6, $C171, 1),  Mortality_Rates!$C$111))</f>
        <v>4.4362896977580297E-3</v>
      </c>
      <c r="M171" s="30">
        <f ca="1">(1-IF($B171="Male", $C$3, $C$4))^MIN((M$8-$C$6), $C$5)*IF($B171="Male", MIN(OFFSET(Mortality_Rates!$B$6, $C171, 0), Mortality_Rates!$B$111), MIN(OFFSET(Mortality_Rates!$B$6, $C171, 1),  Mortality_Rates!$C$111))</f>
        <v>4.3852723662338123E-3</v>
      </c>
      <c r="N171" s="30">
        <f ca="1">(1-IF($B171="Male", $C$3, $C$4))^MIN((N$8-$C$6), $C$5)*IF($B171="Male", MIN(OFFSET(Mortality_Rates!$B$6, $C171, 0), Mortality_Rates!$B$111), MIN(OFFSET(Mortality_Rates!$B$6, $C171, 1),  Mortality_Rates!$C$111))</f>
        <v>4.3348417340221233E-3</v>
      </c>
      <c r="O171" s="30">
        <f ca="1">(1-IF($B171="Male", $C$3, $C$4))^MIN((O$8-$C$6), $C$5)*IF($B171="Male", MIN(OFFSET(Mortality_Rates!$B$6, $C171, 0), Mortality_Rates!$B$111), MIN(OFFSET(Mortality_Rates!$B$6, $C171, 1),  Mortality_Rates!$C$111))</f>
        <v>4.2849910540808693E-3</v>
      </c>
      <c r="P171" s="30">
        <f ca="1">(1-IF($B171="Male", $C$3, $C$4))^MIN((P$8-$C$6), $C$5)*IF($B171="Male", MIN(OFFSET(Mortality_Rates!$B$6, $C171, 0), Mortality_Rates!$B$111), MIN(OFFSET(Mortality_Rates!$B$6, $C171, 1),  Mortality_Rates!$C$111))</f>
        <v>4.2357136569589398E-3</v>
      </c>
      <c r="Q171" s="30">
        <f ca="1">(1-IF($B171="Male", $C$3, $C$4))^MIN((Q$8-$C$6), $C$5)*IF($B171="Male", MIN(OFFSET(Mortality_Rates!$B$6, $C171, 0), Mortality_Rates!$B$111), MIN(OFFSET(Mortality_Rates!$B$6, $C171, 1),  Mortality_Rates!$C$111))</f>
        <v>4.187002949903912E-3</v>
      </c>
      <c r="R171" s="30">
        <f ca="1">(1-IF($B171="Male", $C$3, $C$4))^MIN((R$8-$C$6), $C$5)*IF($B171="Male", MIN(OFFSET(Mortality_Rates!$B$6, $C171, 0), Mortality_Rates!$B$111), MIN(OFFSET(Mortality_Rates!$B$6, $C171, 1),  Mortality_Rates!$C$111))</f>
        <v>4.1388524159800171E-3</v>
      </c>
      <c r="S171" s="30">
        <f ca="1">(1-IF($B171="Male", $C$3, $C$4))^MIN((S$8-$C$6), $C$5)*IF($B171="Male", MIN(OFFSET(Mortality_Rates!$B$6, $C171, 0), Mortality_Rates!$B$111), MIN(OFFSET(Mortality_Rates!$B$6, $C171, 1),  Mortality_Rates!$C$111))</f>
        <v>4.0912556131962466E-3</v>
      </c>
      <c r="T171" s="30">
        <f ca="1">(1-IF($B171="Male", $C$3, $C$4))^MIN((T$8-$C$6), $C$5)*IF($B171="Male", MIN(OFFSET(Mortality_Rates!$B$6, $C171, 0), Mortality_Rates!$B$111), MIN(OFFSET(Mortality_Rates!$B$6, $C171, 1),  Mortality_Rates!$C$111))</f>
        <v>4.0442061736444901E-3</v>
      </c>
      <c r="U171" s="30">
        <f ca="1">(1-IF($B171="Male", $C$3, $C$4))^MIN((U$8-$C$6), $C$5)*IF($B171="Male", MIN(OFFSET(Mortality_Rates!$B$6, $C171, 0), Mortality_Rates!$B$111), MIN(OFFSET(Mortality_Rates!$B$6, $C171, 1),  Mortality_Rates!$C$111))</f>
        <v>3.9976978026475783E-3</v>
      </c>
      <c r="V171" s="30">
        <f ca="1">(1-IF($B171="Male", $C$3, $C$4))^MIN((V$8-$C$6), $C$5)*IF($B171="Male", MIN(OFFSET(Mortality_Rates!$B$6, $C171, 0), Mortality_Rates!$B$111), MIN(OFFSET(Mortality_Rates!$B$6, $C171, 1),  Mortality_Rates!$C$111))</f>
        <v>3.9517242779171314E-3</v>
      </c>
      <c r="W171" s="30">
        <f ca="1">(1-IF($B171="Male", $C$3, $C$4))^MIN((W$8-$C$6), $C$5)*IF($B171="Male", MIN(OFFSET(Mortality_Rates!$B$6, $C171, 0), Mortality_Rates!$B$111), MIN(OFFSET(Mortality_Rates!$B$6, $C171, 1),  Mortality_Rates!$C$111))</f>
        <v>3.9062794487210841E-3</v>
      </c>
      <c r="X171" s="30">
        <f ca="1">(1-IF($B171="Male", $C$3, $C$4))^MIN((X$8-$C$6), $C$5)*IF($B171="Male", MIN(OFFSET(Mortality_Rates!$B$6, $C171, 0), Mortality_Rates!$B$111), MIN(OFFSET(Mortality_Rates!$B$6, $C171, 1),  Mortality_Rates!$C$111))</f>
        <v>3.8613572350607922E-3</v>
      </c>
      <c r="Y171" s="30">
        <f ca="1">(1-IF($B171="Male", $C$3, $C$4))^MIN((Y$8-$C$6), $C$5)*IF($B171="Male", MIN(OFFSET(Mortality_Rates!$B$6, $C171, 0), Mortality_Rates!$B$111), MIN(OFFSET(Mortality_Rates!$B$6, $C171, 1),  Mortality_Rates!$C$111))</f>
        <v>3.816951626857593E-3</v>
      </c>
      <c r="Z171" s="30">
        <f ca="1">(1-IF($B171="Male", $C$3, $C$4))^MIN((Z$8-$C$6), $C$5)*IF($B171="Male", MIN(OFFSET(Mortality_Rates!$B$6, $C171, 0), Mortality_Rates!$B$111), MIN(OFFSET(Mortality_Rates!$B$6, $C171, 1),  Mortality_Rates!$C$111))</f>
        <v>3.7730566831487311E-3</v>
      </c>
      <c r="AA171" s="30">
        <f ca="1">(1-IF($B171="Male", $C$3, $C$4))^MIN((AA$8-$C$6), $C$5)*IF($B171="Male", MIN(OFFSET(Mortality_Rates!$B$6, $C171, 0), Mortality_Rates!$B$111), MIN(OFFSET(Mortality_Rates!$B$6, $C171, 1),  Mortality_Rates!$C$111))</f>
        <v>3.7296665312925204E-3</v>
      </c>
      <c r="AB171" s="30">
        <f ca="1">(1-IF($B171="Male", $C$3, $C$4))^MIN((AB$8-$C$6), $C$5)*IF($B171="Male", MIN(OFFSET(Mortality_Rates!$B$6, $C171, 0), Mortality_Rates!$B$111), MIN(OFFSET(Mortality_Rates!$B$6, $C171, 1),  Mortality_Rates!$C$111))</f>
        <v>3.6867753661826565E-3</v>
      </c>
      <c r="AC171" s="30">
        <f ca="1">(1-IF($B171="Male", $C$3, $C$4))^MIN((AC$8-$C$6), $C$5)*IF($B171="Male", MIN(OFFSET(Mortality_Rates!$B$6, $C171, 0), Mortality_Rates!$B$111), MIN(OFFSET(Mortality_Rates!$B$6, $C171, 1),  Mortality_Rates!$C$111))</f>
        <v>3.6443774494715558E-3</v>
      </c>
      <c r="AD171" s="30">
        <f ca="1">(1-IF($B171="Male", $C$3, $C$4))^MIN((AD$8-$C$6), $C$5)*IF($B171="Male", MIN(OFFSET(Mortality_Rates!$B$6, $C171, 0), Mortality_Rates!$B$111), MIN(OFFSET(Mortality_Rates!$B$6, $C171, 1),  Mortality_Rates!$C$111))</f>
        <v>3.6024671088026334E-3</v>
      </c>
      <c r="AE171" s="30">
        <f ca="1">(1-IF($B171="Male", $C$3, $C$4))^MIN((AE$8-$C$6), $C$5)*IF($B171="Male", MIN(OFFSET(Mortality_Rates!$B$6, $C171, 0), Mortality_Rates!$B$111), MIN(OFFSET(Mortality_Rates!$B$6, $C171, 1),  Mortality_Rates!$C$111))</f>
        <v>3.5610387370514037E-3</v>
      </c>
      <c r="AF171" s="30">
        <f ca="1">(1-IF($B171="Male", $C$3, $C$4))^MIN((AF$8-$C$6), $C$5)*IF($B171="Male", MIN(OFFSET(Mortality_Rates!$B$6, $C171, 0), Mortality_Rates!$B$111), MIN(OFFSET(Mortality_Rates!$B$6, $C171, 1),  Mortality_Rates!$C$111))</f>
        <v>3.5200867915753122E-3</v>
      </c>
      <c r="AG171" s="30">
        <f ca="1">(1-IF($B171="Male", $C$3, $C$4))^MIN((AG$8-$C$6), $C$5)*IF($B171="Male", MIN(OFFSET(Mortality_Rates!$B$6, $C171, 0), Mortality_Rates!$B$111), MIN(OFFSET(Mortality_Rates!$B$6, $C171, 1),  Mortality_Rates!$C$111))</f>
        <v>3.4796057934721961E-3</v>
      </c>
      <c r="AH171" s="30">
        <f ca="1">(1-IF($B171="Male", $C$3, $C$4))^MIN((AH$8-$C$6), $C$5)*IF($B171="Male", MIN(OFFSET(Mortality_Rates!$B$6, $C171, 0), Mortality_Rates!$B$111), MIN(OFFSET(Mortality_Rates!$B$6, $C171, 1),  Mortality_Rates!$C$111))</f>
        <v>3.439590326847266E-3</v>
      </c>
      <c r="AI171" s="30">
        <f ca="1">(1-IF($B171="Male", $C$3, $C$4))^MIN((AI$8-$C$6), $C$5)*IF($B171="Male", MIN(OFFSET(Mortality_Rates!$B$6, $C171, 0), Mortality_Rates!$B$111), MIN(OFFSET(Mortality_Rates!$B$6, $C171, 1),  Mortality_Rates!$C$111))</f>
        <v>3.4000350380885224E-3</v>
      </c>
      <c r="AJ171" s="30">
        <f ca="1">(1-IF($B171="Male", $C$3, $C$4))^MIN((AJ$8-$C$6), $C$5)*IF($B171="Male", MIN(OFFSET(Mortality_Rates!$B$6, $C171, 0), Mortality_Rates!$B$111), MIN(OFFSET(Mortality_Rates!$B$6, $C171, 1),  Mortality_Rates!$C$111))</f>
        <v>3.3609346351505046E-3</v>
      </c>
      <c r="AK171" s="30">
        <f ca="1">(1-IF($B171="Male", $C$3, $C$4))^MIN((AK$8-$C$6), $C$5)*IF($B171="Male", MIN(OFFSET(Mortality_Rates!$B$6, $C171, 0), Mortality_Rates!$B$111), MIN(OFFSET(Mortality_Rates!$B$6, $C171, 1),  Mortality_Rates!$C$111))</f>
        <v>3.3222838868462736E-3</v>
      </c>
      <c r="AL171" s="30">
        <f ca="1">(1-IF($B171="Male", $C$3, $C$4))^MIN((AL$8-$C$6), $C$5)*IF($B171="Male", MIN(OFFSET(Mortality_Rates!$B$6, $C171, 0), Mortality_Rates!$B$111), MIN(OFFSET(Mortality_Rates!$B$6, $C171, 1),  Mortality_Rates!$C$111))</f>
        <v>3.2840776221475412E-3</v>
      </c>
      <c r="AM171" s="30">
        <f ca="1">(1-IF($B171="Male", $C$3, $C$4))^MIN((AM$8-$C$6), $C$5)*IF($B171="Male", MIN(OFFSET(Mortality_Rates!$B$6, $C171, 0), Mortality_Rates!$B$111), MIN(OFFSET(Mortality_Rates!$B$6, $C171, 1),  Mortality_Rates!$C$111))</f>
        <v>3.2463107294928451E-3</v>
      </c>
      <c r="AN171" s="30">
        <f ca="1">(1-IF($B171="Male", $C$3, $C$4))^MIN((AN$8-$C$6), $C$5)*IF($B171="Male", MIN(OFFSET(Mortality_Rates!$B$6, $C171, 0), Mortality_Rates!$B$111), MIN(OFFSET(Mortality_Rates!$B$6, $C171, 1),  Mortality_Rates!$C$111))</f>
        <v>3.2089781561036772E-3</v>
      </c>
      <c r="AO171" s="30">
        <f ca="1">(1-IF($B171="Male", $C$3, $C$4))^MIN((AO$8-$C$6), $C$5)*IF($B171="Male", MIN(OFFSET(Mortality_Rates!$B$6, $C171, 0), Mortality_Rates!$B$111), MIN(OFFSET(Mortality_Rates!$B$6, $C171, 1),  Mortality_Rates!$C$111))</f>
        <v>3.1720749073084848E-3</v>
      </c>
      <c r="AP171" s="30">
        <f ca="1">(1-IF($B171="Male", $C$3, $C$4))^MIN((AP$8-$C$6), $C$5)*IF($B171="Male", MIN(OFFSET(Mortality_Rates!$B$6, $C171, 0), Mortality_Rates!$B$111), MIN(OFFSET(Mortality_Rates!$B$6, $C171, 1),  Mortality_Rates!$C$111))</f>
        <v>3.1355960458744375E-3</v>
      </c>
      <c r="AQ171" s="30">
        <f ca="1">(1-IF($B171="Male", $C$3, $C$4))^MIN((AQ$8-$C$6), $C$5)*IF($B171="Male", MIN(OFFSET(Mortality_Rates!$B$6, $C171, 0), Mortality_Rates!$B$111), MIN(OFFSET(Mortality_Rates!$B$6, $C171, 1),  Mortality_Rates!$C$111))</f>
        <v>3.0995366913468816E-3</v>
      </c>
      <c r="AR171" s="30">
        <f ca="1">(1-IF($B171="Male", $C$3, $C$4))^MIN((AR$8-$C$6), $C$5)*IF($B171="Male", MIN(OFFSET(Mortality_Rates!$B$6, $C171, 0), Mortality_Rates!$B$111), MIN(OFFSET(Mortality_Rates!$B$6, $C171, 1),  Mortality_Rates!$C$111))</f>
        <v>3.0638920193963924E-3</v>
      </c>
      <c r="AS171" s="30">
        <f ca="1">(1-IF($B171="Male", $C$3, $C$4))^MIN((AS$8-$C$6), $C$5)*IF($B171="Male", MIN(OFFSET(Mortality_Rates!$B$6, $C171, 0), Mortality_Rates!$B$111), MIN(OFFSET(Mortality_Rates!$B$6, $C171, 1),  Mortality_Rates!$C$111))</f>
        <v>3.0286572611733335E-3</v>
      </c>
      <c r="AT171" s="30">
        <f ca="1">(1-IF($B171="Male", $C$3, $C$4))^MIN((AT$8-$C$6), $C$5)*IF($B171="Male", MIN(OFFSET(Mortality_Rates!$B$6, $C171, 0), Mortality_Rates!$B$111), MIN(OFFSET(Mortality_Rates!$B$6, $C171, 1),  Mortality_Rates!$C$111))</f>
        <v>2.9938277026698404E-3</v>
      </c>
      <c r="AU171" s="30">
        <f ca="1">(1-IF($B171="Male", $C$3, $C$4))^MIN((AU$8-$C$6), $C$5)*IF($B171="Male", MIN(OFFSET(Mortality_Rates!$B$6, $C171, 0), Mortality_Rates!$B$111), MIN(OFFSET(Mortality_Rates!$B$6, $C171, 1),  Mortality_Rates!$C$111))</f>
        <v>2.959398684089138E-3</v>
      </c>
      <c r="AV171" s="30">
        <f ca="1">(1-IF($B171="Male", $C$3, $C$4))^MIN((AV$8-$C$6), $C$5)*IF($B171="Male", MIN(OFFSET(Mortality_Rates!$B$6, $C171, 0), Mortality_Rates!$B$111), MIN(OFFSET(Mortality_Rates!$B$6, $C171, 1),  Mortality_Rates!$C$111))</f>
        <v>2.9253655992221126E-3</v>
      </c>
      <c r="AW171" s="30">
        <f ca="1">(1-IF($B171="Male", $C$3, $C$4))^MIN((AW$8-$C$6), $C$5)*IF($B171="Male", MIN(OFFSET(Mortality_Rates!$B$6, $C171, 0), Mortality_Rates!$B$111), MIN(OFFSET(Mortality_Rates!$B$6, $C171, 1),  Mortality_Rates!$C$111))</f>
        <v>2.8917238948310588E-3</v>
      </c>
      <c r="AX171" s="30">
        <f ca="1">(1-IF($B171="Male", $C$3, $C$4))^MIN((AX$8-$C$6), $C$5)*IF($B171="Male", MIN(OFFSET(Mortality_Rates!$B$6, $C171, 0), Mortality_Rates!$B$111), MIN(OFFSET(Mortality_Rates!$B$6, $C171, 1),  Mortality_Rates!$C$111))</f>
        <v>2.8584690700405014E-3</v>
      </c>
      <c r="AY171" s="30">
        <f ca="1">(1-IF($B171="Male", $C$3, $C$4))^MIN((AY$8-$C$6), $C$5)*IF($B171="Male", MIN(OFFSET(Mortality_Rates!$B$6, $C171, 0), Mortality_Rates!$B$111), MIN(OFFSET(Mortality_Rates!$B$6, $C171, 1),  Mortality_Rates!$C$111))</f>
        <v>2.8255966757350357E-3</v>
      </c>
      <c r="AZ171" s="30">
        <f ca="1">(1-IF($B171="Male", $C$3, $C$4))^MIN((AZ$8-$C$6), $C$5)*IF($B171="Male", MIN(OFFSET(Mortality_Rates!$B$6, $C171, 0), Mortality_Rates!$B$111), MIN(OFFSET(Mortality_Rates!$B$6, $C171, 1),  Mortality_Rates!$C$111))</f>
        <v>2.7931023139640826E-3</v>
      </c>
      <c r="BA171" s="30">
        <f ca="1">(1-IF($B171="Male", $C$3, $C$4))^MIN((BA$8-$C$6), $C$5)*IF($B171="Male", MIN(OFFSET(Mortality_Rates!$B$6, $C171, 0), Mortality_Rates!$B$111), MIN(OFFSET(Mortality_Rates!$B$6, $C171, 1),  Mortality_Rates!$C$111))</f>
        <v>2.760981637353496E-3</v>
      </c>
      <c r="BB171" s="30">
        <f ca="1">(1-IF($B171="Male", $C$3, $C$4))^MIN((BB$8-$C$6), $C$5)*IF($B171="Male", MIN(OFFSET(Mortality_Rates!$B$6, $C171, 0), Mortality_Rates!$B$111), MIN(OFFSET(Mortality_Rates!$B$6, $C171, 1),  Mortality_Rates!$C$111))</f>
        <v>2.760981637353496E-3</v>
      </c>
      <c r="BC171" s="30">
        <f ca="1">(1-IF($B171="Male", $C$3, $C$4))^MIN((BC$8-$C$6), $C$5)*IF($B171="Male", MIN(OFFSET(Mortality_Rates!$B$6, $C171, 0), Mortality_Rates!$B$111), MIN(OFFSET(Mortality_Rates!$B$6, $C171, 1),  Mortality_Rates!$C$111))</f>
        <v>2.760981637353496E-3</v>
      </c>
      <c r="BD171" s="30">
        <f ca="1">(1-IF($B171="Male", $C$3, $C$4))^MIN((BD$8-$C$6), $C$5)*IF($B171="Male", MIN(OFFSET(Mortality_Rates!$B$6, $C171, 0), Mortality_Rates!$B$111), MIN(OFFSET(Mortality_Rates!$B$6, $C171, 1),  Mortality_Rates!$C$111))</f>
        <v>2.760981637353496E-3</v>
      </c>
      <c r="BE171" s="30">
        <f ca="1">(1-IF($B171="Male", $C$3, $C$4))^MIN((BE$8-$C$6), $C$5)*IF($B171="Male", MIN(OFFSET(Mortality_Rates!$B$6, $C171, 0), Mortality_Rates!$B$111), MIN(OFFSET(Mortality_Rates!$B$6, $C171, 1),  Mortality_Rates!$C$111))</f>
        <v>2.760981637353496E-3</v>
      </c>
      <c r="BF171" s="30">
        <f ca="1">(1-IF($B171="Male", $C$3, $C$4))^MIN((BF$8-$C$6), $C$5)*IF($B171="Male", MIN(OFFSET(Mortality_Rates!$B$6, $C171, 0), Mortality_Rates!$B$111), MIN(OFFSET(Mortality_Rates!$B$6, $C171, 1),  Mortality_Rates!$C$111))</f>
        <v>2.760981637353496E-3</v>
      </c>
      <c r="BG171" s="30">
        <f ca="1">(1-IF($B171="Male", $C$3, $C$4))^MIN((BG$8-$C$6), $C$5)*IF($B171="Male", MIN(OFFSET(Mortality_Rates!$B$6, $C171, 0), Mortality_Rates!$B$111), MIN(OFFSET(Mortality_Rates!$B$6, $C171, 1),  Mortality_Rates!$C$111))</f>
        <v>2.760981637353496E-3</v>
      </c>
      <c r="BH171" s="30">
        <f ca="1">(1-IF($B171="Male", $C$3, $C$4))^MIN((BH$8-$C$6), $C$5)*IF($B171="Male", MIN(OFFSET(Mortality_Rates!$B$6, $C171, 0), Mortality_Rates!$B$111), MIN(OFFSET(Mortality_Rates!$B$6, $C171, 1),  Mortality_Rates!$C$111))</f>
        <v>2.760981637353496E-3</v>
      </c>
      <c r="BI171" s="30">
        <f ca="1">(1-IF($B171="Male", $C$3, $C$4))^MIN((BI$8-$C$6), $C$5)*IF($B171="Male", MIN(OFFSET(Mortality_Rates!$B$6, $C171, 0), Mortality_Rates!$B$111), MIN(OFFSET(Mortality_Rates!$B$6, $C171, 1),  Mortality_Rates!$C$111))</f>
        <v>2.760981637353496E-3</v>
      </c>
      <c r="BJ171" s="30">
        <f ca="1">(1-IF($B171="Male", $C$3, $C$4))^MIN((BJ$8-$C$6), $C$5)*IF($B171="Male", MIN(OFFSET(Mortality_Rates!$B$6, $C171, 0), Mortality_Rates!$B$111), MIN(OFFSET(Mortality_Rates!$B$6, $C171, 1),  Mortality_Rates!$C$111))</f>
        <v>2.760981637353496E-3</v>
      </c>
      <c r="BK171" s="30">
        <f ca="1">(1-IF($B171="Male", $C$3, $C$4))^MIN((BK$8-$C$6), $C$5)*IF($B171="Male", MIN(OFFSET(Mortality_Rates!$B$6, $C171, 0), Mortality_Rates!$B$111), MIN(OFFSET(Mortality_Rates!$B$6, $C171, 1),  Mortality_Rates!$C$111))</f>
        <v>2.760981637353496E-3</v>
      </c>
    </row>
    <row r="172" spans="1:63" x14ac:dyDescent="0.35">
      <c r="A172" t="s">
        <v>38</v>
      </c>
      <c r="B172" t="s">
        <v>32</v>
      </c>
      <c r="C172">
        <f t="shared" si="27"/>
        <v>62</v>
      </c>
      <c r="D172" s="30">
        <f ca="1">(1-IF($B172="Male", $C$3, $C$4))^MIN((D$8-$C$6), $C$5)*IF($B172="Male", MIN(OFFSET(Mortality_Rates!$B$6, $C172, 0), Mortality_Rates!$B$111), MIN(OFFSET(Mortality_Rates!$B$6, $C172, 1),  Mortality_Rates!$C$111))</f>
        <v>5.4654165000000005E-3</v>
      </c>
      <c r="E172" s="30">
        <f ca="1">(1-IF($B172="Male", $C$3, $C$4))^MIN((E$8-$C$6), $C$5)*IF($B172="Male", MIN(OFFSET(Mortality_Rates!$B$6, $C172, 0), Mortality_Rates!$B$111), MIN(OFFSET(Mortality_Rates!$B$6, $C172, 1),  Mortality_Rates!$C$111))</f>
        <v>5.40256421025E-3</v>
      </c>
      <c r="F172" s="30">
        <f ca="1">(1-IF($B172="Male", $C$3, $C$4))^MIN((F$8-$C$6), $C$5)*IF($B172="Male", MIN(OFFSET(Mortality_Rates!$B$6, $C172, 0), Mortality_Rates!$B$111), MIN(OFFSET(Mortality_Rates!$B$6, $C172, 1),  Mortality_Rates!$C$111))</f>
        <v>5.3404347218321251E-3</v>
      </c>
      <c r="G172" s="30">
        <f ca="1">(1-IF($B172="Male", $C$3, $C$4))^MIN((G$8-$C$6), $C$5)*IF($B172="Male", MIN(OFFSET(Mortality_Rates!$B$6, $C172, 0), Mortality_Rates!$B$111), MIN(OFFSET(Mortality_Rates!$B$6, $C172, 1),  Mortality_Rates!$C$111))</f>
        <v>5.2790197225310561E-3</v>
      </c>
      <c r="H172" s="30">
        <f ca="1">(1-IF($B172="Male", $C$3, $C$4))^MIN((H$8-$C$6), $C$5)*IF($B172="Male", MIN(OFFSET(Mortality_Rates!$B$6, $C172, 0), Mortality_Rates!$B$111), MIN(OFFSET(Mortality_Rates!$B$6, $C172, 1),  Mortality_Rates!$C$111))</f>
        <v>5.2183109957219496E-3</v>
      </c>
      <c r="I172" s="30">
        <f ca="1">(1-IF($B172="Male", $C$3, $C$4))^MIN((I$8-$C$6), $C$5)*IF($B172="Male", MIN(OFFSET(Mortality_Rates!$B$6, $C172, 0), Mortality_Rates!$B$111), MIN(OFFSET(Mortality_Rates!$B$6, $C172, 1),  Mortality_Rates!$C$111))</f>
        <v>5.1583004192711467E-3</v>
      </c>
      <c r="J172" s="30">
        <f ca="1">(1-IF($B172="Male", $C$3, $C$4))^MIN((J$8-$C$6), $C$5)*IF($B172="Male", MIN(OFFSET(Mortality_Rates!$B$6, $C172, 0), Mortality_Rates!$B$111), MIN(OFFSET(Mortality_Rates!$B$6, $C172, 1),  Mortality_Rates!$C$111))</f>
        <v>5.0989799644495289E-3</v>
      </c>
      <c r="K172" s="30">
        <f ca="1">(1-IF($B172="Male", $C$3, $C$4))^MIN((K$8-$C$6), $C$5)*IF($B172="Male", MIN(OFFSET(Mortality_Rates!$B$6, $C172, 0), Mortality_Rates!$B$111), MIN(OFFSET(Mortality_Rates!$B$6, $C172, 1),  Mortality_Rates!$C$111))</f>
        <v>5.0403416948583595E-3</v>
      </c>
      <c r="L172" s="30">
        <f ca="1">(1-IF($B172="Male", $C$3, $C$4))^MIN((L$8-$C$6), $C$5)*IF($B172="Male", MIN(OFFSET(Mortality_Rates!$B$6, $C172, 0), Mortality_Rates!$B$111), MIN(OFFSET(Mortality_Rates!$B$6, $C172, 1),  Mortality_Rates!$C$111))</f>
        <v>4.9823777653674878E-3</v>
      </c>
      <c r="M172" s="30">
        <f ca="1">(1-IF($B172="Male", $C$3, $C$4))^MIN((M$8-$C$6), $C$5)*IF($B172="Male", MIN(OFFSET(Mortality_Rates!$B$6, $C172, 0), Mortality_Rates!$B$111), MIN(OFFSET(Mortality_Rates!$B$6, $C172, 1),  Mortality_Rates!$C$111))</f>
        <v>4.9250804210657622E-3</v>
      </c>
      <c r="N172" s="30">
        <f ca="1">(1-IF($B172="Male", $C$3, $C$4))^MIN((N$8-$C$6), $C$5)*IF($B172="Male", MIN(OFFSET(Mortality_Rates!$B$6, $C172, 0), Mortality_Rates!$B$111), MIN(OFFSET(Mortality_Rates!$B$6, $C172, 1),  Mortality_Rates!$C$111))</f>
        <v>4.8684419962235059E-3</v>
      </c>
      <c r="O172" s="30">
        <f ca="1">(1-IF($B172="Male", $C$3, $C$4))^MIN((O$8-$C$6), $C$5)*IF($B172="Male", MIN(OFFSET(Mortality_Rates!$B$6, $C172, 0), Mortality_Rates!$B$111), MIN(OFFSET(Mortality_Rates!$B$6, $C172, 1),  Mortality_Rates!$C$111))</f>
        <v>4.8124549132669359E-3</v>
      </c>
      <c r="P172" s="30">
        <f ca="1">(1-IF($B172="Male", $C$3, $C$4))^MIN((P$8-$C$6), $C$5)*IF($B172="Male", MIN(OFFSET(Mortality_Rates!$B$6, $C172, 0), Mortality_Rates!$B$111), MIN(OFFSET(Mortality_Rates!$B$6, $C172, 1),  Mortality_Rates!$C$111))</f>
        <v>4.7571116817643668E-3</v>
      </c>
      <c r="Q172" s="30">
        <f ca="1">(1-IF($B172="Male", $C$3, $C$4))^MIN((Q$8-$C$6), $C$5)*IF($B172="Male", MIN(OFFSET(Mortality_Rates!$B$6, $C172, 0), Mortality_Rates!$B$111), MIN(OFFSET(Mortality_Rates!$B$6, $C172, 1),  Mortality_Rates!$C$111))</f>
        <v>4.7024048974240763E-3</v>
      </c>
      <c r="R172" s="30">
        <f ca="1">(1-IF($B172="Male", $C$3, $C$4))^MIN((R$8-$C$6), $C$5)*IF($B172="Male", MIN(OFFSET(Mortality_Rates!$B$6, $C172, 0), Mortality_Rates!$B$111), MIN(OFFSET(Mortality_Rates!$B$6, $C172, 1),  Mortality_Rates!$C$111))</f>
        <v>4.6483272411036993E-3</v>
      </c>
      <c r="S172" s="30">
        <f ca="1">(1-IF($B172="Male", $C$3, $C$4))^MIN((S$8-$C$6), $C$5)*IF($B172="Male", MIN(OFFSET(Mortality_Rates!$B$6, $C172, 0), Mortality_Rates!$B$111), MIN(OFFSET(Mortality_Rates!$B$6, $C172, 1),  Mortality_Rates!$C$111))</f>
        <v>4.5948714778310069E-3</v>
      </c>
      <c r="T172" s="30">
        <f ca="1">(1-IF($B172="Male", $C$3, $C$4))^MIN((T$8-$C$6), $C$5)*IF($B172="Male", MIN(OFFSET(Mortality_Rates!$B$6, $C172, 0), Mortality_Rates!$B$111), MIN(OFFSET(Mortality_Rates!$B$6, $C172, 1),  Mortality_Rates!$C$111))</f>
        <v>4.5420304558359504E-3</v>
      </c>
      <c r="U172" s="30">
        <f ca="1">(1-IF($B172="Male", $C$3, $C$4))^MIN((U$8-$C$6), $C$5)*IF($B172="Male", MIN(OFFSET(Mortality_Rates!$B$6, $C172, 0), Mortality_Rates!$B$111), MIN(OFFSET(Mortality_Rates!$B$6, $C172, 1),  Mortality_Rates!$C$111))</f>
        <v>4.4897971055938369E-3</v>
      </c>
      <c r="V172" s="30">
        <f ca="1">(1-IF($B172="Male", $C$3, $C$4))^MIN((V$8-$C$6), $C$5)*IF($B172="Male", MIN(OFFSET(Mortality_Rates!$B$6, $C172, 0), Mortality_Rates!$B$111), MIN(OFFSET(Mortality_Rates!$B$6, $C172, 1),  Mortality_Rates!$C$111))</f>
        <v>4.4381644388795079E-3</v>
      </c>
      <c r="W172" s="30">
        <f ca="1">(1-IF($B172="Male", $C$3, $C$4))^MIN((W$8-$C$6), $C$5)*IF($B172="Male", MIN(OFFSET(Mortality_Rates!$B$6, $C172, 0), Mortality_Rates!$B$111), MIN(OFFSET(Mortality_Rates!$B$6, $C172, 1),  Mortality_Rates!$C$111))</f>
        <v>4.3871255478323936E-3</v>
      </c>
      <c r="X172" s="30">
        <f ca="1">(1-IF($B172="Male", $C$3, $C$4))^MIN((X$8-$C$6), $C$5)*IF($B172="Male", MIN(OFFSET(Mortality_Rates!$B$6, $C172, 0), Mortality_Rates!$B$111), MIN(OFFSET(Mortality_Rates!$B$6, $C172, 1),  Mortality_Rates!$C$111))</f>
        <v>4.3366736040323216E-3</v>
      </c>
      <c r="Y172" s="30">
        <f ca="1">(1-IF($B172="Male", $C$3, $C$4))^MIN((Y$8-$C$6), $C$5)*IF($B172="Male", MIN(OFFSET(Mortality_Rates!$B$6, $C172, 0), Mortality_Rates!$B$111), MIN(OFFSET(Mortality_Rates!$B$6, $C172, 1),  Mortality_Rates!$C$111))</f>
        <v>4.28680185758595E-3</v>
      </c>
      <c r="Z172" s="30">
        <f ca="1">(1-IF($B172="Male", $C$3, $C$4))^MIN((Z$8-$C$6), $C$5)*IF($B172="Male", MIN(OFFSET(Mortality_Rates!$B$6, $C172, 0), Mortality_Rates!$B$111), MIN(OFFSET(Mortality_Rates!$B$6, $C172, 1),  Mortality_Rates!$C$111))</f>
        <v>4.2375036362237118E-3</v>
      </c>
      <c r="AA172" s="30">
        <f ca="1">(1-IF($B172="Male", $C$3, $C$4))^MIN((AA$8-$C$6), $C$5)*IF($B172="Male", MIN(OFFSET(Mortality_Rates!$B$6, $C172, 0), Mortality_Rates!$B$111), MIN(OFFSET(Mortality_Rates!$B$6, $C172, 1),  Mortality_Rates!$C$111))</f>
        <v>4.1887723444071386E-3</v>
      </c>
      <c r="AB172" s="30">
        <f ca="1">(1-IF($B172="Male", $C$3, $C$4))^MIN((AB$8-$C$6), $C$5)*IF($B172="Male", MIN(OFFSET(Mortality_Rates!$B$6, $C172, 0), Mortality_Rates!$B$111), MIN(OFFSET(Mortality_Rates!$B$6, $C172, 1),  Mortality_Rates!$C$111))</f>
        <v>4.1406014624464568E-3</v>
      </c>
      <c r="AC172" s="30">
        <f ca="1">(1-IF($B172="Male", $C$3, $C$4))^MIN((AC$8-$C$6), $C$5)*IF($B172="Male", MIN(OFFSET(Mortality_Rates!$B$6, $C172, 0), Mortality_Rates!$B$111), MIN(OFFSET(Mortality_Rates!$B$6, $C172, 1),  Mortality_Rates!$C$111))</f>
        <v>4.0929845456283221E-3</v>
      </c>
      <c r="AD172" s="30">
        <f ca="1">(1-IF($B172="Male", $C$3, $C$4))^MIN((AD$8-$C$6), $C$5)*IF($B172="Male", MIN(OFFSET(Mortality_Rates!$B$6, $C172, 0), Mortality_Rates!$B$111), MIN(OFFSET(Mortality_Rates!$B$6, $C172, 1),  Mortality_Rates!$C$111))</f>
        <v>4.0459152233535967E-3</v>
      </c>
      <c r="AE172" s="30">
        <f ca="1">(1-IF($B172="Male", $C$3, $C$4))^MIN((AE$8-$C$6), $C$5)*IF($B172="Male", MIN(OFFSET(Mortality_Rates!$B$6, $C172, 0), Mortality_Rates!$B$111), MIN(OFFSET(Mortality_Rates!$B$6, $C172, 1),  Mortality_Rates!$C$111))</f>
        <v>3.9993871982850317E-3</v>
      </c>
      <c r="AF172" s="30">
        <f ca="1">(1-IF($B172="Male", $C$3, $C$4))^MIN((AF$8-$C$6), $C$5)*IF($B172="Male", MIN(OFFSET(Mortality_Rates!$B$6, $C172, 0), Mortality_Rates!$B$111), MIN(OFFSET(Mortality_Rates!$B$6, $C172, 1),  Mortality_Rates!$C$111))</f>
        <v>3.9533942455047535E-3</v>
      </c>
      <c r="AG172" s="30">
        <f ca="1">(1-IF($B172="Male", $C$3, $C$4))^MIN((AG$8-$C$6), $C$5)*IF($B172="Male", MIN(OFFSET(Mortality_Rates!$B$6, $C172, 0), Mortality_Rates!$B$111), MIN(OFFSET(Mortality_Rates!$B$6, $C172, 1),  Mortality_Rates!$C$111))</f>
        <v>3.9079302116814488E-3</v>
      </c>
      <c r="AH172" s="30">
        <f ca="1">(1-IF($B172="Male", $C$3, $C$4))^MIN((AH$8-$C$6), $C$5)*IF($B172="Male", MIN(OFFSET(Mortality_Rates!$B$6, $C172, 0), Mortality_Rates!$B$111), MIN(OFFSET(Mortality_Rates!$B$6, $C172, 1),  Mortality_Rates!$C$111))</f>
        <v>3.862989014247112E-3</v>
      </c>
      <c r="AI172" s="30">
        <f ca="1">(1-IF($B172="Male", $C$3, $C$4))^MIN((AI$8-$C$6), $C$5)*IF($B172="Male", MIN(OFFSET(Mortality_Rates!$B$6, $C172, 0), Mortality_Rates!$B$111), MIN(OFFSET(Mortality_Rates!$B$6, $C172, 1),  Mortality_Rates!$C$111))</f>
        <v>3.81856464058327E-3</v>
      </c>
      <c r="AJ172" s="30">
        <f ca="1">(1-IF($B172="Male", $C$3, $C$4))^MIN((AJ$8-$C$6), $C$5)*IF($B172="Male", MIN(OFFSET(Mortality_Rates!$B$6, $C172, 0), Mortality_Rates!$B$111), MIN(OFFSET(Mortality_Rates!$B$6, $C172, 1),  Mortality_Rates!$C$111))</f>
        <v>3.7746511472165627E-3</v>
      </c>
      <c r="AK172" s="30">
        <f ca="1">(1-IF($B172="Male", $C$3, $C$4))^MIN((AK$8-$C$6), $C$5)*IF($B172="Male", MIN(OFFSET(Mortality_Rates!$B$6, $C172, 0), Mortality_Rates!$B$111), MIN(OFFSET(Mortality_Rates!$B$6, $C172, 1),  Mortality_Rates!$C$111))</f>
        <v>3.7312426590235719E-3</v>
      </c>
      <c r="AL172" s="30">
        <f ca="1">(1-IF($B172="Male", $C$3, $C$4))^MIN((AL$8-$C$6), $C$5)*IF($B172="Male", MIN(OFFSET(Mortality_Rates!$B$6, $C172, 0), Mortality_Rates!$B$111), MIN(OFFSET(Mortality_Rates!$B$6, $C172, 1),  Mortality_Rates!$C$111))</f>
        <v>3.6883333684448009E-3</v>
      </c>
      <c r="AM172" s="30">
        <f ca="1">(1-IF($B172="Male", $C$3, $C$4))^MIN((AM$8-$C$6), $C$5)*IF($B172="Male", MIN(OFFSET(Mortality_Rates!$B$6, $C172, 0), Mortality_Rates!$B$111), MIN(OFFSET(Mortality_Rates!$B$6, $C172, 1),  Mortality_Rates!$C$111))</f>
        <v>3.6459175347076859E-3</v>
      </c>
      <c r="AN172" s="30">
        <f ca="1">(1-IF($B172="Male", $C$3, $C$4))^MIN((AN$8-$C$6), $C$5)*IF($B172="Male", MIN(OFFSET(Mortality_Rates!$B$6, $C172, 0), Mortality_Rates!$B$111), MIN(OFFSET(Mortality_Rates!$B$6, $C172, 1),  Mortality_Rates!$C$111))</f>
        <v>3.6039894830585477E-3</v>
      </c>
      <c r="AO172" s="30">
        <f ca="1">(1-IF($B172="Male", $C$3, $C$4))^MIN((AO$8-$C$6), $C$5)*IF($B172="Male", MIN(OFFSET(Mortality_Rates!$B$6, $C172, 0), Mortality_Rates!$B$111), MIN(OFFSET(Mortality_Rates!$B$6, $C172, 1),  Mortality_Rates!$C$111))</f>
        <v>3.5625436040033747E-3</v>
      </c>
      <c r="AP172" s="30">
        <f ca="1">(1-IF($B172="Male", $C$3, $C$4))^MIN((AP$8-$C$6), $C$5)*IF($B172="Male", MIN(OFFSET(Mortality_Rates!$B$6, $C172, 0), Mortality_Rates!$B$111), MIN(OFFSET(Mortality_Rates!$B$6, $C172, 1),  Mortality_Rates!$C$111))</f>
        <v>3.5215743525573362E-3</v>
      </c>
      <c r="AQ172" s="30">
        <f ca="1">(1-IF($B172="Male", $C$3, $C$4))^MIN((AQ$8-$C$6), $C$5)*IF($B172="Male", MIN(OFFSET(Mortality_Rates!$B$6, $C172, 0), Mortality_Rates!$B$111), MIN(OFFSET(Mortality_Rates!$B$6, $C172, 1),  Mortality_Rates!$C$111))</f>
        <v>3.4810762475029266E-3</v>
      </c>
      <c r="AR172" s="30">
        <f ca="1">(1-IF($B172="Male", $C$3, $C$4))^MIN((AR$8-$C$6), $C$5)*IF($B172="Male", MIN(OFFSET(Mortality_Rates!$B$6, $C172, 0), Mortality_Rates!$B$111), MIN(OFFSET(Mortality_Rates!$B$6, $C172, 1),  Mortality_Rates!$C$111))</f>
        <v>3.4410438706566427E-3</v>
      </c>
      <c r="AS172" s="30">
        <f ca="1">(1-IF($B172="Male", $C$3, $C$4))^MIN((AS$8-$C$6), $C$5)*IF($B172="Male", MIN(OFFSET(Mortality_Rates!$B$6, $C172, 0), Mortality_Rates!$B$111), MIN(OFFSET(Mortality_Rates!$B$6, $C172, 1),  Mortality_Rates!$C$111))</f>
        <v>3.4014718661440914E-3</v>
      </c>
      <c r="AT172" s="30">
        <f ca="1">(1-IF($B172="Male", $C$3, $C$4))^MIN((AT$8-$C$6), $C$5)*IF($B172="Male", MIN(OFFSET(Mortality_Rates!$B$6, $C172, 0), Mortality_Rates!$B$111), MIN(OFFSET(Mortality_Rates!$B$6, $C172, 1),  Mortality_Rates!$C$111))</f>
        <v>3.3623549396834345E-3</v>
      </c>
      <c r="AU172" s="30">
        <f ca="1">(1-IF($B172="Male", $C$3, $C$4))^MIN((AU$8-$C$6), $C$5)*IF($B172="Male", MIN(OFFSET(Mortality_Rates!$B$6, $C172, 0), Mortality_Rates!$B$111), MIN(OFFSET(Mortality_Rates!$B$6, $C172, 1),  Mortality_Rates!$C$111))</f>
        <v>3.3236878578770754E-3</v>
      </c>
      <c r="AV172" s="30">
        <f ca="1">(1-IF($B172="Male", $C$3, $C$4))^MIN((AV$8-$C$6), $C$5)*IF($B172="Male", MIN(OFFSET(Mortality_Rates!$B$6, $C172, 0), Mortality_Rates!$B$111), MIN(OFFSET(Mortality_Rates!$B$6, $C172, 1),  Mortality_Rates!$C$111))</f>
        <v>3.2854654475114892E-3</v>
      </c>
      <c r="AW172" s="30">
        <f ca="1">(1-IF($B172="Male", $C$3, $C$4))^MIN((AW$8-$C$6), $C$5)*IF($B172="Male", MIN(OFFSET(Mortality_Rates!$B$6, $C172, 0), Mortality_Rates!$B$111), MIN(OFFSET(Mortality_Rates!$B$6, $C172, 1),  Mortality_Rates!$C$111))</f>
        <v>3.2476825948651073E-3</v>
      </c>
      <c r="AX172" s="30">
        <f ca="1">(1-IF($B172="Male", $C$3, $C$4))^MIN((AX$8-$C$6), $C$5)*IF($B172="Male", MIN(OFFSET(Mortality_Rates!$B$6, $C172, 0), Mortality_Rates!$B$111), MIN(OFFSET(Mortality_Rates!$B$6, $C172, 1),  Mortality_Rates!$C$111))</f>
        <v>3.2103342450241585E-3</v>
      </c>
      <c r="AY172" s="30">
        <f ca="1">(1-IF($B172="Male", $C$3, $C$4))^MIN((AY$8-$C$6), $C$5)*IF($B172="Male", MIN(OFFSET(Mortality_Rates!$B$6, $C172, 0), Mortality_Rates!$B$111), MIN(OFFSET(Mortality_Rates!$B$6, $C172, 1),  Mortality_Rates!$C$111))</f>
        <v>3.1734154012063804E-3</v>
      </c>
      <c r="AZ172" s="30">
        <f ca="1">(1-IF($B172="Male", $C$3, $C$4))^MIN((AZ$8-$C$6), $C$5)*IF($B172="Male", MIN(OFFSET(Mortality_Rates!$B$6, $C172, 0), Mortality_Rates!$B$111), MIN(OFFSET(Mortality_Rates!$B$6, $C172, 1),  Mortality_Rates!$C$111))</f>
        <v>3.1369211240925071E-3</v>
      </c>
      <c r="BA172" s="30">
        <f ca="1">(1-IF($B172="Male", $C$3, $C$4))^MIN((BA$8-$C$6), $C$5)*IF($B172="Male", MIN(OFFSET(Mortality_Rates!$B$6, $C172, 0), Mortality_Rates!$B$111), MIN(OFFSET(Mortality_Rates!$B$6, $C172, 1),  Mortality_Rates!$C$111))</f>
        <v>3.1008465311654436E-3</v>
      </c>
      <c r="BB172" s="30">
        <f ca="1">(1-IF($B172="Male", $C$3, $C$4))^MIN((BB$8-$C$6), $C$5)*IF($B172="Male", MIN(OFFSET(Mortality_Rates!$B$6, $C172, 0), Mortality_Rates!$B$111), MIN(OFFSET(Mortality_Rates!$B$6, $C172, 1),  Mortality_Rates!$C$111))</f>
        <v>3.1008465311654436E-3</v>
      </c>
      <c r="BC172" s="30">
        <f ca="1">(1-IF($B172="Male", $C$3, $C$4))^MIN((BC$8-$C$6), $C$5)*IF($B172="Male", MIN(OFFSET(Mortality_Rates!$B$6, $C172, 0), Mortality_Rates!$B$111), MIN(OFFSET(Mortality_Rates!$B$6, $C172, 1),  Mortality_Rates!$C$111))</f>
        <v>3.1008465311654436E-3</v>
      </c>
      <c r="BD172" s="30">
        <f ca="1">(1-IF($B172="Male", $C$3, $C$4))^MIN((BD$8-$C$6), $C$5)*IF($B172="Male", MIN(OFFSET(Mortality_Rates!$B$6, $C172, 0), Mortality_Rates!$B$111), MIN(OFFSET(Mortality_Rates!$B$6, $C172, 1),  Mortality_Rates!$C$111))</f>
        <v>3.1008465311654436E-3</v>
      </c>
      <c r="BE172" s="30">
        <f ca="1">(1-IF($B172="Male", $C$3, $C$4))^MIN((BE$8-$C$6), $C$5)*IF($B172="Male", MIN(OFFSET(Mortality_Rates!$B$6, $C172, 0), Mortality_Rates!$B$111), MIN(OFFSET(Mortality_Rates!$B$6, $C172, 1),  Mortality_Rates!$C$111))</f>
        <v>3.1008465311654436E-3</v>
      </c>
      <c r="BF172" s="30">
        <f ca="1">(1-IF($B172="Male", $C$3, $C$4))^MIN((BF$8-$C$6), $C$5)*IF($B172="Male", MIN(OFFSET(Mortality_Rates!$B$6, $C172, 0), Mortality_Rates!$B$111), MIN(OFFSET(Mortality_Rates!$B$6, $C172, 1),  Mortality_Rates!$C$111))</f>
        <v>3.1008465311654436E-3</v>
      </c>
      <c r="BG172" s="30">
        <f ca="1">(1-IF($B172="Male", $C$3, $C$4))^MIN((BG$8-$C$6), $C$5)*IF($B172="Male", MIN(OFFSET(Mortality_Rates!$B$6, $C172, 0), Mortality_Rates!$B$111), MIN(OFFSET(Mortality_Rates!$B$6, $C172, 1),  Mortality_Rates!$C$111))</f>
        <v>3.1008465311654436E-3</v>
      </c>
      <c r="BH172" s="30">
        <f ca="1">(1-IF($B172="Male", $C$3, $C$4))^MIN((BH$8-$C$6), $C$5)*IF($B172="Male", MIN(OFFSET(Mortality_Rates!$B$6, $C172, 0), Mortality_Rates!$B$111), MIN(OFFSET(Mortality_Rates!$B$6, $C172, 1),  Mortality_Rates!$C$111))</f>
        <v>3.1008465311654436E-3</v>
      </c>
      <c r="BI172" s="30">
        <f ca="1">(1-IF($B172="Male", $C$3, $C$4))^MIN((BI$8-$C$6), $C$5)*IF($B172="Male", MIN(OFFSET(Mortality_Rates!$B$6, $C172, 0), Mortality_Rates!$B$111), MIN(OFFSET(Mortality_Rates!$B$6, $C172, 1),  Mortality_Rates!$C$111))</f>
        <v>3.1008465311654436E-3</v>
      </c>
      <c r="BJ172" s="30">
        <f ca="1">(1-IF($B172="Male", $C$3, $C$4))^MIN((BJ$8-$C$6), $C$5)*IF($B172="Male", MIN(OFFSET(Mortality_Rates!$B$6, $C172, 0), Mortality_Rates!$B$111), MIN(OFFSET(Mortality_Rates!$B$6, $C172, 1),  Mortality_Rates!$C$111))</f>
        <v>3.1008465311654436E-3</v>
      </c>
      <c r="BK172" s="30">
        <f ca="1">(1-IF($B172="Male", $C$3, $C$4))^MIN((BK$8-$C$6), $C$5)*IF($B172="Male", MIN(OFFSET(Mortality_Rates!$B$6, $C172, 0), Mortality_Rates!$B$111), MIN(OFFSET(Mortality_Rates!$B$6, $C172, 1),  Mortality_Rates!$C$111))</f>
        <v>3.1008465311654436E-3</v>
      </c>
    </row>
    <row r="173" spans="1:63" x14ac:dyDescent="0.35">
      <c r="A173" t="s">
        <v>38</v>
      </c>
      <c r="B173" t="s">
        <v>32</v>
      </c>
      <c r="C173">
        <f t="shared" si="27"/>
        <v>63</v>
      </c>
      <c r="D173" s="30">
        <f ca="1">(1-IF($B173="Male", $C$3, $C$4))^MIN((D$8-$C$6), $C$5)*IF($B173="Male", MIN(OFFSET(Mortality_Rates!$B$6, $C173, 0), Mortality_Rates!$B$111), MIN(OFFSET(Mortality_Rates!$B$6, $C173, 1),  Mortality_Rates!$C$111))</f>
        <v>6.1721940000000006E-3</v>
      </c>
      <c r="E173" s="30">
        <f ca="1">(1-IF($B173="Male", $C$3, $C$4))^MIN((E$8-$C$6), $C$5)*IF($B173="Male", MIN(OFFSET(Mortality_Rates!$B$6, $C173, 0), Mortality_Rates!$B$111), MIN(OFFSET(Mortality_Rates!$B$6, $C173, 1),  Mortality_Rates!$C$111))</f>
        <v>6.1012137690000003E-3</v>
      </c>
      <c r="F173" s="30">
        <f ca="1">(1-IF($B173="Male", $C$3, $C$4))^MIN((F$8-$C$6), $C$5)*IF($B173="Male", MIN(OFFSET(Mortality_Rates!$B$6, $C173, 0), Mortality_Rates!$B$111), MIN(OFFSET(Mortality_Rates!$B$6, $C173, 1),  Mortality_Rates!$C$111))</f>
        <v>6.0310498106565004E-3</v>
      </c>
      <c r="G173" s="30">
        <f ca="1">(1-IF($B173="Male", $C$3, $C$4))^MIN((G$8-$C$6), $C$5)*IF($B173="Male", MIN(OFFSET(Mortality_Rates!$B$6, $C173, 0), Mortality_Rates!$B$111), MIN(OFFSET(Mortality_Rates!$B$6, $C173, 1),  Mortality_Rates!$C$111))</f>
        <v>5.9616927378339513E-3</v>
      </c>
      <c r="H173" s="30">
        <f ca="1">(1-IF($B173="Male", $C$3, $C$4))^MIN((H$8-$C$6), $C$5)*IF($B173="Male", MIN(OFFSET(Mortality_Rates!$B$6, $C173, 0), Mortality_Rates!$B$111), MIN(OFFSET(Mortality_Rates!$B$6, $C173, 1),  Mortality_Rates!$C$111))</f>
        <v>5.893133271348861E-3</v>
      </c>
      <c r="I173" s="30">
        <f ca="1">(1-IF($B173="Male", $C$3, $C$4))^MIN((I$8-$C$6), $C$5)*IF($B173="Male", MIN(OFFSET(Mortality_Rates!$B$6, $C173, 0), Mortality_Rates!$B$111), MIN(OFFSET(Mortality_Rates!$B$6, $C173, 1),  Mortality_Rates!$C$111))</f>
        <v>5.8253622387283493E-3</v>
      </c>
      <c r="J173" s="30">
        <f ca="1">(1-IF($B173="Male", $C$3, $C$4))^MIN((J$8-$C$6), $C$5)*IF($B173="Male", MIN(OFFSET(Mortality_Rates!$B$6, $C173, 0), Mortality_Rates!$B$111), MIN(OFFSET(Mortality_Rates!$B$6, $C173, 1),  Mortality_Rates!$C$111))</f>
        <v>5.7583705729829732E-3</v>
      </c>
      <c r="K173" s="30">
        <f ca="1">(1-IF($B173="Male", $C$3, $C$4))^MIN((K$8-$C$6), $C$5)*IF($B173="Male", MIN(OFFSET(Mortality_Rates!$B$6, $C173, 0), Mortality_Rates!$B$111), MIN(OFFSET(Mortality_Rates!$B$6, $C173, 1),  Mortality_Rates!$C$111))</f>
        <v>5.6921493113936692E-3</v>
      </c>
      <c r="L173" s="30">
        <f ca="1">(1-IF($B173="Male", $C$3, $C$4))^MIN((L$8-$C$6), $C$5)*IF($B173="Male", MIN(OFFSET(Mortality_Rates!$B$6, $C173, 0), Mortality_Rates!$B$111), MIN(OFFSET(Mortality_Rates!$B$6, $C173, 1),  Mortality_Rates!$C$111))</f>
        <v>5.6266895943126423E-3</v>
      </c>
      <c r="M173" s="30">
        <f ca="1">(1-IF($B173="Male", $C$3, $C$4))^MIN((M$8-$C$6), $C$5)*IF($B173="Male", MIN(OFFSET(Mortality_Rates!$B$6, $C173, 0), Mortality_Rates!$B$111), MIN(OFFSET(Mortality_Rates!$B$6, $C173, 1),  Mortality_Rates!$C$111))</f>
        <v>5.5619826639780471E-3</v>
      </c>
      <c r="N173" s="30">
        <f ca="1">(1-IF($B173="Male", $C$3, $C$4))^MIN((N$8-$C$6), $C$5)*IF($B173="Male", MIN(OFFSET(Mortality_Rates!$B$6, $C173, 0), Mortality_Rates!$B$111), MIN(OFFSET(Mortality_Rates!$B$6, $C173, 1),  Mortality_Rates!$C$111))</f>
        <v>5.4980198633422994E-3</v>
      </c>
      <c r="O173" s="30">
        <f ca="1">(1-IF($B173="Male", $C$3, $C$4))^MIN((O$8-$C$6), $C$5)*IF($B173="Male", MIN(OFFSET(Mortality_Rates!$B$6, $C173, 0), Mortality_Rates!$B$111), MIN(OFFSET(Mortality_Rates!$B$6, $C173, 1),  Mortality_Rates!$C$111))</f>
        <v>5.4347926349138636E-3</v>
      </c>
      <c r="P173" s="30">
        <f ca="1">(1-IF($B173="Male", $C$3, $C$4))^MIN((P$8-$C$6), $C$5)*IF($B173="Male", MIN(OFFSET(Mortality_Rates!$B$6, $C173, 0), Mortality_Rates!$B$111), MIN(OFFSET(Mortality_Rates!$B$6, $C173, 1),  Mortality_Rates!$C$111))</f>
        <v>5.3722925196123539E-3</v>
      </c>
      <c r="Q173" s="30">
        <f ca="1">(1-IF($B173="Male", $C$3, $C$4))^MIN((Q$8-$C$6), $C$5)*IF($B173="Male", MIN(OFFSET(Mortality_Rates!$B$6, $C173, 0), Mortality_Rates!$B$111), MIN(OFFSET(Mortality_Rates!$B$6, $C173, 1),  Mortality_Rates!$C$111))</f>
        <v>5.310511155636812E-3</v>
      </c>
      <c r="R173" s="30">
        <f ca="1">(1-IF($B173="Male", $C$3, $C$4))^MIN((R$8-$C$6), $C$5)*IF($B173="Male", MIN(OFFSET(Mortality_Rates!$B$6, $C173, 0), Mortality_Rates!$B$111), MIN(OFFSET(Mortality_Rates!$B$6, $C173, 1),  Mortality_Rates!$C$111))</f>
        <v>5.2494402773469893E-3</v>
      </c>
      <c r="S173" s="30">
        <f ca="1">(1-IF($B173="Male", $C$3, $C$4))^MIN((S$8-$C$6), $C$5)*IF($B173="Male", MIN(OFFSET(Mortality_Rates!$B$6, $C173, 0), Mortality_Rates!$B$111), MIN(OFFSET(Mortality_Rates!$B$6, $C173, 1),  Mortality_Rates!$C$111))</f>
        <v>5.1890717141574987E-3</v>
      </c>
      <c r="T173" s="30">
        <f ca="1">(1-IF($B173="Male", $C$3, $C$4))^MIN((T$8-$C$6), $C$5)*IF($B173="Male", MIN(OFFSET(Mortality_Rates!$B$6, $C173, 0), Mortality_Rates!$B$111), MIN(OFFSET(Mortality_Rates!$B$6, $C173, 1),  Mortality_Rates!$C$111))</f>
        <v>5.1293973894446874E-3</v>
      </c>
      <c r="U173" s="30">
        <f ca="1">(1-IF($B173="Male", $C$3, $C$4))^MIN((U$8-$C$6), $C$5)*IF($B173="Male", MIN(OFFSET(Mortality_Rates!$B$6, $C173, 0), Mortality_Rates!$B$111), MIN(OFFSET(Mortality_Rates!$B$6, $C173, 1),  Mortality_Rates!$C$111))</f>
        <v>5.0704093194660731E-3</v>
      </c>
      <c r="V173" s="30">
        <f ca="1">(1-IF($B173="Male", $C$3, $C$4))^MIN((V$8-$C$6), $C$5)*IF($B173="Male", MIN(OFFSET(Mortality_Rates!$B$6, $C173, 0), Mortality_Rates!$B$111), MIN(OFFSET(Mortality_Rates!$B$6, $C173, 1),  Mortality_Rates!$C$111))</f>
        <v>5.0120996122922134E-3</v>
      </c>
      <c r="W173" s="30">
        <f ca="1">(1-IF($B173="Male", $C$3, $C$4))^MIN((W$8-$C$6), $C$5)*IF($B173="Male", MIN(OFFSET(Mortality_Rates!$B$6, $C173, 0), Mortality_Rates!$B$111), MIN(OFFSET(Mortality_Rates!$B$6, $C173, 1),  Mortality_Rates!$C$111))</f>
        <v>4.9544604667508532E-3</v>
      </c>
      <c r="X173" s="30">
        <f ca="1">(1-IF($B173="Male", $C$3, $C$4))^MIN((X$8-$C$6), $C$5)*IF($B173="Male", MIN(OFFSET(Mortality_Rates!$B$6, $C173, 0), Mortality_Rates!$B$111), MIN(OFFSET(Mortality_Rates!$B$6, $C173, 1),  Mortality_Rates!$C$111))</f>
        <v>4.8974841713832189E-3</v>
      </c>
      <c r="Y173" s="30">
        <f ca="1">(1-IF($B173="Male", $C$3, $C$4))^MIN((Y$8-$C$6), $C$5)*IF($B173="Male", MIN(OFFSET(Mortality_Rates!$B$6, $C173, 0), Mortality_Rates!$B$111), MIN(OFFSET(Mortality_Rates!$B$6, $C173, 1),  Mortality_Rates!$C$111))</f>
        <v>4.8411631034123116E-3</v>
      </c>
      <c r="Z173" s="30">
        <f ca="1">(1-IF($B173="Male", $C$3, $C$4))^MIN((Z$8-$C$6), $C$5)*IF($B173="Male", MIN(OFFSET(Mortality_Rates!$B$6, $C173, 0), Mortality_Rates!$B$111), MIN(OFFSET(Mortality_Rates!$B$6, $C173, 1),  Mortality_Rates!$C$111))</f>
        <v>4.7854897277230706E-3</v>
      </c>
      <c r="AA173" s="30">
        <f ca="1">(1-IF($B173="Male", $C$3, $C$4))^MIN((AA$8-$C$6), $C$5)*IF($B173="Male", MIN(OFFSET(Mortality_Rates!$B$6, $C173, 0), Mortality_Rates!$B$111), MIN(OFFSET(Mortality_Rates!$B$6, $C173, 1),  Mortality_Rates!$C$111))</f>
        <v>4.7304565958542549E-3</v>
      </c>
      <c r="AB173" s="30">
        <f ca="1">(1-IF($B173="Male", $C$3, $C$4))^MIN((AB$8-$C$6), $C$5)*IF($B173="Male", MIN(OFFSET(Mortality_Rates!$B$6, $C173, 0), Mortality_Rates!$B$111), MIN(OFFSET(Mortality_Rates!$B$6, $C173, 1),  Mortality_Rates!$C$111))</f>
        <v>4.6760563450019312E-3</v>
      </c>
      <c r="AC173" s="30">
        <f ca="1">(1-IF($B173="Male", $C$3, $C$4))^MIN((AC$8-$C$6), $C$5)*IF($B173="Male", MIN(OFFSET(Mortality_Rates!$B$6, $C173, 0), Mortality_Rates!$B$111), MIN(OFFSET(Mortality_Rates!$B$6, $C173, 1),  Mortality_Rates!$C$111))</f>
        <v>4.6222816970344091E-3</v>
      </c>
      <c r="AD173" s="30">
        <f ca="1">(1-IF($B173="Male", $C$3, $C$4))^MIN((AD$8-$C$6), $C$5)*IF($B173="Male", MIN(OFFSET(Mortality_Rates!$B$6, $C173, 0), Mortality_Rates!$B$111), MIN(OFFSET(Mortality_Rates!$B$6, $C173, 1),  Mortality_Rates!$C$111))</f>
        <v>4.5691254575185138E-3</v>
      </c>
      <c r="AE173" s="30">
        <f ca="1">(1-IF($B173="Male", $C$3, $C$4))^MIN((AE$8-$C$6), $C$5)*IF($B173="Male", MIN(OFFSET(Mortality_Rates!$B$6, $C173, 0), Mortality_Rates!$B$111), MIN(OFFSET(Mortality_Rates!$B$6, $C173, 1),  Mortality_Rates!$C$111))</f>
        <v>4.5165805147570513E-3</v>
      </c>
      <c r="AF173" s="30">
        <f ca="1">(1-IF($B173="Male", $C$3, $C$4))^MIN((AF$8-$C$6), $C$5)*IF($B173="Male", MIN(OFFSET(Mortality_Rates!$B$6, $C173, 0), Mortality_Rates!$B$111), MIN(OFFSET(Mortality_Rates!$B$6, $C173, 1),  Mortality_Rates!$C$111))</f>
        <v>4.4646398388373454E-3</v>
      </c>
      <c r="AG173" s="30">
        <f ca="1">(1-IF($B173="Male", $C$3, $C$4))^MIN((AG$8-$C$6), $C$5)*IF($B173="Male", MIN(OFFSET(Mortality_Rates!$B$6, $C173, 0), Mortality_Rates!$B$111), MIN(OFFSET(Mortality_Rates!$B$6, $C173, 1),  Mortality_Rates!$C$111))</f>
        <v>4.4132964806907152E-3</v>
      </c>
      <c r="AH173" s="30">
        <f ca="1">(1-IF($B173="Male", $C$3, $C$4))^MIN((AH$8-$C$6), $C$5)*IF($B173="Male", MIN(OFFSET(Mortality_Rates!$B$6, $C173, 0), Mortality_Rates!$B$111), MIN(OFFSET(Mortality_Rates!$B$6, $C173, 1),  Mortality_Rates!$C$111))</f>
        <v>4.3625435711627724E-3</v>
      </c>
      <c r="AI173" s="30">
        <f ca="1">(1-IF($B173="Male", $C$3, $C$4))^MIN((AI$8-$C$6), $C$5)*IF($B173="Male", MIN(OFFSET(Mortality_Rates!$B$6, $C173, 0), Mortality_Rates!$B$111), MIN(OFFSET(Mortality_Rates!$B$6, $C173, 1),  Mortality_Rates!$C$111))</f>
        <v>4.3123743200944005E-3</v>
      </c>
      <c r="AJ173" s="30">
        <f ca="1">(1-IF($B173="Male", $C$3, $C$4))^MIN((AJ$8-$C$6), $C$5)*IF($B173="Male", MIN(OFFSET(Mortality_Rates!$B$6, $C173, 0), Mortality_Rates!$B$111), MIN(OFFSET(Mortality_Rates!$B$6, $C173, 1),  Mortality_Rates!$C$111))</f>
        <v>4.2627820154133153E-3</v>
      </c>
      <c r="AK173" s="30">
        <f ca="1">(1-IF($B173="Male", $C$3, $C$4))^MIN((AK$8-$C$6), $C$5)*IF($B173="Male", MIN(OFFSET(Mortality_Rates!$B$6, $C173, 0), Mortality_Rates!$B$111), MIN(OFFSET(Mortality_Rates!$B$6, $C173, 1),  Mortality_Rates!$C$111))</f>
        <v>4.2137600222360615E-3</v>
      </c>
      <c r="AL173" s="30">
        <f ca="1">(1-IF($B173="Male", $C$3, $C$4))^MIN((AL$8-$C$6), $C$5)*IF($B173="Male", MIN(OFFSET(Mortality_Rates!$B$6, $C173, 0), Mortality_Rates!$B$111), MIN(OFFSET(Mortality_Rates!$B$6, $C173, 1),  Mortality_Rates!$C$111))</f>
        <v>4.1653017819803465E-3</v>
      </c>
      <c r="AM173" s="30">
        <f ca="1">(1-IF($B173="Male", $C$3, $C$4))^MIN((AM$8-$C$6), $C$5)*IF($B173="Male", MIN(OFFSET(Mortality_Rates!$B$6, $C173, 0), Mortality_Rates!$B$111), MIN(OFFSET(Mortality_Rates!$B$6, $C173, 1),  Mortality_Rates!$C$111))</f>
        <v>4.1174008114875735E-3</v>
      </c>
      <c r="AN173" s="30">
        <f ca="1">(1-IF($B173="Male", $C$3, $C$4))^MIN((AN$8-$C$6), $C$5)*IF($B173="Male", MIN(OFFSET(Mortality_Rates!$B$6, $C173, 0), Mortality_Rates!$B$111), MIN(OFFSET(Mortality_Rates!$B$6, $C173, 1),  Mortality_Rates!$C$111))</f>
        <v>4.0700507021554661E-3</v>
      </c>
      <c r="AO173" s="30">
        <f ca="1">(1-IF($B173="Male", $C$3, $C$4))^MIN((AO$8-$C$6), $C$5)*IF($B173="Male", MIN(OFFSET(Mortality_Rates!$B$6, $C173, 0), Mortality_Rates!$B$111), MIN(OFFSET(Mortality_Rates!$B$6, $C173, 1),  Mortality_Rates!$C$111))</f>
        <v>4.0232451190806784E-3</v>
      </c>
      <c r="AP173" s="30">
        <f ca="1">(1-IF($B173="Male", $C$3, $C$4))^MIN((AP$8-$C$6), $C$5)*IF($B173="Male", MIN(OFFSET(Mortality_Rates!$B$6, $C173, 0), Mortality_Rates!$B$111), MIN(OFFSET(Mortality_Rates!$B$6, $C173, 1),  Mortality_Rates!$C$111))</f>
        <v>3.976977800211251E-3</v>
      </c>
      <c r="AQ173" s="30">
        <f ca="1">(1-IF($B173="Male", $C$3, $C$4))^MIN((AQ$8-$C$6), $C$5)*IF($B173="Male", MIN(OFFSET(Mortality_Rates!$B$6, $C173, 0), Mortality_Rates!$B$111), MIN(OFFSET(Mortality_Rates!$B$6, $C173, 1),  Mortality_Rates!$C$111))</f>
        <v>3.9312425555088218E-3</v>
      </c>
      <c r="AR173" s="30">
        <f ca="1">(1-IF($B173="Male", $C$3, $C$4))^MIN((AR$8-$C$6), $C$5)*IF($B173="Male", MIN(OFFSET(Mortality_Rates!$B$6, $C173, 0), Mortality_Rates!$B$111), MIN(OFFSET(Mortality_Rates!$B$6, $C173, 1),  Mortality_Rates!$C$111))</f>
        <v>3.88603326612047E-3</v>
      </c>
      <c r="AS173" s="30">
        <f ca="1">(1-IF($B173="Male", $C$3, $C$4))^MIN((AS$8-$C$6), $C$5)*IF($B173="Male", MIN(OFFSET(Mortality_Rates!$B$6, $C173, 0), Mortality_Rates!$B$111), MIN(OFFSET(Mortality_Rates!$B$6, $C173, 1),  Mortality_Rates!$C$111))</f>
        <v>3.8413438835600846E-3</v>
      </c>
      <c r="AT173" s="30">
        <f ca="1">(1-IF($B173="Male", $C$3, $C$4))^MIN((AT$8-$C$6), $C$5)*IF($B173="Male", MIN(OFFSET(Mortality_Rates!$B$6, $C173, 0), Mortality_Rates!$B$111), MIN(OFFSET(Mortality_Rates!$B$6, $C173, 1),  Mortality_Rates!$C$111))</f>
        <v>3.7971684288991437E-3</v>
      </c>
      <c r="AU173" s="30">
        <f ca="1">(1-IF($B173="Male", $C$3, $C$4))^MIN((AU$8-$C$6), $C$5)*IF($B173="Male", MIN(OFFSET(Mortality_Rates!$B$6, $C173, 0), Mortality_Rates!$B$111), MIN(OFFSET(Mortality_Rates!$B$6, $C173, 1),  Mortality_Rates!$C$111))</f>
        <v>3.7535009919668042E-3</v>
      </c>
      <c r="AV173" s="30">
        <f ca="1">(1-IF($B173="Male", $C$3, $C$4))^MIN((AV$8-$C$6), $C$5)*IF($B173="Male", MIN(OFFSET(Mortality_Rates!$B$6, $C173, 0), Mortality_Rates!$B$111), MIN(OFFSET(Mortality_Rates!$B$6, $C173, 1),  Mortality_Rates!$C$111))</f>
        <v>3.710335730559186E-3</v>
      </c>
      <c r="AW173" s="30">
        <f ca="1">(1-IF($B173="Male", $C$3, $C$4))^MIN((AW$8-$C$6), $C$5)*IF($B173="Male", MIN(OFFSET(Mortality_Rates!$B$6, $C173, 0), Mortality_Rates!$B$111), MIN(OFFSET(Mortality_Rates!$B$6, $C173, 1),  Mortality_Rates!$C$111))</f>
        <v>3.6676668696577555E-3</v>
      </c>
      <c r="AX173" s="30">
        <f ca="1">(1-IF($B173="Male", $C$3, $C$4))^MIN((AX$8-$C$6), $C$5)*IF($B173="Male", MIN(OFFSET(Mortality_Rates!$B$6, $C173, 0), Mortality_Rates!$B$111), MIN(OFFSET(Mortality_Rates!$B$6, $C173, 1),  Mortality_Rates!$C$111))</f>
        <v>3.6254887006566911E-3</v>
      </c>
      <c r="AY173" s="30">
        <f ca="1">(1-IF($B173="Male", $C$3, $C$4))^MIN((AY$8-$C$6), $C$5)*IF($B173="Male", MIN(OFFSET(Mortality_Rates!$B$6, $C173, 0), Mortality_Rates!$B$111), MIN(OFFSET(Mortality_Rates!$B$6, $C173, 1),  Mortality_Rates!$C$111))</f>
        <v>3.5837955805991389E-3</v>
      </c>
      <c r="AZ173" s="30">
        <f ca="1">(1-IF($B173="Male", $C$3, $C$4))^MIN((AZ$8-$C$6), $C$5)*IF($B173="Male", MIN(OFFSET(Mortality_Rates!$B$6, $C173, 0), Mortality_Rates!$B$111), MIN(OFFSET(Mortality_Rates!$B$6, $C173, 1),  Mortality_Rates!$C$111))</f>
        <v>3.5425819314222492E-3</v>
      </c>
      <c r="BA173" s="30">
        <f ca="1">(1-IF($B173="Male", $C$3, $C$4))^MIN((BA$8-$C$6), $C$5)*IF($B173="Male", MIN(OFFSET(Mortality_Rates!$B$6, $C173, 0), Mortality_Rates!$B$111), MIN(OFFSET(Mortality_Rates!$B$6, $C173, 1),  Mortality_Rates!$C$111))</f>
        <v>3.5018422392108935E-3</v>
      </c>
      <c r="BB173" s="30">
        <f ca="1">(1-IF($B173="Male", $C$3, $C$4))^MIN((BB$8-$C$6), $C$5)*IF($B173="Male", MIN(OFFSET(Mortality_Rates!$B$6, $C173, 0), Mortality_Rates!$B$111), MIN(OFFSET(Mortality_Rates!$B$6, $C173, 1),  Mortality_Rates!$C$111))</f>
        <v>3.5018422392108935E-3</v>
      </c>
      <c r="BC173" s="30">
        <f ca="1">(1-IF($B173="Male", $C$3, $C$4))^MIN((BC$8-$C$6), $C$5)*IF($B173="Male", MIN(OFFSET(Mortality_Rates!$B$6, $C173, 0), Mortality_Rates!$B$111), MIN(OFFSET(Mortality_Rates!$B$6, $C173, 1),  Mortality_Rates!$C$111))</f>
        <v>3.5018422392108935E-3</v>
      </c>
      <c r="BD173" s="30">
        <f ca="1">(1-IF($B173="Male", $C$3, $C$4))^MIN((BD$8-$C$6), $C$5)*IF($B173="Male", MIN(OFFSET(Mortality_Rates!$B$6, $C173, 0), Mortality_Rates!$B$111), MIN(OFFSET(Mortality_Rates!$B$6, $C173, 1),  Mortality_Rates!$C$111))</f>
        <v>3.5018422392108935E-3</v>
      </c>
      <c r="BE173" s="30">
        <f ca="1">(1-IF($B173="Male", $C$3, $C$4))^MIN((BE$8-$C$6), $C$5)*IF($B173="Male", MIN(OFFSET(Mortality_Rates!$B$6, $C173, 0), Mortality_Rates!$B$111), MIN(OFFSET(Mortality_Rates!$B$6, $C173, 1),  Mortality_Rates!$C$111))</f>
        <v>3.5018422392108935E-3</v>
      </c>
      <c r="BF173" s="30">
        <f ca="1">(1-IF($B173="Male", $C$3, $C$4))^MIN((BF$8-$C$6), $C$5)*IF($B173="Male", MIN(OFFSET(Mortality_Rates!$B$6, $C173, 0), Mortality_Rates!$B$111), MIN(OFFSET(Mortality_Rates!$B$6, $C173, 1),  Mortality_Rates!$C$111))</f>
        <v>3.5018422392108935E-3</v>
      </c>
      <c r="BG173" s="30">
        <f ca="1">(1-IF($B173="Male", $C$3, $C$4))^MIN((BG$8-$C$6), $C$5)*IF($B173="Male", MIN(OFFSET(Mortality_Rates!$B$6, $C173, 0), Mortality_Rates!$B$111), MIN(OFFSET(Mortality_Rates!$B$6, $C173, 1),  Mortality_Rates!$C$111))</f>
        <v>3.5018422392108935E-3</v>
      </c>
      <c r="BH173" s="30">
        <f ca="1">(1-IF($B173="Male", $C$3, $C$4))^MIN((BH$8-$C$6), $C$5)*IF($B173="Male", MIN(OFFSET(Mortality_Rates!$B$6, $C173, 0), Mortality_Rates!$B$111), MIN(OFFSET(Mortality_Rates!$B$6, $C173, 1),  Mortality_Rates!$C$111))</f>
        <v>3.5018422392108935E-3</v>
      </c>
      <c r="BI173" s="30">
        <f ca="1">(1-IF($B173="Male", $C$3, $C$4))^MIN((BI$8-$C$6), $C$5)*IF($B173="Male", MIN(OFFSET(Mortality_Rates!$B$6, $C173, 0), Mortality_Rates!$B$111), MIN(OFFSET(Mortality_Rates!$B$6, $C173, 1),  Mortality_Rates!$C$111))</f>
        <v>3.5018422392108935E-3</v>
      </c>
      <c r="BJ173" s="30">
        <f ca="1">(1-IF($B173="Male", $C$3, $C$4))^MIN((BJ$8-$C$6), $C$5)*IF($B173="Male", MIN(OFFSET(Mortality_Rates!$B$6, $C173, 0), Mortality_Rates!$B$111), MIN(OFFSET(Mortality_Rates!$B$6, $C173, 1),  Mortality_Rates!$C$111))</f>
        <v>3.5018422392108935E-3</v>
      </c>
      <c r="BK173" s="30">
        <f ca="1">(1-IF($B173="Male", $C$3, $C$4))^MIN((BK$8-$C$6), $C$5)*IF($B173="Male", MIN(OFFSET(Mortality_Rates!$B$6, $C173, 0), Mortality_Rates!$B$111), MIN(OFFSET(Mortality_Rates!$B$6, $C173, 1),  Mortality_Rates!$C$111))</f>
        <v>3.5018422392108935E-3</v>
      </c>
    </row>
    <row r="174" spans="1:63" x14ac:dyDescent="0.35">
      <c r="A174" t="s">
        <v>38</v>
      </c>
      <c r="B174" t="s">
        <v>32</v>
      </c>
      <c r="C174">
        <f t="shared" si="27"/>
        <v>64</v>
      </c>
      <c r="D174" s="30">
        <f ca="1">(1-IF($B174="Male", $C$3, $C$4))^MIN((D$8-$C$6), $C$5)*IF($B174="Male", MIN(OFFSET(Mortality_Rates!$B$6, $C174, 0), Mortality_Rates!$B$111), MIN(OFFSET(Mortality_Rates!$B$6, $C174, 1),  Mortality_Rates!$C$111))</f>
        <v>6.9966030000000005E-3</v>
      </c>
      <c r="E174" s="30">
        <f ca="1">(1-IF($B174="Male", $C$3, $C$4))^MIN((E$8-$C$6), $C$5)*IF($B174="Male", MIN(OFFSET(Mortality_Rates!$B$6, $C174, 0), Mortality_Rates!$B$111), MIN(OFFSET(Mortality_Rates!$B$6, $C174, 1),  Mortality_Rates!$C$111))</f>
        <v>6.9161420655000005E-3</v>
      </c>
      <c r="F174" s="30">
        <f ca="1">(1-IF($B174="Male", $C$3, $C$4))^MIN((F$8-$C$6), $C$5)*IF($B174="Male", MIN(OFFSET(Mortality_Rates!$B$6, $C174, 0), Mortality_Rates!$B$111), MIN(OFFSET(Mortality_Rates!$B$6, $C174, 1),  Mortality_Rates!$C$111))</f>
        <v>6.8366064317467506E-3</v>
      </c>
      <c r="G174" s="30">
        <f ca="1">(1-IF($B174="Male", $C$3, $C$4))^MIN((G$8-$C$6), $C$5)*IF($B174="Male", MIN(OFFSET(Mortality_Rates!$B$6, $C174, 0), Mortality_Rates!$B$111), MIN(OFFSET(Mortality_Rates!$B$6, $C174, 1),  Mortality_Rates!$C$111))</f>
        <v>6.7579854577816635E-3</v>
      </c>
      <c r="H174" s="30">
        <f ca="1">(1-IF($B174="Male", $C$3, $C$4))^MIN((H$8-$C$6), $C$5)*IF($B174="Male", MIN(OFFSET(Mortality_Rates!$B$6, $C174, 0), Mortality_Rates!$B$111), MIN(OFFSET(Mortality_Rates!$B$6, $C174, 1),  Mortality_Rates!$C$111))</f>
        <v>6.6802686250171748E-3</v>
      </c>
      <c r="I174" s="30">
        <f ca="1">(1-IF($B174="Male", $C$3, $C$4))^MIN((I$8-$C$6), $C$5)*IF($B174="Male", MIN(OFFSET(Mortality_Rates!$B$6, $C174, 0), Mortality_Rates!$B$111), MIN(OFFSET(Mortality_Rates!$B$6, $C174, 1),  Mortality_Rates!$C$111))</f>
        <v>6.6034455358294766E-3</v>
      </c>
      <c r="J174" s="30">
        <f ca="1">(1-IF($B174="Male", $C$3, $C$4))^MIN((J$8-$C$6), $C$5)*IF($B174="Male", MIN(OFFSET(Mortality_Rates!$B$6, $C174, 0), Mortality_Rates!$B$111), MIN(OFFSET(Mortality_Rates!$B$6, $C174, 1),  Mortality_Rates!$C$111))</f>
        <v>6.5275059121674382E-3</v>
      </c>
      <c r="K174" s="30">
        <f ca="1">(1-IF($B174="Male", $C$3, $C$4))^MIN((K$8-$C$6), $C$5)*IF($B174="Male", MIN(OFFSET(Mortality_Rates!$B$6, $C174, 0), Mortality_Rates!$B$111), MIN(OFFSET(Mortality_Rates!$B$6, $C174, 1),  Mortality_Rates!$C$111))</f>
        <v>6.4524395941775127E-3</v>
      </c>
      <c r="L174" s="30">
        <f ca="1">(1-IF($B174="Male", $C$3, $C$4))^MIN((L$8-$C$6), $C$5)*IF($B174="Male", MIN(OFFSET(Mortality_Rates!$B$6, $C174, 0), Mortality_Rates!$B$111), MIN(OFFSET(Mortality_Rates!$B$6, $C174, 1),  Mortality_Rates!$C$111))</f>
        <v>6.3782365388444714E-3</v>
      </c>
      <c r="M174" s="30">
        <f ca="1">(1-IF($B174="Male", $C$3, $C$4))^MIN((M$8-$C$6), $C$5)*IF($B174="Male", MIN(OFFSET(Mortality_Rates!$B$6, $C174, 0), Mortality_Rates!$B$111), MIN(OFFSET(Mortality_Rates!$B$6, $C174, 1),  Mortality_Rates!$C$111))</f>
        <v>6.3048868186477598E-3</v>
      </c>
      <c r="N174" s="30">
        <f ca="1">(1-IF($B174="Male", $C$3, $C$4))^MIN((N$8-$C$6), $C$5)*IF($B174="Male", MIN(OFFSET(Mortality_Rates!$B$6, $C174, 0), Mortality_Rates!$B$111), MIN(OFFSET(Mortality_Rates!$B$6, $C174, 1),  Mortality_Rates!$C$111))</f>
        <v>6.2323806202333109E-3</v>
      </c>
      <c r="O174" s="30">
        <f ca="1">(1-IF($B174="Male", $C$3, $C$4))^MIN((O$8-$C$6), $C$5)*IF($B174="Male", MIN(OFFSET(Mortality_Rates!$B$6, $C174, 0), Mortality_Rates!$B$111), MIN(OFFSET(Mortality_Rates!$B$6, $C174, 1),  Mortality_Rates!$C$111))</f>
        <v>6.1607082431006282E-3</v>
      </c>
      <c r="P174" s="30">
        <f ca="1">(1-IF($B174="Male", $C$3, $C$4))^MIN((P$8-$C$6), $C$5)*IF($B174="Male", MIN(OFFSET(Mortality_Rates!$B$6, $C174, 0), Mortality_Rates!$B$111), MIN(OFFSET(Mortality_Rates!$B$6, $C174, 1),  Mortality_Rates!$C$111))</f>
        <v>6.0898600983049708E-3</v>
      </c>
      <c r="Q174" s="30">
        <f ca="1">(1-IF($B174="Male", $C$3, $C$4))^MIN((Q$8-$C$6), $C$5)*IF($B174="Male", MIN(OFFSET(Mortality_Rates!$B$6, $C174, 0), Mortality_Rates!$B$111), MIN(OFFSET(Mortality_Rates!$B$6, $C174, 1),  Mortality_Rates!$C$111))</f>
        <v>6.0198267071744638E-3</v>
      </c>
      <c r="R174" s="30">
        <f ca="1">(1-IF($B174="Male", $C$3, $C$4))^MIN((R$8-$C$6), $C$5)*IF($B174="Male", MIN(OFFSET(Mortality_Rates!$B$6, $C174, 0), Mortality_Rates!$B$111), MIN(OFFSET(Mortality_Rates!$B$6, $C174, 1),  Mortality_Rates!$C$111))</f>
        <v>5.9505987000419581E-3</v>
      </c>
      <c r="S174" s="30">
        <f ca="1">(1-IF($B174="Male", $C$3, $C$4))^MIN((S$8-$C$6), $C$5)*IF($B174="Male", MIN(OFFSET(Mortality_Rates!$B$6, $C174, 0), Mortality_Rates!$B$111), MIN(OFFSET(Mortality_Rates!$B$6, $C174, 1),  Mortality_Rates!$C$111))</f>
        <v>5.8821668149914748E-3</v>
      </c>
      <c r="T174" s="30">
        <f ca="1">(1-IF($B174="Male", $C$3, $C$4))^MIN((T$8-$C$6), $C$5)*IF($B174="Male", MIN(OFFSET(Mortality_Rates!$B$6, $C174, 0), Mortality_Rates!$B$111), MIN(OFFSET(Mortality_Rates!$B$6, $C174, 1),  Mortality_Rates!$C$111))</f>
        <v>5.8145218966190728E-3</v>
      </c>
      <c r="U174" s="30">
        <f ca="1">(1-IF($B174="Male", $C$3, $C$4))^MIN((U$8-$C$6), $C$5)*IF($B174="Male", MIN(OFFSET(Mortality_Rates!$B$6, $C174, 0), Mortality_Rates!$B$111), MIN(OFFSET(Mortality_Rates!$B$6, $C174, 1),  Mortality_Rates!$C$111))</f>
        <v>5.7476548948079539E-3</v>
      </c>
      <c r="V174" s="30">
        <f ca="1">(1-IF($B174="Male", $C$3, $C$4))^MIN((V$8-$C$6), $C$5)*IF($B174="Male", MIN(OFFSET(Mortality_Rates!$B$6, $C174, 0), Mortality_Rates!$B$111), MIN(OFFSET(Mortality_Rates!$B$6, $C174, 1),  Mortality_Rates!$C$111))</f>
        <v>5.6815568635176627E-3</v>
      </c>
      <c r="W174" s="30">
        <f ca="1">(1-IF($B174="Male", $C$3, $C$4))^MIN((W$8-$C$6), $C$5)*IF($B174="Male", MIN(OFFSET(Mortality_Rates!$B$6, $C174, 0), Mortality_Rates!$B$111), MIN(OFFSET(Mortality_Rates!$B$6, $C174, 1),  Mortality_Rates!$C$111))</f>
        <v>5.6162189595872101E-3</v>
      </c>
      <c r="X174" s="30">
        <f ca="1">(1-IF($B174="Male", $C$3, $C$4))^MIN((X$8-$C$6), $C$5)*IF($B174="Male", MIN(OFFSET(Mortality_Rates!$B$6, $C174, 0), Mortality_Rates!$B$111), MIN(OFFSET(Mortality_Rates!$B$6, $C174, 1),  Mortality_Rates!$C$111))</f>
        <v>5.5516324415519572E-3</v>
      </c>
      <c r="Y174" s="30">
        <f ca="1">(1-IF($B174="Male", $C$3, $C$4))^MIN((Y$8-$C$6), $C$5)*IF($B174="Male", MIN(OFFSET(Mortality_Rates!$B$6, $C174, 0), Mortality_Rates!$B$111), MIN(OFFSET(Mortality_Rates!$B$6, $C174, 1),  Mortality_Rates!$C$111))</f>
        <v>5.4877886684741098E-3</v>
      </c>
      <c r="Z174" s="30">
        <f ca="1">(1-IF($B174="Male", $C$3, $C$4))^MIN((Z$8-$C$6), $C$5)*IF($B174="Male", MIN(OFFSET(Mortality_Rates!$B$6, $C174, 0), Mortality_Rates!$B$111), MIN(OFFSET(Mortality_Rates!$B$6, $C174, 1),  Mortality_Rates!$C$111))</f>
        <v>5.4246790987866576E-3</v>
      </c>
      <c r="AA174" s="30">
        <f ca="1">(1-IF($B174="Male", $C$3, $C$4))^MIN((AA$8-$C$6), $C$5)*IF($B174="Male", MIN(OFFSET(Mortality_Rates!$B$6, $C174, 0), Mortality_Rates!$B$111), MIN(OFFSET(Mortality_Rates!$B$6, $C174, 1),  Mortality_Rates!$C$111))</f>
        <v>5.362295289150611E-3</v>
      </c>
      <c r="AB174" s="30">
        <f ca="1">(1-IF($B174="Male", $C$3, $C$4))^MIN((AB$8-$C$6), $C$5)*IF($B174="Male", MIN(OFFSET(Mortality_Rates!$B$6, $C174, 0), Mortality_Rates!$B$111), MIN(OFFSET(Mortality_Rates!$B$6, $C174, 1),  Mortality_Rates!$C$111))</f>
        <v>5.3006288933253789E-3</v>
      </c>
      <c r="AC174" s="30">
        <f ca="1">(1-IF($B174="Male", $C$3, $C$4))^MIN((AC$8-$C$6), $C$5)*IF($B174="Male", MIN(OFFSET(Mortality_Rates!$B$6, $C174, 0), Mortality_Rates!$B$111), MIN(OFFSET(Mortality_Rates!$B$6, $C174, 1),  Mortality_Rates!$C$111))</f>
        <v>5.2396716610521371E-3</v>
      </c>
      <c r="AD174" s="30">
        <f ca="1">(1-IF($B174="Male", $C$3, $C$4))^MIN((AD$8-$C$6), $C$5)*IF($B174="Male", MIN(OFFSET(Mortality_Rates!$B$6, $C174, 0), Mortality_Rates!$B$111), MIN(OFFSET(Mortality_Rates!$B$6, $C174, 1),  Mortality_Rates!$C$111))</f>
        <v>5.1794154369500384E-3</v>
      </c>
      <c r="AE174" s="30">
        <f ca="1">(1-IF($B174="Male", $C$3, $C$4))^MIN((AE$8-$C$6), $C$5)*IF($B174="Male", MIN(OFFSET(Mortality_Rates!$B$6, $C174, 0), Mortality_Rates!$B$111), MIN(OFFSET(Mortality_Rates!$B$6, $C174, 1),  Mortality_Rates!$C$111))</f>
        <v>5.1198521594251131E-3</v>
      </c>
      <c r="AF174" s="30">
        <f ca="1">(1-IF($B174="Male", $C$3, $C$4))^MIN((AF$8-$C$6), $C$5)*IF($B174="Male", MIN(OFFSET(Mortality_Rates!$B$6, $C174, 0), Mortality_Rates!$B$111), MIN(OFFSET(Mortality_Rates!$B$6, $C174, 1),  Mortality_Rates!$C$111))</f>
        <v>5.0609738595917241E-3</v>
      </c>
      <c r="AG174" s="30">
        <f ca="1">(1-IF($B174="Male", $C$3, $C$4))^MIN((AG$8-$C$6), $C$5)*IF($B174="Male", MIN(OFFSET(Mortality_Rates!$B$6, $C174, 0), Mortality_Rates!$B$111), MIN(OFFSET(Mortality_Rates!$B$6, $C174, 1),  Mortality_Rates!$C$111))</f>
        <v>5.0027726602064199E-3</v>
      </c>
      <c r="AH174" s="30">
        <f ca="1">(1-IF($B174="Male", $C$3, $C$4))^MIN((AH$8-$C$6), $C$5)*IF($B174="Male", MIN(OFFSET(Mortality_Rates!$B$6, $C174, 0), Mortality_Rates!$B$111), MIN(OFFSET(Mortality_Rates!$B$6, $C174, 1),  Mortality_Rates!$C$111))</f>
        <v>4.9452407746140457E-3</v>
      </c>
      <c r="AI174" s="30">
        <f ca="1">(1-IF($B174="Male", $C$3, $C$4))^MIN((AI$8-$C$6), $C$5)*IF($B174="Male", MIN(OFFSET(Mortality_Rates!$B$6, $C174, 0), Mortality_Rates!$B$111), MIN(OFFSET(Mortality_Rates!$B$6, $C174, 1),  Mortality_Rates!$C$111))</f>
        <v>4.8883705057059844E-3</v>
      </c>
      <c r="AJ174" s="30">
        <f ca="1">(1-IF($B174="Male", $C$3, $C$4))^MIN((AJ$8-$C$6), $C$5)*IF($B174="Male", MIN(OFFSET(Mortality_Rates!$B$6, $C174, 0), Mortality_Rates!$B$111), MIN(OFFSET(Mortality_Rates!$B$6, $C174, 1),  Mortality_Rates!$C$111))</f>
        <v>4.8321542448903658E-3</v>
      </c>
      <c r="AK174" s="30">
        <f ca="1">(1-IF($B174="Male", $C$3, $C$4))^MIN((AK$8-$C$6), $C$5)*IF($B174="Male", MIN(OFFSET(Mortality_Rates!$B$6, $C174, 0), Mortality_Rates!$B$111), MIN(OFFSET(Mortality_Rates!$B$6, $C174, 1),  Mortality_Rates!$C$111))</f>
        <v>4.7765844710741263E-3</v>
      </c>
      <c r="AL174" s="30">
        <f ca="1">(1-IF($B174="Male", $C$3, $C$4))^MIN((AL$8-$C$6), $C$5)*IF($B174="Male", MIN(OFFSET(Mortality_Rates!$B$6, $C174, 0), Mortality_Rates!$B$111), MIN(OFFSET(Mortality_Rates!$B$6, $C174, 1),  Mortality_Rates!$C$111))</f>
        <v>4.7216537496567734E-3</v>
      </c>
      <c r="AM174" s="30">
        <f ca="1">(1-IF($B174="Male", $C$3, $C$4))^MIN((AM$8-$C$6), $C$5)*IF($B174="Male", MIN(OFFSET(Mortality_Rates!$B$6, $C174, 0), Mortality_Rates!$B$111), MIN(OFFSET(Mortality_Rates!$B$6, $C174, 1),  Mortality_Rates!$C$111))</f>
        <v>4.6673547315357212E-3</v>
      </c>
      <c r="AN174" s="30">
        <f ca="1">(1-IF($B174="Male", $C$3, $C$4))^MIN((AN$8-$C$6), $C$5)*IF($B174="Male", MIN(OFFSET(Mortality_Rates!$B$6, $C174, 0), Mortality_Rates!$B$111), MIN(OFFSET(Mortality_Rates!$B$6, $C174, 1),  Mortality_Rates!$C$111))</f>
        <v>4.6136801521230609E-3</v>
      </c>
      <c r="AO174" s="30">
        <f ca="1">(1-IF($B174="Male", $C$3, $C$4))^MIN((AO$8-$C$6), $C$5)*IF($B174="Male", MIN(OFFSET(Mortality_Rates!$B$6, $C174, 0), Mortality_Rates!$B$111), MIN(OFFSET(Mortality_Rates!$B$6, $C174, 1),  Mortality_Rates!$C$111))</f>
        <v>4.5606228303736451E-3</v>
      </c>
      <c r="AP174" s="30">
        <f ca="1">(1-IF($B174="Male", $C$3, $C$4))^MIN((AP$8-$C$6), $C$5)*IF($B174="Male", MIN(OFFSET(Mortality_Rates!$B$6, $C174, 0), Mortality_Rates!$B$111), MIN(OFFSET(Mortality_Rates!$B$6, $C174, 1),  Mortality_Rates!$C$111))</f>
        <v>4.5081756678243485E-3</v>
      </c>
      <c r="AQ174" s="30">
        <f ca="1">(1-IF($B174="Male", $C$3, $C$4))^MIN((AQ$8-$C$6), $C$5)*IF($B174="Male", MIN(OFFSET(Mortality_Rates!$B$6, $C174, 0), Mortality_Rates!$B$111), MIN(OFFSET(Mortality_Rates!$B$6, $C174, 1),  Mortality_Rates!$C$111))</f>
        <v>4.4563316476443687E-3</v>
      </c>
      <c r="AR174" s="30">
        <f ca="1">(1-IF($B174="Male", $C$3, $C$4))^MIN((AR$8-$C$6), $C$5)*IF($B174="Male", MIN(OFFSET(Mortality_Rates!$B$6, $C174, 0), Mortality_Rates!$B$111), MIN(OFFSET(Mortality_Rates!$B$6, $C174, 1),  Mortality_Rates!$C$111))</f>
        <v>4.405083833696458E-3</v>
      </c>
      <c r="AS174" s="30">
        <f ca="1">(1-IF($B174="Male", $C$3, $C$4))^MIN((AS$8-$C$6), $C$5)*IF($B174="Male", MIN(OFFSET(Mortality_Rates!$B$6, $C174, 0), Mortality_Rates!$B$111), MIN(OFFSET(Mortality_Rates!$B$6, $C174, 1),  Mortality_Rates!$C$111))</f>
        <v>4.3544253696089488E-3</v>
      </c>
      <c r="AT174" s="30">
        <f ca="1">(1-IF($B174="Male", $C$3, $C$4))^MIN((AT$8-$C$6), $C$5)*IF($B174="Male", MIN(OFFSET(Mortality_Rates!$B$6, $C174, 0), Mortality_Rates!$B$111), MIN(OFFSET(Mortality_Rates!$B$6, $C174, 1),  Mortality_Rates!$C$111))</f>
        <v>4.3043494778584462E-3</v>
      </c>
      <c r="AU174" s="30">
        <f ca="1">(1-IF($B174="Male", $C$3, $C$4))^MIN((AU$8-$C$6), $C$5)*IF($B174="Male", MIN(OFFSET(Mortality_Rates!$B$6, $C174, 0), Mortality_Rates!$B$111), MIN(OFFSET(Mortality_Rates!$B$6, $C174, 1),  Mortality_Rates!$C$111))</f>
        <v>4.2548494588630749E-3</v>
      </c>
      <c r="AV174" s="30">
        <f ca="1">(1-IF($B174="Male", $C$3, $C$4))^MIN((AV$8-$C$6), $C$5)*IF($B174="Male", MIN(OFFSET(Mortality_Rates!$B$6, $C174, 0), Mortality_Rates!$B$111), MIN(OFFSET(Mortality_Rates!$B$6, $C174, 1),  Mortality_Rates!$C$111))</f>
        <v>4.2059186900861491E-3</v>
      </c>
      <c r="AW174" s="30">
        <f ca="1">(1-IF($B174="Male", $C$3, $C$4))^MIN((AW$8-$C$6), $C$5)*IF($B174="Male", MIN(OFFSET(Mortality_Rates!$B$6, $C174, 0), Mortality_Rates!$B$111), MIN(OFFSET(Mortality_Rates!$B$6, $C174, 1),  Mortality_Rates!$C$111))</f>
        <v>4.1575506251501585E-3</v>
      </c>
      <c r="AX174" s="30">
        <f ca="1">(1-IF($B174="Male", $C$3, $C$4))^MIN((AX$8-$C$6), $C$5)*IF($B174="Male", MIN(OFFSET(Mortality_Rates!$B$6, $C174, 0), Mortality_Rates!$B$111), MIN(OFFSET(Mortality_Rates!$B$6, $C174, 1),  Mortality_Rates!$C$111))</f>
        <v>4.1097387929609321E-3</v>
      </c>
      <c r="AY174" s="30">
        <f ca="1">(1-IF($B174="Male", $C$3, $C$4))^MIN((AY$8-$C$6), $C$5)*IF($B174="Male", MIN(OFFSET(Mortality_Rates!$B$6, $C174, 0), Mortality_Rates!$B$111), MIN(OFFSET(Mortality_Rates!$B$6, $C174, 1),  Mortality_Rates!$C$111))</f>
        <v>4.0624767968418813E-3</v>
      </c>
      <c r="AZ174" s="30">
        <f ca="1">(1-IF($B174="Male", $C$3, $C$4))^MIN((AZ$8-$C$6), $C$5)*IF($B174="Male", MIN(OFFSET(Mortality_Rates!$B$6, $C174, 0), Mortality_Rates!$B$111), MIN(OFFSET(Mortality_Rates!$B$6, $C174, 1),  Mortality_Rates!$C$111))</f>
        <v>4.0157583136782001E-3</v>
      </c>
      <c r="BA174" s="30">
        <f ca="1">(1-IF($B174="Male", $C$3, $C$4))^MIN((BA$8-$C$6), $C$5)*IF($B174="Male", MIN(OFFSET(Mortality_Rates!$B$6, $C174, 0), Mortality_Rates!$B$111), MIN(OFFSET(Mortality_Rates!$B$6, $C174, 1),  Mortality_Rates!$C$111))</f>
        <v>3.969577093070901E-3</v>
      </c>
      <c r="BB174" s="30">
        <f ca="1">(1-IF($B174="Male", $C$3, $C$4))^MIN((BB$8-$C$6), $C$5)*IF($B174="Male", MIN(OFFSET(Mortality_Rates!$B$6, $C174, 0), Mortality_Rates!$B$111), MIN(OFFSET(Mortality_Rates!$B$6, $C174, 1),  Mortality_Rates!$C$111))</f>
        <v>3.969577093070901E-3</v>
      </c>
      <c r="BC174" s="30">
        <f ca="1">(1-IF($B174="Male", $C$3, $C$4))^MIN((BC$8-$C$6), $C$5)*IF($B174="Male", MIN(OFFSET(Mortality_Rates!$B$6, $C174, 0), Mortality_Rates!$B$111), MIN(OFFSET(Mortality_Rates!$B$6, $C174, 1),  Mortality_Rates!$C$111))</f>
        <v>3.969577093070901E-3</v>
      </c>
      <c r="BD174" s="30">
        <f ca="1">(1-IF($B174="Male", $C$3, $C$4))^MIN((BD$8-$C$6), $C$5)*IF($B174="Male", MIN(OFFSET(Mortality_Rates!$B$6, $C174, 0), Mortality_Rates!$B$111), MIN(OFFSET(Mortality_Rates!$B$6, $C174, 1),  Mortality_Rates!$C$111))</f>
        <v>3.969577093070901E-3</v>
      </c>
      <c r="BE174" s="30">
        <f ca="1">(1-IF($B174="Male", $C$3, $C$4))^MIN((BE$8-$C$6), $C$5)*IF($B174="Male", MIN(OFFSET(Mortality_Rates!$B$6, $C174, 0), Mortality_Rates!$B$111), MIN(OFFSET(Mortality_Rates!$B$6, $C174, 1),  Mortality_Rates!$C$111))</f>
        <v>3.969577093070901E-3</v>
      </c>
      <c r="BF174" s="30">
        <f ca="1">(1-IF($B174="Male", $C$3, $C$4))^MIN((BF$8-$C$6), $C$5)*IF($B174="Male", MIN(OFFSET(Mortality_Rates!$B$6, $C174, 0), Mortality_Rates!$B$111), MIN(OFFSET(Mortality_Rates!$B$6, $C174, 1),  Mortality_Rates!$C$111))</f>
        <v>3.969577093070901E-3</v>
      </c>
      <c r="BG174" s="30">
        <f ca="1">(1-IF($B174="Male", $C$3, $C$4))^MIN((BG$8-$C$6), $C$5)*IF($B174="Male", MIN(OFFSET(Mortality_Rates!$B$6, $C174, 0), Mortality_Rates!$B$111), MIN(OFFSET(Mortality_Rates!$B$6, $C174, 1),  Mortality_Rates!$C$111))</f>
        <v>3.969577093070901E-3</v>
      </c>
      <c r="BH174" s="30">
        <f ca="1">(1-IF($B174="Male", $C$3, $C$4))^MIN((BH$8-$C$6), $C$5)*IF($B174="Male", MIN(OFFSET(Mortality_Rates!$B$6, $C174, 0), Mortality_Rates!$B$111), MIN(OFFSET(Mortality_Rates!$B$6, $C174, 1),  Mortality_Rates!$C$111))</f>
        <v>3.969577093070901E-3</v>
      </c>
      <c r="BI174" s="30">
        <f ca="1">(1-IF($B174="Male", $C$3, $C$4))^MIN((BI$8-$C$6), $C$5)*IF($B174="Male", MIN(OFFSET(Mortality_Rates!$B$6, $C174, 0), Mortality_Rates!$B$111), MIN(OFFSET(Mortality_Rates!$B$6, $C174, 1),  Mortality_Rates!$C$111))</f>
        <v>3.969577093070901E-3</v>
      </c>
      <c r="BJ174" s="30">
        <f ca="1">(1-IF($B174="Male", $C$3, $C$4))^MIN((BJ$8-$C$6), $C$5)*IF($B174="Male", MIN(OFFSET(Mortality_Rates!$B$6, $C174, 0), Mortality_Rates!$B$111), MIN(OFFSET(Mortality_Rates!$B$6, $C174, 1),  Mortality_Rates!$C$111))</f>
        <v>3.969577093070901E-3</v>
      </c>
      <c r="BK174" s="30">
        <f ca="1">(1-IF($B174="Male", $C$3, $C$4))^MIN((BK$8-$C$6), $C$5)*IF($B174="Male", MIN(OFFSET(Mortality_Rates!$B$6, $C174, 0), Mortality_Rates!$B$111), MIN(OFFSET(Mortality_Rates!$B$6, $C174, 1),  Mortality_Rates!$C$111))</f>
        <v>3.969577093070901E-3</v>
      </c>
    </row>
    <row r="175" spans="1:63" x14ac:dyDescent="0.35">
      <c r="A175" t="s">
        <v>38</v>
      </c>
      <c r="B175" t="s">
        <v>32</v>
      </c>
      <c r="C175">
        <f t="shared" ref="C175:C210" si="28">C74</f>
        <v>65</v>
      </c>
      <c r="D175" s="30">
        <f ca="1">(1-IF($B175="Male", $C$3, $C$4))^MIN((D$8-$C$6), $C$5)*IF($B175="Male", MIN(OFFSET(Mortality_Rates!$B$6, $C175, 0), Mortality_Rates!$B$111), MIN(OFFSET(Mortality_Rates!$B$6, $C175, 1),  Mortality_Rates!$C$111))</f>
        <v>7.9524825E-3</v>
      </c>
      <c r="E175" s="30">
        <f ca="1">(1-IF($B175="Male", $C$3, $C$4))^MIN((E$8-$C$6), $C$5)*IF($B175="Male", MIN(OFFSET(Mortality_Rates!$B$6, $C175, 0), Mortality_Rates!$B$111), MIN(OFFSET(Mortality_Rates!$B$6, $C175, 1),  Mortality_Rates!$C$111))</f>
        <v>7.8610289512499997E-3</v>
      </c>
      <c r="F175" s="30">
        <f ca="1">(1-IF($B175="Male", $C$3, $C$4))^MIN((F$8-$C$6), $C$5)*IF($B175="Male", MIN(OFFSET(Mortality_Rates!$B$6, $C175, 0), Mortality_Rates!$B$111), MIN(OFFSET(Mortality_Rates!$B$6, $C175, 1),  Mortality_Rates!$C$111))</f>
        <v>7.7706271183106256E-3</v>
      </c>
      <c r="G175" s="30">
        <f ca="1">(1-IF($B175="Male", $C$3, $C$4))^MIN((G$8-$C$6), $C$5)*IF($B175="Male", MIN(OFFSET(Mortality_Rates!$B$6, $C175, 0), Mortality_Rates!$B$111), MIN(OFFSET(Mortality_Rates!$B$6, $C175, 1),  Mortality_Rates!$C$111))</f>
        <v>7.6812649064500541E-3</v>
      </c>
      <c r="H175" s="30">
        <f ca="1">(1-IF($B175="Male", $C$3, $C$4))^MIN((H$8-$C$6), $C$5)*IF($B175="Male", MIN(OFFSET(Mortality_Rates!$B$6, $C175, 0), Mortality_Rates!$B$111), MIN(OFFSET(Mortality_Rates!$B$6, $C175, 1),  Mortality_Rates!$C$111))</f>
        <v>7.5929303600258784E-3</v>
      </c>
      <c r="I175" s="30">
        <f ca="1">(1-IF($B175="Male", $C$3, $C$4))^MIN((I$8-$C$6), $C$5)*IF($B175="Male", MIN(OFFSET(Mortality_Rates!$B$6, $C175, 0), Mortality_Rates!$B$111), MIN(OFFSET(Mortality_Rates!$B$6, $C175, 1),  Mortality_Rates!$C$111))</f>
        <v>7.5056116608855803E-3</v>
      </c>
      <c r="J175" s="30">
        <f ca="1">(1-IF($B175="Male", $C$3, $C$4))^MIN((J$8-$C$6), $C$5)*IF($B175="Male", MIN(OFFSET(Mortality_Rates!$B$6, $C175, 0), Mortality_Rates!$B$111), MIN(OFFSET(Mortality_Rates!$B$6, $C175, 1),  Mortality_Rates!$C$111))</f>
        <v>7.4192971267853965E-3</v>
      </c>
      <c r="K175" s="30">
        <f ca="1">(1-IF($B175="Male", $C$3, $C$4))^MIN((K$8-$C$6), $C$5)*IF($B175="Male", MIN(OFFSET(Mortality_Rates!$B$6, $C175, 0), Mortality_Rates!$B$111), MIN(OFFSET(Mortality_Rates!$B$6, $C175, 1),  Mortality_Rates!$C$111))</f>
        <v>7.3339752098273651E-3</v>
      </c>
      <c r="L175" s="30">
        <f ca="1">(1-IF($B175="Male", $C$3, $C$4))^MIN((L$8-$C$6), $C$5)*IF($B175="Male", MIN(OFFSET(Mortality_Rates!$B$6, $C175, 0), Mortality_Rates!$B$111), MIN(OFFSET(Mortality_Rates!$B$6, $C175, 1),  Mortality_Rates!$C$111))</f>
        <v>7.2496344949143504E-3</v>
      </c>
      <c r="M175" s="30">
        <f ca="1">(1-IF($B175="Male", $C$3, $C$4))^MIN((M$8-$C$6), $C$5)*IF($B175="Male", MIN(OFFSET(Mortality_Rates!$B$6, $C175, 0), Mortality_Rates!$B$111), MIN(OFFSET(Mortality_Rates!$B$6, $C175, 1),  Mortality_Rates!$C$111))</f>
        <v>7.1662636982228354E-3</v>
      </c>
      <c r="N175" s="30">
        <f ca="1">(1-IF($B175="Male", $C$3, $C$4))^MIN((N$8-$C$6), $C$5)*IF($B175="Male", MIN(OFFSET(Mortality_Rates!$B$6, $C175, 0), Mortality_Rates!$B$111), MIN(OFFSET(Mortality_Rates!$B$6, $C175, 1),  Mortality_Rates!$C$111))</f>
        <v>7.0838516656932726E-3</v>
      </c>
      <c r="O175" s="30">
        <f ca="1">(1-IF($B175="Male", $C$3, $C$4))^MIN((O$8-$C$6), $C$5)*IF($B175="Male", MIN(OFFSET(Mortality_Rates!$B$6, $C175, 0), Mortality_Rates!$B$111), MIN(OFFSET(Mortality_Rates!$B$6, $C175, 1),  Mortality_Rates!$C$111))</f>
        <v>7.0023873715378011E-3</v>
      </c>
      <c r="P175" s="30">
        <f ca="1">(1-IF($B175="Male", $C$3, $C$4))^MIN((P$8-$C$6), $C$5)*IF($B175="Male", MIN(OFFSET(Mortality_Rates!$B$6, $C175, 0), Mortality_Rates!$B$111), MIN(OFFSET(Mortality_Rates!$B$6, $C175, 1),  Mortality_Rates!$C$111))</f>
        <v>6.9218599167651159E-3</v>
      </c>
      <c r="Q175" s="30">
        <f ca="1">(1-IF($B175="Male", $C$3, $C$4))^MIN((Q$8-$C$6), $C$5)*IF($B175="Male", MIN(OFFSET(Mortality_Rates!$B$6, $C175, 0), Mortality_Rates!$B$111), MIN(OFFSET(Mortality_Rates!$B$6, $C175, 1),  Mortality_Rates!$C$111))</f>
        <v>6.8422585277223176E-3</v>
      </c>
      <c r="R175" s="30">
        <f ca="1">(1-IF($B175="Male", $C$3, $C$4))^MIN((R$8-$C$6), $C$5)*IF($B175="Male", MIN(OFFSET(Mortality_Rates!$B$6, $C175, 0), Mortality_Rates!$B$111), MIN(OFFSET(Mortality_Rates!$B$6, $C175, 1),  Mortality_Rates!$C$111))</f>
        <v>6.7635725546535113E-3</v>
      </c>
      <c r="S175" s="30">
        <f ca="1">(1-IF($B175="Male", $C$3, $C$4))^MIN((S$8-$C$6), $C$5)*IF($B175="Male", MIN(OFFSET(Mortality_Rates!$B$6, $C175, 0), Mortality_Rates!$B$111), MIN(OFFSET(Mortality_Rates!$B$6, $C175, 1),  Mortality_Rates!$C$111))</f>
        <v>6.6857914702749951E-3</v>
      </c>
      <c r="T175" s="30">
        <f ca="1">(1-IF($B175="Male", $C$3, $C$4))^MIN((T$8-$C$6), $C$5)*IF($B175="Male", MIN(OFFSET(Mortality_Rates!$B$6, $C175, 0), Mortality_Rates!$B$111), MIN(OFFSET(Mortality_Rates!$B$6, $C175, 1),  Mortality_Rates!$C$111))</f>
        <v>6.6089048683668329E-3</v>
      </c>
      <c r="U175" s="30">
        <f ca="1">(1-IF($B175="Male", $C$3, $C$4))^MIN((U$8-$C$6), $C$5)*IF($B175="Male", MIN(OFFSET(Mortality_Rates!$B$6, $C175, 0), Mortality_Rates!$B$111), MIN(OFFSET(Mortality_Rates!$B$6, $C175, 1),  Mortality_Rates!$C$111))</f>
        <v>6.5329024623806149E-3</v>
      </c>
      <c r="V175" s="30">
        <f ca="1">(1-IF($B175="Male", $C$3, $C$4))^MIN((V$8-$C$6), $C$5)*IF($B175="Male", MIN(OFFSET(Mortality_Rates!$B$6, $C175, 0), Mortality_Rates!$B$111), MIN(OFFSET(Mortality_Rates!$B$6, $C175, 1),  Mortality_Rates!$C$111))</f>
        <v>6.4577740840632376E-3</v>
      </c>
      <c r="W175" s="30">
        <f ca="1">(1-IF($B175="Male", $C$3, $C$4))^MIN((W$8-$C$6), $C$5)*IF($B175="Male", MIN(OFFSET(Mortality_Rates!$B$6, $C175, 0), Mortality_Rates!$B$111), MIN(OFFSET(Mortality_Rates!$B$6, $C175, 1),  Mortality_Rates!$C$111))</f>
        <v>6.3835096820965111E-3</v>
      </c>
      <c r="X175" s="30">
        <f ca="1">(1-IF($B175="Male", $C$3, $C$4))^MIN((X$8-$C$6), $C$5)*IF($B175="Male", MIN(OFFSET(Mortality_Rates!$B$6, $C175, 0), Mortality_Rates!$B$111), MIN(OFFSET(Mortality_Rates!$B$6, $C175, 1),  Mortality_Rates!$C$111))</f>
        <v>6.3100993207524016E-3</v>
      </c>
      <c r="Y175" s="30">
        <f ca="1">(1-IF($B175="Male", $C$3, $C$4))^MIN((Y$8-$C$6), $C$5)*IF($B175="Male", MIN(OFFSET(Mortality_Rates!$B$6, $C175, 0), Mortality_Rates!$B$111), MIN(OFFSET(Mortality_Rates!$B$6, $C175, 1),  Mortality_Rates!$C$111))</f>
        <v>6.2375331785637488E-3</v>
      </c>
      <c r="Z175" s="30">
        <f ca="1">(1-IF($B175="Male", $C$3, $C$4))^MIN((Z$8-$C$6), $C$5)*IF($B175="Male", MIN(OFFSET(Mortality_Rates!$B$6, $C175, 0), Mortality_Rates!$B$111), MIN(OFFSET(Mortality_Rates!$B$6, $C175, 1),  Mortality_Rates!$C$111))</f>
        <v>6.1658015470102655E-3</v>
      </c>
      <c r="AA175" s="30">
        <f ca="1">(1-IF($B175="Male", $C$3, $C$4))^MIN((AA$8-$C$6), $C$5)*IF($B175="Male", MIN(OFFSET(Mortality_Rates!$B$6, $C175, 0), Mortality_Rates!$B$111), MIN(OFFSET(Mortality_Rates!$B$6, $C175, 1),  Mortality_Rates!$C$111))</f>
        <v>6.0948948292196478E-3</v>
      </c>
      <c r="AB175" s="30">
        <f ca="1">(1-IF($B175="Male", $C$3, $C$4))^MIN((AB$8-$C$6), $C$5)*IF($B175="Male", MIN(OFFSET(Mortality_Rates!$B$6, $C175, 0), Mortality_Rates!$B$111), MIN(OFFSET(Mortality_Rates!$B$6, $C175, 1),  Mortality_Rates!$C$111))</f>
        <v>6.0248035386836216E-3</v>
      </c>
      <c r="AC175" s="30">
        <f ca="1">(1-IF($B175="Male", $C$3, $C$4))^MIN((AC$8-$C$6), $C$5)*IF($B175="Male", MIN(OFFSET(Mortality_Rates!$B$6, $C175, 0), Mortality_Rates!$B$111), MIN(OFFSET(Mortality_Rates!$B$6, $C175, 1),  Mortality_Rates!$C$111))</f>
        <v>5.9555182979887603E-3</v>
      </c>
      <c r="AD175" s="30">
        <f ca="1">(1-IF($B175="Male", $C$3, $C$4))^MIN((AD$8-$C$6), $C$5)*IF($B175="Male", MIN(OFFSET(Mortality_Rates!$B$6, $C175, 0), Mortality_Rates!$B$111), MIN(OFFSET(Mortality_Rates!$B$6, $C175, 1),  Mortality_Rates!$C$111))</f>
        <v>5.8870298375618899E-3</v>
      </c>
      <c r="AE175" s="30">
        <f ca="1">(1-IF($B175="Male", $C$3, $C$4))^MIN((AE$8-$C$6), $C$5)*IF($B175="Male", MIN(OFFSET(Mortality_Rates!$B$6, $C175, 0), Mortality_Rates!$B$111), MIN(OFFSET(Mortality_Rates!$B$6, $C175, 1),  Mortality_Rates!$C$111))</f>
        <v>5.8193289944299285E-3</v>
      </c>
      <c r="AF175" s="30">
        <f ca="1">(1-IF($B175="Male", $C$3, $C$4))^MIN((AF$8-$C$6), $C$5)*IF($B175="Male", MIN(OFFSET(Mortality_Rates!$B$6, $C175, 0), Mortality_Rates!$B$111), MIN(OFFSET(Mortality_Rates!$B$6, $C175, 1),  Mortality_Rates!$C$111))</f>
        <v>5.7524067109939849E-3</v>
      </c>
      <c r="AG175" s="30">
        <f ca="1">(1-IF($B175="Male", $C$3, $C$4))^MIN((AG$8-$C$6), $C$5)*IF($B175="Male", MIN(OFFSET(Mortality_Rates!$B$6, $C175, 0), Mortality_Rates!$B$111), MIN(OFFSET(Mortality_Rates!$B$6, $C175, 1),  Mortality_Rates!$C$111))</f>
        <v>5.6862540338175538E-3</v>
      </c>
      <c r="AH175" s="30">
        <f ca="1">(1-IF($B175="Male", $C$3, $C$4))^MIN((AH$8-$C$6), $C$5)*IF($B175="Male", MIN(OFFSET(Mortality_Rates!$B$6, $C175, 0), Mortality_Rates!$B$111), MIN(OFFSET(Mortality_Rates!$B$6, $C175, 1),  Mortality_Rates!$C$111))</f>
        <v>5.6208621124286514E-3</v>
      </c>
      <c r="AI175" s="30">
        <f ca="1">(1-IF($B175="Male", $C$3, $C$4))^MIN((AI$8-$C$6), $C$5)*IF($B175="Male", MIN(OFFSET(Mortality_Rates!$B$6, $C175, 0), Mortality_Rates!$B$111), MIN(OFFSET(Mortality_Rates!$B$6, $C175, 1),  Mortality_Rates!$C$111))</f>
        <v>5.5562221981357218E-3</v>
      </c>
      <c r="AJ175" s="30">
        <f ca="1">(1-IF($B175="Male", $C$3, $C$4))^MIN((AJ$8-$C$6), $C$5)*IF($B175="Male", MIN(OFFSET(Mortality_Rates!$B$6, $C175, 0), Mortality_Rates!$B$111), MIN(OFFSET(Mortality_Rates!$B$6, $C175, 1),  Mortality_Rates!$C$111))</f>
        <v>5.4923256428571618E-3</v>
      </c>
      <c r="AK175" s="30">
        <f ca="1">(1-IF($B175="Male", $C$3, $C$4))^MIN((AK$8-$C$6), $C$5)*IF($B175="Male", MIN(OFFSET(Mortality_Rates!$B$6, $C175, 0), Mortality_Rates!$B$111), MIN(OFFSET(Mortality_Rates!$B$6, $C175, 1),  Mortality_Rates!$C$111))</f>
        <v>5.4291638979643043E-3</v>
      </c>
      <c r="AL175" s="30">
        <f ca="1">(1-IF($B175="Male", $C$3, $C$4))^MIN((AL$8-$C$6), $C$5)*IF($B175="Male", MIN(OFFSET(Mortality_Rates!$B$6, $C175, 0), Mortality_Rates!$B$111), MIN(OFFSET(Mortality_Rates!$B$6, $C175, 1),  Mortality_Rates!$C$111))</f>
        <v>5.366728513137714E-3</v>
      </c>
      <c r="AM175" s="30">
        <f ca="1">(1-IF($B175="Male", $C$3, $C$4))^MIN((AM$8-$C$6), $C$5)*IF($B175="Male", MIN(OFFSET(Mortality_Rates!$B$6, $C175, 0), Mortality_Rates!$B$111), MIN(OFFSET(Mortality_Rates!$B$6, $C175, 1),  Mortality_Rates!$C$111))</f>
        <v>5.305011135236631E-3</v>
      </c>
      <c r="AN175" s="30">
        <f ca="1">(1-IF($B175="Male", $C$3, $C$4))^MIN((AN$8-$C$6), $C$5)*IF($B175="Male", MIN(OFFSET(Mortality_Rates!$B$6, $C175, 0), Mortality_Rates!$B$111), MIN(OFFSET(Mortality_Rates!$B$6, $C175, 1),  Mortality_Rates!$C$111))</f>
        <v>5.2440035071814103E-3</v>
      </c>
      <c r="AO175" s="30">
        <f ca="1">(1-IF($B175="Male", $C$3, $C$4))^MIN((AO$8-$C$6), $C$5)*IF($B175="Male", MIN(OFFSET(Mortality_Rates!$B$6, $C175, 0), Mortality_Rates!$B$111), MIN(OFFSET(Mortality_Rates!$B$6, $C175, 1),  Mortality_Rates!$C$111))</f>
        <v>5.1836974668488245E-3</v>
      </c>
      <c r="AP175" s="30">
        <f ca="1">(1-IF($B175="Male", $C$3, $C$4))^MIN((AP$8-$C$6), $C$5)*IF($B175="Male", MIN(OFFSET(Mortality_Rates!$B$6, $C175, 0), Mortality_Rates!$B$111), MIN(OFFSET(Mortality_Rates!$B$6, $C175, 1),  Mortality_Rates!$C$111))</f>
        <v>5.1240849459800626E-3</v>
      </c>
      <c r="AQ175" s="30">
        <f ca="1">(1-IF($B175="Male", $C$3, $C$4))^MIN((AQ$8-$C$6), $C$5)*IF($B175="Male", MIN(OFFSET(Mortality_Rates!$B$6, $C175, 0), Mortality_Rates!$B$111), MIN(OFFSET(Mortality_Rates!$B$6, $C175, 1),  Mortality_Rates!$C$111))</f>
        <v>5.0651579691012921E-3</v>
      </c>
      <c r="AR175" s="30">
        <f ca="1">(1-IF($B175="Male", $C$3, $C$4))^MIN((AR$8-$C$6), $C$5)*IF($B175="Male", MIN(OFFSET(Mortality_Rates!$B$6, $C175, 0), Mortality_Rates!$B$111), MIN(OFFSET(Mortality_Rates!$B$6, $C175, 1),  Mortality_Rates!$C$111))</f>
        <v>5.0069086524566269E-3</v>
      </c>
      <c r="AS175" s="30">
        <f ca="1">(1-IF($B175="Male", $C$3, $C$4))^MIN((AS$8-$C$6), $C$5)*IF($B175="Male", MIN(OFFSET(Mortality_Rates!$B$6, $C175, 0), Mortality_Rates!$B$111), MIN(OFFSET(Mortality_Rates!$B$6, $C175, 1),  Mortality_Rates!$C$111))</f>
        <v>4.949329202953376E-3</v>
      </c>
      <c r="AT175" s="30">
        <f ca="1">(1-IF($B175="Male", $C$3, $C$4))^MIN((AT$8-$C$6), $C$5)*IF($B175="Male", MIN(OFFSET(Mortality_Rates!$B$6, $C175, 0), Mortality_Rates!$B$111), MIN(OFFSET(Mortality_Rates!$B$6, $C175, 1),  Mortality_Rates!$C$111))</f>
        <v>4.8924119171194118E-3</v>
      </c>
      <c r="AU175" s="30">
        <f ca="1">(1-IF($B175="Male", $C$3, $C$4))^MIN((AU$8-$C$6), $C$5)*IF($B175="Male", MIN(OFFSET(Mortality_Rates!$B$6, $C175, 0), Mortality_Rates!$B$111), MIN(OFFSET(Mortality_Rates!$B$6, $C175, 1),  Mortality_Rates!$C$111))</f>
        <v>4.8361491800725399E-3</v>
      </c>
      <c r="AV175" s="30">
        <f ca="1">(1-IF($B175="Male", $C$3, $C$4))^MIN((AV$8-$C$6), $C$5)*IF($B175="Male", MIN(OFFSET(Mortality_Rates!$B$6, $C175, 0), Mortality_Rates!$B$111), MIN(OFFSET(Mortality_Rates!$B$6, $C175, 1),  Mortality_Rates!$C$111))</f>
        <v>4.7805334645017053E-3</v>
      </c>
      <c r="AW175" s="30">
        <f ca="1">(1-IF($B175="Male", $C$3, $C$4))^MIN((AW$8-$C$6), $C$5)*IF($B175="Male", MIN(OFFSET(Mortality_Rates!$B$6, $C175, 0), Mortality_Rates!$B$111), MIN(OFFSET(Mortality_Rates!$B$6, $C175, 1),  Mortality_Rates!$C$111))</f>
        <v>4.7255573296599357E-3</v>
      </c>
      <c r="AX175" s="30">
        <f ca="1">(1-IF($B175="Male", $C$3, $C$4))^MIN((AX$8-$C$6), $C$5)*IF($B175="Male", MIN(OFFSET(Mortality_Rates!$B$6, $C175, 0), Mortality_Rates!$B$111), MIN(OFFSET(Mortality_Rates!$B$6, $C175, 1),  Mortality_Rates!$C$111))</f>
        <v>4.671213420368847E-3</v>
      </c>
      <c r="AY175" s="30">
        <f ca="1">(1-IF($B175="Male", $C$3, $C$4))^MIN((AY$8-$C$6), $C$5)*IF($B175="Male", MIN(OFFSET(Mortality_Rates!$B$6, $C175, 0), Mortality_Rates!$B$111), MIN(OFFSET(Mortality_Rates!$B$6, $C175, 1),  Mortality_Rates!$C$111))</f>
        <v>4.6174944660346048E-3</v>
      </c>
      <c r="AZ175" s="30">
        <f ca="1">(1-IF($B175="Male", $C$3, $C$4))^MIN((AZ$8-$C$6), $C$5)*IF($B175="Male", MIN(OFFSET(Mortality_Rates!$B$6, $C175, 0), Mortality_Rates!$B$111), MIN(OFFSET(Mortality_Rates!$B$6, $C175, 1),  Mortality_Rates!$C$111))</f>
        <v>4.5643932796752074E-3</v>
      </c>
      <c r="BA175" s="30">
        <f ca="1">(1-IF($B175="Male", $C$3, $C$4))^MIN((BA$8-$C$6), $C$5)*IF($B175="Male", MIN(OFFSET(Mortality_Rates!$B$6, $C175, 0), Mortality_Rates!$B$111), MIN(OFFSET(Mortality_Rates!$B$6, $C175, 1),  Mortality_Rates!$C$111))</f>
        <v>4.5119027569589425E-3</v>
      </c>
      <c r="BB175" s="30">
        <f ca="1">(1-IF($B175="Male", $C$3, $C$4))^MIN((BB$8-$C$6), $C$5)*IF($B175="Male", MIN(OFFSET(Mortality_Rates!$B$6, $C175, 0), Mortality_Rates!$B$111), MIN(OFFSET(Mortality_Rates!$B$6, $C175, 1),  Mortality_Rates!$C$111))</f>
        <v>4.5119027569589425E-3</v>
      </c>
      <c r="BC175" s="30">
        <f ca="1">(1-IF($B175="Male", $C$3, $C$4))^MIN((BC$8-$C$6), $C$5)*IF($B175="Male", MIN(OFFSET(Mortality_Rates!$B$6, $C175, 0), Mortality_Rates!$B$111), MIN(OFFSET(Mortality_Rates!$B$6, $C175, 1),  Mortality_Rates!$C$111))</f>
        <v>4.5119027569589425E-3</v>
      </c>
      <c r="BD175" s="30">
        <f ca="1">(1-IF($B175="Male", $C$3, $C$4))^MIN((BD$8-$C$6), $C$5)*IF($B175="Male", MIN(OFFSET(Mortality_Rates!$B$6, $C175, 0), Mortality_Rates!$B$111), MIN(OFFSET(Mortality_Rates!$B$6, $C175, 1),  Mortality_Rates!$C$111))</f>
        <v>4.5119027569589425E-3</v>
      </c>
      <c r="BE175" s="30">
        <f ca="1">(1-IF($B175="Male", $C$3, $C$4))^MIN((BE$8-$C$6), $C$5)*IF($B175="Male", MIN(OFFSET(Mortality_Rates!$B$6, $C175, 0), Mortality_Rates!$B$111), MIN(OFFSET(Mortality_Rates!$B$6, $C175, 1),  Mortality_Rates!$C$111))</f>
        <v>4.5119027569589425E-3</v>
      </c>
      <c r="BF175" s="30">
        <f ca="1">(1-IF($B175="Male", $C$3, $C$4))^MIN((BF$8-$C$6), $C$5)*IF($B175="Male", MIN(OFFSET(Mortality_Rates!$B$6, $C175, 0), Mortality_Rates!$B$111), MIN(OFFSET(Mortality_Rates!$B$6, $C175, 1),  Mortality_Rates!$C$111))</f>
        <v>4.5119027569589425E-3</v>
      </c>
      <c r="BG175" s="30">
        <f ca="1">(1-IF($B175="Male", $C$3, $C$4))^MIN((BG$8-$C$6), $C$5)*IF($B175="Male", MIN(OFFSET(Mortality_Rates!$B$6, $C175, 0), Mortality_Rates!$B$111), MIN(OFFSET(Mortality_Rates!$B$6, $C175, 1),  Mortality_Rates!$C$111))</f>
        <v>4.5119027569589425E-3</v>
      </c>
      <c r="BH175" s="30">
        <f ca="1">(1-IF($B175="Male", $C$3, $C$4))^MIN((BH$8-$C$6), $C$5)*IF($B175="Male", MIN(OFFSET(Mortality_Rates!$B$6, $C175, 0), Mortality_Rates!$B$111), MIN(OFFSET(Mortality_Rates!$B$6, $C175, 1),  Mortality_Rates!$C$111))</f>
        <v>4.5119027569589425E-3</v>
      </c>
      <c r="BI175" s="30">
        <f ca="1">(1-IF($B175="Male", $C$3, $C$4))^MIN((BI$8-$C$6), $C$5)*IF($B175="Male", MIN(OFFSET(Mortality_Rates!$B$6, $C175, 0), Mortality_Rates!$B$111), MIN(OFFSET(Mortality_Rates!$B$6, $C175, 1),  Mortality_Rates!$C$111))</f>
        <v>4.5119027569589425E-3</v>
      </c>
      <c r="BJ175" s="30">
        <f ca="1">(1-IF($B175="Male", $C$3, $C$4))^MIN((BJ$8-$C$6), $C$5)*IF($B175="Male", MIN(OFFSET(Mortality_Rates!$B$6, $C175, 0), Mortality_Rates!$B$111), MIN(OFFSET(Mortality_Rates!$B$6, $C175, 1),  Mortality_Rates!$C$111))</f>
        <v>4.5119027569589425E-3</v>
      </c>
      <c r="BK175" s="30">
        <f ca="1">(1-IF($B175="Male", $C$3, $C$4))^MIN((BK$8-$C$6), $C$5)*IF($B175="Male", MIN(OFFSET(Mortality_Rates!$B$6, $C175, 0), Mortality_Rates!$B$111), MIN(OFFSET(Mortality_Rates!$B$6, $C175, 1),  Mortality_Rates!$C$111))</f>
        <v>4.5119027569589425E-3</v>
      </c>
    </row>
    <row r="176" spans="1:63" x14ac:dyDescent="0.35">
      <c r="A176" t="s">
        <v>38</v>
      </c>
      <c r="B176" t="s">
        <v>32</v>
      </c>
      <c r="C176">
        <f t="shared" si="28"/>
        <v>66</v>
      </c>
      <c r="D176" s="30">
        <f ca="1">(1-IF($B176="Male", $C$3, $C$4))^MIN((D$8-$C$6), $C$5)*IF($B176="Male", MIN(OFFSET(Mortality_Rates!$B$6, $C176, 0), Mortality_Rates!$B$111), MIN(OFFSET(Mortality_Rates!$B$6, $C176, 1),  Mortality_Rates!$C$111))</f>
        <v>9.0596024999999997E-3</v>
      </c>
      <c r="E176" s="30">
        <f ca="1">(1-IF($B176="Male", $C$3, $C$4))^MIN((E$8-$C$6), $C$5)*IF($B176="Male", MIN(OFFSET(Mortality_Rates!$B$6, $C176, 0), Mortality_Rates!$B$111), MIN(OFFSET(Mortality_Rates!$B$6, $C176, 1),  Mortality_Rates!$C$111))</f>
        <v>8.9554170712499992E-3</v>
      </c>
      <c r="F176" s="30">
        <f ca="1">(1-IF($B176="Male", $C$3, $C$4))^MIN((F$8-$C$6), $C$5)*IF($B176="Male", MIN(OFFSET(Mortality_Rates!$B$6, $C176, 0), Mortality_Rates!$B$111), MIN(OFFSET(Mortality_Rates!$B$6, $C176, 1),  Mortality_Rates!$C$111))</f>
        <v>8.8524297749306251E-3</v>
      </c>
      <c r="G176" s="30">
        <f ca="1">(1-IF($B176="Male", $C$3, $C$4))^MIN((G$8-$C$6), $C$5)*IF($B176="Male", MIN(OFFSET(Mortality_Rates!$B$6, $C176, 0), Mortality_Rates!$B$111), MIN(OFFSET(Mortality_Rates!$B$6, $C176, 1),  Mortality_Rates!$C$111))</f>
        <v>8.7506268325189228E-3</v>
      </c>
      <c r="H176" s="30">
        <f ca="1">(1-IF($B176="Male", $C$3, $C$4))^MIN((H$8-$C$6), $C$5)*IF($B176="Male", MIN(OFFSET(Mortality_Rates!$B$6, $C176, 0), Mortality_Rates!$B$111), MIN(OFFSET(Mortality_Rates!$B$6, $C176, 1),  Mortality_Rates!$C$111))</f>
        <v>8.6499946239449559E-3</v>
      </c>
      <c r="I176" s="30">
        <f ca="1">(1-IF($B176="Male", $C$3, $C$4))^MIN((I$8-$C$6), $C$5)*IF($B176="Male", MIN(OFFSET(Mortality_Rates!$B$6, $C176, 0), Mortality_Rates!$B$111), MIN(OFFSET(Mortality_Rates!$B$6, $C176, 1),  Mortality_Rates!$C$111))</f>
        <v>8.5505196857695882E-3</v>
      </c>
      <c r="J176" s="30">
        <f ca="1">(1-IF($B176="Male", $C$3, $C$4))^MIN((J$8-$C$6), $C$5)*IF($B176="Male", MIN(OFFSET(Mortality_Rates!$B$6, $C176, 0), Mortality_Rates!$B$111), MIN(OFFSET(Mortality_Rates!$B$6, $C176, 1),  Mortality_Rates!$C$111))</f>
        <v>8.452188709383239E-3</v>
      </c>
      <c r="K176" s="30">
        <f ca="1">(1-IF($B176="Male", $C$3, $C$4))^MIN((K$8-$C$6), $C$5)*IF($B176="Male", MIN(OFFSET(Mortality_Rates!$B$6, $C176, 0), Mortality_Rates!$B$111), MIN(OFFSET(Mortality_Rates!$B$6, $C176, 1),  Mortality_Rates!$C$111))</f>
        <v>8.3549885392253317E-3</v>
      </c>
      <c r="L176" s="30">
        <f ca="1">(1-IF($B176="Male", $C$3, $C$4))^MIN((L$8-$C$6), $C$5)*IF($B176="Male", MIN(OFFSET(Mortality_Rates!$B$6, $C176, 0), Mortality_Rates!$B$111), MIN(OFFSET(Mortality_Rates!$B$6, $C176, 1),  Mortality_Rates!$C$111))</f>
        <v>8.2589061710242398E-3</v>
      </c>
      <c r="M176" s="30">
        <f ca="1">(1-IF($B176="Male", $C$3, $C$4))^MIN((M$8-$C$6), $C$5)*IF($B176="Male", MIN(OFFSET(Mortality_Rates!$B$6, $C176, 0), Mortality_Rates!$B$111), MIN(OFFSET(Mortality_Rates!$B$6, $C176, 1),  Mortality_Rates!$C$111))</f>
        <v>8.1639287500574614E-3</v>
      </c>
      <c r="N176" s="30">
        <f ca="1">(1-IF($B176="Male", $C$3, $C$4))^MIN((N$8-$C$6), $C$5)*IF($B176="Male", MIN(OFFSET(Mortality_Rates!$B$6, $C176, 0), Mortality_Rates!$B$111), MIN(OFFSET(Mortality_Rates!$B$6, $C176, 1),  Mortality_Rates!$C$111))</f>
        <v>8.070043569431801E-3</v>
      </c>
      <c r="O176" s="30">
        <f ca="1">(1-IF($B176="Male", $C$3, $C$4))^MIN((O$8-$C$6), $C$5)*IF($B176="Male", MIN(OFFSET(Mortality_Rates!$B$6, $C176, 0), Mortality_Rates!$B$111), MIN(OFFSET(Mortality_Rates!$B$6, $C176, 1),  Mortality_Rates!$C$111))</f>
        <v>7.9772380683833365E-3</v>
      </c>
      <c r="P176" s="30">
        <f ca="1">(1-IF($B176="Male", $C$3, $C$4))^MIN((P$8-$C$6), $C$5)*IF($B176="Male", MIN(OFFSET(Mortality_Rates!$B$6, $C176, 0), Mortality_Rates!$B$111), MIN(OFFSET(Mortality_Rates!$B$6, $C176, 1),  Mortality_Rates!$C$111))</f>
        <v>7.8854998305969287E-3</v>
      </c>
      <c r="Q176" s="30">
        <f ca="1">(1-IF($B176="Male", $C$3, $C$4))^MIN((Q$8-$C$6), $C$5)*IF($B176="Male", MIN(OFFSET(Mortality_Rates!$B$6, $C176, 0), Mortality_Rates!$B$111), MIN(OFFSET(Mortality_Rates!$B$6, $C176, 1),  Mortality_Rates!$C$111))</f>
        <v>7.7948165825450638E-3</v>
      </c>
      <c r="R176" s="30">
        <f ca="1">(1-IF($B176="Male", $C$3, $C$4))^MIN((R$8-$C$6), $C$5)*IF($B176="Male", MIN(OFFSET(Mortality_Rates!$B$6, $C176, 0), Mortality_Rates!$B$111), MIN(OFFSET(Mortality_Rates!$B$6, $C176, 1),  Mortality_Rates!$C$111))</f>
        <v>7.7051761918457955E-3</v>
      </c>
      <c r="S176" s="30">
        <f ca="1">(1-IF($B176="Male", $C$3, $C$4))^MIN((S$8-$C$6), $C$5)*IF($B176="Male", MIN(OFFSET(Mortality_Rates!$B$6, $C176, 0), Mortality_Rates!$B$111), MIN(OFFSET(Mortality_Rates!$B$6, $C176, 1),  Mortality_Rates!$C$111))</f>
        <v>7.6165666656395686E-3</v>
      </c>
      <c r="T176" s="30">
        <f ca="1">(1-IF($B176="Male", $C$3, $C$4))^MIN((T$8-$C$6), $C$5)*IF($B176="Male", MIN(OFFSET(Mortality_Rates!$B$6, $C176, 0), Mortality_Rates!$B$111), MIN(OFFSET(Mortality_Rates!$B$6, $C176, 1),  Mortality_Rates!$C$111))</f>
        <v>7.5289761489847132E-3</v>
      </c>
      <c r="U176" s="30">
        <f ca="1">(1-IF($B176="Male", $C$3, $C$4))^MIN((U$8-$C$6), $C$5)*IF($B176="Male", MIN(OFFSET(Mortality_Rates!$B$6, $C176, 0), Mortality_Rates!$B$111), MIN(OFFSET(Mortality_Rates!$B$6, $C176, 1),  Mortality_Rates!$C$111))</f>
        <v>7.4423929232713898E-3</v>
      </c>
      <c r="V176" s="30">
        <f ca="1">(1-IF($B176="Male", $C$3, $C$4))^MIN((V$8-$C$6), $C$5)*IF($B176="Male", MIN(OFFSET(Mortality_Rates!$B$6, $C176, 0), Mortality_Rates!$B$111), MIN(OFFSET(Mortality_Rates!$B$6, $C176, 1),  Mortality_Rates!$C$111))</f>
        <v>7.3568054046537681E-3</v>
      </c>
      <c r="W176" s="30">
        <f ca="1">(1-IF($B176="Male", $C$3, $C$4))^MIN((W$8-$C$6), $C$5)*IF($B176="Male", MIN(OFFSET(Mortality_Rates!$B$6, $C176, 0), Mortality_Rates!$B$111), MIN(OFFSET(Mortality_Rates!$B$6, $C176, 1),  Mortality_Rates!$C$111))</f>
        <v>7.2722021425002505E-3</v>
      </c>
      <c r="X176" s="30">
        <f ca="1">(1-IF($B176="Male", $C$3, $C$4))^MIN((X$8-$C$6), $C$5)*IF($B176="Male", MIN(OFFSET(Mortality_Rates!$B$6, $C176, 0), Mortality_Rates!$B$111), MIN(OFFSET(Mortality_Rates!$B$6, $C176, 1),  Mortality_Rates!$C$111))</f>
        <v>7.1885718178614985E-3</v>
      </c>
      <c r="Y176" s="30">
        <f ca="1">(1-IF($B176="Male", $C$3, $C$4))^MIN((Y$8-$C$6), $C$5)*IF($B176="Male", MIN(OFFSET(Mortality_Rates!$B$6, $C176, 0), Mortality_Rates!$B$111), MIN(OFFSET(Mortality_Rates!$B$6, $C176, 1),  Mortality_Rates!$C$111))</f>
        <v>7.1059032419560908E-3</v>
      </c>
      <c r="Z176" s="30">
        <f ca="1">(1-IF($B176="Male", $C$3, $C$4))^MIN((Z$8-$C$6), $C$5)*IF($B176="Male", MIN(OFFSET(Mortality_Rates!$B$6, $C176, 0), Mortality_Rates!$B$111), MIN(OFFSET(Mortality_Rates!$B$6, $C176, 1),  Mortality_Rates!$C$111))</f>
        <v>7.0241853546735965E-3</v>
      </c>
      <c r="AA176" s="30">
        <f ca="1">(1-IF($B176="Male", $C$3, $C$4))^MIN((AA$8-$C$6), $C$5)*IF($B176="Male", MIN(OFFSET(Mortality_Rates!$B$6, $C176, 0), Mortality_Rates!$B$111), MIN(OFFSET(Mortality_Rates!$B$6, $C176, 1),  Mortality_Rates!$C$111))</f>
        <v>6.9434072230948503E-3</v>
      </c>
      <c r="AB176" s="30">
        <f ca="1">(1-IF($B176="Male", $C$3, $C$4))^MIN((AB$8-$C$6), $C$5)*IF($B176="Male", MIN(OFFSET(Mortality_Rates!$B$6, $C176, 0), Mortality_Rates!$B$111), MIN(OFFSET(Mortality_Rates!$B$6, $C176, 1),  Mortality_Rates!$C$111))</f>
        <v>6.8635580400292591E-3</v>
      </c>
      <c r="AC176" s="30">
        <f ca="1">(1-IF($B176="Male", $C$3, $C$4))^MIN((AC$8-$C$6), $C$5)*IF($B176="Male", MIN(OFFSET(Mortality_Rates!$B$6, $C176, 0), Mortality_Rates!$B$111), MIN(OFFSET(Mortality_Rates!$B$6, $C176, 1),  Mortality_Rates!$C$111))</f>
        <v>6.7846271225689226E-3</v>
      </c>
      <c r="AD176" s="30">
        <f ca="1">(1-IF($B176="Male", $C$3, $C$4))^MIN((AD$8-$C$6), $C$5)*IF($B176="Male", MIN(OFFSET(Mortality_Rates!$B$6, $C176, 0), Mortality_Rates!$B$111), MIN(OFFSET(Mortality_Rates!$B$6, $C176, 1),  Mortality_Rates!$C$111))</f>
        <v>6.7066039106593806E-3</v>
      </c>
      <c r="AE176" s="30">
        <f ca="1">(1-IF($B176="Male", $C$3, $C$4))^MIN((AE$8-$C$6), $C$5)*IF($B176="Male", MIN(OFFSET(Mortality_Rates!$B$6, $C176, 0), Mortality_Rates!$B$111), MIN(OFFSET(Mortality_Rates!$B$6, $C176, 1),  Mortality_Rates!$C$111))</f>
        <v>6.6294779656867987E-3</v>
      </c>
      <c r="AF176" s="30">
        <f ca="1">(1-IF($B176="Male", $C$3, $C$4))^MIN((AF$8-$C$6), $C$5)*IF($B176="Male", MIN(OFFSET(Mortality_Rates!$B$6, $C176, 0), Mortality_Rates!$B$111), MIN(OFFSET(Mortality_Rates!$B$6, $C176, 1),  Mortality_Rates!$C$111))</f>
        <v>6.5532389690814005E-3</v>
      </c>
      <c r="AG176" s="30">
        <f ca="1">(1-IF($B176="Male", $C$3, $C$4))^MIN((AG$8-$C$6), $C$5)*IF($B176="Male", MIN(OFFSET(Mortality_Rates!$B$6, $C176, 0), Mortality_Rates!$B$111), MIN(OFFSET(Mortality_Rates!$B$6, $C176, 1),  Mortality_Rates!$C$111))</f>
        <v>6.4778767209369642E-3</v>
      </c>
      <c r="AH176" s="30">
        <f ca="1">(1-IF($B176="Male", $C$3, $C$4))^MIN((AH$8-$C$6), $C$5)*IF($B176="Male", MIN(OFFSET(Mortality_Rates!$B$6, $C176, 0), Mortality_Rates!$B$111), MIN(OFFSET(Mortality_Rates!$B$6, $C176, 1),  Mortality_Rates!$C$111))</f>
        <v>6.4033811386461888E-3</v>
      </c>
      <c r="AI176" s="30">
        <f ca="1">(1-IF($B176="Male", $C$3, $C$4))^MIN((AI$8-$C$6), $C$5)*IF($B176="Male", MIN(OFFSET(Mortality_Rates!$B$6, $C176, 0), Mortality_Rates!$B$111), MIN(OFFSET(Mortality_Rates!$B$6, $C176, 1),  Mortality_Rates!$C$111))</f>
        <v>6.3297422555517579E-3</v>
      </c>
      <c r="AJ176" s="30">
        <f ca="1">(1-IF($B176="Male", $C$3, $C$4))^MIN((AJ$8-$C$6), $C$5)*IF($B176="Male", MIN(OFFSET(Mortality_Rates!$B$6, $C176, 0), Mortality_Rates!$B$111), MIN(OFFSET(Mortality_Rates!$B$6, $C176, 1),  Mortality_Rates!$C$111))</f>
        <v>6.2569502196129128E-3</v>
      </c>
      <c r="AK176" s="30">
        <f ca="1">(1-IF($B176="Male", $C$3, $C$4))^MIN((AK$8-$C$6), $C$5)*IF($B176="Male", MIN(OFFSET(Mortality_Rates!$B$6, $C176, 0), Mortality_Rates!$B$111), MIN(OFFSET(Mortality_Rates!$B$6, $C176, 1),  Mortality_Rates!$C$111))</f>
        <v>6.1849952920873643E-3</v>
      </c>
      <c r="AL176" s="30">
        <f ca="1">(1-IF($B176="Male", $C$3, $C$4))^MIN((AL$8-$C$6), $C$5)*IF($B176="Male", MIN(OFFSET(Mortality_Rates!$B$6, $C176, 0), Mortality_Rates!$B$111), MIN(OFFSET(Mortality_Rates!$B$6, $C176, 1),  Mortality_Rates!$C$111))</f>
        <v>6.1138678462283593E-3</v>
      </c>
      <c r="AM176" s="30">
        <f ca="1">(1-IF($B176="Male", $C$3, $C$4))^MIN((AM$8-$C$6), $C$5)*IF($B176="Male", MIN(OFFSET(Mortality_Rates!$B$6, $C176, 0), Mortality_Rates!$B$111), MIN(OFFSET(Mortality_Rates!$B$6, $C176, 1),  Mortality_Rates!$C$111))</f>
        <v>6.0435583659967339E-3</v>
      </c>
      <c r="AN176" s="30">
        <f ca="1">(1-IF($B176="Male", $C$3, $C$4))^MIN((AN$8-$C$6), $C$5)*IF($B176="Male", MIN(OFFSET(Mortality_Rates!$B$6, $C176, 0), Mortality_Rates!$B$111), MIN(OFFSET(Mortality_Rates!$B$6, $C176, 1),  Mortality_Rates!$C$111))</f>
        <v>5.9740574447877713E-3</v>
      </c>
      <c r="AO176" s="30">
        <f ca="1">(1-IF($B176="Male", $C$3, $C$4))^MIN((AO$8-$C$6), $C$5)*IF($B176="Male", MIN(OFFSET(Mortality_Rates!$B$6, $C176, 0), Mortality_Rates!$B$111), MIN(OFFSET(Mortality_Rates!$B$6, $C176, 1),  Mortality_Rates!$C$111))</f>
        <v>5.9053557841727122E-3</v>
      </c>
      <c r="AP176" s="30">
        <f ca="1">(1-IF($B176="Male", $C$3, $C$4))^MIN((AP$8-$C$6), $C$5)*IF($B176="Male", MIN(OFFSET(Mortality_Rates!$B$6, $C176, 0), Mortality_Rates!$B$111), MIN(OFFSET(Mortality_Rates!$B$6, $C176, 1),  Mortality_Rates!$C$111))</f>
        <v>5.8374441926547262E-3</v>
      </c>
      <c r="AQ176" s="30">
        <f ca="1">(1-IF($B176="Male", $C$3, $C$4))^MIN((AQ$8-$C$6), $C$5)*IF($B176="Male", MIN(OFFSET(Mortality_Rates!$B$6, $C176, 0), Mortality_Rates!$B$111), MIN(OFFSET(Mortality_Rates!$B$6, $C176, 1),  Mortality_Rates!$C$111))</f>
        <v>5.7703135844391967E-3</v>
      </c>
      <c r="AR176" s="30">
        <f ca="1">(1-IF($B176="Male", $C$3, $C$4))^MIN((AR$8-$C$6), $C$5)*IF($B176="Male", MIN(OFFSET(Mortality_Rates!$B$6, $C176, 0), Mortality_Rates!$B$111), MIN(OFFSET(Mortality_Rates!$B$6, $C176, 1),  Mortality_Rates!$C$111))</f>
        <v>5.703954978218146E-3</v>
      </c>
      <c r="AS176" s="30">
        <f ca="1">(1-IF($B176="Male", $C$3, $C$4))^MIN((AS$8-$C$6), $C$5)*IF($B176="Male", MIN(OFFSET(Mortality_Rates!$B$6, $C176, 0), Mortality_Rates!$B$111), MIN(OFFSET(Mortality_Rates!$B$6, $C176, 1),  Mortality_Rates!$C$111))</f>
        <v>5.6383594959686367E-3</v>
      </c>
      <c r="AT176" s="30">
        <f ca="1">(1-IF($B176="Male", $C$3, $C$4))^MIN((AT$8-$C$6), $C$5)*IF($B176="Male", MIN(OFFSET(Mortality_Rates!$B$6, $C176, 0), Mortality_Rates!$B$111), MIN(OFFSET(Mortality_Rates!$B$6, $C176, 1),  Mortality_Rates!$C$111))</f>
        <v>5.5735183617649986E-3</v>
      </c>
      <c r="AU176" s="30">
        <f ca="1">(1-IF($B176="Male", $C$3, $C$4))^MIN((AU$8-$C$6), $C$5)*IF($B176="Male", MIN(OFFSET(Mortality_Rates!$B$6, $C176, 0), Mortality_Rates!$B$111), MIN(OFFSET(Mortality_Rates!$B$6, $C176, 1),  Mortality_Rates!$C$111))</f>
        <v>5.5094229006047019E-3</v>
      </c>
      <c r="AV176" s="30">
        <f ca="1">(1-IF($B176="Male", $C$3, $C$4))^MIN((AV$8-$C$6), $C$5)*IF($B176="Male", MIN(OFFSET(Mortality_Rates!$B$6, $C176, 0), Mortality_Rates!$B$111), MIN(OFFSET(Mortality_Rates!$B$6, $C176, 1),  Mortality_Rates!$C$111))</f>
        <v>5.4460645372477476E-3</v>
      </c>
      <c r="AW176" s="30">
        <f ca="1">(1-IF($B176="Male", $C$3, $C$4))^MIN((AW$8-$C$6), $C$5)*IF($B176="Male", MIN(OFFSET(Mortality_Rates!$B$6, $C176, 0), Mortality_Rates!$B$111), MIN(OFFSET(Mortality_Rates!$B$6, $C176, 1),  Mortality_Rates!$C$111))</f>
        <v>5.3834347950693986E-3</v>
      </c>
      <c r="AX176" s="30">
        <f ca="1">(1-IF($B176="Male", $C$3, $C$4))^MIN((AX$8-$C$6), $C$5)*IF($B176="Male", MIN(OFFSET(Mortality_Rates!$B$6, $C176, 0), Mortality_Rates!$B$111), MIN(OFFSET(Mortality_Rates!$B$6, $C176, 1),  Mortality_Rates!$C$111))</f>
        <v>5.3215252949261006E-3</v>
      </c>
      <c r="AY176" s="30">
        <f ca="1">(1-IF($B176="Male", $C$3, $C$4))^MIN((AY$8-$C$6), $C$5)*IF($B176="Male", MIN(OFFSET(Mortality_Rates!$B$6, $C176, 0), Mortality_Rates!$B$111), MIN(OFFSET(Mortality_Rates!$B$6, $C176, 1),  Mortality_Rates!$C$111))</f>
        <v>5.2603277540344499E-3</v>
      </c>
      <c r="AZ176" s="30">
        <f ca="1">(1-IF($B176="Male", $C$3, $C$4))^MIN((AZ$8-$C$6), $C$5)*IF($B176="Male", MIN(OFFSET(Mortality_Rates!$B$6, $C176, 0), Mortality_Rates!$B$111), MIN(OFFSET(Mortality_Rates!$B$6, $C176, 1),  Mortality_Rates!$C$111))</f>
        <v>5.199833984863054E-3</v>
      </c>
      <c r="BA176" s="30">
        <f ca="1">(1-IF($B176="Male", $C$3, $C$4))^MIN((BA$8-$C$6), $C$5)*IF($B176="Male", MIN(OFFSET(Mortality_Rates!$B$6, $C176, 0), Mortality_Rates!$B$111), MIN(OFFSET(Mortality_Rates!$B$6, $C176, 1),  Mortality_Rates!$C$111))</f>
        <v>5.1400358940371293E-3</v>
      </c>
      <c r="BB176" s="30">
        <f ca="1">(1-IF($B176="Male", $C$3, $C$4))^MIN((BB$8-$C$6), $C$5)*IF($B176="Male", MIN(OFFSET(Mortality_Rates!$B$6, $C176, 0), Mortality_Rates!$B$111), MIN(OFFSET(Mortality_Rates!$B$6, $C176, 1),  Mortality_Rates!$C$111))</f>
        <v>5.1400358940371293E-3</v>
      </c>
      <c r="BC176" s="30">
        <f ca="1">(1-IF($B176="Male", $C$3, $C$4))^MIN((BC$8-$C$6), $C$5)*IF($B176="Male", MIN(OFFSET(Mortality_Rates!$B$6, $C176, 0), Mortality_Rates!$B$111), MIN(OFFSET(Mortality_Rates!$B$6, $C176, 1),  Mortality_Rates!$C$111))</f>
        <v>5.1400358940371293E-3</v>
      </c>
      <c r="BD176" s="30">
        <f ca="1">(1-IF($B176="Male", $C$3, $C$4))^MIN((BD$8-$C$6), $C$5)*IF($B176="Male", MIN(OFFSET(Mortality_Rates!$B$6, $C176, 0), Mortality_Rates!$B$111), MIN(OFFSET(Mortality_Rates!$B$6, $C176, 1),  Mortality_Rates!$C$111))</f>
        <v>5.1400358940371293E-3</v>
      </c>
      <c r="BE176" s="30">
        <f ca="1">(1-IF($B176="Male", $C$3, $C$4))^MIN((BE$8-$C$6), $C$5)*IF($B176="Male", MIN(OFFSET(Mortality_Rates!$B$6, $C176, 0), Mortality_Rates!$B$111), MIN(OFFSET(Mortality_Rates!$B$6, $C176, 1),  Mortality_Rates!$C$111))</f>
        <v>5.1400358940371293E-3</v>
      </c>
      <c r="BF176" s="30">
        <f ca="1">(1-IF($B176="Male", $C$3, $C$4))^MIN((BF$8-$C$6), $C$5)*IF($B176="Male", MIN(OFFSET(Mortality_Rates!$B$6, $C176, 0), Mortality_Rates!$B$111), MIN(OFFSET(Mortality_Rates!$B$6, $C176, 1),  Mortality_Rates!$C$111))</f>
        <v>5.1400358940371293E-3</v>
      </c>
      <c r="BG176" s="30">
        <f ca="1">(1-IF($B176="Male", $C$3, $C$4))^MIN((BG$8-$C$6), $C$5)*IF($B176="Male", MIN(OFFSET(Mortality_Rates!$B$6, $C176, 0), Mortality_Rates!$B$111), MIN(OFFSET(Mortality_Rates!$B$6, $C176, 1),  Mortality_Rates!$C$111))</f>
        <v>5.1400358940371293E-3</v>
      </c>
      <c r="BH176" s="30">
        <f ca="1">(1-IF($B176="Male", $C$3, $C$4))^MIN((BH$8-$C$6), $C$5)*IF($B176="Male", MIN(OFFSET(Mortality_Rates!$B$6, $C176, 0), Mortality_Rates!$B$111), MIN(OFFSET(Mortality_Rates!$B$6, $C176, 1),  Mortality_Rates!$C$111))</f>
        <v>5.1400358940371293E-3</v>
      </c>
      <c r="BI176" s="30">
        <f ca="1">(1-IF($B176="Male", $C$3, $C$4))^MIN((BI$8-$C$6), $C$5)*IF($B176="Male", MIN(OFFSET(Mortality_Rates!$B$6, $C176, 0), Mortality_Rates!$B$111), MIN(OFFSET(Mortality_Rates!$B$6, $C176, 1),  Mortality_Rates!$C$111))</f>
        <v>5.1400358940371293E-3</v>
      </c>
      <c r="BJ176" s="30">
        <f ca="1">(1-IF($B176="Male", $C$3, $C$4))^MIN((BJ$8-$C$6), $C$5)*IF($B176="Male", MIN(OFFSET(Mortality_Rates!$B$6, $C176, 0), Mortality_Rates!$B$111), MIN(OFFSET(Mortality_Rates!$B$6, $C176, 1),  Mortality_Rates!$C$111))</f>
        <v>5.1400358940371293E-3</v>
      </c>
      <c r="BK176" s="30">
        <f ca="1">(1-IF($B176="Male", $C$3, $C$4))^MIN((BK$8-$C$6), $C$5)*IF($B176="Male", MIN(OFFSET(Mortality_Rates!$B$6, $C176, 0), Mortality_Rates!$B$111), MIN(OFFSET(Mortality_Rates!$B$6, $C176, 1),  Mortality_Rates!$C$111))</f>
        <v>5.1400358940371293E-3</v>
      </c>
    </row>
    <row r="177" spans="1:63" x14ac:dyDescent="0.35">
      <c r="A177" t="s">
        <v>38</v>
      </c>
      <c r="B177" t="s">
        <v>32</v>
      </c>
      <c r="C177">
        <f t="shared" si="28"/>
        <v>67</v>
      </c>
      <c r="D177" s="30">
        <f ca="1">(1-IF($B177="Male", $C$3, $C$4))^MIN((D$8-$C$6), $C$5)*IF($B177="Male", MIN(OFFSET(Mortality_Rates!$B$6, $C177, 0), Mortality_Rates!$B$111), MIN(OFFSET(Mortality_Rates!$B$6, $C177, 1),  Mortality_Rates!$C$111))</f>
        <v>1.033971E-2</v>
      </c>
      <c r="E177" s="30">
        <f ca="1">(1-IF($B177="Male", $C$3, $C$4))^MIN((E$8-$C$6), $C$5)*IF($B177="Male", MIN(OFFSET(Mortality_Rates!$B$6, $C177, 0), Mortality_Rates!$B$111), MIN(OFFSET(Mortality_Rates!$B$6, $C177, 1),  Mortality_Rates!$C$111))</f>
        <v>1.0220803335E-2</v>
      </c>
      <c r="F177" s="30">
        <f ca="1">(1-IF($B177="Male", $C$3, $C$4))^MIN((F$8-$C$6), $C$5)*IF($B177="Male", MIN(OFFSET(Mortality_Rates!$B$6, $C177, 0), Mortality_Rates!$B$111), MIN(OFFSET(Mortality_Rates!$B$6, $C177, 1),  Mortality_Rates!$C$111))</f>
        <v>1.0103264096647501E-2</v>
      </c>
      <c r="G177" s="30">
        <f ca="1">(1-IF($B177="Male", $C$3, $C$4))^MIN((G$8-$C$6), $C$5)*IF($B177="Male", MIN(OFFSET(Mortality_Rates!$B$6, $C177, 0), Mortality_Rates!$B$111), MIN(OFFSET(Mortality_Rates!$B$6, $C177, 1),  Mortality_Rates!$C$111))</f>
        <v>9.9870765595360556E-3</v>
      </c>
      <c r="H177" s="30">
        <f ca="1">(1-IF($B177="Male", $C$3, $C$4))^MIN((H$8-$C$6), $C$5)*IF($B177="Male", MIN(OFFSET(Mortality_Rates!$B$6, $C177, 0), Mortality_Rates!$B$111), MIN(OFFSET(Mortality_Rates!$B$6, $C177, 1),  Mortality_Rates!$C$111))</f>
        <v>9.8722251791013918E-3</v>
      </c>
      <c r="I177" s="30">
        <f ca="1">(1-IF($B177="Male", $C$3, $C$4))^MIN((I$8-$C$6), $C$5)*IF($B177="Male", MIN(OFFSET(Mortality_Rates!$B$6, $C177, 0), Mortality_Rates!$B$111), MIN(OFFSET(Mortality_Rates!$B$6, $C177, 1),  Mortality_Rates!$C$111))</f>
        <v>9.7586945895417245E-3</v>
      </c>
      <c r="J177" s="30">
        <f ca="1">(1-IF($B177="Male", $C$3, $C$4))^MIN((J$8-$C$6), $C$5)*IF($B177="Male", MIN(OFFSET(Mortality_Rates!$B$6, $C177, 0), Mortality_Rates!$B$111), MIN(OFFSET(Mortality_Rates!$B$6, $C177, 1),  Mortality_Rates!$C$111))</f>
        <v>9.6464696017619957E-3</v>
      </c>
      <c r="K177" s="30">
        <f ca="1">(1-IF($B177="Male", $C$3, $C$4))^MIN((K$8-$C$6), $C$5)*IF($B177="Male", MIN(OFFSET(Mortality_Rates!$B$6, $C177, 0), Mortality_Rates!$B$111), MIN(OFFSET(Mortality_Rates!$B$6, $C177, 1),  Mortality_Rates!$C$111))</f>
        <v>9.5355352013417327E-3</v>
      </c>
      <c r="L177" s="30">
        <f ca="1">(1-IF($B177="Male", $C$3, $C$4))^MIN((L$8-$C$6), $C$5)*IF($B177="Male", MIN(OFFSET(Mortality_Rates!$B$6, $C177, 0), Mortality_Rates!$B$111), MIN(OFFSET(Mortality_Rates!$B$6, $C177, 1),  Mortality_Rates!$C$111))</f>
        <v>9.4258765465263031E-3</v>
      </c>
      <c r="M177" s="30">
        <f ca="1">(1-IF($B177="Male", $C$3, $C$4))^MIN((M$8-$C$6), $C$5)*IF($B177="Male", MIN(OFFSET(Mortality_Rates!$B$6, $C177, 0), Mortality_Rates!$B$111), MIN(OFFSET(Mortality_Rates!$B$6, $C177, 1),  Mortality_Rates!$C$111))</f>
        <v>9.3174789662412508E-3</v>
      </c>
      <c r="N177" s="30">
        <f ca="1">(1-IF($B177="Male", $C$3, $C$4))^MIN((N$8-$C$6), $C$5)*IF($B177="Male", MIN(OFFSET(Mortality_Rates!$B$6, $C177, 0), Mortality_Rates!$B$111), MIN(OFFSET(Mortality_Rates!$B$6, $C177, 1),  Mortality_Rates!$C$111))</f>
        <v>9.2103279581294759E-3</v>
      </c>
      <c r="O177" s="30">
        <f ca="1">(1-IF($B177="Male", $C$3, $C$4))^MIN((O$8-$C$6), $C$5)*IF($B177="Male", MIN(OFFSET(Mortality_Rates!$B$6, $C177, 0), Mortality_Rates!$B$111), MIN(OFFSET(Mortality_Rates!$B$6, $C177, 1),  Mortality_Rates!$C$111))</f>
        <v>9.1044091866109879E-3</v>
      </c>
      <c r="P177" s="30">
        <f ca="1">(1-IF($B177="Male", $C$3, $C$4))^MIN((P$8-$C$6), $C$5)*IF($B177="Male", MIN(OFFSET(Mortality_Rates!$B$6, $C177, 0), Mortality_Rates!$B$111), MIN(OFFSET(Mortality_Rates!$B$6, $C177, 1),  Mortality_Rates!$C$111))</f>
        <v>8.9997084809649627E-3</v>
      </c>
      <c r="Q177" s="30">
        <f ca="1">(1-IF($B177="Male", $C$3, $C$4))^MIN((Q$8-$C$6), $C$5)*IF($B177="Male", MIN(OFFSET(Mortality_Rates!$B$6, $C177, 0), Mortality_Rates!$B$111), MIN(OFFSET(Mortality_Rates!$B$6, $C177, 1),  Mortality_Rates!$C$111))</f>
        <v>8.8962118334338647E-3</v>
      </c>
      <c r="R177" s="30">
        <f ca="1">(1-IF($B177="Male", $C$3, $C$4))^MIN((R$8-$C$6), $C$5)*IF($B177="Male", MIN(OFFSET(Mortality_Rates!$B$6, $C177, 0), Mortality_Rates!$B$111), MIN(OFFSET(Mortality_Rates!$B$6, $C177, 1),  Mortality_Rates!$C$111))</f>
        <v>8.7939053973493768E-3</v>
      </c>
      <c r="S177" s="30">
        <f ca="1">(1-IF($B177="Male", $C$3, $C$4))^MIN((S$8-$C$6), $C$5)*IF($B177="Male", MIN(OFFSET(Mortality_Rates!$B$6, $C177, 0), Mortality_Rates!$B$111), MIN(OFFSET(Mortality_Rates!$B$6, $C177, 1),  Mortality_Rates!$C$111))</f>
        <v>8.6927754852798578E-3</v>
      </c>
      <c r="T177" s="30">
        <f ca="1">(1-IF($B177="Male", $C$3, $C$4))^MIN((T$8-$C$6), $C$5)*IF($B177="Male", MIN(OFFSET(Mortality_Rates!$B$6, $C177, 0), Mortality_Rates!$B$111), MIN(OFFSET(Mortality_Rates!$B$6, $C177, 1),  Mortality_Rates!$C$111))</f>
        <v>8.5928085671991387E-3</v>
      </c>
      <c r="U177" s="30">
        <f ca="1">(1-IF($B177="Male", $C$3, $C$4))^MIN((U$8-$C$6), $C$5)*IF($B177="Male", MIN(OFFSET(Mortality_Rates!$B$6, $C177, 0), Mortality_Rates!$B$111), MIN(OFFSET(Mortality_Rates!$B$6, $C177, 1),  Mortality_Rates!$C$111))</f>
        <v>8.4939912686763496E-3</v>
      </c>
      <c r="V177" s="30">
        <f ca="1">(1-IF($B177="Male", $C$3, $C$4))^MIN((V$8-$C$6), $C$5)*IF($B177="Male", MIN(OFFSET(Mortality_Rates!$B$6, $C177, 0), Mortality_Rates!$B$111), MIN(OFFSET(Mortality_Rates!$B$6, $C177, 1),  Mortality_Rates!$C$111))</f>
        <v>8.3963103690865709E-3</v>
      </c>
      <c r="W177" s="30">
        <f ca="1">(1-IF($B177="Male", $C$3, $C$4))^MIN((W$8-$C$6), $C$5)*IF($B177="Male", MIN(OFFSET(Mortality_Rates!$B$6, $C177, 0), Mortality_Rates!$B$111), MIN(OFFSET(Mortality_Rates!$B$6, $C177, 1),  Mortality_Rates!$C$111))</f>
        <v>8.2997527998420768E-3</v>
      </c>
      <c r="X177" s="30">
        <f ca="1">(1-IF($B177="Male", $C$3, $C$4))^MIN((X$8-$C$6), $C$5)*IF($B177="Male", MIN(OFFSET(Mortality_Rates!$B$6, $C177, 0), Mortality_Rates!$B$111), MIN(OFFSET(Mortality_Rates!$B$6, $C177, 1),  Mortality_Rates!$C$111))</f>
        <v>8.2043056426438932E-3</v>
      </c>
      <c r="Y177" s="30">
        <f ca="1">(1-IF($B177="Male", $C$3, $C$4))^MIN((Y$8-$C$6), $C$5)*IF($B177="Male", MIN(OFFSET(Mortality_Rates!$B$6, $C177, 0), Mortality_Rates!$B$111), MIN(OFFSET(Mortality_Rates!$B$6, $C177, 1),  Mortality_Rates!$C$111))</f>
        <v>8.1099561277534881E-3</v>
      </c>
      <c r="Z177" s="30">
        <f ca="1">(1-IF($B177="Male", $C$3, $C$4))^MIN((Z$8-$C$6), $C$5)*IF($B177="Male", MIN(OFFSET(Mortality_Rates!$B$6, $C177, 0), Mortality_Rates!$B$111), MIN(OFFSET(Mortality_Rates!$B$6, $C177, 1),  Mortality_Rates!$C$111))</f>
        <v>8.0166916322843233E-3</v>
      </c>
      <c r="AA177" s="30">
        <f ca="1">(1-IF($B177="Male", $C$3, $C$4))^MIN((AA$8-$C$6), $C$5)*IF($B177="Male", MIN(OFFSET(Mortality_Rates!$B$6, $C177, 0), Mortality_Rates!$B$111), MIN(OFFSET(Mortality_Rates!$B$6, $C177, 1),  Mortality_Rates!$C$111))</f>
        <v>7.9244996785130528E-3</v>
      </c>
      <c r="AB177" s="30">
        <f ca="1">(1-IF($B177="Male", $C$3, $C$4))^MIN((AB$8-$C$6), $C$5)*IF($B177="Male", MIN(OFFSET(Mortality_Rates!$B$6, $C177, 0), Mortality_Rates!$B$111), MIN(OFFSET(Mortality_Rates!$B$6, $C177, 1),  Mortality_Rates!$C$111))</f>
        <v>7.8333679322101536E-3</v>
      </c>
      <c r="AC177" s="30">
        <f ca="1">(1-IF($B177="Male", $C$3, $C$4))^MIN((AC$8-$C$6), $C$5)*IF($B177="Male", MIN(OFFSET(Mortality_Rates!$B$6, $C177, 0), Mortality_Rates!$B$111), MIN(OFFSET(Mortality_Rates!$B$6, $C177, 1),  Mortality_Rates!$C$111))</f>
        <v>7.7432842009897366E-3</v>
      </c>
      <c r="AD177" s="30">
        <f ca="1">(1-IF($B177="Male", $C$3, $C$4))^MIN((AD$8-$C$6), $C$5)*IF($B177="Male", MIN(OFFSET(Mortality_Rates!$B$6, $C177, 0), Mortality_Rates!$B$111), MIN(OFFSET(Mortality_Rates!$B$6, $C177, 1),  Mortality_Rates!$C$111))</f>
        <v>7.6542364326783558E-3</v>
      </c>
      <c r="AE177" s="30">
        <f ca="1">(1-IF($B177="Male", $C$3, $C$4))^MIN((AE$8-$C$6), $C$5)*IF($B177="Male", MIN(OFFSET(Mortality_Rates!$B$6, $C177, 0), Mortality_Rates!$B$111), MIN(OFFSET(Mortality_Rates!$B$6, $C177, 1),  Mortality_Rates!$C$111))</f>
        <v>7.5662127137025555E-3</v>
      </c>
      <c r="AF177" s="30">
        <f ca="1">(1-IF($B177="Male", $C$3, $C$4))^MIN((AF$8-$C$6), $C$5)*IF($B177="Male", MIN(OFFSET(Mortality_Rates!$B$6, $C177, 0), Mortality_Rates!$B$111), MIN(OFFSET(Mortality_Rates!$B$6, $C177, 1),  Mortality_Rates!$C$111))</f>
        <v>7.4792012674949762E-3</v>
      </c>
      <c r="AG177" s="30">
        <f ca="1">(1-IF($B177="Male", $C$3, $C$4))^MIN((AG$8-$C$6), $C$5)*IF($B177="Male", MIN(OFFSET(Mortality_Rates!$B$6, $C177, 0), Mortality_Rates!$B$111), MIN(OFFSET(Mortality_Rates!$B$6, $C177, 1),  Mortality_Rates!$C$111))</f>
        <v>7.3931904529187832E-3</v>
      </c>
      <c r="AH177" s="30">
        <f ca="1">(1-IF($B177="Male", $C$3, $C$4))^MIN((AH$8-$C$6), $C$5)*IF($B177="Male", MIN(OFFSET(Mortality_Rates!$B$6, $C177, 0), Mortality_Rates!$B$111), MIN(OFFSET(Mortality_Rates!$B$6, $C177, 1),  Mortality_Rates!$C$111))</f>
        <v>7.3081687627102173E-3</v>
      </c>
      <c r="AI177" s="30">
        <f ca="1">(1-IF($B177="Male", $C$3, $C$4))^MIN((AI$8-$C$6), $C$5)*IF($B177="Male", MIN(OFFSET(Mortality_Rates!$B$6, $C177, 0), Mortality_Rates!$B$111), MIN(OFFSET(Mortality_Rates!$B$6, $C177, 1),  Mortality_Rates!$C$111))</f>
        <v>7.22412482193905E-3</v>
      </c>
      <c r="AJ177" s="30">
        <f ca="1">(1-IF($B177="Male", $C$3, $C$4))^MIN((AJ$8-$C$6), $C$5)*IF($B177="Male", MIN(OFFSET(Mortality_Rates!$B$6, $C177, 0), Mortality_Rates!$B$111), MIN(OFFSET(Mortality_Rates!$B$6, $C177, 1),  Mortality_Rates!$C$111))</f>
        <v>7.1410473864867516E-3</v>
      </c>
      <c r="AK177" s="30">
        <f ca="1">(1-IF($B177="Male", $C$3, $C$4))^MIN((AK$8-$C$6), $C$5)*IF($B177="Male", MIN(OFFSET(Mortality_Rates!$B$6, $C177, 0), Mortality_Rates!$B$111), MIN(OFFSET(Mortality_Rates!$B$6, $C177, 1),  Mortality_Rates!$C$111))</f>
        <v>7.0589253415421528E-3</v>
      </c>
      <c r="AL177" s="30">
        <f ca="1">(1-IF($B177="Male", $C$3, $C$4))^MIN((AL$8-$C$6), $C$5)*IF($B177="Male", MIN(OFFSET(Mortality_Rates!$B$6, $C177, 0), Mortality_Rates!$B$111), MIN(OFFSET(Mortality_Rates!$B$6, $C177, 1),  Mortality_Rates!$C$111))</f>
        <v>6.9777477001144181E-3</v>
      </c>
      <c r="AM177" s="30">
        <f ca="1">(1-IF($B177="Male", $C$3, $C$4))^MIN((AM$8-$C$6), $C$5)*IF($B177="Male", MIN(OFFSET(Mortality_Rates!$B$6, $C177, 0), Mortality_Rates!$B$111), MIN(OFFSET(Mortality_Rates!$B$6, $C177, 1),  Mortality_Rates!$C$111))</f>
        <v>6.8975036015631033E-3</v>
      </c>
      <c r="AN177" s="30">
        <f ca="1">(1-IF($B177="Male", $C$3, $C$4))^MIN((AN$8-$C$6), $C$5)*IF($B177="Male", MIN(OFFSET(Mortality_Rates!$B$6, $C177, 0), Mortality_Rates!$B$111), MIN(OFFSET(Mortality_Rates!$B$6, $C177, 1),  Mortality_Rates!$C$111))</f>
        <v>6.8181823101451282E-3</v>
      </c>
      <c r="AO177" s="30">
        <f ca="1">(1-IF($B177="Male", $C$3, $C$4))^MIN((AO$8-$C$6), $C$5)*IF($B177="Male", MIN(OFFSET(Mortality_Rates!$B$6, $C177, 0), Mortality_Rates!$B$111), MIN(OFFSET(Mortality_Rates!$B$6, $C177, 1),  Mortality_Rates!$C$111))</f>
        <v>6.7397732135784589E-3</v>
      </c>
      <c r="AP177" s="30">
        <f ca="1">(1-IF($B177="Male", $C$3, $C$4))^MIN((AP$8-$C$6), $C$5)*IF($B177="Male", MIN(OFFSET(Mortality_Rates!$B$6, $C177, 0), Mortality_Rates!$B$111), MIN(OFFSET(Mortality_Rates!$B$6, $C177, 1),  Mortality_Rates!$C$111))</f>
        <v>6.6622658216223072E-3</v>
      </c>
      <c r="AQ177" s="30">
        <f ca="1">(1-IF($B177="Male", $C$3, $C$4))^MIN((AQ$8-$C$6), $C$5)*IF($B177="Male", MIN(OFFSET(Mortality_Rates!$B$6, $C177, 0), Mortality_Rates!$B$111), MIN(OFFSET(Mortality_Rates!$B$6, $C177, 1),  Mortality_Rates!$C$111))</f>
        <v>6.5856497646736506E-3</v>
      </c>
      <c r="AR177" s="30">
        <f ca="1">(1-IF($B177="Male", $C$3, $C$4))^MIN((AR$8-$C$6), $C$5)*IF($B177="Male", MIN(OFFSET(Mortality_Rates!$B$6, $C177, 0), Mortality_Rates!$B$111), MIN(OFFSET(Mortality_Rates!$B$6, $C177, 1),  Mortality_Rates!$C$111))</f>
        <v>6.5099147923799033E-3</v>
      </c>
      <c r="AS177" s="30">
        <f ca="1">(1-IF($B177="Male", $C$3, $C$4))^MIN((AS$8-$C$6), $C$5)*IF($B177="Male", MIN(OFFSET(Mortality_Rates!$B$6, $C177, 0), Mortality_Rates!$B$111), MIN(OFFSET(Mortality_Rates!$B$6, $C177, 1),  Mortality_Rates!$C$111))</f>
        <v>6.4350507722675341E-3</v>
      </c>
      <c r="AT177" s="30">
        <f ca="1">(1-IF($B177="Male", $C$3, $C$4))^MIN((AT$8-$C$6), $C$5)*IF($B177="Male", MIN(OFFSET(Mortality_Rates!$B$6, $C177, 0), Mortality_Rates!$B$111), MIN(OFFSET(Mortality_Rates!$B$6, $C177, 1),  Mortality_Rates!$C$111))</f>
        <v>6.361047688386458E-3</v>
      </c>
      <c r="AU177" s="30">
        <f ca="1">(1-IF($B177="Male", $C$3, $C$4))^MIN((AU$8-$C$6), $C$5)*IF($B177="Male", MIN(OFFSET(Mortality_Rates!$B$6, $C177, 0), Mortality_Rates!$B$111), MIN(OFFSET(Mortality_Rates!$B$6, $C177, 1),  Mortality_Rates!$C$111))</f>
        <v>6.2878956399700144E-3</v>
      </c>
      <c r="AV177" s="30">
        <f ca="1">(1-IF($B177="Male", $C$3, $C$4))^MIN((AV$8-$C$6), $C$5)*IF($B177="Male", MIN(OFFSET(Mortality_Rates!$B$6, $C177, 0), Mortality_Rates!$B$111), MIN(OFFSET(Mortality_Rates!$B$6, $C177, 1),  Mortality_Rates!$C$111))</f>
        <v>6.2155848401103594E-3</v>
      </c>
      <c r="AW177" s="30">
        <f ca="1">(1-IF($B177="Male", $C$3, $C$4))^MIN((AW$8-$C$6), $C$5)*IF($B177="Male", MIN(OFFSET(Mortality_Rates!$B$6, $C177, 0), Mortality_Rates!$B$111), MIN(OFFSET(Mortality_Rates!$B$6, $C177, 1),  Mortality_Rates!$C$111))</f>
        <v>6.144105614449091E-3</v>
      </c>
      <c r="AX177" s="30">
        <f ca="1">(1-IF($B177="Male", $C$3, $C$4))^MIN((AX$8-$C$6), $C$5)*IF($B177="Male", MIN(OFFSET(Mortality_Rates!$B$6, $C177, 0), Mortality_Rates!$B$111), MIN(OFFSET(Mortality_Rates!$B$6, $C177, 1),  Mortality_Rates!$C$111))</f>
        <v>6.0734483998829258E-3</v>
      </c>
      <c r="AY177" s="30">
        <f ca="1">(1-IF($B177="Male", $C$3, $C$4))^MIN((AY$8-$C$6), $C$5)*IF($B177="Male", MIN(OFFSET(Mortality_Rates!$B$6, $C177, 0), Mortality_Rates!$B$111), MIN(OFFSET(Mortality_Rates!$B$6, $C177, 1),  Mortality_Rates!$C$111))</f>
        <v>6.0036037432842724E-3</v>
      </c>
      <c r="AZ177" s="30">
        <f ca="1">(1-IF($B177="Male", $C$3, $C$4))^MIN((AZ$8-$C$6), $C$5)*IF($B177="Male", MIN(OFFSET(Mortality_Rates!$B$6, $C177, 0), Mortality_Rates!$B$111), MIN(OFFSET(Mortality_Rates!$B$6, $C177, 1),  Mortality_Rates!$C$111))</f>
        <v>5.9345623002365032E-3</v>
      </c>
      <c r="BA177" s="30">
        <f ca="1">(1-IF($B177="Male", $C$3, $C$4))^MIN((BA$8-$C$6), $C$5)*IF($B177="Male", MIN(OFFSET(Mortality_Rates!$B$6, $C177, 0), Mortality_Rates!$B$111), MIN(OFFSET(Mortality_Rates!$B$6, $C177, 1),  Mortality_Rates!$C$111))</f>
        <v>5.8663148337837843E-3</v>
      </c>
      <c r="BB177" s="30">
        <f ca="1">(1-IF($B177="Male", $C$3, $C$4))^MIN((BB$8-$C$6), $C$5)*IF($B177="Male", MIN(OFFSET(Mortality_Rates!$B$6, $C177, 0), Mortality_Rates!$B$111), MIN(OFFSET(Mortality_Rates!$B$6, $C177, 1),  Mortality_Rates!$C$111))</f>
        <v>5.8663148337837843E-3</v>
      </c>
      <c r="BC177" s="30">
        <f ca="1">(1-IF($B177="Male", $C$3, $C$4))^MIN((BC$8-$C$6), $C$5)*IF($B177="Male", MIN(OFFSET(Mortality_Rates!$B$6, $C177, 0), Mortality_Rates!$B$111), MIN(OFFSET(Mortality_Rates!$B$6, $C177, 1),  Mortality_Rates!$C$111))</f>
        <v>5.8663148337837843E-3</v>
      </c>
      <c r="BD177" s="30">
        <f ca="1">(1-IF($B177="Male", $C$3, $C$4))^MIN((BD$8-$C$6), $C$5)*IF($B177="Male", MIN(OFFSET(Mortality_Rates!$B$6, $C177, 0), Mortality_Rates!$B$111), MIN(OFFSET(Mortality_Rates!$B$6, $C177, 1),  Mortality_Rates!$C$111))</f>
        <v>5.8663148337837843E-3</v>
      </c>
      <c r="BE177" s="30">
        <f ca="1">(1-IF($B177="Male", $C$3, $C$4))^MIN((BE$8-$C$6), $C$5)*IF($B177="Male", MIN(OFFSET(Mortality_Rates!$B$6, $C177, 0), Mortality_Rates!$B$111), MIN(OFFSET(Mortality_Rates!$B$6, $C177, 1),  Mortality_Rates!$C$111))</f>
        <v>5.8663148337837843E-3</v>
      </c>
      <c r="BF177" s="30">
        <f ca="1">(1-IF($B177="Male", $C$3, $C$4))^MIN((BF$8-$C$6), $C$5)*IF($B177="Male", MIN(OFFSET(Mortality_Rates!$B$6, $C177, 0), Mortality_Rates!$B$111), MIN(OFFSET(Mortality_Rates!$B$6, $C177, 1),  Mortality_Rates!$C$111))</f>
        <v>5.8663148337837843E-3</v>
      </c>
      <c r="BG177" s="30">
        <f ca="1">(1-IF($B177="Male", $C$3, $C$4))^MIN((BG$8-$C$6), $C$5)*IF($B177="Male", MIN(OFFSET(Mortality_Rates!$B$6, $C177, 0), Mortality_Rates!$B$111), MIN(OFFSET(Mortality_Rates!$B$6, $C177, 1),  Mortality_Rates!$C$111))</f>
        <v>5.8663148337837843E-3</v>
      </c>
      <c r="BH177" s="30">
        <f ca="1">(1-IF($B177="Male", $C$3, $C$4))^MIN((BH$8-$C$6), $C$5)*IF($B177="Male", MIN(OFFSET(Mortality_Rates!$B$6, $C177, 0), Mortality_Rates!$B$111), MIN(OFFSET(Mortality_Rates!$B$6, $C177, 1),  Mortality_Rates!$C$111))</f>
        <v>5.8663148337837843E-3</v>
      </c>
      <c r="BI177" s="30">
        <f ca="1">(1-IF($B177="Male", $C$3, $C$4))^MIN((BI$8-$C$6), $C$5)*IF($B177="Male", MIN(OFFSET(Mortality_Rates!$B$6, $C177, 0), Mortality_Rates!$B$111), MIN(OFFSET(Mortality_Rates!$B$6, $C177, 1),  Mortality_Rates!$C$111))</f>
        <v>5.8663148337837843E-3</v>
      </c>
      <c r="BJ177" s="30">
        <f ca="1">(1-IF($B177="Male", $C$3, $C$4))^MIN((BJ$8-$C$6), $C$5)*IF($B177="Male", MIN(OFFSET(Mortality_Rates!$B$6, $C177, 0), Mortality_Rates!$B$111), MIN(OFFSET(Mortality_Rates!$B$6, $C177, 1),  Mortality_Rates!$C$111))</f>
        <v>5.8663148337837843E-3</v>
      </c>
      <c r="BK177" s="30">
        <f ca="1">(1-IF($B177="Male", $C$3, $C$4))^MIN((BK$8-$C$6), $C$5)*IF($B177="Male", MIN(OFFSET(Mortality_Rates!$B$6, $C177, 0), Mortality_Rates!$B$111), MIN(OFFSET(Mortality_Rates!$B$6, $C177, 1),  Mortality_Rates!$C$111))</f>
        <v>5.8663148337837843E-3</v>
      </c>
    </row>
    <row r="178" spans="1:63" x14ac:dyDescent="0.35">
      <c r="A178" t="s">
        <v>38</v>
      </c>
      <c r="B178" t="s">
        <v>32</v>
      </c>
      <c r="C178">
        <f t="shared" si="28"/>
        <v>68</v>
      </c>
      <c r="D178" s="30">
        <f ca="1">(1-IF($B178="Male", $C$3, $C$4))^MIN((D$8-$C$6), $C$5)*IF($B178="Male", MIN(OFFSET(Mortality_Rates!$B$6, $C178, 0), Mortality_Rates!$B$111), MIN(OFFSET(Mortality_Rates!$B$6, $C178, 1),  Mortality_Rates!$C$111))</f>
        <v>1.1817517500000001E-2</v>
      </c>
      <c r="E178" s="30">
        <f ca="1">(1-IF($B178="Male", $C$3, $C$4))^MIN((E$8-$C$6), $C$5)*IF($B178="Male", MIN(OFFSET(Mortality_Rates!$B$6, $C178, 0), Mortality_Rates!$B$111), MIN(OFFSET(Mortality_Rates!$B$6, $C178, 1),  Mortality_Rates!$C$111))</f>
        <v>1.1681616048750001E-2</v>
      </c>
      <c r="F178" s="30">
        <f ca="1">(1-IF($B178="Male", $C$3, $C$4))^MIN((F$8-$C$6), $C$5)*IF($B178="Male", MIN(OFFSET(Mortality_Rates!$B$6, $C178, 0), Mortality_Rates!$B$111), MIN(OFFSET(Mortality_Rates!$B$6, $C178, 1),  Mortality_Rates!$C$111))</f>
        <v>1.1547277464189376E-2</v>
      </c>
      <c r="G178" s="30">
        <f ca="1">(1-IF($B178="Male", $C$3, $C$4))^MIN((G$8-$C$6), $C$5)*IF($B178="Male", MIN(OFFSET(Mortality_Rates!$B$6, $C178, 0), Mortality_Rates!$B$111), MIN(OFFSET(Mortality_Rates!$B$6, $C178, 1),  Mortality_Rates!$C$111))</f>
        <v>1.1414483773351199E-2</v>
      </c>
      <c r="H178" s="30">
        <f ca="1">(1-IF($B178="Male", $C$3, $C$4))^MIN((H$8-$C$6), $C$5)*IF($B178="Male", MIN(OFFSET(Mortality_Rates!$B$6, $C178, 0), Mortality_Rates!$B$111), MIN(OFFSET(Mortality_Rates!$B$6, $C178, 1),  Mortality_Rates!$C$111))</f>
        <v>1.1283217209957661E-2</v>
      </c>
      <c r="I178" s="30">
        <f ca="1">(1-IF($B178="Male", $C$3, $C$4))^MIN((I$8-$C$6), $C$5)*IF($B178="Male", MIN(OFFSET(Mortality_Rates!$B$6, $C178, 0), Mortality_Rates!$B$111), MIN(OFFSET(Mortality_Rates!$B$6, $C178, 1),  Mortality_Rates!$C$111))</f>
        <v>1.1153460212043147E-2</v>
      </c>
      <c r="J178" s="30">
        <f ca="1">(1-IF($B178="Male", $C$3, $C$4))^MIN((J$8-$C$6), $C$5)*IF($B178="Male", MIN(OFFSET(Mortality_Rates!$B$6, $C178, 0), Mortality_Rates!$B$111), MIN(OFFSET(Mortality_Rates!$B$6, $C178, 1),  Mortality_Rates!$C$111))</f>
        <v>1.1025195419604651E-2</v>
      </c>
      <c r="K178" s="30">
        <f ca="1">(1-IF($B178="Male", $C$3, $C$4))^MIN((K$8-$C$6), $C$5)*IF($B178="Male", MIN(OFFSET(Mortality_Rates!$B$6, $C178, 0), Mortality_Rates!$B$111), MIN(OFFSET(Mortality_Rates!$B$6, $C178, 1),  Mortality_Rates!$C$111))</f>
        <v>1.0898405672279197E-2</v>
      </c>
      <c r="L178" s="30">
        <f ca="1">(1-IF($B178="Male", $C$3, $C$4))^MIN((L$8-$C$6), $C$5)*IF($B178="Male", MIN(OFFSET(Mortality_Rates!$B$6, $C178, 0), Mortality_Rates!$B$111), MIN(OFFSET(Mortality_Rates!$B$6, $C178, 1),  Mortality_Rates!$C$111))</f>
        <v>1.0773074007047988E-2</v>
      </c>
      <c r="M178" s="30">
        <f ca="1">(1-IF($B178="Male", $C$3, $C$4))^MIN((M$8-$C$6), $C$5)*IF($B178="Male", MIN(OFFSET(Mortality_Rates!$B$6, $C178, 0), Mortality_Rates!$B$111), MIN(OFFSET(Mortality_Rates!$B$6, $C178, 1),  Mortality_Rates!$C$111))</f>
        <v>1.0649183655966937E-2</v>
      </c>
      <c r="N178" s="30">
        <f ca="1">(1-IF($B178="Male", $C$3, $C$4))^MIN((N$8-$C$6), $C$5)*IF($B178="Male", MIN(OFFSET(Mortality_Rates!$B$6, $C178, 0), Mortality_Rates!$B$111), MIN(OFFSET(Mortality_Rates!$B$6, $C178, 1),  Mortality_Rates!$C$111))</f>
        <v>1.0526718043923316E-2</v>
      </c>
      <c r="O178" s="30">
        <f ca="1">(1-IF($B178="Male", $C$3, $C$4))^MIN((O$8-$C$6), $C$5)*IF($B178="Male", MIN(OFFSET(Mortality_Rates!$B$6, $C178, 0), Mortality_Rates!$B$111), MIN(OFFSET(Mortality_Rates!$B$6, $C178, 1),  Mortality_Rates!$C$111))</f>
        <v>1.0405660786418199E-2</v>
      </c>
      <c r="P178" s="30">
        <f ca="1">(1-IF($B178="Male", $C$3, $C$4))^MIN((P$8-$C$6), $C$5)*IF($B178="Male", MIN(OFFSET(Mortality_Rates!$B$6, $C178, 0), Mortality_Rates!$B$111), MIN(OFFSET(Mortality_Rates!$B$6, $C178, 1),  Mortality_Rates!$C$111))</f>
        <v>1.0285995687374389E-2</v>
      </c>
      <c r="Q178" s="30">
        <f ca="1">(1-IF($B178="Male", $C$3, $C$4))^MIN((Q$8-$C$6), $C$5)*IF($B178="Male", MIN(OFFSET(Mortality_Rates!$B$6, $C178, 0), Mortality_Rates!$B$111), MIN(OFFSET(Mortality_Rates!$B$6, $C178, 1),  Mortality_Rates!$C$111))</f>
        <v>1.0167706736969585E-2</v>
      </c>
      <c r="R178" s="30">
        <f ca="1">(1-IF($B178="Male", $C$3, $C$4))^MIN((R$8-$C$6), $C$5)*IF($B178="Male", MIN(OFFSET(Mortality_Rates!$B$6, $C178, 0), Mortality_Rates!$B$111), MIN(OFFSET(Mortality_Rates!$B$6, $C178, 1),  Mortality_Rates!$C$111))</f>
        <v>1.0050778109494434E-2</v>
      </c>
      <c r="S178" s="30">
        <f ca="1">(1-IF($B178="Male", $C$3, $C$4))^MIN((S$8-$C$6), $C$5)*IF($B178="Male", MIN(OFFSET(Mortality_Rates!$B$6, $C178, 0), Mortality_Rates!$B$111), MIN(OFFSET(Mortality_Rates!$B$6, $C178, 1),  Mortality_Rates!$C$111))</f>
        <v>9.9351941612352487E-3</v>
      </c>
      <c r="T178" s="30">
        <f ca="1">(1-IF($B178="Male", $C$3, $C$4))^MIN((T$8-$C$6), $C$5)*IF($B178="Male", MIN(OFFSET(Mortality_Rates!$B$6, $C178, 0), Mortality_Rates!$B$111), MIN(OFFSET(Mortality_Rates!$B$6, $C178, 1),  Mortality_Rates!$C$111))</f>
        <v>9.8209394283810432E-3</v>
      </c>
      <c r="U178" s="30">
        <f ca="1">(1-IF($B178="Male", $C$3, $C$4))^MIN((U$8-$C$6), $C$5)*IF($B178="Male", MIN(OFFSET(Mortality_Rates!$B$6, $C178, 0), Mortality_Rates!$B$111), MIN(OFFSET(Mortality_Rates!$B$6, $C178, 1),  Mortality_Rates!$C$111))</f>
        <v>9.7079986249546616E-3</v>
      </c>
      <c r="V178" s="30">
        <f ca="1">(1-IF($B178="Male", $C$3, $C$4))^MIN((V$8-$C$6), $C$5)*IF($B178="Male", MIN(OFFSET(Mortality_Rates!$B$6, $C178, 0), Mortality_Rates!$B$111), MIN(OFFSET(Mortality_Rates!$B$6, $C178, 1),  Mortality_Rates!$C$111))</f>
        <v>9.5963566407676823E-3</v>
      </c>
      <c r="W178" s="30">
        <f ca="1">(1-IF($B178="Male", $C$3, $C$4))^MIN((W$8-$C$6), $C$5)*IF($B178="Male", MIN(OFFSET(Mortality_Rates!$B$6, $C178, 0), Mortality_Rates!$B$111), MIN(OFFSET(Mortality_Rates!$B$6, $C178, 1),  Mortality_Rates!$C$111))</f>
        <v>9.4859985393988544E-3</v>
      </c>
      <c r="X178" s="30">
        <f ca="1">(1-IF($B178="Male", $C$3, $C$4))^MIN((X$8-$C$6), $C$5)*IF($B178="Male", MIN(OFFSET(Mortality_Rates!$B$6, $C178, 0), Mortality_Rates!$B$111), MIN(OFFSET(Mortality_Rates!$B$6, $C178, 1),  Mortality_Rates!$C$111))</f>
        <v>9.3769095561957692E-3</v>
      </c>
      <c r="Y178" s="30">
        <f ca="1">(1-IF($B178="Male", $C$3, $C$4))^MIN((Y$8-$C$6), $C$5)*IF($B178="Male", MIN(OFFSET(Mortality_Rates!$B$6, $C178, 0), Mortality_Rates!$B$111), MIN(OFFSET(Mortality_Rates!$B$6, $C178, 1),  Mortality_Rates!$C$111))</f>
        <v>9.2690750962995169E-3</v>
      </c>
      <c r="Z178" s="30">
        <f ca="1">(1-IF($B178="Male", $C$3, $C$4))^MIN((Z$8-$C$6), $C$5)*IF($B178="Male", MIN(OFFSET(Mortality_Rates!$B$6, $C178, 0), Mortality_Rates!$B$111), MIN(OFFSET(Mortality_Rates!$B$6, $C178, 1),  Mortality_Rates!$C$111))</f>
        <v>9.1624807326920726E-3</v>
      </c>
      <c r="AA178" s="30">
        <f ca="1">(1-IF($B178="Male", $C$3, $C$4))^MIN((AA$8-$C$6), $C$5)*IF($B178="Male", MIN(OFFSET(Mortality_Rates!$B$6, $C178, 0), Mortality_Rates!$B$111), MIN(OFFSET(Mortality_Rates!$B$6, $C178, 1),  Mortality_Rates!$C$111))</f>
        <v>9.0571122042661135E-3</v>
      </c>
      <c r="AB178" s="30">
        <f ca="1">(1-IF($B178="Male", $C$3, $C$4))^MIN((AB$8-$C$6), $C$5)*IF($B178="Male", MIN(OFFSET(Mortality_Rates!$B$6, $C178, 0), Mortality_Rates!$B$111), MIN(OFFSET(Mortality_Rates!$B$6, $C178, 1),  Mortality_Rates!$C$111))</f>
        <v>8.9529554139170537E-3</v>
      </c>
      <c r="AC178" s="30">
        <f ca="1">(1-IF($B178="Male", $C$3, $C$4))^MIN((AC$8-$C$6), $C$5)*IF($B178="Male", MIN(OFFSET(Mortality_Rates!$B$6, $C178, 0), Mortality_Rates!$B$111), MIN(OFFSET(Mortality_Rates!$B$6, $C178, 1),  Mortality_Rates!$C$111))</f>
        <v>8.8499964266570072E-3</v>
      </c>
      <c r="AD178" s="30">
        <f ca="1">(1-IF($B178="Male", $C$3, $C$4))^MIN((AD$8-$C$6), $C$5)*IF($B178="Male", MIN(OFFSET(Mortality_Rates!$B$6, $C178, 0), Mortality_Rates!$B$111), MIN(OFFSET(Mortality_Rates!$B$6, $C178, 1),  Mortality_Rates!$C$111))</f>
        <v>8.7482214677504534E-3</v>
      </c>
      <c r="AE178" s="30">
        <f ca="1">(1-IF($B178="Male", $C$3, $C$4))^MIN((AE$8-$C$6), $C$5)*IF($B178="Male", MIN(OFFSET(Mortality_Rates!$B$6, $C178, 0), Mortality_Rates!$B$111), MIN(OFFSET(Mortality_Rates!$B$6, $C178, 1),  Mortality_Rates!$C$111))</f>
        <v>8.647616920871324E-3</v>
      </c>
      <c r="AF178" s="30">
        <f ca="1">(1-IF($B178="Male", $C$3, $C$4))^MIN((AF$8-$C$6), $C$5)*IF($B178="Male", MIN(OFFSET(Mortality_Rates!$B$6, $C178, 0), Mortality_Rates!$B$111), MIN(OFFSET(Mortality_Rates!$B$6, $C178, 1),  Mortality_Rates!$C$111))</f>
        <v>8.5481693262813036E-3</v>
      </c>
      <c r="AG178" s="30">
        <f ca="1">(1-IF($B178="Male", $C$3, $C$4))^MIN((AG$8-$C$6), $C$5)*IF($B178="Male", MIN(OFFSET(Mortality_Rates!$B$6, $C178, 0), Mortality_Rates!$B$111), MIN(OFFSET(Mortality_Rates!$B$6, $C178, 1),  Mortality_Rates!$C$111))</f>
        <v>8.4498653790290677E-3</v>
      </c>
      <c r="AH178" s="30">
        <f ca="1">(1-IF($B178="Male", $C$3, $C$4))^MIN((AH$8-$C$6), $C$5)*IF($B178="Male", MIN(OFFSET(Mortality_Rates!$B$6, $C178, 0), Mortality_Rates!$B$111), MIN(OFFSET(Mortality_Rates!$B$6, $C178, 1),  Mortality_Rates!$C$111))</f>
        <v>8.3526919271702336E-3</v>
      </c>
      <c r="AI178" s="30">
        <f ca="1">(1-IF($B178="Male", $C$3, $C$4))^MIN((AI$8-$C$6), $C$5)*IF($B178="Male", MIN(OFFSET(Mortality_Rates!$B$6, $C178, 0), Mortality_Rates!$B$111), MIN(OFFSET(Mortality_Rates!$B$6, $C178, 1),  Mortality_Rates!$C$111))</f>
        <v>8.2566359700077755E-3</v>
      </c>
      <c r="AJ178" s="30">
        <f ca="1">(1-IF($B178="Male", $C$3, $C$4))^MIN((AJ$8-$C$6), $C$5)*IF($B178="Male", MIN(OFFSET(Mortality_Rates!$B$6, $C178, 0), Mortality_Rates!$B$111), MIN(OFFSET(Mortality_Rates!$B$6, $C178, 1),  Mortality_Rates!$C$111))</f>
        <v>8.1616846563526881E-3</v>
      </c>
      <c r="AK178" s="30">
        <f ca="1">(1-IF($B178="Male", $C$3, $C$4))^MIN((AK$8-$C$6), $C$5)*IF($B178="Male", MIN(OFFSET(Mortality_Rates!$B$6, $C178, 0), Mortality_Rates!$B$111), MIN(OFFSET(Mortality_Rates!$B$6, $C178, 1),  Mortality_Rates!$C$111))</f>
        <v>8.0678252828046311E-3</v>
      </c>
      <c r="AL178" s="30">
        <f ca="1">(1-IF($B178="Male", $C$3, $C$4))^MIN((AL$8-$C$6), $C$5)*IF($B178="Male", MIN(OFFSET(Mortality_Rates!$B$6, $C178, 0), Mortality_Rates!$B$111), MIN(OFFSET(Mortality_Rates!$B$6, $C178, 1),  Mortality_Rates!$C$111))</f>
        <v>7.9750452920523771E-3</v>
      </c>
      <c r="AM178" s="30">
        <f ca="1">(1-IF($B178="Male", $C$3, $C$4))^MIN((AM$8-$C$6), $C$5)*IF($B178="Male", MIN(OFFSET(Mortality_Rates!$B$6, $C178, 0), Mortality_Rates!$B$111), MIN(OFFSET(Mortality_Rates!$B$6, $C178, 1),  Mortality_Rates!$C$111))</f>
        <v>7.8833322711937756E-3</v>
      </c>
      <c r="AN178" s="30">
        <f ca="1">(1-IF($B178="Male", $C$3, $C$4))^MIN((AN$8-$C$6), $C$5)*IF($B178="Male", MIN(OFFSET(Mortality_Rates!$B$6, $C178, 0), Mortality_Rates!$B$111), MIN(OFFSET(Mortality_Rates!$B$6, $C178, 1),  Mortality_Rates!$C$111))</f>
        <v>7.7926739500750481E-3</v>
      </c>
      <c r="AO178" s="30">
        <f ca="1">(1-IF($B178="Male", $C$3, $C$4))^MIN((AO$8-$C$6), $C$5)*IF($B178="Male", MIN(OFFSET(Mortality_Rates!$B$6, $C178, 0), Mortality_Rates!$B$111), MIN(OFFSET(Mortality_Rates!$B$6, $C178, 1),  Mortality_Rates!$C$111))</f>
        <v>7.7030581996491848E-3</v>
      </c>
      <c r="AP178" s="30">
        <f ca="1">(1-IF($B178="Male", $C$3, $C$4))^MIN((AP$8-$C$6), $C$5)*IF($B178="Male", MIN(OFFSET(Mortality_Rates!$B$6, $C178, 0), Mortality_Rates!$B$111), MIN(OFFSET(Mortality_Rates!$B$6, $C178, 1),  Mortality_Rates!$C$111))</f>
        <v>7.61447303035322E-3</v>
      </c>
      <c r="AQ178" s="30">
        <f ca="1">(1-IF($B178="Male", $C$3, $C$4))^MIN((AQ$8-$C$6), $C$5)*IF($B178="Male", MIN(OFFSET(Mortality_Rates!$B$6, $C178, 0), Mortality_Rates!$B$111), MIN(OFFSET(Mortality_Rates!$B$6, $C178, 1),  Mortality_Rates!$C$111))</f>
        <v>7.5269065905041576E-3</v>
      </c>
      <c r="AR178" s="30">
        <f ca="1">(1-IF($B178="Male", $C$3, $C$4))^MIN((AR$8-$C$6), $C$5)*IF($B178="Male", MIN(OFFSET(Mortality_Rates!$B$6, $C178, 0), Mortality_Rates!$B$111), MIN(OFFSET(Mortality_Rates!$B$6, $C178, 1),  Mortality_Rates!$C$111))</f>
        <v>7.4403471647133601E-3</v>
      </c>
      <c r="AS178" s="30">
        <f ca="1">(1-IF($B178="Male", $C$3, $C$4))^MIN((AS$8-$C$6), $C$5)*IF($B178="Male", MIN(OFFSET(Mortality_Rates!$B$6, $C178, 0), Mortality_Rates!$B$111), MIN(OFFSET(Mortality_Rates!$B$6, $C178, 1),  Mortality_Rates!$C$111))</f>
        <v>7.3547831723191556E-3</v>
      </c>
      <c r="AT178" s="30">
        <f ca="1">(1-IF($B178="Male", $C$3, $C$4))^MIN((AT$8-$C$6), $C$5)*IF($B178="Male", MIN(OFFSET(Mortality_Rates!$B$6, $C178, 0), Mortality_Rates!$B$111), MIN(OFFSET(Mortality_Rates!$B$6, $C178, 1),  Mortality_Rates!$C$111))</f>
        <v>7.2702031658374864E-3</v>
      </c>
      <c r="AU178" s="30">
        <f ca="1">(1-IF($B178="Male", $C$3, $C$4))^MIN((AU$8-$C$6), $C$5)*IF($B178="Male", MIN(OFFSET(Mortality_Rates!$B$6, $C178, 0), Mortality_Rates!$B$111), MIN(OFFSET(Mortality_Rates!$B$6, $C178, 1),  Mortality_Rates!$C$111))</f>
        <v>7.1865958294303556E-3</v>
      </c>
      <c r="AV178" s="30">
        <f ca="1">(1-IF($B178="Male", $C$3, $C$4))^MIN((AV$8-$C$6), $C$5)*IF($B178="Male", MIN(OFFSET(Mortality_Rates!$B$6, $C178, 0), Mortality_Rates!$B$111), MIN(OFFSET(Mortality_Rates!$B$6, $C178, 1),  Mortality_Rates!$C$111))</f>
        <v>7.103949977391907E-3</v>
      </c>
      <c r="AW178" s="30">
        <f ca="1">(1-IF($B178="Male", $C$3, $C$4))^MIN((AW$8-$C$6), $C$5)*IF($B178="Male", MIN(OFFSET(Mortality_Rates!$B$6, $C178, 0), Mortality_Rates!$B$111), MIN(OFFSET(Mortality_Rates!$B$6, $C178, 1),  Mortality_Rates!$C$111))</f>
        <v>7.0222545526519003E-3</v>
      </c>
      <c r="AX178" s="30">
        <f ca="1">(1-IF($B178="Male", $C$3, $C$4))^MIN((AX$8-$C$6), $C$5)*IF($B178="Male", MIN(OFFSET(Mortality_Rates!$B$6, $C178, 0), Mortality_Rates!$B$111), MIN(OFFSET(Mortality_Rates!$B$6, $C178, 1),  Mortality_Rates!$C$111))</f>
        <v>6.9414986252964031E-3</v>
      </c>
      <c r="AY178" s="30">
        <f ca="1">(1-IF($B178="Male", $C$3, $C$4))^MIN((AY$8-$C$6), $C$5)*IF($B178="Male", MIN(OFFSET(Mortality_Rates!$B$6, $C178, 0), Mortality_Rates!$B$111), MIN(OFFSET(Mortality_Rates!$B$6, $C178, 1),  Mortality_Rates!$C$111))</f>
        <v>6.8616713911054941E-3</v>
      </c>
      <c r="AZ178" s="30">
        <f ca="1">(1-IF($B178="Male", $C$3, $C$4))^MIN((AZ$8-$C$6), $C$5)*IF($B178="Male", MIN(OFFSET(Mortality_Rates!$B$6, $C178, 0), Mortality_Rates!$B$111), MIN(OFFSET(Mortality_Rates!$B$6, $C178, 1),  Mortality_Rates!$C$111))</f>
        <v>6.7827621701077815E-3</v>
      </c>
      <c r="BA178" s="30">
        <f ca="1">(1-IF($B178="Male", $C$3, $C$4))^MIN((BA$8-$C$6), $C$5)*IF($B178="Male", MIN(OFFSET(Mortality_Rates!$B$6, $C178, 0), Mortality_Rates!$B$111), MIN(OFFSET(Mortality_Rates!$B$6, $C178, 1),  Mortality_Rates!$C$111))</f>
        <v>6.7047604051515422E-3</v>
      </c>
      <c r="BB178" s="30">
        <f ca="1">(1-IF($B178="Male", $C$3, $C$4))^MIN((BB$8-$C$6), $C$5)*IF($B178="Male", MIN(OFFSET(Mortality_Rates!$B$6, $C178, 0), Mortality_Rates!$B$111), MIN(OFFSET(Mortality_Rates!$B$6, $C178, 1),  Mortality_Rates!$C$111))</f>
        <v>6.7047604051515422E-3</v>
      </c>
      <c r="BC178" s="30">
        <f ca="1">(1-IF($B178="Male", $C$3, $C$4))^MIN((BC$8-$C$6), $C$5)*IF($B178="Male", MIN(OFFSET(Mortality_Rates!$B$6, $C178, 0), Mortality_Rates!$B$111), MIN(OFFSET(Mortality_Rates!$B$6, $C178, 1),  Mortality_Rates!$C$111))</f>
        <v>6.7047604051515422E-3</v>
      </c>
      <c r="BD178" s="30">
        <f ca="1">(1-IF($B178="Male", $C$3, $C$4))^MIN((BD$8-$C$6), $C$5)*IF($B178="Male", MIN(OFFSET(Mortality_Rates!$B$6, $C178, 0), Mortality_Rates!$B$111), MIN(OFFSET(Mortality_Rates!$B$6, $C178, 1),  Mortality_Rates!$C$111))</f>
        <v>6.7047604051515422E-3</v>
      </c>
      <c r="BE178" s="30">
        <f ca="1">(1-IF($B178="Male", $C$3, $C$4))^MIN((BE$8-$C$6), $C$5)*IF($B178="Male", MIN(OFFSET(Mortality_Rates!$B$6, $C178, 0), Mortality_Rates!$B$111), MIN(OFFSET(Mortality_Rates!$B$6, $C178, 1),  Mortality_Rates!$C$111))</f>
        <v>6.7047604051515422E-3</v>
      </c>
      <c r="BF178" s="30">
        <f ca="1">(1-IF($B178="Male", $C$3, $C$4))^MIN((BF$8-$C$6), $C$5)*IF($B178="Male", MIN(OFFSET(Mortality_Rates!$B$6, $C178, 0), Mortality_Rates!$B$111), MIN(OFFSET(Mortality_Rates!$B$6, $C178, 1),  Mortality_Rates!$C$111))</f>
        <v>6.7047604051515422E-3</v>
      </c>
      <c r="BG178" s="30">
        <f ca="1">(1-IF($B178="Male", $C$3, $C$4))^MIN((BG$8-$C$6), $C$5)*IF($B178="Male", MIN(OFFSET(Mortality_Rates!$B$6, $C178, 0), Mortality_Rates!$B$111), MIN(OFFSET(Mortality_Rates!$B$6, $C178, 1),  Mortality_Rates!$C$111))</f>
        <v>6.7047604051515422E-3</v>
      </c>
      <c r="BH178" s="30">
        <f ca="1">(1-IF($B178="Male", $C$3, $C$4))^MIN((BH$8-$C$6), $C$5)*IF($B178="Male", MIN(OFFSET(Mortality_Rates!$B$6, $C178, 0), Mortality_Rates!$B$111), MIN(OFFSET(Mortality_Rates!$B$6, $C178, 1),  Mortality_Rates!$C$111))</f>
        <v>6.7047604051515422E-3</v>
      </c>
      <c r="BI178" s="30">
        <f ca="1">(1-IF($B178="Male", $C$3, $C$4))^MIN((BI$8-$C$6), $C$5)*IF($B178="Male", MIN(OFFSET(Mortality_Rates!$B$6, $C178, 0), Mortality_Rates!$B$111), MIN(OFFSET(Mortality_Rates!$B$6, $C178, 1),  Mortality_Rates!$C$111))</f>
        <v>6.7047604051515422E-3</v>
      </c>
      <c r="BJ178" s="30">
        <f ca="1">(1-IF($B178="Male", $C$3, $C$4))^MIN((BJ$8-$C$6), $C$5)*IF($B178="Male", MIN(OFFSET(Mortality_Rates!$B$6, $C178, 0), Mortality_Rates!$B$111), MIN(OFFSET(Mortality_Rates!$B$6, $C178, 1),  Mortality_Rates!$C$111))</f>
        <v>6.7047604051515422E-3</v>
      </c>
      <c r="BK178" s="30">
        <f ca="1">(1-IF($B178="Male", $C$3, $C$4))^MIN((BK$8-$C$6), $C$5)*IF($B178="Male", MIN(OFFSET(Mortality_Rates!$B$6, $C178, 0), Mortality_Rates!$B$111), MIN(OFFSET(Mortality_Rates!$B$6, $C178, 1),  Mortality_Rates!$C$111))</f>
        <v>6.7047604051515422E-3</v>
      </c>
    </row>
    <row r="179" spans="1:63" x14ac:dyDescent="0.35">
      <c r="A179" t="s">
        <v>38</v>
      </c>
      <c r="B179" t="s">
        <v>32</v>
      </c>
      <c r="C179">
        <f t="shared" si="28"/>
        <v>69</v>
      </c>
      <c r="D179" s="30">
        <f ca="1">(1-IF($B179="Male", $C$3, $C$4))^MIN((D$8-$C$6), $C$5)*IF($B179="Male", MIN(OFFSET(Mortality_Rates!$B$6, $C179, 0), Mortality_Rates!$B$111), MIN(OFFSET(Mortality_Rates!$B$6, $C179, 1),  Mortality_Rates!$C$111))</f>
        <v>1.3516749000000002E-2</v>
      </c>
      <c r="E179" s="30">
        <f ca="1">(1-IF($B179="Male", $C$3, $C$4))^MIN((E$8-$C$6), $C$5)*IF($B179="Male", MIN(OFFSET(Mortality_Rates!$B$6, $C179, 0), Mortality_Rates!$B$111), MIN(OFFSET(Mortality_Rates!$B$6, $C179, 1),  Mortality_Rates!$C$111))</f>
        <v>1.33613063865E-2</v>
      </c>
      <c r="F179" s="30">
        <f ca="1">(1-IF($B179="Male", $C$3, $C$4))^MIN((F$8-$C$6), $C$5)*IF($B179="Male", MIN(OFFSET(Mortality_Rates!$B$6, $C179, 0), Mortality_Rates!$B$111), MIN(OFFSET(Mortality_Rates!$B$6, $C179, 1),  Mortality_Rates!$C$111))</f>
        <v>1.3207651363055252E-2</v>
      </c>
      <c r="G179" s="30">
        <f ca="1">(1-IF($B179="Male", $C$3, $C$4))^MIN((G$8-$C$6), $C$5)*IF($B179="Male", MIN(OFFSET(Mortality_Rates!$B$6, $C179, 0), Mortality_Rates!$B$111), MIN(OFFSET(Mortality_Rates!$B$6, $C179, 1),  Mortality_Rates!$C$111))</f>
        <v>1.3055763372380116E-2</v>
      </c>
      <c r="H179" s="30">
        <f ca="1">(1-IF($B179="Male", $C$3, $C$4))^MIN((H$8-$C$6), $C$5)*IF($B179="Male", MIN(OFFSET(Mortality_Rates!$B$6, $C179, 0), Mortality_Rates!$B$111), MIN(OFFSET(Mortality_Rates!$B$6, $C179, 1),  Mortality_Rates!$C$111))</f>
        <v>1.2905622093597746E-2</v>
      </c>
      <c r="I179" s="30">
        <f ca="1">(1-IF($B179="Male", $C$3, $C$4))^MIN((I$8-$C$6), $C$5)*IF($B179="Male", MIN(OFFSET(Mortality_Rates!$B$6, $C179, 0), Mortality_Rates!$B$111), MIN(OFFSET(Mortality_Rates!$B$6, $C179, 1),  Mortality_Rates!$C$111))</f>
        <v>1.2757207439521372E-2</v>
      </c>
      <c r="J179" s="30">
        <f ca="1">(1-IF($B179="Male", $C$3, $C$4))^MIN((J$8-$C$6), $C$5)*IF($B179="Male", MIN(OFFSET(Mortality_Rates!$B$6, $C179, 0), Mortality_Rates!$B$111), MIN(OFFSET(Mortality_Rates!$B$6, $C179, 1),  Mortality_Rates!$C$111))</f>
        <v>1.2610499553966877E-2</v>
      </c>
      <c r="K179" s="30">
        <f ca="1">(1-IF($B179="Male", $C$3, $C$4))^MIN((K$8-$C$6), $C$5)*IF($B179="Male", MIN(OFFSET(Mortality_Rates!$B$6, $C179, 0), Mortality_Rates!$B$111), MIN(OFFSET(Mortality_Rates!$B$6, $C179, 1),  Mortality_Rates!$C$111))</f>
        <v>1.2465478809096257E-2</v>
      </c>
      <c r="L179" s="30">
        <f ca="1">(1-IF($B179="Male", $C$3, $C$4))^MIN((L$8-$C$6), $C$5)*IF($B179="Male", MIN(OFFSET(Mortality_Rates!$B$6, $C179, 0), Mortality_Rates!$B$111), MIN(OFFSET(Mortality_Rates!$B$6, $C179, 1),  Mortality_Rates!$C$111))</f>
        <v>1.2322125802791651E-2</v>
      </c>
      <c r="M179" s="30">
        <f ca="1">(1-IF($B179="Male", $C$3, $C$4))^MIN((M$8-$C$6), $C$5)*IF($B179="Male", MIN(OFFSET(Mortality_Rates!$B$6, $C179, 0), Mortality_Rates!$B$111), MIN(OFFSET(Mortality_Rates!$B$6, $C179, 1),  Mortality_Rates!$C$111))</f>
        <v>1.2180421356059547E-2</v>
      </c>
      <c r="N179" s="30">
        <f ca="1">(1-IF($B179="Male", $C$3, $C$4))^MIN((N$8-$C$6), $C$5)*IF($B179="Male", MIN(OFFSET(Mortality_Rates!$B$6, $C179, 0), Mortality_Rates!$B$111), MIN(OFFSET(Mortality_Rates!$B$6, $C179, 1),  Mortality_Rates!$C$111))</f>
        <v>1.2040346510464862E-2</v>
      </c>
      <c r="O179" s="30">
        <f ca="1">(1-IF($B179="Male", $C$3, $C$4))^MIN((O$8-$C$6), $C$5)*IF($B179="Male", MIN(OFFSET(Mortality_Rates!$B$6, $C179, 0), Mortality_Rates!$B$111), MIN(OFFSET(Mortality_Rates!$B$6, $C179, 1),  Mortality_Rates!$C$111))</f>
        <v>1.1901882525594517E-2</v>
      </c>
      <c r="P179" s="30">
        <f ca="1">(1-IF($B179="Male", $C$3, $C$4))^MIN((P$8-$C$6), $C$5)*IF($B179="Male", MIN(OFFSET(Mortality_Rates!$B$6, $C179, 0), Mortality_Rates!$B$111), MIN(OFFSET(Mortality_Rates!$B$6, $C179, 1),  Mortality_Rates!$C$111))</f>
        <v>1.1765010876550181E-2</v>
      </c>
      <c r="Q179" s="30">
        <f ca="1">(1-IF($B179="Male", $C$3, $C$4))^MIN((Q$8-$C$6), $C$5)*IF($B179="Male", MIN(OFFSET(Mortality_Rates!$B$6, $C179, 0), Mortality_Rates!$B$111), MIN(OFFSET(Mortality_Rates!$B$6, $C179, 1),  Mortality_Rates!$C$111))</f>
        <v>1.1629713251469853E-2</v>
      </c>
      <c r="R179" s="30">
        <f ca="1">(1-IF($B179="Male", $C$3, $C$4))^MIN((R$8-$C$6), $C$5)*IF($B179="Male", MIN(OFFSET(Mortality_Rates!$B$6, $C179, 0), Mortality_Rates!$B$111), MIN(OFFSET(Mortality_Rates!$B$6, $C179, 1),  Mortality_Rates!$C$111))</f>
        <v>1.149597154907795E-2</v>
      </c>
      <c r="S179" s="30">
        <f ca="1">(1-IF($B179="Male", $C$3, $C$4))^MIN((S$8-$C$6), $C$5)*IF($B179="Male", MIN(OFFSET(Mortality_Rates!$B$6, $C179, 0), Mortality_Rates!$B$111), MIN(OFFSET(Mortality_Rates!$B$6, $C179, 1),  Mortality_Rates!$C$111))</f>
        <v>1.1363767876263553E-2</v>
      </c>
      <c r="T179" s="30">
        <f ca="1">(1-IF($B179="Male", $C$3, $C$4))^MIN((T$8-$C$6), $C$5)*IF($B179="Male", MIN(OFFSET(Mortality_Rates!$B$6, $C179, 0), Mortality_Rates!$B$111), MIN(OFFSET(Mortality_Rates!$B$6, $C179, 1),  Mortality_Rates!$C$111))</f>
        <v>1.1233084545686523E-2</v>
      </c>
      <c r="U179" s="30">
        <f ca="1">(1-IF($B179="Male", $C$3, $C$4))^MIN((U$8-$C$6), $C$5)*IF($B179="Male", MIN(OFFSET(Mortality_Rates!$B$6, $C179, 0), Mortality_Rates!$B$111), MIN(OFFSET(Mortality_Rates!$B$6, $C179, 1),  Mortality_Rates!$C$111))</f>
        <v>1.1103904073411127E-2</v>
      </c>
      <c r="V179" s="30">
        <f ca="1">(1-IF($B179="Male", $C$3, $C$4))^MIN((V$8-$C$6), $C$5)*IF($B179="Male", MIN(OFFSET(Mortality_Rates!$B$6, $C179, 0), Mortality_Rates!$B$111), MIN(OFFSET(Mortality_Rates!$B$6, $C179, 1),  Mortality_Rates!$C$111))</f>
        <v>1.0976209176566901E-2</v>
      </c>
      <c r="W179" s="30">
        <f ca="1">(1-IF($B179="Male", $C$3, $C$4))^MIN((W$8-$C$6), $C$5)*IF($B179="Male", MIN(OFFSET(Mortality_Rates!$B$6, $C179, 0), Mortality_Rates!$B$111), MIN(OFFSET(Mortality_Rates!$B$6, $C179, 1),  Mortality_Rates!$C$111))</f>
        <v>1.0849982771036382E-2</v>
      </c>
      <c r="X179" s="30">
        <f ca="1">(1-IF($B179="Male", $C$3, $C$4))^MIN((X$8-$C$6), $C$5)*IF($B179="Male", MIN(OFFSET(Mortality_Rates!$B$6, $C179, 0), Mortality_Rates!$B$111), MIN(OFFSET(Mortality_Rates!$B$6, $C179, 1),  Mortality_Rates!$C$111))</f>
        <v>1.0725207969169464E-2</v>
      </c>
      <c r="Y179" s="30">
        <f ca="1">(1-IF($B179="Male", $C$3, $C$4))^MIN((Y$8-$C$6), $C$5)*IF($B179="Male", MIN(OFFSET(Mortality_Rates!$B$6, $C179, 0), Mortality_Rates!$B$111), MIN(OFFSET(Mortality_Rates!$B$6, $C179, 1),  Mortality_Rates!$C$111))</f>
        <v>1.0601868077524015E-2</v>
      </c>
      <c r="Z179" s="30">
        <f ca="1">(1-IF($B179="Male", $C$3, $C$4))^MIN((Z$8-$C$6), $C$5)*IF($B179="Male", MIN(OFFSET(Mortality_Rates!$B$6, $C179, 0), Mortality_Rates!$B$111), MIN(OFFSET(Mortality_Rates!$B$6, $C179, 1),  Mortality_Rates!$C$111))</f>
        <v>1.0479946594632489E-2</v>
      </c>
      <c r="AA179" s="30">
        <f ca="1">(1-IF($B179="Male", $C$3, $C$4))^MIN((AA$8-$C$6), $C$5)*IF($B179="Male", MIN(OFFSET(Mortality_Rates!$B$6, $C179, 0), Mortality_Rates!$B$111), MIN(OFFSET(Mortality_Rates!$B$6, $C179, 1),  Mortality_Rates!$C$111))</f>
        <v>1.0359427208794215E-2</v>
      </c>
      <c r="AB179" s="30">
        <f ca="1">(1-IF($B179="Male", $C$3, $C$4))^MIN((AB$8-$C$6), $C$5)*IF($B179="Male", MIN(OFFSET(Mortality_Rates!$B$6, $C179, 0), Mortality_Rates!$B$111), MIN(OFFSET(Mortality_Rates!$B$6, $C179, 1),  Mortality_Rates!$C$111))</f>
        <v>1.0240293795893082E-2</v>
      </c>
      <c r="AC179" s="30">
        <f ca="1">(1-IF($B179="Male", $C$3, $C$4))^MIN((AC$8-$C$6), $C$5)*IF($B179="Male", MIN(OFFSET(Mortality_Rates!$B$6, $C179, 0), Mortality_Rates!$B$111), MIN(OFFSET(Mortality_Rates!$B$6, $C179, 1),  Mortality_Rates!$C$111))</f>
        <v>1.0122530417240311E-2</v>
      </c>
      <c r="AD179" s="30">
        <f ca="1">(1-IF($B179="Male", $C$3, $C$4))^MIN((AD$8-$C$6), $C$5)*IF($B179="Male", MIN(OFFSET(Mortality_Rates!$B$6, $C179, 0), Mortality_Rates!$B$111), MIN(OFFSET(Mortality_Rates!$B$6, $C179, 1),  Mortality_Rates!$C$111))</f>
        <v>1.0006121317442048E-2</v>
      </c>
      <c r="AE179" s="30">
        <f ca="1">(1-IF($B179="Male", $C$3, $C$4))^MIN((AE$8-$C$6), $C$5)*IF($B179="Male", MIN(OFFSET(Mortality_Rates!$B$6, $C179, 0), Mortality_Rates!$B$111), MIN(OFFSET(Mortality_Rates!$B$6, $C179, 1),  Mortality_Rates!$C$111))</f>
        <v>9.8910509222914673E-3</v>
      </c>
      <c r="AF179" s="30">
        <f ca="1">(1-IF($B179="Male", $C$3, $C$4))^MIN((AF$8-$C$6), $C$5)*IF($B179="Male", MIN(OFFSET(Mortality_Rates!$B$6, $C179, 0), Mortality_Rates!$B$111), MIN(OFFSET(Mortality_Rates!$B$6, $C179, 1),  Mortality_Rates!$C$111))</f>
        <v>9.7773038366851146E-3</v>
      </c>
      <c r="AG179" s="30">
        <f ca="1">(1-IF($B179="Male", $C$3, $C$4))^MIN((AG$8-$C$6), $C$5)*IF($B179="Male", MIN(OFFSET(Mortality_Rates!$B$6, $C179, 0), Mortality_Rates!$B$111), MIN(OFFSET(Mortality_Rates!$B$6, $C179, 1),  Mortality_Rates!$C$111))</f>
        <v>9.6648648425632349E-3</v>
      </c>
      <c r="AH179" s="30">
        <f ca="1">(1-IF($B179="Male", $C$3, $C$4))^MIN((AH$8-$C$6), $C$5)*IF($B179="Male", MIN(OFFSET(Mortality_Rates!$B$6, $C179, 0), Mortality_Rates!$B$111), MIN(OFFSET(Mortality_Rates!$B$6, $C179, 1),  Mortality_Rates!$C$111))</f>
        <v>9.5537188968737585E-3</v>
      </c>
      <c r="AI179" s="30">
        <f ca="1">(1-IF($B179="Male", $C$3, $C$4))^MIN((AI$8-$C$6), $C$5)*IF($B179="Male", MIN(OFFSET(Mortality_Rates!$B$6, $C179, 0), Mortality_Rates!$B$111), MIN(OFFSET(Mortality_Rates!$B$6, $C179, 1),  Mortality_Rates!$C$111))</f>
        <v>9.4438511295597098E-3</v>
      </c>
      <c r="AJ179" s="30">
        <f ca="1">(1-IF($B179="Male", $C$3, $C$4))^MIN((AJ$8-$C$6), $C$5)*IF($B179="Male", MIN(OFFSET(Mortality_Rates!$B$6, $C179, 0), Mortality_Rates!$B$111), MIN(OFFSET(Mortality_Rates!$B$6, $C179, 1),  Mortality_Rates!$C$111))</f>
        <v>9.3352468415697741E-3</v>
      </c>
      <c r="AK179" s="30">
        <f ca="1">(1-IF($B179="Male", $C$3, $C$4))^MIN((AK$8-$C$6), $C$5)*IF($B179="Male", MIN(OFFSET(Mortality_Rates!$B$6, $C179, 0), Mortality_Rates!$B$111), MIN(OFFSET(Mortality_Rates!$B$6, $C179, 1),  Mortality_Rates!$C$111))</f>
        <v>9.2278915028917215E-3</v>
      </c>
      <c r="AL179" s="30">
        <f ca="1">(1-IF($B179="Male", $C$3, $C$4))^MIN((AL$8-$C$6), $C$5)*IF($B179="Male", MIN(OFFSET(Mortality_Rates!$B$6, $C179, 0), Mortality_Rates!$B$111), MIN(OFFSET(Mortality_Rates!$B$6, $C179, 1),  Mortality_Rates!$C$111))</f>
        <v>9.1217707506084655E-3</v>
      </c>
      <c r="AM179" s="30">
        <f ca="1">(1-IF($B179="Male", $C$3, $C$4))^MIN((AM$8-$C$6), $C$5)*IF($B179="Male", MIN(OFFSET(Mortality_Rates!$B$6, $C179, 0), Mortality_Rates!$B$111), MIN(OFFSET(Mortality_Rates!$B$6, $C179, 1),  Mortality_Rates!$C$111))</f>
        <v>9.0168703869764697E-3</v>
      </c>
      <c r="AN179" s="30">
        <f ca="1">(1-IF($B179="Male", $C$3, $C$4))^MIN((AN$8-$C$6), $C$5)*IF($B179="Male", MIN(OFFSET(Mortality_Rates!$B$6, $C179, 0), Mortality_Rates!$B$111), MIN(OFFSET(Mortality_Rates!$B$6, $C179, 1),  Mortality_Rates!$C$111))</f>
        <v>8.9131763775262413E-3</v>
      </c>
      <c r="AO179" s="30">
        <f ca="1">(1-IF($B179="Male", $C$3, $C$4))^MIN((AO$8-$C$6), $C$5)*IF($B179="Male", MIN(OFFSET(Mortality_Rates!$B$6, $C179, 0), Mortality_Rates!$B$111), MIN(OFFSET(Mortality_Rates!$B$6, $C179, 1),  Mortality_Rates!$C$111))</f>
        <v>8.8106748491846888E-3</v>
      </c>
      <c r="AP179" s="30">
        <f ca="1">(1-IF($B179="Male", $C$3, $C$4))^MIN((AP$8-$C$6), $C$5)*IF($B179="Male", MIN(OFFSET(Mortality_Rates!$B$6, $C179, 0), Mortality_Rates!$B$111), MIN(OFFSET(Mortality_Rates!$B$6, $C179, 1),  Mortality_Rates!$C$111))</f>
        <v>8.7093520884190655E-3</v>
      </c>
      <c r="AQ179" s="30">
        <f ca="1">(1-IF($B179="Male", $C$3, $C$4))^MIN((AQ$8-$C$6), $C$5)*IF($B179="Male", MIN(OFFSET(Mortality_Rates!$B$6, $C179, 0), Mortality_Rates!$B$111), MIN(OFFSET(Mortality_Rates!$B$6, $C179, 1),  Mortality_Rates!$C$111))</f>
        <v>8.6091945394022457E-3</v>
      </c>
      <c r="AR179" s="30">
        <f ca="1">(1-IF($B179="Male", $C$3, $C$4))^MIN((AR$8-$C$6), $C$5)*IF($B179="Male", MIN(OFFSET(Mortality_Rates!$B$6, $C179, 0), Mortality_Rates!$B$111), MIN(OFFSET(Mortality_Rates!$B$6, $C179, 1),  Mortality_Rates!$C$111))</f>
        <v>8.5101888021991198E-3</v>
      </c>
      <c r="AS179" s="30">
        <f ca="1">(1-IF($B179="Male", $C$3, $C$4))^MIN((AS$8-$C$6), $C$5)*IF($B179="Male", MIN(OFFSET(Mortality_Rates!$B$6, $C179, 0), Mortality_Rates!$B$111), MIN(OFFSET(Mortality_Rates!$B$6, $C179, 1),  Mortality_Rates!$C$111))</f>
        <v>8.4123216309738291E-3</v>
      </c>
      <c r="AT179" s="30">
        <f ca="1">(1-IF($B179="Male", $C$3, $C$4))^MIN((AT$8-$C$6), $C$5)*IF($B179="Male", MIN(OFFSET(Mortality_Rates!$B$6, $C179, 0), Mortality_Rates!$B$111), MIN(OFFSET(Mortality_Rates!$B$6, $C179, 1),  Mortality_Rates!$C$111))</f>
        <v>8.3155799322176312E-3</v>
      </c>
      <c r="AU179" s="30">
        <f ca="1">(1-IF($B179="Male", $C$3, $C$4))^MIN((AU$8-$C$6), $C$5)*IF($B179="Male", MIN(OFFSET(Mortality_Rates!$B$6, $C179, 0), Mortality_Rates!$B$111), MIN(OFFSET(Mortality_Rates!$B$6, $C179, 1),  Mortality_Rates!$C$111))</f>
        <v>8.2199507629971292E-3</v>
      </c>
      <c r="AV179" s="30">
        <f ca="1">(1-IF($B179="Male", $C$3, $C$4))^MIN((AV$8-$C$6), $C$5)*IF($B179="Male", MIN(OFFSET(Mortality_Rates!$B$6, $C179, 0), Mortality_Rates!$B$111), MIN(OFFSET(Mortality_Rates!$B$6, $C179, 1),  Mortality_Rates!$C$111))</f>
        <v>8.125421329222662E-3</v>
      </c>
      <c r="AW179" s="30">
        <f ca="1">(1-IF($B179="Male", $C$3, $C$4))^MIN((AW$8-$C$6), $C$5)*IF($B179="Male", MIN(OFFSET(Mortality_Rates!$B$6, $C179, 0), Mortality_Rates!$B$111), MIN(OFFSET(Mortality_Rates!$B$6, $C179, 1),  Mortality_Rates!$C$111))</f>
        <v>8.0319789839366027E-3</v>
      </c>
      <c r="AX179" s="30">
        <f ca="1">(1-IF($B179="Male", $C$3, $C$4))^MIN((AX$8-$C$6), $C$5)*IF($B179="Male", MIN(OFFSET(Mortality_Rates!$B$6, $C179, 0), Mortality_Rates!$B$111), MIN(OFFSET(Mortality_Rates!$B$6, $C179, 1),  Mortality_Rates!$C$111))</f>
        <v>7.9396112256213316E-3</v>
      </c>
      <c r="AY179" s="30">
        <f ca="1">(1-IF($B179="Male", $C$3, $C$4))^MIN((AY$8-$C$6), $C$5)*IF($B179="Male", MIN(OFFSET(Mortality_Rates!$B$6, $C179, 0), Mortality_Rates!$B$111), MIN(OFFSET(Mortality_Rates!$B$6, $C179, 1),  Mortality_Rates!$C$111))</f>
        <v>7.8483056965266852E-3</v>
      </c>
      <c r="AZ179" s="30">
        <f ca="1">(1-IF($B179="Male", $C$3, $C$4))^MIN((AZ$8-$C$6), $C$5)*IF($B179="Male", MIN(OFFSET(Mortality_Rates!$B$6, $C179, 0), Mortality_Rates!$B$111), MIN(OFFSET(Mortality_Rates!$B$6, $C179, 1),  Mortality_Rates!$C$111))</f>
        <v>7.7580501810166295E-3</v>
      </c>
      <c r="BA179" s="30">
        <f ca="1">(1-IF($B179="Male", $C$3, $C$4))^MIN((BA$8-$C$6), $C$5)*IF($B179="Male", MIN(OFFSET(Mortality_Rates!$B$6, $C179, 0), Mortality_Rates!$B$111), MIN(OFFSET(Mortality_Rates!$B$6, $C179, 1),  Mortality_Rates!$C$111))</f>
        <v>7.6688326039349389E-3</v>
      </c>
      <c r="BB179" s="30">
        <f ca="1">(1-IF($B179="Male", $C$3, $C$4))^MIN((BB$8-$C$6), $C$5)*IF($B179="Male", MIN(OFFSET(Mortality_Rates!$B$6, $C179, 0), Mortality_Rates!$B$111), MIN(OFFSET(Mortality_Rates!$B$6, $C179, 1),  Mortality_Rates!$C$111))</f>
        <v>7.6688326039349389E-3</v>
      </c>
      <c r="BC179" s="30">
        <f ca="1">(1-IF($B179="Male", $C$3, $C$4))^MIN((BC$8-$C$6), $C$5)*IF($B179="Male", MIN(OFFSET(Mortality_Rates!$B$6, $C179, 0), Mortality_Rates!$B$111), MIN(OFFSET(Mortality_Rates!$B$6, $C179, 1),  Mortality_Rates!$C$111))</f>
        <v>7.6688326039349389E-3</v>
      </c>
      <c r="BD179" s="30">
        <f ca="1">(1-IF($B179="Male", $C$3, $C$4))^MIN((BD$8-$C$6), $C$5)*IF($B179="Male", MIN(OFFSET(Mortality_Rates!$B$6, $C179, 0), Mortality_Rates!$B$111), MIN(OFFSET(Mortality_Rates!$B$6, $C179, 1),  Mortality_Rates!$C$111))</f>
        <v>7.6688326039349389E-3</v>
      </c>
      <c r="BE179" s="30">
        <f ca="1">(1-IF($B179="Male", $C$3, $C$4))^MIN((BE$8-$C$6), $C$5)*IF($B179="Male", MIN(OFFSET(Mortality_Rates!$B$6, $C179, 0), Mortality_Rates!$B$111), MIN(OFFSET(Mortality_Rates!$B$6, $C179, 1),  Mortality_Rates!$C$111))</f>
        <v>7.6688326039349389E-3</v>
      </c>
      <c r="BF179" s="30">
        <f ca="1">(1-IF($B179="Male", $C$3, $C$4))^MIN((BF$8-$C$6), $C$5)*IF($B179="Male", MIN(OFFSET(Mortality_Rates!$B$6, $C179, 0), Mortality_Rates!$B$111), MIN(OFFSET(Mortality_Rates!$B$6, $C179, 1),  Mortality_Rates!$C$111))</f>
        <v>7.6688326039349389E-3</v>
      </c>
      <c r="BG179" s="30">
        <f ca="1">(1-IF($B179="Male", $C$3, $C$4))^MIN((BG$8-$C$6), $C$5)*IF($B179="Male", MIN(OFFSET(Mortality_Rates!$B$6, $C179, 0), Mortality_Rates!$B$111), MIN(OFFSET(Mortality_Rates!$B$6, $C179, 1),  Mortality_Rates!$C$111))</f>
        <v>7.6688326039349389E-3</v>
      </c>
      <c r="BH179" s="30">
        <f ca="1">(1-IF($B179="Male", $C$3, $C$4))^MIN((BH$8-$C$6), $C$5)*IF($B179="Male", MIN(OFFSET(Mortality_Rates!$B$6, $C179, 0), Mortality_Rates!$B$111), MIN(OFFSET(Mortality_Rates!$B$6, $C179, 1),  Mortality_Rates!$C$111))</f>
        <v>7.6688326039349389E-3</v>
      </c>
      <c r="BI179" s="30">
        <f ca="1">(1-IF($B179="Male", $C$3, $C$4))^MIN((BI$8-$C$6), $C$5)*IF($B179="Male", MIN(OFFSET(Mortality_Rates!$B$6, $C179, 0), Mortality_Rates!$B$111), MIN(OFFSET(Mortality_Rates!$B$6, $C179, 1),  Mortality_Rates!$C$111))</f>
        <v>7.6688326039349389E-3</v>
      </c>
      <c r="BJ179" s="30">
        <f ca="1">(1-IF($B179="Male", $C$3, $C$4))^MIN((BJ$8-$C$6), $C$5)*IF($B179="Male", MIN(OFFSET(Mortality_Rates!$B$6, $C179, 0), Mortality_Rates!$B$111), MIN(OFFSET(Mortality_Rates!$B$6, $C179, 1),  Mortality_Rates!$C$111))</f>
        <v>7.6688326039349389E-3</v>
      </c>
      <c r="BK179" s="30">
        <f ca="1">(1-IF($B179="Male", $C$3, $C$4))^MIN((BK$8-$C$6), $C$5)*IF($B179="Male", MIN(OFFSET(Mortality_Rates!$B$6, $C179, 0), Mortality_Rates!$B$111), MIN(OFFSET(Mortality_Rates!$B$6, $C179, 1),  Mortality_Rates!$C$111))</f>
        <v>7.6688326039349389E-3</v>
      </c>
    </row>
    <row r="180" spans="1:63" x14ac:dyDescent="0.35">
      <c r="A180" t="s">
        <v>38</v>
      </c>
      <c r="B180" t="s">
        <v>32</v>
      </c>
      <c r="C180">
        <f t="shared" si="28"/>
        <v>70</v>
      </c>
      <c r="D180" s="30">
        <f ca="1">(1-IF($B180="Male", $C$3, $C$4))^MIN((D$8-$C$6), $C$5)*IF($B180="Male", MIN(OFFSET(Mortality_Rates!$B$6, $C180, 0), Mortality_Rates!$B$111), MIN(OFFSET(Mortality_Rates!$B$6, $C180, 1),  Mortality_Rates!$C$111))</f>
        <v>1.5463105500000001E-2</v>
      </c>
      <c r="E180" s="30">
        <f ca="1">(1-IF($B180="Male", $C$3, $C$4))^MIN((E$8-$C$6), $C$5)*IF($B180="Male", MIN(OFFSET(Mortality_Rates!$B$6, $C180, 0), Mortality_Rates!$B$111), MIN(OFFSET(Mortality_Rates!$B$6, $C180, 1),  Mortality_Rates!$C$111))</f>
        <v>1.5285279786750001E-2</v>
      </c>
      <c r="F180" s="30">
        <f ca="1">(1-IF($B180="Male", $C$3, $C$4))^MIN((F$8-$C$6), $C$5)*IF($B180="Male", MIN(OFFSET(Mortality_Rates!$B$6, $C180, 0), Mortality_Rates!$B$111), MIN(OFFSET(Mortality_Rates!$B$6, $C180, 1),  Mortality_Rates!$C$111))</f>
        <v>1.5109499069202377E-2</v>
      </c>
      <c r="G180" s="30">
        <f ca="1">(1-IF($B180="Male", $C$3, $C$4))^MIN((G$8-$C$6), $C$5)*IF($B180="Male", MIN(OFFSET(Mortality_Rates!$B$6, $C180, 0), Mortality_Rates!$B$111), MIN(OFFSET(Mortality_Rates!$B$6, $C180, 1),  Mortality_Rates!$C$111))</f>
        <v>1.493573982990655E-2</v>
      </c>
      <c r="H180" s="30">
        <f ca="1">(1-IF($B180="Male", $C$3, $C$4))^MIN((H$8-$C$6), $C$5)*IF($B180="Male", MIN(OFFSET(Mortality_Rates!$B$6, $C180, 0), Mortality_Rates!$B$111), MIN(OFFSET(Mortality_Rates!$B$6, $C180, 1),  Mortality_Rates!$C$111))</f>
        <v>1.4763978821862625E-2</v>
      </c>
      <c r="I180" s="30">
        <f ca="1">(1-IF($B180="Male", $C$3, $C$4))^MIN((I$8-$C$6), $C$5)*IF($B180="Male", MIN(OFFSET(Mortality_Rates!$B$6, $C180, 0), Mortality_Rates!$B$111), MIN(OFFSET(Mortality_Rates!$B$6, $C180, 1),  Mortality_Rates!$C$111))</f>
        <v>1.4594193065411204E-2</v>
      </c>
      <c r="J180" s="30">
        <f ca="1">(1-IF($B180="Male", $C$3, $C$4))^MIN((J$8-$C$6), $C$5)*IF($B180="Male", MIN(OFFSET(Mortality_Rates!$B$6, $C180, 0), Mortality_Rates!$B$111), MIN(OFFSET(Mortality_Rates!$B$6, $C180, 1),  Mortality_Rates!$C$111))</f>
        <v>1.4426359845158977E-2</v>
      </c>
      <c r="K180" s="30">
        <f ca="1">(1-IF($B180="Male", $C$3, $C$4))^MIN((K$8-$C$6), $C$5)*IF($B180="Male", MIN(OFFSET(Mortality_Rates!$B$6, $C180, 0), Mortality_Rates!$B$111), MIN(OFFSET(Mortality_Rates!$B$6, $C180, 1),  Mortality_Rates!$C$111))</f>
        <v>1.4260456706939649E-2</v>
      </c>
      <c r="L180" s="30">
        <f ca="1">(1-IF($B180="Male", $C$3, $C$4))^MIN((L$8-$C$6), $C$5)*IF($B180="Male", MIN(OFFSET(Mortality_Rates!$B$6, $C180, 0), Mortality_Rates!$B$111), MIN(OFFSET(Mortality_Rates!$B$6, $C180, 1),  Mortality_Rates!$C$111))</f>
        <v>1.4096461454809842E-2</v>
      </c>
      <c r="M180" s="30">
        <f ca="1">(1-IF($B180="Male", $C$3, $C$4))^MIN((M$8-$C$6), $C$5)*IF($B180="Male", MIN(OFFSET(Mortality_Rates!$B$6, $C180, 0), Mortality_Rates!$B$111), MIN(OFFSET(Mortality_Rates!$B$6, $C180, 1),  Mortality_Rates!$C$111))</f>
        <v>1.393435214807953E-2</v>
      </c>
      <c r="N180" s="30">
        <f ca="1">(1-IF($B180="Male", $C$3, $C$4))^MIN((N$8-$C$6), $C$5)*IF($B180="Male", MIN(OFFSET(Mortality_Rates!$B$6, $C180, 0), Mortality_Rates!$B$111), MIN(OFFSET(Mortality_Rates!$B$6, $C180, 1),  Mortality_Rates!$C$111))</f>
        <v>1.3774107098376615E-2</v>
      </c>
      <c r="O180" s="30">
        <f ca="1">(1-IF($B180="Male", $C$3, $C$4))^MIN((O$8-$C$6), $C$5)*IF($B180="Male", MIN(OFFSET(Mortality_Rates!$B$6, $C180, 0), Mortality_Rates!$B$111), MIN(OFFSET(Mortality_Rates!$B$6, $C180, 1),  Mortality_Rates!$C$111))</f>
        <v>1.3615704866745286E-2</v>
      </c>
      <c r="P180" s="30">
        <f ca="1">(1-IF($B180="Male", $C$3, $C$4))^MIN((P$8-$C$6), $C$5)*IF($B180="Male", MIN(OFFSET(Mortality_Rates!$B$6, $C180, 0), Mortality_Rates!$B$111), MIN(OFFSET(Mortality_Rates!$B$6, $C180, 1),  Mortality_Rates!$C$111))</f>
        <v>1.3459124260777715E-2</v>
      </c>
      <c r="Q180" s="30">
        <f ca="1">(1-IF($B180="Male", $C$3, $C$4))^MIN((Q$8-$C$6), $C$5)*IF($B180="Male", MIN(OFFSET(Mortality_Rates!$B$6, $C180, 0), Mortality_Rates!$B$111), MIN(OFFSET(Mortality_Rates!$B$6, $C180, 1),  Mortality_Rates!$C$111))</f>
        <v>1.3304344331778772E-2</v>
      </c>
      <c r="R180" s="30">
        <f ca="1">(1-IF($B180="Male", $C$3, $C$4))^MIN((R$8-$C$6), $C$5)*IF($B180="Male", MIN(OFFSET(Mortality_Rates!$B$6, $C180, 0), Mortality_Rates!$B$111), MIN(OFFSET(Mortality_Rates!$B$6, $C180, 1),  Mortality_Rates!$C$111))</f>
        <v>1.3151344371963317E-2</v>
      </c>
      <c r="S180" s="30">
        <f ca="1">(1-IF($B180="Male", $C$3, $C$4))^MIN((S$8-$C$6), $C$5)*IF($B180="Male", MIN(OFFSET(Mortality_Rates!$B$6, $C180, 0), Mortality_Rates!$B$111), MIN(OFFSET(Mortality_Rates!$B$6, $C180, 1),  Mortality_Rates!$C$111))</f>
        <v>1.3000103911685738E-2</v>
      </c>
      <c r="T180" s="30">
        <f ca="1">(1-IF($B180="Male", $C$3, $C$4))^MIN((T$8-$C$6), $C$5)*IF($B180="Male", MIN(OFFSET(Mortality_Rates!$B$6, $C180, 0), Mortality_Rates!$B$111), MIN(OFFSET(Mortality_Rates!$B$6, $C180, 1),  Mortality_Rates!$C$111))</f>
        <v>1.2850602716701352E-2</v>
      </c>
      <c r="U180" s="30">
        <f ca="1">(1-IF($B180="Male", $C$3, $C$4))^MIN((U$8-$C$6), $C$5)*IF($B180="Male", MIN(OFFSET(Mortality_Rates!$B$6, $C180, 0), Mortality_Rates!$B$111), MIN(OFFSET(Mortality_Rates!$B$6, $C180, 1),  Mortality_Rates!$C$111))</f>
        <v>1.2702820785459286E-2</v>
      </c>
      <c r="V180" s="30">
        <f ca="1">(1-IF($B180="Male", $C$3, $C$4))^MIN((V$8-$C$6), $C$5)*IF($B180="Male", MIN(OFFSET(Mortality_Rates!$B$6, $C180, 0), Mortality_Rates!$B$111), MIN(OFFSET(Mortality_Rates!$B$6, $C180, 1),  Mortality_Rates!$C$111))</f>
        <v>1.2556738346426503E-2</v>
      </c>
      <c r="W180" s="30">
        <f ca="1">(1-IF($B180="Male", $C$3, $C$4))^MIN((W$8-$C$6), $C$5)*IF($B180="Male", MIN(OFFSET(Mortality_Rates!$B$6, $C180, 0), Mortality_Rates!$B$111), MIN(OFFSET(Mortality_Rates!$B$6, $C180, 1),  Mortality_Rates!$C$111))</f>
        <v>1.24123358554426E-2</v>
      </c>
      <c r="X180" s="30">
        <f ca="1">(1-IF($B180="Male", $C$3, $C$4))^MIN((X$8-$C$6), $C$5)*IF($B180="Male", MIN(OFFSET(Mortality_Rates!$B$6, $C180, 0), Mortality_Rates!$B$111), MIN(OFFSET(Mortality_Rates!$B$6, $C180, 1),  Mortality_Rates!$C$111))</f>
        <v>1.2269593993105012E-2</v>
      </c>
      <c r="Y180" s="30">
        <f ca="1">(1-IF($B180="Male", $C$3, $C$4))^MIN((Y$8-$C$6), $C$5)*IF($B180="Male", MIN(OFFSET(Mortality_Rates!$B$6, $C180, 0), Mortality_Rates!$B$111), MIN(OFFSET(Mortality_Rates!$B$6, $C180, 1),  Mortality_Rates!$C$111))</f>
        <v>1.2128493662184303E-2</v>
      </c>
      <c r="Z180" s="30">
        <f ca="1">(1-IF($B180="Male", $C$3, $C$4))^MIN((Z$8-$C$6), $C$5)*IF($B180="Male", MIN(OFFSET(Mortality_Rates!$B$6, $C180, 0), Mortality_Rates!$B$111), MIN(OFFSET(Mortality_Rates!$B$6, $C180, 1),  Mortality_Rates!$C$111))</f>
        <v>1.1989015985069185E-2</v>
      </c>
      <c r="AA180" s="30">
        <f ca="1">(1-IF($B180="Male", $C$3, $C$4))^MIN((AA$8-$C$6), $C$5)*IF($B180="Male", MIN(OFFSET(Mortality_Rates!$B$6, $C180, 0), Mortality_Rates!$B$111), MIN(OFFSET(Mortality_Rates!$B$6, $C180, 1),  Mortality_Rates!$C$111))</f>
        <v>1.1851142301240888E-2</v>
      </c>
      <c r="AB180" s="30">
        <f ca="1">(1-IF($B180="Male", $C$3, $C$4))^MIN((AB$8-$C$6), $C$5)*IF($B180="Male", MIN(OFFSET(Mortality_Rates!$B$6, $C180, 0), Mortality_Rates!$B$111), MIN(OFFSET(Mortality_Rates!$B$6, $C180, 1),  Mortality_Rates!$C$111))</f>
        <v>1.1714854164776618E-2</v>
      </c>
      <c r="AC180" s="30">
        <f ca="1">(1-IF($B180="Male", $C$3, $C$4))^MIN((AC$8-$C$6), $C$5)*IF($B180="Male", MIN(OFFSET(Mortality_Rates!$B$6, $C180, 0), Mortality_Rates!$B$111), MIN(OFFSET(Mortality_Rates!$B$6, $C180, 1),  Mortality_Rates!$C$111))</f>
        <v>1.1580133341881687E-2</v>
      </c>
      <c r="AD180" s="30">
        <f ca="1">(1-IF($B180="Male", $C$3, $C$4))^MIN((AD$8-$C$6), $C$5)*IF($B180="Male", MIN(OFFSET(Mortality_Rates!$B$6, $C180, 0), Mortality_Rates!$B$111), MIN(OFFSET(Mortality_Rates!$B$6, $C180, 1),  Mortality_Rates!$C$111))</f>
        <v>1.1446961808450049E-2</v>
      </c>
      <c r="AE180" s="30">
        <f ca="1">(1-IF($B180="Male", $C$3, $C$4))^MIN((AE$8-$C$6), $C$5)*IF($B180="Male", MIN(OFFSET(Mortality_Rates!$B$6, $C180, 0), Mortality_Rates!$B$111), MIN(OFFSET(Mortality_Rates!$B$6, $C180, 1),  Mortality_Rates!$C$111))</f>
        <v>1.1315321747652875E-2</v>
      </c>
      <c r="AF180" s="30">
        <f ca="1">(1-IF($B180="Male", $C$3, $C$4))^MIN((AF$8-$C$6), $C$5)*IF($B180="Male", MIN(OFFSET(Mortality_Rates!$B$6, $C180, 0), Mortality_Rates!$B$111), MIN(OFFSET(Mortality_Rates!$B$6, $C180, 1),  Mortality_Rates!$C$111))</f>
        <v>1.1185195547554866E-2</v>
      </c>
      <c r="AG180" s="30">
        <f ca="1">(1-IF($B180="Male", $C$3, $C$4))^MIN((AG$8-$C$6), $C$5)*IF($B180="Male", MIN(OFFSET(Mortality_Rates!$B$6, $C180, 0), Mortality_Rates!$B$111), MIN(OFFSET(Mortality_Rates!$B$6, $C180, 1),  Mortality_Rates!$C$111))</f>
        <v>1.1056565798757986E-2</v>
      </c>
      <c r="AH180" s="30">
        <f ca="1">(1-IF($B180="Male", $C$3, $C$4))^MIN((AH$8-$C$6), $C$5)*IF($B180="Male", MIN(OFFSET(Mortality_Rates!$B$6, $C180, 0), Mortality_Rates!$B$111), MIN(OFFSET(Mortality_Rates!$B$6, $C180, 1),  Mortality_Rates!$C$111))</f>
        <v>1.0929415292072269E-2</v>
      </c>
      <c r="AI180" s="30">
        <f ca="1">(1-IF($B180="Male", $C$3, $C$4))^MIN((AI$8-$C$6), $C$5)*IF($B180="Male", MIN(OFFSET(Mortality_Rates!$B$6, $C180, 0), Mortality_Rates!$B$111), MIN(OFFSET(Mortality_Rates!$B$6, $C180, 1),  Mortality_Rates!$C$111))</f>
        <v>1.0803727016213438E-2</v>
      </c>
      <c r="AJ180" s="30">
        <f ca="1">(1-IF($B180="Male", $C$3, $C$4))^MIN((AJ$8-$C$6), $C$5)*IF($B180="Male", MIN(OFFSET(Mortality_Rates!$B$6, $C180, 0), Mortality_Rates!$B$111), MIN(OFFSET(Mortality_Rates!$B$6, $C180, 1),  Mortality_Rates!$C$111))</f>
        <v>1.0679484155526983E-2</v>
      </c>
      <c r="AK180" s="30">
        <f ca="1">(1-IF($B180="Male", $C$3, $C$4))^MIN((AK$8-$C$6), $C$5)*IF($B180="Male", MIN(OFFSET(Mortality_Rates!$B$6, $C180, 0), Mortality_Rates!$B$111), MIN(OFFSET(Mortality_Rates!$B$6, $C180, 1),  Mortality_Rates!$C$111))</f>
        <v>1.0556670087738423E-2</v>
      </c>
      <c r="AL180" s="30">
        <f ca="1">(1-IF($B180="Male", $C$3, $C$4))^MIN((AL$8-$C$6), $C$5)*IF($B180="Male", MIN(OFFSET(Mortality_Rates!$B$6, $C180, 0), Mortality_Rates!$B$111), MIN(OFFSET(Mortality_Rates!$B$6, $C180, 1),  Mortality_Rates!$C$111))</f>
        <v>1.043526838172943E-2</v>
      </c>
      <c r="AM180" s="30">
        <f ca="1">(1-IF($B180="Male", $C$3, $C$4))^MIN((AM$8-$C$6), $C$5)*IF($B180="Male", MIN(OFFSET(Mortality_Rates!$B$6, $C180, 0), Mortality_Rates!$B$111), MIN(OFFSET(Mortality_Rates!$B$6, $C180, 1),  Mortality_Rates!$C$111))</f>
        <v>1.0315262795339543E-2</v>
      </c>
      <c r="AN180" s="30">
        <f ca="1">(1-IF($B180="Male", $C$3, $C$4))^MIN((AN$8-$C$6), $C$5)*IF($B180="Male", MIN(OFFSET(Mortality_Rates!$B$6, $C180, 0), Mortality_Rates!$B$111), MIN(OFFSET(Mortality_Rates!$B$6, $C180, 1),  Mortality_Rates!$C$111))</f>
        <v>1.019663727319314E-2</v>
      </c>
      <c r="AO180" s="30">
        <f ca="1">(1-IF($B180="Male", $C$3, $C$4))^MIN((AO$8-$C$6), $C$5)*IF($B180="Male", MIN(OFFSET(Mortality_Rates!$B$6, $C180, 0), Mortality_Rates!$B$111), MIN(OFFSET(Mortality_Rates!$B$6, $C180, 1),  Mortality_Rates!$C$111))</f>
        <v>1.0079375944551418E-2</v>
      </c>
      <c r="AP180" s="30">
        <f ca="1">(1-IF($B180="Male", $C$3, $C$4))^MIN((AP$8-$C$6), $C$5)*IF($B180="Male", MIN(OFFSET(Mortality_Rates!$B$6, $C180, 0), Mortality_Rates!$B$111), MIN(OFFSET(Mortality_Rates!$B$6, $C180, 1),  Mortality_Rates!$C$111))</f>
        <v>9.9634631211890767E-3</v>
      </c>
      <c r="AQ180" s="30">
        <f ca="1">(1-IF($B180="Male", $C$3, $C$4))^MIN((AQ$8-$C$6), $C$5)*IF($B180="Male", MIN(OFFSET(Mortality_Rates!$B$6, $C180, 0), Mortality_Rates!$B$111), MIN(OFFSET(Mortality_Rates!$B$6, $C180, 1),  Mortality_Rates!$C$111))</f>
        <v>9.848883295295402E-3</v>
      </c>
      <c r="AR180" s="30">
        <f ca="1">(1-IF($B180="Male", $C$3, $C$4))^MIN((AR$8-$C$6), $C$5)*IF($B180="Male", MIN(OFFSET(Mortality_Rates!$B$6, $C180, 0), Mortality_Rates!$B$111), MIN(OFFSET(Mortality_Rates!$B$6, $C180, 1),  Mortality_Rates!$C$111))</f>
        <v>9.7356211373995048E-3</v>
      </c>
      <c r="AS180" s="30">
        <f ca="1">(1-IF($B180="Male", $C$3, $C$4))^MIN((AS$8-$C$6), $C$5)*IF($B180="Male", MIN(OFFSET(Mortality_Rates!$B$6, $C180, 0), Mortality_Rates!$B$111), MIN(OFFSET(Mortality_Rates!$B$6, $C180, 1),  Mortality_Rates!$C$111))</f>
        <v>9.6236614943194104E-3</v>
      </c>
      <c r="AT180" s="30">
        <f ca="1">(1-IF($B180="Male", $C$3, $C$4))^MIN((AT$8-$C$6), $C$5)*IF($B180="Male", MIN(OFFSET(Mortality_Rates!$B$6, $C180, 0), Mortality_Rates!$B$111), MIN(OFFSET(Mortality_Rates!$B$6, $C180, 1),  Mortality_Rates!$C$111))</f>
        <v>9.5129893871347387E-3</v>
      </c>
      <c r="AU180" s="30">
        <f ca="1">(1-IF($B180="Male", $C$3, $C$4))^MIN((AU$8-$C$6), $C$5)*IF($B180="Male", MIN(OFFSET(Mortality_Rates!$B$6, $C180, 0), Mortality_Rates!$B$111), MIN(OFFSET(Mortality_Rates!$B$6, $C180, 1),  Mortality_Rates!$C$111))</f>
        <v>9.4035900091826892E-3</v>
      </c>
      <c r="AV180" s="30">
        <f ca="1">(1-IF($B180="Male", $C$3, $C$4))^MIN((AV$8-$C$6), $C$5)*IF($B180="Male", MIN(OFFSET(Mortality_Rates!$B$6, $C180, 0), Mortality_Rates!$B$111), MIN(OFFSET(Mortality_Rates!$B$6, $C180, 1),  Mortality_Rates!$C$111))</f>
        <v>9.2954487240770895E-3</v>
      </c>
      <c r="AW180" s="30">
        <f ca="1">(1-IF($B180="Male", $C$3, $C$4))^MIN((AW$8-$C$6), $C$5)*IF($B180="Male", MIN(OFFSET(Mortality_Rates!$B$6, $C180, 0), Mortality_Rates!$B$111), MIN(OFFSET(Mortality_Rates!$B$6, $C180, 1),  Mortality_Rates!$C$111))</f>
        <v>9.1885510637502027E-3</v>
      </c>
      <c r="AX180" s="30">
        <f ca="1">(1-IF($B180="Male", $C$3, $C$4))^MIN((AX$8-$C$6), $C$5)*IF($B180="Male", MIN(OFFSET(Mortality_Rates!$B$6, $C180, 0), Mortality_Rates!$B$111), MIN(OFFSET(Mortality_Rates!$B$6, $C180, 1),  Mortality_Rates!$C$111))</f>
        <v>9.0828827265170761E-3</v>
      </c>
      <c r="AY180" s="30">
        <f ca="1">(1-IF($B180="Male", $C$3, $C$4))^MIN((AY$8-$C$6), $C$5)*IF($B180="Male", MIN(OFFSET(Mortality_Rates!$B$6, $C180, 0), Mortality_Rates!$B$111), MIN(OFFSET(Mortality_Rates!$B$6, $C180, 1),  Mortality_Rates!$C$111))</f>
        <v>8.9784295751621293E-3</v>
      </c>
      <c r="AZ180" s="30">
        <f ca="1">(1-IF($B180="Male", $C$3, $C$4))^MIN((AZ$8-$C$6), $C$5)*IF($B180="Male", MIN(OFFSET(Mortality_Rates!$B$6, $C180, 0), Mortality_Rates!$B$111), MIN(OFFSET(Mortality_Rates!$B$6, $C180, 1),  Mortality_Rates!$C$111))</f>
        <v>8.8751776350477641E-3</v>
      </c>
      <c r="BA180" s="30">
        <f ca="1">(1-IF($B180="Male", $C$3, $C$4))^MIN((BA$8-$C$6), $C$5)*IF($B180="Male", MIN(OFFSET(Mortality_Rates!$B$6, $C180, 0), Mortality_Rates!$B$111), MIN(OFFSET(Mortality_Rates!$B$6, $C180, 1),  Mortality_Rates!$C$111))</f>
        <v>8.7731130922447161E-3</v>
      </c>
      <c r="BB180" s="30">
        <f ca="1">(1-IF($B180="Male", $C$3, $C$4))^MIN((BB$8-$C$6), $C$5)*IF($B180="Male", MIN(OFFSET(Mortality_Rates!$B$6, $C180, 0), Mortality_Rates!$B$111), MIN(OFFSET(Mortality_Rates!$B$6, $C180, 1),  Mortality_Rates!$C$111))</f>
        <v>8.7731130922447161E-3</v>
      </c>
      <c r="BC180" s="30">
        <f ca="1">(1-IF($B180="Male", $C$3, $C$4))^MIN((BC$8-$C$6), $C$5)*IF($B180="Male", MIN(OFFSET(Mortality_Rates!$B$6, $C180, 0), Mortality_Rates!$B$111), MIN(OFFSET(Mortality_Rates!$B$6, $C180, 1),  Mortality_Rates!$C$111))</f>
        <v>8.7731130922447161E-3</v>
      </c>
      <c r="BD180" s="30">
        <f ca="1">(1-IF($B180="Male", $C$3, $C$4))^MIN((BD$8-$C$6), $C$5)*IF($B180="Male", MIN(OFFSET(Mortality_Rates!$B$6, $C180, 0), Mortality_Rates!$B$111), MIN(OFFSET(Mortality_Rates!$B$6, $C180, 1),  Mortality_Rates!$C$111))</f>
        <v>8.7731130922447161E-3</v>
      </c>
      <c r="BE180" s="30">
        <f ca="1">(1-IF($B180="Male", $C$3, $C$4))^MIN((BE$8-$C$6), $C$5)*IF($B180="Male", MIN(OFFSET(Mortality_Rates!$B$6, $C180, 0), Mortality_Rates!$B$111), MIN(OFFSET(Mortality_Rates!$B$6, $C180, 1),  Mortality_Rates!$C$111))</f>
        <v>8.7731130922447161E-3</v>
      </c>
      <c r="BF180" s="30">
        <f ca="1">(1-IF($B180="Male", $C$3, $C$4))^MIN((BF$8-$C$6), $C$5)*IF($B180="Male", MIN(OFFSET(Mortality_Rates!$B$6, $C180, 0), Mortality_Rates!$B$111), MIN(OFFSET(Mortality_Rates!$B$6, $C180, 1),  Mortality_Rates!$C$111))</f>
        <v>8.7731130922447161E-3</v>
      </c>
      <c r="BG180" s="30">
        <f ca="1">(1-IF($B180="Male", $C$3, $C$4))^MIN((BG$8-$C$6), $C$5)*IF($B180="Male", MIN(OFFSET(Mortality_Rates!$B$6, $C180, 0), Mortality_Rates!$B$111), MIN(OFFSET(Mortality_Rates!$B$6, $C180, 1),  Mortality_Rates!$C$111))</f>
        <v>8.7731130922447161E-3</v>
      </c>
      <c r="BH180" s="30">
        <f ca="1">(1-IF($B180="Male", $C$3, $C$4))^MIN((BH$8-$C$6), $C$5)*IF($B180="Male", MIN(OFFSET(Mortality_Rates!$B$6, $C180, 0), Mortality_Rates!$B$111), MIN(OFFSET(Mortality_Rates!$B$6, $C180, 1),  Mortality_Rates!$C$111))</f>
        <v>8.7731130922447161E-3</v>
      </c>
      <c r="BI180" s="30">
        <f ca="1">(1-IF($B180="Male", $C$3, $C$4))^MIN((BI$8-$C$6), $C$5)*IF($B180="Male", MIN(OFFSET(Mortality_Rates!$B$6, $C180, 0), Mortality_Rates!$B$111), MIN(OFFSET(Mortality_Rates!$B$6, $C180, 1),  Mortality_Rates!$C$111))</f>
        <v>8.7731130922447161E-3</v>
      </c>
      <c r="BJ180" s="30">
        <f ca="1">(1-IF($B180="Male", $C$3, $C$4))^MIN((BJ$8-$C$6), $C$5)*IF($B180="Male", MIN(OFFSET(Mortality_Rates!$B$6, $C180, 0), Mortality_Rates!$B$111), MIN(OFFSET(Mortality_Rates!$B$6, $C180, 1),  Mortality_Rates!$C$111))</f>
        <v>8.7731130922447161E-3</v>
      </c>
      <c r="BK180" s="30">
        <f ca="1">(1-IF($B180="Male", $C$3, $C$4))^MIN((BK$8-$C$6), $C$5)*IF($B180="Male", MIN(OFFSET(Mortality_Rates!$B$6, $C180, 0), Mortality_Rates!$B$111), MIN(OFFSET(Mortality_Rates!$B$6, $C180, 1),  Mortality_Rates!$C$111))</f>
        <v>8.7731130922447161E-3</v>
      </c>
    </row>
    <row r="181" spans="1:63" x14ac:dyDescent="0.35">
      <c r="A181" t="s">
        <v>38</v>
      </c>
      <c r="B181" t="s">
        <v>32</v>
      </c>
      <c r="C181">
        <f t="shared" si="28"/>
        <v>71</v>
      </c>
      <c r="D181" s="30">
        <f ca="1">(1-IF($B181="Male", $C$3, $C$4))^MIN((D$8-$C$6), $C$5)*IF($B181="Male", MIN(OFFSET(Mortality_Rates!$B$6, $C181, 0), Mortality_Rates!$B$111), MIN(OFFSET(Mortality_Rates!$B$6, $C181, 1),  Mortality_Rates!$C$111))</f>
        <v>1.7681299500000001E-2</v>
      </c>
      <c r="E181" s="30">
        <f ca="1">(1-IF($B181="Male", $C$3, $C$4))^MIN((E$8-$C$6), $C$5)*IF($B181="Male", MIN(OFFSET(Mortality_Rates!$B$6, $C181, 0), Mortality_Rates!$B$111), MIN(OFFSET(Mortality_Rates!$B$6, $C181, 1),  Mortality_Rates!$C$111))</f>
        <v>1.747796455575E-2</v>
      </c>
      <c r="F181" s="30">
        <f ca="1">(1-IF($B181="Male", $C$3, $C$4))^MIN((F$8-$C$6), $C$5)*IF($B181="Male", MIN(OFFSET(Mortality_Rates!$B$6, $C181, 0), Mortality_Rates!$B$111), MIN(OFFSET(Mortality_Rates!$B$6, $C181, 1),  Mortality_Rates!$C$111))</f>
        <v>1.7276967963358876E-2</v>
      </c>
      <c r="G181" s="30">
        <f ca="1">(1-IF($B181="Male", $C$3, $C$4))^MIN((G$8-$C$6), $C$5)*IF($B181="Male", MIN(OFFSET(Mortality_Rates!$B$6, $C181, 0), Mortality_Rates!$B$111), MIN(OFFSET(Mortality_Rates!$B$6, $C181, 1),  Mortality_Rates!$C$111))</f>
        <v>1.7078282831780249E-2</v>
      </c>
      <c r="H181" s="30">
        <f ca="1">(1-IF($B181="Male", $C$3, $C$4))^MIN((H$8-$C$6), $C$5)*IF($B181="Male", MIN(OFFSET(Mortality_Rates!$B$6, $C181, 0), Mortality_Rates!$B$111), MIN(OFFSET(Mortality_Rates!$B$6, $C181, 1),  Mortality_Rates!$C$111))</f>
        <v>1.6881882579214778E-2</v>
      </c>
      <c r="I181" s="30">
        <f ca="1">(1-IF($B181="Male", $C$3, $C$4))^MIN((I$8-$C$6), $C$5)*IF($B181="Male", MIN(OFFSET(Mortality_Rates!$B$6, $C181, 0), Mortality_Rates!$B$111), MIN(OFFSET(Mortality_Rates!$B$6, $C181, 1),  Mortality_Rates!$C$111))</f>
        <v>1.6687740929553808E-2</v>
      </c>
      <c r="J181" s="30">
        <f ca="1">(1-IF($B181="Male", $C$3, $C$4))^MIN((J$8-$C$6), $C$5)*IF($B181="Male", MIN(OFFSET(Mortality_Rates!$B$6, $C181, 0), Mortality_Rates!$B$111), MIN(OFFSET(Mortality_Rates!$B$6, $C181, 1),  Mortality_Rates!$C$111))</f>
        <v>1.6495831908863938E-2</v>
      </c>
      <c r="K181" s="30">
        <f ca="1">(1-IF($B181="Male", $C$3, $C$4))^MIN((K$8-$C$6), $C$5)*IF($B181="Male", MIN(OFFSET(Mortality_Rates!$B$6, $C181, 0), Mortality_Rates!$B$111), MIN(OFFSET(Mortality_Rates!$B$6, $C181, 1),  Mortality_Rates!$C$111))</f>
        <v>1.6306129841912004E-2</v>
      </c>
      <c r="L181" s="30">
        <f ca="1">(1-IF($B181="Male", $C$3, $C$4))^MIN((L$8-$C$6), $C$5)*IF($B181="Male", MIN(OFFSET(Mortality_Rates!$B$6, $C181, 0), Mortality_Rates!$B$111), MIN(OFFSET(Mortality_Rates!$B$6, $C181, 1),  Mortality_Rates!$C$111))</f>
        <v>1.6118609348730016E-2</v>
      </c>
      <c r="M181" s="30">
        <f ca="1">(1-IF($B181="Male", $C$3, $C$4))^MIN((M$8-$C$6), $C$5)*IF($B181="Male", MIN(OFFSET(Mortality_Rates!$B$6, $C181, 0), Mortality_Rates!$B$111), MIN(OFFSET(Mortality_Rates!$B$6, $C181, 1),  Mortality_Rates!$C$111))</f>
        <v>1.5933245341219621E-2</v>
      </c>
      <c r="N181" s="30">
        <f ca="1">(1-IF($B181="Male", $C$3, $C$4))^MIN((N$8-$C$6), $C$5)*IF($B181="Male", MIN(OFFSET(Mortality_Rates!$B$6, $C181, 0), Mortality_Rates!$B$111), MIN(OFFSET(Mortality_Rates!$B$6, $C181, 1),  Mortality_Rates!$C$111))</f>
        <v>1.5750013019795596E-2</v>
      </c>
      <c r="O181" s="30">
        <f ca="1">(1-IF($B181="Male", $C$3, $C$4))^MIN((O$8-$C$6), $C$5)*IF($B181="Male", MIN(OFFSET(Mortality_Rates!$B$6, $C181, 0), Mortality_Rates!$B$111), MIN(OFFSET(Mortality_Rates!$B$6, $C181, 1),  Mortality_Rates!$C$111))</f>
        <v>1.5568887870067948E-2</v>
      </c>
      <c r="P181" s="30">
        <f ca="1">(1-IF($B181="Male", $C$3, $C$4))^MIN((P$8-$C$6), $C$5)*IF($B181="Male", MIN(OFFSET(Mortality_Rates!$B$6, $C181, 0), Mortality_Rates!$B$111), MIN(OFFSET(Mortality_Rates!$B$6, $C181, 1),  Mortality_Rates!$C$111))</f>
        <v>1.5389845659562168E-2</v>
      </c>
      <c r="Q181" s="30">
        <f ca="1">(1-IF($B181="Male", $C$3, $C$4))^MIN((Q$8-$C$6), $C$5)*IF($B181="Male", MIN(OFFSET(Mortality_Rates!$B$6, $C181, 0), Mortality_Rates!$B$111), MIN(OFFSET(Mortality_Rates!$B$6, $C181, 1),  Mortality_Rates!$C$111))</f>
        <v>1.5212862434477203E-2</v>
      </c>
      <c r="R181" s="30">
        <f ca="1">(1-IF($B181="Male", $C$3, $C$4))^MIN((R$8-$C$6), $C$5)*IF($B181="Male", MIN(OFFSET(Mortality_Rates!$B$6, $C181, 0), Mortality_Rates!$B$111), MIN(OFFSET(Mortality_Rates!$B$6, $C181, 1),  Mortality_Rates!$C$111))</f>
        <v>1.5037914516480715E-2</v>
      </c>
      <c r="S181" s="30">
        <f ca="1">(1-IF($B181="Male", $C$3, $C$4))^MIN((S$8-$C$6), $C$5)*IF($B181="Male", MIN(OFFSET(Mortality_Rates!$B$6, $C181, 0), Mortality_Rates!$B$111), MIN(OFFSET(Mortality_Rates!$B$6, $C181, 1),  Mortality_Rates!$C$111))</f>
        <v>1.4864978499541185E-2</v>
      </c>
      <c r="T181" s="30">
        <f ca="1">(1-IF($B181="Male", $C$3, $C$4))^MIN((T$8-$C$6), $C$5)*IF($B181="Male", MIN(OFFSET(Mortality_Rates!$B$6, $C181, 0), Mortality_Rates!$B$111), MIN(OFFSET(Mortality_Rates!$B$6, $C181, 1),  Mortality_Rates!$C$111))</f>
        <v>1.4694031246796461E-2</v>
      </c>
      <c r="U181" s="30">
        <f ca="1">(1-IF($B181="Male", $C$3, $C$4))^MIN((U$8-$C$6), $C$5)*IF($B181="Male", MIN(OFFSET(Mortality_Rates!$B$6, $C181, 0), Mortality_Rates!$B$111), MIN(OFFSET(Mortality_Rates!$B$6, $C181, 1),  Mortality_Rates!$C$111))</f>
        <v>1.4525049887458303E-2</v>
      </c>
      <c r="V181" s="30">
        <f ca="1">(1-IF($B181="Male", $C$3, $C$4))^MIN((V$8-$C$6), $C$5)*IF($B181="Male", MIN(OFFSET(Mortality_Rates!$B$6, $C181, 0), Mortality_Rates!$B$111), MIN(OFFSET(Mortality_Rates!$B$6, $C181, 1),  Mortality_Rates!$C$111))</f>
        <v>1.4358011813752533E-2</v>
      </c>
      <c r="W181" s="30">
        <f ca="1">(1-IF($B181="Male", $C$3, $C$4))^MIN((W$8-$C$6), $C$5)*IF($B181="Male", MIN(OFFSET(Mortality_Rates!$B$6, $C181, 0), Mortality_Rates!$B$111), MIN(OFFSET(Mortality_Rates!$B$6, $C181, 1),  Mortality_Rates!$C$111))</f>
        <v>1.4192894677894381E-2</v>
      </c>
      <c r="X181" s="30">
        <f ca="1">(1-IF($B181="Male", $C$3, $C$4))^MIN((X$8-$C$6), $C$5)*IF($B181="Male", MIN(OFFSET(Mortality_Rates!$B$6, $C181, 0), Mortality_Rates!$B$111), MIN(OFFSET(Mortality_Rates!$B$6, $C181, 1),  Mortality_Rates!$C$111))</f>
        <v>1.4029676389098595E-2</v>
      </c>
      <c r="Y181" s="30">
        <f ca="1">(1-IF($B181="Male", $C$3, $C$4))^MIN((Y$8-$C$6), $C$5)*IF($B181="Male", MIN(OFFSET(Mortality_Rates!$B$6, $C181, 0), Mortality_Rates!$B$111), MIN(OFFSET(Mortality_Rates!$B$6, $C181, 1),  Mortality_Rates!$C$111))</f>
        <v>1.386833511062396E-2</v>
      </c>
      <c r="Z181" s="30">
        <f ca="1">(1-IF($B181="Male", $C$3, $C$4))^MIN((Z$8-$C$6), $C$5)*IF($B181="Male", MIN(OFFSET(Mortality_Rates!$B$6, $C181, 0), Mortality_Rates!$B$111), MIN(OFFSET(Mortality_Rates!$B$6, $C181, 1),  Mortality_Rates!$C$111))</f>
        <v>1.3708849256851787E-2</v>
      </c>
      <c r="AA181" s="30">
        <f ca="1">(1-IF($B181="Male", $C$3, $C$4))^MIN((AA$8-$C$6), $C$5)*IF($B181="Male", MIN(OFFSET(Mortality_Rates!$B$6, $C181, 0), Mortality_Rates!$B$111), MIN(OFFSET(Mortality_Rates!$B$6, $C181, 1),  Mortality_Rates!$C$111))</f>
        <v>1.3551197490397991E-2</v>
      </c>
      <c r="AB181" s="30">
        <f ca="1">(1-IF($B181="Male", $C$3, $C$4))^MIN((AB$8-$C$6), $C$5)*IF($B181="Male", MIN(OFFSET(Mortality_Rates!$B$6, $C181, 0), Mortality_Rates!$B$111), MIN(OFFSET(Mortality_Rates!$B$6, $C181, 1),  Mortality_Rates!$C$111))</f>
        <v>1.3395358719258415E-2</v>
      </c>
      <c r="AC181" s="30">
        <f ca="1">(1-IF($B181="Male", $C$3, $C$4))^MIN((AC$8-$C$6), $C$5)*IF($B181="Male", MIN(OFFSET(Mortality_Rates!$B$6, $C181, 0), Mortality_Rates!$B$111), MIN(OFFSET(Mortality_Rates!$B$6, $C181, 1),  Mortality_Rates!$C$111))</f>
        <v>1.3241312093986941E-2</v>
      </c>
      <c r="AD181" s="30">
        <f ca="1">(1-IF($B181="Male", $C$3, $C$4))^MIN((AD$8-$C$6), $C$5)*IF($B181="Male", MIN(OFFSET(Mortality_Rates!$B$6, $C181, 0), Mortality_Rates!$B$111), MIN(OFFSET(Mortality_Rates!$B$6, $C181, 1),  Mortality_Rates!$C$111))</f>
        <v>1.3089037004906094E-2</v>
      </c>
      <c r="AE181" s="30">
        <f ca="1">(1-IF($B181="Male", $C$3, $C$4))^MIN((AE$8-$C$6), $C$5)*IF($B181="Male", MIN(OFFSET(Mortality_Rates!$B$6, $C181, 0), Mortality_Rates!$B$111), MIN(OFFSET(Mortality_Rates!$B$6, $C181, 1),  Mortality_Rates!$C$111))</f>
        <v>1.2938513079349675E-2</v>
      </c>
      <c r="AF181" s="30">
        <f ca="1">(1-IF($B181="Male", $C$3, $C$4))^MIN((AF$8-$C$6), $C$5)*IF($B181="Male", MIN(OFFSET(Mortality_Rates!$B$6, $C181, 0), Mortality_Rates!$B$111), MIN(OFFSET(Mortality_Rates!$B$6, $C181, 1),  Mortality_Rates!$C$111))</f>
        <v>1.2789720178937154E-2</v>
      </c>
      <c r="AG181" s="30">
        <f ca="1">(1-IF($B181="Male", $C$3, $C$4))^MIN((AG$8-$C$6), $C$5)*IF($B181="Male", MIN(OFFSET(Mortality_Rates!$B$6, $C181, 0), Mortality_Rates!$B$111), MIN(OFFSET(Mortality_Rates!$B$6, $C181, 1),  Mortality_Rates!$C$111))</f>
        <v>1.2642638396879376E-2</v>
      </c>
      <c r="AH181" s="30">
        <f ca="1">(1-IF($B181="Male", $C$3, $C$4))^MIN((AH$8-$C$6), $C$5)*IF($B181="Male", MIN(OFFSET(Mortality_Rates!$B$6, $C181, 0), Mortality_Rates!$B$111), MIN(OFFSET(Mortality_Rates!$B$6, $C181, 1),  Mortality_Rates!$C$111))</f>
        <v>1.2497248055315264E-2</v>
      </c>
      <c r="AI181" s="30">
        <f ca="1">(1-IF($B181="Male", $C$3, $C$4))^MIN((AI$8-$C$6), $C$5)*IF($B181="Male", MIN(OFFSET(Mortality_Rates!$B$6, $C181, 0), Mortality_Rates!$B$111), MIN(OFFSET(Mortality_Rates!$B$6, $C181, 1),  Mortality_Rates!$C$111))</f>
        <v>1.2353529702679137E-2</v>
      </c>
      <c r="AJ181" s="30">
        <f ca="1">(1-IF($B181="Male", $C$3, $C$4))^MIN((AJ$8-$C$6), $C$5)*IF($B181="Male", MIN(OFFSET(Mortality_Rates!$B$6, $C181, 0), Mortality_Rates!$B$111), MIN(OFFSET(Mortality_Rates!$B$6, $C181, 1),  Mortality_Rates!$C$111))</f>
        <v>1.2211464111098328E-2</v>
      </c>
      <c r="AK181" s="30">
        <f ca="1">(1-IF($B181="Male", $C$3, $C$4))^MIN((AK$8-$C$6), $C$5)*IF($B181="Male", MIN(OFFSET(Mortality_Rates!$B$6, $C181, 0), Mortality_Rates!$B$111), MIN(OFFSET(Mortality_Rates!$B$6, $C181, 1),  Mortality_Rates!$C$111))</f>
        <v>1.2071032273820696E-2</v>
      </c>
      <c r="AL181" s="30">
        <f ca="1">(1-IF($B181="Male", $C$3, $C$4))^MIN((AL$8-$C$6), $C$5)*IF($B181="Male", MIN(OFFSET(Mortality_Rates!$B$6, $C181, 0), Mortality_Rates!$B$111), MIN(OFFSET(Mortality_Rates!$B$6, $C181, 1),  Mortality_Rates!$C$111))</f>
        <v>1.1932215402671758E-2</v>
      </c>
      <c r="AM181" s="30">
        <f ca="1">(1-IF($B181="Male", $C$3, $C$4))^MIN((AM$8-$C$6), $C$5)*IF($B181="Male", MIN(OFFSET(Mortality_Rates!$B$6, $C181, 0), Mortality_Rates!$B$111), MIN(OFFSET(Mortality_Rates!$B$6, $C181, 1),  Mortality_Rates!$C$111))</f>
        <v>1.1794994925541034E-2</v>
      </c>
      <c r="AN181" s="30">
        <f ca="1">(1-IF($B181="Male", $C$3, $C$4))^MIN((AN$8-$C$6), $C$5)*IF($B181="Male", MIN(OFFSET(Mortality_Rates!$B$6, $C181, 0), Mortality_Rates!$B$111), MIN(OFFSET(Mortality_Rates!$B$6, $C181, 1),  Mortality_Rates!$C$111))</f>
        <v>1.1659352483897314E-2</v>
      </c>
      <c r="AO181" s="30">
        <f ca="1">(1-IF($B181="Male", $C$3, $C$4))^MIN((AO$8-$C$6), $C$5)*IF($B181="Male", MIN(OFFSET(Mortality_Rates!$B$6, $C181, 0), Mortality_Rates!$B$111), MIN(OFFSET(Mortality_Rates!$B$6, $C181, 1),  Mortality_Rates!$C$111))</f>
        <v>1.1525269930332495E-2</v>
      </c>
      <c r="AP181" s="30">
        <f ca="1">(1-IF($B181="Male", $C$3, $C$4))^MIN((AP$8-$C$6), $C$5)*IF($B181="Male", MIN(OFFSET(Mortality_Rates!$B$6, $C181, 0), Mortality_Rates!$B$111), MIN(OFFSET(Mortality_Rates!$B$6, $C181, 1),  Mortality_Rates!$C$111))</f>
        <v>1.1392729326133671E-2</v>
      </c>
      <c r="AQ181" s="30">
        <f ca="1">(1-IF($B181="Male", $C$3, $C$4))^MIN((AQ$8-$C$6), $C$5)*IF($B181="Male", MIN(OFFSET(Mortality_Rates!$B$6, $C181, 0), Mortality_Rates!$B$111), MIN(OFFSET(Mortality_Rates!$B$6, $C181, 1),  Mortality_Rates!$C$111))</f>
        <v>1.1261712938883133E-2</v>
      </c>
      <c r="AR181" s="30">
        <f ca="1">(1-IF($B181="Male", $C$3, $C$4))^MIN((AR$8-$C$6), $C$5)*IF($B181="Male", MIN(OFFSET(Mortality_Rates!$B$6, $C181, 0), Mortality_Rates!$B$111), MIN(OFFSET(Mortality_Rates!$B$6, $C181, 1),  Mortality_Rates!$C$111))</f>
        <v>1.1132203240085977E-2</v>
      </c>
      <c r="AS181" s="30">
        <f ca="1">(1-IF($B181="Male", $C$3, $C$4))^MIN((AS$8-$C$6), $C$5)*IF($B181="Male", MIN(OFFSET(Mortality_Rates!$B$6, $C181, 0), Mortality_Rates!$B$111), MIN(OFFSET(Mortality_Rates!$B$6, $C181, 1),  Mortality_Rates!$C$111))</f>
        <v>1.1004182902824988E-2</v>
      </c>
      <c r="AT181" s="30">
        <f ca="1">(1-IF($B181="Male", $C$3, $C$4))^MIN((AT$8-$C$6), $C$5)*IF($B181="Male", MIN(OFFSET(Mortality_Rates!$B$6, $C181, 0), Mortality_Rates!$B$111), MIN(OFFSET(Mortality_Rates!$B$6, $C181, 1),  Mortality_Rates!$C$111))</f>
        <v>1.0877634799442502E-2</v>
      </c>
      <c r="AU181" s="30">
        <f ca="1">(1-IF($B181="Male", $C$3, $C$4))^MIN((AU$8-$C$6), $C$5)*IF($B181="Male", MIN(OFFSET(Mortality_Rates!$B$6, $C181, 0), Mortality_Rates!$B$111), MIN(OFFSET(Mortality_Rates!$B$6, $C181, 1),  Mortality_Rates!$C$111))</f>
        <v>1.0752541999248915E-2</v>
      </c>
      <c r="AV181" s="30">
        <f ca="1">(1-IF($B181="Male", $C$3, $C$4))^MIN((AV$8-$C$6), $C$5)*IF($B181="Male", MIN(OFFSET(Mortality_Rates!$B$6, $C181, 0), Mortality_Rates!$B$111), MIN(OFFSET(Mortality_Rates!$B$6, $C181, 1),  Mortality_Rates!$C$111))</f>
        <v>1.0628887766257552E-2</v>
      </c>
      <c r="AW181" s="30">
        <f ca="1">(1-IF($B181="Male", $C$3, $C$4))^MIN((AW$8-$C$6), $C$5)*IF($B181="Male", MIN(OFFSET(Mortality_Rates!$B$6, $C181, 0), Mortality_Rates!$B$111), MIN(OFFSET(Mortality_Rates!$B$6, $C181, 1),  Mortality_Rates!$C$111))</f>
        <v>1.0506655556945591E-2</v>
      </c>
      <c r="AX181" s="30">
        <f ca="1">(1-IF($B181="Male", $C$3, $C$4))^MIN((AX$8-$C$6), $C$5)*IF($B181="Male", MIN(OFFSET(Mortality_Rates!$B$6, $C181, 0), Mortality_Rates!$B$111), MIN(OFFSET(Mortality_Rates!$B$6, $C181, 1),  Mortality_Rates!$C$111))</f>
        <v>1.0385829018040716E-2</v>
      </c>
      <c r="AY181" s="30">
        <f ca="1">(1-IF($B181="Male", $C$3, $C$4))^MIN((AY$8-$C$6), $C$5)*IF($B181="Male", MIN(OFFSET(Mortality_Rates!$B$6, $C181, 0), Mortality_Rates!$B$111), MIN(OFFSET(Mortality_Rates!$B$6, $C181, 1),  Mortality_Rates!$C$111))</f>
        <v>1.0266391984333248E-2</v>
      </c>
      <c r="AZ181" s="30">
        <f ca="1">(1-IF($B181="Male", $C$3, $C$4))^MIN((AZ$8-$C$6), $C$5)*IF($B181="Male", MIN(OFFSET(Mortality_Rates!$B$6, $C181, 0), Mortality_Rates!$B$111), MIN(OFFSET(Mortality_Rates!$B$6, $C181, 1),  Mortality_Rates!$C$111))</f>
        <v>1.0148328476513415E-2</v>
      </c>
      <c r="BA181" s="30">
        <f ca="1">(1-IF($B181="Male", $C$3, $C$4))^MIN((BA$8-$C$6), $C$5)*IF($B181="Male", MIN(OFFSET(Mortality_Rates!$B$6, $C181, 0), Mortality_Rates!$B$111), MIN(OFFSET(Mortality_Rates!$B$6, $C181, 1),  Mortality_Rates!$C$111))</f>
        <v>1.0031622699033512E-2</v>
      </c>
      <c r="BB181" s="30">
        <f ca="1">(1-IF($B181="Male", $C$3, $C$4))^MIN((BB$8-$C$6), $C$5)*IF($B181="Male", MIN(OFFSET(Mortality_Rates!$B$6, $C181, 0), Mortality_Rates!$B$111), MIN(OFFSET(Mortality_Rates!$B$6, $C181, 1),  Mortality_Rates!$C$111))</f>
        <v>1.0031622699033512E-2</v>
      </c>
      <c r="BC181" s="30">
        <f ca="1">(1-IF($B181="Male", $C$3, $C$4))^MIN((BC$8-$C$6), $C$5)*IF($B181="Male", MIN(OFFSET(Mortality_Rates!$B$6, $C181, 0), Mortality_Rates!$B$111), MIN(OFFSET(Mortality_Rates!$B$6, $C181, 1),  Mortality_Rates!$C$111))</f>
        <v>1.0031622699033512E-2</v>
      </c>
      <c r="BD181" s="30">
        <f ca="1">(1-IF($B181="Male", $C$3, $C$4))^MIN((BD$8-$C$6), $C$5)*IF($B181="Male", MIN(OFFSET(Mortality_Rates!$B$6, $C181, 0), Mortality_Rates!$B$111), MIN(OFFSET(Mortality_Rates!$B$6, $C181, 1),  Mortality_Rates!$C$111))</f>
        <v>1.0031622699033512E-2</v>
      </c>
      <c r="BE181" s="30">
        <f ca="1">(1-IF($B181="Male", $C$3, $C$4))^MIN((BE$8-$C$6), $C$5)*IF($B181="Male", MIN(OFFSET(Mortality_Rates!$B$6, $C181, 0), Mortality_Rates!$B$111), MIN(OFFSET(Mortality_Rates!$B$6, $C181, 1),  Mortality_Rates!$C$111))</f>
        <v>1.0031622699033512E-2</v>
      </c>
      <c r="BF181" s="30">
        <f ca="1">(1-IF($B181="Male", $C$3, $C$4))^MIN((BF$8-$C$6), $C$5)*IF($B181="Male", MIN(OFFSET(Mortality_Rates!$B$6, $C181, 0), Mortality_Rates!$B$111), MIN(OFFSET(Mortality_Rates!$B$6, $C181, 1),  Mortality_Rates!$C$111))</f>
        <v>1.0031622699033512E-2</v>
      </c>
      <c r="BG181" s="30">
        <f ca="1">(1-IF($B181="Male", $C$3, $C$4))^MIN((BG$8-$C$6), $C$5)*IF($B181="Male", MIN(OFFSET(Mortality_Rates!$B$6, $C181, 0), Mortality_Rates!$B$111), MIN(OFFSET(Mortality_Rates!$B$6, $C181, 1),  Mortality_Rates!$C$111))</f>
        <v>1.0031622699033512E-2</v>
      </c>
      <c r="BH181" s="30">
        <f ca="1">(1-IF($B181="Male", $C$3, $C$4))^MIN((BH$8-$C$6), $C$5)*IF($B181="Male", MIN(OFFSET(Mortality_Rates!$B$6, $C181, 0), Mortality_Rates!$B$111), MIN(OFFSET(Mortality_Rates!$B$6, $C181, 1),  Mortality_Rates!$C$111))</f>
        <v>1.0031622699033512E-2</v>
      </c>
      <c r="BI181" s="30">
        <f ca="1">(1-IF($B181="Male", $C$3, $C$4))^MIN((BI$8-$C$6), $C$5)*IF($B181="Male", MIN(OFFSET(Mortality_Rates!$B$6, $C181, 0), Mortality_Rates!$B$111), MIN(OFFSET(Mortality_Rates!$B$6, $C181, 1),  Mortality_Rates!$C$111))</f>
        <v>1.0031622699033512E-2</v>
      </c>
      <c r="BJ181" s="30">
        <f ca="1">(1-IF($B181="Male", $C$3, $C$4))^MIN((BJ$8-$C$6), $C$5)*IF($B181="Male", MIN(OFFSET(Mortality_Rates!$B$6, $C181, 0), Mortality_Rates!$B$111), MIN(OFFSET(Mortality_Rates!$B$6, $C181, 1),  Mortality_Rates!$C$111))</f>
        <v>1.0031622699033512E-2</v>
      </c>
      <c r="BK181" s="30">
        <f ca="1">(1-IF($B181="Male", $C$3, $C$4))^MIN((BK$8-$C$6), $C$5)*IF($B181="Male", MIN(OFFSET(Mortality_Rates!$B$6, $C181, 0), Mortality_Rates!$B$111), MIN(OFFSET(Mortality_Rates!$B$6, $C181, 1),  Mortality_Rates!$C$111))</f>
        <v>1.0031622699033512E-2</v>
      </c>
    </row>
    <row r="182" spans="1:63" x14ac:dyDescent="0.35">
      <c r="A182" t="s">
        <v>38</v>
      </c>
      <c r="B182" t="s">
        <v>32</v>
      </c>
      <c r="C182">
        <f t="shared" si="28"/>
        <v>72</v>
      </c>
      <c r="D182" s="30">
        <f ca="1">(1-IF($B182="Male", $C$3, $C$4))^MIN((D$8-$C$6), $C$5)*IF($B182="Male", MIN(OFFSET(Mortality_Rates!$B$6, $C182, 0), Mortality_Rates!$B$111), MIN(OFFSET(Mortality_Rates!$B$6, $C182, 1),  Mortality_Rates!$C$111))</f>
        <v>2.0197032E-2</v>
      </c>
      <c r="E182" s="30">
        <f ca="1">(1-IF($B182="Male", $C$3, $C$4))^MIN((E$8-$C$6), $C$5)*IF($B182="Male", MIN(OFFSET(Mortality_Rates!$B$6, $C182, 0), Mortality_Rates!$B$111), MIN(OFFSET(Mortality_Rates!$B$6, $C182, 1),  Mortality_Rates!$C$111))</f>
        <v>1.9964766132E-2</v>
      </c>
      <c r="F182" s="30">
        <f ca="1">(1-IF($B182="Male", $C$3, $C$4))^MIN((F$8-$C$6), $C$5)*IF($B182="Male", MIN(OFFSET(Mortality_Rates!$B$6, $C182, 0), Mortality_Rates!$B$111), MIN(OFFSET(Mortality_Rates!$B$6, $C182, 1),  Mortality_Rates!$C$111))</f>
        <v>1.9735171321482E-2</v>
      </c>
      <c r="G182" s="30">
        <f ca="1">(1-IF($B182="Male", $C$3, $C$4))^MIN((G$8-$C$6), $C$5)*IF($B182="Male", MIN(OFFSET(Mortality_Rates!$B$6, $C182, 0), Mortality_Rates!$B$111), MIN(OFFSET(Mortality_Rates!$B$6, $C182, 1),  Mortality_Rates!$C$111))</f>
        <v>1.9508216851284958E-2</v>
      </c>
      <c r="H182" s="30">
        <f ca="1">(1-IF($B182="Male", $C$3, $C$4))^MIN((H$8-$C$6), $C$5)*IF($B182="Male", MIN(OFFSET(Mortality_Rates!$B$6, $C182, 0), Mortality_Rates!$B$111), MIN(OFFSET(Mortality_Rates!$B$6, $C182, 1),  Mortality_Rates!$C$111))</f>
        <v>1.9283872357495183E-2</v>
      </c>
      <c r="I182" s="30">
        <f ca="1">(1-IF($B182="Male", $C$3, $C$4))^MIN((I$8-$C$6), $C$5)*IF($B182="Male", MIN(OFFSET(Mortality_Rates!$B$6, $C182, 0), Mortality_Rates!$B$111), MIN(OFFSET(Mortality_Rates!$B$6, $C182, 1),  Mortality_Rates!$C$111))</f>
        <v>1.9062107825383985E-2</v>
      </c>
      <c r="J182" s="30">
        <f ca="1">(1-IF($B182="Male", $C$3, $C$4))^MIN((J$8-$C$6), $C$5)*IF($B182="Male", MIN(OFFSET(Mortality_Rates!$B$6, $C182, 0), Mortality_Rates!$B$111), MIN(OFFSET(Mortality_Rates!$B$6, $C182, 1),  Mortality_Rates!$C$111))</f>
        <v>1.8842893585392071E-2</v>
      </c>
      <c r="K182" s="30">
        <f ca="1">(1-IF($B182="Male", $C$3, $C$4))^MIN((K$8-$C$6), $C$5)*IF($B182="Male", MIN(OFFSET(Mortality_Rates!$B$6, $C182, 0), Mortality_Rates!$B$111), MIN(OFFSET(Mortality_Rates!$B$6, $C182, 1),  Mortality_Rates!$C$111))</f>
        <v>1.8626200309160065E-2</v>
      </c>
      <c r="L182" s="30">
        <f ca="1">(1-IF($B182="Male", $C$3, $C$4))^MIN((L$8-$C$6), $C$5)*IF($B182="Male", MIN(OFFSET(Mortality_Rates!$B$6, $C182, 0), Mortality_Rates!$B$111), MIN(OFFSET(Mortality_Rates!$B$6, $C182, 1),  Mortality_Rates!$C$111))</f>
        <v>1.8411999005604723E-2</v>
      </c>
      <c r="M182" s="30">
        <f ca="1">(1-IF($B182="Male", $C$3, $C$4))^MIN((M$8-$C$6), $C$5)*IF($B182="Male", MIN(OFFSET(Mortality_Rates!$B$6, $C182, 0), Mortality_Rates!$B$111), MIN(OFFSET(Mortality_Rates!$B$6, $C182, 1),  Mortality_Rates!$C$111))</f>
        <v>1.8200261017040267E-2</v>
      </c>
      <c r="N182" s="30">
        <f ca="1">(1-IF($B182="Male", $C$3, $C$4))^MIN((N$8-$C$6), $C$5)*IF($B182="Male", MIN(OFFSET(Mortality_Rates!$B$6, $C182, 0), Mortality_Rates!$B$111), MIN(OFFSET(Mortality_Rates!$B$6, $C182, 1),  Mortality_Rates!$C$111))</f>
        <v>1.7990958015344307E-2</v>
      </c>
      <c r="O182" s="30">
        <f ca="1">(1-IF($B182="Male", $C$3, $C$4))^MIN((O$8-$C$6), $C$5)*IF($B182="Male", MIN(OFFSET(Mortality_Rates!$B$6, $C182, 0), Mortality_Rates!$B$111), MIN(OFFSET(Mortality_Rates!$B$6, $C182, 1),  Mortality_Rates!$C$111))</f>
        <v>1.7784061998167847E-2</v>
      </c>
      <c r="P182" s="30">
        <f ca="1">(1-IF($B182="Male", $C$3, $C$4))^MIN((P$8-$C$6), $C$5)*IF($B182="Male", MIN(OFFSET(Mortality_Rates!$B$6, $C182, 0), Mortality_Rates!$B$111), MIN(OFFSET(Mortality_Rates!$B$6, $C182, 1),  Mortality_Rates!$C$111))</f>
        <v>1.757954528518892E-2</v>
      </c>
      <c r="Q182" s="30">
        <f ca="1">(1-IF($B182="Male", $C$3, $C$4))^MIN((Q$8-$C$6), $C$5)*IF($B182="Male", MIN(OFFSET(Mortality_Rates!$B$6, $C182, 0), Mortality_Rates!$B$111), MIN(OFFSET(Mortality_Rates!$B$6, $C182, 1),  Mortality_Rates!$C$111))</f>
        <v>1.7377380514409246E-2</v>
      </c>
      <c r="R182" s="30">
        <f ca="1">(1-IF($B182="Male", $C$3, $C$4))^MIN((R$8-$C$6), $C$5)*IF($B182="Male", MIN(OFFSET(Mortality_Rates!$B$6, $C182, 0), Mortality_Rates!$B$111), MIN(OFFSET(Mortality_Rates!$B$6, $C182, 1),  Mortality_Rates!$C$111))</f>
        <v>1.7177540638493541E-2</v>
      </c>
      <c r="S182" s="30">
        <f ca="1">(1-IF($B182="Male", $C$3, $C$4))^MIN((S$8-$C$6), $C$5)*IF($B182="Male", MIN(OFFSET(Mortality_Rates!$B$6, $C182, 0), Mortality_Rates!$B$111), MIN(OFFSET(Mortality_Rates!$B$6, $C182, 1),  Mortality_Rates!$C$111))</f>
        <v>1.6979998921150864E-2</v>
      </c>
      <c r="T182" s="30">
        <f ca="1">(1-IF($B182="Male", $C$3, $C$4))^MIN((T$8-$C$6), $C$5)*IF($B182="Male", MIN(OFFSET(Mortality_Rates!$B$6, $C182, 0), Mortality_Rates!$B$111), MIN(OFFSET(Mortality_Rates!$B$6, $C182, 1),  Mortality_Rates!$C$111))</f>
        <v>1.6784728933557629E-2</v>
      </c>
      <c r="U182" s="30">
        <f ca="1">(1-IF($B182="Male", $C$3, $C$4))^MIN((U$8-$C$6), $C$5)*IF($B182="Male", MIN(OFFSET(Mortality_Rates!$B$6, $C182, 0), Mortality_Rates!$B$111), MIN(OFFSET(Mortality_Rates!$B$6, $C182, 1),  Mortality_Rates!$C$111))</f>
        <v>1.6591704550821717E-2</v>
      </c>
      <c r="V182" s="30">
        <f ca="1">(1-IF($B182="Male", $C$3, $C$4))^MIN((V$8-$C$6), $C$5)*IF($B182="Male", MIN(OFFSET(Mortality_Rates!$B$6, $C182, 0), Mortality_Rates!$B$111), MIN(OFFSET(Mortality_Rates!$B$6, $C182, 1),  Mortality_Rates!$C$111))</f>
        <v>1.6400899948487268E-2</v>
      </c>
      <c r="W182" s="30">
        <f ca="1">(1-IF($B182="Male", $C$3, $C$4))^MIN((W$8-$C$6), $C$5)*IF($B182="Male", MIN(OFFSET(Mortality_Rates!$B$6, $C182, 0), Mortality_Rates!$B$111), MIN(OFFSET(Mortality_Rates!$B$6, $C182, 1),  Mortality_Rates!$C$111))</f>
        <v>1.6212289599079666E-2</v>
      </c>
      <c r="X182" s="30">
        <f ca="1">(1-IF($B182="Male", $C$3, $C$4))^MIN((X$8-$C$6), $C$5)*IF($B182="Male", MIN(OFFSET(Mortality_Rates!$B$6, $C182, 0), Mortality_Rates!$B$111), MIN(OFFSET(Mortality_Rates!$B$6, $C182, 1),  Mortality_Rates!$C$111))</f>
        <v>1.6025848268690249E-2</v>
      </c>
      <c r="Y182" s="30">
        <f ca="1">(1-IF($B182="Male", $C$3, $C$4))^MIN((Y$8-$C$6), $C$5)*IF($B182="Male", MIN(OFFSET(Mortality_Rates!$B$6, $C182, 0), Mortality_Rates!$B$111), MIN(OFFSET(Mortality_Rates!$B$6, $C182, 1),  Mortality_Rates!$C$111))</f>
        <v>1.5841551013600311E-2</v>
      </c>
      <c r="Z182" s="30">
        <f ca="1">(1-IF($B182="Male", $C$3, $C$4))^MIN((Z$8-$C$6), $C$5)*IF($B182="Male", MIN(OFFSET(Mortality_Rates!$B$6, $C182, 0), Mortality_Rates!$B$111), MIN(OFFSET(Mortality_Rates!$B$6, $C182, 1),  Mortality_Rates!$C$111))</f>
        <v>1.5659373176943908E-2</v>
      </c>
      <c r="AA182" s="30">
        <f ca="1">(1-IF($B182="Male", $C$3, $C$4))^MIN((AA$8-$C$6), $C$5)*IF($B182="Male", MIN(OFFSET(Mortality_Rates!$B$6, $C182, 0), Mortality_Rates!$B$111), MIN(OFFSET(Mortality_Rates!$B$6, $C182, 1),  Mortality_Rates!$C$111))</f>
        <v>1.5479290385409053E-2</v>
      </c>
      <c r="AB182" s="30">
        <f ca="1">(1-IF($B182="Male", $C$3, $C$4))^MIN((AB$8-$C$6), $C$5)*IF($B182="Male", MIN(OFFSET(Mortality_Rates!$B$6, $C182, 0), Mortality_Rates!$B$111), MIN(OFFSET(Mortality_Rates!$B$6, $C182, 1),  Mortality_Rates!$C$111))</f>
        <v>1.5301278545976849E-2</v>
      </c>
      <c r="AC182" s="30">
        <f ca="1">(1-IF($B182="Male", $C$3, $C$4))^MIN((AC$8-$C$6), $C$5)*IF($B182="Male", MIN(OFFSET(Mortality_Rates!$B$6, $C182, 0), Mortality_Rates!$B$111), MIN(OFFSET(Mortality_Rates!$B$6, $C182, 1),  Mortality_Rates!$C$111))</f>
        <v>1.5125313842698116E-2</v>
      </c>
      <c r="AD182" s="30">
        <f ca="1">(1-IF($B182="Male", $C$3, $C$4))^MIN((AD$8-$C$6), $C$5)*IF($B182="Male", MIN(OFFSET(Mortality_Rates!$B$6, $C182, 0), Mortality_Rates!$B$111), MIN(OFFSET(Mortality_Rates!$B$6, $C182, 1),  Mortality_Rates!$C$111))</f>
        <v>1.4951372733507088E-2</v>
      </c>
      <c r="AE182" s="30">
        <f ca="1">(1-IF($B182="Male", $C$3, $C$4))^MIN((AE$8-$C$6), $C$5)*IF($B182="Male", MIN(OFFSET(Mortality_Rates!$B$6, $C182, 0), Mortality_Rates!$B$111), MIN(OFFSET(Mortality_Rates!$B$6, $C182, 1),  Mortality_Rates!$C$111))</f>
        <v>1.4779431947071759E-2</v>
      </c>
      <c r="AF182" s="30">
        <f ca="1">(1-IF($B182="Male", $C$3, $C$4))^MIN((AF$8-$C$6), $C$5)*IF($B182="Male", MIN(OFFSET(Mortality_Rates!$B$6, $C182, 0), Mortality_Rates!$B$111), MIN(OFFSET(Mortality_Rates!$B$6, $C182, 1),  Mortality_Rates!$C$111))</f>
        <v>1.4609468479680433E-2</v>
      </c>
      <c r="AG182" s="30">
        <f ca="1">(1-IF($B182="Male", $C$3, $C$4))^MIN((AG$8-$C$6), $C$5)*IF($B182="Male", MIN(OFFSET(Mortality_Rates!$B$6, $C182, 0), Mortality_Rates!$B$111), MIN(OFFSET(Mortality_Rates!$B$6, $C182, 1),  Mortality_Rates!$C$111))</f>
        <v>1.4441459592164108E-2</v>
      </c>
      <c r="AH182" s="30">
        <f ca="1">(1-IF($B182="Male", $C$3, $C$4))^MIN((AH$8-$C$6), $C$5)*IF($B182="Male", MIN(OFFSET(Mortality_Rates!$B$6, $C182, 0), Mortality_Rates!$B$111), MIN(OFFSET(Mortality_Rates!$B$6, $C182, 1),  Mortality_Rates!$C$111))</f>
        <v>1.427538280685422E-2</v>
      </c>
      <c r="AI182" s="30">
        <f ca="1">(1-IF($B182="Male", $C$3, $C$4))^MIN((AI$8-$C$6), $C$5)*IF($B182="Male", MIN(OFFSET(Mortality_Rates!$B$6, $C182, 0), Mortality_Rates!$B$111), MIN(OFFSET(Mortality_Rates!$B$6, $C182, 1),  Mortality_Rates!$C$111))</f>
        <v>1.4111215904575397E-2</v>
      </c>
      <c r="AJ182" s="30">
        <f ca="1">(1-IF($B182="Male", $C$3, $C$4))^MIN((AJ$8-$C$6), $C$5)*IF($B182="Male", MIN(OFFSET(Mortality_Rates!$B$6, $C182, 0), Mortality_Rates!$B$111), MIN(OFFSET(Mortality_Rates!$B$6, $C182, 1),  Mortality_Rates!$C$111))</f>
        <v>1.394893692167278E-2</v>
      </c>
      <c r="AK182" s="30">
        <f ca="1">(1-IF($B182="Male", $C$3, $C$4))^MIN((AK$8-$C$6), $C$5)*IF($B182="Male", MIN(OFFSET(Mortality_Rates!$B$6, $C182, 0), Mortality_Rates!$B$111), MIN(OFFSET(Mortality_Rates!$B$6, $C182, 1),  Mortality_Rates!$C$111))</f>
        <v>1.3788524147073543E-2</v>
      </c>
      <c r="AL182" s="30">
        <f ca="1">(1-IF($B182="Male", $C$3, $C$4))^MIN((AL$8-$C$6), $C$5)*IF($B182="Male", MIN(OFFSET(Mortality_Rates!$B$6, $C182, 0), Mortality_Rates!$B$111), MIN(OFFSET(Mortality_Rates!$B$6, $C182, 1),  Mortality_Rates!$C$111))</f>
        <v>1.3629956119382197E-2</v>
      </c>
      <c r="AM182" s="30">
        <f ca="1">(1-IF($B182="Male", $C$3, $C$4))^MIN((AM$8-$C$6), $C$5)*IF($B182="Male", MIN(OFFSET(Mortality_Rates!$B$6, $C182, 0), Mortality_Rates!$B$111), MIN(OFFSET(Mortality_Rates!$B$6, $C182, 1),  Mortality_Rates!$C$111))</f>
        <v>1.3473211624009303E-2</v>
      </c>
      <c r="AN182" s="30">
        <f ca="1">(1-IF($B182="Male", $C$3, $C$4))^MIN((AN$8-$C$6), $C$5)*IF($B182="Male", MIN(OFFSET(Mortality_Rates!$B$6, $C182, 0), Mortality_Rates!$B$111), MIN(OFFSET(Mortality_Rates!$B$6, $C182, 1),  Mortality_Rates!$C$111))</f>
        <v>1.3318269690333197E-2</v>
      </c>
      <c r="AO182" s="30">
        <f ca="1">(1-IF($B182="Male", $C$3, $C$4))^MIN((AO$8-$C$6), $C$5)*IF($B182="Male", MIN(OFFSET(Mortality_Rates!$B$6, $C182, 0), Mortality_Rates!$B$111), MIN(OFFSET(Mortality_Rates!$B$6, $C182, 1),  Mortality_Rates!$C$111))</f>
        <v>1.3165109588894365E-2</v>
      </c>
      <c r="AP182" s="30">
        <f ca="1">(1-IF($B182="Male", $C$3, $C$4))^MIN((AP$8-$C$6), $C$5)*IF($B182="Male", MIN(OFFSET(Mortality_Rates!$B$6, $C182, 0), Mortality_Rates!$B$111), MIN(OFFSET(Mortality_Rates!$B$6, $C182, 1),  Mortality_Rates!$C$111))</f>
        <v>1.301371082862208E-2</v>
      </c>
      <c r="AQ182" s="30">
        <f ca="1">(1-IF($B182="Male", $C$3, $C$4))^MIN((AQ$8-$C$6), $C$5)*IF($B182="Male", MIN(OFFSET(Mortality_Rates!$B$6, $C182, 0), Mortality_Rates!$B$111), MIN(OFFSET(Mortality_Rates!$B$6, $C182, 1),  Mortality_Rates!$C$111))</f>
        <v>1.2864053154092926E-2</v>
      </c>
      <c r="AR182" s="30">
        <f ca="1">(1-IF($B182="Male", $C$3, $C$4))^MIN((AR$8-$C$6), $C$5)*IF($B182="Male", MIN(OFFSET(Mortality_Rates!$B$6, $C182, 0), Mortality_Rates!$B$111), MIN(OFFSET(Mortality_Rates!$B$6, $C182, 1),  Mortality_Rates!$C$111))</f>
        <v>1.2716116542820857E-2</v>
      </c>
      <c r="AS182" s="30">
        <f ca="1">(1-IF($B182="Male", $C$3, $C$4))^MIN((AS$8-$C$6), $C$5)*IF($B182="Male", MIN(OFFSET(Mortality_Rates!$B$6, $C182, 0), Mortality_Rates!$B$111), MIN(OFFSET(Mortality_Rates!$B$6, $C182, 1),  Mortality_Rates!$C$111))</f>
        <v>1.2569881202578417E-2</v>
      </c>
      <c r="AT182" s="30">
        <f ca="1">(1-IF($B182="Male", $C$3, $C$4))^MIN((AT$8-$C$6), $C$5)*IF($B182="Male", MIN(OFFSET(Mortality_Rates!$B$6, $C182, 0), Mortality_Rates!$B$111), MIN(OFFSET(Mortality_Rates!$B$6, $C182, 1),  Mortality_Rates!$C$111))</f>
        <v>1.2425327568748767E-2</v>
      </c>
      <c r="AU182" s="30">
        <f ca="1">(1-IF($B182="Male", $C$3, $C$4))^MIN((AU$8-$C$6), $C$5)*IF($B182="Male", MIN(OFFSET(Mortality_Rates!$B$6, $C182, 0), Mortality_Rates!$B$111), MIN(OFFSET(Mortality_Rates!$B$6, $C182, 1),  Mortality_Rates!$C$111))</f>
        <v>1.2282436301708157E-2</v>
      </c>
      <c r="AV182" s="30">
        <f ca="1">(1-IF($B182="Male", $C$3, $C$4))^MIN((AV$8-$C$6), $C$5)*IF($B182="Male", MIN(OFFSET(Mortality_Rates!$B$6, $C182, 0), Mortality_Rates!$B$111), MIN(OFFSET(Mortality_Rates!$B$6, $C182, 1),  Mortality_Rates!$C$111))</f>
        <v>1.2141188284238514E-2</v>
      </c>
      <c r="AW182" s="30">
        <f ca="1">(1-IF($B182="Male", $C$3, $C$4))^MIN((AW$8-$C$6), $C$5)*IF($B182="Male", MIN(OFFSET(Mortality_Rates!$B$6, $C182, 0), Mortality_Rates!$B$111), MIN(OFFSET(Mortality_Rates!$B$6, $C182, 1),  Mortality_Rates!$C$111))</f>
        <v>1.2001564618969771E-2</v>
      </c>
      <c r="AX182" s="30">
        <f ca="1">(1-IF($B182="Male", $C$3, $C$4))^MIN((AX$8-$C$6), $C$5)*IF($B182="Male", MIN(OFFSET(Mortality_Rates!$B$6, $C182, 0), Mortality_Rates!$B$111), MIN(OFFSET(Mortality_Rates!$B$6, $C182, 1),  Mortality_Rates!$C$111))</f>
        <v>1.1863546625851618E-2</v>
      </c>
      <c r="AY182" s="30">
        <f ca="1">(1-IF($B182="Male", $C$3, $C$4))^MIN((AY$8-$C$6), $C$5)*IF($B182="Male", MIN(OFFSET(Mortality_Rates!$B$6, $C182, 0), Mortality_Rates!$B$111), MIN(OFFSET(Mortality_Rates!$B$6, $C182, 1),  Mortality_Rates!$C$111))</f>
        <v>1.1727115839654325E-2</v>
      </c>
      <c r="AZ182" s="30">
        <f ca="1">(1-IF($B182="Male", $C$3, $C$4))^MIN((AZ$8-$C$6), $C$5)*IF($B182="Male", MIN(OFFSET(Mortality_Rates!$B$6, $C182, 0), Mortality_Rates!$B$111), MIN(OFFSET(Mortality_Rates!$B$6, $C182, 1),  Mortality_Rates!$C$111))</f>
        <v>1.15922540074983E-2</v>
      </c>
      <c r="BA182" s="30">
        <f ca="1">(1-IF($B182="Male", $C$3, $C$4))^MIN((BA$8-$C$6), $C$5)*IF($B182="Male", MIN(OFFSET(Mortality_Rates!$B$6, $C182, 0), Mortality_Rates!$B$111), MIN(OFFSET(Mortality_Rates!$B$6, $C182, 1),  Mortality_Rates!$C$111))</f>
        <v>1.1458943086412071E-2</v>
      </c>
      <c r="BB182" s="30">
        <f ca="1">(1-IF($B182="Male", $C$3, $C$4))^MIN((BB$8-$C$6), $C$5)*IF($B182="Male", MIN(OFFSET(Mortality_Rates!$B$6, $C182, 0), Mortality_Rates!$B$111), MIN(OFFSET(Mortality_Rates!$B$6, $C182, 1),  Mortality_Rates!$C$111))</f>
        <v>1.1458943086412071E-2</v>
      </c>
      <c r="BC182" s="30">
        <f ca="1">(1-IF($B182="Male", $C$3, $C$4))^MIN((BC$8-$C$6), $C$5)*IF($B182="Male", MIN(OFFSET(Mortality_Rates!$B$6, $C182, 0), Mortality_Rates!$B$111), MIN(OFFSET(Mortality_Rates!$B$6, $C182, 1),  Mortality_Rates!$C$111))</f>
        <v>1.1458943086412071E-2</v>
      </c>
      <c r="BD182" s="30">
        <f ca="1">(1-IF($B182="Male", $C$3, $C$4))^MIN((BD$8-$C$6), $C$5)*IF($B182="Male", MIN(OFFSET(Mortality_Rates!$B$6, $C182, 0), Mortality_Rates!$B$111), MIN(OFFSET(Mortality_Rates!$B$6, $C182, 1),  Mortality_Rates!$C$111))</f>
        <v>1.1458943086412071E-2</v>
      </c>
      <c r="BE182" s="30">
        <f ca="1">(1-IF($B182="Male", $C$3, $C$4))^MIN((BE$8-$C$6), $C$5)*IF($B182="Male", MIN(OFFSET(Mortality_Rates!$B$6, $C182, 0), Mortality_Rates!$B$111), MIN(OFFSET(Mortality_Rates!$B$6, $C182, 1),  Mortality_Rates!$C$111))</f>
        <v>1.1458943086412071E-2</v>
      </c>
      <c r="BF182" s="30">
        <f ca="1">(1-IF($B182="Male", $C$3, $C$4))^MIN((BF$8-$C$6), $C$5)*IF($B182="Male", MIN(OFFSET(Mortality_Rates!$B$6, $C182, 0), Mortality_Rates!$B$111), MIN(OFFSET(Mortality_Rates!$B$6, $C182, 1),  Mortality_Rates!$C$111))</f>
        <v>1.1458943086412071E-2</v>
      </c>
      <c r="BG182" s="30">
        <f ca="1">(1-IF($B182="Male", $C$3, $C$4))^MIN((BG$8-$C$6), $C$5)*IF($B182="Male", MIN(OFFSET(Mortality_Rates!$B$6, $C182, 0), Mortality_Rates!$B$111), MIN(OFFSET(Mortality_Rates!$B$6, $C182, 1),  Mortality_Rates!$C$111))</f>
        <v>1.1458943086412071E-2</v>
      </c>
      <c r="BH182" s="30">
        <f ca="1">(1-IF($B182="Male", $C$3, $C$4))^MIN((BH$8-$C$6), $C$5)*IF($B182="Male", MIN(OFFSET(Mortality_Rates!$B$6, $C182, 0), Mortality_Rates!$B$111), MIN(OFFSET(Mortality_Rates!$B$6, $C182, 1),  Mortality_Rates!$C$111))</f>
        <v>1.1458943086412071E-2</v>
      </c>
      <c r="BI182" s="30">
        <f ca="1">(1-IF($B182="Male", $C$3, $C$4))^MIN((BI$8-$C$6), $C$5)*IF($B182="Male", MIN(OFFSET(Mortality_Rates!$B$6, $C182, 0), Mortality_Rates!$B$111), MIN(OFFSET(Mortality_Rates!$B$6, $C182, 1),  Mortality_Rates!$C$111))</f>
        <v>1.1458943086412071E-2</v>
      </c>
      <c r="BJ182" s="30">
        <f ca="1">(1-IF($B182="Male", $C$3, $C$4))^MIN((BJ$8-$C$6), $C$5)*IF($B182="Male", MIN(OFFSET(Mortality_Rates!$B$6, $C182, 0), Mortality_Rates!$B$111), MIN(OFFSET(Mortality_Rates!$B$6, $C182, 1),  Mortality_Rates!$C$111))</f>
        <v>1.1458943086412071E-2</v>
      </c>
      <c r="BK182" s="30">
        <f ca="1">(1-IF($B182="Male", $C$3, $C$4))^MIN((BK$8-$C$6), $C$5)*IF($B182="Male", MIN(OFFSET(Mortality_Rates!$B$6, $C182, 0), Mortality_Rates!$B$111), MIN(OFFSET(Mortality_Rates!$B$6, $C182, 1),  Mortality_Rates!$C$111))</f>
        <v>1.1458943086412071E-2</v>
      </c>
    </row>
    <row r="183" spans="1:63" x14ac:dyDescent="0.35">
      <c r="A183" t="s">
        <v>38</v>
      </c>
      <c r="B183" t="s">
        <v>32</v>
      </c>
      <c r="C183">
        <f t="shared" si="28"/>
        <v>73</v>
      </c>
      <c r="D183" s="30">
        <f ca="1">(1-IF($B183="Male", $C$3, $C$4))^MIN((D$8-$C$6), $C$5)*IF($B183="Male", MIN(OFFSET(Mortality_Rates!$B$6, $C183, 0), Mortality_Rates!$B$111), MIN(OFFSET(Mortality_Rates!$B$6, $C183, 1),  Mortality_Rates!$C$111))</f>
        <v>2.3035015500000002E-2</v>
      </c>
      <c r="E183" s="30">
        <f ca="1">(1-IF($B183="Male", $C$3, $C$4))^MIN((E$8-$C$6), $C$5)*IF($B183="Male", MIN(OFFSET(Mortality_Rates!$B$6, $C183, 0), Mortality_Rates!$B$111), MIN(OFFSET(Mortality_Rates!$B$6, $C183, 1),  Mortality_Rates!$C$111))</f>
        <v>2.277011282175E-2</v>
      </c>
      <c r="F183" s="30">
        <f ca="1">(1-IF($B183="Male", $C$3, $C$4))^MIN((F$8-$C$6), $C$5)*IF($B183="Male", MIN(OFFSET(Mortality_Rates!$B$6, $C183, 0), Mortality_Rates!$B$111), MIN(OFFSET(Mortality_Rates!$B$6, $C183, 1),  Mortality_Rates!$C$111))</f>
        <v>2.2508256524299875E-2</v>
      </c>
      <c r="G183" s="30">
        <f ca="1">(1-IF($B183="Male", $C$3, $C$4))^MIN((G$8-$C$6), $C$5)*IF($B183="Male", MIN(OFFSET(Mortality_Rates!$B$6, $C183, 0), Mortality_Rates!$B$111), MIN(OFFSET(Mortality_Rates!$B$6, $C183, 1),  Mortality_Rates!$C$111))</f>
        <v>2.224941157427043E-2</v>
      </c>
      <c r="H183" s="30">
        <f ca="1">(1-IF($B183="Male", $C$3, $C$4))^MIN((H$8-$C$6), $C$5)*IF($B183="Male", MIN(OFFSET(Mortality_Rates!$B$6, $C183, 0), Mortality_Rates!$B$111), MIN(OFFSET(Mortality_Rates!$B$6, $C183, 1),  Mortality_Rates!$C$111))</f>
        <v>2.1993543341166322E-2</v>
      </c>
      <c r="I183" s="30">
        <f ca="1">(1-IF($B183="Male", $C$3, $C$4))^MIN((I$8-$C$6), $C$5)*IF($B183="Male", MIN(OFFSET(Mortality_Rates!$B$6, $C183, 0), Mortality_Rates!$B$111), MIN(OFFSET(Mortality_Rates!$B$6, $C183, 1),  Mortality_Rates!$C$111))</f>
        <v>2.1740617592742907E-2</v>
      </c>
      <c r="J183" s="30">
        <f ca="1">(1-IF($B183="Male", $C$3, $C$4))^MIN((J$8-$C$6), $C$5)*IF($B183="Male", MIN(OFFSET(Mortality_Rates!$B$6, $C183, 0), Mortality_Rates!$B$111), MIN(OFFSET(Mortality_Rates!$B$6, $C183, 1),  Mortality_Rates!$C$111))</f>
        <v>2.1490600490426365E-2</v>
      </c>
      <c r="K183" s="30">
        <f ca="1">(1-IF($B183="Male", $C$3, $C$4))^MIN((K$8-$C$6), $C$5)*IF($B183="Male", MIN(OFFSET(Mortality_Rates!$B$6, $C183, 0), Mortality_Rates!$B$111), MIN(OFFSET(Mortality_Rates!$B$6, $C183, 1),  Mortality_Rates!$C$111))</f>
        <v>2.1243458584786462E-2</v>
      </c>
      <c r="L183" s="30">
        <f ca="1">(1-IF($B183="Male", $C$3, $C$4))^MIN((L$8-$C$6), $C$5)*IF($B183="Male", MIN(OFFSET(Mortality_Rates!$B$6, $C183, 0), Mortality_Rates!$B$111), MIN(OFFSET(Mortality_Rates!$B$6, $C183, 1),  Mortality_Rates!$C$111))</f>
        <v>2.0999158811061416E-2</v>
      </c>
      <c r="M183" s="30">
        <f ca="1">(1-IF($B183="Male", $C$3, $C$4))^MIN((M$8-$C$6), $C$5)*IF($B183="Male", MIN(OFFSET(Mortality_Rates!$B$6, $C183, 0), Mortality_Rates!$B$111), MIN(OFFSET(Mortality_Rates!$B$6, $C183, 1),  Mortality_Rates!$C$111))</f>
        <v>2.0757668484734211E-2</v>
      </c>
      <c r="N183" s="30">
        <f ca="1">(1-IF($B183="Male", $C$3, $C$4))^MIN((N$8-$C$6), $C$5)*IF($B183="Male", MIN(OFFSET(Mortality_Rates!$B$6, $C183, 0), Mortality_Rates!$B$111), MIN(OFFSET(Mortality_Rates!$B$6, $C183, 1),  Mortality_Rates!$C$111))</f>
        <v>2.0518955297159767E-2</v>
      </c>
      <c r="O183" s="30">
        <f ca="1">(1-IF($B183="Male", $C$3, $C$4))^MIN((O$8-$C$6), $C$5)*IF($B183="Male", MIN(OFFSET(Mortality_Rates!$B$6, $C183, 0), Mortality_Rates!$B$111), MIN(OFFSET(Mortality_Rates!$B$6, $C183, 1),  Mortality_Rates!$C$111))</f>
        <v>2.0282987311242433E-2</v>
      </c>
      <c r="P183" s="30">
        <f ca="1">(1-IF($B183="Male", $C$3, $C$4))^MIN((P$8-$C$6), $C$5)*IF($B183="Male", MIN(OFFSET(Mortality_Rates!$B$6, $C183, 0), Mortality_Rates!$B$111), MIN(OFFSET(Mortality_Rates!$B$6, $C183, 1),  Mortality_Rates!$C$111))</f>
        <v>2.0049732957163145E-2</v>
      </c>
      <c r="Q183" s="30">
        <f ca="1">(1-IF($B183="Male", $C$3, $C$4))^MIN((Q$8-$C$6), $C$5)*IF($B183="Male", MIN(OFFSET(Mortality_Rates!$B$6, $C183, 0), Mortality_Rates!$B$111), MIN(OFFSET(Mortality_Rates!$B$6, $C183, 1),  Mortality_Rates!$C$111))</f>
        <v>1.9819161028155771E-2</v>
      </c>
      <c r="R183" s="30">
        <f ca="1">(1-IF($B183="Male", $C$3, $C$4))^MIN((R$8-$C$6), $C$5)*IF($B183="Male", MIN(OFFSET(Mortality_Rates!$B$6, $C183, 0), Mortality_Rates!$B$111), MIN(OFFSET(Mortality_Rates!$B$6, $C183, 1),  Mortality_Rates!$C$111))</f>
        <v>1.9591240676331979E-2</v>
      </c>
      <c r="S183" s="30">
        <f ca="1">(1-IF($B183="Male", $C$3, $C$4))^MIN((S$8-$C$6), $C$5)*IF($B183="Male", MIN(OFFSET(Mortality_Rates!$B$6, $C183, 0), Mortality_Rates!$B$111), MIN(OFFSET(Mortality_Rates!$B$6, $C183, 1),  Mortality_Rates!$C$111))</f>
        <v>1.936594140855416E-2</v>
      </c>
      <c r="T183" s="30">
        <f ca="1">(1-IF($B183="Male", $C$3, $C$4))^MIN((T$8-$C$6), $C$5)*IF($B183="Male", MIN(OFFSET(Mortality_Rates!$B$6, $C183, 0), Mortality_Rates!$B$111), MIN(OFFSET(Mortality_Rates!$B$6, $C183, 1),  Mortality_Rates!$C$111))</f>
        <v>1.9143233082355788E-2</v>
      </c>
      <c r="U183" s="30">
        <f ca="1">(1-IF($B183="Male", $C$3, $C$4))^MIN((U$8-$C$6), $C$5)*IF($B183="Male", MIN(OFFSET(Mortality_Rates!$B$6, $C183, 0), Mortality_Rates!$B$111), MIN(OFFSET(Mortality_Rates!$B$6, $C183, 1),  Mortality_Rates!$C$111))</f>
        <v>1.8923085901908696E-2</v>
      </c>
      <c r="V183" s="30">
        <f ca="1">(1-IF($B183="Male", $C$3, $C$4))^MIN((V$8-$C$6), $C$5)*IF($B183="Male", MIN(OFFSET(Mortality_Rates!$B$6, $C183, 0), Mortality_Rates!$B$111), MIN(OFFSET(Mortality_Rates!$B$6, $C183, 1),  Mortality_Rates!$C$111))</f>
        <v>1.8705470414036748E-2</v>
      </c>
      <c r="W183" s="30">
        <f ca="1">(1-IF($B183="Male", $C$3, $C$4))^MIN((W$8-$C$6), $C$5)*IF($B183="Male", MIN(OFFSET(Mortality_Rates!$B$6, $C183, 0), Mortality_Rates!$B$111), MIN(OFFSET(Mortality_Rates!$B$6, $C183, 1),  Mortality_Rates!$C$111))</f>
        <v>1.8490357504275325E-2</v>
      </c>
      <c r="X183" s="30">
        <f ca="1">(1-IF($B183="Male", $C$3, $C$4))^MIN((X$8-$C$6), $C$5)*IF($B183="Male", MIN(OFFSET(Mortality_Rates!$B$6, $C183, 0), Mortality_Rates!$B$111), MIN(OFFSET(Mortality_Rates!$B$6, $C183, 1),  Mortality_Rates!$C$111))</f>
        <v>1.827771839297616E-2</v>
      </c>
      <c r="Y183" s="30">
        <f ca="1">(1-IF($B183="Male", $C$3, $C$4))^MIN((Y$8-$C$6), $C$5)*IF($B183="Male", MIN(OFFSET(Mortality_Rates!$B$6, $C183, 0), Mortality_Rates!$B$111), MIN(OFFSET(Mortality_Rates!$B$6, $C183, 1),  Mortality_Rates!$C$111))</f>
        <v>1.8067524631456933E-2</v>
      </c>
      <c r="Z183" s="30">
        <f ca="1">(1-IF($B183="Male", $C$3, $C$4))^MIN((Z$8-$C$6), $C$5)*IF($B183="Male", MIN(OFFSET(Mortality_Rates!$B$6, $C183, 0), Mortality_Rates!$B$111), MIN(OFFSET(Mortality_Rates!$B$6, $C183, 1),  Mortality_Rates!$C$111))</f>
        <v>1.7859748098195179E-2</v>
      </c>
      <c r="AA183" s="30">
        <f ca="1">(1-IF($B183="Male", $C$3, $C$4))^MIN((AA$8-$C$6), $C$5)*IF($B183="Male", MIN(OFFSET(Mortality_Rates!$B$6, $C183, 0), Mortality_Rates!$B$111), MIN(OFFSET(Mortality_Rates!$B$6, $C183, 1),  Mortality_Rates!$C$111))</f>
        <v>1.7654360995065937E-2</v>
      </c>
      <c r="AB183" s="30">
        <f ca="1">(1-IF($B183="Male", $C$3, $C$4))^MIN((AB$8-$C$6), $C$5)*IF($B183="Male", MIN(OFFSET(Mortality_Rates!$B$6, $C183, 0), Mortality_Rates!$B$111), MIN(OFFSET(Mortality_Rates!$B$6, $C183, 1),  Mortality_Rates!$C$111))</f>
        <v>1.7451335843622677E-2</v>
      </c>
      <c r="AC183" s="30">
        <f ca="1">(1-IF($B183="Male", $C$3, $C$4))^MIN((AC$8-$C$6), $C$5)*IF($B183="Male", MIN(OFFSET(Mortality_Rates!$B$6, $C183, 0), Mortality_Rates!$B$111), MIN(OFFSET(Mortality_Rates!$B$6, $C183, 1),  Mortality_Rates!$C$111))</f>
        <v>1.7250645481421016E-2</v>
      </c>
      <c r="AD183" s="30">
        <f ca="1">(1-IF($B183="Male", $C$3, $C$4))^MIN((AD$8-$C$6), $C$5)*IF($B183="Male", MIN(OFFSET(Mortality_Rates!$B$6, $C183, 0), Mortality_Rates!$B$111), MIN(OFFSET(Mortality_Rates!$B$6, $C183, 1),  Mortality_Rates!$C$111))</f>
        <v>1.7052263058384677E-2</v>
      </c>
      <c r="AE183" s="30">
        <f ca="1">(1-IF($B183="Male", $C$3, $C$4))^MIN((AE$8-$C$6), $C$5)*IF($B183="Male", MIN(OFFSET(Mortality_Rates!$B$6, $C183, 0), Mortality_Rates!$B$111), MIN(OFFSET(Mortality_Rates!$B$6, $C183, 1),  Mortality_Rates!$C$111))</f>
        <v>1.6856162033213256E-2</v>
      </c>
      <c r="AF183" s="30">
        <f ca="1">(1-IF($B183="Male", $C$3, $C$4))^MIN((AF$8-$C$6), $C$5)*IF($B183="Male", MIN(OFFSET(Mortality_Rates!$B$6, $C183, 0), Mortality_Rates!$B$111), MIN(OFFSET(Mortality_Rates!$B$6, $C183, 1),  Mortality_Rates!$C$111))</f>
        <v>1.6662316169831302E-2</v>
      </c>
      <c r="AG183" s="30">
        <f ca="1">(1-IF($B183="Male", $C$3, $C$4))^MIN((AG$8-$C$6), $C$5)*IF($B183="Male", MIN(OFFSET(Mortality_Rates!$B$6, $C183, 0), Mortality_Rates!$B$111), MIN(OFFSET(Mortality_Rates!$B$6, $C183, 1),  Mortality_Rates!$C$111))</f>
        <v>1.6470699533878242E-2</v>
      </c>
      <c r="AH183" s="30">
        <f ca="1">(1-IF($B183="Male", $C$3, $C$4))^MIN((AH$8-$C$6), $C$5)*IF($B183="Male", MIN(OFFSET(Mortality_Rates!$B$6, $C183, 0), Mortality_Rates!$B$111), MIN(OFFSET(Mortality_Rates!$B$6, $C183, 1),  Mortality_Rates!$C$111))</f>
        <v>1.6281286489238642E-2</v>
      </c>
      <c r="AI183" s="30">
        <f ca="1">(1-IF($B183="Male", $C$3, $C$4))^MIN((AI$8-$C$6), $C$5)*IF($B183="Male", MIN(OFFSET(Mortality_Rates!$B$6, $C183, 0), Mortality_Rates!$B$111), MIN(OFFSET(Mortality_Rates!$B$6, $C183, 1),  Mortality_Rates!$C$111))</f>
        <v>1.6094051694612397E-2</v>
      </c>
      <c r="AJ183" s="30">
        <f ca="1">(1-IF($B183="Male", $C$3, $C$4))^MIN((AJ$8-$C$6), $C$5)*IF($B183="Male", MIN(OFFSET(Mortality_Rates!$B$6, $C183, 0), Mortality_Rates!$B$111), MIN(OFFSET(Mortality_Rates!$B$6, $C183, 1),  Mortality_Rates!$C$111))</f>
        <v>1.5908970100124355E-2</v>
      </c>
      <c r="AK183" s="30">
        <f ca="1">(1-IF($B183="Male", $C$3, $C$4))^MIN((AK$8-$C$6), $C$5)*IF($B183="Male", MIN(OFFSET(Mortality_Rates!$B$6, $C183, 0), Mortality_Rates!$B$111), MIN(OFFSET(Mortality_Rates!$B$6, $C183, 1),  Mortality_Rates!$C$111))</f>
        <v>1.5726016943972923E-2</v>
      </c>
      <c r="AL183" s="30">
        <f ca="1">(1-IF($B183="Male", $C$3, $C$4))^MIN((AL$8-$C$6), $C$5)*IF($B183="Male", MIN(OFFSET(Mortality_Rates!$B$6, $C183, 0), Mortality_Rates!$B$111), MIN(OFFSET(Mortality_Rates!$B$6, $C183, 1),  Mortality_Rates!$C$111))</f>
        <v>1.5545167749117236E-2</v>
      </c>
      <c r="AM183" s="30">
        <f ca="1">(1-IF($B183="Male", $C$3, $C$4))^MIN((AM$8-$C$6), $C$5)*IF($B183="Male", MIN(OFFSET(Mortality_Rates!$B$6, $C183, 0), Mortality_Rates!$B$111), MIN(OFFSET(Mortality_Rates!$B$6, $C183, 1),  Mortality_Rates!$C$111))</f>
        <v>1.5366398320002389E-2</v>
      </c>
      <c r="AN183" s="30">
        <f ca="1">(1-IF($B183="Male", $C$3, $C$4))^MIN((AN$8-$C$6), $C$5)*IF($B183="Male", MIN(OFFSET(Mortality_Rates!$B$6, $C183, 0), Mortality_Rates!$B$111), MIN(OFFSET(Mortality_Rates!$B$6, $C183, 1),  Mortality_Rates!$C$111))</f>
        <v>1.5189684739322362E-2</v>
      </c>
      <c r="AO183" s="30">
        <f ca="1">(1-IF($B183="Male", $C$3, $C$4))^MIN((AO$8-$C$6), $C$5)*IF($B183="Male", MIN(OFFSET(Mortality_Rates!$B$6, $C183, 0), Mortality_Rates!$B$111), MIN(OFFSET(Mortality_Rates!$B$6, $C183, 1),  Mortality_Rates!$C$111))</f>
        <v>1.5015003364820156E-2</v>
      </c>
      <c r="AP183" s="30">
        <f ca="1">(1-IF($B183="Male", $C$3, $C$4))^MIN((AP$8-$C$6), $C$5)*IF($B183="Male", MIN(OFFSET(Mortality_Rates!$B$6, $C183, 0), Mortality_Rates!$B$111), MIN(OFFSET(Mortality_Rates!$B$6, $C183, 1),  Mortality_Rates!$C$111))</f>
        <v>1.4842330826124725E-2</v>
      </c>
      <c r="AQ183" s="30">
        <f ca="1">(1-IF($B183="Male", $C$3, $C$4))^MIN((AQ$8-$C$6), $C$5)*IF($B183="Male", MIN(OFFSET(Mortality_Rates!$B$6, $C183, 0), Mortality_Rates!$B$111), MIN(OFFSET(Mortality_Rates!$B$6, $C183, 1),  Mortality_Rates!$C$111))</f>
        <v>1.467164402162429E-2</v>
      </c>
      <c r="AR183" s="30">
        <f ca="1">(1-IF($B183="Male", $C$3, $C$4))^MIN((AR$8-$C$6), $C$5)*IF($B183="Male", MIN(OFFSET(Mortality_Rates!$B$6, $C183, 0), Mortality_Rates!$B$111), MIN(OFFSET(Mortality_Rates!$B$6, $C183, 1),  Mortality_Rates!$C$111))</f>
        <v>1.4502920115375611E-2</v>
      </c>
      <c r="AS183" s="30">
        <f ca="1">(1-IF($B183="Male", $C$3, $C$4))^MIN((AS$8-$C$6), $C$5)*IF($B183="Male", MIN(OFFSET(Mortality_Rates!$B$6, $C183, 0), Mortality_Rates!$B$111), MIN(OFFSET(Mortality_Rates!$B$6, $C183, 1),  Mortality_Rates!$C$111))</f>
        <v>1.4336136534048791E-2</v>
      </c>
      <c r="AT183" s="30">
        <f ca="1">(1-IF($B183="Male", $C$3, $C$4))^MIN((AT$8-$C$6), $C$5)*IF($B183="Male", MIN(OFFSET(Mortality_Rates!$B$6, $C183, 0), Mortality_Rates!$B$111), MIN(OFFSET(Mortality_Rates!$B$6, $C183, 1),  Mortality_Rates!$C$111))</f>
        <v>1.417127096390723E-2</v>
      </c>
      <c r="AU183" s="30">
        <f ca="1">(1-IF($B183="Male", $C$3, $C$4))^MIN((AU$8-$C$6), $C$5)*IF($B183="Male", MIN(OFFSET(Mortality_Rates!$B$6, $C183, 0), Mortality_Rates!$B$111), MIN(OFFSET(Mortality_Rates!$B$6, $C183, 1),  Mortality_Rates!$C$111))</f>
        <v>1.40083013478223E-2</v>
      </c>
      <c r="AV183" s="30">
        <f ca="1">(1-IF($B183="Male", $C$3, $C$4))^MIN((AV$8-$C$6), $C$5)*IF($B183="Male", MIN(OFFSET(Mortality_Rates!$B$6, $C183, 0), Mortality_Rates!$B$111), MIN(OFFSET(Mortality_Rates!$B$6, $C183, 1),  Mortality_Rates!$C$111))</f>
        <v>1.3847205882322342E-2</v>
      </c>
      <c r="AW183" s="30">
        <f ca="1">(1-IF($B183="Male", $C$3, $C$4))^MIN((AW$8-$C$6), $C$5)*IF($B183="Male", MIN(OFFSET(Mortality_Rates!$B$6, $C183, 0), Mortality_Rates!$B$111), MIN(OFFSET(Mortality_Rates!$B$6, $C183, 1),  Mortality_Rates!$C$111))</f>
        <v>1.3687963014675637E-2</v>
      </c>
      <c r="AX183" s="30">
        <f ca="1">(1-IF($B183="Male", $C$3, $C$4))^MIN((AX$8-$C$6), $C$5)*IF($B183="Male", MIN(OFFSET(Mortality_Rates!$B$6, $C183, 0), Mortality_Rates!$B$111), MIN(OFFSET(Mortality_Rates!$B$6, $C183, 1),  Mortality_Rates!$C$111))</f>
        <v>1.3530551440006866E-2</v>
      </c>
      <c r="AY183" s="30">
        <f ca="1">(1-IF($B183="Male", $C$3, $C$4))^MIN((AY$8-$C$6), $C$5)*IF($B183="Male", MIN(OFFSET(Mortality_Rates!$B$6, $C183, 0), Mortality_Rates!$B$111), MIN(OFFSET(Mortality_Rates!$B$6, $C183, 1),  Mortality_Rates!$C$111))</f>
        <v>1.3374950098446787E-2</v>
      </c>
      <c r="AZ183" s="30">
        <f ca="1">(1-IF($B183="Male", $C$3, $C$4))^MIN((AZ$8-$C$6), $C$5)*IF($B183="Male", MIN(OFFSET(Mortality_Rates!$B$6, $C183, 0), Mortality_Rates!$B$111), MIN(OFFSET(Mortality_Rates!$B$6, $C183, 1),  Mortality_Rates!$C$111))</f>
        <v>1.3221138172314649E-2</v>
      </c>
      <c r="BA183" s="30">
        <f ca="1">(1-IF($B183="Male", $C$3, $C$4))^MIN((BA$8-$C$6), $C$5)*IF($B183="Male", MIN(OFFSET(Mortality_Rates!$B$6, $C183, 0), Mortality_Rates!$B$111), MIN(OFFSET(Mortality_Rates!$B$6, $C183, 1),  Mortality_Rates!$C$111))</f>
        <v>1.3069095083333033E-2</v>
      </c>
      <c r="BB183" s="30">
        <f ca="1">(1-IF($B183="Male", $C$3, $C$4))^MIN((BB$8-$C$6), $C$5)*IF($B183="Male", MIN(OFFSET(Mortality_Rates!$B$6, $C183, 0), Mortality_Rates!$B$111), MIN(OFFSET(Mortality_Rates!$B$6, $C183, 1),  Mortality_Rates!$C$111))</f>
        <v>1.3069095083333033E-2</v>
      </c>
      <c r="BC183" s="30">
        <f ca="1">(1-IF($B183="Male", $C$3, $C$4))^MIN((BC$8-$C$6), $C$5)*IF($B183="Male", MIN(OFFSET(Mortality_Rates!$B$6, $C183, 0), Mortality_Rates!$B$111), MIN(OFFSET(Mortality_Rates!$B$6, $C183, 1),  Mortality_Rates!$C$111))</f>
        <v>1.3069095083333033E-2</v>
      </c>
      <c r="BD183" s="30">
        <f ca="1">(1-IF($B183="Male", $C$3, $C$4))^MIN((BD$8-$C$6), $C$5)*IF($B183="Male", MIN(OFFSET(Mortality_Rates!$B$6, $C183, 0), Mortality_Rates!$B$111), MIN(OFFSET(Mortality_Rates!$B$6, $C183, 1),  Mortality_Rates!$C$111))</f>
        <v>1.3069095083333033E-2</v>
      </c>
      <c r="BE183" s="30">
        <f ca="1">(1-IF($B183="Male", $C$3, $C$4))^MIN((BE$8-$C$6), $C$5)*IF($B183="Male", MIN(OFFSET(Mortality_Rates!$B$6, $C183, 0), Mortality_Rates!$B$111), MIN(OFFSET(Mortality_Rates!$B$6, $C183, 1),  Mortality_Rates!$C$111))</f>
        <v>1.3069095083333033E-2</v>
      </c>
      <c r="BF183" s="30">
        <f ca="1">(1-IF($B183="Male", $C$3, $C$4))^MIN((BF$8-$C$6), $C$5)*IF($B183="Male", MIN(OFFSET(Mortality_Rates!$B$6, $C183, 0), Mortality_Rates!$B$111), MIN(OFFSET(Mortality_Rates!$B$6, $C183, 1),  Mortality_Rates!$C$111))</f>
        <v>1.3069095083333033E-2</v>
      </c>
      <c r="BG183" s="30">
        <f ca="1">(1-IF($B183="Male", $C$3, $C$4))^MIN((BG$8-$C$6), $C$5)*IF($B183="Male", MIN(OFFSET(Mortality_Rates!$B$6, $C183, 0), Mortality_Rates!$B$111), MIN(OFFSET(Mortality_Rates!$B$6, $C183, 1),  Mortality_Rates!$C$111))</f>
        <v>1.3069095083333033E-2</v>
      </c>
      <c r="BH183" s="30">
        <f ca="1">(1-IF($B183="Male", $C$3, $C$4))^MIN((BH$8-$C$6), $C$5)*IF($B183="Male", MIN(OFFSET(Mortality_Rates!$B$6, $C183, 0), Mortality_Rates!$B$111), MIN(OFFSET(Mortality_Rates!$B$6, $C183, 1),  Mortality_Rates!$C$111))</f>
        <v>1.3069095083333033E-2</v>
      </c>
      <c r="BI183" s="30">
        <f ca="1">(1-IF($B183="Male", $C$3, $C$4))^MIN((BI$8-$C$6), $C$5)*IF($B183="Male", MIN(OFFSET(Mortality_Rates!$B$6, $C183, 0), Mortality_Rates!$B$111), MIN(OFFSET(Mortality_Rates!$B$6, $C183, 1),  Mortality_Rates!$C$111))</f>
        <v>1.3069095083333033E-2</v>
      </c>
      <c r="BJ183" s="30">
        <f ca="1">(1-IF($B183="Male", $C$3, $C$4))^MIN((BJ$8-$C$6), $C$5)*IF($B183="Male", MIN(OFFSET(Mortality_Rates!$B$6, $C183, 0), Mortality_Rates!$B$111), MIN(OFFSET(Mortality_Rates!$B$6, $C183, 1),  Mortality_Rates!$C$111))</f>
        <v>1.3069095083333033E-2</v>
      </c>
      <c r="BK183" s="30">
        <f ca="1">(1-IF($B183="Male", $C$3, $C$4))^MIN((BK$8-$C$6), $C$5)*IF($B183="Male", MIN(OFFSET(Mortality_Rates!$B$6, $C183, 0), Mortality_Rates!$B$111), MIN(OFFSET(Mortality_Rates!$B$6, $C183, 1),  Mortality_Rates!$C$111))</f>
        <v>1.3069095083333033E-2</v>
      </c>
    </row>
    <row r="184" spans="1:63" x14ac:dyDescent="0.35">
      <c r="A184" t="s">
        <v>38</v>
      </c>
      <c r="B184" t="s">
        <v>32</v>
      </c>
      <c r="C184">
        <f t="shared" si="28"/>
        <v>74</v>
      </c>
      <c r="D184" s="30">
        <f ca="1">(1-IF($B184="Male", $C$3, $C$4))^MIN((D$8-$C$6), $C$5)*IF($B184="Male", MIN(OFFSET(Mortality_Rates!$B$6, $C184, 0), Mortality_Rates!$B$111), MIN(OFFSET(Mortality_Rates!$B$6, $C184, 1),  Mortality_Rates!$C$111))</f>
        <v>2.6222928E-2</v>
      </c>
      <c r="E184" s="30">
        <f ca="1">(1-IF($B184="Male", $C$3, $C$4))^MIN((E$8-$C$6), $C$5)*IF($B184="Male", MIN(OFFSET(Mortality_Rates!$B$6, $C184, 0), Mortality_Rates!$B$111), MIN(OFFSET(Mortality_Rates!$B$6, $C184, 1),  Mortality_Rates!$C$111))</f>
        <v>2.5921364328000001E-2</v>
      </c>
      <c r="F184" s="30">
        <f ca="1">(1-IF($B184="Male", $C$3, $C$4))^MIN((F$8-$C$6), $C$5)*IF($B184="Male", MIN(OFFSET(Mortality_Rates!$B$6, $C184, 0), Mortality_Rates!$B$111), MIN(OFFSET(Mortality_Rates!$B$6, $C184, 1),  Mortality_Rates!$C$111))</f>
        <v>2.5623268638227999E-2</v>
      </c>
      <c r="G184" s="30">
        <f ca="1">(1-IF($B184="Male", $C$3, $C$4))^MIN((G$8-$C$6), $C$5)*IF($B184="Male", MIN(OFFSET(Mortality_Rates!$B$6, $C184, 0), Mortality_Rates!$B$111), MIN(OFFSET(Mortality_Rates!$B$6, $C184, 1),  Mortality_Rates!$C$111))</f>
        <v>2.5328601048888379E-2</v>
      </c>
      <c r="H184" s="30">
        <f ca="1">(1-IF($B184="Male", $C$3, $C$4))^MIN((H$8-$C$6), $C$5)*IF($B184="Male", MIN(OFFSET(Mortality_Rates!$B$6, $C184, 0), Mortality_Rates!$B$111), MIN(OFFSET(Mortality_Rates!$B$6, $C184, 1),  Mortality_Rates!$C$111))</f>
        <v>2.5037322136826166E-2</v>
      </c>
      <c r="I184" s="30">
        <f ca="1">(1-IF($B184="Male", $C$3, $C$4))^MIN((I$8-$C$6), $C$5)*IF($B184="Male", MIN(OFFSET(Mortality_Rates!$B$6, $C184, 0), Mortality_Rates!$B$111), MIN(OFFSET(Mortality_Rates!$B$6, $C184, 1),  Mortality_Rates!$C$111))</f>
        <v>2.4749392932252662E-2</v>
      </c>
      <c r="J184" s="30">
        <f ca="1">(1-IF($B184="Male", $C$3, $C$4))^MIN((J$8-$C$6), $C$5)*IF($B184="Male", MIN(OFFSET(Mortality_Rates!$B$6, $C184, 0), Mortality_Rates!$B$111), MIN(OFFSET(Mortality_Rates!$B$6, $C184, 1),  Mortality_Rates!$C$111))</f>
        <v>2.4464774913531759E-2</v>
      </c>
      <c r="K184" s="30">
        <f ca="1">(1-IF($B184="Male", $C$3, $C$4))^MIN((K$8-$C$6), $C$5)*IF($B184="Male", MIN(OFFSET(Mortality_Rates!$B$6, $C184, 0), Mortality_Rates!$B$111), MIN(OFFSET(Mortality_Rates!$B$6, $C184, 1),  Mortality_Rates!$C$111))</f>
        <v>2.4183430002026145E-2</v>
      </c>
      <c r="L184" s="30">
        <f ca="1">(1-IF($B184="Male", $C$3, $C$4))^MIN((L$8-$C$6), $C$5)*IF($B184="Male", MIN(OFFSET(Mortality_Rates!$B$6, $C184, 0), Mortality_Rates!$B$111), MIN(OFFSET(Mortality_Rates!$B$6, $C184, 1),  Mortality_Rates!$C$111))</f>
        <v>2.3905320557002844E-2</v>
      </c>
      <c r="M184" s="30">
        <f ca="1">(1-IF($B184="Male", $C$3, $C$4))^MIN((M$8-$C$6), $C$5)*IF($B184="Male", MIN(OFFSET(Mortality_Rates!$B$6, $C184, 0), Mortality_Rates!$B$111), MIN(OFFSET(Mortality_Rates!$B$6, $C184, 1),  Mortality_Rates!$C$111))</f>
        <v>2.3630409370597311E-2</v>
      </c>
      <c r="N184" s="30">
        <f ca="1">(1-IF($B184="Male", $C$3, $C$4))^MIN((N$8-$C$6), $C$5)*IF($B184="Male", MIN(OFFSET(Mortality_Rates!$B$6, $C184, 0), Mortality_Rates!$B$111), MIN(OFFSET(Mortality_Rates!$B$6, $C184, 1),  Mortality_Rates!$C$111))</f>
        <v>2.3358659662835443E-2</v>
      </c>
      <c r="O184" s="30">
        <f ca="1">(1-IF($B184="Male", $C$3, $C$4))^MIN((O$8-$C$6), $C$5)*IF($B184="Male", MIN(OFFSET(Mortality_Rates!$B$6, $C184, 0), Mortality_Rates!$B$111), MIN(OFFSET(Mortality_Rates!$B$6, $C184, 1),  Mortality_Rates!$C$111))</f>
        <v>2.3090035076712839E-2</v>
      </c>
      <c r="P184" s="30">
        <f ca="1">(1-IF($B184="Male", $C$3, $C$4))^MIN((P$8-$C$6), $C$5)*IF($B184="Male", MIN(OFFSET(Mortality_Rates!$B$6, $C184, 0), Mortality_Rates!$B$111), MIN(OFFSET(Mortality_Rates!$B$6, $C184, 1),  Mortality_Rates!$C$111))</f>
        <v>2.2824499673330639E-2</v>
      </c>
      <c r="Q184" s="30">
        <f ca="1">(1-IF($B184="Male", $C$3, $C$4))^MIN((Q$8-$C$6), $C$5)*IF($B184="Male", MIN(OFFSET(Mortality_Rates!$B$6, $C184, 0), Mortality_Rates!$B$111), MIN(OFFSET(Mortality_Rates!$B$6, $C184, 1),  Mortality_Rates!$C$111))</f>
        <v>2.2562017927087338E-2</v>
      </c>
      <c r="R184" s="30">
        <f ca="1">(1-IF($B184="Male", $C$3, $C$4))^MIN((R$8-$C$6), $C$5)*IF($B184="Male", MIN(OFFSET(Mortality_Rates!$B$6, $C184, 0), Mortality_Rates!$B$111), MIN(OFFSET(Mortality_Rates!$B$6, $C184, 1),  Mortality_Rates!$C$111))</f>
        <v>2.2302554720925835E-2</v>
      </c>
      <c r="S184" s="30">
        <f ca="1">(1-IF($B184="Male", $C$3, $C$4))^MIN((S$8-$C$6), $C$5)*IF($B184="Male", MIN(OFFSET(Mortality_Rates!$B$6, $C184, 0), Mortality_Rates!$B$111), MIN(OFFSET(Mortality_Rates!$B$6, $C184, 1),  Mortality_Rates!$C$111))</f>
        <v>2.2046075341635187E-2</v>
      </c>
      <c r="T184" s="30">
        <f ca="1">(1-IF($B184="Male", $C$3, $C$4))^MIN((T$8-$C$6), $C$5)*IF($B184="Male", MIN(OFFSET(Mortality_Rates!$B$6, $C184, 0), Mortality_Rates!$B$111), MIN(OFFSET(Mortality_Rates!$B$6, $C184, 1),  Mortality_Rates!$C$111))</f>
        <v>2.1792545475206381E-2</v>
      </c>
      <c r="U184" s="30">
        <f ca="1">(1-IF($B184="Male", $C$3, $C$4))^MIN((U$8-$C$6), $C$5)*IF($B184="Male", MIN(OFFSET(Mortality_Rates!$B$6, $C184, 0), Mortality_Rates!$B$111), MIN(OFFSET(Mortality_Rates!$B$6, $C184, 1),  Mortality_Rates!$C$111))</f>
        <v>2.1541931202241509E-2</v>
      </c>
      <c r="V184" s="30">
        <f ca="1">(1-IF($B184="Male", $C$3, $C$4))^MIN((V$8-$C$6), $C$5)*IF($B184="Male", MIN(OFFSET(Mortality_Rates!$B$6, $C184, 0), Mortality_Rates!$B$111), MIN(OFFSET(Mortality_Rates!$B$6, $C184, 1),  Mortality_Rates!$C$111))</f>
        <v>2.1294198993415732E-2</v>
      </c>
      <c r="W184" s="30">
        <f ca="1">(1-IF($B184="Male", $C$3, $C$4))^MIN((W$8-$C$6), $C$5)*IF($B184="Male", MIN(OFFSET(Mortality_Rates!$B$6, $C184, 0), Mortality_Rates!$B$111), MIN(OFFSET(Mortality_Rates!$B$6, $C184, 1),  Mortality_Rates!$C$111))</f>
        <v>2.1049315704991453E-2</v>
      </c>
      <c r="X184" s="30">
        <f ca="1">(1-IF($B184="Male", $C$3, $C$4))^MIN((X$8-$C$6), $C$5)*IF($B184="Male", MIN(OFFSET(Mortality_Rates!$B$6, $C184, 0), Mortality_Rates!$B$111), MIN(OFFSET(Mortality_Rates!$B$6, $C184, 1),  Mortality_Rates!$C$111))</f>
        <v>2.0807248574384051E-2</v>
      </c>
      <c r="Y184" s="30">
        <f ca="1">(1-IF($B184="Male", $C$3, $C$4))^MIN((Y$8-$C$6), $C$5)*IF($B184="Male", MIN(OFFSET(Mortality_Rates!$B$6, $C184, 0), Mortality_Rates!$B$111), MIN(OFFSET(Mortality_Rates!$B$6, $C184, 1),  Mortality_Rates!$C$111))</f>
        <v>2.0567965215778635E-2</v>
      </c>
      <c r="Z184" s="30">
        <f ca="1">(1-IF($B184="Male", $C$3, $C$4))^MIN((Z$8-$C$6), $C$5)*IF($B184="Male", MIN(OFFSET(Mortality_Rates!$B$6, $C184, 0), Mortality_Rates!$B$111), MIN(OFFSET(Mortality_Rates!$B$6, $C184, 1),  Mortality_Rates!$C$111))</f>
        <v>2.0331433615797184E-2</v>
      </c>
      <c r="AA184" s="30">
        <f ca="1">(1-IF($B184="Male", $C$3, $C$4))^MIN((AA$8-$C$6), $C$5)*IF($B184="Male", MIN(OFFSET(Mortality_Rates!$B$6, $C184, 0), Mortality_Rates!$B$111), MIN(OFFSET(Mortality_Rates!$B$6, $C184, 1),  Mortality_Rates!$C$111))</f>
        <v>2.0097622129215512E-2</v>
      </c>
      <c r="AB184" s="30">
        <f ca="1">(1-IF($B184="Male", $C$3, $C$4))^MIN((AB$8-$C$6), $C$5)*IF($B184="Male", MIN(OFFSET(Mortality_Rates!$B$6, $C184, 0), Mortality_Rates!$B$111), MIN(OFFSET(Mortality_Rates!$B$6, $C184, 1),  Mortality_Rates!$C$111))</f>
        <v>1.9866499474729536E-2</v>
      </c>
      <c r="AC184" s="30">
        <f ca="1">(1-IF($B184="Male", $C$3, $C$4))^MIN((AC$8-$C$6), $C$5)*IF($B184="Male", MIN(OFFSET(Mortality_Rates!$B$6, $C184, 0), Mortality_Rates!$B$111), MIN(OFFSET(Mortality_Rates!$B$6, $C184, 1),  Mortality_Rates!$C$111))</f>
        <v>1.9638034730770144E-2</v>
      </c>
      <c r="AD184" s="30">
        <f ca="1">(1-IF($B184="Male", $C$3, $C$4))^MIN((AD$8-$C$6), $C$5)*IF($B184="Male", MIN(OFFSET(Mortality_Rates!$B$6, $C184, 0), Mortality_Rates!$B$111), MIN(OFFSET(Mortality_Rates!$B$6, $C184, 1),  Mortality_Rates!$C$111))</f>
        <v>1.9412197331366291E-2</v>
      </c>
      <c r="AE184" s="30">
        <f ca="1">(1-IF($B184="Male", $C$3, $C$4))^MIN((AE$8-$C$6), $C$5)*IF($B184="Male", MIN(OFFSET(Mortality_Rates!$B$6, $C184, 0), Mortality_Rates!$B$111), MIN(OFFSET(Mortality_Rates!$B$6, $C184, 1),  Mortality_Rates!$C$111))</f>
        <v>1.9188957062055582E-2</v>
      </c>
      <c r="AF184" s="30">
        <f ca="1">(1-IF($B184="Male", $C$3, $C$4))^MIN((AF$8-$C$6), $C$5)*IF($B184="Male", MIN(OFFSET(Mortality_Rates!$B$6, $C184, 0), Mortality_Rates!$B$111), MIN(OFFSET(Mortality_Rates!$B$6, $C184, 1),  Mortality_Rates!$C$111))</f>
        <v>1.8968284055841941E-2</v>
      </c>
      <c r="AG184" s="30">
        <f ca="1">(1-IF($B184="Male", $C$3, $C$4))^MIN((AG$8-$C$6), $C$5)*IF($B184="Male", MIN(OFFSET(Mortality_Rates!$B$6, $C184, 0), Mortality_Rates!$B$111), MIN(OFFSET(Mortality_Rates!$B$6, $C184, 1),  Mortality_Rates!$C$111))</f>
        <v>1.8750148789199759E-2</v>
      </c>
      <c r="AH184" s="30">
        <f ca="1">(1-IF($B184="Male", $C$3, $C$4))^MIN((AH$8-$C$6), $C$5)*IF($B184="Male", MIN(OFFSET(Mortality_Rates!$B$6, $C184, 0), Mortality_Rates!$B$111), MIN(OFFSET(Mortality_Rates!$B$6, $C184, 1),  Mortality_Rates!$C$111))</f>
        <v>1.853452207812396E-2</v>
      </c>
      <c r="AI184" s="30">
        <f ca="1">(1-IF($B184="Male", $C$3, $C$4))^MIN((AI$8-$C$6), $C$5)*IF($B184="Male", MIN(OFFSET(Mortality_Rates!$B$6, $C184, 0), Mortality_Rates!$B$111), MIN(OFFSET(Mortality_Rates!$B$6, $C184, 1),  Mortality_Rates!$C$111))</f>
        <v>1.8321375074225536E-2</v>
      </c>
      <c r="AJ184" s="30">
        <f ca="1">(1-IF($B184="Male", $C$3, $C$4))^MIN((AJ$8-$C$6), $C$5)*IF($B184="Male", MIN(OFFSET(Mortality_Rates!$B$6, $C184, 0), Mortality_Rates!$B$111), MIN(OFFSET(Mortality_Rates!$B$6, $C184, 1),  Mortality_Rates!$C$111))</f>
        <v>1.8110679260871943E-2</v>
      </c>
      <c r="AK184" s="30">
        <f ca="1">(1-IF($B184="Male", $C$3, $C$4))^MIN((AK$8-$C$6), $C$5)*IF($B184="Male", MIN(OFFSET(Mortality_Rates!$B$6, $C184, 0), Mortality_Rates!$B$111), MIN(OFFSET(Mortality_Rates!$B$6, $C184, 1),  Mortality_Rates!$C$111))</f>
        <v>1.7902406449371914E-2</v>
      </c>
      <c r="AL184" s="30">
        <f ca="1">(1-IF($B184="Male", $C$3, $C$4))^MIN((AL$8-$C$6), $C$5)*IF($B184="Male", MIN(OFFSET(Mortality_Rates!$B$6, $C184, 0), Mortality_Rates!$B$111), MIN(OFFSET(Mortality_Rates!$B$6, $C184, 1),  Mortality_Rates!$C$111))</f>
        <v>1.7696528775204137E-2</v>
      </c>
      <c r="AM184" s="30">
        <f ca="1">(1-IF($B184="Male", $C$3, $C$4))^MIN((AM$8-$C$6), $C$5)*IF($B184="Male", MIN(OFFSET(Mortality_Rates!$B$6, $C184, 0), Mortality_Rates!$B$111), MIN(OFFSET(Mortality_Rates!$B$6, $C184, 1),  Mortality_Rates!$C$111))</f>
        <v>1.7493018694289292E-2</v>
      </c>
      <c r="AN184" s="30">
        <f ca="1">(1-IF($B184="Male", $C$3, $C$4))^MIN((AN$8-$C$6), $C$5)*IF($B184="Male", MIN(OFFSET(Mortality_Rates!$B$6, $C184, 0), Mortality_Rates!$B$111), MIN(OFFSET(Mortality_Rates!$B$6, $C184, 1),  Mortality_Rates!$C$111))</f>
        <v>1.7291848979304966E-2</v>
      </c>
      <c r="AO184" s="30">
        <f ca="1">(1-IF($B184="Male", $C$3, $C$4))^MIN((AO$8-$C$6), $C$5)*IF($B184="Male", MIN(OFFSET(Mortality_Rates!$B$6, $C184, 0), Mortality_Rates!$B$111), MIN(OFFSET(Mortality_Rates!$B$6, $C184, 1),  Mortality_Rates!$C$111))</f>
        <v>1.7092992716042959E-2</v>
      </c>
      <c r="AP184" s="30">
        <f ca="1">(1-IF($B184="Male", $C$3, $C$4))^MIN((AP$8-$C$6), $C$5)*IF($B184="Male", MIN(OFFSET(Mortality_Rates!$B$6, $C184, 0), Mortality_Rates!$B$111), MIN(OFFSET(Mortality_Rates!$B$6, $C184, 1),  Mortality_Rates!$C$111))</f>
        <v>1.6896423299808467E-2</v>
      </c>
      <c r="AQ184" s="30">
        <f ca="1">(1-IF($B184="Male", $C$3, $C$4))^MIN((AQ$8-$C$6), $C$5)*IF($B184="Male", MIN(OFFSET(Mortality_Rates!$B$6, $C184, 0), Mortality_Rates!$B$111), MIN(OFFSET(Mortality_Rates!$B$6, $C184, 1),  Mortality_Rates!$C$111))</f>
        <v>1.6702114431860666E-2</v>
      </c>
      <c r="AR184" s="30">
        <f ca="1">(1-IF($B184="Male", $C$3, $C$4))^MIN((AR$8-$C$6), $C$5)*IF($B184="Male", MIN(OFFSET(Mortality_Rates!$B$6, $C184, 0), Mortality_Rates!$B$111), MIN(OFFSET(Mortality_Rates!$B$6, $C184, 1),  Mortality_Rates!$C$111))</f>
        <v>1.651004011589427E-2</v>
      </c>
      <c r="AS184" s="30">
        <f ca="1">(1-IF($B184="Male", $C$3, $C$4))^MIN((AS$8-$C$6), $C$5)*IF($B184="Male", MIN(OFFSET(Mortality_Rates!$B$6, $C184, 0), Mortality_Rates!$B$111), MIN(OFFSET(Mortality_Rates!$B$6, $C184, 1),  Mortality_Rates!$C$111))</f>
        <v>1.6320174654561485E-2</v>
      </c>
      <c r="AT184" s="30">
        <f ca="1">(1-IF($B184="Male", $C$3, $C$4))^MIN((AT$8-$C$6), $C$5)*IF($B184="Male", MIN(OFFSET(Mortality_Rates!$B$6, $C184, 0), Mortality_Rates!$B$111), MIN(OFFSET(Mortality_Rates!$B$6, $C184, 1),  Mortality_Rates!$C$111))</f>
        <v>1.613249264603403E-2</v>
      </c>
      <c r="AU184" s="30">
        <f ca="1">(1-IF($B184="Male", $C$3, $C$4))^MIN((AU$8-$C$6), $C$5)*IF($B184="Male", MIN(OFFSET(Mortality_Rates!$B$6, $C184, 0), Mortality_Rates!$B$111), MIN(OFFSET(Mortality_Rates!$B$6, $C184, 1),  Mortality_Rates!$C$111))</f>
        <v>1.5946968980604641E-2</v>
      </c>
      <c r="AV184" s="30">
        <f ca="1">(1-IF($B184="Male", $C$3, $C$4))^MIN((AV$8-$C$6), $C$5)*IF($B184="Male", MIN(OFFSET(Mortality_Rates!$B$6, $C184, 0), Mortality_Rates!$B$111), MIN(OFFSET(Mortality_Rates!$B$6, $C184, 1),  Mortality_Rates!$C$111))</f>
        <v>1.5763578837327687E-2</v>
      </c>
      <c r="AW184" s="30">
        <f ca="1">(1-IF($B184="Male", $C$3, $C$4))^MIN((AW$8-$C$6), $C$5)*IF($B184="Male", MIN(OFFSET(Mortality_Rates!$B$6, $C184, 0), Mortality_Rates!$B$111), MIN(OFFSET(Mortality_Rates!$B$6, $C184, 1),  Mortality_Rates!$C$111))</f>
        <v>1.558229768069842E-2</v>
      </c>
      <c r="AX184" s="30">
        <f ca="1">(1-IF($B184="Male", $C$3, $C$4))^MIN((AX$8-$C$6), $C$5)*IF($B184="Male", MIN(OFFSET(Mortality_Rates!$B$6, $C184, 0), Mortality_Rates!$B$111), MIN(OFFSET(Mortality_Rates!$B$6, $C184, 1),  Mortality_Rates!$C$111))</f>
        <v>1.5403101257370388E-2</v>
      </c>
      <c r="AY184" s="30">
        <f ca="1">(1-IF($B184="Male", $C$3, $C$4))^MIN((AY$8-$C$6), $C$5)*IF($B184="Male", MIN(OFFSET(Mortality_Rates!$B$6, $C184, 0), Mortality_Rates!$B$111), MIN(OFFSET(Mortality_Rates!$B$6, $C184, 1),  Mortality_Rates!$C$111))</f>
        <v>1.5225965592910626E-2</v>
      </c>
      <c r="AZ184" s="30">
        <f ca="1">(1-IF($B184="Male", $C$3, $C$4))^MIN((AZ$8-$C$6), $C$5)*IF($B184="Male", MIN(OFFSET(Mortality_Rates!$B$6, $C184, 0), Mortality_Rates!$B$111), MIN(OFFSET(Mortality_Rates!$B$6, $C184, 1),  Mortality_Rates!$C$111))</f>
        <v>1.5050866988592156E-2</v>
      </c>
      <c r="BA184" s="30">
        <f ca="1">(1-IF($B184="Male", $C$3, $C$4))^MIN((BA$8-$C$6), $C$5)*IF($B184="Male", MIN(OFFSET(Mortality_Rates!$B$6, $C184, 0), Mortality_Rates!$B$111), MIN(OFFSET(Mortality_Rates!$B$6, $C184, 1),  Mortality_Rates!$C$111))</f>
        <v>1.4877782018223347E-2</v>
      </c>
      <c r="BB184" s="30">
        <f ca="1">(1-IF($B184="Male", $C$3, $C$4))^MIN((BB$8-$C$6), $C$5)*IF($B184="Male", MIN(OFFSET(Mortality_Rates!$B$6, $C184, 0), Mortality_Rates!$B$111), MIN(OFFSET(Mortality_Rates!$B$6, $C184, 1),  Mortality_Rates!$C$111))</f>
        <v>1.4877782018223347E-2</v>
      </c>
      <c r="BC184" s="30">
        <f ca="1">(1-IF($B184="Male", $C$3, $C$4))^MIN((BC$8-$C$6), $C$5)*IF($B184="Male", MIN(OFFSET(Mortality_Rates!$B$6, $C184, 0), Mortality_Rates!$B$111), MIN(OFFSET(Mortality_Rates!$B$6, $C184, 1),  Mortality_Rates!$C$111))</f>
        <v>1.4877782018223347E-2</v>
      </c>
      <c r="BD184" s="30">
        <f ca="1">(1-IF($B184="Male", $C$3, $C$4))^MIN((BD$8-$C$6), $C$5)*IF($B184="Male", MIN(OFFSET(Mortality_Rates!$B$6, $C184, 0), Mortality_Rates!$B$111), MIN(OFFSET(Mortality_Rates!$B$6, $C184, 1),  Mortality_Rates!$C$111))</f>
        <v>1.4877782018223347E-2</v>
      </c>
      <c r="BE184" s="30">
        <f ca="1">(1-IF($B184="Male", $C$3, $C$4))^MIN((BE$8-$C$6), $C$5)*IF($B184="Male", MIN(OFFSET(Mortality_Rates!$B$6, $C184, 0), Mortality_Rates!$B$111), MIN(OFFSET(Mortality_Rates!$B$6, $C184, 1),  Mortality_Rates!$C$111))</f>
        <v>1.4877782018223347E-2</v>
      </c>
      <c r="BF184" s="30">
        <f ca="1">(1-IF($B184="Male", $C$3, $C$4))^MIN((BF$8-$C$6), $C$5)*IF($B184="Male", MIN(OFFSET(Mortality_Rates!$B$6, $C184, 0), Mortality_Rates!$B$111), MIN(OFFSET(Mortality_Rates!$B$6, $C184, 1),  Mortality_Rates!$C$111))</f>
        <v>1.4877782018223347E-2</v>
      </c>
      <c r="BG184" s="30">
        <f ca="1">(1-IF($B184="Male", $C$3, $C$4))^MIN((BG$8-$C$6), $C$5)*IF($B184="Male", MIN(OFFSET(Mortality_Rates!$B$6, $C184, 0), Mortality_Rates!$B$111), MIN(OFFSET(Mortality_Rates!$B$6, $C184, 1),  Mortality_Rates!$C$111))</f>
        <v>1.4877782018223347E-2</v>
      </c>
      <c r="BH184" s="30">
        <f ca="1">(1-IF($B184="Male", $C$3, $C$4))^MIN((BH$8-$C$6), $C$5)*IF($B184="Male", MIN(OFFSET(Mortality_Rates!$B$6, $C184, 0), Mortality_Rates!$B$111), MIN(OFFSET(Mortality_Rates!$B$6, $C184, 1),  Mortality_Rates!$C$111))</f>
        <v>1.4877782018223347E-2</v>
      </c>
      <c r="BI184" s="30">
        <f ca="1">(1-IF($B184="Male", $C$3, $C$4))^MIN((BI$8-$C$6), $C$5)*IF($B184="Male", MIN(OFFSET(Mortality_Rates!$B$6, $C184, 0), Mortality_Rates!$B$111), MIN(OFFSET(Mortality_Rates!$B$6, $C184, 1),  Mortality_Rates!$C$111))</f>
        <v>1.4877782018223347E-2</v>
      </c>
      <c r="BJ184" s="30">
        <f ca="1">(1-IF($B184="Male", $C$3, $C$4))^MIN((BJ$8-$C$6), $C$5)*IF($B184="Male", MIN(OFFSET(Mortality_Rates!$B$6, $C184, 0), Mortality_Rates!$B$111), MIN(OFFSET(Mortality_Rates!$B$6, $C184, 1),  Mortality_Rates!$C$111))</f>
        <v>1.4877782018223347E-2</v>
      </c>
      <c r="BK184" s="30">
        <f ca="1">(1-IF($B184="Male", $C$3, $C$4))^MIN((BK$8-$C$6), $C$5)*IF($B184="Male", MIN(OFFSET(Mortality_Rates!$B$6, $C184, 0), Mortality_Rates!$B$111), MIN(OFFSET(Mortality_Rates!$B$6, $C184, 1),  Mortality_Rates!$C$111))</f>
        <v>1.4877782018223347E-2</v>
      </c>
    </row>
    <row r="185" spans="1:63" x14ac:dyDescent="0.35">
      <c r="A185" t="s">
        <v>38</v>
      </c>
      <c r="B185" t="s">
        <v>32</v>
      </c>
      <c r="C185">
        <f t="shared" si="28"/>
        <v>75</v>
      </c>
      <c r="D185" s="30">
        <f ca="1">(1-IF($B185="Male", $C$3, $C$4))^MIN((D$8-$C$6), $C$5)*IF($B185="Male", MIN(OFFSET(Mortality_Rates!$B$6, $C185, 0), Mortality_Rates!$B$111), MIN(OFFSET(Mortality_Rates!$B$6, $C185, 1),  Mortality_Rates!$C$111))</f>
        <v>2.9790424500000003E-2</v>
      </c>
      <c r="E185" s="30">
        <f ca="1">(1-IF($B185="Male", $C$3, $C$4))^MIN((E$8-$C$6), $C$5)*IF($B185="Male", MIN(OFFSET(Mortality_Rates!$B$6, $C185, 0), Mortality_Rates!$B$111), MIN(OFFSET(Mortality_Rates!$B$6, $C185, 1),  Mortality_Rates!$C$111))</f>
        <v>2.9447834618250002E-2</v>
      </c>
      <c r="F185" s="30">
        <f ca="1">(1-IF($B185="Male", $C$3, $C$4))^MIN((F$8-$C$6), $C$5)*IF($B185="Male", MIN(OFFSET(Mortality_Rates!$B$6, $C185, 0), Mortality_Rates!$B$111), MIN(OFFSET(Mortality_Rates!$B$6, $C185, 1),  Mortality_Rates!$C$111))</f>
        <v>2.9109184520140125E-2</v>
      </c>
      <c r="G185" s="30">
        <f ca="1">(1-IF($B185="Male", $C$3, $C$4))^MIN((G$8-$C$6), $C$5)*IF($B185="Male", MIN(OFFSET(Mortality_Rates!$B$6, $C185, 0), Mortality_Rates!$B$111), MIN(OFFSET(Mortality_Rates!$B$6, $C185, 1),  Mortality_Rates!$C$111))</f>
        <v>2.8774428898158518E-2</v>
      </c>
      <c r="H185" s="30">
        <f ca="1">(1-IF($B185="Male", $C$3, $C$4))^MIN((H$8-$C$6), $C$5)*IF($B185="Male", MIN(OFFSET(Mortality_Rates!$B$6, $C185, 0), Mortality_Rates!$B$111), MIN(OFFSET(Mortality_Rates!$B$6, $C185, 1),  Mortality_Rates!$C$111))</f>
        <v>2.8443522965829696E-2</v>
      </c>
      <c r="I185" s="30">
        <f ca="1">(1-IF($B185="Male", $C$3, $C$4))^MIN((I$8-$C$6), $C$5)*IF($B185="Male", MIN(OFFSET(Mortality_Rates!$B$6, $C185, 0), Mortality_Rates!$B$111), MIN(OFFSET(Mortality_Rates!$B$6, $C185, 1),  Mortality_Rates!$C$111))</f>
        <v>2.8116422451722654E-2</v>
      </c>
      <c r="J185" s="30">
        <f ca="1">(1-IF($B185="Male", $C$3, $C$4))^MIN((J$8-$C$6), $C$5)*IF($B185="Male", MIN(OFFSET(Mortality_Rates!$B$6, $C185, 0), Mortality_Rates!$B$111), MIN(OFFSET(Mortality_Rates!$B$6, $C185, 1),  Mortality_Rates!$C$111))</f>
        <v>2.7793083593527845E-2</v>
      </c>
      <c r="K185" s="30">
        <f ca="1">(1-IF($B185="Male", $C$3, $C$4))^MIN((K$8-$C$6), $C$5)*IF($B185="Male", MIN(OFFSET(Mortality_Rates!$B$6, $C185, 0), Mortality_Rates!$B$111), MIN(OFFSET(Mortality_Rates!$B$6, $C185, 1),  Mortality_Rates!$C$111))</f>
        <v>2.7473463132202273E-2</v>
      </c>
      <c r="L185" s="30">
        <f ca="1">(1-IF($B185="Male", $C$3, $C$4))^MIN((L$8-$C$6), $C$5)*IF($B185="Male", MIN(OFFSET(Mortality_Rates!$B$6, $C185, 0), Mortality_Rates!$B$111), MIN(OFFSET(Mortality_Rates!$B$6, $C185, 1),  Mortality_Rates!$C$111))</f>
        <v>2.7157518306181946E-2</v>
      </c>
      <c r="M185" s="30">
        <f ca="1">(1-IF($B185="Male", $C$3, $C$4))^MIN((M$8-$C$6), $C$5)*IF($B185="Male", MIN(OFFSET(Mortality_Rates!$B$6, $C185, 0), Mortality_Rates!$B$111), MIN(OFFSET(Mortality_Rates!$B$6, $C185, 1),  Mortality_Rates!$C$111))</f>
        <v>2.6845206845660857E-2</v>
      </c>
      <c r="N185" s="30">
        <f ca="1">(1-IF($B185="Male", $C$3, $C$4))^MIN((N$8-$C$6), $C$5)*IF($B185="Male", MIN(OFFSET(Mortality_Rates!$B$6, $C185, 0), Mortality_Rates!$B$111), MIN(OFFSET(Mortality_Rates!$B$6, $C185, 1),  Mortality_Rates!$C$111))</f>
        <v>2.6536486966935755E-2</v>
      </c>
      <c r="O185" s="30">
        <f ca="1">(1-IF($B185="Male", $C$3, $C$4))^MIN((O$8-$C$6), $C$5)*IF($B185="Male", MIN(OFFSET(Mortality_Rates!$B$6, $C185, 0), Mortality_Rates!$B$111), MIN(OFFSET(Mortality_Rates!$B$6, $C185, 1),  Mortality_Rates!$C$111))</f>
        <v>2.6231317366815998E-2</v>
      </c>
      <c r="P185" s="30">
        <f ca="1">(1-IF($B185="Male", $C$3, $C$4))^MIN((P$8-$C$6), $C$5)*IF($B185="Male", MIN(OFFSET(Mortality_Rates!$B$6, $C185, 0), Mortality_Rates!$B$111), MIN(OFFSET(Mortality_Rates!$B$6, $C185, 1),  Mortality_Rates!$C$111))</f>
        <v>2.5929657217097616E-2</v>
      </c>
      <c r="Q185" s="30">
        <f ca="1">(1-IF($B185="Male", $C$3, $C$4))^MIN((Q$8-$C$6), $C$5)*IF($B185="Male", MIN(OFFSET(Mortality_Rates!$B$6, $C185, 0), Mortality_Rates!$B$111), MIN(OFFSET(Mortality_Rates!$B$6, $C185, 1),  Mortality_Rates!$C$111))</f>
        <v>2.5631466159100991E-2</v>
      </c>
      <c r="R185" s="30">
        <f ca="1">(1-IF($B185="Male", $C$3, $C$4))^MIN((R$8-$C$6), $C$5)*IF($B185="Male", MIN(OFFSET(Mortality_Rates!$B$6, $C185, 0), Mortality_Rates!$B$111), MIN(OFFSET(Mortality_Rates!$B$6, $C185, 1),  Mortality_Rates!$C$111))</f>
        <v>2.5336704298271333E-2</v>
      </c>
      <c r="S185" s="30">
        <f ca="1">(1-IF($B185="Male", $C$3, $C$4))^MIN((S$8-$C$6), $C$5)*IF($B185="Male", MIN(OFFSET(Mortality_Rates!$B$6, $C185, 0), Mortality_Rates!$B$111), MIN(OFFSET(Mortality_Rates!$B$6, $C185, 1),  Mortality_Rates!$C$111))</f>
        <v>2.5045332198841211E-2</v>
      </c>
      <c r="T185" s="30">
        <f ca="1">(1-IF($B185="Male", $C$3, $C$4))^MIN((T$8-$C$6), $C$5)*IF($B185="Male", MIN(OFFSET(Mortality_Rates!$B$6, $C185, 0), Mortality_Rates!$B$111), MIN(OFFSET(Mortality_Rates!$B$6, $C185, 1),  Mortality_Rates!$C$111))</f>
        <v>2.4757310878554536E-2</v>
      </c>
      <c r="U185" s="30">
        <f ca="1">(1-IF($B185="Male", $C$3, $C$4))^MIN((U$8-$C$6), $C$5)*IF($B185="Male", MIN(OFFSET(Mortality_Rates!$B$6, $C185, 0), Mortality_Rates!$B$111), MIN(OFFSET(Mortality_Rates!$B$6, $C185, 1),  Mortality_Rates!$C$111))</f>
        <v>2.447260180345116E-2</v>
      </c>
      <c r="V185" s="30">
        <f ca="1">(1-IF($B185="Male", $C$3, $C$4))^MIN((V$8-$C$6), $C$5)*IF($B185="Male", MIN(OFFSET(Mortality_Rates!$B$6, $C185, 0), Mortality_Rates!$B$111), MIN(OFFSET(Mortality_Rates!$B$6, $C185, 1),  Mortality_Rates!$C$111))</f>
        <v>2.419116688271147E-2</v>
      </c>
      <c r="W185" s="30">
        <f ca="1">(1-IF($B185="Male", $C$3, $C$4))^MIN((W$8-$C$6), $C$5)*IF($B185="Male", MIN(OFFSET(Mortality_Rates!$B$6, $C185, 0), Mortality_Rates!$B$111), MIN(OFFSET(Mortality_Rates!$B$6, $C185, 1),  Mortality_Rates!$C$111))</f>
        <v>2.3912968463560291E-2</v>
      </c>
      <c r="X185" s="30">
        <f ca="1">(1-IF($B185="Male", $C$3, $C$4))^MIN((X$8-$C$6), $C$5)*IF($B185="Male", MIN(OFFSET(Mortality_Rates!$B$6, $C185, 0), Mortality_Rates!$B$111), MIN(OFFSET(Mortality_Rates!$B$6, $C185, 1),  Mortality_Rates!$C$111))</f>
        <v>2.3637969326229351E-2</v>
      </c>
      <c r="Y185" s="30">
        <f ca="1">(1-IF($B185="Male", $C$3, $C$4))^MIN((Y$8-$C$6), $C$5)*IF($B185="Male", MIN(OFFSET(Mortality_Rates!$B$6, $C185, 0), Mortality_Rates!$B$111), MIN(OFFSET(Mortality_Rates!$B$6, $C185, 1),  Mortality_Rates!$C$111))</f>
        <v>2.3366132678977712E-2</v>
      </c>
      <c r="Z185" s="30">
        <f ca="1">(1-IF($B185="Male", $C$3, $C$4))^MIN((Z$8-$C$6), $C$5)*IF($B185="Male", MIN(OFFSET(Mortality_Rates!$B$6, $C185, 0), Mortality_Rates!$B$111), MIN(OFFSET(Mortality_Rates!$B$6, $C185, 1),  Mortality_Rates!$C$111))</f>
        <v>2.309742215316947E-2</v>
      </c>
      <c r="AA185" s="30">
        <f ca="1">(1-IF($B185="Male", $C$3, $C$4))^MIN((AA$8-$C$6), $C$5)*IF($B185="Male", MIN(OFFSET(Mortality_Rates!$B$6, $C185, 0), Mortality_Rates!$B$111), MIN(OFFSET(Mortality_Rates!$B$6, $C185, 1),  Mortality_Rates!$C$111))</f>
        <v>2.2831801798408019E-2</v>
      </c>
      <c r="AB185" s="30">
        <f ca="1">(1-IF($B185="Male", $C$3, $C$4))^MIN((AB$8-$C$6), $C$5)*IF($B185="Male", MIN(OFFSET(Mortality_Rates!$B$6, $C185, 0), Mortality_Rates!$B$111), MIN(OFFSET(Mortality_Rates!$B$6, $C185, 1),  Mortality_Rates!$C$111))</f>
        <v>2.2569236077726328E-2</v>
      </c>
      <c r="AC185" s="30">
        <f ca="1">(1-IF($B185="Male", $C$3, $C$4))^MIN((AC$8-$C$6), $C$5)*IF($B185="Male", MIN(OFFSET(Mortality_Rates!$B$6, $C185, 0), Mortality_Rates!$B$111), MIN(OFFSET(Mortality_Rates!$B$6, $C185, 1),  Mortality_Rates!$C$111))</f>
        <v>2.2309689862832476E-2</v>
      </c>
      <c r="AD185" s="30">
        <f ca="1">(1-IF($B185="Male", $C$3, $C$4))^MIN((AD$8-$C$6), $C$5)*IF($B185="Male", MIN(OFFSET(Mortality_Rates!$B$6, $C185, 0), Mortality_Rates!$B$111), MIN(OFFSET(Mortality_Rates!$B$6, $C185, 1),  Mortality_Rates!$C$111))</f>
        <v>2.2053128429409905E-2</v>
      </c>
      <c r="AE185" s="30">
        <f ca="1">(1-IF($B185="Male", $C$3, $C$4))^MIN((AE$8-$C$6), $C$5)*IF($B185="Male", MIN(OFFSET(Mortality_Rates!$B$6, $C185, 0), Mortality_Rates!$B$111), MIN(OFFSET(Mortality_Rates!$B$6, $C185, 1),  Mortality_Rates!$C$111))</f>
        <v>2.1799517452471693E-2</v>
      </c>
      <c r="AF185" s="30">
        <f ca="1">(1-IF($B185="Male", $C$3, $C$4))^MIN((AF$8-$C$6), $C$5)*IF($B185="Male", MIN(OFFSET(Mortality_Rates!$B$6, $C185, 0), Mortality_Rates!$B$111), MIN(OFFSET(Mortality_Rates!$B$6, $C185, 1),  Mortality_Rates!$C$111))</f>
        <v>2.1548823001768268E-2</v>
      </c>
      <c r="AG185" s="30">
        <f ca="1">(1-IF($B185="Male", $C$3, $C$4))^MIN((AG$8-$C$6), $C$5)*IF($B185="Male", MIN(OFFSET(Mortality_Rates!$B$6, $C185, 0), Mortality_Rates!$B$111), MIN(OFFSET(Mortality_Rates!$B$6, $C185, 1),  Mortality_Rates!$C$111))</f>
        <v>2.1301011537247932E-2</v>
      </c>
      <c r="AH185" s="30">
        <f ca="1">(1-IF($B185="Male", $C$3, $C$4))^MIN((AH$8-$C$6), $C$5)*IF($B185="Male", MIN(OFFSET(Mortality_Rates!$B$6, $C185, 0), Mortality_Rates!$B$111), MIN(OFFSET(Mortality_Rates!$B$6, $C185, 1),  Mortality_Rates!$C$111))</f>
        <v>2.1056049904569583E-2</v>
      </c>
      <c r="AI185" s="30">
        <f ca="1">(1-IF($B185="Male", $C$3, $C$4))^MIN((AI$8-$C$6), $C$5)*IF($B185="Male", MIN(OFFSET(Mortality_Rates!$B$6, $C185, 0), Mortality_Rates!$B$111), MIN(OFFSET(Mortality_Rates!$B$6, $C185, 1),  Mortality_Rates!$C$111))</f>
        <v>2.0813905330667029E-2</v>
      </c>
      <c r="AJ185" s="30">
        <f ca="1">(1-IF($B185="Male", $C$3, $C$4))^MIN((AJ$8-$C$6), $C$5)*IF($B185="Male", MIN(OFFSET(Mortality_Rates!$B$6, $C185, 0), Mortality_Rates!$B$111), MIN(OFFSET(Mortality_Rates!$B$6, $C185, 1),  Mortality_Rates!$C$111))</f>
        <v>2.0574545419364362E-2</v>
      </c>
      <c r="AK185" s="30">
        <f ca="1">(1-IF($B185="Male", $C$3, $C$4))^MIN((AK$8-$C$6), $C$5)*IF($B185="Male", MIN(OFFSET(Mortality_Rates!$B$6, $C185, 0), Mortality_Rates!$B$111), MIN(OFFSET(Mortality_Rates!$B$6, $C185, 1),  Mortality_Rates!$C$111))</f>
        <v>2.033793814704167E-2</v>
      </c>
      <c r="AL185" s="30">
        <f ca="1">(1-IF($B185="Male", $C$3, $C$4))^MIN((AL$8-$C$6), $C$5)*IF($B185="Male", MIN(OFFSET(Mortality_Rates!$B$6, $C185, 0), Mortality_Rates!$B$111), MIN(OFFSET(Mortality_Rates!$B$6, $C185, 1),  Mortality_Rates!$C$111))</f>
        <v>2.010405185835069E-2</v>
      </c>
      <c r="AM185" s="30">
        <f ca="1">(1-IF($B185="Male", $C$3, $C$4))^MIN((AM$8-$C$6), $C$5)*IF($B185="Male", MIN(OFFSET(Mortality_Rates!$B$6, $C185, 0), Mortality_Rates!$B$111), MIN(OFFSET(Mortality_Rates!$B$6, $C185, 1),  Mortality_Rates!$C$111))</f>
        <v>1.9872855261979658E-2</v>
      </c>
      <c r="AN185" s="30">
        <f ca="1">(1-IF($B185="Male", $C$3, $C$4))^MIN((AN$8-$C$6), $C$5)*IF($B185="Male", MIN(OFFSET(Mortality_Rates!$B$6, $C185, 0), Mortality_Rates!$B$111), MIN(OFFSET(Mortality_Rates!$B$6, $C185, 1),  Mortality_Rates!$C$111))</f>
        <v>1.9644317426466894E-2</v>
      </c>
      <c r="AO185" s="30">
        <f ca="1">(1-IF($B185="Male", $C$3, $C$4))^MIN((AO$8-$C$6), $C$5)*IF($B185="Male", MIN(OFFSET(Mortality_Rates!$B$6, $C185, 0), Mortality_Rates!$B$111), MIN(OFFSET(Mortality_Rates!$B$6, $C185, 1),  Mortality_Rates!$C$111))</f>
        <v>1.9418407776062525E-2</v>
      </c>
      <c r="AP185" s="30">
        <f ca="1">(1-IF($B185="Male", $C$3, $C$4))^MIN((AP$8-$C$6), $C$5)*IF($B185="Male", MIN(OFFSET(Mortality_Rates!$B$6, $C185, 0), Mortality_Rates!$B$111), MIN(OFFSET(Mortality_Rates!$B$6, $C185, 1),  Mortality_Rates!$C$111))</f>
        <v>1.9195096086637806E-2</v>
      </c>
      <c r="AQ185" s="30">
        <f ca="1">(1-IF($B185="Male", $C$3, $C$4))^MIN((AQ$8-$C$6), $C$5)*IF($B185="Male", MIN(OFFSET(Mortality_Rates!$B$6, $C185, 0), Mortality_Rates!$B$111), MIN(OFFSET(Mortality_Rates!$B$6, $C185, 1),  Mortality_Rates!$C$111))</f>
        <v>1.8974352481641473E-2</v>
      </c>
      <c r="AR185" s="30">
        <f ca="1">(1-IF($B185="Male", $C$3, $C$4))^MIN((AR$8-$C$6), $C$5)*IF($B185="Male", MIN(OFFSET(Mortality_Rates!$B$6, $C185, 0), Mortality_Rates!$B$111), MIN(OFFSET(Mortality_Rates!$B$6, $C185, 1),  Mortality_Rates!$C$111))</f>
        <v>1.8756147428102596E-2</v>
      </c>
      <c r="AS185" s="30">
        <f ca="1">(1-IF($B185="Male", $C$3, $C$4))^MIN((AS$8-$C$6), $C$5)*IF($B185="Male", MIN(OFFSET(Mortality_Rates!$B$6, $C185, 0), Mortality_Rates!$B$111), MIN(OFFSET(Mortality_Rates!$B$6, $C185, 1),  Mortality_Rates!$C$111))</f>
        <v>1.8540451732679413E-2</v>
      </c>
      <c r="AT185" s="30">
        <f ca="1">(1-IF($B185="Male", $C$3, $C$4))^MIN((AT$8-$C$6), $C$5)*IF($B185="Male", MIN(OFFSET(Mortality_Rates!$B$6, $C185, 0), Mortality_Rates!$B$111), MIN(OFFSET(Mortality_Rates!$B$6, $C185, 1),  Mortality_Rates!$C$111))</f>
        <v>1.8327236537753602E-2</v>
      </c>
      <c r="AU185" s="30">
        <f ca="1">(1-IF($B185="Male", $C$3, $C$4))^MIN((AU$8-$C$6), $C$5)*IF($B185="Male", MIN(OFFSET(Mortality_Rates!$B$6, $C185, 0), Mortality_Rates!$B$111), MIN(OFFSET(Mortality_Rates!$B$6, $C185, 1),  Mortality_Rates!$C$111))</f>
        <v>1.8116473317569437E-2</v>
      </c>
      <c r="AV185" s="30">
        <f ca="1">(1-IF($B185="Male", $C$3, $C$4))^MIN((AV$8-$C$6), $C$5)*IF($B185="Male", MIN(OFFSET(Mortality_Rates!$B$6, $C185, 0), Mortality_Rates!$B$111), MIN(OFFSET(Mortality_Rates!$B$6, $C185, 1),  Mortality_Rates!$C$111))</f>
        <v>1.7908133874417389E-2</v>
      </c>
      <c r="AW185" s="30">
        <f ca="1">(1-IF($B185="Male", $C$3, $C$4))^MIN((AW$8-$C$6), $C$5)*IF($B185="Male", MIN(OFFSET(Mortality_Rates!$B$6, $C185, 0), Mortality_Rates!$B$111), MIN(OFFSET(Mortality_Rates!$B$6, $C185, 1),  Mortality_Rates!$C$111))</f>
        <v>1.7702190334861589E-2</v>
      </c>
      <c r="AX185" s="30">
        <f ca="1">(1-IF($B185="Male", $C$3, $C$4))^MIN((AX$8-$C$6), $C$5)*IF($B185="Male", MIN(OFFSET(Mortality_Rates!$B$6, $C185, 0), Mortality_Rates!$B$111), MIN(OFFSET(Mortality_Rates!$B$6, $C185, 1),  Mortality_Rates!$C$111))</f>
        <v>1.7498615146010681E-2</v>
      </c>
      <c r="AY185" s="30">
        <f ca="1">(1-IF($B185="Male", $C$3, $C$4))^MIN((AY$8-$C$6), $C$5)*IF($B185="Male", MIN(OFFSET(Mortality_Rates!$B$6, $C185, 0), Mortality_Rates!$B$111), MIN(OFFSET(Mortality_Rates!$B$6, $C185, 1),  Mortality_Rates!$C$111))</f>
        <v>1.7297381071831559E-2</v>
      </c>
      <c r="AZ185" s="30">
        <f ca="1">(1-IF($B185="Male", $C$3, $C$4))^MIN((AZ$8-$C$6), $C$5)*IF($B185="Male", MIN(OFFSET(Mortality_Rates!$B$6, $C185, 0), Mortality_Rates!$B$111), MIN(OFFSET(Mortality_Rates!$B$6, $C185, 1),  Mortality_Rates!$C$111))</f>
        <v>1.7098461189505497E-2</v>
      </c>
      <c r="BA185" s="30">
        <f ca="1">(1-IF($B185="Male", $C$3, $C$4))^MIN((BA$8-$C$6), $C$5)*IF($B185="Male", MIN(OFFSET(Mortality_Rates!$B$6, $C185, 0), Mortality_Rates!$B$111), MIN(OFFSET(Mortality_Rates!$B$6, $C185, 1),  Mortality_Rates!$C$111))</f>
        <v>1.6901828885826184E-2</v>
      </c>
      <c r="BB185" s="30">
        <f ca="1">(1-IF($B185="Male", $C$3, $C$4))^MIN((BB$8-$C$6), $C$5)*IF($B185="Male", MIN(OFFSET(Mortality_Rates!$B$6, $C185, 0), Mortality_Rates!$B$111), MIN(OFFSET(Mortality_Rates!$B$6, $C185, 1),  Mortality_Rates!$C$111))</f>
        <v>1.6901828885826184E-2</v>
      </c>
      <c r="BC185" s="30">
        <f ca="1">(1-IF($B185="Male", $C$3, $C$4))^MIN((BC$8-$C$6), $C$5)*IF($B185="Male", MIN(OFFSET(Mortality_Rates!$B$6, $C185, 0), Mortality_Rates!$B$111), MIN(OFFSET(Mortality_Rates!$B$6, $C185, 1),  Mortality_Rates!$C$111))</f>
        <v>1.6901828885826184E-2</v>
      </c>
      <c r="BD185" s="30">
        <f ca="1">(1-IF($B185="Male", $C$3, $C$4))^MIN((BD$8-$C$6), $C$5)*IF($B185="Male", MIN(OFFSET(Mortality_Rates!$B$6, $C185, 0), Mortality_Rates!$B$111), MIN(OFFSET(Mortality_Rates!$B$6, $C185, 1),  Mortality_Rates!$C$111))</f>
        <v>1.6901828885826184E-2</v>
      </c>
      <c r="BE185" s="30">
        <f ca="1">(1-IF($B185="Male", $C$3, $C$4))^MIN((BE$8-$C$6), $C$5)*IF($B185="Male", MIN(OFFSET(Mortality_Rates!$B$6, $C185, 0), Mortality_Rates!$B$111), MIN(OFFSET(Mortality_Rates!$B$6, $C185, 1),  Mortality_Rates!$C$111))</f>
        <v>1.6901828885826184E-2</v>
      </c>
      <c r="BF185" s="30">
        <f ca="1">(1-IF($B185="Male", $C$3, $C$4))^MIN((BF$8-$C$6), $C$5)*IF($B185="Male", MIN(OFFSET(Mortality_Rates!$B$6, $C185, 0), Mortality_Rates!$B$111), MIN(OFFSET(Mortality_Rates!$B$6, $C185, 1),  Mortality_Rates!$C$111))</f>
        <v>1.6901828885826184E-2</v>
      </c>
      <c r="BG185" s="30">
        <f ca="1">(1-IF($B185="Male", $C$3, $C$4))^MIN((BG$8-$C$6), $C$5)*IF($B185="Male", MIN(OFFSET(Mortality_Rates!$B$6, $C185, 0), Mortality_Rates!$B$111), MIN(OFFSET(Mortality_Rates!$B$6, $C185, 1),  Mortality_Rates!$C$111))</f>
        <v>1.6901828885826184E-2</v>
      </c>
      <c r="BH185" s="30">
        <f ca="1">(1-IF($B185="Male", $C$3, $C$4))^MIN((BH$8-$C$6), $C$5)*IF($B185="Male", MIN(OFFSET(Mortality_Rates!$B$6, $C185, 0), Mortality_Rates!$B$111), MIN(OFFSET(Mortality_Rates!$B$6, $C185, 1),  Mortality_Rates!$C$111))</f>
        <v>1.6901828885826184E-2</v>
      </c>
      <c r="BI185" s="30">
        <f ca="1">(1-IF($B185="Male", $C$3, $C$4))^MIN((BI$8-$C$6), $C$5)*IF($B185="Male", MIN(OFFSET(Mortality_Rates!$B$6, $C185, 0), Mortality_Rates!$B$111), MIN(OFFSET(Mortality_Rates!$B$6, $C185, 1),  Mortality_Rates!$C$111))</f>
        <v>1.6901828885826184E-2</v>
      </c>
      <c r="BJ185" s="30">
        <f ca="1">(1-IF($B185="Male", $C$3, $C$4))^MIN((BJ$8-$C$6), $C$5)*IF($B185="Male", MIN(OFFSET(Mortality_Rates!$B$6, $C185, 0), Mortality_Rates!$B$111), MIN(OFFSET(Mortality_Rates!$B$6, $C185, 1),  Mortality_Rates!$C$111))</f>
        <v>1.6901828885826184E-2</v>
      </c>
      <c r="BK185" s="30">
        <f ca="1">(1-IF($B185="Male", $C$3, $C$4))^MIN((BK$8-$C$6), $C$5)*IF($B185="Male", MIN(OFFSET(Mortality_Rates!$B$6, $C185, 0), Mortality_Rates!$B$111), MIN(OFFSET(Mortality_Rates!$B$6, $C185, 1),  Mortality_Rates!$C$111))</f>
        <v>1.6901828885826184E-2</v>
      </c>
    </row>
    <row r="186" spans="1:63" x14ac:dyDescent="0.35">
      <c r="A186" t="s">
        <v>38</v>
      </c>
      <c r="B186" t="s">
        <v>32</v>
      </c>
      <c r="C186">
        <f t="shared" si="28"/>
        <v>76</v>
      </c>
      <c r="D186" s="30">
        <f ca="1">(1-IF($B186="Male", $C$3, $C$4))^MIN((D$8-$C$6), $C$5)*IF($B186="Male", MIN(OFFSET(Mortality_Rates!$B$6, $C186, 0), Mortality_Rates!$B$111), MIN(OFFSET(Mortality_Rates!$B$6, $C186, 1),  Mortality_Rates!$C$111))</f>
        <v>3.3772102500000005E-2</v>
      </c>
      <c r="E186" s="30">
        <f ca="1">(1-IF($B186="Male", $C$3, $C$4))^MIN((E$8-$C$6), $C$5)*IF($B186="Male", MIN(OFFSET(Mortality_Rates!$B$6, $C186, 0), Mortality_Rates!$B$111), MIN(OFFSET(Mortality_Rates!$B$6, $C186, 1),  Mortality_Rates!$C$111))</f>
        <v>3.3383723321250003E-2</v>
      </c>
      <c r="F186" s="30">
        <f ca="1">(1-IF($B186="Male", $C$3, $C$4))^MIN((F$8-$C$6), $C$5)*IF($B186="Male", MIN(OFFSET(Mortality_Rates!$B$6, $C186, 0), Mortality_Rates!$B$111), MIN(OFFSET(Mortality_Rates!$B$6, $C186, 1),  Mortality_Rates!$C$111))</f>
        <v>3.2999810503055629E-2</v>
      </c>
      <c r="G186" s="30">
        <f ca="1">(1-IF($B186="Male", $C$3, $C$4))^MIN((G$8-$C$6), $C$5)*IF($B186="Male", MIN(OFFSET(Mortality_Rates!$B$6, $C186, 0), Mortality_Rates!$B$111), MIN(OFFSET(Mortality_Rates!$B$6, $C186, 1),  Mortality_Rates!$C$111))</f>
        <v>3.2620312682270489E-2</v>
      </c>
      <c r="H186" s="30">
        <f ca="1">(1-IF($B186="Male", $C$3, $C$4))^MIN((H$8-$C$6), $C$5)*IF($B186="Male", MIN(OFFSET(Mortality_Rates!$B$6, $C186, 0), Mortality_Rates!$B$111), MIN(OFFSET(Mortality_Rates!$B$6, $C186, 1),  Mortality_Rates!$C$111))</f>
        <v>3.224517908642438E-2</v>
      </c>
      <c r="I186" s="30">
        <f ca="1">(1-IF($B186="Male", $C$3, $C$4))^MIN((I$8-$C$6), $C$5)*IF($B186="Male", MIN(OFFSET(Mortality_Rates!$B$6, $C186, 0), Mortality_Rates!$B$111), MIN(OFFSET(Mortality_Rates!$B$6, $C186, 1),  Mortality_Rates!$C$111))</f>
        <v>3.1874359526930497E-2</v>
      </c>
      <c r="J186" s="30">
        <f ca="1">(1-IF($B186="Male", $C$3, $C$4))^MIN((J$8-$C$6), $C$5)*IF($B186="Male", MIN(OFFSET(Mortality_Rates!$B$6, $C186, 0), Mortality_Rates!$B$111), MIN(OFFSET(Mortality_Rates!$B$6, $C186, 1),  Mortality_Rates!$C$111))</f>
        <v>3.1507804392370803E-2</v>
      </c>
      <c r="K186" s="30">
        <f ca="1">(1-IF($B186="Male", $C$3, $C$4))^MIN((K$8-$C$6), $C$5)*IF($B186="Male", MIN(OFFSET(Mortality_Rates!$B$6, $C186, 0), Mortality_Rates!$B$111), MIN(OFFSET(Mortality_Rates!$B$6, $C186, 1),  Mortality_Rates!$C$111))</f>
        <v>3.1145464641858536E-2</v>
      </c>
      <c r="L186" s="30">
        <f ca="1">(1-IF($B186="Male", $C$3, $C$4))^MIN((L$8-$C$6), $C$5)*IF($B186="Male", MIN(OFFSET(Mortality_Rates!$B$6, $C186, 0), Mortality_Rates!$B$111), MIN(OFFSET(Mortality_Rates!$B$6, $C186, 1),  Mortality_Rates!$C$111))</f>
        <v>3.0787291798477164E-2</v>
      </c>
      <c r="M186" s="30">
        <f ca="1">(1-IF($B186="Male", $C$3, $C$4))^MIN((M$8-$C$6), $C$5)*IF($B186="Male", MIN(OFFSET(Mortality_Rates!$B$6, $C186, 0), Mortality_Rates!$B$111), MIN(OFFSET(Mortality_Rates!$B$6, $C186, 1),  Mortality_Rates!$C$111))</f>
        <v>3.0433237942794678E-2</v>
      </c>
      <c r="N186" s="30">
        <f ca="1">(1-IF($B186="Male", $C$3, $C$4))^MIN((N$8-$C$6), $C$5)*IF($B186="Male", MIN(OFFSET(Mortality_Rates!$B$6, $C186, 0), Mortality_Rates!$B$111), MIN(OFFSET(Mortality_Rates!$B$6, $C186, 1),  Mortality_Rates!$C$111))</f>
        <v>3.0083255706452539E-2</v>
      </c>
      <c r="O186" s="30">
        <f ca="1">(1-IF($B186="Male", $C$3, $C$4))^MIN((O$8-$C$6), $C$5)*IF($B186="Male", MIN(OFFSET(Mortality_Rates!$B$6, $C186, 0), Mortality_Rates!$B$111), MIN(OFFSET(Mortality_Rates!$B$6, $C186, 1),  Mortality_Rates!$C$111))</f>
        <v>2.9737298265828337E-2</v>
      </c>
      <c r="P186" s="30">
        <f ca="1">(1-IF($B186="Male", $C$3, $C$4))^MIN((P$8-$C$6), $C$5)*IF($B186="Male", MIN(OFFSET(Mortality_Rates!$B$6, $C186, 0), Mortality_Rates!$B$111), MIN(OFFSET(Mortality_Rates!$B$6, $C186, 1),  Mortality_Rates!$C$111))</f>
        <v>2.9395319335771313E-2</v>
      </c>
      <c r="Q186" s="30">
        <f ca="1">(1-IF($B186="Male", $C$3, $C$4))^MIN((Q$8-$C$6), $C$5)*IF($B186="Male", MIN(OFFSET(Mortality_Rates!$B$6, $C186, 0), Mortality_Rates!$B$111), MIN(OFFSET(Mortality_Rates!$B$6, $C186, 1),  Mortality_Rates!$C$111))</f>
        <v>2.9057273163409943E-2</v>
      </c>
      <c r="R186" s="30">
        <f ca="1">(1-IF($B186="Male", $C$3, $C$4))^MIN((R$8-$C$6), $C$5)*IF($B186="Male", MIN(OFFSET(Mortality_Rates!$B$6, $C186, 0), Mortality_Rates!$B$111), MIN(OFFSET(Mortality_Rates!$B$6, $C186, 1),  Mortality_Rates!$C$111))</f>
        <v>2.8723114522030729E-2</v>
      </c>
      <c r="S186" s="30">
        <f ca="1">(1-IF($B186="Male", $C$3, $C$4))^MIN((S$8-$C$6), $C$5)*IF($B186="Male", MIN(OFFSET(Mortality_Rates!$B$6, $C186, 0), Mortality_Rates!$B$111), MIN(OFFSET(Mortality_Rates!$B$6, $C186, 1),  Mortality_Rates!$C$111))</f>
        <v>2.8392798705027374E-2</v>
      </c>
      <c r="T186" s="30">
        <f ca="1">(1-IF($B186="Male", $C$3, $C$4))^MIN((T$8-$C$6), $C$5)*IF($B186="Male", MIN(OFFSET(Mortality_Rates!$B$6, $C186, 0), Mortality_Rates!$B$111), MIN(OFFSET(Mortality_Rates!$B$6, $C186, 1),  Mortality_Rates!$C$111))</f>
        <v>2.8066281519919557E-2</v>
      </c>
      <c r="U186" s="30">
        <f ca="1">(1-IF($B186="Male", $C$3, $C$4))^MIN((U$8-$C$6), $C$5)*IF($B186="Male", MIN(OFFSET(Mortality_Rates!$B$6, $C186, 0), Mortality_Rates!$B$111), MIN(OFFSET(Mortality_Rates!$B$6, $C186, 1),  Mortality_Rates!$C$111))</f>
        <v>2.7743519282440485E-2</v>
      </c>
      <c r="V186" s="30">
        <f ca="1">(1-IF($B186="Male", $C$3, $C$4))^MIN((V$8-$C$6), $C$5)*IF($B186="Male", MIN(OFFSET(Mortality_Rates!$B$6, $C186, 0), Mortality_Rates!$B$111), MIN(OFFSET(Mortality_Rates!$B$6, $C186, 1),  Mortality_Rates!$C$111))</f>
        <v>2.742446881069242E-2</v>
      </c>
      <c r="W186" s="30">
        <f ca="1">(1-IF($B186="Male", $C$3, $C$4))^MIN((W$8-$C$6), $C$5)*IF($B186="Male", MIN(OFFSET(Mortality_Rates!$B$6, $C186, 0), Mortality_Rates!$B$111), MIN(OFFSET(Mortality_Rates!$B$6, $C186, 1),  Mortality_Rates!$C$111))</f>
        <v>2.710908741936946E-2</v>
      </c>
      <c r="X186" s="30">
        <f ca="1">(1-IF($B186="Male", $C$3, $C$4))^MIN((X$8-$C$6), $C$5)*IF($B186="Male", MIN(OFFSET(Mortality_Rates!$B$6, $C186, 0), Mortality_Rates!$B$111), MIN(OFFSET(Mortality_Rates!$B$6, $C186, 1),  Mortality_Rates!$C$111))</f>
        <v>2.679733291404671E-2</v>
      </c>
      <c r="Y186" s="30">
        <f ca="1">(1-IF($B186="Male", $C$3, $C$4))^MIN((Y$8-$C$6), $C$5)*IF($B186="Male", MIN(OFFSET(Mortality_Rates!$B$6, $C186, 0), Mortality_Rates!$B$111), MIN(OFFSET(Mortality_Rates!$B$6, $C186, 1),  Mortality_Rates!$C$111))</f>
        <v>2.6489163585535172E-2</v>
      </c>
      <c r="Z186" s="30">
        <f ca="1">(1-IF($B186="Male", $C$3, $C$4))^MIN((Z$8-$C$6), $C$5)*IF($B186="Male", MIN(OFFSET(Mortality_Rates!$B$6, $C186, 0), Mortality_Rates!$B$111), MIN(OFFSET(Mortality_Rates!$B$6, $C186, 1),  Mortality_Rates!$C$111))</f>
        <v>2.618453820430152E-2</v>
      </c>
      <c r="AA186" s="30">
        <f ca="1">(1-IF($B186="Male", $C$3, $C$4))^MIN((AA$8-$C$6), $C$5)*IF($B186="Male", MIN(OFFSET(Mortality_Rates!$B$6, $C186, 0), Mortality_Rates!$B$111), MIN(OFFSET(Mortality_Rates!$B$6, $C186, 1),  Mortality_Rates!$C$111))</f>
        <v>2.5883416014952053E-2</v>
      </c>
      <c r="AB186" s="30">
        <f ca="1">(1-IF($B186="Male", $C$3, $C$4))^MIN((AB$8-$C$6), $C$5)*IF($B186="Male", MIN(OFFSET(Mortality_Rates!$B$6, $C186, 0), Mortality_Rates!$B$111), MIN(OFFSET(Mortality_Rates!$B$6, $C186, 1),  Mortality_Rates!$C$111))</f>
        <v>2.5585756730780104E-2</v>
      </c>
      <c r="AC186" s="30">
        <f ca="1">(1-IF($B186="Male", $C$3, $C$4))^MIN((AC$8-$C$6), $C$5)*IF($B186="Male", MIN(OFFSET(Mortality_Rates!$B$6, $C186, 0), Mortality_Rates!$B$111), MIN(OFFSET(Mortality_Rates!$B$6, $C186, 1),  Mortality_Rates!$C$111))</f>
        <v>2.5291520528376132E-2</v>
      </c>
      <c r="AD186" s="30">
        <f ca="1">(1-IF($B186="Male", $C$3, $C$4))^MIN((AD$8-$C$6), $C$5)*IF($B186="Male", MIN(OFFSET(Mortality_Rates!$B$6, $C186, 0), Mortality_Rates!$B$111), MIN(OFFSET(Mortality_Rates!$B$6, $C186, 1),  Mortality_Rates!$C$111))</f>
        <v>2.500066804229981E-2</v>
      </c>
      <c r="AE186" s="30">
        <f ca="1">(1-IF($B186="Male", $C$3, $C$4))^MIN((AE$8-$C$6), $C$5)*IF($B186="Male", MIN(OFFSET(Mortality_Rates!$B$6, $C186, 0), Mortality_Rates!$B$111), MIN(OFFSET(Mortality_Rates!$B$6, $C186, 1),  Mortality_Rates!$C$111))</f>
        <v>2.4713160359813365E-2</v>
      </c>
      <c r="AF186" s="30">
        <f ca="1">(1-IF($B186="Male", $C$3, $C$4))^MIN((AF$8-$C$6), $C$5)*IF($B186="Male", MIN(OFFSET(Mortality_Rates!$B$6, $C186, 0), Mortality_Rates!$B$111), MIN(OFFSET(Mortality_Rates!$B$6, $C186, 1),  Mortality_Rates!$C$111))</f>
        <v>2.442895901567551E-2</v>
      </c>
      <c r="AG186" s="30">
        <f ca="1">(1-IF($B186="Male", $C$3, $C$4))^MIN((AG$8-$C$6), $C$5)*IF($B186="Male", MIN(OFFSET(Mortality_Rates!$B$6, $C186, 0), Mortality_Rates!$B$111), MIN(OFFSET(Mortality_Rates!$B$6, $C186, 1),  Mortality_Rates!$C$111))</f>
        <v>2.4148025986995243E-2</v>
      </c>
      <c r="AH186" s="30">
        <f ca="1">(1-IF($B186="Male", $C$3, $C$4))^MIN((AH$8-$C$6), $C$5)*IF($B186="Male", MIN(OFFSET(Mortality_Rates!$B$6, $C186, 0), Mortality_Rates!$B$111), MIN(OFFSET(Mortality_Rates!$B$6, $C186, 1),  Mortality_Rates!$C$111))</f>
        <v>2.3870323688144797E-2</v>
      </c>
      <c r="AI186" s="30">
        <f ca="1">(1-IF($B186="Male", $C$3, $C$4))^MIN((AI$8-$C$6), $C$5)*IF($B186="Male", MIN(OFFSET(Mortality_Rates!$B$6, $C186, 0), Mortality_Rates!$B$111), MIN(OFFSET(Mortality_Rates!$B$6, $C186, 1),  Mortality_Rates!$C$111))</f>
        <v>2.359581496573113E-2</v>
      </c>
      <c r="AJ186" s="30">
        <f ca="1">(1-IF($B186="Male", $C$3, $C$4))^MIN((AJ$8-$C$6), $C$5)*IF($B186="Male", MIN(OFFSET(Mortality_Rates!$B$6, $C186, 0), Mortality_Rates!$B$111), MIN(OFFSET(Mortality_Rates!$B$6, $C186, 1),  Mortality_Rates!$C$111))</f>
        <v>2.3324463093625226E-2</v>
      </c>
      <c r="AK186" s="30">
        <f ca="1">(1-IF($B186="Male", $C$3, $C$4))^MIN((AK$8-$C$6), $C$5)*IF($B186="Male", MIN(OFFSET(Mortality_Rates!$B$6, $C186, 0), Mortality_Rates!$B$111), MIN(OFFSET(Mortality_Rates!$B$6, $C186, 1),  Mortality_Rates!$C$111))</f>
        <v>2.3056231768048534E-2</v>
      </c>
      <c r="AL186" s="30">
        <f ca="1">(1-IF($B186="Male", $C$3, $C$4))^MIN((AL$8-$C$6), $C$5)*IF($B186="Male", MIN(OFFSET(Mortality_Rates!$B$6, $C186, 0), Mortality_Rates!$B$111), MIN(OFFSET(Mortality_Rates!$B$6, $C186, 1),  Mortality_Rates!$C$111))</f>
        <v>2.2791085102715974E-2</v>
      </c>
      <c r="AM186" s="30">
        <f ca="1">(1-IF($B186="Male", $C$3, $C$4))^MIN((AM$8-$C$6), $C$5)*IF($B186="Male", MIN(OFFSET(Mortality_Rates!$B$6, $C186, 0), Mortality_Rates!$B$111), MIN(OFFSET(Mortality_Rates!$B$6, $C186, 1),  Mortality_Rates!$C$111))</f>
        <v>2.2528987624034744E-2</v>
      </c>
      <c r="AN186" s="30">
        <f ca="1">(1-IF($B186="Male", $C$3, $C$4))^MIN((AN$8-$C$6), $C$5)*IF($B186="Male", MIN(OFFSET(Mortality_Rates!$B$6, $C186, 0), Mortality_Rates!$B$111), MIN(OFFSET(Mortality_Rates!$B$6, $C186, 1),  Mortality_Rates!$C$111))</f>
        <v>2.2269904266358345E-2</v>
      </c>
      <c r="AO186" s="30">
        <f ca="1">(1-IF($B186="Male", $C$3, $C$4))^MIN((AO$8-$C$6), $C$5)*IF($B186="Male", MIN(OFFSET(Mortality_Rates!$B$6, $C186, 0), Mortality_Rates!$B$111), MIN(OFFSET(Mortality_Rates!$B$6, $C186, 1),  Mortality_Rates!$C$111))</f>
        <v>2.2013800367295226E-2</v>
      </c>
      <c r="AP186" s="30">
        <f ca="1">(1-IF($B186="Male", $C$3, $C$4))^MIN((AP$8-$C$6), $C$5)*IF($B186="Male", MIN(OFFSET(Mortality_Rates!$B$6, $C186, 0), Mortality_Rates!$B$111), MIN(OFFSET(Mortality_Rates!$B$6, $C186, 1),  Mortality_Rates!$C$111))</f>
        <v>2.1760641663071331E-2</v>
      </c>
      <c r="AQ186" s="30">
        <f ca="1">(1-IF($B186="Male", $C$3, $C$4))^MIN((AQ$8-$C$6), $C$5)*IF($B186="Male", MIN(OFFSET(Mortality_Rates!$B$6, $C186, 0), Mortality_Rates!$B$111), MIN(OFFSET(Mortality_Rates!$B$6, $C186, 1),  Mortality_Rates!$C$111))</f>
        <v>2.1510394283946008E-2</v>
      </c>
      <c r="AR186" s="30">
        <f ca="1">(1-IF($B186="Male", $C$3, $C$4))^MIN((AR$8-$C$6), $C$5)*IF($B186="Male", MIN(OFFSET(Mortality_Rates!$B$6, $C186, 0), Mortality_Rates!$B$111), MIN(OFFSET(Mortality_Rates!$B$6, $C186, 1),  Mortality_Rates!$C$111))</f>
        <v>2.1263024749680629E-2</v>
      </c>
      <c r="AS186" s="30">
        <f ca="1">(1-IF($B186="Male", $C$3, $C$4))^MIN((AS$8-$C$6), $C$5)*IF($B186="Male", MIN(OFFSET(Mortality_Rates!$B$6, $C186, 0), Mortality_Rates!$B$111), MIN(OFFSET(Mortality_Rates!$B$6, $C186, 1),  Mortality_Rates!$C$111))</f>
        <v>2.1018499965059303E-2</v>
      </c>
      <c r="AT186" s="30">
        <f ca="1">(1-IF($B186="Male", $C$3, $C$4))^MIN((AT$8-$C$6), $C$5)*IF($B186="Male", MIN(OFFSET(Mortality_Rates!$B$6, $C186, 0), Mortality_Rates!$B$111), MIN(OFFSET(Mortality_Rates!$B$6, $C186, 1),  Mortality_Rates!$C$111))</f>
        <v>2.0776787215461123E-2</v>
      </c>
      <c r="AU186" s="30">
        <f ca="1">(1-IF($B186="Male", $C$3, $C$4))^MIN((AU$8-$C$6), $C$5)*IF($B186="Male", MIN(OFFSET(Mortality_Rates!$B$6, $C186, 0), Mortality_Rates!$B$111), MIN(OFFSET(Mortality_Rates!$B$6, $C186, 1),  Mortality_Rates!$C$111))</f>
        <v>2.0537854162483323E-2</v>
      </c>
      <c r="AV186" s="30">
        <f ca="1">(1-IF($B186="Male", $C$3, $C$4))^MIN((AV$8-$C$6), $C$5)*IF($B186="Male", MIN(OFFSET(Mortality_Rates!$B$6, $C186, 0), Mortality_Rates!$B$111), MIN(OFFSET(Mortality_Rates!$B$6, $C186, 1),  Mortality_Rates!$C$111))</f>
        <v>2.0301668839614762E-2</v>
      </c>
      <c r="AW186" s="30">
        <f ca="1">(1-IF($B186="Male", $C$3, $C$4))^MIN((AW$8-$C$6), $C$5)*IF($B186="Male", MIN(OFFSET(Mortality_Rates!$B$6, $C186, 0), Mortality_Rates!$B$111), MIN(OFFSET(Mortality_Rates!$B$6, $C186, 1),  Mortality_Rates!$C$111))</f>
        <v>2.0068199647959195E-2</v>
      </c>
      <c r="AX186" s="30">
        <f ca="1">(1-IF($B186="Male", $C$3, $C$4))^MIN((AX$8-$C$6), $C$5)*IF($B186="Male", MIN(OFFSET(Mortality_Rates!$B$6, $C186, 0), Mortality_Rates!$B$111), MIN(OFFSET(Mortality_Rates!$B$6, $C186, 1),  Mortality_Rates!$C$111))</f>
        <v>1.9837415352007663E-2</v>
      </c>
      <c r="AY186" s="30">
        <f ca="1">(1-IF($B186="Male", $C$3, $C$4))^MIN((AY$8-$C$6), $C$5)*IF($B186="Male", MIN(OFFSET(Mortality_Rates!$B$6, $C186, 0), Mortality_Rates!$B$111), MIN(OFFSET(Mortality_Rates!$B$6, $C186, 1),  Mortality_Rates!$C$111))</f>
        <v>1.9609285075459573E-2</v>
      </c>
      <c r="AZ186" s="30">
        <f ca="1">(1-IF($B186="Male", $C$3, $C$4))^MIN((AZ$8-$C$6), $C$5)*IF($B186="Male", MIN(OFFSET(Mortality_Rates!$B$6, $C186, 0), Mortality_Rates!$B$111), MIN(OFFSET(Mortality_Rates!$B$6, $C186, 1),  Mortality_Rates!$C$111))</f>
        <v>1.9383778297091789E-2</v>
      </c>
      <c r="BA186" s="30">
        <f ca="1">(1-IF($B186="Male", $C$3, $C$4))^MIN((BA$8-$C$6), $C$5)*IF($B186="Male", MIN(OFFSET(Mortality_Rates!$B$6, $C186, 0), Mortality_Rates!$B$111), MIN(OFFSET(Mortality_Rates!$B$6, $C186, 1),  Mortality_Rates!$C$111))</f>
        <v>1.9160864846675237E-2</v>
      </c>
      <c r="BB186" s="30">
        <f ca="1">(1-IF($B186="Male", $C$3, $C$4))^MIN((BB$8-$C$6), $C$5)*IF($B186="Male", MIN(OFFSET(Mortality_Rates!$B$6, $C186, 0), Mortality_Rates!$B$111), MIN(OFFSET(Mortality_Rates!$B$6, $C186, 1),  Mortality_Rates!$C$111))</f>
        <v>1.9160864846675237E-2</v>
      </c>
      <c r="BC186" s="30">
        <f ca="1">(1-IF($B186="Male", $C$3, $C$4))^MIN((BC$8-$C$6), $C$5)*IF($B186="Male", MIN(OFFSET(Mortality_Rates!$B$6, $C186, 0), Mortality_Rates!$B$111), MIN(OFFSET(Mortality_Rates!$B$6, $C186, 1),  Mortality_Rates!$C$111))</f>
        <v>1.9160864846675237E-2</v>
      </c>
      <c r="BD186" s="30">
        <f ca="1">(1-IF($B186="Male", $C$3, $C$4))^MIN((BD$8-$C$6), $C$5)*IF($B186="Male", MIN(OFFSET(Mortality_Rates!$B$6, $C186, 0), Mortality_Rates!$B$111), MIN(OFFSET(Mortality_Rates!$B$6, $C186, 1),  Mortality_Rates!$C$111))</f>
        <v>1.9160864846675237E-2</v>
      </c>
      <c r="BE186" s="30">
        <f ca="1">(1-IF($B186="Male", $C$3, $C$4))^MIN((BE$8-$C$6), $C$5)*IF($B186="Male", MIN(OFFSET(Mortality_Rates!$B$6, $C186, 0), Mortality_Rates!$B$111), MIN(OFFSET(Mortality_Rates!$B$6, $C186, 1),  Mortality_Rates!$C$111))</f>
        <v>1.9160864846675237E-2</v>
      </c>
      <c r="BF186" s="30">
        <f ca="1">(1-IF($B186="Male", $C$3, $C$4))^MIN((BF$8-$C$6), $C$5)*IF($B186="Male", MIN(OFFSET(Mortality_Rates!$B$6, $C186, 0), Mortality_Rates!$B$111), MIN(OFFSET(Mortality_Rates!$B$6, $C186, 1),  Mortality_Rates!$C$111))</f>
        <v>1.9160864846675237E-2</v>
      </c>
      <c r="BG186" s="30">
        <f ca="1">(1-IF($B186="Male", $C$3, $C$4))^MIN((BG$8-$C$6), $C$5)*IF($B186="Male", MIN(OFFSET(Mortality_Rates!$B$6, $C186, 0), Mortality_Rates!$B$111), MIN(OFFSET(Mortality_Rates!$B$6, $C186, 1),  Mortality_Rates!$C$111))</f>
        <v>1.9160864846675237E-2</v>
      </c>
      <c r="BH186" s="30">
        <f ca="1">(1-IF($B186="Male", $C$3, $C$4))^MIN((BH$8-$C$6), $C$5)*IF($B186="Male", MIN(OFFSET(Mortality_Rates!$B$6, $C186, 0), Mortality_Rates!$B$111), MIN(OFFSET(Mortality_Rates!$B$6, $C186, 1),  Mortality_Rates!$C$111))</f>
        <v>1.9160864846675237E-2</v>
      </c>
      <c r="BI186" s="30">
        <f ca="1">(1-IF($B186="Male", $C$3, $C$4))^MIN((BI$8-$C$6), $C$5)*IF($B186="Male", MIN(OFFSET(Mortality_Rates!$B$6, $C186, 0), Mortality_Rates!$B$111), MIN(OFFSET(Mortality_Rates!$B$6, $C186, 1),  Mortality_Rates!$C$111))</f>
        <v>1.9160864846675237E-2</v>
      </c>
      <c r="BJ186" s="30">
        <f ca="1">(1-IF($B186="Male", $C$3, $C$4))^MIN((BJ$8-$C$6), $C$5)*IF($B186="Male", MIN(OFFSET(Mortality_Rates!$B$6, $C186, 0), Mortality_Rates!$B$111), MIN(OFFSET(Mortality_Rates!$B$6, $C186, 1),  Mortality_Rates!$C$111))</f>
        <v>1.9160864846675237E-2</v>
      </c>
      <c r="BK186" s="30">
        <f ca="1">(1-IF($B186="Male", $C$3, $C$4))^MIN((BK$8-$C$6), $C$5)*IF($B186="Male", MIN(OFFSET(Mortality_Rates!$B$6, $C186, 0), Mortality_Rates!$B$111), MIN(OFFSET(Mortality_Rates!$B$6, $C186, 1),  Mortality_Rates!$C$111))</f>
        <v>1.9160864846675237E-2</v>
      </c>
    </row>
    <row r="187" spans="1:63" x14ac:dyDescent="0.35">
      <c r="A187" t="s">
        <v>38</v>
      </c>
      <c r="B187" t="s">
        <v>32</v>
      </c>
      <c r="C187">
        <f t="shared" si="28"/>
        <v>77</v>
      </c>
      <c r="D187" s="30">
        <f ca="1">(1-IF($B187="Male", $C$3, $C$4))^MIN((D$8-$C$6), $C$5)*IF($B187="Male", MIN(OFFSET(Mortality_Rates!$B$6, $C187, 0), Mortality_Rates!$B$111), MIN(OFFSET(Mortality_Rates!$B$6, $C187, 1),  Mortality_Rates!$C$111))</f>
        <v>3.8208490500000004E-2</v>
      </c>
      <c r="E187" s="30">
        <f ca="1">(1-IF($B187="Male", $C$3, $C$4))^MIN((E$8-$C$6), $C$5)*IF($B187="Male", MIN(OFFSET(Mortality_Rates!$B$6, $C187, 0), Mortality_Rates!$B$111), MIN(OFFSET(Mortality_Rates!$B$6, $C187, 1),  Mortality_Rates!$C$111))</f>
        <v>3.7769092859250002E-2</v>
      </c>
      <c r="F187" s="30">
        <f ca="1">(1-IF($B187="Male", $C$3, $C$4))^MIN((F$8-$C$6), $C$5)*IF($B187="Male", MIN(OFFSET(Mortality_Rates!$B$6, $C187, 0), Mortality_Rates!$B$111), MIN(OFFSET(Mortality_Rates!$B$6, $C187, 1),  Mortality_Rates!$C$111))</f>
        <v>3.7334748291368625E-2</v>
      </c>
      <c r="G187" s="30">
        <f ca="1">(1-IF($B187="Male", $C$3, $C$4))^MIN((G$8-$C$6), $C$5)*IF($B187="Male", MIN(OFFSET(Mortality_Rates!$B$6, $C187, 0), Mortality_Rates!$B$111), MIN(OFFSET(Mortality_Rates!$B$6, $C187, 1),  Mortality_Rates!$C$111))</f>
        <v>3.6905398686017887E-2</v>
      </c>
      <c r="H187" s="30">
        <f ca="1">(1-IF($B187="Male", $C$3, $C$4))^MIN((H$8-$C$6), $C$5)*IF($B187="Male", MIN(OFFSET(Mortality_Rates!$B$6, $C187, 0), Mortality_Rates!$B$111), MIN(OFFSET(Mortality_Rates!$B$6, $C187, 1),  Mortality_Rates!$C$111))</f>
        <v>3.6480986601128688E-2</v>
      </c>
      <c r="I187" s="30">
        <f ca="1">(1-IF($B187="Male", $C$3, $C$4))^MIN((I$8-$C$6), $C$5)*IF($B187="Male", MIN(OFFSET(Mortality_Rates!$B$6, $C187, 0), Mortality_Rates!$B$111), MIN(OFFSET(Mortality_Rates!$B$6, $C187, 1),  Mortality_Rates!$C$111))</f>
        <v>3.6061455255215702E-2</v>
      </c>
      <c r="J187" s="30">
        <f ca="1">(1-IF($B187="Male", $C$3, $C$4))^MIN((J$8-$C$6), $C$5)*IF($B187="Male", MIN(OFFSET(Mortality_Rates!$B$6, $C187, 0), Mortality_Rates!$B$111), MIN(OFFSET(Mortality_Rates!$B$6, $C187, 1),  Mortality_Rates!$C$111))</f>
        <v>3.5646748519780724E-2</v>
      </c>
      <c r="K187" s="30">
        <f ca="1">(1-IF($B187="Male", $C$3, $C$4))^MIN((K$8-$C$6), $C$5)*IF($B187="Male", MIN(OFFSET(Mortality_Rates!$B$6, $C187, 0), Mortality_Rates!$B$111), MIN(OFFSET(Mortality_Rates!$B$6, $C187, 1),  Mortality_Rates!$C$111))</f>
        <v>3.5236810911803251E-2</v>
      </c>
      <c r="L187" s="30">
        <f ca="1">(1-IF($B187="Male", $C$3, $C$4))^MIN((L$8-$C$6), $C$5)*IF($B187="Male", MIN(OFFSET(Mortality_Rates!$B$6, $C187, 0), Mortality_Rates!$B$111), MIN(OFFSET(Mortality_Rates!$B$6, $C187, 1),  Mortality_Rates!$C$111))</f>
        <v>3.4831587586317513E-2</v>
      </c>
      <c r="M187" s="30">
        <f ca="1">(1-IF($B187="Male", $C$3, $C$4))^MIN((M$8-$C$6), $C$5)*IF($B187="Male", MIN(OFFSET(Mortality_Rates!$B$6, $C187, 0), Mortality_Rates!$B$111), MIN(OFFSET(Mortality_Rates!$B$6, $C187, 1),  Mortality_Rates!$C$111))</f>
        <v>3.4431024329074862E-2</v>
      </c>
      <c r="N187" s="30">
        <f ca="1">(1-IF($B187="Male", $C$3, $C$4))^MIN((N$8-$C$6), $C$5)*IF($B187="Male", MIN(OFFSET(Mortality_Rates!$B$6, $C187, 0), Mortality_Rates!$B$111), MIN(OFFSET(Mortality_Rates!$B$6, $C187, 1),  Mortality_Rates!$C$111))</f>
        <v>3.4035067549290497E-2</v>
      </c>
      <c r="O187" s="30">
        <f ca="1">(1-IF($B187="Male", $C$3, $C$4))^MIN((O$8-$C$6), $C$5)*IF($B187="Male", MIN(OFFSET(Mortality_Rates!$B$6, $C187, 0), Mortality_Rates!$B$111), MIN(OFFSET(Mortality_Rates!$B$6, $C187, 1),  Mortality_Rates!$C$111))</f>
        <v>3.3643664272473665E-2</v>
      </c>
      <c r="P187" s="30">
        <f ca="1">(1-IF($B187="Male", $C$3, $C$4))^MIN((P$8-$C$6), $C$5)*IF($B187="Male", MIN(OFFSET(Mortality_Rates!$B$6, $C187, 0), Mortality_Rates!$B$111), MIN(OFFSET(Mortality_Rates!$B$6, $C187, 1),  Mortality_Rates!$C$111))</f>
        <v>3.3256762133340216E-2</v>
      </c>
      <c r="Q187" s="30">
        <f ca="1">(1-IF($B187="Male", $C$3, $C$4))^MIN((Q$8-$C$6), $C$5)*IF($B187="Male", MIN(OFFSET(Mortality_Rates!$B$6, $C187, 0), Mortality_Rates!$B$111), MIN(OFFSET(Mortality_Rates!$B$6, $C187, 1),  Mortality_Rates!$C$111))</f>
        <v>3.2874309368806802E-2</v>
      </c>
      <c r="R187" s="30">
        <f ca="1">(1-IF($B187="Male", $C$3, $C$4))^MIN((R$8-$C$6), $C$5)*IF($B187="Male", MIN(OFFSET(Mortality_Rates!$B$6, $C187, 0), Mortality_Rates!$B$111), MIN(OFFSET(Mortality_Rates!$B$6, $C187, 1),  Mortality_Rates!$C$111))</f>
        <v>3.2496254811065529E-2</v>
      </c>
      <c r="S187" s="30">
        <f ca="1">(1-IF($B187="Male", $C$3, $C$4))^MIN((S$8-$C$6), $C$5)*IF($B187="Male", MIN(OFFSET(Mortality_Rates!$B$6, $C187, 0), Mortality_Rates!$B$111), MIN(OFFSET(Mortality_Rates!$B$6, $C187, 1),  Mortality_Rates!$C$111))</f>
        <v>3.2122547880738268E-2</v>
      </c>
      <c r="T187" s="30">
        <f ca="1">(1-IF($B187="Male", $C$3, $C$4))^MIN((T$8-$C$6), $C$5)*IF($B187="Male", MIN(OFFSET(Mortality_Rates!$B$6, $C187, 0), Mortality_Rates!$B$111), MIN(OFFSET(Mortality_Rates!$B$6, $C187, 1),  Mortality_Rates!$C$111))</f>
        <v>3.175313858010978E-2</v>
      </c>
      <c r="U187" s="30">
        <f ca="1">(1-IF($B187="Male", $C$3, $C$4))^MIN((U$8-$C$6), $C$5)*IF($B187="Male", MIN(OFFSET(Mortality_Rates!$B$6, $C187, 0), Mortality_Rates!$B$111), MIN(OFFSET(Mortality_Rates!$B$6, $C187, 1),  Mortality_Rates!$C$111))</f>
        <v>3.1387977486438519E-2</v>
      </c>
      <c r="V187" s="30">
        <f ca="1">(1-IF($B187="Male", $C$3, $C$4))^MIN((V$8-$C$6), $C$5)*IF($B187="Male", MIN(OFFSET(Mortality_Rates!$B$6, $C187, 0), Mortality_Rates!$B$111), MIN(OFFSET(Mortality_Rates!$B$6, $C187, 1),  Mortality_Rates!$C$111))</f>
        <v>3.1027015745344475E-2</v>
      </c>
      <c r="W187" s="30">
        <f ca="1">(1-IF($B187="Male", $C$3, $C$4))^MIN((W$8-$C$6), $C$5)*IF($B187="Male", MIN(OFFSET(Mortality_Rates!$B$6, $C187, 0), Mortality_Rates!$B$111), MIN(OFFSET(Mortality_Rates!$B$6, $C187, 1),  Mortality_Rates!$C$111))</f>
        <v>3.0670205064273016E-2</v>
      </c>
      <c r="X187" s="30">
        <f ca="1">(1-IF($B187="Male", $C$3, $C$4))^MIN((X$8-$C$6), $C$5)*IF($B187="Male", MIN(OFFSET(Mortality_Rates!$B$6, $C187, 0), Mortality_Rates!$B$111), MIN(OFFSET(Mortality_Rates!$B$6, $C187, 1),  Mortality_Rates!$C$111))</f>
        <v>3.0317497706033879E-2</v>
      </c>
      <c r="Y187" s="30">
        <f ca="1">(1-IF($B187="Male", $C$3, $C$4))^MIN((Y$8-$C$6), $C$5)*IF($B187="Male", MIN(OFFSET(Mortality_Rates!$B$6, $C187, 0), Mortality_Rates!$B$111), MIN(OFFSET(Mortality_Rates!$B$6, $C187, 1),  Mortality_Rates!$C$111))</f>
        <v>2.9968846482414491E-2</v>
      </c>
      <c r="Z187" s="30">
        <f ca="1">(1-IF($B187="Male", $C$3, $C$4))^MIN((Z$8-$C$6), $C$5)*IF($B187="Male", MIN(OFFSET(Mortality_Rates!$B$6, $C187, 0), Mortality_Rates!$B$111), MIN(OFFSET(Mortality_Rates!$B$6, $C187, 1),  Mortality_Rates!$C$111))</f>
        <v>2.9624204747866725E-2</v>
      </c>
      <c r="AA187" s="30">
        <f ca="1">(1-IF($B187="Male", $C$3, $C$4))^MIN((AA$8-$C$6), $C$5)*IF($B187="Male", MIN(OFFSET(Mortality_Rates!$B$6, $C187, 0), Mortality_Rates!$B$111), MIN(OFFSET(Mortality_Rates!$B$6, $C187, 1),  Mortality_Rates!$C$111))</f>
        <v>2.9283526393266257E-2</v>
      </c>
      <c r="AB187" s="30">
        <f ca="1">(1-IF($B187="Male", $C$3, $C$4))^MIN((AB$8-$C$6), $C$5)*IF($B187="Male", MIN(OFFSET(Mortality_Rates!$B$6, $C187, 0), Mortality_Rates!$B$111), MIN(OFFSET(Mortality_Rates!$B$6, $C187, 1),  Mortality_Rates!$C$111))</f>
        <v>2.8946765839743694E-2</v>
      </c>
      <c r="AC187" s="30">
        <f ca="1">(1-IF($B187="Male", $C$3, $C$4))^MIN((AC$8-$C$6), $C$5)*IF($B187="Male", MIN(OFFSET(Mortality_Rates!$B$6, $C187, 0), Mortality_Rates!$B$111), MIN(OFFSET(Mortality_Rates!$B$6, $C187, 1),  Mortality_Rates!$C$111))</f>
        <v>2.8613878032586644E-2</v>
      </c>
      <c r="AD187" s="30">
        <f ca="1">(1-IF($B187="Male", $C$3, $C$4))^MIN((AD$8-$C$6), $C$5)*IF($B187="Male", MIN(OFFSET(Mortality_Rates!$B$6, $C187, 0), Mortality_Rates!$B$111), MIN(OFFSET(Mortality_Rates!$B$6, $C187, 1),  Mortality_Rates!$C$111))</f>
        <v>2.8284818435211898E-2</v>
      </c>
      <c r="AE187" s="30">
        <f ca="1">(1-IF($B187="Male", $C$3, $C$4))^MIN((AE$8-$C$6), $C$5)*IF($B187="Male", MIN(OFFSET(Mortality_Rates!$B$6, $C187, 0), Mortality_Rates!$B$111), MIN(OFFSET(Mortality_Rates!$B$6, $C187, 1),  Mortality_Rates!$C$111))</f>
        <v>2.7959543023206964E-2</v>
      </c>
      <c r="AF187" s="30">
        <f ca="1">(1-IF($B187="Male", $C$3, $C$4))^MIN((AF$8-$C$6), $C$5)*IF($B187="Male", MIN(OFFSET(Mortality_Rates!$B$6, $C187, 0), Mortality_Rates!$B$111), MIN(OFFSET(Mortality_Rates!$B$6, $C187, 1),  Mortality_Rates!$C$111))</f>
        <v>2.7638008278440086E-2</v>
      </c>
      <c r="AG187" s="30">
        <f ca="1">(1-IF($B187="Male", $C$3, $C$4))^MIN((AG$8-$C$6), $C$5)*IF($B187="Male", MIN(OFFSET(Mortality_Rates!$B$6, $C187, 0), Mortality_Rates!$B$111), MIN(OFFSET(Mortality_Rates!$B$6, $C187, 1),  Mortality_Rates!$C$111))</f>
        <v>2.7320171183238023E-2</v>
      </c>
      <c r="AH187" s="30">
        <f ca="1">(1-IF($B187="Male", $C$3, $C$4))^MIN((AH$8-$C$6), $C$5)*IF($B187="Male", MIN(OFFSET(Mortality_Rates!$B$6, $C187, 0), Mortality_Rates!$B$111), MIN(OFFSET(Mortality_Rates!$B$6, $C187, 1),  Mortality_Rates!$C$111))</f>
        <v>2.7005989214630786E-2</v>
      </c>
      <c r="AI187" s="30">
        <f ca="1">(1-IF($B187="Male", $C$3, $C$4))^MIN((AI$8-$C$6), $C$5)*IF($B187="Male", MIN(OFFSET(Mortality_Rates!$B$6, $C187, 0), Mortality_Rates!$B$111), MIN(OFFSET(Mortality_Rates!$B$6, $C187, 1),  Mortality_Rates!$C$111))</f>
        <v>2.6695420338662533E-2</v>
      </c>
      <c r="AJ187" s="30">
        <f ca="1">(1-IF($B187="Male", $C$3, $C$4))^MIN((AJ$8-$C$6), $C$5)*IF($B187="Male", MIN(OFFSET(Mortality_Rates!$B$6, $C187, 0), Mortality_Rates!$B$111), MIN(OFFSET(Mortality_Rates!$B$6, $C187, 1),  Mortality_Rates!$C$111))</f>
        <v>2.6388423004767913E-2</v>
      </c>
      <c r="AK187" s="30">
        <f ca="1">(1-IF($B187="Male", $C$3, $C$4))^MIN((AK$8-$C$6), $C$5)*IF($B187="Male", MIN(OFFSET(Mortality_Rates!$B$6, $C187, 0), Mortality_Rates!$B$111), MIN(OFFSET(Mortality_Rates!$B$6, $C187, 1),  Mortality_Rates!$C$111))</f>
        <v>2.608495614021308E-2</v>
      </c>
      <c r="AL187" s="30">
        <f ca="1">(1-IF($B187="Male", $C$3, $C$4))^MIN((AL$8-$C$6), $C$5)*IF($B187="Male", MIN(OFFSET(Mortality_Rates!$B$6, $C187, 0), Mortality_Rates!$B$111), MIN(OFFSET(Mortality_Rates!$B$6, $C187, 1),  Mortality_Rates!$C$111))</f>
        <v>2.578497914460063E-2</v>
      </c>
      <c r="AM187" s="30">
        <f ca="1">(1-IF($B187="Male", $C$3, $C$4))^MIN((AM$8-$C$6), $C$5)*IF($B187="Male", MIN(OFFSET(Mortality_Rates!$B$6, $C187, 0), Mortality_Rates!$B$111), MIN(OFFSET(Mortality_Rates!$B$6, $C187, 1),  Mortality_Rates!$C$111))</f>
        <v>2.5488451884437727E-2</v>
      </c>
      <c r="AN187" s="30">
        <f ca="1">(1-IF($B187="Male", $C$3, $C$4))^MIN((AN$8-$C$6), $C$5)*IF($B187="Male", MIN(OFFSET(Mortality_Rates!$B$6, $C187, 0), Mortality_Rates!$B$111), MIN(OFFSET(Mortality_Rates!$B$6, $C187, 1),  Mortality_Rates!$C$111))</f>
        <v>2.5195334687766694E-2</v>
      </c>
      <c r="AO187" s="30">
        <f ca="1">(1-IF($B187="Male", $C$3, $C$4))^MIN((AO$8-$C$6), $C$5)*IF($B187="Male", MIN(OFFSET(Mortality_Rates!$B$6, $C187, 0), Mortality_Rates!$B$111), MIN(OFFSET(Mortality_Rates!$B$6, $C187, 1),  Mortality_Rates!$C$111))</f>
        <v>2.4905588338857376E-2</v>
      </c>
      <c r="AP187" s="30">
        <f ca="1">(1-IF($B187="Male", $C$3, $C$4))^MIN((AP$8-$C$6), $C$5)*IF($B187="Male", MIN(OFFSET(Mortality_Rates!$B$6, $C187, 0), Mortality_Rates!$B$111), MIN(OFFSET(Mortality_Rates!$B$6, $C187, 1),  Mortality_Rates!$C$111))</f>
        <v>2.4619174072960517E-2</v>
      </c>
      <c r="AQ187" s="30">
        <f ca="1">(1-IF($B187="Male", $C$3, $C$4))^MIN((AQ$8-$C$6), $C$5)*IF($B187="Male", MIN(OFFSET(Mortality_Rates!$B$6, $C187, 0), Mortality_Rates!$B$111), MIN(OFFSET(Mortality_Rates!$B$6, $C187, 1),  Mortality_Rates!$C$111))</f>
        <v>2.4336053571121473E-2</v>
      </c>
      <c r="AR187" s="30">
        <f ca="1">(1-IF($B187="Male", $C$3, $C$4))^MIN((AR$8-$C$6), $C$5)*IF($B187="Male", MIN(OFFSET(Mortality_Rates!$B$6, $C187, 0), Mortality_Rates!$B$111), MIN(OFFSET(Mortality_Rates!$B$6, $C187, 1),  Mortality_Rates!$C$111))</f>
        <v>2.4056188955053574E-2</v>
      </c>
      <c r="AS187" s="30">
        <f ca="1">(1-IF($B187="Male", $C$3, $C$4))^MIN((AS$8-$C$6), $C$5)*IF($B187="Male", MIN(OFFSET(Mortality_Rates!$B$6, $C187, 0), Mortality_Rates!$B$111), MIN(OFFSET(Mortality_Rates!$B$6, $C187, 1),  Mortality_Rates!$C$111))</f>
        <v>2.3779542782070458E-2</v>
      </c>
      <c r="AT187" s="30">
        <f ca="1">(1-IF($B187="Male", $C$3, $C$4))^MIN((AT$8-$C$6), $C$5)*IF($B187="Male", MIN(OFFSET(Mortality_Rates!$B$6, $C187, 0), Mortality_Rates!$B$111), MIN(OFFSET(Mortality_Rates!$B$6, $C187, 1),  Mortality_Rates!$C$111))</f>
        <v>2.350607804007665E-2</v>
      </c>
      <c r="AU187" s="30">
        <f ca="1">(1-IF($B187="Male", $C$3, $C$4))^MIN((AU$8-$C$6), $C$5)*IF($B187="Male", MIN(OFFSET(Mortality_Rates!$B$6, $C187, 0), Mortality_Rates!$B$111), MIN(OFFSET(Mortality_Rates!$B$6, $C187, 1),  Mortality_Rates!$C$111))</f>
        <v>2.3235758142615772E-2</v>
      </c>
      <c r="AV187" s="30">
        <f ca="1">(1-IF($B187="Male", $C$3, $C$4))^MIN((AV$8-$C$6), $C$5)*IF($B187="Male", MIN(OFFSET(Mortality_Rates!$B$6, $C187, 0), Mortality_Rates!$B$111), MIN(OFFSET(Mortality_Rates!$B$6, $C187, 1),  Mortality_Rates!$C$111))</f>
        <v>2.2968546923975691E-2</v>
      </c>
      <c r="AW187" s="30">
        <f ca="1">(1-IF($B187="Male", $C$3, $C$4))^MIN((AW$8-$C$6), $C$5)*IF($B187="Male", MIN(OFFSET(Mortality_Rates!$B$6, $C187, 0), Mortality_Rates!$B$111), MIN(OFFSET(Mortality_Rates!$B$6, $C187, 1),  Mortality_Rates!$C$111))</f>
        <v>2.2704408634349971E-2</v>
      </c>
      <c r="AX187" s="30">
        <f ca="1">(1-IF($B187="Male", $C$3, $C$4))^MIN((AX$8-$C$6), $C$5)*IF($B187="Male", MIN(OFFSET(Mortality_Rates!$B$6, $C187, 0), Mortality_Rates!$B$111), MIN(OFFSET(Mortality_Rates!$B$6, $C187, 1),  Mortality_Rates!$C$111))</f>
        <v>2.2443307935054946E-2</v>
      </c>
      <c r="AY187" s="30">
        <f ca="1">(1-IF($B187="Male", $C$3, $C$4))^MIN((AY$8-$C$6), $C$5)*IF($B187="Male", MIN(OFFSET(Mortality_Rates!$B$6, $C187, 0), Mortality_Rates!$B$111), MIN(OFFSET(Mortality_Rates!$B$6, $C187, 1),  Mortality_Rates!$C$111))</f>
        <v>2.2185209893801811E-2</v>
      </c>
      <c r="AZ187" s="30">
        <f ca="1">(1-IF($B187="Male", $C$3, $C$4))^MIN((AZ$8-$C$6), $C$5)*IF($B187="Male", MIN(OFFSET(Mortality_Rates!$B$6, $C187, 0), Mortality_Rates!$B$111), MIN(OFFSET(Mortality_Rates!$B$6, $C187, 1),  Mortality_Rates!$C$111))</f>
        <v>2.1930079980023092E-2</v>
      </c>
      <c r="BA187" s="30">
        <f ca="1">(1-IF($B187="Male", $C$3, $C$4))^MIN((BA$8-$C$6), $C$5)*IF($B187="Male", MIN(OFFSET(Mortality_Rates!$B$6, $C187, 0), Mortality_Rates!$B$111), MIN(OFFSET(Mortality_Rates!$B$6, $C187, 1),  Mortality_Rates!$C$111))</f>
        <v>2.1677884060252828E-2</v>
      </c>
      <c r="BB187" s="30">
        <f ca="1">(1-IF($B187="Male", $C$3, $C$4))^MIN((BB$8-$C$6), $C$5)*IF($B187="Male", MIN(OFFSET(Mortality_Rates!$B$6, $C187, 0), Mortality_Rates!$B$111), MIN(OFFSET(Mortality_Rates!$B$6, $C187, 1),  Mortality_Rates!$C$111))</f>
        <v>2.1677884060252828E-2</v>
      </c>
      <c r="BC187" s="30">
        <f ca="1">(1-IF($B187="Male", $C$3, $C$4))^MIN((BC$8-$C$6), $C$5)*IF($B187="Male", MIN(OFFSET(Mortality_Rates!$B$6, $C187, 0), Mortality_Rates!$B$111), MIN(OFFSET(Mortality_Rates!$B$6, $C187, 1),  Mortality_Rates!$C$111))</f>
        <v>2.1677884060252828E-2</v>
      </c>
      <c r="BD187" s="30">
        <f ca="1">(1-IF($B187="Male", $C$3, $C$4))^MIN((BD$8-$C$6), $C$5)*IF($B187="Male", MIN(OFFSET(Mortality_Rates!$B$6, $C187, 0), Mortality_Rates!$B$111), MIN(OFFSET(Mortality_Rates!$B$6, $C187, 1),  Mortality_Rates!$C$111))</f>
        <v>2.1677884060252828E-2</v>
      </c>
      <c r="BE187" s="30">
        <f ca="1">(1-IF($B187="Male", $C$3, $C$4))^MIN((BE$8-$C$6), $C$5)*IF($B187="Male", MIN(OFFSET(Mortality_Rates!$B$6, $C187, 0), Mortality_Rates!$B$111), MIN(OFFSET(Mortality_Rates!$B$6, $C187, 1),  Mortality_Rates!$C$111))</f>
        <v>2.1677884060252828E-2</v>
      </c>
      <c r="BF187" s="30">
        <f ca="1">(1-IF($B187="Male", $C$3, $C$4))^MIN((BF$8-$C$6), $C$5)*IF($B187="Male", MIN(OFFSET(Mortality_Rates!$B$6, $C187, 0), Mortality_Rates!$B$111), MIN(OFFSET(Mortality_Rates!$B$6, $C187, 1),  Mortality_Rates!$C$111))</f>
        <v>2.1677884060252828E-2</v>
      </c>
      <c r="BG187" s="30">
        <f ca="1">(1-IF($B187="Male", $C$3, $C$4))^MIN((BG$8-$C$6), $C$5)*IF($B187="Male", MIN(OFFSET(Mortality_Rates!$B$6, $C187, 0), Mortality_Rates!$B$111), MIN(OFFSET(Mortality_Rates!$B$6, $C187, 1),  Mortality_Rates!$C$111))</f>
        <v>2.1677884060252828E-2</v>
      </c>
      <c r="BH187" s="30">
        <f ca="1">(1-IF($B187="Male", $C$3, $C$4))^MIN((BH$8-$C$6), $C$5)*IF($B187="Male", MIN(OFFSET(Mortality_Rates!$B$6, $C187, 0), Mortality_Rates!$B$111), MIN(OFFSET(Mortality_Rates!$B$6, $C187, 1),  Mortality_Rates!$C$111))</f>
        <v>2.1677884060252828E-2</v>
      </c>
      <c r="BI187" s="30">
        <f ca="1">(1-IF($B187="Male", $C$3, $C$4))^MIN((BI$8-$C$6), $C$5)*IF($B187="Male", MIN(OFFSET(Mortality_Rates!$B$6, $C187, 0), Mortality_Rates!$B$111), MIN(OFFSET(Mortality_Rates!$B$6, $C187, 1),  Mortality_Rates!$C$111))</f>
        <v>2.1677884060252828E-2</v>
      </c>
      <c r="BJ187" s="30">
        <f ca="1">(1-IF($B187="Male", $C$3, $C$4))^MIN((BJ$8-$C$6), $C$5)*IF($B187="Male", MIN(OFFSET(Mortality_Rates!$B$6, $C187, 0), Mortality_Rates!$B$111), MIN(OFFSET(Mortality_Rates!$B$6, $C187, 1),  Mortality_Rates!$C$111))</f>
        <v>2.1677884060252828E-2</v>
      </c>
      <c r="BK187" s="30">
        <f ca="1">(1-IF($B187="Male", $C$3, $C$4))^MIN((BK$8-$C$6), $C$5)*IF($B187="Male", MIN(OFFSET(Mortality_Rates!$B$6, $C187, 0), Mortality_Rates!$B$111), MIN(OFFSET(Mortality_Rates!$B$6, $C187, 1),  Mortality_Rates!$C$111))</f>
        <v>2.1677884060252828E-2</v>
      </c>
    </row>
    <row r="188" spans="1:63" x14ac:dyDescent="0.35">
      <c r="A188" t="s">
        <v>38</v>
      </c>
      <c r="B188" t="s">
        <v>32</v>
      </c>
      <c r="C188">
        <f t="shared" si="28"/>
        <v>78</v>
      </c>
      <c r="D188" s="30">
        <f ca="1">(1-IF($B188="Male", $C$3, $C$4))^MIN((D$8-$C$6), $C$5)*IF($B188="Male", MIN(OFFSET(Mortality_Rates!$B$6, $C188, 0), Mortality_Rates!$B$111), MIN(OFFSET(Mortality_Rates!$B$6, $C188, 1),  Mortality_Rates!$C$111))</f>
        <v>4.3146047999999999E-2</v>
      </c>
      <c r="E188" s="30">
        <f ca="1">(1-IF($B188="Male", $C$3, $C$4))^MIN((E$8-$C$6), $C$5)*IF($B188="Male", MIN(OFFSET(Mortality_Rates!$B$6, $C188, 0), Mortality_Rates!$B$111), MIN(OFFSET(Mortality_Rates!$B$6, $C188, 1),  Mortality_Rates!$C$111))</f>
        <v>4.2649868447999999E-2</v>
      </c>
      <c r="F188" s="30">
        <f ca="1">(1-IF($B188="Male", $C$3, $C$4))^MIN((F$8-$C$6), $C$5)*IF($B188="Male", MIN(OFFSET(Mortality_Rates!$B$6, $C188, 0), Mortality_Rates!$B$111), MIN(OFFSET(Mortality_Rates!$B$6, $C188, 1),  Mortality_Rates!$C$111))</f>
        <v>4.2159394960848001E-2</v>
      </c>
      <c r="G188" s="30">
        <f ca="1">(1-IF($B188="Male", $C$3, $C$4))^MIN((G$8-$C$6), $C$5)*IF($B188="Male", MIN(OFFSET(Mortality_Rates!$B$6, $C188, 0), Mortality_Rates!$B$111), MIN(OFFSET(Mortality_Rates!$B$6, $C188, 1),  Mortality_Rates!$C$111))</f>
        <v>4.1674561918798252E-2</v>
      </c>
      <c r="H188" s="30">
        <f ca="1">(1-IF($B188="Male", $C$3, $C$4))^MIN((H$8-$C$6), $C$5)*IF($B188="Male", MIN(OFFSET(Mortality_Rates!$B$6, $C188, 0), Mortality_Rates!$B$111), MIN(OFFSET(Mortality_Rates!$B$6, $C188, 1),  Mortality_Rates!$C$111))</f>
        <v>4.1195304456732078E-2</v>
      </c>
      <c r="I188" s="30">
        <f ca="1">(1-IF($B188="Male", $C$3, $C$4))^MIN((I$8-$C$6), $C$5)*IF($B188="Male", MIN(OFFSET(Mortality_Rates!$B$6, $C188, 0), Mortality_Rates!$B$111), MIN(OFFSET(Mortality_Rates!$B$6, $C188, 1),  Mortality_Rates!$C$111))</f>
        <v>4.0721558455479652E-2</v>
      </c>
      <c r="J188" s="30">
        <f ca="1">(1-IF($B188="Male", $C$3, $C$4))^MIN((J$8-$C$6), $C$5)*IF($B188="Male", MIN(OFFSET(Mortality_Rates!$B$6, $C188, 0), Mortality_Rates!$B$111), MIN(OFFSET(Mortality_Rates!$B$6, $C188, 1),  Mortality_Rates!$C$111))</f>
        <v>4.0253260533241637E-2</v>
      </c>
      <c r="K188" s="30">
        <f ca="1">(1-IF($B188="Male", $C$3, $C$4))^MIN((K$8-$C$6), $C$5)*IF($B188="Male", MIN(OFFSET(Mortality_Rates!$B$6, $C188, 0), Mortality_Rates!$B$111), MIN(OFFSET(Mortality_Rates!$B$6, $C188, 1),  Mortality_Rates!$C$111))</f>
        <v>3.979034803710936E-2</v>
      </c>
      <c r="L188" s="30">
        <f ca="1">(1-IF($B188="Male", $C$3, $C$4))^MIN((L$8-$C$6), $C$5)*IF($B188="Male", MIN(OFFSET(Mortality_Rates!$B$6, $C188, 0), Mortality_Rates!$B$111), MIN(OFFSET(Mortality_Rates!$B$6, $C188, 1),  Mortality_Rates!$C$111))</f>
        <v>3.9332759034682606E-2</v>
      </c>
      <c r="M188" s="30">
        <f ca="1">(1-IF($B188="Male", $C$3, $C$4))^MIN((M$8-$C$6), $C$5)*IF($B188="Male", MIN(OFFSET(Mortality_Rates!$B$6, $C188, 0), Mortality_Rates!$B$111), MIN(OFFSET(Mortality_Rates!$B$6, $C188, 1),  Mortality_Rates!$C$111))</f>
        <v>3.8880432305783752E-2</v>
      </c>
      <c r="N188" s="30">
        <f ca="1">(1-IF($B188="Male", $C$3, $C$4))^MIN((N$8-$C$6), $C$5)*IF($B188="Male", MIN(OFFSET(Mortality_Rates!$B$6, $C188, 0), Mortality_Rates!$B$111), MIN(OFFSET(Mortality_Rates!$B$6, $C188, 1),  Mortality_Rates!$C$111))</f>
        <v>3.8433307334267239E-2</v>
      </c>
      <c r="O188" s="30">
        <f ca="1">(1-IF($B188="Male", $C$3, $C$4))^MIN((O$8-$C$6), $C$5)*IF($B188="Male", MIN(OFFSET(Mortality_Rates!$B$6, $C188, 0), Mortality_Rates!$B$111), MIN(OFFSET(Mortality_Rates!$B$6, $C188, 1),  Mortality_Rates!$C$111))</f>
        <v>3.7991324299923176E-2</v>
      </c>
      <c r="P188" s="30">
        <f ca="1">(1-IF($B188="Male", $C$3, $C$4))^MIN((P$8-$C$6), $C$5)*IF($B188="Male", MIN(OFFSET(Mortality_Rates!$B$6, $C188, 0), Mortality_Rates!$B$111), MIN(OFFSET(Mortality_Rates!$B$6, $C188, 1),  Mortality_Rates!$C$111))</f>
        <v>3.755442407047406E-2</v>
      </c>
      <c r="Q188" s="30">
        <f ca="1">(1-IF($B188="Male", $C$3, $C$4))^MIN((Q$8-$C$6), $C$5)*IF($B188="Male", MIN(OFFSET(Mortality_Rates!$B$6, $C188, 0), Mortality_Rates!$B$111), MIN(OFFSET(Mortality_Rates!$B$6, $C188, 1),  Mortality_Rates!$C$111))</f>
        <v>3.7122548193663604E-2</v>
      </c>
      <c r="R188" s="30">
        <f ca="1">(1-IF($B188="Male", $C$3, $C$4))^MIN((R$8-$C$6), $C$5)*IF($B188="Male", MIN(OFFSET(Mortality_Rates!$B$6, $C188, 0), Mortality_Rates!$B$111), MIN(OFFSET(Mortality_Rates!$B$6, $C188, 1),  Mortality_Rates!$C$111))</f>
        <v>3.6695638889436479E-2</v>
      </c>
      <c r="S188" s="30">
        <f ca="1">(1-IF($B188="Male", $C$3, $C$4))^MIN((S$8-$C$6), $C$5)*IF($B188="Male", MIN(OFFSET(Mortality_Rates!$B$6, $C188, 0), Mortality_Rates!$B$111), MIN(OFFSET(Mortality_Rates!$B$6, $C188, 1),  Mortality_Rates!$C$111))</f>
        <v>3.6273639042207956E-2</v>
      </c>
      <c r="T188" s="30">
        <f ca="1">(1-IF($B188="Male", $C$3, $C$4))^MIN((T$8-$C$6), $C$5)*IF($B188="Male", MIN(OFFSET(Mortality_Rates!$B$6, $C188, 0), Mortality_Rates!$B$111), MIN(OFFSET(Mortality_Rates!$B$6, $C188, 1),  Mortality_Rates!$C$111))</f>
        <v>3.585649219322256E-2</v>
      </c>
      <c r="U188" s="30">
        <f ca="1">(1-IF($B188="Male", $C$3, $C$4))^MIN((U$8-$C$6), $C$5)*IF($B188="Male", MIN(OFFSET(Mortality_Rates!$B$6, $C188, 0), Mortality_Rates!$B$111), MIN(OFFSET(Mortality_Rates!$B$6, $C188, 1),  Mortality_Rates!$C$111))</f>
        <v>3.5444142533000503E-2</v>
      </c>
      <c r="V188" s="30">
        <f ca="1">(1-IF($B188="Male", $C$3, $C$4))^MIN((V$8-$C$6), $C$5)*IF($B188="Male", MIN(OFFSET(Mortality_Rates!$B$6, $C188, 0), Mortality_Rates!$B$111), MIN(OFFSET(Mortality_Rates!$B$6, $C188, 1),  Mortality_Rates!$C$111))</f>
        <v>3.5036534893870999E-2</v>
      </c>
      <c r="W188" s="30">
        <f ca="1">(1-IF($B188="Male", $C$3, $C$4))^MIN((W$8-$C$6), $C$5)*IF($B188="Male", MIN(OFFSET(Mortality_Rates!$B$6, $C188, 0), Mortality_Rates!$B$111), MIN(OFFSET(Mortality_Rates!$B$6, $C188, 1),  Mortality_Rates!$C$111))</f>
        <v>3.4633614742591481E-2</v>
      </c>
      <c r="X188" s="30">
        <f ca="1">(1-IF($B188="Male", $C$3, $C$4))^MIN((X$8-$C$6), $C$5)*IF($B188="Male", MIN(OFFSET(Mortality_Rates!$B$6, $C188, 0), Mortality_Rates!$B$111), MIN(OFFSET(Mortality_Rates!$B$6, $C188, 1),  Mortality_Rates!$C$111))</f>
        <v>3.4235328173051686E-2</v>
      </c>
      <c r="Y188" s="30">
        <f ca="1">(1-IF($B188="Male", $C$3, $C$4))^MIN((Y$8-$C$6), $C$5)*IF($B188="Male", MIN(OFFSET(Mortality_Rates!$B$6, $C188, 0), Mortality_Rates!$B$111), MIN(OFFSET(Mortality_Rates!$B$6, $C188, 1),  Mortality_Rates!$C$111))</f>
        <v>3.3841621899061591E-2</v>
      </c>
      <c r="Z188" s="30">
        <f ca="1">(1-IF($B188="Male", $C$3, $C$4))^MIN((Z$8-$C$6), $C$5)*IF($B188="Male", MIN(OFFSET(Mortality_Rates!$B$6, $C188, 0), Mortality_Rates!$B$111), MIN(OFFSET(Mortality_Rates!$B$6, $C188, 1),  Mortality_Rates!$C$111))</f>
        <v>3.3452443247222387E-2</v>
      </c>
      <c r="AA188" s="30">
        <f ca="1">(1-IF($B188="Male", $C$3, $C$4))^MIN((AA$8-$C$6), $C$5)*IF($B188="Male", MIN(OFFSET(Mortality_Rates!$B$6, $C188, 0), Mortality_Rates!$B$111), MIN(OFFSET(Mortality_Rates!$B$6, $C188, 1),  Mortality_Rates!$C$111))</f>
        <v>3.3067740149879322E-2</v>
      </c>
      <c r="AB188" s="30">
        <f ca="1">(1-IF($B188="Male", $C$3, $C$4))^MIN((AB$8-$C$6), $C$5)*IF($B188="Male", MIN(OFFSET(Mortality_Rates!$B$6, $C188, 0), Mortality_Rates!$B$111), MIN(OFFSET(Mortality_Rates!$B$6, $C188, 1),  Mortality_Rates!$C$111))</f>
        <v>3.268746113815571E-2</v>
      </c>
      <c r="AC188" s="30">
        <f ca="1">(1-IF($B188="Male", $C$3, $C$4))^MIN((AC$8-$C$6), $C$5)*IF($B188="Male", MIN(OFFSET(Mortality_Rates!$B$6, $C188, 0), Mortality_Rates!$B$111), MIN(OFFSET(Mortality_Rates!$B$6, $C188, 1),  Mortality_Rates!$C$111))</f>
        <v>3.2311555335066924E-2</v>
      </c>
      <c r="AD188" s="30">
        <f ca="1">(1-IF($B188="Male", $C$3, $C$4))^MIN((AD$8-$C$6), $C$5)*IF($B188="Male", MIN(OFFSET(Mortality_Rates!$B$6, $C188, 0), Mortality_Rates!$B$111), MIN(OFFSET(Mortality_Rates!$B$6, $C188, 1),  Mortality_Rates!$C$111))</f>
        <v>3.1939972448713654E-2</v>
      </c>
      <c r="AE188" s="30">
        <f ca="1">(1-IF($B188="Male", $C$3, $C$4))^MIN((AE$8-$C$6), $C$5)*IF($B188="Male", MIN(OFFSET(Mortality_Rates!$B$6, $C188, 0), Mortality_Rates!$B$111), MIN(OFFSET(Mortality_Rates!$B$6, $C188, 1),  Mortality_Rates!$C$111))</f>
        <v>3.1572662765553455E-2</v>
      </c>
      <c r="AF188" s="30">
        <f ca="1">(1-IF($B188="Male", $C$3, $C$4))^MIN((AF$8-$C$6), $C$5)*IF($B188="Male", MIN(OFFSET(Mortality_Rates!$B$6, $C188, 0), Mortality_Rates!$B$111), MIN(OFFSET(Mortality_Rates!$B$6, $C188, 1),  Mortality_Rates!$C$111))</f>
        <v>3.1209577143749587E-2</v>
      </c>
      <c r="AG188" s="30">
        <f ca="1">(1-IF($B188="Male", $C$3, $C$4))^MIN((AG$8-$C$6), $C$5)*IF($B188="Male", MIN(OFFSET(Mortality_Rates!$B$6, $C188, 0), Mortality_Rates!$B$111), MIN(OFFSET(Mortality_Rates!$B$6, $C188, 1),  Mortality_Rates!$C$111))</f>
        <v>3.0850667006596468E-2</v>
      </c>
      <c r="AH188" s="30">
        <f ca="1">(1-IF($B188="Male", $C$3, $C$4))^MIN((AH$8-$C$6), $C$5)*IF($B188="Male", MIN(OFFSET(Mortality_Rates!$B$6, $C188, 0), Mortality_Rates!$B$111), MIN(OFFSET(Mortality_Rates!$B$6, $C188, 1),  Mortality_Rates!$C$111))</f>
        <v>3.0495884336020608E-2</v>
      </c>
      <c r="AI188" s="30">
        <f ca="1">(1-IF($B188="Male", $C$3, $C$4))^MIN((AI$8-$C$6), $C$5)*IF($B188="Male", MIN(OFFSET(Mortality_Rates!$B$6, $C188, 0), Mortality_Rates!$B$111), MIN(OFFSET(Mortality_Rates!$B$6, $C188, 1),  Mortality_Rates!$C$111))</f>
        <v>3.014518166615637E-2</v>
      </c>
      <c r="AJ188" s="30">
        <f ca="1">(1-IF($B188="Male", $C$3, $C$4))^MIN((AJ$8-$C$6), $C$5)*IF($B188="Male", MIN(OFFSET(Mortality_Rates!$B$6, $C188, 0), Mortality_Rates!$B$111), MIN(OFFSET(Mortality_Rates!$B$6, $C188, 1),  Mortality_Rates!$C$111))</f>
        <v>2.9798512076995572E-2</v>
      </c>
      <c r="AK188" s="30">
        <f ca="1">(1-IF($B188="Male", $C$3, $C$4))^MIN((AK$8-$C$6), $C$5)*IF($B188="Male", MIN(OFFSET(Mortality_Rates!$B$6, $C188, 0), Mortality_Rates!$B$111), MIN(OFFSET(Mortality_Rates!$B$6, $C188, 1),  Mortality_Rates!$C$111))</f>
        <v>2.9455829188110124E-2</v>
      </c>
      <c r="AL188" s="30">
        <f ca="1">(1-IF($B188="Male", $C$3, $C$4))^MIN((AL$8-$C$6), $C$5)*IF($B188="Male", MIN(OFFSET(Mortality_Rates!$B$6, $C188, 0), Mortality_Rates!$B$111), MIN(OFFSET(Mortality_Rates!$B$6, $C188, 1),  Mortality_Rates!$C$111))</f>
        <v>2.9117087152446854E-2</v>
      </c>
      <c r="AM188" s="30">
        <f ca="1">(1-IF($B188="Male", $C$3, $C$4))^MIN((AM$8-$C$6), $C$5)*IF($B188="Male", MIN(OFFSET(Mortality_Rates!$B$6, $C188, 0), Mortality_Rates!$B$111), MIN(OFFSET(Mortality_Rates!$B$6, $C188, 1),  Mortality_Rates!$C$111))</f>
        <v>2.8782240650193719E-2</v>
      </c>
      <c r="AN188" s="30">
        <f ca="1">(1-IF($B188="Male", $C$3, $C$4))^MIN((AN$8-$C$6), $C$5)*IF($B188="Male", MIN(OFFSET(Mortality_Rates!$B$6, $C188, 0), Mortality_Rates!$B$111), MIN(OFFSET(Mortality_Rates!$B$6, $C188, 1),  Mortality_Rates!$C$111))</f>
        <v>2.8451244882716494E-2</v>
      </c>
      <c r="AO188" s="30">
        <f ca="1">(1-IF($B188="Male", $C$3, $C$4))^MIN((AO$8-$C$6), $C$5)*IF($B188="Male", MIN(OFFSET(Mortality_Rates!$B$6, $C188, 0), Mortality_Rates!$B$111), MIN(OFFSET(Mortality_Rates!$B$6, $C188, 1),  Mortality_Rates!$C$111))</f>
        <v>2.8124055566565255E-2</v>
      </c>
      <c r="AP188" s="30">
        <f ca="1">(1-IF($B188="Male", $C$3, $C$4))^MIN((AP$8-$C$6), $C$5)*IF($B188="Male", MIN(OFFSET(Mortality_Rates!$B$6, $C188, 0), Mortality_Rates!$B$111), MIN(OFFSET(Mortality_Rates!$B$6, $C188, 1),  Mortality_Rates!$C$111))</f>
        <v>2.7800628927549757E-2</v>
      </c>
      <c r="AQ188" s="30">
        <f ca="1">(1-IF($B188="Male", $C$3, $C$4))^MIN((AQ$8-$C$6), $C$5)*IF($B188="Male", MIN(OFFSET(Mortality_Rates!$B$6, $C188, 0), Mortality_Rates!$B$111), MIN(OFFSET(Mortality_Rates!$B$6, $C188, 1),  Mortality_Rates!$C$111))</f>
        <v>2.7480921694882931E-2</v>
      </c>
      <c r="AR188" s="30">
        <f ca="1">(1-IF($B188="Male", $C$3, $C$4))^MIN((AR$8-$C$6), $C$5)*IF($B188="Male", MIN(OFFSET(Mortality_Rates!$B$6, $C188, 0), Mortality_Rates!$B$111), MIN(OFFSET(Mortality_Rates!$B$6, $C188, 1),  Mortality_Rates!$C$111))</f>
        <v>2.7164891095391778E-2</v>
      </c>
      <c r="AS188" s="30">
        <f ca="1">(1-IF($B188="Male", $C$3, $C$4))^MIN((AS$8-$C$6), $C$5)*IF($B188="Male", MIN(OFFSET(Mortality_Rates!$B$6, $C188, 0), Mortality_Rates!$B$111), MIN(OFFSET(Mortality_Rates!$B$6, $C188, 1),  Mortality_Rates!$C$111))</f>
        <v>2.6852494847794773E-2</v>
      </c>
      <c r="AT188" s="30">
        <f ca="1">(1-IF($B188="Male", $C$3, $C$4))^MIN((AT$8-$C$6), $C$5)*IF($B188="Male", MIN(OFFSET(Mortality_Rates!$B$6, $C188, 0), Mortality_Rates!$B$111), MIN(OFFSET(Mortality_Rates!$B$6, $C188, 1),  Mortality_Rates!$C$111))</f>
        <v>2.6543691157045135E-2</v>
      </c>
      <c r="AU188" s="30">
        <f ca="1">(1-IF($B188="Male", $C$3, $C$4))^MIN((AU$8-$C$6), $C$5)*IF($B188="Male", MIN(OFFSET(Mortality_Rates!$B$6, $C188, 0), Mortality_Rates!$B$111), MIN(OFFSET(Mortality_Rates!$B$6, $C188, 1),  Mortality_Rates!$C$111))</f>
        <v>2.6238438708739119E-2</v>
      </c>
      <c r="AV188" s="30">
        <f ca="1">(1-IF($B188="Male", $C$3, $C$4))^MIN((AV$8-$C$6), $C$5)*IF($B188="Male", MIN(OFFSET(Mortality_Rates!$B$6, $C188, 0), Mortality_Rates!$B$111), MIN(OFFSET(Mortality_Rates!$B$6, $C188, 1),  Mortality_Rates!$C$111))</f>
        <v>2.5936696663588617E-2</v>
      </c>
      <c r="AW188" s="30">
        <f ca="1">(1-IF($B188="Male", $C$3, $C$4))^MIN((AW$8-$C$6), $C$5)*IF($B188="Male", MIN(OFFSET(Mortality_Rates!$B$6, $C188, 0), Mortality_Rates!$B$111), MIN(OFFSET(Mortality_Rates!$B$6, $C188, 1),  Mortality_Rates!$C$111))</f>
        <v>2.5638424651957349E-2</v>
      </c>
      <c r="AX188" s="30">
        <f ca="1">(1-IF($B188="Male", $C$3, $C$4))^MIN((AX$8-$C$6), $C$5)*IF($B188="Male", MIN(OFFSET(Mortality_Rates!$B$6, $C188, 0), Mortality_Rates!$B$111), MIN(OFFSET(Mortality_Rates!$B$6, $C188, 1),  Mortality_Rates!$C$111))</f>
        <v>2.5343582768459841E-2</v>
      </c>
      <c r="AY188" s="30">
        <f ca="1">(1-IF($B188="Male", $C$3, $C$4))^MIN((AY$8-$C$6), $C$5)*IF($B188="Male", MIN(OFFSET(Mortality_Rates!$B$6, $C188, 0), Mortality_Rates!$B$111), MIN(OFFSET(Mortality_Rates!$B$6, $C188, 1),  Mortality_Rates!$C$111))</f>
        <v>2.5052131566622553E-2</v>
      </c>
      <c r="AZ188" s="30">
        <f ca="1">(1-IF($B188="Male", $C$3, $C$4))^MIN((AZ$8-$C$6), $C$5)*IF($B188="Male", MIN(OFFSET(Mortality_Rates!$B$6, $C188, 0), Mortality_Rates!$B$111), MIN(OFFSET(Mortality_Rates!$B$6, $C188, 1),  Mortality_Rates!$C$111))</f>
        <v>2.4764032053606395E-2</v>
      </c>
      <c r="BA188" s="30">
        <f ca="1">(1-IF($B188="Male", $C$3, $C$4))^MIN((BA$8-$C$6), $C$5)*IF($B188="Male", MIN(OFFSET(Mortality_Rates!$B$6, $C188, 0), Mortality_Rates!$B$111), MIN(OFFSET(Mortality_Rates!$B$6, $C188, 1),  Mortality_Rates!$C$111))</f>
        <v>2.4479245684989923E-2</v>
      </c>
      <c r="BB188" s="30">
        <f ca="1">(1-IF($B188="Male", $C$3, $C$4))^MIN((BB$8-$C$6), $C$5)*IF($B188="Male", MIN(OFFSET(Mortality_Rates!$B$6, $C188, 0), Mortality_Rates!$B$111), MIN(OFFSET(Mortality_Rates!$B$6, $C188, 1),  Mortality_Rates!$C$111))</f>
        <v>2.4479245684989923E-2</v>
      </c>
      <c r="BC188" s="30">
        <f ca="1">(1-IF($B188="Male", $C$3, $C$4))^MIN((BC$8-$C$6), $C$5)*IF($B188="Male", MIN(OFFSET(Mortality_Rates!$B$6, $C188, 0), Mortality_Rates!$B$111), MIN(OFFSET(Mortality_Rates!$B$6, $C188, 1),  Mortality_Rates!$C$111))</f>
        <v>2.4479245684989923E-2</v>
      </c>
      <c r="BD188" s="30">
        <f ca="1">(1-IF($B188="Male", $C$3, $C$4))^MIN((BD$8-$C$6), $C$5)*IF($B188="Male", MIN(OFFSET(Mortality_Rates!$B$6, $C188, 0), Mortality_Rates!$B$111), MIN(OFFSET(Mortality_Rates!$B$6, $C188, 1),  Mortality_Rates!$C$111))</f>
        <v>2.4479245684989923E-2</v>
      </c>
      <c r="BE188" s="30">
        <f ca="1">(1-IF($B188="Male", $C$3, $C$4))^MIN((BE$8-$C$6), $C$5)*IF($B188="Male", MIN(OFFSET(Mortality_Rates!$B$6, $C188, 0), Mortality_Rates!$B$111), MIN(OFFSET(Mortality_Rates!$B$6, $C188, 1),  Mortality_Rates!$C$111))</f>
        <v>2.4479245684989923E-2</v>
      </c>
      <c r="BF188" s="30">
        <f ca="1">(1-IF($B188="Male", $C$3, $C$4))^MIN((BF$8-$C$6), $C$5)*IF($B188="Male", MIN(OFFSET(Mortality_Rates!$B$6, $C188, 0), Mortality_Rates!$B$111), MIN(OFFSET(Mortality_Rates!$B$6, $C188, 1),  Mortality_Rates!$C$111))</f>
        <v>2.4479245684989923E-2</v>
      </c>
      <c r="BG188" s="30">
        <f ca="1">(1-IF($B188="Male", $C$3, $C$4))^MIN((BG$8-$C$6), $C$5)*IF($B188="Male", MIN(OFFSET(Mortality_Rates!$B$6, $C188, 0), Mortality_Rates!$B$111), MIN(OFFSET(Mortality_Rates!$B$6, $C188, 1),  Mortality_Rates!$C$111))</f>
        <v>2.4479245684989923E-2</v>
      </c>
      <c r="BH188" s="30">
        <f ca="1">(1-IF($B188="Male", $C$3, $C$4))^MIN((BH$8-$C$6), $C$5)*IF($B188="Male", MIN(OFFSET(Mortality_Rates!$B$6, $C188, 0), Mortality_Rates!$B$111), MIN(OFFSET(Mortality_Rates!$B$6, $C188, 1),  Mortality_Rates!$C$111))</f>
        <v>2.4479245684989923E-2</v>
      </c>
      <c r="BI188" s="30">
        <f ca="1">(1-IF($B188="Male", $C$3, $C$4))^MIN((BI$8-$C$6), $C$5)*IF($B188="Male", MIN(OFFSET(Mortality_Rates!$B$6, $C188, 0), Mortality_Rates!$B$111), MIN(OFFSET(Mortality_Rates!$B$6, $C188, 1),  Mortality_Rates!$C$111))</f>
        <v>2.4479245684989923E-2</v>
      </c>
      <c r="BJ188" s="30">
        <f ca="1">(1-IF($B188="Male", $C$3, $C$4))^MIN((BJ$8-$C$6), $C$5)*IF($B188="Male", MIN(OFFSET(Mortality_Rates!$B$6, $C188, 0), Mortality_Rates!$B$111), MIN(OFFSET(Mortality_Rates!$B$6, $C188, 1),  Mortality_Rates!$C$111))</f>
        <v>2.4479245684989923E-2</v>
      </c>
      <c r="BK188" s="30">
        <f ca="1">(1-IF($B188="Male", $C$3, $C$4))^MIN((BK$8-$C$6), $C$5)*IF($B188="Male", MIN(OFFSET(Mortality_Rates!$B$6, $C188, 0), Mortality_Rates!$B$111), MIN(OFFSET(Mortality_Rates!$B$6, $C188, 1),  Mortality_Rates!$C$111))</f>
        <v>2.4479245684989923E-2</v>
      </c>
    </row>
    <row r="189" spans="1:63" x14ac:dyDescent="0.35">
      <c r="A189" t="s">
        <v>38</v>
      </c>
      <c r="B189" t="s">
        <v>32</v>
      </c>
      <c r="C189">
        <f t="shared" si="28"/>
        <v>79</v>
      </c>
      <c r="D189" s="30">
        <f ca="1">(1-IF($B189="Male", $C$3, $C$4))^MIN((D$8-$C$6), $C$5)*IF($B189="Male", MIN(OFFSET(Mortality_Rates!$B$6, $C189, 0), Mortality_Rates!$B$111), MIN(OFFSET(Mortality_Rates!$B$6, $C189, 1),  Mortality_Rates!$C$111))</f>
        <v>4.8639142500000003E-2</v>
      </c>
      <c r="E189" s="30">
        <f ca="1">(1-IF($B189="Male", $C$3, $C$4))^MIN((E$8-$C$6), $C$5)*IF($B189="Male", MIN(OFFSET(Mortality_Rates!$B$6, $C189, 0), Mortality_Rates!$B$111), MIN(OFFSET(Mortality_Rates!$B$6, $C189, 1),  Mortality_Rates!$C$111))</f>
        <v>4.8079792361249998E-2</v>
      </c>
      <c r="F189" s="30">
        <f ca="1">(1-IF($B189="Male", $C$3, $C$4))^MIN((F$8-$C$6), $C$5)*IF($B189="Male", MIN(OFFSET(Mortality_Rates!$B$6, $C189, 0), Mortality_Rates!$B$111), MIN(OFFSET(Mortality_Rates!$B$6, $C189, 1),  Mortality_Rates!$C$111))</f>
        <v>4.7526874749095623E-2</v>
      </c>
      <c r="G189" s="30">
        <f ca="1">(1-IF($B189="Male", $C$3, $C$4))^MIN((G$8-$C$6), $C$5)*IF($B189="Male", MIN(OFFSET(Mortality_Rates!$B$6, $C189, 0), Mortality_Rates!$B$111), MIN(OFFSET(Mortality_Rates!$B$6, $C189, 1),  Mortality_Rates!$C$111))</f>
        <v>4.6980315689481029E-2</v>
      </c>
      <c r="H189" s="30">
        <f ca="1">(1-IF($B189="Male", $C$3, $C$4))^MIN((H$8-$C$6), $C$5)*IF($B189="Male", MIN(OFFSET(Mortality_Rates!$B$6, $C189, 0), Mortality_Rates!$B$111), MIN(OFFSET(Mortality_Rates!$B$6, $C189, 1),  Mortality_Rates!$C$111))</f>
        <v>4.6440042059052E-2</v>
      </c>
      <c r="I189" s="30">
        <f ca="1">(1-IF($B189="Male", $C$3, $C$4))^MIN((I$8-$C$6), $C$5)*IF($B189="Male", MIN(OFFSET(Mortality_Rates!$B$6, $C189, 0), Mortality_Rates!$B$111), MIN(OFFSET(Mortality_Rates!$B$6, $C189, 1),  Mortality_Rates!$C$111))</f>
        <v>4.5905981575372901E-2</v>
      </c>
      <c r="J189" s="30">
        <f ca="1">(1-IF($B189="Male", $C$3, $C$4))^MIN((J$8-$C$6), $C$5)*IF($B189="Male", MIN(OFFSET(Mortality_Rates!$B$6, $C189, 0), Mortality_Rates!$B$111), MIN(OFFSET(Mortality_Rates!$B$6, $C189, 1),  Mortality_Rates!$C$111))</f>
        <v>4.5378062787256111E-2</v>
      </c>
      <c r="K189" s="30">
        <f ca="1">(1-IF($B189="Male", $C$3, $C$4))^MIN((K$8-$C$6), $C$5)*IF($B189="Male", MIN(OFFSET(Mortality_Rates!$B$6, $C189, 0), Mortality_Rates!$B$111), MIN(OFFSET(Mortality_Rates!$B$6, $C189, 1),  Mortality_Rates!$C$111))</f>
        <v>4.4856215065202668E-2</v>
      </c>
      <c r="L189" s="30">
        <f ca="1">(1-IF($B189="Male", $C$3, $C$4))^MIN((L$8-$C$6), $C$5)*IF($B189="Male", MIN(OFFSET(Mortality_Rates!$B$6, $C189, 0), Mortality_Rates!$B$111), MIN(OFFSET(Mortality_Rates!$B$6, $C189, 1),  Mortality_Rates!$C$111))</f>
        <v>4.4340368591952839E-2</v>
      </c>
      <c r="M189" s="30">
        <f ca="1">(1-IF($B189="Male", $C$3, $C$4))^MIN((M$8-$C$6), $C$5)*IF($B189="Male", MIN(OFFSET(Mortality_Rates!$B$6, $C189, 0), Mortality_Rates!$B$111), MIN(OFFSET(Mortality_Rates!$B$6, $C189, 1),  Mortality_Rates!$C$111))</f>
        <v>4.3830454353145379E-2</v>
      </c>
      <c r="N189" s="30">
        <f ca="1">(1-IF($B189="Male", $C$3, $C$4))^MIN((N$8-$C$6), $C$5)*IF($B189="Male", MIN(OFFSET(Mortality_Rates!$B$6, $C189, 0), Mortality_Rates!$B$111), MIN(OFFSET(Mortality_Rates!$B$6, $C189, 1),  Mortality_Rates!$C$111))</f>
        <v>4.3326404128084209E-2</v>
      </c>
      <c r="O189" s="30">
        <f ca="1">(1-IF($B189="Male", $C$3, $C$4))^MIN((O$8-$C$6), $C$5)*IF($B189="Male", MIN(OFFSET(Mortality_Rates!$B$6, $C189, 0), Mortality_Rates!$B$111), MIN(OFFSET(Mortality_Rates!$B$6, $C189, 1),  Mortality_Rates!$C$111))</f>
        <v>4.2828150480611248E-2</v>
      </c>
      <c r="P189" s="30">
        <f ca="1">(1-IF($B189="Male", $C$3, $C$4))^MIN((P$8-$C$6), $C$5)*IF($B189="Male", MIN(OFFSET(Mortality_Rates!$B$6, $C189, 0), Mortality_Rates!$B$111), MIN(OFFSET(Mortality_Rates!$B$6, $C189, 1),  Mortality_Rates!$C$111))</f>
        <v>4.2335626750084218E-2</v>
      </c>
      <c r="Q189" s="30">
        <f ca="1">(1-IF($B189="Male", $C$3, $C$4))^MIN((Q$8-$C$6), $C$5)*IF($B189="Male", MIN(OFFSET(Mortality_Rates!$B$6, $C189, 0), Mortality_Rates!$B$111), MIN(OFFSET(Mortality_Rates!$B$6, $C189, 1),  Mortality_Rates!$C$111))</f>
        <v>4.1848767042458247E-2</v>
      </c>
      <c r="R189" s="30">
        <f ca="1">(1-IF($B189="Male", $C$3, $C$4))^MIN((R$8-$C$6), $C$5)*IF($B189="Male", MIN(OFFSET(Mortality_Rates!$B$6, $C189, 0), Mortality_Rates!$B$111), MIN(OFFSET(Mortality_Rates!$B$6, $C189, 1),  Mortality_Rates!$C$111))</f>
        <v>4.136750622146998E-2</v>
      </c>
      <c r="S189" s="30">
        <f ca="1">(1-IF($B189="Male", $C$3, $C$4))^MIN((S$8-$C$6), $C$5)*IF($B189="Male", MIN(OFFSET(Mortality_Rates!$B$6, $C189, 0), Mortality_Rates!$B$111), MIN(OFFSET(Mortality_Rates!$B$6, $C189, 1),  Mortality_Rates!$C$111))</f>
        <v>4.0891779899923077E-2</v>
      </c>
      <c r="T189" s="30">
        <f ca="1">(1-IF($B189="Male", $C$3, $C$4))^MIN((T$8-$C$6), $C$5)*IF($B189="Male", MIN(OFFSET(Mortality_Rates!$B$6, $C189, 0), Mortality_Rates!$B$111), MIN(OFFSET(Mortality_Rates!$B$6, $C189, 1),  Mortality_Rates!$C$111))</f>
        <v>4.0421524431073962E-2</v>
      </c>
      <c r="U189" s="30">
        <f ca="1">(1-IF($B189="Male", $C$3, $C$4))^MIN((U$8-$C$6), $C$5)*IF($B189="Male", MIN(OFFSET(Mortality_Rates!$B$6, $C189, 0), Mortality_Rates!$B$111), MIN(OFFSET(Mortality_Rates!$B$6, $C189, 1),  Mortality_Rates!$C$111))</f>
        <v>3.995667690011661E-2</v>
      </c>
      <c r="V189" s="30">
        <f ca="1">(1-IF($B189="Male", $C$3, $C$4))^MIN((V$8-$C$6), $C$5)*IF($B189="Male", MIN(OFFSET(Mortality_Rates!$B$6, $C189, 0), Mortality_Rates!$B$111), MIN(OFFSET(Mortality_Rates!$B$6, $C189, 1),  Mortality_Rates!$C$111))</f>
        <v>3.9497175115765268E-2</v>
      </c>
      <c r="W189" s="30">
        <f ca="1">(1-IF($B189="Male", $C$3, $C$4))^MIN((W$8-$C$6), $C$5)*IF($B189="Male", MIN(OFFSET(Mortality_Rates!$B$6, $C189, 0), Mortality_Rates!$B$111), MIN(OFFSET(Mortality_Rates!$B$6, $C189, 1),  Mortality_Rates!$C$111))</f>
        <v>3.9042957601933971E-2</v>
      </c>
      <c r="X189" s="30">
        <f ca="1">(1-IF($B189="Male", $C$3, $C$4))^MIN((X$8-$C$6), $C$5)*IF($B189="Male", MIN(OFFSET(Mortality_Rates!$B$6, $C189, 0), Mortality_Rates!$B$111), MIN(OFFSET(Mortality_Rates!$B$6, $C189, 1),  Mortality_Rates!$C$111))</f>
        <v>3.8593963589511733E-2</v>
      </c>
      <c r="Y189" s="30">
        <f ca="1">(1-IF($B189="Male", $C$3, $C$4))^MIN((Y$8-$C$6), $C$5)*IF($B189="Male", MIN(OFFSET(Mortality_Rates!$B$6, $C189, 0), Mortality_Rates!$B$111), MIN(OFFSET(Mortality_Rates!$B$6, $C189, 1),  Mortality_Rates!$C$111))</f>
        <v>3.8150133008232348E-2</v>
      </c>
      <c r="Z189" s="30">
        <f ca="1">(1-IF($B189="Male", $C$3, $C$4))^MIN((Z$8-$C$6), $C$5)*IF($B189="Male", MIN(OFFSET(Mortality_Rates!$B$6, $C189, 0), Mortality_Rates!$B$111), MIN(OFFSET(Mortality_Rates!$B$6, $C189, 1),  Mortality_Rates!$C$111))</f>
        <v>3.7711406478637681E-2</v>
      </c>
      <c r="AA189" s="30">
        <f ca="1">(1-IF($B189="Male", $C$3, $C$4))^MIN((AA$8-$C$6), $C$5)*IF($B189="Male", MIN(OFFSET(Mortality_Rates!$B$6, $C189, 0), Mortality_Rates!$B$111), MIN(OFFSET(Mortality_Rates!$B$6, $C189, 1),  Mortality_Rates!$C$111))</f>
        <v>3.7277725304133341E-2</v>
      </c>
      <c r="AB189" s="30">
        <f ca="1">(1-IF($B189="Male", $C$3, $C$4))^MIN((AB$8-$C$6), $C$5)*IF($B189="Male", MIN(OFFSET(Mortality_Rates!$B$6, $C189, 0), Mortality_Rates!$B$111), MIN(OFFSET(Mortality_Rates!$B$6, $C189, 1),  Mortality_Rates!$C$111))</f>
        <v>3.6849031463135812E-2</v>
      </c>
      <c r="AC189" s="30">
        <f ca="1">(1-IF($B189="Male", $C$3, $C$4))^MIN((AC$8-$C$6), $C$5)*IF($B189="Male", MIN(OFFSET(Mortality_Rates!$B$6, $C189, 0), Mortality_Rates!$B$111), MIN(OFFSET(Mortality_Rates!$B$6, $C189, 1),  Mortality_Rates!$C$111))</f>
        <v>3.6425267601309749E-2</v>
      </c>
      <c r="AD189" s="30">
        <f ca="1">(1-IF($B189="Male", $C$3, $C$4))^MIN((AD$8-$C$6), $C$5)*IF($B189="Male", MIN(OFFSET(Mortality_Rates!$B$6, $C189, 0), Mortality_Rates!$B$111), MIN(OFFSET(Mortality_Rates!$B$6, $C189, 1),  Mortality_Rates!$C$111))</f>
        <v>3.6006377023894691E-2</v>
      </c>
      <c r="AE189" s="30">
        <f ca="1">(1-IF($B189="Male", $C$3, $C$4))^MIN((AE$8-$C$6), $C$5)*IF($B189="Male", MIN(OFFSET(Mortality_Rates!$B$6, $C189, 0), Mortality_Rates!$B$111), MIN(OFFSET(Mortality_Rates!$B$6, $C189, 1),  Mortality_Rates!$C$111))</f>
        <v>3.5592303688119907E-2</v>
      </c>
      <c r="AF189" s="30">
        <f ca="1">(1-IF($B189="Male", $C$3, $C$4))^MIN((AF$8-$C$6), $C$5)*IF($B189="Male", MIN(OFFSET(Mortality_Rates!$B$6, $C189, 0), Mortality_Rates!$B$111), MIN(OFFSET(Mortality_Rates!$B$6, $C189, 1),  Mortality_Rates!$C$111))</f>
        <v>3.5182992195706524E-2</v>
      </c>
      <c r="AG189" s="30">
        <f ca="1">(1-IF($B189="Male", $C$3, $C$4))^MIN((AG$8-$C$6), $C$5)*IF($B189="Male", MIN(OFFSET(Mortality_Rates!$B$6, $C189, 0), Mortality_Rates!$B$111), MIN(OFFSET(Mortality_Rates!$B$6, $C189, 1),  Mortality_Rates!$C$111))</f>
        <v>3.4778387785455903E-2</v>
      </c>
      <c r="AH189" s="30">
        <f ca="1">(1-IF($B189="Male", $C$3, $C$4))^MIN((AH$8-$C$6), $C$5)*IF($B189="Male", MIN(OFFSET(Mortality_Rates!$B$6, $C189, 0), Mortality_Rates!$B$111), MIN(OFFSET(Mortality_Rates!$B$6, $C189, 1),  Mortality_Rates!$C$111))</f>
        <v>3.4378436325923155E-2</v>
      </c>
      <c r="AI189" s="30">
        <f ca="1">(1-IF($B189="Male", $C$3, $C$4))^MIN((AI$8-$C$6), $C$5)*IF($B189="Male", MIN(OFFSET(Mortality_Rates!$B$6, $C189, 0), Mortality_Rates!$B$111), MIN(OFFSET(Mortality_Rates!$B$6, $C189, 1),  Mortality_Rates!$C$111))</f>
        <v>3.3983084308175038E-2</v>
      </c>
      <c r="AJ189" s="30">
        <f ca="1">(1-IF($B189="Male", $C$3, $C$4))^MIN((AJ$8-$C$6), $C$5)*IF($B189="Male", MIN(OFFSET(Mortality_Rates!$B$6, $C189, 0), Mortality_Rates!$B$111), MIN(OFFSET(Mortality_Rates!$B$6, $C189, 1),  Mortality_Rates!$C$111))</f>
        <v>3.3592278838631029E-2</v>
      </c>
      <c r="AK189" s="30">
        <f ca="1">(1-IF($B189="Male", $C$3, $C$4))^MIN((AK$8-$C$6), $C$5)*IF($B189="Male", MIN(OFFSET(Mortality_Rates!$B$6, $C189, 0), Mortality_Rates!$B$111), MIN(OFFSET(Mortality_Rates!$B$6, $C189, 1),  Mortality_Rates!$C$111))</f>
        <v>3.3205967631986771E-2</v>
      </c>
      <c r="AL189" s="30">
        <f ca="1">(1-IF($B189="Male", $C$3, $C$4))^MIN((AL$8-$C$6), $C$5)*IF($B189="Male", MIN(OFFSET(Mortality_Rates!$B$6, $C189, 0), Mortality_Rates!$B$111), MIN(OFFSET(Mortality_Rates!$B$6, $C189, 1),  Mortality_Rates!$C$111))</f>
        <v>3.2824099004218919E-2</v>
      </c>
      <c r="AM189" s="30">
        <f ca="1">(1-IF($B189="Male", $C$3, $C$4))^MIN((AM$8-$C$6), $C$5)*IF($B189="Male", MIN(OFFSET(Mortality_Rates!$B$6, $C189, 0), Mortality_Rates!$B$111), MIN(OFFSET(Mortality_Rates!$B$6, $C189, 1),  Mortality_Rates!$C$111))</f>
        <v>3.2446621865670405E-2</v>
      </c>
      <c r="AN189" s="30">
        <f ca="1">(1-IF($B189="Male", $C$3, $C$4))^MIN((AN$8-$C$6), $C$5)*IF($B189="Male", MIN(OFFSET(Mortality_Rates!$B$6, $C189, 0), Mortality_Rates!$B$111), MIN(OFFSET(Mortality_Rates!$B$6, $C189, 1),  Mortality_Rates!$C$111))</f>
        <v>3.20734857142152E-2</v>
      </c>
      <c r="AO189" s="30">
        <f ca="1">(1-IF($B189="Male", $C$3, $C$4))^MIN((AO$8-$C$6), $C$5)*IF($B189="Male", MIN(OFFSET(Mortality_Rates!$B$6, $C189, 0), Mortality_Rates!$B$111), MIN(OFFSET(Mortality_Rates!$B$6, $C189, 1),  Mortality_Rates!$C$111))</f>
        <v>3.1704640628501722E-2</v>
      </c>
      <c r="AP189" s="30">
        <f ca="1">(1-IF($B189="Male", $C$3, $C$4))^MIN((AP$8-$C$6), $C$5)*IF($B189="Male", MIN(OFFSET(Mortality_Rates!$B$6, $C189, 0), Mortality_Rates!$B$111), MIN(OFFSET(Mortality_Rates!$B$6, $C189, 1),  Mortality_Rates!$C$111))</f>
        <v>3.1340037261273955E-2</v>
      </c>
      <c r="AQ189" s="30">
        <f ca="1">(1-IF($B189="Male", $C$3, $C$4))^MIN((AQ$8-$C$6), $C$5)*IF($B189="Male", MIN(OFFSET(Mortality_Rates!$B$6, $C189, 0), Mortality_Rates!$B$111), MIN(OFFSET(Mortality_Rates!$B$6, $C189, 1),  Mortality_Rates!$C$111))</f>
        <v>3.0979626832769305E-2</v>
      </c>
      <c r="AR189" s="30">
        <f ca="1">(1-IF($B189="Male", $C$3, $C$4))^MIN((AR$8-$C$6), $C$5)*IF($B189="Male", MIN(OFFSET(Mortality_Rates!$B$6, $C189, 0), Mortality_Rates!$B$111), MIN(OFFSET(Mortality_Rates!$B$6, $C189, 1),  Mortality_Rates!$C$111))</f>
        <v>3.062336112419246E-2</v>
      </c>
      <c r="AS189" s="30">
        <f ca="1">(1-IF($B189="Male", $C$3, $C$4))^MIN((AS$8-$C$6), $C$5)*IF($B189="Male", MIN(OFFSET(Mortality_Rates!$B$6, $C189, 0), Mortality_Rates!$B$111), MIN(OFFSET(Mortality_Rates!$B$6, $C189, 1),  Mortality_Rates!$C$111))</f>
        <v>3.0271192471264245E-2</v>
      </c>
      <c r="AT189" s="30">
        <f ca="1">(1-IF($B189="Male", $C$3, $C$4))^MIN((AT$8-$C$6), $C$5)*IF($B189="Male", MIN(OFFSET(Mortality_Rates!$B$6, $C189, 0), Mortality_Rates!$B$111), MIN(OFFSET(Mortality_Rates!$B$6, $C189, 1),  Mortality_Rates!$C$111))</f>
        <v>2.9923073757844709E-2</v>
      </c>
      <c r="AU189" s="30">
        <f ca="1">(1-IF($B189="Male", $C$3, $C$4))^MIN((AU$8-$C$6), $C$5)*IF($B189="Male", MIN(OFFSET(Mortality_Rates!$B$6, $C189, 0), Mortality_Rates!$B$111), MIN(OFFSET(Mortality_Rates!$B$6, $C189, 1),  Mortality_Rates!$C$111))</f>
        <v>2.9578958409629496E-2</v>
      </c>
      <c r="AV189" s="30">
        <f ca="1">(1-IF($B189="Male", $C$3, $C$4))^MIN((AV$8-$C$6), $C$5)*IF($B189="Male", MIN(OFFSET(Mortality_Rates!$B$6, $C189, 0), Mortality_Rates!$B$111), MIN(OFFSET(Mortality_Rates!$B$6, $C189, 1),  Mortality_Rates!$C$111))</f>
        <v>2.9238800387918758E-2</v>
      </c>
      <c r="AW189" s="30">
        <f ca="1">(1-IF($B189="Male", $C$3, $C$4))^MIN((AW$8-$C$6), $C$5)*IF($B189="Male", MIN(OFFSET(Mortality_Rates!$B$6, $C189, 0), Mortality_Rates!$B$111), MIN(OFFSET(Mortality_Rates!$B$6, $C189, 1),  Mortality_Rates!$C$111))</f>
        <v>2.8902554183457694E-2</v>
      </c>
      <c r="AX189" s="30">
        <f ca="1">(1-IF($B189="Male", $C$3, $C$4))^MIN((AX$8-$C$6), $C$5)*IF($B189="Male", MIN(OFFSET(Mortality_Rates!$B$6, $C189, 0), Mortality_Rates!$B$111), MIN(OFFSET(Mortality_Rates!$B$6, $C189, 1),  Mortality_Rates!$C$111))</f>
        <v>2.8570174810347931E-2</v>
      </c>
      <c r="AY189" s="30">
        <f ca="1">(1-IF($B189="Male", $C$3, $C$4))^MIN((AY$8-$C$6), $C$5)*IF($B189="Male", MIN(OFFSET(Mortality_Rates!$B$6, $C189, 0), Mortality_Rates!$B$111), MIN(OFFSET(Mortality_Rates!$B$6, $C189, 1),  Mortality_Rates!$C$111))</f>
        <v>2.8241617800028929E-2</v>
      </c>
      <c r="AZ189" s="30">
        <f ca="1">(1-IF($B189="Male", $C$3, $C$4))^MIN((AZ$8-$C$6), $C$5)*IF($B189="Male", MIN(OFFSET(Mortality_Rates!$B$6, $C189, 0), Mortality_Rates!$B$111), MIN(OFFSET(Mortality_Rates!$B$6, $C189, 1),  Mortality_Rates!$C$111))</f>
        <v>2.7916839195328596E-2</v>
      </c>
      <c r="BA189" s="30">
        <f ca="1">(1-IF($B189="Male", $C$3, $C$4))^MIN((BA$8-$C$6), $C$5)*IF($B189="Male", MIN(OFFSET(Mortality_Rates!$B$6, $C189, 0), Mortality_Rates!$B$111), MIN(OFFSET(Mortality_Rates!$B$6, $C189, 1),  Mortality_Rates!$C$111))</f>
        <v>2.759579554458232E-2</v>
      </c>
      <c r="BB189" s="30">
        <f ca="1">(1-IF($B189="Male", $C$3, $C$4))^MIN((BB$8-$C$6), $C$5)*IF($B189="Male", MIN(OFFSET(Mortality_Rates!$B$6, $C189, 0), Mortality_Rates!$B$111), MIN(OFFSET(Mortality_Rates!$B$6, $C189, 1),  Mortality_Rates!$C$111))</f>
        <v>2.759579554458232E-2</v>
      </c>
      <c r="BC189" s="30">
        <f ca="1">(1-IF($B189="Male", $C$3, $C$4))^MIN((BC$8-$C$6), $C$5)*IF($B189="Male", MIN(OFFSET(Mortality_Rates!$B$6, $C189, 0), Mortality_Rates!$B$111), MIN(OFFSET(Mortality_Rates!$B$6, $C189, 1),  Mortality_Rates!$C$111))</f>
        <v>2.759579554458232E-2</v>
      </c>
      <c r="BD189" s="30">
        <f ca="1">(1-IF($B189="Male", $C$3, $C$4))^MIN((BD$8-$C$6), $C$5)*IF($B189="Male", MIN(OFFSET(Mortality_Rates!$B$6, $C189, 0), Mortality_Rates!$B$111), MIN(OFFSET(Mortality_Rates!$B$6, $C189, 1),  Mortality_Rates!$C$111))</f>
        <v>2.759579554458232E-2</v>
      </c>
      <c r="BE189" s="30">
        <f ca="1">(1-IF($B189="Male", $C$3, $C$4))^MIN((BE$8-$C$6), $C$5)*IF($B189="Male", MIN(OFFSET(Mortality_Rates!$B$6, $C189, 0), Mortality_Rates!$B$111), MIN(OFFSET(Mortality_Rates!$B$6, $C189, 1),  Mortality_Rates!$C$111))</f>
        <v>2.759579554458232E-2</v>
      </c>
      <c r="BF189" s="30">
        <f ca="1">(1-IF($B189="Male", $C$3, $C$4))^MIN((BF$8-$C$6), $C$5)*IF($B189="Male", MIN(OFFSET(Mortality_Rates!$B$6, $C189, 0), Mortality_Rates!$B$111), MIN(OFFSET(Mortality_Rates!$B$6, $C189, 1),  Mortality_Rates!$C$111))</f>
        <v>2.759579554458232E-2</v>
      </c>
      <c r="BG189" s="30">
        <f ca="1">(1-IF($B189="Male", $C$3, $C$4))^MIN((BG$8-$C$6), $C$5)*IF($B189="Male", MIN(OFFSET(Mortality_Rates!$B$6, $C189, 0), Mortality_Rates!$B$111), MIN(OFFSET(Mortality_Rates!$B$6, $C189, 1),  Mortality_Rates!$C$111))</f>
        <v>2.759579554458232E-2</v>
      </c>
      <c r="BH189" s="30">
        <f ca="1">(1-IF($B189="Male", $C$3, $C$4))^MIN((BH$8-$C$6), $C$5)*IF($B189="Male", MIN(OFFSET(Mortality_Rates!$B$6, $C189, 0), Mortality_Rates!$B$111), MIN(OFFSET(Mortality_Rates!$B$6, $C189, 1),  Mortality_Rates!$C$111))</f>
        <v>2.759579554458232E-2</v>
      </c>
      <c r="BI189" s="30">
        <f ca="1">(1-IF($B189="Male", $C$3, $C$4))^MIN((BI$8-$C$6), $C$5)*IF($B189="Male", MIN(OFFSET(Mortality_Rates!$B$6, $C189, 0), Mortality_Rates!$B$111), MIN(OFFSET(Mortality_Rates!$B$6, $C189, 1),  Mortality_Rates!$C$111))</f>
        <v>2.759579554458232E-2</v>
      </c>
      <c r="BJ189" s="30">
        <f ca="1">(1-IF($B189="Male", $C$3, $C$4))^MIN((BJ$8-$C$6), $C$5)*IF($B189="Male", MIN(OFFSET(Mortality_Rates!$B$6, $C189, 0), Mortality_Rates!$B$111), MIN(OFFSET(Mortality_Rates!$B$6, $C189, 1),  Mortality_Rates!$C$111))</f>
        <v>2.759579554458232E-2</v>
      </c>
      <c r="BK189" s="30">
        <f ca="1">(1-IF($B189="Male", $C$3, $C$4))^MIN((BK$8-$C$6), $C$5)*IF($B189="Male", MIN(OFFSET(Mortality_Rates!$B$6, $C189, 0), Mortality_Rates!$B$111), MIN(OFFSET(Mortality_Rates!$B$6, $C189, 1),  Mortality_Rates!$C$111))</f>
        <v>2.759579554458232E-2</v>
      </c>
    </row>
    <row r="190" spans="1:63" x14ac:dyDescent="0.35">
      <c r="A190" t="s">
        <v>38</v>
      </c>
      <c r="B190" t="s">
        <v>32</v>
      </c>
      <c r="C190">
        <f t="shared" si="28"/>
        <v>80</v>
      </c>
      <c r="D190" s="30">
        <f ca="1">(1-IF($B190="Male", $C$3, $C$4))^MIN((D$8-$C$6), $C$5)*IF($B190="Male", MIN(OFFSET(Mortality_Rates!$B$6, $C190, 0), Mortality_Rates!$B$111), MIN(OFFSET(Mortality_Rates!$B$6, $C190, 1),  Mortality_Rates!$C$111))</f>
        <v>5.4748072500000002E-2</v>
      </c>
      <c r="E190" s="30">
        <f ca="1">(1-IF($B190="Male", $C$3, $C$4))^MIN((E$8-$C$6), $C$5)*IF($B190="Male", MIN(OFFSET(Mortality_Rates!$B$6, $C190, 0), Mortality_Rates!$B$111), MIN(OFFSET(Mortality_Rates!$B$6, $C190, 1),  Mortality_Rates!$C$111))</f>
        <v>5.4118469666250002E-2</v>
      </c>
      <c r="F190" s="30">
        <f ca="1">(1-IF($B190="Male", $C$3, $C$4))^MIN((F$8-$C$6), $C$5)*IF($B190="Male", MIN(OFFSET(Mortality_Rates!$B$6, $C190, 0), Mortality_Rates!$B$111), MIN(OFFSET(Mortality_Rates!$B$6, $C190, 1),  Mortality_Rates!$C$111))</f>
        <v>5.3496107265088126E-2</v>
      </c>
      <c r="G190" s="30">
        <f ca="1">(1-IF($B190="Male", $C$3, $C$4))^MIN((G$8-$C$6), $C$5)*IF($B190="Male", MIN(OFFSET(Mortality_Rates!$B$6, $C190, 0), Mortality_Rates!$B$111), MIN(OFFSET(Mortality_Rates!$B$6, $C190, 1),  Mortality_Rates!$C$111))</f>
        <v>5.2880902031539612E-2</v>
      </c>
      <c r="H190" s="30">
        <f ca="1">(1-IF($B190="Male", $C$3, $C$4))^MIN((H$8-$C$6), $C$5)*IF($B190="Male", MIN(OFFSET(Mortality_Rates!$B$6, $C190, 0), Mortality_Rates!$B$111), MIN(OFFSET(Mortality_Rates!$B$6, $C190, 1),  Mortality_Rates!$C$111))</f>
        <v>5.2272771658176911E-2</v>
      </c>
      <c r="I190" s="30">
        <f ca="1">(1-IF($B190="Male", $C$3, $C$4))^MIN((I$8-$C$6), $C$5)*IF($B190="Male", MIN(OFFSET(Mortality_Rates!$B$6, $C190, 0), Mortality_Rates!$B$111), MIN(OFFSET(Mortality_Rates!$B$6, $C190, 1),  Mortality_Rates!$C$111))</f>
        <v>5.1671634784107877E-2</v>
      </c>
      <c r="J190" s="30">
        <f ca="1">(1-IF($B190="Male", $C$3, $C$4))^MIN((J$8-$C$6), $C$5)*IF($B190="Male", MIN(OFFSET(Mortality_Rates!$B$6, $C190, 0), Mortality_Rates!$B$111), MIN(OFFSET(Mortality_Rates!$B$6, $C190, 1),  Mortality_Rates!$C$111))</f>
        <v>5.1077410984090639E-2</v>
      </c>
      <c r="K190" s="30">
        <f ca="1">(1-IF($B190="Male", $C$3, $C$4))^MIN((K$8-$C$6), $C$5)*IF($B190="Male", MIN(OFFSET(Mortality_Rates!$B$6, $C190, 0), Mortality_Rates!$B$111), MIN(OFFSET(Mortality_Rates!$B$6, $C190, 1),  Mortality_Rates!$C$111))</f>
        <v>5.0490020757773597E-2</v>
      </c>
      <c r="L190" s="30">
        <f ca="1">(1-IF($B190="Male", $C$3, $C$4))^MIN((L$8-$C$6), $C$5)*IF($B190="Male", MIN(OFFSET(Mortality_Rates!$B$6, $C190, 0), Mortality_Rates!$B$111), MIN(OFFSET(Mortality_Rates!$B$6, $C190, 1),  Mortality_Rates!$C$111))</f>
        <v>4.9909385519059199E-2</v>
      </c>
      <c r="M190" s="30">
        <f ca="1">(1-IF($B190="Male", $C$3, $C$4))^MIN((M$8-$C$6), $C$5)*IF($B190="Male", MIN(OFFSET(Mortality_Rates!$B$6, $C190, 0), Mortality_Rates!$B$111), MIN(OFFSET(Mortality_Rates!$B$6, $C190, 1),  Mortality_Rates!$C$111))</f>
        <v>4.9335427585590022E-2</v>
      </c>
      <c r="N190" s="30">
        <f ca="1">(1-IF($B190="Male", $C$3, $C$4))^MIN((N$8-$C$6), $C$5)*IF($B190="Male", MIN(OFFSET(Mortality_Rates!$B$6, $C190, 0), Mortality_Rates!$B$111), MIN(OFFSET(Mortality_Rates!$B$6, $C190, 1),  Mortality_Rates!$C$111))</f>
        <v>4.8768070168355736E-2</v>
      </c>
      <c r="O190" s="30">
        <f ca="1">(1-IF($B190="Male", $C$3, $C$4))^MIN((O$8-$C$6), $C$5)*IF($B190="Male", MIN(OFFSET(Mortality_Rates!$B$6, $C190, 0), Mortality_Rates!$B$111), MIN(OFFSET(Mortality_Rates!$B$6, $C190, 1),  Mortality_Rates!$C$111))</f>
        <v>4.8207237361419651E-2</v>
      </c>
      <c r="P190" s="30">
        <f ca="1">(1-IF($B190="Male", $C$3, $C$4))^MIN((P$8-$C$6), $C$5)*IF($B190="Male", MIN(OFFSET(Mortality_Rates!$B$6, $C190, 0), Mortality_Rates!$B$111), MIN(OFFSET(Mortality_Rates!$B$6, $C190, 1),  Mortality_Rates!$C$111))</f>
        <v>4.7652854131763324E-2</v>
      </c>
      <c r="Q190" s="30">
        <f ca="1">(1-IF($B190="Male", $C$3, $C$4))^MIN((Q$8-$C$6), $C$5)*IF($B190="Male", MIN(OFFSET(Mortality_Rates!$B$6, $C190, 0), Mortality_Rates!$B$111), MIN(OFFSET(Mortality_Rates!$B$6, $C190, 1),  Mortality_Rates!$C$111))</f>
        <v>4.710484630924805E-2</v>
      </c>
      <c r="R190" s="30">
        <f ca="1">(1-IF($B190="Male", $C$3, $C$4))^MIN((R$8-$C$6), $C$5)*IF($B190="Male", MIN(OFFSET(Mortality_Rates!$B$6, $C190, 0), Mortality_Rates!$B$111), MIN(OFFSET(Mortality_Rates!$B$6, $C190, 1),  Mortality_Rates!$C$111))</f>
        <v>4.6563140576691697E-2</v>
      </c>
      <c r="S190" s="30">
        <f ca="1">(1-IF($B190="Male", $C$3, $C$4))^MIN((S$8-$C$6), $C$5)*IF($B190="Male", MIN(OFFSET(Mortality_Rates!$B$6, $C190, 0), Mortality_Rates!$B$111), MIN(OFFSET(Mortality_Rates!$B$6, $C190, 1),  Mortality_Rates!$C$111))</f>
        <v>4.6027664460059736E-2</v>
      </c>
      <c r="T190" s="30">
        <f ca="1">(1-IF($B190="Male", $C$3, $C$4))^MIN((T$8-$C$6), $C$5)*IF($B190="Male", MIN(OFFSET(Mortality_Rates!$B$6, $C190, 0), Mortality_Rates!$B$111), MIN(OFFSET(Mortality_Rates!$B$6, $C190, 1),  Mortality_Rates!$C$111))</f>
        <v>4.5498346318769048E-2</v>
      </c>
      <c r="U190" s="30">
        <f ca="1">(1-IF($B190="Male", $C$3, $C$4))^MIN((U$8-$C$6), $C$5)*IF($B190="Male", MIN(OFFSET(Mortality_Rates!$B$6, $C190, 0), Mortality_Rates!$B$111), MIN(OFFSET(Mortality_Rates!$B$6, $C190, 1),  Mortality_Rates!$C$111))</f>
        <v>4.4975115336103211E-2</v>
      </c>
      <c r="V190" s="30">
        <f ca="1">(1-IF($B190="Male", $C$3, $C$4))^MIN((V$8-$C$6), $C$5)*IF($B190="Male", MIN(OFFSET(Mortality_Rates!$B$6, $C190, 0), Mortality_Rates!$B$111), MIN(OFFSET(Mortality_Rates!$B$6, $C190, 1),  Mortality_Rates!$C$111))</f>
        <v>4.4457901509738024E-2</v>
      </c>
      <c r="W190" s="30">
        <f ca="1">(1-IF($B190="Male", $C$3, $C$4))^MIN((W$8-$C$6), $C$5)*IF($B190="Male", MIN(OFFSET(Mortality_Rates!$B$6, $C190, 0), Mortality_Rates!$B$111), MIN(OFFSET(Mortality_Rates!$B$6, $C190, 1),  Mortality_Rates!$C$111))</f>
        <v>4.3946635642376039E-2</v>
      </c>
      <c r="X190" s="30">
        <f ca="1">(1-IF($B190="Male", $C$3, $C$4))^MIN((X$8-$C$6), $C$5)*IF($B190="Male", MIN(OFFSET(Mortality_Rates!$B$6, $C190, 0), Mortality_Rates!$B$111), MIN(OFFSET(Mortality_Rates!$B$6, $C190, 1),  Mortality_Rates!$C$111))</f>
        <v>4.3441249332488718E-2</v>
      </c>
      <c r="Y190" s="30">
        <f ca="1">(1-IF($B190="Male", $C$3, $C$4))^MIN((Y$8-$C$6), $C$5)*IF($B190="Male", MIN(OFFSET(Mortality_Rates!$B$6, $C190, 0), Mortality_Rates!$B$111), MIN(OFFSET(Mortality_Rates!$B$6, $C190, 1),  Mortality_Rates!$C$111))</f>
        <v>4.2941674965165093E-2</v>
      </c>
      <c r="Z190" s="30">
        <f ca="1">(1-IF($B190="Male", $C$3, $C$4))^MIN((Z$8-$C$6), $C$5)*IF($B190="Male", MIN(OFFSET(Mortality_Rates!$B$6, $C190, 0), Mortality_Rates!$B$111), MIN(OFFSET(Mortality_Rates!$B$6, $C190, 1),  Mortality_Rates!$C$111))</f>
        <v>4.2447845703065701E-2</v>
      </c>
      <c r="AA190" s="30">
        <f ca="1">(1-IF($B190="Male", $C$3, $C$4))^MIN((AA$8-$C$6), $C$5)*IF($B190="Male", MIN(OFFSET(Mortality_Rates!$B$6, $C190, 0), Mortality_Rates!$B$111), MIN(OFFSET(Mortality_Rates!$B$6, $C190, 1),  Mortality_Rates!$C$111))</f>
        <v>4.1959695477480442E-2</v>
      </c>
      <c r="AB190" s="30">
        <f ca="1">(1-IF($B190="Male", $C$3, $C$4))^MIN((AB$8-$C$6), $C$5)*IF($B190="Male", MIN(OFFSET(Mortality_Rates!$B$6, $C190, 0), Mortality_Rates!$B$111), MIN(OFFSET(Mortality_Rates!$B$6, $C190, 1),  Mortality_Rates!$C$111))</f>
        <v>4.1477158979489413E-2</v>
      </c>
      <c r="AC190" s="30">
        <f ca="1">(1-IF($B190="Male", $C$3, $C$4))^MIN((AC$8-$C$6), $C$5)*IF($B190="Male", MIN(OFFSET(Mortality_Rates!$B$6, $C190, 0), Mortality_Rates!$B$111), MIN(OFFSET(Mortality_Rates!$B$6, $C190, 1),  Mortality_Rates!$C$111))</f>
        <v>4.1000171651225291E-2</v>
      </c>
      <c r="AD190" s="30">
        <f ca="1">(1-IF($B190="Male", $C$3, $C$4))^MIN((AD$8-$C$6), $C$5)*IF($B190="Male", MIN(OFFSET(Mortality_Rates!$B$6, $C190, 0), Mortality_Rates!$B$111), MIN(OFFSET(Mortality_Rates!$B$6, $C190, 1),  Mortality_Rates!$C$111))</f>
        <v>4.0528669677236201E-2</v>
      </c>
      <c r="AE190" s="30">
        <f ca="1">(1-IF($B190="Male", $C$3, $C$4))^MIN((AE$8-$C$6), $C$5)*IF($B190="Male", MIN(OFFSET(Mortality_Rates!$B$6, $C190, 0), Mortality_Rates!$B$111), MIN(OFFSET(Mortality_Rates!$B$6, $C190, 1),  Mortality_Rates!$C$111))</f>
        <v>4.0062589975947992E-2</v>
      </c>
      <c r="AF190" s="30">
        <f ca="1">(1-IF($B190="Male", $C$3, $C$4))^MIN((AF$8-$C$6), $C$5)*IF($B190="Male", MIN(OFFSET(Mortality_Rates!$B$6, $C190, 0), Mortality_Rates!$B$111), MIN(OFFSET(Mortality_Rates!$B$6, $C190, 1),  Mortality_Rates!$C$111))</f>
        <v>3.9601870191224589E-2</v>
      </c>
      <c r="AG190" s="30">
        <f ca="1">(1-IF($B190="Male", $C$3, $C$4))^MIN((AG$8-$C$6), $C$5)*IF($B190="Male", MIN(OFFSET(Mortality_Rates!$B$6, $C190, 0), Mortality_Rates!$B$111), MIN(OFFSET(Mortality_Rates!$B$6, $C190, 1),  Mortality_Rates!$C$111))</f>
        <v>3.9146448684025503E-2</v>
      </c>
      <c r="AH190" s="30">
        <f ca="1">(1-IF($B190="Male", $C$3, $C$4))^MIN((AH$8-$C$6), $C$5)*IF($B190="Male", MIN(OFFSET(Mortality_Rates!$B$6, $C190, 0), Mortality_Rates!$B$111), MIN(OFFSET(Mortality_Rates!$B$6, $C190, 1),  Mortality_Rates!$C$111))</f>
        <v>3.869626452415921E-2</v>
      </c>
      <c r="AI190" s="30">
        <f ca="1">(1-IF($B190="Male", $C$3, $C$4))^MIN((AI$8-$C$6), $C$5)*IF($B190="Male", MIN(OFFSET(Mortality_Rates!$B$6, $C190, 0), Mortality_Rates!$B$111), MIN(OFFSET(Mortality_Rates!$B$6, $C190, 1),  Mortality_Rates!$C$111))</f>
        <v>3.825125748213138E-2</v>
      </c>
      <c r="AJ190" s="30">
        <f ca="1">(1-IF($B190="Male", $C$3, $C$4))^MIN((AJ$8-$C$6), $C$5)*IF($B190="Male", MIN(OFFSET(Mortality_Rates!$B$6, $C190, 0), Mortality_Rates!$B$111), MIN(OFFSET(Mortality_Rates!$B$6, $C190, 1),  Mortality_Rates!$C$111))</f>
        <v>3.7811368021086873E-2</v>
      </c>
      <c r="AK190" s="30">
        <f ca="1">(1-IF($B190="Male", $C$3, $C$4))^MIN((AK$8-$C$6), $C$5)*IF($B190="Male", MIN(OFFSET(Mortality_Rates!$B$6, $C190, 0), Mortality_Rates!$B$111), MIN(OFFSET(Mortality_Rates!$B$6, $C190, 1),  Mortality_Rates!$C$111))</f>
        <v>3.7376537288844373E-2</v>
      </c>
      <c r="AL190" s="30">
        <f ca="1">(1-IF($B190="Male", $C$3, $C$4))^MIN((AL$8-$C$6), $C$5)*IF($B190="Male", MIN(OFFSET(Mortality_Rates!$B$6, $C190, 0), Mortality_Rates!$B$111), MIN(OFFSET(Mortality_Rates!$B$6, $C190, 1),  Mortality_Rates!$C$111))</f>
        <v>3.694670711002266E-2</v>
      </c>
      <c r="AM190" s="30">
        <f ca="1">(1-IF($B190="Male", $C$3, $C$4))^MIN((AM$8-$C$6), $C$5)*IF($B190="Male", MIN(OFFSET(Mortality_Rates!$B$6, $C190, 0), Mortality_Rates!$B$111), MIN(OFFSET(Mortality_Rates!$B$6, $C190, 1),  Mortality_Rates!$C$111))</f>
        <v>3.6521819978257403E-2</v>
      </c>
      <c r="AN190" s="30">
        <f ca="1">(1-IF($B190="Male", $C$3, $C$4))^MIN((AN$8-$C$6), $C$5)*IF($B190="Male", MIN(OFFSET(Mortality_Rates!$B$6, $C190, 0), Mortality_Rates!$B$111), MIN(OFFSET(Mortality_Rates!$B$6, $C190, 1),  Mortality_Rates!$C$111))</f>
        <v>3.6101819048507441E-2</v>
      </c>
      <c r="AO190" s="30">
        <f ca="1">(1-IF($B190="Male", $C$3, $C$4))^MIN((AO$8-$C$6), $C$5)*IF($B190="Male", MIN(OFFSET(Mortality_Rates!$B$6, $C190, 0), Mortality_Rates!$B$111), MIN(OFFSET(Mortality_Rates!$B$6, $C190, 1),  Mortality_Rates!$C$111))</f>
        <v>3.5686648129449605E-2</v>
      </c>
      <c r="AP190" s="30">
        <f ca="1">(1-IF($B190="Male", $C$3, $C$4))^MIN((AP$8-$C$6), $C$5)*IF($B190="Male", MIN(OFFSET(Mortality_Rates!$B$6, $C190, 0), Mortality_Rates!$B$111), MIN(OFFSET(Mortality_Rates!$B$6, $C190, 1),  Mortality_Rates!$C$111))</f>
        <v>3.5276251675960942E-2</v>
      </c>
      <c r="AQ190" s="30">
        <f ca="1">(1-IF($B190="Male", $C$3, $C$4))^MIN((AQ$8-$C$6), $C$5)*IF($B190="Male", MIN(OFFSET(Mortality_Rates!$B$6, $C190, 0), Mortality_Rates!$B$111), MIN(OFFSET(Mortality_Rates!$B$6, $C190, 1),  Mortality_Rates!$C$111))</f>
        <v>3.487057478168739E-2</v>
      </c>
      <c r="AR190" s="30">
        <f ca="1">(1-IF($B190="Male", $C$3, $C$4))^MIN((AR$8-$C$6), $C$5)*IF($B190="Male", MIN(OFFSET(Mortality_Rates!$B$6, $C190, 0), Mortality_Rates!$B$111), MIN(OFFSET(Mortality_Rates!$B$6, $C190, 1),  Mortality_Rates!$C$111))</f>
        <v>3.4469563171697984E-2</v>
      </c>
      <c r="AS190" s="30">
        <f ca="1">(1-IF($B190="Male", $C$3, $C$4))^MIN((AS$8-$C$6), $C$5)*IF($B190="Male", MIN(OFFSET(Mortality_Rates!$B$6, $C190, 0), Mortality_Rates!$B$111), MIN(OFFSET(Mortality_Rates!$B$6, $C190, 1),  Mortality_Rates!$C$111))</f>
        <v>3.4073163195223452E-2</v>
      </c>
      <c r="AT190" s="30">
        <f ca="1">(1-IF($B190="Male", $C$3, $C$4))^MIN((AT$8-$C$6), $C$5)*IF($B190="Male", MIN(OFFSET(Mortality_Rates!$B$6, $C190, 0), Mortality_Rates!$B$111), MIN(OFFSET(Mortality_Rates!$B$6, $C190, 1),  Mortality_Rates!$C$111))</f>
        <v>3.3681321818478389E-2</v>
      </c>
      <c r="AU190" s="30">
        <f ca="1">(1-IF($B190="Male", $C$3, $C$4))^MIN((AU$8-$C$6), $C$5)*IF($B190="Male", MIN(OFFSET(Mortality_Rates!$B$6, $C190, 0), Mortality_Rates!$B$111), MIN(OFFSET(Mortality_Rates!$B$6, $C190, 1),  Mortality_Rates!$C$111))</f>
        <v>3.3293986617565892E-2</v>
      </c>
      <c r="AV190" s="30">
        <f ca="1">(1-IF($B190="Male", $C$3, $C$4))^MIN((AV$8-$C$6), $C$5)*IF($B190="Male", MIN(OFFSET(Mortality_Rates!$B$6, $C190, 0), Mortality_Rates!$B$111), MIN(OFFSET(Mortality_Rates!$B$6, $C190, 1),  Mortality_Rates!$C$111))</f>
        <v>3.2911105771463882E-2</v>
      </c>
      <c r="AW190" s="30">
        <f ca="1">(1-IF($B190="Male", $C$3, $C$4))^MIN((AW$8-$C$6), $C$5)*IF($B190="Male", MIN(OFFSET(Mortality_Rates!$B$6, $C190, 0), Mortality_Rates!$B$111), MIN(OFFSET(Mortality_Rates!$B$6, $C190, 1),  Mortality_Rates!$C$111))</f>
        <v>3.253262805509205E-2</v>
      </c>
      <c r="AX190" s="30">
        <f ca="1">(1-IF($B190="Male", $C$3, $C$4))^MIN((AX$8-$C$6), $C$5)*IF($B190="Male", MIN(OFFSET(Mortality_Rates!$B$6, $C190, 0), Mortality_Rates!$B$111), MIN(OFFSET(Mortality_Rates!$B$6, $C190, 1),  Mortality_Rates!$C$111))</f>
        <v>3.215850283245849E-2</v>
      </c>
      <c r="AY190" s="30">
        <f ca="1">(1-IF($B190="Male", $C$3, $C$4))^MIN((AY$8-$C$6), $C$5)*IF($B190="Male", MIN(OFFSET(Mortality_Rates!$B$6, $C190, 0), Mortality_Rates!$B$111), MIN(OFFSET(Mortality_Rates!$B$6, $C190, 1),  Mortality_Rates!$C$111))</f>
        <v>3.1788680049885214E-2</v>
      </c>
      <c r="AZ190" s="30">
        <f ca="1">(1-IF($B190="Male", $C$3, $C$4))^MIN((AZ$8-$C$6), $C$5)*IF($B190="Male", MIN(OFFSET(Mortality_Rates!$B$6, $C190, 0), Mortality_Rates!$B$111), MIN(OFFSET(Mortality_Rates!$B$6, $C190, 1),  Mortality_Rates!$C$111))</f>
        <v>3.1423110229311539E-2</v>
      </c>
      <c r="BA190" s="30">
        <f ca="1">(1-IF($B190="Male", $C$3, $C$4))^MIN((BA$8-$C$6), $C$5)*IF($B190="Male", MIN(OFFSET(Mortality_Rates!$B$6, $C190, 0), Mortality_Rates!$B$111), MIN(OFFSET(Mortality_Rates!$B$6, $C190, 1),  Mortality_Rates!$C$111))</f>
        <v>3.1061744461674458E-2</v>
      </c>
      <c r="BB190" s="30">
        <f ca="1">(1-IF($B190="Male", $C$3, $C$4))^MIN((BB$8-$C$6), $C$5)*IF($B190="Male", MIN(OFFSET(Mortality_Rates!$B$6, $C190, 0), Mortality_Rates!$B$111), MIN(OFFSET(Mortality_Rates!$B$6, $C190, 1),  Mortality_Rates!$C$111))</f>
        <v>3.1061744461674458E-2</v>
      </c>
      <c r="BC190" s="30">
        <f ca="1">(1-IF($B190="Male", $C$3, $C$4))^MIN((BC$8-$C$6), $C$5)*IF($B190="Male", MIN(OFFSET(Mortality_Rates!$B$6, $C190, 0), Mortality_Rates!$B$111), MIN(OFFSET(Mortality_Rates!$B$6, $C190, 1),  Mortality_Rates!$C$111))</f>
        <v>3.1061744461674458E-2</v>
      </c>
      <c r="BD190" s="30">
        <f ca="1">(1-IF($B190="Male", $C$3, $C$4))^MIN((BD$8-$C$6), $C$5)*IF($B190="Male", MIN(OFFSET(Mortality_Rates!$B$6, $C190, 0), Mortality_Rates!$B$111), MIN(OFFSET(Mortality_Rates!$B$6, $C190, 1),  Mortality_Rates!$C$111))</f>
        <v>3.1061744461674458E-2</v>
      </c>
      <c r="BE190" s="30">
        <f ca="1">(1-IF($B190="Male", $C$3, $C$4))^MIN((BE$8-$C$6), $C$5)*IF($B190="Male", MIN(OFFSET(Mortality_Rates!$B$6, $C190, 0), Mortality_Rates!$B$111), MIN(OFFSET(Mortality_Rates!$B$6, $C190, 1),  Mortality_Rates!$C$111))</f>
        <v>3.1061744461674458E-2</v>
      </c>
      <c r="BF190" s="30">
        <f ca="1">(1-IF($B190="Male", $C$3, $C$4))^MIN((BF$8-$C$6), $C$5)*IF($B190="Male", MIN(OFFSET(Mortality_Rates!$B$6, $C190, 0), Mortality_Rates!$B$111), MIN(OFFSET(Mortality_Rates!$B$6, $C190, 1),  Mortality_Rates!$C$111))</f>
        <v>3.1061744461674458E-2</v>
      </c>
      <c r="BG190" s="30">
        <f ca="1">(1-IF($B190="Male", $C$3, $C$4))^MIN((BG$8-$C$6), $C$5)*IF($B190="Male", MIN(OFFSET(Mortality_Rates!$B$6, $C190, 0), Mortality_Rates!$B$111), MIN(OFFSET(Mortality_Rates!$B$6, $C190, 1),  Mortality_Rates!$C$111))</f>
        <v>3.1061744461674458E-2</v>
      </c>
      <c r="BH190" s="30">
        <f ca="1">(1-IF($B190="Male", $C$3, $C$4))^MIN((BH$8-$C$6), $C$5)*IF($B190="Male", MIN(OFFSET(Mortality_Rates!$B$6, $C190, 0), Mortality_Rates!$B$111), MIN(OFFSET(Mortality_Rates!$B$6, $C190, 1),  Mortality_Rates!$C$111))</f>
        <v>3.1061744461674458E-2</v>
      </c>
      <c r="BI190" s="30">
        <f ca="1">(1-IF($B190="Male", $C$3, $C$4))^MIN((BI$8-$C$6), $C$5)*IF($B190="Male", MIN(OFFSET(Mortality_Rates!$B$6, $C190, 0), Mortality_Rates!$B$111), MIN(OFFSET(Mortality_Rates!$B$6, $C190, 1),  Mortality_Rates!$C$111))</f>
        <v>3.1061744461674458E-2</v>
      </c>
      <c r="BJ190" s="30">
        <f ca="1">(1-IF($B190="Male", $C$3, $C$4))^MIN((BJ$8-$C$6), $C$5)*IF($B190="Male", MIN(OFFSET(Mortality_Rates!$B$6, $C190, 0), Mortality_Rates!$B$111), MIN(OFFSET(Mortality_Rates!$B$6, $C190, 1),  Mortality_Rates!$C$111))</f>
        <v>3.1061744461674458E-2</v>
      </c>
      <c r="BK190" s="30">
        <f ca="1">(1-IF($B190="Male", $C$3, $C$4))^MIN((BK$8-$C$6), $C$5)*IF($B190="Male", MIN(OFFSET(Mortality_Rates!$B$6, $C190, 0), Mortality_Rates!$B$111), MIN(OFFSET(Mortality_Rates!$B$6, $C190, 1),  Mortality_Rates!$C$111))</f>
        <v>3.1061744461674458E-2</v>
      </c>
    </row>
    <row r="191" spans="1:63" x14ac:dyDescent="0.35">
      <c r="A191" t="s">
        <v>38</v>
      </c>
      <c r="B191" t="s">
        <v>32</v>
      </c>
      <c r="C191">
        <f t="shared" si="28"/>
        <v>81</v>
      </c>
      <c r="D191" s="30">
        <f ca="1">(1-IF($B191="Male", $C$3, $C$4))^MIN((D$8-$C$6), $C$5)*IF($B191="Male", MIN(OFFSET(Mortality_Rates!$B$6, $C191, 0), Mortality_Rates!$B$111), MIN(OFFSET(Mortality_Rates!$B$6, $C191, 1),  Mortality_Rates!$C$111))</f>
        <v>6.1538079000000002E-2</v>
      </c>
      <c r="E191" s="30">
        <f ca="1">(1-IF($B191="Male", $C$3, $C$4))^MIN((E$8-$C$6), $C$5)*IF($B191="Male", MIN(OFFSET(Mortality_Rates!$B$6, $C191, 0), Mortality_Rates!$B$111), MIN(OFFSET(Mortality_Rates!$B$6, $C191, 1),  Mortality_Rates!$C$111))</f>
        <v>6.08303910915E-2</v>
      </c>
      <c r="F191" s="30">
        <f ca="1">(1-IF($B191="Male", $C$3, $C$4))^MIN((F$8-$C$6), $C$5)*IF($B191="Male", MIN(OFFSET(Mortality_Rates!$B$6, $C191, 0), Mortality_Rates!$B$111), MIN(OFFSET(Mortality_Rates!$B$6, $C191, 1),  Mortality_Rates!$C$111))</f>
        <v>6.0130841593947749E-2</v>
      </c>
      <c r="G191" s="30">
        <f ca="1">(1-IF($B191="Male", $C$3, $C$4))^MIN((G$8-$C$6), $C$5)*IF($B191="Male", MIN(OFFSET(Mortality_Rates!$B$6, $C191, 0), Mortality_Rates!$B$111), MIN(OFFSET(Mortality_Rates!$B$6, $C191, 1),  Mortality_Rates!$C$111))</f>
        <v>5.9439336915617355E-2</v>
      </c>
      <c r="H191" s="30">
        <f ca="1">(1-IF($B191="Male", $C$3, $C$4))^MIN((H$8-$C$6), $C$5)*IF($B191="Male", MIN(OFFSET(Mortality_Rates!$B$6, $C191, 0), Mortality_Rates!$B$111), MIN(OFFSET(Mortality_Rates!$B$6, $C191, 1),  Mortality_Rates!$C$111))</f>
        <v>5.8755784541087756E-2</v>
      </c>
      <c r="I191" s="30">
        <f ca="1">(1-IF($B191="Male", $C$3, $C$4))^MIN((I$8-$C$6), $C$5)*IF($B191="Male", MIN(OFFSET(Mortality_Rates!$B$6, $C191, 0), Mortality_Rates!$B$111), MIN(OFFSET(Mortality_Rates!$B$6, $C191, 1),  Mortality_Rates!$C$111))</f>
        <v>5.8080093018865249E-2</v>
      </c>
      <c r="J191" s="30">
        <f ca="1">(1-IF($B191="Male", $C$3, $C$4))^MIN((J$8-$C$6), $C$5)*IF($B191="Male", MIN(OFFSET(Mortality_Rates!$B$6, $C191, 0), Mortality_Rates!$B$111), MIN(OFFSET(Mortality_Rates!$B$6, $C191, 1),  Mortality_Rates!$C$111))</f>
        <v>5.74121719491483E-2</v>
      </c>
      <c r="K191" s="30">
        <f ca="1">(1-IF($B191="Male", $C$3, $C$4))^MIN((K$8-$C$6), $C$5)*IF($B191="Male", MIN(OFFSET(Mortality_Rates!$B$6, $C191, 0), Mortality_Rates!$B$111), MIN(OFFSET(Mortality_Rates!$B$6, $C191, 1),  Mortality_Rates!$C$111))</f>
        <v>5.6751931971733095E-2</v>
      </c>
      <c r="L191" s="30">
        <f ca="1">(1-IF($B191="Male", $C$3, $C$4))^MIN((L$8-$C$6), $C$5)*IF($B191="Male", MIN(OFFSET(Mortality_Rates!$B$6, $C191, 0), Mortality_Rates!$B$111), MIN(OFFSET(Mortality_Rates!$B$6, $C191, 1),  Mortality_Rates!$C$111))</f>
        <v>5.6099284754058162E-2</v>
      </c>
      <c r="M191" s="30">
        <f ca="1">(1-IF($B191="Male", $C$3, $C$4))^MIN((M$8-$C$6), $C$5)*IF($B191="Male", MIN(OFFSET(Mortality_Rates!$B$6, $C191, 0), Mortality_Rates!$B$111), MIN(OFFSET(Mortality_Rates!$B$6, $C191, 1),  Mortality_Rates!$C$111))</f>
        <v>5.5454142979386493E-2</v>
      </c>
      <c r="N191" s="30">
        <f ca="1">(1-IF($B191="Male", $C$3, $C$4))^MIN((N$8-$C$6), $C$5)*IF($B191="Male", MIN(OFFSET(Mortality_Rates!$B$6, $C191, 0), Mortality_Rates!$B$111), MIN(OFFSET(Mortality_Rates!$B$6, $C191, 1),  Mortality_Rates!$C$111))</f>
        <v>5.4816420335123552E-2</v>
      </c>
      <c r="O191" s="30">
        <f ca="1">(1-IF($B191="Male", $C$3, $C$4))^MIN((O$8-$C$6), $C$5)*IF($B191="Male", MIN(OFFSET(Mortality_Rates!$B$6, $C191, 0), Mortality_Rates!$B$111), MIN(OFFSET(Mortality_Rates!$B$6, $C191, 1),  Mortality_Rates!$C$111))</f>
        <v>5.4186031501269639E-2</v>
      </c>
      <c r="P191" s="30">
        <f ca="1">(1-IF($B191="Male", $C$3, $C$4))^MIN((P$8-$C$6), $C$5)*IF($B191="Male", MIN(OFFSET(Mortality_Rates!$B$6, $C191, 0), Mortality_Rates!$B$111), MIN(OFFSET(Mortality_Rates!$B$6, $C191, 1),  Mortality_Rates!$C$111))</f>
        <v>5.3562892139005037E-2</v>
      </c>
      <c r="Q191" s="30">
        <f ca="1">(1-IF($B191="Male", $C$3, $C$4))^MIN((Q$8-$C$6), $C$5)*IF($B191="Male", MIN(OFFSET(Mortality_Rates!$B$6, $C191, 0), Mortality_Rates!$B$111), MIN(OFFSET(Mortality_Rates!$B$6, $C191, 1),  Mortality_Rates!$C$111))</f>
        <v>5.2946918879406481E-2</v>
      </c>
      <c r="R191" s="30">
        <f ca="1">(1-IF($B191="Male", $C$3, $C$4))^MIN((R$8-$C$6), $C$5)*IF($B191="Male", MIN(OFFSET(Mortality_Rates!$B$6, $C191, 0), Mortality_Rates!$B$111), MIN(OFFSET(Mortality_Rates!$B$6, $C191, 1),  Mortality_Rates!$C$111))</f>
        <v>5.233802931229331E-2</v>
      </c>
      <c r="S191" s="30">
        <f ca="1">(1-IF($B191="Male", $C$3, $C$4))^MIN((S$8-$C$6), $C$5)*IF($B191="Male", MIN(OFFSET(Mortality_Rates!$B$6, $C191, 0), Mortality_Rates!$B$111), MIN(OFFSET(Mortality_Rates!$B$6, $C191, 1),  Mortality_Rates!$C$111))</f>
        <v>5.1736141975201932E-2</v>
      </c>
      <c r="T191" s="30">
        <f ca="1">(1-IF($B191="Male", $C$3, $C$4))^MIN((T$8-$C$6), $C$5)*IF($B191="Male", MIN(OFFSET(Mortality_Rates!$B$6, $C191, 0), Mortality_Rates!$B$111), MIN(OFFSET(Mortality_Rates!$B$6, $C191, 1),  Mortality_Rates!$C$111))</f>
        <v>5.1141176342487112E-2</v>
      </c>
      <c r="U191" s="30">
        <f ca="1">(1-IF($B191="Male", $C$3, $C$4))^MIN((U$8-$C$6), $C$5)*IF($B191="Male", MIN(OFFSET(Mortality_Rates!$B$6, $C191, 0), Mortality_Rates!$B$111), MIN(OFFSET(Mortality_Rates!$B$6, $C191, 1),  Mortality_Rates!$C$111))</f>
        <v>5.0553052814548506E-2</v>
      </c>
      <c r="V191" s="30">
        <f ca="1">(1-IF($B191="Male", $C$3, $C$4))^MIN((V$8-$C$6), $C$5)*IF($B191="Male", MIN(OFFSET(Mortality_Rates!$B$6, $C191, 0), Mortality_Rates!$B$111), MIN(OFFSET(Mortality_Rates!$B$6, $C191, 1),  Mortality_Rates!$C$111))</f>
        <v>4.9971692707181201E-2</v>
      </c>
      <c r="W191" s="30">
        <f ca="1">(1-IF($B191="Male", $C$3, $C$4))^MIN((W$8-$C$6), $C$5)*IF($B191="Male", MIN(OFFSET(Mortality_Rates!$B$6, $C191, 0), Mortality_Rates!$B$111), MIN(OFFSET(Mortality_Rates!$B$6, $C191, 1),  Mortality_Rates!$C$111))</f>
        <v>4.9397018241048619E-2</v>
      </c>
      <c r="X191" s="30">
        <f ca="1">(1-IF($B191="Male", $C$3, $C$4))^MIN((X$8-$C$6), $C$5)*IF($B191="Male", MIN(OFFSET(Mortality_Rates!$B$6, $C191, 0), Mortality_Rates!$B$111), MIN(OFFSET(Mortality_Rates!$B$6, $C191, 1),  Mortality_Rates!$C$111))</f>
        <v>4.8828952531276566E-2</v>
      </c>
      <c r="Y191" s="30">
        <f ca="1">(1-IF($B191="Male", $C$3, $C$4))^MIN((Y$8-$C$6), $C$5)*IF($B191="Male", MIN(OFFSET(Mortality_Rates!$B$6, $C191, 0), Mortality_Rates!$B$111), MIN(OFFSET(Mortality_Rates!$B$6, $C191, 1),  Mortality_Rates!$C$111))</f>
        <v>4.8267419577166883E-2</v>
      </c>
      <c r="Z191" s="30">
        <f ca="1">(1-IF($B191="Male", $C$3, $C$4))^MIN((Z$8-$C$6), $C$5)*IF($B191="Male", MIN(OFFSET(Mortality_Rates!$B$6, $C191, 0), Mortality_Rates!$B$111), MIN(OFFSET(Mortality_Rates!$B$6, $C191, 1),  Mortality_Rates!$C$111))</f>
        <v>4.771234425202947E-2</v>
      </c>
      <c r="AA191" s="30">
        <f ca="1">(1-IF($B191="Male", $C$3, $C$4))^MIN((AA$8-$C$6), $C$5)*IF($B191="Male", MIN(OFFSET(Mortality_Rates!$B$6, $C191, 0), Mortality_Rates!$B$111), MIN(OFFSET(Mortality_Rates!$B$6, $C191, 1),  Mortality_Rates!$C$111))</f>
        <v>4.7163652293131131E-2</v>
      </c>
      <c r="AB191" s="30">
        <f ca="1">(1-IF($B191="Male", $C$3, $C$4))^MIN((AB$8-$C$6), $C$5)*IF($B191="Male", MIN(OFFSET(Mortality_Rates!$B$6, $C191, 0), Mortality_Rates!$B$111), MIN(OFFSET(Mortality_Rates!$B$6, $C191, 1),  Mortality_Rates!$C$111))</f>
        <v>4.6621270291760115E-2</v>
      </c>
      <c r="AC191" s="30">
        <f ca="1">(1-IF($B191="Male", $C$3, $C$4))^MIN((AC$8-$C$6), $C$5)*IF($B191="Male", MIN(OFFSET(Mortality_Rates!$B$6, $C191, 0), Mortality_Rates!$B$111), MIN(OFFSET(Mortality_Rates!$B$6, $C191, 1),  Mortality_Rates!$C$111))</f>
        <v>4.6085125683404879E-2</v>
      </c>
      <c r="AD191" s="30">
        <f ca="1">(1-IF($B191="Male", $C$3, $C$4))^MIN((AD$8-$C$6), $C$5)*IF($B191="Male", MIN(OFFSET(Mortality_Rates!$B$6, $C191, 0), Mortality_Rates!$B$111), MIN(OFFSET(Mortality_Rates!$B$6, $C191, 1),  Mortality_Rates!$C$111))</f>
        <v>4.5555146738045726E-2</v>
      </c>
      <c r="AE191" s="30">
        <f ca="1">(1-IF($B191="Male", $C$3, $C$4))^MIN((AE$8-$C$6), $C$5)*IF($B191="Male", MIN(OFFSET(Mortality_Rates!$B$6, $C191, 0), Mortality_Rates!$B$111), MIN(OFFSET(Mortality_Rates!$B$6, $C191, 1),  Mortality_Rates!$C$111))</f>
        <v>4.5031262550558206E-2</v>
      </c>
      <c r="AF191" s="30">
        <f ca="1">(1-IF($B191="Male", $C$3, $C$4))^MIN((AF$8-$C$6), $C$5)*IF($B191="Male", MIN(OFFSET(Mortality_Rates!$B$6, $C191, 0), Mortality_Rates!$B$111), MIN(OFFSET(Mortality_Rates!$B$6, $C191, 1),  Mortality_Rates!$C$111))</f>
        <v>4.4513403031226785E-2</v>
      </c>
      <c r="AG191" s="30">
        <f ca="1">(1-IF($B191="Male", $C$3, $C$4))^MIN((AG$8-$C$6), $C$5)*IF($B191="Male", MIN(OFFSET(Mortality_Rates!$B$6, $C191, 0), Mortality_Rates!$B$111), MIN(OFFSET(Mortality_Rates!$B$6, $C191, 1),  Mortality_Rates!$C$111))</f>
        <v>4.4001498896367675E-2</v>
      </c>
      <c r="AH191" s="30">
        <f ca="1">(1-IF($B191="Male", $C$3, $C$4))^MIN((AH$8-$C$6), $C$5)*IF($B191="Male", MIN(OFFSET(Mortality_Rates!$B$6, $C191, 0), Mortality_Rates!$B$111), MIN(OFFSET(Mortality_Rates!$B$6, $C191, 1),  Mortality_Rates!$C$111))</f>
        <v>4.3495481659059448E-2</v>
      </c>
      <c r="AI191" s="30">
        <f ca="1">(1-IF($B191="Male", $C$3, $C$4))^MIN((AI$8-$C$6), $C$5)*IF($B191="Male", MIN(OFFSET(Mortality_Rates!$B$6, $C191, 0), Mortality_Rates!$B$111), MIN(OFFSET(Mortality_Rates!$B$6, $C191, 1),  Mortality_Rates!$C$111))</f>
        <v>4.2995283619980264E-2</v>
      </c>
      <c r="AJ191" s="30">
        <f ca="1">(1-IF($B191="Male", $C$3, $C$4))^MIN((AJ$8-$C$6), $C$5)*IF($B191="Male", MIN(OFFSET(Mortality_Rates!$B$6, $C191, 0), Mortality_Rates!$B$111), MIN(OFFSET(Mortality_Rates!$B$6, $C191, 1),  Mortality_Rates!$C$111))</f>
        <v>4.2500837858350494E-2</v>
      </c>
      <c r="AK191" s="30">
        <f ca="1">(1-IF($B191="Male", $C$3, $C$4))^MIN((AK$8-$C$6), $C$5)*IF($B191="Male", MIN(OFFSET(Mortality_Rates!$B$6, $C191, 0), Mortality_Rates!$B$111), MIN(OFFSET(Mortality_Rates!$B$6, $C191, 1),  Mortality_Rates!$C$111))</f>
        <v>4.2012078222979463E-2</v>
      </c>
      <c r="AL191" s="30">
        <f ca="1">(1-IF($B191="Male", $C$3, $C$4))^MIN((AL$8-$C$6), $C$5)*IF($B191="Male", MIN(OFFSET(Mortality_Rates!$B$6, $C191, 0), Mortality_Rates!$B$111), MIN(OFFSET(Mortality_Rates!$B$6, $C191, 1),  Mortality_Rates!$C$111))</f>
        <v>4.1528939323415198E-2</v>
      </c>
      <c r="AM191" s="30">
        <f ca="1">(1-IF($B191="Male", $C$3, $C$4))^MIN((AM$8-$C$6), $C$5)*IF($B191="Male", MIN(OFFSET(Mortality_Rates!$B$6, $C191, 0), Mortality_Rates!$B$111), MIN(OFFSET(Mortality_Rates!$B$6, $C191, 1),  Mortality_Rates!$C$111))</f>
        <v>4.1051356521195924E-2</v>
      </c>
      <c r="AN191" s="30">
        <f ca="1">(1-IF($B191="Male", $C$3, $C$4))^MIN((AN$8-$C$6), $C$5)*IF($B191="Male", MIN(OFFSET(Mortality_Rates!$B$6, $C191, 0), Mortality_Rates!$B$111), MIN(OFFSET(Mortality_Rates!$B$6, $C191, 1),  Mortality_Rates!$C$111))</f>
        <v>4.0579265921202173E-2</v>
      </c>
      <c r="AO191" s="30">
        <f ca="1">(1-IF($B191="Male", $C$3, $C$4))^MIN((AO$8-$C$6), $C$5)*IF($B191="Male", MIN(OFFSET(Mortality_Rates!$B$6, $C191, 0), Mortality_Rates!$B$111), MIN(OFFSET(Mortality_Rates!$B$6, $C191, 1),  Mortality_Rates!$C$111))</f>
        <v>4.0112604363108352E-2</v>
      </c>
      <c r="AP191" s="30">
        <f ca="1">(1-IF($B191="Male", $C$3, $C$4))^MIN((AP$8-$C$6), $C$5)*IF($B191="Male", MIN(OFFSET(Mortality_Rates!$B$6, $C191, 0), Mortality_Rates!$B$111), MIN(OFFSET(Mortality_Rates!$B$6, $C191, 1),  Mortality_Rates!$C$111))</f>
        <v>3.9651309412932607E-2</v>
      </c>
      <c r="AQ191" s="30">
        <f ca="1">(1-IF($B191="Male", $C$3, $C$4))^MIN((AQ$8-$C$6), $C$5)*IF($B191="Male", MIN(OFFSET(Mortality_Rates!$B$6, $C191, 0), Mortality_Rates!$B$111), MIN(OFFSET(Mortality_Rates!$B$6, $C191, 1),  Mortality_Rates!$C$111))</f>
        <v>3.9195319354683879E-2</v>
      </c>
      <c r="AR191" s="30">
        <f ca="1">(1-IF($B191="Male", $C$3, $C$4))^MIN((AR$8-$C$6), $C$5)*IF($B191="Male", MIN(OFFSET(Mortality_Rates!$B$6, $C191, 0), Mortality_Rates!$B$111), MIN(OFFSET(Mortality_Rates!$B$6, $C191, 1),  Mortality_Rates!$C$111))</f>
        <v>3.8744573182105016E-2</v>
      </c>
      <c r="AS191" s="30">
        <f ca="1">(1-IF($B191="Male", $C$3, $C$4))^MIN((AS$8-$C$6), $C$5)*IF($B191="Male", MIN(OFFSET(Mortality_Rates!$B$6, $C191, 0), Mortality_Rates!$B$111), MIN(OFFSET(Mortality_Rates!$B$6, $C191, 1),  Mortality_Rates!$C$111))</f>
        <v>3.8299010590510808E-2</v>
      </c>
      <c r="AT191" s="30">
        <f ca="1">(1-IF($B191="Male", $C$3, $C$4))^MIN((AT$8-$C$6), $C$5)*IF($B191="Male", MIN(OFFSET(Mortality_Rates!$B$6, $C191, 0), Mortality_Rates!$B$111), MIN(OFFSET(Mortality_Rates!$B$6, $C191, 1),  Mortality_Rates!$C$111))</f>
        <v>3.7858571968719931E-2</v>
      </c>
      <c r="AU191" s="30">
        <f ca="1">(1-IF($B191="Male", $C$3, $C$4))^MIN((AU$8-$C$6), $C$5)*IF($B191="Male", MIN(OFFSET(Mortality_Rates!$B$6, $C191, 0), Mortality_Rates!$B$111), MIN(OFFSET(Mortality_Rates!$B$6, $C191, 1),  Mortality_Rates!$C$111))</f>
        <v>3.742319839107966E-2</v>
      </c>
      <c r="AV191" s="30">
        <f ca="1">(1-IF($B191="Male", $C$3, $C$4))^MIN((AV$8-$C$6), $C$5)*IF($B191="Male", MIN(OFFSET(Mortality_Rates!$B$6, $C191, 0), Mortality_Rates!$B$111), MIN(OFFSET(Mortality_Rates!$B$6, $C191, 1),  Mortality_Rates!$C$111))</f>
        <v>3.6992831609582243E-2</v>
      </c>
      <c r="AW191" s="30">
        <f ca="1">(1-IF($B191="Male", $C$3, $C$4))^MIN((AW$8-$C$6), $C$5)*IF($B191="Male", MIN(OFFSET(Mortality_Rates!$B$6, $C191, 0), Mortality_Rates!$B$111), MIN(OFFSET(Mortality_Rates!$B$6, $C191, 1),  Mortality_Rates!$C$111))</f>
        <v>3.6567414046072048E-2</v>
      </c>
      <c r="AX191" s="30">
        <f ca="1">(1-IF($B191="Male", $C$3, $C$4))^MIN((AX$8-$C$6), $C$5)*IF($B191="Male", MIN(OFFSET(Mortality_Rates!$B$6, $C191, 0), Mortality_Rates!$B$111), MIN(OFFSET(Mortality_Rates!$B$6, $C191, 1),  Mortality_Rates!$C$111))</f>
        <v>3.6146888784542225E-2</v>
      </c>
      <c r="AY191" s="30">
        <f ca="1">(1-IF($B191="Male", $C$3, $C$4))^MIN((AY$8-$C$6), $C$5)*IF($B191="Male", MIN(OFFSET(Mortality_Rates!$B$6, $C191, 0), Mortality_Rates!$B$111), MIN(OFFSET(Mortality_Rates!$B$6, $C191, 1),  Mortality_Rates!$C$111))</f>
        <v>3.5731199563519986E-2</v>
      </c>
      <c r="AZ191" s="30">
        <f ca="1">(1-IF($B191="Male", $C$3, $C$4))^MIN((AZ$8-$C$6), $C$5)*IF($B191="Male", MIN(OFFSET(Mortality_Rates!$B$6, $C191, 0), Mortality_Rates!$B$111), MIN(OFFSET(Mortality_Rates!$B$6, $C191, 1),  Mortality_Rates!$C$111))</f>
        <v>3.5320290768539507E-2</v>
      </c>
      <c r="BA191" s="30">
        <f ca="1">(1-IF($B191="Male", $C$3, $C$4))^MIN((BA$8-$C$6), $C$5)*IF($B191="Male", MIN(OFFSET(Mortality_Rates!$B$6, $C191, 0), Mortality_Rates!$B$111), MIN(OFFSET(Mortality_Rates!$B$6, $C191, 1),  Mortality_Rates!$C$111))</f>
        <v>3.4914107424701302E-2</v>
      </c>
      <c r="BB191" s="30">
        <f ca="1">(1-IF($B191="Male", $C$3, $C$4))^MIN((BB$8-$C$6), $C$5)*IF($B191="Male", MIN(OFFSET(Mortality_Rates!$B$6, $C191, 0), Mortality_Rates!$B$111), MIN(OFFSET(Mortality_Rates!$B$6, $C191, 1),  Mortality_Rates!$C$111))</f>
        <v>3.4914107424701302E-2</v>
      </c>
      <c r="BC191" s="30">
        <f ca="1">(1-IF($B191="Male", $C$3, $C$4))^MIN((BC$8-$C$6), $C$5)*IF($B191="Male", MIN(OFFSET(Mortality_Rates!$B$6, $C191, 0), Mortality_Rates!$B$111), MIN(OFFSET(Mortality_Rates!$B$6, $C191, 1),  Mortality_Rates!$C$111))</f>
        <v>3.4914107424701302E-2</v>
      </c>
      <c r="BD191" s="30">
        <f ca="1">(1-IF($B191="Male", $C$3, $C$4))^MIN((BD$8-$C$6), $C$5)*IF($B191="Male", MIN(OFFSET(Mortality_Rates!$B$6, $C191, 0), Mortality_Rates!$B$111), MIN(OFFSET(Mortality_Rates!$B$6, $C191, 1),  Mortality_Rates!$C$111))</f>
        <v>3.4914107424701302E-2</v>
      </c>
      <c r="BE191" s="30">
        <f ca="1">(1-IF($B191="Male", $C$3, $C$4))^MIN((BE$8-$C$6), $C$5)*IF($B191="Male", MIN(OFFSET(Mortality_Rates!$B$6, $C191, 0), Mortality_Rates!$B$111), MIN(OFFSET(Mortality_Rates!$B$6, $C191, 1),  Mortality_Rates!$C$111))</f>
        <v>3.4914107424701302E-2</v>
      </c>
      <c r="BF191" s="30">
        <f ca="1">(1-IF($B191="Male", $C$3, $C$4))^MIN((BF$8-$C$6), $C$5)*IF($B191="Male", MIN(OFFSET(Mortality_Rates!$B$6, $C191, 0), Mortality_Rates!$B$111), MIN(OFFSET(Mortality_Rates!$B$6, $C191, 1),  Mortality_Rates!$C$111))</f>
        <v>3.4914107424701302E-2</v>
      </c>
      <c r="BG191" s="30">
        <f ca="1">(1-IF($B191="Male", $C$3, $C$4))^MIN((BG$8-$C$6), $C$5)*IF($B191="Male", MIN(OFFSET(Mortality_Rates!$B$6, $C191, 0), Mortality_Rates!$B$111), MIN(OFFSET(Mortality_Rates!$B$6, $C191, 1),  Mortality_Rates!$C$111))</f>
        <v>3.4914107424701302E-2</v>
      </c>
      <c r="BH191" s="30">
        <f ca="1">(1-IF($B191="Male", $C$3, $C$4))^MIN((BH$8-$C$6), $C$5)*IF($B191="Male", MIN(OFFSET(Mortality_Rates!$B$6, $C191, 0), Mortality_Rates!$B$111), MIN(OFFSET(Mortality_Rates!$B$6, $C191, 1),  Mortality_Rates!$C$111))</f>
        <v>3.4914107424701302E-2</v>
      </c>
      <c r="BI191" s="30">
        <f ca="1">(1-IF($B191="Male", $C$3, $C$4))^MIN((BI$8-$C$6), $C$5)*IF($B191="Male", MIN(OFFSET(Mortality_Rates!$B$6, $C191, 0), Mortality_Rates!$B$111), MIN(OFFSET(Mortality_Rates!$B$6, $C191, 1),  Mortality_Rates!$C$111))</f>
        <v>3.4914107424701302E-2</v>
      </c>
      <c r="BJ191" s="30">
        <f ca="1">(1-IF($B191="Male", $C$3, $C$4))^MIN((BJ$8-$C$6), $C$5)*IF($B191="Male", MIN(OFFSET(Mortality_Rates!$B$6, $C191, 0), Mortality_Rates!$B$111), MIN(OFFSET(Mortality_Rates!$B$6, $C191, 1),  Mortality_Rates!$C$111))</f>
        <v>3.4914107424701302E-2</v>
      </c>
      <c r="BK191" s="30">
        <f ca="1">(1-IF($B191="Male", $C$3, $C$4))^MIN((BK$8-$C$6), $C$5)*IF($B191="Male", MIN(OFFSET(Mortality_Rates!$B$6, $C191, 0), Mortality_Rates!$B$111), MIN(OFFSET(Mortality_Rates!$B$6, $C191, 1),  Mortality_Rates!$C$111))</f>
        <v>3.4914107424701302E-2</v>
      </c>
    </row>
    <row r="192" spans="1:63" x14ac:dyDescent="0.35">
      <c r="A192" t="s">
        <v>38</v>
      </c>
      <c r="B192" t="s">
        <v>32</v>
      </c>
      <c r="C192">
        <f t="shared" si="28"/>
        <v>82</v>
      </c>
      <c r="D192" s="30">
        <f ca="1">(1-IF($B192="Male", $C$3, $C$4))^MIN((D$8-$C$6), $C$5)*IF($B192="Male", MIN(OFFSET(Mortality_Rates!$B$6, $C192, 0), Mortality_Rates!$B$111), MIN(OFFSET(Mortality_Rates!$B$6, $C192, 1),  Mortality_Rates!$C$111))</f>
        <v>6.9076380000000007E-2</v>
      </c>
      <c r="E192" s="30">
        <f ca="1">(1-IF($B192="Male", $C$3, $C$4))^MIN((E$8-$C$6), $C$5)*IF($B192="Male", MIN(OFFSET(Mortality_Rates!$B$6, $C192, 0), Mortality_Rates!$B$111), MIN(OFFSET(Mortality_Rates!$B$6, $C192, 1),  Mortality_Rates!$C$111))</f>
        <v>6.8282001630000005E-2</v>
      </c>
      <c r="F192" s="30">
        <f ca="1">(1-IF($B192="Male", $C$3, $C$4))^MIN((F$8-$C$6), $C$5)*IF($B192="Male", MIN(OFFSET(Mortality_Rates!$B$6, $C192, 0), Mortality_Rates!$B$111), MIN(OFFSET(Mortality_Rates!$B$6, $C192, 1),  Mortality_Rates!$C$111))</f>
        <v>6.7496758611254995E-2</v>
      </c>
      <c r="G192" s="30">
        <f ca="1">(1-IF($B192="Male", $C$3, $C$4))^MIN((G$8-$C$6), $C$5)*IF($B192="Male", MIN(OFFSET(Mortality_Rates!$B$6, $C192, 0), Mortality_Rates!$B$111), MIN(OFFSET(Mortality_Rates!$B$6, $C192, 1),  Mortality_Rates!$C$111))</f>
        <v>6.6720545887225577E-2</v>
      </c>
      <c r="H192" s="30">
        <f ca="1">(1-IF($B192="Male", $C$3, $C$4))^MIN((H$8-$C$6), $C$5)*IF($B192="Male", MIN(OFFSET(Mortality_Rates!$B$6, $C192, 0), Mortality_Rates!$B$111), MIN(OFFSET(Mortality_Rates!$B$6, $C192, 1),  Mortality_Rates!$C$111))</f>
        <v>6.5953259609522488E-2</v>
      </c>
      <c r="I192" s="30">
        <f ca="1">(1-IF($B192="Male", $C$3, $C$4))^MIN((I$8-$C$6), $C$5)*IF($B192="Male", MIN(OFFSET(Mortality_Rates!$B$6, $C192, 0), Mortality_Rates!$B$111), MIN(OFFSET(Mortality_Rates!$B$6, $C192, 1),  Mortality_Rates!$C$111))</f>
        <v>6.5194797124012965E-2</v>
      </c>
      <c r="J192" s="30">
        <f ca="1">(1-IF($B192="Male", $C$3, $C$4))^MIN((J$8-$C$6), $C$5)*IF($B192="Male", MIN(OFFSET(Mortality_Rates!$B$6, $C192, 0), Mortality_Rates!$B$111), MIN(OFFSET(Mortality_Rates!$B$6, $C192, 1),  Mortality_Rates!$C$111))</f>
        <v>6.4445056957086827E-2</v>
      </c>
      <c r="K192" s="30">
        <f ca="1">(1-IF($B192="Male", $C$3, $C$4))^MIN((K$8-$C$6), $C$5)*IF($B192="Male", MIN(OFFSET(Mortality_Rates!$B$6, $C192, 0), Mortality_Rates!$B$111), MIN(OFFSET(Mortality_Rates!$B$6, $C192, 1),  Mortality_Rates!$C$111))</f>
        <v>6.370393880208032E-2</v>
      </c>
      <c r="L192" s="30">
        <f ca="1">(1-IF($B192="Male", $C$3, $C$4))^MIN((L$8-$C$6), $C$5)*IF($B192="Male", MIN(OFFSET(Mortality_Rates!$B$6, $C192, 0), Mortality_Rates!$B$111), MIN(OFFSET(Mortality_Rates!$B$6, $C192, 1),  Mortality_Rates!$C$111))</f>
        <v>6.2971343505856398E-2</v>
      </c>
      <c r="M192" s="30">
        <f ca="1">(1-IF($B192="Male", $C$3, $C$4))^MIN((M$8-$C$6), $C$5)*IF($B192="Male", MIN(OFFSET(Mortality_Rates!$B$6, $C192, 0), Mortality_Rates!$B$111), MIN(OFFSET(Mortality_Rates!$B$6, $C192, 1),  Mortality_Rates!$C$111))</f>
        <v>6.2247173055539055E-2</v>
      </c>
      <c r="N192" s="30">
        <f ca="1">(1-IF($B192="Male", $C$3, $C$4))^MIN((N$8-$C$6), $C$5)*IF($B192="Male", MIN(OFFSET(Mortality_Rates!$B$6, $C192, 0), Mortality_Rates!$B$111), MIN(OFFSET(Mortality_Rates!$B$6, $C192, 1),  Mortality_Rates!$C$111))</f>
        <v>6.1531330565400354E-2</v>
      </c>
      <c r="O192" s="30">
        <f ca="1">(1-IF($B192="Male", $C$3, $C$4))^MIN((O$8-$C$6), $C$5)*IF($B192="Male", MIN(OFFSET(Mortality_Rates!$B$6, $C192, 0), Mortality_Rates!$B$111), MIN(OFFSET(Mortality_Rates!$B$6, $C192, 1),  Mortality_Rates!$C$111))</f>
        <v>6.0823720263898262E-2</v>
      </c>
      <c r="P192" s="30">
        <f ca="1">(1-IF($B192="Male", $C$3, $C$4))^MIN((P$8-$C$6), $C$5)*IF($B192="Male", MIN(OFFSET(Mortality_Rates!$B$6, $C192, 0), Mortality_Rates!$B$111), MIN(OFFSET(Mortality_Rates!$B$6, $C192, 1),  Mortality_Rates!$C$111))</f>
        <v>6.0124247480863431E-2</v>
      </c>
      <c r="Q192" s="30">
        <f ca="1">(1-IF($B192="Male", $C$3, $C$4))^MIN((Q$8-$C$6), $C$5)*IF($B192="Male", MIN(OFFSET(Mortality_Rates!$B$6, $C192, 0), Mortality_Rates!$B$111), MIN(OFFSET(Mortality_Rates!$B$6, $C192, 1),  Mortality_Rates!$C$111))</f>
        <v>5.9432818634833504E-2</v>
      </c>
      <c r="R192" s="30">
        <f ca="1">(1-IF($B192="Male", $C$3, $C$4))^MIN((R$8-$C$6), $C$5)*IF($B192="Male", MIN(OFFSET(Mortality_Rates!$B$6, $C192, 0), Mortality_Rates!$B$111), MIN(OFFSET(Mortality_Rates!$B$6, $C192, 1),  Mortality_Rates!$C$111))</f>
        <v>5.8749341220532922E-2</v>
      </c>
      <c r="S192" s="30">
        <f ca="1">(1-IF($B192="Male", $C$3, $C$4))^MIN((S$8-$C$6), $C$5)*IF($B192="Male", MIN(OFFSET(Mortality_Rates!$B$6, $C192, 0), Mortality_Rates!$B$111), MIN(OFFSET(Mortality_Rates!$B$6, $C192, 1),  Mortality_Rates!$C$111))</f>
        <v>5.8073723796496786E-2</v>
      </c>
      <c r="T192" s="30">
        <f ca="1">(1-IF($B192="Male", $C$3, $C$4))^MIN((T$8-$C$6), $C$5)*IF($B192="Male", MIN(OFFSET(Mortality_Rates!$B$6, $C192, 0), Mortality_Rates!$B$111), MIN(OFFSET(Mortality_Rates!$B$6, $C192, 1),  Mortality_Rates!$C$111))</f>
        <v>5.7405875972837077E-2</v>
      </c>
      <c r="U192" s="30">
        <f ca="1">(1-IF($B192="Male", $C$3, $C$4))^MIN((U$8-$C$6), $C$5)*IF($B192="Male", MIN(OFFSET(Mortality_Rates!$B$6, $C192, 0), Mortality_Rates!$B$111), MIN(OFFSET(Mortality_Rates!$B$6, $C192, 1),  Mortality_Rates!$C$111))</f>
        <v>5.6745708399149448E-2</v>
      </c>
      <c r="V192" s="30">
        <f ca="1">(1-IF($B192="Male", $C$3, $C$4))^MIN((V$8-$C$6), $C$5)*IF($B192="Male", MIN(OFFSET(Mortality_Rates!$B$6, $C192, 0), Mortality_Rates!$B$111), MIN(OFFSET(Mortality_Rates!$B$6, $C192, 1),  Mortality_Rates!$C$111))</f>
        <v>5.6093132752559234E-2</v>
      </c>
      <c r="W192" s="30">
        <f ca="1">(1-IF($B192="Male", $C$3, $C$4))^MIN((W$8-$C$6), $C$5)*IF($B192="Male", MIN(OFFSET(Mortality_Rates!$B$6, $C192, 0), Mortality_Rates!$B$111), MIN(OFFSET(Mortality_Rates!$B$6, $C192, 1),  Mortality_Rates!$C$111))</f>
        <v>5.5448061725904801E-2</v>
      </c>
      <c r="X192" s="30">
        <f ca="1">(1-IF($B192="Male", $C$3, $C$4))^MIN((X$8-$C$6), $C$5)*IF($B192="Male", MIN(OFFSET(Mortality_Rates!$B$6, $C192, 0), Mortality_Rates!$B$111), MIN(OFFSET(Mortality_Rates!$B$6, $C192, 1),  Mortality_Rates!$C$111))</f>
        <v>5.4810409016056903E-2</v>
      </c>
      <c r="Y192" s="30">
        <f ca="1">(1-IF($B192="Male", $C$3, $C$4))^MIN((Y$8-$C$6), $C$5)*IF($B192="Male", MIN(OFFSET(Mortality_Rates!$B$6, $C192, 0), Mortality_Rates!$B$111), MIN(OFFSET(Mortality_Rates!$B$6, $C192, 1),  Mortality_Rates!$C$111))</f>
        <v>5.4180089312372247E-2</v>
      </c>
      <c r="Z192" s="30">
        <f ca="1">(1-IF($B192="Male", $C$3, $C$4))^MIN((Z$8-$C$6), $C$5)*IF($B192="Male", MIN(OFFSET(Mortality_Rates!$B$6, $C192, 0), Mortality_Rates!$B$111), MIN(OFFSET(Mortality_Rates!$B$6, $C192, 1),  Mortality_Rates!$C$111))</f>
        <v>5.3557018285279971E-2</v>
      </c>
      <c r="AA192" s="30">
        <f ca="1">(1-IF($B192="Male", $C$3, $C$4))^MIN((AA$8-$C$6), $C$5)*IF($B192="Male", MIN(OFFSET(Mortality_Rates!$B$6, $C192, 0), Mortality_Rates!$B$111), MIN(OFFSET(Mortality_Rates!$B$6, $C192, 1),  Mortality_Rates!$C$111))</f>
        <v>5.2941112574999248E-2</v>
      </c>
      <c r="AB192" s="30">
        <f ca="1">(1-IF($B192="Male", $C$3, $C$4))^MIN((AB$8-$C$6), $C$5)*IF($B192="Male", MIN(OFFSET(Mortality_Rates!$B$6, $C192, 0), Mortality_Rates!$B$111), MIN(OFFSET(Mortality_Rates!$B$6, $C192, 1),  Mortality_Rates!$C$111))</f>
        <v>5.2332289780386759E-2</v>
      </c>
      <c r="AC192" s="30">
        <f ca="1">(1-IF($B192="Male", $C$3, $C$4))^MIN((AC$8-$C$6), $C$5)*IF($B192="Male", MIN(OFFSET(Mortality_Rates!$B$6, $C192, 0), Mortality_Rates!$B$111), MIN(OFFSET(Mortality_Rates!$B$6, $C192, 1),  Mortality_Rates!$C$111))</f>
        <v>5.1730468447912313E-2</v>
      </c>
      <c r="AD192" s="30">
        <f ca="1">(1-IF($B192="Male", $C$3, $C$4))^MIN((AD$8-$C$6), $C$5)*IF($B192="Male", MIN(OFFSET(Mortality_Rates!$B$6, $C192, 0), Mortality_Rates!$B$111), MIN(OFFSET(Mortality_Rates!$B$6, $C192, 1),  Mortality_Rates!$C$111))</f>
        <v>5.1135568060761319E-2</v>
      </c>
      <c r="AE192" s="30">
        <f ca="1">(1-IF($B192="Male", $C$3, $C$4))^MIN((AE$8-$C$6), $C$5)*IF($B192="Male", MIN(OFFSET(Mortality_Rates!$B$6, $C192, 0), Mortality_Rates!$B$111), MIN(OFFSET(Mortality_Rates!$B$6, $C192, 1),  Mortality_Rates!$C$111))</f>
        <v>5.0547509028062577E-2</v>
      </c>
      <c r="AF192" s="30">
        <f ca="1">(1-IF($B192="Male", $C$3, $C$4))^MIN((AF$8-$C$6), $C$5)*IF($B192="Male", MIN(OFFSET(Mortality_Rates!$B$6, $C192, 0), Mortality_Rates!$B$111), MIN(OFFSET(Mortality_Rates!$B$6, $C192, 1),  Mortality_Rates!$C$111))</f>
        <v>4.9966212674239854E-2</v>
      </c>
      <c r="AG192" s="30">
        <f ca="1">(1-IF($B192="Male", $C$3, $C$4))^MIN((AG$8-$C$6), $C$5)*IF($B192="Male", MIN(OFFSET(Mortality_Rates!$B$6, $C192, 0), Mortality_Rates!$B$111), MIN(OFFSET(Mortality_Rates!$B$6, $C192, 1),  Mortality_Rates!$C$111))</f>
        <v>4.9391601228486091E-2</v>
      </c>
      <c r="AH192" s="30">
        <f ca="1">(1-IF($B192="Male", $C$3, $C$4))^MIN((AH$8-$C$6), $C$5)*IF($B192="Male", MIN(OFFSET(Mortality_Rates!$B$6, $C192, 0), Mortality_Rates!$B$111), MIN(OFFSET(Mortality_Rates!$B$6, $C192, 1),  Mortality_Rates!$C$111))</f>
        <v>4.8823597814358508E-2</v>
      </c>
      <c r="AI192" s="30">
        <f ca="1">(1-IF($B192="Male", $C$3, $C$4))^MIN((AI$8-$C$6), $C$5)*IF($B192="Male", MIN(OFFSET(Mortality_Rates!$B$6, $C192, 0), Mortality_Rates!$B$111), MIN(OFFSET(Mortality_Rates!$B$6, $C192, 1),  Mortality_Rates!$C$111))</f>
        <v>4.8262126439493382E-2</v>
      </c>
      <c r="AJ192" s="30">
        <f ca="1">(1-IF($B192="Male", $C$3, $C$4))^MIN((AJ$8-$C$6), $C$5)*IF($B192="Male", MIN(OFFSET(Mortality_Rates!$B$6, $C192, 0), Mortality_Rates!$B$111), MIN(OFFSET(Mortality_Rates!$B$6, $C192, 1),  Mortality_Rates!$C$111))</f>
        <v>4.7707111985439213E-2</v>
      </c>
      <c r="AK192" s="30">
        <f ca="1">(1-IF($B192="Male", $C$3, $C$4))^MIN((AK$8-$C$6), $C$5)*IF($B192="Male", MIN(OFFSET(Mortality_Rates!$B$6, $C192, 0), Mortality_Rates!$B$111), MIN(OFFSET(Mortality_Rates!$B$6, $C192, 1),  Mortality_Rates!$C$111))</f>
        <v>4.7158480197606656E-2</v>
      </c>
      <c r="AL192" s="30">
        <f ca="1">(1-IF($B192="Male", $C$3, $C$4))^MIN((AL$8-$C$6), $C$5)*IF($B192="Male", MIN(OFFSET(Mortality_Rates!$B$6, $C192, 0), Mortality_Rates!$B$111), MIN(OFFSET(Mortality_Rates!$B$6, $C192, 1),  Mortality_Rates!$C$111))</f>
        <v>4.6616157675334176E-2</v>
      </c>
      <c r="AM192" s="30">
        <f ca="1">(1-IF($B192="Male", $C$3, $C$4))^MIN((AM$8-$C$6), $C$5)*IF($B192="Male", MIN(OFFSET(Mortality_Rates!$B$6, $C192, 0), Mortality_Rates!$B$111), MIN(OFFSET(Mortality_Rates!$B$6, $C192, 1),  Mortality_Rates!$C$111))</f>
        <v>4.6080071862067841E-2</v>
      </c>
      <c r="AN192" s="30">
        <f ca="1">(1-IF($B192="Male", $C$3, $C$4))^MIN((AN$8-$C$6), $C$5)*IF($B192="Male", MIN(OFFSET(Mortality_Rates!$B$6, $C192, 0), Mortality_Rates!$B$111), MIN(OFFSET(Mortality_Rates!$B$6, $C192, 1),  Mortality_Rates!$C$111))</f>
        <v>4.555015103565406E-2</v>
      </c>
      <c r="AO192" s="30">
        <f ca="1">(1-IF($B192="Male", $C$3, $C$4))^MIN((AO$8-$C$6), $C$5)*IF($B192="Male", MIN(OFFSET(Mortality_Rates!$B$6, $C192, 0), Mortality_Rates!$B$111), MIN(OFFSET(Mortality_Rates!$B$6, $C192, 1),  Mortality_Rates!$C$111))</f>
        <v>4.5026324298744043E-2</v>
      </c>
      <c r="AP192" s="30">
        <f ca="1">(1-IF($B192="Male", $C$3, $C$4))^MIN((AP$8-$C$6), $C$5)*IF($B192="Male", MIN(OFFSET(Mortality_Rates!$B$6, $C192, 0), Mortality_Rates!$B$111), MIN(OFFSET(Mortality_Rates!$B$6, $C192, 1),  Mortality_Rates!$C$111))</f>
        <v>4.4508521569308485E-2</v>
      </c>
      <c r="AQ192" s="30">
        <f ca="1">(1-IF($B192="Male", $C$3, $C$4))^MIN((AQ$8-$C$6), $C$5)*IF($B192="Male", MIN(OFFSET(Mortality_Rates!$B$6, $C192, 0), Mortality_Rates!$B$111), MIN(OFFSET(Mortality_Rates!$B$6, $C192, 1),  Mortality_Rates!$C$111))</f>
        <v>4.3996673571261441E-2</v>
      </c>
      <c r="AR192" s="30">
        <f ca="1">(1-IF($B192="Male", $C$3, $C$4))^MIN((AR$8-$C$6), $C$5)*IF($B192="Male", MIN(OFFSET(Mortality_Rates!$B$6, $C192, 0), Mortality_Rates!$B$111), MIN(OFFSET(Mortality_Rates!$B$6, $C192, 1),  Mortality_Rates!$C$111))</f>
        <v>4.349071182519193E-2</v>
      </c>
      <c r="AS192" s="30">
        <f ca="1">(1-IF($B192="Male", $C$3, $C$4))^MIN((AS$8-$C$6), $C$5)*IF($B192="Male", MIN(OFFSET(Mortality_Rates!$B$6, $C192, 0), Mortality_Rates!$B$111), MIN(OFFSET(Mortality_Rates!$B$6, $C192, 1),  Mortality_Rates!$C$111))</f>
        <v>4.2990568639202226E-2</v>
      </c>
      <c r="AT192" s="30">
        <f ca="1">(1-IF($B192="Male", $C$3, $C$4))^MIN((AT$8-$C$6), $C$5)*IF($B192="Male", MIN(OFFSET(Mortality_Rates!$B$6, $C192, 0), Mortality_Rates!$B$111), MIN(OFFSET(Mortality_Rates!$B$6, $C192, 1),  Mortality_Rates!$C$111))</f>
        <v>4.2496177099851401E-2</v>
      </c>
      <c r="AU192" s="30">
        <f ca="1">(1-IF($B192="Male", $C$3, $C$4))^MIN((AU$8-$C$6), $C$5)*IF($B192="Male", MIN(OFFSET(Mortality_Rates!$B$6, $C192, 0), Mortality_Rates!$B$111), MIN(OFFSET(Mortality_Rates!$B$6, $C192, 1),  Mortality_Rates!$C$111))</f>
        <v>4.2007471063203114E-2</v>
      </c>
      <c r="AV192" s="30">
        <f ca="1">(1-IF($B192="Male", $C$3, $C$4))^MIN((AV$8-$C$6), $C$5)*IF($B192="Male", MIN(OFFSET(Mortality_Rates!$B$6, $C192, 0), Mortality_Rates!$B$111), MIN(OFFSET(Mortality_Rates!$B$6, $C192, 1),  Mortality_Rates!$C$111))</f>
        <v>4.1524385145976277E-2</v>
      </c>
      <c r="AW192" s="30">
        <f ca="1">(1-IF($B192="Male", $C$3, $C$4))^MIN((AW$8-$C$6), $C$5)*IF($B192="Male", MIN(OFFSET(Mortality_Rates!$B$6, $C192, 0), Mortality_Rates!$B$111), MIN(OFFSET(Mortality_Rates!$B$6, $C192, 1),  Mortality_Rates!$C$111))</f>
        <v>4.1046854716797553E-2</v>
      </c>
      <c r="AX192" s="30">
        <f ca="1">(1-IF($B192="Male", $C$3, $C$4))^MIN((AX$8-$C$6), $C$5)*IF($B192="Male", MIN(OFFSET(Mortality_Rates!$B$6, $C192, 0), Mortality_Rates!$B$111), MIN(OFFSET(Mortality_Rates!$B$6, $C192, 1),  Mortality_Rates!$C$111))</f>
        <v>4.0574815887554384E-2</v>
      </c>
      <c r="AY192" s="30">
        <f ca="1">(1-IF($B192="Male", $C$3, $C$4))^MIN((AY$8-$C$6), $C$5)*IF($B192="Male", MIN(OFFSET(Mortality_Rates!$B$6, $C192, 0), Mortality_Rates!$B$111), MIN(OFFSET(Mortality_Rates!$B$6, $C192, 1),  Mortality_Rates!$C$111))</f>
        <v>4.0108205504847505E-2</v>
      </c>
      <c r="AZ192" s="30">
        <f ca="1">(1-IF($B192="Male", $C$3, $C$4))^MIN((AZ$8-$C$6), $C$5)*IF($B192="Male", MIN(OFFSET(Mortality_Rates!$B$6, $C192, 0), Mortality_Rates!$B$111), MIN(OFFSET(Mortality_Rates!$B$6, $C192, 1),  Mortality_Rates!$C$111))</f>
        <v>3.9646961141541759E-2</v>
      </c>
      <c r="BA192" s="30">
        <f ca="1">(1-IF($B192="Male", $C$3, $C$4))^MIN((BA$8-$C$6), $C$5)*IF($B192="Male", MIN(OFFSET(Mortality_Rates!$B$6, $C192, 0), Mortality_Rates!$B$111), MIN(OFFSET(Mortality_Rates!$B$6, $C192, 1),  Mortality_Rates!$C$111))</f>
        <v>3.9191021088414033E-2</v>
      </c>
      <c r="BB192" s="30">
        <f ca="1">(1-IF($B192="Male", $C$3, $C$4))^MIN((BB$8-$C$6), $C$5)*IF($B192="Male", MIN(OFFSET(Mortality_Rates!$B$6, $C192, 0), Mortality_Rates!$B$111), MIN(OFFSET(Mortality_Rates!$B$6, $C192, 1),  Mortality_Rates!$C$111))</f>
        <v>3.9191021088414033E-2</v>
      </c>
      <c r="BC192" s="30">
        <f ca="1">(1-IF($B192="Male", $C$3, $C$4))^MIN((BC$8-$C$6), $C$5)*IF($B192="Male", MIN(OFFSET(Mortality_Rates!$B$6, $C192, 0), Mortality_Rates!$B$111), MIN(OFFSET(Mortality_Rates!$B$6, $C192, 1),  Mortality_Rates!$C$111))</f>
        <v>3.9191021088414033E-2</v>
      </c>
      <c r="BD192" s="30">
        <f ca="1">(1-IF($B192="Male", $C$3, $C$4))^MIN((BD$8-$C$6), $C$5)*IF($B192="Male", MIN(OFFSET(Mortality_Rates!$B$6, $C192, 0), Mortality_Rates!$B$111), MIN(OFFSET(Mortality_Rates!$B$6, $C192, 1),  Mortality_Rates!$C$111))</f>
        <v>3.9191021088414033E-2</v>
      </c>
      <c r="BE192" s="30">
        <f ca="1">(1-IF($B192="Male", $C$3, $C$4))^MIN((BE$8-$C$6), $C$5)*IF($B192="Male", MIN(OFFSET(Mortality_Rates!$B$6, $C192, 0), Mortality_Rates!$B$111), MIN(OFFSET(Mortality_Rates!$B$6, $C192, 1),  Mortality_Rates!$C$111))</f>
        <v>3.9191021088414033E-2</v>
      </c>
      <c r="BF192" s="30">
        <f ca="1">(1-IF($B192="Male", $C$3, $C$4))^MIN((BF$8-$C$6), $C$5)*IF($B192="Male", MIN(OFFSET(Mortality_Rates!$B$6, $C192, 0), Mortality_Rates!$B$111), MIN(OFFSET(Mortality_Rates!$B$6, $C192, 1),  Mortality_Rates!$C$111))</f>
        <v>3.9191021088414033E-2</v>
      </c>
      <c r="BG192" s="30">
        <f ca="1">(1-IF($B192="Male", $C$3, $C$4))^MIN((BG$8-$C$6), $C$5)*IF($B192="Male", MIN(OFFSET(Mortality_Rates!$B$6, $C192, 0), Mortality_Rates!$B$111), MIN(OFFSET(Mortality_Rates!$B$6, $C192, 1),  Mortality_Rates!$C$111))</f>
        <v>3.9191021088414033E-2</v>
      </c>
      <c r="BH192" s="30">
        <f ca="1">(1-IF($B192="Male", $C$3, $C$4))^MIN((BH$8-$C$6), $C$5)*IF($B192="Male", MIN(OFFSET(Mortality_Rates!$B$6, $C192, 0), Mortality_Rates!$B$111), MIN(OFFSET(Mortality_Rates!$B$6, $C192, 1),  Mortality_Rates!$C$111))</f>
        <v>3.9191021088414033E-2</v>
      </c>
      <c r="BI192" s="30">
        <f ca="1">(1-IF($B192="Male", $C$3, $C$4))^MIN((BI$8-$C$6), $C$5)*IF($B192="Male", MIN(OFFSET(Mortality_Rates!$B$6, $C192, 0), Mortality_Rates!$B$111), MIN(OFFSET(Mortality_Rates!$B$6, $C192, 1),  Mortality_Rates!$C$111))</f>
        <v>3.9191021088414033E-2</v>
      </c>
      <c r="BJ192" s="30">
        <f ca="1">(1-IF($B192="Male", $C$3, $C$4))^MIN((BJ$8-$C$6), $C$5)*IF($B192="Male", MIN(OFFSET(Mortality_Rates!$B$6, $C192, 0), Mortality_Rates!$B$111), MIN(OFFSET(Mortality_Rates!$B$6, $C192, 1),  Mortality_Rates!$C$111))</f>
        <v>3.9191021088414033E-2</v>
      </c>
      <c r="BK192" s="30">
        <f ca="1">(1-IF($B192="Male", $C$3, $C$4))^MIN((BK$8-$C$6), $C$5)*IF($B192="Male", MIN(OFFSET(Mortality_Rates!$B$6, $C192, 0), Mortality_Rates!$B$111), MIN(OFFSET(Mortality_Rates!$B$6, $C192, 1),  Mortality_Rates!$C$111))</f>
        <v>3.9191021088414033E-2</v>
      </c>
    </row>
    <row r="193" spans="1:63" x14ac:dyDescent="0.35">
      <c r="A193" t="s">
        <v>38</v>
      </c>
      <c r="B193" t="s">
        <v>32</v>
      </c>
      <c r="C193">
        <f t="shared" si="28"/>
        <v>83</v>
      </c>
      <c r="D193" s="30">
        <f ca="1">(1-IF($B193="Male", $C$3, $C$4))^MIN((D$8-$C$6), $C$5)*IF($B193="Male", MIN(OFFSET(Mortality_Rates!$B$6, $C193, 0), Mortality_Rates!$B$111), MIN(OFFSET(Mortality_Rates!$B$6, $C193, 1),  Mortality_Rates!$C$111))</f>
        <v>7.741932E-2</v>
      </c>
      <c r="E193" s="30">
        <f ca="1">(1-IF($B193="Male", $C$3, $C$4))^MIN((E$8-$C$6), $C$5)*IF($B193="Male", MIN(OFFSET(Mortality_Rates!$B$6, $C193, 0), Mortality_Rates!$B$111), MIN(OFFSET(Mortality_Rates!$B$6, $C193, 1),  Mortality_Rates!$C$111))</f>
        <v>7.652899782E-2</v>
      </c>
      <c r="F193" s="30">
        <f ca="1">(1-IF($B193="Male", $C$3, $C$4))^MIN((F$8-$C$6), $C$5)*IF($B193="Male", MIN(OFFSET(Mortality_Rates!$B$6, $C193, 0), Mortality_Rates!$B$111), MIN(OFFSET(Mortality_Rates!$B$6, $C193, 1),  Mortality_Rates!$C$111))</f>
        <v>7.5648914345069998E-2</v>
      </c>
      <c r="G193" s="30">
        <f ca="1">(1-IF($B193="Male", $C$3, $C$4))^MIN((G$8-$C$6), $C$5)*IF($B193="Male", MIN(OFFSET(Mortality_Rates!$B$6, $C193, 0), Mortality_Rates!$B$111), MIN(OFFSET(Mortality_Rates!$B$6, $C193, 1),  Mortality_Rates!$C$111))</f>
        <v>7.4778951830101706E-2</v>
      </c>
      <c r="H193" s="30">
        <f ca="1">(1-IF($B193="Male", $C$3, $C$4))^MIN((H$8-$C$6), $C$5)*IF($B193="Male", MIN(OFFSET(Mortality_Rates!$B$6, $C193, 0), Mortality_Rates!$B$111), MIN(OFFSET(Mortality_Rates!$B$6, $C193, 1),  Mortality_Rates!$C$111))</f>
        <v>7.3918993884055539E-2</v>
      </c>
      <c r="I193" s="30">
        <f ca="1">(1-IF($B193="Male", $C$3, $C$4))^MIN((I$8-$C$6), $C$5)*IF($B193="Male", MIN(OFFSET(Mortality_Rates!$B$6, $C193, 0), Mortality_Rates!$B$111), MIN(OFFSET(Mortality_Rates!$B$6, $C193, 1),  Mortality_Rates!$C$111))</f>
        <v>7.3068925454388894E-2</v>
      </c>
      <c r="J193" s="30">
        <f ca="1">(1-IF($B193="Male", $C$3, $C$4))^MIN((J$8-$C$6), $C$5)*IF($B193="Male", MIN(OFFSET(Mortality_Rates!$B$6, $C193, 0), Mortality_Rates!$B$111), MIN(OFFSET(Mortality_Rates!$B$6, $C193, 1),  Mortality_Rates!$C$111))</f>
        <v>7.2228632811663432E-2</v>
      </c>
      <c r="K193" s="30">
        <f ca="1">(1-IF($B193="Male", $C$3, $C$4))^MIN((K$8-$C$6), $C$5)*IF($B193="Male", MIN(OFFSET(Mortality_Rates!$B$6, $C193, 0), Mortality_Rates!$B$111), MIN(OFFSET(Mortality_Rates!$B$6, $C193, 1),  Mortality_Rates!$C$111))</f>
        <v>7.1398003534329305E-2</v>
      </c>
      <c r="L193" s="30">
        <f ca="1">(1-IF($B193="Male", $C$3, $C$4))^MIN((L$8-$C$6), $C$5)*IF($B193="Male", MIN(OFFSET(Mortality_Rates!$B$6, $C193, 0), Mortality_Rates!$B$111), MIN(OFFSET(Mortality_Rates!$B$6, $C193, 1),  Mortality_Rates!$C$111))</f>
        <v>7.0576926493684508E-2</v>
      </c>
      <c r="M193" s="30">
        <f ca="1">(1-IF($B193="Male", $C$3, $C$4))^MIN((M$8-$C$6), $C$5)*IF($B193="Male", MIN(OFFSET(Mortality_Rates!$B$6, $C193, 0), Mortality_Rates!$B$111), MIN(OFFSET(Mortality_Rates!$B$6, $C193, 1),  Mortality_Rates!$C$111))</f>
        <v>6.9765291839007149E-2</v>
      </c>
      <c r="N193" s="30">
        <f ca="1">(1-IF($B193="Male", $C$3, $C$4))^MIN((N$8-$C$6), $C$5)*IF($B193="Male", MIN(OFFSET(Mortality_Rates!$B$6, $C193, 0), Mortality_Rates!$B$111), MIN(OFFSET(Mortality_Rates!$B$6, $C193, 1),  Mortality_Rates!$C$111))</f>
        <v>6.896299098285856E-2</v>
      </c>
      <c r="O193" s="30">
        <f ca="1">(1-IF($B193="Male", $C$3, $C$4))^MIN((O$8-$C$6), $C$5)*IF($B193="Male", MIN(OFFSET(Mortality_Rates!$B$6, $C193, 0), Mortality_Rates!$B$111), MIN(OFFSET(Mortality_Rates!$B$6, $C193, 1),  Mortality_Rates!$C$111))</f>
        <v>6.816991658655569E-2</v>
      </c>
      <c r="P193" s="30">
        <f ca="1">(1-IF($B193="Male", $C$3, $C$4))^MIN((P$8-$C$6), $C$5)*IF($B193="Male", MIN(OFFSET(Mortality_Rates!$B$6, $C193, 0), Mortality_Rates!$B$111), MIN(OFFSET(Mortality_Rates!$B$6, $C193, 1),  Mortality_Rates!$C$111))</f>
        <v>6.7385962545810307E-2</v>
      </c>
      <c r="Q193" s="30">
        <f ca="1">(1-IF($B193="Male", $C$3, $C$4))^MIN((Q$8-$C$6), $C$5)*IF($B193="Male", MIN(OFFSET(Mortality_Rates!$B$6, $C193, 0), Mortality_Rates!$B$111), MIN(OFFSET(Mortality_Rates!$B$6, $C193, 1),  Mortality_Rates!$C$111))</f>
        <v>6.6611023976533484E-2</v>
      </c>
      <c r="R193" s="30">
        <f ca="1">(1-IF($B193="Male", $C$3, $C$4))^MIN((R$8-$C$6), $C$5)*IF($B193="Male", MIN(OFFSET(Mortality_Rates!$B$6, $C193, 0), Mortality_Rates!$B$111), MIN(OFFSET(Mortality_Rates!$B$6, $C193, 1),  Mortality_Rates!$C$111))</f>
        <v>6.5844997200803362E-2</v>
      </c>
      <c r="S193" s="30">
        <f ca="1">(1-IF($B193="Male", $C$3, $C$4))^MIN((S$8-$C$6), $C$5)*IF($B193="Male", MIN(OFFSET(Mortality_Rates!$B$6, $C193, 0), Mortality_Rates!$B$111), MIN(OFFSET(Mortality_Rates!$B$6, $C193, 1),  Mortality_Rates!$C$111))</f>
        <v>6.5087779732994108E-2</v>
      </c>
      <c r="T193" s="30">
        <f ca="1">(1-IF($B193="Male", $C$3, $C$4))^MIN((T$8-$C$6), $C$5)*IF($B193="Male", MIN(OFFSET(Mortality_Rates!$B$6, $C193, 0), Mortality_Rates!$B$111), MIN(OFFSET(Mortality_Rates!$B$6, $C193, 1),  Mortality_Rates!$C$111))</f>
        <v>6.4339270266064674E-2</v>
      </c>
      <c r="U193" s="30">
        <f ca="1">(1-IF($B193="Male", $C$3, $C$4))^MIN((U$8-$C$6), $C$5)*IF($B193="Male", MIN(OFFSET(Mortality_Rates!$B$6, $C193, 0), Mortality_Rates!$B$111), MIN(OFFSET(Mortality_Rates!$B$6, $C193, 1),  Mortality_Rates!$C$111))</f>
        <v>6.3599368658004946E-2</v>
      </c>
      <c r="V193" s="30">
        <f ca="1">(1-IF($B193="Male", $C$3, $C$4))^MIN((V$8-$C$6), $C$5)*IF($B193="Male", MIN(OFFSET(Mortality_Rates!$B$6, $C193, 0), Mortality_Rates!$B$111), MIN(OFFSET(Mortality_Rates!$B$6, $C193, 1),  Mortality_Rates!$C$111))</f>
        <v>6.2867975918437888E-2</v>
      </c>
      <c r="W193" s="30">
        <f ca="1">(1-IF($B193="Male", $C$3, $C$4))^MIN((W$8-$C$6), $C$5)*IF($B193="Male", MIN(OFFSET(Mortality_Rates!$B$6, $C193, 0), Mortality_Rates!$B$111), MIN(OFFSET(Mortality_Rates!$B$6, $C193, 1),  Mortality_Rates!$C$111))</f>
        <v>6.2144994195375849E-2</v>
      </c>
      <c r="X193" s="30">
        <f ca="1">(1-IF($B193="Male", $C$3, $C$4))^MIN((X$8-$C$6), $C$5)*IF($B193="Male", MIN(OFFSET(Mortality_Rates!$B$6, $C193, 0), Mortality_Rates!$B$111), MIN(OFFSET(Mortality_Rates!$B$6, $C193, 1),  Mortality_Rates!$C$111))</f>
        <v>6.1430326762129034E-2</v>
      </c>
      <c r="Y193" s="30">
        <f ca="1">(1-IF($B193="Male", $C$3, $C$4))^MIN((Y$8-$C$6), $C$5)*IF($B193="Male", MIN(OFFSET(Mortality_Rates!$B$6, $C193, 0), Mortality_Rates!$B$111), MIN(OFFSET(Mortality_Rates!$B$6, $C193, 1),  Mortality_Rates!$C$111))</f>
        <v>6.0723878004364545E-2</v>
      </c>
      <c r="Z193" s="30">
        <f ca="1">(1-IF($B193="Male", $C$3, $C$4))^MIN((Z$8-$C$6), $C$5)*IF($B193="Male", MIN(OFFSET(Mortality_Rates!$B$6, $C193, 0), Mortality_Rates!$B$111), MIN(OFFSET(Mortality_Rates!$B$6, $C193, 1),  Mortality_Rates!$C$111))</f>
        <v>6.0025553407314358E-2</v>
      </c>
      <c r="AA193" s="30">
        <f ca="1">(1-IF($B193="Male", $C$3, $C$4))^MIN((AA$8-$C$6), $C$5)*IF($B193="Male", MIN(OFFSET(Mortality_Rates!$B$6, $C193, 0), Mortality_Rates!$B$111), MIN(OFFSET(Mortality_Rates!$B$6, $C193, 1),  Mortality_Rates!$C$111))</f>
        <v>5.9335259543130243E-2</v>
      </c>
      <c r="AB193" s="30">
        <f ca="1">(1-IF($B193="Male", $C$3, $C$4))^MIN((AB$8-$C$6), $C$5)*IF($B193="Male", MIN(OFFSET(Mortality_Rates!$B$6, $C193, 0), Mortality_Rates!$B$111), MIN(OFFSET(Mortality_Rates!$B$6, $C193, 1),  Mortality_Rates!$C$111))</f>
        <v>5.8652904058384241E-2</v>
      </c>
      <c r="AC193" s="30">
        <f ca="1">(1-IF($B193="Male", $C$3, $C$4))^MIN((AC$8-$C$6), $C$5)*IF($B193="Male", MIN(OFFSET(Mortality_Rates!$B$6, $C193, 0), Mortality_Rates!$B$111), MIN(OFFSET(Mortality_Rates!$B$6, $C193, 1),  Mortality_Rates!$C$111))</f>
        <v>5.7978395661712825E-2</v>
      </c>
      <c r="AD193" s="30">
        <f ca="1">(1-IF($B193="Male", $C$3, $C$4))^MIN((AD$8-$C$6), $C$5)*IF($B193="Male", MIN(OFFSET(Mortality_Rates!$B$6, $C193, 0), Mortality_Rates!$B$111), MIN(OFFSET(Mortality_Rates!$B$6, $C193, 1),  Mortality_Rates!$C$111))</f>
        <v>5.7311644111603131E-2</v>
      </c>
      <c r="AE193" s="30">
        <f ca="1">(1-IF($B193="Male", $C$3, $C$4))^MIN((AE$8-$C$6), $C$5)*IF($B193="Male", MIN(OFFSET(Mortality_Rates!$B$6, $C193, 0), Mortality_Rates!$B$111), MIN(OFFSET(Mortality_Rates!$B$6, $C193, 1),  Mortality_Rates!$C$111))</f>
        <v>5.6652560204319705E-2</v>
      </c>
      <c r="AF193" s="30">
        <f ca="1">(1-IF($B193="Male", $C$3, $C$4))^MIN((AF$8-$C$6), $C$5)*IF($B193="Male", MIN(OFFSET(Mortality_Rates!$B$6, $C193, 0), Mortality_Rates!$B$111), MIN(OFFSET(Mortality_Rates!$B$6, $C193, 1),  Mortality_Rates!$C$111))</f>
        <v>5.600105576197003E-2</v>
      </c>
      <c r="AG193" s="30">
        <f ca="1">(1-IF($B193="Male", $C$3, $C$4))^MIN((AG$8-$C$6), $C$5)*IF($B193="Male", MIN(OFFSET(Mortality_Rates!$B$6, $C193, 0), Mortality_Rates!$B$111), MIN(OFFSET(Mortality_Rates!$B$6, $C193, 1),  Mortality_Rates!$C$111))</f>
        <v>5.5357043620707369E-2</v>
      </c>
      <c r="AH193" s="30">
        <f ca="1">(1-IF($B193="Male", $C$3, $C$4))^MIN((AH$8-$C$6), $C$5)*IF($B193="Male", MIN(OFFSET(Mortality_Rates!$B$6, $C193, 0), Mortality_Rates!$B$111), MIN(OFFSET(Mortality_Rates!$B$6, $C193, 1),  Mortality_Rates!$C$111))</f>
        <v>5.4720437619069237E-2</v>
      </c>
      <c r="AI193" s="30">
        <f ca="1">(1-IF($B193="Male", $C$3, $C$4))^MIN((AI$8-$C$6), $C$5)*IF($B193="Male", MIN(OFFSET(Mortality_Rates!$B$6, $C193, 0), Mortality_Rates!$B$111), MIN(OFFSET(Mortality_Rates!$B$6, $C193, 1),  Mortality_Rates!$C$111))</f>
        <v>5.4091152586449941E-2</v>
      </c>
      <c r="AJ193" s="30">
        <f ca="1">(1-IF($B193="Male", $C$3, $C$4))^MIN((AJ$8-$C$6), $C$5)*IF($B193="Male", MIN(OFFSET(Mortality_Rates!$B$6, $C193, 0), Mortality_Rates!$B$111), MIN(OFFSET(Mortality_Rates!$B$6, $C193, 1),  Mortality_Rates!$C$111))</f>
        <v>5.346910433170577E-2</v>
      </c>
      <c r="AK193" s="30">
        <f ca="1">(1-IF($B193="Male", $C$3, $C$4))^MIN((AK$8-$C$6), $C$5)*IF($B193="Male", MIN(OFFSET(Mortality_Rates!$B$6, $C193, 0), Mortality_Rates!$B$111), MIN(OFFSET(Mortality_Rates!$B$6, $C193, 1),  Mortality_Rates!$C$111))</f>
        <v>5.285420963189115E-2</v>
      </c>
      <c r="AL193" s="30">
        <f ca="1">(1-IF($B193="Male", $C$3, $C$4))^MIN((AL$8-$C$6), $C$5)*IF($B193="Male", MIN(OFFSET(Mortality_Rates!$B$6, $C193, 0), Mortality_Rates!$B$111), MIN(OFFSET(Mortality_Rates!$B$6, $C193, 1),  Mortality_Rates!$C$111))</f>
        <v>5.2246386221124395E-2</v>
      </c>
      <c r="AM193" s="30">
        <f ca="1">(1-IF($B193="Male", $C$3, $C$4))^MIN((AM$8-$C$6), $C$5)*IF($B193="Male", MIN(OFFSET(Mortality_Rates!$B$6, $C193, 0), Mortality_Rates!$B$111), MIN(OFFSET(Mortality_Rates!$B$6, $C193, 1),  Mortality_Rates!$C$111))</f>
        <v>5.1645552779581473E-2</v>
      </c>
      <c r="AN193" s="30">
        <f ca="1">(1-IF($B193="Male", $C$3, $C$4))^MIN((AN$8-$C$6), $C$5)*IF($B193="Male", MIN(OFFSET(Mortality_Rates!$B$6, $C193, 0), Mortality_Rates!$B$111), MIN(OFFSET(Mortality_Rates!$B$6, $C193, 1),  Mortality_Rates!$C$111))</f>
        <v>5.1051628922616291E-2</v>
      </c>
      <c r="AO193" s="30">
        <f ca="1">(1-IF($B193="Male", $C$3, $C$4))^MIN((AO$8-$C$6), $C$5)*IF($B193="Male", MIN(OFFSET(Mortality_Rates!$B$6, $C193, 0), Mortality_Rates!$B$111), MIN(OFFSET(Mortality_Rates!$B$6, $C193, 1),  Mortality_Rates!$C$111))</f>
        <v>5.0464535190006203E-2</v>
      </c>
      <c r="AP193" s="30">
        <f ca="1">(1-IF($B193="Male", $C$3, $C$4))^MIN((AP$8-$C$6), $C$5)*IF($B193="Male", MIN(OFFSET(Mortality_Rates!$B$6, $C193, 0), Mortality_Rates!$B$111), MIN(OFFSET(Mortality_Rates!$B$6, $C193, 1),  Mortality_Rates!$C$111))</f>
        <v>4.9884193035321135E-2</v>
      </c>
      <c r="AQ193" s="30">
        <f ca="1">(1-IF($B193="Male", $C$3, $C$4))^MIN((AQ$8-$C$6), $C$5)*IF($B193="Male", MIN(OFFSET(Mortality_Rates!$B$6, $C193, 0), Mortality_Rates!$B$111), MIN(OFFSET(Mortality_Rates!$B$6, $C193, 1),  Mortality_Rates!$C$111))</f>
        <v>4.9310524815414938E-2</v>
      </c>
      <c r="AR193" s="30">
        <f ca="1">(1-IF($B193="Male", $C$3, $C$4))^MIN((AR$8-$C$6), $C$5)*IF($B193="Male", MIN(OFFSET(Mortality_Rates!$B$6, $C193, 0), Mortality_Rates!$B$111), MIN(OFFSET(Mortality_Rates!$B$6, $C193, 1),  Mortality_Rates!$C$111))</f>
        <v>4.8743453780037665E-2</v>
      </c>
      <c r="AS193" s="30">
        <f ca="1">(1-IF($B193="Male", $C$3, $C$4))^MIN((AS$8-$C$6), $C$5)*IF($B193="Male", MIN(OFFSET(Mortality_Rates!$B$6, $C193, 0), Mortality_Rates!$B$111), MIN(OFFSET(Mortality_Rates!$B$6, $C193, 1),  Mortality_Rates!$C$111))</f>
        <v>4.8182904061567236E-2</v>
      </c>
      <c r="AT193" s="30">
        <f ca="1">(1-IF($B193="Male", $C$3, $C$4))^MIN((AT$8-$C$6), $C$5)*IF($B193="Male", MIN(OFFSET(Mortality_Rates!$B$6, $C193, 0), Mortality_Rates!$B$111), MIN(OFFSET(Mortality_Rates!$B$6, $C193, 1),  Mortality_Rates!$C$111))</f>
        <v>4.7628800664859215E-2</v>
      </c>
      <c r="AU193" s="30">
        <f ca="1">(1-IF($B193="Male", $C$3, $C$4))^MIN((AU$8-$C$6), $C$5)*IF($B193="Male", MIN(OFFSET(Mortality_Rates!$B$6, $C193, 0), Mortality_Rates!$B$111), MIN(OFFSET(Mortality_Rates!$B$6, $C193, 1),  Mortality_Rates!$C$111))</f>
        <v>4.708106945721334E-2</v>
      </c>
      <c r="AV193" s="30">
        <f ca="1">(1-IF($B193="Male", $C$3, $C$4))^MIN((AV$8-$C$6), $C$5)*IF($B193="Male", MIN(OFFSET(Mortality_Rates!$B$6, $C193, 0), Mortality_Rates!$B$111), MIN(OFFSET(Mortality_Rates!$B$6, $C193, 1),  Mortality_Rates!$C$111))</f>
        <v>4.6539637158455383E-2</v>
      </c>
      <c r="AW193" s="30">
        <f ca="1">(1-IF($B193="Male", $C$3, $C$4))^MIN((AW$8-$C$6), $C$5)*IF($B193="Male", MIN(OFFSET(Mortality_Rates!$B$6, $C193, 0), Mortality_Rates!$B$111), MIN(OFFSET(Mortality_Rates!$B$6, $C193, 1),  Mortality_Rates!$C$111))</f>
        <v>4.6004431331133147E-2</v>
      </c>
      <c r="AX193" s="30">
        <f ca="1">(1-IF($B193="Male", $C$3, $C$4))^MIN((AX$8-$C$6), $C$5)*IF($B193="Male", MIN(OFFSET(Mortality_Rates!$B$6, $C193, 0), Mortality_Rates!$B$111), MIN(OFFSET(Mortality_Rates!$B$6, $C193, 1),  Mortality_Rates!$C$111))</f>
        <v>4.5475380370825116E-2</v>
      </c>
      <c r="AY193" s="30">
        <f ca="1">(1-IF($B193="Male", $C$3, $C$4))^MIN((AY$8-$C$6), $C$5)*IF($B193="Male", MIN(OFFSET(Mortality_Rates!$B$6, $C193, 0), Mortality_Rates!$B$111), MIN(OFFSET(Mortality_Rates!$B$6, $C193, 1),  Mortality_Rates!$C$111))</f>
        <v>4.495241349656063E-2</v>
      </c>
      <c r="AZ193" s="30">
        <f ca="1">(1-IF($B193="Male", $C$3, $C$4))^MIN((AZ$8-$C$6), $C$5)*IF($B193="Male", MIN(OFFSET(Mortality_Rates!$B$6, $C193, 0), Mortality_Rates!$B$111), MIN(OFFSET(Mortality_Rates!$B$6, $C193, 1),  Mortality_Rates!$C$111))</f>
        <v>4.4435460741350186E-2</v>
      </c>
      <c r="BA193" s="30">
        <f ca="1">(1-IF($B193="Male", $C$3, $C$4))^MIN((BA$8-$C$6), $C$5)*IF($B193="Male", MIN(OFFSET(Mortality_Rates!$B$6, $C193, 0), Mortality_Rates!$B$111), MIN(OFFSET(Mortality_Rates!$B$6, $C193, 1),  Mortality_Rates!$C$111))</f>
        <v>4.3924452942824661E-2</v>
      </c>
      <c r="BB193" s="30">
        <f ca="1">(1-IF($B193="Male", $C$3, $C$4))^MIN((BB$8-$C$6), $C$5)*IF($B193="Male", MIN(OFFSET(Mortality_Rates!$B$6, $C193, 0), Mortality_Rates!$B$111), MIN(OFFSET(Mortality_Rates!$B$6, $C193, 1),  Mortality_Rates!$C$111))</f>
        <v>4.3924452942824661E-2</v>
      </c>
      <c r="BC193" s="30">
        <f ca="1">(1-IF($B193="Male", $C$3, $C$4))^MIN((BC$8-$C$6), $C$5)*IF($B193="Male", MIN(OFFSET(Mortality_Rates!$B$6, $C193, 0), Mortality_Rates!$B$111), MIN(OFFSET(Mortality_Rates!$B$6, $C193, 1),  Mortality_Rates!$C$111))</f>
        <v>4.3924452942824661E-2</v>
      </c>
      <c r="BD193" s="30">
        <f ca="1">(1-IF($B193="Male", $C$3, $C$4))^MIN((BD$8-$C$6), $C$5)*IF($B193="Male", MIN(OFFSET(Mortality_Rates!$B$6, $C193, 0), Mortality_Rates!$B$111), MIN(OFFSET(Mortality_Rates!$B$6, $C193, 1),  Mortality_Rates!$C$111))</f>
        <v>4.3924452942824661E-2</v>
      </c>
      <c r="BE193" s="30">
        <f ca="1">(1-IF($B193="Male", $C$3, $C$4))^MIN((BE$8-$C$6), $C$5)*IF($B193="Male", MIN(OFFSET(Mortality_Rates!$B$6, $C193, 0), Mortality_Rates!$B$111), MIN(OFFSET(Mortality_Rates!$B$6, $C193, 1),  Mortality_Rates!$C$111))</f>
        <v>4.3924452942824661E-2</v>
      </c>
      <c r="BF193" s="30">
        <f ca="1">(1-IF($B193="Male", $C$3, $C$4))^MIN((BF$8-$C$6), $C$5)*IF($B193="Male", MIN(OFFSET(Mortality_Rates!$B$6, $C193, 0), Mortality_Rates!$B$111), MIN(OFFSET(Mortality_Rates!$B$6, $C193, 1),  Mortality_Rates!$C$111))</f>
        <v>4.3924452942824661E-2</v>
      </c>
      <c r="BG193" s="30">
        <f ca="1">(1-IF($B193="Male", $C$3, $C$4))^MIN((BG$8-$C$6), $C$5)*IF($B193="Male", MIN(OFFSET(Mortality_Rates!$B$6, $C193, 0), Mortality_Rates!$B$111), MIN(OFFSET(Mortality_Rates!$B$6, $C193, 1),  Mortality_Rates!$C$111))</f>
        <v>4.3924452942824661E-2</v>
      </c>
      <c r="BH193" s="30">
        <f ca="1">(1-IF($B193="Male", $C$3, $C$4))^MIN((BH$8-$C$6), $C$5)*IF($B193="Male", MIN(OFFSET(Mortality_Rates!$B$6, $C193, 0), Mortality_Rates!$B$111), MIN(OFFSET(Mortality_Rates!$B$6, $C193, 1),  Mortality_Rates!$C$111))</f>
        <v>4.3924452942824661E-2</v>
      </c>
      <c r="BI193" s="30">
        <f ca="1">(1-IF($B193="Male", $C$3, $C$4))^MIN((BI$8-$C$6), $C$5)*IF($B193="Male", MIN(OFFSET(Mortality_Rates!$B$6, $C193, 0), Mortality_Rates!$B$111), MIN(OFFSET(Mortality_Rates!$B$6, $C193, 1),  Mortality_Rates!$C$111))</f>
        <v>4.3924452942824661E-2</v>
      </c>
      <c r="BJ193" s="30">
        <f ca="1">(1-IF($B193="Male", $C$3, $C$4))^MIN((BJ$8-$C$6), $C$5)*IF($B193="Male", MIN(OFFSET(Mortality_Rates!$B$6, $C193, 0), Mortality_Rates!$B$111), MIN(OFFSET(Mortality_Rates!$B$6, $C193, 1),  Mortality_Rates!$C$111))</f>
        <v>4.3924452942824661E-2</v>
      </c>
      <c r="BK193" s="30">
        <f ca="1">(1-IF($B193="Male", $C$3, $C$4))^MIN((BK$8-$C$6), $C$5)*IF($B193="Male", MIN(OFFSET(Mortality_Rates!$B$6, $C193, 0), Mortality_Rates!$B$111), MIN(OFFSET(Mortality_Rates!$B$6, $C193, 1),  Mortality_Rates!$C$111))</f>
        <v>4.3924452942824661E-2</v>
      </c>
    </row>
    <row r="194" spans="1:63" x14ac:dyDescent="0.35">
      <c r="A194" t="s">
        <v>38</v>
      </c>
      <c r="B194" t="s">
        <v>32</v>
      </c>
      <c r="C194">
        <f t="shared" si="28"/>
        <v>84</v>
      </c>
      <c r="D194" s="30">
        <f ca="1">(1-IF($B194="Male", $C$3, $C$4))^MIN((D$8-$C$6), $C$5)*IF($B194="Male", MIN(OFFSET(Mortality_Rates!$B$6, $C194, 0), Mortality_Rates!$B$111), MIN(OFFSET(Mortality_Rates!$B$6, $C194, 1),  Mortality_Rates!$C$111))</f>
        <v>8.66034735E-2</v>
      </c>
      <c r="E194" s="30">
        <f ca="1">(1-IF($B194="Male", $C$3, $C$4))^MIN((E$8-$C$6), $C$5)*IF($B194="Male", MIN(OFFSET(Mortality_Rates!$B$6, $C194, 0), Mortality_Rates!$B$111), MIN(OFFSET(Mortality_Rates!$B$6, $C194, 1),  Mortality_Rates!$C$111))</f>
        <v>8.5607533554749995E-2</v>
      </c>
      <c r="F194" s="30">
        <f ca="1">(1-IF($B194="Male", $C$3, $C$4))^MIN((F$8-$C$6), $C$5)*IF($B194="Male", MIN(OFFSET(Mortality_Rates!$B$6, $C194, 0), Mortality_Rates!$B$111), MIN(OFFSET(Mortality_Rates!$B$6, $C194, 1),  Mortality_Rates!$C$111))</f>
        <v>8.4623046918870376E-2</v>
      </c>
      <c r="G194" s="30">
        <f ca="1">(1-IF($B194="Male", $C$3, $C$4))^MIN((G$8-$C$6), $C$5)*IF($B194="Male", MIN(OFFSET(Mortality_Rates!$B$6, $C194, 0), Mortality_Rates!$B$111), MIN(OFFSET(Mortality_Rates!$B$6, $C194, 1),  Mortality_Rates!$C$111))</f>
        <v>8.3649881879303375E-2</v>
      </c>
      <c r="H194" s="30">
        <f ca="1">(1-IF($B194="Male", $C$3, $C$4))^MIN((H$8-$C$6), $C$5)*IF($B194="Male", MIN(OFFSET(Mortality_Rates!$B$6, $C194, 0), Mortality_Rates!$B$111), MIN(OFFSET(Mortality_Rates!$B$6, $C194, 1),  Mortality_Rates!$C$111))</f>
        <v>8.2687908237691385E-2</v>
      </c>
      <c r="I194" s="30">
        <f ca="1">(1-IF($B194="Male", $C$3, $C$4))^MIN((I$8-$C$6), $C$5)*IF($B194="Male", MIN(OFFSET(Mortality_Rates!$B$6, $C194, 0), Mortality_Rates!$B$111), MIN(OFFSET(Mortality_Rates!$B$6, $C194, 1),  Mortality_Rates!$C$111))</f>
        <v>8.1736997292957927E-2</v>
      </c>
      <c r="J194" s="30">
        <f ca="1">(1-IF($B194="Male", $C$3, $C$4))^MIN((J$8-$C$6), $C$5)*IF($B194="Male", MIN(OFFSET(Mortality_Rates!$B$6, $C194, 0), Mortality_Rates!$B$111), MIN(OFFSET(Mortality_Rates!$B$6, $C194, 1),  Mortality_Rates!$C$111))</f>
        <v>8.0797021824088919E-2</v>
      </c>
      <c r="K194" s="30">
        <f ca="1">(1-IF($B194="Male", $C$3, $C$4))^MIN((K$8-$C$6), $C$5)*IF($B194="Male", MIN(OFFSET(Mortality_Rates!$B$6, $C194, 0), Mortality_Rates!$B$111), MIN(OFFSET(Mortality_Rates!$B$6, $C194, 1),  Mortality_Rates!$C$111))</f>
        <v>7.9867856073111893E-2</v>
      </c>
      <c r="L194" s="30">
        <f ca="1">(1-IF($B194="Male", $C$3, $C$4))^MIN((L$8-$C$6), $C$5)*IF($B194="Male", MIN(OFFSET(Mortality_Rates!$B$6, $C194, 0), Mortality_Rates!$B$111), MIN(OFFSET(Mortality_Rates!$B$6, $C194, 1),  Mortality_Rates!$C$111))</f>
        <v>7.8949375728271112E-2</v>
      </c>
      <c r="M194" s="30">
        <f ca="1">(1-IF($B194="Male", $C$3, $C$4))^MIN((M$8-$C$6), $C$5)*IF($B194="Male", MIN(OFFSET(Mortality_Rates!$B$6, $C194, 0), Mortality_Rates!$B$111), MIN(OFFSET(Mortality_Rates!$B$6, $C194, 1),  Mortality_Rates!$C$111))</f>
        <v>7.8041457907396E-2</v>
      </c>
      <c r="N194" s="30">
        <f ca="1">(1-IF($B194="Male", $C$3, $C$4))^MIN((N$8-$C$6), $C$5)*IF($B194="Male", MIN(OFFSET(Mortality_Rates!$B$6, $C194, 0), Mortality_Rates!$B$111), MIN(OFFSET(Mortality_Rates!$B$6, $C194, 1),  Mortality_Rates!$C$111))</f>
        <v>7.7143981141460941E-2</v>
      </c>
      <c r="O194" s="30">
        <f ca="1">(1-IF($B194="Male", $C$3, $C$4))^MIN((O$8-$C$6), $C$5)*IF($B194="Male", MIN(OFFSET(Mortality_Rates!$B$6, $C194, 0), Mortality_Rates!$B$111), MIN(OFFSET(Mortality_Rates!$B$6, $C194, 1),  Mortality_Rates!$C$111))</f>
        <v>7.6256825358334154E-2</v>
      </c>
      <c r="P194" s="30">
        <f ca="1">(1-IF($B194="Male", $C$3, $C$4))^MIN((P$8-$C$6), $C$5)*IF($B194="Male", MIN(OFFSET(Mortality_Rates!$B$6, $C194, 0), Mortality_Rates!$B$111), MIN(OFFSET(Mortality_Rates!$B$6, $C194, 1),  Mortality_Rates!$C$111))</f>
        <v>7.5379871866713313E-2</v>
      </c>
      <c r="Q194" s="30">
        <f ca="1">(1-IF($B194="Male", $C$3, $C$4))^MIN((Q$8-$C$6), $C$5)*IF($B194="Male", MIN(OFFSET(Mortality_Rates!$B$6, $C194, 0), Mortality_Rates!$B$111), MIN(OFFSET(Mortality_Rates!$B$6, $C194, 1),  Mortality_Rates!$C$111))</f>
        <v>7.4513003340246103E-2</v>
      </c>
      <c r="R194" s="30">
        <f ca="1">(1-IF($B194="Male", $C$3, $C$4))^MIN((R$8-$C$6), $C$5)*IF($B194="Male", MIN(OFFSET(Mortality_Rates!$B$6, $C194, 0), Mortality_Rates!$B$111), MIN(OFFSET(Mortality_Rates!$B$6, $C194, 1),  Mortality_Rates!$C$111))</f>
        <v>7.3656103801833281E-2</v>
      </c>
      <c r="S194" s="30">
        <f ca="1">(1-IF($B194="Male", $C$3, $C$4))^MIN((S$8-$C$6), $C$5)*IF($B194="Male", MIN(OFFSET(Mortality_Rates!$B$6, $C194, 0), Mortality_Rates!$B$111), MIN(OFFSET(Mortality_Rates!$B$6, $C194, 1),  Mortality_Rates!$C$111))</f>
        <v>7.2809058608112195E-2</v>
      </c>
      <c r="T194" s="30">
        <f ca="1">(1-IF($B194="Male", $C$3, $C$4))^MIN((T$8-$C$6), $C$5)*IF($B194="Male", MIN(OFFSET(Mortality_Rates!$B$6, $C194, 0), Mortality_Rates!$B$111), MIN(OFFSET(Mortality_Rates!$B$6, $C194, 1),  Mortality_Rates!$C$111))</f>
        <v>7.1971754434118906E-2</v>
      </c>
      <c r="U194" s="30">
        <f ca="1">(1-IF($B194="Male", $C$3, $C$4))^MIN((U$8-$C$6), $C$5)*IF($B194="Male", MIN(OFFSET(Mortality_Rates!$B$6, $C194, 0), Mortality_Rates!$B$111), MIN(OFFSET(Mortality_Rates!$B$6, $C194, 1),  Mortality_Rates!$C$111))</f>
        <v>7.1144079258126533E-2</v>
      </c>
      <c r="V194" s="30">
        <f ca="1">(1-IF($B194="Male", $C$3, $C$4))^MIN((V$8-$C$6), $C$5)*IF($B194="Male", MIN(OFFSET(Mortality_Rates!$B$6, $C194, 0), Mortality_Rates!$B$111), MIN(OFFSET(Mortality_Rates!$B$6, $C194, 1),  Mortality_Rates!$C$111))</f>
        <v>7.0325922346658076E-2</v>
      </c>
      <c r="W194" s="30">
        <f ca="1">(1-IF($B194="Male", $C$3, $C$4))^MIN((W$8-$C$6), $C$5)*IF($B194="Male", MIN(OFFSET(Mortality_Rates!$B$6, $C194, 0), Mortality_Rates!$B$111), MIN(OFFSET(Mortality_Rates!$B$6, $C194, 1),  Mortality_Rates!$C$111))</f>
        <v>6.951717423967152E-2</v>
      </c>
      <c r="X194" s="30">
        <f ca="1">(1-IF($B194="Male", $C$3, $C$4))^MIN((X$8-$C$6), $C$5)*IF($B194="Male", MIN(OFFSET(Mortality_Rates!$B$6, $C194, 0), Mortality_Rates!$B$111), MIN(OFFSET(Mortality_Rates!$B$6, $C194, 1),  Mortality_Rates!$C$111))</f>
        <v>6.8717726735915294E-2</v>
      </c>
      <c r="Y194" s="30">
        <f ca="1">(1-IF($B194="Male", $C$3, $C$4))^MIN((Y$8-$C$6), $C$5)*IF($B194="Male", MIN(OFFSET(Mortality_Rates!$B$6, $C194, 0), Mortality_Rates!$B$111), MIN(OFFSET(Mortality_Rates!$B$6, $C194, 1),  Mortality_Rates!$C$111))</f>
        <v>6.7927472878452272E-2</v>
      </c>
      <c r="Z194" s="30">
        <f ca="1">(1-IF($B194="Male", $C$3, $C$4))^MIN((Z$8-$C$6), $C$5)*IF($B194="Male", MIN(OFFSET(Mortality_Rates!$B$6, $C194, 0), Mortality_Rates!$B$111), MIN(OFFSET(Mortality_Rates!$B$6, $C194, 1),  Mortality_Rates!$C$111))</f>
        <v>6.7146306940350078E-2</v>
      </c>
      <c r="AA194" s="30">
        <f ca="1">(1-IF($B194="Male", $C$3, $C$4))^MIN((AA$8-$C$6), $C$5)*IF($B194="Male", MIN(OFFSET(Mortality_Rates!$B$6, $C194, 0), Mortality_Rates!$B$111), MIN(OFFSET(Mortality_Rates!$B$6, $C194, 1),  Mortality_Rates!$C$111))</f>
        <v>6.6374124410536042E-2</v>
      </c>
      <c r="AB194" s="30">
        <f ca="1">(1-IF($B194="Male", $C$3, $C$4))^MIN((AB$8-$C$6), $C$5)*IF($B194="Male", MIN(OFFSET(Mortality_Rates!$B$6, $C194, 0), Mortality_Rates!$B$111), MIN(OFFSET(Mortality_Rates!$B$6, $C194, 1),  Mortality_Rates!$C$111))</f>
        <v>6.5610821979814882E-2</v>
      </c>
      <c r="AC194" s="30">
        <f ca="1">(1-IF($B194="Male", $C$3, $C$4))^MIN((AC$8-$C$6), $C$5)*IF($B194="Male", MIN(OFFSET(Mortality_Rates!$B$6, $C194, 0), Mortality_Rates!$B$111), MIN(OFFSET(Mortality_Rates!$B$6, $C194, 1),  Mortality_Rates!$C$111))</f>
        <v>6.485629752704701E-2</v>
      </c>
      <c r="AD194" s="30">
        <f ca="1">(1-IF($B194="Male", $C$3, $C$4))^MIN((AD$8-$C$6), $C$5)*IF($B194="Male", MIN(OFFSET(Mortality_Rates!$B$6, $C194, 0), Mortality_Rates!$B$111), MIN(OFFSET(Mortality_Rates!$B$6, $C194, 1),  Mortality_Rates!$C$111))</f>
        <v>6.411045010548598E-2</v>
      </c>
      <c r="AE194" s="30">
        <f ca="1">(1-IF($B194="Male", $C$3, $C$4))^MIN((AE$8-$C$6), $C$5)*IF($B194="Male", MIN(OFFSET(Mortality_Rates!$B$6, $C194, 0), Mortality_Rates!$B$111), MIN(OFFSET(Mortality_Rates!$B$6, $C194, 1),  Mortality_Rates!$C$111))</f>
        <v>6.3373179929272896E-2</v>
      </c>
      <c r="AF194" s="30">
        <f ca="1">(1-IF($B194="Male", $C$3, $C$4))^MIN((AF$8-$C$6), $C$5)*IF($B194="Male", MIN(OFFSET(Mortality_Rates!$B$6, $C194, 0), Mortality_Rates!$B$111), MIN(OFFSET(Mortality_Rates!$B$6, $C194, 1),  Mortality_Rates!$C$111))</f>
        <v>6.2644388360086262E-2</v>
      </c>
      <c r="AG194" s="30">
        <f ca="1">(1-IF($B194="Male", $C$3, $C$4))^MIN((AG$8-$C$6), $C$5)*IF($B194="Male", MIN(OFFSET(Mortality_Rates!$B$6, $C194, 0), Mortality_Rates!$B$111), MIN(OFFSET(Mortality_Rates!$B$6, $C194, 1),  Mortality_Rates!$C$111))</f>
        <v>6.1923977893945263E-2</v>
      </c>
      <c r="AH194" s="30">
        <f ca="1">(1-IF($B194="Male", $C$3, $C$4))^MIN((AH$8-$C$6), $C$5)*IF($B194="Male", MIN(OFFSET(Mortality_Rates!$B$6, $C194, 0), Mortality_Rates!$B$111), MIN(OFFSET(Mortality_Rates!$B$6, $C194, 1),  Mortality_Rates!$C$111))</f>
        <v>6.1211852148164894E-2</v>
      </c>
      <c r="AI194" s="30">
        <f ca="1">(1-IF($B194="Male", $C$3, $C$4))^MIN((AI$8-$C$6), $C$5)*IF($B194="Male", MIN(OFFSET(Mortality_Rates!$B$6, $C194, 0), Mortality_Rates!$B$111), MIN(OFFSET(Mortality_Rates!$B$6, $C194, 1),  Mortality_Rates!$C$111))</f>
        <v>6.0507915848460998E-2</v>
      </c>
      <c r="AJ194" s="30">
        <f ca="1">(1-IF($B194="Male", $C$3, $C$4))^MIN((AJ$8-$C$6), $C$5)*IF($B194="Male", MIN(OFFSET(Mortality_Rates!$B$6, $C194, 0), Mortality_Rates!$B$111), MIN(OFFSET(Mortality_Rates!$B$6, $C194, 1),  Mortality_Rates!$C$111))</f>
        <v>5.9812074816203702E-2</v>
      </c>
      <c r="AK194" s="30">
        <f ca="1">(1-IF($B194="Male", $C$3, $C$4))^MIN((AK$8-$C$6), $C$5)*IF($B194="Male", MIN(OFFSET(Mortality_Rates!$B$6, $C194, 0), Mortality_Rates!$B$111), MIN(OFFSET(Mortality_Rates!$B$6, $C194, 1),  Mortality_Rates!$C$111))</f>
        <v>5.9124235955817353E-2</v>
      </c>
      <c r="AL194" s="30">
        <f ca="1">(1-IF($B194="Male", $C$3, $C$4))^MIN((AL$8-$C$6), $C$5)*IF($B194="Male", MIN(OFFSET(Mortality_Rates!$B$6, $C194, 0), Mortality_Rates!$B$111), MIN(OFFSET(Mortality_Rates!$B$6, $C194, 1),  Mortality_Rates!$C$111))</f>
        <v>5.8444307242325452E-2</v>
      </c>
      <c r="AM194" s="30">
        <f ca="1">(1-IF($B194="Male", $C$3, $C$4))^MIN((AM$8-$C$6), $C$5)*IF($B194="Male", MIN(OFFSET(Mortality_Rates!$B$6, $C194, 0), Mortality_Rates!$B$111), MIN(OFFSET(Mortality_Rates!$B$6, $C194, 1),  Mortality_Rates!$C$111))</f>
        <v>5.7772197709038714E-2</v>
      </c>
      <c r="AN194" s="30">
        <f ca="1">(1-IF($B194="Male", $C$3, $C$4))^MIN((AN$8-$C$6), $C$5)*IF($B194="Male", MIN(OFFSET(Mortality_Rates!$B$6, $C194, 0), Mortality_Rates!$B$111), MIN(OFFSET(Mortality_Rates!$B$6, $C194, 1),  Mortality_Rates!$C$111))</f>
        <v>5.7107817435384775E-2</v>
      </c>
      <c r="AO194" s="30">
        <f ca="1">(1-IF($B194="Male", $C$3, $C$4))^MIN((AO$8-$C$6), $C$5)*IF($B194="Male", MIN(OFFSET(Mortality_Rates!$B$6, $C194, 0), Mortality_Rates!$B$111), MIN(OFFSET(Mortality_Rates!$B$6, $C194, 1),  Mortality_Rates!$C$111))</f>
        <v>5.6451077534877846E-2</v>
      </c>
      <c r="AP194" s="30">
        <f ca="1">(1-IF($B194="Male", $C$3, $C$4))^MIN((AP$8-$C$6), $C$5)*IF($B194="Male", MIN(OFFSET(Mortality_Rates!$B$6, $C194, 0), Mortality_Rates!$B$111), MIN(OFFSET(Mortality_Rates!$B$6, $C194, 1),  Mortality_Rates!$C$111))</f>
        <v>5.5801890143226757E-2</v>
      </c>
      <c r="AQ194" s="30">
        <f ca="1">(1-IF($B194="Male", $C$3, $C$4))^MIN((AQ$8-$C$6), $C$5)*IF($B194="Male", MIN(OFFSET(Mortality_Rates!$B$6, $C194, 0), Mortality_Rates!$B$111), MIN(OFFSET(Mortality_Rates!$B$6, $C194, 1),  Mortality_Rates!$C$111))</f>
        <v>5.5160168406579647E-2</v>
      </c>
      <c r="AR194" s="30">
        <f ca="1">(1-IF($B194="Male", $C$3, $C$4))^MIN((AR$8-$C$6), $C$5)*IF($B194="Male", MIN(OFFSET(Mortality_Rates!$B$6, $C194, 0), Mortality_Rates!$B$111), MIN(OFFSET(Mortality_Rates!$B$6, $C194, 1),  Mortality_Rates!$C$111))</f>
        <v>5.4525826469903983E-2</v>
      </c>
      <c r="AS194" s="30">
        <f ca="1">(1-IF($B194="Male", $C$3, $C$4))^MIN((AS$8-$C$6), $C$5)*IF($B194="Male", MIN(OFFSET(Mortality_Rates!$B$6, $C194, 0), Mortality_Rates!$B$111), MIN(OFFSET(Mortality_Rates!$B$6, $C194, 1),  Mortality_Rates!$C$111))</f>
        <v>5.3898779465500084E-2</v>
      </c>
      <c r="AT194" s="30">
        <f ca="1">(1-IF($B194="Male", $C$3, $C$4))^MIN((AT$8-$C$6), $C$5)*IF($B194="Male", MIN(OFFSET(Mortality_Rates!$B$6, $C194, 0), Mortality_Rates!$B$111), MIN(OFFSET(Mortality_Rates!$B$6, $C194, 1),  Mortality_Rates!$C$111))</f>
        <v>5.3278943501646837E-2</v>
      </c>
      <c r="AU194" s="30">
        <f ca="1">(1-IF($B194="Male", $C$3, $C$4))^MIN((AU$8-$C$6), $C$5)*IF($B194="Male", MIN(OFFSET(Mortality_Rates!$B$6, $C194, 0), Mortality_Rates!$B$111), MIN(OFFSET(Mortality_Rates!$B$6, $C194, 1),  Mortality_Rates!$C$111))</f>
        <v>5.2666235651377902E-2</v>
      </c>
      <c r="AV194" s="30">
        <f ca="1">(1-IF($B194="Male", $C$3, $C$4))^MIN((AV$8-$C$6), $C$5)*IF($B194="Male", MIN(OFFSET(Mortality_Rates!$B$6, $C194, 0), Mortality_Rates!$B$111), MIN(OFFSET(Mortality_Rates!$B$6, $C194, 1),  Mortality_Rates!$C$111))</f>
        <v>5.2060573941387057E-2</v>
      </c>
      <c r="AW194" s="30">
        <f ca="1">(1-IF($B194="Male", $C$3, $C$4))^MIN((AW$8-$C$6), $C$5)*IF($B194="Male", MIN(OFFSET(Mortality_Rates!$B$6, $C194, 0), Mortality_Rates!$B$111), MIN(OFFSET(Mortality_Rates!$B$6, $C194, 1),  Mortality_Rates!$C$111))</f>
        <v>5.1461877341061113E-2</v>
      </c>
      <c r="AX194" s="30">
        <f ca="1">(1-IF($B194="Male", $C$3, $C$4))^MIN((AX$8-$C$6), $C$5)*IF($B194="Male", MIN(OFFSET(Mortality_Rates!$B$6, $C194, 0), Mortality_Rates!$B$111), MIN(OFFSET(Mortality_Rates!$B$6, $C194, 1),  Mortality_Rates!$C$111))</f>
        <v>5.087006575163891E-2</v>
      </c>
      <c r="AY194" s="30">
        <f ca="1">(1-IF($B194="Male", $C$3, $C$4))^MIN((AY$8-$C$6), $C$5)*IF($B194="Male", MIN(OFFSET(Mortality_Rates!$B$6, $C194, 0), Mortality_Rates!$B$111), MIN(OFFSET(Mortality_Rates!$B$6, $C194, 1),  Mortality_Rates!$C$111))</f>
        <v>5.0285059995495054E-2</v>
      </c>
      <c r="AZ194" s="30">
        <f ca="1">(1-IF($B194="Male", $C$3, $C$4))^MIN((AZ$8-$C$6), $C$5)*IF($B194="Male", MIN(OFFSET(Mortality_Rates!$B$6, $C194, 0), Mortality_Rates!$B$111), MIN(OFFSET(Mortality_Rates!$B$6, $C194, 1),  Mortality_Rates!$C$111))</f>
        <v>4.9706781805546864E-2</v>
      </c>
      <c r="BA194" s="30">
        <f ca="1">(1-IF($B194="Male", $C$3, $C$4))^MIN((BA$8-$C$6), $C$5)*IF($B194="Male", MIN(OFFSET(Mortality_Rates!$B$6, $C194, 0), Mortality_Rates!$B$111), MIN(OFFSET(Mortality_Rates!$B$6, $C194, 1),  Mortality_Rates!$C$111))</f>
        <v>4.9135153814783082E-2</v>
      </c>
      <c r="BB194" s="30">
        <f ca="1">(1-IF($B194="Male", $C$3, $C$4))^MIN((BB$8-$C$6), $C$5)*IF($B194="Male", MIN(OFFSET(Mortality_Rates!$B$6, $C194, 0), Mortality_Rates!$B$111), MIN(OFFSET(Mortality_Rates!$B$6, $C194, 1),  Mortality_Rates!$C$111))</f>
        <v>4.9135153814783082E-2</v>
      </c>
      <c r="BC194" s="30">
        <f ca="1">(1-IF($B194="Male", $C$3, $C$4))^MIN((BC$8-$C$6), $C$5)*IF($B194="Male", MIN(OFFSET(Mortality_Rates!$B$6, $C194, 0), Mortality_Rates!$B$111), MIN(OFFSET(Mortality_Rates!$B$6, $C194, 1),  Mortality_Rates!$C$111))</f>
        <v>4.9135153814783082E-2</v>
      </c>
      <c r="BD194" s="30">
        <f ca="1">(1-IF($B194="Male", $C$3, $C$4))^MIN((BD$8-$C$6), $C$5)*IF($B194="Male", MIN(OFFSET(Mortality_Rates!$B$6, $C194, 0), Mortality_Rates!$B$111), MIN(OFFSET(Mortality_Rates!$B$6, $C194, 1),  Mortality_Rates!$C$111))</f>
        <v>4.9135153814783082E-2</v>
      </c>
      <c r="BE194" s="30">
        <f ca="1">(1-IF($B194="Male", $C$3, $C$4))^MIN((BE$8-$C$6), $C$5)*IF($B194="Male", MIN(OFFSET(Mortality_Rates!$B$6, $C194, 0), Mortality_Rates!$B$111), MIN(OFFSET(Mortality_Rates!$B$6, $C194, 1),  Mortality_Rates!$C$111))</f>
        <v>4.9135153814783082E-2</v>
      </c>
      <c r="BF194" s="30">
        <f ca="1">(1-IF($B194="Male", $C$3, $C$4))^MIN((BF$8-$C$6), $C$5)*IF($B194="Male", MIN(OFFSET(Mortality_Rates!$B$6, $C194, 0), Mortality_Rates!$B$111), MIN(OFFSET(Mortality_Rates!$B$6, $C194, 1),  Mortality_Rates!$C$111))</f>
        <v>4.9135153814783082E-2</v>
      </c>
      <c r="BG194" s="30">
        <f ca="1">(1-IF($B194="Male", $C$3, $C$4))^MIN((BG$8-$C$6), $C$5)*IF($B194="Male", MIN(OFFSET(Mortality_Rates!$B$6, $C194, 0), Mortality_Rates!$B$111), MIN(OFFSET(Mortality_Rates!$B$6, $C194, 1),  Mortality_Rates!$C$111))</f>
        <v>4.9135153814783082E-2</v>
      </c>
      <c r="BH194" s="30">
        <f ca="1">(1-IF($B194="Male", $C$3, $C$4))^MIN((BH$8-$C$6), $C$5)*IF($B194="Male", MIN(OFFSET(Mortality_Rates!$B$6, $C194, 0), Mortality_Rates!$B$111), MIN(OFFSET(Mortality_Rates!$B$6, $C194, 1),  Mortality_Rates!$C$111))</f>
        <v>4.9135153814783082E-2</v>
      </c>
      <c r="BI194" s="30">
        <f ca="1">(1-IF($B194="Male", $C$3, $C$4))^MIN((BI$8-$C$6), $C$5)*IF($B194="Male", MIN(OFFSET(Mortality_Rates!$B$6, $C194, 0), Mortality_Rates!$B$111), MIN(OFFSET(Mortality_Rates!$B$6, $C194, 1),  Mortality_Rates!$C$111))</f>
        <v>4.9135153814783082E-2</v>
      </c>
      <c r="BJ194" s="30">
        <f ca="1">(1-IF($B194="Male", $C$3, $C$4))^MIN((BJ$8-$C$6), $C$5)*IF($B194="Male", MIN(OFFSET(Mortality_Rates!$B$6, $C194, 0), Mortality_Rates!$B$111), MIN(OFFSET(Mortality_Rates!$B$6, $C194, 1),  Mortality_Rates!$C$111))</f>
        <v>4.9135153814783082E-2</v>
      </c>
      <c r="BK194" s="30">
        <f ca="1">(1-IF($B194="Male", $C$3, $C$4))^MIN((BK$8-$C$6), $C$5)*IF($B194="Male", MIN(OFFSET(Mortality_Rates!$B$6, $C194, 0), Mortality_Rates!$B$111), MIN(OFFSET(Mortality_Rates!$B$6, $C194, 1),  Mortality_Rates!$C$111))</f>
        <v>4.9135153814783082E-2</v>
      </c>
    </row>
    <row r="195" spans="1:63" x14ac:dyDescent="0.35">
      <c r="A195" t="s">
        <v>38</v>
      </c>
      <c r="B195" t="s">
        <v>32</v>
      </c>
      <c r="C195">
        <f t="shared" si="28"/>
        <v>85</v>
      </c>
      <c r="D195" s="30">
        <f ca="1">(1-IF($B195="Male", $C$3, $C$4))^MIN((D$8-$C$6), $C$5)*IF($B195="Male", MIN(OFFSET(Mortality_Rates!$B$6, $C195, 0), Mortality_Rates!$B$111), MIN(OFFSET(Mortality_Rates!$B$6, $C195, 1),  Mortality_Rates!$C$111))</f>
        <v>9.6629829E-2</v>
      </c>
      <c r="E195" s="30">
        <f ca="1">(1-IF($B195="Male", $C$3, $C$4))^MIN((E$8-$C$6), $C$5)*IF($B195="Male", MIN(OFFSET(Mortality_Rates!$B$6, $C195, 0), Mortality_Rates!$B$111), MIN(OFFSET(Mortality_Rates!$B$6, $C195, 1),  Mortality_Rates!$C$111))</f>
        <v>9.5518585966499994E-2</v>
      </c>
      <c r="F195" s="30">
        <f ca="1">(1-IF($B195="Male", $C$3, $C$4))^MIN((F$8-$C$6), $C$5)*IF($B195="Male", MIN(OFFSET(Mortality_Rates!$B$6, $C195, 0), Mortality_Rates!$B$111), MIN(OFFSET(Mortality_Rates!$B$6, $C195, 1),  Mortality_Rates!$C$111))</f>
        <v>9.4420122227885248E-2</v>
      </c>
      <c r="G195" s="30">
        <f ca="1">(1-IF($B195="Male", $C$3, $C$4))^MIN((G$8-$C$6), $C$5)*IF($B195="Male", MIN(OFFSET(Mortality_Rates!$B$6, $C195, 0), Mortality_Rates!$B$111), MIN(OFFSET(Mortality_Rates!$B$6, $C195, 1),  Mortality_Rates!$C$111))</f>
        <v>9.3334290822264576E-2</v>
      </c>
      <c r="H195" s="30">
        <f ca="1">(1-IF($B195="Male", $C$3, $C$4))^MIN((H$8-$C$6), $C$5)*IF($B195="Male", MIN(OFFSET(Mortality_Rates!$B$6, $C195, 0), Mortality_Rates!$B$111), MIN(OFFSET(Mortality_Rates!$B$6, $C195, 1),  Mortality_Rates!$C$111))</f>
        <v>9.2260946477808539E-2</v>
      </c>
      <c r="I195" s="30">
        <f ca="1">(1-IF($B195="Male", $C$3, $C$4))^MIN((I$8-$C$6), $C$5)*IF($B195="Male", MIN(OFFSET(Mortality_Rates!$B$6, $C195, 0), Mortality_Rates!$B$111), MIN(OFFSET(Mortality_Rates!$B$6, $C195, 1),  Mortality_Rates!$C$111))</f>
        <v>9.1199945593313736E-2</v>
      </c>
      <c r="J195" s="30">
        <f ca="1">(1-IF($B195="Male", $C$3, $C$4))^MIN((J$8-$C$6), $C$5)*IF($B195="Male", MIN(OFFSET(Mortality_Rates!$B$6, $C195, 0), Mortality_Rates!$B$111), MIN(OFFSET(Mortality_Rates!$B$6, $C195, 1),  Mortality_Rates!$C$111))</f>
        <v>9.0151146218990633E-2</v>
      </c>
      <c r="K195" s="30">
        <f ca="1">(1-IF($B195="Male", $C$3, $C$4))^MIN((K$8-$C$6), $C$5)*IF($B195="Male", MIN(OFFSET(Mortality_Rates!$B$6, $C195, 0), Mortality_Rates!$B$111), MIN(OFFSET(Mortality_Rates!$B$6, $C195, 1),  Mortality_Rates!$C$111))</f>
        <v>8.911440803747224E-2</v>
      </c>
      <c r="L195" s="30">
        <f ca="1">(1-IF($B195="Male", $C$3, $C$4))^MIN((L$8-$C$6), $C$5)*IF($B195="Male", MIN(OFFSET(Mortality_Rates!$B$6, $C195, 0), Mortality_Rates!$B$111), MIN(OFFSET(Mortality_Rates!$B$6, $C195, 1),  Mortality_Rates!$C$111))</f>
        <v>8.8089592345041309E-2</v>
      </c>
      <c r="M195" s="30">
        <f ca="1">(1-IF($B195="Male", $C$3, $C$4))^MIN((M$8-$C$6), $C$5)*IF($B195="Male", MIN(OFFSET(Mortality_Rates!$B$6, $C195, 0), Mortality_Rates!$B$111), MIN(OFFSET(Mortality_Rates!$B$6, $C195, 1),  Mortality_Rates!$C$111))</f>
        <v>8.7076562033073332E-2</v>
      </c>
      <c r="N195" s="30">
        <f ca="1">(1-IF($B195="Male", $C$3, $C$4))^MIN((N$8-$C$6), $C$5)*IF($B195="Male", MIN(OFFSET(Mortality_Rates!$B$6, $C195, 0), Mortality_Rates!$B$111), MIN(OFFSET(Mortality_Rates!$B$6, $C195, 1),  Mortality_Rates!$C$111))</f>
        <v>8.6075181569692988E-2</v>
      </c>
      <c r="O195" s="30">
        <f ca="1">(1-IF($B195="Male", $C$3, $C$4))^MIN((O$8-$C$6), $C$5)*IF($B195="Male", MIN(OFFSET(Mortality_Rates!$B$6, $C195, 0), Mortality_Rates!$B$111), MIN(OFFSET(Mortality_Rates!$B$6, $C195, 1),  Mortality_Rates!$C$111))</f>
        <v>8.508531698164154E-2</v>
      </c>
      <c r="P195" s="30">
        <f ca="1">(1-IF($B195="Male", $C$3, $C$4))^MIN((P$8-$C$6), $C$5)*IF($B195="Male", MIN(OFFSET(Mortality_Rates!$B$6, $C195, 0), Mortality_Rates!$B$111), MIN(OFFSET(Mortality_Rates!$B$6, $C195, 1),  Mortality_Rates!$C$111))</f>
        <v>8.4106835836352659E-2</v>
      </c>
      <c r="Q195" s="30">
        <f ca="1">(1-IF($B195="Male", $C$3, $C$4))^MIN((Q$8-$C$6), $C$5)*IF($B195="Male", MIN(OFFSET(Mortality_Rates!$B$6, $C195, 0), Mortality_Rates!$B$111), MIN(OFFSET(Mortality_Rates!$B$6, $C195, 1),  Mortality_Rates!$C$111))</f>
        <v>8.3139607224234607E-2</v>
      </c>
      <c r="R195" s="30">
        <f ca="1">(1-IF($B195="Male", $C$3, $C$4))^MIN((R$8-$C$6), $C$5)*IF($B195="Male", MIN(OFFSET(Mortality_Rates!$B$6, $C195, 0), Mortality_Rates!$B$111), MIN(OFFSET(Mortality_Rates!$B$6, $C195, 1),  Mortality_Rates!$C$111))</f>
        <v>8.2183501741155907E-2</v>
      </c>
      <c r="S195" s="30">
        <f ca="1">(1-IF($B195="Male", $C$3, $C$4))^MIN((S$8-$C$6), $C$5)*IF($B195="Male", MIN(OFFSET(Mortality_Rates!$B$6, $C195, 0), Mortality_Rates!$B$111), MIN(OFFSET(Mortality_Rates!$B$6, $C195, 1),  Mortality_Rates!$C$111))</f>
        <v>8.1238391471132612E-2</v>
      </c>
      <c r="T195" s="30">
        <f ca="1">(1-IF($B195="Male", $C$3, $C$4))^MIN((T$8-$C$6), $C$5)*IF($B195="Male", MIN(OFFSET(Mortality_Rates!$B$6, $C195, 0), Mortality_Rates!$B$111), MIN(OFFSET(Mortality_Rates!$B$6, $C195, 1),  Mortality_Rates!$C$111))</f>
        <v>8.0304149969214589E-2</v>
      </c>
      <c r="U195" s="30">
        <f ca="1">(1-IF($B195="Male", $C$3, $C$4))^MIN((U$8-$C$6), $C$5)*IF($B195="Male", MIN(OFFSET(Mortality_Rates!$B$6, $C195, 0), Mortality_Rates!$B$111), MIN(OFFSET(Mortality_Rates!$B$6, $C195, 1),  Mortality_Rates!$C$111))</f>
        <v>7.9380652244568625E-2</v>
      </c>
      <c r="V195" s="30">
        <f ca="1">(1-IF($B195="Male", $C$3, $C$4))^MIN((V$8-$C$6), $C$5)*IF($B195="Male", MIN(OFFSET(Mortality_Rates!$B$6, $C195, 0), Mortality_Rates!$B$111), MIN(OFFSET(Mortality_Rates!$B$6, $C195, 1),  Mortality_Rates!$C$111))</f>
        <v>7.8467774743756075E-2</v>
      </c>
      <c r="W195" s="30">
        <f ca="1">(1-IF($B195="Male", $C$3, $C$4))^MIN((W$8-$C$6), $C$5)*IF($B195="Male", MIN(OFFSET(Mortality_Rates!$B$6, $C195, 0), Mortality_Rates!$B$111), MIN(OFFSET(Mortality_Rates!$B$6, $C195, 1),  Mortality_Rates!$C$111))</f>
        <v>7.7565395334202897E-2</v>
      </c>
      <c r="X195" s="30">
        <f ca="1">(1-IF($B195="Male", $C$3, $C$4))^MIN((X$8-$C$6), $C$5)*IF($B195="Male", MIN(OFFSET(Mortality_Rates!$B$6, $C195, 0), Mortality_Rates!$B$111), MIN(OFFSET(Mortality_Rates!$B$6, $C195, 1),  Mortality_Rates!$C$111))</f>
        <v>7.6673393287859562E-2</v>
      </c>
      <c r="Y195" s="30">
        <f ca="1">(1-IF($B195="Male", $C$3, $C$4))^MIN((Y$8-$C$6), $C$5)*IF($B195="Male", MIN(OFFSET(Mortality_Rates!$B$6, $C195, 0), Mortality_Rates!$B$111), MIN(OFFSET(Mortality_Rates!$B$6, $C195, 1),  Mortality_Rates!$C$111))</f>
        <v>7.579164926504918E-2</v>
      </c>
      <c r="Z195" s="30">
        <f ca="1">(1-IF($B195="Male", $C$3, $C$4))^MIN((Z$8-$C$6), $C$5)*IF($B195="Male", MIN(OFFSET(Mortality_Rates!$B$6, $C195, 0), Mortality_Rates!$B$111), MIN(OFFSET(Mortality_Rates!$B$6, $C195, 1),  Mortality_Rates!$C$111))</f>
        <v>7.4920045298501117E-2</v>
      </c>
      <c r="AA195" s="30">
        <f ca="1">(1-IF($B195="Male", $C$3, $C$4))^MIN((AA$8-$C$6), $C$5)*IF($B195="Male", MIN(OFFSET(Mortality_Rates!$B$6, $C195, 0), Mortality_Rates!$B$111), MIN(OFFSET(Mortality_Rates!$B$6, $C195, 1),  Mortality_Rates!$C$111))</f>
        <v>7.4058464777568347E-2</v>
      </c>
      <c r="AB195" s="30">
        <f ca="1">(1-IF($B195="Male", $C$3, $C$4))^MIN((AB$8-$C$6), $C$5)*IF($B195="Male", MIN(OFFSET(Mortality_Rates!$B$6, $C195, 0), Mortality_Rates!$B$111), MIN(OFFSET(Mortality_Rates!$B$6, $C195, 1),  Mortality_Rates!$C$111))</f>
        <v>7.3206792432626316E-2</v>
      </c>
      <c r="AC195" s="30">
        <f ca="1">(1-IF($B195="Male", $C$3, $C$4))^MIN((AC$8-$C$6), $C$5)*IF($B195="Male", MIN(OFFSET(Mortality_Rates!$B$6, $C195, 0), Mortality_Rates!$B$111), MIN(OFFSET(Mortality_Rates!$B$6, $C195, 1),  Mortality_Rates!$C$111))</f>
        <v>7.2364914319651114E-2</v>
      </c>
      <c r="AD195" s="30">
        <f ca="1">(1-IF($B195="Male", $C$3, $C$4))^MIN((AD$8-$C$6), $C$5)*IF($B195="Male", MIN(OFFSET(Mortality_Rates!$B$6, $C195, 0), Mortality_Rates!$B$111), MIN(OFFSET(Mortality_Rates!$B$6, $C195, 1),  Mortality_Rates!$C$111))</f>
        <v>7.1532717804975138E-2</v>
      </c>
      <c r="AE195" s="30">
        <f ca="1">(1-IF($B195="Male", $C$3, $C$4))^MIN((AE$8-$C$6), $C$5)*IF($B195="Male", MIN(OFFSET(Mortality_Rates!$B$6, $C195, 0), Mortality_Rates!$B$111), MIN(OFFSET(Mortality_Rates!$B$6, $C195, 1),  Mortality_Rates!$C$111))</f>
        <v>7.0710091550217929E-2</v>
      </c>
      <c r="AF195" s="30">
        <f ca="1">(1-IF($B195="Male", $C$3, $C$4))^MIN((AF$8-$C$6), $C$5)*IF($B195="Male", MIN(OFFSET(Mortality_Rates!$B$6, $C195, 0), Mortality_Rates!$B$111), MIN(OFFSET(Mortality_Rates!$B$6, $C195, 1),  Mortality_Rates!$C$111))</f>
        <v>6.9896925497390419E-2</v>
      </c>
      <c r="AG195" s="30">
        <f ca="1">(1-IF($B195="Male", $C$3, $C$4))^MIN((AG$8-$C$6), $C$5)*IF($B195="Male", MIN(OFFSET(Mortality_Rates!$B$6, $C195, 0), Mortality_Rates!$B$111), MIN(OFFSET(Mortality_Rates!$B$6, $C195, 1),  Mortality_Rates!$C$111))</f>
        <v>6.9093110854170428E-2</v>
      </c>
      <c r="AH195" s="30">
        <f ca="1">(1-IF($B195="Male", $C$3, $C$4))^MIN((AH$8-$C$6), $C$5)*IF($B195="Male", MIN(OFFSET(Mortality_Rates!$B$6, $C195, 0), Mortality_Rates!$B$111), MIN(OFFSET(Mortality_Rates!$B$6, $C195, 1),  Mortality_Rates!$C$111))</f>
        <v>6.8298540079347464E-2</v>
      </c>
      <c r="AI195" s="30">
        <f ca="1">(1-IF($B195="Male", $C$3, $C$4))^MIN((AI$8-$C$6), $C$5)*IF($B195="Male", MIN(OFFSET(Mortality_Rates!$B$6, $C195, 0), Mortality_Rates!$B$111), MIN(OFFSET(Mortality_Rates!$B$6, $C195, 1),  Mortality_Rates!$C$111))</f>
        <v>6.7513106868434966E-2</v>
      </c>
      <c r="AJ195" s="30">
        <f ca="1">(1-IF($B195="Male", $C$3, $C$4))^MIN((AJ$8-$C$6), $C$5)*IF($B195="Male", MIN(OFFSET(Mortality_Rates!$B$6, $C195, 0), Mortality_Rates!$B$111), MIN(OFFSET(Mortality_Rates!$B$6, $C195, 1),  Mortality_Rates!$C$111))</f>
        <v>6.6736706139447974E-2</v>
      </c>
      <c r="AK195" s="30">
        <f ca="1">(1-IF($B195="Male", $C$3, $C$4))^MIN((AK$8-$C$6), $C$5)*IF($B195="Male", MIN(OFFSET(Mortality_Rates!$B$6, $C195, 0), Mortality_Rates!$B$111), MIN(OFFSET(Mortality_Rates!$B$6, $C195, 1),  Mortality_Rates!$C$111))</f>
        <v>6.5969234018844317E-2</v>
      </c>
      <c r="AL195" s="30">
        <f ca="1">(1-IF($B195="Male", $C$3, $C$4))^MIN((AL$8-$C$6), $C$5)*IF($B195="Male", MIN(OFFSET(Mortality_Rates!$B$6, $C195, 0), Mortality_Rates!$B$111), MIN(OFFSET(Mortality_Rates!$B$6, $C195, 1),  Mortality_Rates!$C$111))</f>
        <v>6.5210587827627606E-2</v>
      </c>
      <c r="AM195" s="30">
        <f ca="1">(1-IF($B195="Male", $C$3, $C$4))^MIN((AM$8-$C$6), $C$5)*IF($B195="Male", MIN(OFFSET(Mortality_Rates!$B$6, $C195, 0), Mortality_Rates!$B$111), MIN(OFFSET(Mortality_Rates!$B$6, $C195, 1),  Mortality_Rates!$C$111))</f>
        <v>6.4460666067609904E-2</v>
      </c>
      <c r="AN195" s="30">
        <f ca="1">(1-IF($B195="Male", $C$3, $C$4))^MIN((AN$8-$C$6), $C$5)*IF($B195="Male", MIN(OFFSET(Mortality_Rates!$B$6, $C195, 0), Mortality_Rates!$B$111), MIN(OFFSET(Mortality_Rates!$B$6, $C195, 1),  Mortality_Rates!$C$111))</f>
        <v>6.3719368407832391E-2</v>
      </c>
      <c r="AO195" s="30">
        <f ca="1">(1-IF($B195="Male", $C$3, $C$4))^MIN((AO$8-$C$6), $C$5)*IF($B195="Male", MIN(OFFSET(Mortality_Rates!$B$6, $C195, 0), Mortality_Rates!$B$111), MIN(OFFSET(Mortality_Rates!$B$6, $C195, 1),  Mortality_Rates!$C$111))</f>
        <v>6.2986595671142315E-2</v>
      </c>
      <c r="AP195" s="30">
        <f ca="1">(1-IF($B195="Male", $C$3, $C$4))^MIN((AP$8-$C$6), $C$5)*IF($B195="Male", MIN(OFFSET(Mortality_Rates!$B$6, $C195, 0), Mortality_Rates!$B$111), MIN(OFFSET(Mortality_Rates!$B$6, $C195, 1),  Mortality_Rates!$C$111))</f>
        <v>6.2262249820924181E-2</v>
      </c>
      <c r="AQ195" s="30">
        <f ca="1">(1-IF($B195="Male", $C$3, $C$4))^MIN((AQ$8-$C$6), $C$5)*IF($B195="Male", MIN(OFFSET(Mortality_Rates!$B$6, $C195, 0), Mortality_Rates!$B$111), MIN(OFFSET(Mortality_Rates!$B$6, $C195, 1),  Mortality_Rates!$C$111))</f>
        <v>6.1546233947983552E-2</v>
      </c>
      <c r="AR195" s="30">
        <f ca="1">(1-IF($B195="Male", $C$3, $C$4))^MIN((AR$8-$C$6), $C$5)*IF($B195="Male", MIN(OFFSET(Mortality_Rates!$B$6, $C195, 0), Mortality_Rates!$B$111), MIN(OFFSET(Mortality_Rates!$B$6, $C195, 1),  Mortality_Rates!$C$111))</f>
        <v>6.0838452257581742E-2</v>
      </c>
      <c r="AS195" s="30">
        <f ca="1">(1-IF($B195="Male", $C$3, $C$4))^MIN((AS$8-$C$6), $C$5)*IF($B195="Male", MIN(OFFSET(Mortality_Rates!$B$6, $C195, 0), Mortality_Rates!$B$111), MIN(OFFSET(Mortality_Rates!$B$6, $C195, 1),  Mortality_Rates!$C$111))</f>
        <v>6.013881005661955E-2</v>
      </c>
      <c r="AT195" s="30">
        <f ca="1">(1-IF($B195="Male", $C$3, $C$4))^MIN((AT$8-$C$6), $C$5)*IF($B195="Male", MIN(OFFSET(Mortality_Rates!$B$6, $C195, 0), Mortality_Rates!$B$111), MIN(OFFSET(Mortality_Rates!$B$6, $C195, 1),  Mortality_Rates!$C$111))</f>
        <v>5.9447213740968424E-2</v>
      </c>
      <c r="AU195" s="30">
        <f ca="1">(1-IF($B195="Male", $C$3, $C$4))^MIN((AU$8-$C$6), $C$5)*IF($B195="Male", MIN(OFFSET(Mortality_Rates!$B$6, $C195, 0), Mortality_Rates!$B$111), MIN(OFFSET(Mortality_Rates!$B$6, $C195, 1),  Mortality_Rates!$C$111))</f>
        <v>5.8763570782947298E-2</v>
      </c>
      <c r="AV195" s="30">
        <f ca="1">(1-IF($B195="Male", $C$3, $C$4))^MIN((AV$8-$C$6), $C$5)*IF($B195="Male", MIN(OFFSET(Mortality_Rates!$B$6, $C195, 0), Mortality_Rates!$B$111), MIN(OFFSET(Mortality_Rates!$B$6, $C195, 1),  Mortality_Rates!$C$111))</f>
        <v>5.8087789718943406E-2</v>
      </c>
      <c r="AW195" s="30">
        <f ca="1">(1-IF($B195="Male", $C$3, $C$4))^MIN((AW$8-$C$6), $C$5)*IF($B195="Male", MIN(OFFSET(Mortality_Rates!$B$6, $C195, 0), Mortality_Rates!$B$111), MIN(OFFSET(Mortality_Rates!$B$6, $C195, 1),  Mortality_Rates!$C$111))</f>
        <v>5.7419780137175559E-2</v>
      </c>
      <c r="AX195" s="30">
        <f ca="1">(1-IF($B195="Male", $C$3, $C$4))^MIN((AX$8-$C$6), $C$5)*IF($B195="Male", MIN(OFFSET(Mortality_Rates!$B$6, $C195, 0), Mortality_Rates!$B$111), MIN(OFFSET(Mortality_Rates!$B$6, $C195, 1),  Mortality_Rates!$C$111))</f>
        <v>5.6759452665598037E-2</v>
      </c>
      <c r="AY195" s="30">
        <f ca="1">(1-IF($B195="Male", $C$3, $C$4))^MIN((AY$8-$C$6), $C$5)*IF($B195="Male", MIN(OFFSET(Mortality_Rates!$B$6, $C195, 0), Mortality_Rates!$B$111), MIN(OFFSET(Mortality_Rates!$B$6, $C195, 1),  Mortality_Rates!$C$111))</f>
        <v>5.6106718959943659E-2</v>
      </c>
      <c r="AZ195" s="30">
        <f ca="1">(1-IF($B195="Male", $C$3, $C$4))^MIN((AZ$8-$C$6), $C$5)*IF($B195="Male", MIN(OFFSET(Mortality_Rates!$B$6, $C195, 0), Mortality_Rates!$B$111), MIN(OFFSET(Mortality_Rates!$B$6, $C195, 1),  Mortality_Rates!$C$111))</f>
        <v>5.5461491691904306E-2</v>
      </c>
      <c r="BA195" s="30">
        <f ca="1">(1-IF($B195="Male", $C$3, $C$4))^MIN((BA$8-$C$6), $C$5)*IF($B195="Male", MIN(OFFSET(Mortality_Rates!$B$6, $C195, 0), Mortality_Rates!$B$111), MIN(OFFSET(Mortality_Rates!$B$6, $C195, 1),  Mortality_Rates!$C$111))</f>
        <v>5.4823684537447417E-2</v>
      </c>
      <c r="BB195" s="30">
        <f ca="1">(1-IF($B195="Male", $C$3, $C$4))^MIN((BB$8-$C$6), $C$5)*IF($B195="Male", MIN(OFFSET(Mortality_Rates!$B$6, $C195, 0), Mortality_Rates!$B$111), MIN(OFFSET(Mortality_Rates!$B$6, $C195, 1),  Mortality_Rates!$C$111))</f>
        <v>5.4823684537447417E-2</v>
      </c>
      <c r="BC195" s="30">
        <f ca="1">(1-IF($B195="Male", $C$3, $C$4))^MIN((BC$8-$C$6), $C$5)*IF($B195="Male", MIN(OFFSET(Mortality_Rates!$B$6, $C195, 0), Mortality_Rates!$B$111), MIN(OFFSET(Mortality_Rates!$B$6, $C195, 1),  Mortality_Rates!$C$111))</f>
        <v>5.4823684537447417E-2</v>
      </c>
      <c r="BD195" s="30">
        <f ca="1">(1-IF($B195="Male", $C$3, $C$4))^MIN((BD$8-$C$6), $C$5)*IF($B195="Male", MIN(OFFSET(Mortality_Rates!$B$6, $C195, 0), Mortality_Rates!$B$111), MIN(OFFSET(Mortality_Rates!$B$6, $C195, 1),  Mortality_Rates!$C$111))</f>
        <v>5.4823684537447417E-2</v>
      </c>
      <c r="BE195" s="30">
        <f ca="1">(1-IF($B195="Male", $C$3, $C$4))^MIN((BE$8-$C$6), $C$5)*IF($B195="Male", MIN(OFFSET(Mortality_Rates!$B$6, $C195, 0), Mortality_Rates!$B$111), MIN(OFFSET(Mortality_Rates!$B$6, $C195, 1),  Mortality_Rates!$C$111))</f>
        <v>5.4823684537447417E-2</v>
      </c>
      <c r="BF195" s="30">
        <f ca="1">(1-IF($B195="Male", $C$3, $C$4))^MIN((BF$8-$C$6), $C$5)*IF($B195="Male", MIN(OFFSET(Mortality_Rates!$B$6, $C195, 0), Mortality_Rates!$B$111), MIN(OFFSET(Mortality_Rates!$B$6, $C195, 1),  Mortality_Rates!$C$111))</f>
        <v>5.4823684537447417E-2</v>
      </c>
      <c r="BG195" s="30">
        <f ca="1">(1-IF($B195="Male", $C$3, $C$4))^MIN((BG$8-$C$6), $C$5)*IF($B195="Male", MIN(OFFSET(Mortality_Rates!$B$6, $C195, 0), Mortality_Rates!$B$111), MIN(OFFSET(Mortality_Rates!$B$6, $C195, 1),  Mortality_Rates!$C$111))</f>
        <v>5.4823684537447417E-2</v>
      </c>
      <c r="BH195" s="30">
        <f ca="1">(1-IF($B195="Male", $C$3, $C$4))^MIN((BH$8-$C$6), $C$5)*IF($B195="Male", MIN(OFFSET(Mortality_Rates!$B$6, $C195, 0), Mortality_Rates!$B$111), MIN(OFFSET(Mortality_Rates!$B$6, $C195, 1),  Mortality_Rates!$C$111))</f>
        <v>5.4823684537447417E-2</v>
      </c>
      <c r="BI195" s="30">
        <f ca="1">(1-IF($B195="Male", $C$3, $C$4))^MIN((BI$8-$C$6), $C$5)*IF($B195="Male", MIN(OFFSET(Mortality_Rates!$B$6, $C195, 0), Mortality_Rates!$B$111), MIN(OFFSET(Mortality_Rates!$B$6, $C195, 1),  Mortality_Rates!$C$111))</f>
        <v>5.4823684537447417E-2</v>
      </c>
      <c r="BJ195" s="30">
        <f ca="1">(1-IF($B195="Male", $C$3, $C$4))^MIN((BJ$8-$C$6), $C$5)*IF($B195="Male", MIN(OFFSET(Mortality_Rates!$B$6, $C195, 0), Mortality_Rates!$B$111), MIN(OFFSET(Mortality_Rates!$B$6, $C195, 1),  Mortality_Rates!$C$111))</f>
        <v>5.4823684537447417E-2</v>
      </c>
      <c r="BK195" s="30">
        <f ca="1">(1-IF($B195="Male", $C$3, $C$4))^MIN((BK$8-$C$6), $C$5)*IF($B195="Male", MIN(OFFSET(Mortality_Rates!$B$6, $C195, 0), Mortality_Rates!$B$111), MIN(OFFSET(Mortality_Rates!$B$6, $C195, 1),  Mortality_Rates!$C$111))</f>
        <v>5.4823684537447417E-2</v>
      </c>
    </row>
    <row r="196" spans="1:63" x14ac:dyDescent="0.35">
      <c r="A196" t="s">
        <v>38</v>
      </c>
      <c r="B196" t="s">
        <v>32</v>
      </c>
      <c r="C196">
        <f t="shared" si="28"/>
        <v>86</v>
      </c>
      <c r="D196" s="30">
        <f ca="1">(1-IF($B196="Male", $C$3, $C$4))^MIN((D$8-$C$6), $C$5)*IF($B196="Male", MIN(OFFSET(Mortality_Rates!$B$6, $C196, 0), Mortality_Rates!$B$111), MIN(OFFSET(Mortality_Rates!$B$6, $C196, 1),  Mortality_Rates!$C$111))</f>
        <v>0.107453904</v>
      </c>
      <c r="E196" s="30">
        <f ca="1">(1-IF($B196="Male", $C$3, $C$4))^MIN((E$8-$C$6), $C$5)*IF($B196="Male", MIN(OFFSET(Mortality_Rates!$B$6, $C196, 0), Mortality_Rates!$B$111), MIN(OFFSET(Mortality_Rates!$B$6, $C196, 1),  Mortality_Rates!$C$111))</f>
        <v>0.106218184104</v>
      </c>
      <c r="F196" s="30">
        <f ca="1">(1-IF($B196="Male", $C$3, $C$4))^MIN((F$8-$C$6), $C$5)*IF($B196="Male", MIN(OFFSET(Mortality_Rates!$B$6, $C196, 0), Mortality_Rates!$B$111), MIN(OFFSET(Mortality_Rates!$B$6, $C196, 1),  Mortality_Rates!$C$111))</f>
        <v>0.104996674986804</v>
      </c>
      <c r="G196" s="30">
        <f ca="1">(1-IF($B196="Male", $C$3, $C$4))^MIN((G$8-$C$6), $C$5)*IF($B196="Male", MIN(OFFSET(Mortality_Rates!$B$6, $C196, 0), Mortality_Rates!$B$111), MIN(OFFSET(Mortality_Rates!$B$6, $C196, 1),  Mortality_Rates!$C$111))</f>
        <v>0.10378921322445576</v>
      </c>
      <c r="H196" s="30">
        <f ca="1">(1-IF($B196="Male", $C$3, $C$4))^MIN((H$8-$C$6), $C$5)*IF($B196="Male", MIN(OFFSET(Mortality_Rates!$B$6, $C196, 0), Mortality_Rates!$B$111), MIN(OFFSET(Mortality_Rates!$B$6, $C196, 1),  Mortality_Rates!$C$111))</f>
        <v>0.10259563727237453</v>
      </c>
      <c r="I196" s="30">
        <f ca="1">(1-IF($B196="Male", $C$3, $C$4))^MIN((I$8-$C$6), $C$5)*IF($B196="Male", MIN(OFFSET(Mortality_Rates!$B$6, $C196, 0), Mortality_Rates!$B$111), MIN(OFFSET(Mortality_Rates!$B$6, $C196, 1),  Mortality_Rates!$C$111))</f>
        <v>0.10141578744374222</v>
      </c>
      <c r="J196" s="30">
        <f ca="1">(1-IF($B196="Male", $C$3, $C$4))^MIN((J$8-$C$6), $C$5)*IF($B196="Male", MIN(OFFSET(Mortality_Rates!$B$6, $C196, 0), Mortality_Rates!$B$111), MIN(OFFSET(Mortality_Rates!$B$6, $C196, 1),  Mortality_Rates!$C$111))</f>
        <v>0.10024950588813919</v>
      </c>
      <c r="K196" s="30">
        <f ca="1">(1-IF($B196="Male", $C$3, $C$4))^MIN((K$8-$C$6), $C$5)*IF($B196="Male", MIN(OFFSET(Mortality_Rates!$B$6, $C196, 0), Mortality_Rates!$B$111), MIN(OFFSET(Mortality_Rates!$B$6, $C196, 1),  Mortality_Rates!$C$111))</f>
        <v>9.9096636570425584E-2</v>
      </c>
      <c r="L196" s="30">
        <f ca="1">(1-IF($B196="Male", $C$3, $C$4))^MIN((L$8-$C$6), $C$5)*IF($B196="Male", MIN(OFFSET(Mortality_Rates!$B$6, $C196, 0), Mortality_Rates!$B$111), MIN(OFFSET(Mortality_Rates!$B$6, $C196, 1),  Mortality_Rates!$C$111))</f>
        <v>9.7957025249865687E-2</v>
      </c>
      <c r="M196" s="30">
        <f ca="1">(1-IF($B196="Male", $C$3, $C$4))^MIN((M$8-$C$6), $C$5)*IF($B196="Male", MIN(OFFSET(Mortality_Rates!$B$6, $C196, 0), Mortality_Rates!$B$111), MIN(OFFSET(Mortality_Rates!$B$6, $C196, 1),  Mortality_Rates!$C$111))</f>
        <v>9.683051945949224E-2</v>
      </c>
      <c r="N196" s="30">
        <f ca="1">(1-IF($B196="Male", $C$3, $C$4))^MIN((N$8-$C$6), $C$5)*IF($B196="Male", MIN(OFFSET(Mortality_Rates!$B$6, $C196, 0), Mortality_Rates!$B$111), MIN(OFFSET(Mortality_Rates!$B$6, $C196, 1),  Mortality_Rates!$C$111))</f>
        <v>9.571696848570807E-2</v>
      </c>
      <c r="O196" s="30">
        <f ca="1">(1-IF($B196="Male", $C$3, $C$4))^MIN((O$8-$C$6), $C$5)*IF($B196="Male", MIN(OFFSET(Mortality_Rates!$B$6, $C196, 0), Mortality_Rates!$B$111), MIN(OFFSET(Mortality_Rates!$B$6, $C196, 1),  Mortality_Rates!$C$111))</f>
        <v>9.4616223348122447E-2</v>
      </c>
      <c r="P196" s="30">
        <f ca="1">(1-IF($B196="Male", $C$3, $C$4))^MIN((P$8-$C$6), $C$5)*IF($B196="Male", MIN(OFFSET(Mortality_Rates!$B$6, $C196, 0), Mortality_Rates!$B$111), MIN(OFFSET(Mortality_Rates!$B$6, $C196, 1),  Mortality_Rates!$C$111))</f>
        <v>9.3528136779619034E-2</v>
      </c>
      <c r="Q196" s="30">
        <f ca="1">(1-IF($B196="Male", $C$3, $C$4))^MIN((Q$8-$C$6), $C$5)*IF($B196="Male", MIN(OFFSET(Mortality_Rates!$B$6, $C196, 0), Mortality_Rates!$B$111), MIN(OFFSET(Mortality_Rates!$B$6, $C196, 1),  Mortality_Rates!$C$111))</f>
        <v>9.2452563206653418E-2</v>
      </c>
      <c r="R196" s="30">
        <f ca="1">(1-IF($B196="Male", $C$3, $C$4))^MIN((R$8-$C$6), $C$5)*IF($B196="Male", MIN(OFFSET(Mortality_Rates!$B$6, $C196, 0), Mortality_Rates!$B$111), MIN(OFFSET(Mortality_Rates!$B$6, $C196, 1),  Mortality_Rates!$C$111))</f>
        <v>9.1389358729776909E-2</v>
      </c>
      <c r="S196" s="30">
        <f ca="1">(1-IF($B196="Male", $C$3, $C$4))^MIN((S$8-$C$6), $C$5)*IF($B196="Male", MIN(OFFSET(Mortality_Rates!$B$6, $C196, 0), Mortality_Rates!$B$111), MIN(OFFSET(Mortality_Rates!$B$6, $C196, 1),  Mortality_Rates!$C$111))</f>
        <v>9.0338381104384469E-2</v>
      </c>
      <c r="T196" s="30">
        <f ca="1">(1-IF($B196="Male", $C$3, $C$4))^MIN((T$8-$C$6), $C$5)*IF($B196="Male", MIN(OFFSET(Mortality_Rates!$B$6, $C196, 0), Mortality_Rates!$B$111), MIN(OFFSET(Mortality_Rates!$B$6, $C196, 1),  Mortality_Rates!$C$111))</f>
        <v>8.9299489721684042E-2</v>
      </c>
      <c r="U196" s="30">
        <f ca="1">(1-IF($B196="Male", $C$3, $C$4))^MIN((U$8-$C$6), $C$5)*IF($B196="Male", MIN(OFFSET(Mortality_Rates!$B$6, $C196, 0), Mortality_Rates!$B$111), MIN(OFFSET(Mortality_Rates!$B$6, $C196, 1),  Mortality_Rates!$C$111))</f>
        <v>8.8272545589884691E-2</v>
      </c>
      <c r="V196" s="30">
        <f ca="1">(1-IF($B196="Male", $C$3, $C$4))^MIN((V$8-$C$6), $C$5)*IF($B196="Male", MIN(OFFSET(Mortality_Rates!$B$6, $C196, 0), Mortality_Rates!$B$111), MIN(OFFSET(Mortality_Rates!$B$6, $C196, 1),  Mortality_Rates!$C$111))</f>
        <v>8.7257411315601011E-2</v>
      </c>
      <c r="W196" s="30">
        <f ca="1">(1-IF($B196="Male", $C$3, $C$4))^MIN((W$8-$C$6), $C$5)*IF($B196="Male", MIN(OFFSET(Mortality_Rates!$B$6, $C196, 0), Mortality_Rates!$B$111), MIN(OFFSET(Mortality_Rates!$B$6, $C196, 1),  Mortality_Rates!$C$111))</f>
        <v>8.6253951085471611E-2</v>
      </c>
      <c r="X196" s="30">
        <f ca="1">(1-IF($B196="Male", $C$3, $C$4))^MIN((X$8-$C$6), $C$5)*IF($B196="Male", MIN(OFFSET(Mortality_Rates!$B$6, $C196, 0), Mortality_Rates!$B$111), MIN(OFFSET(Mortality_Rates!$B$6, $C196, 1),  Mortality_Rates!$C$111))</f>
        <v>8.5262030647988693E-2</v>
      </c>
      <c r="Y196" s="30">
        <f ca="1">(1-IF($B196="Male", $C$3, $C$4))^MIN((Y$8-$C$6), $C$5)*IF($B196="Male", MIN(OFFSET(Mortality_Rates!$B$6, $C196, 0), Mortality_Rates!$B$111), MIN(OFFSET(Mortality_Rates!$B$6, $C196, 1),  Mortality_Rates!$C$111))</f>
        <v>8.4281517295536817E-2</v>
      </c>
      <c r="Z196" s="30">
        <f ca="1">(1-IF($B196="Male", $C$3, $C$4))^MIN((Z$8-$C$6), $C$5)*IF($B196="Male", MIN(OFFSET(Mortality_Rates!$B$6, $C196, 0), Mortality_Rates!$B$111), MIN(OFFSET(Mortality_Rates!$B$6, $C196, 1),  Mortality_Rates!$C$111))</f>
        <v>8.3312279846638151E-2</v>
      </c>
      <c r="AA196" s="30">
        <f ca="1">(1-IF($B196="Male", $C$3, $C$4))^MIN((AA$8-$C$6), $C$5)*IF($B196="Male", MIN(OFFSET(Mortality_Rates!$B$6, $C196, 0), Mortality_Rates!$B$111), MIN(OFFSET(Mortality_Rates!$B$6, $C196, 1),  Mortality_Rates!$C$111))</f>
        <v>8.2354188628401812E-2</v>
      </c>
      <c r="AB196" s="30">
        <f ca="1">(1-IF($B196="Male", $C$3, $C$4))^MIN((AB$8-$C$6), $C$5)*IF($B196="Male", MIN(OFFSET(Mortality_Rates!$B$6, $C196, 0), Mortality_Rates!$B$111), MIN(OFFSET(Mortality_Rates!$B$6, $C196, 1),  Mortality_Rates!$C$111))</f>
        <v>8.1407115459175186E-2</v>
      </c>
      <c r="AC196" s="30">
        <f ca="1">(1-IF($B196="Male", $C$3, $C$4))^MIN((AC$8-$C$6), $C$5)*IF($B196="Male", MIN(OFFSET(Mortality_Rates!$B$6, $C196, 0), Mortality_Rates!$B$111), MIN(OFFSET(Mortality_Rates!$B$6, $C196, 1),  Mortality_Rates!$C$111))</f>
        <v>8.0470933631394667E-2</v>
      </c>
      <c r="AD196" s="30">
        <f ca="1">(1-IF($B196="Male", $C$3, $C$4))^MIN((AD$8-$C$6), $C$5)*IF($B196="Male", MIN(OFFSET(Mortality_Rates!$B$6, $C196, 0), Mortality_Rates!$B$111), MIN(OFFSET(Mortality_Rates!$B$6, $C196, 1),  Mortality_Rates!$C$111))</f>
        <v>7.9545517894633641E-2</v>
      </c>
      <c r="AE196" s="30">
        <f ca="1">(1-IF($B196="Male", $C$3, $C$4))^MIN((AE$8-$C$6), $C$5)*IF($B196="Male", MIN(OFFSET(Mortality_Rates!$B$6, $C196, 0), Mortality_Rates!$B$111), MIN(OFFSET(Mortality_Rates!$B$6, $C196, 1),  Mortality_Rates!$C$111))</f>
        <v>7.8630744438845365E-2</v>
      </c>
      <c r="AF196" s="30">
        <f ca="1">(1-IF($B196="Male", $C$3, $C$4))^MIN((AF$8-$C$6), $C$5)*IF($B196="Male", MIN(OFFSET(Mortality_Rates!$B$6, $C196, 0), Mortality_Rates!$B$111), MIN(OFFSET(Mortality_Rates!$B$6, $C196, 1),  Mortality_Rates!$C$111))</f>
        <v>7.7726490877798635E-2</v>
      </c>
      <c r="AG196" s="30">
        <f ca="1">(1-IF($B196="Male", $C$3, $C$4))^MIN((AG$8-$C$6), $C$5)*IF($B196="Male", MIN(OFFSET(Mortality_Rates!$B$6, $C196, 0), Mortality_Rates!$B$111), MIN(OFFSET(Mortality_Rates!$B$6, $C196, 1),  Mortality_Rates!$C$111))</f>
        <v>7.6832636232703949E-2</v>
      </c>
      <c r="AH196" s="30">
        <f ca="1">(1-IF($B196="Male", $C$3, $C$4))^MIN((AH$8-$C$6), $C$5)*IF($B196="Male", MIN(OFFSET(Mortality_Rates!$B$6, $C196, 0), Mortality_Rates!$B$111), MIN(OFFSET(Mortality_Rates!$B$6, $C196, 1),  Mortality_Rates!$C$111))</f>
        <v>7.5949060916027863E-2</v>
      </c>
      <c r="AI196" s="30">
        <f ca="1">(1-IF($B196="Male", $C$3, $C$4))^MIN((AI$8-$C$6), $C$5)*IF($B196="Male", MIN(OFFSET(Mortality_Rates!$B$6, $C196, 0), Mortality_Rates!$B$111), MIN(OFFSET(Mortality_Rates!$B$6, $C196, 1),  Mortality_Rates!$C$111))</f>
        <v>7.5075646715493535E-2</v>
      </c>
      <c r="AJ196" s="30">
        <f ca="1">(1-IF($B196="Male", $C$3, $C$4))^MIN((AJ$8-$C$6), $C$5)*IF($B196="Male", MIN(OFFSET(Mortality_Rates!$B$6, $C196, 0), Mortality_Rates!$B$111), MIN(OFFSET(Mortality_Rates!$B$6, $C196, 1),  Mortality_Rates!$C$111))</f>
        <v>7.4212276778265363E-2</v>
      </c>
      <c r="AK196" s="30">
        <f ca="1">(1-IF($B196="Male", $C$3, $C$4))^MIN((AK$8-$C$6), $C$5)*IF($B196="Male", MIN(OFFSET(Mortality_Rates!$B$6, $C196, 0), Mortality_Rates!$B$111), MIN(OFFSET(Mortality_Rates!$B$6, $C196, 1),  Mortality_Rates!$C$111))</f>
        <v>7.3358835595315308E-2</v>
      </c>
      <c r="AL196" s="30">
        <f ca="1">(1-IF($B196="Male", $C$3, $C$4))^MIN((AL$8-$C$6), $C$5)*IF($B196="Male", MIN(OFFSET(Mortality_Rates!$B$6, $C196, 0), Mortality_Rates!$B$111), MIN(OFFSET(Mortality_Rates!$B$6, $C196, 1),  Mortality_Rates!$C$111))</f>
        <v>7.2515208985969179E-2</v>
      </c>
      <c r="AM196" s="30">
        <f ca="1">(1-IF($B196="Male", $C$3, $C$4))^MIN((AM$8-$C$6), $C$5)*IF($B196="Male", MIN(OFFSET(Mortality_Rates!$B$6, $C196, 0), Mortality_Rates!$B$111), MIN(OFFSET(Mortality_Rates!$B$6, $C196, 1),  Mortality_Rates!$C$111))</f>
        <v>7.1681284082630553E-2</v>
      </c>
      <c r="AN196" s="30">
        <f ca="1">(1-IF($B196="Male", $C$3, $C$4))^MIN((AN$8-$C$6), $C$5)*IF($B196="Male", MIN(OFFSET(Mortality_Rates!$B$6, $C196, 0), Mortality_Rates!$B$111), MIN(OFFSET(Mortality_Rates!$B$6, $C196, 1),  Mortality_Rates!$C$111))</f>
        <v>7.0856949315680304E-2</v>
      </c>
      <c r="AO196" s="30">
        <f ca="1">(1-IF($B196="Male", $C$3, $C$4))^MIN((AO$8-$C$6), $C$5)*IF($B196="Male", MIN(OFFSET(Mortality_Rates!$B$6, $C196, 0), Mortality_Rates!$B$111), MIN(OFFSET(Mortality_Rates!$B$6, $C196, 1),  Mortality_Rates!$C$111))</f>
        <v>7.004209439854997E-2</v>
      </c>
      <c r="AP196" s="30">
        <f ca="1">(1-IF($B196="Male", $C$3, $C$4))^MIN((AP$8-$C$6), $C$5)*IF($B196="Male", MIN(OFFSET(Mortality_Rates!$B$6, $C196, 0), Mortality_Rates!$B$111), MIN(OFFSET(Mortality_Rates!$B$6, $C196, 1),  Mortality_Rates!$C$111))</f>
        <v>6.9236610312966657E-2</v>
      </c>
      <c r="AQ196" s="30">
        <f ca="1">(1-IF($B196="Male", $C$3, $C$4))^MIN((AQ$8-$C$6), $C$5)*IF($B196="Male", MIN(OFFSET(Mortality_Rates!$B$6, $C196, 0), Mortality_Rates!$B$111), MIN(OFFSET(Mortality_Rates!$B$6, $C196, 1),  Mortality_Rates!$C$111))</f>
        <v>6.8440389294367535E-2</v>
      </c>
      <c r="AR196" s="30">
        <f ca="1">(1-IF($B196="Male", $C$3, $C$4))^MIN((AR$8-$C$6), $C$5)*IF($B196="Male", MIN(OFFSET(Mortality_Rates!$B$6, $C196, 0), Mortality_Rates!$B$111), MIN(OFFSET(Mortality_Rates!$B$6, $C196, 1),  Mortality_Rates!$C$111))</f>
        <v>6.7653324817482305E-2</v>
      </c>
      <c r="AS196" s="30">
        <f ca="1">(1-IF($B196="Male", $C$3, $C$4))^MIN((AS$8-$C$6), $C$5)*IF($B196="Male", MIN(OFFSET(Mortality_Rates!$B$6, $C196, 0), Mortality_Rates!$B$111), MIN(OFFSET(Mortality_Rates!$B$6, $C196, 1),  Mortality_Rates!$C$111))</f>
        <v>6.6875311582081265E-2</v>
      </c>
      <c r="AT196" s="30">
        <f ca="1">(1-IF($B196="Male", $C$3, $C$4))^MIN((AT$8-$C$6), $C$5)*IF($B196="Male", MIN(OFFSET(Mortality_Rates!$B$6, $C196, 0), Mortality_Rates!$B$111), MIN(OFFSET(Mortality_Rates!$B$6, $C196, 1),  Mortality_Rates!$C$111))</f>
        <v>6.6106245498887328E-2</v>
      </c>
      <c r="AU196" s="30">
        <f ca="1">(1-IF($B196="Male", $C$3, $C$4))^MIN((AU$8-$C$6), $C$5)*IF($B196="Male", MIN(OFFSET(Mortality_Rates!$B$6, $C196, 0), Mortality_Rates!$B$111), MIN(OFFSET(Mortality_Rates!$B$6, $C196, 1),  Mortality_Rates!$C$111))</f>
        <v>6.5346023675650136E-2</v>
      </c>
      <c r="AV196" s="30">
        <f ca="1">(1-IF($B196="Male", $C$3, $C$4))^MIN((AV$8-$C$6), $C$5)*IF($B196="Male", MIN(OFFSET(Mortality_Rates!$B$6, $C196, 0), Mortality_Rates!$B$111), MIN(OFFSET(Mortality_Rates!$B$6, $C196, 1),  Mortality_Rates!$C$111))</f>
        <v>6.4594544403380152E-2</v>
      </c>
      <c r="AW196" s="30">
        <f ca="1">(1-IF($B196="Male", $C$3, $C$4))^MIN((AW$8-$C$6), $C$5)*IF($B196="Male", MIN(OFFSET(Mortality_Rates!$B$6, $C196, 0), Mortality_Rates!$B$111), MIN(OFFSET(Mortality_Rates!$B$6, $C196, 1),  Mortality_Rates!$C$111))</f>
        <v>6.3851707142741285E-2</v>
      </c>
      <c r="AX196" s="30">
        <f ca="1">(1-IF($B196="Male", $C$3, $C$4))^MIN((AX$8-$C$6), $C$5)*IF($B196="Male", MIN(OFFSET(Mortality_Rates!$B$6, $C196, 0), Mortality_Rates!$B$111), MIN(OFFSET(Mortality_Rates!$B$6, $C196, 1),  Mortality_Rates!$C$111))</f>
        <v>6.3117412510599769E-2</v>
      </c>
      <c r="AY196" s="30">
        <f ca="1">(1-IF($B196="Male", $C$3, $C$4))^MIN((AY$8-$C$6), $C$5)*IF($B196="Male", MIN(OFFSET(Mortality_Rates!$B$6, $C196, 0), Mortality_Rates!$B$111), MIN(OFFSET(Mortality_Rates!$B$6, $C196, 1),  Mortality_Rates!$C$111))</f>
        <v>6.239156226672786E-2</v>
      </c>
      <c r="AZ196" s="30">
        <f ca="1">(1-IF($B196="Male", $C$3, $C$4))^MIN((AZ$8-$C$6), $C$5)*IF($B196="Male", MIN(OFFSET(Mortality_Rates!$B$6, $C196, 0), Mortality_Rates!$B$111), MIN(OFFSET(Mortality_Rates!$B$6, $C196, 1),  Mortality_Rates!$C$111))</f>
        <v>6.16740593006605E-2</v>
      </c>
      <c r="BA196" s="30">
        <f ca="1">(1-IF($B196="Male", $C$3, $C$4))^MIN((BA$8-$C$6), $C$5)*IF($B196="Male", MIN(OFFSET(Mortality_Rates!$B$6, $C196, 0), Mortality_Rates!$B$111), MIN(OFFSET(Mortality_Rates!$B$6, $C196, 1),  Mortality_Rates!$C$111))</f>
        <v>6.0964807618702904E-2</v>
      </c>
      <c r="BB196" s="30">
        <f ca="1">(1-IF($B196="Male", $C$3, $C$4))^MIN((BB$8-$C$6), $C$5)*IF($B196="Male", MIN(OFFSET(Mortality_Rates!$B$6, $C196, 0), Mortality_Rates!$B$111), MIN(OFFSET(Mortality_Rates!$B$6, $C196, 1),  Mortality_Rates!$C$111))</f>
        <v>6.0964807618702904E-2</v>
      </c>
      <c r="BC196" s="30">
        <f ca="1">(1-IF($B196="Male", $C$3, $C$4))^MIN((BC$8-$C$6), $C$5)*IF($B196="Male", MIN(OFFSET(Mortality_Rates!$B$6, $C196, 0), Mortality_Rates!$B$111), MIN(OFFSET(Mortality_Rates!$B$6, $C196, 1),  Mortality_Rates!$C$111))</f>
        <v>6.0964807618702904E-2</v>
      </c>
      <c r="BD196" s="30">
        <f ca="1">(1-IF($B196="Male", $C$3, $C$4))^MIN((BD$8-$C$6), $C$5)*IF($B196="Male", MIN(OFFSET(Mortality_Rates!$B$6, $C196, 0), Mortality_Rates!$B$111), MIN(OFFSET(Mortality_Rates!$B$6, $C196, 1),  Mortality_Rates!$C$111))</f>
        <v>6.0964807618702904E-2</v>
      </c>
      <c r="BE196" s="30">
        <f ca="1">(1-IF($B196="Male", $C$3, $C$4))^MIN((BE$8-$C$6), $C$5)*IF($B196="Male", MIN(OFFSET(Mortality_Rates!$B$6, $C196, 0), Mortality_Rates!$B$111), MIN(OFFSET(Mortality_Rates!$B$6, $C196, 1),  Mortality_Rates!$C$111))</f>
        <v>6.0964807618702904E-2</v>
      </c>
      <c r="BF196" s="30">
        <f ca="1">(1-IF($B196="Male", $C$3, $C$4))^MIN((BF$8-$C$6), $C$5)*IF($B196="Male", MIN(OFFSET(Mortality_Rates!$B$6, $C196, 0), Mortality_Rates!$B$111), MIN(OFFSET(Mortality_Rates!$B$6, $C196, 1),  Mortality_Rates!$C$111))</f>
        <v>6.0964807618702904E-2</v>
      </c>
      <c r="BG196" s="30">
        <f ca="1">(1-IF($B196="Male", $C$3, $C$4))^MIN((BG$8-$C$6), $C$5)*IF($B196="Male", MIN(OFFSET(Mortality_Rates!$B$6, $C196, 0), Mortality_Rates!$B$111), MIN(OFFSET(Mortality_Rates!$B$6, $C196, 1),  Mortality_Rates!$C$111))</f>
        <v>6.0964807618702904E-2</v>
      </c>
      <c r="BH196" s="30">
        <f ca="1">(1-IF($B196="Male", $C$3, $C$4))^MIN((BH$8-$C$6), $C$5)*IF($B196="Male", MIN(OFFSET(Mortality_Rates!$B$6, $C196, 0), Mortality_Rates!$B$111), MIN(OFFSET(Mortality_Rates!$B$6, $C196, 1),  Mortality_Rates!$C$111))</f>
        <v>6.0964807618702904E-2</v>
      </c>
      <c r="BI196" s="30">
        <f ca="1">(1-IF($B196="Male", $C$3, $C$4))^MIN((BI$8-$C$6), $C$5)*IF($B196="Male", MIN(OFFSET(Mortality_Rates!$B$6, $C196, 0), Mortality_Rates!$B$111), MIN(OFFSET(Mortality_Rates!$B$6, $C196, 1),  Mortality_Rates!$C$111))</f>
        <v>6.0964807618702904E-2</v>
      </c>
      <c r="BJ196" s="30">
        <f ca="1">(1-IF($B196="Male", $C$3, $C$4))^MIN((BJ$8-$C$6), $C$5)*IF($B196="Male", MIN(OFFSET(Mortality_Rates!$B$6, $C196, 0), Mortality_Rates!$B$111), MIN(OFFSET(Mortality_Rates!$B$6, $C196, 1),  Mortality_Rates!$C$111))</f>
        <v>6.0964807618702904E-2</v>
      </c>
      <c r="BK196" s="30">
        <f ca="1">(1-IF($B196="Male", $C$3, $C$4))^MIN((BK$8-$C$6), $C$5)*IF($B196="Male", MIN(OFFSET(Mortality_Rates!$B$6, $C196, 0), Mortality_Rates!$B$111), MIN(OFFSET(Mortality_Rates!$B$6, $C196, 1),  Mortality_Rates!$C$111))</f>
        <v>6.0964807618702904E-2</v>
      </c>
    </row>
    <row r="197" spans="1:63" x14ac:dyDescent="0.35">
      <c r="A197" t="s">
        <v>38</v>
      </c>
      <c r="B197" t="s">
        <v>32</v>
      </c>
      <c r="C197">
        <f t="shared" si="28"/>
        <v>87</v>
      </c>
      <c r="D197" s="30">
        <f ca="1">(1-IF($B197="Male", $C$3, $C$4))^MIN((D$8-$C$6), $C$5)*IF($B197="Male", MIN(OFFSET(Mortality_Rates!$B$6, $C197, 0), Mortality_Rates!$B$111), MIN(OFFSET(Mortality_Rates!$B$6, $C197, 1),  Mortality_Rates!$C$111))</f>
        <v>0.11898673350000001</v>
      </c>
      <c r="E197" s="30">
        <f ca="1">(1-IF($B197="Male", $C$3, $C$4))^MIN((E$8-$C$6), $C$5)*IF($B197="Male", MIN(OFFSET(Mortality_Rates!$B$6, $C197, 0), Mortality_Rates!$B$111), MIN(OFFSET(Mortality_Rates!$B$6, $C197, 1),  Mortality_Rates!$C$111))</f>
        <v>0.11761838606475002</v>
      </c>
      <c r="F197" s="30">
        <f ca="1">(1-IF($B197="Male", $C$3, $C$4))^MIN((F$8-$C$6), $C$5)*IF($B197="Male", MIN(OFFSET(Mortality_Rates!$B$6, $C197, 0), Mortality_Rates!$B$111), MIN(OFFSET(Mortality_Rates!$B$6, $C197, 1),  Mortality_Rates!$C$111))</f>
        <v>0.11626577462500538</v>
      </c>
      <c r="G197" s="30">
        <f ca="1">(1-IF($B197="Male", $C$3, $C$4))^MIN((G$8-$C$6), $C$5)*IF($B197="Male", MIN(OFFSET(Mortality_Rates!$B$6, $C197, 0), Mortality_Rates!$B$111), MIN(OFFSET(Mortality_Rates!$B$6, $C197, 1),  Mortality_Rates!$C$111))</f>
        <v>0.11492871821681783</v>
      </c>
      <c r="H197" s="30">
        <f ca="1">(1-IF($B197="Male", $C$3, $C$4))^MIN((H$8-$C$6), $C$5)*IF($B197="Male", MIN(OFFSET(Mortality_Rates!$B$6, $C197, 0), Mortality_Rates!$B$111), MIN(OFFSET(Mortality_Rates!$B$6, $C197, 1),  Mortality_Rates!$C$111))</f>
        <v>0.11360703795732444</v>
      </c>
      <c r="I197" s="30">
        <f ca="1">(1-IF($B197="Male", $C$3, $C$4))^MIN((I$8-$C$6), $C$5)*IF($B197="Male", MIN(OFFSET(Mortality_Rates!$B$6, $C197, 0), Mortality_Rates!$B$111), MIN(OFFSET(Mortality_Rates!$B$6, $C197, 1),  Mortality_Rates!$C$111))</f>
        <v>0.11230055702081519</v>
      </c>
      <c r="J197" s="30">
        <f ca="1">(1-IF($B197="Male", $C$3, $C$4))^MIN((J$8-$C$6), $C$5)*IF($B197="Male", MIN(OFFSET(Mortality_Rates!$B$6, $C197, 0), Mortality_Rates!$B$111), MIN(OFFSET(Mortality_Rates!$B$6, $C197, 1),  Mortality_Rates!$C$111))</f>
        <v>0.11100910061507582</v>
      </c>
      <c r="K197" s="30">
        <f ca="1">(1-IF($B197="Male", $C$3, $C$4))^MIN((K$8-$C$6), $C$5)*IF($B197="Male", MIN(OFFSET(Mortality_Rates!$B$6, $C197, 0), Mortality_Rates!$B$111), MIN(OFFSET(Mortality_Rates!$B$6, $C197, 1),  Mortality_Rates!$C$111))</f>
        <v>0.10973249595800245</v>
      </c>
      <c r="L197" s="30">
        <f ca="1">(1-IF($B197="Male", $C$3, $C$4))^MIN((L$8-$C$6), $C$5)*IF($B197="Male", MIN(OFFSET(Mortality_Rates!$B$6, $C197, 0), Mortality_Rates!$B$111), MIN(OFFSET(Mortality_Rates!$B$6, $C197, 1),  Mortality_Rates!$C$111))</f>
        <v>0.10847057225448543</v>
      </c>
      <c r="M197" s="30">
        <f ca="1">(1-IF($B197="Male", $C$3, $C$4))^MIN((M$8-$C$6), $C$5)*IF($B197="Male", MIN(OFFSET(Mortality_Rates!$B$6, $C197, 0), Mortality_Rates!$B$111), MIN(OFFSET(Mortality_Rates!$B$6, $C197, 1),  Mortality_Rates!$C$111))</f>
        <v>0.10722316067355885</v>
      </c>
      <c r="N197" s="30">
        <f ca="1">(1-IF($B197="Male", $C$3, $C$4))^MIN((N$8-$C$6), $C$5)*IF($B197="Male", MIN(OFFSET(Mortality_Rates!$B$6, $C197, 0), Mortality_Rates!$B$111), MIN(OFFSET(Mortality_Rates!$B$6, $C197, 1),  Mortality_Rates!$C$111))</f>
        <v>0.10599009432581293</v>
      </c>
      <c r="O197" s="30">
        <f ca="1">(1-IF($B197="Male", $C$3, $C$4))^MIN((O$8-$C$6), $C$5)*IF($B197="Male", MIN(OFFSET(Mortality_Rates!$B$6, $C197, 0), Mortality_Rates!$B$111), MIN(OFFSET(Mortality_Rates!$B$6, $C197, 1),  Mortality_Rates!$C$111))</f>
        <v>0.10477120824106609</v>
      </c>
      <c r="P197" s="30">
        <f ca="1">(1-IF($B197="Male", $C$3, $C$4))^MIN((P$8-$C$6), $C$5)*IF($B197="Male", MIN(OFFSET(Mortality_Rates!$B$6, $C197, 0), Mortality_Rates!$B$111), MIN(OFFSET(Mortality_Rates!$B$6, $C197, 1),  Mortality_Rates!$C$111))</f>
        <v>0.10356633934629383</v>
      </c>
      <c r="Q197" s="30">
        <f ca="1">(1-IF($B197="Male", $C$3, $C$4))^MIN((Q$8-$C$6), $C$5)*IF($B197="Male", MIN(OFFSET(Mortality_Rates!$B$6, $C197, 0), Mortality_Rates!$B$111), MIN(OFFSET(Mortality_Rates!$B$6, $C197, 1),  Mortality_Rates!$C$111))</f>
        <v>0.10237532644381145</v>
      </c>
      <c r="R197" s="30">
        <f ca="1">(1-IF($B197="Male", $C$3, $C$4))^MIN((R$8-$C$6), $C$5)*IF($B197="Male", MIN(OFFSET(Mortality_Rates!$B$6, $C197, 0), Mortality_Rates!$B$111), MIN(OFFSET(Mortality_Rates!$B$6, $C197, 1),  Mortality_Rates!$C$111))</f>
        <v>0.10119801018970763</v>
      </c>
      <c r="S197" s="30">
        <f ca="1">(1-IF($B197="Male", $C$3, $C$4))^MIN((S$8-$C$6), $C$5)*IF($B197="Male", MIN(OFFSET(Mortality_Rates!$B$6, $C197, 0), Mortality_Rates!$B$111), MIN(OFFSET(Mortality_Rates!$B$6, $C197, 1),  Mortality_Rates!$C$111))</f>
        <v>0.10003423307252599</v>
      </c>
      <c r="T197" s="30">
        <f ca="1">(1-IF($B197="Male", $C$3, $C$4))^MIN((T$8-$C$6), $C$5)*IF($B197="Male", MIN(OFFSET(Mortality_Rates!$B$6, $C197, 0), Mortality_Rates!$B$111), MIN(OFFSET(Mortality_Rates!$B$6, $C197, 1),  Mortality_Rates!$C$111))</f>
        <v>9.8883839392191933E-2</v>
      </c>
      <c r="U197" s="30">
        <f ca="1">(1-IF($B197="Male", $C$3, $C$4))^MIN((U$8-$C$6), $C$5)*IF($B197="Male", MIN(OFFSET(Mortality_Rates!$B$6, $C197, 0), Mortality_Rates!$B$111), MIN(OFFSET(Mortality_Rates!$B$6, $C197, 1),  Mortality_Rates!$C$111))</f>
        <v>9.7746675239181721E-2</v>
      </c>
      <c r="V197" s="30">
        <f ca="1">(1-IF($B197="Male", $C$3, $C$4))^MIN((V$8-$C$6), $C$5)*IF($B197="Male", MIN(OFFSET(Mortality_Rates!$B$6, $C197, 0), Mortality_Rates!$B$111), MIN(OFFSET(Mortality_Rates!$B$6, $C197, 1),  Mortality_Rates!$C$111))</f>
        <v>9.662258847393114E-2</v>
      </c>
      <c r="W197" s="30">
        <f ca="1">(1-IF($B197="Male", $C$3, $C$4))^MIN((W$8-$C$6), $C$5)*IF($B197="Male", MIN(OFFSET(Mortality_Rates!$B$6, $C197, 0), Mortality_Rates!$B$111), MIN(OFFSET(Mortality_Rates!$B$6, $C197, 1),  Mortality_Rates!$C$111))</f>
        <v>9.5511428706480939E-2</v>
      </c>
      <c r="X197" s="30">
        <f ca="1">(1-IF($B197="Male", $C$3, $C$4))^MIN((X$8-$C$6), $C$5)*IF($B197="Male", MIN(OFFSET(Mortality_Rates!$B$6, $C197, 0), Mortality_Rates!$B$111), MIN(OFFSET(Mortality_Rates!$B$6, $C197, 1),  Mortality_Rates!$C$111))</f>
        <v>9.441304727635641E-2</v>
      </c>
      <c r="Y197" s="30">
        <f ca="1">(1-IF($B197="Male", $C$3, $C$4))^MIN((Y$8-$C$6), $C$5)*IF($B197="Male", MIN(OFFSET(Mortality_Rates!$B$6, $C197, 0), Mortality_Rates!$B$111), MIN(OFFSET(Mortality_Rates!$B$6, $C197, 1),  Mortality_Rates!$C$111))</f>
        <v>9.3327297232678311E-2</v>
      </c>
      <c r="Z197" s="30">
        <f ca="1">(1-IF($B197="Male", $C$3, $C$4))^MIN((Z$8-$C$6), $C$5)*IF($B197="Male", MIN(OFFSET(Mortality_Rates!$B$6, $C197, 0), Mortality_Rates!$B$111), MIN(OFFSET(Mortality_Rates!$B$6, $C197, 1),  Mortality_Rates!$C$111))</f>
        <v>9.225403331450252E-2</v>
      </c>
      <c r="AA197" s="30">
        <f ca="1">(1-IF($B197="Male", $C$3, $C$4))^MIN((AA$8-$C$6), $C$5)*IF($B197="Male", MIN(OFFSET(Mortality_Rates!$B$6, $C197, 0), Mortality_Rates!$B$111), MIN(OFFSET(Mortality_Rates!$B$6, $C197, 1),  Mortality_Rates!$C$111))</f>
        <v>9.119311193138574E-2</v>
      </c>
      <c r="AB197" s="30">
        <f ca="1">(1-IF($B197="Male", $C$3, $C$4))^MIN((AB$8-$C$6), $C$5)*IF($B197="Male", MIN(OFFSET(Mortality_Rates!$B$6, $C197, 0), Mortality_Rates!$B$111), MIN(OFFSET(Mortality_Rates!$B$6, $C197, 1),  Mortality_Rates!$C$111))</f>
        <v>9.0144391144174801E-2</v>
      </c>
      <c r="AC197" s="30">
        <f ca="1">(1-IF($B197="Male", $C$3, $C$4))^MIN((AC$8-$C$6), $C$5)*IF($B197="Male", MIN(OFFSET(Mortality_Rates!$B$6, $C197, 0), Mortality_Rates!$B$111), MIN(OFFSET(Mortality_Rates!$B$6, $C197, 1),  Mortality_Rates!$C$111))</f>
        <v>8.9107730646016792E-2</v>
      </c>
      <c r="AD197" s="30">
        <f ca="1">(1-IF($B197="Male", $C$3, $C$4))^MIN((AD$8-$C$6), $C$5)*IF($B197="Male", MIN(OFFSET(Mortality_Rates!$B$6, $C197, 0), Mortality_Rates!$B$111), MIN(OFFSET(Mortality_Rates!$B$6, $C197, 1),  Mortality_Rates!$C$111))</f>
        <v>8.8082991743587608E-2</v>
      </c>
      <c r="AE197" s="30">
        <f ca="1">(1-IF($B197="Male", $C$3, $C$4))^MIN((AE$8-$C$6), $C$5)*IF($B197="Male", MIN(OFFSET(Mortality_Rates!$B$6, $C197, 0), Mortality_Rates!$B$111), MIN(OFFSET(Mortality_Rates!$B$6, $C197, 1),  Mortality_Rates!$C$111))</f>
        <v>8.7070037338536355E-2</v>
      </c>
      <c r="AF197" s="30">
        <f ca="1">(1-IF($B197="Male", $C$3, $C$4))^MIN((AF$8-$C$6), $C$5)*IF($B197="Male", MIN(OFFSET(Mortality_Rates!$B$6, $C197, 0), Mortality_Rates!$B$111), MIN(OFFSET(Mortality_Rates!$B$6, $C197, 1),  Mortality_Rates!$C$111))</f>
        <v>8.6068731909143187E-2</v>
      </c>
      <c r="AG197" s="30">
        <f ca="1">(1-IF($B197="Male", $C$3, $C$4))^MIN((AG$8-$C$6), $C$5)*IF($B197="Male", MIN(OFFSET(Mortality_Rates!$B$6, $C197, 0), Mortality_Rates!$B$111), MIN(OFFSET(Mortality_Rates!$B$6, $C197, 1),  Mortality_Rates!$C$111))</f>
        <v>8.5078941492188045E-2</v>
      </c>
      <c r="AH197" s="30">
        <f ca="1">(1-IF($B197="Male", $C$3, $C$4))^MIN((AH$8-$C$6), $C$5)*IF($B197="Male", MIN(OFFSET(Mortality_Rates!$B$6, $C197, 0), Mortality_Rates!$B$111), MIN(OFFSET(Mortality_Rates!$B$6, $C197, 1),  Mortality_Rates!$C$111))</f>
        <v>8.4100533665027871E-2</v>
      </c>
      <c r="AI197" s="30">
        <f ca="1">(1-IF($B197="Male", $C$3, $C$4))^MIN((AI$8-$C$6), $C$5)*IF($B197="Male", MIN(OFFSET(Mortality_Rates!$B$6, $C197, 0), Mortality_Rates!$B$111), MIN(OFFSET(Mortality_Rates!$B$6, $C197, 1),  Mortality_Rates!$C$111))</f>
        <v>8.3133377527880054E-2</v>
      </c>
      <c r="AJ197" s="30">
        <f ca="1">(1-IF($B197="Male", $C$3, $C$4))^MIN((AJ$8-$C$6), $C$5)*IF($B197="Male", MIN(OFFSET(Mortality_Rates!$B$6, $C197, 0), Mortality_Rates!$B$111), MIN(OFFSET(Mortality_Rates!$B$6, $C197, 1),  Mortality_Rates!$C$111))</f>
        <v>8.217734368630944E-2</v>
      </c>
      <c r="AK197" s="30">
        <f ca="1">(1-IF($B197="Male", $C$3, $C$4))^MIN((AK$8-$C$6), $C$5)*IF($B197="Male", MIN(OFFSET(Mortality_Rates!$B$6, $C197, 0), Mortality_Rates!$B$111), MIN(OFFSET(Mortality_Rates!$B$6, $C197, 1),  Mortality_Rates!$C$111))</f>
        <v>8.1232304233916877E-2</v>
      </c>
      <c r="AL197" s="30">
        <f ca="1">(1-IF($B197="Male", $C$3, $C$4))^MIN((AL$8-$C$6), $C$5)*IF($B197="Male", MIN(OFFSET(Mortality_Rates!$B$6, $C197, 0), Mortality_Rates!$B$111), MIN(OFFSET(Mortality_Rates!$B$6, $C197, 1),  Mortality_Rates!$C$111))</f>
        <v>8.0298132735226832E-2</v>
      </c>
      <c r="AM197" s="30">
        <f ca="1">(1-IF($B197="Male", $C$3, $C$4))^MIN((AM$8-$C$6), $C$5)*IF($B197="Male", MIN(OFFSET(Mortality_Rates!$B$6, $C197, 0), Mortality_Rates!$B$111), MIN(OFFSET(Mortality_Rates!$B$6, $C197, 1),  Mortality_Rates!$C$111))</f>
        <v>7.9374704208771726E-2</v>
      </c>
      <c r="AN197" s="30">
        <f ca="1">(1-IF($B197="Male", $C$3, $C$4))^MIN((AN$8-$C$6), $C$5)*IF($B197="Male", MIN(OFFSET(Mortality_Rates!$B$6, $C197, 0), Mortality_Rates!$B$111), MIN(OFFSET(Mortality_Rates!$B$6, $C197, 1),  Mortality_Rates!$C$111))</f>
        <v>7.8461895110370855E-2</v>
      </c>
      <c r="AO197" s="30">
        <f ca="1">(1-IF($B197="Male", $C$3, $C$4))^MIN((AO$8-$C$6), $C$5)*IF($B197="Male", MIN(OFFSET(Mortality_Rates!$B$6, $C197, 0), Mortality_Rates!$B$111), MIN(OFFSET(Mortality_Rates!$B$6, $C197, 1),  Mortality_Rates!$C$111))</f>
        <v>7.7559583316601594E-2</v>
      </c>
      <c r="AP197" s="30">
        <f ca="1">(1-IF($B197="Male", $C$3, $C$4))^MIN((AP$8-$C$6), $C$5)*IF($B197="Male", MIN(OFFSET(Mortality_Rates!$B$6, $C197, 0), Mortality_Rates!$B$111), MIN(OFFSET(Mortality_Rates!$B$6, $C197, 1),  Mortality_Rates!$C$111))</f>
        <v>7.6667648108460676E-2</v>
      </c>
      <c r="AQ197" s="30">
        <f ca="1">(1-IF($B197="Male", $C$3, $C$4))^MIN((AQ$8-$C$6), $C$5)*IF($B197="Male", MIN(OFFSET(Mortality_Rates!$B$6, $C197, 0), Mortality_Rates!$B$111), MIN(OFFSET(Mortality_Rates!$B$6, $C197, 1),  Mortality_Rates!$C$111))</f>
        <v>7.5785970155213378E-2</v>
      </c>
      <c r="AR197" s="30">
        <f ca="1">(1-IF($B197="Male", $C$3, $C$4))^MIN((AR$8-$C$6), $C$5)*IF($B197="Male", MIN(OFFSET(Mortality_Rates!$B$6, $C197, 0), Mortality_Rates!$B$111), MIN(OFFSET(Mortality_Rates!$B$6, $C197, 1),  Mortality_Rates!$C$111))</f>
        <v>7.4914431498428427E-2</v>
      </c>
      <c r="AS197" s="30">
        <f ca="1">(1-IF($B197="Male", $C$3, $C$4))^MIN((AS$8-$C$6), $C$5)*IF($B197="Male", MIN(OFFSET(Mortality_Rates!$B$6, $C197, 0), Mortality_Rates!$B$111), MIN(OFFSET(Mortality_Rates!$B$6, $C197, 1),  Mortality_Rates!$C$111))</f>
        <v>7.4052915536196501E-2</v>
      </c>
      <c r="AT197" s="30">
        <f ca="1">(1-IF($B197="Male", $C$3, $C$4))^MIN((AT$8-$C$6), $C$5)*IF($B197="Male", MIN(OFFSET(Mortality_Rates!$B$6, $C197, 0), Mortality_Rates!$B$111), MIN(OFFSET(Mortality_Rates!$B$6, $C197, 1),  Mortality_Rates!$C$111))</f>
        <v>7.3201307007530247E-2</v>
      </c>
      <c r="AU197" s="30">
        <f ca="1">(1-IF($B197="Male", $C$3, $C$4))^MIN((AU$8-$C$6), $C$5)*IF($B197="Male", MIN(OFFSET(Mortality_Rates!$B$6, $C197, 0), Mortality_Rates!$B$111), MIN(OFFSET(Mortality_Rates!$B$6, $C197, 1),  Mortality_Rates!$C$111))</f>
        <v>7.2359491976943649E-2</v>
      </c>
      <c r="AV197" s="30">
        <f ca="1">(1-IF($B197="Male", $C$3, $C$4))^MIN((AV$8-$C$6), $C$5)*IF($B197="Male", MIN(OFFSET(Mortality_Rates!$B$6, $C197, 0), Mortality_Rates!$B$111), MIN(OFFSET(Mortality_Rates!$B$6, $C197, 1),  Mortality_Rates!$C$111))</f>
        <v>7.1527357819208798E-2</v>
      </c>
      <c r="AW197" s="30">
        <f ca="1">(1-IF($B197="Male", $C$3, $C$4))^MIN((AW$8-$C$6), $C$5)*IF($B197="Male", MIN(OFFSET(Mortality_Rates!$B$6, $C197, 0), Mortality_Rates!$B$111), MIN(OFFSET(Mortality_Rates!$B$6, $C197, 1),  Mortality_Rates!$C$111))</f>
        <v>7.0704793204287908E-2</v>
      </c>
      <c r="AX197" s="30">
        <f ca="1">(1-IF($B197="Male", $C$3, $C$4))^MIN((AX$8-$C$6), $C$5)*IF($B197="Male", MIN(OFFSET(Mortality_Rates!$B$6, $C197, 0), Mortality_Rates!$B$111), MIN(OFFSET(Mortality_Rates!$B$6, $C197, 1),  Mortality_Rates!$C$111))</f>
        <v>6.9891688082438591E-2</v>
      </c>
      <c r="AY197" s="30">
        <f ca="1">(1-IF($B197="Male", $C$3, $C$4))^MIN((AY$8-$C$6), $C$5)*IF($B197="Male", MIN(OFFSET(Mortality_Rates!$B$6, $C197, 0), Mortality_Rates!$B$111), MIN(OFFSET(Mortality_Rates!$B$6, $C197, 1),  Mortality_Rates!$C$111))</f>
        <v>6.908793366949055E-2</v>
      </c>
      <c r="AZ197" s="30">
        <f ca="1">(1-IF($B197="Male", $C$3, $C$4))^MIN((AZ$8-$C$6), $C$5)*IF($B197="Male", MIN(OFFSET(Mortality_Rates!$B$6, $C197, 0), Mortality_Rates!$B$111), MIN(OFFSET(Mortality_Rates!$B$6, $C197, 1),  Mortality_Rates!$C$111))</f>
        <v>6.8293422432291404E-2</v>
      </c>
      <c r="BA197" s="30">
        <f ca="1">(1-IF($B197="Male", $C$3, $C$4))^MIN((BA$8-$C$6), $C$5)*IF($B197="Male", MIN(OFFSET(Mortality_Rates!$B$6, $C197, 0), Mortality_Rates!$B$111), MIN(OFFSET(Mortality_Rates!$B$6, $C197, 1),  Mortality_Rates!$C$111))</f>
        <v>6.7508048074320065E-2</v>
      </c>
      <c r="BB197" s="30">
        <f ca="1">(1-IF($B197="Male", $C$3, $C$4))^MIN((BB$8-$C$6), $C$5)*IF($B197="Male", MIN(OFFSET(Mortality_Rates!$B$6, $C197, 0), Mortality_Rates!$B$111), MIN(OFFSET(Mortality_Rates!$B$6, $C197, 1),  Mortality_Rates!$C$111))</f>
        <v>6.7508048074320065E-2</v>
      </c>
      <c r="BC197" s="30">
        <f ca="1">(1-IF($B197="Male", $C$3, $C$4))^MIN((BC$8-$C$6), $C$5)*IF($B197="Male", MIN(OFFSET(Mortality_Rates!$B$6, $C197, 0), Mortality_Rates!$B$111), MIN(OFFSET(Mortality_Rates!$B$6, $C197, 1),  Mortality_Rates!$C$111))</f>
        <v>6.7508048074320065E-2</v>
      </c>
      <c r="BD197" s="30">
        <f ca="1">(1-IF($B197="Male", $C$3, $C$4))^MIN((BD$8-$C$6), $C$5)*IF($B197="Male", MIN(OFFSET(Mortality_Rates!$B$6, $C197, 0), Mortality_Rates!$B$111), MIN(OFFSET(Mortality_Rates!$B$6, $C197, 1),  Mortality_Rates!$C$111))</f>
        <v>6.7508048074320065E-2</v>
      </c>
      <c r="BE197" s="30">
        <f ca="1">(1-IF($B197="Male", $C$3, $C$4))^MIN((BE$8-$C$6), $C$5)*IF($B197="Male", MIN(OFFSET(Mortality_Rates!$B$6, $C197, 0), Mortality_Rates!$B$111), MIN(OFFSET(Mortality_Rates!$B$6, $C197, 1),  Mortality_Rates!$C$111))</f>
        <v>6.7508048074320065E-2</v>
      </c>
      <c r="BF197" s="30">
        <f ca="1">(1-IF($B197="Male", $C$3, $C$4))^MIN((BF$8-$C$6), $C$5)*IF($B197="Male", MIN(OFFSET(Mortality_Rates!$B$6, $C197, 0), Mortality_Rates!$B$111), MIN(OFFSET(Mortality_Rates!$B$6, $C197, 1),  Mortality_Rates!$C$111))</f>
        <v>6.7508048074320065E-2</v>
      </c>
      <c r="BG197" s="30">
        <f ca="1">(1-IF($B197="Male", $C$3, $C$4))^MIN((BG$8-$C$6), $C$5)*IF($B197="Male", MIN(OFFSET(Mortality_Rates!$B$6, $C197, 0), Mortality_Rates!$B$111), MIN(OFFSET(Mortality_Rates!$B$6, $C197, 1),  Mortality_Rates!$C$111))</f>
        <v>6.7508048074320065E-2</v>
      </c>
      <c r="BH197" s="30">
        <f ca="1">(1-IF($B197="Male", $C$3, $C$4))^MIN((BH$8-$C$6), $C$5)*IF($B197="Male", MIN(OFFSET(Mortality_Rates!$B$6, $C197, 0), Mortality_Rates!$B$111), MIN(OFFSET(Mortality_Rates!$B$6, $C197, 1),  Mortality_Rates!$C$111))</f>
        <v>6.7508048074320065E-2</v>
      </c>
      <c r="BI197" s="30">
        <f ca="1">(1-IF($B197="Male", $C$3, $C$4))^MIN((BI$8-$C$6), $C$5)*IF($B197="Male", MIN(OFFSET(Mortality_Rates!$B$6, $C197, 0), Mortality_Rates!$B$111), MIN(OFFSET(Mortality_Rates!$B$6, $C197, 1),  Mortality_Rates!$C$111))</f>
        <v>6.7508048074320065E-2</v>
      </c>
      <c r="BJ197" s="30">
        <f ca="1">(1-IF($B197="Male", $C$3, $C$4))^MIN((BJ$8-$C$6), $C$5)*IF($B197="Male", MIN(OFFSET(Mortality_Rates!$B$6, $C197, 0), Mortality_Rates!$B$111), MIN(OFFSET(Mortality_Rates!$B$6, $C197, 1),  Mortality_Rates!$C$111))</f>
        <v>6.7508048074320065E-2</v>
      </c>
      <c r="BK197" s="30">
        <f ca="1">(1-IF($B197="Male", $C$3, $C$4))^MIN((BK$8-$C$6), $C$5)*IF($B197="Male", MIN(OFFSET(Mortality_Rates!$B$6, $C197, 0), Mortality_Rates!$B$111), MIN(OFFSET(Mortality_Rates!$B$6, $C197, 1),  Mortality_Rates!$C$111))</f>
        <v>6.7508048074320065E-2</v>
      </c>
    </row>
    <row r="198" spans="1:63" x14ac:dyDescent="0.35">
      <c r="A198" t="s">
        <v>38</v>
      </c>
      <c r="B198" t="s">
        <v>32</v>
      </c>
      <c r="C198">
        <f t="shared" si="28"/>
        <v>88</v>
      </c>
      <c r="D198" s="30">
        <f ca="1">(1-IF($B198="Male", $C$3, $C$4))^MIN((D$8-$C$6), $C$5)*IF($B198="Male", MIN(OFFSET(Mortality_Rates!$B$6, $C198, 0), Mortality_Rates!$B$111), MIN(OFFSET(Mortality_Rates!$B$6, $C198, 1),  Mortality_Rates!$C$111))</f>
        <v>0.13111266300000002</v>
      </c>
      <c r="E198" s="30">
        <f ca="1">(1-IF($B198="Male", $C$3, $C$4))^MIN((E$8-$C$6), $C$5)*IF($B198="Male", MIN(OFFSET(Mortality_Rates!$B$6, $C198, 0), Mortality_Rates!$B$111), MIN(OFFSET(Mortality_Rates!$B$6, $C198, 1),  Mortality_Rates!$C$111))</f>
        <v>0.1296048673755</v>
      </c>
      <c r="F198" s="30">
        <f ca="1">(1-IF($B198="Male", $C$3, $C$4))^MIN((F$8-$C$6), $C$5)*IF($B198="Male", MIN(OFFSET(Mortality_Rates!$B$6, $C198, 0), Mortality_Rates!$B$111), MIN(OFFSET(Mortality_Rates!$B$6, $C198, 1),  Mortality_Rates!$C$111))</f>
        <v>0.12811441140068175</v>
      </c>
      <c r="G198" s="30">
        <f ca="1">(1-IF($B198="Male", $C$3, $C$4))^MIN((G$8-$C$6), $C$5)*IF($B198="Male", MIN(OFFSET(Mortality_Rates!$B$6, $C198, 0), Mortality_Rates!$B$111), MIN(OFFSET(Mortality_Rates!$B$6, $C198, 1),  Mortality_Rates!$C$111))</f>
        <v>0.12664109566957393</v>
      </c>
      <c r="H198" s="30">
        <f ca="1">(1-IF($B198="Male", $C$3, $C$4))^MIN((H$8-$C$6), $C$5)*IF($B198="Male", MIN(OFFSET(Mortality_Rates!$B$6, $C198, 0), Mortality_Rates!$B$111), MIN(OFFSET(Mortality_Rates!$B$6, $C198, 1),  Mortality_Rates!$C$111))</f>
        <v>0.12518472306937384</v>
      </c>
      <c r="I198" s="30">
        <f ca="1">(1-IF($B198="Male", $C$3, $C$4))^MIN((I$8-$C$6), $C$5)*IF($B198="Male", MIN(OFFSET(Mortality_Rates!$B$6, $C198, 0), Mortality_Rates!$B$111), MIN(OFFSET(Mortality_Rates!$B$6, $C198, 1),  Mortality_Rates!$C$111))</f>
        <v>0.12374509875407604</v>
      </c>
      <c r="J198" s="30">
        <f ca="1">(1-IF($B198="Male", $C$3, $C$4))^MIN((J$8-$C$6), $C$5)*IF($B198="Male", MIN(OFFSET(Mortality_Rates!$B$6, $C198, 0), Mortality_Rates!$B$111), MIN(OFFSET(Mortality_Rates!$B$6, $C198, 1),  Mortality_Rates!$C$111))</f>
        <v>0.12232203011840416</v>
      </c>
      <c r="K198" s="30">
        <f ca="1">(1-IF($B198="Male", $C$3, $C$4))^MIN((K$8-$C$6), $C$5)*IF($B198="Male", MIN(OFFSET(Mortality_Rates!$B$6, $C198, 0), Mortality_Rates!$B$111), MIN(OFFSET(Mortality_Rates!$B$6, $C198, 1),  Mortality_Rates!$C$111))</f>
        <v>0.12091532677204252</v>
      </c>
      <c r="L198" s="30">
        <f ca="1">(1-IF($B198="Male", $C$3, $C$4))^MIN((L$8-$C$6), $C$5)*IF($B198="Male", MIN(OFFSET(Mortality_Rates!$B$6, $C198, 0), Mortality_Rates!$B$111), MIN(OFFSET(Mortality_Rates!$B$6, $C198, 1),  Mortality_Rates!$C$111))</f>
        <v>0.11952480051416403</v>
      </c>
      <c r="M198" s="30">
        <f ca="1">(1-IF($B198="Male", $C$3, $C$4))^MIN((M$8-$C$6), $C$5)*IF($B198="Male", MIN(OFFSET(Mortality_Rates!$B$6, $C198, 0), Mortality_Rates!$B$111), MIN(OFFSET(Mortality_Rates!$B$6, $C198, 1),  Mortality_Rates!$C$111))</f>
        <v>0.11815026530825115</v>
      </c>
      <c r="N198" s="30">
        <f ca="1">(1-IF($B198="Male", $C$3, $C$4))^MIN((N$8-$C$6), $C$5)*IF($B198="Male", MIN(OFFSET(Mortality_Rates!$B$6, $C198, 0), Mortality_Rates!$B$111), MIN(OFFSET(Mortality_Rates!$B$6, $C198, 1),  Mortality_Rates!$C$111))</f>
        <v>0.11679153725720626</v>
      </c>
      <c r="O198" s="30">
        <f ca="1">(1-IF($B198="Male", $C$3, $C$4))^MIN((O$8-$C$6), $C$5)*IF($B198="Male", MIN(OFFSET(Mortality_Rates!$B$6, $C198, 0), Mortality_Rates!$B$111), MIN(OFFSET(Mortality_Rates!$B$6, $C198, 1),  Mortality_Rates!$C$111))</f>
        <v>0.1154484345787484</v>
      </c>
      <c r="P198" s="30">
        <f ca="1">(1-IF($B198="Male", $C$3, $C$4))^MIN((P$8-$C$6), $C$5)*IF($B198="Male", MIN(OFFSET(Mortality_Rates!$B$6, $C198, 0), Mortality_Rates!$B$111), MIN(OFFSET(Mortality_Rates!$B$6, $C198, 1),  Mortality_Rates!$C$111))</f>
        <v>0.11412077758109279</v>
      </c>
      <c r="Q198" s="30">
        <f ca="1">(1-IF($B198="Male", $C$3, $C$4))^MIN((Q$8-$C$6), $C$5)*IF($B198="Male", MIN(OFFSET(Mortality_Rates!$B$6, $C198, 0), Mortality_Rates!$B$111), MIN(OFFSET(Mortality_Rates!$B$6, $C198, 1),  Mortality_Rates!$C$111))</f>
        <v>0.11280838863891023</v>
      </c>
      <c r="R198" s="30">
        <f ca="1">(1-IF($B198="Male", $C$3, $C$4))^MIN((R$8-$C$6), $C$5)*IF($B198="Male", MIN(OFFSET(Mortality_Rates!$B$6, $C198, 0), Mortality_Rates!$B$111), MIN(OFFSET(Mortality_Rates!$B$6, $C198, 1),  Mortality_Rates!$C$111))</f>
        <v>0.11151109216956276</v>
      </c>
      <c r="S198" s="30">
        <f ca="1">(1-IF($B198="Male", $C$3, $C$4))^MIN((S$8-$C$6), $C$5)*IF($B198="Male", MIN(OFFSET(Mortality_Rates!$B$6, $C198, 0), Mortality_Rates!$B$111), MIN(OFFSET(Mortality_Rates!$B$6, $C198, 1),  Mortality_Rates!$C$111))</f>
        <v>0.11022871460961278</v>
      </c>
      <c r="T198" s="30">
        <f ca="1">(1-IF($B198="Male", $C$3, $C$4))^MIN((T$8-$C$6), $C$5)*IF($B198="Male", MIN(OFFSET(Mortality_Rates!$B$6, $C198, 0), Mortality_Rates!$B$111), MIN(OFFSET(Mortality_Rates!$B$6, $C198, 1),  Mortality_Rates!$C$111))</f>
        <v>0.10896108439160224</v>
      </c>
      <c r="U198" s="30">
        <f ca="1">(1-IF($B198="Male", $C$3, $C$4))^MIN((U$8-$C$6), $C$5)*IF($B198="Male", MIN(OFFSET(Mortality_Rates!$B$6, $C198, 0), Mortality_Rates!$B$111), MIN(OFFSET(Mortality_Rates!$B$6, $C198, 1),  Mortality_Rates!$C$111))</f>
        <v>0.10770803192109882</v>
      </c>
      <c r="V198" s="30">
        <f ca="1">(1-IF($B198="Male", $C$3, $C$4))^MIN((V$8-$C$6), $C$5)*IF($B198="Male", MIN(OFFSET(Mortality_Rates!$B$6, $C198, 0), Mortality_Rates!$B$111), MIN(OFFSET(Mortality_Rates!$B$6, $C198, 1),  Mortality_Rates!$C$111))</f>
        <v>0.10646938955400619</v>
      </c>
      <c r="W198" s="30">
        <f ca="1">(1-IF($B198="Male", $C$3, $C$4))^MIN((W$8-$C$6), $C$5)*IF($B198="Male", MIN(OFFSET(Mortality_Rates!$B$6, $C198, 0), Mortality_Rates!$B$111), MIN(OFFSET(Mortality_Rates!$B$6, $C198, 1),  Mortality_Rates!$C$111))</f>
        <v>0.10524499157413512</v>
      </c>
      <c r="X198" s="30">
        <f ca="1">(1-IF($B198="Male", $C$3, $C$4))^MIN((X$8-$C$6), $C$5)*IF($B198="Male", MIN(OFFSET(Mortality_Rates!$B$6, $C198, 0), Mortality_Rates!$B$111), MIN(OFFSET(Mortality_Rates!$B$6, $C198, 1),  Mortality_Rates!$C$111))</f>
        <v>0.10403467417103257</v>
      </c>
      <c r="Y198" s="30">
        <f ca="1">(1-IF($B198="Male", $C$3, $C$4))^MIN((Y$8-$C$6), $C$5)*IF($B198="Male", MIN(OFFSET(Mortality_Rates!$B$6, $C198, 0), Mortality_Rates!$B$111), MIN(OFFSET(Mortality_Rates!$B$6, $C198, 1),  Mortality_Rates!$C$111))</f>
        <v>0.10283827541806569</v>
      </c>
      <c r="Z198" s="30">
        <f ca="1">(1-IF($B198="Male", $C$3, $C$4))^MIN((Z$8-$C$6), $C$5)*IF($B198="Male", MIN(OFFSET(Mortality_Rates!$B$6, $C198, 0), Mortality_Rates!$B$111), MIN(OFFSET(Mortality_Rates!$B$6, $C198, 1),  Mortality_Rates!$C$111))</f>
        <v>0.10165563525075795</v>
      </c>
      <c r="AA198" s="30">
        <f ca="1">(1-IF($B198="Male", $C$3, $C$4))^MIN((AA$8-$C$6), $C$5)*IF($B198="Male", MIN(OFFSET(Mortality_Rates!$B$6, $C198, 0), Mortality_Rates!$B$111), MIN(OFFSET(Mortality_Rates!$B$6, $C198, 1),  Mortality_Rates!$C$111))</f>
        <v>0.10048659544537422</v>
      </c>
      <c r="AB198" s="30">
        <f ca="1">(1-IF($B198="Male", $C$3, $C$4))^MIN((AB$8-$C$6), $C$5)*IF($B198="Male", MIN(OFFSET(Mortality_Rates!$B$6, $C198, 0), Mortality_Rates!$B$111), MIN(OFFSET(Mortality_Rates!$B$6, $C198, 1),  Mortality_Rates!$C$111))</f>
        <v>9.933099959775242E-2</v>
      </c>
      <c r="AC198" s="30">
        <f ca="1">(1-IF($B198="Male", $C$3, $C$4))^MIN((AC$8-$C$6), $C$5)*IF($B198="Male", MIN(OFFSET(Mortality_Rates!$B$6, $C198, 0), Mortality_Rates!$B$111), MIN(OFFSET(Mortality_Rates!$B$6, $C198, 1),  Mortality_Rates!$C$111))</f>
        <v>9.8188693102378266E-2</v>
      </c>
      <c r="AD198" s="30">
        <f ca="1">(1-IF($B198="Male", $C$3, $C$4))^MIN((AD$8-$C$6), $C$5)*IF($B198="Male", MIN(OFFSET(Mortality_Rates!$B$6, $C198, 0), Mortality_Rates!$B$111), MIN(OFFSET(Mortality_Rates!$B$6, $C198, 1),  Mortality_Rates!$C$111))</f>
        <v>9.7059523131700923E-2</v>
      </c>
      <c r="AE198" s="30">
        <f ca="1">(1-IF($B198="Male", $C$3, $C$4))^MIN((AE$8-$C$6), $C$5)*IF($B198="Male", MIN(OFFSET(Mortality_Rates!$B$6, $C198, 0), Mortality_Rates!$B$111), MIN(OFFSET(Mortality_Rates!$B$6, $C198, 1),  Mortality_Rates!$C$111))</f>
        <v>9.594333861568638E-2</v>
      </c>
      <c r="AF198" s="30">
        <f ca="1">(1-IF($B198="Male", $C$3, $C$4))^MIN((AF$8-$C$6), $C$5)*IF($B198="Male", MIN(OFFSET(Mortality_Rates!$B$6, $C198, 0), Mortality_Rates!$B$111), MIN(OFFSET(Mortality_Rates!$B$6, $C198, 1),  Mortality_Rates!$C$111))</f>
        <v>9.4839990221605983E-2</v>
      </c>
      <c r="AG198" s="30">
        <f ca="1">(1-IF($B198="Male", $C$3, $C$4))^MIN((AG$8-$C$6), $C$5)*IF($B198="Male", MIN(OFFSET(Mortality_Rates!$B$6, $C198, 0), Mortality_Rates!$B$111), MIN(OFFSET(Mortality_Rates!$B$6, $C198, 1),  Mortality_Rates!$C$111))</f>
        <v>9.374933033405751E-2</v>
      </c>
      <c r="AH198" s="30">
        <f ca="1">(1-IF($B198="Male", $C$3, $C$4))^MIN((AH$8-$C$6), $C$5)*IF($B198="Male", MIN(OFFSET(Mortality_Rates!$B$6, $C198, 0), Mortality_Rates!$B$111), MIN(OFFSET(Mortality_Rates!$B$6, $C198, 1),  Mortality_Rates!$C$111))</f>
        <v>9.2671213035215846E-2</v>
      </c>
      <c r="AI198" s="30">
        <f ca="1">(1-IF($B198="Male", $C$3, $C$4))^MIN((AI$8-$C$6), $C$5)*IF($B198="Male", MIN(OFFSET(Mortality_Rates!$B$6, $C198, 0), Mortality_Rates!$B$111), MIN(OFFSET(Mortality_Rates!$B$6, $C198, 1),  Mortality_Rates!$C$111))</f>
        <v>9.1605494085310865E-2</v>
      </c>
      <c r="AJ198" s="30">
        <f ca="1">(1-IF($B198="Male", $C$3, $C$4))^MIN((AJ$8-$C$6), $C$5)*IF($B198="Male", MIN(OFFSET(Mortality_Rates!$B$6, $C198, 0), Mortality_Rates!$B$111), MIN(OFFSET(Mortality_Rates!$B$6, $C198, 1),  Mortality_Rates!$C$111))</f>
        <v>9.0552030903329805E-2</v>
      </c>
      <c r="AK198" s="30">
        <f ca="1">(1-IF($B198="Male", $C$3, $C$4))^MIN((AK$8-$C$6), $C$5)*IF($B198="Male", MIN(OFFSET(Mortality_Rates!$B$6, $C198, 0), Mortality_Rates!$B$111), MIN(OFFSET(Mortality_Rates!$B$6, $C198, 1),  Mortality_Rates!$C$111))</f>
        <v>8.9510682547941506E-2</v>
      </c>
      <c r="AL198" s="30">
        <f ca="1">(1-IF($B198="Male", $C$3, $C$4))^MIN((AL$8-$C$6), $C$5)*IF($B198="Male", MIN(OFFSET(Mortality_Rates!$B$6, $C198, 0), Mortality_Rates!$B$111), MIN(OFFSET(Mortality_Rates!$B$6, $C198, 1),  Mortality_Rates!$C$111))</f>
        <v>8.8481309698640168E-2</v>
      </c>
      <c r="AM198" s="30">
        <f ca="1">(1-IF($B198="Male", $C$3, $C$4))^MIN((AM$8-$C$6), $C$5)*IF($B198="Male", MIN(OFFSET(Mortality_Rates!$B$6, $C198, 0), Mortality_Rates!$B$111), MIN(OFFSET(Mortality_Rates!$B$6, $C198, 1),  Mortality_Rates!$C$111))</f>
        <v>8.7463774637105821E-2</v>
      </c>
      <c r="AN198" s="30">
        <f ca="1">(1-IF($B198="Male", $C$3, $C$4))^MIN((AN$8-$C$6), $C$5)*IF($B198="Male", MIN(OFFSET(Mortality_Rates!$B$6, $C198, 0), Mortality_Rates!$B$111), MIN(OFFSET(Mortality_Rates!$B$6, $C198, 1),  Mortality_Rates!$C$111))</f>
        <v>8.6457941228779103E-2</v>
      </c>
      <c r="AO198" s="30">
        <f ca="1">(1-IF($B198="Male", $C$3, $C$4))^MIN((AO$8-$C$6), $C$5)*IF($B198="Male", MIN(OFFSET(Mortality_Rates!$B$6, $C198, 0), Mortality_Rates!$B$111), MIN(OFFSET(Mortality_Rates!$B$6, $C198, 1),  Mortality_Rates!$C$111))</f>
        <v>8.5463674904648151E-2</v>
      </c>
      <c r="AP198" s="30">
        <f ca="1">(1-IF($B198="Male", $C$3, $C$4))^MIN((AP$8-$C$6), $C$5)*IF($B198="Male", MIN(OFFSET(Mortality_Rates!$B$6, $C198, 0), Mortality_Rates!$B$111), MIN(OFFSET(Mortality_Rates!$B$6, $C198, 1),  Mortality_Rates!$C$111))</f>
        <v>8.4480842643244694E-2</v>
      </c>
      <c r="AQ198" s="30">
        <f ca="1">(1-IF($B198="Male", $C$3, $C$4))^MIN((AQ$8-$C$6), $C$5)*IF($B198="Male", MIN(OFFSET(Mortality_Rates!$B$6, $C198, 0), Mortality_Rates!$B$111), MIN(OFFSET(Mortality_Rates!$B$6, $C198, 1),  Mortality_Rates!$C$111))</f>
        <v>8.3509312952847387E-2</v>
      </c>
      <c r="AR198" s="30">
        <f ca="1">(1-IF($B198="Male", $C$3, $C$4))^MIN((AR$8-$C$6), $C$5)*IF($B198="Male", MIN(OFFSET(Mortality_Rates!$B$6, $C198, 0), Mortality_Rates!$B$111), MIN(OFFSET(Mortality_Rates!$B$6, $C198, 1),  Mortality_Rates!$C$111))</f>
        <v>8.2548955853889633E-2</v>
      </c>
      <c r="AS198" s="30">
        <f ca="1">(1-IF($B198="Male", $C$3, $C$4))^MIN((AS$8-$C$6), $C$5)*IF($B198="Male", MIN(OFFSET(Mortality_Rates!$B$6, $C198, 0), Mortality_Rates!$B$111), MIN(OFFSET(Mortality_Rates!$B$6, $C198, 1),  Mortality_Rates!$C$111))</f>
        <v>8.1599642861569899E-2</v>
      </c>
      <c r="AT198" s="30">
        <f ca="1">(1-IF($B198="Male", $C$3, $C$4))^MIN((AT$8-$C$6), $C$5)*IF($B198="Male", MIN(OFFSET(Mortality_Rates!$B$6, $C198, 0), Mortality_Rates!$B$111), MIN(OFFSET(Mortality_Rates!$B$6, $C198, 1),  Mortality_Rates!$C$111))</f>
        <v>8.0661246968661851E-2</v>
      </c>
      <c r="AU198" s="30">
        <f ca="1">(1-IF($B198="Male", $C$3, $C$4))^MIN((AU$8-$C$6), $C$5)*IF($B198="Male", MIN(OFFSET(Mortality_Rates!$B$6, $C198, 0), Mortality_Rates!$B$111), MIN(OFFSET(Mortality_Rates!$B$6, $C198, 1),  Mortality_Rates!$C$111))</f>
        <v>7.9733642628522255E-2</v>
      </c>
      <c r="AV198" s="30">
        <f ca="1">(1-IF($B198="Male", $C$3, $C$4))^MIN((AV$8-$C$6), $C$5)*IF($B198="Male", MIN(OFFSET(Mortality_Rates!$B$6, $C198, 0), Mortality_Rates!$B$111), MIN(OFFSET(Mortality_Rates!$B$6, $C198, 1),  Mortality_Rates!$C$111))</f>
        <v>7.8816705738294246E-2</v>
      </c>
      <c r="AW198" s="30">
        <f ca="1">(1-IF($B198="Male", $C$3, $C$4))^MIN((AW$8-$C$6), $C$5)*IF($B198="Male", MIN(OFFSET(Mortality_Rates!$B$6, $C198, 0), Mortality_Rates!$B$111), MIN(OFFSET(Mortality_Rates!$B$6, $C198, 1),  Mortality_Rates!$C$111))</f>
        <v>7.791031362230387E-2</v>
      </c>
      <c r="AX198" s="30">
        <f ca="1">(1-IF($B198="Male", $C$3, $C$4))^MIN((AX$8-$C$6), $C$5)*IF($B198="Male", MIN(OFFSET(Mortality_Rates!$B$6, $C198, 0), Mortality_Rates!$B$111), MIN(OFFSET(Mortality_Rates!$B$6, $C198, 1),  Mortality_Rates!$C$111))</f>
        <v>7.701434501564737E-2</v>
      </c>
      <c r="AY198" s="30">
        <f ca="1">(1-IF($B198="Male", $C$3, $C$4))^MIN((AY$8-$C$6), $C$5)*IF($B198="Male", MIN(OFFSET(Mortality_Rates!$B$6, $C198, 0), Mortality_Rates!$B$111), MIN(OFFSET(Mortality_Rates!$B$6, $C198, 1),  Mortality_Rates!$C$111))</f>
        <v>7.6128680047967426E-2</v>
      </c>
      <c r="AZ198" s="30">
        <f ca="1">(1-IF($B198="Male", $C$3, $C$4))^MIN((AZ$8-$C$6), $C$5)*IF($B198="Male", MIN(OFFSET(Mortality_Rates!$B$6, $C198, 0), Mortality_Rates!$B$111), MIN(OFFSET(Mortality_Rates!$B$6, $C198, 1),  Mortality_Rates!$C$111))</f>
        <v>7.5253200227415801E-2</v>
      </c>
      <c r="BA198" s="30">
        <f ca="1">(1-IF($B198="Male", $C$3, $C$4))^MIN((BA$8-$C$6), $C$5)*IF($B198="Male", MIN(OFFSET(Mortality_Rates!$B$6, $C198, 0), Mortality_Rates!$B$111), MIN(OFFSET(Mortality_Rates!$B$6, $C198, 1),  Mortality_Rates!$C$111))</f>
        <v>7.4387788424800524E-2</v>
      </c>
      <c r="BB198" s="30">
        <f ca="1">(1-IF($B198="Male", $C$3, $C$4))^MIN((BB$8-$C$6), $C$5)*IF($B198="Male", MIN(OFFSET(Mortality_Rates!$B$6, $C198, 0), Mortality_Rates!$B$111), MIN(OFFSET(Mortality_Rates!$B$6, $C198, 1),  Mortality_Rates!$C$111))</f>
        <v>7.4387788424800524E-2</v>
      </c>
      <c r="BC198" s="30">
        <f ca="1">(1-IF($B198="Male", $C$3, $C$4))^MIN((BC$8-$C$6), $C$5)*IF($B198="Male", MIN(OFFSET(Mortality_Rates!$B$6, $C198, 0), Mortality_Rates!$B$111), MIN(OFFSET(Mortality_Rates!$B$6, $C198, 1),  Mortality_Rates!$C$111))</f>
        <v>7.4387788424800524E-2</v>
      </c>
      <c r="BD198" s="30">
        <f ca="1">(1-IF($B198="Male", $C$3, $C$4))^MIN((BD$8-$C$6), $C$5)*IF($B198="Male", MIN(OFFSET(Mortality_Rates!$B$6, $C198, 0), Mortality_Rates!$B$111), MIN(OFFSET(Mortality_Rates!$B$6, $C198, 1),  Mortality_Rates!$C$111))</f>
        <v>7.4387788424800524E-2</v>
      </c>
      <c r="BE198" s="30">
        <f ca="1">(1-IF($B198="Male", $C$3, $C$4))^MIN((BE$8-$C$6), $C$5)*IF($B198="Male", MIN(OFFSET(Mortality_Rates!$B$6, $C198, 0), Mortality_Rates!$B$111), MIN(OFFSET(Mortality_Rates!$B$6, $C198, 1),  Mortality_Rates!$C$111))</f>
        <v>7.4387788424800524E-2</v>
      </c>
      <c r="BF198" s="30">
        <f ca="1">(1-IF($B198="Male", $C$3, $C$4))^MIN((BF$8-$C$6), $C$5)*IF($B198="Male", MIN(OFFSET(Mortality_Rates!$B$6, $C198, 0), Mortality_Rates!$B$111), MIN(OFFSET(Mortality_Rates!$B$6, $C198, 1),  Mortality_Rates!$C$111))</f>
        <v>7.4387788424800524E-2</v>
      </c>
      <c r="BG198" s="30">
        <f ca="1">(1-IF($B198="Male", $C$3, $C$4))^MIN((BG$8-$C$6), $C$5)*IF($B198="Male", MIN(OFFSET(Mortality_Rates!$B$6, $C198, 0), Mortality_Rates!$B$111), MIN(OFFSET(Mortality_Rates!$B$6, $C198, 1),  Mortality_Rates!$C$111))</f>
        <v>7.4387788424800524E-2</v>
      </c>
      <c r="BH198" s="30">
        <f ca="1">(1-IF($B198="Male", $C$3, $C$4))^MIN((BH$8-$C$6), $C$5)*IF($B198="Male", MIN(OFFSET(Mortality_Rates!$B$6, $C198, 0), Mortality_Rates!$B$111), MIN(OFFSET(Mortality_Rates!$B$6, $C198, 1),  Mortality_Rates!$C$111))</f>
        <v>7.4387788424800524E-2</v>
      </c>
      <c r="BI198" s="30">
        <f ca="1">(1-IF($B198="Male", $C$3, $C$4))^MIN((BI$8-$C$6), $C$5)*IF($B198="Male", MIN(OFFSET(Mortality_Rates!$B$6, $C198, 0), Mortality_Rates!$B$111), MIN(OFFSET(Mortality_Rates!$B$6, $C198, 1),  Mortality_Rates!$C$111))</f>
        <v>7.4387788424800524E-2</v>
      </c>
      <c r="BJ198" s="30">
        <f ca="1">(1-IF($B198="Male", $C$3, $C$4))^MIN((BJ$8-$C$6), $C$5)*IF($B198="Male", MIN(OFFSET(Mortality_Rates!$B$6, $C198, 0), Mortality_Rates!$B$111), MIN(OFFSET(Mortality_Rates!$B$6, $C198, 1),  Mortality_Rates!$C$111))</f>
        <v>7.4387788424800524E-2</v>
      </c>
      <c r="BK198" s="30">
        <f ca="1">(1-IF($B198="Male", $C$3, $C$4))^MIN((BK$8-$C$6), $C$5)*IF($B198="Male", MIN(OFFSET(Mortality_Rates!$B$6, $C198, 0), Mortality_Rates!$B$111), MIN(OFFSET(Mortality_Rates!$B$6, $C198, 1),  Mortality_Rates!$C$111))</f>
        <v>7.4387788424800524E-2</v>
      </c>
    </row>
    <row r="199" spans="1:63" x14ac:dyDescent="0.35">
      <c r="A199" t="s">
        <v>38</v>
      </c>
      <c r="B199" t="s">
        <v>32</v>
      </c>
      <c r="C199">
        <f t="shared" si="28"/>
        <v>89</v>
      </c>
      <c r="D199" s="30">
        <f ca="1">(1-IF($B199="Male", $C$3, $C$4))^MIN((D$8-$C$6), $C$5)*IF($B199="Male", MIN(OFFSET(Mortality_Rates!$B$6, $C199, 0), Mortality_Rates!$B$111), MIN(OFFSET(Mortality_Rates!$B$6, $C199, 1),  Mortality_Rates!$C$111))</f>
        <v>0.1437229575</v>
      </c>
      <c r="E199" s="30">
        <f ca="1">(1-IF($B199="Male", $C$3, $C$4))^MIN((E$8-$C$6), $C$5)*IF($B199="Male", MIN(OFFSET(Mortality_Rates!$B$6, $C199, 0), Mortality_Rates!$B$111), MIN(OFFSET(Mortality_Rates!$B$6, $C199, 1),  Mortality_Rates!$C$111))</f>
        <v>0.14207014348874999</v>
      </c>
      <c r="F199" s="30">
        <f ca="1">(1-IF($B199="Male", $C$3, $C$4))^MIN((F$8-$C$6), $C$5)*IF($B199="Male", MIN(OFFSET(Mortality_Rates!$B$6, $C199, 0), Mortality_Rates!$B$111), MIN(OFFSET(Mortality_Rates!$B$6, $C199, 1),  Mortality_Rates!$C$111))</f>
        <v>0.14043633683862938</v>
      </c>
      <c r="G199" s="30">
        <f ca="1">(1-IF($B199="Male", $C$3, $C$4))^MIN((G$8-$C$6), $C$5)*IF($B199="Male", MIN(OFFSET(Mortality_Rates!$B$6, $C199, 0), Mortality_Rates!$B$111), MIN(OFFSET(Mortality_Rates!$B$6, $C199, 1),  Mortality_Rates!$C$111))</f>
        <v>0.13882131896498515</v>
      </c>
      <c r="H199" s="30">
        <f ca="1">(1-IF($B199="Male", $C$3, $C$4))^MIN((H$8-$C$6), $C$5)*IF($B199="Male", MIN(OFFSET(Mortality_Rates!$B$6, $C199, 0), Mortality_Rates!$B$111), MIN(OFFSET(Mortality_Rates!$B$6, $C199, 1),  Mortality_Rates!$C$111))</f>
        <v>0.13722487379688783</v>
      </c>
      <c r="I199" s="30">
        <f ca="1">(1-IF($B199="Male", $C$3, $C$4))^MIN((I$8-$C$6), $C$5)*IF($B199="Male", MIN(OFFSET(Mortality_Rates!$B$6, $C199, 0), Mortality_Rates!$B$111), MIN(OFFSET(Mortality_Rates!$B$6, $C199, 1),  Mortality_Rates!$C$111))</f>
        <v>0.13564678774822361</v>
      </c>
      <c r="J199" s="30">
        <f ca="1">(1-IF($B199="Male", $C$3, $C$4))^MIN((J$8-$C$6), $C$5)*IF($B199="Male", MIN(OFFSET(Mortality_Rates!$B$6, $C199, 0), Mortality_Rates!$B$111), MIN(OFFSET(Mortality_Rates!$B$6, $C199, 1),  Mortality_Rates!$C$111))</f>
        <v>0.13408684968911905</v>
      </c>
      <c r="K199" s="30">
        <f ca="1">(1-IF($B199="Male", $C$3, $C$4))^MIN((K$8-$C$6), $C$5)*IF($B199="Male", MIN(OFFSET(Mortality_Rates!$B$6, $C199, 0), Mortality_Rates!$B$111), MIN(OFFSET(Mortality_Rates!$B$6, $C199, 1),  Mortality_Rates!$C$111))</f>
        <v>0.13254485091769419</v>
      </c>
      <c r="L199" s="30">
        <f ca="1">(1-IF($B199="Male", $C$3, $C$4))^MIN((L$8-$C$6), $C$5)*IF($B199="Male", MIN(OFFSET(Mortality_Rates!$B$6, $C199, 0), Mortality_Rates!$B$111), MIN(OFFSET(Mortality_Rates!$B$6, $C199, 1),  Mortality_Rates!$C$111))</f>
        <v>0.13102058513214068</v>
      </c>
      <c r="M199" s="30">
        <f ca="1">(1-IF($B199="Male", $C$3, $C$4))^MIN((M$8-$C$6), $C$5)*IF($B199="Male", MIN(OFFSET(Mortality_Rates!$B$6, $C199, 0), Mortality_Rates!$B$111), MIN(OFFSET(Mortality_Rates!$B$6, $C199, 1),  Mortality_Rates!$C$111))</f>
        <v>0.12951384840312108</v>
      </c>
      <c r="N199" s="30">
        <f ca="1">(1-IF($B199="Male", $C$3, $C$4))^MIN((N$8-$C$6), $C$5)*IF($B199="Male", MIN(OFFSET(Mortality_Rates!$B$6, $C199, 0), Mortality_Rates!$B$111), MIN(OFFSET(Mortality_Rates!$B$6, $C199, 1),  Mortality_Rates!$C$111))</f>
        <v>0.12802443914648517</v>
      </c>
      <c r="O199" s="30">
        <f ca="1">(1-IF($B199="Male", $C$3, $C$4))^MIN((O$8-$C$6), $C$5)*IF($B199="Male", MIN(OFFSET(Mortality_Rates!$B$6, $C199, 0), Mortality_Rates!$B$111), MIN(OFFSET(Mortality_Rates!$B$6, $C199, 1),  Mortality_Rates!$C$111))</f>
        <v>0.12655215809630063</v>
      </c>
      <c r="P199" s="30">
        <f ca="1">(1-IF($B199="Male", $C$3, $C$4))^MIN((P$8-$C$6), $C$5)*IF($B199="Male", MIN(OFFSET(Mortality_Rates!$B$6, $C199, 0), Mortality_Rates!$B$111), MIN(OFFSET(Mortality_Rates!$B$6, $C199, 1),  Mortality_Rates!$C$111))</f>
        <v>0.12509680827819317</v>
      </c>
      <c r="Q199" s="30">
        <f ca="1">(1-IF($B199="Male", $C$3, $C$4))^MIN((Q$8-$C$6), $C$5)*IF($B199="Male", MIN(OFFSET(Mortality_Rates!$B$6, $C199, 0), Mortality_Rates!$B$111), MIN(OFFSET(Mortality_Rates!$B$6, $C199, 1),  Mortality_Rates!$C$111))</f>
        <v>0.12365819498299395</v>
      </c>
      <c r="R199" s="30">
        <f ca="1">(1-IF($B199="Male", $C$3, $C$4))^MIN((R$8-$C$6), $C$5)*IF($B199="Male", MIN(OFFSET(Mortality_Rates!$B$6, $C199, 0), Mortality_Rates!$B$111), MIN(OFFSET(Mortality_Rates!$B$6, $C199, 1),  Mortality_Rates!$C$111))</f>
        <v>0.12223612574068952</v>
      </c>
      <c r="S199" s="30">
        <f ca="1">(1-IF($B199="Male", $C$3, $C$4))^MIN((S$8-$C$6), $C$5)*IF($B199="Male", MIN(OFFSET(Mortality_Rates!$B$6, $C199, 0), Mortality_Rates!$B$111), MIN(OFFSET(Mortality_Rates!$B$6, $C199, 1),  Mortality_Rates!$C$111))</f>
        <v>0.12083041029467159</v>
      </c>
      <c r="T199" s="30">
        <f ca="1">(1-IF($B199="Male", $C$3, $C$4))^MIN((T$8-$C$6), $C$5)*IF($B199="Male", MIN(OFFSET(Mortality_Rates!$B$6, $C199, 0), Mortality_Rates!$B$111), MIN(OFFSET(Mortality_Rates!$B$6, $C199, 1),  Mortality_Rates!$C$111))</f>
        <v>0.11944086057628286</v>
      </c>
      <c r="U199" s="30">
        <f ca="1">(1-IF($B199="Male", $C$3, $C$4))^MIN((U$8-$C$6), $C$5)*IF($B199="Male", MIN(OFFSET(Mortality_Rates!$B$6, $C199, 0), Mortality_Rates!$B$111), MIN(OFFSET(Mortality_Rates!$B$6, $C199, 1),  Mortality_Rates!$C$111))</f>
        <v>0.11806729067965561</v>
      </c>
      <c r="V199" s="30">
        <f ca="1">(1-IF($B199="Male", $C$3, $C$4))^MIN((V$8-$C$6), $C$5)*IF($B199="Male", MIN(OFFSET(Mortality_Rates!$B$6, $C199, 0), Mortality_Rates!$B$111), MIN(OFFSET(Mortality_Rates!$B$6, $C199, 1),  Mortality_Rates!$C$111))</f>
        <v>0.11670951683683957</v>
      </c>
      <c r="W199" s="30">
        <f ca="1">(1-IF($B199="Male", $C$3, $C$4))^MIN((W$8-$C$6), $C$5)*IF($B199="Male", MIN(OFFSET(Mortality_Rates!$B$6, $C199, 0), Mortality_Rates!$B$111), MIN(OFFSET(Mortality_Rates!$B$6, $C199, 1),  Mortality_Rates!$C$111))</f>
        <v>0.11536735739321594</v>
      </c>
      <c r="X199" s="30">
        <f ca="1">(1-IF($B199="Male", $C$3, $C$4))^MIN((X$8-$C$6), $C$5)*IF($B199="Male", MIN(OFFSET(Mortality_Rates!$B$6, $C199, 0), Mortality_Rates!$B$111), MIN(OFFSET(Mortality_Rates!$B$6, $C199, 1),  Mortality_Rates!$C$111))</f>
        <v>0.11404063278319396</v>
      </c>
      <c r="Y199" s="30">
        <f ca="1">(1-IF($B199="Male", $C$3, $C$4))^MIN((Y$8-$C$6), $C$5)*IF($B199="Male", MIN(OFFSET(Mortality_Rates!$B$6, $C199, 0), Mortality_Rates!$B$111), MIN(OFFSET(Mortality_Rates!$B$6, $C199, 1),  Mortality_Rates!$C$111))</f>
        <v>0.11272916550618722</v>
      </c>
      <c r="Z199" s="30">
        <f ca="1">(1-IF($B199="Male", $C$3, $C$4))^MIN((Z$8-$C$6), $C$5)*IF($B199="Male", MIN(OFFSET(Mortality_Rates!$B$6, $C199, 0), Mortality_Rates!$B$111), MIN(OFFSET(Mortality_Rates!$B$6, $C199, 1),  Mortality_Rates!$C$111))</f>
        <v>0.11143278010286607</v>
      </c>
      <c r="AA199" s="30">
        <f ca="1">(1-IF($B199="Male", $C$3, $C$4))^MIN((AA$8-$C$6), $C$5)*IF($B199="Male", MIN(OFFSET(Mortality_Rates!$B$6, $C199, 0), Mortality_Rates!$B$111), MIN(OFFSET(Mortality_Rates!$B$6, $C199, 1),  Mortality_Rates!$C$111))</f>
        <v>0.11015130313168311</v>
      </c>
      <c r="AB199" s="30">
        <f ca="1">(1-IF($B199="Male", $C$3, $C$4))^MIN((AB$8-$C$6), $C$5)*IF($B199="Male", MIN(OFFSET(Mortality_Rates!$B$6, $C199, 0), Mortality_Rates!$B$111), MIN(OFFSET(Mortality_Rates!$B$6, $C199, 1),  Mortality_Rates!$C$111))</f>
        <v>0.10888456314566876</v>
      </c>
      <c r="AC199" s="30">
        <f ca="1">(1-IF($B199="Male", $C$3, $C$4))^MIN((AC$8-$C$6), $C$5)*IF($B199="Male", MIN(OFFSET(Mortality_Rates!$B$6, $C199, 0), Mortality_Rates!$B$111), MIN(OFFSET(Mortality_Rates!$B$6, $C199, 1),  Mortality_Rates!$C$111))</f>
        <v>0.10763239066949357</v>
      </c>
      <c r="AD199" s="30">
        <f ca="1">(1-IF($B199="Male", $C$3, $C$4))^MIN((AD$8-$C$6), $C$5)*IF($B199="Male", MIN(OFFSET(Mortality_Rates!$B$6, $C199, 0), Mortality_Rates!$B$111), MIN(OFFSET(Mortality_Rates!$B$6, $C199, 1),  Mortality_Rates!$C$111))</f>
        <v>0.10639461817679439</v>
      </c>
      <c r="AE199" s="30">
        <f ca="1">(1-IF($B199="Male", $C$3, $C$4))^MIN((AE$8-$C$6), $C$5)*IF($B199="Male", MIN(OFFSET(Mortality_Rates!$B$6, $C199, 0), Mortality_Rates!$B$111), MIN(OFFSET(Mortality_Rates!$B$6, $C199, 1),  Mortality_Rates!$C$111))</f>
        <v>0.10517108006776128</v>
      </c>
      <c r="AF199" s="30">
        <f ca="1">(1-IF($B199="Male", $C$3, $C$4))^MIN((AF$8-$C$6), $C$5)*IF($B199="Male", MIN(OFFSET(Mortality_Rates!$B$6, $C199, 0), Mortality_Rates!$B$111), MIN(OFFSET(Mortality_Rates!$B$6, $C199, 1),  Mortality_Rates!$C$111))</f>
        <v>0.10396161264698202</v>
      </c>
      <c r="AG199" s="30">
        <f ca="1">(1-IF($B199="Male", $C$3, $C$4))^MIN((AG$8-$C$6), $C$5)*IF($B199="Male", MIN(OFFSET(Mortality_Rates!$B$6, $C199, 0), Mortality_Rates!$B$111), MIN(OFFSET(Mortality_Rates!$B$6, $C199, 1),  Mortality_Rates!$C$111))</f>
        <v>0.10276605410154173</v>
      </c>
      <c r="AH199" s="30">
        <f ca="1">(1-IF($B199="Male", $C$3, $C$4))^MIN((AH$8-$C$6), $C$5)*IF($B199="Male", MIN(OFFSET(Mortality_Rates!$B$6, $C199, 0), Mortality_Rates!$B$111), MIN(OFFSET(Mortality_Rates!$B$6, $C199, 1),  Mortality_Rates!$C$111))</f>
        <v>0.10158424447937399</v>
      </c>
      <c r="AI199" s="30">
        <f ca="1">(1-IF($B199="Male", $C$3, $C$4))^MIN((AI$8-$C$6), $C$5)*IF($B199="Male", MIN(OFFSET(Mortality_Rates!$B$6, $C199, 0), Mortality_Rates!$B$111), MIN(OFFSET(Mortality_Rates!$B$6, $C199, 1),  Mortality_Rates!$C$111))</f>
        <v>0.10041602566786119</v>
      </c>
      <c r="AJ199" s="30">
        <f ca="1">(1-IF($B199="Male", $C$3, $C$4))^MIN((AJ$8-$C$6), $C$5)*IF($B199="Male", MIN(OFFSET(Mortality_Rates!$B$6, $C199, 0), Mortality_Rates!$B$111), MIN(OFFSET(Mortality_Rates!$B$6, $C199, 1),  Mortality_Rates!$C$111))</f>
        <v>9.9261241372680803E-2</v>
      </c>
      <c r="AK199" s="30">
        <f ca="1">(1-IF($B199="Male", $C$3, $C$4))^MIN((AK$8-$C$6), $C$5)*IF($B199="Male", MIN(OFFSET(Mortality_Rates!$B$6, $C199, 0), Mortality_Rates!$B$111), MIN(OFFSET(Mortality_Rates!$B$6, $C199, 1),  Mortality_Rates!$C$111))</f>
        <v>9.8119737096894963E-2</v>
      </c>
      <c r="AL199" s="30">
        <f ca="1">(1-IF($B199="Male", $C$3, $C$4))^MIN((AL$8-$C$6), $C$5)*IF($B199="Male", MIN(OFFSET(Mortality_Rates!$B$6, $C199, 0), Mortality_Rates!$B$111), MIN(OFFSET(Mortality_Rates!$B$6, $C199, 1),  Mortality_Rates!$C$111))</f>
        <v>9.6991360120280659E-2</v>
      </c>
      <c r="AM199" s="30">
        <f ca="1">(1-IF($B199="Male", $C$3, $C$4))^MIN((AM$8-$C$6), $C$5)*IF($B199="Male", MIN(OFFSET(Mortality_Rates!$B$6, $C199, 0), Mortality_Rates!$B$111), MIN(OFFSET(Mortality_Rates!$B$6, $C199, 1),  Mortality_Rates!$C$111))</f>
        <v>9.5875959478897446E-2</v>
      </c>
      <c r="AN199" s="30">
        <f ca="1">(1-IF($B199="Male", $C$3, $C$4))^MIN((AN$8-$C$6), $C$5)*IF($B199="Male", MIN(OFFSET(Mortality_Rates!$B$6, $C199, 0), Mortality_Rates!$B$111), MIN(OFFSET(Mortality_Rates!$B$6, $C199, 1),  Mortality_Rates!$C$111))</f>
        <v>9.477338594489014E-2</v>
      </c>
      <c r="AO199" s="30">
        <f ca="1">(1-IF($B199="Male", $C$3, $C$4))^MIN((AO$8-$C$6), $C$5)*IF($B199="Male", MIN(OFFSET(Mortality_Rates!$B$6, $C199, 0), Mortality_Rates!$B$111), MIN(OFFSET(Mortality_Rates!$B$6, $C199, 1),  Mortality_Rates!$C$111))</f>
        <v>9.36834920065239E-2</v>
      </c>
      <c r="AP199" s="30">
        <f ca="1">(1-IF($B199="Male", $C$3, $C$4))^MIN((AP$8-$C$6), $C$5)*IF($B199="Male", MIN(OFFSET(Mortality_Rates!$B$6, $C199, 0), Mortality_Rates!$B$111), MIN(OFFSET(Mortality_Rates!$B$6, $C199, 1),  Mortality_Rates!$C$111))</f>
        <v>9.2606131848448875E-2</v>
      </c>
      <c r="AQ199" s="30">
        <f ca="1">(1-IF($B199="Male", $C$3, $C$4))^MIN((AQ$8-$C$6), $C$5)*IF($B199="Male", MIN(OFFSET(Mortality_Rates!$B$6, $C199, 0), Mortality_Rates!$B$111), MIN(OFFSET(Mortality_Rates!$B$6, $C199, 1),  Mortality_Rates!$C$111))</f>
        <v>9.1541161332191714E-2</v>
      </c>
      <c r="AR199" s="30">
        <f ca="1">(1-IF($B199="Male", $C$3, $C$4))^MIN((AR$8-$C$6), $C$5)*IF($B199="Male", MIN(OFFSET(Mortality_Rates!$B$6, $C199, 0), Mortality_Rates!$B$111), MIN(OFFSET(Mortality_Rates!$B$6, $C199, 1),  Mortality_Rates!$C$111))</f>
        <v>9.0488437976871505E-2</v>
      </c>
      <c r="AS199" s="30">
        <f ca="1">(1-IF($B199="Male", $C$3, $C$4))^MIN((AS$8-$C$6), $C$5)*IF($B199="Male", MIN(OFFSET(Mortality_Rates!$B$6, $C199, 0), Mortality_Rates!$B$111), MIN(OFFSET(Mortality_Rates!$B$6, $C199, 1),  Mortality_Rates!$C$111))</f>
        <v>8.9447820940137479E-2</v>
      </c>
      <c r="AT199" s="30">
        <f ca="1">(1-IF($B199="Male", $C$3, $C$4))^MIN((AT$8-$C$6), $C$5)*IF($B199="Male", MIN(OFFSET(Mortality_Rates!$B$6, $C199, 0), Mortality_Rates!$B$111), MIN(OFFSET(Mortality_Rates!$B$6, $C199, 1),  Mortality_Rates!$C$111))</f>
        <v>8.8419170999325905E-2</v>
      </c>
      <c r="AU199" s="30">
        <f ca="1">(1-IF($B199="Male", $C$3, $C$4))^MIN((AU$8-$C$6), $C$5)*IF($B199="Male", MIN(OFFSET(Mortality_Rates!$B$6, $C199, 0), Mortality_Rates!$B$111), MIN(OFFSET(Mortality_Rates!$B$6, $C199, 1),  Mortality_Rates!$C$111))</f>
        <v>8.740235053283367E-2</v>
      </c>
      <c r="AV199" s="30">
        <f ca="1">(1-IF($B199="Male", $C$3, $C$4))^MIN((AV$8-$C$6), $C$5)*IF($B199="Male", MIN(OFFSET(Mortality_Rates!$B$6, $C199, 0), Mortality_Rates!$B$111), MIN(OFFSET(Mortality_Rates!$B$6, $C199, 1),  Mortality_Rates!$C$111))</f>
        <v>8.6397223501706089E-2</v>
      </c>
      <c r="AW199" s="30">
        <f ca="1">(1-IF($B199="Male", $C$3, $C$4))^MIN((AW$8-$C$6), $C$5)*IF($B199="Male", MIN(OFFSET(Mortality_Rates!$B$6, $C199, 0), Mortality_Rates!$B$111), MIN(OFFSET(Mortality_Rates!$B$6, $C199, 1),  Mortality_Rates!$C$111))</f>
        <v>8.5403655431436465E-2</v>
      </c>
      <c r="AX199" s="30">
        <f ca="1">(1-IF($B199="Male", $C$3, $C$4))^MIN((AX$8-$C$6), $C$5)*IF($B199="Male", MIN(OFFSET(Mortality_Rates!$B$6, $C199, 0), Mortality_Rates!$B$111), MIN(OFFSET(Mortality_Rates!$B$6, $C199, 1),  Mortality_Rates!$C$111))</f>
        <v>8.4421513393974953E-2</v>
      </c>
      <c r="AY199" s="30">
        <f ca="1">(1-IF($B199="Male", $C$3, $C$4))^MIN((AY$8-$C$6), $C$5)*IF($B199="Male", MIN(OFFSET(Mortality_Rates!$B$6, $C199, 0), Mortality_Rates!$B$111), MIN(OFFSET(Mortality_Rates!$B$6, $C199, 1),  Mortality_Rates!$C$111))</f>
        <v>8.3450665989944231E-2</v>
      </c>
      <c r="AZ199" s="30">
        <f ca="1">(1-IF($B199="Male", $C$3, $C$4))^MIN((AZ$8-$C$6), $C$5)*IF($B199="Male", MIN(OFFSET(Mortality_Rates!$B$6, $C199, 0), Mortality_Rates!$B$111), MIN(OFFSET(Mortality_Rates!$B$6, $C199, 1),  Mortality_Rates!$C$111))</f>
        <v>8.2490983331059878E-2</v>
      </c>
      <c r="BA199" s="30">
        <f ca="1">(1-IF($B199="Male", $C$3, $C$4))^MIN((BA$8-$C$6), $C$5)*IF($B199="Male", MIN(OFFSET(Mortality_Rates!$B$6, $C199, 0), Mortality_Rates!$B$111), MIN(OFFSET(Mortality_Rates!$B$6, $C199, 1),  Mortality_Rates!$C$111))</f>
        <v>8.1542337022752695E-2</v>
      </c>
      <c r="BB199" s="30">
        <f ca="1">(1-IF($B199="Male", $C$3, $C$4))^MIN((BB$8-$C$6), $C$5)*IF($B199="Male", MIN(OFFSET(Mortality_Rates!$B$6, $C199, 0), Mortality_Rates!$B$111), MIN(OFFSET(Mortality_Rates!$B$6, $C199, 1),  Mortality_Rates!$C$111))</f>
        <v>8.1542337022752695E-2</v>
      </c>
      <c r="BC199" s="30">
        <f ca="1">(1-IF($B199="Male", $C$3, $C$4))^MIN((BC$8-$C$6), $C$5)*IF($B199="Male", MIN(OFFSET(Mortality_Rates!$B$6, $C199, 0), Mortality_Rates!$B$111), MIN(OFFSET(Mortality_Rates!$B$6, $C199, 1),  Mortality_Rates!$C$111))</f>
        <v>8.1542337022752695E-2</v>
      </c>
      <c r="BD199" s="30">
        <f ca="1">(1-IF($B199="Male", $C$3, $C$4))^MIN((BD$8-$C$6), $C$5)*IF($B199="Male", MIN(OFFSET(Mortality_Rates!$B$6, $C199, 0), Mortality_Rates!$B$111), MIN(OFFSET(Mortality_Rates!$B$6, $C199, 1),  Mortality_Rates!$C$111))</f>
        <v>8.1542337022752695E-2</v>
      </c>
      <c r="BE199" s="30">
        <f ca="1">(1-IF($B199="Male", $C$3, $C$4))^MIN((BE$8-$C$6), $C$5)*IF($B199="Male", MIN(OFFSET(Mortality_Rates!$B$6, $C199, 0), Mortality_Rates!$B$111), MIN(OFFSET(Mortality_Rates!$B$6, $C199, 1),  Mortality_Rates!$C$111))</f>
        <v>8.1542337022752695E-2</v>
      </c>
      <c r="BF199" s="30">
        <f ca="1">(1-IF($B199="Male", $C$3, $C$4))^MIN((BF$8-$C$6), $C$5)*IF($B199="Male", MIN(OFFSET(Mortality_Rates!$B$6, $C199, 0), Mortality_Rates!$B$111), MIN(OFFSET(Mortality_Rates!$B$6, $C199, 1),  Mortality_Rates!$C$111))</f>
        <v>8.1542337022752695E-2</v>
      </c>
      <c r="BG199" s="30">
        <f ca="1">(1-IF($B199="Male", $C$3, $C$4))^MIN((BG$8-$C$6), $C$5)*IF($B199="Male", MIN(OFFSET(Mortality_Rates!$B$6, $C199, 0), Mortality_Rates!$B$111), MIN(OFFSET(Mortality_Rates!$B$6, $C199, 1),  Mortality_Rates!$C$111))</f>
        <v>8.1542337022752695E-2</v>
      </c>
      <c r="BH199" s="30">
        <f ca="1">(1-IF($B199="Male", $C$3, $C$4))^MIN((BH$8-$C$6), $C$5)*IF($B199="Male", MIN(OFFSET(Mortality_Rates!$B$6, $C199, 0), Mortality_Rates!$B$111), MIN(OFFSET(Mortality_Rates!$B$6, $C199, 1),  Mortality_Rates!$C$111))</f>
        <v>8.1542337022752695E-2</v>
      </c>
      <c r="BI199" s="30">
        <f ca="1">(1-IF($B199="Male", $C$3, $C$4))^MIN((BI$8-$C$6), $C$5)*IF($B199="Male", MIN(OFFSET(Mortality_Rates!$B$6, $C199, 0), Mortality_Rates!$B$111), MIN(OFFSET(Mortality_Rates!$B$6, $C199, 1),  Mortality_Rates!$C$111))</f>
        <v>8.1542337022752695E-2</v>
      </c>
      <c r="BJ199" s="30">
        <f ca="1">(1-IF($B199="Male", $C$3, $C$4))^MIN((BJ$8-$C$6), $C$5)*IF($B199="Male", MIN(OFFSET(Mortality_Rates!$B$6, $C199, 0), Mortality_Rates!$B$111), MIN(OFFSET(Mortality_Rates!$B$6, $C199, 1),  Mortality_Rates!$C$111))</f>
        <v>8.1542337022752695E-2</v>
      </c>
      <c r="BK199" s="30">
        <f ca="1">(1-IF($B199="Male", $C$3, $C$4))^MIN((BK$8-$C$6), $C$5)*IF($B199="Male", MIN(OFFSET(Mortality_Rates!$B$6, $C199, 0), Mortality_Rates!$B$111), MIN(OFFSET(Mortality_Rates!$B$6, $C199, 1),  Mortality_Rates!$C$111))</f>
        <v>8.1542337022752695E-2</v>
      </c>
    </row>
    <row r="200" spans="1:63" x14ac:dyDescent="0.35">
      <c r="A200" t="s">
        <v>38</v>
      </c>
      <c r="B200" t="s">
        <v>32</v>
      </c>
      <c r="C200">
        <f t="shared" si="28"/>
        <v>90</v>
      </c>
      <c r="D200" s="30">
        <f ca="1">(1-IF($B200="Male", $C$3, $C$4))^MIN((D$8-$C$6), $C$5)*IF($B200="Male", MIN(OFFSET(Mortality_Rates!$B$6, $C200, 0), Mortality_Rates!$B$111), MIN(OFFSET(Mortality_Rates!$B$6, $C200, 1),  Mortality_Rates!$C$111))</f>
        <v>0.156748422</v>
      </c>
      <c r="E200" s="30">
        <f ca="1">(1-IF($B200="Male", $C$3, $C$4))^MIN((E$8-$C$6), $C$5)*IF($B200="Male", MIN(OFFSET(Mortality_Rates!$B$6, $C200, 0), Mortality_Rates!$B$111), MIN(OFFSET(Mortality_Rates!$B$6, $C200, 1),  Mortality_Rates!$C$111))</f>
        <v>0.15494581514700001</v>
      </c>
      <c r="F200" s="30">
        <f ca="1">(1-IF($B200="Male", $C$3, $C$4))^MIN((F$8-$C$6), $C$5)*IF($B200="Male", MIN(OFFSET(Mortality_Rates!$B$6, $C200, 0), Mortality_Rates!$B$111), MIN(OFFSET(Mortality_Rates!$B$6, $C200, 1),  Mortality_Rates!$C$111))</f>
        <v>0.1531639382728095</v>
      </c>
      <c r="G200" s="30">
        <f ca="1">(1-IF($B200="Male", $C$3, $C$4))^MIN((G$8-$C$6), $C$5)*IF($B200="Male", MIN(OFFSET(Mortality_Rates!$B$6, $C200, 0), Mortality_Rates!$B$111), MIN(OFFSET(Mortality_Rates!$B$6, $C200, 1),  Mortality_Rates!$C$111))</f>
        <v>0.15140255298267219</v>
      </c>
      <c r="H200" s="30">
        <f ca="1">(1-IF($B200="Male", $C$3, $C$4))^MIN((H$8-$C$6), $C$5)*IF($B200="Male", MIN(OFFSET(Mortality_Rates!$B$6, $C200, 0), Mortality_Rates!$B$111), MIN(OFFSET(Mortality_Rates!$B$6, $C200, 1),  Mortality_Rates!$C$111))</f>
        <v>0.14966142362337148</v>
      </c>
      <c r="I200" s="30">
        <f ca="1">(1-IF($B200="Male", $C$3, $C$4))^MIN((I$8-$C$6), $C$5)*IF($B200="Male", MIN(OFFSET(Mortality_Rates!$B$6, $C200, 0), Mortality_Rates!$B$111), MIN(OFFSET(Mortality_Rates!$B$6, $C200, 1),  Mortality_Rates!$C$111))</f>
        <v>0.1479403172517027</v>
      </c>
      <c r="J200" s="30">
        <f ca="1">(1-IF($B200="Male", $C$3, $C$4))^MIN((J$8-$C$6), $C$5)*IF($B200="Male", MIN(OFFSET(Mortality_Rates!$B$6, $C200, 0), Mortality_Rates!$B$111), MIN(OFFSET(Mortality_Rates!$B$6, $C200, 1),  Mortality_Rates!$C$111))</f>
        <v>0.14623900360330813</v>
      </c>
      <c r="K200" s="30">
        <f ca="1">(1-IF($B200="Male", $C$3, $C$4))^MIN((K$8-$C$6), $C$5)*IF($B200="Male", MIN(OFFSET(Mortality_Rates!$B$6, $C200, 0), Mortality_Rates!$B$111), MIN(OFFSET(Mortality_Rates!$B$6, $C200, 1),  Mortality_Rates!$C$111))</f>
        <v>0.14455725506187009</v>
      </c>
      <c r="L200" s="30">
        <f ca="1">(1-IF($B200="Male", $C$3, $C$4))^MIN((L$8-$C$6), $C$5)*IF($B200="Male", MIN(OFFSET(Mortality_Rates!$B$6, $C200, 0), Mortality_Rates!$B$111), MIN(OFFSET(Mortality_Rates!$B$6, $C200, 1),  Mortality_Rates!$C$111))</f>
        <v>0.14289484662865856</v>
      </c>
      <c r="M200" s="30">
        <f ca="1">(1-IF($B200="Male", $C$3, $C$4))^MIN((M$8-$C$6), $C$5)*IF($B200="Male", MIN(OFFSET(Mortality_Rates!$B$6, $C200, 0), Mortality_Rates!$B$111), MIN(OFFSET(Mortality_Rates!$B$6, $C200, 1),  Mortality_Rates!$C$111))</f>
        <v>0.14125155589242902</v>
      </c>
      <c r="N200" s="30">
        <f ca="1">(1-IF($B200="Male", $C$3, $C$4))^MIN((N$8-$C$6), $C$5)*IF($B200="Male", MIN(OFFSET(Mortality_Rates!$B$6, $C200, 0), Mortality_Rates!$B$111), MIN(OFFSET(Mortality_Rates!$B$6, $C200, 1),  Mortality_Rates!$C$111))</f>
        <v>0.13962716299966607</v>
      </c>
      <c r="O200" s="30">
        <f ca="1">(1-IF($B200="Male", $C$3, $C$4))^MIN((O$8-$C$6), $C$5)*IF($B200="Male", MIN(OFFSET(Mortality_Rates!$B$6, $C200, 0), Mortality_Rates!$B$111), MIN(OFFSET(Mortality_Rates!$B$6, $C200, 1),  Mortality_Rates!$C$111))</f>
        <v>0.13802145062516993</v>
      </c>
      <c r="P200" s="30">
        <f ca="1">(1-IF($B200="Male", $C$3, $C$4))^MIN((P$8-$C$6), $C$5)*IF($B200="Male", MIN(OFFSET(Mortality_Rates!$B$6, $C200, 0), Mortality_Rates!$B$111), MIN(OFFSET(Mortality_Rates!$B$6, $C200, 1),  Mortality_Rates!$C$111))</f>
        <v>0.13643420394298048</v>
      </c>
      <c r="Q200" s="30">
        <f ca="1">(1-IF($B200="Male", $C$3, $C$4))^MIN((Q$8-$C$6), $C$5)*IF($B200="Male", MIN(OFFSET(Mortality_Rates!$B$6, $C200, 0), Mortality_Rates!$B$111), MIN(OFFSET(Mortality_Rates!$B$6, $C200, 1),  Mortality_Rates!$C$111))</f>
        <v>0.1348652105976362</v>
      </c>
      <c r="R200" s="30">
        <f ca="1">(1-IF($B200="Male", $C$3, $C$4))^MIN((R$8-$C$6), $C$5)*IF($B200="Male", MIN(OFFSET(Mortality_Rates!$B$6, $C200, 0), Mortality_Rates!$B$111), MIN(OFFSET(Mortality_Rates!$B$6, $C200, 1),  Mortality_Rates!$C$111))</f>
        <v>0.13331426067576341</v>
      </c>
      <c r="S200" s="30">
        <f ca="1">(1-IF($B200="Male", $C$3, $C$4))^MIN((S$8-$C$6), $C$5)*IF($B200="Male", MIN(OFFSET(Mortality_Rates!$B$6, $C200, 0), Mortality_Rates!$B$111), MIN(OFFSET(Mortality_Rates!$B$6, $C200, 1),  Mortality_Rates!$C$111))</f>
        <v>0.13178114667799209</v>
      </c>
      <c r="T200" s="30">
        <f ca="1">(1-IF($B200="Male", $C$3, $C$4))^MIN((T$8-$C$6), $C$5)*IF($B200="Male", MIN(OFFSET(Mortality_Rates!$B$6, $C200, 0), Mortality_Rates!$B$111), MIN(OFFSET(Mortality_Rates!$B$6, $C200, 1),  Mortality_Rates!$C$111))</f>
        <v>0.1302656634911952</v>
      </c>
      <c r="U200" s="30">
        <f ca="1">(1-IF($B200="Male", $C$3, $C$4))^MIN((U$8-$C$6), $C$5)*IF($B200="Male", MIN(OFFSET(Mortality_Rates!$B$6, $C200, 0), Mortality_Rates!$B$111), MIN(OFFSET(Mortality_Rates!$B$6, $C200, 1),  Mortality_Rates!$C$111))</f>
        <v>0.12876760836104645</v>
      </c>
      <c r="V200" s="30">
        <f ca="1">(1-IF($B200="Male", $C$3, $C$4))^MIN((V$8-$C$6), $C$5)*IF($B200="Male", MIN(OFFSET(Mortality_Rates!$B$6, $C200, 0), Mortality_Rates!$B$111), MIN(OFFSET(Mortality_Rates!$B$6, $C200, 1),  Mortality_Rates!$C$111))</f>
        <v>0.12728678086489442</v>
      </c>
      <c r="W200" s="30">
        <f ca="1">(1-IF($B200="Male", $C$3, $C$4))^MIN((W$8-$C$6), $C$5)*IF($B200="Male", MIN(OFFSET(Mortality_Rates!$B$6, $C200, 0), Mortality_Rates!$B$111), MIN(OFFSET(Mortality_Rates!$B$6, $C200, 1),  Mortality_Rates!$C$111))</f>
        <v>0.12582298288494814</v>
      </c>
      <c r="X200" s="30">
        <f ca="1">(1-IF($B200="Male", $C$3, $C$4))^MIN((X$8-$C$6), $C$5)*IF($B200="Male", MIN(OFFSET(Mortality_Rates!$B$6, $C200, 0), Mortality_Rates!$B$111), MIN(OFFSET(Mortality_Rates!$B$6, $C200, 1),  Mortality_Rates!$C$111))</f>
        <v>0.12437601858177125</v>
      </c>
      <c r="Y200" s="30">
        <f ca="1">(1-IF($B200="Male", $C$3, $C$4))^MIN((Y$8-$C$6), $C$5)*IF($B200="Male", MIN(OFFSET(Mortality_Rates!$B$6, $C200, 0), Mortality_Rates!$B$111), MIN(OFFSET(Mortality_Rates!$B$6, $C200, 1),  Mortality_Rates!$C$111))</f>
        <v>0.12294569436808088</v>
      </c>
      <c r="Z200" s="30">
        <f ca="1">(1-IF($B200="Male", $C$3, $C$4))^MIN((Z$8-$C$6), $C$5)*IF($B200="Male", MIN(OFFSET(Mortality_Rates!$B$6, $C200, 0), Mortality_Rates!$B$111), MIN(OFFSET(Mortality_Rates!$B$6, $C200, 1),  Mortality_Rates!$C$111))</f>
        <v>0.12153181888284796</v>
      </c>
      <c r="AA200" s="30">
        <f ca="1">(1-IF($B200="Male", $C$3, $C$4))^MIN((AA$8-$C$6), $C$5)*IF($B200="Male", MIN(OFFSET(Mortality_Rates!$B$6, $C200, 0), Mortality_Rates!$B$111), MIN(OFFSET(Mortality_Rates!$B$6, $C200, 1),  Mortality_Rates!$C$111))</f>
        <v>0.1201342029656952</v>
      </c>
      <c r="AB200" s="30">
        <f ca="1">(1-IF($B200="Male", $C$3, $C$4))^MIN((AB$8-$C$6), $C$5)*IF($B200="Male", MIN(OFFSET(Mortality_Rates!$B$6, $C200, 0), Mortality_Rates!$B$111), MIN(OFFSET(Mortality_Rates!$B$6, $C200, 1),  Mortality_Rates!$C$111))</f>
        <v>0.11875265963158971</v>
      </c>
      <c r="AC200" s="30">
        <f ca="1">(1-IF($B200="Male", $C$3, $C$4))^MIN((AC$8-$C$6), $C$5)*IF($B200="Male", MIN(OFFSET(Mortality_Rates!$B$6, $C200, 0), Mortality_Rates!$B$111), MIN(OFFSET(Mortality_Rates!$B$6, $C200, 1),  Mortality_Rates!$C$111))</f>
        <v>0.11738700404582643</v>
      </c>
      <c r="AD200" s="30">
        <f ca="1">(1-IF($B200="Male", $C$3, $C$4))^MIN((AD$8-$C$6), $C$5)*IF($B200="Male", MIN(OFFSET(Mortality_Rates!$B$6, $C200, 0), Mortality_Rates!$B$111), MIN(OFFSET(Mortality_Rates!$B$6, $C200, 1),  Mortality_Rates!$C$111))</f>
        <v>0.11603705349929944</v>
      </c>
      <c r="AE200" s="30">
        <f ca="1">(1-IF($B200="Male", $C$3, $C$4))^MIN((AE$8-$C$6), $C$5)*IF($B200="Male", MIN(OFFSET(Mortality_Rates!$B$6, $C200, 0), Mortality_Rates!$B$111), MIN(OFFSET(Mortality_Rates!$B$6, $C200, 1),  Mortality_Rates!$C$111))</f>
        <v>0.11470262738405751</v>
      </c>
      <c r="AF200" s="30">
        <f ca="1">(1-IF($B200="Male", $C$3, $C$4))^MIN((AF$8-$C$6), $C$5)*IF($B200="Male", MIN(OFFSET(Mortality_Rates!$B$6, $C200, 0), Mortality_Rates!$B$111), MIN(OFFSET(Mortality_Rates!$B$6, $C200, 1),  Mortality_Rates!$C$111))</f>
        <v>0.11338354716914084</v>
      </c>
      <c r="AG200" s="30">
        <f ca="1">(1-IF($B200="Male", $C$3, $C$4))^MIN((AG$8-$C$6), $C$5)*IF($B200="Male", MIN(OFFSET(Mortality_Rates!$B$6, $C200, 0), Mortality_Rates!$B$111), MIN(OFFSET(Mortality_Rates!$B$6, $C200, 1),  Mortality_Rates!$C$111))</f>
        <v>0.11207963637669571</v>
      </c>
      <c r="AH200" s="30">
        <f ca="1">(1-IF($B200="Male", $C$3, $C$4))^MIN((AH$8-$C$6), $C$5)*IF($B200="Male", MIN(OFFSET(Mortality_Rates!$B$6, $C200, 0), Mortality_Rates!$B$111), MIN(OFFSET(Mortality_Rates!$B$6, $C200, 1),  Mortality_Rates!$C$111))</f>
        <v>0.11079072055836371</v>
      </c>
      <c r="AI200" s="30">
        <f ca="1">(1-IF($B200="Male", $C$3, $C$4))^MIN((AI$8-$C$6), $C$5)*IF($B200="Male", MIN(OFFSET(Mortality_Rates!$B$6, $C200, 0), Mortality_Rates!$B$111), MIN(OFFSET(Mortality_Rates!$B$6, $C200, 1),  Mortality_Rates!$C$111))</f>
        <v>0.10951662727194253</v>
      </c>
      <c r="AJ200" s="30">
        <f ca="1">(1-IF($B200="Male", $C$3, $C$4))^MIN((AJ$8-$C$6), $C$5)*IF($B200="Male", MIN(OFFSET(Mortality_Rates!$B$6, $C200, 0), Mortality_Rates!$B$111), MIN(OFFSET(Mortality_Rates!$B$6, $C200, 1),  Mortality_Rates!$C$111))</f>
        <v>0.10825718605831521</v>
      </c>
      <c r="AK200" s="30">
        <f ca="1">(1-IF($B200="Male", $C$3, $C$4))^MIN((AK$8-$C$6), $C$5)*IF($B200="Male", MIN(OFFSET(Mortality_Rates!$B$6, $C200, 0), Mortality_Rates!$B$111), MIN(OFFSET(Mortality_Rates!$B$6, $C200, 1),  Mortality_Rates!$C$111))</f>
        <v>0.10701222841864456</v>
      </c>
      <c r="AL200" s="30">
        <f ca="1">(1-IF($B200="Male", $C$3, $C$4))^MIN((AL$8-$C$6), $C$5)*IF($B200="Male", MIN(OFFSET(Mortality_Rates!$B$6, $C200, 0), Mortality_Rates!$B$111), MIN(OFFSET(Mortality_Rates!$B$6, $C200, 1),  Mortality_Rates!$C$111))</f>
        <v>0.10578158779183015</v>
      </c>
      <c r="AM200" s="30">
        <f ca="1">(1-IF($B200="Male", $C$3, $C$4))^MIN((AM$8-$C$6), $C$5)*IF($B200="Male", MIN(OFFSET(Mortality_Rates!$B$6, $C200, 0), Mortality_Rates!$B$111), MIN(OFFSET(Mortality_Rates!$B$6, $C200, 1),  Mortality_Rates!$C$111))</f>
        <v>0.10456509953222412</v>
      </c>
      <c r="AN200" s="30">
        <f ca="1">(1-IF($B200="Male", $C$3, $C$4))^MIN((AN$8-$C$6), $C$5)*IF($B200="Male", MIN(OFFSET(Mortality_Rates!$B$6, $C200, 0), Mortality_Rates!$B$111), MIN(OFFSET(Mortality_Rates!$B$6, $C200, 1),  Mortality_Rates!$C$111))</f>
        <v>0.10336260088760355</v>
      </c>
      <c r="AO200" s="30">
        <f ca="1">(1-IF($B200="Male", $C$3, $C$4))^MIN((AO$8-$C$6), $C$5)*IF($B200="Male", MIN(OFFSET(Mortality_Rates!$B$6, $C200, 0), Mortality_Rates!$B$111), MIN(OFFSET(Mortality_Rates!$B$6, $C200, 1),  Mortality_Rates!$C$111))</f>
        <v>0.1021739309773961</v>
      </c>
      <c r="AP200" s="30">
        <f ca="1">(1-IF($B200="Male", $C$3, $C$4))^MIN((AP$8-$C$6), $C$5)*IF($B200="Male", MIN(OFFSET(Mortality_Rates!$B$6, $C200, 0), Mortality_Rates!$B$111), MIN(OFFSET(Mortality_Rates!$B$6, $C200, 1),  Mortality_Rates!$C$111))</f>
        <v>0.10099893077115606</v>
      </c>
      <c r="AQ200" s="30">
        <f ca="1">(1-IF($B200="Male", $C$3, $C$4))^MIN((AQ$8-$C$6), $C$5)*IF($B200="Male", MIN(OFFSET(Mortality_Rates!$B$6, $C200, 0), Mortality_Rates!$B$111), MIN(OFFSET(Mortality_Rates!$B$6, $C200, 1),  Mortality_Rates!$C$111))</f>
        <v>9.9837443067287757E-2</v>
      </c>
      <c r="AR200" s="30">
        <f ca="1">(1-IF($B200="Male", $C$3, $C$4))^MIN((AR$8-$C$6), $C$5)*IF($B200="Male", MIN(OFFSET(Mortality_Rates!$B$6, $C200, 0), Mortality_Rates!$B$111), MIN(OFFSET(Mortality_Rates!$B$6, $C200, 1),  Mortality_Rates!$C$111))</f>
        <v>9.8689312472013943E-2</v>
      </c>
      <c r="AS200" s="30">
        <f ca="1">(1-IF($B200="Male", $C$3, $C$4))^MIN((AS$8-$C$6), $C$5)*IF($B200="Male", MIN(OFFSET(Mortality_Rates!$B$6, $C200, 0), Mortality_Rates!$B$111), MIN(OFFSET(Mortality_Rates!$B$6, $C200, 1),  Mortality_Rates!$C$111))</f>
        <v>9.7554385378585781E-2</v>
      </c>
      <c r="AT200" s="30">
        <f ca="1">(1-IF($B200="Male", $C$3, $C$4))^MIN((AT$8-$C$6), $C$5)*IF($B200="Male", MIN(OFFSET(Mortality_Rates!$B$6, $C200, 0), Mortality_Rates!$B$111), MIN(OFFSET(Mortality_Rates!$B$6, $C200, 1),  Mortality_Rates!$C$111))</f>
        <v>9.6432509946732053E-2</v>
      </c>
      <c r="AU200" s="30">
        <f ca="1">(1-IF($B200="Male", $C$3, $C$4))^MIN((AU$8-$C$6), $C$5)*IF($B200="Male", MIN(OFFSET(Mortality_Rates!$B$6, $C200, 0), Mortality_Rates!$B$111), MIN(OFFSET(Mortality_Rates!$B$6, $C200, 1),  Mortality_Rates!$C$111))</f>
        <v>9.5323536082344645E-2</v>
      </c>
      <c r="AV200" s="30">
        <f ca="1">(1-IF($B200="Male", $C$3, $C$4))^MIN((AV$8-$C$6), $C$5)*IF($B200="Male", MIN(OFFSET(Mortality_Rates!$B$6, $C200, 0), Mortality_Rates!$B$111), MIN(OFFSET(Mortality_Rates!$B$6, $C200, 1),  Mortality_Rates!$C$111))</f>
        <v>9.4227315417397692E-2</v>
      </c>
      <c r="AW200" s="30">
        <f ca="1">(1-IF($B200="Male", $C$3, $C$4))^MIN((AW$8-$C$6), $C$5)*IF($B200="Male", MIN(OFFSET(Mortality_Rates!$B$6, $C200, 0), Mortality_Rates!$B$111), MIN(OFFSET(Mortality_Rates!$B$6, $C200, 1),  Mortality_Rates!$C$111))</f>
        <v>9.3143701290097622E-2</v>
      </c>
      <c r="AX200" s="30">
        <f ca="1">(1-IF($B200="Male", $C$3, $C$4))^MIN((AX$8-$C$6), $C$5)*IF($B200="Male", MIN(OFFSET(Mortality_Rates!$B$6, $C200, 0), Mortality_Rates!$B$111), MIN(OFFSET(Mortality_Rates!$B$6, $C200, 1),  Mortality_Rates!$C$111))</f>
        <v>9.2072548725261494E-2</v>
      </c>
      <c r="AY200" s="30">
        <f ca="1">(1-IF($B200="Male", $C$3, $C$4))^MIN((AY$8-$C$6), $C$5)*IF($B200="Male", MIN(OFFSET(Mortality_Rates!$B$6, $C200, 0), Mortality_Rates!$B$111), MIN(OFFSET(Mortality_Rates!$B$6, $C200, 1),  Mortality_Rates!$C$111))</f>
        <v>9.1013714414920982E-2</v>
      </c>
      <c r="AZ200" s="30">
        <f ca="1">(1-IF($B200="Male", $C$3, $C$4))^MIN((AZ$8-$C$6), $C$5)*IF($B200="Male", MIN(OFFSET(Mortality_Rates!$B$6, $C200, 0), Mortality_Rates!$B$111), MIN(OFFSET(Mortality_Rates!$B$6, $C200, 1),  Mortality_Rates!$C$111))</f>
        <v>8.9967056699149395E-2</v>
      </c>
      <c r="BA200" s="30">
        <f ca="1">(1-IF($B200="Male", $C$3, $C$4))^MIN((BA$8-$C$6), $C$5)*IF($B200="Male", MIN(OFFSET(Mortality_Rates!$B$6, $C200, 0), Mortality_Rates!$B$111), MIN(OFFSET(Mortality_Rates!$B$6, $C200, 1),  Mortality_Rates!$C$111))</f>
        <v>8.8932435547109182E-2</v>
      </c>
      <c r="BB200" s="30">
        <f ca="1">(1-IF($B200="Male", $C$3, $C$4))^MIN((BB$8-$C$6), $C$5)*IF($B200="Male", MIN(OFFSET(Mortality_Rates!$B$6, $C200, 0), Mortality_Rates!$B$111), MIN(OFFSET(Mortality_Rates!$B$6, $C200, 1),  Mortality_Rates!$C$111))</f>
        <v>8.8932435547109182E-2</v>
      </c>
      <c r="BC200" s="30">
        <f ca="1">(1-IF($B200="Male", $C$3, $C$4))^MIN((BC$8-$C$6), $C$5)*IF($B200="Male", MIN(OFFSET(Mortality_Rates!$B$6, $C200, 0), Mortality_Rates!$B$111), MIN(OFFSET(Mortality_Rates!$B$6, $C200, 1),  Mortality_Rates!$C$111))</f>
        <v>8.8932435547109182E-2</v>
      </c>
      <c r="BD200" s="30">
        <f ca="1">(1-IF($B200="Male", $C$3, $C$4))^MIN((BD$8-$C$6), $C$5)*IF($B200="Male", MIN(OFFSET(Mortality_Rates!$B$6, $C200, 0), Mortality_Rates!$B$111), MIN(OFFSET(Mortality_Rates!$B$6, $C200, 1),  Mortality_Rates!$C$111))</f>
        <v>8.8932435547109182E-2</v>
      </c>
      <c r="BE200" s="30">
        <f ca="1">(1-IF($B200="Male", $C$3, $C$4))^MIN((BE$8-$C$6), $C$5)*IF($B200="Male", MIN(OFFSET(Mortality_Rates!$B$6, $C200, 0), Mortality_Rates!$B$111), MIN(OFFSET(Mortality_Rates!$B$6, $C200, 1),  Mortality_Rates!$C$111))</f>
        <v>8.8932435547109182E-2</v>
      </c>
      <c r="BF200" s="30">
        <f ca="1">(1-IF($B200="Male", $C$3, $C$4))^MIN((BF$8-$C$6), $C$5)*IF($B200="Male", MIN(OFFSET(Mortality_Rates!$B$6, $C200, 0), Mortality_Rates!$B$111), MIN(OFFSET(Mortality_Rates!$B$6, $C200, 1),  Mortality_Rates!$C$111))</f>
        <v>8.8932435547109182E-2</v>
      </c>
      <c r="BG200" s="30">
        <f ca="1">(1-IF($B200="Male", $C$3, $C$4))^MIN((BG$8-$C$6), $C$5)*IF($B200="Male", MIN(OFFSET(Mortality_Rates!$B$6, $C200, 0), Mortality_Rates!$B$111), MIN(OFFSET(Mortality_Rates!$B$6, $C200, 1),  Mortality_Rates!$C$111))</f>
        <v>8.8932435547109182E-2</v>
      </c>
      <c r="BH200" s="30">
        <f ca="1">(1-IF($B200="Male", $C$3, $C$4))^MIN((BH$8-$C$6), $C$5)*IF($B200="Male", MIN(OFFSET(Mortality_Rates!$B$6, $C200, 0), Mortality_Rates!$B$111), MIN(OFFSET(Mortality_Rates!$B$6, $C200, 1),  Mortality_Rates!$C$111))</f>
        <v>8.8932435547109182E-2</v>
      </c>
      <c r="BI200" s="30">
        <f ca="1">(1-IF($B200="Male", $C$3, $C$4))^MIN((BI$8-$C$6), $C$5)*IF($B200="Male", MIN(OFFSET(Mortality_Rates!$B$6, $C200, 0), Mortality_Rates!$B$111), MIN(OFFSET(Mortality_Rates!$B$6, $C200, 1),  Mortality_Rates!$C$111))</f>
        <v>8.8932435547109182E-2</v>
      </c>
      <c r="BJ200" s="30">
        <f ca="1">(1-IF($B200="Male", $C$3, $C$4))^MIN((BJ$8-$C$6), $C$5)*IF($B200="Male", MIN(OFFSET(Mortality_Rates!$B$6, $C200, 0), Mortality_Rates!$B$111), MIN(OFFSET(Mortality_Rates!$B$6, $C200, 1),  Mortality_Rates!$C$111))</f>
        <v>8.8932435547109182E-2</v>
      </c>
      <c r="BK200" s="30">
        <f ca="1">(1-IF($B200="Male", $C$3, $C$4))^MIN((BK$8-$C$6), $C$5)*IF($B200="Male", MIN(OFFSET(Mortality_Rates!$B$6, $C200, 0), Mortality_Rates!$B$111), MIN(OFFSET(Mortality_Rates!$B$6, $C200, 1),  Mortality_Rates!$C$111))</f>
        <v>8.8932435547109182E-2</v>
      </c>
    </row>
    <row r="201" spans="1:63" x14ac:dyDescent="0.35">
      <c r="A201" t="s">
        <v>38</v>
      </c>
      <c r="B201" t="s">
        <v>32</v>
      </c>
      <c r="C201">
        <f t="shared" si="28"/>
        <v>91</v>
      </c>
      <c r="D201" s="30">
        <f ca="1">(1-IF($B201="Male", $C$3, $C$4))^MIN((D$8-$C$6), $C$5)*IF($B201="Male", MIN(OFFSET(Mortality_Rates!$B$6, $C201, 0), Mortality_Rates!$B$111), MIN(OFFSET(Mortality_Rates!$B$6, $C201, 1),  Mortality_Rates!$C$111))</f>
        <v>0.170192022</v>
      </c>
      <c r="E201" s="30">
        <f ca="1">(1-IF($B201="Male", $C$3, $C$4))^MIN((E$8-$C$6), $C$5)*IF($B201="Male", MIN(OFFSET(Mortality_Rates!$B$6, $C201, 0), Mortality_Rates!$B$111), MIN(OFFSET(Mortality_Rates!$B$6, $C201, 1),  Mortality_Rates!$C$111))</f>
        <v>0.168234813747</v>
      </c>
      <c r="F201" s="30">
        <f ca="1">(1-IF($B201="Male", $C$3, $C$4))^MIN((F$8-$C$6), $C$5)*IF($B201="Male", MIN(OFFSET(Mortality_Rates!$B$6, $C201, 0), Mortality_Rates!$B$111), MIN(OFFSET(Mortality_Rates!$B$6, $C201, 1),  Mortality_Rates!$C$111))</f>
        <v>0.16630011338890949</v>
      </c>
      <c r="G201" s="30">
        <f ca="1">(1-IF($B201="Male", $C$3, $C$4))^MIN((G$8-$C$6), $C$5)*IF($B201="Male", MIN(OFFSET(Mortality_Rates!$B$6, $C201, 0), Mortality_Rates!$B$111), MIN(OFFSET(Mortality_Rates!$B$6, $C201, 1),  Mortality_Rates!$C$111))</f>
        <v>0.16438766208493705</v>
      </c>
      <c r="H201" s="30">
        <f ca="1">(1-IF($B201="Male", $C$3, $C$4))^MIN((H$8-$C$6), $C$5)*IF($B201="Male", MIN(OFFSET(Mortality_Rates!$B$6, $C201, 0), Mortality_Rates!$B$111), MIN(OFFSET(Mortality_Rates!$B$6, $C201, 1),  Mortality_Rates!$C$111))</f>
        <v>0.16249720397096029</v>
      </c>
      <c r="I201" s="30">
        <f ca="1">(1-IF($B201="Male", $C$3, $C$4))^MIN((I$8-$C$6), $C$5)*IF($B201="Male", MIN(OFFSET(Mortality_Rates!$B$6, $C201, 0), Mortality_Rates!$B$111), MIN(OFFSET(Mortality_Rates!$B$6, $C201, 1),  Mortality_Rates!$C$111))</f>
        <v>0.16062848612529423</v>
      </c>
      <c r="J201" s="30">
        <f ca="1">(1-IF($B201="Male", $C$3, $C$4))^MIN((J$8-$C$6), $C$5)*IF($B201="Male", MIN(OFFSET(Mortality_Rates!$B$6, $C201, 0), Mortality_Rates!$B$111), MIN(OFFSET(Mortality_Rates!$B$6, $C201, 1),  Mortality_Rates!$C$111))</f>
        <v>0.15878125853485336</v>
      </c>
      <c r="K201" s="30">
        <f ca="1">(1-IF($B201="Male", $C$3, $C$4))^MIN((K$8-$C$6), $C$5)*IF($B201="Male", MIN(OFFSET(Mortality_Rates!$B$6, $C201, 0), Mortality_Rates!$B$111), MIN(OFFSET(Mortality_Rates!$B$6, $C201, 1),  Mortality_Rates!$C$111))</f>
        <v>0.15695527406170254</v>
      </c>
      <c r="L201" s="30">
        <f ca="1">(1-IF($B201="Male", $C$3, $C$4))^MIN((L$8-$C$6), $C$5)*IF($B201="Male", MIN(OFFSET(Mortality_Rates!$B$6, $C201, 0), Mortality_Rates!$B$111), MIN(OFFSET(Mortality_Rates!$B$6, $C201, 1),  Mortality_Rates!$C$111))</f>
        <v>0.15515028840999295</v>
      </c>
      <c r="M201" s="30">
        <f ca="1">(1-IF($B201="Male", $C$3, $C$4))^MIN((M$8-$C$6), $C$5)*IF($B201="Male", MIN(OFFSET(Mortality_Rates!$B$6, $C201, 0), Mortality_Rates!$B$111), MIN(OFFSET(Mortality_Rates!$B$6, $C201, 1),  Mortality_Rates!$C$111))</f>
        <v>0.15336606009327805</v>
      </c>
      <c r="N201" s="30">
        <f ca="1">(1-IF($B201="Male", $C$3, $C$4))^MIN((N$8-$C$6), $C$5)*IF($B201="Male", MIN(OFFSET(Mortality_Rates!$B$6, $C201, 0), Mortality_Rates!$B$111), MIN(OFFSET(Mortality_Rates!$B$6, $C201, 1),  Mortality_Rates!$C$111))</f>
        <v>0.15160235040220535</v>
      </c>
      <c r="O201" s="30">
        <f ca="1">(1-IF($B201="Male", $C$3, $C$4))^MIN((O$8-$C$6), $C$5)*IF($B201="Male", MIN(OFFSET(Mortality_Rates!$B$6, $C201, 0), Mortality_Rates!$B$111), MIN(OFFSET(Mortality_Rates!$B$6, $C201, 1),  Mortality_Rates!$C$111))</f>
        <v>0.14985892337258</v>
      </c>
      <c r="P201" s="30">
        <f ca="1">(1-IF($B201="Male", $C$3, $C$4))^MIN((P$8-$C$6), $C$5)*IF($B201="Male", MIN(OFFSET(Mortality_Rates!$B$6, $C201, 0), Mortality_Rates!$B$111), MIN(OFFSET(Mortality_Rates!$B$6, $C201, 1),  Mortality_Rates!$C$111))</f>
        <v>0.14813554575379534</v>
      </c>
      <c r="Q201" s="30">
        <f ca="1">(1-IF($B201="Male", $C$3, $C$4))^MIN((Q$8-$C$6), $C$5)*IF($B201="Male", MIN(OFFSET(Mortality_Rates!$B$6, $C201, 0), Mortality_Rates!$B$111), MIN(OFFSET(Mortality_Rates!$B$6, $C201, 1),  Mortality_Rates!$C$111))</f>
        <v>0.14643198697762669</v>
      </c>
      <c r="R201" s="30">
        <f ca="1">(1-IF($B201="Male", $C$3, $C$4))^MIN((R$8-$C$6), $C$5)*IF($B201="Male", MIN(OFFSET(Mortality_Rates!$B$6, $C201, 0), Mortality_Rates!$B$111), MIN(OFFSET(Mortality_Rates!$B$6, $C201, 1),  Mortality_Rates!$C$111))</f>
        <v>0.144748019127384</v>
      </c>
      <c r="S201" s="30">
        <f ca="1">(1-IF($B201="Male", $C$3, $C$4))^MIN((S$8-$C$6), $C$5)*IF($B201="Male", MIN(OFFSET(Mortality_Rates!$B$6, $C201, 0), Mortality_Rates!$B$111), MIN(OFFSET(Mortality_Rates!$B$6, $C201, 1),  Mortality_Rates!$C$111))</f>
        <v>0.14308341690741908</v>
      </c>
      <c r="T201" s="30">
        <f ca="1">(1-IF($B201="Male", $C$3, $C$4))^MIN((T$8-$C$6), $C$5)*IF($B201="Male", MIN(OFFSET(Mortality_Rates!$B$6, $C201, 0), Mortality_Rates!$B$111), MIN(OFFSET(Mortality_Rates!$B$6, $C201, 1),  Mortality_Rates!$C$111))</f>
        <v>0.14143795761298375</v>
      </c>
      <c r="U201" s="30">
        <f ca="1">(1-IF($B201="Male", $C$3, $C$4))^MIN((U$8-$C$6), $C$5)*IF($B201="Male", MIN(OFFSET(Mortality_Rates!$B$6, $C201, 0), Mortality_Rates!$B$111), MIN(OFFSET(Mortality_Rates!$B$6, $C201, 1),  Mortality_Rates!$C$111))</f>
        <v>0.13981142110043446</v>
      </c>
      <c r="V201" s="30">
        <f ca="1">(1-IF($B201="Male", $C$3, $C$4))^MIN((V$8-$C$6), $C$5)*IF($B201="Male", MIN(OFFSET(Mortality_Rates!$B$6, $C201, 0), Mortality_Rates!$B$111), MIN(OFFSET(Mortality_Rates!$B$6, $C201, 1),  Mortality_Rates!$C$111))</f>
        <v>0.13820358975777944</v>
      </c>
      <c r="W201" s="30">
        <f ca="1">(1-IF($B201="Male", $C$3, $C$4))^MIN((W$8-$C$6), $C$5)*IF($B201="Male", MIN(OFFSET(Mortality_Rates!$B$6, $C201, 0), Mortality_Rates!$B$111), MIN(OFFSET(Mortality_Rates!$B$6, $C201, 1),  Mortality_Rates!$C$111))</f>
        <v>0.136614248475565</v>
      </c>
      <c r="X201" s="30">
        <f ca="1">(1-IF($B201="Male", $C$3, $C$4))^MIN((X$8-$C$6), $C$5)*IF($B201="Male", MIN(OFFSET(Mortality_Rates!$B$6, $C201, 0), Mortality_Rates!$B$111), MIN(OFFSET(Mortality_Rates!$B$6, $C201, 1),  Mortality_Rates!$C$111))</f>
        <v>0.135043184618096</v>
      </c>
      <c r="Y201" s="30">
        <f ca="1">(1-IF($B201="Male", $C$3, $C$4))^MIN((Y$8-$C$6), $C$5)*IF($B201="Male", MIN(OFFSET(Mortality_Rates!$B$6, $C201, 0), Mortality_Rates!$B$111), MIN(OFFSET(Mortality_Rates!$B$6, $C201, 1),  Mortality_Rates!$C$111))</f>
        <v>0.13349018799498791</v>
      </c>
      <c r="Z201" s="30">
        <f ca="1">(1-IF($B201="Male", $C$3, $C$4))^MIN((Z$8-$C$6), $C$5)*IF($B201="Male", MIN(OFFSET(Mortality_Rates!$B$6, $C201, 0), Mortality_Rates!$B$111), MIN(OFFSET(Mortality_Rates!$B$6, $C201, 1),  Mortality_Rates!$C$111))</f>
        <v>0.13195505083304554</v>
      </c>
      <c r="AA201" s="30">
        <f ca="1">(1-IF($B201="Male", $C$3, $C$4))^MIN((AA$8-$C$6), $C$5)*IF($B201="Male", MIN(OFFSET(Mortality_Rates!$B$6, $C201, 0), Mortality_Rates!$B$111), MIN(OFFSET(Mortality_Rates!$B$6, $C201, 1),  Mortality_Rates!$C$111))</f>
        <v>0.13043756774846552</v>
      </c>
      <c r="AB201" s="30">
        <f ca="1">(1-IF($B201="Male", $C$3, $C$4))^MIN((AB$8-$C$6), $C$5)*IF($B201="Male", MIN(OFFSET(Mortality_Rates!$B$6, $C201, 0), Mortality_Rates!$B$111), MIN(OFFSET(Mortality_Rates!$B$6, $C201, 1),  Mortality_Rates!$C$111))</f>
        <v>0.12893753571935818</v>
      </c>
      <c r="AC201" s="30">
        <f ca="1">(1-IF($B201="Male", $C$3, $C$4))^MIN((AC$8-$C$6), $C$5)*IF($B201="Male", MIN(OFFSET(Mortality_Rates!$B$6, $C201, 0), Mortality_Rates!$B$111), MIN(OFFSET(Mortality_Rates!$B$6, $C201, 1),  Mortality_Rates!$C$111))</f>
        <v>0.12745475405858556</v>
      </c>
      <c r="AD201" s="30">
        <f ca="1">(1-IF($B201="Male", $C$3, $C$4))^MIN((AD$8-$C$6), $C$5)*IF($B201="Male", MIN(OFFSET(Mortality_Rates!$B$6, $C201, 0), Mortality_Rates!$B$111), MIN(OFFSET(Mortality_Rates!$B$6, $C201, 1),  Mortality_Rates!$C$111))</f>
        <v>0.12598902438691181</v>
      </c>
      <c r="AE201" s="30">
        <f ca="1">(1-IF($B201="Male", $C$3, $C$4))^MIN((AE$8-$C$6), $C$5)*IF($B201="Male", MIN(OFFSET(Mortality_Rates!$B$6, $C201, 0), Mortality_Rates!$B$111), MIN(OFFSET(Mortality_Rates!$B$6, $C201, 1),  Mortality_Rates!$C$111))</f>
        <v>0.12454015060646235</v>
      </c>
      <c r="AF201" s="30">
        <f ca="1">(1-IF($B201="Male", $C$3, $C$4))^MIN((AF$8-$C$6), $C$5)*IF($B201="Male", MIN(OFFSET(Mortality_Rates!$B$6, $C201, 0), Mortality_Rates!$B$111), MIN(OFFSET(Mortality_Rates!$B$6, $C201, 1),  Mortality_Rates!$C$111))</f>
        <v>0.12310793887448804</v>
      </c>
      <c r="AG201" s="30">
        <f ca="1">(1-IF($B201="Male", $C$3, $C$4))^MIN((AG$8-$C$6), $C$5)*IF($B201="Male", MIN(OFFSET(Mortality_Rates!$B$6, $C201, 0), Mortality_Rates!$B$111), MIN(OFFSET(Mortality_Rates!$B$6, $C201, 1),  Mortality_Rates!$C$111))</f>
        <v>0.12169219757743142</v>
      </c>
      <c r="AH201" s="30">
        <f ca="1">(1-IF($B201="Male", $C$3, $C$4))^MIN((AH$8-$C$6), $C$5)*IF($B201="Male", MIN(OFFSET(Mortality_Rates!$B$6, $C201, 0), Mortality_Rates!$B$111), MIN(OFFSET(Mortality_Rates!$B$6, $C201, 1),  Mortality_Rates!$C$111))</f>
        <v>0.12029273730529096</v>
      </c>
      <c r="AI201" s="30">
        <f ca="1">(1-IF($B201="Male", $C$3, $C$4))^MIN((AI$8-$C$6), $C$5)*IF($B201="Male", MIN(OFFSET(Mortality_Rates!$B$6, $C201, 0), Mortality_Rates!$B$111), MIN(OFFSET(Mortality_Rates!$B$6, $C201, 1),  Mortality_Rates!$C$111))</f>
        <v>0.11890937082628011</v>
      </c>
      <c r="AJ201" s="30">
        <f ca="1">(1-IF($B201="Male", $C$3, $C$4))^MIN((AJ$8-$C$6), $C$5)*IF($B201="Male", MIN(OFFSET(Mortality_Rates!$B$6, $C201, 0), Mortality_Rates!$B$111), MIN(OFFSET(Mortality_Rates!$B$6, $C201, 1),  Mortality_Rates!$C$111))</f>
        <v>0.1175419130617779</v>
      </c>
      <c r="AK201" s="30">
        <f ca="1">(1-IF($B201="Male", $C$3, $C$4))^MIN((AK$8-$C$6), $C$5)*IF($B201="Male", MIN(OFFSET(Mortality_Rates!$B$6, $C201, 0), Mortality_Rates!$B$111), MIN(OFFSET(Mortality_Rates!$B$6, $C201, 1),  Mortality_Rates!$C$111))</f>
        <v>0.11619018106156745</v>
      </c>
      <c r="AL201" s="30">
        <f ca="1">(1-IF($B201="Male", $C$3, $C$4))^MIN((AL$8-$C$6), $C$5)*IF($B201="Male", MIN(OFFSET(Mortality_Rates!$B$6, $C201, 0), Mortality_Rates!$B$111), MIN(OFFSET(Mortality_Rates!$B$6, $C201, 1),  Mortality_Rates!$C$111))</f>
        <v>0.11485399397935941</v>
      </c>
      <c r="AM201" s="30">
        <f ca="1">(1-IF($B201="Male", $C$3, $C$4))^MIN((AM$8-$C$6), $C$5)*IF($B201="Male", MIN(OFFSET(Mortality_Rates!$B$6, $C201, 0), Mortality_Rates!$B$111), MIN(OFFSET(Mortality_Rates!$B$6, $C201, 1),  Mortality_Rates!$C$111))</f>
        <v>0.11353317304859679</v>
      </c>
      <c r="AN201" s="30">
        <f ca="1">(1-IF($B201="Male", $C$3, $C$4))^MIN((AN$8-$C$6), $C$5)*IF($B201="Male", MIN(OFFSET(Mortality_Rates!$B$6, $C201, 0), Mortality_Rates!$B$111), MIN(OFFSET(Mortality_Rates!$B$6, $C201, 1),  Mortality_Rates!$C$111))</f>
        <v>0.11222754155853794</v>
      </c>
      <c r="AO201" s="30">
        <f ca="1">(1-IF($B201="Male", $C$3, $C$4))^MIN((AO$8-$C$6), $C$5)*IF($B201="Male", MIN(OFFSET(Mortality_Rates!$B$6, $C201, 0), Mortality_Rates!$B$111), MIN(OFFSET(Mortality_Rates!$B$6, $C201, 1),  Mortality_Rates!$C$111))</f>
        <v>0.11093692483061475</v>
      </c>
      <c r="AP201" s="30">
        <f ca="1">(1-IF($B201="Male", $C$3, $C$4))^MIN((AP$8-$C$6), $C$5)*IF($B201="Male", MIN(OFFSET(Mortality_Rates!$B$6, $C201, 0), Mortality_Rates!$B$111), MIN(OFFSET(Mortality_Rates!$B$6, $C201, 1),  Mortality_Rates!$C$111))</f>
        <v>0.10966115019506269</v>
      </c>
      <c r="AQ201" s="30">
        <f ca="1">(1-IF($B201="Male", $C$3, $C$4))^MIN((AQ$8-$C$6), $C$5)*IF($B201="Male", MIN(OFFSET(Mortality_Rates!$B$6, $C201, 0), Mortality_Rates!$B$111), MIN(OFFSET(Mortality_Rates!$B$6, $C201, 1),  Mortality_Rates!$C$111))</f>
        <v>0.10840004696781946</v>
      </c>
      <c r="AR201" s="30">
        <f ca="1">(1-IF($B201="Male", $C$3, $C$4))^MIN((AR$8-$C$6), $C$5)*IF($B201="Male", MIN(OFFSET(Mortality_Rates!$B$6, $C201, 0), Mortality_Rates!$B$111), MIN(OFFSET(Mortality_Rates!$B$6, $C201, 1),  Mortality_Rates!$C$111))</f>
        <v>0.10715344642768954</v>
      </c>
      <c r="AS201" s="30">
        <f ca="1">(1-IF($B201="Male", $C$3, $C$4))^MIN((AS$8-$C$6), $C$5)*IF($B201="Male", MIN(OFFSET(Mortality_Rates!$B$6, $C201, 0), Mortality_Rates!$B$111), MIN(OFFSET(Mortality_Rates!$B$6, $C201, 1),  Mortality_Rates!$C$111))</f>
        <v>0.10592118179377111</v>
      </c>
      <c r="AT201" s="30">
        <f ca="1">(1-IF($B201="Male", $C$3, $C$4))^MIN((AT$8-$C$6), $C$5)*IF($B201="Male", MIN(OFFSET(Mortality_Rates!$B$6, $C201, 0), Mortality_Rates!$B$111), MIN(OFFSET(Mortality_Rates!$B$6, $C201, 1),  Mortality_Rates!$C$111))</f>
        <v>0.10470308820314275</v>
      </c>
      <c r="AU201" s="30">
        <f ca="1">(1-IF($B201="Male", $C$3, $C$4))^MIN((AU$8-$C$6), $C$5)*IF($B201="Male", MIN(OFFSET(Mortality_Rates!$B$6, $C201, 0), Mortality_Rates!$B$111), MIN(OFFSET(Mortality_Rates!$B$6, $C201, 1),  Mortality_Rates!$C$111))</f>
        <v>0.10349900268880662</v>
      </c>
      <c r="AV201" s="30">
        <f ca="1">(1-IF($B201="Male", $C$3, $C$4))^MIN((AV$8-$C$6), $C$5)*IF($B201="Male", MIN(OFFSET(Mortality_Rates!$B$6, $C201, 0), Mortality_Rates!$B$111), MIN(OFFSET(Mortality_Rates!$B$6, $C201, 1),  Mortality_Rates!$C$111))</f>
        <v>0.10230876415788534</v>
      </c>
      <c r="AW201" s="30">
        <f ca="1">(1-IF($B201="Male", $C$3, $C$4))^MIN((AW$8-$C$6), $C$5)*IF($B201="Male", MIN(OFFSET(Mortality_Rates!$B$6, $C201, 0), Mortality_Rates!$B$111), MIN(OFFSET(Mortality_Rates!$B$6, $C201, 1),  Mortality_Rates!$C$111))</f>
        <v>0.10113221337006967</v>
      </c>
      <c r="AX201" s="30">
        <f ca="1">(1-IF($B201="Male", $C$3, $C$4))^MIN((AX$8-$C$6), $C$5)*IF($B201="Male", MIN(OFFSET(Mortality_Rates!$B$6, $C201, 0), Mortality_Rates!$B$111), MIN(OFFSET(Mortality_Rates!$B$6, $C201, 1),  Mortality_Rates!$C$111))</f>
        <v>9.996919291631387E-2</v>
      </c>
      <c r="AY201" s="30">
        <f ca="1">(1-IF($B201="Male", $C$3, $C$4))^MIN((AY$8-$C$6), $C$5)*IF($B201="Male", MIN(OFFSET(Mortality_Rates!$B$6, $C201, 0), Mortality_Rates!$B$111), MIN(OFFSET(Mortality_Rates!$B$6, $C201, 1),  Mortality_Rates!$C$111))</f>
        <v>9.8819547197776247E-2</v>
      </c>
      <c r="AZ201" s="30">
        <f ca="1">(1-IF($B201="Male", $C$3, $C$4))^MIN((AZ$8-$C$6), $C$5)*IF($B201="Male", MIN(OFFSET(Mortality_Rates!$B$6, $C201, 0), Mortality_Rates!$B$111), MIN(OFFSET(Mortality_Rates!$B$6, $C201, 1),  Mortality_Rates!$C$111))</f>
        <v>9.7683122405001835E-2</v>
      </c>
      <c r="BA201" s="30">
        <f ca="1">(1-IF($B201="Male", $C$3, $C$4))^MIN((BA$8-$C$6), $C$5)*IF($B201="Male", MIN(OFFSET(Mortality_Rates!$B$6, $C201, 0), Mortality_Rates!$B$111), MIN(OFFSET(Mortality_Rates!$B$6, $C201, 1),  Mortality_Rates!$C$111))</f>
        <v>9.6559766497344324E-2</v>
      </c>
      <c r="BB201" s="30">
        <f ca="1">(1-IF($B201="Male", $C$3, $C$4))^MIN((BB$8-$C$6), $C$5)*IF($B201="Male", MIN(OFFSET(Mortality_Rates!$B$6, $C201, 0), Mortality_Rates!$B$111), MIN(OFFSET(Mortality_Rates!$B$6, $C201, 1),  Mortality_Rates!$C$111))</f>
        <v>9.6559766497344324E-2</v>
      </c>
      <c r="BC201" s="30">
        <f ca="1">(1-IF($B201="Male", $C$3, $C$4))^MIN((BC$8-$C$6), $C$5)*IF($B201="Male", MIN(OFFSET(Mortality_Rates!$B$6, $C201, 0), Mortality_Rates!$B$111), MIN(OFFSET(Mortality_Rates!$B$6, $C201, 1),  Mortality_Rates!$C$111))</f>
        <v>9.6559766497344324E-2</v>
      </c>
      <c r="BD201" s="30">
        <f ca="1">(1-IF($B201="Male", $C$3, $C$4))^MIN((BD$8-$C$6), $C$5)*IF($B201="Male", MIN(OFFSET(Mortality_Rates!$B$6, $C201, 0), Mortality_Rates!$B$111), MIN(OFFSET(Mortality_Rates!$B$6, $C201, 1),  Mortality_Rates!$C$111))</f>
        <v>9.6559766497344324E-2</v>
      </c>
      <c r="BE201" s="30">
        <f ca="1">(1-IF($B201="Male", $C$3, $C$4))^MIN((BE$8-$C$6), $C$5)*IF($B201="Male", MIN(OFFSET(Mortality_Rates!$B$6, $C201, 0), Mortality_Rates!$B$111), MIN(OFFSET(Mortality_Rates!$B$6, $C201, 1),  Mortality_Rates!$C$111))</f>
        <v>9.6559766497344324E-2</v>
      </c>
      <c r="BF201" s="30">
        <f ca="1">(1-IF($B201="Male", $C$3, $C$4))^MIN((BF$8-$C$6), $C$5)*IF($B201="Male", MIN(OFFSET(Mortality_Rates!$B$6, $C201, 0), Mortality_Rates!$B$111), MIN(OFFSET(Mortality_Rates!$B$6, $C201, 1),  Mortality_Rates!$C$111))</f>
        <v>9.6559766497344324E-2</v>
      </c>
      <c r="BG201" s="30">
        <f ca="1">(1-IF($B201="Male", $C$3, $C$4))^MIN((BG$8-$C$6), $C$5)*IF($B201="Male", MIN(OFFSET(Mortality_Rates!$B$6, $C201, 0), Mortality_Rates!$B$111), MIN(OFFSET(Mortality_Rates!$B$6, $C201, 1),  Mortality_Rates!$C$111))</f>
        <v>9.6559766497344324E-2</v>
      </c>
      <c r="BH201" s="30">
        <f ca="1">(1-IF($B201="Male", $C$3, $C$4))^MIN((BH$8-$C$6), $C$5)*IF($B201="Male", MIN(OFFSET(Mortality_Rates!$B$6, $C201, 0), Mortality_Rates!$B$111), MIN(OFFSET(Mortality_Rates!$B$6, $C201, 1),  Mortality_Rates!$C$111))</f>
        <v>9.6559766497344324E-2</v>
      </c>
      <c r="BI201" s="30">
        <f ca="1">(1-IF($B201="Male", $C$3, $C$4))^MIN((BI$8-$C$6), $C$5)*IF($B201="Male", MIN(OFFSET(Mortality_Rates!$B$6, $C201, 0), Mortality_Rates!$B$111), MIN(OFFSET(Mortality_Rates!$B$6, $C201, 1),  Mortality_Rates!$C$111))</f>
        <v>9.6559766497344324E-2</v>
      </c>
      <c r="BJ201" s="30">
        <f ca="1">(1-IF($B201="Male", $C$3, $C$4))^MIN((BJ$8-$C$6), $C$5)*IF($B201="Male", MIN(OFFSET(Mortality_Rates!$B$6, $C201, 0), Mortality_Rates!$B$111), MIN(OFFSET(Mortality_Rates!$B$6, $C201, 1),  Mortality_Rates!$C$111))</f>
        <v>9.6559766497344324E-2</v>
      </c>
      <c r="BK201" s="30">
        <f ca="1">(1-IF($B201="Male", $C$3, $C$4))^MIN((BK$8-$C$6), $C$5)*IF($B201="Male", MIN(OFFSET(Mortality_Rates!$B$6, $C201, 0), Mortality_Rates!$B$111), MIN(OFFSET(Mortality_Rates!$B$6, $C201, 1),  Mortality_Rates!$C$111))</f>
        <v>9.6559766497344324E-2</v>
      </c>
    </row>
    <row r="202" spans="1:63" x14ac:dyDescent="0.35">
      <c r="A202" t="s">
        <v>38</v>
      </c>
      <c r="B202" t="s">
        <v>32</v>
      </c>
      <c r="C202">
        <f t="shared" si="28"/>
        <v>92</v>
      </c>
      <c r="D202" s="30">
        <f ca="1">(1-IF($B202="Male", $C$3, $C$4))^MIN((D$8-$C$6), $C$5)*IF($B202="Male", MIN(OFFSET(Mortality_Rates!$B$6, $C202, 0), Mortality_Rates!$B$111), MIN(OFFSET(Mortality_Rates!$B$6, $C202, 1),  Mortality_Rates!$C$111))</f>
        <v>0.18415161899999999</v>
      </c>
      <c r="E202" s="30">
        <f ca="1">(1-IF($B202="Male", $C$3, $C$4))^MIN((E$8-$C$6), $C$5)*IF($B202="Male", MIN(OFFSET(Mortality_Rates!$B$6, $C202, 0), Mortality_Rates!$B$111), MIN(OFFSET(Mortality_Rates!$B$6, $C202, 1),  Mortality_Rates!$C$111))</f>
        <v>0.18203387538149998</v>
      </c>
      <c r="F202" s="30">
        <f ca="1">(1-IF($B202="Male", $C$3, $C$4))^MIN((F$8-$C$6), $C$5)*IF($B202="Male", MIN(OFFSET(Mortality_Rates!$B$6, $C202, 0), Mortality_Rates!$B$111), MIN(OFFSET(Mortality_Rates!$B$6, $C202, 1),  Mortality_Rates!$C$111))</f>
        <v>0.17994048581461275</v>
      </c>
      <c r="G202" s="30">
        <f ca="1">(1-IF($B202="Male", $C$3, $C$4))^MIN((G$8-$C$6), $C$5)*IF($B202="Male", MIN(OFFSET(Mortality_Rates!$B$6, $C202, 0), Mortality_Rates!$B$111), MIN(OFFSET(Mortality_Rates!$B$6, $C202, 1),  Mortality_Rates!$C$111))</f>
        <v>0.17787117022774471</v>
      </c>
      <c r="H202" s="30">
        <f ca="1">(1-IF($B202="Male", $C$3, $C$4))^MIN((H$8-$C$6), $C$5)*IF($B202="Male", MIN(OFFSET(Mortality_Rates!$B$6, $C202, 0), Mortality_Rates!$B$111), MIN(OFFSET(Mortality_Rates!$B$6, $C202, 1),  Mortality_Rates!$C$111))</f>
        <v>0.17582565177012566</v>
      </c>
      <c r="I202" s="30">
        <f ca="1">(1-IF($B202="Male", $C$3, $C$4))^MIN((I$8-$C$6), $C$5)*IF($B202="Male", MIN(OFFSET(Mortality_Rates!$B$6, $C202, 0), Mortality_Rates!$B$111), MIN(OFFSET(Mortality_Rates!$B$6, $C202, 1),  Mortality_Rates!$C$111))</f>
        <v>0.17380365677476919</v>
      </c>
      <c r="J202" s="30">
        <f ca="1">(1-IF($B202="Male", $C$3, $C$4))^MIN((J$8-$C$6), $C$5)*IF($B202="Male", MIN(OFFSET(Mortality_Rates!$B$6, $C202, 0), Mortality_Rates!$B$111), MIN(OFFSET(Mortality_Rates!$B$6, $C202, 1),  Mortality_Rates!$C$111))</f>
        <v>0.17180491472185935</v>
      </c>
      <c r="K202" s="30">
        <f ca="1">(1-IF($B202="Male", $C$3, $C$4))^MIN((K$8-$C$6), $C$5)*IF($B202="Male", MIN(OFFSET(Mortality_Rates!$B$6, $C202, 0), Mortality_Rates!$B$111), MIN(OFFSET(Mortality_Rates!$B$6, $C202, 1),  Mortality_Rates!$C$111))</f>
        <v>0.16982915820255798</v>
      </c>
      <c r="L202" s="30">
        <f ca="1">(1-IF($B202="Male", $C$3, $C$4))^MIN((L$8-$C$6), $C$5)*IF($B202="Male", MIN(OFFSET(Mortality_Rates!$B$6, $C202, 0), Mortality_Rates!$B$111), MIN(OFFSET(Mortality_Rates!$B$6, $C202, 1),  Mortality_Rates!$C$111))</f>
        <v>0.16787612288322856</v>
      </c>
      <c r="M202" s="30">
        <f ca="1">(1-IF($B202="Male", $C$3, $C$4))^MIN((M$8-$C$6), $C$5)*IF($B202="Male", MIN(OFFSET(Mortality_Rates!$B$6, $C202, 0), Mortality_Rates!$B$111), MIN(OFFSET(Mortality_Rates!$B$6, $C202, 1),  Mortality_Rates!$C$111))</f>
        <v>0.16594554747007145</v>
      </c>
      <c r="N202" s="30">
        <f ca="1">(1-IF($B202="Male", $C$3, $C$4))^MIN((N$8-$C$6), $C$5)*IF($B202="Male", MIN(OFFSET(Mortality_Rates!$B$6, $C202, 0), Mortality_Rates!$B$111), MIN(OFFSET(Mortality_Rates!$B$6, $C202, 1),  Mortality_Rates!$C$111))</f>
        <v>0.16403717367416562</v>
      </c>
      <c r="O202" s="30">
        <f ca="1">(1-IF($B202="Male", $C$3, $C$4))^MIN((O$8-$C$6), $C$5)*IF($B202="Male", MIN(OFFSET(Mortality_Rates!$B$6, $C202, 0), Mortality_Rates!$B$111), MIN(OFFSET(Mortality_Rates!$B$6, $C202, 1),  Mortality_Rates!$C$111))</f>
        <v>0.16215074617691275</v>
      </c>
      <c r="P202" s="30">
        <f ca="1">(1-IF($B202="Male", $C$3, $C$4))^MIN((P$8-$C$6), $C$5)*IF($B202="Male", MIN(OFFSET(Mortality_Rates!$B$6, $C202, 0), Mortality_Rates!$B$111), MIN(OFFSET(Mortality_Rates!$B$6, $C202, 1),  Mortality_Rates!$C$111))</f>
        <v>0.16028601259587824</v>
      </c>
      <c r="Q202" s="30">
        <f ca="1">(1-IF($B202="Male", $C$3, $C$4))^MIN((Q$8-$C$6), $C$5)*IF($B202="Male", MIN(OFFSET(Mortality_Rates!$B$6, $C202, 0), Mortality_Rates!$B$111), MIN(OFFSET(Mortality_Rates!$B$6, $C202, 1),  Mortality_Rates!$C$111))</f>
        <v>0.15844272345102564</v>
      </c>
      <c r="R202" s="30">
        <f ca="1">(1-IF($B202="Male", $C$3, $C$4))^MIN((R$8-$C$6), $C$5)*IF($B202="Male", MIN(OFFSET(Mortality_Rates!$B$6, $C202, 0), Mortality_Rates!$B$111), MIN(OFFSET(Mortality_Rates!$B$6, $C202, 1),  Mortality_Rates!$C$111))</f>
        <v>0.15662063213133887</v>
      </c>
      <c r="S202" s="30">
        <f ca="1">(1-IF($B202="Male", $C$3, $C$4))^MIN((S$8-$C$6), $C$5)*IF($B202="Male", MIN(OFFSET(Mortality_Rates!$B$6, $C202, 0), Mortality_Rates!$B$111), MIN(OFFSET(Mortality_Rates!$B$6, $C202, 1),  Mortality_Rates!$C$111))</f>
        <v>0.15481949486182844</v>
      </c>
      <c r="T202" s="30">
        <f ca="1">(1-IF($B202="Male", $C$3, $C$4))^MIN((T$8-$C$6), $C$5)*IF($B202="Male", MIN(OFFSET(Mortality_Rates!$B$6, $C202, 0), Mortality_Rates!$B$111), MIN(OFFSET(Mortality_Rates!$B$6, $C202, 1),  Mortality_Rates!$C$111))</f>
        <v>0.15303907067091743</v>
      </c>
      <c r="U202" s="30">
        <f ca="1">(1-IF($B202="Male", $C$3, $C$4))^MIN((U$8-$C$6), $C$5)*IF($B202="Male", MIN(OFFSET(Mortality_Rates!$B$6, $C202, 0), Mortality_Rates!$B$111), MIN(OFFSET(Mortality_Rates!$B$6, $C202, 1),  Mortality_Rates!$C$111))</f>
        <v>0.15127912135820187</v>
      </c>
      <c r="V202" s="30">
        <f ca="1">(1-IF($B202="Male", $C$3, $C$4))^MIN((V$8-$C$6), $C$5)*IF($B202="Male", MIN(OFFSET(Mortality_Rates!$B$6, $C202, 0), Mortality_Rates!$B$111), MIN(OFFSET(Mortality_Rates!$B$6, $C202, 1),  Mortality_Rates!$C$111))</f>
        <v>0.14953941146258257</v>
      </c>
      <c r="W202" s="30">
        <f ca="1">(1-IF($B202="Male", $C$3, $C$4))^MIN((W$8-$C$6), $C$5)*IF($B202="Male", MIN(OFFSET(Mortality_Rates!$B$6, $C202, 0), Mortality_Rates!$B$111), MIN(OFFSET(Mortality_Rates!$B$6, $C202, 1),  Mortality_Rates!$C$111))</f>
        <v>0.14781970823076288</v>
      </c>
      <c r="X202" s="30">
        <f ca="1">(1-IF($B202="Male", $C$3, $C$4))^MIN((X$8-$C$6), $C$5)*IF($B202="Male", MIN(OFFSET(Mortality_Rates!$B$6, $C202, 0), Mortality_Rates!$B$111), MIN(OFFSET(Mortality_Rates!$B$6, $C202, 1),  Mortality_Rates!$C$111))</f>
        <v>0.14611978158610911</v>
      </c>
      <c r="Y202" s="30">
        <f ca="1">(1-IF($B202="Male", $C$3, $C$4))^MIN((Y$8-$C$6), $C$5)*IF($B202="Male", MIN(OFFSET(Mortality_Rates!$B$6, $C202, 0), Mortality_Rates!$B$111), MIN(OFFSET(Mortality_Rates!$B$6, $C202, 1),  Mortality_Rates!$C$111))</f>
        <v>0.14443940409786885</v>
      </c>
      <c r="Z202" s="30">
        <f ca="1">(1-IF($B202="Male", $C$3, $C$4))^MIN((Z$8-$C$6), $C$5)*IF($B202="Male", MIN(OFFSET(Mortality_Rates!$B$6, $C202, 0), Mortality_Rates!$B$111), MIN(OFFSET(Mortality_Rates!$B$6, $C202, 1),  Mortality_Rates!$C$111))</f>
        <v>0.14277835095074337</v>
      </c>
      <c r="AA202" s="30">
        <f ca="1">(1-IF($B202="Male", $C$3, $C$4))^MIN((AA$8-$C$6), $C$5)*IF($B202="Male", MIN(OFFSET(Mortality_Rates!$B$6, $C202, 0), Mortality_Rates!$B$111), MIN(OFFSET(Mortality_Rates!$B$6, $C202, 1),  Mortality_Rates!$C$111))</f>
        <v>0.14113639991480981</v>
      </c>
      <c r="AB202" s="30">
        <f ca="1">(1-IF($B202="Male", $C$3, $C$4))^MIN((AB$8-$C$6), $C$5)*IF($B202="Male", MIN(OFFSET(Mortality_Rates!$B$6, $C202, 0), Mortality_Rates!$B$111), MIN(OFFSET(Mortality_Rates!$B$6, $C202, 1),  Mortality_Rates!$C$111))</f>
        <v>0.1395133313157895</v>
      </c>
      <c r="AC202" s="30">
        <f ca="1">(1-IF($B202="Male", $C$3, $C$4))^MIN((AC$8-$C$6), $C$5)*IF($B202="Male", MIN(OFFSET(Mortality_Rates!$B$6, $C202, 0), Mortality_Rates!$B$111), MIN(OFFSET(Mortality_Rates!$B$6, $C202, 1),  Mortality_Rates!$C$111))</f>
        <v>0.13790892800565793</v>
      </c>
      <c r="AD202" s="30">
        <f ca="1">(1-IF($B202="Male", $C$3, $C$4))^MIN((AD$8-$C$6), $C$5)*IF($B202="Male", MIN(OFFSET(Mortality_Rates!$B$6, $C202, 0), Mortality_Rates!$B$111), MIN(OFFSET(Mortality_Rates!$B$6, $C202, 1),  Mortality_Rates!$C$111))</f>
        <v>0.13632297533359286</v>
      </c>
      <c r="AE202" s="30">
        <f ca="1">(1-IF($B202="Male", $C$3, $C$4))^MIN((AE$8-$C$6), $C$5)*IF($B202="Male", MIN(OFFSET(Mortality_Rates!$B$6, $C202, 0), Mortality_Rates!$B$111), MIN(OFFSET(Mortality_Rates!$B$6, $C202, 1),  Mortality_Rates!$C$111))</f>
        <v>0.13475526111725658</v>
      </c>
      <c r="AF202" s="30">
        <f ca="1">(1-IF($B202="Male", $C$3, $C$4))^MIN((AF$8-$C$6), $C$5)*IF($B202="Male", MIN(OFFSET(Mortality_Rates!$B$6, $C202, 0), Mortality_Rates!$B$111), MIN(OFFSET(Mortality_Rates!$B$6, $C202, 1),  Mortality_Rates!$C$111))</f>
        <v>0.1332055756144081</v>
      </c>
      <c r="AG202" s="30">
        <f ca="1">(1-IF($B202="Male", $C$3, $C$4))^MIN((AG$8-$C$6), $C$5)*IF($B202="Male", MIN(OFFSET(Mortality_Rates!$B$6, $C202, 0), Mortality_Rates!$B$111), MIN(OFFSET(Mortality_Rates!$B$6, $C202, 1),  Mortality_Rates!$C$111))</f>
        <v>0.13167371149484242</v>
      </c>
      <c r="AH202" s="30">
        <f ca="1">(1-IF($B202="Male", $C$3, $C$4))^MIN((AH$8-$C$6), $C$5)*IF($B202="Male", MIN(OFFSET(Mortality_Rates!$B$6, $C202, 0), Mortality_Rates!$B$111), MIN(OFFSET(Mortality_Rates!$B$6, $C202, 1),  Mortality_Rates!$C$111))</f>
        <v>0.13015946381265173</v>
      </c>
      <c r="AI202" s="30">
        <f ca="1">(1-IF($B202="Male", $C$3, $C$4))^MIN((AI$8-$C$6), $C$5)*IF($B202="Male", MIN(OFFSET(Mortality_Rates!$B$6, $C202, 0), Mortality_Rates!$B$111), MIN(OFFSET(Mortality_Rates!$B$6, $C202, 1),  Mortality_Rates!$C$111))</f>
        <v>0.12866262997880623</v>
      </c>
      <c r="AJ202" s="30">
        <f ca="1">(1-IF($B202="Male", $C$3, $C$4))^MIN((AJ$8-$C$6), $C$5)*IF($B202="Male", MIN(OFFSET(Mortality_Rates!$B$6, $C202, 0), Mortality_Rates!$B$111), MIN(OFFSET(Mortality_Rates!$B$6, $C202, 1),  Mortality_Rates!$C$111))</f>
        <v>0.12718300973404997</v>
      </c>
      <c r="AK202" s="30">
        <f ca="1">(1-IF($B202="Male", $C$3, $C$4))^MIN((AK$8-$C$6), $C$5)*IF($B202="Male", MIN(OFFSET(Mortality_Rates!$B$6, $C202, 0), Mortality_Rates!$B$111), MIN(OFFSET(Mortality_Rates!$B$6, $C202, 1),  Mortality_Rates!$C$111))</f>
        <v>0.12572040512210839</v>
      </c>
      <c r="AL202" s="30">
        <f ca="1">(1-IF($B202="Male", $C$3, $C$4))^MIN((AL$8-$C$6), $C$5)*IF($B202="Male", MIN(OFFSET(Mortality_Rates!$B$6, $C202, 0), Mortality_Rates!$B$111), MIN(OFFSET(Mortality_Rates!$B$6, $C202, 1),  Mortality_Rates!$C$111))</f>
        <v>0.12427462046320413</v>
      </c>
      <c r="AM202" s="30">
        <f ca="1">(1-IF($B202="Male", $C$3, $C$4))^MIN((AM$8-$C$6), $C$5)*IF($B202="Male", MIN(OFFSET(Mortality_Rates!$B$6, $C202, 0), Mortality_Rates!$B$111), MIN(OFFSET(Mortality_Rates!$B$6, $C202, 1),  Mortality_Rates!$C$111))</f>
        <v>0.12284546232787731</v>
      </c>
      <c r="AN202" s="30">
        <f ca="1">(1-IF($B202="Male", $C$3, $C$4))^MIN((AN$8-$C$6), $C$5)*IF($B202="Male", MIN(OFFSET(Mortality_Rates!$B$6, $C202, 0), Mortality_Rates!$B$111), MIN(OFFSET(Mortality_Rates!$B$6, $C202, 1),  Mortality_Rates!$C$111))</f>
        <v>0.12143273951110672</v>
      </c>
      <c r="AO202" s="30">
        <f ca="1">(1-IF($B202="Male", $C$3, $C$4))^MIN((AO$8-$C$6), $C$5)*IF($B202="Male", MIN(OFFSET(Mortality_Rates!$B$6, $C202, 0), Mortality_Rates!$B$111), MIN(OFFSET(Mortality_Rates!$B$6, $C202, 1),  Mortality_Rates!$C$111))</f>
        <v>0.120036263006729</v>
      </c>
      <c r="AP202" s="30">
        <f ca="1">(1-IF($B202="Male", $C$3, $C$4))^MIN((AP$8-$C$6), $C$5)*IF($B202="Male", MIN(OFFSET(Mortality_Rates!$B$6, $C202, 0), Mortality_Rates!$B$111), MIN(OFFSET(Mortality_Rates!$B$6, $C202, 1),  Mortality_Rates!$C$111))</f>
        <v>0.11865584598215162</v>
      </c>
      <c r="AQ202" s="30">
        <f ca="1">(1-IF($B202="Male", $C$3, $C$4))^MIN((AQ$8-$C$6), $C$5)*IF($B202="Male", MIN(OFFSET(Mortality_Rates!$B$6, $C202, 0), Mortality_Rates!$B$111), MIN(OFFSET(Mortality_Rates!$B$6, $C202, 1),  Mortality_Rates!$C$111))</f>
        <v>0.11729130375335688</v>
      </c>
      <c r="AR202" s="30">
        <f ca="1">(1-IF($B202="Male", $C$3, $C$4))^MIN((AR$8-$C$6), $C$5)*IF($B202="Male", MIN(OFFSET(Mortality_Rates!$B$6, $C202, 0), Mortality_Rates!$B$111), MIN(OFFSET(Mortality_Rates!$B$6, $C202, 1),  Mortality_Rates!$C$111))</f>
        <v>0.11594245376019327</v>
      </c>
      <c r="AS202" s="30">
        <f ca="1">(1-IF($B202="Male", $C$3, $C$4))^MIN((AS$8-$C$6), $C$5)*IF($B202="Male", MIN(OFFSET(Mortality_Rates!$B$6, $C202, 0), Mortality_Rates!$B$111), MIN(OFFSET(Mortality_Rates!$B$6, $C202, 1),  Mortality_Rates!$C$111))</f>
        <v>0.11460911554195104</v>
      </c>
      <c r="AT202" s="30">
        <f ca="1">(1-IF($B202="Male", $C$3, $C$4))^MIN((AT$8-$C$6), $C$5)*IF($B202="Male", MIN(OFFSET(Mortality_Rates!$B$6, $C202, 0), Mortality_Rates!$B$111), MIN(OFFSET(Mortality_Rates!$B$6, $C202, 1),  Mortality_Rates!$C$111))</f>
        <v>0.11329111071321861</v>
      </c>
      <c r="AU202" s="30">
        <f ca="1">(1-IF($B202="Male", $C$3, $C$4))^MIN((AU$8-$C$6), $C$5)*IF($B202="Male", MIN(OFFSET(Mortality_Rates!$B$6, $C202, 0), Mortality_Rates!$B$111), MIN(OFFSET(Mortality_Rates!$B$6, $C202, 1),  Mortality_Rates!$C$111))</f>
        <v>0.11198826294001661</v>
      </c>
      <c r="AV202" s="30">
        <f ca="1">(1-IF($B202="Male", $C$3, $C$4))^MIN((AV$8-$C$6), $C$5)*IF($B202="Male", MIN(OFFSET(Mortality_Rates!$B$6, $C202, 0), Mortality_Rates!$B$111), MIN(OFFSET(Mortality_Rates!$B$6, $C202, 1),  Mortality_Rates!$C$111))</f>
        <v>0.11070039791620642</v>
      </c>
      <c r="AW202" s="30">
        <f ca="1">(1-IF($B202="Male", $C$3, $C$4))^MIN((AW$8-$C$6), $C$5)*IF($B202="Male", MIN(OFFSET(Mortality_Rates!$B$6, $C202, 0), Mortality_Rates!$B$111), MIN(OFFSET(Mortality_Rates!$B$6, $C202, 1),  Mortality_Rates!$C$111))</f>
        <v>0.10942734334017006</v>
      </c>
      <c r="AX202" s="30">
        <f ca="1">(1-IF($B202="Male", $C$3, $C$4))^MIN((AX$8-$C$6), $C$5)*IF($B202="Male", MIN(OFFSET(Mortality_Rates!$B$6, $C202, 0), Mortality_Rates!$B$111), MIN(OFFSET(Mortality_Rates!$B$6, $C202, 1),  Mortality_Rates!$C$111))</f>
        <v>0.1081689288917581</v>
      </c>
      <c r="AY202" s="30">
        <f ca="1">(1-IF($B202="Male", $C$3, $C$4))^MIN((AY$8-$C$6), $C$5)*IF($B202="Male", MIN(OFFSET(Mortality_Rates!$B$6, $C202, 0), Mortality_Rates!$B$111), MIN(OFFSET(Mortality_Rates!$B$6, $C202, 1),  Mortality_Rates!$C$111))</f>
        <v>0.10692498620950287</v>
      </c>
      <c r="AZ202" s="30">
        <f ca="1">(1-IF($B202="Male", $C$3, $C$4))^MIN((AZ$8-$C$6), $C$5)*IF($B202="Male", MIN(OFFSET(Mortality_Rates!$B$6, $C202, 0), Mortality_Rates!$B$111), MIN(OFFSET(Mortality_Rates!$B$6, $C202, 1),  Mortality_Rates!$C$111))</f>
        <v>0.10569534886809359</v>
      </c>
      <c r="BA202" s="30">
        <f ca="1">(1-IF($B202="Male", $C$3, $C$4))^MIN((BA$8-$C$6), $C$5)*IF($B202="Male", MIN(OFFSET(Mortality_Rates!$B$6, $C202, 0), Mortality_Rates!$B$111), MIN(OFFSET(Mortality_Rates!$B$6, $C202, 1),  Mortality_Rates!$C$111))</f>
        <v>0.10447985235611053</v>
      </c>
      <c r="BB202" s="30">
        <f ca="1">(1-IF($B202="Male", $C$3, $C$4))^MIN((BB$8-$C$6), $C$5)*IF($B202="Male", MIN(OFFSET(Mortality_Rates!$B$6, $C202, 0), Mortality_Rates!$B$111), MIN(OFFSET(Mortality_Rates!$B$6, $C202, 1),  Mortality_Rates!$C$111))</f>
        <v>0.10447985235611053</v>
      </c>
      <c r="BC202" s="30">
        <f ca="1">(1-IF($B202="Male", $C$3, $C$4))^MIN((BC$8-$C$6), $C$5)*IF($B202="Male", MIN(OFFSET(Mortality_Rates!$B$6, $C202, 0), Mortality_Rates!$B$111), MIN(OFFSET(Mortality_Rates!$B$6, $C202, 1),  Mortality_Rates!$C$111))</f>
        <v>0.10447985235611053</v>
      </c>
      <c r="BD202" s="30">
        <f ca="1">(1-IF($B202="Male", $C$3, $C$4))^MIN((BD$8-$C$6), $C$5)*IF($B202="Male", MIN(OFFSET(Mortality_Rates!$B$6, $C202, 0), Mortality_Rates!$B$111), MIN(OFFSET(Mortality_Rates!$B$6, $C202, 1),  Mortality_Rates!$C$111))</f>
        <v>0.10447985235611053</v>
      </c>
      <c r="BE202" s="30">
        <f ca="1">(1-IF($B202="Male", $C$3, $C$4))^MIN((BE$8-$C$6), $C$5)*IF($B202="Male", MIN(OFFSET(Mortality_Rates!$B$6, $C202, 0), Mortality_Rates!$B$111), MIN(OFFSET(Mortality_Rates!$B$6, $C202, 1),  Mortality_Rates!$C$111))</f>
        <v>0.10447985235611053</v>
      </c>
      <c r="BF202" s="30">
        <f ca="1">(1-IF($B202="Male", $C$3, $C$4))^MIN((BF$8-$C$6), $C$5)*IF($B202="Male", MIN(OFFSET(Mortality_Rates!$B$6, $C202, 0), Mortality_Rates!$B$111), MIN(OFFSET(Mortality_Rates!$B$6, $C202, 1),  Mortality_Rates!$C$111))</f>
        <v>0.10447985235611053</v>
      </c>
      <c r="BG202" s="30">
        <f ca="1">(1-IF($B202="Male", $C$3, $C$4))^MIN((BG$8-$C$6), $C$5)*IF($B202="Male", MIN(OFFSET(Mortality_Rates!$B$6, $C202, 0), Mortality_Rates!$B$111), MIN(OFFSET(Mortality_Rates!$B$6, $C202, 1),  Mortality_Rates!$C$111))</f>
        <v>0.10447985235611053</v>
      </c>
      <c r="BH202" s="30">
        <f ca="1">(1-IF($B202="Male", $C$3, $C$4))^MIN((BH$8-$C$6), $C$5)*IF($B202="Male", MIN(OFFSET(Mortality_Rates!$B$6, $C202, 0), Mortality_Rates!$B$111), MIN(OFFSET(Mortality_Rates!$B$6, $C202, 1),  Mortality_Rates!$C$111))</f>
        <v>0.10447985235611053</v>
      </c>
      <c r="BI202" s="30">
        <f ca="1">(1-IF($B202="Male", $C$3, $C$4))^MIN((BI$8-$C$6), $C$5)*IF($B202="Male", MIN(OFFSET(Mortality_Rates!$B$6, $C202, 0), Mortality_Rates!$B$111), MIN(OFFSET(Mortality_Rates!$B$6, $C202, 1),  Mortality_Rates!$C$111))</f>
        <v>0.10447985235611053</v>
      </c>
      <c r="BJ202" s="30">
        <f ca="1">(1-IF($B202="Male", $C$3, $C$4))^MIN((BJ$8-$C$6), $C$5)*IF($B202="Male", MIN(OFFSET(Mortality_Rates!$B$6, $C202, 0), Mortality_Rates!$B$111), MIN(OFFSET(Mortality_Rates!$B$6, $C202, 1),  Mortality_Rates!$C$111))</f>
        <v>0.10447985235611053</v>
      </c>
      <c r="BK202" s="30">
        <f ca="1">(1-IF($B202="Male", $C$3, $C$4))^MIN((BK$8-$C$6), $C$5)*IF($B202="Male", MIN(OFFSET(Mortality_Rates!$B$6, $C202, 0), Mortality_Rates!$B$111), MIN(OFFSET(Mortality_Rates!$B$6, $C202, 1),  Mortality_Rates!$C$111))</f>
        <v>0.10447985235611053</v>
      </c>
    </row>
    <row r="203" spans="1:63" x14ac:dyDescent="0.35">
      <c r="A203" t="s">
        <v>38</v>
      </c>
      <c r="B203" t="s">
        <v>32</v>
      </c>
      <c r="C203">
        <f t="shared" si="28"/>
        <v>93</v>
      </c>
      <c r="D203" s="30">
        <f ca="1">(1-IF($B203="Male", $C$3, $C$4))^MIN((D$8-$C$6), $C$5)*IF($B203="Male", MIN(OFFSET(Mortality_Rates!$B$6, $C203, 0), Mortality_Rates!$B$111), MIN(OFFSET(Mortality_Rates!$B$6, $C203, 1),  Mortality_Rates!$C$111))</f>
        <v>0.1988160165</v>
      </c>
      <c r="E203" s="30">
        <f ca="1">(1-IF($B203="Male", $C$3, $C$4))^MIN((E$8-$C$6), $C$5)*IF($B203="Male", MIN(OFFSET(Mortality_Rates!$B$6, $C203, 0), Mortality_Rates!$B$111), MIN(OFFSET(Mortality_Rates!$B$6, $C203, 1),  Mortality_Rates!$C$111))</f>
        <v>0.19652963231025</v>
      </c>
      <c r="F203" s="30">
        <f ca="1">(1-IF($B203="Male", $C$3, $C$4))^MIN((F$8-$C$6), $C$5)*IF($B203="Male", MIN(OFFSET(Mortality_Rates!$B$6, $C203, 0), Mortality_Rates!$B$111), MIN(OFFSET(Mortality_Rates!$B$6, $C203, 1),  Mortality_Rates!$C$111))</f>
        <v>0.19426954153868214</v>
      </c>
      <c r="G203" s="30">
        <f ca="1">(1-IF($B203="Male", $C$3, $C$4))^MIN((G$8-$C$6), $C$5)*IF($B203="Male", MIN(OFFSET(Mortality_Rates!$B$6, $C203, 0), Mortality_Rates!$B$111), MIN(OFFSET(Mortality_Rates!$B$6, $C203, 1),  Mortality_Rates!$C$111))</f>
        <v>0.19203544181098731</v>
      </c>
      <c r="H203" s="30">
        <f ca="1">(1-IF($B203="Male", $C$3, $C$4))^MIN((H$8-$C$6), $C$5)*IF($B203="Male", MIN(OFFSET(Mortality_Rates!$B$6, $C203, 0), Mortality_Rates!$B$111), MIN(OFFSET(Mortality_Rates!$B$6, $C203, 1),  Mortality_Rates!$C$111))</f>
        <v>0.18982703423016095</v>
      </c>
      <c r="I203" s="30">
        <f ca="1">(1-IF($B203="Male", $C$3, $C$4))^MIN((I$8-$C$6), $C$5)*IF($B203="Male", MIN(OFFSET(Mortality_Rates!$B$6, $C203, 0), Mortality_Rates!$B$111), MIN(OFFSET(Mortality_Rates!$B$6, $C203, 1),  Mortality_Rates!$C$111))</f>
        <v>0.18764402333651412</v>
      </c>
      <c r="J203" s="30">
        <f ca="1">(1-IF($B203="Male", $C$3, $C$4))^MIN((J$8-$C$6), $C$5)*IF($B203="Male", MIN(OFFSET(Mortality_Rates!$B$6, $C203, 0), Mortality_Rates!$B$111), MIN(OFFSET(Mortality_Rates!$B$6, $C203, 1),  Mortality_Rates!$C$111))</f>
        <v>0.18548611706814419</v>
      </c>
      <c r="K203" s="30">
        <f ca="1">(1-IF($B203="Male", $C$3, $C$4))^MIN((K$8-$C$6), $C$5)*IF($B203="Male", MIN(OFFSET(Mortality_Rates!$B$6, $C203, 0), Mortality_Rates!$B$111), MIN(OFFSET(Mortality_Rates!$B$6, $C203, 1),  Mortality_Rates!$C$111))</f>
        <v>0.18335302672186055</v>
      </c>
      <c r="L203" s="30">
        <f ca="1">(1-IF($B203="Male", $C$3, $C$4))^MIN((L$8-$C$6), $C$5)*IF($B203="Male", MIN(OFFSET(Mortality_Rates!$B$6, $C203, 0), Mortality_Rates!$B$111), MIN(OFFSET(Mortality_Rates!$B$6, $C203, 1),  Mortality_Rates!$C$111))</f>
        <v>0.18124446691455914</v>
      </c>
      <c r="M203" s="30">
        <f ca="1">(1-IF($B203="Male", $C$3, $C$4))^MIN((M$8-$C$6), $C$5)*IF($B203="Male", MIN(OFFSET(Mortality_Rates!$B$6, $C203, 0), Mortality_Rates!$B$111), MIN(OFFSET(Mortality_Rates!$B$6, $C203, 1),  Mortality_Rates!$C$111))</f>
        <v>0.17916015554504172</v>
      </c>
      <c r="N203" s="30">
        <f ca="1">(1-IF($B203="Male", $C$3, $C$4))^MIN((N$8-$C$6), $C$5)*IF($B203="Male", MIN(OFFSET(Mortality_Rates!$B$6, $C203, 0), Mortality_Rates!$B$111), MIN(OFFSET(Mortality_Rates!$B$6, $C203, 1),  Mortality_Rates!$C$111))</f>
        <v>0.17709981375627373</v>
      </c>
      <c r="O203" s="30">
        <f ca="1">(1-IF($B203="Male", $C$3, $C$4))^MIN((O$8-$C$6), $C$5)*IF($B203="Male", MIN(OFFSET(Mortality_Rates!$B$6, $C203, 0), Mortality_Rates!$B$111), MIN(OFFSET(Mortality_Rates!$B$6, $C203, 1),  Mortality_Rates!$C$111))</f>
        <v>0.17506316589807661</v>
      </c>
      <c r="P203" s="30">
        <f ca="1">(1-IF($B203="Male", $C$3, $C$4))^MIN((P$8-$C$6), $C$5)*IF($B203="Male", MIN(OFFSET(Mortality_Rates!$B$6, $C203, 0), Mortality_Rates!$B$111), MIN(OFFSET(Mortality_Rates!$B$6, $C203, 1),  Mortality_Rates!$C$111))</f>
        <v>0.17304993949024874</v>
      </c>
      <c r="Q203" s="30">
        <f ca="1">(1-IF($B203="Male", $C$3, $C$4))^MIN((Q$8-$C$6), $C$5)*IF($B203="Male", MIN(OFFSET(Mortality_Rates!$B$6, $C203, 0), Mortality_Rates!$B$111), MIN(OFFSET(Mortality_Rates!$B$6, $C203, 1),  Mortality_Rates!$C$111))</f>
        <v>0.17105986518611088</v>
      </c>
      <c r="R203" s="30">
        <f ca="1">(1-IF($B203="Male", $C$3, $C$4))^MIN((R$8-$C$6), $C$5)*IF($B203="Male", MIN(OFFSET(Mortality_Rates!$B$6, $C203, 0), Mortality_Rates!$B$111), MIN(OFFSET(Mortality_Rates!$B$6, $C203, 1),  Mortality_Rates!$C$111))</f>
        <v>0.1690926767364706</v>
      </c>
      <c r="S203" s="30">
        <f ca="1">(1-IF($B203="Male", $C$3, $C$4))^MIN((S$8-$C$6), $C$5)*IF($B203="Male", MIN(OFFSET(Mortality_Rates!$B$6, $C203, 0), Mortality_Rates!$B$111), MIN(OFFSET(Mortality_Rates!$B$6, $C203, 1),  Mortality_Rates!$C$111))</f>
        <v>0.1671481109540012</v>
      </c>
      <c r="T203" s="30">
        <f ca="1">(1-IF($B203="Male", $C$3, $C$4))^MIN((T$8-$C$6), $C$5)*IF($B203="Male", MIN(OFFSET(Mortality_Rates!$B$6, $C203, 0), Mortality_Rates!$B$111), MIN(OFFSET(Mortality_Rates!$B$6, $C203, 1),  Mortality_Rates!$C$111))</f>
        <v>0.16522590767803016</v>
      </c>
      <c r="U203" s="30">
        <f ca="1">(1-IF($B203="Male", $C$3, $C$4))^MIN((U$8-$C$6), $C$5)*IF($B203="Male", MIN(OFFSET(Mortality_Rates!$B$6, $C203, 0), Mortality_Rates!$B$111), MIN(OFFSET(Mortality_Rates!$B$6, $C203, 1),  Mortality_Rates!$C$111))</f>
        <v>0.16332580973973285</v>
      </c>
      <c r="V203" s="30">
        <f ca="1">(1-IF($B203="Male", $C$3, $C$4))^MIN((V$8-$C$6), $C$5)*IF($B203="Male", MIN(OFFSET(Mortality_Rates!$B$6, $C203, 0), Mortality_Rates!$B$111), MIN(OFFSET(Mortality_Rates!$B$6, $C203, 1),  Mortality_Rates!$C$111))</f>
        <v>0.16144756292772591</v>
      </c>
      <c r="W203" s="30">
        <f ca="1">(1-IF($B203="Male", $C$3, $C$4))^MIN((W$8-$C$6), $C$5)*IF($B203="Male", MIN(OFFSET(Mortality_Rates!$B$6, $C203, 0), Mortality_Rates!$B$111), MIN(OFFSET(Mortality_Rates!$B$6, $C203, 1),  Mortality_Rates!$C$111))</f>
        <v>0.15959091595405706</v>
      </c>
      <c r="X203" s="30">
        <f ca="1">(1-IF($B203="Male", $C$3, $C$4))^MIN((X$8-$C$6), $C$5)*IF($B203="Male", MIN(OFFSET(Mortality_Rates!$B$6, $C203, 0), Mortality_Rates!$B$111), MIN(OFFSET(Mortality_Rates!$B$6, $C203, 1),  Mortality_Rates!$C$111))</f>
        <v>0.15775562042058541</v>
      </c>
      <c r="Y203" s="30">
        <f ca="1">(1-IF($B203="Male", $C$3, $C$4))^MIN((Y$8-$C$6), $C$5)*IF($B203="Male", MIN(OFFSET(Mortality_Rates!$B$6, $C203, 0), Mortality_Rates!$B$111), MIN(OFFSET(Mortality_Rates!$B$6, $C203, 1),  Mortality_Rates!$C$111))</f>
        <v>0.15594143078574868</v>
      </c>
      <c r="Z203" s="30">
        <f ca="1">(1-IF($B203="Male", $C$3, $C$4))^MIN((Z$8-$C$6), $C$5)*IF($B203="Male", MIN(OFFSET(Mortality_Rates!$B$6, $C203, 0), Mortality_Rates!$B$111), MIN(OFFSET(Mortality_Rates!$B$6, $C203, 1),  Mortality_Rates!$C$111))</f>
        <v>0.15414810433171258</v>
      </c>
      <c r="AA203" s="30">
        <f ca="1">(1-IF($B203="Male", $C$3, $C$4))^MIN((AA$8-$C$6), $C$5)*IF($B203="Male", MIN(OFFSET(Mortality_Rates!$B$6, $C203, 0), Mortality_Rates!$B$111), MIN(OFFSET(Mortality_Rates!$B$6, $C203, 1),  Mortality_Rates!$C$111))</f>
        <v>0.15237540113189788</v>
      </c>
      <c r="AB203" s="30">
        <f ca="1">(1-IF($B203="Male", $C$3, $C$4))^MIN((AB$8-$C$6), $C$5)*IF($B203="Male", MIN(OFFSET(Mortality_Rates!$B$6, $C203, 0), Mortality_Rates!$B$111), MIN(OFFSET(Mortality_Rates!$B$6, $C203, 1),  Mortality_Rates!$C$111))</f>
        <v>0.15062308401888105</v>
      </c>
      <c r="AC203" s="30">
        <f ca="1">(1-IF($B203="Male", $C$3, $C$4))^MIN((AC$8-$C$6), $C$5)*IF($B203="Male", MIN(OFFSET(Mortality_Rates!$B$6, $C203, 0), Mortality_Rates!$B$111), MIN(OFFSET(Mortality_Rates!$B$6, $C203, 1),  Mortality_Rates!$C$111))</f>
        <v>0.14889091855266393</v>
      </c>
      <c r="AD203" s="30">
        <f ca="1">(1-IF($B203="Male", $C$3, $C$4))^MIN((AD$8-$C$6), $C$5)*IF($B203="Male", MIN(OFFSET(Mortality_Rates!$B$6, $C203, 0), Mortality_Rates!$B$111), MIN(OFFSET(Mortality_Rates!$B$6, $C203, 1),  Mortality_Rates!$C$111))</f>
        <v>0.14717867298930831</v>
      </c>
      <c r="AE203" s="30">
        <f ca="1">(1-IF($B203="Male", $C$3, $C$4))^MIN((AE$8-$C$6), $C$5)*IF($B203="Male", MIN(OFFSET(Mortality_Rates!$B$6, $C203, 0), Mortality_Rates!$B$111), MIN(OFFSET(Mortality_Rates!$B$6, $C203, 1),  Mortality_Rates!$C$111))</f>
        <v>0.1454861182499313</v>
      </c>
      <c r="AF203" s="30">
        <f ca="1">(1-IF($B203="Male", $C$3, $C$4))^MIN((AF$8-$C$6), $C$5)*IF($B203="Male", MIN(OFFSET(Mortality_Rates!$B$6, $C203, 0), Mortality_Rates!$B$111), MIN(OFFSET(Mortality_Rates!$B$6, $C203, 1),  Mortality_Rates!$C$111))</f>
        <v>0.14381302789005707</v>
      </c>
      <c r="AG203" s="30">
        <f ca="1">(1-IF($B203="Male", $C$3, $C$4))^MIN((AG$8-$C$6), $C$5)*IF($B203="Male", MIN(OFFSET(Mortality_Rates!$B$6, $C203, 0), Mortality_Rates!$B$111), MIN(OFFSET(Mortality_Rates!$B$6, $C203, 1),  Mortality_Rates!$C$111))</f>
        <v>0.14215917806932141</v>
      </c>
      <c r="AH203" s="30">
        <f ca="1">(1-IF($B203="Male", $C$3, $C$4))^MIN((AH$8-$C$6), $C$5)*IF($B203="Male", MIN(OFFSET(Mortality_Rates!$B$6, $C203, 0), Mortality_Rates!$B$111), MIN(OFFSET(Mortality_Rates!$B$6, $C203, 1),  Mortality_Rates!$C$111))</f>
        <v>0.14052434752152421</v>
      </c>
      <c r="AI203" s="30">
        <f ca="1">(1-IF($B203="Male", $C$3, $C$4))^MIN((AI$8-$C$6), $C$5)*IF($B203="Male", MIN(OFFSET(Mortality_Rates!$B$6, $C203, 0), Mortality_Rates!$B$111), MIN(OFFSET(Mortality_Rates!$B$6, $C203, 1),  Mortality_Rates!$C$111))</f>
        <v>0.13890831752502669</v>
      </c>
      <c r="AJ203" s="30">
        <f ca="1">(1-IF($B203="Male", $C$3, $C$4))^MIN((AJ$8-$C$6), $C$5)*IF($B203="Male", MIN(OFFSET(Mortality_Rates!$B$6, $C203, 0), Mortality_Rates!$B$111), MIN(OFFSET(Mortality_Rates!$B$6, $C203, 1),  Mortality_Rates!$C$111))</f>
        <v>0.13731087187348889</v>
      </c>
      <c r="AK203" s="30">
        <f ca="1">(1-IF($B203="Male", $C$3, $C$4))^MIN((AK$8-$C$6), $C$5)*IF($B203="Male", MIN(OFFSET(Mortality_Rates!$B$6, $C203, 0), Mortality_Rates!$B$111), MIN(OFFSET(Mortality_Rates!$B$6, $C203, 1),  Mortality_Rates!$C$111))</f>
        <v>0.13573179684694375</v>
      </c>
      <c r="AL203" s="30">
        <f ca="1">(1-IF($B203="Male", $C$3, $C$4))^MIN((AL$8-$C$6), $C$5)*IF($B203="Male", MIN(OFFSET(Mortality_Rates!$B$6, $C203, 0), Mortality_Rates!$B$111), MIN(OFFSET(Mortality_Rates!$B$6, $C203, 1),  Mortality_Rates!$C$111))</f>
        <v>0.13417088118320389</v>
      </c>
      <c r="AM203" s="30">
        <f ca="1">(1-IF($B203="Male", $C$3, $C$4))^MIN((AM$8-$C$6), $C$5)*IF($B203="Male", MIN(OFFSET(Mortality_Rates!$B$6, $C203, 0), Mortality_Rates!$B$111), MIN(OFFSET(Mortality_Rates!$B$6, $C203, 1),  Mortality_Rates!$C$111))</f>
        <v>0.13262791604959706</v>
      </c>
      <c r="AN203" s="30">
        <f ca="1">(1-IF($B203="Male", $C$3, $C$4))^MIN((AN$8-$C$6), $C$5)*IF($B203="Male", MIN(OFFSET(Mortality_Rates!$B$6, $C203, 0), Mortality_Rates!$B$111), MIN(OFFSET(Mortality_Rates!$B$6, $C203, 1),  Mortality_Rates!$C$111))</f>
        <v>0.13110269501502672</v>
      </c>
      <c r="AO203" s="30">
        <f ca="1">(1-IF($B203="Male", $C$3, $C$4))^MIN((AO$8-$C$6), $C$5)*IF($B203="Male", MIN(OFFSET(Mortality_Rates!$B$6, $C203, 0), Mortality_Rates!$B$111), MIN(OFFSET(Mortality_Rates!$B$6, $C203, 1),  Mortality_Rates!$C$111))</f>
        <v>0.1295950140223539</v>
      </c>
      <c r="AP203" s="30">
        <f ca="1">(1-IF($B203="Male", $C$3, $C$4))^MIN((AP$8-$C$6), $C$5)*IF($B203="Male", MIN(OFFSET(Mortality_Rates!$B$6, $C203, 0), Mortality_Rates!$B$111), MIN(OFFSET(Mortality_Rates!$B$6, $C203, 1),  Mortality_Rates!$C$111))</f>
        <v>0.12810467136109685</v>
      </c>
      <c r="AQ203" s="30">
        <f ca="1">(1-IF($B203="Male", $C$3, $C$4))^MIN((AQ$8-$C$6), $C$5)*IF($B203="Male", MIN(OFFSET(Mortality_Rates!$B$6, $C203, 0), Mortality_Rates!$B$111), MIN(OFFSET(Mortality_Rates!$B$6, $C203, 1),  Mortality_Rates!$C$111))</f>
        <v>0.12663146764044422</v>
      </c>
      <c r="AR203" s="30">
        <f ca="1">(1-IF($B203="Male", $C$3, $C$4))^MIN((AR$8-$C$6), $C$5)*IF($B203="Male", MIN(OFFSET(Mortality_Rates!$B$6, $C203, 0), Mortality_Rates!$B$111), MIN(OFFSET(Mortality_Rates!$B$6, $C203, 1),  Mortality_Rates!$C$111))</f>
        <v>0.12517520576257912</v>
      </c>
      <c r="AS203" s="30">
        <f ca="1">(1-IF($B203="Male", $C$3, $C$4))^MIN((AS$8-$C$6), $C$5)*IF($B203="Male", MIN(OFFSET(Mortality_Rates!$B$6, $C203, 0), Mortality_Rates!$B$111), MIN(OFFSET(Mortality_Rates!$B$6, $C203, 1),  Mortality_Rates!$C$111))</f>
        <v>0.12373569089630945</v>
      </c>
      <c r="AT203" s="30">
        <f ca="1">(1-IF($B203="Male", $C$3, $C$4))^MIN((AT$8-$C$6), $C$5)*IF($B203="Male", MIN(OFFSET(Mortality_Rates!$B$6, $C203, 0), Mortality_Rates!$B$111), MIN(OFFSET(Mortality_Rates!$B$6, $C203, 1),  Mortality_Rates!$C$111))</f>
        <v>0.1223127304510019</v>
      </c>
      <c r="AU203" s="30">
        <f ca="1">(1-IF($B203="Male", $C$3, $C$4))^MIN((AU$8-$C$6), $C$5)*IF($B203="Male", MIN(OFFSET(Mortality_Rates!$B$6, $C203, 0), Mortality_Rates!$B$111), MIN(OFFSET(Mortality_Rates!$B$6, $C203, 1),  Mortality_Rates!$C$111))</f>
        <v>0.12090613405081539</v>
      </c>
      <c r="AV203" s="30">
        <f ca="1">(1-IF($B203="Male", $C$3, $C$4))^MIN((AV$8-$C$6), $C$5)*IF($B203="Male", MIN(OFFSET(Mortality_Rates!$B$6, $C203, 0), Mortality_Rates!$B$111), MIN(OFFSET(Mortality_Rates!$B$6, $C203, 1),  Mortality_Rates!$C$111))</f>
        <v>0.11951571350923101</v>
      </c>
      <c r="AW203" s="30">
        <f ca="1">(1-IF($B203="Male", $C$3, $C$4))^MIN((AW$8-$C$6), $C$5)*IF($B203="Male", MIN(OFFSET(Mortality_Rates!$B$6, $C203, 0), Mortality_Rates!$B$111), MIN(OFFSET(Mortality_Rates!$B$6, $C203, 1),  Mortality_Rates!$C$111))</f>
        <v>0.11814128280387487</v>
      </c>
      <c r="AX203" s="30">
        <f ca="1">(1-IF($B203="Male", $C$3, $C$4))^MIN((AX$8-$C$6), $C$5)*IF($B203="Male", MIN(OFFSET(Mortality_Rates!$B$6, $C203, 0), Mortality_Rates!$B$111), MIN(OFFSET(Mortality_Rates!$B$6, $C203, 1),  Mortality_Rates!$C$111))</f>
        <v>0.11678265805163031</v>
      </c>
      <c r="AY203" s="30">
        <f ca="1">(1-IF($B203="Male", $C$3, $C$4))^MIN((AY$8-$C$6), $C$5)*IF($B203="Male", MIN(OFFSET(Mortality_Rates!$B$6, $C203, 0), Mortality_Rates!$B$111), MIN(OFFSET(Mortality_Rates!$B$6, $C203, 1),  Mortality_Rates!$C$111))</f>
        <v>0.11543965748403655</v>
      </c>
      <c r="AZ203" s="30">
        <f ca="1">(1-IF($B203="Male", $C$3, $C$4))^MIN((AZ$8-$C$6), $C$5)*IF($B203="Male", MIN(OFFSET(Mortality_Rates!$B$6, $C203, 0), Mortality_Rates!$B$111), MIN(OFFSET(Mortality_Rates!$B$6, $C203, 1),  Mortality_Rates!$C$111))</f>
        <v>0.11411210142297014</v>
      </c>
      <c r="BA203" s="30">
        <f ca="1">(1-IF($B203="Male", $C$3, $C$4))^MIN((BA$8-$C$6), $C$5)*IF($B203="Male", MIN(OFFSET(Mortality_Rates!$B$6, $C203, 0), Mortality_Rates!$B$111), MIN(OFFSET(Mortality_Rates!$B$6, $C203, 1),  Mortality_Rates!$C$111))</f>
        <v>0.11279981225660599</v>
      </c>
      <c r="BB203" s="30">
        <f ca="1">(1-IF($B203="Male", $C$3, $C$4))^MIN((BB$8-$C$6), $C$5)*IF($B203="Male", MIN(OFFSET(Mortality_Rates!$B$6, $C203, 0), Mortality_Rates!$B$111), MIN(OFFSET(Mortality_Rates!$B$6, $C203, 1),  Mortality_Rates!$C$111))</f>
        <v>0.11279981225660599</v>
      </c>
      <c r="BC203" s="30">
        <f ca="1">(1-IF($B203="Male", $C$3, $C$4))^MIN((BC$8-$C$6), $C$5)*IF($B203="Male", MIN(OFFSET(Mortality_Rates!$B$6, $C203, 0), Mortality_Rates!$B$111), MIN(OFFSET(Mortality_Rates!$B$6, $C203, 1),  Mortality_Rates!$C$111))</f>
        <v>0.11279981225660599</v>
      </c>
      <c r="BD203" s="30">
        <f ca="1">(1-IF($B203="Male", $C$3, $C$4))^MIN((BD$8-$C$6), $C$5)*IF($B203="Male", MIN(OFFSET(Mortality_Rates!$B$6, $C203, 0), Mortality_Rates!$B$111), MIN(OFFSET(Mortality_Rates!$B$6, $C203, 1),  Mortality_Rates!$C$111))</f>
        <v>0.11279981225660599</v>
      </c>
      <c r="BE203" s="30">
        <f ca="1">(1-IF($B203="Male", $C$3, $C$4))^MIN((BE$8-$C$6), $C$5)*IF($B203="Male", MIN(OFFSET(Mortality_Rates!$B$6, $C203, 0), Mortality_Rates!$B$111), MIN(OFFSET(Mortality_Rates!$B$6, $C203, 1),  Mortality_Rates!$C$111))</f>
        <v>0.11279981225660599</v>
      </c>
      <c r="BF203" s="30">
        <f ca="1">(1-IF($B203="Male", $C$3, $C$4))^MIN((BF$8-$C$6), $C$5)*IF($B203="Male", MIN(OFFSET(Mortality_Rates!$B$6, $C203, 0), Mortality_Rates!$B$111), MIN(OFFSET(Mortality_Rates!$B$6, $C203, 1),  Mortality_Rates!$C$111))</f>
        <v>0.11279981225660599</v>
      </c>
      <c r="BG203" s="30">
        <f ca="1">(1-IF($B203="Male", $C$3, $C$4))^MIN((BG$8-$C$6), $C$5)*IF($B203="Male", MIN(OFFSET(Mortality_Rates!$B$6, $C203, 0), Mortality_Rates!$B$111), MIN(OFFSET(Mortality_Rates!$B$6, $C203, 1),  Mortality_Rates!$C$111))</f>
        <v>0.11279981225660599</v>
      </c>
      <c r="BH203" s="30">
        <f ca="1">(1-IF($B203="Male", $C$3, $C$4))^MIN((BH$8-$C$6), $C$5)*IF($B203="Male", MIN(OFFSET(Mortality_Rates!$B$6, $C203, 0), Mortality_Rates!$B$111), MIN(OFFSET(Mortality_Rates!$B$6, $C203, 1),  Mortality_Rates!$C$111))</f>
        <v>0.11279981225660599</v>
      </c>
      <c r="BI203" s="30">
        <f ca="1">(1-IF($B203="Male", $C$3, $C$4))^MIN((BI$8-$C$6), $C$5)*IF($B203="Male", MIN(OFFSET(Mortality_Rates!$B$6, $C203, 0), Mortality_Rates!$B$111), MIN(OFFSET(Mortality_Rates!$B$6, $C203, 1),  Mortality_Rates!$C$111))</f>
        <v>0.11279981225660599</v>
      </c>
      <c r="BJ203" s="30">
        <f ca="1">(1-IF($B203="Male", $C$3, $C$4))^MIN((BJ$8-$C$6), $C$5)*IF($B203="Male", MIN(OFFSET(Mortality_Rates!$B$6, $C203, 0), Mortality_Rates!$B$111), MIN(OFFSET(Mortality_Rates!$B$6, $C203, 1),  Mortality_Rates!$C$111))</f>
        <v>0.11279981225660599</v>
      </c>
      <c r="BK203" s="30">
        <f ca="1">(1-IF($B203="Male", $C$3, $C$4))^MIN((BK$8-$C$6), $C$5)*IF($B203="Male", MIN(OFFSET(Mortality_Rates!$B$6, $C203, 0), Mortality_Rates!$B$111), MIN(OFFSET(Mortality_Rates!$B$6, $C203, 1),  Mortality_Rates!$C$111))</f>
        <v>0.11279981225660599</v>
      </c>
    </row>
    <row r="204" spans="1:63" x14ac:dyDescent="0.35">
      <c r="A204" t="s">
        <v>38</v>
      </c>
      <c r="B204" t="s">
        <v>32</v>
      </c>
      <c r="C204">
        <f t="shared" si="28"/>
        <v>94</v>
      </c>
      <c r="D204" s="30">
        <f ca="1">(1-IF($B204="Male", $C$3, $C$4))^MIN((D$8-$C$6), $C$5)*IF($B204="Male", MIN(OFFSET(Mortality_Rates!$B$6, $C204, 0), Mortality_Rates!$B$111), MIN(OFFSET(Mortality_Rates!$B$6, $C204, 1),  Mortality_Rates!$C$111))</f>
        <v>0.21444519000000001</v>
      </c>
      <c r="E204" s="30">
        <f ca="1">(1-IF($B204="Male", $C$3, $C$4))^MIN((E$8-$C$6), $C$5)*IF($B204="Male", MIN(OFFSET(Mortality_Rates!$B$6, $C204, 0), Mortality_Rates!$B$111), MIN(OFFSET(Mortality_Rates!$B$6, $C204, 1),  Mortality_Rates!$C$111))</f>
        <v>0.21197907031499999</v>
      </c>
      <c r="F204" s="30">
        <f ca="1">(1-IF($B204="Male", $C$3, $C$4))^MIN((F$8-$C$6), $C$5)*IF($B204="Male", MIN(OFFSET(Mortality_Rates!$B$6, $C204, 0), Mortality_Rates!$B$111), MIN(OFFSET(Mortality_Rates!$B$6, $C204, 1),  Mortality_Rates!$C$111))</f>
        <v>0.20954131100637749</v>
      </c>
      <c r="G204" s="30">
        <f ca="1">(1-IF($B204="Male", $C$3, $C$4))^MIN((G$8-$C$6), $C$5)*IF($B204="Male", MIN(OFFSET(Mortality_Rates!$B$6, $C204, 0), Mortality_Rates!$B$111), MIN(OFFSET(Mortality_Rates!$B$6, $C204, 1),  Mortality_Rates!$C$111))</f>
        <v>0.20713158592980419</v>
      </c>
      <c r="H204" s="30">
        <f ca="1">(1-IF($B204="Male", $C$3, $C$4))^MIN((H$8-$C$6), $C$5)*IF($B204="Male", MIN(OFFSET(Mortality_Rates!$B$6, $C204, 0), Mortality_Rates!$B$111), MIN(OFFSET(Mortality_Rates!$B$6, $C204, 1),  Mortality_Rates!$C$111))</f>
        <v>0.20474957269161145</v>
      </c>
      <c r="I204" s="30">
        <f ca="1">(1-IF($B204="Male", $C$3, $C$4))^MIN((I$8-$C$6), $C$5)*IF($B204="Male", MIN(OFFSET(Mortality_Rates!$B$6, $C204, 0), Mortality_Rates!$B$111), MIN(OFFSET(Mortality_Rates!$B$6, $C204, 1),  Mortality_Rates!$C$111))</f>
        <v>0.2023949526056579</v>
      </c>
      <c r="J204" s="30">
        <f ca="1">(1-IF($B204="Male", $C$3, $C$4))^MIN((J$8-$C$6), $C$5)*IF($B204="Male", MIN(OFFSET(Mortality_Rates!$B$6, $C204, 0), Mortality_Rates!$B$111), MIN(OFFSET(Mortality_Rates!$B$6, $C204, 1),  Mortality_Rates!$C$111))</f>
        <v>0.20006741065069283</v>
      </c>
      <c r="K204" s="30">
        <f ca="1">(1-IF($B204="Male", $C$3, $C$4))^MIN((K$8-$C$6), $C$5)*IF($B204="Male", MIN(OFFSET(Mortality_Rates!$B$6, $C204, 0), Mortality_Rates!$B$111), MIN(OFFSET(Mortality_Rates!$B$6, $C204, 1),  Mortality_Rates!$C$111))</f>
        <v>0.19776663542820988</v>
      </c>
      <c r="L204" s="30">
        <f ca="1">(1-IF($B204="Male", $C$3, $C$4))^MIN((L$8-$C$6), $C$5)*IF($B204="Male", MIN(OFFSET(Mortality_Rates!$B$6, $C204, 0), Mortality_Rates!$B$111), MIN(OFFSET(Mortality_Rates!$B$6, $C204, 1),  Mortality_Rates!$C$111))</f>
        <v>0.19549231912078546</v>
      </c>
      <c r="M204" s="30">
        <f ca="1">(1-IF($B204="Male", $C$3, $C$4))^MIN((M$8-$C$6), $C$5)*IF($B204="Male", MIN(OFFSET(Mortality_Rates!$B$6, $C204, 0), Mortality_Rates!$B$111), MIN(OFFSET(Mortality_Rates!$B$6, $C204, 1),  Mortality_Rates!$C$111))</f>
        <v>0.19324415745089643</v>
      </c>
      <c r="N204" s="30">
        <f ca="1">(1-IF($B204="Male", $C$3, $C$4))^MIN((N$8-$C$6), $C$5)*IF($B204="Male", MIN(OFFSET(Mortality_Rates!$B$6, $C204, 0), Mortality_Rates!$B$111), MIN(OFFSET(Mortality_Rates!$B$6, $C204, 1),  Mortality_Rates!$C$111))</f>
        <v>0.19102184964021113</v>
      </c>
      <c r="O204" s="30">
        <f ca="1">(1-IF($B204="Male", $C$3, $C$4))^MIN((O$8-$C$6), $C$5)*IF($B204="Male", MIN(OFFSET(Mortality_Rates!$B$6, $C204, 0), Mortality_Rates!$B$111), MIN(OFFSET(Mortality_Rates!$B$6, $C204, 1),  Mortality_Rates!$C$111))</f>
        <v>0.18882509836934872</v>
      </c>
      <c r="P204" s="30">
        <f ca="1">(1-IF($B204="Male", $C$3, $C$4))^MIN((P$8-$C$6), $C$5)*IF($B204="Male", MIN(OFFSET(Mortality_Rates!$B$6, $C204, 0), Mortality_Rates!$B$111), MIN(OFFSET(Mortality_Rates!$B$6, $C204, 1),  Mortality_Rates!$C$111))</f>
        <v>0.18665360973810122</v>
      </c>
      <c r="Q204" s="30">
        <f ca="1">(1-IF($B204="Male", $C$3, $C$4))^MIN((Q$8-$C$6), $C$5)*IF($B204="Male", MIN(OFFSET(Mortality_Rates!$B$6, $C204, 0), Mortality_Rates!$B$111), MIN(OFFSET(Mortality_Rates!$B$6, $C204, 1),  Mortality_Rates!$C$111))</f>
        <v>0.18450709322611306</v>
      </c>
      <c r="R204" s="30">
        <f ca="1">(1-IF($B204="Male", $C$3, $C$4))^MIN((R$8-$C$6), $C$5)*IF($B204="Male", MIN(OFFSET(Mortality_Rates!$B$6, $C204, 0), Mortality_Rates!$B$111), MIN(OFFSET(Mortality_Rates!$B$6, $C204, 1),  Mortality_Rates!$C$111))</f>
        <v>0.18238526165401275</v>
      </c>
      <c r="S204" s="30">
        <f ca="1">(1-IF($B204="Male", $C$3, $C$4))^MIN((S$8-$C$6), $C$5)*IF($B204="Male", MIN(OFFSET(Mortality_Rates!$B$6, $C204, 0), Mortality_Rates!$B$111), MIN(OFFSET(Mortality_Rates!$B$6, $C204, 1),  Mortality_Rates!$C$111))</f>
        <v>0.18028783114499161</v>
      </c>
      <c r="T204" s="30">
        <f ca="1">(1-IF($B204="Male", $C$3, $C$4))^MIN((T$8-$C$6), $C$5)*IF($B204="Male", MIN(OFFSET(Mortality_Rates!$B$6, $C204, 0), Mortality_Rates!$B$111), MIN(OFFSET(Mortality_Rates!$B$6, $C204, 1),  Mortality_Rates!$C$111))</f>
        <v>0.1782145210868242</v>
      </c>
      <c r="U204" s="30">
        <f ca="1">(1-IF($B204="Male", $C$3, $C$4))^MIN((U$8-$C$6), $C$5)*IF($B204="Male", MIN(OFFSET(Mortality_Rates!$B$6, $C204, 0), Mortality_Rates!$B$111), MIN(OFFSET(Mortality_Rates!$B$6, $C204, 1),  Mortality_Rates!$C$111))</f>
        <v>0.17616505409432573</v>
      </c>
      <c r="V204" s="30">
        <f ca="1">(1-IF($B204="Male", $C$3, $C$4))^MIN((V$8-$C$6), $C$5)*IF($B204="Male", MIN(OFFSET(Mortality_Rates!$B$6, $C204, 0), Mortality_Rates!$B$111), MIN(OFFSET(Mortality_Rates!$B$6, $C204, 1),  Mortality_Rates!$C$111))</f>
        <v>0.17413915597224097</v>
      </c>
      <c r="W204" s="30">
        <f ca="1">(1-IF($B204="Male", $C$3, $C$4))^MIN((W$8-$C$6), $C$5)*IF($B204="Male", MIN(OFFSET(Mortality_Rates!$B$6, $C204, 0), Mortality_Rates!$B$111), MIN(OFFSET(Mortality_Rates!$B$6, $C204, 1),  Mortality_Rates!$C$111))</f>
        <v>0.17213655567856023</v>
      </c>
      <c r="X204" s="30">
        <f ca="1">(1-IF($B204="Male", $C$3, $C$4))^MIN((X$8-$C$6), $C$5)*IF($B204="Male", MIN(OFFSET(Mortality_Rates!$B$6, $C204, 0), Mortality_Rates!$B$111), MIN(OFFSET(Mortality_Rates!$B$6, $C204, 1),  Mortality_Rates!$C$111))</f>
        <v>0.17015698528825679</v>
      </c>
      <c r="Y204" s="30">
        <f ca="1">(1-IF($B204="Male", $C$3, $C$4))^MIN((Y$8-$C$6), $C$5)*IF($B204="Male", MIN(OFFSET(Mortality_Rates!$B$6, $C204, 0), Mortality_Rates!$B$111), MIN(OFFSET(Mortality_Rates!$B$6, $C204, 1),  Mortality_Rates!$C$111))</f>
        <v>0.16820017995744183</v>
      </c>
      <c r="Z204" s="30">
        <f ca="1">(1-IF($B204="Male", $C$3, $C$4))^MIN((Z$8-$C$6), $C$5)*IF($B204="Male", MIN(OFFSET(Mortality_Rates!$B$6, $C204, 0), Mortality_Rates!$B$111), MIN(OFFSET(Mortality_Rates!$B$6, $C204, 1),  Mortality_Rates!$C$111))</f>
        <v>0.16626587788793126</v>
      </c>
      <c r="AA204" s="30">
        <f ca="1">(1-IF($B204="Male", $C$3, $C$4))^MIN((AA$8-$C$6), $C$5)*IF($B204="Male", MIN(OFFSET(Mortality_Rates!$B$6, $C204, 0), Mortality_Rates!$B$111), MIN(OFFSET(Mortality_Rates!$B$6, $C204, 1),  Mortality_Rates!$C$111))</f>
        <v>0.16435382029222004</v>
      </c>
      <c r="AB204" s="30">
        <f ca="1">(1-IF($B204="Male", $C$3, $C$4))^MIN((AB$8-$C$6), $C$5)*IF($B204="Male", MIN(OFFSET(Mortality_Rates!$B$6, $C204, 0), Mortality_Rates!$B$111), MIN(OFFSET(Mortality_Rates!$B$6, $C204, 1),  Mortality_Rates!$C$111))</f>
        <v>0.16246375135885952</v>
      </c>
      <c r="AC204" s="30">
        <f ca="1">(1-IF($B204="Male", $C$3, $C$4))^MIN((AC$8-$C$6), $C$5)*IF($B204="Male", MIN(OFFSET(Mortality_Rates!$B$6, $C204, 0), Mortality_Rates!$B$111), MIN(OFFSET(Mortality_Rates!$B$6, $C204, 1),  Mortality_Rates!$C$111))</f>
        <v>0.16059541821823264</v>
      </c>
      <c r="AD204" s="30">
        <f ca="1">(1-IF($B204="Male", $C$3, $C$4))^MIN((AD$8-$C$6), $C$5)*IF($B204="Male", MIN(OFFSET(Mortality_Rates!$B$6, $C204, 0), Mortality_Rates!$B$111), MIN(OFFSET(Mortality_Rates!$B$6, $C204, 1),  Mortality_Rates!$C$111))</f>
        <v>0.15874857090872296</v>
      </c>
      <c r="AE204" s="30">
        <f ca="1">(1-IF($B204="Male", $C$3, $C$4))^MIN((AE$8-$C$6), $C$5)*IF($B204="Male", MIN(OFFSET(Mortality_Rates!$B$6, $C204, 0), Mortality_Rates!$B$111), MIN(OFFSET(Mortality_Rates!$B$6, $C204, 1),  Mortality_Rates!$C$111))</f>
        <v>0.15692296234327269</v>
      </c>
      <c r="AF204" s="30">
        <f ca="1">(1-IF($B204="Male", $C$3, $C$4))^MIN((AF$8-$C$6), $C$5)*IF($B204="Male", MIN(OFFSET(Mortality_Rates!$B$6, $C204, 0), Mortality_Rates!$B$111), MIN(OFFSET(Mortality_Rates!$B$6, $C204, 1),  Mortality_Rates!$C$111))</f>
        <v>0.15511834827632504</v>
      </c>
      <c r="AG204" s="30">
        <f ca="1">(1-IF($B204="Male", $C$3, $C$4))^MIN((AG$8-$C$6), $C$5)*IF($B204="Male", MIN(OFFSET(Mortality_Rates!$B$6, $C204, 0), Mortality_Rates!$B$111), MIN(OFFSET(Mortality_Rates!$B$6, $C204, 1),  Mortality_Rates!$C$111))</f>
        <v>0.15333448727114729</v>
      </c>
      <c r="AH204" s="30">
        <f ca="1">(1-IF($B204="Male", $C$3, $C$4))^MIN((AH$8-$C$6), $C$5)*IF($B204="Male", MIN(OFFSET(Mortality_Rates!$B$6, $C204, 0), Mortality_Rates!$B$111), MIN(OFFSET(Mortality_Rates!$B$6, $C204, 1),  Mortality_Rates!$C$111))</f>
        <v>0.15157114066752911</v>
      </c>
      <c r="AI204" s="30">
        <f ca="1">(1-IF($B204="Male", $C$3, $C$4))^MIN((AI$8-$C$6), $C$5)*IF($B204="Male", MIN(OFFSET(Mortality_Rates!$B$6, $C204, 0), Mortality_Rates!$B$111), MIN(OFFSET(Mortality_Rates!$B$6, $C204, 1),  Mortality_Rates!$C$111))</f>
        <v>0.14982807254985253</v>
      </c>
      <c r="AJ204" s="30">
        <f ca="1">(1-IF($B204="Male", $C$3, $C$4))^MIN((AJ$8-$C$6), $C$5)*IF($B204="Male", MIN(OFFSET(Mortality_Rates!$B$6, $C204, 0), Mortality_Rates!$B$111), MIN(OFFSET(Mortality_Rates!$B$6, $C204, 1),  Mortality_Rates!$C$111))</f>
        <v>0.14810504971552924</v>
      </c>
      <c r="AK204" s="30">
        <f ca="1">(1-IF($B204="Male", $C$3, $C$4))^MIN((AK$8-$C$6), $C$5)*IF($B204="Male", MIN(OFFSET(Mortality_Rates!$B$6, $C204, 0), Mortality_Rates!$B$111), MIN(OFFSET(Mortality_Rates!$B$6, $C204, 1),  Mortality_Rates!$C$111))</f>
        <v>0.14640184164380063</v>
      </c>
      <c r="AL204" s="30">
        <f ca="1">(1-IF($B204="Male", $C$3, $C$4))^MIN((AL$8-$C$6), $C$5)*IF($B204="Male", MIN(OFFSET(Mortality_Rates!$B$6, $C204, 0), Mortality_Rates!$B$111), MIN(OFFSET(Mortality_Rates!$B$6, $C204, 1),  Mortality_Rates!$C$111))</f>
        <v>0.14471822046489691</v>
      </c>
      <c r="AM204" s="30">
        <f ca="1">(1-IF($B204="Male", $C$3, $C$4))^MIN((AM$8-$C$6), $C$5)*IF($B204="Male", MIN(OFFSET(Mortality_Rates!$B$6, $C204, 0), Mortality_Rates!$B$111), MIN(OFFSET(Mortality_Rates!$B$6, $C204, 1),  Mortality_Rates!$C$111))</f>
        <v>0.14305396092955061</v>
      </c>
      <c r="AN204" s="30">
        <f ca="1">(1-IF($B204="Male", $C$3, $C$4))^MIN((AN$8-$C$6), $C$5)*IF($B204="Male", MIN(OFFSET(Mortality_Rates!$B$6, $C204, 0), Mortality_Rates!$B$111), MIN(OFFSET(Mortality_Rates!$B$6, $C204, 1),  Mortality_Rates!$C$111))</f>
        <v>0.14140884037886078</v>
      </c>
      <c r="AO204" s="30">
        <f ca="1">(1-IF($B204="Male", $C$3, $C$4))^MIN((AO$8-$C$6), $C$5)*IF($B204="Male", MIN(OFFSET(Mortality_Rates!$B$6, $C204, 0), Mortality_Rates!$B$111), MIN(OFFSET(Mortality_Rates!$B$6, $C204, 1),  Mortality_Rates!$C$111))</f>
        <v>0.13978263871450389</v>
      </c>
      <c r="AP204" s="30">
        <f ca="1">(1-IF($B204="Male", $C$3, $C$4))^MIN((AP$8-$C$6), $C$5)*IF($B204="Male", MIN(OFFSET(Mortality_Rates!$B$6, $C204, 0), Mortality_Rates!$B$111), MIN(OFFSET(Mortality_Rates!$B$6, $C204, 1),  Mortality_Rates!$C$111))</f>
        <v>0.1381751383692871</v>
      </c>
      <c r="AQ204" s="30">
        <f ca="1">(1-IF($B204="Male", $C$3, $C$4))^MIN((AQ$8-$C$6), $C$5)*IF($B204="Male", MIN(OFFSET(Mortality_Rates!$B$6, $C204, 0), Mortality_Rates!$B$111), MIN(OFFSET(Mortality_Rates!$B$6, $C204, 1),  Mortality_Rates!$C$111))</f>
        <v>0.13658612427804032</v>
      </c>
      <c r="AR204" s="30">
        <f ca="1">(1-IF($B204="Male", $C$3, $C$4))^MIN((AR$8-$C$6), $C$5)*IF($B204="Male", MIN(OFFSET(Mortality_Rates!$B$6, $C204, 0), Mortality_Rates!$B$111), MIN(OFFSET(Mortality_Rates!$B$6, $C204, 1),  Mortality_Rates!$C$111))</f>
        <v>0.13501538384884285</v>
      </c>
      <c r="AS204" s="30">
        <f ca="1">(1-IF($B204="Male", $C$3, $C$4))^MIN((AS$8-$C$6), $C$5)*IF($B204="Male", MIN(OFFSET(Mortality_Rates!$B$6, $C204, 0), Mortality_Rates!$B$111), MIN(OFFSET(Mortality_Rates!$B$6, $C204, 1),  Mortality_Rates!$C$111))</f>
        <v>0.13346270693458115</v>
      </c>
      <c r="AT204" s="30">
        <f ca="1">(1-IF($B204="Male", $C$3, $C$4))^MIN((AT$8-$C$6), $C$5)*IF($B204="Male", MIN(OFFSET(Mortality_Rates!$B$6, $C204, 0), Mortality_Rates!$B$111), MIN(OFFSET(Mortality_Rates!$B$6, $C204, 1),  Mortality_Rates!$C$111))</f>
        <v>0.13192788580483347</v>
      </c>
      <c r="AU204" s="30">
        <f ca="1">(1-IF($B204="Male", $C$3, $C$4))^MIN((AU$8-$C$6), $C$5)*IF($B204="Male", MIN(OFFSET(Mortality_Rates!$B$6, $C204, 0), Mortality_Rates!$B$111), MIN(OFFSET(Mortality_Rates!$B$6, $C204, 1),  Mortality_Rates!$C$111))</f>
        <v>0.13041071511807789</v>
      </c>
      <c r="AV204" s="30">
        <f ca="1">(1-IF($B204="Male", $C$3, $C$4))^MIN((AV$8-$C$6), $C$5)*IF($B204="Male", MIN(OFFSET(Mortality_Rates!$B$6, $C204, 0), Mortality_Rates!$B$111), MIN(OFFSET(Mortality_Rates!$B$6, $C204, 1),  Mortality_Rates!$C$111))</f>
        <v>0.12891099189422001</v>
      </c>
      <c r="AW204" s="30">
        <f ca="1">(1-IF($B204="Male", $C$3, $C$4))^MIN((AW$8-$C$6), $C$5)*IF($B204="Male", MIN(OFFSET(Mortality_Rates!$B$6, $C204, 0), Mortality_Rates!$B$111), MIN(OFFSET(Mortality_Rates!$B$6, $C204, 1),  Mortality_Rates!$C$111))</f>
        <v>0.12742851548743647</v>
      </c>
      <c r="AX204" s="30">
        <f ca="1">(1-IF($B204="Male", $C$3, $C$4))^MIN((AX$8-$C$6), $C$5)*IF($B204="Male", MIN(OFFSET(Mortality_Rates!$B$6, $C204, 0), Mortality_Rates!$B$111), MIN(OFFSET(Mortality_Rates!$B$6, $C204, 1),  Mortality_Rates!$C$111))</f>
        <v>0.12596308755933097</v>
      </c>
      <c r="AY204" s="30">
        <f ca="1">(1-IF($B204="Male", $C$3, $C$4))^MIN((AY$8-$C$6), $C$5)*IF($B204="Male", MIN(OFFSET(Mortality_Rates!$B$6, $C204, 0), Mortality_Rates!$B$111), MIN(OFFSET(Mortality_Rates!$B$6, $C204, 1),  Mortality_Rates!$C$111))</f>
        <v>0.12451451205239865</v>
      </c>
      <c r="AZ204" s="30">
        <f ca="1">(1-IF($B204="Male", $C$3, $C$4))^MIN((AZ$8-$C$6), $C$5)*IF($B204="Male", MIN(OFFSET(Mortality_Rates!$B$6, $C204, 0), Mortality_Rates!$B$111), MIN(OFFSET(Mortality_Rates!$B$6, $C204, 1),  Mortality_Rates!$C$111))</f>
        <v>0.12308259516379608</v>
      </c>
      <c r="BA204" s="30">
        <f ca="1">(1-IF($B204="Male", $C$3, $C$4))^MIN((BA$8-$C$6), $C$5)*IF($B204="Male", MIN(OFFSET(Mortality_Rates!$B$6, $C204, 0), Mortality_Rates!$B$111), MIN(OFFSET(Mortality_Rates!$B$6, $C204, 1),  Mortality_Rates!$C$111))</f>
        <v>0.12166714531941243</v>
      </c>
      <c r="BB204" s="30">
        <f ca="1">(1-IF($B204="Male", $C$3, $C$4))^MIN((BB$8-$C$6), $C$5)*IF($B204="Male", MIN(OFFSET(Mortality_Rates!$B$6, $C204, 0), Mortality_Rates!$B$111), MIN(OFFSET(Mortality_Rates!$B$6, $C204, 1),  Mortality_Rates!$C$111))</f>
        <v>0.12166714531941243</v>
      </c>
      <c r="BC204" s="30">
        <f ca="1">(1-IF($B204="Male", $C$3, $C$4))^MIN((BC$8-$C$6), $C$5)*IF($B204="Male", MIN(OFFSET(Mortality_Rates!$B$6, $C204, 0), Mortality_Rates!$B$111), MIN(OFFSET(Mortality_Rates!$B$6, $C204, 1),  Mortality_Rates!$C$111))</f>
        <v>0.12166714531941243</v>
      </c>
      <c r="BD204" s="30">
        <f ca="1">(1-IF($B204="Male", $C$3, $C$4))^MIN((BD$8-$C$6), $C$5)*IF($B204="Male", MIN(OFFSET(Mortality_Rates!$B$6, $C204, 0), Mortality_Rates!$B$111), MIN(OFFSET(Mortality_Rates!$B$6, $C204, 1),  Mortality_Rates!$C$111))</f>
        <v>0.12166714531941243</v>
      </c>
      <c r="BE204" s="30">
        <f ca="1">(1-IF($B204="Male", $C$3, $C$4))^MIN((BE$8-$C$6), $C$5)*IF($B204="Male", MIN(OFFSET(Mortality_Rates!$B$6, $C204, 0), Mortality_Rates!$B$111), MIN(OFFSET(Mortality_Rates!$B$6, $C204, 1),  Mortality_Rates!$C$111))</f>
        <v>0.12166714531941243</v>
      </c>
      <c r="BF204" s="30">
        <f ca="1">(1-IF($B204="Male", $C$3, $C$4))^MIN((BF$8-$C$6), $C$5)*IF($B204="Male", MIN(OFFSET(Mortality_Rates!$B$6, $C204, 0), Mortality_Rates!$B$111), MIN(OFFSET(Mortality_Rates!$B$6, $C204, 1),  Mortality_Rates!$C$111))</f>
        <v>0.12166714531941243</v>
      </c>
      <c r="BG204" s="30">
        <f ca="1">(1-IF($B204="Male", $C$3, $C$4))^MIN((BG$8-$C$6), $C$5)*IF($B204="Male", MIN(OFFSET(Mortality_Rates!$B$6, $C204, 0), Mortality_Rates!$B$111), MIN(OFFSET(Mortality_Rates!$B$6, $C204, 1),  Mortality_Rates!$C$111))</f>
        <v>0.12166714531941243</v>
      </c>
      <c r="BH204" s="30">
        <f ca="1">(1-IF($B204="Male", $C$3, $C$4))^MIN((BH$8-$C$6), $C$5)*IF($B204="Male", MIN(OFFSET(Mortality_Rates!$B$6, $C204, 0), Mortality_Rates!$B$111), MIN(OFFSET(Mortality_Rates!$B$6, $C204, 1),  Mortality_Rates!$C$111))</f>
        <v>0.12166714531941243</v>
      </c>
      <c r="BI204" s="30">
        <f ca="1">(1-IF($B204="Male", $C$3, $C$4))^MIN((BI$8-$C$6), $C$5)*IF($B204="Male", MIN(OFFSET(Mortality_Rates!$B$6, $C204, 0), Mortality_Rates!$B$111), MIN(OFFSET(Mortality_Rates!$B$6, $C204, 1),  Mortality_Rates!$C$111))</f>
        <v>0.12166714531941243</v>
      </c>
      <c r="BJ204" s="30">
        <f ca="1">(1-IF($B204="Male", $C$3, $C$4))^MIN((BJ$8-$C$6), $C$5)*IF($B204="Male", MIN(OFFSET(Mortality_Rates!$B$6, $C204, 0), Mortality_Rates!$B$111), MIN(OFFSET(Mortality_Rates!$B$6, $C204, 1),  Mortality_Rates!$C$111))</f>
        <v>0.12166714531941243</v>
      </c>
      <c r="BK204" s="30">
        <f ca="1">(1-IF($B204="Male", $C$3, $C$4))^MIN((BK$8-$C$6), $C$5)*IF($B204="Male", MIN(OFFSET(Mortality_Rates!$B$6, $C204, 0), Mortality_Rates!$B$111), MIN(OFFSET(Mortality_Rates!$B$6, $C204, 1),  Mortality_Rates!$C$111))</f>
        <v>0.12166714531941243</v>
      </c>
    </row>
    <row r="205" spans="1:63" x14ac:dyDescent="0.35">
      <c r="A205" t="s">
        <v>38</v>
      </c>
      <c r="B205" t="s">
        <v>32</v>
      </c>
      <c r="C205">
        <f t="shared" si="28"/>
        <v>95</v>
      </c>
      <c r="D205" s="30">
        <f ca="1">(1-IF($B205="Male", $C$3, $C$4))^MIN((D$8-$C$6), $C$5)*IF($B205="Male", MIN(OFFSET(Mortality_Rates!$B$6, $C205, 0), Mortality_Rates!$B$111), MIN(OFFSET(Mortality_Rates!$B$6, $C205, 1),  Mortality_Rates!$C$111))</f>
        <v>0.23133470100000003</v>
      </c>
      <c r="E205" s="30">
        <f ca="1">(1-IF($B205="Male", $C$3, $C$4))^MIN((E$8-$C$6), $C$5)*IF($B205="Male", MIN(OFFSET(Mortality_Rates!$B$6, $C205, 0), Mortality_Rates!$B$111), MIN(OFFSET(Mortality_Rates!$B$6, $C205, 1),  Mortality_Rates!$C$111))</f>
        <v>0.22867435193850003</v>
      </c>
      <c r="F205" s="30">
        <f ca="1">(1-IF($B205="Male", $C$3, $C$4))^MIN((F$8-$C$6), $C$5)*IF($B205="Male", MIN(OFFSET(Mortality_Rates!$B$6, $C205, 0), Mortality_Rates!$B$111), MIN(OFFSET(Mortality_Rates!$B$6, $C205, 1),  Mortality_Rates!$C$111))</f>
        <v>0.22604459689120726</v>
      </c>
      <c r="G205" s="30">
        <f ca="1">(1-IF($B205="Male", $C$3, $C$4))^MIN((G$8-$C$6), $C$5)*IF($B205="Male", MIN(OFFSET(Mortality_Rates!$B$6, $C205, 0), Mortality_Rates!$B$111), MIN(OFFSET(Mortality_Rates!$B$6, $C205, 1),  Mortality_Rates!$C$111))</f>
        <v>0.2234450840269584</v>
      </c>
      <c r="H205" s="30">
        <f ca="1">(1-IF($B205="Male", $C$3, $C$4))^MIN((H$8-$C$6), $C$5)*IF($B205="Male", MIN(OFFSET(Mortality_Rates!$B$6, $C205, 0), Mortality_Rates!$B$111), MIN(OFFSET(Mortality_Rates!$B$6, $C205, 1),  Mortality_Rates!$C$111))</f>
        <v>0.22087546556064841</v>
      </c>
      <c r="I205" s="30">
        <f ca="1">(1-IF($B205="Male", $C$3, $C$4))^MIN((I$8-$C$6), $C$5)*IF($B205="Male", MIN(OFFSET(Mortality_Rates!$B$6, $C205, 0), Mortality_Rates!$B$111), MIN(OFFSET(Mortality_Rates!$B$6, $C205, 1),  Mortality_Rates!$C$111))</f>
        <v>0.21833539770670093</v>
      </c>
      <c r="J205" s="30">
        <f ca="1">(1-IF($B205="Male", $C$3, $C$4))^MIN((J$8-$C$6), $C$5)*IF($B205="Male", MIN(OFFSET(Mortality_Rates!$B$6, $C205, 0), Mortality_Rates!$B$111), MIN(OFFSET(Mortality_Rates!$B$6, $C205, 1),  Mortality_Rates!$C$111))</f>
        <v>0.21582454063307388</v>
      </c>
      <c r="K205" s="30">
        <f ca="1">(1-IF($B205="Male", $C$3, $C$4))^MIN((K$8-$C$6), $C$5)*IF($B205="Male", MIN(OFFSET(Mortality_Rates!$B$6, $C205, 0), Mortality_Rates!$B$111), MIN(OFFSET(Mortality_Rates!$B$6, $C205, 1),  Mortality_Rates!$C$111))</f>
        <v>0.21334255841579353</v>
      </c>
      <c r="L205" s="30">
        <f ca="1">(1-IF($B205="Male", $C$3, $C$4))^MIN((L$8-$C$6), $C$5)*IF($B205="Male", MIN(OFFSET(Mortality_Rates!$B$6, $C205, 0), Mortality_Rates!$B$111), MIN(OFFSET(Mortality_Rates!$B$6, $C205, 1),  Mortality_Rates!$C$111))</f>
        <v>0.21088911899401191</v>
      </c>
      <c r="M205" s="30">
        <f ca="1">(1-IF($B205="Male", $C$3, $C$4))^MIN((M$8-$C$6), $C$5)*IF($B205="Male", MIN(OFFSET(Mortality_Rates!$B$6, $C205, 0), Mortality_Rates!$B$111), MIN(OFFSET(Mortality_Rates!$B$6, $C205, 1),  Mortality_Rates!$C$111))</f>
        <v>0.20846389412558078</v>
      </c>
      <c r="N205" s="30">
        <f ca="1">(1-IF($B205="Male", $C$3, $C$4))^MIN((N$8-$C$6), $C$5)*IF($B205="Male", MIN(OFFSET(Mortality_Rates!$B$6, $C205, 0), Mortality_Rates!$B$111), MIN(OFFSET(Mortality_Rates!$B$6, $C205, 1),  Mortality_Rates!$C$111))</f>
        <v>0.20606655934313658</v>
      </c>
      <c r="O205" s="30">
        <f ca="1">(1-IF($B205="Male", $C$3, $C$4))^MIN((O$8-$C$6), $C$5)*IF($B205="Male", MIN(OFFSET(Mortality_Rates!$B$6, $C205, 0), Mortality_Rates!$B$111), MIN(OFFSET(Mortality_Rates!$B$6, $C205, 1),  Mortality_Rates!$C$111))</f>
        <v>0.20369679391069054</v>
      </c>
      <c r="P205" s="30">
        <f ca="1">(1-IF($B205="Male", $C$3, $C$4))^MIN((P$8-$C$6), $C$5)*IF($B205="Male", MIN(OFFSET(Mortality_Rates!$B$6, $C205, 0), Mortality_Rates!$B$111), MIN(OFFSET(Mortality_Rates!$B$6, $C205, 1),  Mortality_Rates!$C$111))</f>
        <v>0.2013542807807176</v>
      </c>
      <c r="Q205" s="30">
        <f ca="1">(1-IF($B205="Male", $C$3, $C$4))^MIN((Q$8-$C$6), $C$5)*IF($B205="Male", MIN(OFFSET(Mortality_Rates!$B$6, $C205, 0), Mortality_Rates!$B$111), MIN(OFFSET(Mortality_Rates!$B$6, $C205, 1),  Mortality_Rates!$C$111))</f>
        <v>0.19903870655173936</v>
      </c>
      <c r="R205" s="30">
        <f ca="1">(1-IF($B205="Male", $C$3, $C$4))^MIN((R$8-$C$6), $C$5)*IF($B205="Male", MIN(OFFSET(Mortality_Rates!$B$6, $C205, 0), Mortality_Rates!$B$111), MIN(OFFSET(Mortality_Rates!$B$6, $C205, 1),  Mortality_Rates!$C$111))</f>
        <v>0.19674976142639436</v>
      </c>
      <c r="S205" s="30">
        <f ca="1">(1-IF($B205="Male", $C$3, $C$4))^MIN((S$8-$C$6), $C$5)*IF($B205="Male", MIN(OFFSET(Mortality_Rates!$B$6, $C205, 0), Mortality_Rates!$B$111), MIN(OFFSET(Mortality_Rates!$B$6, $C205, 1),  Mortality_Rates!$C$111))</f>
        <v>0.19448713916999083</v>
      </c>
      <c r="T205" s="30">
        <f ca="1">(1-IF($B205="Male", $C$3, $C$4))^MIN((T$8-$C$6), $C$5)*IF($B205="Male", MIN(OFFSET(Mortality_Rates!$B$6, $C205, 0), Mortality_Rates!$B$111), MIN(OFFSET(Mortality_Rates!$B$6, $C205, 1),  Mortality_Rates!$C$111))</f>
        <v>0.19225053706953593</v>
      </c>
      <c r="U205" s="30">
        <f ca="1">(1-IF($B205="Male", $C$3, $C$4))^MIN((U$8-$C$6), $C$5)*IF($B205="Male", MIN(OFFSET(Mortality_Rates!$B$6, $C205, 0), Mortality_Rates!$B$111), MIN(OFFSET(Mortality_Rates!$B$6, $C205, 1),  Mortality_Rates!$C$111))</f>
        <v>0.19003965589323626</v>
      </c>
      <c r="V205" s="30">
        <f ca="1">(1-IF($B205="Male", $C$3, $C$4))^MIN((V$8-$C$6), $C$5)*IF($B205="Male", MIN(OFFSET(Mortality_Rates!$B$6, $C205, 0), Mortality_Rates!$B$111), MIN(OFFSET(Mortality_Rates!$B$6, $C205, 1),  Mortality_Rates!$C$111))</f>
        <v>0.18785419985046406</v>
      </c>
      <c r="W205" s="30">
        <f ca="1">(1-IF($B205="Male", $C$3, $C$4))^MIN((W$8-$C$6), $C$5)*IF($B205="Male", MIN(OFFSET(Mortality_Rates!$B$6, $C205, 0), Mortality_Rates!$B$111), MIN(OFFSET(Mortality_Rates!$B$6, $C205, 1),  Mortality_Rates!$C$111))</f>
        <v>0.18569387655218372</v>
      </c>
      <c r="X205" s="30">
        <f ca="1">(1-IF($B205="Male", $C$3, $C$4))^MIN((X$8-$C$6), $C$5)*IF($B205="Male", MIN(OFFSET(Mortality_Rates!$B$6, $C205, 0), Mortality_Rates!$B$111), MIN(OFFSET(Mortality_Rates!$B$6, $C205, 1),  Mortality_Rates!$C$111))</f>
        <v>0.18355839697183363</v>
      </c>
      <c r="Y205" s="30">
        <f ca="1">(1-IF($B205="Male", $C$3, $C$4))^MIN((Y$8-$C$6), $C$5)*IF($B205="Male", MIN(OFFSET(Mortality_Rates!$B$6, $C205, 0), Mortality_Rates!$B$111), MIN(OFFSET(Mortality_Rates!$B$6, $C205, 1),  Mortality_Rates!$C$111))</f>
        <v>0.18144747540665754</v>
      </c>
      <c r="Z205" s="30">
        <f ca="1">(1-IF($B205="Male", $C$3, $C$4))^MIN((Z$8-$C$6), $C$5)*IF($B205="Male", MIN(OFFSET(Mortality_Rates!$B$6, $C205, 0), Mortality_Rates!$B$111), MIN(OFFSET(Mortality_Rates!$B$6, $C205, 1),  Mortality_Rates!$C$111))</f>
        <v>0.17936082943948098</v>
      </c>
      <c r="AA205" s="30">
        <f ca="1">(1-IF($B205="Male", $C$3, $C$4))^MIN((AA$8-$C$6), $C$5)*IF($B205="Male", MIN(OFFSET(Mortality_Rates!$B$6, $C205, 0), Mortality_Rates!$B$111), MIN(OFFSET(Mortality_Rates!$B$6, $C205, 1),  Mortality_Rates!$C$111))</f>
        <v>0.17729817990092694</v>
      </c>
      <c r="AB205" s="30">
        <f ca="1">(1-IF($B205="Male", $C$3, $C$4))^MIN((AB$8-$C$6), $C$5)*IF($B205="Male", MIN(OFFSET(Mortality_Rates!$B$6, $C205, 0), Mortality_Rates!$B$111), MIN(OFFSET(Mortality_Rates!$B$6, $C205, 1),  Mortality_Rates!$C$111))</f>
        <v>0.17525925083206628</v>
      </c>
      <c r="AC205" s="30">
        <f ca="1">(1-IF($B205="Male", $C$3, $C$4))^MIN((AC$8-$C$6), $C$5)*IF($B205="Male", MIN(OFFSET(Mortality_Rates!$B$6, $C205, 0), Mortality_Rates!$B$111), MIN(OFFSET(Mortality_Rates!$B$6, $C205, 1),  Mortality_Rates!$C$111))</f>
        <v>0.17324376944749753</v>
      </c>
      <c r="AD205" s="30">
        <f ca="1">(1-IF($B205="Male", $C$3, $C$4))^MIN((AD$8-$C$6), $C$5)*IF($B205="Male", MIN(OFFSET(Mortality_Rates!$B$6, $C205, 0), Mortality_Rates!$B$111), MIN(OFFSET(Mortality_Rates!$B$6, $C205, 1),  Mortality_Rates!$C$111))</f>
        <v>0.17125146609885131</v>
      </c>
      <c r="AE205" s="30">
        <f ca="1">(1-IF($B205="Male", $C$3, $C$4))^MIN((AE$8-$C$6), $C$5)*IF($B205="Male", MIN(OFFSET(Mortality_Rates!$B$6, $C205, 0), Mortality_Rates!$B$111), MIN(OFFSET(Mortality_Rates!$B$6, $C205, 1),  Mortality_Rates!$C$111))</f>
        <v>0.16928207423871455</v>
      </c>
      <c r="AF205" s="30">
        <f ca="1">(1-IF($B205="Male", $C$3, $C$4))^MIN((AF$8-$C$6), $C$5)*IF($B205="Male", MIN(OFFSET(Mortality_Rates!$B$6, $C205, 0), Mortality_Rates!$B$111), MIN(OFFSET(Mortality_Rates!$B$6, $C205, 1),  Mortality_Rates!$C$111))</f>
        <v>0.16733533038496934</v>
      </c>
      <c r="AG205" s="30">
        <f ca="1">(1-IF($B205="Male", $C$3, $C$4))^MIN((AG$8-$C$6), $C$5)*IF($B205="Male", MIN(OFFSET(Mortality_Rates!$B$6, $C205, 0), Mortality_Rates!$B$111), MIN(OFFSET(Mortality_Rates!$B$6, $C205, 1),  Mortality_Rates!$C$111))</f>
        <v>0.16541097408554217</v>
      </c>
      <c r="AH205" s="30">
        <f ca="1">(1-IF($B205="Male", $C$3, $C$4))^MIN((AH$8-$C$6), $C$5)*IF($B205="Male", MIN(OFFSET(Mortality_Rates!$B$6, $C205, 0), Mortality_Rates!$B$111), MIN(OFFSET(Mortality_Rates!$B$6, $C205, 1),  Mortality_Rates!$C$111))</f>
        <v>0.16350874788355846</v>
      </c>
      <c r="AI205" s="30">
        <f ca="1">(1-IF($B205="Male", $C$3, $C$4))^MIN((AI$8-$C$6), $C$5)*IF($B205="Male", MIN(OFFSET(Mortality_Rates!$B$6, $C205, 0), Mortality_Rates!$B$111), MIN(OFFSET(Mortality_Rates!$B$6, $C205, 1),  Mortality_Rates!$C$111))</f>
        <v>0.16162839728289752</v>
      </c>
      <c r="AJ205" s="30">
        <f ca="1">(1-IF($B205="Male", $C$3, $C$4))^MIN((AJ$8-$C$6), $C$5)*IF($B205="Male", MIN(OFFSET(Mortality_Rates!$B$6, $C205, 0), Mortality_Rates!$B$111), MIN(OFFSET(Mortality_Rates!$B$6, $C205, 1),  Mortality_Rates!$C$111))</f>
        <v>0.15976967071414422</v>
      </c>
      <c r="AK205" s="30">
        <f ca="1">(1-IF($B205="Male", $C$3, $C$4))^MIN((AK$8-$C$6), $C$5)*IF($B205="Male", MIN(OFFSET(Mortality_Rates!$B$6, $C205, 0), Mortality_Rates!$B$111), MIN(OFFSET(Mortality_Rates!$B$6, $C205, 1),  Mortality_Rates!$C$111))</f>
        <v>0.15793231950093153</v>
      </c>
      <c r="AL205" s="30">
        <f ca="1">(1-IF($B205="Male", $C$3, $C$4))^MIN((AL$8-$C$6), $C$5)*IF($B205="Male", MIN(OFFSET(Mortality_Rates!$B$6, $C205, 0), Mortality_Rates!$B$111), MIN(OFFSET(Mortality_Rates!$B$6, $C205, 1),  Mortality_Rates!$C$111))</f>
        <v>0.15611609782667082</v>
      </c>
      <c r="AM205" s="30">
        <f ca="1">(1-IF($B205="Male", $C$3, $C$4))^MIN((AM$8-$C$6), $C$5)*IF($B205="Male", MIN(OFFSET(Mortality_Rates!$B$6, $C205, 0), Mortality_Rates!$B$111), MIN(OFFSET(Mortality_Rates!$B$6, $C205, 1),  Mortality_Rates!$C$111))</f>
        <v>0.15432076270166414</v>
      </c>
      <c r="AN205" s="30">
        <f ca="1">(1-IF($B205="Male", $C$3, $C$4))^MIN((AN$8-$C$6), $C$5)*IF($B205="Male", MIN(OFFSET(Mortality_Rates!$B$6, $C205, 0), Mortality_Rates!$B$111), MIN(OFFSET(Mortality_Rates!$B$6, $C205, 1),  Mortality_Rates!$C$111))</f>
        <v>0.15254607393059499</v>
      </c>
      <c r="AO205" s="30">
        <f ca="1">(1-IF($B205="Male", $C$3, $C$4))^MIN((AO$8-$C$6), $C$5)*IF($B205="Male", MIN(OFFSET(Mortality_Rates!$B$6, $C205, 0), Mortality_Rates!$B$111), MIN(OFFSET(Mortality_Rates!$B$6, $C205, 1),  Mortality_Rates!$C$111))</f>
        <v>0.15079179408039317</v>
      </c>
      <c r="AP205" s="30">
        <f ca="1">(1-IF($B205="Male", $C$3, $C$4))^MIN((AP$8-$C$6), $C$5)*IF($B205="Male", MIN(OFFSET(Mortality_Rates!$B$6, $C205, 0), Mortality_Rates!$B$111), MIN(OFFSET(Mortality_Rates!$B$6, $C205, 1),  Mortality_Rates!$C$111))</f>
        <v>0.14905768844846864</v>
      </c>
      <c r="AQ205" s="30">
        <f ca="1">(1-IF($B205="Male", $C$3, $C$4))^MIN((AQ$8-$C$6), $C$5)*IF($B205="Male", MIN(OFFSET(Mortality_Rates!$B$6, $C205, 0), Mortality_Rates!$B$111), MIN(OFFSET(Mortality_Rates!$B$6, $C205, 1),  Mortality_Rates!$C$111))</f>
        <v>0.14734352503131126</v>
      </c>
      <c r="AR205" s="30">
        <f ca="1">(1-IF($B205="Male", $C$3, $C$4))^MIN((AR$8-$C$6), $C$5)*IF($B205="Male", MIN(OFFSET(Mortality_Rates!$B$6, $C205, 0), Mortality_Rates!$B$111), MIN(OFFSET(Mortality_Rates!$B$6, $C205, 1),  Mortality_Rates!$C$111))</f>
        <v>0.14564907449345116</v>
      </c>
      <c r="AS205" s="30">
        <f ca="1">(1-IF($B205="Male", $C$3, $C$4))^MIN((AS$8-$C$6), $C$5)*IF($B205="Male", MIN(OFFSET(Mortality_Rates!$B$6, $C205, 0), Mortality_Rates!$B$111), MIN(OFFSET(Mortality_Rates!$B$6, $C205, 1),  Mortality_Rates!$C$111))</f>
        <v>0.14397411013677647</v>
      </c>
      <c r="AT205" s="30">
        <f ca="1">(1-IF($B205="Male", $C$3, $C$4))^MIN((AT$8-$C$6), $C$5)*IF($B205="Male", MIN(OFFSET(Mortality_Rates!$B$6, $C205, 0), Mortality_Rates!$B$111), MIN(OFFSET(Mortality_Rates!$B$6, $C205, 1),  Mortality_Rates!$C$111))</f>
        <v>0.14231840787020356</v>
      </c>
      <c r="AU205" s="30">
        <f ca="1">(1-IF($B205="Male", $C$3, $C$4))^MIN((AU$8-$C$6), $C$5)*IF($B205="Male", MIN(OFFSET(Mortality_Rates!$B$6, $C205, 0), Mortality_Rates!$B$111), MIN(OFFSET(Mortality_Rates!$B$6, $C205, 1),  Mortality_Rates!$C$111))</f>
        <v>0.14068174617969623</v>
      </c>
      <c r="AV205" s="30">
        <f ca="1">(1-IF($B205="Male", $C$3, $C$4))^MIN((AV$8-$C$6), $C$5)*IF($B205="Male", MIN(OFFSET(Mortality_Rates!$B$6, $C205, 0), Mortality_Rates!$B$111), MIN(OFFSET(Mortality_Rates!$B$6, $C205, 1),  Mortality_Rates!$C$111))</f>
        <v>0.13906390609862973</v>
      </c>
      <c r="AW205" s="30">
        <f ca="1">(1-IF($B205="Male", $C$3, $C$4))^MIN((AW$8-$C$6), $C$5)*IF($B205="Male", MIN(OFFSET(Mortality_Rates!$B$6, $C205, 0), Mortality_Rates!$B$111), MIN(OFFSET(Mortality_Rates!$B$6, $C205, 1),  Mortality_Rates!$C$111))</f>
        <v>0.13746467117849551</v>
      </c>
      <c r="AX205" s="30">
        <f ca="1">(1-IF($B205="Male", $C$3, $C$4))^MIN((AX$8-$C$6), $C$5)*IF($B205="Male", MIN(OFFSET(Mortality_Rates!$B$6, $C205, 0), Mortality_Rates!$B$111), MIN(OFFSET(Mortality_Rates!$B$6, $C205, 1),  Mortality_Rates!$C$111))</f>
        <v>0.13588382745994279</v>
      </c>
      <c r="AY205" s="30">
        <f ca="1">(1-IF($B205="Male", $C$3, $C$4))^MIN((AY$8-$C$6), $C$5)*IF($B205="Male", MIN(OFFSET(Mortality_Rates!$B$6, $C205, 0), Mortality_Rates!$B$111), MIN(OFFSET(Mortality_Rates!$B$6, $C205, 1),  Mortality_Rates!$C$111))</f>
        <v>0.13432116344415346</v>
      </c>
      <c r="AZ205" s="30">
        <f ca="1">(1-IF($B205="Male", $C$3, $C$4))^MIN((AZ$8-$C$6), $C$5)*IF($B205="Male", MIN(OFFSET(Mortality_Rates!$B$6, $C205, 0), Mortality_Rates!$B$111), MIN(OFFSET(Mortality_Rates!$B$6, $C205, 1),  Mortality_Rates!$C$111))</f>
        <v>0.13277647006454568</v>
      </c>
      <c r="BA205" s="30">
        <f ca="1">(1-IF($B205="Male", $C$3, $C$4))^MIN((BA$8-$C$6), $C$5)*IF($B205="Male", MIN(OFFSET(Mortality_Rates!$B$6, $C205, 0), Mortality_Rates!$B$111), MIN(OFFSET(Mortality_Rates!$B$6, $C205, 1),  Mortality_Rates!$C$111))</f>
        <v>0.13124954065880343</v>
      </c>
      <c r="BB205" s="30">
        <f ca="1">(1-IF($B205="Male", $C$3, $C$4))^MIN((BB$8-$C$6), $C$5)*IF($B205="Male", MIN(OFFSET(Mortality_Rates!$B$6, $C205, 0), Mortality_Rates!$B$111), MIN(OFFSET(Mortality_Rates!$B$6, $C205, 1),  Mortality_Rates!$C$111))</f>
        <v>0.13124954065880343</v>
      </c>
      <c r="BC205" s="30">
        <f ca="1">(1-IF($B205="Male", $C$3, $C$4))^MIN((BC$8-$C$6), $C$5)*IF($B205="Male", MIN(OFFSET(Mortality_Rates!$B$6, $C205, 0), Mortality_Rates!$B$111), MIN(OFFSET(Mortality_Rates!$B$6, $C205, 1),  Mortality_Rates!$C$111))</f>
        <v>0.13124954065880343</v>
      </c>
      <c r="BD205" s="30">
        <f ca="1">(1-IF($B205="Male", $C$3, $C$4))^MIN((BD$8-$C$6), $C$5)*IF($B205="Male", MIN(OFFSET(Mortality_Rates!$B$6, $C205, 0), Mortality_Rates!$B$111), MIN(OFFSET(Mortality_Rates!$B$6, $C205, 1),  Mortality_Rates!$C$111))</f>
        <v>0.13124954065880343</v>
      </c>
      <c r="BE205" s="30">
        <f ca="1">(1-IF($B205="Male", $C$3, $C$4))^MIN((BE$8-$C$6), $C$5)*IF($B205="Male", MIN(OFFSET(Mortality_Rates!$B$6, $C205, 0), Mortality_Rates!$B$111), MIN(OFFSET(Mortality_Rates!$B$6, $C205, 1),  Mortality_Rates!$C$111))</f>
        <v>0.13124954065880343</v>
      </c>
      <c r="BF205" s="30">
        <f ca="1">(1-IF($B205="Male", $C$3, $C$4))^MIN((BF$8-$C$6), $C$5)*IF($B205="Male", MIN(OFFSET(Mortality_Rates!$B$6, $C205, 0), Mortality_Rates!$B$111), MIN(OFFSET(Mortality_Rates!$B$6, $C205, 1),  Mortality_Rates!$C$111))</f>
        <v>0.13124954065880343</v>
      </c>
      <c r="BG205" s="30">
        <f ca="1">(1-IF($B205="Male", $C$3, $C$4))^MIN((BG$8-$C$6), $C$5)*IF($B205="Male", MIN(OFFSET(Mortality_Rates!$B$6, $C205, 0), Mortality_Rates!$B$111), MIN(OFFSET(Mortality_Rates!$B$6, $C205, 1),  Mortality_Rates!$C$111))</f>
        <v>0.13124954065880343</v>
      </c>
      <c r="BH205" s="30">
        <f ca="1">(1-IF($B205="Male", $C$3, $C$4))^MIN((BH$8-$C$6), $C$5)*IF($B205="Male", MIN(OFFSET(Mortality_Rates!$B$6, $C205, 0), Mortality_Rates!$B$111), MIN(OFFSET(Mortality_Rates!$B$6, $C205, 1),  Mortality_Rates!$C$111))</f>
        <v>0.13124954065880343</v>
      </c>
      <c r="BI205" s="30">
        <f ca="1">(1-IF($B205="Male", $C$3, $C$4))^MIN((BI$8-$C$6), $C$5)*IF($B205="Male", MIN(OFFSET(Mortality_Rates!$B$6, $C205, 0), Mortality_Rates!$B$111), MIN(OFFSET(Mortality_Rates!$B$6, $C205, 1),  Mortality_Rates!$C$111))</f>
        <v>0.13124954065880343</v>
      </c>
      <c r="BJ205" s="30">
        <f ca="1">(1-IF($B205="Male", $C$3, $C$4))^MIN((BJ$8-$C$6), $C$5)*IF($B205="Male", MIN(OFFSET(Mortality_Rates!$B$6, $C205, 0), Mortality_Rates!$B$111), MIN(OFFSET(Mortality_Rates!$B$6, $C205, 1),  Mortality_Rates!$C$111))</f>
        <v>0.13124954065880343</v>
      </c>
      <c r="BK205" s="30">
        <f ca="1">(1-IF($B205="Male", $C$3, $C$4))^MIN((BK$8-$C$6), $C$5)*IF($B205="Male", MIN(OFFSET(Mortality_Rates!$B$6, $C205, 0), Mortality_Rates!$B$111), MIN(OFFSET(Mortality_Rates!$B$6, $C205, 1),  Mortality_Rates!$C$111))</f>
        <v>0.13124954065880343</v>
      </c>
    </row>
    <row r="206" spans="1:63" x14ac:dyDescent="0.35">
      <c r="A206" t="s">
        <v>38</v>
      </c>
      <c r="B206" t="s">
        <v>32</v>
      </c>
      <c r="C206">
        <f t="shared" si="28"/>
        <v>96</v>
      </c>
      <c r="D206" s="30">
        <f ca="1">(1-IF($B206="Male", $C$3, $C$4))^MIN((D$8-$C$6), $C$5)*IF($B206="Male", MIN(OFFSET(Mortality_Rates!$B$6, $C206, 0), Mortality_Rates!$B$111), MIN(OFFSET(Mortality_Rates!$B$6, $C206, 1),  Mortality_Rates!$C$111))</f>
        <v>0.2497672605</v>
      </c>
      <c r="E206" s="30">
        <f ca="1">(1-IF($B206="Male", $C$3, $C$4))^MIN((E$8-$C$6), $C$5)*IF($B206="Male", MIN(OFFSET(Mortality_Rates!$B$6, $C206, 0), Mortality_Rates!$B$111), MIN(OFFSET(Mortality_Rates!$B$6, $C206, 1),  Mortality_Rates!$C$111))</f>
        <v>0.24689493700425</v>
      </c>
      <c r="F206" s="30">
        <f ca="1">(1-IF($B206="Male", $C$3, $C$4))^MIN((F$8-$C$6), $C$5)*IF($B206="Male", MIN(OFFSET(Mortality_Rates!$B$6, $C206, 0), Mortality_Rates!$B$111), MIN(OFFSET(Mortality_Rates!$B$6, $C206, 1),  Mortality_Rates!$C$111))</f>
        <v>0.2440556452287011</v>
      </c>
      <c r="G206" s="30">
        <f ca="1">(1-IF($B206="Male", $C$3, $C$4))^MIN((G$8-$C$6), $C$5)*IF($B206="Male", MIN(OFFSET(Mortality_Rates!$B$6, $C206, 0), Mortality_Rates!$B$111), MIN(OFFSET(Mortality_Rates!$B$6, $C206, 1),  Mortality_Rates!$C$111))</f>
        <v>0.24124900530857107</v>
      </c>
      <c r="H206" s="30">
        <f ca="1">(1-IF($B206="Male", $C$3, $C$4))^MIN((H$8-$C$6), $C$5)*IF($B206="Male", MIN(OFFSET(Mortality_Rates!$B$6, $C206, 0), Mortality_Rates!$B$111), MIN(OFFSET(Mortality_Rates!$B$6, $C206, 1),  Mortality_Rates!$C$111))</f>
        <v>0.23847464174752253</v>
      </c>
      <c r="I206" s="30">
        <f ca="1">(1-IF($B206="Male", $C$3, $C$4))^MIN((I$8-$C$6), $C$5)*IF($B206="Male", MIN(OFFSET(Mortality_Rates!$B$6, $C206, 0), Mortality_Rates!$B$111), MIN(OFFSET(Mortality_Rates!$B$6, $C206, 1),  Mortality_Rates!$C$111))</f>
        <v>0.23573218336742599</v>
      </c>
      <c r="J206" s="30">
        <f ca="1">(1-IF($B206="Male", $C$3, $C$4))^MIN((J$8-$C$6), $C$5)*IF($B206="Male", MIN(OFFSET(Mortality_Rates!$B$6, $C206, 0), Mortality_Rates!$B$111), MIN(OFFSET(Mortality_Rates!$B$6, $C206, 1),  Mortality_Rates!$C$111))</f>
        <v>0.23302126325870062</v>
      </c>
      <c r="K206" s="30">
        <f ca="1">(1-IF($B206="Male", $C$3, $C$4))^MIN((K$8-$C$6), $C$5)*IF($B206="Male", MIN(OFFSET(Mortality_Rates!$B$6, $C206, 0), Mortality_Rates!$B$111), MIN(OFFSET(Mortality_Rates!$B$6, $C206, 1),  Mortality_Rates!$C$111))</f>
        <v>0.23034151873122555</v>
      </c>
      <c r="L206" s="30">
        <f ca="1">(1-IF($B206="Male", $C$3, $C$4))^MIN((L$8-$C$6), $C$5)*IF($B206="Male", MIN(OFFSET(Mortality_Rates!$B$6, $C206, 0), Mortality_Rates!$B$111), MIN(OFFSET(Mortality_Rates!$B$6, $C206, 1),  Mortality_Rates!$C$111))</f>
        <v>0.22769259126581645</v>
      </c>
      <c r="M206" s="30">
        <f ca="1">(1-IF($B206="Male", $C$3, $C$4))^MIN((M$8-$C$6), $C$5)*IF($B206="Male", MIN(OFFSET(Mortality_Rates!$B$6, $C206, 0), Mortality_Rates!$B$111), MIN(OFFSET(Mortality_Rates!$B$6, $C206, 1),  Mortality_Rates!$C$111))</f>
        <v>0.22507412646625957</v>
      </c>
      <c r="N206" s="30">
        <f ca="1">(1-IF($B206="Male", $C$3, $C$4))^MIN((N$8-$C$6), $C$5)*IF($B206="Male", MIN(OFFSET(Mortality_Rates!$B$6, $C206, 0), Mortality_Rates!$B$111), MIN(OFFSET(Mortality_Rates!$B$6, $C206, 1),  Mortality_Rates!$C$111))</f>
        <v>0.22248577401189759</v>
      </c>
      <c r="O206" s="30">
        <f ca="1">(1-IF($B206="Male", $C$3, $C$4))^MIN((O$8-$C$6), $C$5)*IF($B206="Male", MIN(OFFSET(Mortality_Rates!$B$6, $C206, 0), Mortality_Rates!$B$111), MIN(OFFSET(Mortality_Rates!$B$6, $C206, 1),  Mortality_Rates!$C$111))</f>
        <v>0.2199271876107608</v>
      </c>
      <c r="P206" s="30">
        <f ca="1">(1-IF($B206="Male", $C$3, $C$4))^MIN((P$8-$C$6), $C$5)*IF($B206="Male", MIN(OFFSET(Mortality_Rates!$B$6, $C206, 0), Mortality_Rates!$B$111), MIN(OFFSET(Mortality_Rates!$B$6, $C206, 1),  Mortality_Rates!$C$111))</f>
        <v>0.21739802495323704</v>
      </c>
      <c r="Q206" s="30">
        <f ca="1">(1-IF($B206="Male", $C$3, $C$4))^MIN((Q$8-$C$6), $C$5)*IF($B206="Male", MIN(OFFSET(Mortality_Rates!$B$6, $C206, 0), Mortality_Rates!$B$111), MIN(OFFSET(Mortality_Rates!$B$6, $C206, 1),  Mortality_Rates!$C$111))</f>
        <v>0.21489794766627482</v>
      </c>
      <c r="R206" s="30">
        <f ca="1">(1-IF($B206="Male", $C$3, $C$4))^MIN((R$8-$C$6), $C$5)*IF($B206="Male", MIN(OFFSET(Mortality_Rates!$B$6, $C206, 0), Mortality_Rates!$B$111), MIN(OFFSET(Mortality_Rates!$B$6, $C206, 1),  Mortality_Rates!$C$111))</f>
        <v>0.21242662126811268</v>
      </c>
      <c r="S206" s="30">
        <f ca="1">(1-IF($B206="Male", $C$3, $C$4))^MIN((S$8-$C$6), $C$5)*IF($B206="Male", MIN(OFFSET(Mortality_Rates!$B$6, $C206, 0), Mortality_Rates!$B$111), MIN(OFFSET(Mortality_Rates!$B$6, $C206, 1),  Mortality_Rates!$C$111))</f>
        <v>0.20998371512352937</v>
      </c>
      <c r="T206" s="30">
        <f ca="1">(1-IF($B206="Male", $C$3, $C$4))^MIN((T$8-$C$6), $C$5)*IF($B206="Male", MIN(OFFSET(Mortality_Rates!$B$6, $C206, 0), Mortality_Rates!$B$111), MIN(OFFSET(Mortality_Rates!$B$6, $C206, 1),  Mortality_Rates!$C$111))</f>
        <v>0.20756890239960879</v>
      </c>
      <c r="U206" s="30">
        <f ca="1">(1-IF($B206="Male", $C$3, $C$4))^MIN((U$8-$C$6), $C$5)*IF($B206="Male", MIN(OFFSET(Mortality_Rates!$B$6, $C206, 0), Mortality_Rates!$B$111), MIN(OFFSET(Mortality_Rates!$B$6, $C206, 1),  Mortality_Rates!$C$111))</f>
        <v>0.2051818600220133</v>
      </c>
      <c r="V206" s="30">
        <f ca="1">(1-IF($B206="Male", $C$3, $C$4))^MIN((V$8-$C$6), $C$5)*IF($B206="Male", MIN(OFFSET(Mortality_Rates!$B$6, $C206, 0), Mortality_Rates!$B$111), MIN(OFFSET(Mortality_Rates!$B$6, $C206, 1),  Mortality_Rates!$C$111))</f>
        <v>0.20282226863176014</v>
      </c>
      <c r="W206" s="30">
        <f ca="1">(1-IF($B206="Male", $C$3, $C$4))^MIN((W$8-$C$6), $C$5)*IF($B206="Male", MIN(OFFSET(Mortality_Rates!$B$6, $C206, 0), Mortality_Rates!$B$111), MIN(OFFSET(Mortality_Rates!$B$6, $C206, 1),  Mortality_Rates!$C$111))</f>
        <v>0.2004898125424949</v>
      </c>
      <c r="X206" s="30">
        <f ca="1">(1-IF($B206="Male", $C$3, $C$4))^MIN((X$8-$C$6), $C$5)*IF($B206="Male", MIN(OFFSET(Mortality_Rates!$B$6, $C206, 0), Mortality_Rates!$B$111), MIN(OFFSET(Mortality_Rates!$B$6, $C206, 1),  Mortality_Rates!$C$111))</f>
        <v>0.19818417969825622</v>
      </c>
      <c r="Y206" s="30">
        <f ca="1">(1-IF($B206="Male", $C$3, $C$4))^MIN((Y$8-$C$6), $C$5)*IF($B206="Male", MIN(OFFSET(Mortality_Rates!$B$6, $C206, 0), Mortality_Rates!$B$111), MIN(OFFSET(Mortality_Rates!$B$6, $C206, 1),  Mortality_Rates!$C$111))</f>
        <v>0.19590506163172627</v>
      </c>
      <c r="Z206" s="30">
        <f ca="1">(1-IF($B206="Male", $C$3, $C$4))^MIN((Z$8-$C$6), $C$5)*IF($B206="Male", MIN(OFFSET(Mortality_Rates!$B$6, $C206, 0), Mortality_Rates!$B$111), MIN(OFFSET(Mortality_Rates!$B$6, $C206, 1),  Mortality_Rates!$C$111))</f>
        <v>0.19365215342296144</v>
      </c>
      <c r="AA206" s="30">
        <f ca="1">(1-IF($B206="Male", $C$3, $C$4))^MIN((AA$8-$C$6), $C$5)*IF($B206="Male", MIN(OFFSET(Mortality_Rates!$B$6, $C206, 0), Mortality_Rates!$B$111), MIN(OFFSET(Mortality_Rates!$B$6, $C206, 1),  Mortality_Rates!$C$111))</f>
        <v>0.19142515365859739</v>
      </c>
      <c r="AB206" s="30">
        <f ca="1">(1-IF($B206="Male", $C$3, $C$4))^MIN((AB$8-$C$6), $C$5)*IF($B206="Male", MIN(OFFSET(Mortality_Rates!$B$6, $C206, 0), Mortality_Rates!$B$111), MIN(OFFSET(Mortality_Rates!$B$6, $C206, 1),  Mortality_Rates!$C$111))</f>
        <v>0.1892237643915235</v>
      </c>
      <c r="AC206" s="30">
        <f ca="1">(1-IF($B206="Male", $C$3, $C$4))^MIN((AC$8-$C$6), $C$5)*IF($B206="Male", MIN(OFFSET(Mortality_Rates!$B$6, $C206, 0), Mortality_Rates!$B$111), MIN(OFFSET(Mortality_Rates!$B$6, $C206, 1),  Mortality_Rates!$C$111))</f>
        <v>0.18704769110102099</v>
      </c>
      <c r="AD206" s="30">
        <f ca="1">(1-IF($B206="Male", $C$3, $C$4))^MIN((AD$8-$C$6), $C$5)*IF($B206="Male", MIN(OFFSET(Mortality_Rates!$B$6, $C206, 0), Mortality_Rates!$B$111), MIN(OFFSET(Mortality_Rates!$B$6, $C206, 1),  Mortality_Rates!$C$111))</f>
        <v>0.18489664265335926</v>
      </c>
      <c r="AE206" s="30">
        <f ca="1">(1-IF($B206="Male", $C$3, $C$4))^MIN((AE$8-$C$6), $C$5)*IF($B206="Male", MIN(OFFSET(Mortality_Rates!$B$6, $C206, 0), Mortality_Rates!$B$111), MIN(OFFSET(Mortality_Rates!$B$6, $C206, 1),  Mortality_Rates!$C$111))</f>
        <v>0.18277033126284564</v>
      </c>
      <c r="AF206" s="30">
        <f ca="1">(1-IF($B206="Male", $C$3, $C$4))^MIN((AF$8-$C$6), $C$5)*IF($B206="Male", MIN(OFFSET(Mortality_Rates!$B$6, $C206, 0), Mortality_Rates!$B$111), MIN(OFFSET(Mortality_Rates!$B$6, $C206, 1),  Mortality_Rates!$C$111))</f>
        <v>0.18066847245332293</v>
      </c>
      <c r="AG206" s="30">
        <f ca="1">(1-IF($B206="Male", $C$3, $C$4))^MIN((AG$8-$C$6), $C$5)*IF($B206="Male", MIN(OFFSET(Mortality_Rates!$B$6, $C206, 0), Mortality_Rates!$B$111), MIN(OFFSET(Mortality_Rates!$B$6, $C206, 1),  Mortality_Rates!$C$111))</f>
        <v>0.17859078502010972</v>
      </c>
      <c r="AH206" s="30">
        <f ca="1">(1-IF($B206="Male", $C$3, $C$4))^MIN((AH$8-$C$6), $C$5)*IF($B206="Male", MIN(OFFSET(Mortality_Rates!$B$6, $C206, 0), Mortality_Rates!$B$111), MIN(OFFSET(Mortality_Rates!$B$6, $C206, 1),  Mortality_Rates!$C$111))</f>
        <v>0.17653699099237843</v>
      </c>
      <c r="AI206" s="30">
        <f ca="1">(1-IF($B206="Male", $C$3, $C$4))^MIN((AI$8-$C$6), $C$5)*IF($B206="Male", MIN(OFFSET(Mortality_Rates!$B$6, $C206, 0), Mortality_Rates!$B$111), MIN(OFFSET(Mortality_Rates!$B$6, $C206, 1),  Mortality_Rates!$C$111))</f>
        <v>0.17450681559596609</v>
      </c>
      <c r="AJ206" s="30">
        <f ca="1">(1-IF($B206="Male", $C$3, $C$4))^MIN((AJ$8-$C$6), $C$5)*IF($B206="Male", MIN(OFFSET(Mortality_Rates!$B$6, $C206, 0), Mortality_Rates!$B$111), MIN(OFFSET(Mortality_Rates!$B$6, $C206, 1),  Mortality_Rates!$C$111))</f>
        <v>0.1724999872166125</v>
      </c>
      <c r="AK206" s="30">
        <f ca="1">(1-IF($B206="Male", $C$3, $C$4))^MIN((AK$8-$C$6), $C$5)*IF($B206="Male", MIN(OFFSET(Mortality_Rates!$B$6, $C206, 0), Mortality_Rates!$B$111), MIN(OFFSET(Mortality_Rates!$B$6, $C206, 1),  Mortality_Rates!$C$111))</f>
        <v>0.17051623736362143</v>
      </c>
      <c r="AL206" s="30">
        <f ca="1">(1-IF($B206="Male", $C$3, $C$4))^MIN((AL$8-$C$6), $C$5)*IF($B206="Male", MIN(OFFSET(Mortality_Rates!$B$6, $C206, 0), Mortality_Rates!$B$111), MIN(OFFSET(Mortality_Rates!$B$6, $C206, 1),  Mortality_Rates!$C$111))</f>
        <v>0.16855530063393978</v>
      </c>
      <c r="AM206" s="30">
        <f ca="1">(1-IF($B206="Male", $C$3, $C$4))^MIN((AM$8-$C$6), $C$5)*IF($B206="Male", MIN(OFFSET(Mortality_Rates!$B$6, $C206, 0), Mortality_Rates!$B$111), MIN(OFFSET(Mortality_Rates!$B$6, $C206, 1),  Mortality_Rates!$C$111))</f>
        <v>0.16661691467664949</v>
      </c>
      <c r="AN206" s="30">
        <f ca="1">(1-IF($B206="Male", $C$3, $C$4))^MIN((AN$8-$C$6), $C$5)*IF($B206="Male", MIN(OFFSET(Mortality_Rates!$B$6, $C206, 0), Mortality_Rates!$B$111), MIN(OFFSET(Mortality_Rates!$B$6, $C206, 1),  Mortality_Rates!$C$111))</f>
        <v>0.16470082015786805</v>
      </c>
      <c r="AO206" s="30">
        <f ca="1">(1-IF($B206="Male", $C$3, $C$4))^MIN((AO$8-$C$6), $C$5)*IF($B206="Male", MIN(OFFSET(Mortality_Rates!$B$6, $C206, 0), Mortality_Rates!$B$111), MIN(OFFSET(Mortality_Rates!$B$6, $C206, 1),  Mortality_Rates!$C$111))</f>
        <v>0.16280676072605255</v>
      </c>
      <c r="AP206" s="30">
        <f ca="1">(1-IF($B206="Male", $C$3, $C$4))^MIN((AP$8-$C$6), $C$5)*IF($B206="Male", MIN(OFFSET(Mortality_Rates!$B$6, $C206, 0), Mortality_Rates!$B$111), MIN(OFFSET(Mortality_Rates!$B$6, $C206, 1),  Mortality_Rates!$C$111))</f>
        <v>0.16093448297770296</v>
      </c>
      <c r="AQ206" s="30">
        <f ca="1">(1-IF($B206="Male", $C$3, $C$4))^MIN((AQ$8-$C$6), $C$5)*IF($B206="Male", MIN(OFFSET(Mortality_Rates!$B$6, $C206, 0), Mortality_Rates!$B$111), MIN(OFFSET(Mortality_Rates!$B$6, $C206, 1),  Mortality_Rates!$C$111))</f>
        <v>0.15908373642345938</v>
      </c>
      <c r="AR206" s="30">
        <f ca="1">(1-IF($B206="Male", $C$3, $C$4))^MIN((AR$8-$C$6), $C$5)*IF($B206="Male", MIN(OFFSET(Mortality_Rates!$B$6, $C206, 0), Mortality_Rates!$B$111), MIN(OFFSET(Mortality_Rates!$B$6, $C206, 1),  Mortality_Rates!$C$111))</f>
        <v>0.15725427345458959</v>
      </c>
      <c r="AS206" s="30">
        <f ca="1">(1-IF($B206="Male", $C$3, $C$4))^MIN((AS$8-$C$6), $C$5)*IF($B206="Male", MIN(OFFSET(Mortality_Rates!$B$6, $C206, 0), Mortality_Rates!$B$111), MIN(OFFSET(Mortality_Rates!$B$6, $C206, 1),  Mortality_Rates!$C$111))</f>
        <v>0.1554458493098618</v>
      </c>
      <c r="AT206" s="30">
        <f ca="1">(1-IF($B206="Male", $C$3, $C$4))^MIN((AT$8-$C$6), $C$5)*IF($B206="Male", MIN(OFFSET(Mortality_Rates!$B$6, $C206, 0), Mortality_Rates!$B$111), MIN(OFFSET(Mortality_Rates!$B$6, $C206, 1),  Mortality_Rates!$C$111))</f>
        <v>0.15365822204279841</v>
      </c>
      <c r="AU206" s="30">
        <f ca="1">(1-IF($B206="Male", $C$3, $C$4))^MIN((AU$8-$C$6), $C$5)*IF($B206="Male", MIN(OFFSET(Mortality_Rates!$B$6, $C206, 0), Mortality_Rates!$B$111), MIN(OFFSET(Mortality_Rates!$B$6, $C206, 1),  Mortality_Rates!$C$111))</f>
        <v>0.15189115248930624</v>
      </c>
      <c r="AV206" s="30">
        <f ca="1">(1-IF($B206="Male", $C$3, $C$4))^MIN((AV$8-$C$6), $C$5)*IF($B206="Male", MIN(OFFSET(Mortality_Rates!$B$6, $C206, 0), Mortality_Rates!$B$111), MIN(OFFSET(Mortality_Rates!$B$6, $C206, 1),  Mortality_Rates!$C$111))</f>
        <v>0.15014440423567921</v>
      </c>
      <c r="AW206" s="30">
        <f ca="1">(1-IF($B206="Male", $C$3, $C$4))^MIN((AW$8-$C$6), $C$5)*IF($B206="Male", MIN(OFFSET(Mortality_Rates!$B$6, $C206, 0), Mortality_Rates!$B$111), MIN(OFFSET(Mortality_Rates!$B$6, $C206, 1),  Mortality_Rates!$C$111))</f>
        <v>0.14841774358696891</v>
      </c>
      <c r="AX206" s="30">
        <f ca="1">(1-IF($B206="Male", $C$3, $C$4))^MIN((AX$8-$C$6), $C$5)*IF($B206="Male", MIN(OFFSET(Mortality_Rates!$B$6, $C206, 0), Mortality_Rates!$B$111), MIN(OFFSET(Mortality_Rates!$B$6, $C206, 1),  Mortality_Rates!$C$111))</f>
        <v>0.14671093953571879</v>
      </c>
      <c r="AY206" s="30">
        <f ca="1">(1-IF($B206="Male", $C$3, $C$4))^MIN((AY$8-$C$6), $C$5)*IF($B206="Male", MIN(OFFSET(Mortality_Rates!$B$6, $C206, 0), Mortality_Rates!$B$111), MIN(OFFSET(Mortality_Rates!$B$6, $C206, 1),  Mortality_Rates!$C$111))</f>
        <v>0.14502376373105799</v>
      </c>
      <c r="AZ206" s="30">
        <f ca="1">(1-IF($B206="Male", $C$3, $C$4))^MIN((AZ$8-$C$6), $C$5)*IF($B206="Male", MIN(OFFSET(Mortality_Rates!$B$6, $C206, 0), Mortality_Rates!$B$111), MIN(OFFSET(Mortality_Rates!$B$6, $C206, 1),  Mortality_Rates!$C$111))</f>
        <v>0.14335599044815084</v>
      </c>
      <c r="BA206" s="30">
        <f ca="1">(1-IF($B206="Male", $C$3, $C$4))^MIN((BA$8-$C$6), $C$5)*IF($B206="Male", MIN(OFFSET(Mortality_Rates!$B$6, $C206, 0), Mortality_Rates!$B$111), MIN(OFFSET(Mortality_Rates!$B$6, $C206, 1),  Mortality_Rates!$C$111))</f>
        <v>0.14170739655799711</v>
      </c>
      <c r="BB206" s="30">
        <f ca="1">(1-IF($B206="Male", $C$3, $C$4))^MIN((BB$8-$C$6), $C$5)*IF($B206="Male", MIN(OFFSET(Mortality_Rates!$B$6, $C206, 0), Mortality_Rates!$B$111), MIN(OFFSET(Mortality_Rates!$B$6, $C206, 1),  Mortality_Rates!$C$111))</f>
        <v>0.14170739655799711</v>
      </c>
      <c r="BC206" s="30">
        <f ca="1">(1-IF($B206="Male", $C$3, $C$4))^MIN((BC$8-$C$6), $C$5)*IF($B206="Male", MIN(OFFSET(Mortality_Rates!$B$6, $C206, 0), Mortality_Rates!$B$111), MIN(OFFSET(Mortality_Rates!$B$6, $C206, 1),  Mortality_Rates!$C$111))</f>
        <v>0.14170739655799711</v>
      </c>
      <c r="BD206" s="30">
        <f ca="1">(1-IF($B206="Male", $C$3, $C$4))^MIN((BD$8-$C$6), $C$5)*IF($B206="Male", MIN(OFFSET(Mortality_Rates!$B$6, $C206, 0), Mortality_Rates!$B$111), MIN(OFFSET(Mortality_Rates!$B$6, $C206, 1),  Mortality_Rates!$C$111))</f>
        <v>0.14170739655799711</v>
      </c>
      <c r="BE206" s="30">
        <f ca="1">(1-IF($B206="Male", $C$3, $C$4))^MIN((BE$8-$C$6), $C$5)*IF($B206="Male", MIN(OFFSET(Mortality_Rates!$B$6, $C206, 0), Mortality_Rates!$B$111), MIN(OFFSET(Mortality_Rates!$B$6, $C206, 1),  Mortality_Rates!$C$111))</f>
        <v>0.14170739655799711</v>
      </c>
      <c r="BF206" s="30">
        <f ca="1">(1-IF($B206="Male", $C$3, $C$4))^MIN((BF$8-$C$6), $C$5)*IF($B206="Male", MIN(OFFSET(Mortality_Rates!$B$6, $C206, 0), Mortality_Rates!$B$111), MIN(OFFSET(Mortality_Rates!$B$6, $C206, 1),  Mortality_Rates!$C$111))</f>
        <v>0.14170739655799711</v>
      </c>
      <c r="BG206" s="30">
        <f ca="1">(1-IF($B206="Male", $C$3, $C$4))^MIN((BG$8-$C$6), $C$5)*IF($B206="Male", MIN(OFFSET(Mortality_Rates!$B$6, $C206, 0), Mortality_Rates!$B$111), MIN(OFFSET(Mortality_Rates!$B$6, $C206, 1),  Mortality_Rates!$C$111))</f>
        <v>0.14170739655799711</v>
      </c>
      <c r="BH206" s="30">
        <f ca="1">(1-IF($B206="Male", $C$3, $C$4))^MIN((BH$8-$C$6), $C$5)*IF($B206="Male", MIN(OFFSET(Mortality_Rates!$B$6, $C206, 0), Mortality_Rates!$B$111), MIN(OFFSET(Mortality_Rates!$B$6, $C206, 1),  Mortality_Rates!$C$111))</f>
        <v>0.14170739655799711</v>
      </c>
      <c r="BI206" s="30">
        <f ca="1">(1-IF($B206="Male", $C$3, $C$4))^MIN((BI$8-$C$6), $C$5)*IF($B206="Male", MIN(OFFSET(Mortality_Rates!$B$6, $C206, 0), Mortality_Rates!$B$111), MIN(OFFSET(Mortality_Rates!$B$6, $C206, 1),  Mortality_Rates!$C$111))</f>
        <v>0.14170739655799711</v>
      </c>
      <c r="BJ206" s="30">
        <f ca="1">(1-IF($B206="Male", $C$3, $C$4))^MIN((BJ$8-$C$6), $C$5)*IF($B206="Male", MIN(OFFSET(Mortality_Rates!$B$6, $C206, 0), Mortality_Rates!$B$111), MIN(OFFSET(Mortality_Rates!$B$6, $C206, 1),  Mortality_Rates!$C$111))</f>
        <v>0.14170739655799711</v>
      </c>
      <c r="BK206" s="30">
        <f ca="1">(1-IF($B206="Male", $C$3, $C$4))^MIN((BK$8-$C$6), $C$5)*IF($B206="Male", MIN(OFFSET(Mortality_Rates!$B$6, $C206, 0), Mortality_Rates!$B$111), MIN(OFFSET(Mortality_Rates!$B$6, $C206, 1),  Mortality_Rates!$C$111))</f>
        <v>0.14170739655799711</v>
      </c>
    </row>
    <row r="207" spans="1:63" x14ac:dyDescent="0.35">
      <c r="A207" t="s">
        <v>38</v>
      </c>
      <c r="B207" t="s">
        <v>32</v>
      </c>
      <c r="C207">
        <f t="shared" si="28"/>
        <v>97</v>
      </c>
      <c r="D207" s="30">
        <f ca="1">(1-IF($B207="Male", $C$3, $C$4))^MIN((D$8-$C$6), $C$5)*IF($B207="Male", MIN(OFFSET(Mortality_Rates!$B$6, $C207, 0), Mortality_Rates!$B$111), MIN(OFFSET(Mortality_Rates!$B$6, $C207, 1),  Mortality_Rates!$C$111))</f>
        <v>0.26997121200000002</v>
      </c>
      <c r="E207" s="30">
        <f ca="1">(1-IF($B207="Male", $C$3, $C$4))^MIN((E$8-$C$6), $C$5)*IF($B207="Male", MIN(OFFSET(Mortality_Rates!$B$6, $C207, 0), Mortality_Rates!$B$111), MIN(OFFSET(Mortality_Rates!$B$6, $C207, 1),  Mortality_Rates!$C$111))</f>
        <v>0.26686654306200003</v>
      </c>
      <c r="F207" s="30">
        <f ca="1">(1-IF($B207="Male", $C$3, $C$4))^MIN((F$8-$C$6), $C$5)*IF($B207="Male", MIN(OFFSET(Mortality_Rates!$B$6, $C207, 0), Mortality_Rates!$B$111), MIN(OFFSET(Mortality_Rates!$B$6, $C207, 1),  Mortality_Rates!$C$111))</f>
        <v>0.26379757781678703</v>
      </c>
      <c r="G207" s="30">
        <f ca="1">(1-IF($B207="Male", $C$3, $C$4))^MIN((G$8-$C$6), $C$5)*IF($B207="Male", MIN(OFFSET(Mortality_Rates!$B$6, $C207, 0), Mortality_Rates!$B$111), MIN(OFFSET(Mortality_Rates!$B$6, $C207, 1),  Mortality_Rates!$C$111))</f>
        <v>0.260763905671894</v>
      </c>
      <c r="H207" s="30">
        <f ca="1">(1-IF($B207="Male", $C$3, $C$4))^MIN((H$8-$C$6), $C$5)*IF($B207="Male", MIN(OFFSET(Mortality_Rates!$B$6, $C207, 0), Mortality_Rates!$B$111), MIN(OFFSET(Mortality_Rates!$B$6, $C207, 1),  Mortality_Rates!$C$111))</f>
        <v>0.25776512075666724</v>
      </c>
      <c r="I207" s="30">
        <f ca="1">(1-IF($B207="Male", $C$3, $C$4))^MIN((I$8-$C$6), $C$5)*IF($B207="Male", MIN(OFFSET(Mortality_Rates!$B$6, $C207, 0), Mortality_Rates!$B$111), MIN(OFFSET(Mortality_Rates!$B$6, $C207, 1),  Mortality_Rates!$C$111))</f>
        <v>0.25480082186796554</v>
      </c>
      <c r="J207" s="30">
        <f ca="1">(1-IF($B207="Male", $C$3, $C$4))^MIN((J$8-$C$6), $C$5)*IF($B207="Male", MIN(OFFSET(Mortality_Rates!$B$6, $C207, 0), Mortality_Rates!$B$111), MIN(OFFSET(Mortality_Rates!$B$6, $C207, 1),  Mortality_Rates!$C$111))</f>
        <v>0.25187061241648395</v>
      </c>
      <c r="K207" s="30">
        <f ca="1">(1-IF($B207="Male", $C$3, $C$4))^MIN((K$8-$C$6), $C$5)*IF($B207="Male", MIN(OFFSET(Mortality_Rates!$B$6, $C207, 0), Mortality_Rates!$B$111), MIN(OFFSET(Mortality_Rates!$B$6, $C207, 1),  Mortality_Rates!$C$111))</f>
        <v>0.24897410037369438</v>
      </c>
      <c r="L207" s="30">
        <f ca="1">(1-IF($B207="Male", $C$3, $C$4))^MIN((L$8-$C$6), $C$5)*IF($B207="Male", MIN(OFFSET(Mortality_Rates!$B$6, $C207, 0), Mortality_Rates!$B$111), MIN(OFFSET(Mortality_Rates!$B$6, $C207, 1),  Mortality_Rates!$C$111))</f>
        <v>0.24611089821939691</v>
      </c>
      <c r="M207" s="30">
        <f ca="1">(1-IF($B207="Male", $C$3, $C$4))^MIN((M$8-$C$6), $C$5)*IF($B207="Male", MIN(OFFSET(Mortality_Rates!$B$6, $C207, 0), Mortality_Rates!$B$111), MIN(OFFSET(Mortality_Rates!$B$6, $C207, 1),  Mortality_Rates!$C$111))</f>
        <v>0.24328062288987384</v>
      </c>
      <c r="N207" s="30">
        <f ca="1">(1-IF($B207="Male", $C$3, $C$4))^MIN((N$8-$C$6), $C$5)*IF($B207="Male", MIN(OFFSET(Mortality_Rates!$B$6, $C207, 0), Mortality_Rates!$B$111), MIN(OFFSET(Mortality_Rates!$B$6, $C207, 1),  Mortality_Rates!$C$111))</f>
        <v>0.24048289572664031</v>
      </c>
      <c r="O207" s="30">
        <f ca="1">(1-IF($B207="Male", $C$3, $C$4))^MIN((O$8-$C$6), $C$5)*IF($B207="Male", MIN(OFFSET(Mortality_Rates!$B$6, $C207, 0), Mortality_Rates!$B$111), MIN(OFFSET(Mortality_Rates!$B$6, $C207, 1),  Mortality_Rates!$C$111))</f>
        <v>0.23771734242578396</v>
      </c>
      <c r="P207" s="30">
        <f ca="1">(1-IF($B207="Male", $C$3, $C$4))^MIN((P$8-$C$6), $C$5)*IF($B207="Male", MIN(OFFSET(Mortality_Rates!$B$6, $C207, 0), Mortality_Rates!$B$111), MIN(OFFSET(Mortality_Rates!$B$6, $C207, 1),  Mortality_Rates!$C$111))</f>
        <v>0.23498359298788746</v>
      </c>
      <c r="Q207" s="30">
        <f ca="1">(1-IF($B207="Male", $C$3, $C$4))^MIN((Q$8-$C$6), $C$5)*IF($B207="Male", MIN(OFFSET(Mortality_Rates!$B$6, $C207, 0), Mortality_Rates!$B$111), MIN(OFFSET(Mortality_Rates!$B$6, $C207, 1),  Mortality_Rates!$C$111))</f>
        <v>0.23228128166852677</v>
      </c>
      <c r="R207" s="30">
        <f ca="1">(1-IF($B207="Male", $C$3, $C$4))^MIN((R$8-$C$6), $C$5)*IF($B207="Male", MIN(OFFSET(Mortality_Rates!$B$6, $C207, 0), Mortality_Rates!$B$111), MIN(OFFSET(Mortality_Rates!$B$6, $C207, 1),  Mortality_Rates!$C$111))</f>
        <v>0.2296100469293387</v>
      </c>
      <c r="S207" s="30">
        <f ca="1">(1-IF($B207="Male", $C$3, $C$4))^MIN((S$8-$C$6), $C$5)*IF($B207="Male", MIN(OFFSET(Mortality_Rates!$B$6, $C207, 0), Mortality_Rates!$B$111), MIN(OFFSET(Mortality_Rates!$B$6, $C207, 1),  Mortality_Rates!$C$111))</f>
        <v>0.22696953138965129</v>
      </c>
      <c r="T207" s="30">
        <f ca="1">(1-IF($B207="Male", $C$3, $C$4))^MIN((T$8-$C$6), $C$5)*IF($B207="Male", MIN(OFFSET(Mortality_Rates!$B$6, $C207, 0), Mortality_Rates!$B$111), MIN(OFFSET(Mortality_Rates!$B$6, $C207, 1),  Mortality_Rates!$C$111))</f>
        <v>0.22435938177867029</v>
      </c>
      <c r="U207" s="30">
        <f ca="1">(1-IF($B207="Male", $C$3, $C$4))^MIN((U$8-$C$6), $C$5)*IF($B207="Male", MIN(OFFSET(Mortality_Rates!$B$6, $C207, 0), Mortality_Rates!$B$111), MIN(OFFSET(Mortality_Rates!$B$6, $C207, 1),  Mortality_Rates!$C$111))</f>
        <v>0.2217792488882156</v>
      </c>
      <c r="V207" s="30">
        <f ca="1">(1-IF($B207="Male", $C$3, $C$4))^MIN((V$8-$C$6), $C$5)*IF($B207="Male", MIN(OFFSET(Mortality_Rates!$B$6, $C207, 0), Mortality_Rates!$B$111), MIN(OFFSET(Mortality_Rates!$B$6, $C207, 1),  Mortality_Rates!$C$111))</f>
        <v>0.21922878752600111</v>
      </c>
      <c r="W207" s="30">
        <f ca="1">(1-IF($B207="Male", $C$3, $C$4))^MIN((W$8-$C$6), $C$5)*IF($B207="Male", MIN(OFFSET(Mortality_Rates!$B$6, $C207, 0), Mortality_Rates!$B$111), MIN(OFFSET(Mortality_Rates!$B$6, $C207, 1),  Mortality_Rates!$C$111))</f>
        <v>0.21670765646945211</v>
      </c>
      <c r="X207" s="30">
        <f ca="1">(1-IF($B207="Male", $C$3, $C$4))^MIN((X$8-$C$6), $C$5)*IF($B207="Male", MIN(OFFSET(Mortality_Rates!$B$6, $C207, 0), Mortality_Rates!$B$111), MIN(OFFSET(Mortality_Rates!$B$6, $C207, 1),  Mortality_Rates!$C$111))</f>
        <v>0.21421551842005343</v>
      </c>
      <c r="Y207" s="30">
        <f ca="1">(1-IF($B207="Male", $C$3, $C$4))^MIN((Y$8-$C$6), $C$5)*IF($B207="Male", MIN(OFFSET(Mortality_Rates!$B$6, $C207, 0), Mortality_Rates!$B$111), MIN(OFFSET(Mortality_Rates!$B$6, $C207, 1),  Mortality_Rates!$C$111))</f>
        <v>0.21175203995822281</v>
      </c>
      <c r="Z207" s="30">
        <f ca="1">(1-IF($B207="Male", $C$3, $C$4))^MIN((Z$8-$C$6), $C$5)*IF($B207="Male", MIN(OFFSET(Mortality_Rates!$B$6, $C207, 0), Mortality_Rates!$B$111), MIN(OFFSET(Mortality_Rates!$B$6, $C207, 1),  Mortality_Rates!$C$111))</f>
        <v>0.20931689149870328</v>
      </c>
      <c r="AA207" s="30">
        <f ca="1">(1-IF($B207="Male", $C$3, $C$4))^MIN((AA$8-$C$6), $C$5)*IF($B207="Male", MIN(OFFSET(Mortality_Rates!$B$6, $C207, 0), Mortality_Rates!$B$111), MIN(OFFSET(Mortality_Rates!$B$6, $C207, 1),  Mortality_Rates!$C$111))</f>
        <v>0.20690974724646818</v>
      </c>
      <c r="AB207" s="30">
        <f ca="1">(1-IF($B207="Male", $C$3, $C$4))^MIN((AB$8-$C$6), $C$5)*IF($B207="Male", MIN(OFFSET(Mortality_Rates!$B$6, $C207, 0), Mortality_Rates!$B$111), MIN(OFFSET(Mortality_Rates!$B$6, $C207, 1),  Mortality_Rates!$C$111))</f>
        <v>0.20453028515313379</v>
      </c>
      <c r="AC207" s="30">
        <f ca="1">(1-IF($B207="Male", $C$3, $C$4))^MIN((AC$8-$C$6), $C$5)*IF($B207="Male", MIN(OFFSET(Mortality_Rates!$B$6, $C207, 0), Mortality_Rates!$B$111), MIN(OFFSET(Mortality_Rates!$B$6, $C207, 1),  Mortality_Rates!$C$111))</f>
        <v>0.20217818687387276</v>
      </c>
      <c r="AD207" s="30">
        <f ca="1">(1-IF($B207="Male", $C$3, $C$4))^MIN((AD$8-$C$6), $C$5)*IF($B207="Male", MIN(OFFSET(Mortality_Rates!$B$6, $C207, 0), Mortality_Rates!$B$111), MIN(OFFSET(Mortality_Rates!$B$6, $C207, 1),  Mortality_Rates!$C$111))</f>
        <v>0.19985313772482324</v>
      </c>
      <c r="AE207" s="30">
        <f ca="1">(1-IF($B207="Male", $C$3, $C$4))^MIN((AE$8-$C$6), $C$5)*IF($B207="Male", MIN(OFFSET(Mortality_Rates!$B$6, $C207, 0), Mortality_Rates!$B$111), MIN(OFFSET(Mortality_Rates!$B$6, $C207, 1),  Mortality_Rates!$C$111))</f>
        <v>0.19755482664098781</v>
      </c>
      <c r="AF207" s="30">
        <f ca="1">(1-IF($B207="Male", $C$3, $C$4))^MIN((AF$8-$C$6), $C$5)*IF($B207="Male", MIN(OFFSET(Mortality_Rates!$B$6, $C207, 0), Mortality_Rates!$B$111), MIN(OFFSET(Mortality_Rates!$B$6, $C207, 1),  Mortality_Rates!$C$111))</f>
        <v>0.19528294613461644</v>
      </c>
      <c r="AG207" s="30">
        <f ca="1">(1-IF($B207="Male", $C$3, $C$4))^MIN((AG$8-$C$6), $C$5)*IF($B207="Male", MIN(OFFSET(Mortality_Rates!$B$6, $C207, 0), Mortality_Rates!$B$111), MIN(OFFSET(Mortality_Rates!$B$6, $C207, 1),  Mortality_Rates!$C$111))</f>
        <v>0.19303719225406835</v>
      </c>
      <c r="AH207" s="30">
        <f ca="1">(1-IF($B207="Male", $C$3, $C$4))^MIN((AH$8-$C$6), $C$5)*IF($B207="Male", MIN(OFFSET(Mortality_Rates!$B$6, $C207, 0), Mortality_Rates!$B$111), MIN(OFFSET(Mortality_Rates!$B$6, $C207, 1),  Mortality_Rates!$C$111))</f>
        <v>0.19081726454314657</v>
      </c>
      <c r="AI207" s="30">
        <f ca="1">(1-IF($B207="Male", $C$3, $C$4))^MIN((AI$8-$C$6), $C$5)*IF($B207="Male", MIN(OFFSET(Mortality_Rates!$B$6, $C207, 0), Mortality_Rates!$B$111), MIN(OFFSET(Mortality_Rates!$B$6, $C207, 1),  Mortality_Rates!$C$111))</f>
        <v>0.18862286600090036</v>
      </c>
      <c r="AJ207" s="30">
        <f ca="1">(1-IF($B207="Male", $C$3, $C$4))^MIN((AJ$8-$C$6), $C$5)*IF($B207="Male", MIN(OFFSET(Mortality_Rates!$B$6, $C207, 0), Mortality_Rates!$B$111), MIN(OFFSET(Mortality_Rates!$B$6, $C207, 1),  Mortality_Rates!$C$111))</f>
        <v>0.18645370304189002</v>
      </c>
      <c r="AK207" s="30">
        <f ca="1">(1-IF($B207="Male", $C$3, $C$4))^MIN((AK$8-$C$6), $C$5)*IF($B207="Male", MIN(OFFSET(Mortality_Rates!$B$6, $C207, 0), Mortality_Rates!$B$111), MIN(OFFSET(Mortality_Rates!$B$6, $C207, 1),  Mortality_Rates!$C$111))</f>
        <v>0.18430948545690828</v>
      </c>
      <c r="AL207" s="30">
        <f ca="1">(1-IF($B207="Male", $C$3, $C$4))^MIN((AL$8-$C$6), $C$5)*IF($B207="Male", MIN(OFFSET(Mortality_Rates!$B$6, $C207, 0), Mortality_Rates!$B$111), MIN(OFFSET(Mortality_Rates!$B$6, $C207, 1),  Mortality_Rates!$C$111))</f>
        <v>0.18218992637415382</v>
      </c>
      <c r="AM207" s="30">
        <f ca="1">(1-IF($B207="Male", $C$3, $C$4))^MIN((AM$8-$C$6), $C$5)*IF($B207="Male", MIN(OFFSET(Mortality_Rates!$B$6, $C207, 0), Mortality_Rates!$B$111), MIN(OFFSET(Mortality_Rates!$B$6, $C207, 1),  Mortality_Rates!$C$111))</f>
        <v>0.18009474222085109</v>
      </c>
      <c r="AN207" s="30">
        <f ca="1">(1-IF($B207="Male", $C$3, $C$4))^MIN((AN$8-$C$6), $C$5)*IF($B207="Male", MIN(OFFSET(Mortality_Rates!$B$6, $C207, 0), Mortality_Rates!$B$111), MIN(OFFSET(Mortality_Rates!$B$6, $C207, 1),  Mortality_Rates!$C$111))</f>
        <v>0.17802365268531131</v>
      </c>
      <c r="AO207" s="30">
        <f ca="1">(1-IF($B207="Male", $C$3, $C$4))^MIN((AO$8-$C$6), $C$5)*IF($B207="Male", MIN(OFFSET(Mortality_Rates!$B$6, $C207, 0), Mortality_Rates!$B$111), MIN(OFFSET(Mortality_Rates!$B$6, $C207, 1),  Mortality_Rates!$C$111))</f>
        <v>0.17597638067943022</v>
      </c>
      <c r="AP207" s="30">
        <f ca="1">(1-IF($B207="Male", $C$3, $C$4))^MIN((AP$8-$C$6), $C$5)*IF($B207="Male", MIN(OFFSET(Mortality_Rates!$B$6, $C207, 0), Mortality_Rates!$B$111), MIN(OFFSET(Mortality_Rates!$B$6, $C207, 1),  Mortality_Rates!$C$111))</f>
        <v>0.17395265230161677</v>
      </c>
      <c r="AQ207" s="30">
        <f ca="1">(1-IF($B207="Male", $C$3, $C$4))^MIN((AQ$8-$C$6), $C$5)*IF($B207="Male", MIN(OFFSET(Mortality_Rates!$B$6, $C207, 0), Mortality_Rates!$B$111), MIN(OFFSET(Mortality_Rates!$B$6, $C207, 1),  Mortality_Rates!$C$111))</f>
        <v>0.1719521968001482</v>
      </c>
      <c r="AR207" s="30">
        <f ca="1">(1-IF($B207="Male", $C$3, $C$4))^MIN((AR$8-$C$6), $C$5)*IF($B207="Male", MIN(OFFSET(Mortality_Rates!$B$6, $C207, 0), Mortality_Rates!$B$111), MIN(OFFSET(Mortality_Rates!$B$6, $C207, 1),  Mortality_Rates!$C$111))</f>
        <v>0.16997474653694647</v>
      </c>
      <c r="AS207" s="30">
        <f ca="1">(1-IF($B207="Male", $C$3, $C$4))^MIN((AS$8-$C$6), $C$5)*IF($B207="Male", MIN(OFFSET(Mortality_Rates!$B$6, $C207, 0), Mortality_Rates!$B$111), MIN(OFFSET(Mortality_Rates!$B$6, $C207, 1),  Mortality_Rates!$C$111))</f>
        <v>0.16802003695177159</v>
      </c>
      <c r="AT207" s="30">
        <f ca="1">(1-IF($B207="Male", $C$3, $C$4))^MIN((AT$8-$C$6), $C$5)*IF($B207="Male", MIN(OFFSET(Mortality_Rates!$B$6, $C207, 0), Mortality_Rates!$B$111), MIN(OFFSET(Mortality_Rates!$B$6, $C207, 1),  Mortality_Rates!$C$111))</f>
        <v>0.16608780652682623</v>
      </c>
      <c r="AU207" s="30">
        <f ca="1">(1-IF($B207="Male", $C$3, $C$4))^MIN((AU$8-$C$6), $C$5)*IF($B207="Male", MIN(OFFSET(Mortality_Rates!$B$6, $C207, 0), Mortality_Rates!$B$111), MIN(OFFSET(Mortality_Rates!$B$6, $C207, 1),  Mortality_Rates!$C$111))</f>
        <v>0.16417779675176775</v>
      </c>
      <c r="AV207" s="30">
        <f ca="1">(1-IF($B207="Male", $C$3, $C$4))^MIN((AV$8-$C$6), $C$5)*IF($B207="Male", MIN(OFFSET(Mortality_Rates!$B$6, $C207, 0), Mortality_Rates!$B$111), MIN(OFFSET(Mortality_Rates!$B$6, $C207, 1),  Mortality_Rates!$C$111))</f>
        <v>0.16228975208912241</v>
      </c>
      <c r="AW207" s="30">
        <f ca="1">(1-IF($B207="Male", $C$3, $C$4))^MIN((AW$8-$C$6), $C$5)*IF($B207="Male", MIN(OFFSET(Mortality_Rates!$B$6, $C207, 0), Mortality_Rates!$B$111), MIN(OFFSET(Mortality_Rates!$B$6, $C207, 1),  Mortality_Rates!$C$111))</f>
        <v>0.16042341994009751</v>
      </c>
      <c r="AX207" s="30">
        <f ca="1">(1-IF($B207="Male", $C$3, $C$4))^MIN((AX$8-$C$6), $C$5)*IF($B207="Male", MIN(OFFSET(Mortality_Rates!$B$6, $C207, 0), Mortality_Rates!$B$111), MIN(OFFSET(Mortality_Rates!$B$6, $C207, 1),  Mortality_Rates!$C$111))</f>
        <v>0.15857855061078641</v>
      </c>
      <c r="AY207" s="30">
        <f ca="1">(1-IF($B207="Male", $C$3, $C$4))^MIN((AY$8-$C$6), $C$5)*IF($B207="Male", MIN(OFFSET(Mortality_Rates!$B$6, $C207, 0), Mortality_Rates!$B$111), MIN(OFFSET(Mortality_Rates!$B$6, $C207, 1),  Mortality_Rates!$C$111))</f>
        <v>0.15675489727876235</v>
      </c>
      <c r="AZ207" s="30">
        <f ca="1">(1-IF($B207="Male", $C$3, $C$4))^MIN((AZ$8-$C$6), $C$5)*IF($B207="Male", MIN(OFFSET(Mortality_Rates!$B$6, $C207, 0), Mortality_Rates!$B$111), MIN(OFFSET(Mortality_Rates!$B$6, $C207, 1),  Mortality_Rates!$C$111))</f>
        <v>0.15495221596005659</v>
      </c>
      <c r="BA207" s="30">
        <f ca="1">(1-IF($B207="Male", $C$3, $C$4))^MIN((BA$8-$C$6), $C$5)*IF($B207="Male", MIN(OFFSET(Mortality_Rates!$B$6, $C207, 0), Mortality_Rates!$B$111), MIN(OFFSET(Mortality_Rates!$B$6, $C207, 1),  Mortality_Rates!$C$111))</f>
        <v>0.15317026547651597</v>
      </c>
      <c r="BB207" s="30">
        <f ca="1">(1-IF($B207="Male", $C$3, $C$4))^MIN((BB$8-$C$6), $C$5)*IF($B207="Male", MIN(OFFSET(Mortality_Rates!$B$6, $C207, 0), Mortality_Rates!$B$111), MIN(OFFSET(Mortality_Rates!$B$6, $C207, 1),  Mortality_Rates!$C$111))</f>
        <v>0.15317026547651597</v>
      </c>
      <c r="BC207" s="30">
        <f ca="1">(1-IF($B207="Male", $C$3, $C$4))^MIN((BC$8-$C$6), $C$5)*IF($B207="Male", MIN(OFFSET(Mortality_Rates!$B$6, $C207, 0), Mortality_Rates!$B$111), MIN(OFFSET(Mortality_Rates!$B$6, $C207, 1),  Mortality_Rates!$C$111))</f>
        <v>0.15317026547651597</v>
      </c>
      <c r="BD207" s="30">
        <f ca="1">(1-IF($B207="Male", $C$3, $C$4))^MIN((BD$8-$C$6), $C$5)*IF($B207="Male", MIN(OFFSET(Mortality_Rates!$B$6, $C207, 0), Mortality_Rates!$B$111), MIN(OFFSET(Mortality_Rates!$B$6, $C207, 1),  Mortality_Rates!$C$111))</f>
        <v>0.15317026547651597</v>
      </c>
      <c r="BE207" s="30">
        <f ca="1">(1-IF($B207="Male", $C$3, $C$4))^MIN((BE$8-$C$6), $C$5)*IF($B207="Male", MIN(OFFSET(Mortality_Rates!$B$6, $C207, 0), Mortality_Rates!$B$111), MIN(OFFSET(Mortality_Rates!$B$6, $C207, 1),  Mortality_Rates!$C$111))</f>
        <v>0.15317026547651597</v>
      </c>
      <c r="BF207" s="30">
        <f ca="1">(1-IF($B207="Male", $C$3, $C$4))^MIN((BF$8-$C$6), $C$5)*IF($B207="Male", MIN(OFFSET(Mortality_Rates!$B$6, $C207, 0), Mortality_Rates!$B$111), MIN(OFFSET(Mortality_Rates!$B$6, $C207, 1),  Mortality_Rates!$C$111))</f>
        <v>0.15317026547651597</v>
      </c>
      <c r="BG207" s="30">
        <f ca="1">(1-IF($B207="Male", $C$3, $C$4))^MIN((BG$8-$C$6), $C$5)*IF($B207="Male", MIN(OFFSET(Mortality_Rates!$B$6, $C207, 0), Mortality_Rates!$B$111), MIN(OFFSET(Mortality_Rates!$B$6, $C207, 1),  Mortality_Rates!$C$111))</f>
        <v>0.15317026547651597</v>
      </c>
      <c r="BH207" s="30">
        <f ca="1">(1-IF($B207="Male", $C$3, $C$4))^MIN((BH$8-$C$6), $C$5)*IF($B207="Male", MIN(OFFSET(Mortality_Rates!$B$6, $C207, 0), Mortality_Rates!$B$111), MIN(OFFSET(Mortality_Rates!$B$6, $C207, 1),  Mortality_Rates!$C$111))</f>
        <v>0.15317026547651597</v>
      </c>
      <c r="BI207" s="30">
        <f ca="1">(1-IF($B207="Male", $C$3, $C$4))^MIN((BI$8-$C$6), $C$5)*IF($B207="Male", MIN(OFFSET(Mortality_Rates!$B$6, $C207, 0), Mortality_Rates!$B$111), MIN(OFFSET(Mortality_Rates!$B$6, $C207, 1),  Mortality_Rates!$C$111))</f>
        <v>0.15317026547651597</v>
      </c>
      <c r="BJ207" s="30">
        <f ca="1">(1-IF($B207="Male", $C$3, $C$4))^MIN((BJ$8-$C$6), $C$5)*IF($B207="Male", MIN(OFFSET(Mortality_Rates!$B$6, $C207, 0), Mortality_Rates!$B$111), MIN(OFFSET(Mortality_Rates!$B$6, $C207, 1),  Mortality_Rates!$C$111))</f>
        <v>0.15317026547651597</v>
      </c>
      <c r="BK207" s="30">
        <f ca="1">(1-IF($B207="Male", $C$3, $C$4))^MIN((BK$8-$C$6), $C$5)*IF($B207="Male", MIN(OFFSET(Mortality_Rates!$B$6, $C207, 0), Mortality_Rates!$B$111), MIN(OFFSET(Mortality_Rates!$B$6, $C207, 1),  Mortality_Rates!$C$111))</f>
        <v>0.15317026547651597</v>
      </c>
    </row>
    <row r="208" spans="1:63" x14ac:dyDescent="0.35">
      <c r="A208" t="s">
        <v>38</v>
      </c>
      <c r="B208" t="s">
        <v>32</v>
      </c>
      <c r="C208">
        <f t="shared" si="28"/>
        <v>98</v>
      </c>
      <c r="D208" s="30">
        <f ca="1">(1-IF($B208="Male", $C$3, $C$4))^MIN((D$8-$C$6), $C$5)*IF($B208="Male", MIN(OFFSET(Mortality_Rates!$B$6, $C208, 0), Mortality_Rates!$B$111), MIN(OFFSET(Mortality_Rates!$B$6, $C208, 1),  Mortality_Rates!$C$111))</f>
        <v>0.29208000300000003</v>
      </c>
      <c r="E208" s="30">
        <f ca="1">(1-IF($B208="Male", $C$3, $C$4))^MIN((E$8-$C$6), $C$5)*IF($B208="Male", MIN(OFFSET(Mortality_Rates!$B$6, $C208, 0), Mortality_Rates!$B$111), MIN(OFFSET(Mortality_Rates!$B$6, $C208, 1),  Mortality_Rates!$C$111))</f>
        <v>0.28872108296550003</v>
      </c>
      <c r="F208" s="30">
        <f ca="1">(1-IF($B208="Male", $C$3, $C$4))^MIN((F$8-$C$6), $C$5)*IF($B208="Male", MIN(OFFSET(Mortality_Rates!$B$6, $C208, 0), Mortality_Rates!$B$111), MIN(OFFSET(Mortality_Rates!$B$6, $C208, 1),  Mortality_Rates!$C$111))</f>
        <v>0.28540079051139677</v>
      </c>
      <c r="G208" s="30">
        <f ca="1">(1-IF($B208="Male", $C$3, $C$4))^MIN((G$8-$C$6), $C$5)*IF($B208="Male", MIN(OFFSET(Mortality_Rates!$B$6, $C208, 0), Mortality_Rates!$B$111), MIN(OFFSET(Mortality_Rates!$B$6, $C208, 1),  Mortality_Rates!$C$111))</f>
        <v>0.28211868142051572</v>
      </c>
      <c r="H208" s="30">
        <f ca="1">(1-IF($B208="Male", $C$3, $C$4))^MIN((H$8-$C$6), $C$5)*IF($B208="Male", MIN(OFFSET(Mortality_Rates!$B$6, $C208, 0), Mortality_Rates!$B$111), MIN(OFFSET(Mortality_Rates!$B$6, $C208, 1),  Mortality_Rates!$C$111))</f>
        <v>0.27887431658417983</v>
      </c>
      <c r="I208" s="30">
        <f ca="1">(1-IF($B208="Male", $C$3, $C$4))^MIN((I$8-$C$6), $C$5)*IF($B208="Male", MIN(OFFSET(Mortality_Rates!$B$6, $C208, 0), Mortality_Rates!$B$111), MIN(OFFSET(Mortality_Rates!$B$6, $C208, 1),  Mortality_Rates!$C$111))</f>
        <v>0.27566726194346175</v>
      </c>
      <c r="J208" s="30">
        <f ca="1">(1-IF($B208="Male", $C$3, $C$4))^MIN((J$8-$C$6), $C$5)*IF($B208="Male", MIN(OFFSET(Mortality_Rates!$B$6, $C208, 0), Mortality_Rates!$B$111), MIN(OFFSET(Mortality_Rates!$B$6, $C208, 1),  Mortality_Rates!$C$111))</f>
        <v>0.27249708843111192</v>
      </c>
      <c r="K208" s="30">
        <f ca="1">(1-IF($B208="Male", $C$3, $C$4))^MIN((K$8-$C$6), $C$5)*IF($B208="Male", MIN(OFFSET(Mortality_Rates!$B$6, $C208, 0), Mortality_Rates!$B$111), MIN(OFFSET(Mortality_Rates!$B$6, $C208, 1),  Mortality_Rates!$C$111))</f>
        <v>0.26936337191415416</v>
      </c>
      <c r="L208" s="30">
        <f ca="1">(1-IF($B208="Male", $C$3, $C$4))^MIN((L$8-$C$6), $C$5)*IF($B208="Male", MIN(OFFSET(Mortality_Rates!$B$6, $C208, 0), Mortality_Rates!$B$111), MIN(OFFSET(Mortality_Rates!$B$6, $C208, 1),  Mortality_Rates!$C$111))</f>
        <v>0.26626569313714138</v>
      </c>
      <c r="M208" s="30">
        <f ca="1">(1-IF($B208="Male", $C$3, $C$4))^MIN((M$8-$C$6), $C$5)*IF($B208="Male", MIN(OFFSET(Mortality_Rates!$B$6, $C208, 0), Mortality_Rates!$B$111), MIN(OFFSET(Mortality_Rates!$B$6, $C208, 1),  Mortality_Rates!$C$111))</f>
        <v>0.26320363766606425</v>
      </c>
      <c r="N208" s="30">
        <f ca="1">(1-IF($B208="Male", $C$3, $C$4))^MIN((N$8-$C$6), $C$5)*IF($B208="Male", MIN(OFFSET(Mortality_Rates!$B$6, $C208, 0), Mortality_Rates!$B$111), MIN(OFFSET(Mortality_Rates!$B$6, $C208, 1),  Mortality_Rates!$C$111))</f>
        <v>0.26017679583290454</v>
      </c>
      <c r="O208" s="30">
        <f ca="1">(1-IF($B208="Male", $C$3, $C$4))^MIN((O$8-$C$6), $C$5)*IF($B208="Male", MIN(OFFSET(Mortality_Rates!$B$6, $C208, 0), Mortality_Rates!$B$111), MIN(OFFSET(Mortality_Rates!$B$6, $C208, 1),  Mortality_Rates!$C$111))</f>
        <v>0.25718476268082618</v>
      </c>
      <c r="P208" s="30">
        <f ca="1">(1-IF($B208="Male", $C$3, $C$4))^MIN((P$8-$C$6), $C$5)*IF($B208="Male", MIN(OFFSET(Mortality_Rates!$B$6, $C208, 0), Mortality_Rates!$B$111), MIN(OFFSET(Mortality_Rates!$B$6, $C208, 1),  Mortality_Rates!$C$111))</f>
        <v>0.25422713790999668</v>
      </c>
      <c r="Q208" s="30">
        <f ca="1">(1-IF($B208="Male", $C$3, $C$4))^MIN((Q$8-$C$6), $C$5)*IF($B208="Male", MIN(OFFSET(Mortality_Rates!$B$6, $C208, 0), Mortality_Rates!$B$111), MIN(OFFSET(Mortality_Rates!$B$6, $C208, 1),  Mortality_Rates!$C$111))</f>
        <v>0.2513035258240317</v>
      </c>
      <c r="R208" s="30">
        <f ca="1">(1-IF($B208="Male", $C$3, $C$4))^MIN((R$8-$C$6), $C$5)*IF($B208="Male", MIN(OFFSET(Mortality_Rates!$B$6, $C208, 0), Mortality_Rates!$B$111), MIN(OFFSET(Mortality_Rates!$B$6, $C208, 1),  Mortality_Rates!$C$111))</f>
        <v>0.24841353527705534</v>
      </c>
      <c r="S208" s="30">
        <f ca="1">(1-IF($B208="Male", $C$3, $C$4))^MIN((S$8-$C$6), $C$5)*IF($B208="Male", MIN(OFFSET(Mortality_Rates!$B$6, $C208, 0), Mortality_Rates!$B$111), MIN(OFFSET(Mortality_Rates!$B$6, $C208, 1),  Mortality_Rates!$C$111))</f>
        <v>0.24555677962136921</v>
      </c>
      <c r="T208" s="30">
        <f ca="1">(1-IF($B208="Male", $C$3, $C$4))^MIN((T$8-$C$6), $C$5)*IF($B208="Male", MIN(OFFSET(Mortality_Rates!$B$6, $C208, 0), Mortality_Rates!$B$111), MIN(OFFSET(Mortality_Rates!$B$6, $C208, 1),  Mortality_Rates!$C$111))</f>
        <v>0.24273287665572346</v>
      </c>
      <c r="U208" s="30">
        <f ca="1">(1-IF($B208="Male", $C$3, $C$4))^MIN((U$8-$C$6), $C$5)*IF($B208="Male", MIN(OFFSET(Mortality_Rates!$B$6, $C208, 0), Mortality_Rates!$B$111), MIN(OFFSET(Mortality_Rates!$B$6, $C208, 1),  Mortality_Rates!$C$111))</f>
        <v>0.23994144857418265</v>
      </c>
      <c r="V208" s="30">
        <f ca="1">(1-IF($B208="Male", $C$3, $C$4))^MIN((V$8-$C$6), $C$5)*IF($B208="Male", MIN(OFFSET(Mortality_Rates!$B$6, $C208, 0), Mortality_Rates!$B$111), MIN(OFFSET(Mortality_Rates!$B$6, $C208, 1),  Mortality_Rates!$C$111))</f>
        <v>0.23718212191557952</v>
      </c>
      <c r="W208" s="30">
        <f ca="1">(1-IF($B208="Male", $C$3, $C$4))^MIN((W$8-$C$6), $C$5)*IF($B208="Male", MIN(OFFSET(Mortality_Rates!$B$6, $C208, 0), Mortality_Rates!$B$111), MIN(OFFSET(Mortality_Rates!$B$6, $C208, 1),  Mortality_Rates!$C$111))</f>
        <v>0.23445452751355039</v>
      </c>
      <c r="X208" s="30">
        <f ca="1">(1-IF($B208="Male", $C$3, $C$4))^MIN((X$8-$C$6), $C$5)*IF($B208="Male", MIN(OFFSET(Mortality_Rates!$B$6, $C208, 0), Mortality_Rates!$B$111), MIN(OFFSET(Mortality_Rates!$B$6, $C208, 1),  Mortality_Rates!$C$111))</f>
        <v>0.23175830044714457</v>
      </c>
      <c r="Y208" s="30">
        <f ca="1">(1-IF($B208="Male", $C$3, $C$4))^MIN((Y$8-$C$6), $C$5)*IF($B208="Male", MIN(OFFSET(Mortality_Rates!$B$6, $C208, 0), Mortality_Rates!$B$111), MIN(OFFSET(Mortality_Rates!$B$6, $C208, 1),  Mortality_Rates!$C$111))</f>
        <v>0.2290930799920024</v>
      </c>
      <c r="Z208" s="30">
        <f ca="1">(1-IF($B208="Male", $C$3, $C$4))^MIN((Z$8-$C$6), $C$5)*IF($B208="Male", MIN(OFFSET(Mortality_Rates!$B$6, $C208, 0), Mortality_Rates!$B$111), MIN(OFFSET(Mortality_Rates!$B$6, $C208, 1),  Mortality_Rates!$C$111))</f>
        <v>0.2264585095720944</v>
      </c>
      <c r="AA208" s="30">
        <f ca="1">(1-IF($B208="Male", $C$3, $C$4))^MIN((AA$8-$C$6), $C$5)*IF($B208="Male", MIN(OFFSET(Mortality_Rates!$B$6, $C208, 0), Mortality_Rates!$B$111), MIN(OFFSET(Mortality_Rates!$B$6, $C208, 1),  Mortality_Rates!$C$111))</f>
        <v>0.22385423671201529</v>
      </c>
      <c r="AB208" s="30">
        <f ca="1">(1-IF($B208="Male", $C$3, $C$4))^MIN((AB$8-$C$6), $C$5)*IF($B208="Male", MIN(OFFSET(Mortality_Rates!$B$6, $C208, 0), Mortality_Rates!$B$111), MIN(OFFSET(Mortality_Rates!$B$6, $C208, 1),  Mortality_Rates!$C$111))</f>
        <v>0.22127991298982713</v>
      </c>
      <c r="AC208" s="30">
        <f ca="1">(1-IF($B208="Male", $C$3, $C$4))^MIN((AC$8-$C$6), $C$5)*IF($B208="Male", MIN(OFFSET(Mortality_Rates!$B$6, $C208, 0), Mortality_Rates!$B$111), MIN(OFFSET(Mortality_Rates!$B$6, $C208, 1),  Mortality_Rates!$C$111))</f>
        <v>0.21873519399044411</v>
      </c>
      <c r="AD208" s="30">
        <f ca="1">(1-IF($B208="Male", $C$3, $C$4))^MIN((AD$8-$C$6), $C$5)*IF($B208="Male", MIN(OFFSET(Mortality_Rates!$B$6, $C208, 0), Mortality_Rates!$B$111), MIN(OFFSET(Mortality_Rates!$B$6, $C208, 1),  Mortality_Rates!$C$111))</f>
        <v>0.21621973925955404</v>
      </c>
      <c r="AE208" s="30">
        <f ca="1">(1-IF($B208="Male", $C$3, $C$4))^MIN((AE$8-$C$6), $C$5)*IF($B208="Male", MIN(OFFSET(Mortality_Rates!$B$6, $C208, 0), Mortality_Rates!$B$111), MIN(OFFSET(Mortality_Rates!$B$6, $C208, 1),  Mortality_Rates!$C$111))</f>
        <v>0.21373321225806918</v>
      </c>
      <c r="AF208" s="30">
        <f ca="1">(1-IF($B208="Male", $C$3, $C$4))^MIN((AF$8-$C$6), $C$5)*IF($B208="Male", MIN(OFFSET(Mortality_Rates!$B$6, $C208, 0), Mortality_Rates!$B$111), MIN(OFFSET(Mortality_Rates!$B$6, $C208, 1),  Mortality_Rates!$C$111))</f>
        <v>0.21127528031710138</v>
      </c>
      <c r="AG208" s="30">
        <f ca="1">(1-IF($B208="Male", $C$3, $C$4))^MIN((AG$8-$C$6), $C$5)*IF($B208="Male", MIN(OFFSET(Mortality_Rates!$B$6, $C208, 0), Mortality_Rates!$B$111), MIN(OFFSET(Mortality_Rates!$B$6, $C208, 1),  Mortality_Rates!$C$111))</f>
        <v>0.20884561459345471</v>
      </c>
      <c r="AH208" s="30">
        <f ca="1">(1-IF($B208="Male", $C$3, $C$4))^MIN((AH$8-$C$6), $C$5)*IF($B208="Male", MIN(OFFSET(Mortality_Rates!$B$6, $C208, 0), Mortality_Rates!$B$111), MIN(OFFSET(Mortality_Rates!$B$6, $C208, 1),  Mortality_Rates!$C$111))</f>
        <v>0.20644389002562999</v>
      </c>
      <c r="AI208" s="30">
        <f ca="1">(1-IF($B208="Male", $C$3, $C$4))^MIN((AI$8-$C$6), $C$5)*IF($B208="Male", MIN(OFFSET(Mortality_Rates!$B$6, $C208, 0), Mortality_Rates!$B$111), MIN(OFFSET(Mortality_Rates!$B$6, $C208, 1),  Mortality_Rates!$C$111))</f>
        <v>0.20406978529033523</v>
      </c>
      <c r="AJ208" s="30">
        <f ca="1">(1-IF($B208="Male", $C$3, $C$4))^MIN((AJ$8-$C$6), $C$5)*IF($B208="Male", MIN(OFFSET(Mortality_Rates!$B$6, $C208, 0), Mortality_Rates!$B$111), MIN(OFFSET(Mortality_Rates!$B$6, $C208, 1),  Mortality_Rates!$C$111))</f>
        <v>0.20172298275949641</v>
      </c>
      <c r="AK208" s="30">
        <f ca="1">(1-IF($B208="Male", $C$3, $C$4))^MIN((AK$8-$C$6), $C$5)*IF($B208="Male", MIN(OFFSET(Mortality_Rates!$B$6, $C208, 0), Mortality_Rates!$B$111), MIN(OFFSET(Mortality_Rates!$B$6, $C208, 1),  Mortality_Rates!$C$111))</f>
        <v>0.19940316845776218</v>
      </c>
      <c r="AL208" s="30">
        <f ca="1">(1-IF($B208="Male", $C$3, $C$4))^MIN((AL$8-$C$6), $C$5)*IF($B208="Male", MIN(OFFSET(Mortality_Rates!$B$6, $C208, 0), Mortality_Rates!$B$111), MIN(OFFSET(Mortality_Rates!$B$6, $C208, 1),  Mortality_Rates!$C$111))</f>
        <v>0.1971100320204979</v>
      </c>
      <c r="AM208" s="30">
        <f ca="1">(1-IF($B208="Male", $C$3, $C$4))^MIN((AM$8-$C$6), $C$5)*IF($B208="Male", MIN(OFFSET(Mortality_Rates!$B$6, $C208, 0), Mortality_Rates!$B$111), MIN(OFFSET(Mortality_Rates!$B$6, $C208, 1),  Mortality_Rates!$C$111))</f>
        <v>0.1948432666522622</v>
      </c>
      <c r="AN208" s="30">
        <f ca="1">(1-IF($B208="Male", $C$3, $C$4))^MIN((AN$8-$C$6), $C$5)*IF($B208="Male", MIN(OFFSET(Mortality_Rates!$B$6, $C208, 0), Mortality_Rates!$B$111), MIN(OFFSET(Mortality_Rates!$B$6, $C208, 1),  Mortality_Rates!$C$111))</f>
        <v>0.1926025690857612</v>
      </c>
      <c r="AO208" s="30">
        <f ca="1">(1-IF($B208="Male", $C$3, $C$4))^MIN((AO$8-$C$6), $C$5)*IF($B208="Male", MIN(OFFSET(Mortality_Rates!$B$6, $C208, 0), Mortality_Rates!$B$111), MIN(OFFSET(Mortality_Rates!$B$6, $C208, 1),  Mortality_Rates!$C$111))</f>
        <v>0.19038763954127494</v>
      </c>
      <c r="AP208" s="30">
        <f ca="1">(1-IF($B208="Male", $C$3, $C$4))^MIN((AP$8-$C$6), $C$5)*IF($B208="Male", MIN(OFFSET(Mortality_Rates!$B$6, $C208, 0), Mortality_Rates!$B$111), MIN(OFFSET(Mortality_Rates!$B$6, $C208, 1),  Mortality_Rates!$C$111))</f>
        <v>0.18819818168655028</v>
      </c>
      <c r="AQ208" s="30">
        <f ca="1">(1-IF($B208="Male", $C$3, $C$4))^MIN((AQ$8-$C$6), $C$5)*IF($B208="Male", MIN(OFFSET(Mortality_Rates!$B$6, $C208, 0), Mortality_Rates!$B$111), MIN(OFFSET(Mortality_Rates!$B$6, $C208, 1),  Mortality_Rates!$C$111))</f>
        <v>0.18603390259715497</v>
      </c>
      <c r="AR208" s="30">
        <f ca="1">(1-IF($B208="Male", $C$3, $C$4))^MIN((AR$8-$C$6), $C$5)*IF($B208="Male", MIN(OFFSET(Mortality_Rates!$B$6, $C208, 0), Mortality_Rates!$B$111), MIN(OFFSET(Mortality_Rates!$B$6, $C208, 1),  Mortality_Rates!$C$111))</f>
        <v>0.18389451271728768</v>
      </c>
      <c r="AS208" s="30">
        <f ca="1">(1-IF($B208="Male", $C$3, $C$4))^MIN((AS$8-$C$6), $C$5)*IF($B208="Male", MIN(OFFSET(Mortality_Rates!$B$6, $C208, 0), Mortality_Rates!$B$111), MIN(OFFSET(Mortality_Rates!$B$6, $C208, 1),  Mortality_Rates!$C$111))</f>
        <v>0.18177972582103885</v>
      </c>
      <c r="AT208" s="30">
        <f ca="1">(1-IF($B208="Male", $C$3, $C$4))^MIN((AT$8-$C$6), $C$5)*IF($B208="Male", MIN(OFFSET(Mortality_Rates!$B$6, $C208, 0), Mortality_Rates!$B$111), MIN(OFFSET(Mortality_Rates!$B$6, $C208, 1),  Mortality_Rates!$C$111))</f>
        <v>0.17968925897409693</v>
      </c>
      <c r="AU208" s="30">
        <f ca="1">(1-IF($B208="Male", $C$3, $C$4))^MIN((AU$8-$C$6), $C$5)*IF($B208="Male", MIN(OFFSET(Mortality_Rates!$B$6, $C208, 0), Mortality_Rates!$B$111), MIN(OFFSET(Mortality_Rates!$B$6, $C208, 1),  Mortality_Rates!$C$111))</f>
        <v>0.17762283249589483</v>
      </c>
      <c r="AV208" s="30">
        <f ca="1">(1-IF($B208="Male", $C$3, $C$4))^MIN((AV$8-$C$6), $C$5)*IF($B208="Male", MIN(OFFSET(Mortality_Rates!$B$6, $C208, 0), Mortality_Rates!$B$111), MIN(OFFSET(Mortality_Rates!$B$6, $C208, 1),  Mortality_Rates!$C$111))</f>
        <v>0.17558016992219205</v>
      </c>
      <c r="AW208" s="30">
        <f ca="1">(1-IF($B208="Male", $C$3, $C$4))^MIN((AW$8-$C$6), $C$5)*IF($B208="Male", MIN(OFFSET(Mortality_Rates!$B$6, $C208, 0), Mortality_Rates!$B$111), MIN(OFFSET(Mortality_Rates!$B$6, $C208, 1),  Mortality_Rates!$C$111))</f>
        <v>0.17356099796808686</v>
      </c>
      <c r="AX208" s="30">
        <f ca="1">(1-IF($B208="Male", $C$3, $C$4))^MIN((AX$8-$C$6), $C$5)*IF($B208="Male", MIN(OFFSET(Mortality_Rates!$B$6, $C208, 0), Mortality_Rates!$B$111), MIN(OFFSET(Mortality_Rates!$B$6, $C208, 1),  Mortality_Rates!$C$111))</f>
        <v>0.17156504649145385</v>
      </c>
      <c r="AY208" s="30">
        <f ca="1">(1-IF($B208="Male", $C$3, $C$4))^MIN((AY$8-$C$6), $C$5)*IF($B208="Male", MIN(OFFSET(Mortality_Rates!$B$6, $C208, 0), Mortality_Rates!$B$111), MIN(OFFSET(Mortality_Rates!$B$6, $C208, 1),  Mortality_Rates!$C$111))</f>
        <v>0.16959204845680212</v>
      </c>
      <c r="AZ208" s="30">
        <f ca="1">(1-IF($B208="Male", $C$3, $C$4))^MIN((AZ$8-$C$6), $C$5)*IF($B208="Male", MIN(OFFSET(Mortality_Rates!$B$6, $C208, 0), Mortality_Rates!$B$111), MIN(OFFSET(Mortality_Rates!$B$6, $C208, 1),  Mortality_Rates!$C$111))</f>
        <v>0.16764173989954889</v>
      </c>
      <c r="BA208" s="30">
        <f ca="1">(1-IF($B208="Male", $C$3, $C$4))^MIN((BA$8-$C$6), $C$5)*IF($B208="Male", MIN(OFFSET(Mortality_Rates!$B$6, $C208, 0), Mortality_Rates!$B$111), MIN(OFFSET(Mortality_Rates!$B$6, $C208, 1),  Mortality_Rates!$C$111))</f>
        <v>0.16571385989070411</v>
      </c>
      <c r="BB208" s="30">
        <f ca="1">(1-IF($B208="Male", $C$3, $C$4))^MIN((BB$8-$C$6), $C$5)*IF($B208="Male", MIN(OFFSET(Mortality_Rates!$B$6, $C208, 0), Mortality_Rates!$B$111), MIN(OFFSET(Mortality_Rates!$B$6, $C208, 1),  Mortality_Rates!$C$111))</f>
        <v>0.16571385989070411</v>
      </c>
      <c r="BC208" s="30">
        <f ca="1">(1-IF($B208="Male", $C$3, $C$4))^MIN((BC$8-$C$6), $C$5)*IF($B208="Male", MIN(OFFSET(Mortality_Rates!$B$6, $C208, 0), Mortality_Rates!$B$111), MIN(OFFSET(Mortality_Rates!$B$6, $C208, 1),  Mortality_Rates!$C$111))</f>
        <v>0.16571385989070411</v>
      </c>
      <c r="BD208" s="30">
        <f ca="1">(1-IF($B208="Male", $C$3, $C$4))^MIN((BD$8-$C$6), $C$5)*IF($B208="Male", MIN(OFFSET(Mortality_Rates!$B$6, $C208, 0), Mortality_Rates!$B$111), MIN(OFFSET(Mortality_Rates!$B$6, $C208, 1),  Mortality_Rates!$C$111))</f>
        <v>0.16571385989070411</v>
      </c>
      <c r="BE208" s="30">
        <f ca="1">(1-IF($B208="Male", $C$3, $C$4))^MIN((BE$8-$C$6), $C$5)*IF($B208="Male", MIN(OFFSET(Mortality_Rates!$B$6, $C208, 0), Mortality_Rates!$B$111), MIN(OFFSET(Mortality_Rates!$B$6, $C208, 1),  Mortality_Rates!$C$111))</f>
        <v>0.16571385989070411</v>
      </c>
      <c r="BF208" s="30">
        <f ca="1">(1-IF($B208="Male", $C$3, $C$4))^MIN((BF$8-$C$6), $C$5)*IF($B208="Male", MIN(OFFSET(Mortality_Rates!$B$6, $C208, 0), Mortality_Rates!$B$111), MIN(OFFSET(Mortality_Rates!$B$6, $C208, 1),  Mortality_Rates!$C$111))</f>
        <v>0.16571385989070411</v>
      </c>
      <c r="BG208" s="30">
        <f ca="1">(1-IF($B208="Male", $C$3, $C$4))^MIN((BG$8-$C$6), $C$5)*IF($B208="Male", MIN(OFFSET(Mortality_Rates!$B$6, $C208, 0), Mortality_Rates!$B$111), MIN(OFFSET(Mortality_Rates!$B$6, $C208, 1),  Mortality_Rates!$C$111))</f>
        <v>0.16571385989070411</v>
      </c>
      <c r="BH208" s="30">
        <f ca="1">(1-IF($B208="Male", $C$3, $C$4))^MIN((BH$8-$C$6), $C$5)*IF($B208="Male", MIN(OFFSET(Mortality_Rates!$B$6, $C208, 0), Mortality_Rates!$B$111), MIN(OFFSET(Mortality_Rates!$B$6, $C208, 1),  Mortality_Rates!$C$111))</f>
        <v>0.16571385989070411</v>
      </c>
      <c r="BI208" s="30">
        <f ca="1">(1-IF($B208="Male", $C$3, $C$4))^MIN((BI$8-$C$6), $C$5)*IF($B208="Male", MIN(OFFSET(Mortality_Rates!$B$6, $C208, 0), Mortality_Rates!$B$111), MIN(OFFSET(Mortality_Rates!$B$6, $C208, 1),  Mortality_Rates!$C$111))</f>
        <v>0.16571385989070411</v>
      </c>
      <c r="BJ208" s="30">
        <f ca="1">(1-IF($B208="Male", $C$3, $C$4))^MIN((BJ$8-$C$6), $C$5)*IF($B208="Male", MIN(OFFSET(Mortality_Rates!$B$6, $C208, 0), Mortality_Rates!$B$111), MIN(OFFSET(Mortality_Rates!$B$6, $C208, 1),  Mortality_Rates!$C$111))</f>
        <v>0.16571385989070411</v>
      </c>
      <c r="BK208" s="30">
        <f ca="1">(1-IF($B208="Male", $C$3, $C$4))^MIN((BK$8-$C$6), $C$5)*IF($B208="Male", MIN(OFFSET(Mortality_Rates!$B$6, $C208, 0), Mortality_Rates!$B$111), MIN(OFFSET(Mortality_Rates!$B$6, $C208, 1),  Mortality_Rates!$C$111))</f>
        <v>0.16571385989070411</v>
      </c>
    </row>
    <row r="209" spans="1:63" x14ac:dyDescent="0.35">
      <c r="A209" t="s">
        <v>38</v>
      </c>
      <c r="B209" t="s">
        <v>32</v>
      </c>
      <c r="C209">
        <f t="shared" si="28"/>
        <v>99</v>
      </c>
      <c r="D209" s="30">
        <f ca="1">(1-IF($B209="Male", $C$3, $C$4))^MIN((D$8-$C$6), $C$5)*IF($B209="Male", MIN(OFFSET(Mortality_Rates!$B$6, $C209, 0), Mortality_Rates!$B$111), MIN(OFFSET(Mortality_Rates!$B$6, $C209, 1),  Mortality_Rates!$C$111))</f>
        <v>0.31611636900000006</v>
      </c>
      <c r="E209" s="30">
        <f ca="1">(1-IF($B209="Male", $C$3, $C$4))^MIN((E$8-$C$6), $C$5)*IF($B209="Male", MIN(OFFSET(Mortality_Rates!$B$6, $C209, 0), Mortality_Rates!$B$111), MIN(OFFSET(Mortality_Rates!$B$6, $C209, 1),  Mortality_Rates!$C$111))</f>
        <v>0.31248103075650002</v>
      </c>
      <c r="F209" s="30">
        <f ca="1">(1-IF($B209="Male", $C$3, $C$4))^MIN((F$8-$C$6), $C$5)*IF($B209="Male", MIN(OFFSET(Mortality_Rates!$B$6, $C209, 0), Mortality_Rates!$B$111), MIN(OFFSET(Mortality_Rates!$B$6, $C209, 1),  Mortality_Rates!$C$111))</f>
        <v>0.30888749890280026</v>
      </c>
      <c r="G209" s="30">
        <f ca="1">(1-IF($B209="Male", $C$3, $C$4))^MIN((G$8-$C$6), $C$5)*IF($B209="Male", MIN(OFFSET(Mortality_Rates!$B$6, $C209, 0), Mortality_Rates!$B$111), MIN(OFFSET(Mortality_Rates!$B$6, $C209, 1),  Mortality_Rates!$C$111))</f>
        <v>0.30533529266541809</v>
      </c>
      <c r="H209" s="30">
        <f ca="1">(1-IF($B209="Male", $C$3, $C$4))^MIN((H$8-$C$6), $C$5)*IF($B209="Male", MIN(OFFSET(Mortality_Rates!$B$6, $C209, 0), Mortality_Rates!$B$111), MIN(OFFSET(Mortality_Rates!$B$6, $C209, 1),  Mortality_Rates!$C$111))</f>
        <v>0.30182393679976582</v>
      </c>
      <c r="I209" s="30">
        <f ca="1">(1-IF($B209="Male", $C$3, $C$4))^MIN((I$8-$C$6), $C$5)*IF($B209="Male", MIN(OFFSET(Mortality_Rates!$B$6, $C209, 0), Mortality_Rates!$B$111), MIN(OFFSET(Mortality_Rates!$B$6, $C209, 1),  Mortality_Rates!$C$111))</f>
        <v>0.29835296152656848</v>
      </c>
      <c r="J209" s="30">
        <f ca="1">(1-IF($B209="Male", $C$3, $C$4))^MIN((J$8-$C$6), $C$5)*IF($B209="Male", MIN(OFFSET(Mortality_Rates!$B$6, $C209, 0), Mortality_Rates!$B$111), MIN(OFFSET(Mortality_Rates!$B$6, $C209, 1),  Mortality_Rates!$C$111))</f>
        <v>0.29492190246901295</v>
      </c>
      <c r="K209" s="30">
        <f ca="1">(1-IF($B209="Male", $C$3, $C$4))^MIN((K$8-$C$6), $C$5)*IF($B209="Male", MIN(OFFSET(Mortality_Rates!$B$6, $C209, 0), Mortality_Rates!$B$111), MIN(OFFSET(Mortality_Rates!$B$6, $C209, 1),  Mortality_Rates!$C$111))</f>
        <v>0.2915303005906193</v>
      </c>
      <c r="L209" s="30">
        <f ca="1">(1-IF($B209="Male", $C$3, $C$4))^MIN((L$8-$C$6), $C$5)*IF($B209="Male", MIN(OFFSET(Mortality_Rates!$B$6, $C209, 0), Mortality_Rates!$B$111), MIN(OFFSET(Mortality_Rates!$B$6, $C209, 1),  Mortality_Rates!$C$111))</f>
        <v>0.28817770213382721</v>
      </c>
      <c r="M209" s="30">
        <f ca="1">(1-IF($B209="Male", $C$3, $C$4))^MIN((M$8-$C$6), $C$5)*IF($B209="Male", MIN(OFFSET(Mortality_Rates!$B$6, $C209, 0), Mortality_Rates!$B$111), MIN(OFFSET(Mortality_Rates!$B$6, $C209, 1),  Mortality_Rates!$C$111))</f>
        <v>0.28486365855928819</v>
      </c>
      <c r="N209" s="30">
        <f ca="1">(1-IF($B209="Male", $C$3, $C$4))^MIN((N$8-$C$6), $C$5)*IF($B209="Male", MIN(OFFSET(Mortality_Rates!$B$6, $C209, 0), Mortality_Rates!$B$111), MIN(OFFSET(Mortality_Rates!$B$6, $C209, 1),  Mortality_Rates!$C$111))</f>
        <v>0.28158772648585639</v>
      </c>
      <c r="O209" s="30">
        <f ca="1">(1-IF($B209="Male", $C$3, $C$4))^MIN((O$8-$C$6), $C$5)*IF($B209="Male", MIN(OFFSET(Mortality_Rates!$B$6, $C209, 0), Mortality_Rates!$B$111), MIN(OFFSET(Mortality_Rates!$B$6, $C209, 1),  Mortality_Rates!$C$111))</f>
        <v>0.27834946763126905</v>
      </c>
      <c r="P209" s="30">
        <f ca="1">(1-IF($B209="Male", $C$3, $C$4))^MIN((P$8-$C$6), $C$5)*IF($B209="Male", MIN(OFFSET(Mortality_Rates!$B$6, $C209, 0), Mortality_Rates!$B$111), MIN(OFFSET(Mortality_Rates!$B$6, $C209, 1),  Mortality_Rates!$C$111))</f>
        <v>0.27514844875350947</v>
      </c>
      <c r="Q209" s="30">
        <f ca="1">(1-IF($B209="Male", $C$3, $C$4))^MIN((Q$8-$C$6), $C$5)*IF($B209="Male", MIN(OFFSET(Mortality_Rates!$B$6, $C209, 0), Mortality_Rates!$B$111), MIN(OFFSET(Mortality_Rates!$B$6, $C209, 1),  Mortality_Rates!$C$111))</f>
        <v>0.27198424159284412</v>
      </c>
      <c r="R209" s="30">
        <f ca="1">(1-IF($B209="Male", $C$3, $C$4))^MIN((R$8-$C$6), $C$5)*IF($B209="Male", MIN(OFFSET(Mortality_Rates!$B$6, $C209, 0), Mortality_Rates!$B$111), MIN(OFFSET(Mortality_Rates!$B$6, $C209, 1),  Mortality_Rates!$C$111))</f>
        <v>0.26885642281452643</v>
      </c>
      <c r="S209" s="30">
        <f ca="1">(1-IF($B209="Male", $C$3, $C$4))^MIN((S$8-$C$6), $C$5)*IF($B209="Male", MIN(OFFSET(Mortality_Rates!$B$6, $C209, 0), Mortality_Rates!$B$111), MIN(OFFSET(Mortality_Rates!$B$6, $C209, 1),  Mortality_Rates!$C$111))</f>
        <v>0.26576457395215936</v>
      </c>
      <c r="T209" s="30">
        <f ca="1">(1-IF($B209="Male", $C$3, $C$4))^MIN((T$8-$C$6), $C$5)*IF($B209="Male", MIN(OFFSET(Mortality_Rates!$B$6, $C209, 0), Mortality_Rates!$B$111), MIN(OFFSET(Mortality_Rates!$B$6, $C209, 1),  Mortality_Rates!$C$111))</f>
        <v>0.26270828135170954</v>
      </c>
      <c r="U209" s="30">
        <f ca="1">(1-IF($B209="Male", $C$3, $C$4))^MIN((U$8-$C$6), $C$5)*IF($B209="Male", MIN(OFFSET(Mortality_Rates!$B$6, $C209, 0), Mortality_Rates!$B$111), MIN(OFFSET(Mortality_Rates!$B$6, $C209, 1),  Mortality_Rates!$C$111))</f>
        <v>0.2596871361161649</v>
      </c>
      <c r="V209" s="30">
        <f ca="1">(1-IF($B209="Male", $C$3, $C$4))^MIN((V$8-$C$6), $C$5)*IF($B209="Male", MIN(OFFSET(Mortality_Rates!$B$6, $C209, 0), Mortality_Rates!$B$111), MIN(OFFSET(Mortality_Rates!$B$6, $C209, 1),  Mortality_Rates!$C$111))</f>
        <v>0.25670073405082899</v>
      </c>
      <c r="W209" s="30">
        <f ca="1">(1-IF($B209="Male", $C$3, $C$4))^MIN((W$8-$C$6), $C$5)*IF($B209="Male", MIN(OFFSET(Mortality_Rates!$B$6, $C209, 0), Mortality_Rates!$B$111), MIN(OFFSET(Mortality_Rates!$B$6, $C209, 1),  Mortality_Rates!$C$111))</f>
        <v>0.25374867560924447</v>
      </c>
      <c r="X209" s="30">
        <f ca="1">(1-IF($B209="Male", $C$3, $C$4))^MIN((X$8-$C$6), $C$5)*IF($B209="Male", MIN(OFFSET(Mortality_Rates!$B$6, $C209, 0), Mortality_Rates!$B$111), MIN(OFFSET(Mortality_Rates!$B$6, $C209, 1),  Mortality_Rates!$C$111))</f>
        <v>0.25083056583973817</v>
      </c>
      <c r="Y209" s="30">
        <f ca="1">(1-IF($B209="Male", $C$3, $C$4))^MIN((Y$8-$C$6), $C$5)*IF($B209="Male", MIN(OFFSET(Mortality_Rates!$B$6, $C209, 0), Mortality_Rates!$B$111), MIN(OFFSET(Mortality_Rates!$B$6, $C209, 1),  Mortality_Rates!$C$111))</f>
        <v>0.24794601433258118</v>
      </c>
      <c r="Z209" s="30">
        <f ca="1">(1-IF($B209="Male", $C$3, $C$4))^MIN((Z$8-$C$6), $C$5)*IF($B209="Male", MIN(OFFSET(Mortality_Rates!$B$6, $C209, 0), Mortality_Rates!$B$111), MIN(OFFSET(Mortality_Rates!$B$6, $C209, 1),  Mortality_Rates!$C$111))</f>
        <v>0.24509463516775651</v>
      </c>
      <c r="AA209" s="30">
        <f ca="1">(1-IF($B209="Male", $C$3, $C$4))^MIN((AA$8-$C$6), $C$5)*IF($B209="Male", MIN(OFFSET(Mortality_Rates!$B$6, $C209, 0), Mortality_Rates!$B$111), MIN(OFFSET(Mortality_Rates!$B$6, $C209, 1),  Mortality_Rates!$C$111))</f>
        <v>0.24227604686332729</v>
      </c>
      <c r="AB209" s="30">
        <f ca="1">(1-IF($B209="Male", $C$3, $C$4))^MIN((AB$8-$C$6), $C$5)*IF($B209="Male", MIN(OFFSET(Mortality_Rates!$B$6, $C209, 0), Mortality_Rates!$B$111), MIN(OFFSET(Mortality_Rates!$B$6, $C209, 1),  Mortality_Rates!$C$111))</f>
        <v>0.23948987232439903</v>
      </c>
      <c r="AC209" s="30">
        <f ca="1">(1-IF($B209="Male", $C$3, $C$4))^MIN((AC$8-$C$6), $C$5)*IF($B209="Male", MIN(OFFSET(Mortality_Rates!$B$6, $C209, 0), Mortality_Rates!$B$111), MIN(OFFSET(Mortality_Rates!$B$6, $C209, 1),  Mortality_Rates!$C$111))</f>
        <v>0.23673573879266843</v>
      </c>
      <c r="AD209" s="30">
        <f ca="1">(1-IF($B209="Male", $C$3, $C$4))^MIN((AD$8-$C$6), $C$5)*IF($B209="Male", MIN(OFFSET(Mortality_Rates!$B$6, $C209, 0), Mortality_Rates!$B$111), MIN(OFFSET(Mortality_Rates!$B$6, $C209, 1),  Mortality_Rates!$C$111))</f>
        <v>0.23401327779655279</v>
      </c>
      <c r="AE209" s="30">
        <f ca="1">(1-IF($B209="Male", $C$3, $C$4))^MIN((AE$8-$C$6), $C$5)*IF($B209="Male", MIN(OFFSET(Mortality_Rates!$B$6, $C209, 0), Mortality_Rates!$B$111), MIN(OFFSET(Mortality_Rates!$B$6, $C209, 1),  Mortality_Rates!$C$111))</f>
        <v>0.23132212510189246</v>
      </c>
      <c r="AF209" s="30">
        <f ca="1">(1-IF($B209="Male", $C$3, $C$4))^MIN((AF$8-$C$6), $C$5)*IF($B209="Male", MIN(OFFSET(Mortality_Rates!$B$6, $C209, 0), Mortality_Rates!$B$111), MIN(OFFSET(Mortality_Rates!$B$6, $C209, 1),  Mortality_Rates!$C$111))</f>
        <v>0.22866192066322069</v>
      </c>
      <c r="AG209" s="30">
        <f ca="1">(1-IF($B209="Male", $C$3, $C$4))^MIN((AG$8-$C$6), $C$5)*IF($B209="Male", MIN(OFFSET(Mortality_Rates!$B$6, $C209, 0), Mortality_Rates!$B$111), MIN(OFFSET(Mortality_Rates!$B$6, $C209, 1),  Mortality_Rates!$C$111))</f>
        <v>0.22603230857559364</v>
      </c>
      <c r="AH209" s="30">
        <f ca="1">(1-IF($B209="Male", $C$3, $C$4))^MIN((AH$8-$C$6), $C$5)*IF($B209="Male", MIN(OFFSET(Mortality_Rates!$B$6, $C209, 0), Mortality_Rates!$B$111), MIN(OFFSET(Mortality_Rates!$B$6, $C209, 1),  Mortality_Rates!$C$111))</f>
        <v>0.22343293702697431</v>
      </c>
      <c r="AI209" s="30">
        <f ca="1">(1-IF($B209="Male", $C$3, $C$4))^MIN((AI$8-$C$6), $C$5)*IF($B209="Male", MIN(OFFSET(Mortality_Rates!$B$6, $C209, 0), Mortality_Rates!$B$111), MIN(OFFSET(Mortality_Rates!$B$6, $C209, 1),  Mortality_Rates!$C$111))</f>
        <v>0.2208634582511641</v>
      </c>
      <c r="AJ209" s="30">
        <f ca="1">(1-IF($B209="Male", $C$3, $C$4))^MIN((AJ$8-$C$6), $C$5)*IF($B209="Male", MIN(OFFSET(Mortality_Rates!$B$6, $C209, 0), Mortality_Rates!$B$111), MIN(OFFSET(Mortality_Rates!$B$6, $C209, 1),  Mortality_Rates!$C$111))</f>
        <v>0.21832352848127573</v>
      </c>
      <c r="AK209" s="30">
        <f ca="1">(1-IF($B209="Male", $C$3, $C$4))^MIN((AK$8-$C$6), $C$5)*IF($B209="Male", MIN(OFFSET(Mortality_Rates!$B$6, $C209, 0), Mortality_Rates!$B$111), MIN(OFFSET(Mortality_Rates!$B$6, $C209, 1),  Mortality_Rates!$C$111))</f>
        <v>0.21581280790374105</v>
      </c>
      <c r="AL209" s="30">
        <f ca="1">(1-IF($B209="Male", $C$3, $C$4))^MIN((AL$8-$C$6), $C$5)*IF($B209="Male", MIN(OFFSET(Mortality_Rates!$B$6, $C209, 0), Mortality_Rates!$B$111), MIN(OFFSET(Mortality_Rates!$B$6, $C209, 1),  Mortality_Rates!$C$111))</f>
        <v>0.21333096061284801</v>
      </c>
      <c r="AM209" s="30">
        <f ca="1">(1-IF($B209="Male", $C$3, $C$4))^MIN((AM$8-$C$6), $C$5)*IF($B209="Male", MIN(OFFSET(Mortality_Rates!$B$6, $C209, 0), Mortality_Rates!$B$111), MIN(OFFSET(Mortality_Rates!$B$6, $C209, 1),  Mortality_Rates!$C$111))</f>
        <v>0.21087765456580029</v>
      </c>
      <c r="AN209" s="30">
        <f ca="1">(1-IF($B209="Male", $C$3, $C$4))^MIN((AN$8-$C$6), $C$5)*IF($B209="Male", MIN(OFFSET(Mortality_Rates!$B$6, $C209, 0), Mortality_Rates!$B$111), MIN(OFFSET(Mortality_Rates!$B$6, $C209, 1),  Mortality_Rates!$C$111))</f>
        <v>0.20845256153829361</v>
      </c>
      <c r="AO209" s="30">
        <f ca="1">(1-IF($B209="Male", $C$3, $C$4))^MIN((AO$8-$C$6), $C$5)*IF($B209="Male", MIN(OFFSET(Mortality_Rates!$B$6, $C209, 0), Mortality_Rates!$B$111), MIN(OFFSET(Mortality_Rates!$B$6, $C209, 1),  Mortality_Rates!$C$111))</f>
        <v>0.20605535708060321</v>
      </c>
      <c r="AP209" s="30">
        <f ca="1">(1-IF($B209="Male", $C$3, $C$4))^MIN((AP$8-$C$6), $C$5)*IF($B209="Male", MIN(OFFSET(Mortality_Rates!$B$6, $C209, 0), Mortality_Rates!$B$111), MIN(OFFSET(Mortality_Rates!$B$6, $C209, 1),  Mortality_Rates!$C$111))</f>
        <v>0.2036857204741763</v>
      </c>
      <c r="AQ209" s="30">
        <f ca="1">(1-IF($B209="Male", $C$3, $C$4))^MIN((AQ$8-$C$6), $C$5)*IF($B209="Male", MIN(OFFSET(Mortality_Rates!$B$6, $C209, 0), Mortality_Rates!$B$111), MIN(OFFSET(Mortality_Rates!$B$6, $C209, 1),  Mortality_Rates!$C$111))</f>
        <v>0.20134333468872326</v>
      </c>
      <c r="AR209" s="30">
        <f ca="1">(1-IF($B209="Male", $C$3, $C$4))^MIN((AR$8-$C$6), $C$5)*IF($B209="Male", MIN(OFFSET(Mortality_Rates!$B$6, $C209, 0), Mortality_Rates!$B$111), MIN(OFFSET(Mortality_Rates!$B$6, $C209, 1),  Mortality_Rates!$C$111))</f>
        <v>0.19902788633980295</v>
      </c>
      <c r="AS209" s="30">
        <f ca="1">(1-IF($B209="Male", $C$3, $C$4))^MIN((AS$8-$C$6), $C$5)*IF($B209="Male", MIN(OFFSET(Mortality_Rates!$B$6, $C209, 0), Mortality_Rates!$B$111), MIN(OFFSET(Mortality_Rates!$B$6, $C209, 1),  Mortality_Rates!$C$111))</f>
        <v>0.19673906564689519</v>
      </c>
      <c r="AT209" s="30">
        <f ca="1">(1-IF($B209="Male", $C$3, $C$4))^MIN((AT$8-$C$6), $C$5)*IF($B209="Male", MIN(OFFSET(Mortality_Rates!$B$6, $C209, 0), Mortality_Rates!$B$111), MIN(OFFSET(Mortality_Rates!$B$6, $C209, 1),  Mortality_Rates!$C$111))</f>
        <v>0.19447656639195593</v>
      </c>
      <c r="AU209" s="30">
        <f ca="1">(1-IF($B209="Male", $C$3, $C$4))^MIN((AU$8-$C$6), $C$5)*IF($B209="Male", MIN(OFFSET(Mortality_Rates!$B$6, $C209, 0), Mortality_Rates!$B$111), MIN(OFFSET(Mortality_Rates!$B$6, $C209, 1),  Mortality_Rates!$C$111))</f>
        <v>0.19224008587844846</v>
      </c>
      <c r="AV209" s="30">
        <f ca="1">(1-IF($B209="Male", $C$3, $C$4))^MIN((AV$8-$C$6), $C$5)*IF($B209="Male", MIN(OFFSET(Mortality_Rates!$B$6, $C209, 0), Mortality_Rates!$B$111), MIN(OFFSET(Mortality_Rates!$B$6, $C209, 1),  Mortality_Rates!$C$111))</f>
        <v>0.19002932489084629</v>
      </c>
      <c r="AW209" s="30">
        <f ca="1">(1-IF($B209="Male", $C$3, $C$4))^MIN((AW$8-$C$6), $C$5)*IF($B209="Male", MIN(OFFSET(Mortality_Rates!$B$6, $C209, 0), Mortality_Rates!$B$111), MIN(OFFSET(Mortality_Rates!$B$6, $C209, 1),  Mortality_Rates!$C$111))</f>
        <v>0.18784398765460159</v>
      </c>
      <c r="AX209" s="30">
        <f ca="1">(1-IF($B209="Male", $C$3, $C$4))^MIN((AX$8-$C$6), $C$5)*IF($B209="Male", MIN(OFFSET(Mortality_Rates!$B$6, $C209, 0), Mortality_Rates!$B$111), MIN(OFFSET(Mortality_Rates!$B$6, $C209, 1),  Mortality_Rates!$C$111))</f>
        <v>0.18568378179657366</v>
      </c>
      <c r="AY209" s="30">
        <f ca="1">(1-IF($B209="Male", $C$3, $C$4))^MIN((AY$8-$C$6), $C$5)*IF($B209="Male", MIN(OFFSET(Mortality_Rates!$B$6, $C209, 0), Mortality_Rates!$B$111), MIN(OFFSET(Mortality_Rates!$B$6, $C209, 1),  Mortality_Rates!$C$111))</f>
        <v>0.18354841830591306</v>
      </c>
      <c r="AZ209" s="30">
        <f ca="1">(1-IF($B209="Male", $C$3, $C$4))^MIN((AZ$8-$C$6), $C$5)*IF($B209="Male", MIN(OFFSET(Mortality_Rates!$B$6, $C209, 0), Mortality_Rates!$B$111), MIN(OFFSET(Mortality_Rates!$B$6, $C209, 1),  Mortality_Rates!$C$111))</f>
        <v>0.18143761149539506</v>
      </c>
      <c r="BA209" s="30">
        <f ca="1">(1-IF($B209="Male", $C$3, $C$4))^MIN((BA$8-$C$6), $C$5)*IF($B209="Male", MIN(OFFSET(Mortality_Rates!$B$6, $C209, 0), Mortality_Rates!$B$111), MIN(OFFSET(Mortality_Rates!$B$6, $C209, 1),  Mortality_Rates!$C$111))</f>
        <v>0.17935107896319805</v>
      </c>
      <c r="BB209" s="30">
        <f ca="1">(1-IF($B209="Male", $C$3, $C$4))^MIN((BB$8-$C$6), $C$5)*IF($B209="Male", MIN(OFFSET(Mortality_Rates!$B$6, $C209, 0), Mortality_Rates!$B$111), MIN(OFFSET(Mortality_Rates!$B$6, $C209, 1),  Mortality_Rates!$C$111))</f>
        <v>0.17935107896319805</v>
      </c>
      <c r="BC209" s="30">
        <f ca="1">(1-IF($B209="Male", $C$3, $C$4))^MIN((BC$8-$C$6), $C$5)*IF($B209="Male", MIN(OFFSET(Mortality_Rates!$B$6, $C209, 0), Mortality_Rates!$B$111), MIN(OFFSET(Mortality_Rates!$B$6, $C209, 1),  Mortality_Rates!$C$111))</f>
        <v>0.17935107896319805</v>
      </c>
      <c r="BD209" s="30">
        <f ca="1">(1-IF($B209="Male", $C$3, $C$4))^MIN((BD$8-$C$6), $C$5)*IF($B209="Male", MIN(OFFSET(Mortality_Rates!$B$6, $C209, 0), Mortality_Rates!$B$111), MIN(OFFSET(Mortality_Rates!$B$6, $C209, 1),  Mortality_Rates!$C$111))</f>
        <v>0.17935107896319805</v>
      </c>
      <c r="BE209" s="30">
        <f ca="1">(1-IF($B209="Male", $C$3, $C$4))^MIN((BE$8-$C$6), $C$5)*IF($B209="Male", MIN(OFFSET(Mortality_Rates!$B$6, $C209, 0), Mortality_Rates!$B$111), MIN(OFFSET(Mortality_Rates!$B$6, $C209, 1),  Mortality_Rates!$C$111))</f>
        <v>0.17935107896319805</v>
      </c>
      <c r="BF209" s="30">
        <f ca="1">(1-IF($B209="Male", $C$3, $C$4))^MIN((BF$8-$C$6), $C$5)*IF($B209="Male", MIN(OFFSET(Mortality_Rates!$B$6, $C209, 0), Mortality_Rates!$B$111), MIN(OFFSET(Mortality_Rates!$B$6, $C209, 1),  Mortality_Rates!$C$111))</f>
        <v>0.17935107896319805</v>
      </c>
      <c r="BG209" s="30">
        <f ca="1">(1-IF($B209="Male", $C$3, $C$4))^MIN((BG$8-$C$6), $C$5)*IF($B209="Male", MIN(OFFSET(Mortality_Rates!$B$6, $C209, 0), Mortality_Rates!$B$111), MIN(OFFSET(Mortality_Rates!$B$6, $C209, 1),  Mortality_Rates!$C$111))</f>
        <v>0.17935107896319805</v>
      </c>
      <c r="BH209" s="30">
        <f ca="1">(1-IF($B209="Male", $C$3, $C$4))^MIN((BH$8-$C$6), $C$5)*IF($B209="Male", MIN(OFFSET(Mortality_Rates!$B$6, $C209, 0), Mortality_Rates!$B$111), MIN(OFFSET(Mortality_Rates!$B$6, $C209, 1),  Mortality_Rates!$C$111))</f>
        <v>0.17935107896319805</v>
      </c>
      <c r="BI209" s="30">
        <f ca="1">(1-IF($B209="Male", $C$3, $C$4))^MIN((BI$8-$C$6), $C$5)*IF($B209="Male", MIN(OFFSET(Mortality_Rates!$B$6, $C209, 0), Mortality_Rates!$B$111), MIN(OFFSET(Mortality_Rates!$B$6, $C209, 1),  Mortality_Rates!$C$111))</f>
        <v>0.17935107896319805</v>
      </c>
      <c r="BJ209" s="30">
        <f ca="1">(1-IF($B209="Male", $C$3, $C$4))^MIN((BJ$8-$C$6), $C$5)*IF($B209="Male", MIN(OFFSET(Mortality_Rates!$B$6, $C209, 0), Mortality_Rates!$B$111), MIN(OFFSET(Mortality_Rates!$B$6, $C209, 1),  Mortality_Rates!$C$111))</f>
        <v>0.17935107896319805</v>
      </c>
      <c r="BK209" s="30">
        <f ca="1">(1-IF($B209="Male", $C$3, $C$4))^MIN((BK$8-$C$6), $C$5)*IF($B209="Male", MIN(OFFSET(Mortality_Rates!$B$6, $C209, 0), Mortality_Rates!$B$111), MIN(OFFSET(Mortality_Rates!$B$6, $C209, 1),  Mortality_Rates!$C$111))</f>
        <v>0.17935107896319805</v>
      </c>
    </row>
    <row r="210" spans="1:63" x14ac:dyDescent="0.35">
      <c r="A210" t="s">
        <v>38</v>
      </c>
      <c r="B210" t="s">
        <v>32</v>
      </c>
      <c r="C210">
        <f t="shared" si="28"/>
        <v>100</v>
      </c>
      <c r="D210" s="30">
        <f ca="1">(1-IF($B210="Male", $C$3, $C$4))^MIN((D$8-$C$6), $C$5)*IF($B210="Male", MIN(OFFSET(Mortality_Rates!$B$6, $C210, 0), Mortality_Rates!$B$111), MIN(OFFSET(Mortality_Rates!$B$6, $C210, 1),  Mortality_Rates!$C$111))</f>
        <v>0.3419962875</v>
      </c>
      <c r="E210" s="30">
        <f ca="1">(1-IF($B210="Male", $C$3, $C$4))^MIN((E$8-$C$6), $C$5)*IF($B210="Male", MIN(OFFSET(Mortality_Rates!$B$6, $C210, 0), Mortality_Rates!$B$111), MIN(OFFSET(Mortality_Rates!$B$6, $C210, 1),  Mortality_Rates!$C$111))</f>
        <v>0.33806333019375001</v>
      </c>
      <c r="F210" s="30">
        <f ca="1">(1-IF($B210="Male", $C$3, $C$4))^MIN((F$8-$C$6), $C$5)*IF($B210="Male", MIN(OFFSET(Mortality_Rates!$B$6, $C210, 0), Mortality_Rates!$B$111), MIN(OFFSET(Mortality_Rates!$B$6, $C210, 1),  Mortality_Rates!$C$111))</f>
        <v>0.33417560189652185</v>
      </c>
      <c r="G210" s="30">
        <f ca="1">(1-IF($B210="Male", $C$3, $C$4))^MIN((G$8-$C$6), $C$5)*IF($B210="Male", MIN(OFFSET(Mortality_Rates!$B$6, $C210, 0), Mortality_Rates!$B$111), MIN(OFFSET(Mortality_Rates!$B$6, $C210, 1),  Mortality_Rates!$C$111))</f>
        <v>0.33033258247471187</v>
      </c>
      <c r="H210" s="30">
        <f ca="1">(1-IF($B210="Male", $C$3, $C$4))^MIN((H$8-$C$6), $C$5)*IF($B210="Male", MIN(OFFSET(Mortality_Rates!$B$6, $C210, 0), Mortality_Rates!$B$111), MIN(OFFSET(Mortality_Rates!$B$6, $C210, 1),  Mortality_Rates!$C$111))</f>
        <v>0.32653375777625271</v>
      </c>
      <c r="I210" s="30">
        <f ca="1">(1-IF($B210="Male", $C$3, $C$4))^MIN((I$8-$C$6), $C$5)*IF($B210="Male", MIN(OFFSET(Mortality_Rates!$B$6, $C210, 0), Mortality_Rates!$B$111), MIN(OFFSET(Mortality_Rates!$B$6, $C210, 1),  Mortality_Rates!$C$111))</f>
        <v>0.3227786195618258</v>
      </c>
      <c r="J210" s="30">
        <f ca="1">(1-IF($B210="Male", $C$3, $C$4))^MIN((J$8-$C$6), $C$5)*IF($B210="Male", MIN(OFFSET(Mortality_Rates!$B$6, $C210, 0), Mortality_Rates!$B$111), MIN(OFFSET(Mortality_Rates!$B$6, $C210, 1),  Mortality_Rates!$C$111))</f>
        <v>0.31906666543686479</v>
      </c>
      <c r="K210" s="30">
        <f ca="1">(1-IF($B210="Male", $C$3, $C$4))^MIN((K$8-$C$6), $C$5)*IF($B210="Male", MIN(OFFSET(Mortality_Rates!$B$6, $C210, 0), Mortality_Rates!$B$111), MIN(OFFSET(Mortality_Rates!$B$6, $C210, 1),  Mortality_Rates!$C$111))</f>
        <v>0.31539739878434087</v>
      </c>
      <c r="L210" s="30">
        <f ca="1">(1-IF($B210="Male", $C$3, $C$4))^MIN((L$8-$C$6), $C$5)*IF($B210="Male", MIN(OFFSET(Mortality_Rates!$B$6, $C210, 0), Mortality_Rates!$B$111), MIN(OFFSET(Mortality_Rates!$B$6, $C210, 1),  Mortality_Rates!$C$111))</f>
        <v>0.31177032869832094</v>
      </c>
      <c r="M210" s="30">
        <f ca="1">(1-IF($B210="Male", $C$3, $C$4))^MIN((M$8-$C$6), $C$5)*IF($B210="Male", MIN(OFFSET(Mortality_Rates!$B$6, $C210, 0), Mortality_Rates!$B$111), MIN(OFFSET(Mortality_Rates!$B$6, $C210, 1),  Mortality_Rates!$C$111))</f>
        <v>0.30818496991829025</v>
      </c>
      <c r="N210" s="30">
        <f ca="1">(1-IF($B210="Male", $C$3, $C$4))^MIN((N$8-$C$6), $C$5)*IF($B210="Male", MIN(OFFSET(Mortality_Rates!$B$6, $C210, 0), Mortality_Rates!$B$111), MIN(OFFSET(Mortality_Rates!$B$6, $C210, 1),  Mortality_Rates!$C$111))</f>
        <v>0.30464084276422992</v>
      </c>
      <c r="O210" s="30">
        <f ca="1">(1-IF($B210="Male", $C$3, $C$4))^MIN((O$8-$C$6), $C$5)*IF($B210="Male", MIN(OFFSET(Mortality_Rates!$B$6, $C210, 0), Mortality_Rates!$B$111), MIN(OFFSET(Mortality_Rates!$B$6, $C210, 1),  Mortality_Rates!$C$111))</f>
        <v>0.30113747307244132</v>
      </c>
      <c r="P210" s="30">
        <f ca="1">(1-IF($B210="Male", $C$3, $C$4))^MIN((P$8-$C$6), $C$5)*IF($B210="Male", MIN(OFFSET(Mortality_Rates!$B$6, $C210, 0), Mortality_Rates!$B$111), MIN(OFFSET(Mortality_Rates!$B$6, $C210, 1),  Mortality_Rates!$C$111))</f>
        <v>0.29767439213210828</v>
      </c>
      <c r="Q210" s="30">
        <f ca="1">(1-IF($B210="Male", $C$3, $C$4))^MIN((Q$8-$C$6), $C$5)*IF($B210="Male", MIN(OFFSET(Mortality_Rates!$B$6, $C210, 0), Mortality_Rates!$B$111), MIN(OFFSET(Mortality_Rates!$B$6, $C210, 1),  Mortality_Rates!$C$111))</f>
        <v>0.294251136622589</v>
      </c>
      <c r="R210" s="30">
        <f ca="1">(1-IF($B210="Male", $C$3, $C$4))^MIN((R$8-$C$6), $C$5)*IF($B210="Male", MIN(OFFSET(Mortality_Rates!$B$6, $C210, 0), Mortality_Rates!$B$111), MIN(OFFSET(Mortality_Rates!$B$6, $C210, 1),  Mortality_Rates!$C$111))</f>
        <v>0.29086724855142926</v>
      </c>
      <c r="S210" s="30">
        <f ca="1">(1-IF($B210="Male", $C$3, $C$4))^MIN((S$8-$C$6), $C$5)*IF($B210="Male", MIN(OFFSET(Mortality_Rates!$B$6, $C210, 0), Mortality_Rates!$B$111), MIN(OFFSET(Mortality_Rates!$B$6, $C210, 1),  Mortality_Rates!$C$111))</f>
        <v>0.28752227519308782</v>
      </c>
      <c r="T210" s="30">
        <f ca="1">(1-IF($B210="Male", $C$3, $C$4))^MIN((T$8-$C$6), $C$5)*IF($B210="Male", MIN(OFFSET(Mortality_Rates!$B$6, $C210, 0), Mortality_Rates!$B$111), MIN(OFFSET(Mortality_Rates!$B$6, $C210, 1),  Mortality_Rates!$C$111))</f>
        <v>0.28421576902836732</v>
      </c>
      <c r="U210" s="30">
        <f ca="1">(1-IF($B210="Male", $C$3, $C$4))^MIN((U$8-$C$6), $C$5)*IF($B210="Male", MIN(OFFSET(Mortality_Rates!$B$6, $C210, 0), Mortality_Rates!$B$111), MIN(OFFSET(Mortality_Rates!$B$6, $C210, 1),  Mortality_Rates!$C$111))</f>
        <v>0.28094728768454108</v>
      </c>
      <c r="V210" s="30">
        <f ca="1">(1-IF($B210="Male", $C$3, $C$4))^MIN((V$8-$C$6), $C$5)*IF($B210="Male", MIN(OFFSET(Mortality_Rates!$B$6, $C210, 0), Mortality_Rates!$B$111), MIN(OFFSET(Mortality_Rates!$B$6, $C210, 1),  Mortality_Rates!$C$111))</f>
        <v>0.27771639387616887</v>
      </c>
      <c r="W210" s="30">
        <f ca="1">(1-IF($B210="Male", $C$3, $C$4))^MIN((W$8-$C$6), $C$5)*IF($B210="Male", MIN(OFFSET(Mortality_Rates!$B$6, $C210, 0), Mortality_Rates!$B$111), MIN(OFFSET(Mortality_Rates!$B$6, $C210, 1),  Mortality_Rates!$C$111))</f>
        <v>0.27452265534659293</v>
      </c>
      <c r="X210" s="30">
        <f ca="1">(1-IF($B210="Male", $C$3, $C$4))^MIN((X$8-$C$6), $C$5)*IF($B210="Male", MIN(OFFSET(Mortality_Rates!$B$6, $C210, 0), Mortality_Rates!$B$111), MIN(OFFSET(Mortality_Rates!$B$6, $C210, 1),  Mortality_Rates!$C$111))</f>
        <v>0.27136564481010711</v>
      </c>
      <c r="Y210" s="30">
        <f ca="1">(1-IF($B210="Male", $C$3, $C$4))^MIN((Y$8-$C$6), $C$5)*IF($B210="Male", MIN(OFFSET(Mortality_Rates!$B$6, $C210, 0), Mortality_Rates!$B$111), MIN(OFFSET(Mortality_Rates!$B$6, $C210, 1),  Mortality_Rates!$C$111))</f>
        <v>0.26824493989479087</v>
      </c>
      <c r="Z210" s="30">
        <f ca="1">(1-IF($B210="Male", $C$3, $C$4))^MIN((Z$8-$C$6), $C$5)*IF($B210="Male", MIN(OFFSET(Mortality_Rates!$B$6, $C210, 0), Mortality_Rates!$B$111), MIN(OFFSET(Mortality_Rates!$B$6, $C210, 1),  Mortality_Rates!$C$111))</f>
        <v>0.26516012308600084</v>
      </c>
      <c r="AA210" s="30">
        <f ca="1">(1-IF($B210="Male", $C$3, $C$4))^MIN((AA$8-$C$6), $C$5)*IF($B210="Male", MIN(OFFSET(Mortality_Rates!$B$6, $C210, 0), Mortality_Rates!$B$111), MIN(OFFSET(Mortality_Rates!$B$6, $C210, 1),  Mortality_Rates!$C$111))</f>
        <v>0.26211078167051177</v>
      </c>
      <c r="AB210" s="30">
        <f ca="1">(1-IF($B210="Male", $C$3, $C$4))^MIN((AB$8-$C$6), $C$5)*IF($B210="Male", MIN(OFFSET(Mortality_Rates!$B$6, $C210, 0), Mortality_Rates!$B$111), MIN(OFFSET(Mortality_Rates!$B$6, $C210, 1),  Mortality_Rates!$C$111))</f>
        <v>0.25909650768130088</v>
      </c>
      <c r="AC210" s="30">
        <f ca="1">(1-IF($B210="Male", $C$3, $C$4))^MIN((AC$8-$C$6), $C$5)*IF($B210="Male", MIN(OFFSET(Mortality_Rates!$B$6, $C210, 0), Mortality_Rates!$B$111), MIN(OFFSET(Mortality_Rates!$B$6, $C210, 1),  Mortality_Rates!$C$111))</f>
        <v>0.25611689784296593</v>
      </c>
      <c r="AD210" s="30">
        <f ca="1">(1-IF($B210="Male", $C$3, $C$4))^MIN((AD$8-$C$6), $C$5)*IF($B210="Male", MIN(OFFSET(Mortality_Rates!$B$6, $C210, 0), Mortality_Rates!$B$111), MIN(OFFSET(Mortality_Rates!$B$6, $C210, 1),  Mortality_Rates!$C$111))</f>
        <v>0.25317155351777187</v>
      </c>
      <c r="AE210" s="30">
        <f ca="1">(1-IF($B210="Male", $C$3, $C$4))^MIN((AE$8-$C$6), $C$5)*IF($B210="Male", MIN(OFFSET(Mortality_Rates!$B$6, $C210, 0), Mortality_Rates!$B$111), MIN(OFFSET(Mortality_Rates!$B$6, $C210, 1),  Mortality_Rates!$C$111))</f>
        <v>0.25026008065231753</v>
      </c>
      <c r="AF210" s="30">
        <f ca="1">(1-IF($B210="Male", $C$3, $C$4))^MIN((AF$8-$C$6), $C$5)*IF($B210="Male", MIN(OFFSET(Mortality_Rates!$B$6, $C210, 0), Mortality_Rates!$B$111), MIN(OFFSET(Mortality_Rates!$B$6, $C210, 1),  Mortality_Rates!$C$111))</f>
        <v>0.24738208972481587</v>
      </c>
      <c r="AG210" s="30">
        <f ca="1">(1-IF($B210="Male", $C$3, $C$4))^MIN((AG$8-$C$6), $C$5)*IF($B210="Male", MIN(OFFSET(Mortality_Rates!$B$6, $C210, 0), Mortality_Rates!$B$111), MIN(OFFSET(Mortality_Rates!$B$6, $C210, 1),  Mortality_Rates!$C$111))</f>
        <v>0.24453719569298049</v>
      </c>
      <c r="AH210" s="30">
        <f ca="1">(1-IF($B210="Male", $C$3, $C$4))^MIN((AH$8-$C$6), $C$5)*IF($B210="Male", MIN(OFFSET(Mortality_Rates!$B$6, $C210, 0), Mortality_Rates!$B$111), MIN(OFFSET(Mortality_Rates!$B$6, $C210, 1),  Mortality_Rates!$C$111))</f>
        <v>0.24172501794251119</v>
      </c>
      <c r="AI210" s="30">
        <f ca="1">(1-IF($B210="Male", $C$3, $C$4))^MIN((AI$8-$C$6), $C$5)*IF($B210="Male", MIN(OFFSET(Mortality_Rates!$B$6, $C210, 0), Mortality_Rates!$B$111), MIN(OFFSET(Mortality_Rates!$B$6, $C210, 1),  Mortality_Rates!$C$111))</f>
        <v>0.23894518023617231</v>
      </c>
      <c r="AJ210" s="30">
        <f ca="1">(1-IF($B210="Male", $C$3, $C$4))^MIN((AJ$8-$C$6), $C$5)*IF($B210="Male", MIN(OFFSET(Mortality_Rates!$B$6, $C210, 0), Mortality_Rates!$B$111), MIN(OFFSET(Mortality_Rates!$B$6, $C210, 1),  Mortality_Rates!$C$111))</f>
        <v>0.23619731066345637</v>
      </c>
      <c r="AK210" s="30">
        <f ca="1">(1-IF($B210="Male", $C$3, $C$4))^MIN((AK$8-$C$6), $C$5)*IF($B210="Male", MIN(OFFSET(Mortality_Rates!$B$6, $C210, 0), Mortality_Rates!$B$111), MIN(OFFSET(Mortality_Rates!$B$6, $C210, 1),  Mortality_Rates!$C$111))</f>
        <v>0.23348104159082658</v>
      </c>
      <c r="AL210" s="30">
        <f ca="1">(1-IF($B210="Male", $C$3, $C$4))^MIN((AL$8-$C$6), $C$5)*IF($B210="Male", MIN(OFFSET(Mortality_Rates!$B$6, $C210, 0), Mortality_Rates!$B$111), MIN(OFFSET(Mortality_Rates!$B$6, $C210, 1),  Mortality_Rates!$C$111))</f>
        <v>0.23079600961253208</v>
      </c>
      <c r="AM210" s="30">
        <f ca="1">(1-IF($B210="Male", $C$3, $C$4))^MIN((AM$8-$C$6), $C$5)*IF($B210="Male", MIN(OFFSET(Mortality_Rates!$B$6, $C210, 0), Mortality_Rates!$B$111), MIN(OFFSET(Mortality_Rates!$B$6, $C210, 1),  Mortality_Rates!$C$111))</f>
        <v>0.22814185550198798</v>
      </c>
      <c r="AN210" s="30">
        <f ca="1">(1-IF($B210="Male", $C$3, $C$4))^MIN((AN$8-$C$6), $C$5)*IF($B210="Male", MIN(OFFSET(Mortality_Rates!$B$6, $C210, 0), Mortality_Rates!$B$111), MIN(OFFSET(Mortality_Rates!$B$6, $C210, 1),  Mortality_Rates!$C$111))</f>
        <v>0.22551822416371514</v>
      </c>
      <c r="AO210" s="30">
        <f ca="1">(1-IF($B210="Male", $C$3, $C$4))^MIN((AO$8-$C$6), $C$5)*IF($B210="Male", MIN(OFFSET(Mortality_Rates!$B$6, $C210, 0), Mortality_Rates!$B$111), MIN(OFFSET(Mortality_Rates!$B$6, $C210, 1),  Mortality_Rates!$C$111))</f>
        <v>0.22292476458583241</v>
      </c>
      <c r="AP210" s="30">
        <f ca="1">(1-IF($B210="Male", $C$3, $C$4))^MIN((AP$8-$C$6), $C$5)*IF($B210="Male", MIN(OFFSET(Mortality_Rates!$B$6, $C210, 0), Mortality_Rates!$B$111), MIN(OFFSET(Mortality_Rates!$B$6, $C210, 1),  Mortality_Rates!$C$111))</f>
        <v>0.22036112979309536</v>
      </c>
      <c r="AQ210" s="30">
        <f ca="1">(1-IF($B210="Male", $C$3, $C$4))^MIN((AQ$8-$C$6), $C$5)*IF($B210="Male", MIN(OFFSET(Mortality_Rates!$B$6, $C210, 0), Mortality_Rates!$B$111), MIN(OFFSET(Mortality_Rates!$B$6, $C210, 1),  Mortality_Rates!$C$111))</f>
        <v>0.21782697680047475</v>
      </c>
      <c r="AR210" s="30">
        <f ca="1">(1-IF($B210="Male", $C$3, $C$4))^MIN((AR$8-$C$6), $C$5)*IF($B210="Male", MIN(OFFSET(Mortality_Rates!$B$6, $C210, 0), Mortality_Rates!$B$111), MIN(OFFSET(Mortality_Rates!$B$6, $C210, 1),  Mortality_Rates!$C$111))</f>
        <v>0.21532196656726929</v>
      </c>
      <c r="AS210" s="30">
        <f ca="1">(1-IF($B210="Male", $C$3, $C$4))^MIN((AS$8-$C$6), $C$5)*IF($B210="Male", MIN(OFFSET(Mortality_Rates!$B$6, $C210, 0), Mortality_Rates!$B$111), MIN(OFFSET(Mortality_Rates!$B$6, $C210, 1),  Mortality_Rates!$C$111))</f>
        <v>0.21284576395174568</v>
      </c>
      <c r="AT210" s="30">
        <f ca="1">(1-IF($B210="Male", $C$3, $C$4))^MIN((AT$8-$C$6), $C$5)*IF($B210="Male", MIN(OFFSET(Mortality_Rates!$B$6, $C210, 0), Mortality_Rates!$B$111), MIN(OFFSET(Mortality_Rates!$B$6, $C210, 1),  Mortality_Rates!$C$111))</f>
        <v>0.21039803766630064</v>
      </c>
      <c r="AU210" s="30">
        <f ca="1">(1-IF($B210="Male", $C$3, $C$4))^MIN((AU$8-$C$6), $C$5)*IF($B210="Male", MIN(OFFSET(Mortality_Rates!$B$6, $C210, 0), Mortality_Rates!$B$111), MIN(OFFSET(Mortality_Rates!$B$6, $C210, 1),  Mortality_Rates!$C$111))</f>
        <v>0.20797846023313821</v>
      </c>
      <c r="AV210" s="30">
        <f ca="1">(1-IF($B210="Male", $C$3, $C$4))^MIN((AV$8-$C$6), $C$5)*IF($B210="Male", MIN(OFFSET(Mortality_Rates!$B$6, $C210, 0), Mortality_Rates!$B$111), MIN(OFFSET(Mortality_Rates!$B$6, $C210, 1),  Mortality_Rates!$C$111))</f>
        <v>0.20558670794045711</v>
      </c>
      <c r="AW210" s="30">
        <f ca="1">(1-IF($B210="Male", $C$3, $C$4))^MIN((AW$8-$C$6), $C$5)*IF($B210="Male", MIN(OFFSET(Mortality_Rates!$B$6, $C210, 0), Mortality_Rates!$B$111), MIN(OFFSET(Mortality_Rates!$B$6, $C210, 1),  Mortality_Rates!$C$111))</f>
        <v>0.20322246079914186</v>
      </c>
      <c r="AX210" s="30">
        <f ca="1">(1-IF($B210="Male", $C$3, $C$4))^MIN((AX$8-$C$6), $C$5)*IF($B210="Male", MIN(OFFSET(Mortality_Rates!$B$6, $C210, 0), Mortality_Rates!$B$111), MIN(OFFSET(Mortality_Rates!$B$6, $C210, 1),  Mortality_Rates!$C$111))</f>
        <v>0.20088540249995174</v>
      </c>
      <c r="AY210" s="30">
        <f ca="1">(1-IF($B210="Male", $C$3, $C$4))^MIN((AY$8-$C$6), $C$5)*IF($B210="Male", MIN(OFFSET(Mortality_Rates!$B$6, $C210, 0), Mortality_Rates!$B$111), MIN(OFFSET(Mortality_Rates!$B$6, $C210, 1),  Mortality_Rates!$C$111))</f>
        <v>0.19857522037120226</v>
      </c>
      <c r="AZ210" s="30">
        <f ca="1">(1-IF($B210="Male", $C$3, $C$4))^MIN((AZ$8-$C$6), $C$5)*IF($B210="Male", MIN(OFFSET(Mortality_Rates!$B$6, $C210, 0), Mortality_Rates!$B$111), MIN(OFFSET(Mortality_Rates!$B$6, $C210, 1),  Mortality_Rates!$C$111))</f>
        <v>0.19629160533693346</v>
      </c>
      <c r="BA210" s="30">
        <f ca="1">(1-IF($B210="Male", $C$3, $C$4))^MIN((BA$8-$C$6), $C$5)*IF($B210="Male", MIN(OFFSET(Mortality_Rates!$B$6, $C210, 0), Mortality_Rates!$B$111), MIN(OFFSET(Mortality_Rates!$B$6, $C210, 1),  Mortality_Rates!$C$111))</f>
        <v>0.19403425187555873</v>
      </c>
      <c r="BB210" s="30">
        <f ca="1">(1-IF($B210="Male", $C$3, $C$4))^MIN((BB$8-$C$6), $C$5)*IF($B210="Male", MIN(OFFSET(Mortality_Rates!$B$6, $C210, 0), Mortality_Rates!$B$111), MIN(OFFSET(Mortality_Rates!$B$6, $C210, 1),  Mortality_Rates!$C$111))</f>
        <v>0.19403425187555873</v>
      </c>
      <c r="BC210" s="30">
        <f ca="1">(1-IF($B210="Male", $C$3, $C$4))^MIN((BC$8-$C$6), $C$5)*IF($B210="Male", MIN(OFFSET(Mortality_Rates!$B$6, $C210, 0), Mortality_Rates!$B$111), MIN(OFFSET(Mortality_Rates!$B$6, $C210, 1),  Mortality_Rates!$C$111))</f>
        <v>0.19403425187555873</v>
      </c>
      <c r="BD210" s="30">
        <f ca="1">(1-IF($B210="Male", $C$3, $C$4))^MIN((BD$8-$C$6), $C$5)*IF($B210="Male", MIN(OFFSET(Mortality_Rates!$B$6, $C210, 0), Mortality_Rates!$B$111), MIN(OFFSET(Mortality_Rates!$B$6, $C210, 1),  Mortality_Rates!$C$111))</f>
        <v>0.19403425187555873</v>
      </c>
      <c r="BE210" s="30">
        <f ca="1">(1-IF($B210="Male", $C$3, $C$4))^MIN((BE$8-$C$6), $C$5)*IF($B210="Male", MIN(OFFSET(Mortality_Rates!$B$6, $C210, 0), Mortality_Rates!$B$111), MIN(OFFSET(Mortality_Rates!$B$6, $C210, 1),  Mortality_Rates!$C$111))</f>
        <v>0.19403425187555873</v>
      </c>
      <c r="BF210" s="30">
        <f ca="1">(1-IF($B210="Male", $C$3, $C$4))^MIN((BF$8-$C$6), $C$5)*IF($B210="Male", MIN(OFFSET(Mortality_Rates!$B$6, $C210, 0), Mortality_Rates!$B$111), MIN(OFFSET(Mortality_Rates!$B$6, $C210, 1),  Mortality_Rates!$C$111))</f>
        <v>0.19403425187555873</v>
      </c>
      <c r="BG210" s="30">
        <f ca="1">(1-IF($B210="Male", $C$3, $C$4))^MIN((BG$8-$C$6), $C$5)*IF($B210="Male", MIN(OFFSET(Mortality_Rates!$B$6, $C210, 0), Mortality_Rates!$B$111), MIN(OFFSET(Mortality_Rates!$B$6, $C210, 1),  Mortality_Rates!$C$111))</f>
        <v>0.19403425187555873</v>
      </c>
      <c r="BH210" s="30">
        <f ca="1">(1-IF($B210="Male", $C$3, $C$4))^MIN((BH$8-$C$6), $C$5)*IF($B210="Male", MIN(OFFSET(Mortality_Rates!$B$6, $C210, 0), Mortality_Rates!$B$111), MIN(OFFSET(Mortality_Rates!$B$6, $C210, 1),  Mortality_Rates!$C$111))</f>
        <v>0.19403425187555873</v>
      </c>
      <c r="BI210" s="30">
        <f ca="1">(1-IF($B210="Male", $C$3, $C$4))^MIN((BI$8-$C$6), $C$5)*IF($B210="Male", MIN(OFFSET(Mortality_Rates!$B$6, $C210, 0), Mortality_Rates!$B$111), MIN(OFFSET(Mortality_Rates!$B$6, $C210, 1),  Mortality_Rates!$C$111))</f>
        <v>0.19403425187555873</v>
      </c>
      <c r="BJ210" s="30">
        <f ca="1">(1-IF($B210="Male", $C$3, $C$4))^MIN((BJ$8-$C$6), $C$5)*IF($B210="Male", MIN(OFFSET(Mortality_Rates!$B$6, $C210, 0), Mortality_Rates!$B$111), MIN(OFFSET(Mortality_Rates!$B$6, $C210, 1),  Mortality_Rates!$C$111))</f>
        <v>0.19403425187555873</v>
      </c>
      <c r="BK210" s="30">
        <f ca="1">(1-IF($B210="Male", $C$3, $C$4))^MIN((BK$8-$C$6), $C$5)*IF($B210="Male", MIN(OFFSET(Mortality_Rates!$B$6, $C210, 0), Mortality_Rates!$B$111), MIN(OFFSET(Mortality_Rates!$B$6, $C210, 1),  Mortality_Rates!$C$111))</f>
        <v>0.19403425187555873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309F4-7DE5-4902-81FD-EF9DB0A65C03}">
  <dimension ref="A1"/>
  <sheetViews>
    <sheetView workbookViewId="0"/>
  </sheetViews>
  <sheetFormatPr defaultRowHeight="14.5" x14ac:dyDescent="0.3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Input</vt:lpstr>
      <vt:lpstr>Summary_Exhibits</vt:lpstr>
      <vt:lpstr>Summary_Calculations</vt:lpstr>
      <vt:lpstr>By_Age</vt:lpstr>
      <vt:lpstr>Existing_Cohort</vt:lpstr>
      <vt:lpstr>New_Cohort</vt:lpstr>
      <vt:lpstr>Newborn_Analysis</vt:lpstr>
      <vt:lpstr>Mortality_Projection</vt:lpstr>
      <vt:lpstr>Data -&gt;</vt:lpstr>
      <vt:lpstr>Mortality_Rates</vt:lpstr>
      <vt:lpstr>UN_PopulationProj_Stats</vt:lpstr>
      <vt:lpstr>UN_PopulationProj_ByAge</vt:lpstr>
      <vt:lpstr>HIST_CHN_Population_Males</vt:lpstr>
      <vt:lpstr>HIST_CHN_Population_Females</vt:lpstr>
      <vt:lpstr>CBO_US_Demographics_Proj</vt:lpstr>
      <vt:lpstr>SSA</vt:lpstr>
      <vt:lpstr>sc_ProfSource</vt:lpstr>
      <vt:lpstr>se_ProfileDest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Farmer</dc:creator>
  <cp:lastModifiedBy>Matthew Farmer</cp:lastModifiedBy>
  <dcterms:created xsi:type="dcterms:W3CDTF">2023-02-14T23:02:27Z</dcterms:created>
  <dcterms:modified xsi:type="dcterms:W3CDTF">2023-02-26T22:35:50Z</dcterms:modified>
</cp:coreProperties>
</file>